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e4a51c7dd24e14" /></Relationships>
</file>

<file path=xl/workbook.xml><?xml version="1.0" encoding="utf-8"?>
<x:workbook xmlns:x="http://schemas.openxmlformats.org/spreadsheetml/2006/main">
  <x:sheets>
    <x:sheet xmlns:r="http://schemas.openxmlformats.org/officeDocument/2006/relationships" name="INTRO" sheetId="1" r:id="Re08a0a68fd63455d"/>
    <x:sheet xmlns:r="http://schemas.openxmlformats.org/officeDocument/2006/relationships" name="Settings" sheetId="2" r:id="Rd786d2b4d4934de1"/>
    <x:sheet xmlns:r="http://schemas.openxmlformats.org/officeDocument/2006/relationships" name="Arrivals" sheetId="3" r:id="R2283eff717ec4261"/>
    <x:sheet xmlns:r="http://schemas.openxmlformats.org/officeDocument/2006/relationships" name="RGS_Ground_Run" sheetId="4" r:id="R9a8196803a534eac"/>
    <x:sheet xmlns:r="http://schemas.openxmlformats.org/officeDocument/2006/relationships" name="Edge_Run" sheetId="5" r:id="R91a40b163fa84237"/>
    <x:sheet xmlns:r="http://schemas.openxmlformats.org/officeDocument/2006/relationships" name="Comparison" sheetId="7" r:id="R0ca65bad52514be2"/>
    <x:sheet xmlns:r="http://schemas.openxmlformats.org/officeDocument/2006/relationships" name="Replications" sheetId="6" r:id="R89eb5a75d38e490f"/>
    <x:sheet xmlns:r="http://schemas.openxmlformats.org/officeDocument/2006/relationships" name="Hand_Check" sheetId="8" r:id="R59ebfc35e2be4f8a"/>
    <x:sheet xmlns:r="http://schemas.openxmlformats.org/officeDocument/2006/relationships" name="MATLAB_Map" sheetId="9" r:id="R3095c1d19645486f"/>
    <x:sheet xmlns:r="http://schemas.openxmlformats.org/officeDocument/2006/relationships" name="AI_ML_Data_Fit" sheetId="10" r:id="Red27bee95de842b1"/>
    <x:sheet xmlns:r="http://schemas.openxmlformats.org/officeDocument/2006/relationships" name="OPSSAT_AD_Source" sheetId="11" r:id="R341ea04e9ef24122"/>
    <x:sheet xmlns:r="http://schemas.openxmlformats.org/officeDocument/2006/relationships" name="OPSSAT_AD_DES_Map" sheetId="12" r:id="R139a6a08ad16429e"/>
    <x:sheet xmlns:r="http://schemas.openxmlformats.org/officeDocument/2006/relationships" name="OPSSAT_AD_Rep_Summary" sheetId="13" r:id="R32f54f07893848d1"/>
  </x:sheets>
</x:workbook>
</file>

<file path=xl/sharedStrings.xml><?xml version="1.0" encoding="utf-8"?>
<x:sst xmlns:x="http://schemas.openxmlformats.org/spreadsheetml/2006/main">
  <x:si>
    <x:t xml:space="preserve">PURPOSE</x:t>
  </x:si>
  <x:si>
    <x:t xml:space="preserve">A small, inspectable discrete-event simulation of two architectures carrying the same traffic under the same link conditions, built in plain Excel formulas with no macros. Phase 1 of the Read Me handoff: agree the logic here, then translate it to MATLAB and SimEvents.</x:t>
  </x:si>
  <x:si>
    <x:t xml:space="preserve">THE TWO PATHS</x:t>
  </x:si>
  <x:si>
    <x:t xml:space="preserve">Ground-centric:  observation arrives  &gt;  wait for link  &gt;  downlink full volume  &gt;  ground processing  &gt;  delivered.</x:t>
  </x:si>
  <x:si>
    <x:t xml:space="preserve">Bounded orbital edge:  observation arrives  &gt;  onboard processing (slower, reduces volume)  &gt;  wait for link  &gt;  downlink reduced volume  &gt;  delivered to the same endpoint.</x:t>
  </x:si>
  <x:si>
    <x:t xml:space="preserve">Both paths use the identical arrival stream, the identical processing draws and the identical link schedule.</x:t>
  </x:si>
  <x:si>
    <x:t xml:space="preserve">SHEETS</x:t>
  </x:si>
  <x:si>
    <x:t xml:space="preserve">Settings      Every input. Blue on yellow is yours to change.</x:t>
  </x:si>
  <x:si>
    <x:t xml:space="preserve">Arrivals      Shared random streams: arrivals, processing demands, volumes.</x:t>
  </x:si>
  <x:si>
    <x:t xml:space="preserve">Ground_Run    Event calculation for the ground path, one row per observation.</x:t>
  </x:si>
  <x:si>
    <x:t xml:space="preserve">Edge_Run      Event calculation for the edge path, one row per observation.</x:t>
  </x:si>
  <x:si>
    <x:t xml:space="preserve">Replications  Per-replication results for both paths, the paired difference, uptime and downtime.</x:t>
  </x:si>
  <x:si>
    <x:t xml:space="preserve">Comparison    Mean difference, 95% interval, zero reference, supporting figures and the chart.</x:t>
  </x:si>
  <x:si>
    <x:t xml:space="preserve">Hand_Check    Five-entity deterministic queue against hand-calculated waits.</x:t>
  </x:si>
  <x:si>
    <x:t xml:space="preserve">MATLAB_Map    Which SimEvents block replaces which Excel calculation.</x:t>
  </x:si>
  <x:si>
    <x:t xml:space="preserve">Version_Log   Change history and authorship.</x:t>
  </x:si>
  <x:si>
    <x:t xml:space="preserve">GRID LIMITS, PLEASE READ</x:t>
  </x:si>
  <x:si>
    <x:t xml:space="preserve">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x:t>
  </x:si>
  <x:si>
    <x:t xml:space="preserve">RANDOM NUMBERS</x:t>
  </x:si>
  <x:si>
    <x:t xml:space="preserve">The HW5 generator: X = MOD(16807 * X, 2147483647), then U = X / 2147483647, then time = -mean * LN(U). Seeds live in Settings and each replication uses its own seed, as in the HW9 script, so every run reproduces.</x:t>
  </x:si>
  <x:si>
    <x:t xml:space="preserve">QUEUE LOGIC</x:t>
  </x:si>
  <x:si>
    <x:t xml:space="preserve">Single server, first in first out, as in HW5: service start = MAX(arrival, previous departure). Waiting is reported in three separate parts: wait for the processor, wait in the link queue, and wait for the link to come back after an interruption.</x:t>
  </x:si>
  <x:si>
    <x:t xml:space="preserve">MEASURES</x:t>
  </x:si>
  <x:si>
    <x:t xml:space="preserve">End-to-end latency: arrival to delivery at the same endpoint. Mean, median and P90 are all calculated, and the one used for the test is chosen on Settings before running, not after.</x:t>
  </x:si>
  <x:si>
    <x:t xml:space="preserve">Queueing delay: waiting only, split three ways as above.</x:t>
  </x:si>
  <x:si>
    <x:t xml:space="preserve">Service availability: share of observations delivered inside the service deadline.</x:t>
  </x:si>
  <x:si>
    <x:t xml:space="preserve">Delivered and dropped: an observation not delivered by the staleness limit counts as dropped, not delivered.</x:t>
  </x:si>
  <x:si>
    <x:t xml:space="preserve">Recovery wait: how long an affected observation waited for the link to return, averaged over affected observations only, with the count shown beside it.</x:t>
  </x:si>
  <x:si>
    <x:t xml:space="preserve">Link uptime and downtime: measured across the scheduled assessment window, identical for both paths.</x:t>
  </x:si>
  <x:si>
    <x:t xml:space="preserve">ACCEPTANCE TESTS YOU CAN RUN</x:t>
  </x:si>
  <x:si>
    <x:t xml:space="preserve">Test 1  Hand calculation. Hand_Check compares model waits with waits worked out by hand. All must read OK.</x:t>
  </x:si>
  <x:si>
    <x:t xml:space="preserve">Test 2  Matched identical case. Set the output fraction (B25) to 1 and both processing means (B21 and B24) to 0. Both paths reduce to the same link queue and every latency difference on Replications must read exactly 0. This has been run and it does.</x:t>
  </x:si>
  <x:si>
    <x:t xml:space="preserve">Test 3  Unfavourable case. Raise the onboard processing mean (B24) well above the ground mean (B21), or set the output fraction (B25) near 1. The edge path then performs worse, as it must be able to.</x:t>
  </x:si>
  <x:si>
    <x:t xml:space="preserve">Test 4  Repeatability. Reopen without changing a seed. Every number must be identical.</x:t>
  </x:si>
  <x:si>
    <x:t xml:space="preserve">Test 5  Working inputs. Change Entities per replication (B8) or Replications (B9) within the grid limits and the results sheets change with them.</x:t>
  </x:si>
  <x:si>
    <x:t xml:space="preserve">ASSUMPTIONS TO AGREE</x:t>
  </x:si>
  <x:si>
    <x:t xml:space="preserve">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x:t>
  </x:si>
  <x:si>
    <x:t xml:space="preserve">NOT IN THIS STAGE</x:t>
  </x:si>
  <x:si>
    <x:t xml:space="preserve">No data import, no source register, no dashboard pages, no advisor deck export, no multi-node routing or retries, no buffer limits. Those belong to later stages once this logic is agreed.</x:t>
  </x:si>
  <x:si>
    <x:t xml:space="preserve">STATUS</x:t>
  </x:si>
  <x:si>
    <x:t xml:space="preserve">Demonstration only. Every number here is a simulated test value used to prove the logic. None of it is a measurement, a benchmark, or evidence for or against any hypothesis.</x:t>
  </x:si>
  <x:si>
    <x:t xml:space="preserve">Settings  -  every input lives here</x:t>
  </x:si>
  <x:si>
    <x:t xml:space="preserve">Excel DES Baseline v1.2  | 19 September 2026  |  Prepared by Carlo Antonio Nino, GWU D.Eng. Praxis</x:t>
  </x:si>
  <x:si>
    <x:t xml:space="preserve">DEMONSTRATION MODEL. All values are simulated test values, not measured observations and not research findings.</x:t>
  </x:si>
  <x:si>
    <x:t xml:space="preserve">Blue cells on a yellow fill are inputs. Black cells are calculated. Change nothing else.</x:t>
  </x:si>
  <x:si>
    <x:t xml:space="preserve">SCENARIO</x:t>
  </x:si>
  <x:si>
    <x:t xml:space="preserve">Entities per replication</x:t>
  </x:si>
  <x:si>
    <x:t xml:space="preserve">Working input. The sheets are built for up to 120 rows per replication.</x:t>
  </x:si>
  <x:si>
    <x:t xml:space="preserve">Replications</x:t>
  </x:si>
  <x:si>
    <x:t xml:space="preserve">Working input. The sheets are built for up to 10 replications.</x:t>
  </x:si>
  <x:si>
    <x:t xml:space="preserve">Scheduled assessment window (s)</x:t>
  </x:si>
  <x:si>
    <x:t xml:space="preserve">Used for the uptime and downtime measures.</x:t>
  </x:si>
  <x:si>
    <x:t xml:space="preserve">Mean time between arrivals (s)</x:t>
  </x:si>
  <x:si>
    <x:t xml:space="preserve">Exponential, generated by inverse transform.</x:t>
  </x:si>
  <x:si>
    <x:t xml:space="preserve">Observation size (MB)</x:t>
  </x:si>
  <x:si>
    <x:t xml:space="preserve">Raw volume produced by each observation.</x:t>
  </x:si>
  <x:si>
    <x:t xml:space="preserve">RANDOM STREAMS</x:t>
  </x:si>
  <x:si>
    <x:t xml:space="preserve">Base seed, arrival stream</x:t>
  </x:si>
  <x:si>
    <x:t xml:space="preserve">Replication seed = base seed + 1000 * replication number.</x:t>
  </x:si>
  <x:si>
    <x:t xml:space="preserve">Base seed, processing stream</x:t>
  </x:si>
  <x:si>
    <x:t xml:space="preserve">Separate stream. Both paths use the same draws.</x:t>
  </x:si>
  <x:si>
    <x:t xml:space="preserve">Generator multiplier a</x:t>
  </x:si>
  <x:si>
    <x:t xml:space="preserve">Park-Miller generator, as used in HW5.</x:t>
  </x:si>
  <x:si>
    <x:t xml:space="preserve">Generator modulus m</x:t>
  </x:si>
  <x:si>
    <x:t xml:space="preserve">2^31 - 1.</x:t>
  </x:si>
  <x:si>
    <x:t xml:space="preserve">GROUND-CENTRIC PATH</x:t>
  </x:si>
  <x:si>
    <x:t xml:space="preserve">Ground processing mean time (s)</x:t>
  </x:si>
  <x:si>
    <x:t xml:space="preserve">Processing happens after the downlink.</x:t>
  </x:si>
  <x:si>
    <x:t xml:space="preserve">ORBITAL EDGE PATH</x:t>
  </x:si>
  <x:si>
    <x:t xml:space="preserve">Onboard processing mean time (s)</x:t>
  </x:si>
  <x:si>
    <x:t xml:space="preserve">Onboard compute is slower than the ground. The edge path must be able to lose.</x:t>
  </x:si>
  <x:si>
    <x:t xml:space="preserve">Output fraction after filtering</x:t>
  </x:si>
  <x:si>
    <x:t xml:space="preserve">Share of raw volume still downlinked.</x:t>
  </x:si>
  <x:si>
    <x:t xml:space="preserve">COMMUNICATIONS LINK (identical for both paths)</x:t>
  </x:si>
  <x:si>
    <x:t xml:space="preserve">Link rate (Mbps)</x:t>
  </x:si>
  <x:si>
    <x:t xml:space="preserve">Transmission time = MB * 8 / Mbps + propagation.</x:t>
  </x:si>
  <x:si>
    <x:t xml:space="preserve">One-way propagation delay (s)</x:t>
  </x:si>
  <x:si>
    <x:t xml:space="preserve">Held separate from queueing and transmission.</x:t>
  </x:si>
  <x:si>
    <x:t xml:space="preserve">Link up window (s)</x:t>
  </x:si>
  <x:si>
    <x:t xml:space="preserve">Length of each contact or available period.</x:t>
  </x:si>
  <x:si>
    <x:t xml:space="preserve">Link down window (s)</x:t>
  </x:si>
  <x:si>
    <x:t xml:space="preserve">Length of each interruption.</x:t>
  </x:si>
  <x:si>
    <x:t xml:space="preserve">Cycle offset (s)</x:t>
  </x:si>
  <x:si>
    <x:t xml:space="preserve">Shifts the schedule. 0 means the window starts with the link up.</x:t>
  </x:si>
  <x:si>
    <x:t xml:space="preserve">Cycle length (s)</x:t>
  </x:si>
  <x:si>
    <x:t xml:space="preserve">Up window plus down window.</x:t>
  </x:si>
  <x:si>
    <x:t xml:space="preserve">ANALYSIS</x:t>
  </x:si>
  <x:si>
    <x:t xml:space="preserve">Service deadline (s)</x:t>
  </x:si>
  <x:si>
    <x:t xml:space="preserve">Delivered later than this counts as outside the service deadline. Drives the availability measure.</x:t>
  </x:si>
  <x:si>
    <x:t xml:space="preserve">Staleness limit (s)</x:t>
  </x:si>
  <x:si>
    <x:t xml:space="preserve">Not delivered by this time counts as dropped, not delivered. Keep it above the deadline.</x:t>
  </x:si>
  <x:si>
    <x:t xml:space="preserve">Significance level alpha</x:t>
  </x:si>
  <x:si>
    <x:t xml:space="preserve">Two-sided. 0.05 with 9 degrees of freedom gives t = 2.2622, as in HW10.</x:t>
  </x:si>
  <x:si>
    <x:t xml:space="preserve">Acceptable-loss margin, availability</x:t>
  </x:si>
  <x:si>
    <x:t xml:space="preserve">Recorded before testing. For a preservation claim only, never for an improvement claim.</x:t>
  </x:si>
  <x:si>
    <x:t xml:space="preserve">Main latency statistic, selected before testing</x:t>
  </x:si>
  <x:si>
    <x:t xml:space="preserve">Mean</x:t>
  </x:si>
  <x:si>
    <x:t xml:space="preserve">Type Mean, Median or P90. This choice drives the comparison sheet.</x:t>
  </x:si>
  <x:si>
    <x:t xml:space="preserve">HYPOTHESIS TEXT (editable, nothing is locked into the sheet)</x:t>
  </x:si>
  <x:si>
    <x:r>
      <x:t xml:space="preserve">H0 latency </x:t>
    </x:r>
    <x:r>
      <x:rPr>
        <x:b/>
        <x:sz val="10"/>
        <x:rFont val="Arial"/>
        <x:family val="2"/>
      </x:rPr>
      <x:t xml:space="preserve">(NULL HYPOTHESIS)</x:t>
    </x:r>
  </x:si>
  <x:si>
    <x:t xml:space="preserve">Edge processing does not reduce the selected latency measure.</x:t>
  </x:si>
  <x:si>
    <x:t xml:space="preserve">H1 latency</x:t>
  </x:si>
  <x:si>
    <x:t xml:space="preserve">Edge processing reduces the selected latency measure.</x:t>
  </x:si>
  <x:si>
    <x:r>
      <x:t xml:space="preserve">H0 availability </x:t>
    </x:r>
    <x:r>
      <x:rPr>
        <x:b/>
        <x:sz val="10"/>
        <x:rFont val="Arial"/>
        <x:family val="2"/>
      </x:rPr>
      <x:t xml:space="preserve">(NULL HYPOTHESIS)</x:t>
    </x:r>
  </x:si>
  <x:si>
    <x:t xml:space="preserve">Edge availability is not higher than ground availability.</x:t>
  </x:si>
  <x:si>
    <x:t xml:space="preserve">H1 availability</x:t>
  </x:si>
  <x:si>
    <x:t xml:space="preserve">Edge availability is higher than ground availability.</x:t>
  </x:si>
  <x:si>
    <x:t xml:space="preserve">Grid limits: the run sheets are built for 120 observations per replication and 10 replications. Entries above those limits are ignored by the results sheets.</x:t>
  </x:si>
  <x:si>
    <x:t xml:space="preserve">Arrivals  -  shared random streams used by BOTH paths</x:t>
  </x:si>
  <x:si>
    <x:t xml:space="preserve">Rep</x:t>
  </x:si>
  <x:si>
    <x:t xml:space="preserve">Entity</x:t>
  </x:si>
  <x:si>
    <x:t xml:space="preserve">X arrival</x:t>
  </x:si>
  <x:si>
    <x:t xml:space="preserve">U arrival</x:t>
  </x:si>
  <x:si>
    <x:t xml:space="preserve">Interarrival (s)</x:t>
  </x:si>
  <x:si>
    <x:t xml:space="preserve">Arrival time (s)</x:t>
  </x:si>
  <x:si>
    <x:t xml:space="preserve">X service</x:t>
  </x:si>
  <x:si>
    <x:t xml:space="preserve">U service</x:t>
  </x:si>
  <x:si>
    <x:t xml:space="preserve">Ground proc time (s)</x:t>
  </x:si>
  <x:si>
    <x:t xml:space="preserve">Edge proc time (s)</x:t>
  </x:si>
  <x:si>
    <x:t xml:space="preserve">Ground volume (MB)</x:t>
  </x:si>
  <x:si>
    <x:t xml:space="preserve">Edge volume (MB)</x:t>
  </x:si>
  <x:si>
    <x:t xml:space="preserve">Ground_Run  -  arrive &gt; wait for link &gt; downlink full volume &gt; ground processing &gt; delivered</x:t>
  </x:si>
  <x:si>
    <x:t xml:space="preserve">Arrival (s)</x:t>
  </x:si>
  <x:si>
    <x:t xml:space="preserve">Volume (MB)</x:t>
  </x:si>
  <x:si>
    <x:t xml:space="preserve">Transmit time (s)</x:t>
  </x:si>
  <x:si>
    <x:t xml:space="preserve">Link ready (s)</x:t>
  </x:si>
  <x:si>
    <x:t xml:space="preserve">Link free at (s)</x:t>
  </x:si>
  <x:si>
    <x:t xml:space="preserve">Earliest link start (s)</x:t>
  </x:si>
  <x:si>
    <x:t xml:space="preserve">Cycle phase (s)</x:t>
  </x:si>
  <x:si>
    <x:t xml:space="preserve">Link start (s)</x:t>
  </x:si>
  <x:si>
    <x:t xml:space="preserve">Link done (s)</x:t>
  </x:si>
  <x:si>
    <x:t xml:space="preserve">Processor ready (s)</x:t>
  </x:si>
  <x:si>
    <x:t xml:space="preserve">Processor free at (s)</x:t>
  </x:si>
  <x:si>
    <x:t xml:space="preserve">Processor start (s)</x:t>
  </x:si>
  <x:si>
    <x:t xml:space="preserve">Processing time (s)</x:t>
  </x:si>
  <x:si>
    <x:t xml:space="preserve">Delivered (s)</x:t>
  </x:si>
  <x:si>
    <x:t xml:space="preserve">End-to-end latency (s)</x:t>
  </x:si>
  <x:si>
    <x:t xml:space="preserve">Wait in link queue (s)</x:t>
  </x:si>
  <x:si>
    <x:t xml:space="preserve">Wait for link recovery (s)</x:t>
  </x:si>
  <x:si>
    <x:t xml:space="preserve">Wait for processor (s)</x:t>
  </x:si>
  <x:si>
    <x:t xml:space="preserve">Total queueing delay (s)</x:t>
  </x:si>
  <x:si>
    <x:t xml:space="preserve">Link state at arrival</x:t>
  </x:si>
  <x:si>
    <x:t xml:space="preserve">Delivered flag</x:t>
  </x:si>
  <x:si>
    <x:t xml:space="preserve">Within deadline</x:t>
  </x:si>
  <x:si>
    <x:t xml:space="preserve">Edge_Run  -  arrive &gt; onboard processing &gt; wait for link &gt; downlink reduced volume &gt; delivered</x:t>
  </x:si>
  <x:si>
    <x:t xml:space="preserve">Onboard proc time (s)</x:t>
  </x:si>
  <x:si>
    <x:t xml:space="preserve">Processor done (s)</x:t>
  </x:si>
  <x:si>
    <x:t xml:space="preserve">Volume after filtering (MB)</x:t>
  </x:si>
  <x:si>
    <x:t xml:space="preserve">Comparison  -  paired difference across replications, against a zero-effect reference</x:t>
  </x:si>
  <x:si>
    <x:t xml:space="preserve">Latency statistic in use:</x:t>
  </x:si>
  <x:si>
    <x:t xml:space="preserve">OUTCOME 1: LATENCY  (ground minus edge, seconds)</x:t>
  </x:si>
  <x:si>
    <x:t xml:space="preserve">Null hypothesis</x:t>
  </x:si>
  <x:si>
    <x:t xml:space="preserve">Editable on Settings. Nothing is locked into the sheet.</x:t>
  </x:si>
  <x:si>
    <x:t xml:space="preserve">Replications used (n)</x:t>
  </x:si>
  <x:si>
    <x:t xml:space="preserve">Follows the Replications input.</x:t>
  </x:si>
  <x:si>
    <x:t xml:space="preserve">Mean paired difference</x:t>
  </x:si>
  <x:si>
    <x:t xml:space="preserve">Positive favours the edge path.</x:t>
  </x:si>
  <x:si>
    <x:t xml:space="preserve">Standard deviation</x:t>
  </x:si>
  <x:si>
    <x:t xml:space="preserve">Standard error</x:t>
  </x:si>
  <x:si>
    <x:t xml:space="preserve">t critical (two-sided)</x:t>
  </x:si>
  <x:si>
    <x:t xml:space="preserve">0.05 with 9 degrees of freedom gives 2.2622.</x:t>
  </x:si>
  <x:si>
    <x:t xml:space="preserve">Half width</x:t>
  </x:si>
  <x:si>
    <x:t xml:space="preserve">Confidence interval, lower</x:t>
  </x:si>
  <x:si>
    <x:t xml:space="preserve">Confidence interval, upper</x:t>
  </x:si>
  <x:si>
    <x:t xml:space="preserve">Zero-effect reference</x:t>
  </x:si>
  <x:si>
    <x:t xml:space="preserve">No difference between the two architectures.</x:t>
  </x:si>
  <x:si>
    <x:t xml:space="preserve">Reading</x:t>
  </x:si>
  <x:si>
    <x:t xml:space="preserve">Deliberately not worded as H1 proven.</x:t>
  </x:si>
  <x:si>
    <x:t xml:space="preserve">OUTCOME 2: AVAILABILITY  (edge minus ground, share within deadline)</x:t>
  </x:si>
  <x:si>
    <x:t xml:space="preserve">Acceptable-loss margin (preservation only)</x:t>
  </x:si>
  <x:si>
    <x:t xml:space="preserve">Recorded before testing. Shown separately, never merged with the improvement test.</x:t>
  </x:si>
  <x:si>
    <x:t xml:space="preserve">SUPPORTING FIGURES</x:t>
  </x:si>
  <x:si>
    <x:t xml:space="preserve">Mean delivered share, ground</x:t>
  </x:si>
  <x:si>
    <x:t xml:space="preserve">Observations delivered inside the staleness limit.</x:t>
  </x:si>
  <x:si>
    <x:t xml:space="preserve">Mean delivered share, edge</x:t>
  </x:si>
  <x:si>
    <x:t xml:space="preserve">Mean recovery wait, ground (s)</x:t>
  </x:si>
  <x:si>
    <x:t xml:space="preserve">Affected observations only.</x:t>
  </x:si>
  <x:si>
    <x:t xml:space="preserve">Mean recovery wait, edge (s)</x:t>
  </x:si>
  <x:si>
    <x:t xml:space="preserve">Link uptime share</x:t>
  </x:si>
  <x:si>
    <x:t xml:space="preserve">Identical for both paths by design.</x:t>
  </x:si>
  <x:si>
    <x:t xml:space="preserve">Link downtime in window (s)</x:t>
  </x:si>
  <x:si>
    <x:t xml:space="preserve">Each replication is one paired observation: the same traffic through both architectures. Repeated replay of a single fixed trace is not independent evidence.</x:t>
  </x:si>
  <x:si>
    <x:t xml:space="preserve">Replications  -  one row per replication, matched traffic in both paths</x:t>
  </x:si>
  <x:si>
    <x:t xml:space="preserve">Ground selected latency (s)</x:t>
  </x:si>
  <x:si>
    <x:t xml:space="preserve">Ground mean (s)</x:t>
  </x:si>
  <x:si>
    <x:t xml:space="preserve">Ground median (s)</x:t>
  </x:si>
  <x:si>
    <x:t xml:space="preserve">Ground P90 (s)</x:t>
  </x:si>
  <x:si>
    <x:t xml:space="preserve">Ground mean queueing delay (s)</x:t>
  </x:si>
  <x:si>
    <x:t xml:space="preserve">Ground mean recovery wait (s)</x:t>
  </x:si>
  <x:si>
    <x:t xml:space="preserve">Ground affected by outage</x:t>
  </x:si>
  <x:si>
    <x:t xml:space="preserve">Ground delivered (share)</x:t>
  </x:si>
  <x:si>
    <x:t xml:space="preserve">Ground within deadline (share)</x:t>
  </x:si>
  <x:si>
    <x:t xml:space="preserve">Ground last delivery (s)</x:t>
  </x:si>
  <x:si>
    <x:t xml:space="preserve">Edge selected latency (s)</x:t>
  </x:si>
  <x:si>
    <x:t xml:space="preserve">Edge mean (s)</x:t>
  </x:si>
  <x:si>
    <x:t xml:space="preserve">Edge median (s)</x:t>
  </x:si>
  <x:si>
    <x:t xml:space="preserve">Edge P90 (s)</x:t>
  </x:si>
  <x:si>
    <x:t xml:space="preserve">Edge mean queueing delay (s)</x:t>
  </x:si>
  <x:si>
    <x:t xml:space="preserve">Edge mean recovery wait (s)</x:t>
  </x:si>
  <x:si>
    <x:t xml:space="preserve">Edge affected by outage</x:t>
  </x:si>
  <x:si>
    <x:t xml:space="preserve">Edge delivered (share)</x:t>
  </x:si>
  <x:si>
    <x:t xml:space="preserve">Edge within deadline (share)</x:t>
  </x:si>
  <x:si>
    <x:t xml:space="preserve">Edge last delivery (s)</x:t>
  </x:si>
  <x:si>
    <x:t xml:space="preserve">Latency benefit, ground minus edge (s)</x:t>
  </x:si>
  <x:si>
    <x:t xml:space="preserve">Availability benefit, edge minus ground</x:t>
  </x:si>
  <x:si>
    <x:t xml:space="preserve">Link uptime in window (s)</x:t>
  </x:si>
  <x:si>
    <x:t xml:space="preserve">Link uptime (share)</x:t>
  </x:si>
  <x:si>
    <x:t xml:space="preserve">Rows beyond the Replications input on Settings are still calculated but ignored by Comparison. Each row reads only the first N observations of its block, so the entities input works without macros.</x:t>
  </x:si>
  <x:si>
    <x:t xml:space="preserve">Recovery wait is the time an observation spent waiting for the link to come back, averaged over the observations that were actually affected. Link uptime is identical for both paths by design.</x:t>
  </x:si>
  <x:si>
    <x:t xml:space="preserve">Manual Test Check  -  five-entity deterministic queue against hand-calculated waits</x:t>
  </x:si>
  <x:si>
    <x:t xml:space="preserve">Service time (s)</x:t>
  </x:si>
  <x:si>
    <x:t xml:space="preserve">Service start (s)</x:t>
  </x:si>
  <x:si>
    <x:t xml:space="preserve">Departure (s)</x:t>
  </x:si>
  <x:si>
    <x:t xml:space="preserve">Wait, model (s)</x:t>
  </x:si>
  <x:si>
    <x:t xml:space="preserve">Wait, hand-calculated (s)</x:t>
  </x:si>
  <x:si>
    <x:t xml:space="preserve">Check</x:t>
  </x:si>
  <x:si>
    <x:t xml:space="preserve">Every check must read OK. The hand column is typed in, not calculated.</x:t>
  </x:si>
  <x:si>
    <x:t xml:space="preserve">Worked by hand: entity 1 starts at 0 and leaves at 3. Entity 2 arrives at 1, waits until 3, leaves at 5. Entity 3 arrives at 2, waits until 5, leaves at 9. Entity 4 arrives at 3, waits until 9, leaves at 10. Entity 5 arrives at 10 and starts at once.</x:t>
  </x:si>
  <x:si>
    <x:t xml:space="preserve">MATLAB_Map  -  which SimEvents block replaces which Excel calculation</x:t>
  </x:si>
  <x:si>
    <x:t xml:space="preserve">Excel calculation</x:t>
  </x:si>
  <x:si>
    <x:t xml:space="preserve">Sheet and columns</x:t>
  </x:si>
  <x:si>
    <x:t xml:space="preserve">SimEvents equivalent</x:t>
  </x:si>
  <x:si>
    <x:t xml:space="preserve">Note</x:t>
  </x:si>
  <x:si>
    <x:t xml:space="preserve">Interarrival times from the seeded generator</x:t>
  </x:si>
  <x:si>
    <x:t xml:space="preserve">Arrivals, C to F</x:t>
  </x:si>
  <x:si>
    <x:t xml:space="preserve">Entity Generator with a preset seed</x:t>
  </x:si>
  <x:si>
    <x:t xml:space="preserve">Same inverse-transform method as HW5.</x:t>
  </x:si>
  <x:si>
    <x:t xml:space="preserve">Processing time draw</x:t>
  </x:si>
  <x:si>
    <x:t xml:space="preserve">Arrivals, I and J</x:t>
  </x:si>
  <x:si>
    <x:t xml:space="preserve">Entity Server service time</x:t>
  </x:si>
  <x:si>
    <x:t xml:space="preserve">One draw shared by both paths keeps the comparison matched.</x:t>
  </x:si>
  <x:si>
    <x:t xml:space="preserve">Service start = MAX(arrival, previous departure)</x:t>
  </x:si>
  <x:si>
    <x:t xml:space="preserve">03 and 04, processor columns</x:t>
  </x:si>
  <x:si>
    <x:t xml:space="preserve">Entity Queue plus Entity Server</x:t>
  </x:si>
  <x:si>
    <x:t xml:space="preserve">Single server, first in first out, capacity 1.</x:t>
  </x:si>
  <x:si>
    <x:t xml:space="preserve">Transmission time from volume and link rate</x:t>
  </x:si>
  <x:si>
    <x:t xml:space="preserve">03 col E, 04 col I</x:t>
  </x:si>
  <x:si>
    <x:t xml:space="preserve">Entity Server representing the downlink</x:t>
  </x:si>
  <x:si>
    <x:t xml:space="preserve">Volume differs between the paths, the rate does not.</x:t>
  </x:si>
  <x:si>
    <x:t xml:space="preserve">Link up and down schedule</x:t>
  </x:si>
  <x:si>
    <x:t xml:space="preserve">03 col I and J, 04 col L and M</x:t>
  </x:si>
  <x:si>
    <x:t xml:space="preserve">Entity Gate driven by a schedule signal</x:t>
  </x:si>
  <x:si>
    <x:t xml:space="preserve">Identical schedule in both models.</x:t>
  </x:si>
  <x:si>
    <x:t xml:space="preserve">Delivered and dropped flags</x:t>
  </x:si>
  <x:si>
    <x:t xml:space="preserve">03 col W, 04 col U</x:t>
  </x:si>
  <x:si>
    <x:t xml:space="preserve">Entity Terminator plus an attribute test</x:t>
  </x:si>
  <x:si>
    <x:t xml:space="preserve">Staleness limit decides the drop.</x:t>
  </x:si>
  <x:si>
    <x:t xml:space="preserve">Per-replication statistics</x:t>
  </x:si>
  <x:si>
    <x:t xml:space="preserve">Simulation Data Inspector or logged signals</x:t>
  </x:si>
  <x:si>
    <x:t xml:space="preserve">Same statistics as the HW9 script.</x:t>
  </x:si>
  <x:si>
    <x:t xml:space="preserve">Confidence interval across replications</x:t>
  </x:si>
  <x:si>
    <x:t xml:space="preserve">Comparison</x:t>
  </x:si>
  <x:si>
    <x:t xml:space="preserve">HW9_Nino_RunReplications_CI.m pattern</x:t>
  </x:si>
  <x:si>
    <x:t xml:space="preserve">Mean, standard deviation, standard error, t critical, interval.</x:t>
  </x:si>
</x:sst>
</file>

<file path=xl/styles.xml><?xml version="1.0" encoding="utf-8"?>
<x:styleSheet xmlns:x="http://schemas.openxmlformats.org/spreadsheetml/2006/main">
  <x:numFmts count="3">
    <x:numFmt numFmtId="164" formatCode="0.000"/>
    <x:numFmt numFmtId="165" formatCode="0.0000"/>
    <x:numFmt numFmtId="200" formatCode="yyyy-mm-dd hh:mm:ss"/>
  </x:numFmts>
  <x:fonts count="16">
    <x:font>
      <x:sz val="11"/>
      <x:color theme="1"/>
      <x:name val="Calibri"/>
    </x:font>
    <x:font>
      <x:b/>
      <x:sz val="13"/>
      <x:name val="Arial"/>
    </x:font>
    <x:font>
      <x:i/>
      <x:sz val="9"/>
      <x:color rgb="FF555555"/>
      <x:name val="Arial"/>
    </x:font>
    <x:font>
      <x:b/>
      <x:sz val="10"/>
      <x:name val="Arial"/>
    </x:font>
    <x:font>
      <x:sz val="10"/>
      <x:name val="Arial"/>
    </x:font>
    <x:font>
      <x:sz val="10"/>
      <x:color rgb="FF0000FF"/>
      <x:name val="Arial"/>
    </x:font>
    <x:font>
      <x:b/>
      <x:i/>
      <x:sz val="9"/>
      <x:color rgb="FFC00000"/>
      <x:name val="Arial"/>
    </x:font>
    <x:font>
      <x:sz val="10"/>
      <x:color rgb="FF008000"/>
      <x:name val="Arial"/>
    </x:font>
    <x:font>
      <x:b/>
      <x:sz val="10"/>
      <x:name val="Arial"/>
    </x:font>
    <x:font>
      <x:sz val="10"/>
      <x:name val="Arial"/>
    </x:font>
    <x:font>
      <x:b/>
      <x:sz val="16"/>
      <x:color rgb="FFFFFFFF"/>
      <x:name val="Calibri"/>
    </x:font>
    <x:font>
      <x:i/>
      <x:sz val="11"/>
      <x:color rgb="FF1F1F1F"/>
      <x:name val="Calibri"/>
    </x:font>
    <x:font>
      <x:b/>
      <x:sz val="11"/>
      <x:color theme="1"/>
      <x:name val="Calibri"/>
    </x:font>
    <x:font>
      <x:b/>
      <x:sz val="11"/>
      <x:color rgb="FFFFFFFF"/>
      <x:name val="Calibri"/>
    </x:font>
    <x:font>
      <x:b/>
      <x:sz val="9"/>
      <x:color rgb="FFFFFFFF"/>
      <x:name val="Calibri"/>
    </x:font>
    <x:font>
      <x:sz val="9"/>
      <x:color theme="1"/>
      <x:name val="Calibri"/>
    </x:font>
  </x:fonts>
  <x:fills count="12">
    <x:fill>
      <x:patternFill patternType="none"/>
    </x:fill>
    <x:fill>
      <x:patternFill patternType="gray125"/>
    </x:fill>
    <x:fill>
      <x:patternFill patternType="solid">
        <x:fgColor rgb="FFD9D9D9"/>
      </x:patternFill>
    </x:fill>
    <x:fill>
      <x:patternFill patternType="solid">
        <x:fgColor rgb="FFFFFF99"/>
      </x:patternFill>
    </x:fill>
    <x:fill>
      <x:patternFill patternType="solid">
        <x:fgColor rgb="FF4B2E83"/>
      </x:patternFill>
    </x:fill>
    <x:fill>
      <x:patternFill patternType="solid">
        <x:fgColor rgb="FFE8E1F2"/>
      </x:patternFill>
    </x:fill>
    <x:fill>
      <x:patternFill patternType="solid">
        <x:fgColor rgb="FFD9EAD3"/>
      </x:patternFill>
    </x:fill>
    <x:fill>
      <x:patternFill patternType="solid">
        <x:fgColor rgb="FFFFF2CC"/>
      </x:patternFill>
    </x:fill>
    <x:fill>
      <x:patternFill patternType="solid">
        <x:fgColor rgb="FFD9EAF7"/>
      </x:patternFill>
    </x:fill>
    <x:fill>
      <x:patternFill patternType="solid">
        <x:fgColor rgb="FF6B4EA0"/>
      </x:patternFill>
    </x:fill>
    <x:fill>
      <x:patternFill patternType="solid">
        <x:fgColor rgb="FFE7E6E6"/>
      </x:patternFill>
    </x:fill>
    <x:fill>
      <x:patternFill patternType="solid">
        <x:fgColor rgb="FFE8E1F2"/>
      </x:patternFill>
    </x:fill>
  </x:fills>
  <x:borders count="4">
    <x:border/>
    <x:border>
      <x:bottom style="thin">
        <x:color rgb="FF999999"/>
      </x:bottom>
    </x:border>
    <x:border/>
    <x:border>
      <x:bottom style="thin">
        <x:color rgb="FF999999"/>
      </x:bottom>
    </x:border>
  </x:borders>
  <x:cellStyleXfs count="1">
    <x:xf numFmtId="0" fontId="0" fillId="0" borderId="0"/>
  </x:cellStyleXfs>
  <x:cellXfs count="152">
    <x:xf numFmtId="0" fontId="0" fillId="0" borderId="0" xfId="0"/>
    <x:xf numFmtId="0" fontId="1" fillId="0" borderId="0" xfId="0" applyFont="1"/>
    <x:xf numFmtId="0" fontId="2" fillId="0" borderId="0" xfId="0" applyFont="1"/>
    <x:xf numFmtId="0" fontId="3" fillId="0" borderId="0" xfId="0" applyFont="1"/>
    <x:xf numFmtId="0" fontId="4" fillId="0" borderId="0" xfId="0" applyFont="1" applyAlignment="1">
      <x:alignment vertical="top" wrapText="1"/>
    </x:xf>
    <x:xf numFmtId="0" fontId="3" fillId="2" borderId="0" xfId="0" applyFont="1" applyFill="1"/>
    <x:xf numFmtId="0" fontId="0" fillId="2" borderId="0" xfId="0" applyFill="1"/>
    <x:xf numFmtId="0" fontId="4" fillId="0" borderId="0" xfId="0" applyFont="1"/>
    <x:xf numFmtId="0" fontId="5" fillId="3" borderId="0" xfId="0" applyFont="1" applyFill="1"/>
    <x:xf numFmtId="2" fontId="5" fillId="3" borderId="0" xfId="0" applyNumberFormat="1" applyFont="1" applyFill="1"/>
    <x:xf numFmtId="0" fontId="6" fillId="0" borderId="0" xfId="0" applyFont="1"/>
    <x:xf numFmtId="0" fontId="3" fillId="2" borderId="1" xfId="0" applyFont="1" applyFill="1" applyBorder="1" applyAlignment="1">
      <x:alignment vertical="center" wrapText="1"/>
    </x:xf>
    <x:xf numFmtId="164" fontId="4" fillId="0" borderId="0" xfId="0" applyNumberFormat="1" applyFont="1"/>
    <x:xf numFmtId="164" fontId="7" fillId="0" borderId="0" xfId="0" applyNumberFormat="1" applyFont="1"/>
    <x:xf numFmtId="164" fontId="0" fillId="0" borderId="0" xfId="0" applyNumberFormat="1"/>
    <x:xf numFmtId="1" fontId="0" fillId="0" borderId="0" xfId="0" applyNumberFormat="1"/>
    <x:xf numFmtId="165" fontId="4" fillId="0" borderId="0" xfId="0" applyNumberFormat="1" applyFont="1"/>
    <x:xf numFmtId="0" fontId="5" fillId="0" borderId="0" xfId="0" applyFont="1"/>
    <x:xf numFmtId="0" fontId="9" fillId="0" borderId="0" xfId="0" applyFont="1"/>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4" fillId="0" borderId="2" xfId="0" applyNumberFormat="1" applyFont="1" applyFill="1" applyBorder="1" applyAlignment="1">
      <x:alignment vertical="top" wrapText="1"/>
    </x:xf>
    <x:xf numFmtId="0" fontId="3" fillId="2" borderId="2" xfId="0" applyNumberFormat="1" applyFont="1" applyFill="1" applyBorder="1"/>
    <x:xf numFmtId="0" fontId="0" fillId="2" borderId="2" xfId="0" applyNumberFormat="1" applyFont="1" applyFill="1" applyBorder="1"/>
    <x:xf numFmtId="0" fontId="4" fillId="0" borderId="2" xfId="0" applyNumberFormat="1" applyFont="1" applyFill="1" applyBorder="1"/>
    <x:xf numFmtId="0" fontId="5" fillId="3" borderId="2" xfId="0" applyNumberFormat="1" applyFont="1" applyFill="1" applyBorder="1"/>
    <x:xf numFmtId="2" fontId="5" fillId="3" borderId="2" xfId="0" applyNumberFormat="1" applyFont="1" applyFill="1" applyBorder="1"/>
    <x:xf numFmtId="0" fontId="6" fillId="0" borderId="2" xfId="0" applyNumberFormat="1" applyFont="1" applyFill="1" applyBorder="1"/>
    <x:xf numFmtId="0" fontId="3" fillId="2" borderId="3" xfId="0" applyNumberFormat="1" applyFont="1" applyFill="1" applyBorder="1" applyAlignment="1">
      <x:alignment vertical="center" wrapText="1"/>
    </x:xf>
    <x:xf numFmtId="164" fontId="4" fillId="0" borderId="2" xfId="0" applyNumberFormat="1" applyFont="1" applyFill="1" applyBorder="1"/>
    <x:xf numFmtId="164" fontId="7" fillId="0" borderId="2" xfId="0" applyNumberFormat="1" applyFont="1" applyFill="1" applyBorder="1"/>
    <x:xf numFmtId="164" fontId="0" fillId="0" borderId="2" xfId="0" applyNumberFormat="1" applyFont="1" applyFill="1" applyBorder="1"/>
    <x:xf numFmtId="1" fontId="0" fillId="0" borderId="2" xfId="0" applyNumberFormat="1" applyFont="1" applyFill="1" applyBorder="1"/>
    <x:xf numFmtId="165" fontId="4" fillId="0" borderId="2" xfId="0" applyNumberFormat="1" applyFont="1" applyFill="1" applyBorder="1"/>
    <x:xf numFmtId="0" fontId="5" fillId="0" borderId="2" xfId="0" applyNumberFormat="1" applyFont="1" applyFill="1" applyBorder="1"/>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xf numFmtId="0" fontId="0" fillId="4" borderId="2" xfId="0" applyNumberFormat="1" applyFont="1" applyFill="1" applyBorder="1"/>
    <x:xf numFmtId="0" fontId="10" fillId="4" borderId="2" xfId="0" applyNumberFormat="1" applyFont="1" applyFill="1" applyBorder="1"/>
    <x:xf numFmtId="0" fontId="10" fillId="4" borderId="2" xfId="0" applyNumberFormat="1" applyFont="1" applyFill="1" applyBorder="1" applyAlignment="1">
      <x:alignment horizontal="center"/>
    </x:xf>
    <x:xf numFmtId="0" fontId="10" fillId="4" borderId="2" xfId="0" applyNumberFormat="1" applyFont="1" applyFill="1" applyBorder="1" applyAlignment="1">
      <x:alignment horizontal="center" vertical="center"/>
    </x:xf>
    <x:xf numFmtId="0" fontId="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horizontal="center" wrapText="1"/>
    </x:xf>
    <x:xf numFmtId="0" fontId="0" fillId="5" borderId="2" xfId="0" applyNumberFormat="1" applyFont="1" applyFill="1" applyBorder="1"/>
    <x:xf numFmtId="0" fontId="11" fillId="5" borderId="2" xfId="0" applyNumberFormat="1" applyFont="1" applyFill="1" applyBorder="1"/>
    <x:xf numFmtId="0" fontId="11" fillId="5" borderId="2" xfId="0" applyNumberFormat="1" applyFont="1" applyFill="1" applyBorder="1" applyAlignment="1">
      <x:alignment wrapText="1"/>
    </x:xf>
    <x:xf numFmtId="0" fontId="11" fillId="5" borderId="2" xfId="0" applyNumberFormat="1" applyFont="1" applyFill="1" applyBorder="1" applyAlignment="1">
      <x:alignment horizontal="center" wrapText="1"/>
    </x:xf>
    <x:xf numFmtId="0" fontId="12" fillId="0" borderId="0" xfId="0" applyNumberFormat="1" applyFont="1" applyFill="1" applyBorder="1"/>
    <x:xf numFmtId="0" fontId="12" fillId="0" borderId="2" xfId="0" applyNumberFormat="1" applyFont="1" applyFill="1" applyBorder="1"/>
    <x:xf numFmtId="0" fontId="12" fillId="6" borderId="0" xfId="0" applyNumberFormat="1" applyFont="1" applyFill="1" applyBorder="1"/>
    <x:xf numFmtId="0" fontId="12" fillId="6" borderId="2" xfId="0" applyNumberFormat="1" applyFont="1" applyFill="1" applyBorder="1"/>
    <x:xf numFmtId="0" fontId="12" fillId="5" borderId="0" xfId="0" applyNumberFormat="1" applyFont="1" applyFill="1" applyBorder="1"/>
    <x:xf numFmtId="0" fontId="12" fillId="5" borderId="2" xfId="0" applyNumberFormat="1" applyFont="1" applyFill="1" applyBorder="1"/>
    <x:xf numFmtId="0" fontId="12" fillId="7" borderId="0" xfId="0" applyNumberFormat="1" applyFont="1" applyFill="1" applyBorder="1"/>
    <x:xf numFmtId="0" fontId="12" fillId="7" borderId="2" xfId="0" applyNumberFormat="1" applyFont="1" applyFill="1" applyBorder="1"/>
    <x:xf numFmtId="0" fontId="12" fillId="8" borderId="0" xfId="0" applyNumberFormat="1" applyFont="1" applyFill="1" applyBorder="1"/>
    <x:xf numFmtId="0" fontId="12" fillId="8" borderId="2" xfId="0" applyNumberFormat="1" applyFont="1" applyFill="1" applyBorder="1"/>
    <x:xf numFmtId="0" fontId="0" fillId="9" borderId="0" xfId="0" applyNumberFormat="1" applyFont="1" applyFill="1" applyBorder="1"/>
    <x:xf numFmtId="0" fontId="13" fillId="9" borderId="0" xfId="0" applyNumberFormat="1" applyFont="1" applyFill="1" applyBorder="1"/>
    <x:xf numFmtId="0" fontId="0" fillId="9" borderId="2" xfId="0" applyNumberFormat="1" applyFont="1" applyFill="1" applyBorder="1"/>
    <x:xf numFmtId="0" fontId="13" fillId="9" borderId="2"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2"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2" xfId="0" applyNumberFormat="1" applyFont="1" applyFill="1" applyBorder="1" applyAlignment="1">
      <x:alignment wrapText="1"/>
    </x:xf>
    <x:xf numFmtId="0" fontId="0" fillId="10" borderId="0" xfId="0" applyNumberFormat="1" applyFont="1" applyFill="1" applyBorder="1"/>
    <x:xf numFmtId="0" fontId="12" fillId="10" borderId="0" xfId="0" applyNumberFormat="1" applyFont="1" applyFill="1" applyBorder="1"/>
    <x:xf numFmtId="0" fontId="0" fillId="10" borderId="2" xfId="0" applyNumberFormat="1" applyFont="1" applyFill="1" applyBorder="1"/>
    <x:xf numFmtId="0" fontId="12" fillId="10" borderId="2" xfId="0" applyNumberFormat="1" applyFont="1" applyFill="1" applyBorder="1"/>
    <x:xf numFmtId="0" fontId="0" fillId="8" borderId="0" xfId="0" applyNumberFormat="1" applyFont="1" applyFill="1" applyBorder="1"/>
    <x:xf numFmtId="0" fontId="12" fillId="8" borderId="0" xfId="0" applyNumberFormat="1" applyFont="1" applyFill="1" applyBorder="1" applyAlignment="1">
      <x:alignment wrapText="1"/>
    </x:xf>
    <x:xf numFmtId="0" fontId="0" fillId="8" borderId="2" xfId="0" applyNumberFormat="1" applyFont="1" applyFill="1" applyBorder="1"/>
    <x:xf numFmtId="0" fontId="12" fillId="8" borderId="2" xfId="0" applyNumberFormat="1" applyFont="1" applyFill="1" applyBorder="1" applyAlignment="1">
      <x:alignment wrapText="1"/>
    </x:xf>
    <x:xf numFmtId="165" fontId="0" fillId="0" borderId="0" xfId="0" applyNumberFormat="1" applyFont="1" applyFill="1" applyBorder="1"/>
    <x:xf numFmtId="165" fontId="0" fillId="0" borderId="2" xfId="0" applyNumberFormat="1" applyFont="1" applyFill="1" applyBorder="1"/>
    <x:xf numFmtId="0" fontId="10" fillId="4" borderId="0" xfId="0" applyNumberFormat="1" applyFont="1" applyFill="1" applyBorder="1" applyAlignment="1">
      <x:alignment horizontal="center" vertical="top"/>
    </x:xf>
    <x:xf numFmtId="0" fontId="11"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12" fillId="0" borderId="0" xfId="0" applyNumberFormat="1" applyFont="1" applyFill="1" applyBorder="1" applyAlignment="1">
      <x:alignment vertical="top"/>
    </x:xf>
    <x:xf numFmtId="0" fontId="12" fillId="6" borderId="0" xfId="0" applyNumberFormat="1" applyFont="1" applyFill="1" applyBorder="1" applyAlignment="1">
      <x:alignment vertical="top"/>
    </x:xf>
    <x:xf numFmtId="0" fontId="12" fillId="5" borderId="0" xfId="0" applyNumberFormat="1" applyFont="1" applyFill="1" applyBorder="1" applyAlignment="1">
      <x:alignment vertical="top"/>
    </x:xf>
    <x:xf numFmtId="0" fontId="12" fillId="7" borderId="0" xfId="0" applyNumberFormat="1" applyFont="1" applyFill="1" applyBorder="1" applyAlignment="1">
      <x:alignment vertical="top"/>
    </x:xf>
    <x:xf numFmtId="0" fontId="12" fillId="8" borderId="0" xfId="0" applyNumberFormat="1" applyFont="1" applyFill="1" applyBorder="1" applyAlignment="1">
      <x:alignment vertical="top"/>
    </x:xf>
    <x:xf numFmtId="0" fontId="13" fillId="9"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12" fillId="10" borderId="0" xfId="0" applyNumberFormat="1" applyFont="1" applyFill="1" applyBorder="1" applyAlignment="1">
      <x:alignment vertical="top"/>
    </x:xf>
    <x:xf numFmtId="0" fontId="12" fillId="8" borderId="0" xfId="0" applyNumberFormat="1" applyFont="1" applyFill="1" applyBorder="1" applyAlignment="1">
      <x:alignment vertical="top" wrapText="1"/>
    </x:xf>
    <x:xf numFmtId="165" fontId="0" fillId="0" borderId="0" xfId="0" applyNumberFormat="1" applyFont="1" applyFill="1" applyBorder="1" applyAlignment="1">
      <x:alignment vertical="top"/>
    </x:xf>
    <x:xf numFmtId="0" fontId="10" fillId="4" borderId="2" xfId="0" applyNumberFormat="1" applyFont="1" applyFill="1" applyBorder="1" applyAlignment="1">
      <x:alignment horizontal="center" vertical="top"/>
    </x:xf>
    <x:xf numFmtId="0" fontId="11" fillId="5" borderId="2" xfId="0" applyNumberFormat="1" applyFont="1" applyFill="1" applyBorder="1" applyAlignment="1">
      <x:alignment horizontal="center" vertical="top" wrapText="1"/>
    </x:xf>
    <x:xf numFmtId="0" fontId="0" fillId="0" borderId="2" xfId="0" applyNumberFormat="1" applyFont="1" applyFill="1" applyBorder="1" applyAlignment="1">
      <x:alignment vertical="top"/>
    </x:xf>
    <x:xf numFmtId="0" fontId="12" fillId="0" borderId="2" xfId="0" applyNumberFormat="1" applyFont="1" applyFill="1" applyBorder="1" applyAlignment="1">
      <x:alignment vertical="top"/>
    </x:xf>
    <x:xf numFmtId="0" fontId="12" fillId="6" borderId="2" xfId="0" applyNumberFormat="1" applyFont="1" applyFill="1" applyBorder="1" applyAlignment="1">
      <x:alignment vertical="top"/>
    </x:xf>
    <x:xf numFmtId="0" fontId="12" fillId="5" borderId="2" xfId="0" applyNumberFormat="1" applyFont="1" applyFill="1" applyBorder="1" applyAlignment="1">
      <x:alignment vertical="top"/>
    </x:xf>
    <x:xf numFmtId="0" fontId="12" fillId="7" borderId="2" xfId="0" applyNumberFormat="1" applyFont="1" applyFill="1" applyBorder="1" applyAlignment="1">
      <x:alignment vertical="top"/>
    </x:xf>
    <x:xf numFmtId="0" fontId="12" fillId="8" borderId="2" xfId="0" applyNumberFormat="1" applyFont="1" applyFill="1" applyBorder="1" applyAlignment="1">
      <x:alignment vertical="top"/>
    </x:xf>
    <x:xf numFmtId="0" fontId="13" fillId="9"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12" fillId="10" borderId="2" xfId="0" applyNumberFormat="1" applyFont="1" applyFill="1" applyBorder="1" applyAlignment="1">
      <x:alignment vertical="top"/>
    </x:xf>
    <x:xf numFmtId="0" fontId="12" fillId="8" borderId="2" xfId="0" applyNumberFormat="1" applyFont="1" applyFill="1" applyBorder="1" applyAlignment="1">
      <x:alignment vertical="top" wrapText="1"/>
    </x:xf>
    <x:xf numFmtId="165" fontId="0" fillId="0" borderId="2" xfId="0" applyNumberFormat="1" applyFont="1" applyFill="1" applyBorder="1" applyAlignment="1">
      <x:alignment vertical="top"/>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horizontal="center" wrapText="1"/>
    </x:xf>
    <x:xf numFmtId="0" fontId="13" fillId="4" borderId="2" xfId="0" applyNumberFormat="1" applyFont="1" applyFill="1" applyBorder="1"/>
    <x:xf numFmtId="0" fontId="13" fillId="4" borderId="2" xfId="0" applyNumberFormat="1" applyFont="1" applyFill="1" applyBorder="1" applyAlignment="1">
      <x:alignment wrapText="1"/>
    </x:xf>
    <x:xf numFmtId="0" fontId="13" fillId="4" borderId="2" xfId="0" applyNumberFormat="1" applyFont="1" applyFill="1" applyBorder="1" applyAlignment="1">
      <x:alignment horizontal="center" wrapText="1"/>
    </x:xf>
    <x:xf numFmtId="0" fontId="14" fillId="4" borderId="0" xfId="0" applyNumberFormat="1" applyFont="1" applyFill="1" applyBorder="1" applyAlignment="1">
      <x:alignment horizontal="center" wrapText="1"/>
    </x:xf>
    <x:xf numFmtId="0" fontId="15" fillId="0" borderId="0" xfId="0" applyNumberFormat="1" applyFont="1" applyFill="1" applyBorder="1"/>
    <x:xf numFmtId="0" fontId="14" fillId="4" borderId="2" xfId="0" applyNumberFormat="1" applyFont="1" applyFill="1" applyBorder="1" applyAlignment="1">
      <x:alignment horizontal="center" wrapText="1"/>
    </x:xf>
    <x:xf numFmtId="0" fontId="15" fillId="0" borderId="2" xfId="0" applyNumberFormat="1" applyFont="1" applyFill="1" applyBorder="1"/>
    <x:xf numFmtId="0" fontId="14" fillId="4" borderId="0" xfId="0" applyNumberFormat="1" applyFont="1" applyFill="1" applyBorder="1"/>
    <x:xf numFmtId="0" fontId="14" fillId="4" borderId="0" xfId="0" applyNumberFormat="1" applyFont="1" applyFill="1" applyBorder="1" applyAlignment="1">
      <x:alignment wrapText="1"/>
    </x:xf>
    <x:xf numFmtId="0" fontId="14" fillId="4" borderId="2" xfId="0" applyNumberFormat="1" applyFont="1" applyFill="1" applyBorder="1"/>
    <x:xf numFmtId="0" fontId="14" fillId="4" borderId="2" xfId="0" applyNumberFormat="1" applyFont="1" applyFill="1" applyBorder="1" applyAlignment="1">
      <x:alignment wrapText="1"/>
    </x:xf>
    <x:xf numFmtId="164" fontId="15" fillId="0" borderId="0" xfId="0" applyNumberFormat="1" applyFont="1" applyFill="1" applyBorder="1"/>
    <x:xf numFmtId="164" fontId="15" fillId="0" borderId="2" xfId="0" applyNumberFormat="1" applyFont="1" applyFill="1" applyBorder="1"/>
    <x:xf numFmtId="165" fontId="15" fillId="0" borderId="0" xfId="0" applyNumberFormat="1" applyFont="1" applyFill="1" applyBorder="1"/>
    <x:xf numFmtId="165" fontId="15" fillId="0" borderId="2" xfId="0" applyNumberFormat="1" applyFont="1" applyFill="1" applyBorder="1"/>
    <x:xf numFmtId="0" fontId="0" fillId="0" borderId="0" xfId="0" applyNumberFormat="1" applyFont="1" applyFill="1" applyBorder="1"/>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applyAlignment="1">
      <x:alignment vertical="top" wrapText="1"/>
    </x:xf>
    <x:xf numFmtId="0" fontId="3" fillId="2" borderId="0" xfId="0" applyNumberFormat="1" applyFont="1" applyFill="1" applyBorder="1"/>
    <x:xf numFmtId="0" fontId="0" fillId="2" borderId="0" xfId="0" applyNumberFormat="1" applyFont="1" applyFill="1" applyBorder="1"/>
    <x:xf numFmtId="0" fontId="4" fillId="0" borderId="0" xfId="0" applyNumberFormat="1" applyFont="1" applyFill="1" applyBorder="1"/>
    <x:xf numFmtId="0" fontId="5" fillId="3" borderId="0" xfId="0" applyNumberFormat="1" applyFont="1" applyFill="1" applyBorder="1"/>
    <x:xf numFmtId="2" fontId="5" fillId="3" borderId="0" xfId="0" applyNumberFormat="1" applyFont="1" applyFill="1" applyBorder="1"/>
    <x:xf numFmtId="0" fontId="6" fillId="0" borderId="0" xfId="0" applyNumberFormat="1" applyFont="1" applyFill="1" applyBorder="1"/>
    <x:xf numFmtId="0" fontId="3" fillId="2" borderId="1" xfId="0" applyNumberFormat="1" applyFont="1" applyFill="1" applyBorder="1" applyAlignment="1">
      <x:alignment vertical="center" wrapText="1"/>
    </x:xf>
    <x:xf numFmtId="164" fontId="4" fillId="0" borderId="0" xfId="0" applyNumberFormat="1" applyFont="1" applyFill="1" applyBorder="1"/>
    <x:xf numFmtId="164" fontId="7" fillId="0" borderId="0" xfId="0" applyNumberFormat="1" applyFont="1" applyFill="1" applyBorder="1"/>
    <x:xf numFmtId="164" fontId="0" fillId="0" borderId="0" xfId="0" applyNumberFormat="1" applyFont="1" applyFill="1" applyBorder="1"/>
    <x:xf numFmtId="1" fontId="0" fillId="0" borderId="0" xfId="0" applyNumberFormat="1" applyFont="1" applyFill="1" applyBorder="1"/>
    <x:xf numFmtId="165" fontId="4" fillId="0" borderId="0" xfId="0" applyNumberFormat="1" applyFont="1" applyFill="1" applyBorder="1"/>
    <x:xf numFmtId="0" fontId="5" fillId="0" borderId="0" xfId="0" applyNumberFormat="1" applyFont="1" applyFill="1" applyBorder="1"/>
    <x:xf numFmtId="0" fontId="0" fillId="11" borderId="0" xfId="0" applyNumberFormat="1" applyFont="1" applyFill="1" applyBorder="1" applyAlignment="1">
      <x:alignment vertical="top" wrapText="1"/>
    </x:xf>
    <x:xf numFmtId="0" fontId="12" fillId="11" borderId="0" xfId="0" applyNumberFormat="1" applyFont="1" applyFill="1" applyBorder="1" applyAlignment="1">
      <x:alignment vertical="top" wrapText="1"/>
    </x:xf>
    <x:xf numFmtId="200" fontId="15" fillId="0" borderId="0" xfId="0" applyNumberFormat="1" applyFont="1" applyFill="1" applyBorder="1"/>
  </x:cellXfs>
  <x:cellStyles count="1">
    <x:cellStyle name="Normal"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78787"/>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4F81BD"/>
      <x:rgbColor rgb="FF999999"/>
      <x:rgbColor rgb="FF003366"/>
      <x:rgbColor rgb="FF339966"/>
      <x:rgbColor rgb="FF003300"/>
      <x:rgbColor rgb="FF333300"/>
      <x:rgbColor rgb="FF993300"/>
      <x:rgbColor rgb="FF993366"/>
      <x:rgbColor rgb="FF333399"/>
      <x:rgbColor rgb="FF555555"/>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3b58a19d04e4d74" /><Relationship Type="http://schemas.openxmlformats.org/officeDocument/2006/relationships/theme" Target="/xl/theme/theme1.xml" Id="Rd21907fc02b242f7" /><Relationship Type="http://schemas.openxmlformats.org/officeDocument/2006/relationships/sharedStrings" Target="/xl/sharedStrings.xml" Id="R6791ef2667514281" /><Relationship Type="http://schemas.openxmlformats.org/officeDocument/2006/relationships/worksheet" Target="/xl/worksheets/sheet1.xml" Id="Re08a0a68fd63455d" /><Relationship Type="http://schemas.openxmlformats.org/officeDocument/2006/relationships/worksheet" Target="/xl/worksheets/sheet2.xml" Id="Rd786d2b4d4934de1" /><Relationship Type="http://schemas.openxmlformats.org/officeDocument/2006/relationships/worksheet" Target="/xl/worksheets/sheet3.xml" Id="R2283eff717ec4261" /><Relationship Type="http://schemas.openxmlformats.org/officeDocument/2006/relationships/worksheet" Target="/xl/worksheets/sheet4.xml" Id="R9a8196803a534eac" /><Relationship Type="http://schemas.openxmlformats.org/officeDocument/2006/relationships/worksheet" Target="/xl/worksheets/sheet5.xml" Id="R91a40b163fa84237" /><Relationship Type="http://schemas.openxmlformats.org/officeDocument/2006/relationships/worksheet" Target="/xl/worksheets/sheet6.xml" Id="R0ca65bad52514be2" /><Relationship Type="http://schemas.openxmlformats.org/officeDocument/2006/relationships/worksheet" Target="/xl/worksheets/sheet7.xml" Id="R89eb5a75d38e490f" /><Relationship Type="http://schemas.openxmlformats.org/officeDocument/2006/relationships/worksheet" Target="/xl/worksheets/sheet8.xml" Id="R59ebfc35e2be4f8a" /><Relationship Type="http://schemas.openxmlformats.org/officeDocument/2006/relationships/worksheet" Target="/xl/worksheets/sheet9.xml" Id="R3095c1d19645486f" /><Relationship Type="http://schemas.openxmlformats.org/officeDocument/2006/relationships/worksheet" Target="/xl/worksheets/sheet10.xml" Id="Red27bee95de842b1" /><Relationship Type="http://schemas.openxmlformats.org/officeDocument/2006/relationships/worksheet" Target="/xl/worksheets/sheet11.xml" Id="R341ea04e9ef24122" /><Relationship Type="http://schemas.openxmlformats.org/officeDocument/2006/relationships/worksheet" Target="/xl/worksheets/sheet12.xml" Id="R139a6a08ad16429e" /><Relationship Type="http://schemas.openxmlformats.org/officeDocument/2006/relationships/worksheet" Target="/xl/worksheets/sheet13.xml" Id="R32f54f07893848d1"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5f6c8f3f6e417f"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Latency benefit per replication (ground minus edge, seconds)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Replications!$V$5</c:f>
              <c:strCache>
                <c:ptCount val="1"/>
                <c:pt idx="0">
                  <c:v>Latency benefit, ground minus edge (s)</c:v>
                </c:pt>
              </c:strCache>
            </c:strRef>
          </c:tx>
          <c:spPr>
            <a:solidFill xmlns:a="http://schemas.openxmlformats.org/drawingml/2006/main">
              <a:srgbClr val="4F81BD"/>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a:latin typeface="Arial"/>
                    <a:ea typeface="Arial"/>
                    <a:cs typeface="Arial"/>
                  </a:defRPr>
                </a:pPr>
              </a:p>
            </c:txPr>
            <c:showLegendKey val="0"/>
            <c:showVal val="0"/>
            <c:showCatName val="0"/>
            <c:showSerName val="0"/>
            <c:showPercent val="0"/>
            <c:showBubbleSize val="1"/>
            <c:separator> </c:separator>
            <c:showLeaderLines val="0"/>
          </c:dLbls>
          <c:cat>
            <c:numRef>
              <c:f>Replications!$A$6:$A$15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Replications!$V$6:$V$15</c:f>
              <c:numCache>
                <c:formatCode>0.000</c:formatCode>
                <c:ptCount val="10"/>
                <c:pt idx="0">
                  <c:v>29.808183361413157</c:v>
                </c:pt>
                <c:pt idx="1">
                  <c:v>26.25589811138395</c:v>
                </c:pt>
                <c:pt idx="2">
                  <c:v>37.25952078862157</c:v>
                </c:pt>
                <c:pt idx="3">
                  <c:v>34.62308688058043</c:v>
                </c:pt>
                <c:pt idx="4">
                  <c:v>24.318983090650903</c:v>
                </c:pt>
                <c:pt idx="5">
                  <c:v>35.35905820178459</c:v>
                </c:pt>
                <c:pt idx="6">
                  <c:v>31.674604278087042</c:v>
                </c:pt>
                <c:pt idx="7">
                  <c:v>24.401998854293915</c:v>
                </c:pt>
                <c:pt idx="8">
                  <c:v>26.847033021758477</c:v>
                </c:pt>
                <c:pt idx="9">
                  <c:v>23.532815953487297</c:v>
                </c:pt>
              </c:numCache>
            </c:numRef>
          </c:val>
        </c:ser>
        <c:dLbls>
          <c:showLegendKey val="0"/>
          <c:showVal val="0"/>
          <c:showCatName val="0"/>
          <c:showSerName val="0"/>
          <c:showPercent val="0"/>
          <c:showBubbleSize val="0"/>
        </c:dLbls>
        <c:gapWidth val="150"/>
        <c:axId val="12793478"/>
        <c:axId val="48478706"/>
      </c:barChart>
      <c:catAx>
        <c:axId val="12793478"/>
        <c:scaling>
          <c:orientation val="minMax"/>
        </c:scaling>
        <c:delete val="0"/>
        <c:axPos val="b"/>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Replication</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9360">
            <a:solidFill>
              <a:srgbClr val="878787"/>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8478706"/>
        <c:crosses val="autoZero"/>
        <c:lblAlgn val="ctr"/>
        <c:lblOffset val="100"/>
        <c:noMultiLvlLbl val="0"/>
      </c:catAx>
      <c:valAx>
        <c:axId val="48478706"/>
        <c:scaling>
          <c:orientation val="minMax"/>
        </c:scaling>
        <c:delete val="0"/>
        <c:axPos val="l"/>
        <c:majorGridlines>
          <c:spPr>
            <a:ln xmlns:a="http://schemas.openxmlformats.org/drawingml/2006/main" w="9360">
              <a:solidFill>
                <a:srgbClr val="878787"/>
              </a:solidFill>
            </a:ln>
          </c:spPr>
        </c:majorGridlines>
        <c:title>
          <c:tx>
            <c:rich>
              <a:bodyPr xmlns:a="http://schemas.openxmlformats.org/drawingml/2006/main"/>
              <a:lstStyle xmlns:a="http://schemas.openxmlformats.org/drawingml/2006/main"/>
              <a:p xmlns:a="http://schemas.openxmlformats.org/drawingml/2006/main">
                <a:r>
                  <a:rPr sz="1000" b="1">
                    <a:solidFill>
                      <a:srgbClr val="000000"/>
                    </a:solidFill>
                    <a:latin typeface="Calibri"/>
                    <a:ea typeface="Calibri"/>
                    <a:cs typeface="Calibri"/>
                  </a:rPr>
                  <a:t>Seconds</a:t>
                </a:r>
              </a:p>
            </c:rich>
          </c:tx>
          <c:txPr>
            <a:bodyPr xmlns:a="http://schemas.openxmlformats.org/drawingml/2006/main" anchorCtr="1"/>
            <a:lstStyle xmlns:a="http://schemas.openxmlformats.org/drawingml/2006/main"/>
            <a:p xmlns:a="http://schemas.openxmlformats.org/drawingml/2006/main">
              <a:pPr>
                <a:defRPr sz="1000" b="1">
                  <a:solidFill>
                    <a:srgbClr val="000000"/>
                  </a:solidFill>
                  <a:latin typeface="Calibri"/>
                  <a:ea typeface="Calibri"/>
                  <a:cs typeface="Calibri"/>
                </a:defRPr>
              </a:pPr>
            </a:p>
          </c:txPr>
        </c:title>
        <c:numFmt formatCode="0.000" sourceLinked="1"/>
        <c:majorTickMark val="none"/>
        <c:minorTickMark val="none"/>
        <c:tickLblPos val="nextTo"/>
        <c:spPr>
          <a:ln xmlns:a="http://schemas.openxmlformats.org/drawingml/2006/main" w="9360">
            <a:solidFill>
              <a:srgbClr val="878787"/>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2793478"/>
        <c:crosses val="autoZero"/>
        <c:crossBetween val="between"/>
      </c:valAx>
      <c:spPr>
        <a:noFill xmlns:a="http://schemas.openxmlformats.org/drawingml/2006/main"/>
        <a:ln xmlns:a="http://schemas.openxmlformats.org/drawingml/2006/main" w="0">
          <a:noFill/>
        </a:ln>
      </c:spPr>
    </c:plotArea>
    <c:legend>
      <c:legendPos val="t"/>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3</xdr:col>
      <xdr:colOff>495299</xdr:colOff>
      <xdr:row>1</xdr:row>
      <xdr:rowOff>61740</xdr:rowOff>
    </xdr:from>
    <xdr:to>
      <xdr:col>16</xdr:col>
      <xdr:colOff>57149</xdr:colOff>
      <xdr:row>21</xdr:row>
      <xdr:rowOff>152400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5f6c8f3f6e417f"/>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0bb9645240ee4cdd" /></Relationships>
</file>

<file path=xl/worksheets/sheet1.xml><?xml version="1.0" encoding="utf-8"?>
<x:worksheet xmlns:x="http://schemas.openxmlformats.org/spreadsheetml/2006/main">
  <x:sheetViews>
    <x:sheetView showGridLines="0" workbookViewId="0"/>
  </x:sheetViews>
  <x:sheetFormatPr defaultColWidth="8.7109375" defaultRowHeight="15"/>
  <x:cols>
    <x:col min="1" max="1" width="118" customWidth="1"/>
  </x:cols>
  <x:sheetData>
    <x:row r="2">
      <x:c r="A2" s="3" t="s">
        <x:v>0</x:v>
      </x:c>
    </x:row>
    <x:row r="3" ht="30" customHeight="1">
      <x:c r="A3" s="4" t="s">
        <x:v>1</x:v>
      </x:c>
    </x:row>
    <x:row r="5">
      <x:c r="A5" s="3" t="s">
        <x:v>2</x:v>
      </x:c>
    </x:row>
    <x:row r="6" ht="30" customHeight="1">
      <x:c r="A6" s="4" t="s">
        <x:v>3</x:v>
      </x:c>
    </x:row>
    <x:row r="7" ht="30" customHeight="1">
      <x:c r="A7" s="4" t="s">
        <x:v>4</x:v>
      </x:c>
    </x:row>
    <x:row r="8" ht="13.5" customHeight="1">
      <x:c r="A8" s="4" t="s">
        <x:v>5</x:v>
      </x:c>
    </x:row>
    <x:row r="10">
      <x:c r="A10" s="3" t="s">
        <x:v>6</x:v>
      </x:c>
    </x:row>
    <x:row r="11" ht="13.5" customHeight="1">
      <x:c r="A11" s="4" t="s">
        <x:v>7</x:v>
      </x:c>
    </x:row>
    <x:row r="12" ht="13.5" customHeight="1">
      <x:c r="A12" s="4" t="s">
        <x:v>8</x:v>
      </x:c>
    </x:row>
    <x:row r="13" ht="13.5" customHeight="1">
      <x:c r="A13" s="4" t="s">
        <x:v>9</x:v>
      </x:c>
    </x:row>
    <x:row r="14" ht="13.5" customHeight="1">
      <x:c r="A14" s="4" t="s">
        <x:v>10</x:v>
      </x:c>
    </x:row>
    <x:row r="15" ht="13.5" customHeight="1">
      <x:c r="A15" s="4" t="s">
        <x:v>11</x:v>
      </x:c>
    </x:row>
    <x:row r="16" ht="13.5" customHeight="1">
      <x:c r="A16" s="4" t="s">
        <x:v>12</x:v>
      </x:c>
    </x:row>
    <x:row r="17" ht="13.5" customHeight="1">
      <x:c r="A17" s="4" t="s">
        <x:v>13</x:v>
      </x:c>
    </x:row>
    <x:row r="18" ht="13.5" customHeight="1">
      <x:c r="A18" s="4" t="s">
        <x:v>14</x:v>
      </x:c>
    </x:row>
    <x:row r="19" ht="13.5" customHeight="1">
      <x:c r="A19" s="4" t="s">
        <x:v>15</x:v>
      </x:c>
    </x:row>
    <x:row r="21">
      <x:c r="A21" s="3" t="s">
        <x:v>16</x:v>
      </x:c>
    </x:row>
    <x:row r="22" ht="51.75" customHeight="1">
      <x:c r="A22" s="4" t="s">
        <x:v>17</x:v>
      </x:c>
    </x:row>
    <x:row r="24">
      <x:c r="A24" s="3" t="s">
        <x:v>18</x:v>
      </x:c>
    </x:row>
    <x:row r="25" ht="30" customHeight="1">
      <x:c r="A25" s="4" t="s">
        <x:v>19</x:v>
      </x:c>
    </x:row>
    <x:row r="27">
      <x:c r="A27" s="3" t="s">
        <x:v>20</x:v>
      </x:c>
    </x:row>
    <x:row r="28" ht="30" customHeight="1">
      <x:c r="A28" s="4" t="s">
        <x:v>21</x:v>
      </x:c>
    </x:row>
    <x:row r="30">
      <x:c r="A30" s="3" t="s">
        <x:v>22</x:v>
      </x:c>
    </x:row>
    <x:row r="31" ht="30" customHeight="1">
      <x:c r="A31" s="4" t="s">
        <x:v>23</x:v>
      </x:c>
    </x:row>
    <x:row r="32" ht="13.5" customHeight="1">
      <x:c r="A32" s="4" t="s">
        <x:v>24</x:v>
      </x:c>
    </x:row>
    <x:row r="33" ht="13.5" customHeight="1">
      <x:c r="A33" s="4" t="s">
        <x:v>25</x:v>
      </x:c>
    </x:row>
    <x:row r="34" ht="13.5" customHeight="1">
      <x:c r="A34" s="4" t="s">
        <x:v>26</x:v>
      </x:c>
    </x:row>
    <x:row r="35" ht="30" customHeight="1">
      <x:c r="A35" s="4" t="s">
        <x:v>27</x:v>
      </x:c>
    </x:row>
    <x:row r="36" ht="13.5" customHeight="1">
      <x:c r="A36" s="4" t="s">
        <x:v>28</x:v>
      </x:c>
    </x:row>
    <x:row r="38">
      <x:c r="A38" s="3" t="s">
        <x:v>29</x:v>
      </x:c>
    </x:row>
    <x:row r="39" ht="13.5" customHeight="1">
      <x:c r="A39" s="4" t="s">
        <x:v>30</x:v>
      </x:c>
    </x:row>
    <x:row r="40" ht="30" customHeight="1">
      <x:c r="A40" s="4" t="s">
        <x:v>31</x:v>
      </x:c>
    </x:row>
    <x:row r="41" ht="30" customHeight="1">
      <x:c r="A41" s="4" t="s">
        <x:v>32</x:v>
      </x:c>
    </x:row>
    <x:row r="42" ht="13.5" customHeight="1">
      <x:c r="A42" s="4" t="s">
        <x:v>33</x:v>
      </x:c>
    </x:row>
    <x:row r="43" ht="30" customHeight="1">
      <x:c r="A43" s="4" t="s">
        <x:v>34</x:v>
      </x:c>
    </x:row>
    <x:row r="45">
      <x:c r="A45" s="3" t="s">
        <x:v>35</x:v>
      </x:c>
    </x:row>
    <x:row r="46" ht="45.75" customHeight="1">
      <x:c r="A46" s="4" t="s">
        <x:v>36</x:v>
      </x:c>
    </x:row>
    <x:row r="48">
      <x:c r="A48" s="3" t="s">
        <x:v>37</x:v>
      </x:c>
    </x:row>
    <x:row r="49" ht="30" customHeight="1">
      <x:c r="A49" s="4" t="s">
        <x:v>38</x:v>
      </x:c>
    </x:row>
    <x:row r="51">
      <x:c r="A51" s="3" t="s">
        <x:v>39</x:v>
      </x:c>
    </x:row>
    <x:row r="52" ht="30" customHeight="1">
      <x:c r="A52" s="4" t="s">
        <x:v>40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7109375" defaultRowHeight="15"/>
  <x:cols>
    <x:col min="1" max="1" width="46" customWidth="1"/>
    <x:col min="2" max="2" width="55.85546875" customWidth="1"/>
    <x:col min="3" max="3" width="74" customWidth="1"/>
  </x:cols>
  <x:sheetData>
    <x:row r="1" ht="16.5">
      <x:c r="A1" s="1" t="s">
        <x:v>41</x:v>
      </x:c>
    </x:row>
    <x:row r="2">
      <x:c r="A2" s="2" t="s">
        <x:v>42</x:v>
      </x:c>
    </x:row>
    <x:row r="3">
      <x:c r="A3" s="2" t="s">
        <x:v>43</x:v>
      </x:c>
    </x:row>
    <x:row r="5">
      <x:c r="A5" s="2" t="s">
        <x:v>44</x:v>
      </x:c>
    </x:row>
    <x:row r="7">
      <x:c r="A7" s="5" t="s">
        <x:v>45</x:v>
      </x:c>
      <x:c r="B7" s="6"/>
      <x:c r="C7" s="6"/>
    </x:row>
    <x:row r="8">
      <x:c r="A8" s="7" t="s">
        <x:v>46</x:v>
      </x:c>
      <x:c r="B8" s="8">
        <x:v>100</x:v>
      </x:c>
      <x:c r="C8" s="2" t="s">
        <x:v>47</x:v>
      </x:c>
    </x:row>
    <x:row r="9">
      <x:c r="A9" s="7" t="s">
        <x:v>48</x:v>
      </x:c>
      <x:c r="B9" s="8">
        <x:v>10</x:v>
      </x:c>
      <x:c r="C9" s="2" t="s">
        <x:v>49</x:v>
      </x:c>
    </x:row>
    <x:row r="10">
      <x:c r="A10" s="7" t="s">
        <x:v>50</x:v>
      </x:c>
      <x:c r="B10" s="8">
        <x:v>6000</x:v>
      </x:c>
      <x:c r="C10" s="2" t="s">
        <x:v>51</x:v>
      </x:c>
    </x:row>
    <x:row r="11">
      <x:c r="A11" s="7" t="s">
        <x:v>52</x:v>
      </x:c>
      <x:c r="B11" s="8">
        <x:v>60</x:v>
      </x:c>
      <x:c r="C11" s="2" t="s">
        <x:v>53</x:v>
      </x:c>
    </x:row>
    <x:row r="12">
      <x:c r="A12" s="7" t="s">
        <x:v>54</x:v>
      </x:c>
      <x:c r="B12" s="8">
        <x:v>300</x:v>
      </x:c>
      <x:c r="C12" s="2" t="s">
        <x:v>55</x:v>
      </x:c>
    </x:row>
    <x:row r="14">
      <x:c r="A14" s="5" t="s">
        <x:v>56</x:v>
      </x:c>
      <x:c r="B14" s="6"/>
      <x:c r="C14" s="6"/>
    </x:row>
    <x:row r="15">
      <x:c r="A15" s="7" t="s">
        <x:v>57</x:v>
      </x:c>
      <x:c r="B15" s="8">
        <x:v>12345</x:v>
      </x:c>
      <x:c r="C15" s="2" t="s">
        <x:v>58</x:v>
      </x:c>
    </x:row>
    <x:row r="16">
      <x:c r="A16" s="7" t="s">
        <x:v>59</x:v>
      </x:c>
      <x:c r="B16" s="8">
        <x:v>54321</x:v>
      </x:c>
      <x:c r="C16" s="2" t="s">
        <x:v>60</x:v>
      </x:c>
    </x:row>
    <x:row r="17">
      <x:c r="A17" s="7" t="s">
        <x:v>61</x:v>
      </x:c>
      <x:c r="B17" s="8">
        <x:v>16807</x:v>
      </x:c>
      <x:c r="C17" s="2" t="s">
        <x:v>62</x:v>
      </x:c>
    </x:row>
    <x:row r="18">
      <x:c r="A18" s="7" t="s">
        <x:v>63</x:v>
      </x:c>
      <x:c r="B18" s="8">
        <x:v>2147483647</x:v>
      </x:c>
      <x:c r="C18" s="2" t="s">
        <x:v>64</x:v>
      </x:c>
    </x:row>
    <x:row r="20">
      <x:c r="A20" s="5" t="s">
        <x:v>65</x:v>
      </x:c>
      <x:c r="B20" s="6"/>
      <x:c r="C20" s="6"/>
    </x:row>
    <x:row r="21">
      <x:c r="A21" s="7" t="s">
        <x:v>66</x:v>
      </x:c>
      <x:c r="B21" s="8">
        <x:v>4</x:v>
      </x:c>
      <x:c r="C21" s="2" t="s">
        <x:v>67</x:v>
      </x:c>
    </x:row>
    <x:row r="23">
      <x:c r="A23" s="5" t="s">
        <x:v>68</x:v>
      </x:c>
      <x:c r="B23" s="6"/>
      <x:c r="C23" s="6"/>
    </x:row>
    <x:row r="24">
      <x:c r="A24" s="7" t="s">
        <x:v>69</x:v>
      </x:c>
      <x:c r="B24" s="8">
        <x:v>12</x:v>
      </x:c>
      <x:c r="C24" s="2" t="s">
        <x:v>70</x:v>
      </x:c>
    </x:row>
    <x:row r="25">
      <x:c r="A25" s="7" t="s">
        <x:v>71</x:v>
      </x:c>
      <x:c r="B25" s="9">
        <x:v>0.25</x:v>
      </x:c>
      <x:c r="C25" s="2" t="s">
        <x:v>72</x:v>
      </x:c>
    </x:row>
    <x:row r="27">
      <x:c r="A27" s="5" t="s">
        <x:v>73</x:v>
      </x:c>
      <x:c r="B27" s="6"/>
      <x:c r="C27" s="6"/>
    </x:row>
    <x:row r="28">
      <x:c r="A28" s="7" t="s">
        <x:v>74</x:v>
      </x:c>
      <x:c r="B28" s="8">
        <x:v>100</x:v>
      </x:c>
      <x:c r="C28" s="2" t="s">
        <x:v>75</x:v>
      </x:c>
    </x:row>
    <x:row r="29">
      <x:c r="A29" s="7" t="s">
        <x:v>76</x:v>
      </x:c>
      <x:c r="B29" s="9">
        <x:v>0.02</x:v>
      </x:c>
      <x:c r="C29" s="2" t="s">
        <x:v>77</x:v>
      </x:c>
    </x:row>
    <x:row r="30">
      <x:c r="A30" s="7" t="s">
        <x:v>78</x:v>
      </x:c>
      <x:c r="B30" s="8">
        <x:v>600</x:v>
      </x:c>
      <x:c r="C30" s="2" t="s">
        <x:v>79</x:v>
      </x:c>
    </x:row>
    <x:row r="31">
      <x:c r="A31" s="7" t="s">
        <x:v>80</x:v>
      </x:c>
      <x:c r="B31" s="8">
        <x:v>120</x:v>
      </x:c>
      <x:c r="C31" s="2" t="s">
        <x:v>81</x:v>
      </x:c>
    </x:row>
    <x:row r="32">
      <x:c r="A32" s="7" t="s">
        <x:v>82</x:v>
      </x:c>
      <x:c r="B32" s="8">
        <x:v>0</x:v>
      </x:c>
      <x:c r="C32" s="2" t="s">
        <x:v>83</x:v>
      </x:c>
    </x:row>
    <x:row r="33">
      <x:c r="A33" s="7" t="s">
        <x:v>84</x:v>
      </x:c>
      <x:c r="B33" s="7" t="n">
        <x:f>B30+B31</x:f>
        <x:v>720</x:v>
      </x:c>
      <x:c r="C33" s="2" t="s">
        <x:v>85</x:v>
      </x:c>
    </x:row>
    <x:row r="35">
      <x:c r="A35" s="5" t="s">
        <x:v>86</x:v>
      </x:c>
      <x:c r="B35" s="6"/>
      <x:c r="C35" s="6"/>
    </x:row>
    <x:row r="36">
      <x:c r="A36" s="7" t="s">
        <x:v>87</x:v>
      </x:c>
      <x:c r="B36" s="8">
        <x:v>120</x:v>
      </x:c>
      <x:c r="C36" s="2" t="s">
        <x:v>88</x:v>
      </x:c>
    </x:row>
    <x:row r="37">
      <x:c r="A37" s="7" t="s">
        <x:v>89</x:v>
      </x:c>
      <x:c r="B37" s="8">
        <x:v>900</x:v>
      </x:c>
      <x:c r="C37" s="2" t="s">
        <x:v>90</x:v>
      </x:c>
    </x:row>
    <x:row r="38">
      <x:c r="A38" s="7" t="s">
        <x:v>91</x:v>
      </x:c>
      <x:c r="B38" s="8">
        <x:v>0.05</x:v>
      </x:c>
      <x:c r="C38" s="2" t="s">
        <x:v>92</x:v>
      </x:c>
    </x:row>
    <x:row r="39">
      <x:c r="A39" s="7" t="s">
        <x:v>93</x:v>
      </x:c>
      <x:c r="B39" s="8">
        <x:v>0.02</x:v>
      </x:c>
      <x:c r="C39" s="2" t="s">
        <x:v>94</x:v>
      </x:c>
    </x:row>
    <x:row r="40">
      <x:c r="A40" s="7" t="s">
        <x:v>95</x:v>
      </x:c>
      <x:c r="B40" s="8" t="s">
        <x:v>96</x:v>
      </x:c>
      <x:c r="C40" s="2" t="s">
        <x:v>97</x:v>
      </x:c>
    </x:row>
    <x:row r="42">
      <x:c r="A42" s="5" t="s">
        <x:v>98</x:v>
      </x:c>
      <x:c r="B42" s="6"/>
      <x:c r="C42" s="6"/>
    </x:row>
    <x:row r="43">
      <x:c r="A43" s="18" t="s">
        <x:v>99</x:v>
      </x:c>
      <x:c r="B43" s="8" t="s">
        <x:v>100</x:v>
      </x:c>
    </x:row>
    <x:row r="44">
      <x:c r="A44" s="7" t="s">
        <x:v>101</x:v>
      </x:c>
      <x:c r="B44" s="8" t="s">
        <x:v>102</x:v>
      </x:c>
    </x:row>
    <x:row r="45">
      <x:c r="A45" s="18" t="s">
        <x:v>103</x:v>
      </x:c>
      <x:c r="B45" s="8" t="s">
        <x:v>104</x:v>
      </x:c>
    </x:row>
    <x:row r="46">
      <x:c r="A46" s="7" t="s">
        <x:v>105</x:v>
      </x:c>
      <x:c r="B46" s="8" t="s">
        <x:v>106</x:v>
      </x:c>
    </x:row>
    <x:row r="48">
      <x:c r="A48" s="10" t="s">
        <x:v>107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7109375" defaultRowHeight="15"/>
  <x:cols>
    <x:col min="1" max="1" width="6" customWidth="1"/>
    <x:col min="2" max="2" width="8" customWidth="1"/>
    <x:col min="3" max="12" width="15.5703125" customWidth="1"/>
  </x:cols>
  <x:sheetData>
    <x:row r="1" ht="16.5">
      <x:c r="A1" s="1" t="s">
        <x:v>108</x:v>
      </x:c>
    </x:row>
    <x:row r="2">
      <x:c r="A2" s="2"/>
    </x:row>
    <x:row r="3">
      <x:c r="A3" s="2"/>
    </x:row>
    <x:row r="5" ht="30" customHeight="1">
      <x:c r="A5" s="11" t="s">
        <x:v>109</x:v>
      </x:c>
      <x:c r="B5" s="11" t="s">
        <x:v>110</x:v>
      </x:c>
      <x:c r="C5" s="11" t="s">
        <x:v>111</x:v>
      </x:c>
      <x:c r="D5" s="11" t="s">
        <x:v>112</x:v>
      </x:c>
      <x:c r="E5" s="11" t="s">
        <x:v>113</x:v>
      </x:c>
      <x:c r="F5" s="11" t="s">
        <x:v>114</x:v>
      </x:c>
      <x:c r="G5" s="11" t="s">
        <x:v>115</x:v>
      </x:c>
      <x:c r="H5" s="11" t="s">
        <x:v>116</x:v>
      </x:c>
      <x:c r="I5" s="11" t="s">
        <x:v>117</x:v>
      </x:c>
      <x:c r="J5" s="11" t="s">
        <x:v>118</x:v>
      </x:c>
      <x:c r="K5" s="11" t="s">
        <x:v>119</x:v>
      </x:c>
      <x:c r="L5" s="11" t="s">
        <x:v>120</x:v>
      </x:c>
    </x:row>
    <x:row r="6">
      <x:c r="A6" s="7">
        <x:v>1</x:v>
      </x:c>
      <x:c r="B6" s="7">
        <x:v>1</x:v>
      </x:c>
      <x:c r="C6" s="12" t="n">
        <x:f>MOD(Settings!$B$17*(Settings!$B$15+1000*A6),Settings!$B$18)</x:f>
        <x:v>224289415</x:v>
      </x:c>
      <x:c r="D6" s="12" t="n">
        <x:f>MAX(C6,1)/Settings!$B$18</x:f>
        <x:v>0.10444289776703478</x:v>
      </x:c>
      <x:c r="E6" s="12" t="n">
        <x:f>-Settings!$B$11*LN(D6)</x:f>
        <x:v>135.54688738664714</x:v>
      </x:c>
      <x:c r="F6" s="12" t="n">
        <x:f>E6</x:f>
        <x:v>135.54688738664714</x:v>
      </x:c>
      <x:c r="G6" s="12" t="n">
        <x:f>MOD(Settings!$B$17*(Settings!$B$16+1000*A6),Settings!$B$18)</x:f>
        <x:v>929780047</x:v>
      </x:c>
      <x:c r="H6" s="12" t="n">
        <x:f>MAX(G6,1)/Settings!$B$18</x:f>
        <x:v>0.4329625738006842</x:v>
      </x:c>
      <x:c r="I6" s="12" t="n">
        <x:f>-Settings!$B$21*LN(H6)</x:f>
        <x:v>3.348415957423153</x:v>
      </x:c>
      <x:c r="J6" s="12" t="n">
        <x:f>-Settings!$B$24*LN(H6)</x:f>
        <x:v>10.045247872269458</x:v>
      </x:c>
      <x:c r="K6" s="12" t="n">
        <x:f>Settings!$B$12</x:f>
        <x:v>300</x:v>
      </x:c>
      <x:c r="L6" s="12" t="n">
        <x:f>Settings!$B$12*Settings!$B$25</x:f>
        <x:v>75</x:v>
      </x:c>
    </x:row>
    <x:row r="7">
      <x:c r="A7" s="7">
        <x:v>1</x:v>
      </x:c>
      <x:c r="B7" s="7">
        <x:v>2</x:v>
      </x:c>
      <x:c r="C7" s="12" t="n">
        <x:f>MOD(Settings!$B$17*C6,Settings!$B$18)</x:f>
        <x:v>798397420</x:v>
      </x:c>
      <x:c r="D7" s="12" t="n">
        <x:f>MAX(C7,1)/Settings!$B$18</x:f>
        <x:v>0.3717827705535026</x:v>
      </x:c>
      <x:c r="E7" s="12" t="n">
        <x:f>-Settings!$B$11*LN(D7)</x:f>
        <x:v>59.36673272395572</x:v>
      </x:c>
      <x:c r="F7" s="12" t="n">
        <x:f t="shared" ref="F7:F38" si="0">F6+E7</x:f>
        <x:v>194.91362011060286</x:v>
      </x:c>
      <x:c r="G7" s="12" t="n">
        <x:f>MOD(Settings!$B$17*G6,Settings!$B$18)</x:f>
        <x:v>1722234357</x:v>
      </x:c>
      <x:c r="H7" s="12" t="n">
        <x:f>MAX(G7,1)/Settings!$B$18</x:f>
        <x:v>0.8019778680996866</x:v>
      </x:c>
      <x:c r="I7" s="12" t="n">
        <x:f>-Settings!$B$21*LN(H7)</x:f>
        <x:v>0.8826970695282942</x:v>
      </x:c>
      <x:c r="J7" s="12" t="n">
        <x:f>-Settings!$B$24*LN(H7)</x:f>
        <x:v>2.6480912085848827</x:v>
      </x:c>
      <x:c r="K7" s="12" t="n">
        <x:f>Settings!$B$12</x:f>
        <x:v>300</x:v>
      </x:c>
      <x:c r="L7" s="12" t="n">
        <x:f>Settings!$B$12*Settings!$B$25</x:f>
        <x:v>75</x:v>
      </x:c>
    </x:row>
    <x:row r="8">
      <x:c r="A8" s="7">
        <x:v>1</x:v>
      </x:c>
      <x:c r="B8" s="7">
        <x:v>3</x:v>
      </x:c>
      <x:c r="C8" s="12" t="n">
        <x:f>MOD(Settings!$B$17*C7,Settings!$B$18)</x:f>
        <x:v>1187611484</x:v>
      </x:c>
      <x:c r="D8" s="12" t="n">
        <x:f>MAX(C8,1)/Settings!$B$18</x:f>
        <x:v>0.5530246927184168</x:v>
      </x:c>
      <x:c r="E8" s="12" t="n">
        <x:f>-Settings!$B$11*LN(D8)</x:f>
        <x:v>35.5411575697791</x:v>
      </x:c>
      <x:c r="F8" s="12">
        <x:f t="shared" si="0"/>
        <x:v>230.45477768038197</x:v>
      </x:c>
      <x:c r="G8" s="12" t="n">
        <x:f>MOD(Settings!$B$17*G7,Settings!$B$18)</x:f>
        <x:v>1808243833</x:v>
      </x:c>
      <x:c r="H8" s="12" t="n">
        <x:f>MAX(G8,1)/Settings!$B$18</x:f>
        <x:v>0.842029151433161</x:v>
      </x:c>
      <x:c r="I8" s="12" t="n">
        <x:f>-Settings!$B$21*LN(H8)</x:f>
        <x:v>0.6877625747381617</x:v>
      </x:c>
      <x:c r="J8" s="12" t="n">
        <x:f>-Settings!$B$24*LN(H8)</x:f>
        <x:v>2.063287724214485</x:v>
      </x:c>
      <x:c r="K8" s="12" t="n">
        <x:f>Settings!$B$12</x:f>
        <x:v>300</x:v>
      </x:c>
      <x:c r="L8" s="12" t="n">
        <x:f>Settings!$B$12*Settings!$B$25</x:f>
        <x:v>75</x:v>
      </x:c>
    </x:row>
    <x:row r="9">
      <x:c r="A9" s="7">
        <x:v>1</x:v>
      </x:c>
      <x:c r="B9" s="7">
        <x:v>4</x:v>
      </x:c>
      <x:c r="C9" s="12" t="n">
        <x:f>MOD(Settings!$B$17*C8,Settings!$B$18)</x:f>
        <x:v>1473196370</x:v>
      </x:c>
      <x:c r="D9" s="12" t="n">
        <x:f>MAX(C9,1)/Settings!$B$18</x:f>
        <x:v>0.6860105184307371</x:v>
      </x:c>
      <x:c r="E9" s="12" t="n">
        <x:f>-Settings!$B$11*LN(D9)</x:f>
        <x:v>22.61173910306329</x:v>
      </x:c>
      <x:c r="F9" s="12">
        <x:f t="shared" si="0"/>
        <x:v>253.06651678344525</x:v>
      </x:c>
      <x:c r="G9" s="12" t="n">
        <x:f>MOD(Settings!$B$17*G8,Settings!$B$18)</x:f>
        <x:v>2113012534</x:v>
      </x:c>
      <x:c r="H9" s="12" t="n">
        <x:f>MAX(G9,1)/Settings!$B$18</x:f>
        <x:v>0.9839481371380148</x:v>
      </x:c>
      <x:c r="I9" s="12" t="n">
        <x:f>-Settings!$B$21*LN(H9)</x:f>
        <x:v>0.06472835791782486</x:v>
      </x:c>
      <x:c r="J9" s="12" t="n">
        <x:f>-Settings!$B$24*LN(H9)</x:f>
        <x:v>0.19418507375347457</x:v>
      </x:c>
      <x:c r="K9" s="12" t="n">
        <x:f>Settings!$B$12</x:f>
        <x:v>300</x:v>
      </x:c>
      <x:c r="L9" s="12" t="n">
        <x:f>Settings!$B$12*Settings!$B$25</x:f>
        <x:v>75</x:v>
      </x:c>
    </x:row>
    <x:row r="10">
      <x:c r="A10" s="7">
        <x:v>1</x:v>
      </x:c>
      <x:c r="B10" s="7">
        <x:v>5</x:v>
      </x:c>
      <x:c r="C10" s="12" t="n">
        <x:f>MOD(Settings!$B$17*C9,Settings!$B$18)</x:f>
        <x:v>1672424327</x:v>
      </x:c>
      <x:c r="D10" s="12" t="n">
        <x:f>MAX(C10,1)/Settings!$B$18</x:f>
        <x:v>0.7787832653982487</x:v>
      </x:c>
      <x:c r="E10" s="12" t="n">
        <x:f>-Settings!$B$11*LN(D10)</x:f>
        <x:v>15.001349603432889</x:v>
      </x:c>
      <x:c r="F10" s="12">
        <x:f t="shared" si="0"/>
        <x:v>268.06786638687817</x:v>
      </x:c>
      <x:c r="G10" s="12" t="n">
        <x:f>MOD(Settings!$B$17*G9,Settings!$B$18)</x:f>
        <x:v>464588499</x:v>
      </x:c>
      <x:c r="H10" s="12" t="n">
        <x:f>MAX(G10,1)/Settings!$B$18</x:f>
        <x:v>0.21634087861345191</x:v>
      </x:c>
      <x:c r="I10" s="12" t="n">
        <x:f>-Settings!$B$21*LN(H10)</x:f>
        <x:v>6.123599894104392</x:v>
      </x:c>
      <x:c r="J10" s="12" t="n">
        <x:f>-Settings!$B$24*LN(H10)</x:f>
        <x:v>18.370799682313177</x:v>
      </x:c>
      <x:c r="K10" s="12" t="n">
        <x:f>Settings!$B$12</x:f>
        <x:v>300</x:v>
      </x:c>
      <x:c r="L10" s="12" t="n">
        <x:f>Settings!$B$12*Settings!$B$25</x:f>
        <x:v>75</x:v>
      </x:c>
    </x:row>
    <x:row r="11">
      <x:c r="A11" s="7">
        <x:v>1</x:v>
      </x:c>
      <x:c r="B11" s="7">
        <x:v>6</x:v>
      </x:c>
      <x:c r="C11" s="12" t="n">
        <x:f>MOD(Settings!$B$17*C10,Settings!$B$18)</x:f>
        <x:v>22208306</x:v>
      </x:c>
      <x:c r="D11" s="12" t="n">
        <x:f>MAX(C11,1)/Settings!$B$18</x:f>
        <x:v>0.010341548365699848</x:v>
      </x:c>
      <x:c r="E11" s="12" t="n">
        <x:f>-Settings!$B$11*LN(D11)</x:f>
        <x:v>274.2951405528275</x:v>
      </x:c>
      <x:c r="F11" s="12">
        <x:f t="shared" si="0"/>
        <x:v>542.36300693970566</x:v>
      </x:c>
      <x:c r="G11" s="12" t="n">
        <x:f>MOD(Settings!$B$17*G10,Settings!$B$18)</x:f>
        <x:v>88362201</x:v>
      </x:c>
      <x:c r="H11" s="12" t="n">
        <x:f>MAX(G11,1)/Settings!$B$18</x:f>
        <x:v>0.041146856286165705</x:v>
      </x:c>
      <x:c r="I11" s="12" t="n">
        <x:f>-Settings!$B$21*LN(H11)</x:f>
        <x:v>12.762431004901574</x:v>
      </x:c>
      <x:c r="J11" s="12" t="n">
        <x:f>-Settings!$B$24*LN(H11)</x:f>
        <x:v>38.28729301470472</x:v>
      </x:c>
      <x:c r="K11" s="12" t="n">
        <x:f>Settings!$B$12</x:f>
        <x:v>300</x:v>
      </x:c>
      <x:c r="L11" s="12" t="n">
        <x:f>Settings!$B$12*Settings!$B$25</x:f>
        <x:v>75</x:v>
      </x:c>
    </x:row>
    <x:row r="12">
      <x:c r="A12" s="7">
        <x:v>1</x:v>
      </x:c>
      <x:c r="B12" s="7">
        <x:v>7</x:v>
      </x:c>
      <x:c r="C12" s="12" t="n">
        <x:f>MOD(Settings!$B$17*C11,Settings!$B$18)</x:f>
        <x:v>1740328011</x:v>
      </x:c>
      <x:c r="D12" s="12" t="n">
        <x:f>MAX(C12,1)/Settings!$B$18</x:f>
        <x:v>0.8104033823173509</x:v>
      </x:c>
      <x:c r="E12" s="12" t="n">
        <x:f>-Settings!$B$11*LN(D12)</x:f>
        <x:v>12.61338914501978</x:v>
      </x:c>
      <x:c r="F12" s="12">
        <x:f t="shared" si="0"/>
        <x:v>554.97639608472548</x:v>
      </x:c>
      <x:c r="G12" s="12" t="n">
        <x:f>MOD(Settings!$B$17*G11,Settings!$B$18)</x:f>
        <x:v>1192312130</x:v>
      </x:c>
      <x:c r="H12" s="12" t="n">
        <x:f>MAX(G12,1)/Settings!$B$18</x:f>
        <x:v>0.5552136015869741</x:v>
      </x:c>
      <x:c r="I12" s="12" t="n">
        <x:f>-Settings!$B$21*LN(H12)</x:f>
        <x:v>2.3536094862160417</x:v>
      </x:c>
      <x:c r="J12" s="12" t="n">
        <x:f>-Settings!$B$24*LN(H12)</x:f>
        <x:v>7.060828458648125</x:v>
      </x:c>
      <x:c r="K12" s="12" t="n">
        <x:f>Settings!$B$12</x:f>
        <x:v>300</x:v>
      </x:c>
      <x:c r="L12" s="12" t="n">
        <x:f>Settings!$B$12*Settings!$B$25</x:f>
        <x:v>75</x:v>
      </x:c>
    </x:row>
    <x:row r="13">
      <x:c r="A13" s="7">
        <x:v>1</x:v>
      </x:c>
      <x:c r="B13" s="7">
        <x:v>8</x:v>
      </x:c>
      <x:c r="C13" s="12" t="n">
        <x:f>MOD(Settings!$B$17*C12,Settings!$B$18)</x:f>
        <x:v>965608737</x:v>
      </x:c>
      <x:c r="D13" s="12" t="n">
        <x:f>MAX(C13,1)/Settings!$B$18</x:f>
        <x:v>0.44964660771640325</x:v>
      </x:c>
      <x:c r="E13" s="12" t="n">
        <x:f>-Settings!$B$11*LN(D13)</x:f>
        <x:v>47.957599255550015</x:v>
      </x:c>
      <x:c r="F13" s="12">
        <x:f t="shared" si="0"/>
        <x:v>602.93399534027549</x:v>
      </x:c>
      <x:c r="G13" s="12" t="n">
        <x:f>MOD(Settings!$B$17*G12,Settings!$B$18)</x:f>
        <x:v>1020058753</x:v>
      </x:c>
      <x:c r="H13" s="12" t="n">
        <x:f>MAX(G13,1)/Settings!$B$18</x:f>
        <x:v>0.47500187227269725</x:v>
      </x:c>
      <x:c r="I13" s="12" t="n">
        <x:f>-Settings!$B$21*LN(H13)</x:f>
        <x:v>2.977746133314132</x:v>
      </x:c>
      <x:c r="J13" s="12" t="n">
        <x:f>-Settings!$B$24*LN(H13)</x:f>
        <x:v>8.933238399942397</x:v>
      </x:c>
      <x:c r="K13" s="12" t="n">
        <x:f>Settings!$B$12</x:f>
        <x:v>300</x:v>
      </x:c>
      <x:c r="L13" s="12" t="n">
        <x:f>Settings!$B$12*Settings!$B$25</x:f>
        <x:v>75</x:v>
      </x:c>
    </x:row>
    <x:row r="14">
      <x:c r="A14" s="7">
        <x:v>1</x:v>
      </x:c>
      <x:c r="B14" s="7">
        <x:v>9</x:v>
      </x:c>
      <x:c r="C14" s="12" t="n">
        <x:f>MOD(Settings!$B$17*C13,Settings!$B$18)</x:f>
        <x:v>452122380</x:v>
      </x:c>
      <x:c r="D14" s="12" t="n">
        <x:f>MAX(C14,1)/Settings!$B$18</x:f>
        <x:v>0.21053588958947728</x:v>
      </x:c>
      <x:c r="E14" s="12" t="n">
        <x:f>-Settings!$B$11*LN(D14)</x:f>
        <x:v>93.48594861183085</x:v>
      </x:c>
      <x:c r="F14" s="12">
        <x:f t="shared" si="0"/>
        <x:v>696.41994395210634</x:v>
      </x:c>
      <x:c r="G14" s="12" t="n">
        <x:f>MOD(Settings!$B$17*G13,Settings!$B$18)</x:f>
        <x:v>765507670</x:v>
      </x:c>
      <x:c r="H14" s="12" t="n">
        <x:f>MAX(G14,1)/Settings!$B$18</x:f>
        <x:v>0.35646728722214105</x:v>
      </x:c>
      <x:c r="I14" s="12" t="n">
        <x:f>-Settings!$B$21*LN(H14)</x:f>
        <x:v>4.1260512171431625</x:v>
      </x:c>
      <x:c r="J14" s="12" t="n">
        <x:f>-Settings!$B$24*LN(H14)</x:f>
        <x:v>12.378153651429487</x:v>
      </x:c>
      <x:c r="K14" s="12" t="n">
        <x:f>Settings!$B$12</x:f>
        <x:v>300</x:v>
      </x:c>
      <x:c r="L14" s="12" t="n">
        <x:f>Settings!$B$12*Settings!$B$25</x:f>
        <x:v>75</x:v>
      </x:c>
    </x:row>
    <x:row r="15">
      <x:c r="A15" s="7">
        <x:v>1</x:v>
      </x:c>
      <x:c r="B15" s="7">
        <x:v>10</x:v>
      </x:c>
      <x:c r="C15" s="12" t="n">
        <x:f>MOD(Settings!$B$17*C14,Settings!$B$18)</x:f>
        <x:v>1023697574</x:v>
      </x:c>
      <x:c r="D15" s="12" t="n">
        <x:f>MAX(C15,1)/Settings!$B$18</x:f>
        <x:v>0.4766963303446287</x:v>
      </x:c>
      <x:c r="E15" s="12" t="n">
        <x:f>-Settings!$B$11*LN(D15)</x:f>
        <x:v>44.45253689042188</x:v>
      </x:c>
      <x:c r="F15" s="12">
        <x:f t="shared" si="0"/>
        <x:v>740.87248084252826</x:v>
      </x:c>
      <x:c r="G15" s="12" t="n">
        <x:f>MOD(Settings!$B$17*G14,Settings!$B$18)</x:f>
        <x:v>312880513</x:v>
      </x:c>
      <x:c r="H15" s="12" t="n">
        <x:f>MAX(G15,1)/Settings!$B$18</x:f>
        <x:v>0.145696342524931</x:v>
      </x:c>
      <x:c r="I15" s="12" t="n">
        <x:f>-Settings!$B$21*LN(H15)</x:f>
        <x:v>7.704922675504863</x:v>
      </x:c>
      <x:c r="J15" s="12" t="n">
        <x:f>-Settings!$B$24*LN(H15)</x:f>
        <x:v>23.11476802651459</x:v>
      </x:c>
      <x:c r="K15" s="12" t="n">
        <x:f>Settings!$B$12</x:f>
        <x:v>300</x:v>
      </x:c>
      <x:c r="L15" s="12" t="n">
        <x:f>Settings!$B$12*Settings!$B$25</x:f>
        <x:v>75</x:v>
      </x:c>
    </x:row>
    <x:row r="16">
      <x:c r="A16" s="7">
        <x:v>1</x:v>
      </x:c>
      <x:c r="B16" s="7">
        <x:v>11</x:v>
      </x:c>
      <x:c r="C16" s="12" t="n">
        <x:f>MOD(Settings!$B$17*C15,Settings!$B$18)</x:f>
        <x:v>1793630101</x:v>
      </x:c>
      <x:c r="D16" s="12" t="n">
        <x:f>MAX(C16,1)/Settings!$B$18</x:f>
        <x:v>0.8352241021745019</x:v>
      </x:c>
      <x:c r="E16" s="12" t="n">
        <x:f>-Settings!$B$11*LN(D16)</x:f>
        <x:v>10.803312258155454</x:v>
      </x:c>
      <x:c r="F16" s="12">
        <x:f t="shared" si="0"/>
        <x:v>751.67579310068368</x:v>
      </x:c>
      <x:c r="G16" s="12" t="n">
        <x:f>MOD(Settings!$B$17*G15,Settings!$B$18)</x:f>
        <x:v>1542814135</x:v>
      </x:c>
      <x:c r="H16" s="12" t="n">
        <x:f>MAX(G16,1)/Settings!$B$18</x:f>
        <x:v>0.7184288165152207</x:v>
      </x:c>
      <x:c r="I16" s="12" t="n">
        <x:f>-Settings!$B$21*LN(H16)</x:f>
        <x:v>1.3227546028914492</x:v>
      </x:c>
      <x:c r="J16" s="12" t="n">
        <x:f>-Settings!$B$24*LN(H16)</x:f>
        <x:v>3.9682638086743474</x:v>
      </x:c>
      <x:c r="K16" s="12" t="n">
        <x:f>Settings!$B$12</x:f>
        <x:v>300</x:v>
      </x:c>
      <x:c r="L16" s="12" t="n">
        <x:f>Settings!$B$12*Settings!$B$25</x:f>
        <x:v>75</x:v>
      </x:c>
    </x:row>
    <x:row r="17">
      <x:c r="A17" s="7">
        <x:v>1</x:v>
      </x:c>
      <x:c r="B17" s="7">
        <x:v>12</x:v>
      </x:c>
      <x:c r="C17" s="12" t="n">
        <x:f>MOD(Settings!$B$17*C16,Settings!$B$18)</x:f>
        <x:v>1313154568</x:v>
      </x:c>
      <x:c r="D17" s="12" t="n">
        <x:f>MAX(C17,1)/Settings!$B$18</x:f>
        <x:v>0.6114852468536632</x:v>
      </x:c>
      <x:c r="E17" s="12" t="n">
        <x:f>-Settings!$B$11*LN(D17)</x:f>
        <x:v>29.51186701830765</x:v>
      </x:c>
      <x:c r="F17" s="12">
        <x:f t="shared" si="0"/>
        <x:v>781.18766011899129</x:v>
      </x:c>
      <x:c r="G17" s="12" t="n">
        <x:f>MOD(Settings!$B$17*G16,Settings!$B$18)</x:f>
        <x:v>1359613067</x:v>
      </x:c>
      <x:c r="H17" s="12" t="n">
        <x:f>MAX(G17,1)/Settings!$B$18</x:f>
        <x:v>0.6331191713144626</x:v>
      </x:c>
      <x:c r="I17" s="12" t="n">
        <x:f>-Settings!$B$21*LN(H17)</x:f>
        <x:v>1.8283864409504715</x:v>
      </x:c>
      <x:c r="J17" s="12" t="n">
        <x:f>-Settings!$B$24*LN(H17)</x:f>
        <x:v>5.485159322851414</x:v>
      </x:c>
      <x:c r="K17" s="12" t="n">
        <x:f>Settings!$B$12</x:f>
        <x:v>300</x:v>
      </x:c>
      <x:c r="L17" s="12" t="n">
        <x:f>Settings!$B$12*Settings!$B$25</x:f>
        <x:v>75</x:v>
      </x:c>
    </x:row>
    <x:row r="18">
      <x:c r="A18" s="7">
        <x:v>1</x:v>
      </x:c>
      <x:c r="B18" s="7">
        <x:v>13</x:v>
      </x:c>
      <x:c r="C18" s="12" t="n">
        <x:f>MOD(Settings!$B$17*C17,Settings!$B$18)</x:f>
        <x:v>499384157</x:v>
      </x:c>
      <x:c r="D18" s="12" t="n">
        <x:f>MAX(C18,1)/Settings!$B$18</x:f>
        <x:v>0.23254386951799685</x:v>
      </x:c>
      <x:c r="E18" s="12" t="n">
        <x:f>-Settings!$B$11*LN(D18)</x:f>
        <x:v>87.52058313928788</x:v>
      </x:c>
      <x:c r="F18" s="12">
        <x:f t="shared" si="0"/>
        <x:v>868.70824325827914</x:v>
      </x:c>
      <x:c r="G18" s="12" t="n">
        <x:f>MOD(Settings!$B$17*G17,Settings!$B$18)</x:f>
        <x:v>1790812989</x:v>
      </x:c>
      <x:c r="H18" s="12" t="n">
        <x:f>MAX(G18,1)/Settings!$B$18</x:f>
        <x:v>0.833912282173481</x:v>
      </x:c>
      <x:c r="I18" s="12" t="n">
        <x:f>-Settings!$B$21*LN(H18)</x:f>
        <x:v>0.7265082376197115</x:v>
      </x:c>
      <x:c r="J18" s="12" t="n">
        <x:f>-Settings!$B$24*LN(H18)</x:f>
        <x:v>2.1795247128591346</x:v>
      </x:c>
      <x:c r="K18" s="12" t="n">
        <x:f>Settings!$B$12</x:f>
        <x:v>300</x:v>
      </x:c>
      <x:c r="L18" s="12" t="n">
        <x:f>Settings!$B$12*Settings!$B$25</x:f>
        <x:v>75</x:v>
      </x:c>
    </x:row>
    <x:row r="19">
      <x:c r="A19" s="7">
        <x:v>1</x:v>
      </x:c>
      <x:c r="B19" s="7">
        <x:v>14</x:v>
      </x:c>
      <x:c r="C19" s="12" t="n">
        <x:f>MOD(Settings!$B$17*C18,Settings!$B$18)</x:f>
        <x:v>783434223</x:v>
      </x:c>
      <x:c r="D19" s="12" t="n">
        <x:f>MAX(C19,1)/Settings!$B$18</x:f>
        <x:v>0.3648149889729987</x:v>
      </x:c>
      <x:c r="E19" s="12" t="n">
        <x:f>-Settings!$B$11*LN(D19)</x:f>
        <x:v>60.50189600595183</x:v>
      </x:c>
      <x:c r="F19" s="12">
        <x:f t="shared" si="0"/>
        <x:v>929.21013926423097</x:v>
      </x:c>
      <x:c r="G19" s="12" t="n">
        <x:f>MOD(Settings!$B$17*G18,Settings!$B$18)</x:f>
        <x:v>1210593418</x:v>
      </x:c>
      <x:c r="H19" s="12" t="n">
        <x:f>MAX(G19,1)/Settings!$B$18</x:f>
        <x:v>0.5637264896946617</x:v>
      </x:c>
      <x:c r="I19" s="12" t="n">
        <x:f>-Settings!$B$21*LN(H19)</x:f>
        <x:v>2.292744369835858</x:v>
      </x:c>
      <x:c r="J19" s="12" t="n">
        <x:f>-Settings!$B$24*LN(H19)</x:f>
        <x:v>6.8782331095075735</x:v>
      </x:c>
      <x:c r="K19" s="12" t="n">
        <x:f>Settings!$B$12</x:f>
        <x:v>300</x:v>
      </x:c>
      <x:c r="L19" s="12" t="n">
        <x:f>Settings!$B$12*Settings!$B$25</x:f>
        <x:v>75</x:v>
      </x:c>
    </x:row>
    <x:row r="20">
      <x:c r="A20" s="7">
        <x:v>1</x:v>
      </x:c>
      <x:c r="B20" s="7">
        <x:v>15</x:v>
      </x:c>
      <x:c r="C20" s="12" t="n">
        <x:f>MOD(Settings!$B$17*C19,Settings!$B$18)</x:f>
        <x:v>956746204</x:v>
      </x:c>
      <x:c r="D20" s="12" t="n">
        <x:f>MAX(C20,1)/Settings!$B$18</x:f>
        <x:v>0.4455196691888942</x:v>
      </x:c>
      <x:c r="E20" s="12" t="n">
        <x:f>-Settings!$B$11*LN(D20)</x:f>
        <x:v>48.51083293374418</x:v>
      </x:c>
      <x:c r="F20" s="12">
        <x:f t="shared" si="0"/>
        <x:v>977.72097219797513</x:v>
      </x:c>
      <x:c r="G20" s="12" t="n">
        <x:f>MOD(Settings!$B$17*G19,Settings!$B$18)</x:f>
        <x:v>1183504648</x:v>
      </x:c>
      <x:c r="H20" s="12" t="n">
        <x:f>MAX(G20,1)/Settings!$B$18</x:f>
        <x:v>0.5511122981790045</x:v>
      </x:c>
      <x:c r="I20" s="12" t="n">
        <x:f>-Settings!$B$21*LN(H20)</x:f>
        <x:v>2.3832667305914566</x:v>
      </x:c>
      <x:c r="J20" s="12" t="n">
        <x:f>-Settings!$B$24*LN(H20)</x:f>
        <x:v>7.14980019177437</x:v>
      </x:c>
      <x:c r="K20" s="12" t="n">
        <x:f>Settings!$B$12</x:f>
        <x:v>300</x:v>
      </x:c>
      <x:c r="L20" s="12" t="n">
        <x:f>Settings!$B$12*Settings!$B$25</x:f>
        <x:v>75</x:v>
      </x:c>
    </x:row>
    <x:row r="21">
      <x:c r="A21" s="7">
        <x:v>1</x:v>
      </x:c>
      <x:c r="B21" s="7">
        <x:v>16</x:v>
      </x:c>
      <x:c r="C21" s="12" t="n">
        <x:f>MOD(Settings!$B$17*C20,Settings!$B$18)</x:f>
        <x:v>1823385539</x:v>
      </x:c>
      <x:c r="D21" s="12" t="n">
        <x:f>MAX(C21,1)/Settings!$B$18</x:f>
        <x:v>0.8490800577444397</x:v>
      </x:c>
      <x:c r="E21" s="12" t="n">
        <x:f>-Settings!$B$11*LN(D21)</x:f>
        <x:v>9.816108035859138</x:v>
      </x:c>
      <x:c r="F21" s="12">
        <x:f t="shared" si="0"/>
        <x:v>987.53708023383422</x:v>
      </x:c>
      <x:c r="G21" s="12" t="n">
        <x:f>MOD(Settings!$B$17*G20,Settings!$B$18)</x:f>
        <x:v>1169080422</x:v>
      </x:c>
      <x:c r="H21" s="12" t="n">
        <x:f>MAX(G21,1)/Settings!$B$18</x:f>
        <x:v>0.5443954945282989</x:v>
      </x:c>
      <x:c r="I21" s="12" t="n">
        <x:f>-Settings!$B$21*LN(H21)</x:f>
        <x:v>2.4323171370834107</x:v>
      </x:c>
      <x:c r="J21" s="12" t="n">
        <x:f>-Settings!$B$24*LN(H21)</x:f>
        <x:v>7.296951411250232</x:v>
      </x:c>
      <x:c r="K21" s="12" t="n">
        <x:f>Settings!$B$12</x:f>
        <x:v>300</x:v>
      </x:c>
      <x:c r="L21" s="12" t="n">
        <x:f>Settings!$B$12*Settings!$B$25</x:f>
        <x:v>75</x:v>
      </x:c>
    </x:row>
    <x:row r="22">
      <x:c r="A22" s="7">
        <x:v>1</x:v>
      </x:c>
      <x:c r="B22" s="7">
        <x:v>17</x:v>
      </x:c>
      <x:c r="C22" s="12" t="n">
        <x:f>MOD(Settings!$B$17*C21,Settings!$B$18)</x:f>
        <x:v>1049111283</x:v>
      </x:c>
      <x:c r="D22" s="12" t="n">
        <x:f>MAX(C22,1)/Settings!$B$18</x:f>
        <x:v>0.4885305107983437</x:v>
      </x:c>
      <x:c r="E22" s="12" t="n">
        <x:f>-Settings!$B$11*LN(D22)</x:f>
        <x:v>42.981201078957824</x:v>
      </x:c>
      <x:c r="F22" s="12">
        <x:f t="shared" si="0"/>
        <x:v>1030.5182813127919</x:v>
      </x:c>
      <x:c r="G22" s="12" t="n">
        <x:f>MOD(Settings!$B$17*G21,Settings!$B$18)</x:f>
        <x:v>1406766151</x:v>
      </x:c>
      <x:c r="H22" s="12" t="n">
        <x:f>MAX(G22,1)/Settings!$B$18</x:f>
        <x:v>0.6550765371206573</x:v>
      </x:c>
      <x:c r="I22" s="12" t="n">
        <x:f>-Settings!$B$21*LN(H22)</x:f>
        <x:v>1.692012798429967</x:v>
      </x:c>
      <x:c r="J22" s="12" t="n">
        <x:f>-Settings!$B$24*LN(H22)</x:f>
        <x:v>5.076038395289901</x:v>
      </x:c>
      <x:c r="K22" s="12" t="n">
        <x:f>Settings!$B$12</x:f>
        <x:v>300</x:v>
      </x:c>
      <x:c r="L22" s="12" t="n">
        <x:f>Settings!$B$12*Settings!$B$25</x:f>
        <x:v>75</x:v>
      </x:c>
    </x:row>
    <x:row r="23">
      <x:c r="A23" s="7">
        <x:v>1</x:v>
      </x:c>
      <x:c r="B23" s="7">
        <x:v>18</x:v>
      </x:c>
      <x:c r="C23" s="12" t="n">
        <x:f>MOD(Settings!$B$17*C22,Settings!$B$18)</x:f>
        <x:v>1572591511</x:v>
      </x:c>
      <x:c r="D23" s="12" t="n">
        <x:f>MAX(C23,1)/Settings!$B$18</x:f>
        <x:v>0.7322949877624843</x:v>
      </x:c>
      <x:c r="E23" s="12" t="n">
        <x:f>-Settings!$B$11*LN(D23)</x:f>
        <x:v>18.69431144714512</x:v>
      </x:c>
      <x:c r="F23" s="12">
        <x:f t="shared" si="0"/>
        <x:v>1049.212592759937</x:v>
      </x:c>
      <x:c r="G23" s="12" t="n">
        <x:f>MOD(Settings!$B$17*G22,Settings!$B$18)</x:f>
        <x:v>1871230034</x:v>
      </x:c>
      <x:c r="H23" s="12" t="n">
        <x:f>MAX(G23,1)/Settings!$B$18</x:f>
        <x:v>0.871359386887103</x:v>
      </x:c>
      <x:c r="I23" s="12" t="n">
        <x:f>-Settings!$B$21*LN(H23)</x:f>
        <x:v>0.5508030924981364</x:v>
      </x:c>
      <x:c r="J23" s="12" t="n">
        <x:f>-Settings!$B$24*LN(H23)</x:f>
        <x:v>1.6524092774944092</x:v>
      </x:c>
      <x:c r="K23" s="12" t="n">
        <x:f>Settings!$B$12</x:f>
        <x:v>300</x:v>
      </x:c>
      <x:c r="L23" s="12" t="n">
        <x:f>Settings!$B$12*Settings!$B$25</x:f>
        <x:v>75</x:v>
      </x:c>
    </x:row>
    <x:row r="24">
      <x:c r="A24" s="7">
        <x:v>1</x:v>
      </x:c>
      <x:c r="B24" s="7">
        <x:v>19</x:v>
      </x:c>
      <x:c r="C24" s="12" t="n">
        <x:f>MOD(Settings!$B$17*C23,Settings!$B$18)</x:f>
        <x:v>1464281748</x:v>
      </x:c>
      <x:c r="D24" s="12" t="n">
        <x:f>MAX(C24,1)/Settings!$B$18</x:f>
        <x:v>0.6818593240724221</x:v>
      </x:c>
      <x:c r="E24" s="12" t="n">
        <x:f>-Settings!$B$11*LN(D24)</x:f>
        <x:v>22.97591472622342</x:v>
      </x:c>
      <x:c r="F24" s="12">
        <x:f t="shared" si="0"/>
        <x:v>1072.1885074861605</x:v>
      </x:c>
      <x:c r="G24" s="12" t="n">
        <x:f>MOD(Settings!$B$17*G23,Settings!$B$18)</x:f>
        <x:v>2012654770</x:v>
      </x:c>
      <x:c r="H24" s="12" t="n">
        <x:f>MAX(G24,1)/Settings!$B$18</x:f>
        <x:v>0.9372154115406868</x:v>
      </x:c>
      <x:c r="I24" s="12" t="n">
        <x:f>-Settings!$B$21*LN(H24)</x:f>
        <x:v>0.2593685129792499</x:v>
      </x:c>
      <x:c r="J24" s="12" t="n">
        <x:f>-Settings!$B$24*LN(H24)</x:f>
        <x:v>0.7781055389377497</x:v>
      </x:c>
      <x:c r="K24" s="12" t="n">
        <x:f>Settings!$B$12</x:f>
        <x:v>300</x:v>
      </x:c>
      <x:c r="L24" s="12" t="n">
        <x:f>Settings!$B$12*Settings!$B$25</x:f>
        <x:v>75</x:v>
      </x:c>
    </x:row>
    <x:row r="25">
      <x:c r="A25" s="7">
        <x:v>1</x:v>
      </x:c>
      <x:c r="B25" s="7">
        <x:v>20</x:v>
      </x:c>
      <x:c r="C25" s="12" t="n">
        <x:f>MOD(Settings!$B$17*C24,Settings!$B$18)</x:f>
        <x:v>20744016</x:v>
      </x:c>
      <x:c r="D25" s="12" t="n">
        <x:f>MAX(C25,1)/Settings!$B$18</x:f>
        <x:v>0.009659685198990482</x:v>
      </x:c>
      <x:c r="E25" s="12" t="n">
        <x:f>-Settings!$B$11*LN(D25)</x:f>
        <x:v>278.3876531630962</x:v>
      </x:c>
      <x:c r="F25" s="12">
        <x:f t="shared" si="0"/>
        <x:v>1350.5761606492567</x:v>
      </x:c>
      <x:c r="G25" s="12" t="n">
        <x:f>MOD(Settings!$B$17*G24,Settings!$B$18)</x:f>
        <x:v>1673795493</x:v>
      </x:c>
      <x:c r="H25" s="12" t="n">
        <x:f>MAX(G25,1)/Settings!$B$18</x:f>
        <x:v>0.7794217643232186</x:v>
      </x:c>
      <x:c r="I25" s="12" t="n">
        <x:f>-Settings!$B$21*LN(H25)</x:f>
        <x:v>0.996811848034281</x:v>
      </x:c>
      <x:c r="J25" s="12" t="n">
        <x:f>-Settings!$B$24*LN(H25)</x:f>
        <x:v>2.990435544102843</x:v>
      </x:c>
      <x:c r="K25" s="12" t="n">
        <x:f>Settings!$B$12</x:f>
        <x:v>300</x:v>
      </x:c>
      <x:c r="L25" s="12" t="n">
        <x:f>Settings!$B$12*Settings!$B$25</x:f>
        <x:v>75</x:v>
      </x:c>
    </x:row>
    <x:row r="26">
      <x:c r="A26" s="7">
        <x:v>1</x:v>
      </x:c>
      <x:c r="B26" s="7">
        <x:v>21</x:v>
      </x:c>
      <x:c r="C26" s="12" t="n">
        <x:f>MOD(Settings!$B$17*C25,Settings!$B$18)</x:f>
        <x:v>752326098</x:v>
      </x:c>
      <x:c r="D26" s="12" t="n">
        <x:f>MAX(C26,1)/Settings!$B$18</x:f>
        <x:v>0.35032913943302313</x:v>
      </x:c>
      <x:c r="E26" s="12" t="n">
        <x:f>-Settings!$B$11*LN(D26)</x:f>
        <x:v>62.932930080969015</x:v>
      </x:c>
      <x:c r="F26" s="12">
        <x:f t="shared" si="0"/>
        <x:v>1413.5090907302258</x:v>
      </x:c>
      <x:c r="G26" s="12" t="n">
        <x:f>MOD(Settings!$B$17*G25,Settings!$B$18)</x:f>
        <x:v>1592558798</x:v>
      </x:c>
      <x:c r="H26" s="12" t="n">
        <x:f>MAX(G26,1)/Settings!$B$18</x:f>
        <x:v>0.741592980335277</x:v>
      </x:c>
      <x:c r="I26" s="12" t="n">
        <x:f>-Settings!$B$21*LN(H26)</x:f>
        <x:v>1.1958189213704336</x:v>
      </x:c>
      <x:c r="J26" s="12" t="n">
        <x:f>-Settings!$B$24*LN(H26)</x:f>
        <x:v>3.587456764111301</x:v>
      </x:c>
      <x:c r="K26" s="12" t="n">
        <x:f>Settings!$B$12</x:f>
        <x:v>300</x:v>
      </x:c>
      <x:c r="L26" s="12" t="n">
        <x:f>Settings!$B$12*Settings!$B$25</x:f>
        <x:v>75</x:v>
      </x:c>
    </x:row>
    <x:row r="27">
      <x:c r="A27" s="7">
        <x:v>1</x:v>
      </x:c>
      <x:c r="B27" s="7">
        <x:v>22</x:v>
      </x:c>
      <x:c r="C27" s="12" t="n">
        <x:f>MOD(Settings!$B$17*C26,Settings!$B$18)</x:f>
        <x:v>2108499197</x:v>
      </x:c>
      <x:c r="D27" s="12" t="n">
        <x:f>MAX(C27,1)/Settings!$B$18</x:f>
        <x:v>0.9818464508195623</x:v>
      </x:c>
      <x:c r="E27" s="12" t="n">
        <x:f>-Settings!$B$11*LN(D27)</x:f>
        <x:v>1.0992207948771933</x:v>
      </x:c>
      <x:c r="F27" s="12">
        <x:f t="shared" si="0"/>
        <x:v>1414.6083115251031</x:v>
      </x:c>
      <x:c r="G27" s="12" t="n">
        <x:f>MOD(Settings!$B$17*G26,Settings!$B$18)</x:f>
        <x:v>2047025425</x:v>
      </x:c>
      <x:c r="H27" s="12" t="n">
        <x:f>MAX(G27,1)/Settings!$B$18</x:f>
        <x:v>0.95322049500105</x:v>
      </x:c>
      <x:c r="I27" s="12" t="n">
        <x:f>-Settings!$B$21*LN(H27)</x:f>
        <x:v>0.19163613091471957</x:v>
      </x:c>
      <x:c r="J27" s="12" t="n">
        <x:f>-Settings!$B$24*LN(H27)</x:f>
        <x:v>0.5749083927441587</x:v>
      </x:c>
      <x:c r="K27" s="12" t="n">
        <x:f>Settings!$B$12</x:f>
        <x:v>300</x:v>
      </x:c>
      <x:c r="L27" s="12" t="n">
        <x:f>Settings!$B$12*Settings!$B$25</x:f>
        <x:v>75</x:v>
      </x:c>
    </x:row>
    <x:row r="28">
      <x:c r="A28" s="7">
        <x:v>1</x:v>
      </x:c>
      <x:c r="B28" s="7">
        <x:v>23</x:v>
      </x:c>
      <x:c r="C28" s="12" t="n">
        <x:f>MOD(Settings!$B$17*C27,Settings!$B$18)</x:f>
        <x:v>1918344832</x:v>
      </x:c>
      <x:c r="D28" s="12" t="n">
        <x:f>MAX(C28,1)/Settings!$B$18</x:f>
        <x:v>0.8932989243852435</x:v>
      </x:c>
      <x:c r="E28" s="12" t="n">
        <x:f>-Settings!$B$11*LN(D28)</x:f>
        <x:v>6.770040741981995</x:v>
      </x:c>
      <x:c r="F28" s="12">
        <x:f t="shared" si="0"/>
        <x:v>1421.3783522670851</x:v>
      </x:c>
      <x:c r="G28" s="12" t="n">
        <x:f>MOD(Settings!$B$17*G27,Settings!$B$18)</x:f>
        <x:v>1668293035</x:v>
      </x:c>
      <x:c r="H28" s="12" t="n">
        <x:f>MAX(G28,1)/Settings!$B$18</x:f>
        <x:v>0.7768594826463887</x:v>
      </x:c>
      <x:c r="I28" s="12" t="n">
        <x:f>-Settings!$B$21*LN(H28)</x:f>
        <x:v>1.009983163936183</x:v>
      </x:c>
      <x:c r="J28" s="12" t="n">
        <x:f>-Settings!$B$24*LN(H28)</x:f>
        <x:v>3.029949491808549</x:v>
      </x:c>
      <x:c r="K28" s="12" t="n">
        <x:f>Settings!$B$12</x:f>
        <x:v>300</x:v>
      </x:c>
      <x:c r="L28" s="12" t="n">
        <x:f>Settings!$B$12*Settings!$B$25</x:f>
        <x:v>75</x:v>
      </x:c>
    </x:row>
    <x:row r="29">
      <x:c r="A29" s="7">
        <x:v>1</x:v>
      </x:c>
      <x:c r="B29" s="7">
        <x:v>24</x:v>
      </x:c>
      <x:c r="C29" s="12" t="n">
        <x:f>MOD(Settings!$B$17*C28,Settings!$B$18)</x:f>
        <x:v>1449599013</x:v>
      </x:c>
      <x:c r="D29" s="12" t="n">
        <x:f>MAX(C29,1)/Settings!$B$18</x:f>
        <x:v>0.6750221427879399</x:v>
      </x:c>
      <x:c r="E29" s="12" t="n">
        <x:f>-Settings!$B$11*LN(D29)</x:f>
        <x:v>23.580587071042174</x:v>
      </x:c>
      <x:c r="F29" s="12">
        <x:f t="shared" si="0"/>
        <x:v>1444.9589393381273</x:v>
      </x:c>
      <x:c r="G29" s="12" t="n">
        <x:f>MOD(Settings!$B$17*G28,Settings!$B$18)</x:f>
        <x:v>1454544013</x:v>
      </x:c>
      <x:c r="H29" s="12" t="n">
        <x:f>MAX(G29,1)/Settings!$B$18</x:f>
        <x:v>0.677324837854749</x:v>
      </x:c>
      <x:c r="I29" s="12" t="n">
        <x:f>-Settings!$B$21*LN(H29)</x:f>
        <x:v>1.5584172062712505</x:v>
      </x:c>
      <x:c r="J29" s="12" t="n">
        <x:f>-Settings!$B$24*LN(H29)</x:f>
        <x:v>4.675251618813752</x:v>
      </x:c>
      <x:c r="K29" s="12" t="n">
        <x:f>Settings!$B$12</x:f>
        <x:v>300</x:v>
      </x:c>
      <x:c r="L29" s="12" t="n">
        <x:f>Settings!$B$12*Settings!$B$25</x:f>
        <x:v>75</x:v>
      </x:c>
    </x:row>
    <x:row r="30">
      <x:c r="A30" s="7">
        <x:v>1</x:v>
      </x:c>
      <x:c r="B30" s="7">
        <x:v>25</x:v>
      </x:c>
      <x:c r="C30" s="12" t="n">
        <x:f>MOD(Settings!$B$17*C29,Settings!$B$18)</x:f>
        <x:v>208636276</x:v>
      </x:c>
      <x:c r="D30" s="12" t="n">
        <x:f>MAX(C30,1)/Settings!$B$18</x:f>
        <x:v>0.09715383690649357</x:v>
      </x:c>
      <x:c r="E30" s="12" t="n">
        <x:f>-Settings!$B$11*LN(D30)</x:f>
        <x:v>139.88757655654533</x:v>
      </x:c>
      <x:c r="F30" s="12">
        <x:f t="shared" si="0"/>
        <x:v>1584.8465158946726</x:v>
      </x:c>
      <x:c r="G30" s="12" t="n">
        <x:f>MOD(Settings!$B$17*G29,Settings!$B$18)</x:f>
        <x:v>1714872690</x:v>
      </x:c>
      <x:c r="H30" s="12" t="n">
        <x:f>MAX(G30,1)/Settings!$B$18</x:f>
        <x:v>0.7985498247661394</x:v>
      </x:c>
      <x:c r="I30" s="12" t="n">
        <x:f>-Settings!$B$21*LN(H30)</x:f>
        <x:v>0.899831661279614</x:v>
      </x:c>
      <x:c r="J30" s="12" t="n">
        <x:f>-Settings!$B$24*LN(H30)</x:f>
        <x:v>2.699494983838842</x:v>
      </x:c>
      <x:c r="K30" s="12" t="n">
        <x:f>Settings!$B$12</x:f>
        <x:v>300</x:v>
      </x:c>
      <x:c r="L30" s="12" t="n">
        <x:f>Settings!$B$12*Settings!$B$25</x:f>
        <x:v>75</x:v>
      </x:c>
    </x:row>
    <x:row r="31">
      <x:c r="A31" s="7">
        <x:v>1</x:v>
      </x:c>
      <x:c r="B31" s="7">
        <x:v>26</x:v>
      </x:c>
      <x:c r="C31" s="12" t="n">
        <x:f>MOD(Settings!$B$17*C30,Settings!$B$18)</x:f>
        <x:v>1856578828</x:v>
      </x:c>
      <x:c r="D31" s="12" t="n">
        <x:f>MAX(C31,1)/Settings!$B$18</x:f>
        <x:v>0.8645368874373552</x:v>
      </x:c>
      <x:c r="E31" s="12" t="n">
        <x:f>-Settings!$B$11*LN(D31)</x:f>
        <x:v>8.733678340117397</x:v>
      </x:c>
      <x:c r="F31" s="12">
        <x:f t="shared" si="0"/>
        <x:v>1593.58019423479</x:v>
      </x:c>
      <x:c r="G31" s="12" t="n">
        <x:f>MOD(Settings!$B$17*G30,Settings!$B$18)</x:f>
        <x:v>487274443</x:v>
      </x:c>
      <x:c r="H31" s="12" t="n">
        <x:f>MAX(G31,1)/Settings!$B$18</x:f>
        <x:v>0.22690484450520243</x:v>
      </x:c>
      <x:c r="I31" s="12" t="n">
        <x:f>-Settings!$B$21*LN(H31)</x:f>
        <x:v>5.932898146344006</x:v>
      </x:c>
      <x:c r="J31" s="12" t="n">
        <x:f>-Settings!$B$24*LN(H31)</x:f>
        <x:v>17.79869443903202</x:v>
      </x:c>
      <x:c r="K31" s="12" t="n">
        <x:f>Settings!$B$12</x:f>
        <x:v>300</x:v>
      </x:c>
      <x:c r="L31" s="12" t="n">
        <x:f>Settings!$B$12*Settings!$B$25</x:f>
        <x:v>75</x:v>
      </x:c>
    </x:row>
    <x:row r="32">
      <x:c r="A32" s="7">
        <x:v>1</x:v>
      </x:c>
      <x:c r="B32" s="7">
        <x:v>27</x:v>
      </x:c>
      <x:c r="C32" s="12" t="n">
        <x:f>MOD(Settings!$B$17*C31,Settings!$B$18)</x:f>
        <x:v>582971286</x:v>
      </x:c>
      <x:c r="D32" s="12" t="n">
        <x:f>MAX(C32,1)/Settings!$B$18</x:f>
        <x:v>0.27146715962862</x:v>
      </x:c>
      <x:c r="E32" s="12" t="n">
        <x:f>-Settings!$B$11*LN(D32)</x:f>
        <x:v>78.23484635609314</x:v>
      </x:c>
      <x:c r="F32" s="12">
        <x:f t="shared" si="0"/>
        <x:v>1671.8150405908832</x:v>
      </x:c>
      <x:c r="G32" s="12" t="n">
        <x:f>MOD(Settings!$B$17*G31,Settings!$B$18)</x:f>
        <x:v>1266417490</x:v>
      </x:c>
      <x:c r="H32" s="12" t="n">
        <x:f>MAX(G32,1)/Settings!$B$18</x:f>
        <x:v>0.5897215989370466</x:v>
      </x:c>
      <x:c r="I32" s="12" t="n">
        <x:f>-Settings!$B$21*LN(H32)</x:f>
        <x:v>2.1124188786186435</x:v>
      </x:c>
      <x:c r="J32" s="12" t="n">
        <x:f>-Settings!$B$24*LN(H32)</x:f>
        <x:v>6.337256635855931</x:v>
      </x:c>
      <x:c r="K32" s="12" t="n">
        <x:f>Settings!$B$12</x:f>
        <x:v>300</x:v>
      </x:c>
      <x:c r="L32" s="12" t="n">
        <x:f>Settings!$B$12*Settings!$B$25</x:f>
        <x:v>75</x:v>
      </x:c>
    </x:row>
    <x:row r="33">
      <x:c r="A33" s="7">
        <x:v>1</x:v>
      </x:c>
      <x:c r="B33" s="7">
        <x:v>28</x:v>
      </x:c>
      <x:c r="C33" s="12" t="n">
        <x:f>MOD(Settings!$B$17*C32,Settings!$B$18)</x:f>
        <x:v>1178006188</x:v>
      </x:c>
      <x:c r="D33" s="12" t="n">
        <x:f>MAX(C33,1)/Settings!$B$18</x:f>
        <x:v>0.548551878216002</x:v>
      </x:c>
      <x:c r="E33" s="12" t="n">
        <x:f>-Settings!$B$11*LN(D33)</x:f>
        <x:v>36.0284053055698</x:v>
      </x:c>
      <x:c r="F33" s="12">
        <x:f t="shared" si="0"/>
        <x:v>1707.843445896453</x:v>
      </x:c>
      <x:c r="G33" s="12" t="n">
        <x:f>MOD(Settings!$B$17*G32,Settings!$B$18)</x:f>
        <x:v>968329013</x:v>
      </x:c>
      <x:c r="H33" s="12" t="n">
        <x:f>MAX(G33,1)/Settings!$B$18</x:f>
        <x:v>0.45091333494098546</x:v>
      </x:c>
      <x:c r="I33" s="12" t="n">
        <x:f>-Settings!$B$21*LN(H33)</x:f>
        <x:v>3.1859204797532823</x:v>
      </x:c>
      <x:c r="J33" s="12" t="n">
        <x:f>-Settings!$B$24*LN(H33)</x:f>
        <x:v>9.557761439259847</x:v>
      </x:c>
      <x:c r="K33" s="12" t="n">
        <x:f>Settings!$B$12</x:f>
        <x:v>300</x:v>
      </x:c>
      <x:c r="L33" s="12" t="n">
        <x:f>Settings!$B$12*Settings!$B$25</x:f>
        <x:v>75</x:v>
      </x:c>
    </x:row>
    <x:row r="34">
      <x:c r="A34" s="7">
        <x:v>1</x:v>
      </x:c>
      <x:c r="B34" s="7">
        <x:v>29</x:v>
      </x:c>
      <x:c r="C34" s="12" t="n">
        <x:f>MOD(Settings!$B$17*C33,Settings!$B$18)</x:f>
        <x:v>1098260023</x:v>
      </x:c>
      <x:c r="D34" s="12" t="n">
        <x:f>MAX(C34,1)/Settings!$B$18</x:f>
        <x:v>0.5114171763469545</x:v>
      </x:c>
      <x:c r="E34" s="12" t="n">
        <x:f>-Settings!$B$11*LN(D34)</x:f>
        <x:v>40.23417778660621</x:v>
      </x:c>
      <x:c r="F34" s="12">
        <x:f t="shared" si="0"/>
        <x:v>1748.0776236830593</x:v>
      </x:c>
      <x:c r="G34" s="12" t="n">
        <x:f>MOD(Settings!$B$17*G33,Settings!$B$18)</x:f>
        <x:v>1074644525</x:v>
      </x:c>
      <x:c r="H34" s="12" t="n">
        <x:f>MAX(G34,1)/Settings!$B$18</x:f>
        <x:v>0.5004203531427404</x:v>
      </x:c>
      <x:c r="I34" s="12" t="n">
        <x:f>-Settings!$B$21*LN(H34)</x:f>
        <x:v>2.769227309880207</x:v>
      </x:c>
      <x:c r="J34" s="12" t="n">
        <x:f>-Settings!$B$24*LN(H34)</x:f>
        <x:v>8.307681929640621</x:v>
      </x:c>
      <x:c r="K34" s="12" t="n">
        <x:f>Settings!$B$12</x:f>
        <x:v>300</x:v>
      </x:c>
      <x:c r="L34" s="12" t="n">
        <x:f>Settings!$B$12*Settings!$B$25</x:f>
        <x:v>75</x:v>
      </x:c>
    </x:row>
    <x:row r="35">
      <x:c r="A35" s="7">
        <x:v>1</x:v>
      </x:c>
      <x:c r="B35" s="7">
        <x:v>30</x:v>
      </x:c>
      <x:c r="C35" s="12" t="n">
        <x:f>MOD(Settings!$B$17*C34,Settings!$B$18)</x:f>
        <x:v>834260596</x:v>
      </x:c>
      <x:c r="D35" s="12" t="n">
        <x:f>MAX(C35,1)/Settings!$B$18</x:f>
        <x:v>0.3884828632643832</x:v>
      </x:c>
      <x:c r="E35" s="12" t="n">
        <x:f>-Settings!$B$11*LN(D35)</x:f>
        <x:v>56.73037320893384</x:v>
      </x:c>
      <x:c r="F35" s="12">
        <x:f t="shared" si="0"/>
        <x:v>1804.8079968919931</x:v>
      </x:c>
      <x:c r="G35" s="12" t="n">
        <x:f>MOD(Settings!$B$17*G34,Settings!$B$18)</x:f>
        <x:v>1213060405</x:v>
      </x:c>
      <x:c r="H35" s="12" t="n">
        <x:f>MAX(G35,1)/Settings!$B$18</x:f>
        <x:v>0.5648752700373881</x:v>
      </x:c>
      <x:c r="I35" s="12" t="n">
        <x:f>-Settings!$B$21*LN(H35)</x:f>
        <x:v>2.2846013328110595</x:v>
      </x:c>
      <x:c r="J35" s="12" t="n">
        <x:f>-Settings!$B$24*LN(H35)</x:f>
        <x:v>6.853803998433179</x:v>
      </x:c>
      <x:c r="K35" s="12" t="n">
        <x:f>Settings!$B$12</x:f>
        <x:v>300</x:v>
      </x:c>
      <x:c r="L35" s="12" t="n">
        <x:f>Settings!$B$12*Settings!$B$25</x:f>
        <x:v>75</x:v>
      </x:c>
    </x:row>
    <x:row r="36">
      <x:c r="A36" s="7">
        <x:v>1</x:v>
      </x:c>
      <x:c r="B36" s="7">
        <x:v>31</x:v>
      </x:c>
      <x:c r="C36" s="12" t="n">
        <x:f>MOD(Settings!$B$17*C35,Settings!$B$18)</x:f>
        <x:v>497105709</x:v>
      </x:c>
      <x:c r="D36" s="12" t="n">
        <x:f>MAX(C36,1)/Settings!$B$18</x:f>
        <x:v>0.23148288448875903</x:v>
      </x:c>
      <x:c r="E36" s="12" t="n">
        <x:f>-Settings!$B$11*LN(D36)</x:f>
        <x:v>87.79496047697687</x:v>
      </x:c>
      <x:c r="F36" s="12">
        <x:f t="shared" si="0"/>
        <x:v>1892.60295736897</x:v>
      </x:c>
      <x:c r="G36" s="12" t="n">
        <x:f>MOD(Settings!$B$17*G35,Settings!$B$18)</x:f>
        <x:v>1843965864</x:v>
      </x:c>
      <x:c r="H36" s="12" t="n">
        <x:f>MAX(G36,1)/Settings!$B$18</x:f>
        <x:v>0.858663518381614</x:v>
      </x:c>
      <x:c r="I36" s="12" t="n">
        <x:f>-Settings!$B$21*LN(H36)</x:f>
        <x:v>0.6095125876550544</x:v>
      </x:c>
      <x:c r="J36" s="12" t="n">
        <x:f>-Settings!$B$24*LN(H36)</x:f>
        <x:v>1.8285377629651633</x:v>
      </x:c>
      <x:c r="K36" s="12" t="n">
        <x:f>Settings!$B$12</x:f>
        <x:v>300</x:v>
      </x:c>
      <x:c r="L36" s="12" t="n">
        <x:f>Settings!$B$12*Settings!$B$25</x:f>
        <x:v>75</x:v>
      </x:c>
    </x:row>
    <x:row r="37">
      <x:c r="A37" s="7">
        <x:v>1</x:v>
      </x:c>
      <x:c r="B37" s="7">
        <x:v>32</x:v>
      </x:c>
      <x:c r="C37" s="12" t="n">
        <x:f>MOD(Settings!$B$17*C36,Settings!$B$18)</x:f>
        <x:v>1144264333</x:v>
      </x:c>
      <x:c r="D37" s="12" t="n">
        <x:f>MAX(C37,1)/Settings!$B$18</x:f>
        <x:v>0.5328396025732344</x:v>
      </x:c>
      <x:c r="E37" s="12" t="n">
        <x:f>-Settings!$B$11*LN(D37)</x:f>
        <x:v>37.77209000185584</x:v>
      </x:c>
      <x:c r="F37" s="12">
        <x:f t="shared" si="0"/>
        <x:v>1930.3750473708258</x:v>
      </x:c>
      <x:c r="G37" s="12" t="n">
        <x:f>MOD(Settings!$B$17*G36,Settings!$B$18)</x:f>
        <x:v>1197766391</x:v>
      </x:c>
      <x:c r="H37" s="12" t="n">
        <x:f>MAX(G37,1)/Settings!$B$18</x:f>
        <x:v>0.5577534397867291</x:v>
      </x:c>
      <x:c r="I37" s="12" t="n">
        <x:f>-Settings!$B$21*LN(H37)</x:f>
        <x:v>2.335353113732237</x:v>
      </x:c>
      <x:c r="J37" s="12" t="n">
        <x:f>-Settings!$B$24*LN(H37)</x:f>
        <x:v>7.0060593411967105</x:v>
      </x:c>
      <x:c r="K37" s="12" t="n">
        <x:f>Settings!$B$12</x:f>
        <x:v>300</x:v>
      </x:c>
      <x:c r="L37" s="12" t="n">
        <x:f>Settings!$B$12*Settings!$B$25</x:f>
        <x:v>75</x:v>
      </x:c>
    </x:row>
    <x:row r="38">
      <x:c r="A38" s="7">
        <x:v>1</x:v>
      </x:c>
      <x:c r="B38" s="7">
        <x:v>33</x:v>
      </x:c>
      <x:c r="C38" s="12" t="n">
        <x:f>MOD(Settings!$B$17*C37,Settings!$B$18)</x:f>
        <x:v>934585846</x:v>
      </x:c>
      <x:c r="D38" s="12" t="n">
        <x:f>MAX(C38,1)/Settings!$B$18</x:f>
        <x:v>0.43520044835060856</x:v>
      </x:c>
      <x:c r="E38" s="12" t="n">
        <x:f>-Settings!$B$11*LN(D38)</x:f>
        <x:v>49.91691319341263</x:v>
      </x:c>
      <x:c r="F38" s="12">
        <x:f t="shared" si="0"/>
        <x:v>1980.2919605642385</x:v>
      </x:c>
      <x:c r="G38" s="12" t="n">
        <x:f>MOD(Settings!$B$17*G37,Settings!$B$18)</x:f>
        <x:v>348026559</x:v>
      </x:c>
      <x:c r="H38" s="12" t="n">
        <x:f>MAX(G38,1)/Settings!$B$18</x:f>
        <x:v>0.16206249555668908</x:v>
      </x:c>
      <x:c r="I38" s="12" t="n">
        <x:f>-Settings!$B$21*LN(H38)</x:f>
        <x:v>7.279092972402087</x:v>
      </x:c>
      <x:c r="J38" s="12" t="n">
        <x:f>-Settings!$B$24*LN(H38)</x:f>
        <x:v>21.837278917206262</x:v>
      </x:c>
      <x:c r="K38" s="12" t="n">
        <x:f>Settings!$B$12</x:f>
        <x:v>300</x:v>
      </x:c>
      <x:c r="L38" s="12" t="n">
        <x:f>Settings!$B$12*Settings!$B$25</x:f>
        <x:v>75</x:v>
      </x:c>
    </x:row>
    <x:row r="39">
      <x:c r="A39" s="7">
        <x:v>1</x:v>
      </x:c>
      <x:c r="B39" s="7">
        <x:v>34</x:v>
      </x:c>
      <x:c r="C39" s="12" t="n">
        <x:f>MOD(Settings!$B$17*C38,Settings!$B$18)</x:f>
        <x:v>888919564</x:v>
      </x:c>
      <x:c r="D39" s="12" t="n">
        <x:f>MAX(C39,1)/Settings!$B$18</x:f>
        <x:v>0.413935428678028</x:v>
      </x:c>
      <x:c r="E39" s="12" t="n">
        <x:f>-Settings!$B$11*LN(D39)</x:f>
        <x:v>52.92271720188328</x:v>
      </x:c>
      <x:c r="F39" s="12" t="n">
        <x:f t="shared" ref="F39:F70" si="1">F38+E39</x:f>
        <x:v>2033.2146777661217</x:v>
      </x:c>
      <x:c r="G39" s="12" t="n">
        <x:f>MOD(Settings!$B$17*G38,Settings!$B$18)</x:f>
        <x:v>1684406332</x:v>
      </x:c>
      <x:c r="H39" s="12" t="n">
        <x:f>MAX(G39,1)/Settings!$B$18</x:f>
        <x:v>0.7843628212736746</x:v>
      </x:c>
      <x:c r="I39" s="12" t="n">
        <x:f>-Settings!$B$21*LN(H39)</x:f>
        <x:v>0.9715343337822901</x:v>
      </x:c>
      <x:c r="J39" s="12" t="n">
        <x:f>-Settings!$B$24*LN(H39)</x:f>
        <x:v>2.9146030013468707</x:v>
      </x:c>
      <x:c r="K39" s="12" t="n">
        <x:f>Settings!$B$12</x:f>
        <x:v>300</x:v>
      </x:c>
      <x:c r="L39" s="12" t="n">
        <x:f>Settings!$B$12*Settings!$B$25</x:f>
        <x:v>75</x:v>
      </x:c>
    </x:row>
    <x:row r="40">
      <x:c r="A40" s="7">
        <x:v>1</x:v>
      </x:c>
      <x:c r="B40" s="7">
        <x:v>35</x:v>
      </x:c>
      <x:c r="C40" s="12" t="n">
        <x:f>MOD(Settings!$B$17*C39,Settings!$B$18)</x:f>
        <x:v>27379969</x:v>
      </x:c>
      <x:c r="D40" s="12" t="n">
        <x:f>MAX(C40,1)/Settings!$B$18</x:f>
        <x:v>0.012749791616923078</x:v>
      </x:c>
      <x:c r="E40" s="12" t="n">
        <x:f>-Settings!$B$11*LN(D40)</x:f>
        <x:v>261.7344210769201</x:v>
      </x:c>
      <x:c r="F40" s="12">
        <x:f t="shared" si="1"/>
        <x:v>2294.9490988430416</x:v>
      </x:c>
      <x:c r="G40" s="12" t="n">
        <x:f>MOD(Settings!$B$17*G39,Settings!$B$18)</x:f>
        <x:v>1687787170</x:v>
      </x:c>
      <x:c r="H40" s="12" t="n">
        <x:f>MAX(G40,1)/Settings!$B$18</x:f>
        <x:v>0.7859371466496666</x:v>
      </x:c>
      <x:c r="I40" s="12" t="n">
        <x:f>-Settings!$B$21*LN(H40)</x:f>
        <x:v>0.9635138233798433</x:v>
      </x:c>
      <x:c r="J40" s="12" t="n">
        <x:f>-Settings!$B$24*LN(H40)</x:f>
        <x:v>2.89054147013953</x:v>
      </x:c>
      <x:c r="K40" s="12" t="n">
        <x:f>Settings!$B$12</x:f>
        <x:v>300</x:v>
      </x:c>
      <x:c r="L40" s="12" t="n">
        <x:f>Settings!$B$12*Settings!$B$25</x:f>
        <x:v>75</x:v>
      </x:c>
    </x:row>
    <x:row r="41">
      <x:c r="A41" s="7">
        <x:v>1</x:v>
      </x:c>
      <x:c r="B41" s="7">
        <x:v>36</x:v>
      </x:c>
      <x:c r="C41" s="12" t="n">
        <x:f>MOD(Settings!$B$17*C40,Settings!$B$18)</x:f>
        <x:v>613638525</x:v>
      </x:c>
      <x:c r="D41" s="12" t="n">
        <x:f>MAX(C41,1)/Settings!$B$18</x:f>
        <x:v>0.28574770562618396</x:v>
      </x:c>
      <x:c r="E41" s="12" t="n">
        <x:f>-Settings!$B$11*LN(D41)</x:f>
        <x:v>75.1587603386487</x:v>
      </x:c>
      <x:c r="F41" s="12">
        <x:f t="shared" si="1"/>
        <x:v>2370.1078591816904</x:v>
      </x:c>
      <x:c r="G41" s="12" t="n">
        <x:f>MOD(Settings!$B$17*G40,Settings!$B$18)</x:f>
        <x:v>527472967</x:v>
      </x:c>
      <x:c r="H41" s="12" t="n">
        <x:f>MAX(G41,1)/Settings!$B$18</x:f>
        <x:v>0.24562374094763015</x:v>
      </x:c>
      <x:c r="I41" s="12" t="n">
        <x:f>-Settings!$B$21*LN(H41)</x:f>
        <x:v>5.6158176891388205</x:v>
      </x:c>
      <x:c r="J41" s="12" t="n">
        <x:f>-Settings!$B$24*LN(H41)</x:f>
        <x:v>16.84745306741646</x:v>
      </x:c>
      <x:c r="K41" s="12" t="n">
        <x:f>Settings!$B$12</x:f>
        <x:v>300</x:v>
      </x:c>
      <x:c r="L41" s="12" t="n">
        <x:f>Settings!$B$12*Settings!$B$25</x:f>
        <x:v>75</x:v>
      </x:c>
    </x:row>
    <x:row r="42">
      <x:c r="A42" s="7">
        <x:v>1</x:v>
      </x:c>
      <x:c r="B42" s="7">
        <x:v>37</x:v>
      </x:c>
      <x:c r="C42" s="12" t="n">
        <x:f>MOD(Settings!$B$17*C41,Settings!$B$18)</x:f>
        <x:v>1206216781</x:v>
      </x:c>
      <x:c r="D42" s="12" t="n">
        <x:f>MAX(C42,1)/Settings!$B$18</x:f>
        <x:v>0.561688459274214</x:v>
      </x:c>
      <x:c r="E42" s="12" t="n">
        <x:f>-Settings!$B$11*LN(D42)</x:f>
        <x:v>34.60847554330429</x:v>
      </x:c>
      <x:c r="F42" s="12">
        <x:f t="shared" si="1"/>
        <x:v>2404.7163347249948</x:v>
      </x:c>
      <x:c r="G42" s="12" t="n">
        <x:f>MOD(Settings!$B$17*G41,Settings!$B$18)</x:f>
        <x:v>425661553</x:v>
      </x:c>
      <x:c r="H42" s="12" t="n">
        <x:f>MAX(G42,1)/Settings!$B$18</x:f>
        <x:v>0.19821410681969212</x:v>
      </x:c>
      <x:c r="I42" s="12" t="n">
        <x:f>-Settings!$B$21*LN(H42)</x:f>
        <x:v>6.473629939794204</x:v>
      </x:c>
      <x:c r="J42" s="12" t="n">
        <x:f>-Settings!$B$24*LN(H42)</x:f>
        <x:v>19.420889819382612</x:v>
      </x:c>
      <x:c r="K42" s="12" t="n">
        <x:f>Settings!$B$12</x:f>
        <x:v>300</x:v>
      </x:c>
      <x:c r="L42" s="12" t="n">
        <x:f>Settings!$B$12*Settings!$B$25</x:f>
        <x:v>75</x:v>
      </x:c>
    </x:row>
    <x:row r="43">
      <x:c r="A43" s="7">
        <x:v>1</x:v>
      </x:c>
      <x:c r="B43" s="7">
        <x:v>38</x:v>
      </x:c>
      <x:c r="C43" s="12" t="n">
        <x:f>MOD(Settings!$B$17*C42,Settings!$B$18)</x:f>
        <x:v>639810587</x:v>
      </x:c>
      <x:c r="D43" s="12" t="n">
        <x:f>MAX(C43,1)/Settings!$B$18</x:f>
        <x:v>0.2979350217142771</x:v>
      </x:c>
      <x:c r="E43" s="12" t="n">
        <x:f>-Settings!$B$11*LN(D43)</x:f>
        <x:v>72.65279185147848</x:v>
      </x:c>
      <x:c r="F43" s="12">
        <x:f t="shared" si="1"/>
        <x:v>2477.3691265764733</x:v>
      </x:c>
      <x:c r="G43" s="12" t="n">
        <x:f>MOD(Settings!$B$17*G42,Settings!$B$18)</x:f>
        <x:v>825693114</x:v>
      </x:c>
      <x:c r="H43" s="12" t="n">
        <x:f>MAX(G43,1)/Settings!$B$18</x:f>
        <x:v>0.3844933185654196</x:v>
      </x:c>
      <x:c r="I43" s="12" t="n">
        <x:f>-Settings!$B$21*LN(H43)</x:f>
        <x:v>3.823315468521645</x:v>
      </x:c>
      <x:c r="J43" s="12" t="n">
        <x:f>-Settings!$B$24*LN(H43)</x:f>
        <x:v>11.469946405564935</x:v>
      </x:c>
      <x:c r="K43" s="12" t="n">
        <x:f>Settings!$B$12</x:f>
        <x:v>300</x:v>
      </x:c>
      <x:c r="L43" s="12" t="n">
        <x:f>Settings!$B$12*Settings!$B$25</x:f>
        <x:v>75</x:v>
      </x:c>
    </x:row>
    <x:row r="44">
      <x:c r="A44" s="7">
        <x:v>1</x:v>
      </x:c>
      <x:c r="B44" s="7">
        <x:v>39</x:v>
      </x:c>
      <x:c r="C44" s="12" t="n">
        <x:f>MOD(Settings!$B$17*C43,Settings!$B$18)</x:f>
        <x:v>845915180</x:v>
      </x:c>
      <x:c r="D44" s="12" t="n">
        <x:f>MAX(C44,1)/Settings!$B$18</x:f>
        <x:v>0.3939099518553866</x:v>
      </x:c>
      <x:c r="E44" s="12" t="n">
        <x:f>-Settings!$B$11*LN(D44)</x:f>
        <x:v>55.89797666374811</x:v>
      </x:c>
      <x:c r="F44" s="12">
        <x:f t="shared" si="1"/>
        <x:v>2533.2671032402213</x:v>
      </x:c>
      <x:c r="G44" s="12" t="n">
        <x:f>MOD(Settings!$B$17*G43,Settings!$B$18)</x:f>
        <x:v>384840084</x:v>
      </x:c>
      <x:c r="H44" s="12" t="n">
        <x:f>MAX(G44,1)/Settings!$B$18</x:f>
        <x:v>0.1792051290065074</x:v>
      </x:c>
      <x:c r="I44" s="12" t="n">
        <x:f>-Settings!$B$21*LN(H44)</x:f>
        <x:v>6.876896628651202</x:v>
      </x:c>
      <x:c r="J44" s="12" t="n">
        <x:f>-Settings!$B$24*LN(H44)</x:f>
        <x:v>20.630689885953604</x:v>
      </x:c>
      <x:c r="K44" s="12" t="n">
        <x:f>Settings!$B$12</x:f>
        <x:v>300</x:v>
      </x:c>
      <x:c r="L44" s="12" t="n">
        <x:f>Settings!$B$12*Settings!$B$25</x:f>
        <x:v>75</x:v>
      </x:c>
    </x:row>
    <x:row r="45">
      <x:c r="A45" s="7">
        <x:v>1</x:v>
      </x:c>
      <x:c r="B45" s="7">
        <x:v>40</x:v>
      </x:c>
      <x:c r="C45" s="12" t="n">
        <x:f>MOD(Settings!$B$17*C44,Settings!$B$18)</x:f>
        <x:v>954687120</x:v>
      </x:c>
      <x:c r="D45" s="12" t="n">
        <x:f>MAX(C45,1)/Settings!$B$18</x:f>
        <x:v>0.44456083348233294</x:v>
      </x:c>
      <x:c r="E45" s="12" t="n">
        <x:f>-Settings!$B$11*LN(D45)</x:f>
        <x:v>48.64010250986641</x:v>
      </x:c>
      <x:c r="F45" s="12">
        <x:f t="shared" si="1"/>
        <x:v>2581.9072057500875</x:v>
      </x:c>
      <x:c r="G45" s="12" t="n">
        <x:f>MOD(Settings!$B$17*G44,Settings!$B$18)</x:f>
        <x:v>1934030671</x:v>
      </x:c>
      <x:c r="H45" s="12" t="n">
        <x:f>MAX(G45,1)/Settings!$B$18</x:f>
        <x:v>0.9006032123698868</x:v>
      </x:c>
      <x:c r="I45" s="12" t="n">
        <x:f>-Settings!$B$21*LN(H45)</x:f>
        <x:v>0.41876201679640374</x:v>
      </x:c>
      <x:c r="J45" s="12" t="n">
        <x:f>-Settings!$B$24*LN(H45)</x:f>
        <x:v>1.2562860503892113</x:v>
      </x:c>
      <x:c r="K45" s="12" t="n">
        <x:f>Settings!$B$12</x:f>
        <x:v>300</x:v>
      </x:c>
      <x:c r="L45" s="12" t="n">
        <x:f>Settings!$B$12*Settings!$B$25</x:f>
        <x:v>75</x:v>
      </x:c>
    </x:row>
    <x:row r="46">
      <x:c r="A46" s="7">
        <x:v>1</x:v>
      </x:c>
      <x:c r="B46" s="7">
        <x:v>41</x:v>
      </x:c>
      <x:c r="C46" s="12" t="n">
        <x:f>MOD(Settings!$B$17*C45,Settings!$B$18)</x:f>
        <x:v>1576099103</x:v>
      </x:c>
      <x:c r="D46" s="12" t="n">
        <x:f>MAX(C46,1)/Settings!$B$18</x:f>
        <x:v>0.7339283375693152</x:v>
      </x:c>
      <x:c r="E46" s="12" t="n">
        <x:f>-Settings!$B$11*LN(D46)</x:f>
        <x:v>18.560633272401613</x:v>
      </x:c>
      <x:c r="F46" s="12">
        <x:f t="shared" si="1"/>
        <x:v>2600.467839022489</x:v>
      </x:c>
      <x:c r="G46" s="12" t="n">
        <x:f>MOD(Settings!$B$17*G45,Settings!$B$18)</x:f>
        <x:v>941006505</x:v>
      </x:c>
      <x:c r="H46" s="12" t="n">
        <x:f>MAX(G46,1)/Settings!$B$18</x:f>
        <x:v>0.43819030068730486</x:v>
      </x:c>
      <x:c r="I46" s="12" t="n">
        <x:f>-Settings!$B$21*LN(H46)</x:f>
        <x:v>3.300407946032889</x:v>
      </x:c>
      <x:c r="J46" s="12" t="n">
        <x:f>-Settings!$B$24*LN(H46)</x:f>
        <x:v>9.901223838098666</x:v>
      </x:c>
      <x:c r="K46" s="12" t="n">
        <x:f>Settings!$B$12</x:f>
        <x:v>300</x:v>
      </x:c>
      <x:c r="L46" s="12" t="n">
        <x:f>Settings!$B$12*Settings!$B$25</x:f>
        <x:v>75</x:v>
      </x:c>
    </x:row>
    <x:row r="47">
      <x:c r="A47" s="7">
        <x:v>1</x:v>
      </x:c>
      <x:c r="B47" s="7">
        <x:v>42</x:v>
      </x:c>
      <x:c r="C47" s="12" t="n">
        <x:f>MOD(Settings!$B$17*C46,Settings!$B$18)</x:f>
        <x:v>286838376</x:v>
      </x:c>
      <x:c r="D47" s="12" t="n">
        <x:f>MAX(C47,1)/Settings!$B$18</x:f>
        <x:v>0.1335695274796195</x:v>
      </x:c>
      <x:c r="E47" s="12" t="n">
        <x:f>-Settings!$B$11*LN(D47)</x:f>
        <x:v>120.78798789737715</x:v>
      </x:c>
      <x:c r="F47" s="12">
        <x:f t="shared" si="1"/>
        <x:v>2721.2558269198662</x:v>
      </x:c>
      <x:c r="G47" s="12" t="n">
        <x:f>MOD(Settings!$B$17*G46,Settings!$B$18)</x:f>
        <x:v>1426753027</x:v>
      </x:c>
      <x:c r="H47" s="12" t="n">
        <x:f>MAX(G47,1)/Settings!$B$18</x:f>
        <x:v>0.6643836515324114</x:v>
      </x:c>
      <x:c r="I47" s="12" t="n">
        <x:f>-Settings!$B$21*LN(H47)</x:f>
        <x:v>1.6355820316350236</x:v>
      </x:c>
      <x:c r="J47" s="12" t="n">
        <x:f>-Settings!$B$24*LN(H47)</x:f>
        <x:v>4.9067460949050705</x:v>
      </x:c>
      <x:c r="K47" s="12" t="n">
        <x:f>Settings!$B$12</x:f>
        <x:v>300</x:v>
      </x:c>
      <x:c r="L47" s="12" t="n">
        <x:f>Settings!$B$12*Settings!$B$25</x:f>
        <x:v>75</x:v>
      </x:c>
    </x:row>
    <x:row r="48">
      <x:c r="A48" s="7">
        <x:v>1</x:v>
      </x:c>
      <x:c r="B48" s="7">
        <x:v>43</x:v>
      </x:c>
      <x:c r="C48" s="12" t="n">
        <x:f>MOD(Settings!$B$17*C47,Settings!$B$18)</x:f>
        <x:v>1939281564</x:v>
      </x:c>
      <x:c r="D48" s="12" t="n">
        <x:f>MAX(C48,1)/Settings!$B$18</x:f>
        <x:v>0.9030483499649206</x:v>
      </x:c>
      <x:c r="E48" s="12" t="n">
        <x:f>-Settings!$B$11*LN(D48)</x:f>
        <x:v>6.118750997660018</x:v>
      </x:c>
      <x:c r="F48" s="12">
        <x:f t="shared" si="1"/>
        <x:v>2727.374577917526</x:v>
      </x:c>
      <x:c r="G48" s="12" t="n">
        <x:f>MOD(Settings!$B$17*G47,Settings!$B$18)</x:f>
        <x:v>635722387</x:v>
      </x:c>
      <x:c r="H48" s="12" t="n">
        <x:f>MAX(G48,1)/Settings!$B$18</x:f>
        <x:v>0.29603130523861915</x:v>
      </x:c>
      <x:c r="I48" s="12" t="n">
        <x:f>-Settings!$B$21*LN(H48)</x:f>
        <x:v>4.869160277236359</x:v>
      </x:c>
      <x:c r="J48" s="12" t="n">
        <x:f>-Settings!$B$24*LN(H48)</x:f>
        <x:v>14.607480831709077</x:v>
      </x:c>
      <x:c r="K48" s="12" t="n">
        <x:f>Settings!$B$12</x:f>
        <x:v>300</x:v>
      </x:c>
      <x:c r="L48" s="12" t="n">
        <x:f>Settings!$B$12*Settings!$B$25</x:f>
        <x:v>75</x:v>
      </x:c>
    </x:row>
    <x:row r="49">
      <x:c r="A49" s="7">
        <x:v>1</x:v>
      </x:c>
      <x:c r="B49" s="7">
        <x:v>44</x:v>
      </x:c>
      <x:c r="C49" s="12" t="n">
        <x:f>MOD(Settings!$B$17*C48,Settings!$B$18)</x:f>
        <x:v>1145935629</x:v>
      </x:c>
      <x:c r="D49" s="12" t="n">
        <x:f>MAX(C49,1)/Settings!$B$18</x:f>
        <x:v>0.5336178604204291</x:v>
      </x:c>
      <x:c r="E49" s="12" t="n">
        <x:f>-Settings!$B$11*LN(D49)</x:f>
        <x:v>37.68451880330128</x:v>
      </x:c>
      <x:c r="F49" s="12">
        <x:f t="shared" si="1"/>
        <x:v>2765.0590967208273</x:v>
      </x:c>
      <x:c r="G49" s="12" t="n">
        <x:f>MOD(Settings!$B$17*G48,Settings!$B$18)</x:f>
        <x:v>855014484</x:v>
      </x:c>
      <x:c r="H49" s="12" t="n">
        <x:f>MAX(G49,1)/Settings!$B$18</x:f>
        <x:v>0.3981471454716041</x:v>
      </x:c>
      <x:c r="I49" s="12" t="n">
        <x:f>-Settings!$B$21*LN(H49)</x:f>
        <x:v>3.683734519136872</x:v>
      </x:c>
      <x:c r="J49" s="12" t="n">
        <x:f>-Settings!$B$24*LN(H49)</x:f>
        <x:v>11.051203557410616</x:v>
      </x:c>
      <x:c r="K49" s="12" t="n">
        <x:f>Settings!$B$12</x:f>
        <x:v>300</x:v>
      </x:c>
      <x:c r="L49" s="12" t="n">
        <x:f>Settings!$B$12*Settings!$B$25</x:f>
        <x:v>75</x:v>
      </x:c>
    </x:row>
    <x:row r="50">
      <x:c r="A50" s="7">
        <x:v>1</x:v>
      </x:c>
      <x:c r="B50" s="7">
        <x:v>45</x:v>
      </x:c>
      <x:c r="C50" s="12" t="n">
        <x:f>MOD(Settings!$B$17*C49,Settings!$B$18)</x:f>
        <x:v>1106770307</x:v>
      </x:c>
      <x:c r="D50" s="12" t="n">
        <x:f>MAX(C50,1)/Settings!$B$18</x:f>
        <x:v>0.5153800861515944</x:v>
      </x:c>
      <x:c r="E50" s="12" t="n">
        <x:f>-Settings!$B$11*LN(D50)</x:f>
        <x:v>39.77103715003813</x:v>
      </x:c>
      <x:c r="F50" s="12">
        <x:f t="shared" si="1"/>
        <x:v>2804.8301338708652</x:v>
      </x:c>
      <x:c r="G50" s="12" t="n">
        <x:f>MOD(Settings!$B$17*G49,Settings!$B$18)</x:f>
        <x:v>1415350511</x:v>
      </x:c>
      <x:c r="H50" s="12" t="n">
        <x:f>MAX(G50,1)/Settings!$B$18</x:f>
        <x:v>0.6590739412508317</x:v>
      </x:c>
      <x:c r="I50" s="12" t="n">
        <x:f>-Settings!$B$21*LN(H50)</x:f>
        <x:v>1.6676781942890417</x:v>
      </x:c>
      <x:c r="J50" s="12" t="n">
        <x:f>-Settings!$B$24*LN(H50)</x:f>
        <x:v>5.003034582867125</x:v>
      </x:c>
      <x:c r="K50" s="12" t="n">
        <x:f>Settings!$B$12</x:f>
        <x:v>300</x:v>
      </x:c>
      <x:c r="L50" s="12" t="n">
        <x:f>Settings!$B$12*Settings!$B$25</x:f>
        <x:v>75</x:v>
      </x:c>
    </x:row>
    <x:row r="51">
      <x:c r="A51" s="7">
        <x:v>1</x:v>
      </x:c>
      <x:c r="B51" s="7">
        <x:v>46</x:v>
      </x:c>
      <x:c r="C51" s="12" t="n">
        <x:f>MOD(Settings!$B$17*C50,Settings!$B$18)</x:f>
        <x:v>2132683082</x:v>
      </x:c>
      <x:c r="D51" s="12" t="n">
        <x:f>MAX(C51,1)/Settings!$B$18</x:f>
        <x:v>0.9931079498460088</x:v>
      </x:c>
      <x:c r="E51" s="12" t="n">
        <x:f>-Settings!$B$11*LN(D51)</x:f>
        <x:v>0.41495460142778956</x:v>
      </x:c>
      <x:c r="F51" s="12">
        <x:f t="shared" si="1"/>
        <x:v>2805.245088472293</x:v>
      </x:c>
      <x:c r="G51" s="12" t="n">
        <x:f>MOD(Settings!$B$17*G50,Settings!$B$18)</x:f>
        <x:v>119680558</x:v>
      </x:c>
      <x:c r="H51" s="12" t="n">
        <x:f>MAX(G51,1)/Settings!$B$18</x:f>
        <x:v>0.05573060272994013</x:v>
      </x:c>
      <x:c r="I51" s="12" t="n">
        <x:f>-Settings!$B$21*LN(H51)</x:f>
        <x:v>11.548903449119665</x:v>
      </x:c>
      <x:c r="J51" s="12" t="n">
        <x:f>-Settings!$B$24*LN(H51)</x:f>
        <x:v>34.646710347359</x:v>
      </x:c>
      <x:c r="K51" s="12" t="n">
        <x:f>Settings!$B$12</x:f>
        <x:v>300</x:v>
      </x:c>
      <x:c r="L51" s="12" t="n">
        <x:f>Settings!$B$12*Settings!$B$25</x:f>
        <x:v>75</x:v>
      </x:c>
    </x:row>
    <x:row r="52">
      <x:c r="A52" s="7">
        <x:v>1</x:v>
      </x:c>
      <x:c r="B52" s="7">
        <x:v>47</x:v>
      </x:c>
      <x:c r="C52" s="12" t="n">
        <x:f>MOD(Settings!$B$17*C51,Settings!$B$18)</x:f>
        <x:v>355007097</x:v>
      </x:c>
      <x:c r="D52" s="12" t="n">
        <x:f>MAX(C52,1)/Settings!$B$18</x:f>
        <x:v>0.16531306186938335</x:v>
      </x:c>
      <x:c r="E52" s="12" t="n">
        <x:f>-Settings!$B$11*LN(D52)</x:f>
        <x:v>107.99485548620916</x:v>
      </x:c>
      <x:c r="F52" s="12">
        <x:f t="shared" si="1"/>
        <x:v>2913.239943958502</x:v>
      </x:c>
      <x:c r="G52" s="12" t="n">
        <x:f>MOD(Settings!$B$17*G51,Settings!$B$18)</x:f>
        <x:v>1426444714</x:v>
      </x:c>
      <x:c r="H52" s="12" t="n">
        <x:f>MAX(G52,1)/Settings!$B$18</x:f>
        <x:v>0.6642400821038709</x:v>
      </x:c>
      <x:c r="I52" s="12" t="n">
        <x:f>-Settings!$B$21*LN(H52)</x:f>
        <x:v>1.6364465016905534</x:v>
      </x:c>
      <x:c r="J52" s="12" t="n">
        <x:f>-Settings!$B$24*LN(H52)</x:f>
        <x:v>4.90933950507166</x:v>
      </x:c>
      <x:c r="K52" s="12" t="n">
        <x:f>Settings!$B$12</x:f>
        <x:v>300</x:v>
      </x:c>
      <x:c r="L52" s="12" t="n">
        <x:f>Settings!$B$12*Settings!$B$25</x:f>
        <x:v>75</x:v>
      </x:c>
    </x:row>
    <x:row r="53">
      <x:c r="A53" s="7">
        <x:v>1</x:v>
      </x:c>
      <x:c r="B53" s="7">
        <x:v>48</x:v>
      </x:c>
      <x:c r="C53" s="12" t="n">
        <x:f>MOD(Settings!$B$17*C52,Settings!$B$18)</x:f>
        <x:v>894707913</x:v>
      </x:c>
      <x:c r="D53" s="12" t="n">
        <x:f>MAX(C53,1)/Settings!$B$18</x:f>
        <x:v>0.41663083872600964</x:v>
      </x:c>
      <x:c r="E53" s="12" t="n">
        <x:f>-Settings!$B$11*LN(D53)</x:f>
        <x:v>52.533283686514544</x:v>
      </x:c>
      <x:c r="F53" s="12">
        <x:f t="shared" si="1"/>
        <x:v>2965.7732276450165</x:v>
      </x:c>
      <x:c r="G53" s="12" t="n">
        <x:f>MOD(Settings!$B$17*G52,Settings!$B$18)</x:f>
        <x:v>1896356737</x:v>
      </x:c>
      <x:c r="H53" s="12" t="n">
        <x:f>MAX(G53,1)/Settings!$B$18</x:f>
        <x:v>0.8830599197573308</x:v>
      </x:c>
      <x:c r="I53" s="12" t="n">
        <x:f>-Settings!$B$21*LN(H53)</x:f>
        <x:v>0.49744888554275796</x:v>
      </x:c>
      <x:c r="J53" s="12" t="n">
        <x:f>-Settings!$B$24*LN(H53)</x:f>
        <x:v>1.492346656628274</x:v>
      </x:c>
      <x:c r="K53" s="12" t="n">
        <x:f>Settings!$B$12</x:f>
        <x:v>300</x:v>
      </x:c>
      <x:c r="L53" s="12" t="n">
        <x:f>Settings!$B$12*Settings!$B$25</x:f>
        <x:v>75</x:v>
      </x:c>
    </x:row>
    <x:row r="54">
      <x:c r="A54" s="7">
        <x:v>1</x:v>
      </x:c>
      <x:c r="B54" s="7">
        <x:v>49</x:v>
      </x:c>
      <x:c r="C54" s="12" t="n">
        <x:f>MOD(Settings!$B$17*C53,Settings!$B$18)</x:f>
        <x:v>675397497</x:v>
      </x:c>
      <x:c r="D54" s="12" t="n">
        <x:f>MAX(C54,1)/Settings!$B$18</x:f>
        <x:v>0.3145064680438984</x:v>
      </x:c>
      <x:c r="E54" s="12" t="n">
        <x:f>-Settings!$B$11*LN(D54)</x:f>
        <x:v>69.40503821614784</x:v>
      </x:c>
      <x:c r="F54" s="12">
        <x:f t="shared" si="1"/>
        <x:v>3035.1782658611642</x:v>
      </x:c>
      <x:c r="G54" s="12" t="n">
        <x:f>MOD(Settings!$B$17*G53,Settings!$B$18)</x:f>
        <x:v>1262873632</x:v>
      </x:c>
      <x:c r="H54" s="12" t="n">
        <x:f>MAX(G54,1)/Settings!$B$18</x:f>
        <x:v>0.5880713614579622</x:v>
      </x:c>
      <x:c r="I54" s="12" t="n">
        <x:f>-Settings!$B$21*LN(H54)</x:f>
        <x:v>2.1236279016946433</x:v>
      </x:c>
      <x:c r="J54" s="12" t="n">
        <x:f>-Settings!$B$24*LN(H54)</x:f>
        <x:v>6.37088370508393</x:v>
      </x:c>
      <x:c r="K54" s="12" t="n">
        <x:f>Settings!$B$12</x:f>
        <x:v>300</x:v>
      </x:c>
      <x:c r="L54" s="12" t="n">
        <x:f>Settings!$B$12*Settings!$B$25</x:f>
        <x:v>75</x:v>
      </x:c>
    </x:row>
    <x:row r="55">
      <x:c r="A55" s="7">
        <x:v>1</x:v>
      </x:c>
      <x:c r="B55" s="7">
        <x:v>50</x:v>
      </x:c>
      <x:c r="C55" s="12" t="n">
        <x:f>MOD(Settings!$B$17*C54,Settings!$B$18)</x:f>
        <x:v>1954657684</x:v>
      </x:c>
      <x:c r="D55" s="12" t="n">
        <x:f>MAX(C55,1)/Settings!$B$18</x:f>
        <x:v>0.9102084138012531</x:v>
      </x:c>
      <x:c r="E55" s="12" t="n">
        <x:f>-Settings!$B$11*LN(D55)</x:f>
        <x:v>5.6449007723102635</x:v>
      </x:c>
      <x:c r="F55" s="12">
        <x:f t="shared" si="1"/>
        <x:v>3040.8231666334746</x:v>
      </x:c>
      <x:c r="G55" s="12" t="n">
        <x:f>MOD(Settings!$B$17*G54,Settings!$B$18)</x:f>
        <x:v>1536249723</x:v>
      </x:c>
      <x:c r="H55" s="12" t="n">
        <x:f>MAX(G55,1)/Settings!$B$18</x:f>
        <x:v>0.7153720239714589</x:v>
      </x:c>
      <x:c r="I55" s="12" t="n">
        <x:f>-Settings!$B$21*LN(H55)</x:f>
        <x:v>1.3398102334293411</x:v>
      </x:c>
      <x:c r="J55" s="12" t="n">
        <x:f>-Settings!$B$24*LN(H55)</x:f>
        <x:v>4.019430700288023</x:v>
      </x:c>
      <x:c r="K55" s="12" t="n">
        <x:f>Settings!$B$12</x:f>
        <x:v>300</x:v>
      </x:c>
      <x:c r="L55" s="12" t="n">
        <x:f>Settings!$B$12*Settings!$B$25</x:f>
        <x:v>75</x:v>
      </x:c>
    </x:row>
    <x:row r="56">
      <x:c r="A56" s="7">
        <x:v>1</x:v>
      </x:c>
      <x:c r="B56" s="7">
        <x:v>51</x:v>
      </x:c>
      <x:c r="C56" s="12" t="n">
        <x:f>MOD(Settings!$B$17*C55,Settings!$B$18)</x:f>
        <x:v>1874346829</x:v>
      </x:c>
      <x:c r="D56" s="12" t="n">
        <x:f>MAX(C56,1)/Settings!$B$18</x:f>
        <x:v>0.8728107576597532</x:v>
      </x:c>
      <x:c r="E56" s="12" t="n">
        <x:f>-Settings!$B$11*LN(D56)</x:f>
        <x:v>8.162191144873283</x:v>
      </x:c>
      <x:c r="F56" s="12">
        <x:f t="shared" si="1"/>
        <x:v>3048.9853577783479</x:v>
      </x:c>
      <x:c r="G56" s="12" t="n">
        <x:f>MOD(Settings!$B$17*G55,Settings!$B$18)</x:f>
        <x:v>553206580</x:v>
      </x:c>
      <x:c r="H56" s="12" t="n">
        <x:f>MAX(G56,1)/Settings!$B$18</x:f>
        <x:v>0.2576068883098694</x:v>
      </x:c>
      <x:c r="I56" s="12" t="n">
        <x:f>-Settings!$B$21*LN(H56)</x:f>
        <x:v>5.425282179104443</x:v>
      </x:c>
      <x:c r="J56" s="12" t="n">
        <x:f>-Settings!$B$24*LN(H56)</x:f>
        <x:v>16.27584653731333</x:v>
      </x:c>
      <x:c r="K56" s="12" t="n">
        <x:f>Settings!$B$12</x:f>
        <x:v>300</x:v>
      </x:c>
      <x:c r="L56" s="12" t="n">
        <x:f>Settings!$B$12*Settings!$B$25</x:f>
        <x:v>75</x:v>
      </x:c>
    </x:row>
    <x:row r="57">
      <x:c r="A57" s="7">
        <x:v>1</x:v>
      </x:c>
      <x:c r="B57" s="7">
        <x:v>52</x:v>
      </x:c>
      <x:c r="C57" s="12" t="n">
        <x:f>MOD(Settings!$B$17*C56,Settings!$B$18)</x:f>
        <x:v>709537160</x:v>
      </x:c>
      <x:c r="D57" s="12" t="n">
        <x:f>MAX(C57,1)/Settings!$B$18</x:f>
        <x:v>0.33040398747213373</x:v>
      </x:c>
      <x:c r="E57" s="12" t="n">
        <x:f>-Settings!$B$11*LN(D57)</x:f>
        <x:v>66.44635012727278</x:v>
      </x:c>
      <x:c r="F57" s="12">
        <x:f t="shared" si="1"/>
        <x:v>3115.4317079056204</x:v>
      </x:c>
      <x:c r="G57" s="12" t="n">
        <x:f>MOD(Settings!$B$17*G56,Settings!$B$18)</x:f>
        <x:v>1286282197</x:v>
      </x:c>
      <x:c r="H57" s="12" t="n">
        <x:f>MAX(G57,1)/Settings!$B$18</x:f>
        <x:v>0.5989718239749651</x:v>
      </x:c>
      <x:c r="I57" s="12" t="n">
        <x:f>-Settings!$B$21*LN(H57)</x:f>
        <x:v>2.0501628816486126</x:v>
      </x:c>
      <x:c r="J57" s="12" t="n">
        <x:f>-Settings!$B$24*LN(H57)</x:f>
        <x:v>6.150488644945838</x:v>
      </x:c>
      <x:c r="K57" s="12" t="n">
        <x:f>Settings!$B$12</x:f>
        <x:v>300</x:v>
      </x:c>
      <x:c r="L57" s="12" t="n">
        <x:f>Settings!$B$12*Settings!$B$25</x:f>
        <x:v>75</x:v>
      </x:c>
    </x:row>
    <x:row r="58">
      <x:c r="A58" s="7">
        <x:v>1</x:v>
      </x:c>
      <x:c r="B58" s="7">
        <x:v>53</x:v>
      </x:c>
      <x:c r="C58" s="12" t="n">
        <x:f>MOD(Settings!$B$17*C57,Settings!$B$18)</x:f>
        <x:v>214356329</x:v>
      </x:c>
      <x:c r="D58" s="12" t="n">
        <x:f>MAX(C58,1)/Settings!$B$18</x:f>
        <x:v>0.0998174441511824</x:v>
      </x:c>
      <x:c r="E58" s="12" t="n">
        <x:f>-Settings!$B$11*LN(D58)</x:f>
        <x:v>138.2647391906934</x:v>
      </x:c>
      <x:c r="F58" s="12">
        <x:f t="shared" si="1"/>
        <x:v>3253.6964470963139</x:v>
      </x:c>
      <x:c r="G58" s="12" t="n">
        <x:f>MOD(Settings!$B$17*G57,Settings!$B$18)</x:f>
        <x:v>1974494277</x:v>
      </x:c>
      <x:c r="H58" s="12" t="n">
        <x:f>MAX(G58,1)/Settings!$B$18</x:f>
        <x:v>0.9194455472377341</x:v>
      </x:c>
      <x:c r="I58" s="12" t="n">
        <x:f>-Settings!$B$21*LN(H58)</x:f>
        <x:v>0.33593782664468314</x:v>
      </x:c>
      <x:c r="J58" s="12" t="n">
        <x:f>-Settings!$B$24*LN(H58)</x:f>
        <x:v>1.0078134799340495</x:v>
      </x:c>
      <x:c r="K58" s="12" t="n">
        <x:f>Settings!$B$12</x:f>
        <x:v>300</x:v>
      </x:c>
      <x:c r="L58" s="12" t="n">
        <x:f>Settings!$B$12*Settings!$B$25</x:f>
        <x:v>75</x:v>
      </x:c>
    </x:row>
    <x:row r="59">
      <x:c r="A59" s="7">
        <x:v>1</x:v>
      </x:c>
      <x:c r="B59" s="7">
        <x:v>54</x:v>
      </x:c>
      <x:c r="C59" s="12" t="n">
        <x:f>MOD(Settings!$B$17*C58,Settings!$B$18)</x:f>
        <x:v>1356745484</x:v>
      </x:c>
      <x:c r="D59" s="12" t="n">
        <x:f>MAX(C59,1)/Settings!$B$18</x:f>
        <x:v>0.6317838489225991</x:v>
      </x:c>
      <x:c r="E59" s="12" t="n">
        <x:f>-Settings!$B$11*LN(D59)</x:f>
        <x:v>27.55247727197204</x:v>
      </x:c>
      <x:c r="F59" s="12">
        <x:f t="shared" si="1"/>
        <x:v>3281.2489243682858</x:v>
      </x:c>
      <x:c r="G59" s="12" t="n">
        <x:f>MOD(Settings!$B$17*G58,Settings!$B$18)</x:f>
        <x:v>260516448</x:v>
      </x:c>
      <x:c r="H59" s="12" t="n">
        <x:f>MAX(G59,1)/Settings!$B$18</x:f>
        <x:v>0.12131242459701022</x:v>
      </x:c>
      <x:c r="I59" s="12" t="n">
        <x:f>-Settings!$B$21*LN(H59)</x:f>
        <x:v>8.43754415845215</x:v>
      </x:c>
      <x:c r="J59" s="12" t="n">
        <x:f>-Settings!$B$24*LN(H59)</x:f>
        <x:v>25.312632475356452</x:v>
      </x:c>
      <x:c r="K59" s="12" t="n">
        <x:f>Settings!$B$12</x:f>
        <x:v>300</x:v>
      </x:c>
      <x:c r="L59" s="12" t="n">
        <x:f>Settings!$B$12*Settings!$B$25</x:f>
        <x:v>75</x:v>
      </x:c>
    </x:row>
    <x:row r="60">
      <x:c r="A60" s="7">
        <x:v>1</x:v>
      </x:c>
      <x:c r="B60" s="7">
        <x:v>55</x:v>
      </x:c>
      <x:c r="C60" s="12" t="n">
        <x:f>MOD(Settings!$B$17*C59,Settings!$B$18)</x:f>
        <x:v>839985742</x:v>
      </x:c>
      <x:c r="D60" s="12" t="n">
        <x:f>MAX(C60,1)/Settings!$B$18</x:f>
        <x:v>0.3911488421220094</x:v>
      </x:c>
      <x:c r="E60" s="12" t="n">
        <x:f>-Settings!$B$11*LN(D60)</x:f>
        <x:v>56.32002726267543</x:v>
      </x:c>
      <x:c r="F60" s="12">
        <x:f t="shared" si="1"/>
        <x:v>3337.5689516309612</x:v>
      </x:c>
      <x:c r="G60" s="12" t="n">
        <x:f>MOD(Settings!$B$17*G59,Settings!$B$18)</x:f>
        <x:v>1928268950</x:v>
      </x:c>
      <x:c r="H60" s="12" t="n">
        <x:f>MAX(G60,1)/Settings!$B$18</x:f>
        <x:v>0.8979202019506693</x:v>
      </x:c>
      <x:c r="I60" s="12" t="n">
        <x:f>-Settings!$B$21*LN(H60)</x:f>
        <x:v>0.43069630639479056</x:v>
      </x:c>
      <x:c r="J60" s="12" t="n">
        <x:f>-Settings!$B$24*LN(H60)</x:f>
        <x:v>1.2920889191843716</x:v>
      </x:c>
      <x:c r="K60" s="12" t="n">
        <x:f>Settings!$B$12</x:f>
        <x:v>300</x:v>
      </x:c>
      <x:c r="L60" s="12" t="n">
        <x:f>Settings!$B$12*Settings!$B$25</x:f>
        <x:v>75</x:v>
      </x:c>
    </x:row>
    <x:row r="61">
      <x:c r="A61" s="7">
        <x:v>1</x:v>
      </x:c>
      <x:c r="B61" s="7">
        <x:v>56</x:v>
      </x:c>
      <x:c r="C61" s="12" t="n">
        <x:f>MOD(Settings!$B$17*C60,Settings!$B$18)</x:f>
        <x:v>82870416</x:v>
      </x:c>
      <x:c r="D61" s="12" t="n">
        <x:f>MAX(C61,1)/Settings!$B$18</x:f>
        <x:v>0.03858954461225753</x:v>
      </x:c>
      <x:c r="E61" s="12" t="n">
        <x:f>-Settings!$B$11*LN(D61)</x:f>
        <x:v>195.28643425015886</x:v>
      </x:c>
      <x:c r="F61" s="12">
        <x:f t="shared" si="1"/>
        <x:v>3532.8553858811201</x:v>
      </x:c>
      <x:c r="G61" s="12" t="n">
        <x:f>MOD(Settings!$B$17*G60,Settings!$B$18)</x:f>
        <x:v>740525773</x:v>
      </x:c>
      <x:c r="H61" s="12" t="n">
        <x:f>MAX(G61,1)/Settings!$B$18</x:f>
        <x:v>0.34483418490031464</x:v>
      </x:c>
      <x:c r="I61" s="12" t="n">
        <x:f>-Settings!$B$21*LN(H61)</x:f>
        <x:v>4.258766403858443</x:v>
      </x:c>
      <x:c r="J61" s="12" t="n">
        <x:f>-Settings!$B$24*LN(H61)</x:f>
        <x:v>12.77629921157533</x:v>
      </x:c>
      <x:c r="K61" s="12" t="n">
        <x:f>Settings!$B$12</x:f>
        <x:v>300</x:v>
      </x:c>
      <x:c r="L61" s="12" t="n">
        <x:f>Settings!$B$12*Settings!$B$25</x:f>
        <x:v>75</x:v>
      </x:c>
    </x:row>
    <x:row r="62">
      <x:c r="A62" s="7">
        <x:v>1</x:v>
      </x:c>
      <x:c r="B62" s="7">
        <x:v>57</x:v>
      </x:c>
      <x:c r="C62" s="12" t="n">
        <x:f>MOD(Settings!$B$17*C61,Settings!$B$18)</x:f>
        <x:v>1233678456</x:v>
      </x:c>
      <x:c r="D62" s="12" t="n">
        <x:f>MAX(C62,1)/Settings!$B$18</x:f>
        <x:v>0.5744762982122955</x:v>
      </x:c>
      <x:c r="E62" s="12" t="n">
        <x:f>-Settings!$B$11*LN(D62)</x:f>
        <x:v>33.25778633519154</x:v>
      </x:c>
      <x:c r="F62" s="12">
        <x:f t="shared" si="1"/>
        <x:v>3566.1131722163118</x:v>
      </x:c>
      <x:c r="G62" s="12" t="n">
        <x:f>MOD(Settings!$B$17*G61,Settings!$B$18)</x:f>
        <x:v>1348932446</x:v>
      </x:c>
      <x:c r="H62" s="12" t="n">
        <x:f>MAX(G62,1)/Settings!$B$18</x:f>
        <x:v>0.6281456195880406</x:v>
      </x:c>
      <x:c r="I62" s="12" t="n">
        <x:f>-Settings!$B$21*LN(H62)</x:f>
        <x:v>1.8599330442746265</x:v>
      </x:c>
      <x:c r="J62" s="12" t="n">
        <x:f>-Settings!$B$24*LN(H62)</x:f>
        <x:v>5.579799132823879</x:v>
      </x:c>
      <x:c r="K62" s="12" t="n">
        <x:f>Settings!$B$12</x:f>
        <x:v>300</x:v>
      </x:c>
      <x:c r="L62" s="12" t="n">
        <x:f>Settings!$B$12*Settings!$B$25</x:f>
        <x:v>75</x:v>
      </x:c>
    </x:row>
    <x:row r="63">
      <x:c r="A63" s="7">
        <x:v>1</x:v>
      </x:c>
      <x:c r="B63" s="7">
        <x:v>58</x:v>
      </x:c>
      <x:c r="C63" s="12" t="n">
        <x:f>MOD(Settings!$B$17*C62,Settings!$B$18)</x:f>
        <x:v>479198207</x:v>
      </x:c>
      <x:c r="D63" s="12" t="n">
        <x:f>MAX(C63,1)/Settings!$B$18</x:f>
        <x:v>0.22314405405109006</x:v>
      </x:c>
      <x:c r="E63" s="12" t="n">
        <x:f>-Settings!$B$11*LN(D63)</x:f>
        <x:v>89.99626402721306</x:v>
      </x:c>
      <x:c r="F63" s="12">
        <x:f t="shared" si="1"/>
        <x:v>3656.1094362435247</x:v>
      </x:c>
      <x:c r="G63" s="12" t="n">
        <x:f>MOD(Settings!$B$17*G62,Settings!$B$18)</x:f>
        <x:v>522758543</x:v>
      </x:c>
      <x:c r="H63" s="12" t="n">
        <x:f>MAX(G63,1)/Settings!$B$18</x:f>
        <x:v>0.24342841619785335</x:v>
      </x:c>
      <x:c r="I63" s="12" t="n">
        <x:f>-Settings!$B$21*LN(H63)</x:f>
        <x:v>5.651729433333069</x:v>
      </x:c>
      <x:c r="J63" s="12" t="n">
        <x:f>-Settings!$B$24*LN(H63)</x:f>
        <x:v>16.955188299999207</x:v>
      </x:c>
      <x:c r="K63" s="12" t="n">
        <x:f>Settings!$B$12</x:f>
        <x:v>300</x:v>
      </x:c>
      <x:c r="L63" s="12" t="n">
        <x:f>Settings!$B$12*Settings!$B$25</x:f>
        <x:v>75</x:v>
      </x:c>
    </x:row>
    <x:row r="64">
      <x:c r="A64" s="7">
        <x:v>1</x:v>
      </x:c>
      <x:c r="B64" s="7">
        <x:v>59</x:v>
      </x:c>
      <x:c r="C64" s="12" t="n">
        <x:f>MOD(Settings!$B$17*C63,Settings!$B$18)</x:f>
        <x:v>820588799</x:v>
      </x:c>
      <x:c r="D64" s="12" t="n">
        <x:f>MAX(C64,1)/Settings!$B$18</x:f>
        <x:v>0.38211643667058853</x:v>
      </x:c>
      <x:c r="E64" s="12" t="n">
        <x:f>-Settings!$B$11*LN(D64)</x:f>
        <x:v>57.72179452691427</x:v>
      </x:c>
      <x:c r="F64" s="12">
        <x:f t="shared" si="1"/>
        <x:v>3713.8312307704391</x:v>
      </x:c>
      <x:c r="G64" s="12" t="n">
        <x:f>MOD(Settings!$B$17*G63,Settings!$B$18)</x:f>
        <x:v>647232324</x:v>
      </x:c>
      <x:c r="H64" s="12" t="n">
        <x:f>MAX(G64,1)/Settings!$B$18</x:f>
        <x:v>0.3013910373213659</x:v>
      </x:c>
      <x:c r="I64" s="12" t="n">
        <x:f>-Settings!$B$21*LN(H64)</x:f>
        <x:v>4.7973869202219745</x:v>
      </x:c>
      <x:c r="J64" s="12" t="n">
        <x:f>-Settings!$B$24*LN(H64)</x:f>
        <x:v>14.392160760665924</x:v>
      </x:c>
      <x:c r="K64" s="12" t="n">
        <x:f>Settings!$B$12</x:f>
        <x:v>300</x:v>
      </x:c>
      <x:c r="L64" s="12" t="n">
        <x:f>Settings!$B$12*Settings!$B$25</x:f>
        <x:v>75</x:v>
      </x:c>
    </x:row>
    <x:row r="65">
      <x:c r="A65" s="7">
        <x:v>1</x:v>
      </x:c>
      <x:c r="B65" s="7">
        <x:v>60</x:v>
      </x:c>
      <x:c r="C65" s="12" t="n">
        <x:f>MOD(Settings!$B$17*C64,Settings!$B$18)</x:f>
        <x:v>495963759</x:v>
      </x:c>
      <x:c r="D65" s="12" t="n">
        <x:f>MAX(C65,1)/Settings!$B$18</x:f>
        <x:v>0.23095112258147035</x:v>
      </x:c>
      <x:c r="E65" s="12" t="n">
        <x:f>-Settings!$B$11*LN(D65)</x:f>
        <x:v>87.93295088431134</x:v>
      </x:c>
      <x:c r="F65" s="12">
        <x:f t="shared" si="1"/>
        <x:v>3801.7641816547502</x:v>
      </x:c>
      <x:c r="G65" s="12" t="n">
        <x:f>MOD(Settings!$B$17*G64,Settings!$B$18)</x:f>
        <x:v>1028997413</x:v>
      </x:c>
      <x:c r="H65" s="12" t="n">
        <x:f>MAX(G65,1)/Settings!$B$18</x:f>
        <x:v>0.47916426019704167</x:v>
      </x:c>
      <x:c r="I65" s="12" t="n">
        <x:f>-Settings!$B$21*LN(H65)</x:f>
        <x:v>2.942847268755323</x:v>
      </x:c>
      <x:c r="J65" s="12" t="n">
        <x:f>-Settings!$B$24*LN(H65)</x:f>
        <x:v>8.828541806265969</x:v>
      </x:c>
      <x:c r="K65" s="12" t="n">
        <x:f>Settings!$B$12</x:f>
        <x:v>300</x:v>
      </x:c>
      <x:c r="L65" s="12" t="n">
        <x:f>Settings!$B$12*Settings!$B$25</x:f>
        <x:v>75</x:v>
      </x:c>
    </x:row>
    <x:row r="66">
      <x:c r="A66" s="7">
        <x:v>1</x:v>
      </x:c>
      <x:c r="B66" s="7">
        <x:v>61</x:v>
      </x:c>
      <x:c r="C66" s="12" t="n">
        <x:f>MOD(Settings!$B$17*C65,Settings!$B$18)</x:f>
        <x:v>1278863506</x:v>
      </x:c>
      <x:c r="D66" s="12" t="n">
        <x:f>MAX(C66,1)/Settings!$B$18</x:f>
        <x:v>0.595517226772158</x:v>
      </x:c>
      <x:c r="E66" s="12" t="n">
        <x:f>-Settings!$B$11*LN(D66)</x:f>
        <x:v>31.099497741384003</x:v>
      </x:c>
      <x:c r="F66" s="12">
        <x:f t="shared" si="1"/>
        <x:v>3832.8636793961341</x:v>
      </x:c>
      <x:c r="G66" s="12" t="n">
        <x:f>MOD(Settings!$B$17*G65,Settings!$B$18)</x:f>
        <x:v>673711000</x:v>
      </x:c>
      <x:c r="H66" s="12" t="n">
        <x:f>MAX(G66,1)/Settings!$B$18</x:f>
        <x:v>0.31372113167947213</x:v>
      </x:c>
      <x:c r="I66" s="12" t="n">
        <x:f>-Settings!$B$21*LN(H66)</x:f>
        <x:v>4.63700321341093</x:v>
      </x:c>
      <x:c r="J66" s="12" t="n">
        <x:f>-Settings!$B$24*LN(H66)</x:f>
        <x:v>13.91100964023279</x:v>
      </x:c>
      <x:c r="K66" s="12" t="n">
        <x:f>Settings!$B$12</x:f>
        <x:v>300</x:v>
      </x:c>
      <x:c r="L66" s="12" t="n">
        <x:f>Settings!$B$12*Settings!$B$25</x:f>
        <x:v>75</x:v>
      </x:c>
    </x:row>
    <x:row r="67">
      <x:c r="A67" s="7">
        <x:v>1</x:v>
      </x:c>
      <x:c r="B67" s="7">
        <x:v>62</x:v>
      </x:c>
      <x:c r="C67" s="12" t="n">
        <x:f>MOD(Settings!$B$17*C66,Settings!$B$18)</x:f>
        <x:v>1842606166</x:v>
      </x:c>
      <x:c r="D67" s="12" t="n">
        <x:f>MAX(C67,1)/Settings!$B$18</x:f>
        <x:v>0.8580303596602894</x:v>
      </x:c>
      <x:c r="E67" s="12" t="n">
        <x:f>-Settings!$B$11*LN(D67)</x:f>
        <x:v>9.1869477540438</x:v>
      </x:c>
      <x:c r="F67" s="12">
        <x:f t="shared" si="1"/>
        <x:v>3842.0506271501781</x:v>
      </x:c>
      <x:c r="G67" s="12" t="n">
        <x:f>MOD(Settings!$B$17*G66,Settings!$B$18)</x:f>
        <x:v>1526990016</x:v>
      </x:c>
      <x:c r="H67" s="12" t="n">
        <x:f>MAX(G67,1)/Settings!$B$18</x:f>
        <x:v>0.7110601368877385</x:v>
      </x:c>
      <x:c r="I67" s="12" t="n">
        <x:f>-Settings!$B$21*LN(H67)</x:f>
        <x:v>1.3639930881660969</x:v>
      </x:c>
      <x:c r="J67" s="12" t="n">
        <x:f>-Settings!$B$24*LN(H67)</x:f>
        <x:v>4.09197926449829</x:v>
      </x:c>
      <x:c r="K67" s="12" t="n">
        <x:f>Settings!$B$12</x:f>
        <x:v>300</x:v>
      </x:c>
      <x:c r="L67" s="12" t="n">
        <x:f>Settings!$B$12*Settings!$B$25</x:f>
        <x:v>75</x:v>
      </x:c>
    </x:row>
    <x:row r="68">
      <x:c r="A68" s="7">
        <x:v>1</x:v>
      </x:c>
      <x:c r="B68" s="7">
        <x:v>63</x:v>
      </x:c>
      <x:c r="C68" s="12" t="n">
        <x:f>MOD(Settings!$B$17*C67,Settings!$B$18)</x:f>
        <x:v>1967642222</x:v>
      </x:c>
      <x:c r="D68" s="12" t="n">
        <x:f>MAX(C68,1)/Settings!$B$18</x:f>
        <x:v>0.9162548104842448</x:v>
      </x:c>
      <x:c r="E68" s="12" t="n">
        <x:f>-Settings!$B$11*LN(D68)</x:f>
        <x:v>5.247646536456887</x:v>
      </x:c>
      <x:c r="F68" s="12">
        <x:f t="shared" si="1"/>
        <x:v>3847.2982736866352</x:v>
      </x:c>
      <x:c r="G68" s="12" t="n">
        <x:f>MOD(Settings!$B$17*G67,Settings!$B$18)</x:f>
        <x:v>1691617262</x:v>
      </x:c>
      <x:c r="H68" s="12" t="n">
        <x:f>MAX(G68,1)/Settings!$B$18</x:f>
        <x:v>0.7877206722217243</x:v>
      </x:c>
      <x:c r="I68" s="12" t="n">
        <x:f>-Settings!$B$21*LN(H68)</x:f>
        <x:v>0.954446915368085</x:v>
      </x:c>
      <x:c r="J68" s="12" t="n">
        <x:f>-Settings!$B$24*LN(H68)</x:f>
        <x:v>2.863340746104255</x:v>
      </x:c>
      <x:c r="K68" s="12" t="n">
        <x:f>Settings!$B$12</x:f>
        <x:v>300</x:v>
      </x:c>
      <x:c r="L68" s="12" t="n">
        <x:f>Settings!$B$12*Settings!$B$25</x:f>
        <x:v>75</x:v>
      </x:c>
    </x:row>
    <x:row r="69">
      <x:c r="A69" s="7">
        <x:v>1</x:v>
      </x:c>
      <x:c r="B69" s="7">
        <x:v>64</x:v>
      </x:c>
      <x:c r="C69" s="12" t="n">
        <x:f>MOD(Settings!$B$17*C68,Settings!$B$18)</x:f>
        <x:v>1062145001</x:v>
      </x:c>
      <x:c r="D69" s="12" t="n">
        <x:f>MAX(C69,1)/Settings!$B$18</x:f>
        <x:v>0.494599808703456</x:v>
      </x:c>
      <x:c r="E69" s="12" t="n">
        <x:f>-Settings!$B$11*LN(D69)</x:f>
        <x:v>42.24037863990613</x:v>
      </x:c>
      <x:c r="F69" s="12">
        <x:f t="shared" si="1"/>
        <x:v>3889.5386523265415</x:v>
      </x:c>
      <x:c r="G69" s="12" t="n">
        <x:f>MOD(Settings!$B$17*G68,Settings!$B$18)</x:f>
        <x:v>475319801</x:v>
      </x:c>
      <x:c r="H69" s="12" t="n">
        <x:f>MAX(G69,1)/Settings!$B$18</x:f>
        <x:v>0.221338030519587</x:v>
      </x:c>
      <x:c r="I69" s="12" t="n">
        <x:f>-Settings!$B$21*LN(H69)</x:f>
        <x:v>6.032256784687806</x:v>
      </x:c>
      <x:c r="J69" s="12" t="n">
        <x:f>-Settings!$B$24*LN(H69)</x:f>
        <x:v>18.096770354063416</x:v>
      </x:c>
      <x:c r="K69" s="12" t="n">
        <x:f>Settings!$B$12</x:f>
        <x:v>300</x:v>
      </x:c>
      <x:c r="L69" s="12" t="n">
        <x:f>Settings!$B$12*Settings!$B$25</x:f>
        <x:v>75</x:v>
      </x:c>
    </x:row>
    <x:row r="70">
      <x:c r="A70" s="7">
        <x:v>1</x:v>
      </x:c>
      <x:c r="B70" s="7">
        <x:v>65</x:v>
      </x:c>
      <x:c r="C70" s="12" t="n">
        <x:f>MOD(Settings!$B$17*C69,Settings!$B$18)</x:f>
        <x:v>1586957943</x:v>
      </x:c>
      <x:c r="D70" s="12" t="n">
        <x:f>MAX(C70,1)/Settings!$B$18</x:f>
        <x:v>0.7389848789847385</x:v>
      </x:c>
      <x:c r="E70" s="12" t="n">
        <x:f>-Settings!$B$11*LN(D70)</x:f>
        <x:v>18.14866918189776</x:v>
      </x:c>
      <x:c r="F70" s="12">
        <x:f t="shared" si="1"/>
        <x:v>3907.6873215084393</x:v>
      </x:c>
      <x:c r="G70" s="12" t="n">
        <x:f>MOD(Settings!$B$17*G69,Settings!$B$18)</x:f>
        <x:v>60728567</x:v>
      </x:c>
      <x:c r="H70" s="12" t="n">
        <x:f>MAX(G70,1)/Settings!$B$18</x:f>
        <x:v>0.0282789426987427</x:v>
      </x:c>
      <x:c r="I70" s="12" t="n">
        <x:f>-Settings!$B$21*LN(H70)</x:f>
        <x:v>14.262551302171834</x:v>
      </x:c>
      <x:c r="J70" s="12" t="n">
        <x:f>-Settings!$B$24*LN(H70)</x:f>
        <x:v>42.7876539065155</x:v>
      </x:c>
      <x:c r="K70" s="12" t="n">
        <x:f>Settings!$B$12</x:f>
        <x:v>300</x:v>
      </x:c>
      <x:c r="L70" s="12" t="n">
        <x:f>Settings!$B$12*Settings!$B$25</x:f>
        <x:v>75</x:v>
      </x:c>
    </x:row>
    <x:row r="71">
      <x:c r="A71" s="7">
        <x:v>1</x:v>
      </x:c>
      <x:c r="B71" s="7">
        <x:v>66</x:v>
      </x:c>
      <x:c r="C71" s="12" t="n">
        <x:f>MOD(Settings!$B$17*C70,Settings!$B$18)</x:f>
        <x:v>255252261</x:v>
      </x:c>
      <x:c r="D71" s="12" t="n">
        <x:f>MAX(C71,1)/Settings!$B$18</x:f>
        <x:v>0.11886109650082007</x:v>
      </x:c>
      <x:c r="E71" s="12" t="n">
        <x:f>-Settings!$B$11*LN(D71)</x:f>
        <x:v>127.78798343642735</x:v>
      </x:c>
      <x:c r="F71" s="12" t="n">
        <x:f t="shared" ref="F71:F102" si="2">F70+E71</x:f>
        <x:v>4035.475304944867</x:v>
      </x:c>
      <x:c r="G71" s="12" t="n">
        <x:f>MOD(Settings!$B$17*G70,Settings!$B$18)</x:f>
        <x:v>610293244</x:v>
      </x:c>
      <x:c r="H71" s="12" t="n">
        <x:f>MAX(G71,1)/Settings!$B$18</x:f>
        <x:v>0.28418993776859247</x:v>
      </x:c>
      <x:c r="I71" s="12" t="n">
        <x:f>-Settings!$B$21*LN(H71)</x:f>
        <x:v>5.032449877619133</x:v>
      </x:c>
      <x:c r="J71" s="12" t="n">
        <x:f>-Settings!$B$24*LN(H71)</x:f>
        <x:v>15.097349632857398</x:v>
      </x:c>
      <x:c r="K71" s="12" t="n">
        <x:f>Settings!$B$12</x:f>
        <x:v>300</x:v>
      </x:c>
      <x:c r="L71" s="12" t="n">
        <x:f>Settings!$B$12*Settings!$B$25</x:f>
        <x:v>75</x:v>
      </x:c>
    </x:row>
    <x:row r="72">
      <x:c r="A72" s="7">
        <x:v>1</x:v>
      </x:c>
      <x:c r="B72" s="7">
        <x:v>67</x:v>
      </x:c>
      <x:c r="C72" s="12" t="n">
        <x:f>MOD(Settings!$B$17*C71,Settings!$B$18)</x:f>
        <x:v>1499907568</x:v>
      </x:c>
      <x:c r="D72" s="12" t="n">
        <x:f>MAX(C72,1)/Settings!$B$18</x:f>
        <x:v>0.6984488892827411</x:v>
      </x:c>
      <x:c r="E72" s="12" t="n">
        <x:f>-Settings!$B$11*LN(D72)</x:f>
        <x:v>21.533596504204407</x:v>
      </x:c>
      <x:c r="F72" s="12">
        <x:f t="shared" si="2"/>
        <x:v>4057.0089014490713</x:v>
      </x:c>
      <x:c r="G72" s="12" t="n">
        <x:f>MOD(Settings!$B$17*G71,Settings!$B$18)</x:f>
        <x:v>816653836</x:v>
      </x:c>
      <x:c r="H72" s="12" t="n">
        <x:f>MAX(G72,1)/Settings!$B$18</x:f>
        <x:v>0.38028407673364695</x:v>
      </x:c>
      <x:c r="I72" s="12" t="n">
        <x:f>-Settings!$B$21*LN(H72)</x:f>
        <x:v>3.867346940806135</x:v>
      </x:c>
      <x:c r="J72" s="12" t="n">
        <x:f>-Settings!$B$24*LN(H72)</x:f>
        <x:v>11.602040822418406</x:v>
      </x:c>
      <x:c r="K72" s="12" t="n">
        <x:f>Settings!$B$12</x:f>
        <x:v>300</x:v>
      </x:c>
      <x:c r="L72" s="12" t="n">
        <x:f>Settings!$B$12*Settings!$B$25</x:f>
        <x:v>75</x:v>
      </x:c>
    </x:row>
    <x:row r="73">
      <x:c r="A73" s="7">
        <x:v>1</x:v>
      </x:c>
      <x:c r="B73" s="7">
        <x:v>68</x:v>
      </x:c>
      <x:c r="C73" s="12" t="n">
        <x:f>MOD(Settings!$B$17*C72,Settings!$B$18)</x:f>
        <x:v>1783446890</x:v>
      </x:c>
      <x:c r="D73" s="12" t="n">
        <x:f>MAX(C73,1)/Settings!$B$18</x:f>
        <x:v>0.8304821750291075</x:v>
      </x:c>
      <x:c r="E73" s="12" t="n">
        <x:f>-Settings!$B$11*LN(D73)</x:f>
        <x:v>11.14492878589101</x:v>
      </x:c>
      <x:c r="F73" s="12">
        <x:f t="shared" si="2"/>
        <x:v>4068.1538302349622</x:v>
      </x:c>
      <x:c r="G73" s="12" t="n">
        <x:f>MOD(Settings!$B$17*G72,Settings!$B$18)</x:f>
        <x:v>933033675</x:v>
      </x:c>
      <x:c r="H73" s="12" t="n">
        <x:f>MAX(G73,1)/Settings!$B$18</x:f>
        <x:v>0.43447766240429025</x:v>
      </x:c>
      <x:c r="I73" s="12" t="n">
        <x:f>-Settings!$B$21*LN(H73)</x:f>
        <x:v>3.33444298193913</x:v>
      </x:c>
      <x:c r="J73" s="12" t="n">
        <x:f>-Settings!$B$24*LN(H73)</x:f>
        <x:v>10.00332894581739</x:v>
      </x:c>
      <x:c r="K73" s="12" t="n">
        <x:f>Settings!$B$12</x:f>
        <x:v>300</x:v>
      </x:c>
      <x:c r="L73" s="12" t="n">
        <x:f>Settings!$B$12*Settings!$B$25</x:f>
        <x:v>75</x:v>
      </x:c>
    </x:row>
    <x:row r="74">
      <x:c r="A74" s="7">
        <x:v>1</x:v>
      </x:c>
      <x:c r="B74" s="7">
        <x:v>69</x:v>
      </x:c>
      <x:c r="C74" s="12" t="n">
        <x:f>MOD(Settings!$B$17*C73,Settings!$B$18)</x:f>
        <x:v>1962619051</x:v>
      </x:c>
      <x:c r="D74" s="12" t="n">
        <x:f>MAX(C74,1)/Settings!$B$18</x:f>
        <x:v>0.9139157142089287</x:v>
      </x:c>
      <x:c r="E74" s="12" t="n">
        <x:f>-Settings!$B$11*LN(D74)</x:f>
        <x:v>5.401015690907434</x:v>
      </x:c>
      <x:c r="F74" s="12">
        <x:f t="shared" si="2"/>
        <x:v>4073.5548459258698</x:v>
      </x:c>
      <x:c r="G74" s="12" t="n">
        <x:f>MOD(Settings!$B$17*G73,Settings!$B$18)</x:f>
        <x:v>571385331</x:v>
      </x:c>
      <x:c r="H74" s="12" t="n">
        <x:f>MAX(G74,1)/Settings!$B$18</x:f>
        <x:v>0.26607202890611814</x:v>
      </x:c>
      <x:c r="I74" s="12" t="n">
        <x:f>-Settings!$B$21*LN(H74)</x:f>
        <x:v>5.295952885979322</x:v>
      </x:c>
      <x:c r="J74" s="12" t="n">
        <x:f>-Settings!$B$24*LN(H74)</x:f>
        <x:v>15.887858657937965</x:v>
      </x:c>
      <x:c r="K74" s="12" t="n">
        <x:f>Settings!$B$12</x:f>
        <x:v>300</x:v>
      </x:c>
      <x:c r="L74" s="12" t="n">
        <x:f>Settings!$B$12*Settings!$B$25</x:f>
        <x:v>75</x:v>
      </x:c>
    </x:row>
    <x:row r="75">
      <x:c r="A75" s="7">
        <x:v>1</x:v>
      </x:c>
      <x:c r="B75" s="7">
        <x:v>70</x:v>
      </x:c>
      <x:c r="C75" s="12" t="n">
        <x:f>MOD(Settings!$B$17*C74,Settings!$B$18)</x:f>
        <x:v>389572237</x:v>
      </x:c>
      <x:c r="D75" s="12" t="n">
        <x:f>MAX(C75,1)/Settings!$B$18</x:f>
        <x:v>0.1814087094652507</x:v>
      </x:c>
      <x:c r="E75" s="12" t="n">
        <x:f>-Settings!$B$11*LN(D75)</x:f>
        <x:v>102.42016379796378</x:v>
      </x:c>
      <x:c r="F75" s="12">
        <x:f t="shared" si="2"/>
        <x:v>4175.9750097238339</x:v>
      </x:c>
      <x:c r="G75" s="12" t="n">
        <x:f>MOD(Settings!$B$17*G74,Settings!$B$18)</x:f>
        <x:v>1873872380</x:v>
      </x:c>
      <x:c r="H75" s="12" t="n">
        <x:f>MAX(G75,1)/Settings!$B$18</x:f>
        <x:v>0.8725898251275485</x:v>
      </x:c>
      <x:c r="I75" s="12" t="n">
        <x:f>-Settings!$B$21*LN(H75)</x:f>
        <x:v>0.5451587150764182</x:v>
      </x:c>
      <x:c r="J75" s="12" t="n">
        <x:f>-Settings!$B$24*LN(H75)</x:f>
        <x:v>1.6354761452292546</x:v>
      </x:c>
      <x:c r="K75" s="12" t="n">
        <x:f>Settings!$B$12</x:f>
        <x:v>300</x:v>
      </x:c>
      <x:c r="L75" s="12" t="n">
        <x:f>Settings!$B$12*Settings!$B$25</x:f>
        <x:v>75</x:v>
      </x:c>
    </x:row>
    <x:row r="76">
      <x:c r="A76" s="7">
        <x:v>1</x:v>
      </x:c>
      <x:c r="B76" s="7">
        <x:v>71</x:v>
      </x:c>
      <x:c r="C76" s="12" t="n">
        <x:f>MOD(Settings!$B$17*C75,Settings!$B$18)</x:f>
        <x:v>2010431203</x:v>
      </x:c>
      <x:c r="D76" s="12" t="n">
        <x:f>MAX(C76,1)/Settings!$B$18</x:f>
        <x:v>0.9361799824685696</x:v>
      </x:c>
      <x:c r="E76" s="12" t="n">
        <x:f>-Settings!$B$11*LN(D76)</x:f>
        <x:v>3.956851921653052</x:v>
      </x:c>
      <x:c r="F76" s="12">
        <x:f t="shared" si="2"/>
        <x:v>4179.9318616454866</x:v>
      </x:c>
      <x:c r="G76" s="12" t="n">
        <x:f>MOD(Settings!$B$17*G75,Settings!$B$18)</x:f>
        <x:v>1325407405</x:v>
      </x:c>
      <x:c r="H76" s="12" t="n">
        <x:f>MAX(G76,1)/Settings!$B$18</x:f>
        <x:v>0.617190918706912</x:v>
      </x:c>
      <x:c r="I76" s="12" t="n">
        <x:f>-Settings!$B$21*LN(H76)</x:f>
        <x:v>1.9303074891889758</x:v>
      </x:c>
      <x:c r="J76" s="12" t="n">
        <x:f>-Settings!$B$24*LN(H76)</x:f>
        <x:v>5.7909224675669275</x:v>
      </x:c>
      <x:c r="K76" s="12" t="n">
        <x:f>Settings!$B$12</x:f>
        <x:v>300</x:v>
      </x:c>
      <x:c r="L76" s="12" t="n">
        <x:f>Settings!$B$12*Settings!$B$25</x:f>
        <x:v>75</x:v>
      </x:c>
    </x:row>
    <x:row r="77">
      <x:c r="A77" s="7">
        <x:v>1</x:v>
      </x:c>
      <x:c r="B77" s="7">
        <x:v>72</x:v>
      </x:c>
      <x:c r="C77" s="12" t="n">
        <x:f>MOD(Settings!$B$17*C76,Settings!$B$18)</x:f>
        <x:v>809526923</x:v>
      </x:c>
      <x:c r="D77" s="12" t="n">
        <x:f>MAX(C77,1)/Settings!$B$18</x:f>
        <x:v>0.3769653492499913</x:v>
      </x:c>
      <x:c r="E77" s="12" t="n">
        <x:f>-Settings!$B$11*LN(D77)</x:f>
        <x:v>58.53612045372069</x:v>
      </x:c>
      <x:c r="F77" s="12">
        <x:f t="shared" si="2"/>
        <x:v>4238.4679820992069</x:v>
      </x:c>
      <x:c r="G77" s="12" t="n">
        <x:f>MOD(Settings!$B$17*G76,Settings!$B$18)</x:f>
        <x:v>274385504</x:v>
      </x:c>
      <x:c r="H77" s="12" t="n">
        <x:f>MAX(G77,1)/Settings!$B$18</x:f>
        <x:v>0.12777070707072072</x:v>
      </x:c>
      <x:c r="I77" s="12" t="n">
        <x:f>-Settings!$B$21*LN(H77)</x:f>
        <x:v>8.230071889841698</x:v>
      </x:c>
      <x:c r="J77" s="12" t="n">
        <x:f>-Settings!$B$24*LN(H77)</x:f>
        <x:v>24.690215669525095</x:v>
      </x:c>
      <x:c r="K77" s="12" t="n">
        <x:f>Settings!$B$12</x:f>
        <x:v>300</x:v>
      </x:c>
      <x:c r="L77" s="12" t="n">
        <x:f>Settings!$B$12*Settings!$B$25</x:f>
        <x:v>75</x:v>
      </x:c>
    </x:row>
    <x:row r="78">
      <x:c r="A78" s="7">
        <x:v>1</x:v>
      </x:c>
      <x:c r="B78" s="7">
        <x:v>73</x:v>
      </x:c>
      <x:c r="C78" s="12" t="n">
        <x:f>MOD(Settings!$B$17*C77,Settings!$B$18)</x:f>
        <x:v>1410091116</x:v>
      </x:c>
      <x:c r="D78" s="12" t="n">
        <x:f>MAX(C78,1)/Settings!$B$18</x:f>
        <x:v>0.6566248446035314</x:v>
      </x:c>
      <x:c r="E78" s="12" t="n">
        <x:f>-Settings!$B$11*LN(D78)</x:f>
        <x:v>25.238546182045457</x:v>
      </x:c>
      <x:c r="F78" s="12">
        <x:f t="shared" si="2"/>
        <x:v>4263.7065282812528</x:v>
      </x:c>
      <x:c r="G78" s="12" t="n">
        <x:f>MOD(Settings!$B$17*G77,Settings!$B$18)</x:f>
        <x:v>949775619</x:v>
      </x:c>
      <x:c r="H78" s="12" t="n">
        <x:f>MAX(G78,1)/Settings!$B$18</x:f>
        <x:v>0.44227373760299465</x:v>
      </x:c>
      <x:c r="I78" s="12" t="n">
        <x:f>-Settings!$B$21*LN(H78)</x:f>
        <x:v>3.2633050910298946</x:v>
      </x:c>
      <x:c r="J78" s="12" t="n">
        <x:f>-Settings!$B$24*LN(H78)</x:f>
        <x:v>9.789915273089683</x:v>
      </x:c>
      <x:c r="K78" s="12" t="n">
        <x:f>Settings!$B$12</x:f>
        <x:v>300</x:v>
      </x:c>
      <x:c r="L78" s="12" t="n">
        <x:f>Settings!$B$12*Settings!$B$25</x:f>
        <x:v>75</x:v>
      </x:c>
    </x:row>
    <x:row r="79">
      <x:c r="A79" s="7">
        <x:v>1</x:v>
      </x:c>
      <x:c r="B79" s="7">
        <x:v>74</x:v>
      </x:c>
      <x:c r="C79" s="12" t="n">
        <x:f>MOD(Settings!$B$17*C78,Settings!$B$18)</x:f>
        <x:v>1919341967</x:v>
      </x:c>
      <x:c r="D79" s="12" t="n">
        <x:f>MAX(C79,1)/Settings!$B$18</x:f>
        <x:v>0.8937632515531794</x:v>
      </x:c>
      <x:c r="E79" s="12" t="n">
        <x:f>-Settings!$B$11*LN(D79)</x:f>
        <x:v>6.738861490271339</x:v>
      </x:c>
      <x:c r="F79" s="12">
        <x:f t="shared" si="2"/>
        <x:v>4270.4453897715239</x:v>
      </x:c>
      <x:c r="G79" s="12" t="n">
        <x:f>MOD(Settings!$B$17*G78,Settings!$B$18)</x:f>
        <x:v>632880382</x:v>
      </x:c>
      <x:c r="H79" s="12" t="n">
        <x:f>MAX(G79,1)/Settings!$B$18</x:f>
        <x:v>0.29470789353116783</x:v>
      </x:c>
      <x:c r="I79" s="12" t="n">
        <x:f>-Settings!$B$21*LN(H79)</x:f>
        <x:v>4.8870824185018895</x:v>
      </x:c>
      <x:c r="J79" s="12" t="n">
        <x:f>-Settings!$B$24*LN(H79)</x:f>
        <x:v>14.661247255505668</x:v>
      </x:c>
      <x:c r="K79" s="12" t="n">
        <x:f>Settings!$B$12</x:f>
        <x:v>300</x:v>
      </x:c>
      <x:c r="L79" s="12" t="n">
        <x:f>Settings!$B$12*Settings!$B$25</x:f>
        <x:v>75</x:v>
      </x:c>
    </x:row>
    <x:row r="80">
      <x:c r="A80" s="7">
        <x:v>1</x:v>
      </x:c>
      <x:c r="B80" s="7">
        <x:v>75</x:v>
      </x:c>
      <x:c r="C80" s="12" t="n">
        <x:f>MOD(Settings!$B$17*C79,Settings!$B$18)</x:f>
        <x:v>1028577782</x:v>
      </x:c>
      <x:c r="D80" s="12" t="n">
        <x:f>MAX(C80,1)/Settings!$B$18</x:f>
        <x:v>0.47896885428529645</x:v>
      </x:c>
      <x:c r="E80" s="12" t="n">
        <x:f>-Settings!$B$11*LN(D80)</x:f>
        <x:v>44.16718236325012</x:v>
      </x:c>
      <x:c r="F80" s="12">
        <x:f t="shared" si="2"/>
        <x:v>4314.6125721347744</x:v>
      </x:c>
      <x:c r="G80" s="12" t="n">
        <x:f>MOD(Settings!$B$17*G79,Settings!$B$18)</x:f>
        <x:v>334076683</x:v>
      </x:c>
      <x:c r="H80" s="12" t="n">
        <x:f>MAX(G80,1)/Settings!$B$18</x:f>
        <x:v>0.15556657833772086</x:v>
      </x:c>
      <x:c r="I80" s="12" t="n">
        <x:f>-Settings!$B$21*LN(H80)</x:f>
        <x:v>7.4427259299320765</x:v>
      </x:c>
      <x:c r="J80" s="12" t="n">
        <x:f>-Settings!$B$24*LN(H80)</x:f>
        <x:v>22.32817778979623</x:v>
      </x:c>
      <x:c r="K80" s="12" t="n">
        <x:f>Settings!$B$12</x:f>
        <x:v>300</x:v>
      </x:c>
      <x:c r="L80" s="12" t="n">
        <x:f>Settings!$B$12*Settings!$B$25</x:f>
        <x:v>75</x:v>
      </x:c>
    </x:row>
    <x:row r="81">
      <x:c r="A81" s="7">
        <x:v>1</x:v>
      </x:c>
      <x:c r="B81" s="7">
        <x:v>76</x:v>
      </x:c>
      <x:c r="C81" s="12" t="n">
        <x:f>MOD(Settings!$B$17*C80,Settings!$B$18)</x:f>
        <x:v>63423724</x:v>
      </x:c>
      <x:c r="D81" s="12" t="n">
        <x:f>MAX(C81,1)/Settings!$B$18</x:f>
        <x:v>0.029533972977443586</x:v>
      </x:c>
      <x:c r="E81" s="12" t="n">
        <x:f>-Settings!$B$11*LN(D81)</x:f>
        <x:v>211.33284311371798</x:v>
      </x:c>
      <x:c r="F81" s="12">
        <x:f t="shared" si="2"/>
        <x:v>4525.9454152484923</x:v>
      </x:c>
      <x:c r="G81" s="12" t="n">
        <x:f>MOD(Settings!$B$17*G80,Settings!$B$18)</x:f>
        <x:v>1304557923</x:v>
      </x:c>
      <x:c r="H81" s="12" t="n">
        <x:f>MAX(G81,1)/Settings!$B$18</x:f>
        <x:v>0.6074821220745715</x:v>
      </x:c>
      <x:c r="I81" s="12" t="n">
        <x:f>-Settings!$B$21*LN(H81)</x:f>
        <x:v>1.9937301315371945</x:v>
      </x:c>
      <x:c r="J81" s="12" t="n">
        <x:f>-Settings!$B$24*LN(H81)</x:f>
        <x:v>5.981190394611583</x:v>
      </x:c>
      <x:c r="K81" s="12" t="n">
        <x:f>Settings!$B$12</x:f>
        <x:v>300</x:v>
      </x:c>
      <x:c r="L81" s="12" t="n">
        <x:f>Settings!$B$12*Settings!$B$25</x:f>
        <x:v>75</x:v>
      </x:c>
    </x:row>
    <x:row r="82">
      <x:c r="A82" s="7">
        <x:v>1</x:v>
      </x:c>
      <x:c r="B82" s="7">
        <x:v>77</x:v>
      </x:c>
      <x:c r="C82" s="12" t="n">
        <x:f>MOD(Settings!$B$17*C81,Settings!$B$18)</x:f>
        <x:v>810640356</x:v>
      </x:c>
      <x:c r="D82" s="12" t="n">
        <x:f>MAX(C82,1)/Settings!$B$18</x:f>
        <x:v>0.37748383189434365</x:v>
      </x:c>
      <x:c r="E82" s="12" t="n">
        <x:f>-Settings!$B$11*LN(D82)</x:f>
        <x:v>58.45365243775324</x:v>
      </x:c>
      <x:c r="F82" s="12">
        <x:f t="shared" si="2"/>
        <x:v>4584.3990676862459</x:v>
      </x:c>
      <x:c r="G82" s="12" t="n">
        <x:f>MOD(Settings!$B$17*G81,Settings!$B$18)</x:f>
        <x:v>2044459638</x:v>
      </x:c>
      <x:c r="H82" s="12" t="n">
        <x:f>MAX(G82,1)/Settings!$B$18</x:f>
        <x:v>0.9520257073231161</x:v>
      </x:c>
      <x:c r="I82" s="12" t="n">
        <x:f>-Settings!$B$21*LN(H82)</x:f>
        <x:v>0.19665296425876508</x:v>
      </x:c>
      <x:c r="J82" s="12" t="n">
        <x:f>-Settings!$B$24*LN(H82)</x:f>
        <x:v>0.5899588927762952</x:v>
      </x:c>
      <x:c r="K82" s="12" t="n">
        <x:f>Settings!$B$12</x:f>
        <x:v>300</x:v>
      </x:c>
      <x:c r="L82" s="12" t="n">
        <x:f>Settings!$B$12*Settings!$B$25</x:f>
        <x:v>75</x:v>
      </x:c>
    </x:row>
    <x:row r="83">
      <x:c r="A83" s="7">
        <x:v>1</x:v>
      </x:c>
      <x:c r="B83" s="7">
        <x:v>78</x:v>
      </x:c>
      <x:c r="C83" s="12" t="n">
        <x:f>MOD(Settings!$B$17*C82,Settings!$B$18)</x:f>
        <x:v>796206724</x:v>
      </x:c>
      <x:c r="D83" s="12" t="n">
        <x:f>MAX(C83,1)/Settings!$B$18</x:f>
        <x:v>0.3707626482335677</x:v>
      </x:c>
      <x:c r="E83" s="12" t="n">
        <x:f>-Settings!$B$11*LN(D83)</x:f>
        <x:v>59.53159099701116</x:v>
      </x:c>
      <x:c r="F83" s="12">
        <x:f t="shared" si="2"/>
        <x:v>4643.9306586832572</x:v>
      </x:c>
      <x:c r="G83" s="12" t="n">
        <x:f>MOD(Settings!$B$17*G82,Settings!$B$18)</x:f>
        <x:v>1494783866</x:v>
      </x:c>
      <x:c r="H83" s="12" t="n">
        <x:f>MAX(G83,1)/Settings!$B$18</x:f>
        <x:v>0.6960629796125288</x:v>
      </x:c>
      <x:c r="I83" s="12" t="n">
        <x:f>-Settings!$B$21*LN(H83)</x:f>
        <x:v>1.449260539169877</x:v>
      </x:c>
      <x:c r="J83" s="12" t="n">
        <x:f>-Settings!$B$24*LN(H83)</x:f>
        <x:v>4.34778161750963</x:v>
      </x:c>
      <x:c r="K83" s="12" t="n">
        <x:f>Settings!$B$12</x:f>
        <x:v>300</x:v>
      </x:c>
      <x:c r="L83" s="12" t="n">
        <x:f>Settings!$B$12*Settings!$B$25</x:f>
        <x:v>75</x:v>
      </x:c>
    </x:row>
    <x:row r="84">
      <x:c r="A84" s="7">
        <x:v>1</x:v>
      </x:c>
      <x:c r="B84" s="7">
        <x:v>79</x:v>
      </x:c>
      <x:c r="C84" s="12" t="n">
        <x:f>MOD(Settings!$B$17*C83,Settings!$B$18)</x:f>
        <x:v>875805811</x:v>
      </x:c>
      <x:c r="D84" s="12" t="n">
        <x:f>MAX(C84,1)/Settings!$B$18</x:f>
        <x:v>0.4078288615717687</x:v>
      </x:c>
      <x:c r="E84" s="12" t="n">
        <x:f>-Settings!$B$11*LN(D84)</x:f>
        <x:v>53.81445897039491</x:v>
      </x:c>
      <x:c r="F84" s="12">
        <x:f t="shared" si="2"/>
        <x:v>4697.7451176536524</x:v>
      </x:c>
      <x:c r="G84" s="12" t="n">
        <x:f>MOD(Settings!$B$17*G83,Settings!$B$18)</x:f>
        <x:v>1568733256</x:v>
      </x:c>
      <x:c r="H84" s="12" t="n">
        <x:f>MAX(G84,1)/Settings!$B$18</x:f>
        <x:v>0.7304983477715861</x:v>
      </x:c>
      <x:c r="I84" s="12" t="n">
        <x:f>-Settings!$B$21*LN(H84)</x:f>
        <x:v>1.25611323828549</x:v>
      </x:c>
      <x:c r="J84" s="12" t="n">
        <x:f>-Settings!$B$24*LN(H84)</x:f>
        <x:v>3.76833971485647</x:v>
      </x:c>
      <x:c r="K84" s="12" t="n">
        <x:f>Settings!$B$12</x:f>
        <x:v>300</x:v>
      </x:c>
      <x:c r="L84" s="12" t="n">
        <x:f>Settings!$B$12*Settings!$B$25</x:f>
        <x:v>75</x:v>
      </x:c>
    </x:row>
    <x:row r="85">
      <x:c r="A85" s="7">
        <x:v>1</x:v>
      </x:c>
      <x:c r="B85" s="7">
        <x:v>80</x:v>
      </x:c>
      <x:c r="C85" s="12" t="n">
        <x:f>MOD(Settings!$B$17*C84,Settings!$B$18)</x:f>
        <x:v>815348939</x:v>
      </x:c>
      <x:c r="D85" s="12" t="n">
        <x:f>MAX(C85,1)/Settings!$B$18</x:f>
        <x:v>0.37967643671654</x:v>
      </x:c>
      <x:c r="E85" s="12" t="n">
        <x:f>-Settings!$B$11*LN(D85)</x:f>
        <x:v>58.10615227821527</x:v>
      </x:c>
      <x:c r="F85" s="12">
        <x:f t="shared" si="2"/>
        <x:v>4755.851269931868</x:v>
      </x:c>
      <x:c r="G85" s="12" t="n">
        <x:f>MOD(Settings!$B$17*G84,Settings!$B$18)</x:f>
        <x:v>1043099373</x:v>
      </x:c>
      <x:c r="H85" s="12" t="n">
        <x:f>MAX(G85,1)/Settings!$B$18</x:f>
        <x:v>0.4857309970472618</x:v>
      </x:c>
      <x:c r="I85" s="12" t="n">
        <x:f>-Settings!$B$21*LN(H85)</x:f>
        <x:v>2.8884012493580826</x:v>
      </x:c>
      <x:c r="J85" s="12" t="n">
        <x:f>-Settings!$B$24*LN(H85)</x:f>
        <x:v>8.665203748074248</x:v>
      </x:c>
      <x:c r="K85" s="12" t="n">
        <x:f>Settings!$B$12</x:f>
        <x:v>300</x:v>
      </x:c>
      <x:c r="L85" s="12" t="n">
        <x:f>Settings!$B$12*Settings!$B$25</x:f>
        <x:v>75</x:v>
      </x:c>
    </x:row>
    <x:row r="86">
      <x:c r="A86" s="7">
        <x:v>1</x:v>
      </x:c>
      <x:c r="B86" s="7">
        <x:v>81</x:v>
      </x:c>
      <x:c r="C86" s="12" t="n">
        <x:f>MOD(Settings!$B$17*C85,Settings!$B$18)</x:f>
        <x:v>476466266</x:v>
      </x:c>
      <x:c r="D86" s="12" t="n">
        <x:f>MAX(C86,1)/Settings!$B$18</x:f>
        <x:v>0.22187189488758888</x:v>
      </x:c>
      <x:c r="E86" s="12" t="n">
        <x:f>-Settings!$B$11*LN(D86)</x:f>
        <x:v>90.33930682339349</x:v>
      </x:c>
      <x:c r="F86" s="12">
        <x:f t="shared" si="2"/>
        <x:v>4846.1905767552616</x:v>
      </x:c>
      <x:c r="G86" s="12" t="n">
        <x:f>MOD(Settings!$B$17*G85,Settings!$B$18)</x:f>
        <x:v>1462151550</x:v>
      </x:c>
      <x:c r="H86" s="12" t="n">
        <x:f>MAX(G86,1)/Settings!$B$18</x:f>
        <x:v>0.6808673733290599</x:v>
      </x:c>
      <x:c r="I86" s="12" t="n">
        <x:f>-Settings!$B$21*LN(H86)</x:f>
        <x:v>1.5375509784807264</x:v>
      </x:c>
      <x:c r="J86" s="12" t="n">
        <x:f>-Settings!$B$24*LN(H86)</x:f>
        <x:v>4.6126529354421795</x:v>
      </x:c>
      <x:c r="K86" s="12" t="n">
        <x:f>Settings!$B$12</x:f>
        <x:v>300</x:v>
      </x:c>
      <x:c r="L86" s="12" t="n">
        <x:f>Settings!$B$12*Settings!$B$25</x:f>
        <x:v>75</x:v>
      </x:c>
    </x:row>
    <x:row r="87">
      <x:c r="A87" s="7">
        <x:v>1</x:v>
      </x:c>
      <x:c r="B87" s="7">
        <x:v>82</x:v>
      </x:c>
      <x:c r="C87" s="12" t="n">
        <x:f>MOD(Settings!$B$17*C86,Settings!$B$18)</x:f>
        <x:v>2012999</x:v>
      </x:c>
      <x:c r="D87" s="12" t="n">
        <x:f>MAX(C87,1)/Settings!$B$18</x:f>
        <x:v>0.0009373757061256914</x:v>
      </x:c>
      <x:c r="E87" s="12" t="n">
        <x:f>-Settings!$B$11*LN(D87)</x:f>
        <x:v>418.3455833425096</x:v>
      </x:c>
      <x:c r="F87" s="12">
        <x:f t="shared" si="2"/>
        <x:v>5264.5361600977712</x:v>
      </x:c>
      <x:c r="G87" s="12" t="n">
        <x:f>MOD(Settings!$B$17*G86,Settings!$B$18)</x:f>
        <x:v>725728229</x:v>
      </x:c>
      <x:c r="H87" s="12" t="n">
        <x:f>MAX(G87,1)/Settings!$B$18</x:f>
        <x:v>0.337943541509073</x:v>
      </x:c>
      <x:c r="I87" s="12" t="n">
        <x:f>-Settings!$B$21*LN(H87)</x:f>
        <x:v>4.339505737626998</x:v>
      </x:c>
      <x:c r="J87" s="12" t="n">
        <x:f>-Settings!$B$24*LN(H87)</x:f>
        <x:v>13.018517212880994</x:v>
      </x:c>
      <x:c r="K87" s="12" t="n">
        <x:f>Settings!$B$12</x:f>
        <x:v>300</x:v>
      </x:c>
      <x:c r="L87" s="12" t="n">
        <x:f>Settings!$B$12*Settings!$B$25</x:f>
        <x:v>75</x:v>
      </x:c>
    </x:row>
    <x:row r="88">
      <x:c r="A88" s="7">
        <x:v>1</x:v>
      </x:c>
      <x:c r="B88" s="7">
        <x:v>83</x:v>
      </x:c>
      <x:c r="C88" s="12" t="n">
        <x:f>MOD(Settings!$B$17*C87,Settings!$B$18)</x:f>
        <x:v>1620219488</x:v>
      </x:c>
      <x:c r="D88" s="12" t="n">
        <x:f>MAX(C88,1)/Settings!$B$18</x:f>
        <x:v>0.7544734928544953</x:v>
      </x:c>
      <x:c r="E88" s="12" t="n">
        <x:f>-Settings!$B$11*LN(D88)</x:f>
        <x:v>16.904108007578543</x:v>
      </x:c>
      <x:c r="F88" s="12">
        <x:f t="shared" si="2"/>
        <x:v>5281.4402681053498</x:v>
      </x:c>
      <x:c r="G88" s="12" t="n">
        <x:f>MOD(Settings!$B$17*G87,Settings!$B$18)</x:f>
        <x:v>1754713490</x:v>
      </x:c>
      <x:c r="H88" s="12" t="n">
        <x:f>MAX(G88,1)/Settings!$B$18</x:f>
        <x:v>0.8171021429901487</x:v>
      </x:c>
      <x:c r="I88" s="12" t="n">
        <x:f>-Settings!$B$21*LN(H88)</x:f>
        <x:v>0.8079646796678788</x:v>
      </x:c>
      <x:c r="J88" s="12" t="n">
        <x:f>-Settings!$B$24*LN(H88)</x:f>
        <x:v>2.4238940390036365</x:v>
      </x:c>
      <x:c r="K88" s="12" t="n">
        <x:f>Settings!$B$12</x:f>
        <x:v>300</x:v>
      </x:c>
      <x:c r="L88" s="12" t="n">
        <x:f>Settings!$B$12*Settings!$B$25</x:f>
        <x:v>75</x:v>
      </x:c>
    </x:row>
    <x:row r="89">
      <x:c r="A89" s="7">
        <x:v>1</x:v>
      </x:c>
      <x:c r="B89" s="7">
        <x:v>84</x:v>
      </x:c>
      <x:c r="C89" s="12" t="n">
        <x:f>MOD(Settings!$B$17*C88,Settings!$B$18)</x:f>
        <x:v>936290856</x:v>
      </x:c>
      <x:c r="D89" s="12" t="n">
        <x:f>MAX(C89,1)/Settings!$B$18</x:f>
        <x:v>0.43599440550245083</x:v>
      </x:c>
      <x:c r="E89" s="12" t="n">
        <x:f>-Settings!$B$11*LN(D89)</x:f>
        <x:v>49.807552027909395</x:v>
      </x:c>
      <x:c r="F89" s="12">
        <x:f t="shared" si="2"/>
        <x:v>5331.2478201332588</x:v>
      </x:c>
      <x:c r="G89" s="12" t="n">
        <x:f>MOD(Settings!$B$17*G88,Settings!$B$18)</x:f>
        <x:v>76702179</x:v>
      </x:c>
      <x:c r="H89" s="12" t="n">
        <x:f>MAX(G89,1)/Settings!$B$18</x:f>
        <x:v>0.03571723542908078</x:v>
      </x:c>
      <x:c r="I89" s="12" t="n">
        <x:f>-Settings!$B$21*LN(H89)</x:f>
        <x:v>13.328487686285898</x:v>
      </x:c>
      <x:c r="J89" s="12" t="n">
        <x:f>-Settings!$B$24*LN(H89)</x:f>
        <x:v>39.9854630588577</x:v>
      </x:c>
      <x:c r="K89" s="12" t="n">
        <x:f>Settings!$B$12</x:f>
        <x:v>300</x:v>
      </x:c>
      <x:c r="L89" s="12" t="n">
        <x:f>Settings!$B$12*Settings!$B$25</x:f>
        <x:v>75</x:v>
      </x:c>
    </x:row>
    <x:row r="90">
      <x:c r="A90" s="7">
        <x:v>1</x:v>
      </x:c>
      <x:c r="B90" s="7">
        <x:v>85</x:v>
      </x:c>
      <x:c r="C90" s="12" t="n">
        <x:f>MOD(Settings!$B$17*C89,Settings!$B$18)</x:f>
        <x:v>1627735223</x:v>
      </x:c>
      <x:c r="D90" s="12" t="n">
        <x:f>MAX(C90,1)/Settings!$B$18</x:f>
        <x:v>0.7579732796912888</x:v>
      </x:c>
      <x:c r="E90" s="12" t="n">
        <x:f>-Settings!$B$11*LN(D90)</x:f>
        <x:v>16.62642870168001</x:v>
      </x:c>
      <x:c r="F90" s="12">
        <x:f t="shared" si="2"/>
        <x:v>5347.874248834939</x:v>
      </x:c>
      <x:c r="G90" s="12" t="n">
        <x:f>MOD(Settings!$B$17*G89,Settings!$B$18)</x:f>
        <x:v>643334253</x:v>
      </x:c>
      <x:c r="H90" s="12" t="n">
        <x:f>MAX(G90,1)/Settings!$B$18</x:f>
        <x:v>0.29957585656064367</x:v>
      </x:c>
      <x:c r="I90" s="12" t="n">
        <x:f>-Settings!$B$21*LN(H90)</x:f>
        <x:v>4.821550464659563</x:v>
      </x:c>
      <x:c r="J90" s="12" t="n">
        <x:f>-Settings!$B$24*LN(H90)</x:f>
        <x:v>14.464651393978688</x:v>
      </x:c>
      <x:c r="K90" s="12" t="n">
        <x:f>Settings!$B$12</x:f>
        <x:v>300</x:v>
      </x:c>
      <x:c r="L90" s="12" t="n">
        <x:f>Settings!$B$12*Settings!$B$25</x:f>
        <x:v>75</x:v>
      </x:c>
    </x:row>
    <x:row r="91">
      <x:c r="A91" s="7">
        <x:v>1</x:v>
      </x:c>
      <x:c r="B91" s="7">
        <x:v>86</x:v>
      </x:c>
      <x:c r="C91" s="12" t="n">
        <x:f>MOD(Settings!$B$17*C90,Settings!$B$18)</x:f>
        <x:v>551713828</x:v>
      </x:c>
      <x:c r="D91" s="12" t="n">
        <x:f>MAX(C91,1)/Settings!$B$18</x:f>
        <x:v>0.2569117714915945</x:v>
      </x:c>
      <x:c r="E91" s="12" t="n">
        <x:f>-Settings!$B$11*LN(D91)</x:f>
        <x:v>81.54135327705147</x:v>
      </x:c>
      <x:c r="F91" s="12">
        <x:f t="shared" si="2"/>
        <x:v>5429.4156021119907</x:v>
      </x:c>
      <x:c r="G91" s="12" t="n">
        <x:f>MOD(Settings!$B$17*G90,Settings!$B$18)</x:f>
        <x:v>2086111173</x:v>
      </x:c>
      <x:c r="H91" s="12" t="n">
        <x:f>MAX(G91,1)/Settings!$B$18</x:f>
        <x:v>0.9714212147385912</x:v>
      </x:c>
      <x:c r="I91" s="12" t="n">
        <x:f>-Settings!$B$21*LN(H91)</x:f>
        <x:v>0.115980439860572</x:v>
      </x:c>
      <x:c r="J91" s="12" t="n">
        <x:f>-Settings!$B$24*LN(H91)</x:f>
        <x:v>0.347941319581716</x:v>
      </x:c>
      <x:c r="K91" s="12" t="n">
        <x:f>Settings!$B$12</x:f>
        <x:v>300</x:v>
      </x:c>
      <x:c r="L91" s="12" t="n">
        <x:f>Settings!$B$12*Settings!$B$25</x:f>
        <x:v>75</x:v>
      </x:c>
    </x:row>
    <x:row r="92">
      <x:c r="A92" s="7">
        <x:v>1</x:v>
      </x:c>
      <x:c r="B92" s="7">
        <x:v>87</x:v>
      </x:c>
      <x:c r="C92" s="12" t="n">
        <x:f>MOD(Settings!$B$17*C91,Settings!$B$18)</x:f>
        <x:v>1967403097</x:v>
      </x:c>
      <x:c r="D92" s="12" t="n">
        <x:f>MAX(C92,1)/Settings!$B$18</x:f>
        <x:v>0.9161434592288655</x:v>
      </x:c>
      <x:c r="E92" s="12" t="n">
        <x:f>-Settings!$B$11*LN(D92)</x:f>
        <x:v>5.254938701529744</x:v>
      </x:c>
      <x:c r="F92" s="12">
        <x:f t="shared" si="2"/>
        <x:v>5434.6705408135203</x:v>
      </x:c>
      <x:c r="G92" s="12" t="n">
        <x:f>MOD(Settings!$B$17*G91,Settings!$B$18)</x:f>
        <x:v>1452463689</x:v>
      </x:c>
      <x:c r="H92" s="12" t="n">
        <x:f>MAX(G92,1)/Settings!$B$18</x:f>
        <x:v>0.6763561115024407</x:v>
      </x:c>
      <x:c r="I92" s="12" t="n">
        <x:f>-Settings!$B$21*LN(H92)</x:f>
        <x:v>1.5641421979283203</x:v>
      </x:c>
      <x:c r="J92" s="12" t="n">
        <x:f>-Settings!$B$24*LN(H92)</x:f>
        <x:v>4.692426593784961</x:v>
      </x:c>
      <x:c r="K92" s="12" t="n">
        <x:f>Settings!$B$12</x:f>
        <x:v>300</x:v>
      </x:c>
      <x:c r="L92" s="12" t="n">
        <x:f>Settings!$B$12*Settings!$B$25</x:f>
        <x:v>75</x:v>
      </x:c>
    </x:row>
    <x:row r="93">
      <x:c r="A93" s="7">
        <x:v>1</x:v>
      </x:c>
      <x:c r="B93" s="7">
        <x:v>88</x:v>
      </x:c>
      <x:c r="C93" s="12" t="n">
        <x:f>MOD(Settings!$B$17*C92,Settings!$B$18)</x:f>
        <x:v>1338138420</x:v>
      </x:c>
      <x:c r="D93" s="12" t="n">
        <x:f>MAX(C93,1)/Settings!$B$18</x:f>
        <x:v>0.6231192595433068</x:v>
      </x:c>
      <x:c r="E93" s="12" t="n">
        <x:f>-Settings!$B$11*LN(D93)</x:f>
        <x:v>28.381041040576854</x:v>
      </x:c>
      <x:c r="F93" s="12">
        <x:f t="shared" si="2"/>
        <x:v>5463.0515818540971</x:v>
      </x:c>
      <x:c r="G93" s="12" t="n">
        <x:f>MOD(Settings!$B$17*G92,Settings!$B$18)</x:f>
        <x:v>1110605574</x:v>
      </x:c>
      <x:c r="H93" s="12" t="n">
        <x:f>MAX(G93,1)/Settings!$B$18</x:f>
        <x:v>0.5171660215208149</x:v>
      </x:c>
      <x:c r="I93" s="12" t="n">
        <x:f>-Settings!$B$21*LN(H93)</x:f>
        <x:v>2.6375653248990356</x:v>
      </x:c>
      <x:c r="J93" s="12" t="n">
        <x:f>-Settings!$B$24*LN(H93)</x:f>
        <x:v>7.912695974697106</x:v>
      </x:c>
      <x:c r="K93" s="12" t="n">
        <x:f>Settings!$B$12</x:f>
        <x:v>300</x:v>
      </x:c>
      <x:c r="L93" s="12" t="n">
        <x:f>Settings!$B$12*Settings!$B$25</x:f>
        <x:v>75</x:v>
      </x:c>
    </x:row>
    <x:row r="94">
      <x:c r="A94" s="7">
        <x:v>1</x:v>
      </x:c>
      <x:c r="B94" s="7">
        <x:v>89</x:v>
      </x:c>
      <x:c r="C94" s="12" t="n">
        <x:f>MOD(Settings!$B$17*C93,Settings!$B$18)</x:f>
        <x:v>1643673556</x:v>
      </x:c>
      <x:c r="D94" s="12" t="n">
        <x:f>MAX(C94,1)/Settings!$B$18</x:f>
        <x:v>0.7653951443570643</x:v>
      </x:c>
      <x:c r="E94" s="12" t="n">
        <x:f>-Settings!$B$11*LN(D94)</x:f>
        <x:v>16.041782996354318</x:v>
      </x:c>
      <x:c r="F94" s="12">
        <x:f t="shared" si="2"/>
        <x:v>5479.0933648504515</x:v>
      </x:c>
      <x:c r="G94" s="12" t="n">
        <x:f>MOD(Settings!$B$17*G93,Settings!$B$18)</x:f>
        <x:v>20022494</x:v>
      </x:c>
      <x:c r="H94" s="12" t="n">
        <x:f>MAX(G94,1)/Settings!$B$18</x:f>
        <x:v>0.009323700335493172</x:v>
      </x:c>
      <x:c r="I94" s="12" t="n">
        <x:f>-Settings!$B$21*LN(H94)</x:f>
        <x:v>18.700782789502373</x:v>
      </x:c>
      <x:c r="J94" s="12" t="n">
        <x:f>-Settings!$B$24*LN(H94)</x:f>
        <x:v>56.10234836850712</x:v>
      </x:c>
      <x:c r="K94" s="12" t="n">
        <x:f>Settings!$B$12</x:f>
        <x:v>300</x:v>
      </x:c>
      <x:c r="L94" s="12" t="n">
        <x:f>Settings!$B$12*Settings!$B$25</x:f>
        <x:v>75</x:v>
      </x:c>
    </x:row>
    <x:row r="95">
      <x:c r="A95" s="7">
        <x:v>1</x:v>
      </x:c>
      <x:c r="B95" s="7">
        <x:v>90</x:v>
      </x:c>
      <x:c r="C95" s="12" t="n">
        <x:f>MOD(Settings!$B$17*C94,Settings!$B$18)</x:f>
        <x:v>2139304331</x:v>
      </x:c>
      <x:c r="D95" s="12" t="n">
        <x:f>MAX(C95,1)/Settings!$B$18</x:f>
        <x:v>0.9961912091803696</x:v>
      </x:c>
      <x:c r="E95" s="12" t="n">
        <x:f>-Settings!$B$11*LN(D95)</x:f>
        <x:v>0.22896376404344854</x:v>
      </x:c>
      <x:c r="F95" s="12">
        <x:f t="shared" si="2"/>
        <x:v>5479.3223286144948</x:v>
      </x:c>
      <x:c r="G95" s="12" t="n">
        <x:f>MOD(Settings!$B$17*G94,Settings!$B$18)</x:f>
        <x:v>1510607726</x:v>
      </x:c>
      <x:c r="H95" s="12" t="n">
        <x:f>MAX(G95,1)/Settings!$B$18</x:f>
        <x:v>0.7034315386337375</x:v>
      </x:c>
      <x:c r="I95" s="12" t="n">
        <x:f>-Settings!$B$21*LN(H95)</x:f>
        <x:v>1.407138890152282</x:v>
      </x:c>
      <x:c r="J95" s="12" t="n">
        <x:f>-Settings!$B$24*LN(H95)</x:f>
        <x:v>4.221416670456846</x:v>
      </x:c>
      <x:c r="K95" s="12" t="n">
        <x:f>Settings!$B$12</x:f>
        <x:v>300</x:v>
      </x:c>
      <x:c r="L95" s="12" t="n">
        <x:f>Settings!$B$12*Settings!$B$25</x:f>
        <x:v>75</x:v>
      </x:c>
    </x:row>
    <x:row r="96">
      <x:c r="A96" s="7">
        <x:v>1</x:v>
      </x:c>
      <x:c r="B96" s="7">
        <x:v>91</x:v>
      </x:c>
      <x:c r="C96" s="12" t="n">
        <x:f>MOD(Settings!$B$17*C95,Settings!$B$18)</x:f>
        <x:v>2116673043</x:v>
      </x:c>
      <x:c r="D96" s="12" t="n">
        <x:f>MAX(C96,1)/Settings!$B$18</x:f>
        <x:v>0.98565269447195</x:v>
      </x:c>
      <x:c r="E96" s="12" t="n">
        <x:f>-Settings!$B$11*LN(D96)</x:f>
        <x:v>0.8670733964000444</x:v>
      </x:c>
      <x:c r="F96" s="12">
        <x:f t="shared" si="2"/>
        <x:v>5480.1894020108948</x:v>
      </x:c>
      <x:c r="G96" s="12" t="n">
        <x:f>MOD(Settings!$B$17*G95,Settings!$B$18)</x:f>
        <x:v>1232376048</x:v>
      </x:c>
      <x:c r="H96" s="12" t="n">
        <x:f>MAX(G96,1)/Settings!$B$18</x:f>
        <x:v>0.5738698172261332</x:v>
      </x:c>
      <x:c r="I96" s="12" t="n">
        <x:f>-Settings!$B$21*LN(H96)</x:f>
        <x:v>2.2214108305720774</x:v>
      </x:c>
      <x:c r="J96" s="12" t="n">
        <x:f>-Settings!$B$24*LN(H96)</x:f>
        <x:v>6.664232491716232</x:v>
      </x:c>
      <x:c r="K96" s="12" t="n">
        <x:f>Settings!$B$12</x:f>
        <x:v>300</x:v>
      </x:c>
      <x:c r="L96" s="12" t="n">
        <x:f>Settings!$B$12*Settings!$B$25</x:f>
        <x:v>75</x:v>
      </x:c>
    </x:row>
    <x:row r="97">
      <x:c r="A97" s="7">
        <x:v>1</x:v>
      </x:c>
      <x:c r="B97" s="7">
        <x:v>92</x:v>
      </x:c>
      <x:c r="C97" s="12" t="n">
        <x:f>MOD(Settings!$B$17*C96,Settings!$B$18)</x:f>
        <x:v>1857221146</x:v>
      </x:c>
      <x:c r="D97" s="12" t="n">
        <x:f>MAX(C97,1)/Settings!$B$18</x:f>
        <x:v>0.8648359900642354</x:v>
      </x:c>
      <x:c r="E97" s="12" t="n">
        <x:f>-Settings!$B$11*LN(D97)</x:f>
        <x:v>8.712923813404016</x:v>
      </x:c>
      <x:c r="F97" s="12">
        <x:f t="shared" si="2"/>
        <x:v>5488.9023258242987</x:v>
      </x:c>
      <x:c r="G97" s="12" t="n">
        <x:f>MOD(Settings!$B$17*G96,Settings!$B$18)</x:f>
        <x:v>64463421</x:v>
      </x:c>
      <x:c r="H97" s="12" t="n">
        <x:f>MAX(G97,1)/Settings!$B$18</x:f>
        <x:v>0.03001811962109903</x:v>
      </x:c>
      <x:c r="I97" s="12" t="n">
        <x:f>-Settings!$B$21*LN(H97)</x:f>
        <x:v>14.023816369107895</x:v>
      </x:c>
      <x:c r="J97" s="12" t="n">
        <x:f>-Settings!$B$24*LN(H97)</x:f>
        <x:v>42.07144910732369</x:v>
      </x:c>
      <x:c r="K97" s="12" t="n">
        <x:f>Settings!$B$12</x:f>
        <x:v>300</x:v>
      </x:c>
      <x:c r="L97" s="12" t="n">
        <x:f>Settings!$B$12*Settings!$B$25</x:f>
        <x:v>75</x:v>
      </x:c>
    </x:row>
    <x:row r="98">
      <x:c r="A98" s="7">
        <x:v>1</x:v>
      </x:c>
      <x:c r="B98" s="7">
        <x:v>93</x:v>
      </x:c>
      <x:c r="C98" s="12" t="n">
        <x:f>MOD(Settings!$B$17*C97,Settings!$B$18)</x:f>
        <x:v>640991677</x:v>
      </x:c>
      <x:c r="D98" s="12" t="n">
        <x:f>MAX(C98,1)/Settings!$B$18</x:f>
        <x:v>0.29848500960435953</x:v>
      </x:c>
      <x:c r="E98" s="12" t="n">
        <x:f>-Settings!$B$11*LN(D98)</x:f>
        <x:v>72.5421339894824</x:v>
      </x:c>
      <x:c r="F98" s="12">
        <x:f t="shared" si="2"/>
        <x:v>5561.4444598137807</x:v>
      </x:c>
      <x:c r="G98" s="12" t="n">
        <x:f>MOD(Settings!$B$17*G97,Settings!$B$18)</x:f>
        <x:v>1104958659</x:v>
      </x:c>
      <x:c r="H98" s="12" t="n">
        <x:f>MAX(G98,1)/Settings!$B$18</x:f>
        <x:v>0.514536471811373</x:v>
      </x:c>
      <x:c r="I98" s="12" t="n">
        <x:f>-Settings!$B$21*LN(H98)</x:f>
        <x:v>2.657955353384283</x:v>
      </x:c>
      <x:c r="J98" s="12" t="n">
        <x:f>-Settings!$B$24*LN(H98)</x:f>
        <x:v>7.973866060152849</x:v>
      </x:c>
      <x:c r="K98" s="12" t="n">
        <x:f>Settings!$B$12</x:f>
        <x:v>300</x:v>
      </x:c>
      <x:c r="L98" s="12" t="n">
        <x:f>Settings!$B$12*Settings!$B$25</x:f>
        <x:v>75</x:v>
      </x:c>
    </x:row>
    <x:row r="99">
      <x:c r="A99" s="7">
        <x:v>1</x:v>
      </x:c>
      <x:c r="B99" s="7">
        <x:v>94</x:v>
      </x:c>
      <x:c r="C99" s="12" t="n">
        <x:f>MOD(Settings!$B$17*C98,Settings!$B$18)</x:f>
        <x:v>1369141987</x:v>
      </x:c>
      <x:c r="D99" s="12" t="n">
        <x:f>MAX(C99,1)/Settings!$B$18</x:f>
        <x:v>0.6375564204703813</x:v>
      </x:c>
      <x:c r="E99" s="12" t="n">
        <x:f>-Settings!$B$11*LN(D99)</x:f>
        <x:v>27.006750190023077</x:v>
      </x:c>
      <x:c r="F99" s="12">
        <x:f t="shared" si="2"/>
        <x:v>5588.4512100038037</x:v>
      </x:c>
      <x:c r="G99" s="12" t="n">
        <x:f>MOD(Settings!$B$17*G98,Settings!$B$18)</x:f>
        <x:v>1749086204</x:v>
      </x:c>
      <x:c r="H99" s="12" t="n">
        <x:f>MAX(G99,1)/Settings!$B$18</x:f>
        <x:v>0.8144817337461197</x:v>
      </x:c>
      <x:c r="I99" s="12" t="n">
        <x:f>-Settings!$B$21*LN(H99)</x:f>
        <x:v>0.8208131101258016</x:v>
      </x:c>
      <x:c r="J99" s="12" t="n">
        <x:f>-Settings!$B$24*LN(H99)</x:f>
        <x:v>2.462439330377405</x:v>
      </x:c>
      <x:c r="K99" s="12" t="n">
        <x:f>Settings!$B$12</x:f>
        <x:v>300</x:v>
      </x:c>
      <x:c r="L99" s="12" t="n">
        <x:f>Settings!$B$12*Settings!$B$25</x:f>
        <x:v>75</x:v>
      </x:c>
    </x:row>
    <x:row r="100">
      <x:c r="A100" s="7">
        <x:v>1</x:v>
      </x:c>
      <x:c r="B100" s="7">
        <x:v>95</x:v>
      </x:c>
      <x:c r="C100" s="12" t="n">
        <x:f>MOD(Settings!$B$17*C99,Settings!$B$18)</x:f>
        <x:v>882097904</x:v>
      </x:c>
      <x:c r="D100" s="12" t="n">
        <x:f>MAX(C100,1)/Settings!$B$18</x:f>
        <x:v>0.4107588456993731</x:v>
      </x:c>
      <x:c r="E100" s="12" t="n">
        <x:f>-Settings!$B$11*LN(D100)</x:f>
        <x:v>53.384939208858</x:v>
      </x:c>
      <x:c r="F100" s="12">
        <x:f t="shared" si="2"/>
        <x:v>5641.8361492126614</x:v>
      </x:c>
      <x:c r="G100" s="12" t="n">
        <x:f>MOD(Settings!$B$17*G99,Settings!$B$18)</x:f>
        <x:v>2135670492</x:v>
      </x:c>
      <x:c r="H100" s="12" t="n">
        <x:f>MAX(G100,1)/Settings!$B$18</x:f>
        <x:v>0.9944990710329725</x:v>
      </x:c>
      <x:c r="I100" s="12" t="n">
        <x:f>-Settings!$B$21*LN(H100)</x:f>
        <x:v>0.02206445917259691</x:v>
      </x:c>
      <x:c r="J100" s="12" t="n">
        <x:f>-Settings!$B$24*LN(H100)</x:f>
        <x:v>0.06619337751779072</x:v>
      </x:c>
      <x:c r="K100" s="12" t="n">
        <x:f>Settings!$B$12</x:f>
        <x:v>300</x:v>
      </x:c>
      <x:c r="L100" s="12" t="n">
        <x:f>Settings!$B$12*Settings!$B$25</x:f>
        <x:v>75</x:v>
      </x:c>
    </x:row>
    <x:row r="101">
      <x:c r="A101" s="7">
        <x:v>1</x:v>
      </x:c>
      <x:c r="B101" s="7">
        <x:v>96</x:v>
      </x:c>
      <x:c r="C101" s="12" t="n">
        <x:f>MOD(Settings!$B$17*C100,Settings!$B$18)</x:f>
        <x:v>1339857287</x:v>
      </x:c>
      <x:c r="D101" s="12" t="n">
        <x:f>MAX(C101,1)/Settings!$B$18</x:f>
        <x:v>0.6239196693636103</x:v>
      </x:c>
      <x:c r="E101" s="12" t="n">
        <x:f>-Settings!$B$11*LN(D101)</x:f>
        <x:v>28.304019233639053</x:v>
      </x:c>
      <x:c r="F101" s="12">
        <x:f t="shared" si="2"/>
        <x:v>5670.1401684463008</x:v>
      </x:c>
      <x:c r="G101" s="12" t="n">
        <x:f>MOD(Settings!$B$17*G100,Settings!$B$18)</x:f>
        <x:v>1172283086</x:v>
      </x:c>
      <x:c r="H101" s="12" t="n">
        <x:f>MAX(G101,1)/Settings!$B$18</x:f>
        <x:v>0.5458868511700475</x:v>
      </x:c>
      <x:c r="I101" s="12" t="n">
        <x:f>-Settings!$B$21*LN(H101)</x:f>
        <x:v>2.4213742280084003</x:v>
      </x:c>
      <x:c r="J101" s="12" t="n">
        <x:f>-Settings!$B$24*LN(H101)</x:f>
        <x:v>7.264122684025201</x:v>
      </x:c>
      <x:c r="K101" s="12" t="n">
        <x:f>Settings!$B$12</x:f>
        <x:v>300</x:v>
      </x:c>
      <x:c r="L101" s="12" t="n">
        <x:f>Settings!$B$12*Settings!$B$25</x:f>
        <x:v>75</x:v>
      </x:c>
    </x:row>
    <x:row r="102">
      <x:c r="A102" s="7">
        <x:v>1</x:v>
      </x:c>
      <x:c r="B102" s="7">
        <x:v>97</x:v>
      </x:c>
      <x:c r="C102" s="12" t="n">
        <x:f>MOD(Settings!$B$17*C101,Settings!$B$18)</x:f>
        <x:v>467900167</x:v>
      </x:c>
      <x:c r="D102" s="12" t="n">
        <x:f>MAX(C102,1)/Settings!$B$18</x:f>
        <x:v>0.21788299419818585</x:v>
      </x:c>
      <x:c r="E102" s="12" t="n">
        <x:f>-Settings!$B$11*LN(D102)</x:f>
        <x:v>91.42782504854351</x:v>
      </x:c>
      <x:c r="F102" s="12">
        <x:f t="shared" si="2"/>
        <x:v>5761.5679934948439</x:v>
      </x:c>
      <x:c r="G102" s="12" t="n">
        <x:f>MOD(Settings!$B$17*G101,Settings!$B$18)</x:f>
        <x:v>1546848824</x:v>
      </x:c>
      <x:c r="H102" s="12" t="n">
        <x:f>MAX(G102,1)/Settings!$B$18</x:f>
        <x:v>0.720307614989722</x:v>
      </x:c>
      <x:c r="I102" s="12" t="n">
        <x:f>-Settings!$B$21*LN(H102)</x:f>
        <x:v>1.312307660692305</x:v>
      </x:c>
      <x:c r="J102" s="12" t="n">
        <x:f>-Settings!$B$24*LN(H102)</x:f>
        <x:v>3.936922982076915</x:v>
      </x:c>
      <x:c r="K102" s="12" t="n">
        <x:f>Settings!$B$12</x:f>
        <x:v>300</x:v>
      </x:c>
      <x:c r="L102" s="12" t="n">
        <x:f>Settings!$B$12*Settings!$B$25</x:f>
        <x:v>75</x:v>
      </x:c>
    </x:row>
    <x:row r="103">
      <x:c r="A103" s="7">
        <x:v>1</x:v>
      </x:c>
      <x:c r="B103" s="7">
        <x:v>98</x:v>
      </x:c>
      <x:c r="C103" s="12" t="n">
        <x:f>MOD(Settings!$B$17*C102,Settings!$B$18)</x:f>
        <x:v>2060475102</x:v>
      </x:c>
      <x:c r="D103" s="12" t="n">
        <x:f>MAX(C103,1)/Settings!$B$18</x:f>
        <x:v>0.9594834889096596</x:v>
      </x:c>
      <x:c r="E103" s="12" t="n">
        <x:f>-Settings!$B$11*LN(D103)</x:f>
        <x:v>2.481610301843263</x:v>
      </x:c>
      <x:c r="F103" s="12" t="n">
        <x:f t="shared" ref="F103:F125" si="3">F102+E103</x:f>
        <x:v>5764.049603796687</x:v>
      </x:c>
      <x:c r="G103" s="12" t="n">
        <x:f>MOD(Settings!$B$17*G102,Settings!$B$18)</x:f>
        <x:v>451154386</x:v>
      </x:c>
      <x:c r="H103" s="12" t="n">
        <x:f>MAX(G103,1)/Settings!$B$18</x:f>
        <x:v>0.21008513225712122</x:v>
      </x:c>
      <x:c r="I103" s="12" t="n">
        <x:f>-Settings!$B$21*LN(H103)</x:f>
        <x:v>6.240969754852423</x:v>
      </x:c>
      <x:c r="J103" s="12" t="n">
        <x:f>-Settings!$B$24*LN(H103)</x:f>
        <x:v>18.72290926455727</x:v>
      </x:c>
      <x:c r="K103" s="12" t="n">
        <x:f>Settings!$B$12</x:f>
        <x:v>300</x:v>
      </x:c>
      <x:c r="L103" s="12" t="n">
        <x:f>Settings!$B$12*Settings!$B$25</x:f>
        <x:v>75</x:v>
      </x:c>
    </x:row>
    <x:row r="104">
      <x:c r="A104" s="7">
        <x:v>1</x:v>
      </x:c>
      <x:c r="B104" s="7">
        <x:v>99</x:v>
      </x:c>
      <x:c r="C104" s="12" t="n">
        <x:f>MOD(Settings!$B$17*C103,Settings!$B$18)</x:f>
        <x:v>83747792</x:v>
      </x:c>
      <x:c r="D104" s="12" t="n">
        <x:f>MAX(C104,1)/Settings!$B$18</x:f>
        <x:v>0.0389981046500607</x:v>
      </x:c>
      <x:c r="E104" s="12" t="n">
        <x:f>-Settings!$B$11*LN(D104)</x:f>
        <x:v>194.65453396499032</x:v>
      </x:c>
      <x:c r="F104" s="12">
        <x:f t="shared" si="3"/>
        <x:v>5958.704137761677</x:v>
      </x:c>
      <x:c r="G104" s="12" t="n">
        <x:f>MOD(Settings!$B$17*G103,Settings!$B$18)</x:f>
        <x:v>1934491592</x:v>
      </x:c>
      <x:c r="H104" s="12" t="n">
        <x:f>MAX(G104,1)/Settings!$B$18</x:f>
        <x:v>0.9008178454361939</x:v>
      </x:c>
      <x:c r="I104" s="12" t="n">
        <x:f>-Settings!$B$21*LN(H104)</x:f>
        <x:v>0.4178088445598845</x:v>
      </x:c>
      <x:c r="J104" s="12" t="n">
        <x:f>-Settings!$B$24*LN(H104)</x:f>
        <x:v>1.2534265336796535</x:v>
      </x:c>
      <x:c r="K104" s="12" t="n">
        <x:f>Settings!$B$12</x:f>
        <x:v>300</x:v>
      </x:c>
      <x:c r="L104" s="12" t="n">
        <x:f>Settings!$B$12*Settings!$B$25</x:f>
        <x:v>75</x:v>
      </x:c>
    </x:row>
    <x:row r="105">
      <x:c r="A105" s="7">
        <x:v>1</x:v>
      </x:c>
      <x:c r="B105" s="7">
        <x:v>100</x:v>
      </x:c>
      <x:c r="C105" s="12" t="n">
        <x:f>MOD(Settings!$B$17*C104,Settings!$B$18)</x:f>
        <x:v>947351359</x:v>
      </x:c>
      <x:c r="D105" s="12" t="n">
        <x:f>MAX(C105,1)/Settings!$B$18</x:f>
        <x:v>0.4411448535701003</x:v>
      </x:c>
      <x:c r="E105" s="12" t="n">
        <x:f>-Settings!$B$11*LN(D105)</x:f>
        <x:v>49.10291947938801</x:v>
      </x:c>
      <x:c r="F105" s="12">
        <x:f t="shared" si="3"/>
        <x:v>6007.8070572410652</x:v>
      </x:c>
      <x:c r="G105" s="12" t="n">
        <x:f>MOD(Settings!$B$17*G104,Settings!$B$18)</x:f>
        <x:v>97771164</x:v>
      </x:c>
      <x:c r="H105" s="12" t="n">
        <x:f>MAX(G105,1)/Settings!$B$18</x:f>
        <x:v>0.045528246111016836</x:v>
      </x:c>
      <x:c r="I105" s="12" t="n">
        <x:f>-Settings!$B$21*LN(H105)</x:f>
        <x:v>12.357689407956707</x:v>
      </x:c>
      <x:c r="J105" s="12" t="n">
        <x:f>-Settings!$B$24*LN(H105)</x:f>
        <x:v>37.07306822387012</x:v>
      </x:c>
      <x:c r="K105" s="12" t="n">
        <x:f>Settings!$B$12</x:f>
        <x:v>300</x:v>
      </x:c>
      <x:c r="L105" s="12" t="n">
        <x:f>Settings!$B$12*Settings!$B$25</x:f>
        <x:v>75</x:v>
      </x:c>
    </x:row>
    <x:row r="106">
      <x:c r="A106" s="7">
        <x:v>1</x:v>
      </x:c>
      <x:c r="B106" s="7">
        <x:v>101</x:v>
      </x:c>
      <x:c r="C106" s="12" t="n">
        <x:f>MOD(Settings!$B$17*C105,Settings!$B$18)</x:f>
        <x:v>690531855</x:v>
      </x:c>
      <x:c r="D106" s="12" t="n">
        <x:f>MAX(C106,1)/Settings!$B$18</x:f>
        <x:v>0.32155395267603637</x:v>
      </x:c>
      <x:c r="E106" s="12" t="n">
        <x:f>-Settings!$B$11*LN(D106)</x:f>
        <x:v>68.07539603438056</x:v>
      </x:c>
      <x:c r="F106" s="12">
        <x:f t="shared" si="3"/>
        <x:v>6075.8824532754461</x:v>
      </x:c>
      <x:c r="G106" s="12" t="n">
        <x:f>MOD(Settings!$B$17*G105,Settings!$B$18)</x:f>
        <x:v>414963393</x:v>
      </x:c>
      <x:c r="H106" s="12" t="n">
        <x:f>MAX(G106,1)/Settings!$B$18</x:f>
        <x:v>0.19323238785994817</x:v>
      </x:c>
      <x:c r="I106" s="12" t="n">
        <x:f>-Settings!$B$21*LN(H106)</x:f>
        <x:v>6.575446928907696</x:v>
      </x:c>
      <x:c r="J106" s="12" t="n">
        <x:f>-Settings!$B$24*LN(H106)</x:f>
        <x:v>19.72634078672309</x:v>
      </x:c>
      <x:c r="K106" s="12" t="n">
        <x:f>Settings!$B$12</x:f>
        <x:v>300</x:v>
      </x:c>
      <x:c r="L106" s="12" t="n">
        <x:f>Settings!$B$12*Settings!$B$25</x:f>
        <x:v>75</x:v>
      </x:c>
    </x:row>
    <x:row r="107">
      <x:c r="A107" s="7">
        <x:v>1</x:v>
      </x:c>
      <x:c r="B107" s="7">
        <x:v>102</x:v>
      </x:c>
      <x:c r="C107" s="12" t="n">
        <x:f>MOD(Settings!$B$17*C106,Settings!$B$18)</x:f>
        <x:v>767258597</x:v>
      </x:c>
      <x:c r="D107" s="12" t="n">
        <x:f>MAX(C107,1)/Settings!$B$18</x:f>
        <x:v>0.3572826261433226</x:v>
      </x:c>
      <x:c r="E107" s="12" t="n">
        <x:f>-Settings!$B$11*LN(D107)</x:f>
        <x:v>61.753688432312714</x:v>
      </x:c>
      <x:c r="F107" s="12">
        <x:f t="shared" si="3"/>
        <x:v>6137.6361417077587</x:v>
      </x:c>
      <x:c r="G107" s="12" t="n">
        <x:f>MOD(Settings!$B$17*G106,Settings!$B$18)</x:f>
        <x:v>1410344342</x:v>
      </x:c>
      <x:c r="H107" s="12" t="n">
        <x:f>MAX(G107,1)/Settings!$B$18</x:f>
        <x:v>0.6567427621487262</x:v>
      </x:c>
      <x:c r="I107" s="12" t="n">
        <x:f>-Settings!$B$21*LN(H107)</x:f>
        <x:v>1.6818514847487513</x:v>
      </x:c>
      <x:c r="J107" s="12" t="n">
        <x:f>-Settings!$B$24*LN(H107)</x:f>
        <x:v>5.045554454246254</x:v>
      </x:c>
      <x:c r="K107" s="12" t="n">
        <x:f>Settings!$B$12</x:f>
        <x:v>300</x:v>
      </x:c>
      <x:c r="L107" s="12" t="n">
        <x:f>Settings!$B$12*Settings!$B$25</x:f>
        <x:v>75</x:v>
      </x:c>
    </x:row>
    <x:row r="108">
      <x:c r="A108" s="7">
        <x:v>1</x:v>
      </x:c>
      <x:c r="B108" s="7">
        <x:v>103</x:v>
      </x:c>
      <x:c r="C108" s="12" t="n">
        <x:f>MOD(Settings!$B$17*C107,Settings!$B$18)</x:f>
        <x:v>1823423191</x:v>
      </x:c>
      <x:c r="D108" s="12" t="n">
        <x:f>MAX(C108,1)/Settings!$B$18</x:f>
        <x:v>0.8490975908232375</x:v>
      </x:c>
      <x:c r="E108" s="12" t="n">
        <x:f>-Settings!$B$11*LN(D108)</x:f>
        <x:v>9.81486907864074</x:v>
      </x:c>
      <x:c r="F108" s="12">
        <x:f t="shared" si="3"/>
        <x:v>6147.4510107863998</x:v>
      </x:c>
      <x:c r="G108" s="12" t="n">
        <x:f>MOD(Settings!$B$17*G107,Settings!$B$18)</x:f>
        <x:v>1880344055</x:v>
      </x:c>
      <x:c r="H108" s="12" t="n">
        <x:f>MAX(G108,1)/Settings!$B$18</x:f>
        <x:v>0.8756034336404891</x:v>
      </x:c>
      <x:c r="I108" s="12" t="n">
        <x:f>-Settings!$B$21*LN(H108)</x:f>
        <x:v>0.5313679674782729</x:v>
      </x:c>
      <x:c r="J108" s="12" t="n">
        <x:f>-Settings!$B$24*LN(H108)</x:f>
        <x:v>1.5941039024348185</x:v>
      </x:c>
      <x:c r="K108" s="12" t="n">
        <x:f>Settings!$B$12</x:f>
        <x:v>300</x:v>
      </x:c>
      <x:c r="L108" s="12" t="n">
        <x:f>Settings!$B$12*Settings!$B$25</x:f>
        <x:v>75</x:v>
      </x:c>
    </x:row>
    <x:row r="109">
      <x:c r="A109" s="7">
        <x:v>1</x:v>
      </x:c>
      <x:c r="B109" s="7">
        <x:v>104</x:v>
      </x:c>
      <x:c r="C109" s="12" t="n">
        <x:f>MOD(Settings!$B$17*C108,Settings!$B$18)</x:f>
        <x:v>1681928447</x:v>
      </x:c>
      <x:c r="D109" s="12" t="n">
        <x:f>MAX(C109,1)/Settings!$B$18</x:f>
        <x:v>0.7832089661542367</x:v>
      </x:c>
      <x:c r="E109" s="12" t="n">
        <x:f>-Settings!$B$11*LN(D109)</x:f>
        <x:v>14.661344383704444</x:v>
      </x:c>
      <x:c r="F109" s="12">
        <x:f t="shared" si="3"/>
        <x:v>6162.1123551701039</x:v>
      </x:c>
      <x:c r="G109" s="12" t="n">
        <x:f>MOD(Settings!$B$17*G108,Settings!$B$18)</x:f>
        <x:v>573183133</x:v>
      </x:c>
      <x:c r="H109" s="12" t="n">
        <x:f>MAX(G109,1)/Settings!$B$18</x:f>
        <x:v>0.2669091957001524</x:v>
      </x:c>
      <x:c r="I109" s="12" t="n">
        <x:f>-Settings!$B$21*LN(H109)</x:f>
        <x:v>5.283387077746462</x:v>
      </x:c>
      <x:c r="J109" s="12" t="n">
        <x:f>-Settings!$B$24*LN(H109)</x:f>
        <x:v>15.850161233239387</x:v>
      </x:c>
      <x:c r="K109" s="12" t="n">
        <x:f>Settings!$B$12</x:f>
        <x:v>300</x:v>
      </x:c>
      <x:c r="L109" s="12" t="n">
        <x:f>Settings!$B$12*Settings!$B$25</x:f>
        <x:v>75</x:v>
      </x:c>
    </x:row>
    <x:row r="110">
      <x:c r="A110" s="7">
        <x:v>1</x:v>
      </x:c>
      <x:c r="B110" s="7">
        <x:v>105</x:v>
      </x:c>
      <x:c r="C110" s="12" t="n">
        <x:f>MOD(Settings!$B$17*C109,Settings!$B$18)</x:f>
        <x:v>844163268</x:v>
      </x:c>
      <x:c r="D110" s="12" t="n">
        <x:f>MAX(C110,1)/Settings!$B$18</x:f>
        <x:v>0.39309415425783684</x:v>
      </x:c>
      <x:c r="E110" s="12" t="n">
        <x:f>-Settings!$B$11*LN(D110)</x:f>
        <x:v>56.02236705257697</x:v>
      </x:c>
      <x:c r="F110" s="12">
        <x:f t="shared" si="3"/>
        <x:v>6218.1347222226805</x:v>
      </x:c>
      <x:c r="G110" s="12" t="n">
        <x:f>MOD(Settings!$B$17*G109,Settings!$B$18)</x:f>
        <x:v>2024759536</x:v>
      </x:c>
      <x:c r="H110" s="12" t="n">
        <x:f>MAX(G110,1)/Settings!$B$18</x:f>
        <x:v>0.9428521324614305</x:v>
      </x:c>
      <x:c r="I110" s="12" t="n">
        <x:f>-Settings!$B$21*LN(H110)</x:f>
        <x:v>0.23538325637244653</x:v>
      </x:c>
      <x:c r="J110" s="12" t="n">
        <x:f>-Settings!$B$24*LN(H110)</x:f>
        <x:v>0.7061497691173396</x:v>
      </x:c>
      <x:c r="K110" s="12" t="n">
        <x:f>Settings!$B$12</x:f>
        <x:v>300</x:v>
      </x:c>
      <x:c r="L110" s="12" t="n">
        <x:f>Settings!$B$12*Settings!$B$25</x:f>
        <x:v>75</x:v>
      </x:c>
    </x:row>
    <x:row r="111">
      <x:c r="A111" s="7">
        <x:v>1</x:v>
      </x:c>
      <x:c r="B111" s="7">
        <x:v>106</x:v>
      </x:c>
      <x:c r="C111" s="12" t="n">
        <x:f>MOD(Settings!$B$17*C110,Settings!$B$18)</x:f>
        <x:v>1575073194</x:v>
      </x:c>
      <x:c r="D111" s="12" t="n">
        <x:f>MAX(C111,1)/Settings!$B$18</x:f>
        <x:v>0.7334506114634921</x:v>
      </x:c>
      <x:c r="E111" s="12" t="n">
        <x:f>-Settings!$B$11*LN(D111)</x:f>
        <x:v>18.59970098204946</x:v>
      </x:c>
      <x:c r="F111" s="12">
        <x:f t="shared" si="3"/>
        <x:v>6236.7344232047299</x:v>
      </x:c>
      <x:c r="G111" s="12" t="n">
        <x:f>MOD(Settings!$B$17*G110,Settings!$B$18)</x:f>
        <x:v>1107651190</x:v>
      </x:c>
      <x:c r="H111" s="12" t="n">
        <x:f>MAX(G111,1)/Settings!$B$18</x:f>
        <x:v>0.5157902792635328</x:v>
      </x:c>
      <x:c r="I111" s="12" t="n">
        <x:f>-Settings!$B$21*LN(H111)</x:f>
        <x:v>2.648220126614689</x:v>
      </x:c>
      <x:c r="J111" s="12" t="n">
        <x:f>-Settings!$B$24*LN(H111)</x:f>
        <x:v>7.944660379844068</x:v>
      </x:c>
      <x:c r="K111" s="12" t="n">
        <x:f>Settings!$B$12</x:f>
        <x:v>300</x:v>
      </x:c>
      <x:c r="L111" s="12" t="n">
        <x:f>Settings!$B$12*Settings!$B$25</x:f>
        <x:v>75</x:v>
      </x:c>
    </x:row>
    <x:row r="112">
      <x:c r="A112" s="7">
        <x:v>1</x:v>
      </x:c>
      <x:c r="B112" s="7">
        <x:v>107</x:v>
      </x:c>
      <x:c r="C112" s="12" t="n">
        <x:f>MOD(Settings!$B$17*C111,Settings!$B$18)</x:f>
        <x:v>224254989</x:v>
      </x:c>
      <x:c r="D112" s="12" t="n">
        <x:f>MAX(C112,1)/Settings!$B$18</x:f>
        <x:v>0.10442686691155045</x:v>
      </x:c>
      <x:c r="E112" s="12" t="n">
        <x:f>-Settings!$B$11*LN(D112)</x:f>
        <x:v>135.5560974447178</x:v>
      </x:c>
      <x:c r="F112" s="12">
        <x:f t="shared" si="3"/>
        <x:v>6372.2905206494479</x:v>
      </x:c>
      <x:c r="G112" s="12" t="n">
        <x:f>MOD(Settings!$B$17*G111,Settings!$B$18)</x:f>
        <x:v>1905298134</x:v>
      </x:c>
      <x:c r="H112" s="12" t="n">
        <x:f>MAX(G112,1)/Settings!$B$18</x:f>
        <x:v>0.8872235821966191</x:v>
      </x:c>
      <x:c r="I112" s="12" t="n">
        <x:f>-Settings!$B$21*LN(H112)</x:f>
        <x:v>0.47863305130054806</x:v>
      </x:c>
      <x:c r="J112" s="12" t="n">
        <x:f>-Settings!$B$24*LN(H112)</x:f>
        <x:v>1.4358991539016441</x:v>
      </x:c>
      <x:c r="K112" s="12" t="n">
        <x:f>Settings!$B$12</x:f>
        <x:v>300</x:v>
      </x:c>
      <x:c r="L112" s="12" t="n">
        <x:f>Settings!$B$12*Settings!$B$25</x:f>
        <x:v>75</x:v>
      </x:c>
    </x:row>
    <x:row r="113">
      <x:c r="A113" s="7">
        <x:v>1</x:v>
      </x:c>
      <x:c r="B113" s="7">
        <x:v>108</x:v>
      </x:c>
      <x:c r="C113" s="12" t="n">
        <x:f>MOD(Settings!$B$17*C112,Settings!$B$18)</x:f>
        <x:v>219799638</x:v>
      </x:c>
      <x:c r="D113" s="12" t="n">
        <x:f>MAX(C113,1)/Settings!$B$18</x:f>
        <x:v>0.10235218242851653</x:v>
      </x:c>
      <x:c r="E113" s="12" t="n">
        <x:f>-Settings!$B$11*LN(D113)</x:f>
        <x:v>136.76013863471874</x:v>
      </x:c>
      <x:c r="F113" s="12">
        <x:f t="shared" si="3"/>
        <x:v>6509.0506592841666</x:v>
      </x:c>
      <x:c r="G113" s="12" t="n">
        <x:f>MOD(Settings!$B$17*G112,Settings!$B$18)</x:f>
        <x:v>1217077721</x:v>
      </x:c>
      <x:c r="H113" s="12" t="n">
        <x:f>MAX(G113,1)/Settings!$B$18</x:f>
        <x:v>0.5667459785783412</x:v>
      </x:c>
      <x:c r="I113" s="12" t="n">
        <x:f>-Settings!$B$21*LN(H113)</x:f>
        <x:v>2.271376340810644</x:v>
      </x:c>
      <x:c r="J113" s="12" t="n">
        <x:f>-Settings!$B$24*LN(H113)</x:f>
        <x:v>6.814129022431933</x:v>
      </x:c>
      <x:c r="K113" s="12" t="n">
        <x:f>Settings!$B$12</x:f>
        <x:v>300</x:v>
      </x:c>
      <x:c r="L113" s="12" t="n">
        <x:f>Settings!$B$12*Settings!$B$25</x:f>
        <x:v>75</x:v>
      </x:c>
    </x:row>
    <x:row r="114">
      <x:c r="A114" s="7">
        <x:v>1</x:v>
      </x:c>
      <x:c r="B114" s="7">
        <x:v>109</x:v>
      </x:c>
      <x:c r="C114" s="12" t="n">
        <x:f>MOD(Settings!$B$17*C113,Settings!$B$18)</x:f>
        <x:v>500643026</x:v>
      </x:c>
      <x:c r="D114" s="12" t="n">
        <x:f>MAX(C114,1)/Settings!$B$18</x:f>
        <x:v>0.23313007607736164</x:v>
      </x:c>
      <x:c r="E114" s="12" t="n">
        <x:f>-Settings!$B$11*LN(D114)</x:f>
        <x:v>87.36952288576323</x:v>
      </x:c>
      <x:c r="F114" s="12">
        <x:f t="shared" si="3"/>
        <x:v>6596.4201821699298</x:v>
      </x:c>
      <x:c r="G114" s="12" t="n">
        <x:f>MOD(Settings!$B$17*G113,Settings!$B$18)</x:f>
        <x:v>643519172</x:v>
      </x:c>
      <x:c r="H114" s="12" t="n">
        <x:f>MAX(G114,1)/Settings!$B$18</x:f>
        <x:v>0.29966196618027147</x:v>
      </x:c>
      <x:c r="I114" s="12" t="n">
        <x:f>-Settings!$B$21*LN(H114)</x:f>
        <x:v>4.820400876072826</x:v>
      </x:c>
      <x:c r="J114" s="12" t="n">
        <x:f>-Settings!$B$24*LN(H114)</x:f>
        <x:v>14.461202628218478</x:v>
      </x:c>
      <x:c r="K114" s="12" t="n">
        <x:f>Settings!$B$12</x:f>
        <x:v>300</x:v>
      </x:c>
      <x:c r="L114" s="12" t="n">
        <x:f>Settings!$B$12*Settings!$B$25</x:f>
        <x:v>75</x:v>
      </x:c>
    </x:row>
    <x:row r="115">
      <x:c r="A115" s="7">
        <x:v>1</x:v>
      </x:c>
      <x:c r="B115" s="7">
        <x:v>110</x:v>
      </x:c>
      <x:c r="C115" s="12" t="n">
        <x:f>MOD(Settings!$B$17*C114,Settings!$B$18)</x:f>
        <x:v>466409036</x:v>
      </x:c>
      <x:c r="D115" s="12" t="n">
        <x:f>MAX(C115,1)/Settings!$B$18</x:f>
        <x:v>0.21718863221685805</x:v>
      </x:c>
      <x:c r="E115" s="12" t="n">
        <x:f>-Settings!$B$11*LN(D115)</x:f>
        <x:v>91.619341809108</x:v>
      </x:c>
      <x:c r="F115" s="12">
        <x:f t="shared" si="3"/>
        <x:v>6688.0395239790378</x:v>
      </x:c>
      <x:c r="G115" s="12" t="n">
        <x:f>MOD(Settings!$B$17*G114,Settings!$B$18)</x:f>
        <x:v>899077512</x:v>
      </x:c>
      <x:c r="H115" s="12" t="n">
        <x:f>MAX(G115,1)/Settings!$B$18</x:f>
        <x:v>0.4186655918223158</x:v>
      </x:c>
      <x:c r="I115" s="12" t="n">
        <x:f>-Settings!$B$21*LN(H115)</x:f>
        <x:v>3.4827311517151367</x:v>
      </x:c>
      <x:c r="J115" s="12" t="n">
        <x:f>-Settings!$B$24*LN(H115)</x:f>
        <x:v>10.448193455145411</x:v>
      </x:c>
      <x:c r="K115" s="12" t="n">
        <x:f>Settings!$B$12</x:f>
        <x:v>300</x:v>
      </x:c>
      <x:c r="L115" s="12" t="n">
        <x:f>Settings!$B$12*Settings!$B$25</x:f>
        <x:v>75</x:v>
      </x:c>
    </x:row>
    <x:row r="116">
      <x:c r="A116" s="7">
        <x:v>1</x:v>
      </x:c>
      <x:c r="B116" s="7">
        <x:v>111</x:v>
      </x:c>
      <x:c r="C116" s="12" t="n">
        <x:f>MOD(Settings!$B$17*C115,Settings!$B$18)</x:f>
        <x:v>621356502</x:v>
      </x:c>
      <x:c r="D116" s="12" t="n">
        <x:f>MAX(C116,1)/Settings!$B$18</x:f>
        <x:v>0.2893416687330891</x:v>
      </x:c>
      <x:c r="E116" s="12" t="n">
        <x:f>-Settings!$B$11*LN(D116)</x:f>
        <x:v>74.40882266517218</x:v>
      </x:c>
      <x:c r="F116" s="12">
        <x:f t="shared" si="3"/>
        <x:v>6762.4483466442098</x:v>
      </x:c>
      <x:c r="G116" s="12" t="n">
        <x:f>MOD(Settings!$B$17*G115,Settings!$B$18)</x:f>
        <x:v>1100803892</x:v>
      </x:c>
      <x:c r="H116" s="12" t="n">
        <x:f>MAX(G116,1)/Settings!$B$18</x:f>
        <x:v>0.5126017576607884</x:v>
      </x:c>
      <x:c r="I116" s="12" t="n">
        <x:f>-Settings!$B$21*LN(H116)</x:f>
        <x:v>2.6730241445803</x:v>
      </x:c>
      <x:c r="J116" s="12" t="n">
        <x:f>-Settings!$B$24*LN(H116)</x:f>
        <x:v>8.0190724337409</x:v>
      </x:c>
      <x:c r="K116" s="12" t="n">
        <x:f>Settings!$B$12</x:f>
        <x:v>300</x:v>
      </x:c>
      <x:c r="L116" s="12" t="n">
        <x:f>Settings!$B$12*Settings!$B$25</x:f>
        <x:v>75</x:v>
      </x:c>
    </x:row>
    <x:row r="117">
      <x:c r="A117" s="7">
        <x:v>1</x:v>
      </x:c>
      <x:c r="B117" s="7">
        <x:v>112</x:v>
      </x:c>
      <x:c r="C117" s="12" t="n">
        <x:f>MOD(Settings!$B$17*C116,Settings!$B$18)</x:f>
        <x:v>2073237400</x:v>
      </x:c>
      <x:c r="D117" s="12" t="n">
        <x:f>MAX(C117,1)/Settings!$B$18</x:f>
        <x:v>0.9654263970281121</x:v>
      </x:c>
      <x:c r="E117" s="12" t="n">
        <x:f>-Settings!$B$11*LN(D117)</x:f>
        <x:v>2.111124781812642</x:v>
      </x:c>
      <x:c r="F117" s="12">
        <x:f t="shared" si="3"/>
        <x:v>6764.5594714260224</x:v>
      </x:c>
      <x:c r="G117" s="12" t="n">
        <x:f>MOD(Settings!$B$17*G116,Settings!$B$18)</x:f>
        <x:v>639393939</x:v>
      </x:c>
      <x:c r="H117" s="12" t="n">
        <x:f>MAX(G117,1)/Settings!$B$18</x:f>
        <x:v>0.2977410048701526</x:v>
      </x:c>
      <x:c r="I117" s="12" t="n">
        <x:f>-Settings!$B$21*LN(H117)</x:f>
        <x:v>4.846125126187221</x:v>
      </x:c>
      <x:c r="J117" s="12" t="n">
        <x:f>-Settings!$B$24*LN(H117)</x:f>
        <x:v>14.538375378561664</x:v>
      </x:c>
      <x:c r="K117" s="12" t="n">
        <x:f>Settings!$B$12</x:f>
        <x:v>300</x:v>
      </x:c>
      <x:c r="L117" s="12" t="n">
        <x:f>Settings!$B$12*Settings!$B$25</x:f>
        <x:v>75</x:v>
      </x:c>
    </x:row>
    <x:row r="118">
      <x:c r="A118" s="7">
        <x:v>1</x:v>
      </x:c>
      <x:c r="B118" s="7">
        <x:v>113</x:v>
      </x:c>
      <x:c r="C118" s="12" t="n">
        <x:f>MOD(Settings!$B$17*C117,Settings!$B$18)</x:f>
        <x:v>1978809225</x:v>
      </x:c>
      <x:c r="D118" s="12" t="n">
        <x:f>MAX(C118,1)/Settings!$B$18</x:f>
        <x:v>0.9214548514790157</x:v>
      </x:c>
      <x:c r="E118" s="12" t="n">
        <x:f>-Settings!$B$11*LN(D118)</x:f>
        <x:v>4.908089860162165</x:v>
      </x:c>
      <x:c r="F118" s="12">
        <x:f t="shared" si="3"/>
        <x:v>6769.4675612861847</x:v>
      </x:c>
      <x:c r="G118" s="12" t="n">
        <x:f>MOD(Settings!$B$17*G117,Settings!$B$18)</x:f>
        <x:v>285763185</x:v>
      </x:c>
      <x:c r="H118" s="12" t="n">
        <x:f>MAX(G118,1)/Settings!$B$18</x:f>
        <x:v>0.13306885265422466</x:v>
      </x:c>
      <x:c r="I118" s="12" t="n">
        <x:f>-Settings!$B$21*LN(H118)</x:f>
        <x:v>8.067554382342651</x:v>
      </x:c>
      <x:c r="J118" s="12" t="n">
        <x:f>-Settings!$B$24*LN(H118)</x:f>
        <x:v>24.202663147027955</x:v>
      </x:c>
      <x:c r="K118" s="12" t="n">
        <x:f>Settings!$B$12</x:f>
        <x:v>300</x:v>
      </x:c>
      <x:c r="L118" s="12" t="n">
        <x:f>Settings!$B$12*Settings!$B$25</x:f>
        <x:v>75</x:v>
      </x:c>
    </x:row>
    <x:row r="119">
      <x:c r="A119" s="7">
        <x:v>1</x:v>
      </x:c>
      <x:c r="B119" s="7">
        <x:v>114</x:v>
      </x:c>
      <x:c r="C119" s="12" t="n">
        <x:f>MOD(Settings!$B$17*C118,Settings!$B$18)</x:f>
        <x:v>1914887133</x:v>
      </x:c>
      <x:c r="D119" s="12" t="n">
        <x:f>MAX(C119,1)/Settings!$B$18</x:f>
        <x:v>0.8916888078170311</x:v>
      </x:c>
      <x:c r="E119" s="12" t="n">
        <x:f>-Settings!$B$11*LN(D119)</x:f>
        <x:v>6.87828464590551</x:v>
      </x:c>
      <x:c r="F119" s="12">
        <x:f t="shared" si="3"/>
        <x:v>6776.34584593209</x:v>
      </x:c>
      <x:c r="G119" s="12" t="n">
        <x:f>MOD(Settings!$B$17*G118,Settings!$B$18)</x:f>
        <x:v>1048415603</x:v>
      </x:c>
      <x:c r="H119" s="12" t="n">
        <x:f>MAX(G119,1)/Settings!$B$18</x:f>
        <x:v>0.48820655955383857</x:v>
      </x:c>
      <x:c r="I119" s="12" t="n">
        <x:f>-Settings!$B$21*LN(H119)</x:f>
        <x:v>2.868066739645988</x:v>
      </x:c>
      <x:c r="J119" s="12" t="n">
        <x:f>-Settings!$B$24*LN(H119)</x:f>
        <x:v>8.604200218937963</x:v>
      </x:c>
      <x:c r="K119" s="12" t="n">
        <x:f>Settings!$B$12</x:f>
        <x:v>300</x:v>
      </x:c>
      <x:c r="L119" s="12" t="n">
        <x:f>Settings!$B$12*Settings!$B$25</x:f>
        <x:v>75</x:v>
      </x:c>
    </x:row>
    <x:row r="120">
      <x:c r="A120" s="7">
        <x:v>1</x:v>
      </x:c>
      <x:c r="B120" s="7">
        <x:v>115</x:v>
      </x:c>
      <x:c r="C120" s="12" t="n">
        <x:f>MOD(Settings!$B$17*C119,Settings!$B$18)</x:f>
        <x:v>1318110389</x:v>
      </x:c>
      <x:c r="D120" s="12" t="n">
        <x:f>MAX(C120,1)/Settings!$B$18</x:f>
        <x:v>0.6137929808412645</x:v>
      </x:c>
      <x:c r="E120" s="12" t="n">
        <x:f>-Settings!$B$11*LN(D120)</x:f>
        <x:v>29.285854346487028</x:v>
      </x:c>
      <x:c r="F120" s="12">
        <x:f t="shared" si="3"/>
        <x:v>6805.6317002785772</x:v>
      </x:c>
      <x:c r="G120" s="12" t="n">
        <x:f>MOD(Settings!$B$17*G119,Settings!$B$18)</x:f>
        <x:v>617715986</x:v>
      </x:c>
      <x:c r="H120" s="12" t="n">
        <x:f>MAX(G120,1)/Settings!$B$18</x:f>
        <x:v>0.28764642136527524</x:v>
      </x:c>
      <x:c r="I120" s="12" t="n">
        <x:f>-Settings!$B$21*LN(H120)</x:f>
        <x:v>4.984093026737725</x:v>
      </x:c>
      <x:c r="J120" s="12" t="n">
        <x:f>-Settings!$B$24*LN(H120)</x:f>
        <x:v>14.952279080213174</x:v>
      </x:c>
      <x:c r="K120" s="12" t="n">
        <x:f>Settings!$B$12</x:f>
        <x:v>300</x:v>
      </x:c>
      <x:c r="L120" s="12" t="n">
        <x:f>Settings!$B$12*Settings!$B$25</x:f>
        <x:v>75</x:v>
      </x:c>
    </x:row>
    <x:row r="121">
      <x:c r="A121" s="7">
        <x:v>1</x:v>
      </x:c>
      <x:c r="B121" s="7">
        <x:v>116</x:v>
      </x:c>
      <x:c r="C121" s="12" t="n">
        <x:f>MOD(Settings!$B$17*C120,Settings!$B$18)</x:f>
        <x:v>40005471</x:v>
      </x:c>
      <x:c r="D121" s="12" t="n">
        <x:f>MAX(C121,1)/Settings!$B$18</x:f>
        <x:v>0.018628999133887235</x:v>
      </x:c>
      <x:c r="E121" s="12" t="n">
        <x:f>-Settings!$B$11*LN(D121)</x:f>
        <x:v>238.98214915003683</x:v>
      </x:c>
      <x:c r="F121" s="12">
        <x:f t="shared" si="3"/>
        <x:v>7044.6138494286142</x:v>
      </x:c>
      <x:c r="G121" s="12" t="n">
        <x:f>MOD(Settings!$B$17*G120,Settings!$B$18)</x:f>
        <x:v>1016627104</x:v>
      </x:c>
      <x:c r="H121" s="12" t="n">
        <x:f>MAX(G121,1)/Settings!$B$18</x:f>
        <x:v>0.4734038861810248</x:v>
      </x:c>
      <x:c r="I121" s="12" t="n">
        <x:f>-Settings!$B$21*LN(H121)</x:f>
        <x:v>2.9912254914022216</x:v>
      </x:c>
      <x:c r="J121" s="12" t="n">
        <x:f>-Settings!$B$24*LN(H121)</x:f>
        <x:v>8.973676474206664</x:v>
      </x:c>
      <x:c r="K121" s="12" t="n">
        <x:f>Settings!$B$12</x:f>
        <x:v>300</x:v>
      </x:c>
      <x:c r="L121" s="12" t="n">
        <x:f>Settings!$B$12*Settings!$B$25</x:f>
        <x:v>75</x:v>
      </x:c>
    </x:row>
    <x:row r="122">
      <x:c r="A122" s="7">
        <x:v>1</x:v>
      </x:c>
      <x:c r="B122" s="7">
        <x:v>117</x:v>
      </x:c>
      <x:c r="C122" s="12" t="n">
        <x:f>MOD(Settings!$B$17*C121,Settings!$B$18)</x:f>
        <x:v>209569586</x:v>
      </x:c>
      <x:c r="D122" s="12" t="n">
        <x:f>MAX(C122,1)/Settings!$B$18</x:f>
        <x:v>0.09758844324275313</x:v>
      </x:c>
      <x:c r="E122" s="12" t="n">
        <x:f>-Settings!$B$11*LN(D122)</x:f>
        <x:v>139.61977211832345</x:v>
      </x:c>
      <x:c r="F122" s="12">
        <x:f t="shared" si="3"/>
        <x:v>7184.2336215469377</x:v>
      </x:c>
      <x:c r="G122" s="12" t="n">
        <x:f>MOD(Settings!$B$17*G121,Settings!$B$18)</x:f>
        <x:v>1071841396</x:v>
      </x:c>
      <x:c r="H122" s="12" t="n">
        <x:f>MAX(G122,1)/Settings!$B$18</x:f>
        <x:v>0.49911504448350286</x:v>
      </x:c>
      <x:c r="I122" s="12" t="n">
        <x:f>-Settings!$B$21*LN(H122)</x:f>
        <x:v>2.779674638944244</x:v>
      </x:c>
      <x:c r="J122" s="12" t="n">
        <x:f>-Settings!$B$24*LN(H122)</x:f>
        <x:v>8.339023916832733</x:v>
      </x:c>
      <x:c r="K122" s="12" t="n">
        <x:f>Settings!$B$12</x:f>
        <x:v>300</x:v>
      </x:c>
      <x:c r="L122" s="12" t="n">
        <x:f>Settings!$B$12*Settings!$B$25</x:f>
        <x:v>75</x:v>
      </x:c>
    </x:row>
    <x:row r="123">
      <x:c r="A123" s="7">
        <x:v>1</x:v>
      </x:c>
      <x:c r="B123" s="7">
        <x:v>118</x:v>
      </x:c>
      <x:c r="C123" s="12" t="n">
        <x:f>MOD(Settings!$B$17*C122,Settings!$B$18)</x:f>
        <x:v>362850822</x:v>
      </x:c>
      <x:c r="D123" s="12" t="n">
        <x:f>MAX(C123,1)/Settings!$B$18</x:f>
        <x:v>0.16896558095187209</x:v>
      </x:c>
      <x:c r="E123" s="12" t="n">
        <x:f>-Settings!$B$11*LN(D123)</x:f>
        <x:v>106.68361486847185</x:v>
      </x:c>
      <x:c r="F123" s="12">
        <x:f t="shared" si="3"/>
        <x:v>7290.9172364154092</x:v>
      </x:c>
      <x:c r="G123" s="12" t="n">
        <x:f>MOD(Settings!$B$17*G122,Settings!$B$18)</x:f>
        <x:v>1345511536</x:v>
      </x:c>
      <x:c r="H123" s="12" t="n">
        <x:f>MAX(G123,1)/Settings!$B$18</x:f>
        <x:v>0.6265526342329348</x:v>
      </x:c>
      <x:c r="I123" s="12" t="n">
        <x:f>-Settings!$B$21*LN(H123)</x:f>
        <x:v>1.8700899801350537</x:v>
      </x:c>
      <x:c r="J123" s="12" t="n">
        <x:f>-Settings!$B$24*LN(H123)</x:f>
        <x:v>5.610269940405161</x:v>
      </x:c>
      <x:c r="K123" s="12" t="n">
        <x:f>Settings!$B$12</x:f>
        <x:v>300</x:v>
      </x:c>
      <x:c r="L123" s="12" t="n">
        <x:f>Settings!$B$12*Settings!$B$25</x:f>
        <x:v>75</x:v>
      </x:c>
    </x:row>
    <x:row r="124">
      <x:c r="A124" s="7">
        <x:v>1</x:v>
      </x:c>
      <x:c r="B124" s="7">
        <x:v>119</x:v>
      </x:c>
      <x:c r="C124" s="12" t="n">
        <x:f>MOD(Settings!$B$17*C123,Settings!$B$18)</x:f>
        <x:v>1727691521</x:v>
      </x:c>
      <x:c r="D124" s="12" t="n">
        <x:f>MAX(C124,1)/Settings!$B$18</x:f>
        <x:v>0.8045190581141595</x:v>
      </x:c>
      <x:c r="E124" s="12" t="n">
        <x:f>-Settings!$B$11*LN(D124)</x:f>
        <x:v>13.050637406424423</x:v>
      </x:c>
      <x:c r="F124" s="12">
        <x:f t="shared" si="3"/>
        <x:v>7303.9678738218336</x:v>
      </x:c>
      <x:c r="G124" s="12" t="n">
        <x:f>MOD(Settings!$B$17*G123,Settings!$B$18)</x:f>
        <x:v>1009582642</x:v>
      </x:c>
      <x:c r="H124" s="12" t="n">
        <x:f>MAX(G124,1)/Settings!$B$18</x:f>
        <x:v>0.4701235529361868</x:v>
      </x:c>
      <x:c r="I124" s="12" t="n">
        <x:f>-Settings!$B$21*LN(H124)</x:f>
        <x:v>3.0190389609476918</x:v>
      </x:c>
      <x:c r="J124" s="12" t="n">
        <x:f>-Settings!$B$24*LN(H124)</x:f>
        <x:v>9.057116882843076</x:v>
      </x:c>
      <x:c r="K124" s="12" t="n">
        <x:f>Settings!$B$12</x:f>
        <x:v>300</x:v>
      </x:c>
      <x:c r="L124" s="12" t="n">
        <x:f>Settings!$B$12*Settings!$B$25</x:f>
        <x:v>75</x:v>
      </x:c>
    </x:row>
    <x:row r="125">
      <x:c r="A125" s="7">
        <x:v>1</x:v>
      </x:c>
      <x:c r="B125" s="7">
        <x:v>120</x:v>
      </x:c>
      <x:c r="C125" s="12" t="n">
        <x:f>MOD(Settings!$B$17*C124,Settings!$B$18)</x:f>
        <x:v>1185002360</x:v>
      </x:c>
      <x:c r="D125" s="12" t="n">
        <x:f>MAX(C125,1)/Settings!$B$18</x:f>
        <x:v>0.5518097246772655</x:v>
      </x:c>
      <x:c r="E125" s="12" t="n">
        <x:f>-Settings!$B$11*LN(D125)</x:f>
        <x:v>35.67311962799636</x:v>
      </x:c>
      <x:c r="F125" s="12">
        <x:f t="shared" si="3"/>
        <x:v>7339.6409934498297</x:v>
      </x:c>
      <x:c r="G125" s="12" t="n">
        <x:f>MOD(Settings!$B$17*G124,Settings!$B$18)</x:f>
        <x:v>787169147</x:v>
      </x:c>
      <x:c r="H125" s="12" t="n">
        <x:f>MAX(G125,1)/Settings!$B$18</x:f>
        <x:v>0.3665541984916451</x:v>
      </x:c>
      <x:c r="I125" s="12" t="n">
        <x:f>-Settings!$B$21*LN(H125)</x:f>
        <x:v>4.014435549207603</x:v>
      </x:c>
      <x:c r="J125" s="12" t="n">
        <x:f>-Settings!$B$24*LN(H125)</x:f>
        <x:v>12.043306647622808</x:v>
      </x:c>
      <x:c r="K125" s="12" t="n">
        <x:f>Settings!$B$12</x:f>
        <x:v>300</x:v>
      </x:c>
      <x:c r="L125" s="12" t="n">
        <x:f>Settings!$B$12*Settings!$B$25</x:f>
        <x:v>75</x:v>
      </x:c>
    </x:row>
    <x:row r="126">
      <x:c r="A126" s="7">
        <x:v>2</x:v>
      </x:c>
      <x:c r="B126" s="7">
        <x:v>1</x:v>
      </x:c>
      <x:c r="C126" s="12" t="n">
        <x:f>MOD(Settings!$B$17*(Settings!$B$15+1000*A126),Settings!$B$18)</x:f>
        <x:v>241096415</x:v>
      </x:c>
      <x:c r="D126" s="12" t="n">
        <x:f>MAX(C126,1)/Settings!$B$18</x:f>
        <x:v>0.11226926702646038</x:v>
      </x:c>
      <x:c r="E126" s="12" t="n">
        <x:f>-Settings!$B$11*LN(D126)</x:f>
        <x:v>131.2113073920367</x:v>
      </x:c>
      <x:c r="F126" s="12" t="n">
        <x:f>E126</x:f>
        <x:v>131.2113073920367</x:v>
      </x:c>
      <x:c r="G126" s="12" t="n">
        <x:f>MOD(Settings!$B$17*(Settings!$B$16+1000*A126),Settings!$B$18)</x:f>
        <x:v>946587047</x:v>
      </x:c>
      <x:c r="H126" s="12" t="n">
        <x:f>MAX(G126,1)/Settings!$B$18</x:f>
        <x:v>0.44078894306010985</x:v>
      </x:c>
      <x:c r="I126" s="12" t="n">
        <x:f>-Settings!$B$21*LN(H126)</x:f>
        <x:v>3.276756421039859</x:v>
      </x:c>
      <x:c r="J126" s="12" t="n">
        <x:f>-Settings!$B$24*LN(H126)</x:f>
        <x:v>9.830269263119577</x:v>
      </x:c>
      <x:c r="K126" s="12" t="n">
        <x:f>Settings!$B$12</x:f>
        <x:v>300</x:v>
      </x:c>
      <x:c r="L126" s="12" t="n">
        <x:f>Settings!$B$12*Settings!$B$25</x:f>
        <x:v>75</x:v>
      </x:c>
    </x:row>
    <x:row r="127">
      <x:c r="A127" s="7">
        <x:v>2</x:v>
      </x:c>
      <x:c r="B127" s="7">
        <x:v>2</x:v>
      </x:c>
      <x:c r="C127" s="12" t="n">
        <x:f>MOD(Settings!$B$17*C126,Settings!$B$18)</x:f>
        <x:v>1953288663</x:v>
      </x:c>
      <x:c r="D127" s="12" t="n">
        <x:f>MAX(C127,1)/Settings!$B$18</x:f>
        <x:v>0.9095709137197449</x:v>
      </x:c>
      <x:c r="E127" s="12" t="n">
        <x:f>-Settings!$B$11*LN(D127)</x:f>
        <x:v>5.686938843494759</x:v>
      </x:c>
      <x:c r="F127" s="12" t="n">
        <x:f t="shared" ref="F127:F158" si="4">F126+E127</x:f>
        <x:v>136.89824623553147</x:v>
      </x:c>
      <x:c r="G127" s="12" t="n">
        <x:f>MOD(Settings!$B$17*G126,Settings!$B$18)</x:f>
        <x:v>729641953</x:v>
      </x:c>
      <x:c r="H127" s="12" t="n">
        <x:f>MAX(G127,1)/Settings!$B$18</x:f>
        <x:v>0.33976601126592887</x:v>
      </x:c>
      <x:c r="I127" s="12" t="n">
        <x:f>-Settings!$B$21*LN(H127)</x:f>
        <x:v>4.317992401803096</x:v>
      </x:c>
      <x:c r="J127" s="12" t="n">
        <x:f>-Settings!$B$24*LN(H127)</x:f>
        <x:v>12.953977205409288</x:v>
      </x:c>
      <x:c r="K127" s="12" t="n">
        <x:f>Settings!$B$12</x:f>
        <x:v>300</x:v>
      </x:c>
      <x:c r="L127" s="12" t="n">
        <x:f>Settings!$B$12*Settings!$B$25</x:f>
        <x:v>75</x:v>
      </x:c>
    </x:row>
    <x:row r="128">
      <x:c r="A128" s="7">
        <x:v>2</x:v>
      </x:c>
      <x:c r="B128" s="7">
        <x:v>3</x:v>
      </x:c>
      <x:c r="C128" s="12" t="n">
        <x:f>MOD(Settings!$B$17*C127,Settings!$B$18)</x:f>
        <x:v>340047352</x:v>
      </x:c>
      <x:c r="D128" s="12" t="n">
        <x:f>MAX(C128,1)/Settings!$B$18</x:f>
        <x:v>0.15834688775164396</x:v>
      </x:c>
      <x:c r="E128" s="12" t="n">
        <x:f>-Settings!$B$11*LN(D128)</x:f>
        <x:v>110.57802962563049</x:v>
      </x:c>
      <x:c r="F128" s="12">
        <x:f t="shared" si="4"/>
        <x:v>247.47627586116198</x:v>
      </x:c>
      <x:c r="G128" s="12" t="n">
        <x:f>MOD(Settings!$B$17*G127,Settings!$B$18)</x:f>
        <x:v>960679701</x:v>
      </x:c>
      <x:c r="H128" s="12" t="n">
        <x:f>MAX(G128,1)/Settings!$B$18</x:f>
        <x:v>0.44735134646638824</x:v>
      </x:c>
      <x:c r="I128" s="12" t="n">
        <x:f>-Settings!$B$21*LN(H128)</x:f>
        <x:v>3.2176439324829142</x:v>
      </x:c>
      <x:c r="J128" s="12" t="n">
        <x:f>-Settings!$B$24*LN(H128)</x:f>
        <x:v>9.652931797448742</x:v>
      </x:c>
      <x:c r="K128" s="12" t="n">
        <x:f>Settings!$B$12</x:f>
        <x:v>300</x:v>
      </x:c>
      <x:c r="L128" s="12" t="n">
        <x:f>Settings!$B$12*Settings!$B$25</x:f>
        <x:v>75</x:v>
      </x:c>
    </x:row>
    <x:row r="129">
      <x:c r="A129" s="7">
        <x:v>2</x:v>
      </x:c>
      <x:c r="B129" s="7">
        <x:v>4</x:v>
      </x:c>
      <x:c r="C129" s="12" t="n">
        <x:f>MOD(Settings!$B$17*C128,Settings!$B$18)</x:f>
        <x:v>721860397</x:v>
      </x:c>
      <x:c r="D129" s="12" t="n">
        <x:f>MAX(C129,1)/Settings!$B$18</x:f>
        <x:v>0.33614244188002423</x:v>
      </x:c>
      <x:c r="E129" s="12" t="n">
        <x:f>-Settings!$B$11*LN(D129)</x:f>
        <x:v>65.41321648121367</x:v>
      </x:c>
      <x:c r="F129" s="12">
        <x:f t="shared" si="4"/>
        <x:v>312.88949234237566</x:v>
      </x:c>
      <x:c r="G129" s="12" t="n">
        <x:f>MOD(Settings!$B$17*G128,Settings!$B$18)</x:f>
        <x:v>1361676561</x:v>
      </x:c>
      <x:c r="H129" s="12" t="n">
        <x:f>MAX(G129,1)/Settings!$B$18</x:f>
        <x:v>0.6340800605873019</x:v>
      </x:c>
      <x:c r="I129" s="12" t="n">
        <x:f>-Settings!$B$21*LN(H129)</x:f>
        <x:v>1.822320215954024</x:v>
      </x:c>
      <x:c r="J129" s="12" t="n">
        <x:f>-Settings!$B$24*LN(H129)</x:f>
        <x:v>5.466960647862072</x:v>
      </x:c>
      <x:c r="K129" s="12" t="n">
        <x:f>Settings!$B$12</x:f>
        <x:v>300</x:v>
      </x:c>
      <x:c r="L129" s="12" t="n">
        <x:f>Settings!$B$12*Settings!$B$25</x:f>
        <x:v>75</x:v>
      </x:c>
    </x:row>
    <x:row r="130">
      <x:c r="A130" s="7">
        <x:v>2</x:v>
      </x:c>
      <x:c r="B130" s="7">
        <x:v>5</x:v>
      </x:c>
      <x:c r="C130" s="12" t="n">
        <x:f>MOD(Settings!$B$17*C129,Settings!$B$18)</x:f>
        <x:v>1172570476</x:v>
      </x:c>
      <x:c r="D130" s="12" t="n">
        <x:f>MAX(C130,1)/Settings!$B$18</x:f>
        <x:v>0.5460206775674693</x:v>
      </x:c>
      <x:c r="E130" s="12" t="n">
        <x:f>-Settings!$B$11*LN(D130)</x:f>
        <x:v>36.30590597709776</x:v>
      </x:c>
      <x:c r="F130" s="12">
        <x:f t="shared" si="4"/>
        <x:v>349.19539831947344</x:v>
      </x:c>
      <x:c r="G130" s="12" t="n">
        <x:f>MOD(Settings!$B$17*G129,Settings!$B$18)</x:f>
        <x:v>2112218295</x:v>
      </x:c>
      <x:c r="H130" s="12" t="n">
        <x:f>MAX(G130,1)/Settings!$B$18</x:f>
        <x:v>0.9835782907826724</x:v>
      </x:c>
      <x:c r="I130" s="12" t="n">
        <x:f>-Settings!$B$21*LN(H130)</x:f>
        <x:v>0.06623216027371724</x:v>
      </x:c>
      <x:c r="J130" s="12" t="n">
        <x:f>-Settings!$B$24*LN(H130)</x:f>
        <x:v>0.1986964808211517</x:v>
      </x:c>
      <x:c r="K130" s="12" t="n">
        <x:f>Settings!$B$12</x:f>
        <x:v>300</x:v>
      </x:c>
      <x:c r="L130" s="12" t="n">
        <x:f>Settings!$B$12*Settings!$B$25</x:f>
        <x:v>75</x:v>
      </x:c>
    </x:row>
    <x:row r="131">
      <x:c r="A131" s="7">
        <x:v>2</x:v>
      </x:c>
      <x:c r="B131" s="7">
        <x:v>6</x:v>
      </x:c>
      <x:c r="C131" s="12" t="n">
        <x:f>MOD(Settings!$B$17*C130,Settings!$B$18)</x:f>
        <x:v>2082045260</x:v>
      </x:c>
      <x:c r="D131" s="12" t="n">
        <x:f>MAX(C131,1)/Settings!$B$18</x:f>
        <x:v>0.9695278764560483</x:v>
      </x:c>
      <x:c r="E131" s="12" t="n">
        <x:f>-Settings!$B$11*LN(D131)</x:f>
        <x:v>1.8567630766176708</x:v>
      </x:c>
      <x:c r="F131" s="12">
        <x:f t="shared" si="4"/>
        <x:v>351.05216139609109</x:v>
      </x:c>
      <x:c r="G131" s="12" t="n">
        <x:f>MOD(Settings!$B$17*G130,Settings!$B$18)</x:f>
        <x:v>715508</x:v>
      </x:c>
      <x:c r="H131" s="12" t="n">
        <x:f>MAX(G131,1)/Settings!$B$18</x:f>
        <x:v>0.00033318437651413697</x:v>
      </x:c>
      <x:c r="I131" s="12" t="n">
        <x:f>-Settings!$B$21*LN(H131)</x:f>
        <x:v>32.02725815193678</x:v>
      </x:c>
      <x:c r="J131" s="12" t="n">
        <x:f>-Settings!$B$24*LN(H131)</x:f>
        <x:v>96.08177445581033</x:v>
      </x:c>
      <x:c r="K131" s="12" t="n">
        <x:f>Settings!$B$12</x:f>
        <x:v>300</x:v>
      </x:c>
      <x:c r="L131" s="12" t="n">
        <x:f>Settings!$B$12*Settings!$B$25</x:f>
        <x:v>75</x:v>
      </x:c>
    </x:row>
    <x:row r="132">
      <x:c r="A132" s="7">
        <x:v>2</x:v>
      </x:c>
      <x:c r="B132" s="7">
        <x:v>7</x:v>
      </x:c>
      <x:c r="C132" s="12" t="n">
        <x:f>MOD(Settings!$B$17*C131,Settings!$B$18)</x:f>
        <x:v>1836140602</x:v>
      </x:c>
      <x:c r="D132" s="12" t="n">
        <x:f>MAX(C132,1)/Settings!$B$18</x:f>
        <x:v>0.8550195968034768</x:v>
      </x:c>
      <x:c r="E132" s="12" t="n">
        <x:f>-Settings!$B$11*LN(D132)</x:f>
        <x:v>9.397853404203412</x:v>
      </x:c>
      <x:c r="F132" s="12">
        <x:f t="shared" si="4"/>
        <x:v>360.45001480029453</x:v>
      </x:c>
      <x:c r="G132" s="12" t="n">
        <x:f>MOD(Settings!$B$17*G131,Settings!$B$18)</x:f>
        <x:v>1288124721</x:v>
      </x:c>
      <x:c r="H132" s="12" t="n">
        <x:f>MAX(G132,1)/Settings!$B$18</x:f>
        <x:v>0.5998298160731</x:v>
      </x:c>
      <x:c r="I132" s="12" t="n">
        <x:f>-Settings!$B$21*LN(H132)</x:f>
        <x:v>2.0444372155102224</x:v>
      </x:c>
      <x:c r="J132" s="12" t="n">
        <x:f>-Settings!$B$24*LN(H132)</x:f>
        <x:v>6.133311646530667</x:v>
      </x:c>
      <x:c r="K132" s="12" t="n">
        <x:f>Settings!$B$12</x:f>
        <x:v>300</x:v>
      </x:c>
      <x:c r="L132" s="12" t="n">
        <x:f>Settings!$B$12*Settings!$B$25</x:f>
        <x:v>75</x:v>
      </x:c>
    </x:row>
    <x:row r="133">
      <x:c r="A133" s="7">
        <x:v>2</x:v>
      </x:c>
      <x:c r="B133" s="7">
        <x:v>8</x:v>
      </x:c>
      <x:c r="C133" s="12" t="n">
        <x:f>MOD(Settings!$B$17*C132,Settings!$B$18)</x:f>
        <x:v>675090424</x:v>
      </x:c>
      <x:c r="D133" s="12" t="n">
        <x:f>MAX(C133,1)/Settings!$B$18</x:f>
        <x:v>0.3143634760353544</x:v>
      </x:c>
      <x:c r="E133" s="12" t="n">
        <x:f>-Settings!$B$11*LN(D133)</x:f>
        <x:v>69.43232373278376</x:v>
      </x:c>
      <x:c r="F133" s="12">
        <x:f t="shared" si="4"/>
        <x:v>429.88233853307827</x:v>
      </x:c>
      <x:c r="G133" s="12" t="n">
        <x:f>MOD(Settings!$B$17*G132,Settings!$B$18)</x:f>
        <x:v>729540440</x:v>
      </x:c>
      <x:c r="H133" s="12" t="n">
        <x:f>MAX(G133,1)/Settings!$B$18</x:f>
        <x:v>0.33971874059164836</x:v>
      </x:c>
      <x:c r="I133" s="12" t="n">
        <x:f>-Settings!$B$21*LN(H133)</x:f>
        <x:v>4.318548949089581</x:v>
      </x:c>
      <x:c r="J133" s="12" t="n">
        <x:f>-Settings!$B$24*LN(H133)</x:f>
        <x:v>12.955646847268742</x:v>
      </x:c>
      <x:c r="K133" s="12" t="n">
        <x:f>Settings!$B$12</x:f>
        <x:v>300</x:v>
      </x:c>
      <x:c r="L133" s="12" t="n">
        <x:f>Settings!$B$12*Settings!$B$25</x:f>
        <x:v>75</x:v>
      </x:c>
    </x:row>
    <x:row r="134">
      <x:c r="A134" s="7">
        <x:v>2</x:v>
      </x:c>
      <x:c r="B134" s="7">
        <x:v>9</x:v>
      </x:c>
      <x:c r="C134" s="12" t="n">
        <x:f>MOD(Settings!$B$17*C133,Settings!$B$18)</x:f>
        <x:v>1088649067</x:v>
      </x:c>
      <x:c r="D134" s="12" t="n">
        <x:f>MAX(C134,1)/Settings!$B$18</x:f>
        <x:v>0.5069417262016525</x:v>
      </x:c>
      <x:c r="E134" s="12" t="n">
        <x:f>-Settings!$B$11*LN(D134)</x:f>
        <x:v>40.76155322730983</x:v>
      </x:c>
      <x:c r="F134" s="12">
        <x:f t="shared" si="4"/>
        <x:v>470.6438917603881</x:v>
      </x:c>
      <x:c r="G134" s="12" t="n">
        <x:f>MOD(Settings!$B$17*G133,Settings!$B$18)</x:f>
        <x:v>1402034357</x:v>
      </x:c>
      <x:c r="H134" s="12" t="n">
        <x:f>MAX(G134,1)/Settings!$B$18</x:f>
        <x:v>0.6528731238343162</x:v>
      </x:c>
      <x:c r="I134" s="12" t="n">
        <x:f>-Settings!$B$21*LN(H134)</x:f>
        <x:v>1.7054898637118387</x:v>
      </x:c>
      <x:c r="J134" s="12" t="n">
        <x:f>-Settings!$B$24*LN(H134)</x:f>
        <x:v>5.116469591135516</x:v>
      </x:c>
      <x:c r="K134" s="12" t="n">
        <x:f>Settings!$B$12</x:f>
        <x:v>300</x:v>
      </x:c>
      <x:c r="L134" s="12" t="n">
        <x:f>Settings!$B$12*Settings!$B$25</x:f>
        <x:v>75</x:v>
      </x:c>
    </x:row>
    <x:row r="135">
      <x:c r="A135" s="7">
        <x:v>2</x:v>
      </x:c>
      <x:c r="B135" s="7">
        <x:v>10</x:v>
      </x:c>
      <x:c r="C135" s="12" t="n">
        <x:f>MOD(Settings!$B$17*C134,Settings!$B$18)</x:f>
        <x:v>364196629</x:v>
      </x:c>
      <x:c r="D135" s="12" t="n">
        <x:f>MAX(C135,1)/Settings!$B$18</x:f>
        <x:v>0.16959227117225167</x:v>
      </x:c>
      <x:c r="E135" s="12" t="n">
        <x:f>-Settings!$B$11*LN(D135)</x:f>
        <x:v>106.46148765486285</x:v>
      </x:c>
      <x:c r="F135" s="12">
        <x:f t="shared" si="4"/>
        <x:v>577.10537941525092</x:v>
      </x:c>
      <x:c r="G135" s="12" t="n">
        <x:f>MOD(Settings!$B$17*G134,Settings!$B$18)</x:f>
        <x:v>1800863215</x:v>
      </x:c>
      <x:c r="H135" s="12" t="n">
        <x:f>MAX(G135,1)/Settings!$B$18</x:f>
        <x:v>0.838592283352554</x:v>
      </x:c>
      <x:c r="I135" s="12" t="n">
        <x:f>-Settings!$B$21*LN(H135)</x:f>
        <x:v>0.7041225844369424</x:v>
      </x:c>
      <x:c r="J135" s="12" t="n">
        <x:f>-Settings!$B$24*LN(H135)</x:f>
        <x:v>2.1123677533108274</x:v>
      </x:c>
      <x:c r="K135" s="12" t="n">
        <x:f>Settings!$B$12</x:f>
        <x:v>300</x:v>
      </x:c>
      <x:c r="L135" s="12" t="n">
        <x:f>Settings!$B$12*Settings!$B$25</x:f>
        <x:v>75</x:v>
      </x:c>
    </x:row>
    <x:row r="136">
      <x:c r="A136" s="7">
        <x:v>2</x:v>
      </x:c>
      <x:c r="B136" s="7">
        <x:v>11</x:v>
      </x:c>
      <x:c r="C136" s="12" t="n">
        <x:f>MOD(Settings!$B$17*C135,Settings!$B$18)</x:f>
        <x:v>724349653</x:v>
      </x:c>
      <x:c r="D136" s="12" t="n">
        <x:f>MAX(C136,1)/Settings!$B$18</x:f>
        <x:v>0.33730159203396254</x:v>
      </x:c>
      <x:c r="E136" s="12" t="n">
        <x:f>-Settings!$B$11*LN(D136)</x:f>
        <x:v>65.20666901946038</x:v>
      </x:c>
      <x:c r="F136" s="12">
        <x:f t="shared" si="4"/>
        <x:v>642.3120484347113</x:v>
      </x:c>
      <x:c r="G136" s="12" t="n">
        <x:f>MOD(Settings!$B$17*G135,Settings!$B$18)</x:f>
        <x:v>473533687</x:v>
      </x:c>
      <x:c r="H136" s="12" t="n">
        <x:f>MAX(G136,1)/Settings!$B$18</x:f>
        <x:v>0.22050630637468133</x:v>
      </x:c>
      <x:c r="I136" s="12" t="n">
        <x:f>-Settings!$B$21*LN(H136)</x:f>
        <x:v>6.04731593666211</x:v>
      </x:c>
      <x:c r="J136" s="12" t="n">
        <x:f>-Settings!$B$24*LN(H136)</x:f>
        <x:v>18.14194780998633</x:v>
      </x:c>
      <x:c r="K136" s="12" t="n">
        <x:f>Settings!$B$12</x:f>
        <x:v>300</x:v>
      </x:c>
      <x:c r="L136" s="12" t="n">
        <x:f>Settings!$B$12*Settings!$B$25</x:f>
        <x:v>75</x:v>
      </x:c>
    </x:row>
    <x:row r="137">
      <x:c r="A137" s="7">
        <x:v>2</x:v>
      </x:c>
      <x:c r="B137" s="7">
        <x:v>12</x:v>
      </x:c>
      <x:c r="C137" s="12" t="n">
        <x:f>MOD(Settings!$B$17*C136,Settings!$B$18)</x:f>
        <x:v>59823128</x:v>
      </x:c>
      <x:c r="D137" s="12" t="n">
        <x:f>MAX(C137,1)/Settings!$B$18</x:f>
        <x:v>0.027857314808227736</x:v>
      </x:c>
      <x:c r="E137" s="12" t="n">
        <x:f>-Settings!$B$11*LN(D137)</x:f>
        <x:v>214.83958181338244</x:v>
      </x:c>
      <x:c r="F137" s="12">
        <x:f t="shared" si="4"/>
        <x:v>857.15163024809374</x:v>
      </x:c>
      <x:c r="G137" s="12" t="n">
        <x:f>MOD(Settings!$B$17*G136,Settings!$B$18)</x:f>
        <x:v>106281627</x:v>
      </x:c>
      <x:c r="H137" s="12" t="n">
        <x:f>MAX(G137,1)/Settings!$B$18</x:f>
        <x:v>0.04949123926902713</x:v>
      </x:c>
      <x:c r="I137" s="12" t="n">
        <x:f>-Settings!$B$21*LN(H137)</x:f>
        <x:v>12.023838438140757</x:v>
      </x:c>
      <x:c r="J137" s="12" t="n">
        <x:f>-Settings!$B$24*LN(H137)</x:f>
        <x:v>36.07151531442227</x:v>
      </x:c>
      <x:c r="K137" s="12" t="n">
        <x:f>Settings!$B$12</x:f>
        <x:v>300</x:v>
      </x:c>
      <x:c r="L137" s="12" t="n">
        <x:f>Settings!$B$12*Settings!$B$25</x:f>
        <x:v>75</x:v>
      </x:c>
    </x:row>
    <x:row r="138">
      <x:c r="A138" s="7">
        <x:v>2</x:v>
      </x:c>
      <x:c r="B138" s="7">
        <x:v>13</x:v>
      </x:c>
      <x:c r="C138" s="12" t="n">
        <x:f>MOD(Settings!$B$17*C137,Settings!$B$18)</x:f>
        <x:v>424965500</x:v>
      </x:c>
      <x:c r="D138" s="12" t="n">
        <x:f>MAX(C138,1)/Settings!$B$18</x:f>
        <x:v>0.19788998188352677</x:v>
      </x:c>
      <x:c r="E138" s="12" t="n">
        <x:f>-Settings!$B$11*LN(D138)</x:f>
        <x:v>97.20264298617171</x:v>
      </x:c>
      <x:c r="F138" s="12">
        <x:f t="shared" si="4"/>
        <x:v>954.35427323426541</x:v>
      </x:c>
      <x:c r="G138" s="12" t="n">
        <x:f>MOD(Settings!$B$17*G137,Settings!$B$18)</x:f>
        <x:v>1716394332</x:v>
      </x:c>
      <x:c r="H138" s="12" t="n">
        <x:f>MAX(G138,1)/Settings!$B$18</x:f>
        <x:v>0.7992583945390109</x:v>
      </x:c>
      <x:c r="I138" s="12" t="n">
        <x:f>-Settings!$B$21*LN(H138)</x:f>
        <x:v>0.8962839523079893</x:v>
      </x:c>
      <x:c r="J138" s="12" t="n">
        <x:f>-Settings!$B$24*LN(H138)</x:f>
        <x:v>2.688851856923968</x:v>
      </x:c>
      <x:c r="K138" s="12" t="n">
        <x:f>Settings!$B$12</x:f>
        <x:v>300</x:v>
      </x:c>
      <x:c r="L138" s="12" t="n">
        <x:f>Settings!$B$12*Settings!$B$25</x:f>
        <x:v>75</x:v>
      </x:c>
    </x:row>
    <x:row r="139">
      <x:c r="A139" s="7">
        <x:v>2</x:v>
      </x:c>
      <x:c r="B139" s="7">
        <x:v>14</x:v>
      </x:c>
      <x:c r="C139" s="12" t="n">
        <x:f>MOD(Settings!$B$17*C138,Settings!$B$18)</x:f>
        <x:v>2012032225</x:v>
      </x:c>
      <x:c r="D139" s="12" t="n">
        <x:f>MAX(C139,1)/Settings!$B$18</x:f>
        <x:v>0.9369255164344448</x:v>
      </x:c>
      <x:c r="E139" s="12" t="n">
        <x:f>-Settings!$B$11*LN(D139)</x:f>
        <x:v>3.9090894861246097</x:v>
      </x:c>
      <x:c r="F139" s="12">
        <x:f t="shared" si="4"/>
        <x:v>958.26336272038998</x:v>
      </x:c>
      <x:c r="G139" s="12" t="n">
        <x:f>MOD(Settings!$B$17*G138,Settings!$B$18)</x:f>
        <x:v>291707773</x:v>
      </x:c>
      <x:c r="H139" s="12" t="n">
        <x:f>MAX(G139,1)/Settings!$B$18</x:f>
        <x:v>0.13583701715610783</x:v>
      </x:c>
      <x:c r="I139" s="12" t="n">
        <x:f>-Settings!$B$21*LN(H139)</x:f>
        <x:v>7.985198060677638</x:v>
      </x:c>
      <x:c r="J139" s="12" t="n">
        <x:f>-Settings!$B$24*LN(H139)</x:f>
        <x:v>23.95559418203291</x:v>
      </x:c>
      <x:c r="K139" s="12" t="n">
        <x:f>Settings!$B$12</x:f>
        <x:v>300</x:v>
      </x:c>
      <x:c r="L139" s="12" t="n">
        <x:f>Settings!$B$12*Settings!$B$25</x:f>
        <x:v>75</x:v>
      </x:c>
    </x:row>
    <x:row r="140">
      <x:c r="A140" s="7">
        <x:v>2</x:v>
      </x:c>
      <x:c r="B140" s="7">
        <x:v>15</x:v>
      </x:c>
      <x:c r="C140" s="12" t="n">
        <x:f>MOD(Settings!$B$17*C139,Settings!$B$18)</x:f>
        <x:v>1948099913</x:v>
      </x:c>
      <x:c r="D140" s="12" t="n">
        <x:f>MAX(C140,1)/Settings!$B$18</x:f>
        <x:v>0.9071547137141017</x:v>
      </x:c>
      <x:c r="E140" s="12" t="n">
        <x:f>-Settings!$B$11*LN(D140)</x:f>
        <x:v>5.84653596000661</x:v>
      </x:c>
      <x:c r="F140" s="12">
        <x:f t="shared" si="4"/>
        <x:v>964.10989868039655</x:v>
      </x:c>
      <x:c r="G140" s="12" t="n">
        <x:f>MOD(Settings!$B$17*G139,Settings!$B$18)</x:f>
        <x:v>27374710</x:v>
      </x:c>
      <x:c r="H140" s="12" t="n">
        <x:f>MAX(G140,1)/Settings!$B$18</x:f>
        <x:v>0.012747342704211987</x:v>
      </x:c>
      <x:c r="I140" s="12" t="n">
        <x:f>-Settings!$B$21*LN(H140)</x:f>
        <x:v>17.44972977782049</x:v>
      </x:c>
      <x:c r="J140" s="12" t="n">
        <x:f>-Settings!$B$24*LN(H140)</x:f>
        <x:v>52.34918933346147</x:v>
      </x:c>
      <x:c r="K140" s="12" t="n">
        <x:f>Settings!$B$12</x:f>
        <x:v>300</x:v>
      </x:c>
      <x:c r="L140" s="12" t="n">
        <x:f>Settings!$B$12*Settings!$B$25</x:f>
        <x:v>75</x:v>
      </x:c>
    </x:row>
    <x:row r="141">
      <x:c r="A141" s="7">
        <x:v>2</x:v>
      </x:c>
      <x:c r="B141" s="7">
        <x:v>16</x:v>
      </x:c>
      <x:c r="C141" s="12" t="n">
        <x:f>MOD(Settings!$B$17*C140,Settings!$B$18)</x:f>
        <x:v>1179555629</x:v>
      </x:c>
      <x:c r="D141" s="12" t="n">
        <x:f>MAX(C141,1)/Settings!$B$18</x:f>
        <x:v>0.5492733929070055</x:v>
      </x:c>
      <x:c r="E141" s="12" t="n">
        <x:f>-Settings!$B$11*LN(D141)</x:f>
        <x:v>35.94953867928244</x:v>
      </x:c>
      <x:c r="F141" s="12">
        <x:f t="shared" si="4"/>
        <x:v>1000.059437359679</x:v>
      </x:c>
      <x:c r="G141" s="12" t="n">
        <x:f>MOD(Settings!$B$17*G140,Settings!$B$18)</x:f>
        <x:v>525250512</x:v>
      </x:c>
      <x:c r="H141" s="12" t="n">
        <x:f>MAX(G141,1)/Settings!$B$18</x:f>
        <x:v>0.2445888296908647</x:v>
      </x:c>
      <x:c r="I141" s="12" t="n">
        <x:f>-Settings!$B$21*LN(H141)</x:f>
        <x:v>5.632706897719269</x:v>
      </x:c>
      <x:c r="J141" s="12" t="n">
        <x:f>-Settings!$B$24*LN(H141)</x:f>
        <x:v>16.898120693157807</x:v>
      </x:c>
      <x:c r="K141" s="12" t="n">
        <x:f>Settings!$B$12</x:f>
        <x:v>300</x:v>
      </x:c>
      <x:c r="L141" s="12" t="n">
        <x:f>Settings!$B$12*Settings!$B$25</x:f>
        <x:v>75</x:v>
      </x:c>
    </x:row>
    <x:row r="142">
      <x:c r="A142" s="7">
        <x:v>2</x:v>
      </x:c>
      <x:c r="B142" s="7">
        <x:v>17</x:v>
      </x:c>
      <x:c r="C142" s="12" t="n">
        <x:f>MOD(Settings!$B$17*C141,Settings!$B$18)</x:f>
        <x:v>1369911146</x:v>
      </x:c>
      <x:c r="D142" s="12" t="n">
        <x:f>MAX(C142,1)/Settings!$B$18</x:f>
        <x:v>0.6379145880406325</x:v>
      </x:c>
      <x:c r="E142" s="12" t="n">
        <x:f>-Settings!$B$11*LN(D142)</x:f>
        <x:v>26.973052748628422</x:v>
      </x:c>
      <x:c r="F142" s="12">
        <x:f t="shared" si="4"/>
        <x:v>1027.0324901083075</x:v>
      </x:c>
      <x:c r="G142" s="12" t="n">
        <x:f>MOD(Settings!$B$17*G141,Settings!$B$18)</x:f>
        <x:v>1727566014</x:v>
      </x:c>
      <x:c r="H142" s="12" t="n">
        <x:f>MAX(G142,1)/Settings!$B$18</x:f>
        <x:v>0.804460614362946</x:v>
      </x:c>
      <x:c r="I142" s="12" t="n">
        <x:f>-Settings!$B$21*LN(H142)</x:f>
        <x:v>0.8703330816527688</x:v>
      </x:c>
      <x:c r="J142" s="12" t="n">
        <x:f>-Settings!$B$24*LN(H142)</x:f>
        <x:v>2.6109992449583066</x:v>
      </x:c>
      <x:c r="K142" s="12" t="n">
        <x:f>Settings!$B$12</x:f>
        <x:v>300</x:v>
      </x:c>
      <x:c r="L142" s="12" t="n">
        <x:f>Settings!$B$12*Settings!$B$25</x:f>
        <x:v>75</x:v>
      </x:c>
    </x:row>
    <x:row r="143">
      <x:c r="A143" s="7">
        <x:v>2</x:v>
      </x:c>
      <x:c r="B143" s="7">
        <x:v>18</x:v>
      </x:c>
      <x:c r="C143" s="12" t="n">
        <x:f>MOD(Settings!$B$17*C142,Settings!$B$18)</x:f>
        <x:v>924451335</x:v>
      </x:c>
      <x:c r="D143" s="12" t="n">
        <x:f>MAX(C143,1)/Settings!$B$18</x:f>
        <x:v>0.43048119890991654</x:v>
      </x:c>
      <x:c r="E143" s="12" t="n">
        <x:f>-Settings!$B$11*LN(D143)</x:f>
        <x:v>50.571097725069095</x:v>
      </x:c>
      <x:c r="F143" s="12">
        <x:f t="shared" si="4"/>
        <x:v>1077.6035878333767</x:v>
      </x:c>
      <x:c r="G143" s="12" t="n">
        <x:f>MOD(Settings!$B$17*G142,Settings!$B$18)</x:f>
        <x:v>1223089858</x:v>
      </x:c>
      <x:c r="H143" s="12" t="n">
        <x:f>MAX(G143,1)/Settings!$B$18</x:f>
        <x:v>0.5695455980345353</x:v>
      </x:c>
      <x:c r="I143" s="12" t="n">
        <x:f>-Settings!$B$21*LN(H143)</x:f>
        <x:v>2.251665730056941</x:v>
      </x:c>
      <x:c r="J143" s="12" t="n">
        <x:f>-Settings!$B$24*LN(H143)</x:f>
        <x:v>6.7549971901708235</x:v>
      </x:c>
      <x:c r="K143" s="12" t="n">
        <x:f>Settings!$B$12</x:f>
        <x:v>300</x:v>
      </x:c>
      <x:c r="L143" s="12" t="n">
        <x:f>Settings!$B$12*Settings!$B$25</x:f>
        <x:v>75</x:v>
      </x:c>
    </x:row>
    <x:row r="144">
      <x:c r="A144" s="7">
        <x:v>2</x:v>
      </x:c>
      <x:c r="B144" s="7">
        <x:v>19</x:v>
      </x:c>
      <x:c r="C144" s="12" t="n">
        <x:f>MOD(Settings!$B$17*C143,Settings!$B$18)</x:f>
        <x:v>209401300</x:v>
      </x:c>
      <x:c r="D144" s="12" t="n">
        <x:f>MAX(C144,1)/Settings!$B$18</x:f>
        <x:v>0.09751007896732077</x:v>
      </x:c>
      <x:c r="E144" s="12" t="n">
        <x:f>-Settings!$B$11*LN(D144)</x:f>
        <x:v>139.66797193783555</x:v>
      </x:c>
      <x:c r="F144" s="12">
        <x:f t="shared" si="4"/>
        <x:v>1217.2715597712122</x:v>
      </x:c>
      <x:c r="G144" s="12" t="n">
        <x:f>MOD(Settings!$B$17*G143,Settings!$B$18)</x:f>
        <x:v>757774322</x:v>
      </x:c>
      <x:c r="H144" s="12" t="n">
        <x:f>MAX(G144,1)/Settings!$B$18</x:f>
        <x:v>0.35286616643558544</x:v>
      </x:c>
      <x:c r="I144" s="12" t="n">
        <x:f>-Settings!$B$21*LN(H144)</x:f>
        <x:v>4.166665703392146</x:v>
      </x:c>
      <x:c r="J144" s="12" t="n">
        <x:f>-Settings!$B$24*LN(H144)</x:f>
        <x:v>12.499997110176439</x:v>
      </x:c>
      <x:c r="K144" s="12" t="n">
        <x:f>Settings!$B$12</x:f>
        <x:v>300</x:v>
      </x:c>
      <x:c r="L144" s="12" t="n">
        <x:f>Settings!$B$12*Settings!$B$25</x:f>
        <x:v>75</x:v>
      </x:c>
    </x:row>
    <x:row r="145">
      <x:c r="A145" s="7">
        <x:v>2</x:v>
      </x:c>
      <x:c r="B145" s="7">
        <x:v>20</x:v>
      </x:c>
      <x:c r="C145" s="12" t="n">
        <x:f>MOD(Settings!$B$17*C144,Settings!$B$18)</x:f>
        <x:v>1829435314</x:v>
      </x:c>
      <x:c r="D145" s="12" t="n">
        <x:f>MAX(C145,1)/Settings!$B$18</x:f>
        <x:v>0.8518972037601737</x:v>
      </x:c>
      <x:c r="E145" s="12" t="n">
        <x:f>-Settings!$B$11*LN(D145)</x:f>
        <x:v>9.617364737736565</x:v>
      </x:c>
      <x:c r="F145" s="12">
        <x:f t="shared" si="4"/>
        <x:v>1226.8889245089488</x:v>
      </x:c>
      <x:c r="G145" s="12" t="n">
        <x:f>MOD(Settings!$B$17*G144,Settings!$B$18)</x:f>
        <x:v>1335003144</x:v>
      </x:c>
      <x:c r="H145" s="12" t="n">
        <x:f>MAX(G145,1)/Settings!$B$18</x:f>
        <x:v>0.6216592828844019</x:v>
      </x:c>
      <x:c r="I145" s="12" t="n">
        <x:f>-Settings!$B$21*LN(H145)</x:f>
        <x:v>1.9014524521624507</x:v>
      </x:c>
      <x:c r="J145" s="12" t="n">
        <x:f>-Settings!$B$24*LN(H145)</x:f>
        <x:v>5.704357356487352</x:v>
      </x:c>
      <x:c r="K145" s="12" t="n">
        <x:f>Settings!$B$12</x:f>
        <x:v>300</x:v>
      </x:c>
      <x:c r="L145" s="12" t="n">
        <x:f>Settings!$B$12*Settings!$B$25</x:f>
        <x:v>75</x:v>
      </x:c>
    </x:row>
    <x:row r="146">
      <x:c r="A146" s="7">
        <x:v>2</x:v>
      </x:c>
      <x:c r="B146" s="7">
        <x:v>21</x:v>
      </x:c>
      <x:c r="C146" s="12" t="n">
        <x:f>MOD(Settings!$B$17*C145,Settings!$B$18)</x:f>
        <x:v>1795948299</x:v>
      </x:c>
      <x:c r="D146" s="12" t="n">
        <x:f>MAX(C146,1)/Settings!$B$18</x:f>
        <x:v>0.8363035972399189</x:v>
      </x:c>
      <x:c r="E146" s="12" t="n">
        <x:f>-Settings!$B$11*LN(D146)</x:f>
        <x:v>10.725814633734014</x:v>
      </x:c>
      <x:c r="F146" s="12">
        <x:f t="shared" si="4"/>
        <x:v>1237.6147391426828</x:v>
      </x:c>
      <x:c r="G146" s="12" t="n">
        <x:f>MOD(Settings!$B$17*G145,Settings!$B$18)</x:f>
        <x:v>488697352</x:v>
      </x:c>
      <x:c r="H146" s="12" t="n">
        <x:f>MAX(G146,1)/Settings!$B$18</x:f>
        <x:v>0.22756743814217273</x:v>
      </x:c>
      <x:c r="I146" s="12" t="n">
        <x:f>-Settings!$B$21*LN(H146)</x:f>
        <x:v>5.921234612496285</x:v>
      </x:c>
      <x:c r="J146" s="12" t="n">
        <x:f>-Settings!$B$24*LN(H146)</x:f>
        <x:v>17.763703837488855</x:v>
      </x:c>
      <x:c r="K146" s="12" t="n">
        <x:f>Settings!$B$12</x:f>
        <x:v>300</x:v>
      </x:c>
      <x:c r="L146" s="12" t="n">
        <x:f>Settings!$B$12*Settings!$B$25</x:f>
        <x:v>75</x:v>
      </x:c>
    </x:row>
    <x:row r="147">
      <x:c r="A147" s="7">
        <x:v>2</x:v>
      </x:c>
      <x:c r="B147" s="7">
        <x:v>22</x:v>
      </x:c>
      <x:c r="C147" s="12" t="n">
        <x:f>MOD(Settings!$B$17*C146,Settings!$B$18)</x:f>
        <x:v>1620402708</x:v>
      </x:c>
      <x:c r="D147" s="12" t="n">
        <x:f>MAX(C147,1)/Settings!$B$18</x:f>
        <x:v>0.7545588113155955</x:v>
      </x:c>
      <x:c r="E147" s="12" t="n">
        <x:f>-Settings!$B$11*LN(D147)</x:f>
        <x:v>16.897323384535916</x:v>
      </x:c>
      <x:c r="F147" s="12">
        <x:f t="shared" si="4"/>
        <x:v>1254.5120625272186</x:v>
      </x:c>
      <x:c r="G147" s="12" t="n">
        <x:f>MOD(Settings!$B$17*G146,Settings!$B$18)</x:f>
        <x:v>1558928936</x:v>
      </x:c>
      <x:c r="H147" s="12" t="n">
        <x:f>MAX(G147,1)/Settings!$B$18</x:f>
        <x:v>0.7259328554970831</x:v>
      </x:c>
      <x:c r="I147" s="12" t="n">
        <x:f>-Settings!$B$21*LN(H147)</x:f>
        <x:v>1.281191015902401</x:v>
      </x:c>
      <x:c r="J147" s="12" t="n">
        <x:f>-Settings!$B$24*LN(H147)</x:f>
        <x:v>3.8435730477072028</x:v>
      </x:c>
      <x:c r="K147" s="12" t="n">
        <x:f>Settings!$B$12</x:f>
        <x:v>300</x:v>
      </x:c>
      <x:c r="L147" s="12" t="n">
        <x:f>Settings!$B$12*Settings!$B$25</x:f>
        <x:v>75</x:v>
      </x:c>
    </x:row>
    <x:row r="148">
      <x:c r="A148" s="7">
        <x:v>2</x:v>
      </x:c>
      <x:c r="B148" s="7">
        <x:v>23</x:v>
      </x:c>
      <x:c r="C148" s="12" t="n">
        <x:f>MOD(Settings!$B$17*C147,Settings!$B$18)</x:f>
        <x:v>1868185749</x:v>
      </x:c>
      <x:c r="D148" s="12" t="n">
        <x:f>MAX(C148,1)/Settings!$B$18</x:f>
        <x:v>0.8699417812144112</x:v>
      </x:c>
      <x:c r="E148" s="12" t="n">
        <x:f>-Settings!$B$11*LN(D148)</x:f>
        <x:v>8.359739263018888</x:v>
      </x:c>
      <x:c r="F148" s="12">
        <x:f t="shared" si="4"/>
        <x:v>1262.8718017902374</x:v>
      </x:c>
      <x:c r="G148" s="12" t="n">
        <x:f>MOD(Settings!$B$17*G147,Settings!$B$18)</x:f>
        <x:v>1618133952</x:v>
      </x:c>
      <x:c r="H148" s="12" t="n">
        <x:f>MAX(G148,1)/Settings!$B$18</x:f>
        <x:v>0.7535023394755564</x:v>
      </x:c>
      <x:c r="I148" s="12" t="n">
        <x:f>-Settings!$B$21*LN(H148)</x:f>
        <x:v>1.1320926244351432</x:v>
      </x:c>
      <x:c r="J148" s="12" t="n">
        <x:f>-Settings!$B$24*LN(H148)</x:f>
        <x:v>3.3962778733054297</x:v>
      </x:c>
      <x:c r="K148" s="12" t="n">
        <x:f>Settings!$B$12</x:f>
        <x:v>300</x:v>
      </x:c>
      <x:c r="L148" s="12" t="n">
        <x:f>Settings!$B$12*Settings!$B$25</x:f>
        <x:v>75</x:v>
      </x:c>
    </x:row>
    <x:row r="149">
      <x:c r="A149" s="7">
        <x:v>2</x:v>
      </x:c>
      <x:c r="B149" s="7">
        <x:v>24</x:v>
      </x:c>
      <x:c r="C149" s="12" t="n">
        <x:f>MOD(Settings!$B$17*C148,Settings!$B$18)</x:f>
        <x:v>239480656</x:v>
      </x:c>
      <x:c r="D149" s="12" t="n">
        <x:f>MAX(C149,1)/Settings!$B$18</x:f>
        <x:v>0.11151687061019096</x:v>
      </x:c>
      <x:c r="E149" s="12" t="n">
        <x:f>-Settings!$B$11*LN(D149)</x:f>
        <x:v>131.61476361639328</x:v>
      </x:c>
      <x:c r="F149" s="12">
        <x:f t="shared" si="4"/>
        <x:v>1394.4865654066307</x:v>
      </x:c>
      <x:c r="G149" s="12" t="n">
        <x:f>MOD(Settings!$B$17*G148,Settings!$B$18)</x:f>
        <x:v>244425656</x:v>
      </x:c>
      <x:c r="H149" s="12" t="n">
        <x:f>MAX(G149,1)/Settings!$B$18</x:f>
        <x:v>0.11381956567700001</x:v>
      </x:c>
      <x:c r="I149" s="12" t="n">
        <x:f>-Settings!$B$21*LN(H149)</x:f>
        <x:v>8.692563366761537</x:v>
      </x:c>
      <x:c r="J149" s="12" t="n">
        <x:f>-Settings!$B$24*LN(H149)</x:f>
        <x:v>26.07769010028461</x:v>
      </x:c>
      <x:c r="K149" s="12" t="n">
        <x:f>Settings!$B$12</x:f>
        <x:v>300</x:v>
      </x:c>
      <x:c r="L149" s="12" t="n">
        <x:f>Settings!$B$12*Settings!$B$25</x:f>
        <x:v>75</x:v>
      </x:c>
    </x:row>
    <x:row r="150">
      <x:c r="A150" s="7">
        <x:v>2</x:v>
      </x:c>
      <x:c r="B150" s="7">
        <x:v>25</x:v>
      </x:c>
      <x:c r="C150" s="12" t="n">
        <x:f>MOD(Settings!$B$17*C149,Settings!$B$18)</x:f>
        <x:v>567030914</x:v>
      </x:c>
      <x:c r="D150" s="12" t="n">
        <x:f>MAX(C150,1)/Settings!$B$18</x:f>
        <x:v>0.26404434547947925</x:v>
      </x:c>
      <x:c r="E150" s="12" t="n">
        <x:f>-Settings!$B$11*LN(D150)</x:f>
        <x:v>79.89829287846206</x:v>
      </x:c>
      <x:c r="F150" s="12">
        <x:f t="shared" si="4"/>
        <x:v>1474.3848582850928</x:v>
      </x:c>
      <x:c r="G150" s="12" t="n">
        <x:f>MOD(Settings!$B$17*G149,Settings!$B$18)</x:f>
        <x:v>2073267328</x:v>
      </x:c>
      <x:c r="H150" s="12" t="n">
        <x:f>MAX(G150,1)/Settings!$B$18</x:f>
        <x:v>0.965440333339125</x:v>
      </x:c>
      <x:c r="I150" s="12" t="n">
        <x:f>-Settings!$B$21*LN(H150)</x:f>
        <x:v>0.1406839109591394</x:v>
      </x:c>
      <x:c r="J150" s="12" t="n">
        <x:f>-Settings!$B$24*LN(H150)</x:f>
        <x:v>0.4220517328774182</x:v>
      </x:c>
      <x:c r="K150" s="12" t="n">
        <x:f>Settings!$B$12</x:f>
        <x:v>300</x:v>
      </x:c>
      <x:c r="L150" s="12" t="n">
        <x:f>Settings!$B$12*Settings!$B$25</x:f>
        <x:v>75</x:v>
      </x:c>
    </x:row>
    <x:row r="151">
      <x:c r="A151" s="7">
        <x:v>2</x:v>
      </x:c>
      <x:c r="B151" s="7">
        <x:v>26</x:v>
      </x:c>
      <x:c r="C151" s="12" t="n">
        <x:f>MOD(Settings!$B$17*C150,Settings!$B$18)</x:f>
        <x:v>1703629859</x:v>
      </x:c>
      <x:c r="D151" s="12" t="n">
        <x:f>MAX(C151,1)/Settings!$B$18</x:f>
        <x:v>0.7933144736072582</x:v>
      </x:c>
      <x:c r="E151" s="12" t="n">
        <x:f>-Settings!$B$11*LN(D151)</x:f>
        <x:v>13.892134441875799</x:v>
      </x:c>
      <x:c r="F151" s="12">
        <x:f t="shared" si="4"/>
        <x:v>1488.2769927269687</x:v>
      </x:c>
      <x:c r="G151" s="12" t="n">
        <x:f>MOD(Settings!$B$17*G150,Settings!$B$18)</x:f>
        <x:v>334325474</x:v>
      </x:c>
      <x:c r="H151" s="12" t="n">
        <x:f>MAX(G151,1)/Settings!$B$18</x:f>
        <x:v>0.1556824306751054</x:v>
      </x:c>
      <x:c r="I151" s="12" t="n">
        <x:f>-Settings!$B$21*LN(H151)</x:f>
        <x:v>7.439748189553662</x:v>
      </x:c>
      <x:c r="J151" s="12" t="n">
        <x:f>-Settings!$B$24*LN(H151)</x:f>
        <x:v>22.319244568660988</x:v>
      </x:c>
      <x:c r="K151" s="12" t="n">
        <x:f>Settings!$B$12</x:f>
        <x:v>300</x:v>
      </x:c>
      <x:c r="L151" s="12" t="n">
        <x:f>Settings!$B$12*Settings!$B$25</x:f>
        <x:v>75</x:v>
      </x:c>
    </x:row>
    <x:row r="152">
      <x:c r="A152" s="7">
        <x:v>2</x:v>
      </x:c>
      <x:c r="B152" s="7">
        <x:v>27</x:v>
      </x:c>
      <x:c r="C152" s="12" t="n">
        <x:f>MOD(Settings!$B$17*C151,Settings!$B$18)</x:f>
        <x:v>507574762</x:v>
      </x:c>
      <x:c r="D152" s="12" t="n">
        <x:f>MAX(C152,1)/Settings!$B$18</x:f>
        <x:v>0.2363579171879021</x:v>
      </x:c>
      <x:c r="E152" s="12" t="n">
        <x:f>-Settings!$B$11*LN(D152)</x:f>
        <x:v>86.54448147458379</x:v>
      </x:c>
      <x:c r="F152" s="12">
        <x:f t="shared" si="4"/>
        <x:v>1574.8214742015525</x:v>
      </x:c>
      <x:c r="G152" s="12" t="n">
        <x:f>MOD(Settings!$B$17*G151,Settings!$B$18)</x:f>
        <x:v>1191020966</x:v>
      </x:c>
      <x:c r="H152" s="12" t="n">
        <x:f>MAX(G152,1)/Settings!$B$18</x:f>
        <x:v>0.5546123564963287</x:v>
      </x:c>
      <x:c r="I152" s="12" t="n">
        <x:f>-Settings!$B$21*LN(H152)</x:f>
        <x:v>2.3579434641345514</x:v>
      </x:c>
      <x:c r="J152" s="12" t="n">
        <x:f>-Settings!$B$24*LN(H152)</x:f>
        <x:v>7.073830392403654</x:v>
      </x:c>
      <x:c r="K152" s="12" t="n">
        <x:f>Settings!$B$12</x:f>
        <x:v>300</x:v>
      </x:c>
      <x:c r="L152" s="12" t="n">
        <x:f>Settings!$B$12*Settings!$B$25</x:f>
        <x:v>75</x:v>
      </x:c>
    </x:row>
    <x:row r="153">
      <x:c r="A153" s="7">
        <x:v>2</x:v>
      </x:c>
      <x:c r="B153" s="7">
        <x:v>28</x:v>
      </x:c>
      <x:c r="C153" s="12" t="n">
        <x:f>MOD(Settings!$B$17*C152,Settings!$B$18)</x:f>
        <x:v>1003979050</x:v>
      </x:c>
      <x:c r="D153" s="12" t="n">
        <x:f>MAX(C153,1)/Settings!$B$18</x:f>
        <x:v>0.46751417707070436</x:v>
      </x:c>
      <x:c r="E153" s="12" t="n">
        <x:f>-Settings!$B$11*LN(D153)</x:f>
        <x:v>45.6195363256961</x:v>
      </x:c>
      <x:c r="F153" s="12">
        <x:f t="shared" si="4"/>
        <x:v>1620.4410105272486</x:v>
      </x:c>
      <x:c r="G153" s="12" t="n">
        <x:f>MOD(Settings!$B$17*G152,Settings!$B$18)</x:f>
        <x:v>794301875</x:v>
      </x:c>
      <x:c r="H153" s="12" t="n">
        <x:f>MAX(G153,1)/Settings!$B$18</x:f>
        <x:v>0.3698756337956878</x:v>
      </x:c>
      <x:c r="I153" s="12" t="n">
        <x:f>-Settings!$B$21*LN(H153)</x:f>
        <x:v>3.9783538188920575</x:v>
      </x:c>
      <x:c r="J153" s="12" t="n">
        <x:f>-Settings!$B$24*LN(H153)</x:f>
        <x:v>11.935061456676173</x:v>
      </x:c>
      <x:c r="K153" s="12" t="n">
        <x:f>Settings!$B$12</x:f>
        <x:v>300</x:v>
      </x:c>
      <x:c r="L153" s="12" t="n">
        <x:f>Settings!$B$12*Settings!$B$25</x:f>
        <x:v>75</x:v>
      </x:c>
    </x:row>
    <x:row r="154">
      <x:c r="A154" s="7">
        <x:v>2</x:v>
      </x:c>
      <x:c r="B154" s="7">
        <x:v>29</x:v>
      </x:c>
      <x:c r="C154" s="12" t="n">
        <x:f>MOD(Settings!$B$17*C153,Settings!$B$18)</x:f>
        <x:v>1096878871</x:v>
      </x:c>
      <x:c r="D154" s="12" t="n">
        <x:f>MAX(C154,1)/Settings!$B$18</x:f>
        <x:v>0.5107740273283674</x:v>
      </x:c>
      <x:c r="E154" s="12" t="n">
        <x:f>-Settings!$B$11*LN(D154)</x:f>
        <x:v>40.3096801898134</x:v>
      </x:c>
      <x:c r="F154" s="12">
        <x:f t="shared" si="4"/>
        <x:v>1660.7506907170621</x:v>
      </x:c>
      <x:c r="G154" s="12" t="n">
        <x:f>MOD(Settings!$B$17*G153,Settings!$B$18)</x:f>
        <x:v>1073263373</x:v>
      </x:c>
      <x:c r="H154" s="12" t="n">
        <x:f>MAX(G154,1)/Settings!$B$18</x:f>
        <x:v>0.4997772041241532</x:v>
      </x:c>
      <x:c r="I154" s="12" t="n">
        <x:f>-Settings!$B$21*LN(H154)</x:f>
        <x:v>2.7743714864685773</x:v>
      </x:c>
      <x:c r="J154" s="12" t="n">
        <x:f>-Settings!$B$24*LN(H154)</x:f>
        <x:v>8.323114459405732</x:v>
      </x:c>
      <x:c r="K154" s="12" t="n">
        <x:f>Settings!$B$12</x:f>
        <x:v>300</x:v>
      </x:c>
      <x:c r="L154" s="12" t="n">
        <x:f>Settings!$B$12*Settings!$B$25</x:f>
        <x:v>75</x:v>
      </x:c>
    </x:row>
    <x:row r="155">
      <x:c r="A155" s="7">
        <x:v>2</x:v>
      </x:c>
      <x:c r="B155" s="7">
        <x:v>30</x:v>
      </x:c>
      <x:c r="C155" s="12" t="n">
        <x:f>MOD(Settings!$B$17*C154,Settings!$B$18)</x:f>
        <x:v>1243559049</x:v>
      </x:c>
      <x:c r="D155" s="12" t="n">
        <x:f>MAX(C155,1)/Settings!$B$18</x:f>
        <x:v>0.5790773078701819</x:v>
      </x:c>
      <x:c r="E155" s="12" t="n">
        <x:f>-Settings!$B$11*LN(D155)</x:f>
        <x:v>32.77915744106853</x:v>
      </x:c>
      <x:c r="F155" s="12">
        <x:f t="shared" si="4"/>
        <x:v>1693.5298481581306</x:v>
      </x:c>
      <x:c r="G155" s="12" t="n">
        <x:f>MOD(Settings!$B$17*G154,Settings!$B$18)</x:f>
        <x:v>1622358858</x:v>
      </x:c>
      <x:c r="H155" s="12" t="n">
        <x:f>MAX(G155,1)/Settings!$B$18</x:f>
        <x:v>0.7554697146431868</x:v>
      </x:c>
      <x:c r="I155" s="12" t="n">
        <x:f>-Settings!$B$21*LN(H155)</x:f>
        <x:v>1.121662338323415</x:v>
      </x:c>
      <x:c r="J155" s="12" t="n">
        <x:f>-Settings!$B$24*LN(H155)</x:f>
        <x:v>3.3649870149702448</x:v>
      </x:c>
      <x:c r="K155" s="12" t="n">
        <x:f>Settings!$B$12</x:f>
        <x:v>300</x:v>
      </x:c>
      <x:c r="L155" s="12" t="n">
        <x:f>Settings!$B$12*Settings!$B$25</x:f>
        <x:v>75</x:v>
      </x:c>
    </x:row>
    <x:row r="156">
      <x:c r="A156" s="7">
        <x:v>2</x:v>
      </x:c>
      <x:c r="B156" s="7">
        <x:v>31</x:v>
      </x:c>
      <x:c r="C156" s="12" t="n">
        <x:f>MOD(Settings!$B$17*C155,Settings!$B$18)</x:f>
        <x:v>1186083939</x:v>
      </x:c>
      <x:c r="D156" s="12" t="n">
        <x:f>MAX(C156,1)/Settings!$B$18</x:f>
        <x:v>0.552313374146965</x:v>
      </x:c>
      <x:c r="E156" s="12" t="n">
        <x:f>-Settings!$B$11*LN(D156)</x:f>
        <x:v>35.618381220095834</x:v>
      </x:c>
      <x:c r="F156" s="12">
        <x:f t="shared" si="4"/>
        <x:v>1729.1482293782265</x:v>
      </x:c>
      <x:c r="G156" s="12" t="n">
        <x:f>MOD(Settings!$B$17*G155,Settings!$B$18)</x:f>
        <x:v>385460447</x:v>
      </x:c>
      <x:c r="H156" s="12" t="n">
        <x:f>MAX(G156,1)/Settings!$B$18</x:f>
        <x:v>0.17949400803982002</x:v>
      </x:c>
      <x:c r="I156" s="12" t="n">
        <x:f>-Settings!$B$21*LN(H156)</x:f>
        <x:v>6.87045381201894</x:v>
      </x:c>
      <x:c r="J156" s="12" t="n">
        <x:f>-Settings!$B$24*LN(H156)</x:f>
        <x:v>20.611361436056818</x:v>
      </x:c>
      <x:c r="K156" s="12" t="n">
        <x:f>Settings!$B$12</x:f>
        <x:v>300</x:v>
      </x:c>
      <x:c r="L156" s="12" t="n">
        <x:f>Settings!$B$12*Settings!$B$25</x:f>
        <x:v>75</x:v>
      </x:c>
    </x:row>
    <x:row r="157">
      <x:c r="A157" s="7">
        <x:v>2</x:v>
      </x:c>
      <x:c r="B157" s="7">
        <x:v>32</x:v>
      </x:c>
      <x:c r="C157" s="12" t="n">
        <x:f>MOD(Settings!$B$17*C156,Settings!$B$18)</x:f>
        <x:v>1569551319</x:v>
      </x:c>
      <x:c r="D157" s="12" t="n">
        <x:f>MAX(C157,1)/Settings!$B$18</x:f>
        <x:v>0.7308792880414423</x:v>
      </x:c>
      <x:c r="E157" s="12" t="n">
        <x:f>-Settings!$B$11*LN(D157)</x:f>
        <x:v>18.810417930389978</x:v>
      </x:c>
      <x:c r="F157" s="12">
        <x:f t="shared" si="4"/>
        <x:v>1747.9586473086165</x:v>
      </x:c>
      <x:c r="G157" s="12" t="n">
        <x:f>MOD(Settings!$B$17*G156,Settings!$B$18)</x:f>
        <x:v>1623053377</x:v>
      </x:c>
      <x:c r="H157" s="12" t="n">
        <x:f>MAX(G157,1)/Settings!$B$18</x:f>
        <x:v>0.755793125254937</x:v>
      </x:c>
      <x:c r="I157" s="12" t="n">
        <x:f>-Settings!$B$21*LN(H157)</x:f>
        <x:v>1.1199503363703516</x:v>
      </x:c>
      <x:c r="J157" s="12" t="n">
        <x:f>-Settings!$B$24*LN(H157)</x:f>
        <x:v>3.359851009111055</x:v>
      </x:c>
      <x:c r="K157" s="12" t="n">
        <x:f>Settings!$B$12</x:f>
        <x:v>300</x:v>
      </x:c>
      <x:c r="L157" s="12" t="n">
        <x:f>Settings!$B$12*Settings!$B$25</x:f>
        <x:v>75</x:v>
      </x:c>
    </x:row>
    <x:row r="158">
      <x:c r="A158" s="7">
        <x:v>2</x:v>
      </x:c>
      <x:c r="B158" s="7">
        <x:v>33</x:v>
      </x:c>
      <x:c r="C158" s="12" t="n">
        <x:f>MOD(Settings!$B$17*C157,Settings!$B$18)</x:f>
        <x:v>1907382332</x:v>
      </x:c>
      <x:c r="D158" s="12" t="n">
        <x:f>MAX(C158,1)/Settings!$B$18</x:f>
        <x:v>0.8881941125207553</x:v>
      </x:c>
      <x:c r="E158" s="12" t="n">
        <x:f>-Settings!$B$11*LN(D158)</x:f>
        <x:v>7.113897881842897</x:v>
      </x:c>
      <x:c r="F158" s="12">
        <x:f t="shared" si="4"/>
        <x:v>1755.0725451904593</x:v>
      </x:c>
      <x:c r="G158" s="12" t="n">
        <x:f>MOD(Settings!$B$17*G157,Settings!$B$18)</x:f>
        <x:v>1320823045</x:v>
      </x:c>
      <x:c r="H158" s="12" t="n">
        <x:f>MAX(G158,1)/Settings!$B$18</x:f>
        <x:v>0.6150561597268359</x:v>
      </x:c>
      <x:c r="I158" s="12" t="n">
        <x:f>-Settings!$B$21*LN(H158)</x:f>
        <x:v>1.944166794862909</x:v>
      </x:c>
      <x:c r="J158" s="12" t="n">
        <x:f>-Settings!$B$24*LN(H158)</x:f>
        <x:v>5.8325003845887275</x:v>
      </x:c>
      <x:c r="K158" s="12" t="n">
        <x:f>Settings!$B$12</x:f>
        <x:v>300</x:v>
      </x:c>
      <x:c r="L158" s="12" t="n">
        <x:f>Settings!$B$12*Settings!$B$25</x:f>
        <x:v>75</x:v>
      </x:c>
    </x:row>
    <x:row r="159">
      <x:c r="A159" s="7">
        <x:v>2</x:v>
      </x:c>
      <x:c r="B159" s="7">
        <x:v>34</x:v>
      </x:c>
      <x:c r="C159" s="12" t="n">
        <x:f>MOD(Settings!$B$17*C158,Settings!$B$18)</x:f>
        <x:v>1886455155</x:v>
      </x:c>
      <x:c r="D159" s="12" t="n">
        <x:f>MAX(C159,1)/Settings!$B$18</x:f>
        <x:v>0.8784491363346806</x:v>
      </x:c>
      <x:c r="E159" s="12" t="n">
        <x:f>-Settings!$B$11*LN(D159)</x:f>
        <x:v>7.775836280468356</x:v>
      </x:c>
      <x:c r="F159" s="12" t="n">
        <x:f t="shared" ref="F159:F190" si="5">F158+E159</x:f>
        <x:v>1762.8483814709277</x:v>
      </x:c>
      <x:c r="G159" s="12" t="n">
        <x:f>MOD(Settings!$B$17*G158,Settings!$B$18)</x:f>
        <x:v>534458276</x:v>
      </x:c>
      <x:c r="H159" s="12" t="n">
        <x:f>MAX(G159,1)/Settings!$B$18</x:f>
        <x:v>0.24887652893032716</x:v>
      </x:c>
      <x:c r="I159" s="12" t="n">
        <x:f>-Settings!$B$21*LN(H159)</x:f>
        <x:v>5.563193493000758</x:v>
      </x:c>
      <x:c r="J159" s="12" t="n">
        <x:f>-Settings!$B$24*LN(H159)</x:f>
        <x:v>16.689580479002274</x:v>
      </x:c>
      <x:c r="K159" s="12" t="n">
        <x:f>Settings!$B$12</x:f>
        <x:v>300</x:v>
      </x:c>
      <x:c r="L159" s="12" t="n">
        <x:f>Settings!$B$12*Settings!$B$25</x:f>
        <x:v>75</x:v>
      </x:c>
    </x:row>
    <x:row r="160">
      <x:c r="A160" s="7">
        <x:v>2</x:v>
      </x:c>
      <x:c r="B160" s="7">
        <x:v>35</x:v>
      </x:c>
      <x:c r="C160" s="12" t="n">
        <x:f>MOD(Settings!$B$17*C159,Settings!$B$18)</x:f>
        <x:v>203225777</x:v>
      </x:c>
      <x:c r="D160" s="12" t="n">
        <x:f>MAX(C160,1)/Settings!$B$18</x:f>
        <x:v>0.09463437697600312</x:v>
      </x:c>
      <x:c r="E160" s="12" t="n">
        <x:f>-Settings!$B$11*LN(D160)</x:f>
        <x:v>141.4640685572722</x:v>
      </x:c>
      <x:c r="F160" s="12">
        <x:f t="shared" si="5"/>
        <x:v>1904.3124500281999</x:v>
      </x:c>
      <x:c r="G160" s="12" t="n">
        <x:f>MOD(Settings!$B$17*G159,Settings!$B$18)</x:f>
        <x:v>1863632978</x:v>
      </x:c>
      <x:c r="H160" s="12" t="n">
        <x:f>MAX(G160,1)/Settings!$B$18</x:f>
        <x:v>0.8678217320087467</x:v>
      </x:c>
      <x:c r="I160" s="12" t="n">
        <x:f>-Settings!$B$21*LN(H160)</x:f>
        <x:v>0.5670758531392689</x:v>
      </x:c>
      <x:c r="J160" s="12" t="n">
        <x:f>-Settings!$B$24*LN(H160)</x:f>
        <x:v>1.7012275594178066</x:v>
      </x:c>
      <x:c r="K160" s="12" t="n">
        <x:f>Settings!$B$12</x:f>
        <x:v>300</x:v>
      </x:c>
      <x:c r="L160" s="12" t="n">
        <x:f>Settings!$B$12*Settings!$B$25</x:f>
        <x:v>75</x:v>
      </x:c>
    </x:row>
    <x:row r="161">
      <x:c r="A161" s="7">
        <x:v>2</x:v>
      </x:c>
      <x:c r="B161" s="7">
        <x:v>36</x:v>
      </x:c>
      <x:c r="C161" s="12" t="n">
        <x:f>MOD(Settings!$B$17*C160,Settings!$B$18)</x:f>
        <x:v>1116635309</x:v>
      </x:c>
      <x:c r="D161" s="12" t="n">
        <x:f>MAX(C161,1)/Settings!$B$18</x:f>
        <x:v>0.5199738356843469</x:v>
      </x:c>
      <x:c r="E161" s="12" t="n">
        <x:f>-Settings!$B$11*LN(D161)</x:f>
        <x:v>39.238607079851796</x:v>
      </x:c>
      <x:c r="F161" s="12">
        <x:f t="shared" si="5"/>
        <x:v>1943.5510571080517</x:v>
      </x:c>
      <x:c r="G161" s="12" t="n">
        <x:f>MOD(Settings!$B$17*G160,Settings!$B$18)</x:f>
        <x:v>1030469751</x:v>
      </x:c>
      <x:c r="H161" s="12" t="n">
        <x:f>MAX(G161,1)/Settings!$B$18</x:f>
        <x:v>0.479849871005793</x:v>
      </x:c>
      <x:c r="I161" s="12" t="n">
        <x:f>-Settings!$B$21*LN(H161)</x:f>
        <x:v>2.9371279709618983</x:v>
      </x:c>
      <x:c r="J161" s="12" t="n">
        <x:f>-Settings!$B$24*LN(H161)</x:f>
        <x:v>8.811383912885695</x:v>
      </x:c>
      <x:c r="K161" s="12" t="n">
        <x:f>Settings!$B$12</x:f>
        <x:v>300</x:v>
      </x:c>
      <x:c r="L161" s="12" t="n">
        <x:f>Settings!$B$12*Settings!$B$25</x:f>
        <x:v>75</x:v>
      </x:c>
    </x:row>
    <x:row r="162">
      <x:c r="A162" s="7">
        <x:v>2</x:v>
      </x:c>
      <x:c r="B162" s="7">
        <x:v>37</x:v>
      </x:c>
      <x:c r="C162" s="12" t="n">
        <x:f>MOD(Settings!$B$17*C161,Settings!$B$18)</x:f>
        <x:v>430047230</x:v>
      </x:c>
      <x:c r="D162" s="12" t="n">
        <x:f>MAX(C162,1)/Settings!$B$18</x:f>
        <x:v>0.20025634681817905</x:v>
      </x:c>
      <x:c r="E162" s="12" t="n">
        <x:f>-Settings!$B$11*LN(D162)</x:f>
        <x:v>96.48941994378741</x:v>
      </x:c>
      <x:c r="F162" s="12">
        <x:f t="shared" si="5"/>
        <x:v>2040.0404770518392</x:v>
      </x:c>
      <x:c r="G162" s="12" t="n">
        <x:f>MOD(Settings!$B$17*G161,Settings!$B$18)</x:f>
        <x:v>1796975649</x:v>
      </x:c>
      <x:c r="H162" s="12" t="n">
        <x:f>MAX(G162,1)/Settings!$B$18</x:f>
        <x:v>0.8367819943636572</x:v>
      </x:c>
      <x:c r="I162" s="12" t="n">
        <x:f>-Settings!$B$21*LN(H162)</x:f>
        <x:v>0.7127668126192868</x:v>
      </x:c>
      <x:c r="J162" s="12" t="n">
        <x:f>-Settings!$B$24*LN(H162)</x:f>
        <x:v>2.1383004378578603</x:v>
      </x:c>
      <x:c r="K162" s="12" t="n">
        <x:f>Settings!$B$12</x:f>
        <x:v>300</x:v>
      </x:c>
      <x:c r="L162" s="12" t="n">
        <x:f>Settings!$B$12*Settings!$B$25</x:f>
        <x:v>75</x:v>
      </x:c>
    </x:row>
    <x:row r="163">
      <x:c r="A163" s="7">
        <x:v>2</x:v>
      </x:c>
      <x:c r="B163" s="7">
        <x:v>38</x:v>
      </x:c>
      <x:c r="C163" s="12" t="n">
        <x:f>MOD(Settings!$B$17*C162,Settings!$B$18)</x:f>
        <x:v>1521322455</x:v>
      </x:c>
      <x:c r="D163" s="12" t="n">
        <x:f>MAX(C163,1)/Settings!$B$18</x:f>
        <x:v>0.7084209731353545</x:v>
      </x:c>
      <x:c r="E163" s="12" t="n">
        <x:f>-Settings!$B$11*LN(D163)</x:f>
        <x:v>20.683006029955934</x:v>
      </x:c>
      <x:c r="F163" s="12">
        <x:f t="shared" si="5"/>
        <x:v>2060.7234830817952</x:v>
      </x:c>
      <x:c r="G163" s="12" t="n">
        <x:f>MOD(Settings!$B$17*G162,Settings!$B$18)</x:f>
        <x:v>1707204982</x:v>
      </x:c>
      <x:c r="H163" s="12" t="n">
        <x:f>MAX(G163,1)/Settings!$B$18</x:f>
        <x:v>0.7949792699864969</x:v>
      </x:c>
      <x:c r="I163" s="12" t="n">
        <x:f>-Settings!$B$21*LN(H163)</x:f>
        <x:v>0.9177569606258389</x:v>
      </x:c>
      <x:c r="J163" s="12" t="n">
        <x:f>-Settings!$B$24*LN(H163)</x:f>
        <x:v>2.7532708818775165</x:v>
      </x:c>
      <x:c r="K163" s="12" t="n">
        <x:f>Settings!$B$12</x:f>
        <x:v>300</x:v>
      </x:c>
      <x:c r="L163" s="12" t="n">
        <x:f>Settings!$B$12*Settings!$B$25</x:f>
        <x:v>75</x:v>
      </x:c>
    </x:row>
    <x:row r="164">
      <x:c r="A164" s="7">
        <x:v>2</x:v>
      </x:c>
      <x:c r="B164" s="7">
        <x:v>39</x:v>
      </x:c>
      <x:c r="C164" s="12" t="n">
        <x:f>MOD(Settings!$B$17*C163,Settings!$B$18)</x:f>
        <x:v>926200003</x:v>
      </x:c>
      <x:c r="D164" s="12" t="n">
        <x:f>MAX(C164,1)/Settings!$B$18</x:f>
        <x:v>0.4312954859022496</x:v>
      </x:c>
      <x:c r="E164" s="12" t="n">
        <x:f>-Settings!$B$11*LN(D164)</x:f>
        <x:v>50.45771049856059</x:v>
      </x:c>
      <x:c r="F164" s="12">
        <x:f t="shared" si="5"/>
        <x:v>2111.1811935803557</x:v>
      </x:c>
      <x:c r="G164" s="12" t="n">
        <x:f>MOD(Settings!$B$17*G163,Settings!$B$18)</x:f>
        <x:v>465124907</x:v>
      </x:c>
      <x:c r="H164" s="12" t="n">
        <x:f>MAX(G164,1)/Settings!$B$18</x:f>
        <x:v>0.21659066305337038</x:v>
      </x:c>
      <x:c r="I164" s="12" t="n">
        <x:f>-Settings!$B$21*LN(H164)</x:f>
        <x:v>6.118984208831415</x:v>
      </x:c>
      <x:c r="J164" s="12" t="n">
        <x:f>-Settings!$B$24*LN(H164)</x:f>
        <x:v>18.356952626494245</x:v>
      </x:c>
      <x:c r="K164" s="12" t="n">
        <x:f>Settings!$B$12</x:f>
        <x:v>300</x:v>
      </x:c>
      <x:c r="L164" s="12" t="n">
        <x:f>Settings!$B$12*Settings!$B$25</x:f>
        <x:v>75</x:v>
      </x:c>
    </x:row>
    <x:row r="165">
      <x:c r="A165" s="7">
        <x:v>2</x:v>
      </x:c>
      <x:c r="B165" s="7">
        <x:v>40</x:v>
      </x:c>
      <x:c r="C165" s="12" t="n">
        <x:f>MOD(Settings!$B$17*C164,Settings!$B$18)</x:f>
        <x:v>1681976965</x:v>
      </x:c>
      <x:c r="D165" s="12" t="n">
        <x:f>MAX(C165,1)/Settings!$B$18</x:f>
        <x:v>0.7832315591085849</x:v>
      </x:c>
      <x:c r="E165" s="12" t="n">
        <x:f>-Settings!$B$11*LN(D165)</x:f>
        <x:v>14.659613609711917</x:v>
      </x:c>
      <x:c r="F165" s="12">
        <x:f t="shared" si="5"/>
        <x:v>2125.8408071900676</x:v>
      </x:c>
      <x:c r="G165" s="12" t="n">
        <x:f>MOD(Settings!$B$17*G164,Settings!$B$18)</x:f>
        <x:v>513836869</x:v>
      </x:c>
      <x:c r="H165" s="12" t="n">
        <x:f>MAX(G165,1)/Settings!$B$18</x:f>
        <x:v>0.2392739379961388</x:v>
      </x:c>
      <x:c r="I165" s="12" t="n">
        <x:f>-Settings!$B$21*LN(H165)</x:f>
        <x:v>5.720584797335375</x:v>
      </x:c>
      <x:c r="J165" s="12" t="n">
        <x:f>-Settings!$B$24*LN(H165)</x:f>
        <x:v>17.161754392006124</x:v>
      </x:c>
      <x:c r="K165" s="12" t="n">
        <x:f>Settings!$B$12</x:f>
        <x:v>300</x:v>
      </x:c>
      <x:c r="L165" s="12" t="n">
        <x:f>Settings!$B$12*Settings!$B$25</x:f>
        <x:v>75</x:v>
      </x:c>
    </x:row>
    <x:row r="166">
      <x:c r="A166" s="7">
        <x:v>2</x:v>
      </x:c>
      <x:c r="B166" s="7">
        <x:v>41</x:v>
      </x:c>
      <x:c r="C166" s="12" t="n">
        <x:f>MOD(Settings!$B$17*C165,Settings!$B$18)</x:f>
        <x:v>1659605294</x:v>
      </x:c>
      <x:c r="D166" s="12" t="n">
        <x:f>MAX(C166,1)/Settings!$B$18</x:f>
        <x:v>0.7728139379866487</x:v>
      </x:c>
      <x:c r="E166" s="12" t="n">
        <x:f>-Settings!$B$11*LN(D166)</x:f>
        <x:v>15.463017632967656</x:v>
      </x:c>
      <x:c r="F166" s="12">
        <x:f t="shared" si="5"/>
        <x:v>2141.3038248230355</x:v>
      </x:c>
      <x:c r="G166" s="12" t="n">
        <x:f>MOD(Settings!$B$17*G165,Settings!$B$18)</x:f>
        <x:v>1024512696</x:v>
      </x:c>
      <x:c r="H166" s="12" t="n">
        <x:f>MAX(G166,1)/Settings!$B$18</x:f>
        <x:v>0.4770759011046383</x:v>
      </x:c>
      <x:c r="I166" s="12" t="n">
        <x:f>-Settings!$B$21*LN(H166)</x:f>
        <x:v>2.960318715758679</x:v>
      </x:c>
      <x:c r="J166" s="12" t="n">
        <x:f>-Settings!$B$24*LN(H166)</x:f>
        <x:v>8.880956147276038</x:v>
      </x:c>
      <x:c r="K166" s="12" t="n">
        <x:f>Settings!$B$12</x:f>
        <x:v>300</x:v>
      </x:c>
      <x:c r="L166" s="12" t="n">
        <x:f>Settings!$B$12*Settings!$B$25</x:f>
        <x:v>75</x:v>
      </x:c>
    </x:row>
    <x:row r="167">
      <x:c r="A167" s="7">
        <x:v>2</x:v>
      </x:c>
      <x:c r="B167" s="7">
        <x:v>42</x:v>
      </x:c>
      <x:c r="C167" s="12" t="n">
        <x:f>MOD(Settings!$B$17*C166,Settings!$B$18)</x:f>
        <x:v>1468569022</x:v>
      </x:c>
      <x:c r="D167" s="12" t="n">
        <x:f>MAX(C167,1)/Settings!$B$18</x:f>
        <x:v>0.6838557416032328</x:v>
      </x:c>
      <x:c r="E167" s="12" t="n">
        <x:f>-Settings!$B$11*LN(D167)</x:f>
        <x:v>22.800497261509342</x:v>
      </x:c>
      <x:c r="F167" s="12">
        <x:f t="shared" si="5"/>
        <x:v>2164.1043220845449</x:v>
      </x:c>
      <x:c r="G167" s="12" t="n">
        <x:f>MOD(Settings!$B$17*G166,Settings!$B$18)</x:f>
        <x:v>461000026</x:v>
      </x:c>
      <x:c r="H167" s="12" t="n">
        <x:f>MAX(G167,1)/Settings!$B$18</x:f>
        <x:v>0.21466986565602472</x:v>
      </x:c>
      <x:c r="I167" s="12" t="n">
        <x:f>-Settings!$B$21*LN(H167)</x:f>
        <x:v>6.15461575813036</x:v>
      </x:c>
      <x:c r="J167" s="12" t="n">
        <x:f>-Settings!$B$24*LN(H167)</x:f>
        <x:v>18.463847274391078</x:v>
      </x:c>
      <x:c r="K167" s="12" t="n">
        <x:f>Settings!$B$12</x:f>
        <x:v>300</x:v>
      </x:c>
      <x:c r="L167" s="12" t="n">
        <x:f>Settings!$B$12*Settings!$B$25</x:f>
        <x:v>75</x:v>
      </x:c>
    </x:row>
    <x:row r="168">
      <x:c r="A168" s="7">
        <x:v>2</x:v>
      </x:c>
      <x:c r="B168" s="7">
        <x:v>43</x:v>
      </x:c>
      <x:c r="C168" s="12" t="n">
        <x:f>MOD(Settings!$B$17*C167,Settings!$B$18)</x:f>
        <x:v>1209997783</x:v>
      </x:c>
      <x:c r="D168" s="12" t="n">
        <x:f>MAX(C168,1)/Settings!$B$18</x:f>
        <x:v>0.563449125533667</x:v>
      </x:c>
      <x:c r="E168" s="12" t="n">
        <x:f>-Settings!$B$11*LN(D168)</x:f>
        <x:v>34.42069395423995</x:v>
      </x:c>
      <x:c r="F168" s="12">
        <x:f t="shared" si="5"/>
        <x:v>2198.525016038785</x:v>
      </x:c>
      <x:c r="G168" s="12" t="n">
        <x:f>MOD(Settings!$B$17*G167,Settings!$B$18)</x:f>
        <x:v>2053922253</x:v>
      </x:c>
      <x:c r="H168" s="12" t="n">
        <x:f>MAX(G168,1)/Settings!$B$18</x:f>
        <x:v>0.9564320808073655</x:v>
      </x:c>
      <x:c r="I168" s="12" t="n">
        <x:f>-Settings!$B$21*LN(H168)</x:f>
        <x:v>0.1781820026620094</x:v>
      </x:c>
      <x:c r="J168" s="12" t="n">
        <x:f>-Settings!$B$24*LN(H168)</x:f>
        <x:v>0.5345460079860282</x:v>
      </x:c>
      <x:c r="K168" s="12" t="n">
        <x:f>Settings!$B$12</x:f>
        <x:v>300</x:v>
      </x:c>
      <x:c r="L168" s="12" t="n">
        <x:f>Settings!$B$12*Settings!$B$25</x:f>
        <x:v>75</x:v>
      </x:c>
    </x:row>
    <x:row r="169">
      <x:c r="A169" s="7">
        <x:v>2</x:v>
      </x:c>
      <x:c r="B169" s="7">
        <x:v>44</x:v>
      </x:c>
      <x:c r="C169" s="12" t="n">
        <x:f>MOD(Settings!$B$17*C168,Settings!$B$18)</x:f>
        <x:v>1910085438</x:v>
      </x:c>
      <x:c r="D169" s="12" t="n">
        <x:f>MAX(C169,1)/Settings!$B$18</x:f>
        <x:v>0.8894528443410308</x:v>
      </x:c>
      <x:c r="E169" s="12" t="n">
        <x:f>-Settings!$B$11*LN(D169)</x:f>
        <x:v>7.028927217057845</x:v>
      </x:c>
      <x:c r="F169" s="12">
        <x:f t="shared" si="5"/>
        <x:v>2205.553943255843</x:v>
      </x:c>
      <x:c r="G169" s="12" t="n">
        <x:f>MOD(Settings!$B$17*G168,Settings!$B$18)</x:f>
        <x:v>1619164293</x:v>
      </x:c>
      <x:c r="H169" s="12" t="n">
        <x:f>MAX(G169,1)/Settings!$B$18</x:f>
        <x:v>0.7539821293922058</x:v>
      </x:c>
      <x:c r="I169" s="12" t="n">
        <x:f>-Settings!$B$21*LN(H169)</x:f>
        <x:v>1.1295464493056038</x:v>
      </x:c>
      <x:c r="J169" s="12" t="n">
        <x:f>-Settings!$B$24*LN(H169)</x:f>
        <x:v>3.3886393479168113</x:v>
      </x:c>
      <x:c r="K169" s="12" t="n">
        <x:f>Settings!$B$12</x:f>
        <x:v>300</x:v>
      </x:c>
      <x:c r="L169" s="12" t="n">
        <x:f>Settings!$B$12*Settings!$B$25</x:f>
        <x:v>75</x:v>
      </x:c>
    </x:row>
    <x:row r="170">
      <x:c r="A170" s="7">
        <x:v>2</x:v>
      </x:c>
      <x:c r="B170" s="7">
        <x:v>45</x:v>
      </x:c>
      <x:c r="C170" s="12" t="n">
        <x:f>MOD(Settings!$B$17*C169,Settings!$B$18)</x:f>
        <x:v>72917463</x:v>
      </x:c>
      <x:c r="D170" s="12" t="n">
        <x:f>MAX(C170,1)/Settings!$B$18</x:f>
        <x:v>0.0339548397036059</x:v>
      </x:c>
      <x:c r="E170" s="12" t="n">
        <x:f>-Settings!$B$11*LN(D170)</x:f>
        <x:v>202.96343287653198</x:v>
      </x:c>
      <x:c r="F170" s="12">
        <x:f t="shared" si="5"/>
        <x:v>2408.5173761323749</x:v>
      </x:c>
      <x:c r="G170" s="12" t="n">
        <x:f>MOD(Settings!$B$17*G169,Settings!$B$18)</x:f>
        <x:v>381497667</x:v>
      </x:c>
      <x:c r="H170" s="12" t="n">
        <x:f>MAX(G170,1)/Settings!$B$18</x:f>
        <x:v>0.17764869480284337</x:v>
      </x:c>
      <x:c r="I170" s="12" t="n">
        <x:f>-Settings!$B$21*LN(H170)</x:f>
        <x:v>6.911789214227053</x:v>
      </x:c>
      <x:c r="J170" s="12" t="n">
        <x:f>-Settings!$B$24*LN(H170)</x:f>
        <x:v>20.735367642681158</x:v>
      </x:c>
      <x:c r="K170" s="12" t="n">
        <x:f>Settings!$B$12</x:f>
        <x:v>300</x:v>
      </x:c>
      <x:c r="L170" s="12" t="n">
        <x:f>Settings!$B$12*Settings!$B$25</x:f>
        <x:v>75</x:v>
      </x:c>
    </x:row>
    <x:row r="171">
      <x:c r="A171" s="7">
        <x:v>2</x:v>
      </x:c>
      <x:c r="B171" s="7">
        <x:v>46</x:v>
      </x:c>
      <x:c r="C171" s="12" t="n">
        <x:f>MOD(Settings!$B$17*C170,Settings!$B$18)</x:f>
        <x:v>1458121851</x:v>
      </x:c>
      <x:c r="D171" s="12" t="n">
        <x:f>MAX(C171,1)/Settings!$B$18</x:f>
        <x:v>0.6789908985043833</x:v>
      </x:c>
      <x:c r="E171" s="12" t="n">
        <x:f>-Settings!$B$11*LN(D171)</x:f>
        <x:v>23.228853346668604</x:v>
      </x:c>
      <x:c r="F171" s="12">
        <x:f t="shared" si="5"/>
        <x:v>2431.7462294790434</x:v>
      </x:c>
      <x:c r="G171" s="12" t="n">
        <x:f>MOD(Settings!$B$17*G170,Settings!$B$18)</x:f>
        <x:v>1592602974</x:v>
      </x:c>
      <x:c r="H171" s="12" t="n">
        <x:f>MAX(G171,1)/Settings!$B$18</x:f>
        <x:v>0.7416135513883148</x:v>
      </x:c>
      <x:c r="I171" s="12" t="n">
        <x:f>-Settings!$B$21*LN(H171)</x:f>
        <x:v>1.1957079668804198</x:v>
      </x:c>
      <x:c r="J171" s="12" t="n">
        <x:f>-Settings!$B$24*LN(H171)</x:f>
        <x:v>3.5871239006412594</x:v>
      </x:c>
      <x:c r="K171" s="12" t="n">
        <x:f>Settings!$B$12</x:f>
        <x:v>300</x:v>
      </x:c>
      <x:c r="L171" s="12" t="n">
        <x:f>Settings!$B$12*Settings!$B$25</x:f>
        <x:v>75</x:v>
      </x:c>
    </x:row>
    <x:row r="172">
      <x:c r="A172" s="7">
        <x:v>2</x:v>
      </x:c>
      <x:c r="B172" s="7">
        <x:v>47</x:v>
      </x:c>
      <x:c r="C172" s="12" t="n">
        <x:f>MOD(Settings!$B$17*C171,Settings!$B$18)</x:f>
        <x:v>1718053840</x:v>
      </x:c>
      <x:c r="D172" s="12" t="n">
        <x:f>MAX(C172,1)/Settings!$B$18</x:f>
        <x:v>0.8000311631709482</x:v>
      </x:c>
      <x:c r="E172" s="12" t="n">
        <x:f>-Settings!$B$11*LN(D172)</x:f>
        <x:v>13.386275886552623</x:v>
      </x:c>
      <x:c r="F172" s="12">
        <x:f t="shared" si="5"/>
        <x:v>2445.132505365596</x:v>
      </x:c>
      <x:c r="G172" s="12" t="n">
        <x:f>MOD(Settings!$B$17*G171,Settings!$B$18)</x:f>
        <x:v>642007810</x:v>
      </x:c>
      <x:c r="H172" s="12" t="n">
        <x:f>MAX(G172,1)/Settings!$B$18</x:f>
        <x:v>0.29895818340543573</x:v>
      </x:c>
      <x:c r="I172" s="12" t="n">
        <x:f>-Settings!$B$21*LN(H172)</x:f>
        <x:v>4.8298062808134725</x:v>
      </x:c>
      <x:c r="J172" s="12" t="n">
        <x:f>-Settings!$B$24*LN(H172)</x:f>
        <x:v>14.489418842440418</x:v>
      </x:c>
      <x:c r="K172" s="12" t="n">
        <x:f>Settings!$B$12</x:f>
        <x:v>300</x:v>
      </x:c>
      <x:c r="L172" s="12" t="n">
        <x:f>Settings!$B$12*Settings!$B$25</x:f>
        <x:v>75</x:v>
      </x:c>
    </x:row>
    <x:row r="173">
      <x:c r="A173" s="7">
        <x:v>2</x:v>
      </x:c>
      <x:c r="B173" s="7">
        <x:v>48</x:v>
      </x:c>
      <x:c r="C173" s="12" t="n">
        <x:f>MOD(Settings!$B$17*C172,Settings!$B$18)</x:f>
        <x:v>265771318</x:v>
      </x:c>
      <x:c r="D173" s="12" t="n">
        <x:f>MAX(C173,1)/Settings!$B$18</x:f>
        <x:v>0.1237594141269845</x:v>
      </x:c>
      <x:c r="E173" s="12" t="n">
        <x:f>-Settings!$B$11*LN(D173)</x:f>
        <x:v>125.3649484004033</x:v>
      </x:c>
      <x:c r="F173" s="12">
        <x:f t="shared" si="5"/>
        <x:v>2570.4974537659991</x:v>
      </x:c>
      <x:c r="G173" s="12" t="n">
        <x:f>MOD(Settings!$B$17*G172,Settings!$B$18)</x:f>
        <x:v>1267420142</x:v>
      </x:c>
      <x:c r="H173" s="12" t="n">
        <x:f>MAX(G173,1)/Settings!$B$18</x:f>
        <x:v>0.5901884951583056</x:v>
      </x:c>
      <x:c r="I173" s="12" t="n">
        <x:f>-Settings!$B$21*LN(H173)</x:f>
        <x:v>2.109253239148553</x:v>
      </x:c>
      <x:c r="J173" s="12" t="n">
        <x:f>-Settings!$B$24*LN(H173)</x:f>
        <x:v>6.327759717445659</x:v>
      </x:c>
      <x:c r="K173" s="12" t="n">
        <x:f>Settings!$B$12</x:f>
        <x:v>300</x:v>
      </x:c>
      <x:c r="L173" s="12" t="n">
        <x:f>Settings!$B$12*Settings!$B$25</x:f>
        <x:v>75</x:v>
      </x:c>
    </x:row>
    <x:row r="174">
      <x:c r="A174" s="7">
        <x:v>2</x:v>
      </x:c>
      <x:c r="B174" s="7">
        <x:v>49</x:v>
      </x:c>
      <x:c r="C174" s="12" t="n">
        <x:f>MOD(Settings!$B$17*C173,Settings!$B$18)</x:f>
        <x:v>52555866</x:v>
      </x:c>
      <x:c r="D174" s="12" t="n">
        <x:f>MAX(C174,1)/Settings!$B$18</x:f>
        <x:v>0.024473232228529283</x:v>
      </x:c>
      <x:c r="E174" s="12" t="n">
        <x:f>-Settings!$B$11*LN(D174)</x:f>
        <x:v>222.61051924880147</x:v>
      </x:c>
      <x:c r="F174" s="12">
        <x:f t="shared" si="5"/>
        <x:v>2793.1079730148008</x:v>
      </x:c>
      <x:c r="G174" s="12" t="n">
        <x:f>MOD(Settings!$B$17*G173,Settings!$B$18)</x:f>
        <x:v>640032001</x:v>
      </x:c>
      <x:c r="H174" s="12" t="n">
        <x:f>MAX(G174,1)/Settings!$B$18</x:f>
        <x:v>0.2980381256425931</x:v>
      </x:c>
      <x:c r="I174" s="12" t="n">
        <x:f>-Settings!$B$21*LN(H174)</x:f>
        <x:v>4.842135449048753</x:v>
      </x:c>
      <x:c r="J174" s="12" t="n">
        <x:f>-Settings!$B$24*LN(H174)</x:f>
        <x:v>14.526406347146258</x:v>
      </x:c>
      <x:c r="K174" s="12" t="n">
        <x:f>Settings!$B$12</x:f>
        <x:v>300</x:v>
      </x:c>
      <x:c r="L174" s="12" t="n">
        <x:f>Settings!$B$12*Settings!$B$25</x:f>
        <x:v>75</x:v>
      </x:c>
    </x:row>
    <x:row r="175">
      <x:c r="A175" s="7">
        <x:v>2</x:v>
      </x:c>
      <x:c r="B175" s="7">
        <x:v>50</x:v>
      </x:c>
      <x:c r="C175" s="12" t="n">
        <x:f>MOD(Settings!$B$17*C174,Settings!$B$18)</x:f>
        <x:v>690660945</x:v>
      </x:c>
      <x:c r="D175" s="12" t="n">
        <x:f>MAX(C175,1)/Settings!$B$18</x:f>
        <x:v>0.3216140648916429</x:v>
      </x:c>
      <x:c r="E175" s="12" t="n">
        <x:f>-Settings!$B$11*LN(D175)</x:f>
        <x:v>68.06418051106975</x:v>
      </x:c>
      <x:c r="F175" s="12">
        <x:f t="shared" si="5"/>
        <x:v>2861.1721535258707</x:v>
      </x:c>
      <x:c r="G175" s="12" t="n">
        <x:f>MOD(Settings!$B$17*G174,Settings!$B$18)</x:f>
        <x:v>272252984</x:v>
      </x:c>
      <x:c r="H175" s="12" t="n">
        <x:f>MAX(G175,1)/Settings!$B$18</x:f>
        <x:v>0.12677767506184878</x:v>
      </x:c>
      <x:c r="I175" s="12" t="n">
        <x:f>-Settings!$B$21*LN(H175)</x:f>
        <x:v>8.261281266644529</x:v>
      </x:c>
      <x:c r="J175" s="12" t="n">
        <x:f>-Settings!$B$24*LN(H175)</x:f>
        <x:v>24.783843799933585</x:v>
      </x:c>
      <x:c r="K175" s="12" t="n">
        <x:f>Settings!$B$12</x:f>
        <x:v>300</x:v>
      </x:c>
      <x:c r="L175" s="12" t="n">
        <x:f>Settings!$B$12*Settings!$B$25</x:f>
        <x:v>75</x:v>
      </x:c>
    </x:row>
    <x:row r="176">
      <x:c r="A176" s="7">
        <x:v>2</x:v>
      </x:c>
      <x:c r="B176" s="7">
        <x:v>51</x:v>
      </x:c>
      <x:c r="C176" s="12" t="n">
        <x:f>MOD(Settings!$B$17*C175,Settings!$B$18)</x:f>
        <x:v>789390580</x:v>
      </x:c>
      <x:c r="D176" s="12" t="n">
        <x:f>MAX(C176,1)/Settings!$B$18</x:f>
        <x:v>0.36758863384257473</x:v>
      </x:c>
      <x:c r="E176" s="12" t="n">
        <x:f>-Settings!$B$11*LN(D176)</x:f>
        <x:v>60.04744853307479</x:v>
      </x:c>
      <x:c r="F176" s="12">
        <x:f t="shared" si="5"/>
        <x:v>2921.2196020589454</x:v>
      </x:c>
      <x:c r="G176" s="12" t="n">
        <x:f>MOD(Settings!$B$17*G175,Settings!$B$18)</x:f>
        <x:v>1615733978</x:v>
      </x:c>
      <x:c r="H176" s="12" t="n">
        <x:f>MAX(G176,1)/Settings!$B$18</x:f>
        <x:v>0.7523847644926909</x:v>
      </x:c>
      <x:c r="I176" s="12" t="n">
        <x:f>-Settings!$B$21*LN(H176)</x:f>
        <x:v>1.1380297238901842</x:v>
      </x:c>
      <x:c r="J176" s="12" t="n">
        <x:f>-Settings!$B$24*LN(H176)</x:f>
        <x:v>3.4140891716705526</x:v>
      </x:c>
      <x:c r="K176" s="12" t="n">
        <x:f>Settings!$B$12</x:f>
        <x:v>300</x:v>
      </x:c>
      <x:c r="L176" s="12" t="n">
        <x:f>Settings!$B$12*Settings!$B$25</x:f>
        <x:v>75</x:v>
      </x:c>
    </x:row>
    <x:row r="177">
      <x:c r="A177" s="7">
        <x:v>2</x:v>
      </x:c>
      <x:c r="B177" s="7">
        <x:v>52</x:v>
      </x:c>
      <x:c r="C177" s="12" t="n">
        <x:f>MOD(Settings!$B$17*C176,Settings!$B$18)</x:f>
        <x:v>133506894</x:v>
      </x:c>
      <x:c r="D177" s="12" t="n">
        <x:f>MAX(C177,1)/Settings!$B$18</x:f>
        <x:v>0.06216899215344758</x:v>
      </x:c>
      <x:c r="E177" s="12" t="n">
        <x:f>-Settings!$B$11*LN(D177)</x:f>
        <x:v>166.67393531831695</x:v>
      </x:c>
      <x:c r="F177" s="12">
        <x:f t="shared" si="5"/>
        <x:v>3087.8935373772624</x:v>
      </x:c>
      <x:c r="G177" s="12" t="n">
        <x:f>MOD(Settings!$B$17*G176,Settings!$B$18)</x:f>
        <x:v>710251931</x:v>
      </x:c>
      <x:c r="H177" s="12" t="n">
        <x:f>MAX(G177,1)/Settings!$B$18</x:f>
        <x:v>0.33073682865627896</x:v>
      </x:c>
      <x:c r="I177" s="12" t="n">
        <x:f>-Settings!$B$21*LN(H177)</x:f>
        <x:v>4.425729197747072</x:v>
      </x:c>
      <x:c r="J177" s="12" t="n">
        <x:f>-Settings!$B$24*LN(H177)</x:f>
        <x:v>13.277187593241216</x:v>
      </x:c>
      <x:c r="K177" s="12" t="n">
        <x:f>Settings!$B$12</x:f>
        <x:v>300</x:v>
      </x:c>
      <x:c r="L177" s="12" t="n">
        <x:f>Settings!$B$12*Settings!$B$25</x:f>
        <x:v>75</x:v>
      </x:c>
    </x:row>
    <x:row r="178">
      <x:c r="A178" s="7">
        <x:v>2</x:v>
      </x:c>
      <x:c r="B178" s="7">
        <x:v>53</x:v>
      </x:c>
      <x:c r="C178" s="12" t="n">
        <x:f>MOD(Settings!$B$17*C177,Settings!$B$18)</x:f>
        <x:v>1877439990</x:v>
      </x:c>
      <x:c r="D178" s="12" t="n">
        <x:f>MAX(C178,1)/Settings!$B$18</x:f>
        <x:v>0.874251122993534</x:v>
      </x:c>
      <x:c r="E178" s="12" t="n">
        <x:f>-Settings!$B$11*LN(D178)</x:f>
        <x:v>8.063257111036563</x:v>
      </x:c>
      <x:c r="F178" s="12">
        <x:f t="shared" si="5"/>
        <x:v>3095.9567944882988</x:v>
      </x:c>
      <x:c r="G178" s="12" t="n">
        <x:f>MOD(Settings!$B$17*G177,Settings!$B$18)</x:f>
        <x:v>1490094291</x:v>
      </x:c>
      <x:c r="H178" s="12" t="n">
        <x:f>MAX(G178,1)/Settings!$B$18</x:f>
        <x:v>0.6938792260800857</x:v>
      </x:c>
      <x:c r="I178" s="12" t="n">
        <x:f>-Settings!$B$21*LN(H178)</x:f>
        <x:v>1.46182943776314</x:v>
      </x:c>
      <x:c r="J178" s="12" t="n">
        <x:f>-Settings!$B$24*LN(H178)</x:f>
        <x:v>4.38548831328942</x:v>
      </x:c>
      <x:c r="K178" s="12" t="n">
        <x:f>Settings!$B$12</x:f>
        <x:v>300</x:v>
      </x:c>
      <x:c r="L178" s="12" t="n">
        <x:f>Settings!$B$12*Settings!$B$25</x:f>
        <x:v>75</x:v>
      </x:c>
    </x:row>
    <x:row r="179">
      <x:c r="A179" s="7">
        <x:v>2</x:v>
      </x:c>
      <x:c r="B179" s="7">
        <x:v>54</x:v>
      </x:c>
      <x:c r="C179" s="12" t="n">
        <x:f>MOD(Settings!$B$17*C178,Settings!$B$18)</x:f>
        <x:v>1156686559</x:v>
      </x:c>
      <x:c r="D179" s="12" t="n">
        <x:f>MAX(C179,1)/Settings!$B$18</x:f>
        <x:v>0.5386241523263157</x:v>
      </x:c>
      <x:c r="E179" s="12" t="n">
        <x:f>-Settings!$B$11*LN(D179)</x:f>
        <x:v>37.124235409244925</x:v>
      </x:c>
      <x:c r="F179" s="12">
        <x:f t="shared" si="5"/>
        <x:v>3133.0810298975439</x:v>
      </x:c>
      <x:c r="G179" s="12" t="n">
        <x:f>MOD(Settings!$B$17*G178,Settings!$B$18)</x:f>
        <x:v>60457523</x:v>
      </x:c>
      <x:c r="H179" s="12" t="n">
        <x:f>MAX(G179,1)/Settings!$B$18</x:f>
        <x:v>0.02815272800072689</x:v>
      </x:c>
      <x:c r="I179" s="12" t="n">
        <x:f>-Settings!$B$21*LN(H179)</x:f>
        <x:v>14.280444078608712</x:v>
      </x:c>
      <x:c r="J179" s="12" t="n">
        <x:f>-Settings!$B$24*LN(H179)</x:f>
        <x:v>42.84133223582614</x:v>
      </x:c>
      <x:c r="K179" s="12" t="n">
        <x:f>Settings!$B$12</x:f>
        <x:v>300</x:v>
      </x:c>
      <x:c r="L179" s="12" t="n">
        <x:f>Settings!$B$12*Settings!$B$25</x:f>
        <x:v>75</x:v>
      </x:c>
    </x:row>
    <x:row r="180">
      <x:c r="A180" s="7">
        <x:v>2</x:v>
      </x:c>
      <x:c r="B180" s="7">
        <x:v>55</x:v>
      </x:c>
      <x:c r="C180" s="12" t="n">
        <x:f>MOD(Settings!$B$17*C179,Settings!$B$18)</x:f>
        <x:v>1409024469</x:v>
      </x:c>
      <x:c r="D180" s="12" t="n">
        <x:f>MAX(C180,1)/Settings!$B$18</x:f>
        <x:v>0.6561281483881772</x:v>
      </x:c>
      <x:c r="E180" s="12" t="n">
        <x:f>-Settings!$B$11*LN(D180)</x:f>
        <x:v>25.283949657798278</x:v>
      </x:c>
      <x:c r="F180" s="12">
        <x:f t="shared" si="5"/>
        <x:v>3158.364979555342</x:v>
      </x:c>
      <x:c r="G180" s="12" t="n">
        <x:f>MOD(Settings!$B$17*G179,Settings!$B$18)</x:f>
        <x:v>349824030</x:v>
      </x:c>
      <x:c r="H180" s="12" t="n">
        <x:f>MAX(G180,1)/Settings!$B$18</x:f>
        <x:v>0.16289950821683719</x:v>
      </x:c>
      <x:c r="I180" s="12" t="n">
        <x:f>-Settings!$B$21*LN(H180)</x:f>
        <x:v>7.2584871292216615</x:v>
      </x:c>
      <x:c r="J180" s="12" t="n">
        <x:f>-Settings!$B$24*LN(H180)</x:f>
        <x:v>21.775461387664983</x:v>
      </x:c>
      <x:c r="K180" s="12" t="n">
        <x:f>Settings!$B$12</x:f>
        <x:v>300</x:v>
      </x:c>
      <x:c r="L180" s="12" t="n">
        <x:f>Settings!$B$12*Settings!$B$25</x:f>
        <x:v>75</x:v>
      </x:c>
    </x:row>
    <x:row r="181">
      <x:c r="A181" s="7">
        <x:v>2</x:v>
      </x:c>
      <x:c r="B181" s="7">
        <x:v>56</x:v>
      </x:c>
      <x:c r="C181" s="12" t="n">
        <x:f>MOD(Settings!$B$17*C180,Settings!$B$18)</x:f>
        <x:v>1172075014</x:v>
      </x:c>
      <x:c r="D181" s="12" t="n">
        <x:f>MAX(C181,1)/Settings!$B$18</x:f>
        <x:v>0.5457899600946298</x:v>
      </x:c>
      <x:c r="E181" s="12" t="n">
        <x:f>-Settings!$B$11*LN(D181)</x:f>
        <x:v>36.33126394321186</x:v>
      </x:c>
      <x:c r="F181" s="12">
        <x:f t="shared" si="5"/>
        <x:v>3194.6962434985539</x:v>
      </x:c>
      <x:c r="G181" s="12" t="n">
        <x:f>MOD(Settings!$B$17*G180,Settings!$B$18)</x:f>
        <x:v>1829730371</x:v>
      </x:c>
      <x:c r="H181" s="12" t="n">
        <x:f>MAX(G181,1)/Settings!$B$18</x:f>
        <x:v>0.8520346003826869</x:v>
      </x:c>
      <x:c r="I181" s="12" t="n">
        <x:f>-Settings!$B$21*LN(H181)</x:f>
        <x:v>0.6405125687984606</x:v>
      </x:c>
      <x:c r="J181" s="12" t="n">
        <x:f>-Settings!$B$24*LN(H181)</x:f>
        <x:v>1.921537706395382</x:v>
      </x:c>
      <x:c r="K181" s="12" t="n">
        <x:f>Settings!$B$12</x:f>
        <x:v>300</x:v>
      </x:c>
      <x:c r="L181" s="12" t="n">
        <x:f>Settings!$B$12*Settings!$B$25</x:f>
        <x:v>75</x:v>
      </x:c>
    </x:row>
    <x:row r="182">
      <x:c r="A182" s="7">
        <x:v>2</x:v>
      </x:c>
      <x:c r="B182" s="7">
        <x:v>57</x:v>
      </x:c>
      <x:c r="C182" s="12" t="n">
        <x:f>MOD(Settings!$B$17*C181,Settings!$B$18)</x:f>
        <x:v>197266367</x:v>
      </x:c>
      <x:c r="D182" s="12" t="n">
        <x:f>MAX(C182,1)/Settings!$B$18</x:f>
        <x:v>0.09185931044251626</x:v>
      </x:c>
      <x:c r="E182" s="12" t="n">
        <x:f>-Settings!$B$11*LN(D182)</x:f>
        <x:v>143.24982640354872</x:v>
      </x:c>
      <x:c r="F182" s="12">
        <x:f t="shared" si="5"/>
        <x:v>3337.9460699021029</x:v>
      </x:c>
      <x:c r="G182" s="12" t="n">
        <x:f>MOD(Settings!$B$17*G181,Settings!$B$18)</x:f>
        <x:v>312520357</x:v>
      </x:c>
      <x:c r="H182" s="12" t="n">
        <x:f>MAX(G182,1)/Settings!$B$18</x:f>
        <x:v>0.14552863181826128</x:v>
      </x:c>
      <x:c r="I182" s="12" t="n">
        <x:f>-Settings!$B$21*LN(H182)</x:f>
        <x:v>7.709529717894348</x:v>
      </x:c>
      <x:c r="J182" s="12" t="n">
        <x:f>-Settings!$B$24*LN(H182)</x:f>
        <x:v>23.128589153683045</x:v>
      </x:c>
      <x:c r="K182" s="12" t="n">
        <x:f>Settings!$B$12</x:f>
        <x:v>300</x:v>
      </x:c>
      <x:c r="L182" s="12" t="n">
        <x:f>Settings!$B$12*Settings!$B$25</x:f>
        <x:v>75</x:v>
      </x:c>
    </x:row>
    <x:row r="183">
      <x:c r="A183" s="7">
        <x:v>2</x:v>
      </x:c>
      <x:c r="B183" s="7">
        <x:v>58</x:v>
      </x:c>
      <x:c r="C183" s="12" t="n">
        <x:f>MOD(Settings!$B$17*C182,Settings!$B$18)</x:f>
        <x:v>1888562848</x:v>
      </x:c>
      <x:c r="D183" s="12" t="n">
        <x:f>MAX(C183,1)/Settings!$B$18</x:f>
        <x:v>0.8794306073707671</x:v>
      </x:c>
      <x:c r="E183" s="12" t="n">
        <x:f>-Settings!$B$11*LN(D183)</x:f>
        <x:v>7.7088370804433195</x:v>
      </x:c>
      <x:c r="F183" s="12">
        <x:f t="shared" si="5"/>
        <x:v>3345.654906982546</x:v>
      </x:c>
      <x:c r="G183" s="12" t="n">
        <x:f>MOD(Settings!$B$17*G182,Settings!$B$18)</x:f>
        <x:v>1932123184</x:v>
      </x:c>
      <x:c r="H183" s="12" t="n">
        <x:f>MAX(G183,1)/Settings!$B$18</x:f>
        <x:v>0.8997149695175304</x:v>
      </x:c>
      <x:c r="I183" s="12" t="n">
        <x:f>-Settings!$B$21*LN(H183)</x:f>
        <x:v>0.4227090654164369</x:v>
      </x:c>
      <x:c r="J183" s="12" t="n">
        <x:f>-Settings!$B$24*LN(H183)</x:f>
        <x:v>1.2681271962493106</x:v>
      </x:c>
      <x:c r="K183" s="12" t="n">
        <x:f>Settings!$B$12</x:f>
        <x:v>300</x:v>
      </x:c>
      <x:c r="L183" s="12" t="n">
        <x:f>Settings!$B$12*Settings!$B$25</x:f>
        <x:v>75</x:v>
      </x:c>
    </x:row>
    <x:row r="184">
      <x:c r="A184" s="7">
        <x:v>2</x:v>
      </x:c>
      <x:c r="B184" s="7">
        <x:v>59</x:v>
      </x:c>
      <x:c r="C184" s="12" t="n">
        <x:f>MOD(Settings!$B$17*C183,Settings!$B$18)</x:f>
        <x:v>1267483676</x:v>
      </x:c>
      <x:c r="D184" s="12" t="n">
        <x:f>MAX(C184,1)/Settings!$B$18</x:f>
        <x:v>0.5902180804825472</x:v>
      </x:c>
      <x:c r="E184" s="12" t="n">
        <x:f>-Settings!$B$11*LN(D184)</x:f>
        <x:v>31.63579094648569</x:v>
      </x:c>
      <x:c r="F184" s="12">
        <x:f t="shared" si="5"/>
        <x:v>3377.2906979290315</x:v>
      </x:c>
      <x:c r="G184" s="12" t="n">
        <x:f>MOD(Settings!$B$17*G183,Settings!$B$18)</x:f>
        <x:v>1094127201</x:v>
      </x:c>
      <x:c r="H184" s="12" t="n">
        <x:f>MAX(G184,1)/Settings!$B$18</x:f>
        <x:v>0.5094926811333246</x:v>
      </x:c>
      <x:c r="I184" s="12" t="n">
        <x:f>-Settings!$B$21*LN(H184)</x:f>
        <x:v>2.697359164898572</x:v>
      </x:c>
      <x:c r="J184" s="12" t="n">
        <x:f>-Settings!$B$24*LN(H184)</x:f>
        <x:v>8.092077494695717</x:v>
      </x:c>
      <x:c r="K184" s="12" t="n">
        <x:f>Settings!$B$12</x:f>
        <x:v>300</x:v>
      </x:c>
      <x:c r="L184" s="12" t="n">
        <x:f>Settings!$B$12*Settings!$B$25</x:f>
        <x:v>75</x:v>
      </x:c>
    </x:row>
    <x:row r="185">
      <x:c r="A185" s="7">
        <x:v>2</x:v>
      </x:c>
      <x:c r="B185" s="7">
        <x:v>60</x:v>
      </x:c>
      <x:c r="C185" s="12" t="n">
        <x:f>MOD(Settings!$B$17*C184,Settings!$B$18)</x:f>
        <x:v>1707847939</x:v>
      </x:c>
      <x:c r="D185" s="12" t="n">
        <x:f>MAX(C185,1)/Settings!$B$18</x:f>
        <x:v>0.7952786701709399</x:v>
      </x:c>
      <x:c r="E185" s="12" t="n">
        <x:f>-Settings!$B$11*LN(D185)</x:f>
        <x:v>13.743761833900049</x:v>
      </x:c>
      <x:c r="F185" s="12">
        <x:f t="shared" si="5"/>
        <x:v>3391.0344597629314</x:v>
      </x:c>
      <x:c r="G185" s="12" t="n">
        <x:f>MOD(Settings!$B$17*G184,Settings!$B$18)</x:f>
        <x:v>93397946</x:v>
      </x:c>
      <x:c r="H185" s="12" t="n">
        <x:f>MAX(G185,1)/Settings!$B$18</x:f>
        <x:v>0.04349180778651117</x:v>
      </x:c>
      <x:c r="I185" s="12" t="n">
        <x:f>-Settings!$B$21*LN(H185)</x:f>
        <x:v>12.540730741480308</x:v>
      </x:c>
      <x:c r="J185" s="12" t="n">
        <x:f>-Settings!$B$24*LN(H185)</x:f>
        <x:v>37.62219222444092</x:v>
      </x:c>
      <x:c r="K185" s="12" t="n">
        <x:f>Settings!$B$12</x:f>
        <x:v>300</x:v>
      </x:c>
      <x:c r="L185" s="12" t="n">
        <x:f>Settings!$B$12*Settings!$B$25</x:f>
        <x:v>75</x:v>
      </x:c>
    </x:row>
    <x:row r="186">
      <x:c r="A186" s="7">
        <x:v>2</x:v>
      </x:c>
      <x:c r="B186" s="7">
        <x:v>61</x:v>
      </x:c>
      <x:c r="C186" s="12" t="n">
        <x:f>MOD(Settings!$B$17*C185,Settings!$B$18)</x:f>
        <x:v>533884971</x:v>
      </x:c>
      <x:c r="D186" s="12" t="n">
        <x:f>MAX(C186,1)/Settings!$B$18</x:f>
        <x:v>0.24860956298588288</x:v>
      </x:c>
      <x:c r="E186" s="12" t="n">
        <x:f>-Settings!$B$11*LN(D186)</x:f>
        <x:v>83.51229799707748</x:v>
      </x:c>
      <x:c r="F186" s="12">
        <x:f t="shared" si="5"/>
        <x:v>3474.5467577600089</x:v>
      </x:c>
      <x:c r="G186" s="12" t="n">
        <x:f>MOD(Settings!$B$17*G185,Settings!$B$18)</x:f>
        <x:v>2076216112</x:v>
      </x:c>
      <x:c r="H186" s="12" t="n">
        <x:f>MAX(G186,1)/Settings!$B$18</x:f>
        <x:v>0.966813467893197</x:v>
      </x:c>
      <x:c r="I186" s="12" t="n">
        <x:f>-Settings!$B$21*LN(H186)</x:f>
        <x:v>0.13499879947184287</x:v>
      </x:c>
      <x:c r="J186" s="12" t="n">
        <x:f>-Settings!$B$24*LN(H186)</x:f>
        <x:v>0.4049963984155286</x:v>
      </x:c>
      <x:c r="K186" s="12" t="n">
        <x:f>Settings!$B$12</x:f>
        <x:v>300</x:v>
      </x:c>
      <x:c r="L186" s="12" t="n">
        <x:f>Settings!$B$12*Settings!$B$25</x:f>
        <x:v>75</x:v>
      </x:c>
    </x:row>
    <x:row r="187">
      <x:c r="A187" s="7">
        <x:v>2</x:v>
      </x:c>
      <x:c r="B187" s="7">
        <x:v>62</x:v>
      </x:c>
      <x:c r="C187" s="12" t="n">
        <x:f>MOD(Settings!$B$17*C186,Settings!$B$18)</x:f>
        <x:v>818030431</x:v>
      </x:c>
      <x:c r="D187" s="12" t="n">
        <x:f>MAX(C187,1)/Settings!$B$18</x:f>
        <x:v>0.38092510373374683</x:v>
      </x:c>
      <x:c r="E187" s="12" t="n">
        <x:f>-Settings!$B$11*LN(D187)</x:f>
        <x:v>57.90915007836584</x:v>
      </x:c>
      <x:c r="F187" s="12">
        <x:f t="shared" si="5"/>
        <x:v>3532.4559078383745</x:v>
      </x:c>
      <x:c r="G187" s="12" t="n">
        <x:f>MOD(Settings!$B$17*G186,Settings!$B$18)</x:f>
        <x:v>502414281</x:v>
      </x:c>
      <x:c r="H187" s="12" t="n">
        <x:f>MAX(G187,1)/Settings!$B$18</x:f>
        <x:v>0.233954880961196</x:v>
      </x:c>
      <x:c r="I187" s="12" t="n">
        <x:f>-Settings!$B$21*LN(H187)</x:f>
        <x:v>5.810507994484215</x:v>
      </x:c>
      <x:c r="J187" s="12" t="n">
        <x:f>-Settings!$B$24*LN(H187)</x:f>
        <x:v>17.431523983452646</x:v>
      </x:c>
      <x:c r="K187" s="12" t="n">
        <x:f>Settings!$B$12</x:f>
        <x:v>300</x:v>
      </x:c>
      <x:c r="L187" s="12" t="n">
        <x:f>Settings!$B$12*Settings!$B$25</x:f>
        <x:v>75</x:v>
      </x:c>
    </x:row>
    <x:row r="188">
      <x:c r="A188" s="7">
        <x:v>2</x:v>
      </x:c>
      <x:c r="B188" s="7">
        <x:v>63</x:v>
      </x:c>
      <x:c r="C188" s="12" t="n">
        <x:f>MOD(Settings!$B$17*C187,Settings!$B$18)</x:f>
        <x:v>447145723</x:v>
      </x:c>
      <x:c r="D188" s="12" t="n">
        <x:f>MAX(C188,1)/Settings!$B$18</x:f>
        <x:v>0.20821845308328907</x:v>
      </x:c>
      <x:c r="E188" s="12" t="n">
        <x:f>-Settings!$B$11*LN(D188)</x:f>
        <x:v>94.15004971229082</x:v>
      </x:c>
      <x:c r="F188" s="12">
        <x:f t="shared" si="5"/>
        <x:v>3626.6059575506652</x:v>
      </x:c>
      <x:c r="G188" s="12" t="n">
        <x:f>MOD(Settings!$B$17*G187,Settings!$B$18)</x:f>
        <x:v>171120763</x:v>
      </x:c>
      <x:c r="H188" s="12" t="n">
        <x:f>MAX(G188,1)/Settings!$B$18</x:f>
        <x:v>0.07968431482076846</x:v>
      </x:c>
      <x:c r="I188" s="12" t="n">
        <x:f>-Settings!$B$21*LN(H188)</x:f>
        <x:v>10.11873006121952</x:v>
      </x:c>
      <x:c r="J188" s="12" t="n">
        <x:f>-Settings!$B$24*LN(H188)</x:f>
        <x:v>30.35619018365856</x:v>
      </x:c>
      <x:c r="K188" s="12" t="n">
        <x:f>Settings!$B$12</x:f>
        <x:v>300</x:v>
      </x:c>
      <x:c r="L188" s="12" t="n">
        <x:f>Settings!$B$12*Settings!$B$25</x:f>
        <x:v>75</x:v>
      </x:c>
    </x:row>
    <x:row r="189">
      <x:c r="A189" s="7">
        <x:v>2</x:v>
      </x:c>
      <x:c r="B189" s="7">
        <x:v>64</x:v>
      </x:c>
      <x:c r="C189" s="12" t="n">
        <x:f>MOD(Settings!$B$17*C188,Settings!$B$18)</x:f>
        <x:v>1132885608</x:v>
      </x:c>
      <x:c r="D189" s="12" t="n">
        <x:f>MAX(C189,1)/Settings!$B$18</x:f>
        <x:v>0.5275409708393463</x:v>
      </x:c>
      <x:c r="E189" s="12" t="n">
        <x:f>-Settings!$B$11*LN(D189)</x:f>
        <x:v>38.371724808626276</x:v>
      </x:c>
      <x:c r="F189" s="12">
        <x:f t="shared" si="5"/>
        <x:v>3664.9776823592915</x:v>
      </x:c>
      <x:c r="G189" s="12" t="n">
        <x:f>MOD(Settings!$B$17*G188,Settings!$B$18)</x:f>
        <x:v>546060408</x:v>
      </x:c>
      <x:c r="H189" s="12" t="n">
        <x:f>MAX(G189,1)/Settings!$B$18</x:f>
        <x:v>0.25427919265547727</x:v>
      </x:c>
      <x:c r="I189" s="12" t="n">
        <x:f>-Settings!$B$21*LN(H189)</x:f>
        <x:v>5.477289727762754</x:v>
      </x:c>
      <x:c r="J189" s="12" t="n">
        <x:f>-Settings!$B$24*LN(H189)</x:f>
        <x:v>16.431869183288264</x:v>
      </x:c>
      <x:c r="K189" s="12" t="n">
        <x:f>Settings!$B$12</x:f>
        <x:v>300</x:v>
      </x:c>
      <x:c r="L189" s="12" t="n">
        <x:f>Settings!$B$12*Settings!$B$25</x:f>
        <x:v>75</x:v>
      </x:c>
    </x:row>
    <x:row r="190">
      <x:c r="A190" s="7">
        <x:v>2</x:v>
      </x:c>
      <x:c r="B190" s="7">
        <x:v>65</x:v>
      </x:c>
      <x:c r="C190" s="12" t="n">
        <x:f>MOD(Settings!$B$17*C189,Settings!$B$18)</x:f>
        <x:v>818399354</x:v>
      </x:c>
      <x:c r="D190" s="12" t="n">
        <x:f>MAX(C190,1)/Settings!$B$18</x:f>
        <x:v>0.38109689689292425</x:v>
      </x:c>
      <x:c r="E190" s="12" t="n">
        <x:f>-Settings!$B$11*LN(D190)</x:f>
        <x:v>57.88209681817966</x:v>
      </x:c>
      <x:c r="F190" s="12">
        <x:f t="shared" si="5"/>
        <x:v>3722.859779177471</x:v>
      </x:c>
      <x:c r="G190" s="12" t="n">
        <x:f>MOD(Settings!$B$17*G189,Settings!$B$18)</x:f>
        <x:v>1439653625</x:v>
      </x:c>
      <x:c r="H190" s="12" t="n">
        <x:f>MAX(G190,1)/Settings!$B$18</x:f>
        <x:v>0.6703909606069284</x:v>
      </x:c>
      <x:c r="I190" s="12" t="n">
        <x:f>-Settings!$B$21*LN(H190)</x:f>
        <x:v>1.5995768539468753</x:v>
      </x:c>
      <x:c r="J190" s="12" t="n">
        <x:f>-Settings!$B$24*LN(H190)</x:f>
        <x:v>4.798730561840626</x:v>
      </x:c>
      <x:c r="K190" s="12" t="n">
        <x:f>Settings!$B$12</x:f>
        <x:v>300</x:v>
      </x:c>
      <x:c r="L190" s="12" t="n">
        <x:f>Settings!$B$12*Settings!$B$25</x:f>
        <x:v>75</x:v>
      </x:c>
    </x:row>
    <x:row r="191">
      <x:c r="A191" s="7">
        <x:v>2</x:v>
      </x:c>
      <x:c r="B191" s="7">
        <x:v>66</x:v>
      </x:c>
      <x:c r="C191" s="12" t="n">
        <x:f>MOD(Settings!$B$17*C190,Settings!$B$18)</x:f>
        <x:v>205183643</x:v>
      </x:c>
      <x:c r="D191" s="12" t="n">
        <x:f>MAX(C191,1)/Settings!$B$18</x:f>
        <x:v>0.09554607937836371</x:v>
      </x:c>
      <x:c r="E191" s="12" t="n">
        <x:f>-Settings!$B$11*LN(D191)</x:f>
        <x:v>140.8887984770758</x:v>
      </x:c>
      <x:c r="F191" s="12" t="n">
        <x:f t="shared" ref="F191:F222" si="6">F190+E191</x:f>
        <x:v>3863.748577654547</x:v>
      </x:c>
      <x:c r="G191" s="12" t="n">
        <x:f>MOD(Settings!$B$17*G190,Settings!$B$18)</x:f>
        <x:v>560224626</x:v>
      </x:c>
      <x:c r="H191" s="12" t="n">
        <x:f>MAX(G191,1)/Settings!$B$18</x:f>
        <x:v>0.2608749206461361</x:v>
      </x:c>
      <x:c r="I191" s="12" t="n">
        <x:f>-Settings!$B$21*LN(H191)</x:f>
        <x:v>5.374856871073172</x:v>
      </x:c>
      <x:c r="J191" s="12" t="n">
        <x:f>-Settings!$B$24*LN(H191)</x:f>
        <x:v>16.124570613219518</x:v>
      </x:c>
      <x:c r="K191" s="12" t="n">
        <x:f>Settings!$B$12</x:f>
        <x:v>300</x:v>
      </x:c>
      <x:c r="L191" s="12" t="n">
        <x:f>Settings!$B$12*Settings!$B$25</x:f>
        <x:v>75</x:v>
      </x:c>
    </x:row>
    <x:row r="192">
      <x:c r="A192" s="7">
        <x:v>2</x:v>
      </x:c>
      <x:c r="B192" s="7">
        <x:v>67</x:v>
      </x:c>
      <x:c r="C192" s="12" t="n">
        <x:f>MOD(Settings!$B$17*C191,Settings!$B$18)</x:f>
        <x:v>1810234466</x:v>
      </x:c>
      <x:c r="D192" s="12" t="n">
        <x:f>MAX(C192,1)/Settings!$B$18</x:f>
        <x:v>0.84295611215893</x:v>
      </x:c>
      <x:c r="E192" s="12" t="n">
        <x:f>-Settings!$B$11*LN(D192)</x:f>
        <x:v>10.250423029887573</x:v>
      </x:c>
      <x:c r="F192" s="12">
        <x:f t="shared" si="6"/>
        <x:v>3873.9990006844346</x:v>
      </x:c>
      <x:c r="G192" s="12" t="n">
        <x:f>MOD(Settings!$B$17*G191,Settings!$B$18)</x:f>
        <x:v>1126980734</x:v>
      </x:c>
      <x:c r="H192" s="12" t="n">
        <x:f>MAX(G192,1)/Settings!$B$18</x:f>
        <x:v>0.5247912996098358</x:v>
      </x:c>
      <x:c r="I192" s="12" t="n">
        <x:f>-Settings!$B$21*LN(H192)</x:f>
        <x:v>2.5790184799081515</x:v>
      </x:c>
      <x:c r="J192" s="12" t="n">
        <x:f>-Settings!$B$24*LN(H192)</x:f>
        <x:v>7.737055439724454</x:v>
      </x:c>
      <x:c r="K192" s="12" t="n">
        <x:f>Settings!$B$12</x:f>
        <x:v>300</x:v>
      </x:c>
      <x:c r="L192" s="12" t="n">
        <x:f>Settings!$B$12*Settings!$B$25</x:f>
        <x:v>75</x:v>
      </x:c>
    </x:row>
    <x:row r="193">
      <x:c r="A193" s="7">
        <x:v>2</x:v>
      </x:c>
      <x:c r="B193" s="7">
        <x:v>68</x:v>
      </x:c>
      <x:c r="C193" s="12" t="n">
        <x:f>MOD(Settings!$B$17*C192,Settings!$B$18)</x:f>
        <x:v>1209843013</x:v>
      </x:c>
      <x:c r="D193" s="12" t="n">
        <x:f>MAX(C193,1)/Settings!$B$18</x:f>
        <x:v>0.5633770551361968</x:v>
      </x:c>
      <x:c r="E193" s="12" t="n">
        <x:f>-Settings!$B$11*LN(D193)</x:f>
        <x:v>34.42836900462179</x:v>
      </x:c>
      <x:c r="F193" s="12">
        <x:f t="shared" si="6"/>
        <x:v>3908.4273696890564</x:v>
      </x:c>
      <x:c r="G193" s="12" t="n">
        <x:f>MOD(Settings!$B$17*G192,Settings!$B$18)</x:f>
        <x:v>359429798</x:v>
      </x:c>
      <x:c r="H193" s="12" t="n">
        <x:f>MAX(G193,1)/Settings!$B$18</x:f>
        <x:v>0.1673725425113796</x:v>
      </x:c>
      <x:c r="I193" s="12" t="n">
        <x:f>-Settings!$B$21*LN(H193)</x:f>
        <x:v>7.150132630438223</x:v>
      </x:c>
      <x:c r="J193" s="12" t="n">
        <x:f>-Settings!$B$24*LN(H193)</x:f>
        <x:v>21.45039789131467</x:v>
      </x:c>
      <x:c r="K193" s="12" t="n">
        <x:f>Settings!$B$12</x:f>
        <x:v>300</x:v>
      </x:c>
      <x:c r="L193" s="12" t="n">
        <x:f>Settings!$B$12*Settings!$B$25</x:f>
        <x:v>75</x:v>
      </x:c>
    </x:row>
    <x:row r="194">
      <x:c r="A194" s="7">
        <x:v>2</x:v>
      </x:c>
      <x:c r="B194" s="7">
        <x:v>69</x:v>
      </x:c>
      <x:c r="C194" s="12" t="n">
        <x:f>MOD(Settings!$B$17*C193,Settings!$B$18)</x:f>
        <x:v>1456349695</x:v>
      </x:c>
      <x:c r="D194" s="12" t="n">
        <x:f>MAX(C194,1)/Settings!$B$18</x:f>
        <x:v>0.6781656740597289</x:v>
      </x:c>
      <x:c r="E194" s="12" t="n">
        <x:f>-Settings!$B$11*LN(D194)</x:f>
        <x:v>23.30181983230838</x:v>
      </x:c>
      <x:c r="F194" s="12">
        <x:f t="shared" si="6"/>
        <x:v>3931.7291895213648</x:v>
      </x:c>
      <x:c r="G194" s="12" t="n">
        <x:f>MOD(Settings!$B$17*G193,Settings!$B$18)</x:f>
        <x:v>65115975</x:v>
      </x:c>
      <x:c r="H194" s="12" t="n">
        <x:f>MAX(G194,1)/Settings!$B$18</x:f>
        <x:v>0.03032198875691834</x:v>
      </x:c>
      <x:c r="I194" s="12" t="n">
        <x:f>-Settings!$B$21*LN(H194)</x:f>
        <x:v>13.983528512449585</x:v>
      </x:c>
      <x:c r="J194" s="12" t="n">
        <x:f>-Settings!$B$24*LN(H194)</x:f>
        <x:v>41.95058553734876</x:v>
      </x:c>
      <x:c r="K194" s="12" t="n">
        <x:f>Settings!$B$12</x:f>
        <x:v>300</x:v>
      </x:c>
      <x:c r="L194" s="12" t="n">
        <x:f>Settings!$B$12*Settings!$B$25</x:f>
        <x:v>75</x:v>
      </x:c>
    </x:row>
    <x:row r="195">
      <x:c r="A195" s="7">
        <x:v>2</x:v>
      </x:c>
      <x:c r="B195" s="7">
        <x:v>70</x:v>
      </x:c>
      <x:c r="C195" s="12" t="n">
        <x:f>MOD(Settings!$B$17*C194,Settings!$B$18)</x:f>
        <x:v>1998199006</x:v>
      </x:c>
      <x:c r="D195" s="12" t="n">
        <x:f>MAX(C195,1)/Settings!$B$18</x:f>
        <x:v>0.9304839218642953</x:v>
      </x:c>
      <x:c r="E195" s="12" t="n">
        <x:f>-Settings!$B$11*LN(D195)</x:f>
        <x:v>4.323028924636662</x:v>
      </x:c>
      <x:c r="F195" s="12">
        <x:f t="shared" si="6"/>
        <x:v>3936.0522184460015</x:v>
      </x:c>
      <x:c r="G195" s="12" t="n">
        <x:f>MOD(Settings!$B$17*G194,Settings!$B$18)</x:f>
        <x:v>1335015502</x:v>
      </x:c>
      <x:c r="H195" s="12" t="n">
        <x:f>MAX(G195,1)/Settings!$B$18</x:f>
        <x:v>0.6216650375265931</x:v>
      </x:c>
      <x:c r="I195" s="12" t="n">
        <x:f>-Settings!$B$21*LN(H195)</x:f>
        <x:v>1.9014154247056767</x:v>
      </x:c>
      <x:c r="J195" s="12" t="n">
        <x:f>-Settings!$B$24*LN(H195)</x:f>
        <x:v>5.70424627411703</x:v>
      </x:c>
      <x:c r="K195" s="12" t="n">
        <x:f>Settings!$B$12</x:f>
        <x:v>300</x:v>
      </x:c>
      <x:c r="L195" s="12" t="n">
        <x:f>Settings!$B$12*Settings!$B$25</x:f>
        <x:v>75</x:v>
      </x:c>
    </x:row>
    <x:row r="196">
      <x:c r="A196" s="7">
        <x:v>2</x:v>
      </x:c>
      <x:c r="B196" s="7">
        <x:v>71</x:v>
      </x:c>
      <x:c r="C196" s="12" t="n">
        <x:f>MOD(Settings!$B$17*C195,Settings!$B$18)</x:f>
        <x:v>1381422056</x:v>
      </x:c>
      <x:c r="D196" s="12" t="n">
        <x:f>MAX(C196,1)/Settings!$B$18</x:f>
        <x:v>0.643274773211812</x:v>
      </x:c>
      <x:c r="E196" s="12" t="n">
        <x:f>-Settings!$B$11*LN(D196)</x:f>
        <x:v>26.470998959404255</x:v>
      </x:c>
      <x:c r="F196" s="12">
        <x:f t="shared" si="6"/>
        <x:v>3962.5232174054058</x:v>
      </x:c>
      <x:c r="G196" s="12" t="n">
        <x:f>MOD(Settings!$B$17*G195,Settings!$B$18)</x:f>
        <x:v>696398258</x:v>
      </x:c>
      <x:c r="H196" s="12" t="n">
        <x:f>MAX(G196,1)/Settings!$B$18</x:f>
        <x:v>0.32428570945015445</x:v>
      </x:c>
      <x:c r="I196" s="12" t="n">
        <x:f>-Settings!$B$21*LN(H196)</x:f>
        <x:v>4.504521329893681</x:v>
      </x:c>
      <x:c r="J196" s="12" t="n">
        <x:f>-Settings!$B$24*LN(H196)</x:f>
        <x:v>13.513563989681042</x:v>
      </x:c>
      <x:c r="K196" s="12" t="n">
        <x:f>Settings!$B$12</x:f>
        <x:v>300</x:v>
      </x:c>
      <x:c r="L196" s="12" t="n">
        <x:f>Settings!$B$12*Settings!$B$25</x:f>
        <x:v>75</x:v>
      </x:c>
    </x:row>
    <x:row r="197">
      <x:c r="A197" s="7">
        <x:v>2</x:v>
      </x:c>
      <x:c r="B197" s="7">
        <x:v>72</x:v>
      </x:c>
      <x:c r="C197" s="12" t="n">
        <x:f>MOD(Settings!$B$17*C196,Settings!$B$18)</x:f>
        <x:v>1114787475</x:v>
      </x:c>
      <x:c r="D197" s="12" t="n">
        <x:f>MAX(C197,1)/Settings!$B$18</x:f>
        <x:v>0.5191133709247752</x:v>
      </x:c>
      <x:c r="E197" s="12" t="n">
        <x:f>-Settings!$B$11*LN(D197)</x:f>
        <x:v>39.33797871496982</x:v>
      </x:c>
      <x:c r="F197" s="12">
        <x:f t="shared" si="6"/>
        <x:v>4001.8611961203756</x:v>
      </x:c>
      <x:c r="G197" s="12" t="n">
        <x:f>MOD(Settings!$B$17*G196,Settings!$B$18)</x:f>
        <x:v>579646056</x:v>
      </x:c>
      <x:c r="H197" s="12" t="n">
        <x:f>MAX(G197,1)/Settings!$B$18</x:f>
        <x:v>0.2699187287455046</x:v>
      </x:c>
      <x:c r="I197" s="12" t="n">
        <x:f>-Settings!$B$21*LN(H197)</x:f>
        <x:v>5.2385374797641315</x:v>
      </x:c>
      <x:c r="J197" s="12" t="n">
        <x:f>-Settings!$B$24*LN(H197)</x:f>
        <x:v>15.715612439292395</x:v>
      </x:c>
      <x:c r="K197" s="12" t="n">
        <x:f>Settings!$B$12</x:f>
        <x:v>300</x:v>
      </x:c>
      <x:c r="L197" s="12" t="n">
        <x:f>Settings!$B$12*Settings!$B$25</x:f>
        <x:v>75</x:v>
      </x:c>
    </x:row>
    <x:row r="198">
      <x:c r="A198" s="7">
        <x:v>2</x:v>
      </x:c>
      <x:c r="B198" s="7">
        <x:v>73</x:v>
      </x:c>
      <x:c r="C198" s="12" t="n">
        <x:f>MOD(Settings!$B$17*C197,Settings!$B$18)</x:f>
        <x:v>1585755897</x:v>
      </x:c>
      <x:c r="D198" s="12" t="n">
        <x:f>MAX(C198,1)/Settings!$B$18</x:f>
        <x:v>0.7384251326967147</x:v>
      </x:c>
      <x:c r="E198" s="12" t="n">
        <x:f>-Settings!$B$11*LN(D198)</x:f>
        <x:v>18.194133580572238</x:v>
      </x:c>
      <x:c r="F198" s="12">
        <x:f t="shared" si="6"/>
        <x:v>4020.0553297009478</x:v>
      </x:c>
      <x:c r="G198" s="12" t="n">
        <x:f>MOD(Settings!$B$17*G197,Settings!$B$18)</x:f>
        <x:v>1125440400</x:v>
      </x:c>
      <x:c r="H198" s="12" t="n">
        <x:f>MAX(G198,1)/Settings!$B$18</x:f>
        <x:v>0.524074025696178</x:v>
      </x:c>
      <x:c r="I198" s="12" t="n">
        <x:f>-Settings!$B$21*LN(H198)</x:f>
        <x:v>2.584489336905066</x:v>
      </x:c>
      <x:c r="J198" s="12" t="n">
        <x:f>-Settings!$B$24*LN(H198)</x:f>
        <x:v>7.753468010715198</x:v>
      </x:c>
      <x:c r="K198" s="12" t="n">
        <x:f>Settings!$B$12</x:f>
        <x:v>300</x:v>
      </x:c>
      <x:c r="L198" s="12" t="n">
        <x:f>Settings!$B$12*Settings!$B$25</x:f>
        <x:v>75</x:v>
      </x:c>
    </x:row>
    <x:row r="199">
      <x:c r="A199" s="7">
        <x:v>2</x:v>
      </x:c>
      <x:c r="B199" s="7">
        <x:v>74</x:v>
      </x:c>
      <x:c r="C199" s="12" t="n">
        <x:f>MOD(Settings!$B$17*C198,Settings!$B$18)</x:f>
        <x:v>1527301609</x:v>
      </x:c>
      <x:c r="D199" s="12" t="n">
        <x:f>MAX(C199,1)/Settings!$B$18</x:f>
        <x:v>0.7112052336853022</x:v>
      </x:c>
      <x:c r="E199" s="12" t="n">
        <x:f>-Settings!$B$11*LN(D199)</x:f>
        <x:v>20.447654151565903</x:v>
      </x:c>
      <x:c r="F199" s="12">
        <x:f t="shared" si="6"/>
        <x:v>4040.5029838525138</x:v>
      </x:c>
      <x:c r="G199" s="12" t="n">
        <x:f>MOD(Settings!$B$17*G198,Settings!$B$18)</x:f>
        <x:v>240840024</x:v>
      </x:c>
      <x:c r="H199" s="12" t="n">
        <x:f>MAX(G199,1)/Settings!$B$18</x:f>
        <x:v>0.11214987566329067</x:v>
      </x:c>
      <x:c r="I199" s="12" t="n">
        <x:f>-Settings!$B$21*LN(H199)</x:f>
        <x:v>8.751676506723626</x:v>
      </x:c>
      <x:c r="J199" s="12" t="n">
        <x:f>-Settings!$B$24*LN(H199)</x:f>
        <x:v>26.25502952017088</x:v>
      </x:c>
      <x:c r="K199" s="12" t="n">
        <x:f>Settings!$B$12</x:f>
        <x:v>300</x:v>
      </x:c>
      <x:c r="L199" s="12" t="n">
        <x:f>Settings!$B$12*Settings!$B$25</x:f>
        <x:v>75</x:v>
      </x:c>
    </x:row>
    <x:row r="200">
      <x:c r="A200" s="7">
        <x:v>2</x:v>
      </x:c>
      <x:c r="B200" s="7">
        <x:v>75</x:v>
      </x:c>
      <x:c r="C200" s="12" t="n">
        <x:f>MOD(Settings!$B$17*C199,Settings!$B$18)</x:f>
        <x:v>486109872</x:v>
      </x:c>
      <x:c r="D200" s="12" t="n">
        <x:f>MAX(C200,1)/Settings!$B$18</x:f>
        <x:v>0.22636254887392862</x:v>
      </x:c>
      <x:c r="E200" s="12" t="n">
        <x:f>-Settings!$B$11*LN(D200)</x:f>
        <x:v>89.13704199028165</x:v>
      </x:c>
      <x:c r="F200" s="12">
        <x:f t="shared" si="6"/>
        <x:v>4129.6400258427957</x:v>
      </x:c>
      <x:c r="G200" s="12" t="n">
        <x:f>MOD(Settings!$B$17*G199,Settings!$B$18)</x:f>
        <x:v>1939092420</x:v>
      </x:c>
      <x:c r="H200" s="12" t="n">
        <x:f>MAX(G200,1)/Settings!$B$18</x:f>
        <x:v>0.9029602729263531</x:v>
      </x:c>
      <x:c r="I200" s="12" t="n">
        <x:f>-Settings!$B$21*LN(H200)</x:f>
        <x:v>0.408306884309598</x:v>
      </x:c>
      <x:c r="J200" s="12" t="n">
        <x:f>-Settings!$B$24*LN(H200)</x:f>
        <x:v>1.224920652928794</x:v>
      </x:c>
      <x:c r="K200" s="12" t="n">
        <x:f>Settings!$B$12</x:f>
        <x:v>300</x:v>
      </x:c>
      <x:c r="L200" s="12" t="n">
        <x:f>Settings!$B$12*Settings!$B$25</x:f>
        <x:v>75</x:v>
      </x:c>
    </x:row>
    <x:row r="201">
      <x:c r="A201" s="7">
        <x:v>2</x:v>
      </x:c>
      <x:c r="B201" s="7">
        <x:v>76</x:v>
      </x:c>
      <x:c r="C201" s="12" t="n">
        <x:f>MOD(Settings!$B$17*C200,Settings!$B$18)</x:f>
        <x:v>1020825516</x:v>
      </x:c>
      <x:c r="D201" s="12" t="n">
        <x:f>MAX(C201,1)/Settings!$B$18</x:f>
        <x:v>0.47535892411850345</x:v>
      </x:c>
      <x:c r="E201" s="12" t="n">
        <x:f>-Settings!$B$11*LN(D201)</x:f>
        <x:v>44.62110783412415</x:v>
      </x:c>
      <x:c r="F201" s="12">
        <x:f t="shared" si="6"/>
        <x:v>4174.2611336769196</x:v>
      </x:c>
      <x:c r="G201" s="12" t="n">
        <x:f>MOD(Settings!$B$17*G200,Settings!$B$18)</x:f>
        <x:v>114476068</x:v>
      </x:c>
      <x:c r="H201" s="12" t="n">
        <x:f>MAX(G201,1)/Settings!$B$18</x:f>
        <x:v>0.053307073215631336</x:v>
      </x:c>
      <x:c r="I201" s="12" t="n">
        <x:f>-Settings!$B$21*LN(H201)</x:f>
        <x:v>11.726745003523176</x:v>
      </x:c>
      <x:c r="J201" s="12" t="n">
        <x:f>-Settings!$B$24*LN(H201)</x:f>
        <x:v>35.180235010569525</x:v>
      </x:c>
      <x:c r="K201" s="12" t="n">
        <x:f>Settings!$B$12</x:f>
        <x:v>300</x:v>
      </x:c>
      <x:c r="L201" s="12" t="n">
        <x:f>Settings!$B$12*Settings!$B$25</x:f>
        <x:v>75</x:v>
      </x:c>
    </x:row>
    <x:row r="202">
      <x:c r="A202" s="7">
        <x:v>2</x:v>
      </x:c>
      <x:c r="B202" s="7">
        <x:v>77</x:v>
      </x:c>
      <x:c r="C202" s="12" t="n">
        <x:f>MOD(Settings!$B$17*C201,Settings!$B$18)</x:f>
        <x:v>767591529</x:v>
      </x:c>
      <x:c r="D202" s="12" t="n">
        <x:f>MAX(C202,1)/Settings!$B$18</x:f>
        <x:v>0.35743765968710073</x:v>
      </x:c>
      <x:c r="E202" s="12" t="n">
        <x:f>-Settings!$B$11*LN(D202)</x:f>
        <x:v>61.72765863308358</x:v>
      </x:c>
      <x:c r="F202" s="12">
        <x:f t="shared" si="6"/>
        <x:v>4235.9887923100032</x:v>
      </x:c>
      <x:c r="G202" s="12" t="n">
        <x:f>MOD(Settings!$B$17*G201,Settings!$B$18)</x:f>
        <x:v>2001410811</x:v>
      </x:c>
      <x:c r="H202" s="12" t="n">
        <x:f>MAX(G202,1)/Settings!$B$18</x:f>
        <x:v>0.9319795351158732</x:v>
      </x:c>
      <x:c r="I202" s="12" t="n">
        <x:f>-Settings!$B$21*LN(H202)</x:f>
        <x:v>0.2817776902712238</x:v>
      </x:c>
      <x:c r="J202" s="12" t="n">
        <x:f>-Settings!$B$24*LN(H202)</x:f>
        <x:v>0.8453330708136714</x:v>
      </x:c>
      <x:c r="K202" s="12" t="n">
        <x:f>Settings!$B$12</x:f>
        <x:v>300</x:v>
      </x:c>
      <x:c r="L202" s="12" t="n">
        <x:f>Settings!$B$12*Settings!$B$25</x:f>
        <x:v>75</x:v>
      </x:c>
    </x:row>
    <x:row r="203">
      <x:c r="A203" s="7">
        <x:v>2</x:v>
      </x:c>
      <x:c r="B203" s="7">
        <x:v>78</x:v>
      </x:c>
      <x:c r="C203" s="12" t="n">
        <x:f>MOD(Settings!$B$17*C202,Settings!$B$18)</x:f>
        <x:v>976560374</x:v>
      </x:c>
      <x:c r="D203" s="12" t="n">
        <x:f>MAX(C203,1)/Settings!$B$18</x:f>
        <x:v>0.4547463611023251</x:v>
      </x:c>
      <x:c r="E203" s="12" t="n">
        <x:f>-Settings!$B$11*LN(D203)</x:f>
        <x:v>47.280927815395074</x:v>
      </x:c>
      <x:c r="F203" s="12">
        <x:f t="shared" si="6"/>
        <x:v>4283.2697201253986</x:v>
      </x:c>
      <x:c r="G203" s="12" t="n">
        <x:f>MOD(Settings!$B$17*G202,Settings!$B$18)</x:f>
        <x:v>1675137516</x:v>
      </x:c>
      <x:c r="H203" s="12" t="n">
        <x:f>MAX(G203,1)/Settings!$B$18</x:f>
        <x:v>0.7800466924812862</x:v>
      </x:c>
      <x:c r="I203" s="12" t="n">
        <x:f>-Settings!$B$21*LN(H203)</x:f>
        <x:v>0.9936059957386872</x:v>
      </x:c>
      <x:c r="J203" s="12" t="n">
        <x:f>-Settings!$B$24*LN(H203)</x:f>
        <x:v>2.980817987216062</x:v>
      </x:c>
      <x:c r="K203" s="12" t="n">
        <x:f>Settings!$B$12</x:f>
        <x:v>300</x:v>
      </x:c>
      <x:c r="L203" s="12" t="n">
        <x:f>Settings!$B$12*Settings!$B$25</x:f>
        <x:v>75</x:v>
      </x:c>
    </x:row>
    <x:row r="204">
      <x:c r="A204" s="7">
        <x:v>2</x:v>
      </x:c>
      <x:c r="B204" s="7">
        <x:v>79</x:v>
      </x:c>
      <x:c r="C204" s="12" t="n">
        <x:f>MOD(Settings!$B$17*C203,Settings!$B$18)</x:f>
        <x:v>1980175444</x:v>
      </x:c>
      <x:c r="D204" s="12" t="n">
        <x:f>MAX(C204,1)/Settings!$B$18</x:f>
        <x:v>0.9220910467775962</x:v>
      </x:c>
      <x:c r="E204" s="12" t="n">
        <x:f>-Settings!$B$11*LN(D204)</x:f>
        <x:v>4.86667866506666</x:v>
      </x:c>
      <x:c r="F204" s="12">
        <x:f t="shared" si="6"/>
        <x:v>4288.1363987904651</x:v>
      </x:c>
      <x:c r="G204" s="12" t="n">
        <x:f>MOD(Settings!$B$17*G203,Settings!$B$18)</x:f>
        <x:v>525619242</x:v>
      </x:c>
      <x:c r="H204" s="12" t="n">
        <x:f>MAX(G204,1)/Settings!$B$18</x:f>
        <x:v>0.24476053297741363</x:v>
      </x:c>
      <x:c r="I204" s="12" t="n">
        <x:f>-Settings!$B$21*LN(H204)</x:f>
        <x:v>5.629899851356168</x:v>
      </x:c>
      <x:c r="J204" s="12" t="n">
        <x:f>-Settings!$B$24*LN(H204)</x:f>
        <x:v>16.889699554068503</x:v>
      </x:c>
      <x:c r="K204" s="12" t="n">
        <x:f>Settings!$B$12</x:f>
        <x:v>300</x:v>
      </x:c>
      <x:c r="L204" s="12" t="n">
        <x:f>Settings!$B$12*Settings!$B$25</x:f>
        <x:v>75</x:v>
      </x:c>
    </x:row>
    <x:row r="205">
      <x:c r="A205" s="7">
        <x:v>2</x:v>
      </x:c>
      <x:c r="B205" s="7">
        <x:v>80</x:v>
      </x:c>
      <x:c r="C205" s="12" t="n">
        <x:f>MOD(Settings!$B$17*C204,Settings!$B$18)</x:f>
        <x:v>1254609749</x:v>
      </x:c>
      <x:c r="D205" s="12" t="n">
        <x:f>MAX(C205,1)/Settings!$B$18</x:f>
        <x:v>0.5842231910602298</x:v>
      </x:c>
      <x:c r="E205" s="12" t="n">
        <x:f>-Settings!$B$11*LN(D205)</x:f>
        <x:v>32.248331561504436</x:v>
      </x:c>
      <x:c r="F205" s="12">
        <x:f t="shared" si="6"/>
        <x:v>4320.3847303519697</x:v>
      </x:c>
      <x:c r="G205" s="12" t="n">
        <x:f>MOD(Settings!$B$17*G204,Settings!$B$18)</x:f>
        <x:v>1482360183</x:v>
      </x:c>
      <x:c r="H205" s="12" t="n">
        <x:f>MAX(G205,1)/Settings!$B$18</x:f>
        <x:v>0.6902777513909516</x:v>
      </x:c>
      <x:c r="I205" s="12" t="n">
        <x:f>-Settings!$B$21*LN(H205)</x:f>
        <x:v>1.482644896559444</x:v>
      </x:c>
      <x:c r="J205" s="12" t="n">
        <x:f>-Settings!$B$24*LN(H205)</x:f>
        <x:v>4.447934689678332</x:v>
      </x:c>
      <x:c r="K205" s="12" t="n">
        <x:f>Settings!$B$12</x:f>
        <x:v>300</x:v>
      </x:c>
      <x:c r="L205" s="12" t="n">
        <x:f>Settings!$B$12*Settings!$B$25</x:f>
        <x:v>75</x:v>
      </x:c>
    </x:row>
    <x:row r="206">
      <x:c r="A206" s="7">
        <x:v>2</x:v>
      </x:c>
      <x:c r="B206" s="7">
        <x:v>81</x:v>
      </x:c>
      <x:c r="C206" s="12" t="n">
        <x:f>MOD(Settings!$B$17*C205,Settings!$B$18)</x:f>
        <x:v>84121550</x:v>
      </x:c>
      <x:c r="D206" s="12" t="n">
        <x:f>MAX(C206,1)/Settings!$B$18</x:f>
        <x:v>0.039172149281563304</x:v>
      </x:c>
      <x:c r="E206" s="12" t="n">
        <x:f>-Settings!$B$11*LN(D206)</x:f>
        <x:v>194.3873557323369</x:v>
      </x:c>
      <x:c r="F206" s="12">
        <x:f t="shared" si="6"/>
        <x:v>4514.7720860843065</x:v>
      </x:c>
      <x:c r="G206" s="12" t="n">
        <x:f>MOD(Settings!$B$17*G205,Settings!$B$18)</x:f>
        <x:v>1069806834</x:v>
      </x:c>
      <x:c r="H206" s="12" t="n">
        <x:f>MAX(G206,1)/Settings!$B$18</x:f>
        <x:v>0.4981676277230343</x:v>
      </x:c>
      <x:c r="I206" s="12" t="n">
        <x:f>-Settings!$B$21*LN(H206)</x:f>
        <x:v>2.787274626966785</x:v>
      </x:c>
      <x:c r="J206" s="12" t="n">
        <x:f>-Settings!$B$24*LN(H206)</x:f>
        <x:v>8.361823880900356</x:v>
      </x:c>
      <x:c r="K206" s="12" t="n">
        <x:f>Settings!$B$12</x:f>
        <x:v>300</x:v>
      </x:c>
      <x:c r="L206" s="12" t="n">
        <x:f>Settings!$B$12*Settings!$B$25</x:f>
        <x:v>75</x:v>
      </x:c>
    </x:row>
    <x:row r="207">
      <x:c r="A207" s="7">
        <x:v>2</x:v>
      </x:c>
      <x:c r="B207" s="7">
        <x:v>82</x:v>
      </x:c>
      <x:c r="C207" s="12" t="n">
        <x:f>MOD(Settings!$B$17*C206,Settings!$B$18)</x:f>
        <x:v>786651124</x:v>
      </x:c>
      <x:c r="D207" s="12" t="n">
        <x:f>MAX(C207,1)/Settings!$B$18</x:f>
        <x:v>0.3663129752344978</x:v>
      </x:c>
      <x:c r="E207" s="12" t="n">
        <x:f>-Settings!$B$11*LN(D207)</x:f>
        <x:v>60.256031243947575</x:v>
      </x:c>
      <x:c r="F207" s="12">
        <x:f t="shared" si="6"/>
        <x:v>4575.0281173282538</x:v>
      </x:c>
      <x:c r="G207" s="12" t="n">
        <x:f>MOD(Settings!$B$17*G206,Settings!$B$18)</x:f>
        <x:v>1510366354</x:v>
      </x:c>
      <x:c r="H207" s="12" t="n">
        <x:f>MAX(G207,1)/Settings!$B$18</x:f>
        <x:v>0.7033191410374451</x:v>
      </x:c>
      <x:c r="I207" s="12" t="n">
        <x:f>-Settings!$B$21*LN(H207)</x:f>
        <x:v>1.407778080013888</x:v>
      </x:c>
      <x:c r="J207" s="12" t="n">
        <x:f>-Settings!$B$24*LN(H207)</x:f>
        <x:v>4.223334240041664</x:v>
      </x:c>
      <x:c r="K207" s="12" t="n">
        <x:f>Settings!$B$12</x:f>
        <x:v>300</x:v>
      </x:c>
      <x:c r="L207" s="12" t="n">
        <x:f>Settings!$B$12*Settings!$B$25</x:f>
        <x:v>75</x:v>
      </x:c>
    </x:row>
    <x:row r="208">
      <x:c r="A208" s="7">
        <x:v>2</x:v>
      </x:c>
      <x:c r="B208" s="7">
        <x:v>83</x:v>
      </x:c>
      <x:c r="C208" s="12" t="n">
        <x:f>MOD(Settings!$B$17*C207,Settings!$B$18)</x:f>
        <x:v>1336110136</x:v>
      </x:c>
      <x:c r="D208" s="12" t="n">
        <x:f>MAX(C208,1)/Settings!$B$18</x:f>
        <x:v>0.6221747662044013</x:v>
      </x:c>
      <x:c r="E208" s="12" t="n">
        <x:f>-Settings!$B$11*LN(D208)</x:f>
        <x:v>28.472055066226968</x:v>
      </x:c>
      <x:c r="F208" s="12">
        <x:f t="shared" si="6"/>
        <x:v>4603.5001723944806</x:v>
      </x:c>
      <x:c r="G208" s="12" t="n">
        <x:f>MOD(Settings!$B$17*G207,Settings!$B$18)</x:f>
        <x:v>1470604138</x:v>
      </x:c>
      <x:c r="H208" s="12" t="n">
        <x:f>MAX(G208,1)/Settings!$B$18</x:f>
        <x:v>0.6848034163400547</x:v>
      </x:c>
      <x:c r="I208" s="12" t="n">
        <x:f>-Settings!$B$21*LN(H208)</x:f>
        <x:v>1.5144938614108663</x:v>
      </x:c>
      <x:c r="J208" s="12" t="n">
        <x:f>-Settings!$B$24*LN(H208)</x:f>
        <x:v>4.543481584232599</x:v>
      </x:c>
      <x:c r="K208" s="12" t="n">
        <x:f>Settings!$B$12</x:f>
        <x:v>300</x:v>
      </x:c>
      <x:c r="L208" s="12" t="n">
        <x:f>Settings!$B$12*Settings!$B$25</x:f>
        <x:v>75</x:v>
      </x:c>
    </x:row>
    <x:row r="209">
      <x:c r="A209" s="7">
        <x:v>2</x:v>
      </x:c>
      <x:c r="B209" s="7">
        <x:v>84</x:v>
      </x:c>
      <x:c r="C209" s="12" t="n">
        <x:f>MOD(Settings!$B$17*C208,Settings!$B$18)</x:f>
        <x:v>1914042720</x:v>
      </x:c>
      <x:c r="D209" s="12" t="n">
        <x:f>MAX(C209,1)/Settings!$B$18</x:f>
        <x:v>0.8912955973722486</x:v>
      </x:c>
      <x:c r="E209" s="12" t="n">
        <x:f>-Settings!$B$11*LN(D209)</x:f>
        <x:v>6.904748844920111</x:v>
      </x:c>
      <x:c r="F209" s="12">
        <x:f t="shared" si="6"/>
        <x:v>4610.4049212394011</x:v>
      </x:c>
      <x:c r="G209" s="12" t="n">
        <x:f>MOD(Settings!$B$17*G208,Settings!$B$18)</x:f>
        <x:v>1054454043</x:v>
      </x:c>
      <x:c r="H209" s="12" t="n">
        <x:f>MAX(G209,1)/Settings!$B$18</x:f>
        <x:v>0.4910184272988785</x:v>
      </x:c>
      <x:c r="I209" s="12" t="n">
        <x:f>-Settings!$B$21*LN(H209)</x:f>
        <x:v>2.84509448700629</x:v>
      </x:c>
      <x:c r="J209" s="12" t="n">
        <x:f>-Settings!$B$24*LN(H209)</x:f>
        <x:v>8.53528346101887</x:v>
      </x:c>
      <x:c r="K209" s="12" t="n">
        <x:f>Settings!$B$12</x:f>
        <x:v>300</x:v>
      </x:c>
      <x:c r="L209" s="12" t="n">
        <x:f>Settings!$B$12*Settings!$B$25</x:f>
        <x:v>75</x:v>
      </x:c>
    </x:row>
    <x:row r="210">
      <x:c r="A210" s="7">
        <x:v>2</x:v>
      </x:c>
      <x:c r="B210" s="7">
        <x:v>85</x:v>
      </x:c>
      <x:c r="C210" s="12" t="n">
        <x:f>MOD(Settings!$B$17*C209,Settings!$B$18)</x:f>
        <x:v>10962980</x:v>
      </x:c>
      <x:c r="D210" s="12" t="n">
        <x:f>MAX(C210,1)/Settings!$B$18</x:f>
        <x:v>0.005105035381906217</x:v>
      </x:c>
      <x:c r="E210" s="12" t="n">
        <x:f>-Settings!$B$11*LN(D210)</x:f>
        <x:v>316.65167379334747</x:v>
      </x:c>
      <x:c r="F210" s="12">
        <x:f t="shared" si="6"/>
        <x:v>4927.0565950327482</x:v>
      </x:c>
      <x:c r="G210" s="12" t="n">
        <x:f>MOD(Settings!$B$17*G209,Settings!$B$18)</x:f>
        <x:v>1174045657</x:v>
      </x:c>
      <x:c r="H210" s="12" t="n">
        <x:f>MAX(G210,1)/Settings!$B$18</x:f>
        <x:v>0.5467076122512611</x:v>
      </x:c>
      <x:c r="I210" s="12" t="n">
        <x:f>-Settings!$B$21*LN(H210)</x:f>
        <x:v>2.415364596709112</x:v>
      </x:c>
      <x:c r="J210" s="12" t="n">
        <x:f>-Settings!$B$24*LN(H210)</x:f>
        <x:v>7.246093790127336</x:v>
      </x:c>
      <x:c r="K210" s="12" t="n">
        <x:f>Settings!$B$12</x:f>
        <x:v>300</x:v>
      </x:c>
      <x:c r="L210" s="12" t="n">
        <x:f>Settings!$B$12*Settings!$B$25</x:f>
        <x:v>75</x:v>
      </x:c>
    </x:row>
    <x:row r="211">
      <x:c r="A211" s="7">
        <x:v>2</x:v>
      </x:c>
      <x:c r="B211" s="7">
        <x:v>86</x:v>
      </x:c>
      <x:c r="C211" s="12" t="n">
        <x:f>MOD(Settings!$B$17*C210,Settings!$B$18)</x:f>
        <x:v>1718694865</x:v>
      </x:c>
      <x:c r="D211" s="12" t="n">
        <x:f>MAX(C211,1)/Settings!$B$18</x:f>
        <x:v>0.8003296636977837</x:v>
      </x:c>
      <x:c r="E211" s="12" t="n">
        <x:f>-Settings!$B$11*LN(D211)</x:f>
        <x:v>13.36389339440819</x:v>
      </x:c>
      <x:c r="F211" s="12">
        <x:f t="shared" si="6"/>
        <x:v>4940.4204884271567</x:v>
      </x:c>
      <x:c r="G211" s="12" t="n">
        <x:f>MOD(Settings!$B$17*G210,Settings!$B$18)</x:f>
        <x:v>1105608563</x:v>
      </x:c>
      <x:c r="H211" s="12" t="n">
        <x:f>MAX(G211,1)/Settings!$B$18</x:f>
        <x:v>0.5148391069447804</x:v>
      </x:c>
      <x:c r="I211" s="12" t="n">
        <x:f>-Settings!$B$21*LN(H211)</x:f>
        <x:v>2.6556033633167306</x:v>
      </x:c>
      <x:c r="J211" s="12" t="n">
        <x:f>-Settings!$B$24*LN(H211)</x:f>
        <x:v>7.966810089950192</x:v>
      </x:c>
      <x:c r="K211" s="12" t="n">
        <x:f>Settings!$B$12</x:f>
        <x:v>300</x:v>
      </x:c>
      <x:c r="L211" s="12" t="n">
        <x:f>Settings!$B$12*Settings!$B$25</x:f>
        <x:v>75</x:v>
      </x:c>
    </x:row>
    <x:row r="212">
      <x:c r="A212" s="7">
        <x:v>2</x:v>
      </x:c>
      <x:c r="B212" s="7">
        <x:v>87</x:v>
      </x:c>
      <x:c r="C212" s="12" t="n">
        <x:f>MOD(Settings!$B$17*C211,Settings!$B$18)</x:f>
        <x:v>302060258</x:v>
      </x:c>
      <x:c r="D212" s="12" t="n">
        <x:f>MAX(C212,1)/Settings!$B$18</x:f>
        <x:v>0.14065776865028673</x:v>
      </x:c>
      <x:c r="E212" s="12" t="n">
        <x:f>-Settings!$B$11*LN(D212)</x:f>
        <x:v>117.6855306993359</x:v>
      </x:c>
      <x:c r="F212" s="12">
        <x:f t="shared" si="6"/>
        <x:v>5058.1060191264924</x:v>
      </x:c>
      <x:c r="G212" s="12" t="n">
        <x:f>MOD(Settings!$B$17*G211,Settings!$B$18)</x:f>
        <x:v>1934604497</x:v>
      </x:c>
      <x:c r="H212" s="12" t="n">
        <x:f>MAX(G212,1)/Settings!$B$18</x:f>
        <x:v>0.9008704209238618</x:v>
      </x:c>
      <x:c r="I212" s="12" t="n">
        <x:f>-Settings!$B$21*LN(H212)</x:f>
        <x:v>0.4175753946843895</x:v>
      </x:c>
      <x:c r="J212" s="12" t="n">
        <x:f>-Settings!$B$24*LN(H212)</x:f>
        <x:v>1.2527261840531685</x:v>
      </x:c>
      <x:c r="K212" s="12" t="n">
        <x:f>Settings!$B$12</x:f>
        <x:v>300</x:v>
      </x:c>
      <x:c r="L212" s="12" t="n">
        <x:f>Settings!$B$12*Settings!$B$25</x:f>
        <x:v>75</x:v>
      </x:c>
    </x:row>
    <x:row r="213">
      <x:c r="A213" s="7">
        <x:v>2</x:v>
      </x:c>
      <x:c r="B213" s="7">
        <x:v>88</x:v>
      </x:c>
      <x:c r="C213" s="12" t="n">
        <x:f>MOD(Settings!$B$17*C212,Settings!$B$18)</x:f>
        <x:v>75414698</x:v>
      </x:c>
      <x:c r="D213" s="12" t="n">
        <x:f>MAX(C213,1)/Settings!$B$18</x:f>
        <x:v>0.03511770536895734</x:v>
      </x:c>
      <x:c r="E213" s="12" t="n">
        <x:f>-Settings!$B$11*LN(D213)</x:f>
        <x:v>200.94299095347353</x:v>
      </x:c>
      <x:c r="F213" s="12">
        <x:f t="shared" si="6"/>
        <x:v>5259.0490100799661</x:v>
      </x:c>
      <x:c r="G213" s="12" t="n">
        <x:f>MOD(Settings!$B$17*G212,Settings!$B$18)</x:f>
        <x:v>1995365499</x:v>
      </x:c>
      <x:c r="H213" s="12" t="n">
        <x:f>MAX(G213,1)/Settings!$B$18</x:f>
        <x:v>0.9291644673464654</x:v>
      </x:c>
      <x:c r="I213" s="12" t="n">
        <x:f>-Settings!$B$21*LN(H213)</x:f>
        <x:v>0.2938780754642255</x:v>
      </x:c>
      <x:c r="J213" s="12" t="n">
        <x:f>-Settings!$B$24*LN(H213)</x:f>
        <x:v>0.8816342263926765</x:v>
      </x:c>
      <x:c r="K213" s="12" t="n">
        <x:f>Settings!$B$12</x:f>
        <x:v>300</x:v>
      </x:c>
      <x:c r="L213" s="12" t="n">
        <x:f>Settings!$B$12*Settings!$B$25</x:f>
        <x:v>75</x:v>
      </x:c>
    </x:row>
    <x:row r="214">
      <x:c r="A214" s="7">
        <x:v>2</x:v>
      </x:c>
      <x:c r="B214" s="7">
        <x:v>89</x:v>
      </x:c>
      <x:c r="C214" s="12" t="n">
        <x:f>MOD(Settings!$B$17*C213,Settings!$B$18)</x:f>
        <x:v>479477556</x:v>
      </x:c>
      <x:c r="D214" s="12" t="n">
        <x:f>MAX(C214,1)/Settings!$B$18</x:f>
        <x:v>0.22327413606609875</x:v>
      </x:c>
      <x:c r="E214" s="12" t="n">
        <x:f>-Settings!$B$11*LN(D214)</x:f>
        <x:v>89.96129716746492</x:v>
      </x:c>
      <x:c r="F214" s="12">
        <x:f t="shared" si="6"/>
        <x:v>5349.0103072474312</x:v>
      </x:c>
      <x:c r="G214" s="12" t="n">
        <x:f>MOD(Settings!$B$17*G213,Settings!$B$18)</x:f>
        <x:v>1003310141</x:v>
      </x:c>
      <x:c r="H214" s="12" t="n">
        <x:f>MAX(G214,1)/Settings!$B$18</x:f>
        <x:v>0.4672026920445276</x:v>
      </x:c>
      <x:c r="I214" s="12" t="n">
        <x:f>-Settings!$B$21*LN(H214)</x:f>
        <x:v>3.0439683416124472</x:v>
      </x:c>
      <x:c r="J214" s="12" t="n">
        <x:f>-Settings!$B$24*LN(H214)</x:f>
        <x:v>9.13190502483734</x:v>
      </x:c>
      <x:c r="K214" s="12" t="n">
        <x:f>Settings!$B$12</x:f>
        <x:v>300</x:v>
      </x:c>
      <x:c r="L214" s="12" t="n">
        <x:f>Settings!$B$12*Settings!$B$25</x:f>
        <x:v>75</x:v>
      </x:c>
    </x:row>
    <x:row r="215">
      <x:c r="A215" s="7">
        <x:v>2</x:v>
      </x:c>
      <x:c r="B215" s="7">
        <x:v>90</x:v>
      </x:c>
      <x:c r="C215" s="12" t="n">
        <x:f>MOD(Settings!$B$17*C214,Settings!$B$18)</x:f>
        <x:v>1220640148</x:v>
      </x:c>
      <x:c r="D215" s="12" t="n">
        <x:f>MAX(C215,1)/Settings!$B$18</x:f>
        <x:v>0.5684048629218735</x:v>
      </x:c>
      <x:c r="E215" s="12" t="n">
        <x:f>-Settings!$B$11*LN(D215)</x:f>
        <x:v>33.89527964031524</x:v>
      </x:c>
      <x:c r="F215" s="12">
        <x:f t="shared" si="6"/>
        <x:v>5382.9055868877467</x:v>
      </x:c>
      <x:c r="G215" s="12" t="n">
        <x:f>MOD(Settings!$B$17*G214,Settings!$B$18)</x:f>
        <x:v>591943543</x:v>
      </x:c>
      <x:c r="H215" s="12" t="n">
        <x:f>MAX(G215,1)/Settings!$B$18</x:f>
        <x:v>0.2756451923752414</x:v>
      </x:c>
      <x:c r="I215" s="12" t="n">
        <x:f>-Settings!$B$21*LN(H215)</x:f>
        <x:v>5.154563100584387</x:v>
      </x:c>
      <x:c r="J215" s="12" t="n">
        <x:f>-Settings!$B$24*LN(H215)</x:f>
        <x:v>15.46368930175316</x:v>
      </x:c>
      <x:c r="K215" s="12" t="n">
        <x:f>Settings!$B$12</x:f>
        <x:v>300</x:v>
      </x:c>
      <x:c r="L215" s="12" t="n">
        <x:f>Settings!$B$12*Settings!$B$25</x:f>
        <x:v>75</x:v>
      </x:c>
    </x:row>
    <x:row r="216">
      <x:c r="A216" s="7">
        <x:v>2</x:v>
      </x:c>
      <x:c r="B216" s="7">
        <x:v>91</x:v>
      </x:c>
      <x:c r="C216" s="12" t="n">
        <x:f>MOD(Settings!$B$17*C215,Settings!$B$18)</x:f>
        <x:v>387687645</x:v>
      </x:c>
      <x:c r="D216" s="12" t="n">
        <x:f>MAX(C216,1)/Settings!$B$18</x:f>
        <x:v>0.1805311279280722</x:v>
      </x:c>
      <x:c r="E216" s="12" t="n">
        <x:f>-Settings!$B$11*LN(D216)</x:f>
        <x:v>102.71112373095168</x:v>
      </x:c>
      <x:c r="F216" s="12">
        <x:f t="shared" si="6"/>
        <x:v>5485.6167106186986</x:v>
      </x:c>
      <x:c r="G216" s="12" t="n">
        <x:f>MOD(Settings!$B$17*G215,Settings!$B$18)</x:f>
        <x:v>1650874297</x:v>
      </x:c>
      <x:c r="H216" s="12" t="n">
        <x:f>MAX(G216,1)/Settings!$B$18</x:f>
        <x:v>0.7687482506822554</x:v>
      </x:c>
      <x:c r="I216" s="12" t="n">
        <x:f>-Settings!$B$21*LN(H216)</x:f>
        <x:v>1.051966941597104</x:v>
      </x:c>
      <x:c r="J216" s="12" t="n">
        <x:f>-Settings!$B$24*LN(H216)</x:f>
        <x:v>3.155900824791312</x:v>
      </x:c>
      <x:c r="K216" s="12" t="n">
        <x:f>Settings!$B$12</x:f>
        <x:v>300</x:v>
      </x:c>
      <x:c r="L216" s="12" t="n">
        <x:f>Settings!$B$12*Settings!$B$25</x:f>
        <x:v>75</x:v>
      </x:c>
    </x:row>
    <x:row r="217">
      <x:c r="A217" s="7">
        <x:v>2</x:v>
      </x:c>
      <x:c r="B217" s="7">
        <x:v>92</x:v>
      </x:c>
      <x:c r="C217" s="12" t="n">
        <x:f>MOD(Settings!$B$17*C216,Settings!$B$18)</x:f>
        <x:v>400864517</x:v>
      </x:c>
      <x:c r="D217" s="12" t="n">
        <x:f>MAX(C217,1)/Settings!$B$18</x:f>
        <x:v>0.18666708710913876</x:v>
      </x:c>
      <x:c r="E217" s="12" t="n">
        <x:f>-Settings!$B$11*LN(D217)</x:f>
        <x:v>100.70571189319213</x:v>
      </x:c>
      <x:c r="F217" s="12">
        <x:f t="shared" si="6"/>
        <x:v>5586.3224225118911</x:v>
      </x:c>
      <x:c r="G217" s="12" t="n">
        <x:f>MOD(Settings!$B$17*G216,Settings!$B$18)</x:f>
        <x:v>755590439</x:v>
      </x:c>
      <x:c r="H217" s="12" t="n">
        <x:f>MAX(G217,1)/Settings!$B$18</x:f>
        <x:v>0.3518492166660024</x:v>
      </x:c>
      <x:c r="I217" s="12" t="n">
        <x:f>-Settings!$B$21*LN(H217)</x:f>
        <x:v>4.17821022760581</x:v>
      </x:c>
      <x:c r="J217" s="12" t="n">
        <x:f>-Settings!$B$24*LN(H217)</x:f>
        <x:v>12.53463068281743</x:v>
      </x:c>
      <x:c r="K217" s="12" t="n">
        <x:f>Settings!$B$12</x:f>
        <x:v>300</x:v>
      </x:c>
      <x:c r="L217" s="12" t="n">
        <x:f>Settings!$B$12*Settings!$B$25</x:f>
        <x:v>75</x:v>
      </x:c>
    </x:row>
    <x:row r="218">
      <x:c r="A218" s="7">
        <x:v>2</x:v>
      </x:c>
      <x:c r="B218" s="7">
        <x:v>93</x:v>
      </x:c>
      <x:c r="C218" s="12" t="n">
        <x:f>MOD(Settings!$B$17*C217,Settings!$B$18)</x:f>
        <x:v>673736580</x:v>
      </x:c>
      <x:c r="D218" s="12" t="n">
        <x:f>MAX(C218,1)/Settings!$B$18</x:f>
        <x:v>0.313733043295207</x:v>
      </x:c>
      <x:c r="E218" s="12" t="n">
        <x:f>-Settings!$B$11*LN(D218)</x:f>
        <x:v>69.55277011625294</x:v>
      </x:c>
      <x:c r="F218" s="12">
        <x:f t="shared" si="6"/>
        <x:v>5655.8751926281439</x:v>
      </x:c>
      <x:c r="G218" s="12" t="n">
        <x:f>MOD(Settings!$B$17*G217,Settings!$B$18)</x:f>
        <x:v>1137703562</x:v>
      </x:c>
      <x:c r="H218" s="12" t="n">
        <x:f>MAX(G218,1)/Settings!$B$18</x:f>
        <x:v>0.5297845055022204</x:v>
      </x:c>
      <x:c r="I218" s="12" t="n">
        <x:f>-Settings!$B$21*LN(H218)</x:f>
        <x:v>2.541139794038049</x:v>
      </x:c>
      <x:c r="J218" s="12" t="n">
        <x:f>-Settings!$B$24*LN(H218)</x:f>
        <x:v>7.623419382114147</x:v>
      </x:c>
      <x:c r="K218" s="12" t="n">
        <x:f>Settings!$B$12</x:f>
        <x:v>300</x:v>
      </x:c>
      <x:c r="L218" s="12" t="n">
        <x:f>Settings!$B$12*Settings!$B$25</x:f>
        <x:v>75</x:v>
      </x:c>
    </x:row>
    <x:row r="219">
      <x:c r="A219" s="7">
        <x:v>2</x:v>
      </x:c>
      <x:c r="B219" s="7">
        <x:v>94</x:v>
      </x:c>
      <x:c r="C219" s="12" t="n">
        <x:f>MOD(Settings!$B$17*C218,Settings!$B$18)</x:f>
        <x:v>1956913076</x:v>
      </x:c>
      <x:c r="D219" s="12" t="n">
        <x:f>MAX(C219,1)/Settings!$B$18</x:f>
        <x:v>0.9112586625438457</x:v>
      </x:c>
      <x:c r="E219" s="12" t="n">
        <x:f>-Settings!$B$11*LN(D219)</x:f>
        <x:v>5.57570936900985</x:v>
      </x:c>
      <x:c r="F219" s="12">
        <x:f t="shared" si="6"/>
        <x:v>5661.4509019971538</x:v>
      </x:c>
      <x:c r="G219" s="12" t="n">
        <x:f>MOD(Settings!$B$17*G218,Settings!$B$18)</x:f>
        <x:v>189373646</x:v>
      </x:c>
      <x:c r="H219" s="12" t="n">
        <x:f>MAX(G219,1)/Settings!$B$18</x:f>
        <x:v>0.08818397581958397</x:v>
      </x:c>
      <x:c r="I219" s="12" t="n">
        <x:f>-Settings!$B$21*LN(H219)</x:f>
        <x:v>9.713320050101117</x:v>
      </x:c>
      <x:c r="J219" s="12" t="n">
        <x:f>-Settings!$B$24*LN(H219)</x:f>
        <x:v>29.139960150303352</x:v>
      </x:c>
      <x:c r="K219" s="12" t="n">
        <x:f>Settings!$B$12</x:f>
        <x:v>300</x:v>
      </x:c>
      <x:c r="L219" s="12" t="n">
        <x:f>Settings!$B$12*Settings!$B$25</x:f>
        <x:v>75</x:v>
      </x:c>
    </x:row>
    <x:row r="220">
      <x:c r="A220" s="7">
        <x:v>2</x:v>
      </x:c>
      <x:c r="B220" s="7">
        <x:v>95</x:v>
      </x:c>
      <x:c r="C220" s="12" t="n">
        <x:f>MOD(Settings!$B$17*C219,Settings!$B$18)</x:f>
        <x:v>1126014527</x:v>
      </x:c>
      <x:c r="D220" s="12" t="n">
        <x:f>MAX(C220,1)/Settings!$B$18</x:f>
        <x:v>0.5243413744142006</x:v>
      </x:c>
      <x:c r="E220" s="12" t="n">
        <x:f>-Settings!$B$11*LN(D220)</x:f>
        <x:v>38.736739733459814</x:v>
      </x:c>
      <x:c r="F220" s="12">
        <x:f t="shared" si="6"/>
        <x:v>5700.1876417306139</x:v>
      </x:c>
      <x:c r="G220" s="12" t="n">
        <x:f>MOD(Settings!$B$17*G219,Settings!$B$18)</x:f>
        <x:v>232103468</x:v>
      </x:c>
      <x:c r="H220" s="12" t="n">
        <x:f>MAX(G220,1)/Settings!$B$18</x:f>
        <x:v>0.10808159974780009</x:v>
      </x:c>
      <x:c r="I220" s="12" t="n">
        <x:f>-Settings!$B$21*LN(H220)</x:f>
        <x:v>8.899475135696761</x:v>
      </x:c>
      <x:c r="J220" s="12" t="n">
        <x:f>-Settings!$B$24*LN(H220)</x:f>
        <x:v>26.698425407090284</x:v>
      </x:c>
      <x:c r="K220" s="12" t="n">
        <x:f>Settings!$B$12</x:f>
        <x:v>300</x:v>
      </x:c>
      <x:c r="L220" s="12" t="n">
        <x:f>Settings!$B$12*Settings!$B$25</x:f>
        <x:v>75</x:v>
      </x:c>
    </x:row>
    <x:row r="221">
      <x:c r="A221" s="7">
        <x:v>2</x:v>
      </x:c>
      <x:c r="B221" s="7">
        <x:v>96</x:v>
      </x:c>
      <x:c r="C221" s="12" t="n">
        <x:f>MOD(Settings!$B$17*C220,Settings!$B$18)</x:f>
        <x:v>1300257925</x:v>
      </x:c>
      <x:c r="D221" s="12" t="n">
        <x:f>MAX(C221,1)/Settings!$B$18</x:f>
        <x:v>0.6054797794695383</x:v>
      </x:c>
      <x:c r="E221" s="12" t="n">
        <x:f>-Settings!$B$11*LN(D221)</x:f>
        <x:v>30.104046678721645</x:v>
      </x:c>
      <x:c r="F221" s="12">
        <x:f t="shared" si="6"/>
        <x:v>5730.2916884093356</x:v>
      </x:c>
      <x:c r="G221" s="12" t="n">
        <x:f>MOD(Settings!$B$17*G220,Settings!$B$18)</x:f>
        <x:v>1132683724</x:v>
      </x:c>
      <x:c r="H221" s="12" t="n">
        <x:f>MAX(G221,1)/Settings!$B$18</x:f>
        <x:v>0.5274469612759757</x:v>
      </x:c>
      <x:c r="I221" s="12" t="n">
        <x:f>-Settings!$B$21*LN(H221)</x:f>
        <x:v>2.558827864125042</x:v>
      </x:c>
      <x:c r="J221" s="12" t="n">
        <x:f>-Settings!$B$24*LN(H221)</x:f>
        <x:v>7.676483592375126</x:v>
      </x:c>
      <x:c r="K221" s="12" t="n">
        <x:f>Settings!$B$12</x:f>
        <x:v>300</x:v>
      </x:c>
      <x:c r="L221" s="12" t="n">
        <x:f>Settings!$B$12*Settings!$B$25</x:f>
        <x:v>75</x:v>
      </x:c>
    </x:row>
    <x:row r="222">
      <x:c r="A222" s="7">
        <x:v>2</x:v>
      </x:c>
      <x:c r="B222" s="7">
        <x:v>97</x:v>
      </x:c>
      <x:c r="C222" s="12" t="n">
        <x:f>MOD(Settings!$B$17*C221,Settings!$B$18)</x:f>
        <x:v>641353603</x:v>
      </x:c>
      <x:c r="D222" s="12" t="n">
        <x:f>MAX(C222,1)/Settings!$B$18</x:f>
        <x:v>0.29865354453150816</x:v>
      </x:c>
      <x:c r="E222" s="12" t="n">
        <x:f>-Settings!$B$11*LN(D222)</x:f>
        <x:v>72.5082654816549</x:v>
      </x:c>
      <x:c r="F222" s="12">
        <x:f t="shared" si="6"/>
        <x:v>5802.7999538909908</x:v>
      </x:c>
      <x:c r="G222" s="12" t="n">
        <x:f>MOD(Settings!$B$17*G221,Settings!$B$18)</x:f>
        <x:v>1720302260</x:v>
      </x:c>
      <x:c r="H222" s="12" t="n">
        <x:f>MAX(G222,1)/Settings!$B$18</x:f>
        <x:v>0.8010781653230442</x:v>
      </x:c>
      <x:c r="I222" s="12" t="n">
        <x:f>-Settings!$B$21*LN(H222)</x:f>
        <x:v>0.8871870080075529</x:v>
      </x:c>
      <x:c r="J222" s="12" t="n">
        <x:f>-Settings!$B$24*LN(H222)</x:f>
        <x:v>2.661561024022659</x:v>
      </x:c>
      <x:c r="K222" s="12" t="n">
        <x:f>Settings!$B$12</x:f>
        <x:v>300</x:v>
      </x:c>
      <x:c r="L222" s="12" t="n">
        <x:f>Settings!$B$12*Settings!$B$25</x:f>
        <x:v>75</x:v>
      </x:c>
    </x:row>
    <x:row r="223">
      <x:c r="A223" s="7">
        <x:v>2</x:v>
      </x:c>
      <x:c r="B223" s="7">
        <x:v>98</x:v>
      </x:c>
      <x:c r="C223" s="12" t="n">
        <x:f>MOD(Settings!$B$17*C222,Settings!$B$18)</x:f>
        <x:v>1009581328</x:v>
      </x:c>
      <x:c r="D223" s="12" t="n">
        <x:f>MAX(C223,1)/Settings!$B$18</x:f>
        <x:v>0.470122941057255</x:v>
      </x:c>
      <x:c r="E223" s="12" t="n">
        <x:f>-Settings!$B$11*LN(D223)</x:f>
        <x:v>45.28566250594163</x:v>
      </x:c>
      <x:c r="F223" s="12" t="n">
        <x:f t="shared" ref="F223:F245" si="7">F222+E223</x:f>
        <x:v>5848.085616396932</x:v>
      </x:c>
      <x:c r="G223" s="12" t="n">
        <x:f>MOD(Settings!$B$17*G222,Settings!$B$18)</x:f>
        <x:v>1547744259</x:v>
      </x:c>
      <x:c r="H223" s="12" t="n">
        <x:f>MAX(G223,1)/Settings!$B$18</x:f>
        <x:v>0.7207245844047165</x:v>
      </x:c>
      <x:c r="I223" s="12" t="n">
        <x:f>-Settings!$B$21*LN(H223)</x:f>
        <x:v>1.3099928231651108</x:v>
      </x:c>
      <x:c r="J223" s="12" t="n">
        <x:f>-Settings!$B$24*LN(H223)</x:f>
        <x:v>3.9299784694953326</x:v>
      </x:c>
      <x:c r="K223" s="12" t="n">
        <x:f>Settings!$B$12</x:f>
        <x:v>300</x:v>
      </x:c>
      <x:c r="L223" s="12" t="n">
        <x:f>Settings!$B$12*Settings!$B$25</x:f>
        <x:v>75</x:v>
      </x:c>
    </x:row>
    <x:row r="224">
      <x:c r="A224" s="7">
        <x:v>2</x:v>
      </x:c>
      <x:c r="B224" s="7">
        <x:v>99</x:v>
      </x:c>
      <x:c r="C224" s="12" t="n">
        <x:f>MOD(Settings!$B$17*C223,Settings!$B$18)</x:f>
        <x:v>765084749</x:v>
      </x:c>
      <x:c r="D224" s="12" t="n">
        <x:f>MAX(C224,1)/Settings!$B$18</x:f>
        <x:v>0.35627034928475987</x:v>
      </x:c>
      <x:c r="E224" s="12" t="n">
        <x:f>-Settings!$B$11*LN(D224)</x:f>
        <x:v>61.923925693876896</x:v>
      </x:c>
      <x:c r="F224" s="12">
        <x:f t="shared" si="7"/>
        <x:v>5910.0095420908092</x:v>
      </x:c>
      <x:c r="G224" s="12" t="n">
        <x:f>MOD(Settings!$B$17*G223,Settings!$B$18)</x:f>
        <x:v>468344902</x:v>
      </x:c>
      <x:c r="H224" s="12" t="n">
        <x:f>MAX(G224,1)/Settings!$B$18</x:f>
        <x:v>0.2180900900708931</x:v>
      </x:c>
      <x:c r="I224" s="12" t="n">
        <x:f>-Settings!$B$21*LN(H224)</x:f>
        <x:v>6.0913881774174286</x:v>
      </x:c>
      <x:c r="J224" s="12" t="n">
        <x:f>-Settings!$B$24*LN(H224)</x:f>
        <x:v>18.274164532252286</x:v>
      </x:c>
      <x:c r="K224" s="12" t="n">
        <x:f>Settings!$B$12</x:f>
        <x:v>300</x:v>
      </x:c>
      <x:c r="L224" s="12" t="n">
        <x:f>Settings!$B$12*Settings!$B$25</x:f>
        <x:v>75</x:v>
      </x:c>
    </x:row>
    <x:row r="225">
      <x:c r="A225" s="7">
        <x:v>2</x:v>
      </x:c>
      <x:c r="B225" s="7">
        <x:v>100</x:v>
      </x:c>
      <x:c r="C225" s="12" t="n">
        <x:f>MOD(Settings!$B$17*C224,Settings!$B$18)</x:f>
        <x:v>1794781854</x:v>
      </x:c>
      <x:c r="D225" s="12" t="n">
        <x:f>MAX(C225,1)/Settings!$B$18</x:f>
        <x:v>0.8357604289593922</x:v>
      </x:c>
      <x:c r="E225" s="12" t="n">
        <x:f>-Settings!$B$11*LN(D225)</x:f>
        <x:v>10.764796511780942</x:v>
      </x:c>
      <x:c r="F225" s="12">
        <x:f t="shared" si="7"/>
        <x:v>5920.7743386025904</x:v>
      </x:c>
      <x:c r="G225" s="12" t="n">
        <x:f>MOD(Settings!$B$17*G224,Settings!$B$18)</x:f>
        <x:v>945201659</x:v>
      </x:c>
      <x:c r="H225" s="12" t="n">
        <x:f>MAX(G225,1)/Settings!$B$18</x:f>
        <x:v>0.44014382150030873</x:v>
      </x:c>
      <x:c r="I225" s="12" t="n">
        <x:f>-Settings!$B$21*LN(H225)</x:f>
        <x:v>3.282614953732275</x:v>
      </x:c>
      <x:c r="J225" s="12" t="n">
        <x:f>-Settings!$B$24*LN(H225)</x:f>
        <x:v>9.847844861196826</x:v>
      </x:c>
      <x:c r="K225" s="12" t="n">
        <x:f>Settings!$B$12</x:f>
        <x:v>300</x:v>
      </x:c>
      <x:c r="L225" s="12" t="n">
        <x:f>Settings!$B$12*Settings!$B$25</x:f>
        <x:v>75</x:v>
      </x:c>
    </x:row>
    <x:row r="226">
      <x:c r="A226" s="7">
        <x:v>2</x:v>
      </x:c>
      <x:c r="B226" s="7">
        <x:v>101</x:v>
      </x:c>
      <x:c r="C226" s="12" t="n">
        <x:f>MOD(Settings!$B$17*C225,Settings!$B$18)</x:f>
        <x:v>1343314416</x:v>
      </x:c>
      <x:c r="D226" s="12" t="n">
        <x:f>MAX(C226,1)/Settings!$B$18</x:f>
        <x:v>0.6255295205048889</x:v>
      </x:c>
      <x:c r="E226" s="12" t="n">
        <x:f>-Settings!$B$11*LN(D226)</x:f>
        <x:v>28.149405308222516</x:v>
      </x:c>
      <x:c r="F226" s="12">
        <x:f t="shared" si="7"/>
        <x:v>5948.9237439108128</x:v>
      </x:c>
      <x:c r="G226" s="12" t="n">
        <x:f>MOD(Settings!$B$17*G225,Settings!$B$18)</x:f>
        <x:v>1067745954</x:v>
      </x:c>
      <x:c r="H226" s="12" t="n">
        <x:f>MAX(G226,1)/Settings!$B$18</x:f>
        <x:v>0.49720795568880066</x:v>
      </x:c>
      <x:c r="I226" s="12" t="n">
        <x:f>-Settings!$B$21*LN(H226)</x:f>
        <x:v>2.7949876739619546</x:v>
      </x:c>
      <x:c r="J226" s="12" t="n">
        <x:f>-Settings!$B$24*LN(H226)</x:f>
        <x:v>8.384963021885863</x:v>
      </x:c>
      <x:c r="K226" s="12" t="n">
        <x:f>Settings!$B$12</x:f>
        <x:v>300</x:v>
      </x:c>
      <x:c r="L226" s="12" t="n">
        <x:f>Settings!$B$12*Settings!$B$25</x:f>
        <x:v>75</x:v>
      </x:c>
    </x:row>
    <x:row r="227">
      <x:c r="A227" s="7">
        <x:v>2</x:v>
      </x:c>
      <x:c r="B227" s="7">
        <x:v>102</x:v>
      </x:c>
      <x:c r="C227" s="12" t="n">
        <x:f>MOD(Settings!$B$17*C226,Settings!$B$18)</x:f>
        <x:v>589808801</x:v>
      </x:c>
      <x:c r="D227" s="12" t="n">
        <x:f>MAX(C227,1)/Settings!$B$18</x:f>
        <x:v>0.2746511256669886</x:v>
      </x:c>
      <x:c r="E227" s="12" t="n">
        <x:f>-Settings!$B$11*LN(D227)</x:f>
        <x:v>77.53521723906391</x:v>
      </x:c>
      <x:c r="F227" s="12">
        <x:f t="shared" si="7"/>
        <x:v>6026.4589611498768</x:v>
      </x:c>
      <x:c r="G227" s="12" t="n">
        <x:f>MOD(Settings!$B$17*G226,Settings!$B$18)</x:f>
        <x:v>1232894546</x:v>
      </x:c>
      <x:c r="H227" s="12" t="n">
        <x:f>MAX(G227,1)/Settings!$B$18</x:f>
        <x:v>0.5741112616723921</x:v>
      </x:c>
      <x:c r="I227" s="12" t="n">
        <x:f>-Settings!$B$21*LN(H227)</x:f>
        <x:v>2.2197282631203508</x:v>
      </x:c>
      <x:c r="J227" s="12" t="n">
        <x:f>-Settings!$B$24*LN(H227)</x:f>
        <x:v>6.659184789361053</x:v>
      </x:c>
      <x:c r="K227" s="12" t="n">
        <x:f>Settings!$B$12</x:f>
        <x:v>300</x:v>
      </x:c>
      <x:c r="L227" s="12" t="n">
        <x:f>Settings!$B$12*Settings!$B$25</x:f>
        <x:v>75</x:v>
      </x:c>
    </x:row>
    <x:row r="228">
      <x:c r="A228" s="7">
        <x:v>2</x:v>
      </x:c>
      <x:c r="B228" s="7">
        <x:v>103</x:v>
      </x:c>
      <x:c r="C228" s="12" t="n">
        <x:f>MOD(Settings!$B$17*C227,Settings!$B$18)</x:f>
        <x:v>132003855</x:v>
      </x:c>
      <x:c r="D228" s="12" t="n">
        <x:f>MAX(C228,1)/Settings!$B$18</x:f>
        <x:v>0.06146908507750792</x:v>
      </x:c>
      <x:c r="E228" s="12" t="n">
        <x:f>-Settings!$B$11*LN(D228)</x:f>
        <x:v>167.3532547333793</x:v>
      </x:c>
      <x:c r="F228" s="12">
        <x:f t="shared" si="7"/>
        <x:v>6193.8122158832557</x:v>
      </x:c>
      <x:c r="G228" s="12" t="n">
        <x:f>MOD(Settings!$B$17*G227,Settings!$B$18)</x:f>
        <x:v>188924719</x:v>
      </x:c>
      <x:c r="H228" s="12" t="n">
        <x:f>MAX(G228,1)/Settings!$B$18</x:f>
        <x:v>0.08797492789475943</x:v>
      </x:c>
      <x:c r="I228" s="12" t="n">
        <x:f>-Settings!$B$21*LN(H228)</x:f>
        <x:v>9.722813661541608</x:v>
      </x:c>
      <x:c r="J228" s="12" t="n">
        <x:f>-Settings!$B$24*LN(H228)</x:f>
        <x:v>29.168440984624823</x:v>
      </x:c>
      <x:c r="K228" s="12" t="n">
        <x:f>Settings!$B$12</x:f>
        <x:v>300</x:v>
      </x:c>
      <x:c r="L228" s="12" t="n">
        <x:f>Settings!$B$12*Settings!$B$25</x:f>
        <x:v>75</x:v>
      </x:c>
    </x:row>
    <x:row r="229">
      <x:c r="A229" s="7">
        <x:v>2</x:v>
      </x:c>
      <x:c r="B229" s="7">
        <x:v>104</x:v>
      </x:c>
      <x:c r="C229" s="12" t="n">
        <x:f>MOD(Settings!$B$17*C228,Settings!$B$18)</x:f>
        <x:v>238183634</x:v>
      </x:c>
      <x:c r="D229" s="12" t="n">
        <x:f>MAX(C229,1)/Settings!$B$18</x:f>
        <x:v>0.11091289767572325</x:v>
      </x:c>
      <x:c r="E229" s="12" t="n">
        <x:f>-Settings!$B$11*LN(D229)</x:f>
        <x:v>131.94060548019212</x:v>
      </x:c>
      <x:c r="F229" s="12">
        <x:f t="shared" si="7"/>
        <x:v>6325.7528213634478</x:v>
      </x:c>
      <x:c r="G229" s="12" t="n">
        <x:f>MOD(Settings!$B$17*G228,Settings!$B$18)</x:f>
        <x:v>1276921967</x:v>
      </x:c>
      <x:c r="H229" s="12" t="n">
        <x:f>MAX(G229,1)/Settings!$B$18</x:f>
        <x:v>0.5946131272216388</x:v>
      </x:c>
      <x:c r="I229" s="12" t="n">
        <x:f>-Settings!$B$21*LN(H229)</x:f>
        <x:v>2.0793771650500665</x:v>
      </x:c>
      <x:c r="J229" s="12" t="n">
        <x:f>-Settings!$B$24*LN(H229)</x:f>
        <x:v>6.238131495150199</x:v>
      </x:c>
      <x:c r="K229" s="12" t="n">
        <x:f>Settings!$B$12</x:f>
        <x:v>300</x:v>
      </x:c>
      <x:c r="L229" s="12" t="n">
        <x:f>Settings!$B$12*Settings!$B$25</x:f>
        <x:v>75</x:v>
      </x:c>
    </x:row>
    <x:row r="230">
      <x:c r="A230" s="7">
        <x:v>2</x:v>
      </x:c>
      <x:c r="B230" s="7">
        <x:v>105</x:v>
      </x:c>
      <x:c r="C230" s="12" t="n">
        <x:f>MOD(Settings!$B$17*C229,Settings!$B$18)</x:f>
        <x:v>242818630</x:v>
      </x:c>
      <x:c r="D230" s="12" t="n">
        <x:f>MAX(C230,1)/Settings!$B$18</x:f>
        <x:v>0.11307123588075453</x:v>
      </x:c>
      <x:c r="E230" s="12" t="n">
        <x:f>-Settings!$B$11*LN(D230)</x:f>
        <x:v>130.78423517206963</x:v>
      </x:c>
      <x:c r="F230" s="12">
        <x:f t="shared" si="7"/>
        <x:v>6456.537056535517</x:v>
      </x:c>
      <x:c r="G230" s="12" t="n">
        <x:f>MOD(Settings!$B$17*G229,Settings!$B$18)</x:f>
        <x:v>1423414898</x:v>
      </x:c>
      <x:c r="H230" s="12" t="n">
        <x:f>MAX(G230,1)/Settings!$B$18</x:f>
        <x:v>0.6628292140843483</x:v>
      </x:c>
      <x:c r="I230" s="12" t="n">
        <x:f>-Settings!$B$21*LN(H230)</x:f>
        <x:v>1.644951670517131</x:v>
      </x:c>
      <x:c r="J230" s="12" t="n">
        <x:f>-Settings!$B$24*LN(H230)</x:f>
        <x:v>4.934855011551393</x:v>
      </x:c>
      <x:c r="K230" s="12" t="n">
        <x:f>Settings!$B$12</x:f>
        <x:v>300</x:v>
      </x:c>
      <x:c r="L230" s="12" t="n">
        <x:f>Settings!$B$12*Settings!$B$25</x:f>
        <x:v>75</x:v>
      </x:c>
    </x:row>
    <x:row r="231">
      <x:c r="A231" s="7">
        <x:v>2</x:v>
      </x:c>
      <x:c r="B231" s="7">
        <x:v>106</x:v>
      </x:c>
      <x:c r="C231" s="12" t="n">
        <x:f>MOD(Settings!$B$17*C230,Settings!$B$18)</x:f>
        <x:v>833785110</x:v>
      </x:c>
      <x:c r="D231" s="12" t="n">
        <x:f>MAX(C231,1)/Settings!$B$18</x:f>
        <x:v>0.3882614478414233</x:v>
      </x:c>
      <x:c r="E231" s="12" t="n">
        <x:f>-Settings!$B$11*LN(D231)</x:f>
        <x:v>56.76457989843894</x:v>
      </x:c>
      <x:c r="F231" s="12">
        <x:f t="shared" si="7"/>
        <x:v>6513.3016364339555</x:v>
      </x:c>
      <x:c r="G231" s="12" t="n">
        <x:f>MOD(Settings!$B$17*G230,Settings!$B$18)</x:f>
        <x:v>366363106</x:v>
      </x:c>
      <x:c r="H231" s="12" t="n">
        <x:f>MAX(G231,1)/Settings!$B$18</x:f>
        <x:v>0.17060111564146407</x:v>
      </x:c>
      <x:c r="I231" s="12" t="n">
        <x:f>-Settings!$B$21*LN(H231)</x:f>
        <x:v>7.073708417718955</x:v>
      </x:c>
      <x:c r="J231" s="12" t="n">
        <x:f>-Settings!$B$24*LN(H231)</x:f>
        <x:v>21.221125253156867</x:v>
      </x:c>
      <x:c r="K231" s="12" t="n">
        <x:f>Settings!$B$12</x:f>
        <x:v>300</x:v>
      </x:c>
      <x:c r="L231" s="12" t="n">
        <x:f>Settings!$B$12*Settings!$B$25</x:f>
        <x:v>75</x:v>
      </x:c>
    </x:row>
    <x:row r="232">
      <x:c r="A232" s="7">
        <x:v>2</x:v>
      </x:c>
      <x:c r="B232" s="7">
        <x:v>107</x:v>
      </x:c>
      <x:c r="C232" s="12" t="n">
        <x:f>MOD(Settings!$B$17*C231,Settings!$B$18)</x:f>
        <x:v>1095547095</x:v>
      </x:c>
      <x:c r="D232" s="12" t="n">
        <x:f>MAX(C232,1)/Settings!$B$18</x:f>
        <x:v>0.510153870801513</x:v>
      </x:c>
      <x:c r="E232" s="12" t="n">
        <x:f>-Settings!$B$11*LN(D232)</x:f>
        <x:v>40.3825734788616</x:v>
      </x:c>
      <x:c r="F232" s="12">
        <x:f t="shared" si="7"/>
        <x:v>6553.6842099128171</x:v>
      </x:c>
      <x:c r="G232" s="12" t="n">
        <x:f>MOD(Settings!$B$17*G231,Settings!$B$18)</x:f>
        <x:v>629106593</x:v>
      </x:c>
      <x:c r="H232" s="12" t="n">
        <x:f>MAX(G232,1)/Settings!$B$18</x:f>
        <x:v>0.29295058608658175</x:v>
      </x:c>
      <x:c r="I232" s="12" t="n">
        <x:f>-Settings!$B$21*LN(H232)</x:f>
        <x:v>4.911005329425737</x:v>
      </x:c>
      <x:c r="J232" s="12" t="n">
        <x:f>-Settings!$B$24*LN(H232)</x:f>
        <x:v>14.73301598827721</x:v>
      </x:c>
      <x:c r="K232" s="12" t="n">
        <x:f>Settings!$B$12</x:f>
        <x:v>300</x:v>
      </x:c>
      <x:c r="L232" s="12" t="n">
        <x:f>Settings!$B$12*Settings!$B$25</x:f>
        <x:v>75</x:v>
      </x:c>
    </x:row>
    <x:row r="233">
      <x:c r="A233" s="7">
        <x:v>2</x:v>
      </x:c>
      <x:c r="B233" s="7">
        <x:v>108</x:v>
      </x:c>
      <x:c r="C233" s="12" t="n">
        <x:f>MOD(Settings!$B$17*C232,Settings!$B$18)</x:f>
        <x:v>335236287</x:v>
      </x:c>
      <x:c r="D233" s="12" t="n">
        <x:f>MAX(C233,1)/Settings!$B$18</x:f>
        <x:v>0.1561065610293795</x:v>
      </x:c>
      <x:c r="E233" s="12" t="n">
        <x:f>-Settings!$B$11*LN(D233)</x:f>
        <x:v>111.4329852843778</x:v>
      </x:c>
      <x:c r="F233" s="12">
        <x:f t="shared" si="7"/>
        <x:v>6665.1171951971946</x:v>
      </x:c>
      <x:c r="G233" s="12" t="n">
        <x:f>MOD(Settings!$B$17*G232,Settings!$B$18)</x:f>
        <x:v>1332514370</x:v>
      </x:c>
      <x:c r="H233" s="12" t="n">
        <x:f>MAX(G233,1)/Settings!$B$18</x:f>
        <x:v>0.6205003571792042</x:v>
      </x:c>
      <x:c r="I233" s="12" t="n">
        <x:f>-Settings!$B$21*LN(H233)</x:f>
        <x:v>1.9089163948254761</x:v>
      </x:c>
      <x:c r="J233" s="12" t="n">
        <x:f>-Settings!$B$24*LN(H233)</x:f>
        <x:v>5.726749184476429</x:v>
      </x:c>
      <x:c r="K233" s="12" t="n">
        <x:f>Settings!$B$12</x:f>
        <x:v>300</x:v>
      </x:c>
      <x:c r="L233" s="12" t="n">
        <x:f>Settings!$B$12*Settings!$B$25</x:f>
        <x:v>75</x:v>
      </x:c>
    </x:row>
    <x:row r="234">
      <x:c r="A234" s="7">
        <x:v>2</x:v>
      </x:c>
      <x:c r="B234" s="7">
        <x:v>109</x:v>
      </x:c>
      <x:c r="C234" s="12" t="n">
        <x:f>MOD(Settings!$B$17*C233,Settings!$B$18)</x:f>
        <x:v>1466669528</x:v>
      </x:c>
      <x:c r="D234" s="12" t="n">
        <x:f>MAX(C234,1)/Settings!$B$18</x:f>
        <x:v>0.6829712207815476</x:v>
      </x:c>
      <x:c r="E234" s="12" t="n">
        <x:f>-Settings!$B$11*LN(D234)</x:f>
        <x:v>22.878153406976306</x:v>
      </x:c>
      <x:c r="F234" s="12">
        <x:f t="shared" si="7"/>
        <x:v>6687.9953486041713</x:v>
      </x:c>
      <x:c r="G234" s="12" t="n">
        <x:f>MOD(Settings!$B$17*G233,Settings!$B$18)</x:f>
        <x:v>1609545674</x:v>
      </x:c>
      <x:c r="H234" s="12" t="n">
        <x:f>MAX(G234,1)/Settings!$B$18</x:f>
        <x:v>0.7495031108844574</x:v>
      </x:c>
      <x:c r="I234" s="12" t="n">
        <x:f>-Settings!$B$21*LN(H234)</x:f>
        <x:v>1.1533792433403194</x:v>
      </x:c>
      <x:c r="J234" s="12" t="n">
        <x:f>-Settings!$B$24*LN(H234)</x:f>
        <x:v>3.460137730020958</x:v>
      </x:c>
      <x:c r="K234" s="12" t="n">
        <x:f>Settings!$B$12</x:f>
        <x:v>300</x:v>
      </x:c>
      <x:c r="L234" s="12" t="n">
        <x:f>Settings!$B$12*Settings!$B$25</x:f>
        <x:v>75</x:v>
      </x:c>
    </x:row>
    <x:row r="235">
      <x:c r="A235" s="7">
        <x:v>2</x:v>
      </x:c>
      <x:c r="B235" s="7">
        <x:v>110</x:v>
      </x:c>
      <x:c r="C235" s="12" t="n">
        <x:f>MOD(Settings!$B$17*C234,Settings!$B$18)</x:f>
        <x:v>1497456830</x:v>
      </x:c>
      <x:c r="D235" s="12" t="n">
        <x:f>MAX(C235,1)/Settings!$B$18</x:f>
        <x:v>0.6973076754702756</x:v>
      </x:c>
      <x:c r="E235" s="12" t="n">
        <x:f>-Settings!$B$11*LN(D235)</x:f>
        <x:v>21.631712244062733</x:v>
      </x:c>
      <x:c r="F235" s="12">
        <x:f t="shared" si="7"/>
        <x:v>6709.6270608482337</x:v>
      </x:c>
      <x:c r="G235" s="12" t="n">
        <x:f>MOD(Settings!$B$17*G234,Settings!$B$18)</x:f>
        <x:v>1930125306</x:v>
      </x:c>
      <x:c r="H235" s="12" t="n">
        <x:f>MAX(G235,1)/Settings!$B$18</x:f>
        <x:v>0.8987846350757334</x:v>
      </x:c>
      <x:c r="I235" s="12" t="n">
        <x:f>-Settings!$B$21*LN(H235)</x:f>
        <x:v>0.426847334993595</x:v>
      </x:c>
      <x:c r="J235" s="12" t="n">
        <x:f>-Settings!$B$24*LN(H235)</x:f>
        <x:v>1.280542004980785</x:v>
      </x:c>
      <x:c r="K235" s="12" t="n">
        <x:f>Settings!$B$12</x:f>
        <x:v>300</x:v>
      </x:c>
      <x:c r="L235" s="12" t="n">
        <x:f>Settings!$B$12*Settings!$B$25</x:f>
        <x:v>75</x:v>
      </x:c>
    </x:row>
    <x:row r="236">
      <x:c r="A236" s="7">
        <x:v>2</x:v>
      </x:c>
      <x:c r="B236" s="7">
        <x:v>111</x:v>
      </x:c>
      <x:c r="C236" s="12" t="n">
        <x:f>MOD(Settings!$B$17*C235,Settings!$B$18)</x:f>
        <x:v>1396082617</x:v>
      </x:c>
      <x:c r="D236" s="12" t="n">
        <x:f>MAX(C236,1)/Settings!$B$18</x:f>
        <x:v>0.6501016289229047</x:v>
      </x:c>
      <x:c r="E236" s="12" t="n">
        <x:f>-Settings!$B$11*LN(D236)</x:f>
        <x:v>25.837594567505985</x:v>
      </x:c>
      <x:c r="F236" s="12">
        <x:f t="shared" si="7"/>
        <x:v>6735.4646554157398</x:v>
      </x:c>
      <x:c r="G236" s="12" t="n">
        <x:f>MOD(Settings!$B$17*G235,Settings!$B$18)</x:f>
        <x:v>1875530007</x:v>
      </x:c>
      <x:c r="H236" s="12" t="n">
        <x:f>MAX(G236,1)/Settings!$B$18</x:f>
        <x:v>0.873361717850604</x:v>
      </x:c>
      <x:c r="I236" s="12" t="n">
        <x:f>-Settings!$B$21*LN(H236)</x:f>
        <x:v>0.5416218802704335</x:v>
      </x:c>
      <x:c r="J236" s="12" t="n">
        <x:f>-Settings!$B$24*LN(H236)</x:f>
        <x:v>1.6248656408113002</x:v>
      </x:c>
      <x:c r="K236" s="12" t="n">
        <x:f>Settings!$B$12</x:f>
        <x:v>300</x:v>
      </x:c>
      <x:c r="L236" s="12" t="n">
        <x:f>Settings!$B$12*Settings!$B$25</x:f>
        <x:v>75</x:v>
      </x:c>
    </x:row>
    <x:row r="237">
      <x:c r="A237" s="7">
        <x:v>2</x:v>
      </x:c>
      <x:c r="B237" s="7">
        <x:v>112</x:v>
      </x:c>
      <x:c r="C237" s="12" t="n">
        <x:f>MOD(Settings!$B$17*C236,Settings!$B$18)</x:f>
        <x:v>554216797</x:v>
      </x:c>
      <x:c r="D237" s="12" t="n">
        <x:f>MAX(C237,1)/Settings!$B$18</x:f>
        <x:v>0.2580773072587686</x:v>
      </x:c>
      <x:c r="E237" s="12" t="n">
        <x:f>-Settings!$B$11*LN(D237)</x:f>
        <x:v>81.26976590435503</x:v>
      </x:c>
      <x:c r="F237" s="12">
        <x:f t="shared" si="7"/>
        <x:v>6816.734421320095</x:v>
      </x:c>
      <x:c r="G237" s="12" t="n">
        <x:f>MOD(Settings!$B$17*G236,Settings!$B$18)</x:f>
        <x:v>1267856983</x:v>
      </x:c>
      <x:c r="H237" s="12" t="n">
        <x:f>MAX(G237,1)/Settings!$B$18</x:f>
        <x:v>0.5903919151008091</x:v>
      </x:c>
      <x:c r="I237" s="12" t="n">
        <x:f>-Settings!$B$21*LN(H237)</x:f>
        <x:v>2.1078747988983237</x:v>
      </x:c>
      <x:c r="J237" s="12" t="n">
        <x:f>-Settings!$B$24*LN(H237)</x:f>
        <x:v>6.323624396694971</x:v>
      </x:c>
      <x:c r="K237" s="12" t="n">
        <x:f>Settings!$B$12</x:f>
        <x:v>300</x:v>
      </x:c>
      <x:c r="L237" s="12" t="n">
        <x:f>Settings!$B$12*Settings!$B$25</x:f>
        <x:v>75</x:v>
      </x:c>
    </x:row>
    <x:row r="238">
      <x:c r="A238" s="7">
        <x:v>2</x:v>
      </x:c>
      <x:c r="B238" s="7">
        <x:v>113</x:v>
      </x:c>
      <x:c r="C238" s="12" t="n">
        <x:f>MOD(Settings!$B$17*C237,Settings!$B$18)</x:f>
        <x:v>1085130140</x:v>
      </x:c>
      <x:c r="D238" s="12" t="n">
        <x:f>MAX(C238,1)/Settings!$B$18</x:f>
        <x:v>0.5053030981241274</x:v>
      </x:c>
      <x:c r="E238" s="12" t="n">
        <x:f>-Settings!$B$11*LN(D238)</x:f>
        <x:v>40.95581012676833</x:v>
      </x:c>
      <x:c r="F238" s="12">
        <x:f t="shared" si="7"/>
        <x:v>6857.6902314468634</x:v>
      </x:c>
      <x:c r="G238" s="12" t="n">
        <x:f>MOD(Settings!$B$17*G237,Settings!$B$18)</x:f>
        <x:v>1539567747</x:v>
      </x:c>
      <x:c r="H238" s="12" t="n">
        <x:f>MAX(G238,1)/Settings!$B$18</x:f>
        <x:v>0.7169170992993363</x:v>
      </x:c>
      <x:c r="I238" s="12" t="n">
        <x:f>-Settings!$B$21*LN(H238)</x:f>
        <x:v>1.3311802667439565</x:v>
      </x:c>
      <x:c r="J238" s="12" t="n">
        <x:f>-Settings!$B$24*LN(H238)</x:f>
        <x:v>3.9935408002318695</x:v>
      </x:c>
      <x:c r="K238" s="12" t="n">
        <x:f>Settings!$B$12</x:f>
        <x:v>300</x:v>
      </x:c>
      <x:c r="L238" s="12" t="n">
        <x:f>Settings!$B$12*Settings!$B$25</x:f>
        <x:v>75</x:v>
      </x:c>
    </x:row>
    <x:row r="239">
      <x:c r="A239" s="7">
        <x:v>2</x:v>
      </x:c>
      <x:c r="B239" s="7">
        <x:v>114</x:v>
      </x:c>
      <x:c r="C239" s="12" t="n">
        <x:f>MOD(Settings!$B$17*C238,Settings!$B$18)</x:f>
        <x:v>1351132656</x:v>
      </x:c>
      <x:c r="D239" s="12" t="n">
        <x:f>MAX(C239,1)/Settings!$B$18</x:f>
        <x:v>0.629170172209465</x:v>
      </x:c>
      <x:c r="E239" s="12" t="n">
        <x:f>-Settings!$B$11*LN(D239)</x:f>
        <x:v>27.801210889136158</x:v>
      </x:c>
      <x:c r="F239" s="12">
        <x:f t="shared" si="7"/>
        <x:v>6885.4914423359996</x:v>
      </x:c>
      <x:c r="G239" s="12" t="n">
        <x:f>MOD(Settings!$B$17*G238,Settings!$B$18)</x:f>
        <x:v>484661126</x:v>
      </x:c>
      <x:c r="H239" s="12" t="n">
        <x:f>MAX(G239,1)/Settings!$B$18</x:f>
        <x:v>0.22568792394627255</x:v>
      </x:c>
      <x:c r="I239" s="12" t="n">
        <x:f>-Settings!$B$21*LN(H239)</x:f>
        <x:v>5.9544084059213045</x:v>
      </x:c>
      <x:c r="J239" s="12" t="n">
        <x:f>-Settings!$B$24*LN(H239)</x:f>
        <x:v>17.86322521776391</x:v>
      </x:c>
      <x:c r="K239" s="12" t="n">
        <x:f>Settings!$B$12</x:f>
        <x:v>300</x:v>
      </x:c>
      <x:c r="L239" s="12" t="n">
        <x:f>Settings!$B$12*Settings!$B$25</x:f>
        <x:v>75</x:v>
      </x:c>
    </x:row>
    <x:row r="240">
      <x:c r="A240" s="7">
        <x:v>2</x:v>
      </x:c>
      <x:c r="B240" s="7">
        <x:v>115</x:v>
      </x:c>
      <x:c r="C240" s="12" t="n">
        <x:f>MOD(Settings!$B$17*C239,Settings!$B$18)</x:f>
        <x:v>994466014</x:v>
      </x:c>
      <x:c r="D240" s="12" t="n">
        <x:f>MAX(C240,1)/Settings!$B$18</x:f>
        <x:v>0.4630843244786767</x:v>
      </x:c>
      <x:c r="E240" s="12" t="n">
        <x:f>-Settings!$B$11*LN(D240)</x:f>
        <x:v>46.190766910502845</x:v>
      </x:c>
      <x:c r="F240" s="12">
        <x:f t="shared" si="7"/>
        <x:v>6931.6822092465027</x:v>
      </x:c>
      <x:c r="G240" s="12" t="n">
        <x:f>MOD(Settings!$B$17*G239,Settings!$B$18)</x:f>
        <x:v>294071611</x:v>
      </x:c>
      <x:c r="H240" s="12" t="n">
        <x:f>MAX(G240,1)/Settings!$B$18</x:f>
        <x:v>0.13693776500268734</x:v>
      </x:c>
      <x:c r="I240" s="12" t="n">
        <x:f>-Settings!$B$21*LN(H240)</x:f>
        <x:v>7.9529149056771535</x:v>
      </x:c>
      <x:c r="J240" s="12" t="n">
        <x:f>-Settings!$B$24*LN(H240)</x:f>
        <x:v>23.85874471703146</x:v>
      </x:c>
      <x:c r="K240" s="12" t="n">
        <x:f>Settings!$B$12</x:f>
        <x:v>300</x:v>
      </x:c>
      <x:c r="L240" s="12" t="n">
        <x:f>Settings!$B$12*Settings!$B$25</x:f>
        <x:v>75</x:v>
      </x:c>
    </x:row>
    <x:row r="241">
      <x:c r="A241" s="7">
        <x:v>2</x:v>
      </x:c>
      <x:c r="B241" s="7">
        <x:v>116</x:v>
      </x:c>
      <x:c r="C241" s="12" t="n">
        <x:f>MOD(Settings!$B$17*C240,Settings!$B$18)</x:f>
        <x:v>125072697</x:v>
      </x:c>
      <x:c r="D241" s="12" t="n">
        <x:f>MAX(C241,1)/Settings!$B$18</x:f>
        <x:v>0.05824151311919164</x:v>
      </x:c>
      <x:c r="E241" s="12" t="n">
        <x:f>-Settings!$B$11*LN(D241)</x:f>
        <x:v>170.58941368055096</x:v>
      </x:c>
      <x:c r="F241" s="12">
        <x:f t="shared" si="7"/>
        <x:v>7102.2716229270536</x:v>
      </x:c>
      <x:c r="G241" s="12" t="n">
        <x:f>MOD(Settings!$B$17*G240,Settings!$B$18)</x:f>
        <x:v>1101694330</x:v>
      </x:c>
      <x:c r="H241" s="12" t="n">
        <x:f>MAX(G241,1)/Settings!$B$18</x:f>
        <x:v>0.5130164001663292</x:v>
      </x:c>
      <x:c r="I241" s="12" t="n">
        <x:f>-Settings!$B$21*LN(H241)</x:f>
        <x:v>2.669789860748899</x:v>
      </x:c>
      <x:c r="J241" s="12" t="n">
        <x:f>-Settings!$B$24*LN(H241)</x:f>
        <x:v>8.009369582246697</x:v>
      </x:c>
      <x:c r="K241" s="12" t="n">
        <x:f>Settings!$B$12</x:f>
        <x:v>300</x:v>
      </x:c>
      <x:c r="L241" s="12" t="n">
        <x:f>Settings!$B$12*Settings!$B$25</x:f>
        <x:v>75</x:v>
      </x:c>
    </x:row>
    <x:row r="242">
      <x:c r="A242" s="7">
        <x:v>2</x:v>
      </x:c>
      <x:c r="B242" s="7">
        <x:v>117</x:v>
      </x:c>
      <x:c r="C242" s="12" t="n">
        <x:f>MOD(Settings!$B$17*C241,Settings!$B$18)</x:f>
        <x:v>1857811713</x:v>
      </x:c>
      <x:c r="D242" s="12" t="n">
        <x:f>MAX(C242,1)/Settings!$B$18</x:f>
        <x:v>0.865110994253825</x:v>
      </x:c>
      <x:c r="E242" s="12" t="n">
        <x:f>-Settings!$B$11*LN(D242)</x:f>
        <x:v>8.693847793544517</x:v>
      </x:c>
      <x:c r="F242" s="12">
        <x:f t="shared" si="7"/>
        <x:v>7110.9654707205982</x:v>
      </x:c>
      <x:c r="G242" s="12" t="n">
        <x:f>MOD(Settings!$B$17*G241,Settings!$B$18)</x:f>
        <x:v>572599876</x:v>
      </x:c>
      <x:c r="H242" s="12" t="n">
        <x:f>MAX(G242,1)/Settings!$B$18</x:f>
        <x:v>0.26663759549457466</x:v>
      </x:c>
      <x:c r="I242" s="12" t="n">
        <x:f>-Settings!$B$21*LN(H242)</x:f>
        <x:v>5.2874594512817525</x:v>
      </x:c>
      <x:c r="J242" s="12" t="n">
        <x:f>-Settings!$B$24*LN(H242)</x:f>
        <x:v>15.862378353845259</x:v>
      </x:c>
      <x:c r="K242" s="12" t="n">
        <x:f>Settings!$B$12</x:f>
        <x:v>300</x:v>
      </x:c>
      <x:c r="L242" s="12" t="n">
        <x:f>Settings!$B$12*Settings!$B$25</x:f>
        <x:v>75</x:v>
      </x:c>
    </x:row>
    <x:row r="243">
      <x:c r="A243" s="7">
        <x:v>2</x:v>
      </x:c>
      <x:c r="B243" s="7">
        <x:v>118</x:v>
      </x:c>
      <x:c r="C243" s="12" t="n">
        <x:f>MOD(Settings!$B$17*C242,Settings!$B$18)</x:f>
        <x:v>1976716658</x:v>
      </x:c>
      <x:c r="D243" s="12" t="n">
        <x:f>MAX(C243,1)/Settings!$B$18</x:f>
        <x:v>0.9204804240355643</x:v>
      </x:c>
      <x:c r="E243" s="12" t="n">
        <x:f>-Settings!$B$11*LN(D243)</x:f>
        <x:v>4.971572711963174</x:v>
      </x:c>
      <x:c r="F243" s="12">
        <x:f t="shared" si="7"/>
        <x:v>7115.937043432561</x:v>
      </x:c>
      <x:c r="G243" s="12" t="n">
        <x:f>MOD(Settings!$B$17*G242,Settings!$B$18)</x:f>
        <x:v>811893725</x:v>
      </x:c>
      <x:c r="H243" s="12" t="n">
        <x:f>MAX(G243,1)/Settings!$B$18</x:f>
        <x:v>0.37806747731662704</x:v>
      </x:c>
      <x:c r="I243" s="12" t="n">
        <x:f>-Settings!$B$21*LN(H243)</x:f>
        <x:v>3.8907303514966745</x:v>
      </x:c>
      <x:c r="J243" s="12" t="n">
        <x:f>-Settings!$B$24*LN(H243)</x:f>
        <x:v>11.672191054490023</x:v>
      </x:c>
      <x:c r="K243" s="12" t="n">
        <x:f>Settings!$B$12</x:f>
        <x:v>300</x:v>
      </x:c>
      <x:c r="L243" s="12" t="n">
        <x:f>Settings!$B$12*Settings!$B$25</x:f>
        <x:v>75</x:v>
      </x:c>
    </x:row>
    <x:row r="244">
      <x:c r="A244" s="7">
        <x:v>2</x:v>
      </x:c>
      <x:c r="B244" s="7">
        <x:v>119</x:v>
      </x:c>
      <x:c r="C244" s="12" t="n">
        <x:f>MOD(Settings!$B$17*C243,Settings!$B$18)</x:f>
        <x:v>1104851916</x:v>
      </x:c>
      <x:c r="D244" s="12" t="n">
        <x:f>MAX(C244,1)/Settings!$B$18</x:f>
        <x:v>0.5144867657285588</x:v>
      </x:c>
      <x:c r="E244" s="12" t="n">
        <x:f>-Settings!$B$11*LN(D244)</x:f>
        <x:v>39.875126797601965</x:v>
      </x:c>
      <x:c r="F244" s="12">
        <x:f t="shared" si="7"/>
        <x:v>7155.8121702301632</x:v>
      </x:c>
      <x:c r="G244" s="12" t="n">
        <x:f>MOD(Settings!$B$17*G243,Settings!$B$18)</x:f>
        <x:v>386743037</x:v>
      </x:c>
      <x:c r="H244" s="12" t="n">
        <x:f>MAX(G244,1)/Settings!$B$18</x:f>
        <x:v>0.18009126055058616</x:v>
      </x:c>
      <x:c r="I244" s="12" t="n">
        <x:f>-Settings!$B$21*LN(H244)</x:f>
        <x:v>6.85716621406296</x:v>
      </x:c>
      <x:c r="J244" s="12" t="n">
        <x:f>-Settings!$B$24*LN(H244)</x:f>
        <x:v>20.571498642188878</x:v>
      </x:c>
      <x:c r="K244" s="12" t="n">
        <x:f>Settings!$B$12</x:f>
        <x:v>300</x:v>
      </x:c>
      <x:c r="L244" s="12" t="n">
        <x:f>Settings!$B$12*Settings!$B$25</x:f>
        <x:v>75</x:v>
      </x:c>
    </x:row>
    <x:row r="245">
      <x:c r="A245" s="7">
        <x:v>2</x:v>
      </x:c>
      <x:c r="B245" s="7">
        <x:v>120</x:v>
      </x:c>
      <x:c r="C245" s="12" t="n">
        <x:f>MOD(Settings!$B$17*C244,Settings!$B$18)</x:f>
        <x:v>2102540250</x:v>
      </x:c>
      <x:c r="D245" s="12" t="n">
        <x:f>MAX(C245,1)/Settings!$B$18</x:f>
        <x:v>0.9790715998872517</x:v>
      </x:c>
      <x:c r="E245" s="12" t="n">
        <x:f>-Settings!$B$11*LN(D245)</x:f>
        <x:v>1.2690302032902026</x:v>
      </x:c>
      <x:c r="F245" s="12">
        <x:f t="shared" si="7"/>
        <x:v>7157.0812004334539</x:v>
      </x:c>
      <x:c r="G245" s="12" t="n">
        <x:f>MOD(Settings!$B$17*G244,Settings!$B$18)</x:f>
        <x:v>1704707037</x:v>
      </x:c>
      <x:c r="H245" s="12" t="n">
        <x:f>MAX(G245,1)/Settings!$B$18</x:f>
        <x:v>0.7938160737016313</x:v>
      </x:c>
      <x:c r="I245" s="12" t="n">
        <x:f>-Settings!$B$21*LN(H245)</x:f>
        <x:v>0.923613959123795</x:v>
      </x:c>
      <x:c r="J245" s="12" t="n">
        <x:f>-Settings!$B$24*LN(H245)</x:f>
        <x:v>2.7708418773713848</x:v>
      </x:c>
      <x:c r="K245" s="12" t="n">
        <x:f>Settings!$B$12</x:f>
        <x:v>300</x:v>
      </x:c>
      <x:c r="L245" s="12" t="n">
        <x:f>Settings!$B$12*Settings!$B$25</x:f>
        <x:v>75</x:v>
      </x:c>
    </x:row>
    <x:row r="246">
      <x:c r="A246" s="7">
        <x:v>3</x:v>
      </x:c>
      <x:c r="B246" s="7">
        <x:v>1</x:v>
      </x:c>
      <x:c r="C246" s="12" t="n">
        <x:f>MOD(Settings!$B$17*(Settings!$B$15+1000*A246),Settings!$B$18)</x:f>
        <x:v>257903415</x:v>
      </x:c>
      <x:c r="D246" s="12" t="n">
        <x:f>MAX(C246,1)/Settings!$B$18</x:f>
        <x:v>0.120095636285886</x:v>
      </x:c>
      <x:c r="E246" s="12" t="n">
        <x:f>-Settings!$B$11*LN(D246)</x:f>
        <x:v>127.16801307373443</x:v>
      </x:c>
      <x:c r="F246" s="12" t="n">
        <x:f>E246</x:f>
        <x:v>127.16801307373443</x:v>
      </x:c>
      <x:c r="G246" s="12" t="n">
        <x:f>MOD(Settings!$B$17*(Settings!$B$16+1000*A246),Settings!$B$18)</x:f>
        <x:v>963394047</x:v>
      </x:c>
      <x:c r="H246" s="12" t="n">
        <x:f>MAX(G246,1)/Settings!$B$18</x:f>
        <x:v>0.44861531231953544</x:v>
      </x:c>
      <x:c r="I246" s="12" t="n">
        <x:f>-Settings!$B$21*LN(H246)</x:f>
        <x:v>3.2063580956339663</x:v>
      </x:c>
      <x:c r="J246" s="12" t="n">
        <x:f>-Settings!$B$24*LN(H246)</x:f>
        <x:v>9.619074286901899</x:v>
      </x:c>
      <x:c r="K246" s="12" t="n">
        <x:f>Settings!$B$12</x:f>
        <x:v>300</x:v>
      </x:c>
      <x:c r="L246" s="12" t="n">
        <x:f>Settings!$B$12*Settings!$B$25</x:f>
        <x:v>75</x:v>
      </x:c>
    </x:row>
    <x:row r="247">
      <x:c r="A247" s="7">
        <x:v>3</x:v>
      </x:c>
      <x:c r="B247" s="7">
        <x:v>2</x:v>
      </x:c>
      <x:c r="C247" s="12" t="n">
        <x:f>MOD(Settings!$B$17*C246,Settings!$B$18)</x:f>
        <x:v>960696259</x:v>
      </x:c>
      <x:c r="D247" s="12" t="n">
        <x:f>MAX(C247,1)/Settings!$B$18</x:f>
        <x:v>0.4473590568859871</x:v>
      </x:c>
      <x:c r="E247" s="12" t="n">
        <x:f>-Settings!$B$11*LN(D247)</x:f>
        <x:v>48.26362485335143</x:v>
      </x:c>
      <x:c r="F247" s="12" t="n">
        <x:f t="shared" ref="F247:F278" si="8">F246+E247</x:f>
        <x:v>175.43163792708586</x:v>
      </x:c>
      <x:c r="G247" s="12" t="n">
        <x:f>MOD(Settings!$B$17*G246,Settings!$B$18)</x:f>
        <x:v>1884533196</x:v>
      </x:c>
      <x:c r="H247" s="12" t="n">
        <x:f>MAX(G247,1)/Settings!$B$18</x:f>
        <x:v>0.8775541544321711</x:v>
      </x:c>
      <x:c r="I247" s="12" t="n">
        <x:f>-Settings!$B$21*LN(H247)</x:f>
        <x:v>0.5224664443750321</x:v>
      </x:c>
      <x:c r="J247" s="12" t="n">
        <x:f>-Settings!$B$24*LN(H247)</x:f>
        <x:v>1.5673993331250964</x:v>
      </x:c>
      <x:c r="K247" s="12" t="n">
        <x:f>Settings!$B$12</x:f>
        <x:v>300</x:v>
      </x:c>
      <x:c r="L247" s="12" t="n">
        <x:f>Settings!$B$12*Settings!$B$25</x:f>
        <x:v>75</x:v>
      </x:c>
    </x:row>
    <x:row r="248">
      <x:c r="A248" s="7">
        <x:v>3</x:v>
      </x:c>
      <x:c r="B248" s="7">
        <x:v>3</x:v>
      </x:c>
      <x:c r="C248" s="12" t="n">
        <x:f>MOD(Settings!$B$17*C247,Settings!$B$18)</x:f>
        <x:v>1639966867</x:v>
      </x:c>
      <x:c r="D248" s="12" t="n">
        <x:f>MAX(C248,1)/Settings!$B$18</x:f>
        <x:v>0.7636690827848711</x:v>
      </x:c>
      <x:c r="E248" s="12" t="n">
        <x:f>-Settings!$B$11*LN(D248)</x:f>
        <x:v>16.177243281779397</x:v>
      </x:c>
      <x:c r="F248" s="12">
        <x:f t="shared" si="8"/>
        <x:v>191.60888120886526</x:v>
      </x:c>
      <x:c r="G248" s="12" t="n">
        <x:f>MOD(Settings!$B$17*G247,Settings!$B$18)</x:f>
        <x:v>113115569</x:v>
      </x:c>
      <x:c r="H248" s="12" t="n">
        <x:f>MAX(G248,1)/Settings!$B$18</x:f>
        <x:v>0.05267354149961544</x:v>
      </x:c>
      <x:c r="I248" s="12" t="n">
        <x:f>-Settings!$B$21*LN(H248)</x:f>
        <x:v>11.774568033357525</x:v>
      </x:c>
      <x:c r="J248" s="12" t="n">
        <x:f>-Settings!$B$24*LN(H248)</x:f>
        <x:v>35.323704100072575</x:v>
      </x:c>
      <x:c r="K248" s="12" t="n">
        <x:f>Settings!$B$12</x:f>
        <x:v>300</x:v>
      </x:c>
      <x:c r="L248" s="12" t="n">
        <x:f>Settings!$B$12*Settings!$B$25</x:f>
        <x:v>75</x:v>
      </x:c>
    </x:row>
    <x:row r="249">
      <x:c r="A249" s="7">
        <x:v>3</x:v>
      </x:c>
      <x:c r="B249" s="7">
        <x:v>4</x:v>
      </x:c>
      <x:c r="C249" s="12" t="n">
        <x:f>MOD(Settings!$B$17*C248,Settings!$B$18)</x:f>
        <x:v>2118008071</x:v>
      </x:c>
      <x:c r="D249" s="12" t="n">
        <x:f>MAX(C249,1)/Settings!$B$18</x:f>
        <x:v>0.9862743653293115</x:v>
      </x:c>
      <x:c r="E249" s="12" t="n">
        <x:f>-Settings!$B$11*LN(D249)</x:f>
        <x:v>0.8292421262300489</x:v>
      </x:c>
      <x:c r="F249" s="12">
        <x:f t="shared" si="8"/>
        <x:v>192.4381233350953</x:v>
      </x:c>
      <x:c r="G249" s="12" t="n">
        <x:f>MOD(Settings!$B$17*G248,Settings!$B$18)</x:f>
        <x:v>610340588</x:v>
      </x:c>
      <x:c r="H249" s="12" t="n">
        <x:f>MAX(G249,1)/Settings!$B$18</x:f>
        <x:v>0.28421198403658904</x:v>
      </x:c>
      <x:c r="I249" s="12" t="n">
        <x:f>-Settings!$B$21*LN(H249)</x:f>
        <x:v>5.032139586366948</x:v>
      </x:c>
      <x:c r="J249" s="12" t="n">
        <x:f>-Settings!$B$24*LN(H249)</x:f>
        <x:v>15.096418759100843</x:v>
      </x:c>
      <x:c r="K249" s="12" t="n">
        <x:f>Settings!$B$12</x:f>
        <x:v>300</x:v>
      </x:c>
      <x:c r="L249" s="12" t="n">
        <x:f>Settings!$B$12*Settings!$B$25</x:f>
        <x:v>75</x:v>
      </x:c>
    </x:row>
    <x:row r="250">
      <x:c r="A250" s="7">
        <x:v>3</x:v>
      </x:c>
      <x:c r="B250" s="7">
        <x:v>5</x:v>
      </x:c>
      <x:c r="C250" s="12" t="n">
        <x:f>MOD(Settings!$B$17*C249,Settings!$B$18)</x:f>
        <x:v>672716625</x:v>
      </x:c>
      <x:c r="D250" s="12" t="n">
        <x:f>MAX(C250,1)/Settings!$B$18</x:f>
        <x:v>0.31325808973668984</x:v>
      </x:c>
      <x:c r="E250" s="12" t="n">
        <x:f>-Settings!$B$11*LN(D250)</x:f>
        <x:v>69.64367162174644</x:v>
      </x:c>
      <x:c r="F250" s="12">
        <x:f t="shared" si="8"/>
        <x:v>262.08179495684175</x:v>
      </x:c>
      <x:c r="G250" s="12" t="n">
        <x:f>MOD(Settings!$B$17*G249,Settings!$B$18)</x:f>
        <x:v>1612364444</x:v>
      </x:c>
      <x:c r="H250" s="12" t="n">
        <x:f>MAX(G250,1)/Settings!$B$18</x:f>
        <x:v>0.750815702951893</x:v>
      </x:c>
      <x:c r="I250" s="12" t="n">
        <x:f>-Settings!$B$21*LN(H250)</x:f>
        <x:v>1.1463802381143915</x:v>
      </x:c>
      <x:c r="J250" s="12" t="n">
        <x:f>-Settings!$B$24*LN(H250)</x:f>
        <x:v>3.4391407143431745</x:v>
      </x:c>
      <x:c r="K250" s="12" t="n">
        <x:f>Settings!$B$12</x:f>
        <x:v>300</x:v>
      </x:c>
      <x:c r="L250" s="12" t="n">
        <x:f>Settings!$B$12*Settings!$B$25</x:f>
        <x:v>75</x:v>
      </x:c>
    </x:row>
    <x:row r="251">
      <x:c r="A251" s="7">
        <x:v>3</x:v>
      </x:c>
      <x:c r="B251" s="7">
        <x:v>6</x:v>
      </x:c>
      <x:c r="C251" s="12" t="n">
        <x:f>MOD(Settings!$B$17*C250,Settings!$B$18)</x:f>
        <x:v>1994398567</x:v>
      </x:c>
      <x:c r="D251" s="12" t="n">
        <x:f>MAX(C251,1)/Settings!$B$18</x:f>
        <x:v>0.9287142045463967</x:v>
      </x:c>
      <x:c r="E251" s="12" t="n">
        <x:f>-Settings!$B$11*LN(D251)</x:f>
        <x:v>4.437253513866738</x:v>
      </x:c>
      <x:c r="F251" s="12">
        <x:f t="shared" si="8"/>
        <x:v>266.51904847070847</x:v>
      </x:c>
      <x:c r="G251" s="12" t="n">
        <x:f>MOD(Settings!$B$17*G250,Settings!$B$18)</x:f>
        <x:v>2060552462</x:v>
      </x:c>
      <x:c r="H251" s="12" t="n">
        <x:f>MAX(G251,1)/Settings!$B$18</x:f>
        <x:v>0.9595195124668626</x:v>
      </x:c>
      <x:c r="I251" s="12" t="n">
        <x:f>-Settings!$B$21*LN(H251)</x:f>
        <x:v>0.16529051065254058</x:v>
      </x:c>
      <x:c r="J251" s="12" t="n">
        <x:f>-Settings!$B$24*LN(H251)</x:f>
        <x:v>0.49587153195762174</x:v>
      </x:c>
      <x:c r="K251" s="12" t="n">
        <x:f>Settings!$B$12</x:f>
        <x:v>300</x:v>
      </x:c>
      <x:c r="L251" s="12" t="n">
        <x:f>Settings!$B$12*Settings!$B$25</x:f>
        <x:v>75</x:v>
      </x:c>
    </x:row>
    <x:row r="252">
      <x:c r="A252" s="7">
        <x:v>3</x:v>
      </x:c>
      <x:c r="B252" s="7">
        <x:v>7</x:v>
      </x:c>
      <x:c r="C252" s="12" t="n">
        <x:f>MOD(Settings!$B$17*C251,Settings!$B$18)</x:f>
        <x:v>1931953193</x:v>
      </x:c>
      <x:c r="D252" s="12" t="n">
        <x:f>MAX(C252,1)/Settings!$B$18</x:f>
        <x:v>0.8996358112896028</x:v>
      </x:c>
      <x:c r="E252" s="12" t="n">
        <x:f>-Settings!$B$11*LN(D252)</x:f>
        <x:v>6.345915100503766</x:v>
      </x:c>
      <x:c r="F252" s="12">
        <x:f t="shared" si="8"/>
        <x:v>272.86496357121223</x:v>
      </x:c>
      <x:c r="G252" s="12" t="n">
        <x:f>MOD(Settings!$B$17*G251,Settings!$B$18)</x:f>
        <x:v>1383937312</x:v>
      </x:c>
      <x:c r="H252" s="12" t="n">
        <x:f>MAX(G252,1)/Settings!$B$18</x:f>
        <x:v>0.644446030559226</x:v>
      </x:c>
      <x:c r="I252" s="12" t="n">
        <x:f>-Settings!$B$21*LN(H252)</x:f>
        <x:v>1.7574567942971298</x:v>
      </x:c>
      <x:c r="J252" s="12" t="n">
        <x:f>-Settings!$B$24*LN(H252)</x:f>
        <x:v>5.272370382891389</x:v>
      </x:c>
      <x:c r="K252" s="12" t="n">
        <x:f>Settings!$B$12</x:f>
        <x:v>300</x:v>
      </x:c>
      <x:c r="L252" s="12" t="n">
        <x:f>Settings!$B$12*Settings!$B$25</x:f>
        <x:v>75</x:v>
      </x:c>
    </x:row>
    <x:row r="253">
      <x:c r="A253" s="7">
        <x:v>3</x:v>
      </x:c>
      <x:c r="B253" s="7">
        <x:v>8</x:v>
      </x:c>
      <x:c r="C253" s="12" t="n">
        <x:f>MOD(Settings!$B$17*C252,Settings!$B$18)</x:f>
        <x:v>384572111</x:v>
      </x:c>
      <x:c r="D253" s="12" t="n">
        <x:f>MAX(C253,1)/Settings!$B$18</x:f>
        <x:v>0.1790803443543056</x:v>
      </x:c>
      <x:c r="E253" s="12" t="n">
        <x:f>-Settings!$B$11*LN(D253)</x:f>
        <x:v>103.19524336221305</x:v>
      </x:c>
      <x:c r="F253" s="12">
        <x:f t="shared" si="8"/>
        <x:v>376.06020693342526</x:v>
      </x:c>
      <x:c r="G253" s="12" t="n">
        <x:f>MOD(Settings!$B$17*G252,Settings!$B$18)</x:f>
        <x:v>439022127</x:v>
      </x:c>
      <x:c r="H253" s="12" t="n">
        <x:f>MAX(G253,1)/Settings!$B$18</x:f>
        <x:v>0.20443560891059953</x:v>
      </x:c>
      <x:c r="I253" s="12" t="n">
        <x:f>-Settings!$B$21*LN(H253)</x:f>
        <x:v>6.35000889573732</x:v>
      </x:c>
      <x:c r="J253" s="12" t="n">
        <x:f>-Settings!$B$24*LN(H253)</x:f>
        <x:v>19.05002668721196</x:v>
      </x:c>
      <x:c r="K253" s="12" t="n">
        <x:f>Settings!$B$12</x:f>
        <x:v>300</x:v>
      </x:c>
      <x:c r="L253" s="12" t="n">
        <x:f>Settings!$B$12*Settings!$B$25</x:f>
        <x:v>75</x:v>
      </x:c>
    </x:row>
    <x:row r="254">
      <x:c r="A254" s="7">
        <x:v>3</x:v>
      </x:c>
      <x:c r="B254" s="7">
        <x:v>9</x:v>
      </x:c>
      <x:c r="C254" s="12" t="n">
        <x:f>MOD(Settings!$B$17*C253,Settings!$B$18)</x:f>
        <x:v>1725175754</x:v>
      </x:c>
      <x:c r="D254" s="12" t="n">
        <x:f>MAX(C254,1)/Settings!$B$18</x:f>
        <x:v>0.8033475628138276</x:v>
      </x:c>
      <x:c r="E254" s="12" t="n">
        <x:f>-Settings!$B$11*LN(D254)</x:f>
        <x:v>13.138069696569708</x:v>
      </x:c>
      <x:c r="F254" s="12">
        <x:f t="shared" si="8"/>
        <x:v>389.19827662999495</x:v>
      </x:c>
      <x:c r="G254" s="12" t="n">
        <x:f>MOD(Settings!$B$17*G253,Settings!$B$18)</x:f>
        <x:v>2038561044</x:v>
      </x:c>
      <x:c r="H254" s="12" t="n">
        <x:f>MAX(G254,1)/Settings!$B$18</x:f>
        <x:v>0.9492789604464914</x:v>
      </x:c>
      <x:c r="I254" s="12" t="n">
        <x:f>-Settings!$B$21*LN(H254)</x:f>
        <x:v>0.2082102862768913</x:v>
      </x:c>
      <x:c r="J254" s="12" t="n">
        <x:f>-Settings!$B$24*LN(H254)</x:f>
        <x:v>0.6246308588306739</x:v>
      </x:c>
      <x:c r="K254" s="12" t="n">
        <x:f>Settings!$B$12</x:f>
        <x:v>300</x:v>
      </x:c>
      <x:c r="L254" s="12" t="n">
        <x:f>Settings!$B$12*Settings!$B$25</x:f>
        <x:v>75</x:v>
      </x:c>
    </x:row>
    <x:row r="255">
      <x:c r="A255" s="7">
        <x:v>3</x:v>
      </x:c>
      <x:c r="B255" s="7">
        <x:v>10</x:v>
      </x:c>
      <x:c r="C255" s="12" t="n">
        <x:f>MOD(Settings!$B$17*C254,Settings!$B$18)</x:f>
        <x:v>1852179331</x:v>
      </x:c>
      <x:c r="D255" s="12" t="n">
        <x:f>MAX(C255,1)/Settings!$B$18</x:f>
        <x:v>0.8624882119998747</x:v>
      </x:c>
      <x:c r="E255" s="12" t="n">
        <x:f>-Settings!$B$11*LN(D255)</x:f>
        <x:v>8.876027844992521</x:v>
      </x:c>
      <x:c r="F255" s="12">
        <x:f t="shared" si="8"/>
        <x:v>398.07430447498746</x:v>
      </x:c>
      <x:c r="G255" s="12" t="n">
        <x:f>MOD(Settings!$B$17*G254,Settings!$B$18)</x:f>
        <x:v>1141362270</x:v>
      </x:c>
      <x:c r="H255" s="12" t="n">
        <x:f>MAX(G255,1)/Settings!$B$18</x:f>
        <x:v>0.5314882241801769</x:v>
      </x:c>
      <x:c r="I255" s="12" t="n">
        <x:f>-Settings!$B$21*LN(H255)</x:f>
        <x:v>2.5282969490735496</x:v>
      </x:c>
      <x:c r="J255" s="12" t="n">
        <x:f>-Settings!$B$24*LN(H255)</x:f>
        <x:v>7.584890847220649</x:v>
      </x:c>
      <x:c r="K255" s="12" t="n">
        <x:f>Settings!$B$12</x:f>
        <x:v>300</x:v>
      </x:c>
      <x:c r="L255" s="12" t="n">
        <x:f>Settings!$B$12*Settings!$B$25</x:f>
        <x:v>75</x:v>
      </x:c>
    </x:row>
    <x:row r="256">
      <x:c r="A256" s="7">
        <x:v>3</x:v>
      </x:c>
      <x:c r="B256" s="7">
        <x:v>11</x:v>
      </x:c>
      <x:c r="C256" s="12" t="n">
        <x:f>MOD(Settings!$B$17*C255,Settings!$B$18)</x:f>
        <x:v>1802552852</x:v>
      </x:c>
      <x:c r="D256" s="12" t="n">
        <x:f>MAX(C256,1)/Settings!$B$18</x:f>
        <x:v>0.8393790818934231</x:v>
      </x:c>
      <x:c r="E256" s="12" t="n">
        <x:f>-Settings!$B$11*LN(D256)</x:f>
        <x:v>10.505570922072733</x:v>
      </x:c>
      <x:c r="F256" s="12">
        <x:f t="shared" si="8"/>
        <x:v>408.57987539706016</x:v>
      </x:c>
      <x:c r="G256" s="12" t="n">
        <x:f>MOD(Settings!$B$17*G255,Settings!$B$18)</x:f>
        <x:v>1551736886</x:v>
      </x:c>
      <x:c r="H256" s="12" t="n">
        <x:f>MAX(G256,1)/Settings!$B$18</x:f>
        <x:v>0.7225837962341419</x:v>
      </x:c>
      <x:c r="I256" s="12" t="n">
        <x:f>-Settings!$B$21*LN(H256)</x:f>
        <x:v>1.2996875390956424</x:v>
      </x:c>
      <x:c r="J256" s="12" t="n">
        <x:f>-Settings!$B$24*LN(H256)</x:f>
        <x:v>3.899062617286927</x:v>
      </x:c>
      <x:c r="K256" s="12" t="n">
        <x:f>Settings!$B$12</x:f>
        <x:v>300</x:v>
      </x:c>
      <x:c r="L256" s="12" t="n">
        <x:f>Settings!$B$12*Settings!$B$25</x:f>
        <x:v>75</x:v>
      </x:c>
    </x:row>
    <x:row r="257">
      <x:c r="A257" s="7">
        <x:v>3</x:v>
      </x:c>
      <x:c r="B257" s="7">
        <x:v>12</x:v>
      </x:c>
      <x:c r="C257" s="12" t="n">
        <x:f>MOD(Settings!$B$17*C256,Settings!$B$18)</x:f>
        <x:v>953975335</x:v>
      </x:c>
      <x:c r="D257" s="12" t="n">
        <x:f>MAX(C257,1)/Settings!$B$18</x:f>
        <x:v>0.4442293827627922</x:v>
      </x:c>
      <x:c r="E257" s="12" t="n">
        <x:f>-Settings!$B$11*LN(D257)</x:f>
        <x:v>48.68485332672029</x:v>
      </x:c>
      <x:c r="F257" s="12">
        <x:f t="shared" si="8"/>
        <x:v>457.26472872378042</x:v>
      </x:c>
      <x:c r="G257" s="12" t="n">
        <x:f>MOD(Settings!$B$17*G256,Settings!$B$18)</x:f>
        <x:v>1000433834</x:v>
      </x:c>
      <x:c r="H257" s="12" t="n">
        <x:f>MAX(G257,1)/Settings!$B$18</x:f>
        <x:v>0.46586330722359165</x:v>
      </x:c>
      <x:c r="I257" s="12" t="n">
        <x:f>-Settings!$B$21*LN(H257)</x:f>
        <x:v>3.0554520800999727</x:v>
      </x:c>
      <x:c r="J257" s="12" t="n">
        <x:f>-Settings!$B$24*LN(H257)</x:f>
        <x:v>9.166356240299919</x:v>
      </x:c>
      <x:c r="K257" s="12" t="n">
        <x:f>Settings!$B$12</x:f>
        <x:v>300</x:v>
      </x:c>
      <x:c r="L257" s="12" t="n">
        <x:f>Settings!$B$12*Settings!$B$25</x:f>
        <x:v>75</x:v>
      </x:c>
    </x:row>
    <x:row r="258">
      <x:c r="A258" s="7">
        <x:v>3</x:v>
      </x:c>
      <x:c r="B258" s="7">
        <x:v>13</x:v>
      </x:c>
      <x:c r="C258" s="12" t="n">
        <x:f>MOD(Settings!$B$17*C257,Settings!$B$18)</x:f>
        <x:v>350546843</x:v>
      </x:c>
      <x:c r="D258" s="12" t="n">
        <x:f>MAX(C258,1)/Settings!$B$18</x:f>
        <x:v>0.1632360942490567</x:v>
      </x:c>
      <x:c r="E258" s="12" t="n">
        <x:f>-Settings!$B$11*LN(D258)</x:f>
        <x:v>108.75346170983391</x:v>
      </x:c>
      <x:c r="F258" s="12">
        <x:f t="shared" si="8"/>
        <x:v>566.01819043361434</x:v>
      </x:c>
      <x:c r="G258" s="12" t="n">
        <x:f>MOD(Settings!$B$17*G257,Settings!$B$18)</x:f>
        <x:v>1641975675</x:v>
      </x:c>
      <x:c r="H258" s="12" t="n">
        <x:f>MAX(G258,1)/Settings!$B$18</x:f>
        <x:v>0.7646045069045408</x:v>
      </x:c>
      <x:c r="I258" s="12" t="n">
        <x:f>-Settings!$B$21*LN(H258)</x:f>
        <x:v>1.073586253106565</x:v>
      </x:c>
      <x:c r="J258" s="12" t="n">
        <x:f>-Settings!$B$24*LN(H258)</x:f>
        <x:v>3.220758759319695</x:v>
      </x:c>
      <x:c r="K258" s="12" t="n">
        <x:f>Settings!$B$12</x:f>
        <x:v>300</x:v>
      </x:c>
      <x:c r="L258" s="12" t="n">
        <x:f>Settings!$B$12*Settings!$B$25</x:f>
        <x:v>75</x:v>
      </x:c>
    </x:row>
    <x:row r="259">
      <x:c r="A259" s="7">
        <x:v>3</x:v>
      </x:c>
      <x:c r="B259" s="7">
        <x:v>14</x:v>
      </x:c>
      <x:c r="C259" s="12" t="n">
        <x:f>MOD(Settings!$B$17*C258,Settings!$B$18)</x:f>
        <x:v>1093146580</x:v>
      </x:c>
      <x:c r="D259" s="12" t="n">
        <x:f>MAX(C259,1)/Settings!$B$18</x:f>
        <x:v>0.509036043895891</x:v>
      </x:c>
      <x:c r="E259" s="12" t="n">
        <x:f>-Settings!$B$11*LN(D259)</x:f>
        <x:v>40.51418710702532</x:v>
      </x:c>
      <x:c r="F259" s="12">
        <x:f t="shared" si="8"/>
        <x:v>606.53237754063969</x:v>
      </x:c>
      <x:c r="G259" s="12" t="n">
        <x:f>MOD(Settings!$B$17*G258,Settings!$B$18)</x:f>
        <x:v>1520305775</x:v>
      </x:c>
      <x:c r="H259" s="12" t="n">
        <x:f>MAX(G259,1)/Settings!$B$18</x:f>
        <x:v>0.7079475446175539</x:v>
      </x:c>
      <x:c r="I259" s="12" t="n">
        <x:f>-Settings!$B$21*LN(H259)</x:f>
        <x:v>1.381541110225642</x:v>
      </x:c>
      <x:c r="J259" s="12" t="n">
        <x:f>-Settings!$B$24*LN(H259)</x:f>
        <x:v>4.144623330676926</x:v>
      </x:c>
      <x:c r="K259" s="12" t="n">
        <x:f>Settings!$B$12</x:f>
        <x:v>300</x:v>
      </x:c>
      <x:c r="L259" s="12" t="n">
        <x:f>Settings!$B$12*Settings!$B$25</x:f>
        <x:v>75</x:v>
      </x:c>
    </x:row>
    <x:row r="260">
      <x:c r="A260" s="7">
        <x:v>3</x:v>
      </x:c>
      <x:c r="B260" s="7">
        <x:v>15</x:v>
      </x:c>
      <x:c r="C260" s="12" t="n">
        <x:f>MOD(Settings!$B$17*C259,Settings!$B$18)</x:f>
        <x:v>791969975</x:v>
      </x:c>
      <x:c r="D260" s="12" t="n">
        <x:f>MAX(C260,1)/Settings!$B$18</x:f>
        <x:v>0.3687897582393092</x:v>
      </x:c>
      <x:c r="E260" s="12" t="n">
        <x:f>-Settings!$B$11*LN(D260)</x:f>
        <x:v>59.85171349116566</x:v>
      </x:c>
      <x:c r="F260" s="12">
        <x:f t="shared" si="8"/>
        <x:v>666.38409103180538</x:v>
      </x:c>
      <x:c r="G260" s="12" t="n">
        <x:f>MOD(Settings!$B$17*G259,Settings!$B$18)</x:f>
        <x:v>1018728419</x:v>
      </x:c>
      <x:c r="H260" s="12" t="n">
        <x:f>MAX(G260,1)/Settings!$B$18</x:f>
        <x:v>0.4743823872294195</x:v>
      </x:c>
      <x:c r="I260" s="12" t="n">
        <x:f>-Settings!$B$21*LN(H260)</x:f>
        <x:v>2.982966233605431</x:v>
      </x:c>
      <x:c r="J260" s="12" t="n">
        <x:f>-Settings!$B$24*LN(H260)</x:f>
        <x:v>8.948898700816292</x:v>
      </x:c>
      <x:c r="K260" s="12" t="n">
        <x:f>Settings!$B$12</x:f>
        <x:v>300</x:v>
      </x:c>
      <x:c r="L260" s="12" t="n">
        <x:f>Settings!$B$12*Settings!$B$25</x:f>
        <x:v>75</x:v>
      </x:c>
    </x:row>
    <x:row r="261">
      <x:c r="A261" s="7">
        <x:v>3</x:v>
      </x:c>
      <x:c r="B261" s="7">
        <x:v>16</x:v>
      </x:c>
      <x:c r="C261" s="12" t="n">
        <x:f>MOD(Settings!$B$17*C260,Settings!$B$18)</x:f>
        <x:v>535725719</x:v>
      </x:c>
      <x:c r="D261" s="12" t="n">
        <x:f>MAX(C261,1)/Settings!$B$18</x:f>
        <x:v>0.24946672806957118</x:v>
      </x:c>
      <x:c r="E261" s="12" t="n">
        <x:f>-Settings!$B$11*LN(D261)</x:f>
        <x:v>83.30578362681797</x:v>
      </x:c>
      <x:c r="F261" s="12">
        <x:f t="shared" si="8"/>
        <x:v>749.68987465862335</x:v>
      </x:c>
      <x:c r="G261" s="12" t="n">
        <x:f>MOD(Settings!$B$17*G260,Settings!$B$18)</x:f>
        <x:v>2028904249</x:v>
      </x:c>
      <x:c r="H261" s="12" t="n">
        <x:f>MAX(G261,1)/Settings!$B$18</x:f>
        <x:v>0.9447821648534305</x:v>
      </x:c>
      <x:c r="I261" s="12" t="n">
        <x:f>-Settings!$B$21*LN(H261)</x:f>
        <x:v>0.22720356577320372</x:v>
      </x:c>
      <x:c r="J261" s="12" t="n">
        <x:f>-Settings!$B$24*LN(H261)</x:f>
        <x:v>0.6816106973196112</x:v>
      </x:c>
      <x:c r="K261" s="12" t="n">
        <x:f>Settings!$B$12</x:f>
        <x:v>300</x:v>
      </x:c>
      <x:c r="L261" s="12" t="n">
        <x:f>Settings!$B$12*Settings!$B$25</x:f>
        <x:v>75</x:v>
      </x:c>
    </x:row>
    <x:row r="262">
      <x:c r="A262" s="7">
        <x:v>3</x:v>
      </x:c>
      <x:c r="B262" s="7">
        <x:v>17</x:v>
      </x:c>
      <x:c r="C262" s="12" t="n">
        <x:f>MOD(Settings!$B$17*C261,Settings!$B$18)</x:f>
        <x:v>1690711009</x:v>
      </x:c>
      <x:c r="D262" s="12" t="n">
        <x:f>MAX(C262,1)/Settings!$B$18</x:f>
        <x:v>0.7872986652829213</x:v>
      </x:c>
      <x:c r="E262" s="12" t="n">
        <x:f>-Settings!$B$11*LN(D262)</x:f>
        <x:v>14.34885624615225</x:v>
      </x:c>
      <x:c r="F262" s="12">
        <x:f t="shared" si="8"/>
        <x:v>764.03873090477555</x:v>
      </x:c>
      <x:c r="G262" s="12" t="n">
        <x:f>MOD(Settings!$B$17*G261,Settings!$B$18)</x:f>
        <x:v>2048365877</x:v>
      </x:c>
      <x:c r="H262" s="12" t="n">
        <x:f>MAX(G262,1)/Settings!$B$18</x:f>
        <x:v>0.9538446916052349</x:v>
      </x:c>
      <x:c r="I262" s="12" t="n">
        <x:f>-Settings!$B$21*LN(H262)</x:f>
        <x:v>0.18901767138492964</x:v>
      </x:c>
      <x:c r="J262" s="12" t="n">
        <x:f>-Settings!$B$24*LN(H262)</x:f>
        <x:v>0.5670530141547889</x:v>
      </x:c>
      <x:c r="K262" s="12" t="n">
        <x:f>Settings!$B$12</x:f>
        <x:v>300</x:v>
      </x:c>
      <x:c r="L262" s="12" t="n">
        <x:f>Settings!$B$12*Settings!$B$25</x:f>
        <x:v>75</x:v>
      </x:c>
    </x:row>
    <x:row r="263">
      <x:c r="A263" s="7">
        <x:v>3</x:v>
      </x:c>
      <x:c r="B263" s="7">
        <x:v>18</x:v>
      </x:c>
      <x:c r="C263" s="12" t="n">
        <x:f>MOD(Settings!$B$17*C262,Settings!$B$18)</x:f>
        <x:v>276311159</x:v>
      </x:c>
      <x:c r="D263" s="12" t="n">
        <x:f>MAX(C263,1)/Settings!$B$18</x:f>
        <x:v>0.12866741005734886</x:v>
      </x:c>
      <x:c r="E263" s="12" t="n">
        <x:f>-Settings!$B$11*LN(D263)</x:f>
        <x:v>123.03146523325904</x:v>
      </x:c>
      <x:c r="F263" s="12">
        <x:f t="shared" si="8"/>
        <x:v>887.07019613803459</x:v>
      </x:c>
      <x:c r="G263" s="12" t="n">
        <x:f>MOD(Settings!$B$17*G262,Settings!$B$18)</x:f>
        <x:v>574949682</x:v>
      </x:c>
      <x:c r="H263" s="12" t="n">
        <x:f>MAX(G263,1)/Settings!$B$18</x:f>
        <x:v>0.26773180918196765</x:v>
      </x:c>
      <x:c r="I263" s="12" t="n">
        <x:f>-Settings!$B$21*LN(H263)</x:f>
        <x:v>5.271078046101686</x:v>
      </x:c>
      <x:c r="J263" s="12" t="n">
        <x:f>-Settings!$B$24*LN(H263)</x:f>
        <x:v>15.81323413830506</x:v>
      </x:c>
      <x:c r="K263" s="12" t="n">
        <x:f>Settings!$B$12</x:f>
        <x:v>300</x:v>
      </x:c>
      <x:c r="L263" s="12" t="n">
        <x:f>Settings!$B$12*Settings!$B$25</x:f>
        <x:v>75</x:v>
      </x:c>
    </x:row>
    <x:row r="264">
      <x:c r="A264" s="7">
        <x:v>3</x:v>
      </x:c>
      <x:c r="B264" s="7">
        <x:v>19</x:v>
      </x:c>
      <x:c r="C264" s="12" t="n">
        <x:f>MOD(Settings!$B$17*C263,Settings!$B$18)</x:f>
        <x:v>1102004499</x:v>
      </x:c>
      <x:c r="D264" s="12" t="n">
        <x:f>MAX(C264,1)/Settings!$B$18</x:f>
        <x:v>0.5131608338622194</x:v>
      </x:c>
      <x:c r="E264" s="12" t="n">
        <x:f>-Settings!$B$11*LN(D264)</x:f>
        <x:v>40.02995799880263</x:v>
      </x:c>
      <x:c r="F264" s="12">
        <x:f t="shared" si="8"/>
        <x:v>927.1001541368372</x:v>
      </x:c>
      <x:c r="G264" s="12" t="n">
        <x:f>MOD(Settings!$B$17*G263,Settings!$B$18)</x:f>
        <x:v>1650377521</x:v>
      </x:c>
      <x:c r="H264" s="12" t="n">
        <x:f>MAX(G264,1)/Settings!$B$18</x:f>
        <x:v>0.7685169213304841</x:v>
      </x:c>
      <x:c r="I264" s="12" t="n">
        <x:f>-Settings!$B$21*LN(H264)</x:f>
        <x:v>1.0531707903941963</x:v>
      </x:c>
      <x:c r="J264" s="12" t="n">
        <x:f>-Settings!$B$24*LN(H264)</x:f>
        <x:v>3.159512371182589</x:v>
      </x:c>
      <x:c r="K264" s="12" t="n">
        <x:f>Settings!$B$12</x:f>
        <x:v>300</x:v>
      </x:c>
      <x:c r="L264" s="12" t="n">
        <x:f>Settings!$B$12*Settings!$B$25</x:f>
        <x:v>75</x:v>
      </x:c>
    </x:row>
    <x:row r="265">
      <x:c r="A265" s="7">
        <x:v>3</x:v>
      </x:c>
      <x:c r="B265" s="7">
        <x:v>20</x:v>
      </x:c>
      <x:c r="C265" s="12" t="n">
        <x:f>MOD(Settings!$B$17*C264,Settings!$B$18)</x:f>
        <x:v>1490642965</x:v>
      </x:c>
      <x:c r="D265" s="12" t="n">
        <x:f>MAX(C265,1)/Settings!$B$18</x:f>
        <x:v>0.694134722321357</x:v>
      </x:c>
      <x:c r="E265" s="12" t="n">
        <x:f>-Settings!$B$11*LN(D265)</x:f>
        <x:v>21.905352775960417</x:v>
      </x:c>
      <x:c r="F265" s="12">
        <x:f t="shared" si="8"/>
        <x:v>949.00550691279761</x:v>
      </x:c>
      <x:c r="G265" s="12" t="n">
        <x:f>MOD(Settings!$B$17*G264,Settings!$B$18)</x:f>
        <x:v>996210795</x:v>
      </x:c>
      <x:c r="H265" s="12" t="n">
        <x:f>MAX(G265,1)/Settings!$B$18</x:f>
        <x:v>0.4638968014455851</x:v>
      </x:c>
      <x:c r="I265" s="12" t="n">
        <x:f>-Settings!$B$21*LN(H265)</x:f>
        <x:v>3.072372648681691</x:v>
      </x:c>
      <x:c r="J265" s="12" t="n">
        <x:f>-Settings!$B$24*LN(H265)</x:f>
        <x:v>9.217117946045073</x:v>
      </x:c>
      <x:c r="K265" s="12" t="n">
        <x:f>Settings!$B$12</x:f>
        <x:v>300</x:v>
      </x:c>
      <x:c r="L265" s="12" t="n">
        <x:f>Settings!$B$12*Settings!$B$25</x:f>
        <x:v>75</x:v>
      </x:c>
    </x:row>
    <x:row r="266">
      <x:c r="A266" s="7">
        <x:v>3</x:v>
      </x:c>
      <x:c r="B266" s="7">
        <x:v>21</x:v>
      </x:c>
      <x:c r="C266" s="12" t="n">
        <x:f>MOD(Settings!$B$17*C265,Settings!$B$18)</x:f>
        <x:v>692086853</x:v>
      </x:c>
      <x:c r="D266" s="12" t="n">
        <x:f>MAX(C266,1)/Settings!$B$18</x:f>
        <x:v>0.3222780550468145</x:v>
      </x:c>
      <x:c r="E266" s="12" t="n">
        <x:f>-Settings!$B$11*LN(D266)</x:f>
        <x:v>67.9404348642497</x:v>
      </x:c>
      <x:c r="F266" s="12">
        <x:f t="shared" si="8"/>
        <x:v>1016.9459417770473</x:v>
      </x:c>
      <x:c r="G266" s="12" t="n">
        <x:f>MOD(Settings!$B$17*G265,Settings!$B$18)</x:f>
        <x:v>1532319553</x:v>
      </x:c>
      <x:c r="H266" s="12" t="n">
        <x:f>MAX(G266,1)/Settings!$B$18</x:f>
        <x:v>0.7135418959490685</x:v>
      </x:c>
      <x:c r="I266" s="12" t="n">
        <x:f>-Settings!$B$21*LN(H266)</x:f>
        <x:v>1.3500564994785076</x:v>
      </x:c>
      <x:c r="J266" s="12" t="n">
        <x:f>-Settings!$B$24*LN(H266)</x:f>
        <x:v>4.0501694984355225</x:v>
      </x:c>
      <x:c r="K266" s="12" t="n">
        <x:f>Settings!$B$12</x:f>
        <x:v>300</x:v>
      </x:c>
      <x:c r="L266" s="12" t="n">
        <x:f>Settings!$B$12*Settings!$B$25</x:f>
        <x:v>75</x:v>
      </x:c>
    </x:row>
    <x:row r="267">
      <x:c r="A267" s="7">
        <x:v>3</x:v>
      </x:c>
      <x:c r="B267" s="7">
        <x:v>22</x:v>
      </x:c>
      <x:c r="C267" s="12" t="n">
        <x:f>MOD(Settings!$B$17*C266,Settings!$B$18)</x:f>
        <x:v>1132306219</x:v>
      </x:c>
      <x:c r="D267" s="12" t="n">
        <x:f>MAX(C267,1)/Settings!$B$18</x:f>
        <x:v>0.5272711718116287</x:v>
      </x:c>
      <x:c r="E267" s="12" t="n">
        <x:f>-Settings!$B$11*LN(D267)</x:f>
        <x:v>38.40241831576659</x:v>
      </x:c>
      <x:c r="F267" s="12">
        <x:f t="shared" si="8"/>
        <x:v>1055.3483600928139</x:v>
      </x:c>
      <x:c r="G267" s="12" t="n">
        <x:f>MOD(Settings!$B$17*G266,Settings!$B$18)</x:f>
        <x:v>1070832447</x:v>
      </x:c>
      <x:c r="H267" s="12" t="n">
        <x:f>MAX(G267,1)/Settings!$B$18</x:f>
        <x:v>0.49864521599311623</x:v>
      </x:c>
      <x:c r="I267" s="12" t="n">
        <x:f>-Settings!$B$21*LN(H267)</x:f>
        <x:v>2.7834417043905058</x:v>
      </x:c>
      <x:c r="J267" s="12" t="n">
        <x:f>-Settings!$B$24*LN(H267)</x:f>
        <x:v>8.350325113171518</x:v>
      </x:c>
      <x:c r="K267" s="12" t="n">
        <x:f>Settings!$B$12</x:f>
        <x:v>300</x:v>
      </x:c>
      <x:c r="L267" s="12" t="n">
        <x:f>Settings!$B$12*Settings!$B$25</x:f>
        <x:v>75</x:v>
      </x:c>
    </x:row>
    <x:row r="268">
      <x:c r="A268" s="7">
        <x:v>3</x:v>
      </x:c>
      <x:c r="B268" s="7">
        <x:v>23</x:v>
      </x:c>
      <x:c r="C268" s="12" t="n">
        <x:f>MOD(Settings!$B$17*C267,Settings!$B$18)</x:f>
        <x:v>1818026666</x:v>
      </x:c>
      <x:c r="D268" s="12" t="n">
        <x:f>MAX(C268,1)/Settings!$B$18</x:f>
        <x:v>0.846584638043579</x:v>
      </x:c>
      <x:c r="E268" s="12" t="n">
        <x:f>-Settings!$B$11*LN(D268)</x:f>
        <x:v>9.992705791904344</x:v>
      </x:c>
      <x:c r="F268" s="12">
        <x:f t="shared" si="8"/>
        <x:v>1065.3410658847183</x:v>
      </x:c>
      <x:c r="G268" s="12" t="n">
        <x:f>MOD(Settings!$B$17*G267,Settings!$B$18)</x:f>
        <x:v>1567974869</x:v>
      </x:c>
      <x:c r="H268" s="12" t="n">
        <x:f>MAX(G268,1)/Settings!$B$18</x:f>
        <x:v>0.7301451963047242</x:v>
      </x:c>
      <x:c r="I268" s="12" t="n">
        <x:f>-Settings!$B$21*LN(H268)</x:f>
        <x:v>1.2580474622797038</x:v>
      </x:c>
      <x:c r="J268" s="12" t="n">
        <x:f>-Settings!$B$24*LN(H268)</x:f>
        <x:v>3.7741423868391113</x:v>
      </x:c>
      <x:c r="K268" s="12" t="n">
        <x:f>Settings!$B$12</x:f>
        <x:v>300</x:v>
      </x:c>
      <x:c r="L268" s="12" t="n">
        <x:f>Settings!$B$12*Settings!$B$25</x:f>
        <x:v>75</x:v>
      </x:c>
    </x:row>
    <x:row r="269">
      <x:c r="A269" s="7">
        <x:v>3</x:v>
      </x:c>
      <x:c r="B269" s="7">
        <x:v>24</x:v>
      </x:c>
      <x:c r="C269" s="12" t="n">
        <x:f>MOD(Settings!$B$17*C268,Settings!$B$18)</x:f>
        <x:v>1176845946</x:v>
      </x:c>
      <x:c r="D269" s="12" t="n">
        <x:f>MAX(C269,1)/Settings!$B$18</x:f>
        <x:v>0.548011598432442</x:v>
      </x:c>
      <x:c r="E269" s="12" t="n">
        <x:f>-Settings!$B$11*LN(D269)</x:f>
        <x:v>36.087529634123584</x:v>
      </x:c>
      <x:c r="F269" s="12">
        <x:f t="shared" si="8"/>
        <x:v>1101.4285955188418</x:v>
      </x:c>
      <x:c r="G269" s="12" t="n">
        <x:f>MOD(Settings!$B$17*G268,Settings!$B$18)</x:f>
        <x:v>1181790946</x:v>
      </x:c>
      <x:c r="H269" s="12" t="n">
        <x:f>MAX(G269,1)/Settings!$B$18</x:f>
        <x:v>0.550314293499251</x:v>
      </x:c>
      <x:c r="I269" s="12" t="n">
        <x:f>-Settings!$B$21*LN(H269)</x:f>
        <x:v>2.389062884963719</x:v>
      </x:c>
      <x:c r="J269" s="12" t="n">
        <x:f>-Settings!$B$24*LN(H269)</x:f>
        <x:v>7.167188654891158</x:v>
      </x:c>
      <x:c r="K269" s="12" t="n">
        <x:f>Settings!$B$12</x:f>
        <x:v>300</x:v>
      </x:c>
      <x:c r="L269" s="12" t="n">
        <x:f>Settings!$B$12*Settings!$B$25</x:f>
        <x:v>75</x:v>
      </x:c>
    </x:row>
    <x:row r="270">
      <x:c r="A270" s="7">
        <x:v>3</x:v>
      </x:c>
      <x:c r="B270" s="7">
        <x:v>25</x:v>
      </x:c>
      <x:c r="C270" s="12" t="n">
        <x:f>MOD(Settings!$B$17*C269,Settings!$B$18)</x:f>
        <x:v>925425552</x:v>
      </x:c>
      <x:c r="D270" s="12" t="n">
        <x:f>MAX(C270,1)/Settings!$B$18</x:f>
        <x:v>0.4309348540524649</x:v>
      </x:c>
      <x:c r="E270" s="12" t="n">
        <x:f>-Settings!$B$11*LN(D270)</x:f>
        <x:v>50.50790105958856</x:v>
      </x:c>
      <x:c r="F270" s="12">
        <x:f t="shared" si="8"/>
        <x:v>1151.9364965784303</x:v>
      </x:c>
      <x:c r="G270" s="12" t="n">
        <x:f>MOD(Settings!$B$17*G269,Settings!$B$18)</x:f>
        <x:v>284178319</x:v>
      </x:c>
      <x:c r="H270" s="12" t="n">
        <x:f>MAX(G270,1)/Settings!$B$18</x:f>
        <x:v>0.13233084191211072</x:v>
      </x:c>
      <x:c r="I270" s="12" t="n">
        <x:f>-Settings!$B$21*LN(H270)</x:f>
        <x:v>8.089800456003633</x:v>
      </x:c>
      <x:c r="J270" s="12" t="n">
        <x:f>-Settings!$B$24*LN(H270)</x:f>
        <x:v>24.2694013680109</x:v>
      </x:c>
      <x:c r="K270" s="12" t="n">
        <x:f>Settings!$B$12</x:f>
        <x:v>300</x:v>
      </x:c>
      <x:c r="L270" s="12" t="n">
        <x:f>Settings!$B$12*Settings!$B$25</x:f>
        <x:v>75</x:v>
      </x:c>
    </x:row>
    <x:row r="271">
      <x:c r="A271" s="7">
        <x:v>3</x:v>
      </x:c>
      <x:c r="B271" s="7">
        <x:v>26</x:v>
      </x:c>
      <x:c r="C271" s="12" t="n">
        <x:f>MOD(Settings!$B$17*C270,Settings!$B$18)</x:f>
        <x:v>1550680890</x:v>
      </x:c>
      <x:c r="D271" s="12" t="n">
        <x:f>MAX(C271,1)/Settings!$B$18</x:f>
        <x:v>0.7220920597771612</x:v>
      </x:c>
      <x:c r="E271" s="12" t="n">
        <x:f>-Settings!$B$11*LN(D271)</x:f>
        <x:v>19.536158496061308</x:v>
      </x:c>
      <x:c r="F271" s="12">
        <x:f t="shared" si="8"/>
        <x:v>1171.4726550744915</x:v>
      </x:c>
      <x:c r="G271" s="12" t="n">
        <x:f>MOD(Settings!$B$17*G270,Settings!$B$18)</x:f>
        <x:v>181376505</x:v>
      </x:c>
      <x:c r="H271" s="12" t="n">
        <x:f>MAX(G271,1)/Settings!$B$18</x:f>
        <x:v>0.08446001684500837</x:v>
      </x:c>
      <x:c r="I271" s="12" t="n">
        <x:f>-Settings!$B$21*LN(H271)</x:f>
        <x:v>9.885908120130948</x:v>
      </x:c>
      <x:c r="J271" s="12" t="n">
        <x:f>-Settings!$B$24*LN(H271)</x:f>
        <x:v>29.65772436039284</x:v>
      </x:c>
      <x:c r="K271" s="12" t="n">
        <x:f>Settings!$B$12</x:f>
        <x:v>300</x:v>
      </x:c>
      <x:c r="L271" s="12" t="n">
        <x:f>Settings!$B$12*Settings!$B$25</x:f>
        <x:v>75</x:v>
      </x:c>
    </x:row>
    <x:row r="272">
      <x:c r="A272" s="7">
        <x:v>3</x:v>
      </x:c>
      <x:c r="B272" s="7">
        <x:v>27</x:v>
      </x:c>
      <x:c r="C272" s="12" t="n">
        <x:f>MOD(Settings!$B$17*C271,Settings!$B$18)</x:f>
        <x:v>432178238</x:v>
      </x:c>
      <x:c r="D272" s="12" t="n">
        <x:f>MAX(C272,1)/Settings!$B$18</x:f>
        <x:v>0.20124867474718422</x:v>
      </x:c>
      <x:c r="E272" s="12" t="n">
        <x:f>-Settings!$B$11*LN(D272)</x:f>
        <x:v>96.19283686873831</x:v>
      </x:c>
      <x:c r="F272" s="12">
        <x:f t="shared" si="8"/>
        <x:v>1267.6654919432299</x:v>
      </x:c>
      <x:c r="G272" s="12" t="n">
        <x:f>MOD(Settings!$B$17*G271,Settings!$B$18)</x:f>
        <x:v>1115624442</x:v>
      </x:c>
      <x:c r="H272" s="12" t="n">
        <x:f>MAX(G272,1)/Settings!$B$18</x:f>
        <x:v>0.5195031140556108</x:v>
      </x:c>
      <x:c r="I272" s="12" t="n">
        <x:f>-Settings!$B$21*LN(H272)</x:f>
        <x:v>2.6195298965142304</x:v>
      </x:c>
      <x:c r="J272" s="12" t="n">
        <x:f>-Settings!$B$24*LN(H272)</x:f>
        <x:v>7.858589689542692</x:v>
      </x:c>
      <x:c r="K272" s="12" t="n">
        <x:f>Settings!$B$12</x:f>
        <x:v>300</x:v>
      </x:c>
      <x:c r="L272" s="12" t="n">
        <x:f>Settings!$B$12*Settings!$B$25</x:f>
        <x:v>75</x:v>
      </x:c>
    </x:row>
    <x:row r="273">
      <x:c r="A273" s="7">
        <x:v>3</x:v>
      </x:c>
      <x:c r="B273" s="7">
        <x:v>28</x:v>
      </x:c>
      <x:c r="C273" s="12" t="n">
        <x:f>MOD(Settings!$B$17*C272,Settings!$B$18)</x:f>
        <x:v>829951912</x:v>
      </x:c>
      <x:c r="D273" s="12" t="n">
        <x:f>MAX(C273,1)/Settings!$B$18</x:f>
        <x:v>0.3864764759254067</x:v>
      </x:c>
      <x:c r="E273" s="12" t="n">
        <x:f>-Settings!$B$11*LN(D273)</x:f>
        <x:v>57.041056629933365</x:v>
      </x:c>
      <x:c r="F273" s="12">
        <x:f t="shared" si="8"/>
        <x:v>1324.7065485731632</x:v>
      </x:c>
      <x:c r="G273" s="12" t="n">
        <x:f>MOD(Settings!$B$17*G272,Settings!$B$18)</x:f>
        <x:v>620274737</x:v>
      </x:c>
      <x:c r="H273" s="12" t="n">
        <x:f>MAX(G273,1)/Settings!$B$18</x:f>
        <x:v>0.28883793265039004</x:v>
      </x:c>
      <x:c r="I273" s="12" t="n">
        <x:f>-Settings!$B$21*LN(H273)</x:f>
        <x:v>4.96755813938486</x:v>
      </x:c>
      <x:c r="J273" s="12" t="n">
        <x:f>-Settings!$B$24*LN(H273)</x:f>
        <x:v>14.902674418154579</x:v>
      </x:c>
      <x:c r="K273" s="12" t="n">
        <x:f>Settings!$B$12</x:f>
        <x:v>300</x:v>
      </x:c>
      <x:c r="L273" s="12" t="n">
        <x:f>Settings!$B$12*Settings!$B$25</x:f>
        <x:v>75</x:v>
      </x:c>
    </x:row>
    <x:row r="274">
      <x:c r="A274" s="7">
        <x:v>3</x:v>
      </x:c>
      <x:c r="B274" s="7">
        <x:v>29</x:v>
      </x:c>
      <x:c r="C274" s="12" t="n">
        <x:f>MOD(Settings!$B$17*C273,Settings!$B$18)</x:f>
        <x:v>1095497719</x:v>
      </x:c>
      <x:c r="D274" s="12" t="n">
        <x:f>MAX(C274,1)/Settings!$B$18</x:f>
        <x:v>0.5101308783097802</x:v>
      </x:c>
      <x:c r="E274" s="12" t="n">
        <x:f>-Settings!$B$11*LN(D274)</x:f>
        <x:v>40.385277722956985</x:v>
      </x:c>
      <x:c r="F274" s="12">
        <x:f t="shared" si="8"/>
        <x:v>1365.0918262961202</x:v>
      </x:c>
      <x:c r="G274" s="12" t="n">
        <x:f>MOD(Settings!$B$17*G273,Settings!$B$18)</x:f>
        <x:v>1071882221</x:v>
      </x:c>
      <x:c r="H274" s="12" t="n">
        <x:f>MAX(G274,1)/Settings!$B$18</x:f>
        <x:v>0.4991340551055661</x:v>
      </x:c>
      <x:c r="I274" s="12" t="n">
        <x:f>-Settings!$B$21*LN(H274)</x:f>
        <x:v>2.7795222872150145</x:v>
      </x:c>
      <x:c r="J274" s="12" t="n">
        <x:f>-Settings!$B$24*LN(H274)</x:f>
        <x:v>8.338566861645043</x:v>
      </x:c>
      <x:c r="K274" s="12" t="n">
        <x:f>Settings!$B$12</x:f>
        <x:v>300</x:v>
      </x:c>
      <x:c r="L274" s="12" t="n">
        <x:f>Settings!$B$12*Settings!$B$25</x:f>
        <x:v>75</x:v>
      </x:c>
    </x:row>
    <x:row r="275">
      <x:c r="A275" s="7">
        <x:v>3</x:v>
      </x:c>
      <x:c r="B275" s="7">
        <x:v>30</x:v>
      </x:c>
      <x:c r="C275" s="12" t="n">
        <x:f>MOD(Settings!$B$17*C274,Settings!$B$18)</x:f>
        <x:v>1652857502</x:v>
      </x:c>
      <x:c r="D275" s="12" t="n">
        <x:f>MAX(C275,1)/Settings!$B$18</x:f>
        <x:v>0.7696717524759805</x:v>
      </x:c>
      <x:c r="E275" s="12" t="n">
        <x:f>-Settings!$B$11*LN(D275)</x:f>
        <x:v>15.707469030593952</x:v>
      </x:c>
      <x:c r="F275" s="12">
        <x:f t="shared" si="8"/>
        <x:v>1380.7992953267142</x:v>
      </x:c>
      <x:c r="G275" s="12" t="n">
        <x:f>MOD(Settings!$B$17*G274,Settings!$B$18)</x:f>
        <x:v>2031657311</x:v>
      </x:c>
      <x:c r="H275" s="12" t="n">
        <x:f>MAX(G275,1)/Settings!$B$18</x:f>
        <x:v>0.9460641592489855</x:v>
      </x:c>
      <x:c r="I275" s="12" t="n">
        <x:f>-Settings!$B$21*LN(H275)</x:f>
        <x:v>0.22177956245510763</x:v>
      </x:c>
      <x:c r="J275" s="12" t="n">
        <x:f>-Settings!$B$24*LN(H275)</x:f>
        <x:v>0.6653386873653229</x:v>
      </x:c>
      <x:c r="K275" s="12" t="n">
        <x:f>Settings!$B$12</x:f>
        <x:v>300</x:v>
      </x:c>
      <x:c r="L275" s="12" t="n">
        <x:f>Settings!$B$12*Settings!$B$25</x:f>
        <x:v>75</x:v>
      </x:c>
    </x:row>
    <x:row r="276">
      <x:c r="A276" s="7">
        <x:v>3</x:v>
      </x:c>
      <x:c r="B276" s="7">
        <x:v>31</x:v>
      </x:c>
      <x:c r="C276" s="12" t="n">
        <x:f>MOD(Settings!$B$17*C275,Settings!$B$18)</x:f>
        <x:v>1875062169</x:v>
      </x:c>
      <x:c r="D276" s="12" t="n">
        <x:f>MAX(C276,1)/Settings!$B$18</x:f>
        <x:v>0.8731438638051711</x:v>
      </x:c>
      <x:c r="E276" s="12" t="n">
        <x:f>-Settings!$B$11*LN(D276)</x:f>
        <x:v>8.139296656411952</x:v>
      </x:c>
      <x:c r="F276" s="12">
        <x:f t="shared" si="8"/>
        <x:v>1388.9385919831261</x:v>
      </x:c>
      <x:c r="G276" s="12" t="n">
        <x:f>MOD(Settings!$B$17*G275,Settings!$B$18)</x:f>
        <x:v>1074438677</x:v>
      </x:c>
      <x:c r="H276" s="12" t="n">
        <x:f>MAX(G276,1)/Settings!$B$18</x:f>
        <x:v>0.500324497698026</x:v>
      </x:c>
      <x:c r="I276" s="12" t="n">
        <x:f>-Settings!$B$21*LN(H276)</x:f>
        <x:v>2.769993582681327</x:v>
      </x:c>
      <x:c r="J276" s="12" t="n">
        <x:f>-Settings!$B$24*LN(H276)</x:f>
        <x:v>8.309980748043982</x:v>
      </x:c>
      <x:c r="K276" s="12" t="n">
        <x:f>Settings!$B$12</x:f>
        <x:v>300</x:v>
      </x:c>
      <x:c r="L276" s="12" t="n">
        <x:f>Settings!$B$12*Settings!$B$25</x:f>
        <x:v>75</x:v>
      </x:c>
    </x:row>
    <x:row r="277">
      <x:c r="A277" s="7">
        <x:v>3</x:v>
      </x:c>
      <x:c r="B277" s="7">
        <x:v>32</x:v>
      </x:c>
      <x:c r="C277" s="12" t="n">
        <x:f>MOD(Settings!$B$17*C276,Settings!$B$18)</x:f>
        <x:v>1994838305</x:v>
      </x:c>
      <x:c r="D277" s="12" t="n">
        <x:f>MAX(C277,1)/Settings!$B$18</x:f>
        <x:v>0.9289189735096502</x:v>
      </x:c>
      <x:c r="E277" s="12" t="n">
        <x:f>-Settings!$B$11*LN(D277)</x:f>
        <x:v>4.42402578086745</x:v>
      </x:c>
      <x:c r="F277" s="12">
        <x:f t="shared" si="8"/>
        <x:v>1393.3626177639935</x:v>
      </x:c>
      <x:c r="G277" s="12" t="n">
        <x:f>MOD(Settings!$B$17*G276,Settings!$B$18)</x:f>
        <x:v>2048340363</x:v>
      </x:c>
      <x:c r="H277" s="12" t="n">
        <x:f>MAX(G277,1)/Settings!$B$18</x:f>
        <x:v>0.953832810723145</x:v>
      </x:c>
      <x:c r="I277" s="12" t="n">
        <x:f>-Settings!$B$21*LN(H277)</x:f>
        <x:v>0.18906749482552931</x:v>
      </x:c>
      <x:c r="J277" s="12" t="n">
        <x:f>-Settings!$B$24*LN(H277)</x:f>
        <x:v>0.5672024844765879</x:v>
      </x:c>
      <x:c r="K277" s="12" t="n">
        <x:f>Settings!$B$12</x:f>
        <x:v>300</x:v>
      </x:c>
      <x:c r="L277" s="12" t="n">
        <x:f>Settings!$B$12*Settings!$B$25</x:f>
        <x:v>75</x:v>
      </x:c>
    </x:row>
    <x:row r="278">
      <x:c r="A278" s="7">
        <x:v>3</x:v>
      </x:c>
      <x:c r="B278" s="7">
        <x:v>33</x:v>
      </x:c>
      <x:c r="C278" s="12" t="n">
        <x:f>MOD(Settings!$B$17*C277,Settings!$B$18)</x:f>
        <x:v>732695171</x:v>
      </x:c>
      <x:c r="D278" s="12" t="n">
        <x:f>MAX(C278,1)/Settings!$B$18</x:f>
        <x:v>0.3411877766909021</x:v>
      </x:c>
      <x:c r="E278" s="12" t="n">
        <x:f>-Settings!$B$11*LN(D278)</x:f>
        <x:v>64.51933730856786</x:v>
      </x:c>
      <x:c r="F278" s="12">
        <x:f t="shared" si="8"/>
        <x:v>1457.8819550725614</x:v>
      </x:c>
      <x:c r="G278" s="12" t="n">
        <x:f>MOD(Settings!$B$17*G277,Settings!$B$18)</x:f>
        <x:v>146135884</x:v>
      </x:c>
      <x:c r="H278" s="12" t="n">
        <x:f>MAX(G278,1)/Settings!$B$18</x:f>
        <x:v>0.06804982389698262</x:v>
      </x:c>
      <x:c r="I278" s="12" t="n">
        <x:f>-Settings!$B$21*LN(H278)</x:f>
        <x:v>10.750060550941749</x:v>
      </x:c>
      <x:c r="J278" s="12" t="n">
        <x:f>-Settings!$B$24*LN(H278)</x:f>
        <x:v>32.25018165282525</x:v>
      </x:c>
      <x:c r="K278" s="12" t="n">
        <x:f>Settings!$B$12</x:f>
        <x:v>300</x:v>
      </x:c>
      <x:c r="L278" s="12" t="n">
        <x:f>Settings!$B$12*Settings!$B$25</x:f>
        <x:v>75</x:v>
      </x:c>
    </x:row>
    <x:row r="279">
      <x:c r="A279" s="7">
        <x:v>3</x:v>
      </x:c>
      <x:c r="B279" s="7">
        <x:v>34</x:v>
      </x:c>
      <x:c r="C279" s="12" t="n">
        <x:f>MOD(Settings!$B$17*C278,Settings!$B$18)</x:f>
        <x:v>736507099</x:v>
      </x:c>
      <x:c r="D279" s="12" t="n">
        <x:f>MAX(C279,1)/Settings!$B$18</x:f>
        <x:v>0.3429628439913331</x:v>
      </x:c>
      <x:c r="E279" s="12" t="n">
        <x:f>-Settings!$B$11*LN(D279)</x:f>
        <x:v>64.20798985438934</x:v>
      </x:c>
      <x:c r="F279" s="12" t="n">
        <x:f t="shared" ref="F279:F310" si="9">F278+E279</x:f>
        <x:v>1522.0899449269507</x:v>
      </x:c>
      <x:c r="G279" s="12" t="n">
        <x:f>MOD(Settings!$B$17*G278,Settings!$B$18)</x:f>
        <x:v>1531993867</x:v>
      </x:c>
      <x:c r="H279" s="12" t="n">
        <x:f>MAX(G279,1)/Settings!$B$18</x:f>
        <x:v>0.7133902365869798</x:v>
      </x:c>
      <x:c r="I279" s="12" t="n">
        <x:f>-Settings!$B$21*LN(H279)</x:f>
        <x:v>1.3509067675982127</x:v>
      </x:c>
      <x:c r="J279" s="12" t="n">
        <x:f>-Settings!$B$24*LN(H279)</x:f>
        <x:v>4.052720302794638</x:v>
      </x:c>
      <x:c r="K279" s="12" t="n">
        <x:f>Settings!$B$12</x:f>
        <x:v>300</x:v>
      </x:c>
      <x:c r="L279" s="12" t="n">
        <x:f>Settings!$B$12*Settings!$B$25</x:f>
        <x:v>75</x:v>
      </x:c>
    </x:row>
    <x:row r="280">
      <x:c r="A280" s="7">
        <x:v>3</x:v>
      </x:c>
      <x:c r="B280" s="7">
        <x:v>35</x:v>
      </x:c>
      <x:c r="C280" s="12" t="n">
        <x:f>MOD(Settings!$B$17*C279,Settings!$B$18)</x:f>
        <x:v>379071585</x:v>
      </x:c>
      <x:c r="D280" s="12" t="n">
        <x:f>MAX(C280,1)/Settings!$B$18</x:f>
        <x:v>0.17651896233508316</x:v>
      </x:c>
      <x:c r="E280" s="12" t="n">
        <x:f>-Settings!$B$11*LN(D280)</x:f>
        <x:v>104.05961838319782</x:v>
      </x:c>
      <x:c r="F280" s="12">
        <x:f t="shared" si="9"/>
        <x:v>1626.1495633101486</x:v>
      </x:c>
      <x:c r="G280" s="12" t="n">
        <x:f>MOD(Settings!$B$17*G279,Settings!$B$18)</x:f>
        <x:v>2039478786</x:v>
      </x:c>
      <x:c r="H280" s="12" t="n">
        <x:f>MAX(G280,1)/Settings!$B$18</x:f>
        <x:v>0.9497063173678267</x:v>
      </x:c>
      <x:c r="I280" s="12" t="n">
        <x:f>-Settings!$B$21*LN(H280)</x:f>
        <x:v>0.20640992717545906</x:v>
      </x:c>
      <x:c r="J280" s="12" t="n">
        <x:f>-Settings!$B$24*LN(H280)</x:f>
        <x:v>0.6192297815263772</x:v>
      </x:c>
      <x:c r="K280" s="12" t="n">
        <x:f>Settings!$B$12</x:f>
        <x:v>300</x:v>
      </x:c>
      <x:c r="L280" s="12" t="n">
        <x:f>Settings!$B$12*Settings!$B$25</x:f>
        <x:v>75</x:v>
      </x:c>
    </x:row>
    <x:row r="281">
      <x:c r="A281" s="7">
        <x:v>3</x:v>
      </x:c>
      <x:c r="B281" s="7">
        <x:v>36</x:v>
      </x:c>
      <x:c r="C281" s="12" t="n">
        <x:f>MOD(Settings!$B$17*C280,Settings!$B$18)</x:f>
        <x:v>1619632093</x:v>
      </x:c>
      <x:c r="D281" s="12" t="n">
        <x:f>MAX(C281,1)/Settings!$B$18</x:f>
        <x:v>0.7541999657425098</x:v>
      </x:c>
      <x:c r="E281" s="12" t="n">
        <x:f>-Settings!$B$11*LN(D281)</x:f>
        <x:v>16.92586437481021</x:v>
      </x:c>
      <x:c r="F281" s="12">
        <x:f t="shared" si="9"/>
        <x:v>1643.0754276849589</x:v>
      </x:c>
      <x:c r="G281" s="12" t="n">
        <x:f>MOD(Settings!$B$17*G280,Settings!$B$18)</x:f>
        <x:v>1533466535</x:v>
      </x:c>
      <x:c r="H281" s="12" t="n">
        <x:f>MAX(G281,1)/Settings!$B$18</x:f>
        <x:v>0.714076001063956</x:v>
      </x:c>
      <x:c r="I281" s="12" t="n">
        <x:f>-Settings!$B$21*LN(H281)</x:f>
        <x:v>1.3470635129606208</x:v>
      </x:c>
      <x:c r="J281" s="12" t="n">
        <x:f>-Settings!$B$24*LN(H281)</x:f>
        <x:v>4.041190538881862</x:v>
      </x:c>
      <x:c r="K281" s="12" t="n">
        <x:f>Settings!$B$12</x:f>
        <x:v>300</x:v>
      </x:c>
      <x:c r="L281" s="12" t="n">
        <x:f>Settings!$B$12*Settings!$B$25</x:f>
        <x:v>75</x:v>
      </x:c>
    </x:row>
    <x:row r="282">
      <x:c r="A282" s="7">
        <x:v>3</x:v>
      </x:c>
      <x:c r="B282" s="7">
        <x:v>37</x:v>
      </x:c>
      <x:c r="C282" s="12" t="n">
        <x:f>MOD(Settings!$B$17*C281,Settings!$B$18)</x:f>
        <x:v>1801361326</x:v>
      </x:c>
      <x:c r="D282" s="12" t="n">
        <x:f>MAX(C282,1)/Settings!$B$18</x:f>
        <x:v>0.8388242343621441</x:v>
      </x:c>
      <x:c r="E282" s="12" t="n">
        <x:f>-Settings!$B$11*LN(D282)</x:f>
        <x:v>10.545245320004472</x:v>
      </x:c>
      <x:c r="F282" s="12">
        <x:f t="shared" si="9"/>
        <x:v>1653.6206730049632</x:v>
      </x:c>
      <x:c r="G282" s="12" t="n">
        <x:f>MOD(Settings!$B$17*G281,Settings!$B$18)</x:f>
        <x:v>1020806098</x:v>
      </x:c>
      <x:c r="H282" s="12" t="n">
        <x:f>MAX(G282,1)/Settings!$B$18</x:f>
        <x:v>0.4753498819076223</x:v>
      </x:c>
      <x:c r="I282" s="12" t="n">
        <x:f>-Settings!$B$21*LN(H282)</x:f>
        <x:v>2.97481661043842</x:v>
      </x:c>
      <x:c r="J282" s="12" t="n">
        <x:f>-Settings!$B$24*LN(H282)</x:f>
        <x:v>8.92444983131526</x:v>
      </x:c>
      <x:c r="K282" s="12" t="n">
        <x:f>Settings!$B$12</x:f>
        <x:v>300</x:v>
      </x:c>
      <x:c r="L282" s="12" t="n">
        <x:f>Settings!$B$12*Settings!$B$25</x:f>
        <x:v>75</x:v>
      </x:c>
    </x:row>
    <x:row r="283">
      <x:c r="A283" s="7">
        <x:v>3</x:v>
      </x:c>
      <x:c r="B283" s="7">
        <x:v>38</x:v>
      </x:c>
      <x:c r="C283" s="12" t="n">
        <x:f>MOD(Settings!$B$17*C282,Settings!$B$18)</x:f>
        <x:v>255350676</x:v>
      </x:c>
      <x:c r="D283" s="12" t="n">
        <x:f>MAX(C283,1)/Settings!$B$18</x:f>
        <x:v>0.11890692455643179</x:v>
      </x:c>
      <x:c r="E283" s="12" t="n">
        <x:f>-Settings!$B$11*LN(D283)</x:f>
        <x:v>127.76485430948648</x:v>
      </x:c>
      <x:c r="F283" s="12">
        <x:f t="shared" si="9"/>
        <x:v>1781.3855273144497</x:v>
      </x:c>
      <x:c r="G283" s="12" t="n">
        <x:f>MOD(Settings!$B$17*G282,Settings!$B$18)</x:f>
        <x:v>441233203</x:v>
      </x:c>
      <x:c r="H283" s="12" t="n">
        <x:f>MAX(G283,1)/Settings!$B$18</x:f>
        <x:v>0.20546522140757423</x:v>
      </x:c>
      <x:c r="I283" s="12" t="n">
        <x:f>-Settings!$B$21*LN(H283)</x:f>
        <x:v>6.3299139930437915</x:v>
      </x:c>
      <x:c r="J283" s="12" t="n">
        <x:f>-Settings!$B$24*LN(H283)</x:f>
        <x:v>18.989741979131374</x:v>
      </x:c>
      <x:c r="K283" s="12" t="n">
        <x:f>Settings!$B$12</x:f>
        <x:v>300</x:v>
      </x:c>
      <x:c r="L283" s="12" t="n">
        <x:f>Settings!$B$12*Settings!$B$25</x:f>
        <x:v>75</x:v>
      </x:c>
    </x:row>
    <x:row r="284">
      <x:c r="A284" s="7">
        <x:v>3</x:v>
      </x:c>
      <x:c r="B284" s="7">
        <x:v>39</x:v>
      </x:c>
      <x:c r="C284" s="12" t="n">
        <x:f>MOD(Settings!$B$17*C283,Settings!$B$18)</x:f>
        <x:v>1006484826</x:v>
      </x:c>
      <x:c r="D284" s="12" t="n">
        <x:f>MAX(C284,1)/Settings!$B$18</x:f>
        <x:v>0.46868101994911254</x:v>
      </x:c>
      <x:c r="E284" s="12" t="n">
        <x:f>-Settings!$B$11*LN(D284)</x:f>
        <x:v>45.46997219808771</x:v>
      </x:c>
      <x:c r="F284" s="12">
        <x:f t="shared" si="9"/>
        <x:v>1826.8554995125376</x:v>
      </x:c>
      <x:c r="G284" s="12" t="n">
        <x:f>MOD(Settings!$B$17*G283,Settings!$B$18)</x:f>
        <x:v>545409730</x:v>
      </x:c>
      <x:c r="H284" s="12" t="n">
        <x:f>MAX(G284,1)/Settings!$B$18</x:f>
        <x:v>0.2539761971002334</x:v>
      </x:c>
      <x:c r="I284" s="12" t="n">
        <x:f>-Settings!$B$21*LN(H284)</x:f>
        <x:v>5.482058914234676</x:v>
      </x:c>
      <x:c r="J284" s="12" t="n">
        <x:f>-Settings!$B$24*LN(H284)</x:f>
        <x:v>16.446176742704026</x:v>
      </x:c>
      <x:c r="K284" s="12" t="n">
        <x:f>Settings!$B$12</x:f>
        <x:v>300</x:v>
      </x:c>
      <x:c r="L284" s="12" t="n">
        <x:f>Settings!$B$12*Settings!$B$25</x:f>
        <x:v>75</x:v>
      </x:c>
    </x:row>
    <x:row r="285">
      <x:c r="A285" s="7">
        <x:v>3</x:v>
      </x:c>
      <x:c r="B285" s="7">
        <x:v>40</x:v>
      </x:c>
      <x:c r="C285" s="12" t="n">
        <x:f>MOD(Settings!$B$17*C284,Settings!$B$18)</x:f>
        <x:v>261783163</x:v>
      </x:c>
      <x:c r="D285" s="12" t="n">
        <x:f>MAX(C285,1)/Settings!$B$18</x:f>
        <x:v>0.12190228473483691</x:v>
      </x:c>
      <x:c r="E285" s="12" t="n">
        <x:f>-Settings!$B$11*LN(D285)</x:f>
        <x:v>126.27212999837745</x:v>
      </x:c>
      <x:c r="F285" s="12">
        <x:f t="shared" si="9"/>
        <x:v>1953.1276295109151</x:v>
      </x:c>
      <x:c r="G285" s="12" t="n">
        <x:f>MOD(Settings!$B$17*G284,Settings!$B$18)</x:f>
        <x:v>1241126714</x:v>
      </x:c>
      <x:c r="H285" s="12" t="n">
        <x:f>MAX(G285,1)/Settings!$B$18</x:f>
        <x:v>0.5779446636223908</x:v>
      </x:c>
      <x:c r="I285" s="12" t="n">
        <x:f>-Settings!$B$21*LN(H285)</x:f>
        <x:v>2.1931086102817123</x:v>
      </x:c>
      <x:c r="J285" s="12" t="n">
        <x:f>-Settings!$B$24*LN(H285)</x:f>
        <x:v>6.5793258308451374</x:v>
      </x:c>
      <x:c r="K285" s="12" t="n">
        <x:f>Settings!$B$12</x:f>
        <x:v>300</x:v>
      </x:c>
      <x:c r="L285" s="12" t="n">
        <x:f>Settings!$B$12*Settings!$B$25</x:f>
        <x:v>75</x:v>
      </x:c>
    </x:row>
    <x:row r="286">
      <x:c r="A286" s="7">
        <x:v>3</x:v>
      </x:c>
      <x:c r="B286" s="7">
        <x:v>41</x:v>
      </x:c>
      <x:c r="C286" s="12" t="n">
        <x:f>MOD(Settings!$B$17*C285,Settings!$B$18)</x:f>
        <x:v>1743111485</x:v>
      </x:c>
      <x:c r="D286" s="12" t="n">
        <x:f>MAX(C286,1)/Settings!$B$18</x:f>
        <x:v>0.8116995384039821</x:v>
      </x:c>
      <x:c r="E286" s="12" t="n">
        <x:f>-Settings!$B$11*LN(D286)</x:f>
        <x:v>12.517502033596429</x:v>
      </x:c>
      <x:c r="F286" s="12">
        <x:f t="shared" si="9"/>
        <x:v>1965.6451315445115</x:v>
      </x:c>
      <x:c r="G286" s="12" t="n">
        <x:f>MOD(Settings!$B$17*G285,Settings!$B$18)</x:f>
        <x:v>1108018887</x:v>
      </x:c>
      <x:c r="H286" s="12" t="n">
        <x:f>MAX(G286,1)/Settings!$B$18</x:f>
        <x:v>0.5159615015219717</x:v>
      </x:c>
      <x:c r="I286" s="12" t="n">
        <x:f>-Settings!$B$21*LN(H286)</x:f>
        <x:v>2.646892502950165</x:v>
      </x:c>
      <x:c r="J286" s="12" t="n">
        <x:f>-Settings!$B$24*LN(H286)</x:f>
        <x:v>7.940677508850495</x:v>
      </x:c>
      <x:c r="K286" s="12" t="n">
        <x:f>Settings!$B$12</x:f>
        <x:v>300</x:v>
      </x:c>
      <x:c r="L286" s="12" t="n">
        <x:f>Settings!$B$12*Settings!$B$25</x:f>
        <x:v>75</x:v>
      </x:c>
    </x:row>
    <x:row r="287">
      <x:c r="A287" s="7">
        <x:v>3</x:v>
      </x:c>
      <x:c r="B287" s="7">
        <x:v>42</x:v>
      </x:c>
      <x:c r="C287" s="12" t="n">
        <x:f>MOD(Settings!$B$17*C286,Settings!$B$18)</x:f>
        <x:v>502816021</x:v>
      </x:c>
      <x:c r="D287" s="12" t="n">
        <x:f>MAX(C287,1)/Settings!$B$18</x:f>
        <x:v>0.2341419557268461</x:v>
      </x:c>
      <x:c r="E287" s="12" t="n">
        <x:f>-Settings!$B$11*LN(D287)</x:f>
        <x:v>87.10966194935209</x:v>
      </x:c>
      <x:c r="F287" s="12">
        <x:f t="shared" si="9"/>
        <x:v>2052.7547934938634</x:v>
      </x:c>
      <x:c r="G287" s="12" t="n">
        <x:f>MOD(Settings!$B$17*G286,Settings!$B$18)</x:f>
        <x:v>1642730672</x:v>
      </x:c>
      <x:c r="H287" s="12" t="n">
        <x:f>MAX(G287,1)/Settings!$B$18</x:f>
        <x:v>0.764956079779638</x:v>
      </x:c>
      <x:c r="I287" s="12" t="n">
        <x:f>-Settings!$B$21*LN(H287)</x:f>
        <x:v>1.0717474354259882</x:v>
      </x:c>
      <x:c r="J287" s="12" t="n">
        <x:f>-Settings!$B$24*LN(H287)</x:f>
        <x:v>3.2152423062779647</x:v>
      </x:c>
      <x:c r="K287" s="12" t="n">
        <x:f>Settings!$B$12</x:f>
        <x:v>300</x:v>
      </x:c>
      <x:c r="L287" s="12" t="n">
        <x:f>Settings!$B$12*Settings!$B$25</x:f>
        <x:v>75</x:v>
      </x:c>
    </x:row>
    <x:row r="288">
      <x:c r="A288" s="7">
        <x:v>3</x:v>
      </x:c>
      <x:c r="B288" s="7">
        <x:v>43</x:v>
      </x:c>
      <x:c r="C288" s="12" t="n">
        <x:f>MOD(Settings!$B$17*C287,Settings!$B$18)</x:f>
        <x:v>480714002</x:v>
      </x:c>
      <x:c r="D288" s="12" t="n">
        <x:f>MAX(C288,1)/Settings!$B$18</x:f>
        <x:v>0.22384990110241337</x:v>
      </x:c>
      <x:c r="E288" s="12" t="n">
        <x:f>-Settings!$B$11*LN(D288)</x:f>
        <x:v>89.8067721658916</x:v>
      </x:c>
      <x:c r="F288" s="12">
        <x:f t="shared" si="9"/>
        <x:v>2142.5615656597552</x:v>
      </x:c>
      <x:c r="G288" s="12" t="n">
        <x:f>MOD(Settings!$B$17*G287,Settings!$B$18)</x:f>
        <x:v>1324638472</x:v>
      </x:c>
      <x:c r="H288" s="12" t="n">
        <x:f>MAX(G288,1)/Settings!$B$18</x:f>
        <x:v>0.616832856376112</x:v>
      </x:c>
      <x:c r="I288" s="12" t="n">
        <x:f>-Settings!$B$21*LN(H288)</x:f>
        <x:v>1.9326287562379814</x:v>
      </x:c>
      <x:c r="J288" s="12" t="n">
        <x:f>-Settings!$B$24*LN(H288)</x:f>
        <x:v>5.797886268713944</x:v>
      </x:c>
      <x:c r="K288" s="12" t="n">
        <x:f>Settings!$B$12</x:f>
        <x:v>300</x:v>
      </x:c>
      <x:c r="L288" s="12" t="n">
        <x:f>Settings!$B$12*Settings!$B$25</x:f>
        <x:v>75</x:v>
      </x:c>
    </x:row>
    <x:row r="289">
      <x:c r="A289" s="7">
        <x:v>3</x:v>
      </x:c>
      <x:c r="B289" s="7">
        <x:v>44</x:v>
      </x:c>
      <x:c r="C289" s="12" t="n">
        <x:f>MOD(Settings!$B$17*C288,Settings!$B$18)</x:f>
        <x:v>526751600</x:v>
      </x:c>
      <x:c r="D289" s="12" t="n">
        <x:f>MAX(C289,1)/Settings!$B$18</x:f>
        <x:v>0.2452878282616324</x:v>
      </x:c>
      <x:c r="E289" s="12" t="n">
        <x:f>-Settings!$B$11*LN(D289)</x:f>
        <x:v>84.319376925277</x:v>
      </x:c>
      <x:c r="F289" s="12">
        <x:f t="shared" si="9"/>
        <x:v>2226.8809425850322</x:v>
      </x:c>
      <x:c r="G289" s="12" t="n">
        <x:f>MOD(Settings!$B$17*G288,Settings!$B$18)</x:f>
        <x:v>235830455</x:v>
      </x:c>
      <x:c r="H289" s="12" t="n">
        <x:f>MAX(G289,1)/Settings!$B$18</x:f>
        <x:v>0.10981711331280745</x:v>
      </x:c>
      <x:c r="I289" s="12" t="n">
        <x:f>-Settings!$B$21*LN(H289)</x:f>
        <x:v>8.835755612402254</x:v>
      </x:c>
      <x:c r="J289" s="12" t="n">
        <x:f>-Settings!$B$24*LN(H289)</x:f>
        <x:v>26.507266837206764</x:v>
      </x:c>
      <x:c r="K289" s="12" t="n">
        <x:f>Settings!$B$12</x:f>
        <x:v>300</x:v>
      </x:c>
      <x:c r="L289" s="12" t="n">
        <x:f>Settings!$B$12*Settings!$B$25</x:f>
        <x:v>75</x:v>
      </x:c>
    </x:row>
    <x:row r="290">
      <x:c r="A290" s="7">
        <x:v>3</x:v>
      </x:c>
      <x:c r="B290" s="7">
        <x:v>45</x:v>
      </x:c>
      <x:c r="C290" s="12" t="n">
        <x:f>MOD(Settings!$B$17*C289,Settings!$B$18)</x:f>
        <x:v>1186548266</x:v>
      </x:c>
      <x:c r="D290" s="12" t="n">
        <x:f>MAX(C290,1)/Settings!$B$18</x:f>
        <x:v>0.5525295932556175</x:v>
      </x:c>
      <x:c r="E290" s="12" t="n">
        <x:f>-Settings!$B$11*LN(D290)</x:f>
        <x:v>35.5948970742624</x:v>
      </x:c>
      <x:c r="F290" s="12">
        <x:f t="shared" si="9"/>
        <x:v>2262.4758396592947</x:v>
      </x:c>
      <x:c r="G290" s="12" t="n">
        <x:f>MOD(Settings!$B$17*G289,Settings!$B$18)</x:f>
        <x:v>1495128470</x:v>
      </x:c>
      <x:c r="H290" s="12" t="n">
        <x:f>MAX(G290,1)/Settings!$B$18</x:f>
        <x:v>0.696223448354855</x:v>
      </x:c>
      <x:c r="I290" s="12" t="n">
        <x:f>-Settings!$B$21*LN(H290)</x:f>
        <x:v>1.4483384947410107</x:v>
      </x:c>
      <x:c r="J290" s="12" t="n">
        <x:f>-Settings!$B$24*LN(H290)</x:f>
        <x:v>4.345015484223032</x:v>
      </x:c>
      <x:c r="K290" s="12" t="n">
        <x:f>Settings!$B$12</x:f>
        <x:v>300</x:v>
      </x:c>
      <x:c r="L290" s="12" t="n">
        <x:f>Settings!$B$12*Settings!$B$25</x:f>
        <x:v>75</x:v>
      </x:c>
    </x:row>
    <x:row r="291">
      <x:c r="A291" s="7">
        <x:v>3</x:v>
      </x:c>
      <x:c r="B291" s="7">
        <x:v>46</x:v>
      </x:c>
      <x:c r="C291" s="12" t="n">
        <x:f>MOD(Settings!$B$17*C290,Settings!$B$18)</x:f>
        <x:v>783560620</x:v>
      </x:c>
      <x:c r="D291" s="12" t="n">
        <x:f>MAX(C291,1)/Settings!$B$18</x:f>
        <x:v>0.36487384716275795</x:v>
      </x:c>
      <x:c r="E291" s="12" t="n">
        <x:f>-Settings!$B$11*LN(D291)</x:f>
        <x:v>60.492216561184875</x:v>
      </x:c>
      <x:c r="F291" s="12">
        <x:f t="shared" si="9"/>
        <x:v>2322.9680562204794</x:v>
      </x:c>
      <x:c r="G291" s="12" t="n">
        <x:f>MOD(Settings!$B$17*G290,Settings!$B$18)</x:f>
        <x:v>918041743</x:v>
      </x:c>
      <x:c r="H291" s="12" t="n">
        <x:f>MAX(G291,1)/Settings!$B$18</x:f>
        <x:v>0.4274965000466893</x:v>
      </x:c>
      <x:c r="I291" s="12" t="n">
        <x:f>-Settings!$B$21*LN(H291)</x:f>
        <x:v>3.3992367106564965</x:v>
      </x:c>
      <x:c r="J291" s="12" t="n">
        <x:f>-Settings!$B$24*LN(H291)</x:f>
        <x:v>10.19771013196949</x:v>
      </x:c>
      <x:c r="K291" s="12" t="n">
        <x:f>Settings!$B$12</x:f>
        <x:v>300</x:v>
      </x:c>
      <x:c r="L291" s="12" t="n">
        <x:f>Settings!$B$12*Settings!$B$25</x:f>
        <x:v>75</x:v>
      </x:c>
    </x:row>
    <x:row r="292">
      <x:c r="A292" s="7">
        <x:v>3</x:v>
      </x:c>
      <x:c r="B292" s="7">
        <x:v>47</x:v>
      </x:c>
      <x:c r="C292" s="12" t="n">
        <x:f>MOD(Settings!$B$17*C291,Settings!$B$18)</x:f>
        <x:v>933616936</x:v>
      </x:c>
      <x:c r="D292" s="12" t="n">
        <x:f>MAX(C292,1)/Settings!$B$18</x:f>
        <x:v>0.4347492644725131</x:v>
      </x:c>
      <x:c r="E292" s="12" t="n">
        <x:f>-Settings!$B$11*LN(D292)</x:f>
        <x:v>49.97914905535702</x:v>
      </x:c>
      <x:c r="F292" s="12">
        <x:f t="shared" si="9"/>
        <x:v>2372.9472052758365</x:v>
      </x:c>
      <x:c r="G292" s="12" t="n">
        <x:f>MOD(Settings!$B$17*G291,Settings!$B$18)</x:f>
        <x:v>2005054553</x:v>
      </x:c>
      <x:c r="H292" s="12" t="n">
        <x:f>MAX(G292,1)/Settings!$B$18</x:f>
        <x:v>0.9336762847070006</x:v>
      </x:c>
      <x:c r="I292" s="12" t="n">
        <x:f>-Settings!$B$21*LN(H292)</x:f>
        <x:v>0.2745019643161625</x:v>
      </x:c>
      <x:c r="J292" s="12" t="n">
        <x:f>-Settings!$B$24*LN(H292)</x:f>
        <x:v>0.8235058929484874</x:v>
      </x:c>
      <x:c r="K292" s="12" t="n">
        <x:f>Settings!$B$12</x:f>
        <x:v>300</x:v>
      </x:c>
      <x:c r="L292" s="12" t="n">
        <x:f>Settings!$B$12*Settings!$B$25</x:f>
        <x:v>75</x:v>
      </x:c>
    </x:row>
    <x:row r="293">
      <x:c r="A293" s="7">
        <x:v>3</x:v>
      </x:c>
      <x:c r="B293" s="7">
        <x:v>48</x:v>
      </x:c>
      <x:c r="C293" s="12" t="n">
        <x:f>MOD(Settings!$B$17*C292,Settings!$B$18)</x:f>
        <x:v>1784318370</x:v>
      </x:c>
      <x:c r="D293" s="12" t="n">
        <x:f>MAX(C293,1)/Settings!$B$18</x:f>
        <x:v>0.8308879895279594</x:v>
      </x:c>
      <x:c r="E293" s="12" t="n">
        <x:f>-Settings!$B$11*LN(D293)</x:f>
        <x:v>11.115616991403757</x:v>
      </x:c>
      <x:c r="F293" s="12">
        <x:f t="shared" si="9"/>
        <x:v>2384.0628222672403</x:v>
      </x:c>
      <x:c r="G293" s="12" t="n">
        <x:f>MOD(Settings!$B$17*G292,Settings!$B$18)</x:f>
        <x:v>638483547</x:v>
      </x:c>
      <x:c r="H293" s="12" t="n">
        <x:f>MAX(G293,1)/Settings!$B$18</x:f>
        <x:v>0.29731707055928047</x:v>
      </x:c>
      <x:c r="I293" s="12" t="n">
        <x:f>-Settings!$B$21*LN(H293)</x:f>
        <x:v>4.851824527978063</x:v>
      </x:c>
      <x:c r="J293" s="12" t="n">
        <x:f>-Settings!$B$24*LN(H293)</x:f>
        <x:v>14.555473583934187</x:v>
      </x:c>
      <x:c r="K293" s="12" t="n">
        <x:f>Settings!$B$12</x:f>
        <x:v>300</x:v>
      </x:c>
      <x:c r="L293" s="12" t="n">
        <x:f>Settings!$B$12*Settings!$B$25</x:f>
        <x:v>75</x:v>
      </x:c>
    </x:row>
    <x:row r="294">
      <x:c r="A294" s="7">
        <x:v>3</x:v>
      </x:c>
      <x:c r="B294" s="7">
        <x:v>49</x:v>
      </x:c>
      <x:c r="C294" s="12" t="n">
        <x:f>MOD(Settings!$B$17*C293,Settings!$B$18)</x:f>
        <x:v>1577197882</x:v>
      </x:c>
      <x:c r="D294" s="12" t="n">
        <x:f>MAX(C294,1)/Settings!$B$18</x:f>
        <x:v>0.7344399964131602</x:v>
      </x:c>
      <x:c r="E294" s="12" t="n">
        <x:f>-Settings!$B$11*LN(D294)</x:f>
        <x:v>18.51881878871556</x:v>
      </x:c>
      <x:c r="F294" s="12">
        <x:f t="shared" si="9"/>
        <x:v>2402.581641055956</x:v>
      </x:c>
      <x:c r="G294" s="12" t="n">
        <x:f>MOD(Settings!$B$17*G293,Settings!$B$18)</x:f>
        <x:v>17190370</x:v>
      </x:c>
      <x:c r="H294" s="12" t="n">
        <x:f>MAX(G294,1)/Settings!$B$18</x:f>
        <x:v>0.008004889827223909</x:v>
      </x:c>
      <x:c r="I294" s="12" t="n">
        <x:f>-Settings!$B$21*LN(H294)</x:f>
        <x:v>19.31081078249324</x:v>
      </x:c>
      <x:c r="J294" s="12" t="n">
        <x:f>-Settings!$B$24*LN(H294)</x:f>
        <x:v>57.93243234747972</x:v>
      </x:c>
      <x:c r="K294" s="12" t="n">
        <x:f>Settings!$B$12</x:f>
        <x:v>300</x:v>
      </x:c>
      <x:c r="L294" s="12" t="n">
        <x:f>Settings!$B$12*Settings!$B$25</x:f>
        <x:v>75</x:v>
      </x:c>
    </x:row>
    <x:row r="295">
      <x:c r="A295" s="7">
        <x:v>3</x:v>
      </x:c>
      <x:c r="B295" s="7">
        <x:v>50</x:v>
      </x:c>
      <x:c r="C295" s="12" t="n">
        <x:f>MOD(Settings!$B$17*C294,Settings!$B$18)</x:f>
        <x:v>1574147853</x:v>
      </x:c>
      <x:c r="D295" s="12" t="n">
        <x:f>MAX(C295,1)/Settings!$B$18</x:f>
        <x:v>0.7330197159820329</x:v>
      </x:c>
      <x:c r="E295" s="12" t="n">
        <x:f>-Settings!$B$11*LN(D295)</x:f>
        <x:v>18.63496078805813</x:v>
      </x:c>
      <x:c r="F295" s="12">
        <x:f t="shared" si="9"/>
        <x:v>2421.2166018440139</x:v>
      </x:c>
      <x:c r="G295" s="12" t="n">
        <x:f>MOD(Settings!$B$17*G294,Settings!$B$18)</x:f>
        <x:v>1155739892</x:v>
      </x:c>
      <x:c r="H295" s="12" t="n">
        <x:f>MAX(G295,1)/Settings!$B$18</x:f>
        <x:v>0.5381833261522386</x:v>
      </x:c>
      <x:c r="I295" s="12" t="n">
        <x:f>-Settings!$B$21*LN(H295)</x:f>
        <x:v>2.4782240877372668</x:v>
      </x:c>
      <x:c r="J295" s="12" t="n">
        <x:f>-Settings!$B$24*LN(H295)</x:f>
        <x:v>7.4346722632118</x:v>
      </x:c>
      <x:c r="K295" s="12" t="n">
        <x:f>Settings!$B$12</x:f>
        <x:v>300</x:v>
      </x:c>
      <x:c r="L295" s="12" t="n">
        <x:f>Settings!$B$12*Settings!$B$25</x:f>
        <x:v>75</x:v>
      </x:c>
    </x:row>
    <x:row r="296">
      <x:c r="A296" s="7">
        <x:v>3</x:v>
      </x:c>
      <x:c r="B296" s="7">
        <x:v>51</x:v>
      </x:c>
      <x:c r="C296" s="12" t="n">
        <x:f>MOD(Settings!$B$17*C295,Settings!$B$18)</x:f>
        <x:v>1851917978</x:v>
      </x:c>
      <x:c r="D296" s="12" t="n">
        <x:f>MAX(C296,1)/Settings!$B$18</x:f>
        <x:v>0.8623665100253962</x:v>
      </x:c>
      <x:c r="E296" s="12" t="n">
        <x:f>-Settings!$B$11*LN(D296)</x:f>
        <x:v>8.884494782396096</x:v>
      </x:c>
      <x:c r="F296" s="12">
        <x:f t="shared" si="9"/>
        <x:v>2430.1010966264098</x:v>
      </x:c>
      <x:c r="G296" s="12" t="n">
        <x:f>MOD(Settings!$B$17*G295,Settings!$B$18)</x:f>
        <x:v>530777729</x:v>
      </x:c>
      <x:c r="H296" s="12" t="n">
        <x:f>MAX(G296,1)/Settings!$B$18</x:f>
        <x:v>0.24716264067551244</x:v>
      </x:c>
      <x:c r="I296" s="12" t="n">
        <x:f>-Settings!$B$21*LN(H296)</x:f>
        <x:v>5.590834779093249</x:v>
      </x:c>
      <x:c r="J296" s="12" t="n">
        <x:f>-Settings!$B$24*LN(H296)</x:f>
        <x:v>16.772504337279745</x:v>
      </x:c>
      <x:c r="K296" s="12" t="n">
        <x:f>Settings!$B$12</x:f>
        <x:v>300</x:v>
      </x:c>
      <x:c r="L296" s="12" t="n">
        <x:f>Settings!$B$12*Settings!$B$25</x:f>
        <x:v>75</x:v>
      </x:c>
    </x:row>
    <x:row r="297">
      <x:c r="A297" s="7">
        <x:v>3</x:v>
      </x:c>
      <x:c r="B297" s="7">
        <x:v>52</x:v>
      </x:c>
      <x:c r="C297" s="12" t="n">
        <x:f>MOD(Settings!$B$17*C296,Settings!$B$18)</x:f>
        <x:v>1704960275</x:v>
      </x:c>
      <x:c r="D297" s="12" t="n">
        <x:f>MAX(C297,1)/Settings!$B$18</x:f>
        <x:v>0.7939339968347615</x:v>
      </x:c>
      <x:c r="E297" s="12" t="n">
        <x:f>-Settings!$B$11*LN(D297)</x:f>
        <x:v>13.845296916144918</x:v>
      </x:c>
      <x:c r="F297" s="12">
        <x:f t="shared" si="9"/>
        <x:v>2443.9463935425547</x:v>
      </x:c>
      <x:c r="G297" s="12" t="n">
        <x:f>MOD(Settings!$B$17*G296,Settings!$B$18)</x:f>
        <x:v>134221665</x:v>
      </x:c>
      <x:c r="H297" s="12" t="n">
        <x:f>MAX(G297,1)/Settings!$B$18</x:f>
        <x:v>0.06250183333759282</x:v>
      </x:c>
      <x:c r="I297" s="12" t="n">
        <x:f>-Settings!$B$21*LN(H297)</x:f>
        <x:v>11.090237557074047</x:v>
      </x:c>
      <x:c r="J297" s="12" t="n">
        <x:f>-Settings!$B$24*LN(H297)</x:f>
        <x:v>33.27071267122214</x:v>
      </x:c>
      <x:c r="K297" s="12" t="n">
        <x:f>Settings!$B$12</x:f>
        <x:v>300</x:v>
      </x:c>
      <x:c r="L297" s="12" t="n">
        <x:f>Settings!$B$12*Settings!$B$25</x:f>
        <x:v>75</x:v>
      </x:c>
    </x:row>
    <x:row r="298">
      <x:c r="A298" s="7">
        <x:v>3</x:v>
      </x:c>
      <x:c r="B298" s="7">
        <x:v>53</x:v>
      </x:c>
      <x:c r="C298" s="12" t="n">
        <x:f>MOD(Settings!$B$17*C297,Settings!$B$18)</x:f>
        <x:v>1393040004</x:v>
      </x:c>
      <x:c r="D298" s="12" t="n">
        <x:f>MAX(C298,1)/Settings!$B$18</x:f>
        <x:v>0.6486848018358856</x:v>
      </x:c>
      <x:c r="E298" s="12" t="n">
        <x:f>-Settings!$B$11*LN(D298)</x:f>
        <x:v>25.968500861149447</x:v>
      </x:c>
      <x:c r="F298" s="12">
        <x:f t="shared" si="9"/>
        <x:v>2469.9148944037042</x:v>
      </x:c>
      <x:c r="G298" s="12" t="n">
        <x:f>MOD(Settings!$B$17*G297,Settings!$B$18)</x:f>
        <x:v>1005694305</x:v>
      </x:c>
      <x:c r="H298" s="12" t="n">
        <x:f>MAX(G298,1)/Settings!$B$18</x:f>
        <x:v>0.4683129049224373</x:v>
      </x:c>
      <x:c r="I298" s="12" t="n">
        <x:f>-Settings!$B$21*LN(H298)</x:f>
        <x:v>3.0344744248657984</x:v>
      </x:c>
      <x:c r="J298" s="12" t="n">
        <x:f>-Settings!$B$24*LN(H298)</x:f>
        <x:v>9.103423274597395</x:v>
      </x:c>
      <x:c r="K298" s="12" t="n">
        <x:f>Settings!$B$12</x:f>
        <x:v>300</x:v>
      </x:c>
      <x:c r="L298" s="12" t="n">
        <x:f>Settings!$B$12*Settings!$B$25</x:f>
        <x:v>75</x:v>
      </x:c>
    </x:row>
    <x:row r="299">
      <x:c r="A299" s="7">
        <x:v>3</x:v>
      </x:c>
      <x:c r="B299" s="7">
        <x:v>54</x:v>
      </x:c>
      <x:c r="C299" s="12" t="n">
        <x:f>MOD(Settings!$B$17*C298,Settings!$B$18)</x:f>
        <x:v>956627634</x:v>
      </x:c>
      <x:c r="D299" s="12" t="n">
        <x:f>MAX(C299,1)/Settings!$B$18</x:f>
        <x:v>0.4454644557300324</x:v>
      </x:c>
      <x:c r="E299" s="12" t="n">
        <x:f>-Settings!$B$11*LN(D299)</x:f>
        <x:v>48.518269222322836</x:v>
      </x:c>
      <x:c r="F299" s="12">
        <x:f t="shared" si="9"/>
        <x:v>2518.4331636260272</x:v>
      </x:c>
      <x:c r="G299" s="12" t="n">
        <x:f>MOD(Settings!$B$17*G298,Settings!$B$18)</x:f>
        <x:v>2007882245</x:v>
      </x:c>
      <x:c r="H299" s="12" t="n">
        <x:f>MAX(G299,1)/Settings!$B$18</x:f>
        <x:v>0.9349930314044436</x:v>
      </x:c>
      <x:c r="I299" s="12" t="n">
        <x:f>-Settings!$B$21*LN(H299)</x:f>
        <x:v>0.26886481105839993</x:v>
      </x:c>
      <x:c r="J299" s="12" t="n">
        <x:f>-Settings!$B$24*LN(H299)</x:f>
        <x:v>0.8065944331751997</x:v>
      </x:c>
      <x:c r="K299" s="12" t="n">
        <x:f>Settings!$B$12</x:f>
        <x:v>300</x:v>
      </x:c>
      <x:c r="L299" s="12" t="n">
        <x:f>Settings!$B$12*Settings!$B$25</x:f>
        <x:v>75</x:v>
      </x:c>
    </x:row>
    <x:row r="300">
      <x:c r="A300" s="7">
        <x:v>3</x:v>
      </x:c>
      <x:c r="B300" s="7">
        <x:v>55</x:v>
      </x:c>
      <x:c r="C300" s="12" t="n">
        <x:f>MOD(Settings!$B$17*C299,Settings!$B$18)</x:f>
        <x:v>1978063196</x:v>
      </x:c>
      <x:c r="D300" s="12" t="n">
        <x:f>MAX(C300,1)/Settings!$B$18</x:f>
        <x:v>0.9211074546543451</x:v>
      </x:c>
      <x:c r="E300" s="12" t="n">
        <x:f>-Settings!$B$11*LN(D300)</x:f>
        <x:v>4.930714668732098</x:v>
      </x:c>
      <x:c r="F300" s="12">
        <x:f t="shared" si="9"/>
        <x:v>2523.3638782947592</x:v>
      </x:c>
      <x:c r="G300" s="12" t="n">
        <x:f>MOD(Settings!$B$17*G299,Settings!$B$18)</x:f>
        <x:v>918862757</x:v>
      </x:c>
      <x:c r="H300" s="12" t="n">
        <x:f>MAX(G300,1)/Settings!$B$18</x:f>
        <x:v>0.427878814483005</x:v>
      </x:c>
      <x:c r="I300" s="12" t="n">
        <x:f>-Settings!$B$21*LN(H300)</x:f>
        <x:v>3.3956610688975655</x:v>
      </x:c>
      <x:c r="J300" s="12" t="n">
        <x:f>-Settings!$B$24*LN(H300)</x:f>
        <x:v>10.186983206692696</x:v>
      </x:c>
      <x:c r="K300" s="12" t="n">
        <x:f>Settings!$B$12</x:f>
        <x:v>300</x:v>
      </x:c>
      <x:c r="L300" s="12" t="n">
        <x:f>Settings!$B$12*Settings!$B$25</x:f>
        <x:v>75</x:v>
      </x:c>
    </x:row>
    <x:row r="301">
      <x:c r="A301" s="7">
        <x:v>3</x:v>
      </x:c>
      <x:c r="B301" s="7">
        <x:v>56</x:v>
      </x:c>
      <x:c r="C301" s="12" t="n">
        <x:f>MOD(Settings!$B$17*C300,Settings!$B$18)</x:f>
        <x:v>113795965</x:v>
      </x:c>
      <x:c r="D301" s="12" t="n">
        <x:f>MAX(C301,1)/Settings!$B$18</x:f>
        <x:v>0.05299037557700201</x:v>
      </x:c>
      <x:c r="E301" s="12" t="n">
        <x:f>-Settings!$B$11*LN(D301)</x:f>
        <x:v>176.2586984884053</x:v>
      </x:c>
      <x:c r="F301" s="12">
        <x:f t="shared" si="9"/>
        <x:v>2699.6225767831643</x:v>
      </x:c>
      <x:c r="G301" s="12" t="n">
        <x:f>MOD(Settings!$B$17*G300,Settings!$B$18)</x:f>
        <x:v>771451322</x:v>
      </x:c>
      <x:c r="H301" s="12" t="n">
        <x:f>MAX(G301,1)/Settings!$B$18</x:f>
        <x:v>0.3592350158650591</x:v>
      </x:c>
      <x:c r="I301" s="12" t="n">
        <x:f>-Settings!$B$21*LN(H301)</x:f>
        <x:v>4.095113857538801</x:v>
      </x:c>
      <x:c r="J301" s="12" t="n">
        <x:f>-Settings!$B$24*LN(H301)</x:f>
        <x:v>12.285341572616403</x:v>
      </x:c>
      <x:c r="K301" s="12" t="n">
        <x:f>Settings!$B$12</x:f>
        <x:v>300</x:v>
      </x:c>
      <x:c r="L301" s="12" t="n">
        <x:f>Settings!$B$12*Settings!$B$25</x:f>
        <x:v>75</x:v>
      </x:c>
    </x:row>
    <x:row r="302">
      <x:c r="A302" s="7">
        <x:v>3</x:v>
      </x:c>
      <x:c r="B302" s="7">
        <x:v>57</x:v>
      </x:c>
      <x:c r="C302" s="12" t="n">
        <x:f>MOD(Settings!$B$17*C301,Settings!$B$18)</x:f>
        <x:v>1308337925</x:v>
      </x:c>
      <x:c r="D302" s="12" t="n">
        <x:f>MAX(C302,1)/Settings!$B$18</x:f>
        <x:v>0.609242322672737</x:v>
      </x:c>
      <x:c r="E302" s="12" t="n">
        <x:f>-Settings!$B$11*LN(D302)</x:f>
        <x:v>29.732351269919302</x:v>
      </x:c>
      <x:c r="F302" s="12">
        <x:f t="shared" si="9"/>
        <x:v>2729.3549280530838</x:v>
      </x:c>
      <x:c r="G302" s="12" t="n">
        <x:f>MOD(Settings!$B$17*G301,Settings!$B$18)</x:f>
        <x:v>1423591915</x:v>
      </x:c>
      <x:c r="H302" s="12" t="n">
        <x:f>MAX(G302,1)/Settings!$B$18</x:f>
        <x:v>0.662911644048482</x:v>
      </x:c>
      <x:c r="I302" s="12" t="n">
        <x:f>-Settings!$B$21*LN(H302)</x:f>
        <x:v>1.6444542582891872</x:v>
      </x:c>
      <x:c r="J302" s="12" t="n">
        <x:f>-Settings!$B$24*LN(H302)</x:f>
        <x:v>4.933362774867562</x:v>
      </x:c>
      <x:c r="K302" s="12" t="n">
        <x:f>Settings!$B$12</x:f>
        <x:v>300</x:v>
      </x:c>
      <x:c r="L302" s="12" t="n">
        <x:f>Settings!$B$12*Settings!$B$25</x:f>
        <x:v>75</x:v>
      </x:c>
    </x:row>
    <x:row r="303">
      <x:c r="A303" s="7">
        <x:v>3</x:v>
      </x:c>
      <x:c r="B303" s="7">
        <x:v>58</x:v>
      </x:c>
      <x:c r="C303" s="12" t="n">
        <x:f>MOD(Settings!$B$17*C302,Settings!$B$18)</x:f>
        <x:v>1150443842</x:v>
      </x:c>
      <x:c r="D303" s="12" t="n">
        <x:f>MAX(C303,1)/Settings!$B$18</x:f>
        <x:v>0.5357171606904442</x:v>
      </x:c>
      <x:c r="E303" s="12" t="n">
        <x:f>-Settings!$B$11*LN(D303)</x:f>
        <x:v>37.4489365479139</x:v>
      </x:c>
      <x:c r="F303" s="12">
        <x:f t="shared" si="9"/>
        <x:v>2766.8038646009977</x:v>
      </x:c>
      <x:c r="G303" s="12" t="n">
        <x:f>MOD(Settings!$B$17*G302,Settings!$B$18)</x:f>
        <x:v>1194004178</x:v>
      </x:c>
      <x:c r="H303" s="12" t="n">
        <x:f>MAX(G303,1)/Settings!$B$18</x:f>
        <x:v>0.5560015228372074</x:v>
      </x:c>
      <x:c r="I303" s="12" t="n">
        <x:f>-Settings!$B$21*LN(H303)</x:f>
        <x:v>2.3479369832778594</x:v>
      </x:c>
      <x:c r="J303" s="12" t="n">
        <x:f>-Settings!$B$24*LN(H303)</x:f>
        <x:v>7.043810949833578</x:v>
      </x:c>
      <x:c r="K303" s="12" t="n">
        <x:f>Settings!$B$12</x:f>
        <x:v>300</x:v>
      </x:c>
      <x:c r="L303" s="12" t="n">
        <x:f>Settings!$B$12*Settings!$B$25</x:f>
        <x:v>75</x:v>
      </x:c>
    </x:row>
    <x:row r="304">
      <x:c r="A304" s="7">
        <x:v>3</x:v>
      </x:c>
      <x:c r="B304" s="7">
        <x:v>59</x:v>
      </x:c>
      <x:c r="C304" s="12" t="n">
        <x:f>MOD(Settings!$B$17*C303,Settings!$B$18)</x:f>
        <x:v>1714378553</x:v>
      </x:c>
      <x:c r="D304" s="12" t="n">
        <x:f>MAX(C304,1)/Settings!$B$18</x:f>
        <x:v>0.7983197242945059</x:v>
      </x:c>
      <x:c r="E304" s="12" t="n">
        <x:f>-Settings!$B$11*LN(D304)</x:f>
        <x:v>13.514766285795428</x:v>
      </x:c>
      <x:c r="F304" s="12">
        <x:f t="shared" si="9"/>
        <x:v>2780.318630886793</x:v>
      </x:c>
      <x:c r="G304" s="12" t="n">
        <x:f>MOD(Settings!$B$17*G303,Settings!$B$18)</x:f>
        <x:v>1541022078</x:v>
      </x:c>
      <x:c r="H304" s="12" t="n">
        <x:f>MAX(G304,1)/Settings!$B$18</x:f>
        <x:v>0.7175943249452833</x:v>
      </x:c>
      <x:c r="I304" s="12" t="n">
        <x:f>-Settings!$B$21*LN(H304)</x:f>
        <x:v>1.3274035066021375</x:v>
      </x:c>
      <x:c r="J304" s="12" t="n">
        <x:f>-Settings!$B$24*LN(H304)</x:f>
        <x:v>3.9822105198064124</x:v>
      </x:c>
      <x:c r="K304" s="12" t="n">
        <x:f>Settings!$B$12</x:f>
        <x:v>300</x:v>
      </x:c>
      <x:c r="L304" s="12" t="n">
        <x:f>Settings!$B$12*Settings!$B$25</x:f>
        <x:v>75</x:v>
      </x:c>
    </x:row>
    <x:row r="305">
      <x:c r="A305" s="7">
        <x:v>3</x:v>
      </x:c>
      <x:c r="B305" s="7">
        <x:v>60</x:v>
      </x:c>
      <x:c r="C305" s="12" t="n">
        <x:f>MOD(Settings!$B$17*C304,Settings!$B$18)</x:f>
        <x:v>772248472</x:v>
      </x:c>
      <x:c r="D305" s="12" t="n">
        <x:f>MAX(C305,1)/Settings!$B$18</x:f>
        <x:v>0.35960621776040935</x:v>
      </x:c>
      <x:c r="E305" s="12" t="n">
        <x:f>-Settings!$B$11*LN(D305)</x:f>
        <x:v>61.36474114592986</x:v>
      </x:c>
      <x:c r="F305" s="12">
        <x:f t="shared" si="9"/>
        <x:v>2841.6833720327227</x:v>
      </x:c>
      <x:c r="G305" s="12" t="n">
        <x:f>MOD(Settings!$B$17*G304,Settings!$B$18)</x:f>
        <x:v>1305282126</x:v>
      </x:c>
      <x:c r="H305" s="12" t="n">
        <x:f>MAX(G305,1)/Settings!$B$18</x:f>
        <x:v>0.6078193553759806</x:v>
      </x:c>
      <x:c r="I305" s="12" t="n">
        <x:f>-Settings!$B$21*LN(H305)</x:f>
        <x:v>1.9915102161247833</x:v>
      </x:c>
      <x:c r="J305" s="12" t="n">
        <x:f>-Settings!$B$24*LN(H305)</x:f>
        <x:v>5.974530648374349</x:v>
      </x:c>
      <x:c r="K305" s="12" t="n">
        <x:f>Settings!$B$12</x:f>
        <x:v>300</x:v>
      </x:c>
      <x:c r="L305" s="12" t="n">
        <x:f>Settings!$B$12*Settings!$B$25</x:f>
        <x:v>75</x:v>
      </x:c>
    </x:row>
    <x:row r="306">
      <x:c r="A306" s="7">
        <x:v>3</x:v>
      </x:c>
      <x:c r="B306" s="7">
        <x:v>61</x:v>
      </x:c>
      <x:c r="C306" s="12" t="n">
        <x:f>MOD(Settings!$B$17*C305,Settings!$B$18)</x:f>
        <x:v>1936390083</x:v>
      </x:c>
      <x:c r="D306" s="12" t="n">
        <x:f>MAX(C306,1)/Settings!$B$18</x:f>
        <x:v>0.9017018991996077</x:v>
      </x:c>
      <x:c r="E306" s="12" t="n">
        <x:f>-Settings!$B$11*LN(D306)</x:f>
        <x:v>6.208278134110044</x:v>
      </x:c>
      <x:c r="F306" s="12">
        <x:f t="shared" si="9"/>
        <x:v>2847.8916501668327</x:v>
      </x:c>
      <x:c r="G306" s="12" t="n">
        <x:f>MOD(Settings!$B$17*G305,Settings!$B$18)</x:f>
        <x:v>1331237577</x:v>
      </x:c>
      <x:c r="H306" s="12" t="n">
        <x:f>MAX(G306,1)/Settings!$B$18</x:f>
        <x:v>0.6199058041069218</x:v>
      </x:c>
      <x:c r="I306" s="12" t="n">
        <x:f>-Settings!$B$21*LN(H306)</x:f>
        <x:v>1.912750965380647</x:v>
      </x:c>
      <x:c r="J306" s="12" t="n">
        <x:f>-Settings!$B$24*LN(H306)</x:f>
        <x:v>5.73825289614194</x:v>
      </x:c>
      <x:c r="K306" s="12" t="n">
        <x:f>Settings!$B$12</x:f>
        <x:v>300</x:v>
      </x:c>
      <x:c r="L306" s="12" t="n">
        <x:f>Settings!$B$12*Settings!$B$25</x:f>
        <x:v>75</x:v>
      </x:c>
    </x:row>
    <x:row r="307">
      <x:c r="A307" s="7">
        <x:v>3</x:v>
      </x:c>
      <x:c r="B307" s="7">
        <x:v>62</x:v>
      </x:c>
      <x:c r="C307" s="12" t="n">
        <x:f>MOD(Settings!$B$17*C306,Settings!$B$18)</x:f>
        <x:v>1940938343</x:v>
      </x:c>
      <x:c r="D307" s="12" t="n">
        <x:f>MAX(C307,1)/Settings!$B$18</x:f>
        <x:v>0.9038198478072043</x:v>
      </x:c>
      <x:c r="E307" s="12" t="n">
        <x:f>-Settings!$B$11*LN(D307)</x:f>
        <x:v>6.067513310918758</x:v>
      </x:c>
      <x:c r="F307" s="12">
        <x:f t="shared" si="9"/>
        <x:v>2853.9591634777516</x:v>
      </x:c>
      <x:c r="G307" s="12" t="n">
        <x:f>MOD(Settings!$B$17*G306,Settings!$B$18)</x:f>
        <x:v>1625322193</x:v>
      </x:c>
      <x:c r="H307" s="12" t="n">
        <x:f>MAX(G307,1)/Settings!$B$18</x:f>
        <x:v>0.7568496250346534</x:v>
      </x:c>
      <x:c r="I307" s="12" t="n">
        <x:f>-Settings!$B$21*LN(H307)</x:f>
        <x:v>1.114362764810256</x:v>
      </x:c>
      <x:c r="J307" s="12" t="n">
        <x:f>-Settings!$B$24*LN(H307)</x:f>
        <x:v>3.3430882944307685</x:v>
      </x:c>
      <x:c r="K307" s="12" t="n">
        <x:f>Settings!$B$12</x:f>
        <x:v>300</x:v>
      </x:c>
      <x:c r="L307" s="12" t="n">
        <x:f>Settings!$B$12*Settings!$B$25</x:f>
        <x:v>75</x:v>
      </x:c>
    </x:row>
    <x:row r="308">
      <x:c r="A308" s="7">
        <x:v>3</x:v>
      </x:c>
      <x:c r="B308" s="7">
        <x:v>63</x:v>
      </x:c>
      <x:c r="C308" s="12" t="n">
        <x:f>MOD(Settings!$B$17*C307,Settings!$B$18)</x:f>
        <x:v>1074132871</x:v>
      </x:c>
      <x:c r="D308" s="12" t="n">
        <x:f>MAX(C308,1)/Settings!$B$18</x:f>
        <x:v>0.5001820956823333</x:v>
      </x:c>
      <x:c r="E308" s="12" t="n">
        <x:f>-Settings!$B$11*LN(D308)</x:f>
        <x:v>41.56698332981139</x:v>
      </x:c>
      <x:c r="F308" s="12">
        <x:f t="shared" si="9"/>
        <x:v>2895.5261468075632</x:v>
      </x:c>
      <x:c r="G308" s="12" t="n">
        <x:f>MOD(Settings!$B$17*G307,Settings!$B$18)</x:f>
        <x:v>798107911</x:v>
      </x:c>
      <x:c r="H308" s="12" t="n">
        <x:f>MAX(G308,1)/Settings!$B$18</x:f>
        <x:v>0.37164795741981266</x:v>
      </x:c>
      <x:c r="I308" s="12" t="n">
        <x:f>-Settings!$B$21*LN(H308)</x:f>
        <x:v>3.959232895215359</x:v>
      </x:c>
      <x:c r="J308" s="12" t="n">
        <x:f>-Settings!$B$24*LN(H308)</x:f>
        <x:v>11.877698685646077</x:v>
      </x:c>
      <x:c r="K308" s="12" t="n">
        <x:f>Settings!$B$12</x:f>
        <x:v>300</x:v>
      </x:c>
      <x:c r="L308" s="12" t="n">
        <x:f>Settings!$B$12*Settings!$B$25</x:f>
        <x:v>75</x:v>
      </x:c>
    </x:row>
    <x:row r="309">
      <x:c r="A309" s="7">
        <x:v>3</x:v>
      </x:c>
      <x:c r="B309" s="7">
        <x:v>64</x:v>
      </x:c>
      <x:c r="C309" s="12" t="n">
        <x:f>MOD(Settings!$B$17*C308,Settings!$B$18)</x:f>
        <x:v>1203626215</x:v>
      </x:c>
      <x:c r="D309" s="12" t="n">
        <x:f>MAX(C309,1)/Settings!$B$18</x:f>
        <x:v>0.5604821329752365</x:v>
      </x:c>
      <x:c r="E309" s="12" t="n">
        <x:f>-Settings!$B$11*LN(D309)</x:f>
        <x:v>34.73747483506877</x:v>
      </x:c>
      <x:c r="F309" s="12">
        <x:f t="shared" si="9"/>
        <x:v>2930.2636216426322</x:v>
      </x:c>
      <x:c r="G309" s="12" t="n">
        <x:f>MOD(Settings!$B$17*G308,Settings!$B$18)</x:f>
        <x:v>616801015</x:v>
      </x:c>
      <x:c r="H309" s="12" t="n">
        <x:f>MAX(G309,1)/Settings!$B$18</x:f>
        <x:v>0.2872203547913676</x:v>
      </x:c>
      <x:c r="I309" s="12" t="n">
        <x:f>-Settings!$B$21*LN(H309)</x:f>
        <x:v>4.990022284361843</x:v>
      </x:c>
      <x:c r="J309" s="12" t="n">
        <x:f>-Settings!$B$24*LN(H309)</x:f>
        <x:v>14.97006685308553</x:v>
      </x:c>
      <x:c r="K309" s="12" t="n">
        <x:f>Settings!$B$12</x:f>
        <x:v>300</x:v>
      </x:c>
      <x:c r="L309" s="12" t="n">
        <x:f>Settings!$B$12*Settings!$B$25</x:f>
        <x:v>75</x:v>
      </x:c>
    </x:row>
    <x:row r="310">
      <x:c r="A310" s="7">
        <x:v>3</x:v>
      </x:c>
      <x:c r="B310" s="7">
        <x:v>65</x:v>
      </x:c>
      <x:c r="C310" s="12" t="n">
        <x:f>MOD(Settings!$B$17*C309,Settings!$B$18)</x:f>
        <x:v>49840765</x:v>
      </x:c>
      <x:c r="D310" s="12" t="n">
        <x:f>MAX(C310,1)/Settings!$B$18</x:f>
        <x:v>0.02320891480111001</x:v>
      </x:c>
      <x:c r="E310" s="12" t="n">
        <x:f>-Settings!$B$11*LN(D310)</x:f>
        <x:v>225.7931289269876</x:v>
      </x:c>
      <x:c r="F310" s="12">
        <x:f t="shared" si="9"/>
        <x:v>3156.0567505696199</x:v>
      </x:c>
      <x:c r="G310" s="12" t="n">
        <x:f>MOD(Settings!$B$17*G309,Settings!$B$18)</x:f>
        <x:v>671095036</x:v>
      </x:c>
      <x:c r="H310" s="12" t="n">
        <x:f>MAX(G310,1)/Settings!$B$18</x:f>
        <x:v>0.31250297851511416</x:v>
      </x:c>
      <x:c r="I310" s="12" t="n">
        <x:f>-Settings!$B$21*LN(H310)</x:f>
        <x:v>4.65256511441095</x:v>
      </x:c>
      <x:c r="J310" s="12" t="n">
        <x:f>-Settings!$B$24*LN(H310)</x:f>
        <x:v>13.95769534323285</x:v>
      </x:c>
      <x:c r="K310" s="12" t="n">
        <x:f>Settings!$B$12</x:f>
        <x:v>300</x:v>
      </x:c>
      <x:c r="L310" s="12" t="n">
        <x:f>Settings!$B$12*Settings!$B$25</x:f>
        <x:v>75</x:v>
      </x:c>
    </x:row>
    <x:row r="311">
      <x:c r="A311" s="7">
        <x:v>3</x:v>
      </x:c>
      <x:c r="B311" s="7">
        <x:v>66</x:v>
      </x:c>
      <x:c r="C311" s="12" t="n">
        <x:f>MOD(Settings!$B$17*C310,Settings!$B$18)</x:f>
        <x:v>155115025</x:v>
      </x:c>
      <x:c r="D311" s="12" t="n">
        <x:f>MAX(C311,1)/Settings!$B$18</x:f>
        <x:v>0.07223106225590736</x:v>
      </x:c>
      <x:c r="E311" s="12" t="n">
        <x:f>-Settings!$B$11*LN(D311)</x:f>
        <x:v>157.6731060271554</x:v>
      </x:c>
      <x:c r="F311" s="12" t="n">
        <x:f t="shared" ref="F311:F342" si="10">F310+E311</x:f>
        <x:v>3313.7298565967753</x:v>
      </x:c>
      <x:c r="G311" s="12" t="n">
        <x:f>MOD(Settings!$B$17*G310,Settings!$B$18)</x:f>
        <x:v>510156008</x:v>
      </x:c>
      <x:c r="H311" s="12" t="n">
        <x:f>MAX(G311,1)/Settings!$B$18</x:f>
        <x:v>0.23755990352367978</x:v>
      </x:c>
      <x:c r="I311" s="12" t="n">
        <x:f>-Settings!$B$21*LN(H311)</x:f>
        <x:v>5.749341847792192</x:v>
      </x:c>
      <x:c r="J311" s="12" t="n">
        <x:f>-Settings!$B$24*LN(H311)</x:f>
        <x:v>17.248025543376578</x:v>
      </x:c>
      <x:c r="K311" s="12" t="n">
        <x:f>Settings!$B$12</x:f>
        <x:v>300</x:v>
      </x:c>
      <x:c r="L311" s="12" t="n">
        <x:f>Settings!$B$12*Settings!$B$25</x:f>
        <x:v>75</x:v>
      </x:c>
    </x:row>
    <x:row r="312">
      <x:c r="A312" s="7">
        <x:v>3</x:v>
      </x:c>
      <x:c r="B312" s="7">
        <x:v>67</x:v>
      </x:c>
      <x:c r="C312" s="12" t="n">
        <x:f>MOD(Settings!$B$17*C311,Settings!$B$18)</x:f>
        <x:v>2120561364</x:v>
      </x:c>
      <x:c r="D312" s="12" t="n">
        <x:f>MAX(C312,1)/Settings!$B$18</x:f>
        <x:v>0.9874633350351188</x:v>
      </x:c>
      <x:c r="E312" s="12" t="n">
        <x:f>-Settings!$B$11*LN(D312)</x:f>
        <x:v>0.7569547184713241</x:v>
      </x:c>
      <x:c r="F312" s="12">
        <x:f t="shared" si="10"/>
        <x:v>3314.4868113152465</x:v>
      </x:c>
      <x:c r="G312" s="12" t="n">
        <x:f>MOD(Settings!$B$17*G311,Settings!$B$18)</x:f>
        <x:v>1437307632</x:v>
      </x:c>
      <x:c r="H312" s="12" t="n">
        <x:f>MAX(G312,1)/Settings!$B$18</x:f>
        <x:v>0.6692985224860247</x:v>
      </x:c>
      <x:c r="I312" s="12" t="n">
        <x:f>-Settings!$B$21*LN(H312)</x:f>
        <x:v>1.6061003857164524</x:v>
      </x:c>
      <x:c r="J312" s="12" t="n">
        <x:f>-Settings!$B$24*LN(H312)</x:f>
        <x:v>4.8183011571493575</x:v>
      </x:c>
      <x:c r="K312" s="12" t="n">
        <x:f>Settings!$B$12</x:f>
        <x:v>300</x:v>
      </x:c>
      <x:c r="L312" s="12" t="n">
        <x:f>Settings!$B$12*Settings!$B$25</x:f>
        <x:v>75</x:v>
      </x:c>
    </x:row>
    <x:row r="313">
      <x:c r="A313" s="7">
        <x:v>3</x:v>
      </x:c>
      <x:c r="B313" s="7">
        <x:v>68</x:v>
      </x:c>
      <x:c r="C313" s="12" t="n">
        <x:f>MOD(Settings!$B$17*C312,Settings!$B$18)</x:f>
        <x:v>636239136</x:v>
      </x:c>
      <x:c r="D313" s="12" t="n">
        <x:f>MAX(C313,1)/Settings!$B$18</x:f>
        <x:v>0.29627193524328616</x:v>
      </x:c>
      <x:c r="E313" s="12" t="n">
        <x:f>-Settings!$B$11*LN(D313)</x:f>
        <x:v>72.98865277551198</x:v>
      </x:c>
      <x:c r="F313" s="12">
        <x:f t="shared" si="10"/>
        <x:v>3387.4754640907586</x:v>
      </x:c>
      <x:c r="G313" s="12" t="n">
        <x:f>MOD(Settings!$B$17*G312,Settings!$B$18)</x:f>
        <x:v>1933309568</x:v>
      </x:c>
      <x:c r="H313" s="12" t="n">
        <x:f>MAX(G313,1)/Settings!$B$18</x:f>
        <x:v>0.9002674226184689</x:v>
      </x:c>
      <x:c r="I313" s="12" t="n">
        <x:f>-Settings!$B$21*LN(H313)</x:f>
        <x:v>0.42025369420525466</x:v>
      </x:c>
      <x:c r="J313" s="12" t="n">
        <x:f>-Settings!$B$24*LN(H313)</x:f>
        <x:v>1.260761082615764</x:v>
      </x:c>
      <x:c r="K313" s="12" t="n">
        <x:f>Settings!$B$12</x:f>
        <x:v>300</x:v>
      </x:c>
      <x:c r="L313" s="12" t="n">
        <x:f>Settings!$B$12*Settings!$B$25</x:f>
        <x:v>75</x:v>
      </x:c>
    </x:row>
    <x:row r="314">
      <x:c r="A314" s="7">
        <x:v>3</x:v>
      </x:c>
      <x:c r="B314" s="7">
        <x:v>69</x:v>
      </x:c>
      <x:c r="C314" s="12" t="n">
        <x:f>MOD(Settings!$B$17*C313,Settings!$B$18)</x:f>
        <x:v>950080339</x:v>
      </x:c>
      <x:c r="D314" s="12" t="n">
        <x:f>MAX(C314,1)/Settings!$B$18</x:f>
        <x:v>0.4424156339105291</x:v>
      </x:c>
      <x:c r="E314" s="12" t="n">
        <x:f>-Settings!$B$11*LN(D314)</x:f>
        <x:v>48.9303294324588</x:v>
      </x:c>
      <x:c r="F314" s="12">
        <x:f t="shared" si="10"/>
        <x:v>3436.4057935232172</x:v>
      </x:c>
      <x:c r="G314" s="12" t="n">
        <x:f>MOD(Settings!$B$17*G313,Settings!$B$18)</x:f>
        <x:v>1706330266</x:v>
      </x:c>
      <x:c r="H314" s="12" t="n">
        <x:f>MAX(G314,1)/Settings!$B$18</x:f>
        <x:v>0.7945719486077185</x:v>
      </x:c>
      <x:c r="I314" s="12" t="n">
        <x:f>-Settings!$B$21*LN(H314)</x:f>
        <x:v>0.9198069550289336</x:v>
      </x:c>
      <x:c r="J314" s="12" t="n">
        <x:f>-Settings!$B$24*LN(H314)</x:f>
        <x:v>2.759420865086801</x:v>
      </x:c>
      <x:c r="K314" s="12" t="n">
        <x:f>Settings!$B$12</x:f>
        <x:v>300</x:v>
      </x:c>
      <x:c r="L314" s="12" t="n">
        <x:f>Settings!$B$12*Settings!$B$25</x:f>
        <x:v>75</x:v>
      </x:c>
    </x:row>
    <x:row r="315">
      <x:c r="A315" s="7">
        <x:v>3</x:v>
      </x:c>
      <x:c r="B315" s="7">
        <x:v>70</x:v>
      </x:c>
      <x:c r="C315" s="12" t="n">
        <x:f>MOD(Settings!$B$17*C314,Settings!$B$18)</x:f>
        <x:v>1459342128</x:v>
      </x:c>
      <x:c r="D315" s="12" t="n">
        <x:f>MAX(C315,1)/Settings!$B$18</x:f>
        <x:v>0.67955913426334</x:v>
      </x:c>
      <x:c r="E315" s="12" t="n">
        <x:f>-Settings!$B$11*LN(D315)</x:f>
        <x:v>23.178661382142774</x:v>
      </x:c>
      <x:c r="F315" s="12">
        <x:f t="shared" si="10"/>
        <x:v>3459.58445490536</x:v>
      </x:c>
      <x:c r="G315" s="12" t="n">
        <x:f>MOD(Settings!$B$17*G314,Settings!$B$18)</x:f>
        <x:v>796158624</x:v>
      </x:c>
      <x:c r="H315" s="12" t="n">
        <x:f>MAX(G315,1)/Settings!$B$18</x:f>
        <x:v>0.37074024992563775</x:v>
      </x:c>
      <x:c r="I315" s="12" t="n">
        <x:f>-Settings!$B$21*LN(H315)</x:f>
        <x:v>3.9690143862199094</x:v>
      </x:c>
      <x:c r="J315" s="12" t="n">
        <x:f>-Settings!$B$24*LN(H315)</x:f>
        <x:v>11.907043158659729</x:v>
      </x:c>
      <x:c r="K315" s="12" t="n">
        <x:f>Settings!$B$12</x:f>
        <x:v>300</x:v>
      </x:c>
      <x:c r="L315" s="12" t="n">
        <x:f>Settings!$B$12*Settings!$B$25</x:f>
        <x:v>75</x:v>
      </x:c>
    </x:row>
    <x:row r="316">
      <x:c r="A316" s="7">
        <x:v>3</x:v>
      </x:c>
      <x:c r="B316" s="7">
        <x:v>71</x:v>
      </x:c>
      <x:c r="C316" s="12" t="n">
        <x:f>MOD(Settings!$B$17*C315,Settings!$B$18)</x:f>
        <x:v>752412909</x:v>
      </x:c>
      <x:c r="D316" s="12" t="n">
        <x:f>MAX(C316,1)/Settings!$B$18</x:f>
        <x:v>0.3503695639550544</x:v>
      </x:c>
      <x:c r="E316" s="12" t="n">
        <x:f>-Settings!$B$11*LN(D316)</x:f>
        <x:v>62.9260070730832</x:v>
      </x:c>
      <x:c r="F316" s="12">
        <x:f t="shared" si="10"/>
        <x:v>3522.5104619784433</x:v>
      </x:c>
      <x:c r="G316" s="12" t="n">
        <x:f>MOD(Settings!$B$17*G315,Settings!$B$18)</x:f>
        <x:v>67389111</x:v>
      </x:c>
      <x:c r="H316" s="12" t="n">
        <x:f>MAX(G316,1)/Settings!$B$18</x:f>
        <x:v>0.03138050019339682</x:v>
      </x:c>
      <x:c r="I316" s="12" t="n">
        <x:f>-Settings!$B$21*LN(H316)</x:f>
        <x:v>13.846274367701946</x:v>
      </x:c>
      <x:c r="J316" s="12" t="n">
        <x:f>-Settings!$B$24*LN(H316)</x:f>
        <x:v>41.53882310310584</x:v>
      </x:c>
      <x:c r="K316" s="12" t="n">
        <x:f>Settings!$B$12</x:f>
        <x:v>300</x:v>
      </x:c>
      <x:c r="L316" s="12" t="n">
        <x:f>Settings!$B$12*Settings!$B$25</x:f>
        <x:v>75</x:v>
      </x:c>
    </x:row>
    <x:row r="317">
      <x:c r="A317" s="7">
        <x:v>3</x:v>
      </x:c>
      <x:c r="B317" s="7">
        <x:v>72</x:v>
      </x:c>
      <x:c r="C317" s="12" t="n">
        <x:f>MOD(Settings!$B$17*C316,Settings!$B$18)</x:f>
        <x:v>1420048027</x:v>
      </x:c>
      <x:c r="D317" s="12" t="n">
        <x:f>MAX(C317,1)/Settings!$B$18</x:f>
        <x:v>0.6612613925995591</x:v>
      </x:c>
      <x:c r="E317" s="12" t="n">
        <x:f>-Settings!$B$11*LN(D317)</x:f>
        <x:v>24.816364024441327</x:v>
      </x:c>
      <x:c r="F317" s="12">
        <x:f t="shared" si="10"/>
        <x:v>3547.3268260028844</x:v>
      </x:c>
      <x:c r="G317" s="12" t="n">
        <x:f>MOD(Settings!$B$17*G316,Settings!$B$18)</x:f>
        <x:v>884906608</x:v>
      </x:c>
      <x:c r="H317" s="12" t="n">
        <x:f>MAX(G317,1)/Settings!$B$18</x:f>
        <x:v>0.4120667504202885</x:v>
      </x:c>
      <x:c r="I317" s="12" t="n">
        <x:f>-Settings!$B$21*LN(H317)</x:f>
        <x:v>3.546279708689973</x:v>
      </x:c>
      <x:c r="J317" s="12" t="n">
        <x:f>-Settings!$B$24*LN(H317)</x:f>
        <x:v>10.63883912606992</x:v>
      </x:c>
      <x:c r="K317" s="12" t="n">
        <x:f>Settings!$B$12</x:f>
        <x:v>300</x:v>
      </x:c>
      <x:c r="L317" s="12" t="n">
        <x:f>Settings!$B$12*Settings!$B$25</x:f>
        <x:v>75</x:v>
      </x:c>
    </x:row>
    <x:row r="318">
      <x:c r="A318" s="7">
        <x:v>3</x:v>
      </x:c>
      <x:c r="B318" s="7">
        <x:v>73</x:v>
      </x:c>
      <x:c r="C318" s="12" t="n">
        <x:f>MOD(Settings!$B$17*C317,Settings!$B$18)</x:f>
        <x:v>1761420678</x:v>
      </x:c>
      <x:c r="D318" s="12" t="n">
        <x:f>MAX(C318,1)/Settings!$B$18</x:f>
        <x:v>0.8202254207898981</x:v>
      </x:c>
      <x:c r="E318" s="12" t="n">
        <x:f>-Settings!$B$11*LN(D318)</x:f>
        <x:v>11.890564386032413</x:v>
      </x:c>
      <x:c r="F318" s="12">
        <x:f t="shared" si="10"/>
        <x:v>3559.217390388917</x:v>
      </x:c>
      <x:c r="G318" s="12" t="n">
        <x:f>MOD(Settings!$B$17*G317,Settings!$B$18)</x:f>
        <x:v>1301105181</x:v>
      </x:c>
      <x:c r="H318" s="12" t="n">
        <x:f>MAX(G318,1)/Settings!$B$18</x:f>
        <x:v>0.6058743137893613</x:v>
      </x:c>
      <x:c r="I318" s="12" t="n">
        <x:f>-Settings!$B$21*LN(H318)</x:f>
        <x:v>2.004330869646597</x:v>
      </x:c>
      <x:c r="J318" s="12" t="n">
        <x:f>-Settings!$B$24*LN(H318)</x:f>
        <x:v>6.012992608939791</x:v>
      </x:c>
      <x:c r="K318" s="12" t="n">
        <x:f>Settings!$B$12</x:f>
        <x:v>300</x:v>
      </x:c>
      <x:c r="L318" s="12" t="n">
        <x:f>Settings!$B$12*Settings!$B$25</x:f>
        <x:v>75</x:v>
      </x:c>
    </x:row>
    <x:row r="319">
      <x:c r="A319" s="7">
        <x:v>3</x:v>
      </x:c>
      <x:c r="B319" s="7">
        <x:v>74</x:v>
      </x:c>
      <x:c r="C319" s="12" t="n">
        <x:f>MOD(Settings!$B$17*C318,Settings!$B$18)</x:f>
        <x:v>1135261251</x:v>
      </x:c>
      <x:c r="D319" s="12" t="n">
        <x:f>MAX(C319,1)/Settings!$B$18</x:f>
        <x:v>0.528647215817425</x:v>
      </x:c>
      <x:c r="E319" s="12" t="n">
        <x:f>-Settings!$B$11*LN(D319)</x:f>
        <x:v>38.24603750442227</x:v>
      </x:c>
      <x:c r="F319" s="12">
        <x:f t="shared" si="10"/>
        <x:v>3597.4634278933395</x:v>
      </x:c>
      <x:c r="G319" s="12" t="n">
        <x:f>MOD(Settings!$B$17*G318,Settings!$B$18)</x:f>
        <x:v>1996283313</x:v>
      </x:c>
      <x:c r="H319" s="12" t="n">
        <x:f>MAX(G319,1)/Settings!$B$18</x:f>
        <x:v>0.9295918577954135</x:v>
      </x:c>
      <x:c r="I319" s="12" t="n">
        <x:f>-Settings!$B$21*LN(H319)</x:f>
        <x:v>0.29203860699512435</x:v>
      </x:c>
      <x:c r="J319" s="12" t="n">
        <x:f>-Settings!$B$24*LN(H319)</x:f>
        <x:v>0.876115820985373</x:v>
      </x:c>
      <x:c r="K319" s="12" t="n">
        <x:f>Settings!$B$12</x:f>
        <x:v>300</x:v>
      </x:c>
      <x:c r="L319" s="12" t="n">
        <x:f>Settings!$B$12*Settings!$B$25</x:f>
        <x:v>75</x:v>
      </x:c>
    </x:row>
    <x:row r="320">
      <x:c r="A320" s="7">
        <x:v>3</x:v>
      </x:c>
      <x:c r="B320" s="7">
        <x:v>75</x:v>
      </x:c>
      <x:c r="C320" s="12" t="n">
        <x:f>MOD(Settings!$B$17*C319,Settings!$B$18)</x:f>
        <x:v>2091125609</x:v>
      </x:c>
      <x:c r="D320" s="12" t="n">
        <x:f>MAX(C320,1)/Settings!$B$18</x:f>
        <x:v>0.9737562434625608</x:v>
      </x:c>
      <x:c r="E320" s="12" t="n">
        <x:f>-Settings!$B$11*LN(D320)</x:f>
        <x:v>1.5956562027701966</x:v>
      </x:c>
      <x:c r="F320" s="12">
        <x:f t="shared" si="10"/>
        <x:v>3599.0590840961095</x:v>
      </x:c>
      <x:c r="G320" s="12" t="n">
        <x:f>MOD(Settings!$B$17*G319,Settings!$B$18)</x:f>
        <x:v>1396624510</x:v>
      </x:c>
      <x:c r="H320" s="12" t="n">
        <x:f>MAX(G320,1)/Settings!$B$18</x:f>
        <x:v>0.6503539675149852</x:v>
      </x:c>
      <x:c r="I320" s="12" t="n">
        <x:f>-Settings!$B$21*LN(H320)</x:f>
        <x:v>1.720953995626871</x:v>
      </x:c>
      <x:c r="J320" s="12" t="n">
        <x:f>-Settings!$B$24*LN(H320)</x:f>
        <x:v>5.162861986880612</x:v>
      </x:c>
      <x:c r="K320" s="12" t="n">
        <x:f>Settings!$B$12</x:f>
        <x:v>300</x:v>
      </x:c>
      <x:c r="L320" s="12" t="n">
        <x:f>Settings!$B$12*Settings!$B$25</x:f>
        <x:v>75</x:v>
      </x:c>
    </x:row>
    <x:row r="321">
      <x:c r="A321" s="7">
        <x:v>3</x:v>
      </x:c>
      <x:c r="B321" s="7">
        <x:v>76</x:v>
      </x:c>
      <x:c r="C321" s="12" t="n">
        <x:f>MOD(Settings!$B$17*C320,Settings!$B$18)</x:f>
        <x:v>1978227308</x:v>
      </x:c>
      <x:c r="D321" s="12" t="n">
        <x:f>MAX(C321,1)/Settings!$B$18</x:f>
        <x:v>0.9211838752595632</x:v>
      </x:c>
      <x:c r="E321" s="12" t="n">
        <x:f>-Settings!$B$11*LN(D321)</x:f>
        <x:v>4.925736914952044</x:v>
      </x:c>
      <x:c r="F321" s="12">
        <x:f t="shared" si="10"/>
        <x:v>3603.9848210110617</x:v>
      </x:c>
      <x:c r="G321" s="12" t="n">
        <x:f>MOD(Settings!$B$17*G320,Settings!$B$18)</x:f>
        <x:v>1071877860</x:v>
      </x:c>
      <x:c r="H321" s="12" t="n">
        <x:f>MAX(G321,1)/Settings!$B$18</x:f>
        <x:v>0.4991320243566912</x:v>
      </x:c>
      <x:c r="I321" s="12" t="n">
        <x:f>-Settings!$B$21*LN(H321)</x:f>
        <x:v>2.779538561424199</x:v>
      </x:c>
      <x:c r="J321" s="12" t="n">
        <x:f>-Settings!$B$24*LN(H321)</x:f>
        <x:v>8.338615684272597</x:v>
      </x:c>
      <x:c r="K321" s="12" t="n">
        <x:f>Settings!$B$12</x:f>
        <x:v>300</x:v>
      </x:c>
      <x:c r="L321" s="12" t="n">
        <x:f>Settings!$B$12*Settings!$B$25</x:f>
        <x:v>75</x:v>
      </x:c>
    </x:row>
    <x:row r="322">
      <x:c r="A322" s="7">
        <x:v>3</x:v>
      </x:c>
      <x:c r="B322" s="7">
        <x:v>77</x:v>
      </x:c>
      <x:c r="C322" s="12" t="n">
        <x:f>MOD(Settings!$B$17*C321,Settings!$B$18)</x:f>
        <x:v>724542702</x:v>
      </x:c>
      <x:c r="D322" s="12" t="n">
        <x:f>MAX(C322,1)/Settings!$B$18</x:f>
        <x:v>0.33739148747985787</x:v>
      </x:c>
      <x:c r="E322" s="12" t="n">
        <x:f>-Settings!$B$11*LN(D322)</x:f>
        <x:v>65.19068033675586</x:v>
      </x:c>
      <x:c r="F322" s="12">
        <x:f t="shared" si="10"/>
        <x:v>3669.1755013478178</x:v>
      </x:c>
      <x:c r="G322" s="12" t="n">
        <x:f>MOD(Settings!$B$17*G321,Settings!$B$18)</x:f>
        <x:v>1958361984</x:v>
      </x:c>
      <x:c r="H322" s="12" t="n">
        <x:f>MAX(G322,1)/Settings!$B$18</x:f>
        <x:v>0.9119333629086304</x:v>
      </x:c>
      <x:c r="I322" s="12" t="n">
        <x:f>-Settings!$B$21*LN(H322)</x:f>
        <x:v>0.3687534342539154</x:v>
      </x:c>
      <x:c r="J322" s="12" t="n">
        <x:f>-Settings!$B$24*LN(H322)</x:f>
        <x:v>1.1062603027617461</x:v>
      </x:c>
      <x:c r="K322" s="12" t="n">
        <x:f>Settings!$B$12</x:f>
        <x:v>300</x:v>
      </x:c>
      <x:c r="L322" s="12" t="n">
        <x:f>Settings!$B$12*Settings!$B$25</x:f>
        <x:v>75</x:v>
      </x:c>
    </x:row>
    <x:row r="323">
      <x:c r="A323" s="7">
        <x:v>3</x:v>
      </x:c>
      <x:c r="B323" s="7">
        <x:v>78</x:v>
      </x:c>
      <x:c r="C323" s="12" t="n">
        <x:f>MOD(Settings!$B$17*C322,Settings!$B$18)</x:f>
        <x:v>1156914024</x:v>
      </x:c>
      <x:c r="D323" s="12" t="n">
        <x:f>MAX(C323,1)/Settings!$B$18</x:f>
        <x:v>0.5387300739710825</x:v>
      </x:c>
      <x:c r="E323" s="12" t="n">
        <x:f>-Settings!$B$11*LN(D323)</x:f>
        <x:v>37.11243743500143</x:v>
      </x:c>
      <x:c r="F323" s="12">
        <x:f t="shared" si="10"/>
        <x:v>3706.2879387828193</x:v>
      </x:c>
      <x:c r="G323" s="12" t="n">
        <x:f>MOD(Settings!$B$17*G322,Settings!$B$18)</x:f>
        <x:v>1855491166</x:v>
      </x:c>
      <x:c r="H323" s="12" t="n">
        <x:f>MAX(G323,1)/Settings!$B$18</x:f>
        <x:v>0.8640304053500436</x:v>
      </x:c>
      <x:c r="I323" s="12" t="n">
        <x:f>-Settings!$B$21*LN(H323)</x:f>
        <x:v>0.5845892776796725</x:v>
      </x:c>
      <x:c r="J323" s="12" t="n">
        <x:f>-Settings!$B$24*LN(H323)</x:f>
        <x:v>1.7537678330390176</x:v>
      </x:c>
      <x:c r="K323" s="12" t="n">
        <x:f>Settings!$B$12</x:f>
        <x:v>300</x:v>
      </x:c>
      <x:c r="L323" s="12" t="n">
        <x:f>Settings!$B$12*Settings!$B$25</x:f>
        <x:v>75</x:v>
      </x:c>
    </x:row>
    <x:row r="324">
      <x:c r="A324" s="7">
        <x:v>3</x:v>
      </x:c>
      <x:c r="B324" s="7">
        <x:v>79</x:v>
      </x:c>
      <x:c r="C324" s="12" t="n">
        <x:f>MOD(Settings!$B$17*C323,Settings!$B$18)</x:f>
        <x:v>937061430</x:v>
      </x:c>
      <x:c r="D324" s="12" t="n">
        <x:f>MAX(C324,1)/Settings!$B$18</x:f>
        <x:v>0.4363532319834238</x:v>
      </x:c>
      <x:c r="E324" s="12" t="n">
        <x:f>-Settings!$B$11*LN(D324)</x:f>
        <x:v>49.75819191240621</x:v>
      </x:c>
      <x:c r="F324" s="12">
        <x:f t="shared" si="10"/>
        <x:v>3756.0461306952257</x:v>
      </x:c>
      <x:c r="G324" s="12" t="n">
        <x:f>MOD(Settings!$B$17*G323,Settings!$B$18)</x:f>
        <x:v>1629988875</x:v>
      </x:c>
      <x:c r="H324" s="12" t="n">
        <x:f>MAX(G324,1)/Settings!$B$18</x:f>
        <x:v>0.7590227181832412</x:v>
      </x:c>
      <x:c r="I324" s="12" t="n">
        <x:f>-Settings!$B$21*LN(H324)</x:f>
        <x:v>1.1028942812169076</x:v>
      </x:c>
      <x:c r="J324" s="12" t="n">
        <x:f>-Settings!$B$24*LN(H324)</x:f>
        <x:v>3.3086828436507227</x:v>
      </x:c>
      <x:c r="K324" s="12" t="n">
        <x:f>Settings!$B$12</x:f>
        <x:v>300</x:v>
      </x:c>
      <x:c r="L324" s="12" t="n">
        <x:f>Settings!$B$12*Settings!$B$25</x:f>
        <x:v>75</x:v>
      </x:c>
    </x:row>
    <x:row r="325">
      <x:c r="A325" s="7">
        <x:v>3</x:v>
      </x:c>
      <x:c r="B325" s="7">
        <x:v>80</x:v>
      </x:c>
      <x:c r="C325" s="12" t="n">
        <x:f>MOD(Settings!$B$17*C324,Settings!$B$18)</x:f>
        <x:v>1693870559</x:v>
      </x:c>
      <x:c r="D325" s="12" t="n">
        <x:f>MAX(C325,1)/Settings!$B$18</x:f>
        <x:v>0.7887699454039195</x:v>
      </x:c>
      <x:c r="E325" s="12" t="n">
        <x:f>-Settings!$B$11*LN(D325)</x:f>
        <x:v>14.236834685283444</x:v>
      </x:c>
      <x:c r="F325" s="12">
        <x:f t="shared" si="10"/>
        <x:v>3770.2829653805093</x:v>
      </x:c>
      <x:c r="G325" s="12" t="n">
        <x:f>MOD(Settings!$B$17*G324,Settings!$B$18)</x:f>
        <x:v>1921620993</x:v>
      </x:c>
      <x:c r="H325" s="12" t="n">
        <x:f>MAX(G325,1)/Settings!$B$18</x:f>
        <x:v>0.8948245057346413</x:v>
      </x:c>
      <x:c r="I325" s="12" t="n">
        <x:f>-Settings!$B$21*LN(H325)</x:f>
        <x:v>0.44451065164846637</x:v>
      </x:c>
      <x:c r="J325" s="12" t="n">
        <x:f>-Settings!$B$24*LN(H325)</x:f>
        <x:v>1.333531954945399</x:v>
      </x:c>
      <x:c r="K325" s="12" t="n">
        <x:f>Settings!$B$12</x:f>
        <x:v>300</x:v>
      </x:c>
      <x:c r="L325" s="12" t="n">
        <x:f>Settings!$B$12*Settings!$B$25</x:f>
        <x:v>75</x:v>
      </x:c>
    </x:row>
    <x:row r="326">
      <x:c r="A326" s="7">
        <x:v>3</x:v>
      </x:c>
      <x:c r="B326" s="7">
        <x:v>81</x:v>
      </x:c>
      <x:c r="C326" s="12" t="n">
        <x:f>MOD(Settings!$B$17*C325,Settings!$B$18)</x:f>
        <x:v>1839260481</x:v>
      </x:c>
      <x:c r="D326" s="12" t="n">
        <x:f>MAX(C326,1)/Settings!$B$18</x:f>
        <x:v>0.8564724036755378</x:v>
      </x:c>
      <x:c r="E326" s="12" t="n">
        <x:f>-Settings!$B$11*LN(D326)</x:f>
        <x:v>9.29599089682884</x:v>
      </x:c>
      <x:c r="F326" s="12">
        <x:f t="shared" si="10"/>
        <x:v>3779.578956277338</x:v>
      </x:c>
      <x:c r="G326" s="12" t="n">
        <x:f>MOD(Settings!$B$17*G325,Settings!$B$18)</x:f>
        <x:v>677462118</x:v>
      </x:c>
      <x:c r="H326" s="12" t="n">
        <x:f>MAX(G326,1)/Settings!$B$18</x:f>
        <x:v>0.3154678821170087</x:v>
      </x:c>
      <x:c r="I326" s="12" t="n">
        <x:f>-Settings!$B$21*LN(H326)</x:f>
        <x:v>4.614793608515701</x:v>
      </x:c>
      <x:c r="J326" s="12" t="n">
        <x:f>-Settings!$B$24*LN(H326)</x:f>
        <x:v>13.844380825547102</x:v>
      </x:c>
      <x:c r="K326" s="12" t="n">
        <x:f>Settings!$B$12</x:f>
        <x:v>300</x:v>
      </x:c>
      <x:c r="L326" s="12" t="n">
        <x:f>Settings!$B$12*Settings!$B$25</x:f>
        <x:v>75</x:v>
      </x:c>
    </x:row>
    <x:row r="327">
      <x:c r="A327" s="7">
        <x:v>3</x:v>
      </x:c>
      <x:c r="B327" s="7">
        <x:v>82</x:v>
      </x:c>
      <x:c r="C327" s="12" t="n">
        <x:f>MOD(Settings!$B$17*C326,Settings!$B$18)</x:f>
        <x:v>1571289249</x:v>
      </x:c>
      <x:c r="D327" s="12" t="n">
        <x:f>MAX(C327,1)/Settings!$B$18</x:f>
        <x:v>0.7316885747628699</x:v>
      </x:c>
      <x:c r="E327" s="12" t="n">
        <x:f>-Settings!$B$11*LN(D327)</x:f>
        <x:v>18.744017991657216</x:v>
      </x:c>
      <x:c r="F327" s="12">
        <x:f t="shared" si="10"/>
        <x:v>3798.322974268995</x:v>
      </x:c>
      <x:c r="G327" s="12" t="n">
        <x:f>MOD(Settings!$B$17*G326,Settings!$B$18)</x:f>
        <x:v>147520832</x:v>
      </x:c>
      <x:c r="H327" s="12" t="n">
        <x:f>MAX(G327,1)/Settings!$B$18</x:f>
        <x:v>0.06869474056581722</x:v>
      </x:c>
      <x:c r="I327" s="12" t="n">
        <x:f>-Settings!$B$21*LN(H327)</x:f>
        <x:v>10.71233055689103</x:v>
      </x:c>
      <x:c r="J327" s="12" t="n">
        <x:f>-Settings!$B$24*LN(H327)</x:f>
        <x:v>32.13699167067309</x:v>
      </x:c>
      <x:c r="K327" s="12" t="n">
        <x:f>Settings!$B$12</x:f>
        <x:v>300</x:v>
      </x:c>
      <x:c r="L327" s="12" t="n">
        <x:f>Settings!$B$12*Settings!$B$25</x:f>
        <x:v>75</x:v>
      </x:c>
    </x:row>
    <x:row r="328">
      <x:c r="A328" s="7">
        <x:v>3</x:v>
      </x:c>
      <x:c r="B328" s="7">
        <x:v>83</x:v>
      </x:c>
      <x:c r="C328" s="12" t="n">
        <x:f>MOD(Settings!$B$17*C327,Settings!$B$18)</x:f>
        <x:v>1052000784</x:v>
      </x:c>
      <x:c r="D328" s="12" t="n">
        <x:f>MAX(C328,1)/Settings!$B$18</x:f>
        <x:v>0.48987603955430725</x:v>
      </x:c>
      <x:c r="E328" s="12" t="n">
        <x:f>-Settings!$B$11*LN(D328)</x:f>
        <x:v>42.816174023030605</x:v>
      </x:c>
      <x:c r="F328" s="12">
        <x:f t="shared" si="10"/>
        <x:v>3841.1391482920258</x:v>
      </x:c>
      <x:c r="G328" s="12" t="n">
        <x:f>MOD(Settings!$B$17*G327,Settings!$B$18)</x:f>
        <x:v>1186494786</x:v>
      </x:c>
      <x:c r="H328" s="12" t="n">
        <x:f>MAX(G328,1)/Settings!$B$18</x:f>
        <x:v>0.5525046896899607</x:v>
      </x:c>
      <x:c r="I328" s="12" t="n">
        <x:f>-Settings!$B$21*LN(H328)</x:f>
        <x:v>2.3731734299985097</x:v>
      </x:c>
      <x:c r="J328" s="12" t="n">
        <x:f>-Settings!$B$24*LN(H328)</x:f>
        <x:v>7.119520289995529</x:v>
      </x:c>
      <x:c r="K328" s="12" t="n">
        <x:f>Settings!$B$12</x:f>
        <x:v>300</x:v>
      </x:c>
      <x:c r="L328" s="12" t="n">
        <x:f>Settings!$B$12*Settings!$B$25</x:f>
        <x:v>75</x:v>
      </x:c>
    </x:row>
    <x:row r="329">
      <x:c r="A329" s="7">
        <x:v>3</x:v>
      </x:c>
      <x:c r="B329" s="7">
        <x:v>84</x:v>
      </x:c>
      <x:c r="C329" s="12" t="n">
        <x:f>MOD(Settings!$B$17*C328,Settings!$B$18)</x:f>
        <x:v>744310937</x:v>
      </x:c>
      <x:c r="D329" s="12" t="n">
        <x:f>MAX(C329,1)/Settings!$B$18</x:f>
        <x:v>0.34659678924204634</x:v>
      </x:c>
      <x:c r="E329" s="12" t="n">
        <x:f>-Settings!$B$11*LN(D329)</x:f>
        <x:v>63.575589919607175</x:v>
      </x:c>
      <x:c r="F329" s="12">
        <x:f t="shared" si="10"/>
        <x:v>3904.7147382116327</x:v>
      </x:c>
      <x:c r="G329" s="12" t="n">
        <x:f>MOD(Settings!$B$17*G328,Settings!$B$18)</x:f>
        <x:v>2032205907</x:v>
      </x:c>
      <x:c r="H329" s="12" t="n">
        <x:f>MAX(G329,1)/Settings!$B$18</x:f>
        <x:v>0.9463196191686762</x:v>
      </x:c>
      <x:c r="I329" s="12" t="n">
        <x:f>-Settings!$B$21*LN(H329)</x:f>
        <x:v>0.22069961271486557</x:v>
      </x:c>
      <x:c r="J329" s="12" t="n">
        <x:f>-Settings!$B$24*LN(H329)</x:f>
        <x:v>0.6620988381445967</x:v>
      </x:c>
      <x:c r="K329" s="12" t="n">
        <x:f>Settings!$B$12</x:f>
        <x:v>300</x:v>
      </x:c>
      <x:c r="L329" s="12" t="n">
        <x:f>Settings!$B$12*Settings!$B$25</x:f>
        <x:v>75</x:v>
      </x:c>
    </x:row>
    <x:row r="330">
      <x:c r="A330" s="7">
        <x:v>3</x:v>
      </x:c>
      <x:c r="B330" s="7">
        <x:v>85</x:v>
      </x:c>
      <x:c r="C330" s="12" t="n">
        <x:f>MOD(Settings!$B$17*C329,Settings!$B$18)</x:f>
        <x:v>541674384</x:v>
      </x:c>
      <x:c r="D330" s="12" t="n">
        <x:f>MAX(C330,1)/Settings!$B$18</x:f>
        <x:v>0.2522367910725236</x:v>
      </x:c>
      <x:c r="E330" s="12" t="n">
        <x:f>-Settings!$B$11*LN(D330)</x:f>
        <x:v>82.64321913297113</x:v>
      </x:c>
      <x:c r="F330" s="12">
        <x:f t="shared" si="10"/>
        <x:v>3987.3579573446041</x:v>
      </x:c>
      <x:c r="G330" s="12" t="n">
        <x:f>MOD(Settings!$B$17*G329,Settings!$B$18)</x:f>
        <x:v>1704757061</x:v>
      </x:c>
      <x:c r="H330" s="12" t="n">
        <x:f>MAX(G330,1)/Settings!$B$18</x:f>
        <x:v>0.7938393679418785</x:v>
      </x:c>
      <x:c r="I330" s="12" t="n">
        <x:f>-Settings!$B$21*LN(H330)</x:f>
        <x:v>0.9234965823195447</x:v>
      </x:c>
      <x:c r="J330" s="12" t="n">
        <x:f>-Settings!$B$24*LN(H330)</x:f>
        <x:v>2.770489746958634</x:v>
      </x:c>
      <x:c r="K330" s="12" t="n">
        <x:f>Settings!$B$12</x:f>
        <x:v>300</x:v>
      </x:c>
      <x:c r="L330" s="12" t="n">
        <x:f>Settings!$B$12*Settings!$B$25</x:f>
        <x:v>75</x:v>
      </x:c>
    </x:row>
    <x:row r="331">
      <x:c r="A331" s="7">
        <x:v>3</x:v>
      </x:c>
      <x:c r="B331" s="7">
        <x:v>86</x:v>
      </x:c>
      <x:c r="C331" s="12" t="n">
        <x:f>MOD(Settings!$B$17*C330,Settings!$B$18)</x:f>
        <x:v>738192255</x:v>
      </x:c>
      <x:c r="D331" s="12" t="n">
        <x:f>MAX(C331,1)/Settings!$B$18</x:f>
        <x:v>0.3437475559039728</x:v>
      </x:c>
      <x:c r="E331" s="12" t="n">
        <x:f>-Settings!$B$11*LN(D331)</x:f>
        <x:v>64.07086440744999</x:v>
      </x:c>
      <x:c r="F331" s="12">
        <x:f t="shared" si="10"/>
        <x:v>4051.4288217520539</x:v>
      </x:c>
      <x:c r="G331" s="12" t="n">
        <x:f>MOD(Settings!$B$17*G330,Settings!$B$18)</x:f>
        <x:v>125105953</x:v>
      </x:c>
      <x:c r="H331" s="12" t="n">
        <x:f>MAX(G331,1)/Settings!$B$18</x:f>
        <x:v>0.05825699915096955</x:v>
      </x:c>
      <x:c r="I331" s="12" t="n">
        <x:f>-Settings!$B$21*LN(H331)</x:f>
        <x:v>11.371564146625692</x:v>
      </x:c>
      <x:c r="J331" s="12" t="n">
        <x:f>-Settings!$B$24*LN(H331)</x:f>
        <x:v>34.114692439877075</x:v>
      </x:c>
      <x:c r="K331" s="12" t="n">
        <x:f>Settings!$B$12</x:f>
        <x:v>300</x:v>
      </x:c>
      <x:c r="L331" s="12" t="n">
        <x:f>Settings!$B$12*Settings!$B$25</x:f>
        <x:v>75</x:v>
      </x:c>
    </x:row>
    <x:row r="332">
      <x:c r="A332" s="7">
        <x:v>3</x:v>
      </x:c>
      <x:c r="B332" s="7">
        <x:v>87</x:v>
      </x:c>
      <x:c r="C332" s="12" t="n">
        <x:f>MOD(Settings!$B$17*C331,Settings!$B$18)</x:f>
        <x:v>784201066</x:v>
      </x:c>
      <x:c r="D332" s="12" t="n">
        <x:f>MAX(C332,1)/Settings!$B$18</x:f>
        <x:v>0.3651720780717079</x:v>
      </x:c>
      <x:c r="E332" s="12" t="n">
        <x:f>-Settings!$B$11*LN(D332)</x:f>
        <x:v>60.4431953834374</x:v>
      </x:c>
      <x:c r="F332" s="12">
        <x:f t="shared" si="10"/>
        <x:v>4111.8720171354917</x:v>
      </x:c>
      <x:c r="G332" s="12" t="n">
        <x:f>MOD(Settings!$B$17*G331,Settings!$B$18)</x:f>
        <x:v>269261658</x:v>
      </x:c>
      <x:c r="H332" s="12" t="n">
        <x:f>MAX(G332,1)/Settings!$B$18</x:f>
        <x:v>0.12538473034528305</x:v>
      </x:c>
      <x:c r="I332" s="12" t="n">
        <x:f>-Settings!$B$21*LN(H332)</x:f>
        <x:v>8.305473703116261</x:v>
      </x:c>
      <x:c r="J332" s="12" t="n">
        <x:f>-Settings!$B$24*LN(H332)</x:f>
        <x:v>24.916421109348782</x:v>
      </x:c>
      <x:c r="K332" s="12" t="n">
        <x:f>Settings!$B$12</x:f>
        <x:v>300</x:v>
      </x:c>
      <x:c r="L332" s="12" t="n">
        <x:f>Settings!$B$12*Settings!$B$25</x:f>
        <x:v>75</x:v>
      </x:c>
    </x:row>
    <x:row r="333">
      <x:c r="A333" s="7">
        <x:v>3</x:v>
      </x:c>
      <x:c r="B333" s="7">
        <x:v>88</x:v>
      </x:c>
      <x:c r="C333" s="12" t="n">
        <x:f>MOD(Settings!$B$17*C332,Settings!$B$18)</x:f>
        <x:v>960174623</x:v>
      </x:c>
      <x:c r="D333" s="12" t="n">
        <x:f>MAX(C333,1)/Settings!$B$18</x:f>
        <x:v>0.4471161511946079</x:v>
      </x:c>
      <x:c r="E333" s="12" t="n">
        <x:f>-Settings!$B$11*LN(D333)</x:f>
        <x:v>48.29621232298582</x:v>
      </x:c>
      <x:c r="F333" s="12">
        <x:f t="shared" si="10"/>
        <x:v>4160.1682294584771</x:v>
      </x:c>
      <x:c r="G333" s="12" t="n">
        <x:f>MOD(Settings!$B$17*G332,Settings!$B$18)</x:f>
        <x:v>732641777</x:v>
      </x:c>
      <x:c r="H333" s="12" t="n">
        <x:f>MAX(G333,1)/Settings!$B$18</x:f>
        <x:v>0.341162913172116</x:v>
      </x:c>
      <x:c r="I333" s="12" t="n">
        <x:f>-Settings!$B$21*LN(H333)</x:f>
        <x:v>4.301580658190123</x:v>
      </x:c>
      <x:c r="J333" s="12" t="n">
        <x:f>-Settings!$B$24*LN(H333)</x:f>
        <x:v>12.90474197457037</x:v>
      </x:c>
      <x:c r="K333" s="12" t="n">
        <x:f>Settings!$B$12</x:f>
        <x:v>300</x:v>
      </x:c>
      <x:c r="L333" s="12" t="n">
        <x:f>Settings!$B$12*Settings!$B$25</x:f>
        <x:v>75</x:v>
      </x:c>
    </x:row>
    <x:row r="334">
      <x:c r="A334" s="7">
        <x:v>3</x:v>
      </x:c>
      <x:c r="B334" s="7">
        <x:v>89</x:v>
      </x:c>
      <x:c r="C334" s="12" t="n">
        <x:f>MOD(Settings!$B$17*C333,Settings!$B$18)</x:f>
        <x:v>1462765203</x:v>
      </x:c>
      <x:c r="D334" s="12" t="n">
        <x:f>MAX(C334,1)/Settings!$B$18</x:f>
        <x:v>0.6811531277751331</x:v>
      </x:c>
      <x:c r="E334" s="12" t="n">
        <x:f>-Settings!$B$11*LN(D334)</x:f>
        <x:v>23.03808845262095</x:v>
      </x:c>
      <x:c r="F334" s="12">
        <x:f t="shared" si="10"/>
        <x:v>4183.2063179110983</x:v>
      </x:c>
      <x:c r="G334" s="12" t="n">
        <x:f>MOD(Settings!$B$17*G333,Settings!$B$18)</x:f>
        <x:v>1986597788</x:v>
      </x:c>
      <x:c r="H334" s="12" t="n">
        <x:f>MAX(G334,1)/Settings!$B$18</x:f>
        <x:v>0.925081683753562</x:v>
      </x:c>
      <x:c r="I334" s="12" t="n">
        <x:f>-Settings!$B$21*LN(H334)</x:f>
        <x:v>0.31149295443166686</x:v>
      </x:c>
      <x:c r="J334" s="12" t="n">
        <x:f>-Settings!$B$24*LN(H334)</x:f>
        <x:v>0.9344788632950005</x:v>
      </x:c>
      <x:c r="K334" s="12" t="n">
        <x:f>Settings!$B$12</x:f>
        <x:v>300</x:v>
      </x:c>
      <x:c r="L334" s="12" t="n">
        <x:f>Settings!$B$12*Settings!$B$25</x:f>
        <x:v>75</x:v>
      </x:c>
    </x:row>
    <x:row r="335">
      <x:c r="A335" s="7">
        <x:v>3</x:v>
      </x:c>
      <x:c r="B335" s="7">
        <x:v>90</x:v>
      </x:c>
      <x:c r="C335" s="12" t="n">
        <x:f>MOD(Settings!$B$17*C334,Settings!$B$18)</x:f>
        <x:v>301975965</x:v>
      </x:c>
      <x:c r="D335" s="12" t="n">
        <x:f>MAX(C335,1)/Settings!$B$18</x:f>
        <x:v>0.1406185166633774</x:v>
      </x:c>
      <x:c r="E335" s="12" t="n">
        <x:f>-Settings!$B$11*LN(D335)</x:f>
        <x:v>117.70227664880136</x:v>
      </x:c>
      <x:c r="F335" s="12">
        <x:f t="shared" si="10"/>
        <x:v>4300.9085945598999</x:v>
      </x:c>
      <x:c r="G335" s="12" t="n">
        <x:f>MOD(Settings!$B$17*G334,Settings!$B$18)</x:f>
        <x:v>1820763007</x:v>
      </x:c>
      <x:c r="H335" s="12" t="n">
        <x:f>MAX(G335,1)/Settings!$B$18</x:f>
        <x:v>0.8478588461167453</x:v>
      </x:c>
      <x:c r="I335" s="12" t="n">
        <x:f>-Settings!$B$21*LN(H335)</x:f>
        <x:v>0.6601644483856854</x:v>
      </x:c>
      <x:c r="J335" s="12" t="n">
        <x:f>-Settings!$B$24*LN(H335)</x:f>
        <x:v>1.9804933451570563</x:v>
      </x:c>
      <x:c r="K335" s="12" t="n">
        <x:f>Settings!$B$12</x:f>
        <x:v>300</x:v>
      </x:c>
      <x:c r="L335" s="12" t="n">
        <x:f>Settings!$B$12*Settings!$B$25</x:f>
        <x:v>75</x:v>
      </x:c>
    </x:row>
    <x:row r="336">
      <x:c r="A336" s="7">
        <x:v>3</x:v>
      </x:c>
      <x:c r="B336" s="7">
        <x:v>91</x:v>
      </x:c>
      <x:c r="C336" s="12" t="n">
        <x:f>MOD(Settings!$B$17*C335,Settings!$B$18)</x:f>
        <x:v>806185894</x:v>
      </x:c>
      <x:c r="D336" s="12" t="n">
        <x:f>MAX(C336,1)/Settings!$B$18</x:f>
        <x:v>0.37540956138419435</x:v>
      </x:c>
      <x:c r="E336" s="12" t="n">
        <x:f>-Settings!$B$11*LN(D336)</x:f>
        <x:v>58.78426111784453</x:v>
      </x:c>
      <x:c r="F336" s="12">
        <x:f t="shared" si="10"/>
        <x:v>4359.6928556777448</x:v>
      </x:c>
      <x:c r="G336" s="12" t="n">
        <x:f>MOD(Settings!$B$17*G335,Settings!$B$18)</x:f>
        <x:v>2069372546</x:v>
      </x:c>
      <x:c r="H336" s="12" t="n">
        <x:f>MAX(G336,1)/Settings!$B$18</x:f>
        <x:v>0.9636266841383775</x:v>
      </x:c>
      <x:c r="I336" s="12" t="n">
        <x:f>-Settings!$B$21*LN(H336)</x:f>
        <x:v>0.14820526597143657</x:v>
      </x:c>
      <x:c r="J336" s="12" t="n">
        <x:f>-Settings!$B$24*LN(H336)</x:f>
        <x:v>0.4446157979143097</x:v>
      </x:c>
      <x:c r="K336" s="12" t="n">
        <x:f>Settings!$B$12</x:f>
        <x:v>300</x:v>
      </x:c>
      <x:c r="L336" s="12" t="n">
        <x:f>Settings!$B$12*Settings!$B$25</x:f>
        <x:v>75</x:v>
      </x:c>
    </x:row>
    <x:row r="337">
      <x:c r="A337" s="7">
        <x:v>3</x:v>
      </x:c>
      <x:c r="B337" s="7">
        <x:v>92</x:v>
      </x:c>
      <x:c r="C337" s="12" t="n">
        <x:f>MOD(Settings!$B$17*C336,Settings!$B$18)</x:f>
        <x:v>1091991535</x:v>
      </x:c>
      <x:c r="D337" s="12" t="n">
        <x:f>MAX(C337,1)/Settings!$B$18</x:f>
        <x:v>0.5084981841540421</x:v>
      </x:c>
      <x:c r="E337" s="12" t="n">
        <x:f>-Settings!$B$11*LN(D337)</x:f>
        <x:v>40.57761806910398</x:v>
      </x:c>
      <x:c r="F337" s="12">
        <x:f t="shared" si="10"/>
        <x:v>4400.2704737468484</x:v>
      </x:c>
      <x:c r="G337" s="12" t="n">
        <x:f>MOD(Settings!$B$17*G336,Settings!$B$18)</x:f>
        <x:v>1446717457</x:v>
      </x:c>
      <x:c r="H337" s="12" t="n">
        <x:f>MAX(G337,1)/Settings!$B$18</x:f>
        <x:v>0.6736803137109058</x:v>
      </x:c>
      <x:c r="I337" s="12" t="n">
        <x:f>-Settings!$B$21*LN(H337)</x:f>
        <x:v>1.5799983703718903</x:v>
      </x:c>
      <x:c r="J337" s="12" t="n">
        <x:f>-Settings!$B$24*LN(H337)</x:f>
        <x:v>4.739995111115671</x:v>
      </x:c>
      <x:c r="K337" s="12" t="n">
        <x:f>Settings!$B$12</x:f>
        <x:v>300</x:v>
      </x:c>
      <x:c r="L337" s="12" t="n">
        <x:f>Settings!$B$12*Settings!$B$25</x:f>
        <x:v>75</x:v>
      </x:c>
    </x:row>
    <x:row r="338">
      <x:c r="A338" s="7">
        <x:v>3</x:v>
      </x:c>
      <x:c r="B338" s="7">
        <x:v>93</x:v>
      </x:c>
      <x:c r="C338" s="12" t="n">
        <x:f>MOD(Settings!$B$17*C337,Settings!$B$18)</x:f>
        <x:v>706481483</x:v>
      </x:c>
      <x:c r="D338" s="12" t="n">
        <x:f>MAX(C338,1)/Settings!$B$18</x:f>
        <x:v>0.32898107698605444</x:v>
      </x:c>
      <x:c r="E338" s="12" t="n">
        <x:f>-Settings!$B$11*LN(D338)</x:f>
        <x:v>66.70530279783782</x:v>
      </x:c>
      <x:c r="F338" s="12">
        <x:f t="shared" si="10"/>
        <x:v>4466.9757765446866</x:v>
      </x:c>
      <x:c r="G338" s="12" t="n">
        <x:f>MOD(Settings!$B$17*G337,Settings!$B$18)</x:f>
        <x:v>1170448465</x:v>
      </x:c>
      <x:c r="H338" s="12" t="n">
        <x:f>MAX(G338,1)/Settings!$B$18</x:f>
        <x:v>0.5450325391930679</x:v>
      </x:c>
      <x:c r="I338" s="12" t="n">
        <x:f>-Settings!$B$21*LN(H338)</x:f>
        <x:v>2.427639124639012</x:v>
      </x:c>
      <x:c r="J338" s="12" t="n">
        <x:f>-Settings!$B$24*LN(H338)</x:f>
        <x:v>7.282917373917036</x:v>
      </x:c>
      <x:c r="K338" s="12" t="n">
        <x:f>Settings!$B$12</x:f>
        <x:v>300</x:v>
      </x:c>
      <x:c r="L338" s="12" t="n">
        <x:f>Settings!$B$12*Settings!$B$25</x:f>
        <x:v>75</x:v>
      </x:c>
    </x:row>
    <x:row r="339">
      <x:c r="A339" s="7">
        <x:v>3</x:v>
      </x:c>
      <x:c r="B339" s="7">
        <x:v>94</x:v>
      </x:c>
      <x:c r="C339" s="12" t="n">
        <x:f>MOD(Settings!$B$17*C338,Settings!$B$18)</x:f>
        <x:v>397200518</x:v>
      </x:c>
      <x:c r="D339" s="12" t="n">
        <x:f>MAX(C339,1)/Settings!$B$18</x:f>
        <x:v>0.18496090461731</x:v>
      </x:c>
      <x:c r="E339" s="12" t="n">
        <x:f>-Settings!$B$11*LN(D339)</x:f>
        <x:v>101.25664815775798</x:v>
      </x:c>
      <x:c r="F339" s="12">
        <x:f t="shared" si="10"/>
        <x:v>4568.2324247024444</x:v>
      </x:c>
      <x:c r="G339" s="12" t="n">
        <x:f>MOD(Settings!$B$17*G338,Settings!$B$18)</x:f>
        <x:v>777144735</x:v>
      </x:c>
      <x:c r="H339" s="12" t="n">
        <x:f>MAX(G339,1)/Settings!$B$18</x:f>
        <x:v>0.3618862178930483</x:v>
      </x:c>
      <x:c r="I339" s="12" t="n">
        <x:f>-Settings!$B$21*LN(H339)</x:f>
        <x:v>4.065701727105278</x:v>
      </x:c>
      <x:c r="J339" s="12" t="n">
        <x:f>-Settings!$B$24*LN(H339)</x:f>
        <x:v>12.197105181315834</x:v>
      </x:c>
      <x:c r="K339" s="12" t="n">
        <x:f>Settings!$B$12</x:f>
        <x:v>300</x:v>
      </x:c>
      <x:c r="L339" s="12" t="n">
        <x:f>Settings!$B$12*Settings!$B$25</x:f>
        <x:v>75</x:v>
      </x:c>
    </x:row>
    <x:row r="340">
      <x:c r="A340" s="7">
        <x:v>3</x:v>
      </x:c>
      <x:c r="B340" s="7">
        <x:v>95</x:v>
      </x:c>
      <x:c r="C340" s="12" t="n">
        <x:f>MOD(Settings!$B$17*C339,Settings!$B$18)</x:f>
        <x:v>1369931150</x:v>
      </x:c>
      <x:c r="D340" s="12" t="n">
        <x:f>MAX(C340,1)/Settings!$B$18</x:f>
        <x:v>0.6379239031290281</x:v>
      </x:c>
      <x:c r="E340" s="12" t="n">
        <x:f>-Settings!$B$11*LN(D340)</x:f>
        <x:v>26.97217661060999</x:v>
      </x:c>
      <x:c r="F340" s="12">
        <x:f t="shared" si="10"/>
        <x:v>4595.2046013130548</x:v>
      </x:c>
      <x:c r="G340" s="12" t="n">
        <x:f>MOD(Settings!$B$17*G339,Settings!$B$18)</x:f>
        <x:v>476020091</x:v>
      </x:c>
      <x:c r="H340" s="12" t="n">
        <x:f>MAX(G340,1)/Settings!$B$18</x:f>
        <x:v>0.2216641284626276</x:v>
      </x:c>
      <x:c r="I340" s="12" t="n">
        <x:f>-Settings!$B$21*LN(H340)</x:f>
        <x:v>6.026367910417951</x:v>
      </x:c>
      <x:c r="J340" s="12" t="n">
        <x:f>-Settings!$B$24*LN(H340)</x:f>
        <x:v>18.079103731253852</x:v>
      </x:c>
      <x:c r="K340" s="12" t="n">
        <x:f>Settings!$B$12</x:f>
        <x:v>300</x:v>
      </x:c>
      <x:c r="L340" s="12" t="n">
        <x:f>Settings!$B$12*Settings!$B$25</x:f>
        <x:v>75</x:v>
      </x:c>
    </x:row>
    <x:row r="341">
      <x:c r="A341" s="7">
        <x:v>3</x:v>
      </x:c>
      <x:c r="B341" s="7">
        <x:v>96</x:v>
      </x:c>
      <x:c r="C341" s="12" t="n">
        <x:f>MOD(Settings!$B$17*C340,Settings!$B$18)</x:f>
        <x:v>1260658563</x:v>
      </x:c>
      <x:c r="D341" s="12" t="n">
        <x:f>MAX(C341,1)/Settings!$B$18</x:f>
        <x:v>0.5870398895754665</x:v>
      </x:c>
      <x:c r="E341" s="12" t="n">
        <x:f>-Settings!$B$11*LN(D341)</x:f>
        <x:v>31.95975038874702</x:v>
      </x:c>
      <x:c r="F341" s="12">
        <x:f t="shared" si="10"/>
        <x:v>4627.1643517018019</x:v>
      </x:c>
      <x:c r="G341" s="12" t="n">
        <x:f>MOD(Settings!$B$17*G340,Settings!$B$18)</x:f>
        <x:v>1093084362</x:v>
      </x:c>
      <x:c r="H341" s="12" t="n">
        <x:f>MAX(G341,1)/Settings!$B$18</x:f>
        <x:v>0.5090070713819037</x:v>
      </x:c>
      <x:c r="I341" s="12" t="n">
        <x:f>-Settings!$B$21*LN(H341)</x:f>
        <x:v>2.701173479331299</x:v>
      </x:c>
      <x:c r="J341" s="12" t="n">
        <x:f>-Settings!$B$24*LN(H341)</x:f>
        <x:v>8.103520437993897</x:v>
      </x:c>
      <x:c r="K341" s="12" t="n">
        <x:f>Settings!$B$12</x:f>
        <x:v>300</x:v>
      </x:c>
      <x:c r="L341" s="12" t="n">
        <x:f>Settings!$B$12*Settings!$B$25</x:f>
        <x:v>75</x:v>
      </x:c>
    </x:row>
    <x:row r="342">
      <x:c r="A342" s="7">
        <x:v>3</x:v>
      </x:c>
      <x:c r="B342" s="7">
        <x:v>97</x:v>
      </x:c>
      <x:c r="C342" s="12" t="n">
        <x:f>MOD(Settings!$B$17*C341,Settings!$B$18)</x:f>
        <x:v>814807039</x:v>
      </x:c>
      <x:c r="D342" s="12" t="n">
        <x:f>MAX(C342,1)/Settings!$B$18</x:f>
        <x:v>0.3794240948648304</x:v>
      </x:c>
      <x:c r="E342" s="12" t="n">
        <x:f>-Settings!$B$11*LN(D342)</x:f>
        <x:v>58.14604294099411</x:v>
      </x:c>
      <x:c r="F342" s="12">
        <x:f t="shared" si="10"/>
        <x:v>4685.3103946427964</x:v>
      </x:c>
      <x:c r="G342" s="12" t="n">
        <x:f>MOD(Settings!$B$17*G341,Settings!$B$18)</x:f>
        <x:v>1893755696</x:v>
      </x:c>
      <x:c r="H342" s="12" t="n">
        <x:f>MAX(G342,1)/Settings!$B$18</x:f>
        <x:v>0.8818487156563666</x:v>
      </x:c>
      <x:c r="I342" s="12" t="n">
        <x:f>-Settings!$B$21*LN(H342)</x:f>
        <x:v>0.5029390475457376</x:v>
      </x:c>
      <x:c r="J342" s="12" t="n">
        <x:f>-Settings!$B$24*LN(H342)</x:f>
        <x:v>1.5088171426372128</x:v>
      </x:c>
      <x:c r="K342" s="12" t="n">
        <x:f>Settings!$B$12</x:f>
        <x:v>300</x:v>
      </x:c>
      <x:c r="L342" s="12" t="n">
        <x:f>Settings!$B$12*Settings!$B$25</x:f>
        <x:v>75</x:v>
      </x:c>
    </x:row>
    <x:row r="343">
      <x:c r="A343" s="7">
        <x:v>3</x:v>
      </x:c>
      <x:c r="B343" s="7">
        <x:v>98</x:v>
      </x:c>
      <x:c r="C343" s="12" t="n">
        <x:f>MOD(Settings!$B$17*C342,Settings!$B$18)</x:f>
        <x:v>2106171201</x:v>
      </x:c>
      <x:c r="D343" s="12" t="n">
        <x:f>MAX(C343,1)/Settings!$B$18</x:f>
        <x:v>0.9807623932048504</x:v>
      </x:c>
      <x:c r="E343" s="12" t="n">
        <x:f>-Settings!$B$11*LN(D343)</x:f>
        <x:v>1.165503450940425</x:v>
      </x:c>
      <x:c r="F343" s="12" t="n">
        <x:f t="shared" ref="F343:F365" si="11">F342+E343</x:f>
        <x:v>4686.475898093737</x:v>
      </x:c>
      <x:c r="G343" s="12" t="n">
        <x:f>MOD(Settings!$B$17*G342,Settings!$B$18)</x:f>
        <x:v>496850485</x:v>
      </x:c>
      <x:c r="H343" s="12" t="n">
        <x:f>MAX(G343,1)/Settings!$B$18</x:f>
        <x:v>0.23136403655231186</x:v>
      </x:c>
      <x:c r="I343" s="12" t="n">
        <x:f>-Settings!$B$21*LN(H343)</x:f>
        <x:v>5.85505157240692</x:v>
      </x:c>
      <x:c r="J343" s="12" t="n">
        <x:f>-Settings!$B$24*LN(H343)</x:f>
        <x:v>17.565154717220757</x:v>
      </x:c>
      <x:c r="K343" s="12" t="n">
        <x:f>Settings!$B$12</x:f>
        <x:v>300</x:v>
      </x:c>
      <x:c r="L343" s="12" t="n">
        <x:f>Settings!$B$12*Settings!$B$25</x:f>
        <x:v>75</x:v>
      </x:c>
    </x:row>
    <x:row r="344">
      <x:c r="A344" s="7">
        <x:v>3</x:v>
      </x:c>
      <x:c r="B344" s="7">
        <x:v>99</x:v>
      </x:c>
      <x:c r="C344" s="12" t="n">
        <x:f>MOD(Settings!$B$17*C343,Settings!$B$18)</x:f>
        <x:v>1446421706</x:v>
      </x:c>
      <x:c r="D344" s="12" t="n">
        <x:f>MAX(C344,1)/Settings!$B$18</x:f>
        <x:v>0.673542593919459</x:v>
      </x:c>
      <x:c r="E344" s="12" t="n">
        <x:f>-Settings!$B$11*LN(D344)</x:f>
        <x:v>23.712242549360578</x:v>
      </x:c>
      <x:c r="F344" s="12">
        <x:f t="shared" si="11"/>
        <x:v>4710.1881406430975</x:v>
      </x:c>
      <x:c r="G344" s="12" t="n">
        <x:f>MOD(Settings!$B$17*G343,Settings!$B$18)</x:f>
        <x:v>1149681859</x:v>
      </x:c>
      <x:c r="H344" s="12" t="n">
        <x:f>MAX(G344,1)/Settings!$B$18</x:f>
        <x:v>0.5353623347055922</x:v>
      </x:c>
      <x:c r="I344" s="12" t="n">
        <x:f>-Settings!$B$21*LN(H344)</x:f>
        <x:v>2.499246000768024</x:v>
      </x:c>
      <x:c r="J344" s="12" t="n">
        <x:f>-Settings!$B$24*LN(H344)</x:f>
        <x:v>7.4977380023040725</x:v>
      </x:c>
      <x:c r="K344" s="12" t="n">
        <x:f>Settings!$B$12</x:f>
        <x:v>300</x:v>
      </x:c>
      <x:c r="L344" s="12" t="n">
        <x:f>Settings!$B$12*Settings!$B$25</x:f>
        <x:v>75</x:v>
      </x:c>
    </x:row>
    <x:row r="345">
      <x:c r="A345" s="7">
        <x:v>3</x:v>
      </x:c>
      <x:c r="B345" s="7">
        <x:v>100</x:v>
      </x:c>
      <x:c r="C345" s="12" t="n">
        <x:f>MOD(Settings!$B$17*C344,Settings!$B$18)</x:f>
        <x:v>494728702</x:v>
      </x:c>
      <x:c r="D345" s="12" t="n">
        <x:f>MAX(C345,1)/Settings!$B$18</x:f>
        <x:v>0.2303760043486841</x:v>
      </x:c>
      <x:c r="E345" s="12" t="n">
        <x:f>-Settings!$B$11*LN(D345)</x:f>
        <x:v>88.08255020257971</x:v>
      </x:c>
      <x:c r="F345" s="12">
        <x:f t="shared" si="11"/>
        <x:v>4798.2706908456776</x:v>
      </x:c>
      <x:c r="G345" s="12" t="n">
        <x:f>MOD(Settings!$B$17*G344,Settings!$B$18)</x:f>
        <x:v>1792632154</x:v>
      </x:c>
      <x:c r="H345" s="12" t="n">
        <x:f>MAX(G345,1)/Settings!$B$18</x:f>
        <x:v>0.8347593968896007</x:v>
      </x:c>
      <x:c r="I345" s="12" t="n">
        <x:f>-Settings!$B$21*LN(H345)</x:f>
        <x:v>0.7224469723653402</x:v>
      </x:c>
      <x:c r="J345" s="12" t="n">
        <x:f>-Settings!$B$24*LN(H345)</x:f>
        <x:v>2.1673409170960207</x:v>
      </x:c>
      <x:c r="K345" s="12" t="n">
        <x:f>Settings!$B$12</x:f>
        <x:v>300</x:v>
      </x:c>
      <x:c r="L345" s="12" t="n">
        <x:f>Settings!$B$12*Settings!$B$25</x:f>
        <x:v>75</x:v>
      </x:c>
    </x:row>
    <x:row r="346">
      <x:c r="A346" s="7">
        <x:v>3</x:v>
      </x:c>
      <x:c r="B346" s="7">
        <x:v>101</x:v>
      </x:c>
      <x:c r="C346" s="12" t="n">
        <x:f>MOD(Settings!$B$17*C345,Settings!$B$18)</x:f>
        <x:v>1996096977</x:v>
      </x:c>
      <x:c r="D346" s="12" t="n">
        <x:f>MAX(C346,1)/Settings!$B$18</x:f>
        <x:v>0.9295050883337413</x:v>
      </x:c>
      <x:c r="E346" s="12" t="n">
        <x:f>-Settings!$B$11*LN(D346)</x:f>
        <x:v>4.386179853951763</x:v>
      </x:c>
      <x:c r="F346" s="12">
        <x:f t="shared" si="11"/>
        <x:v>4802.6568706996295</x:v>
      </x:c>
      <x:c r="G346" s="12" t="n">
        <x:f>MOD(Settings!$B$17*G345,Settings!$B$18)</x:f>
        <x:v>1720528515</x:v>
      </x:c>
      <x:c r="H346" s="12" t="n">
        <x:f>MAX(G346,1)/Settings!$B$18</x:f>
        <x:v>0.8011835235176531</x:v>
      </x:c>
      <x:c r="I346" s="12" t="n">
        <x:f>-Settings!$B$21*LN(H346)</x:f>
        <x:v>0.8866609606309251</x:v>
      </x:c>
      <x:c r="J346" s="12" t="n">
        <x:f>-Settings!$B$24*LN(H346)</x:f>
        <x:v>2.6599828818927755</x:v>
      </x:c>
      <x:c r="K346" s="12" t="n">
        <x:f>Settings!$B$12</x:f>
        <x:v>300</x:v>
      </x:c>
      <x:c r="L346" s="12" t="n">
        <x:f>Settings!$B$12*Settings!$B$25</x:f>
        <x:v>75</x:v>
      </x:c>
    </x:row>
    <x:row r="347">
      <x:c r="A347" s="7">
        <x:v>3</x:v>
      </x:c>
      <x:c r="B347" s="7">
        <x:v>102</x:v>
      </x:c>
      <x:c r="C347" s="12" t="n">
        <x:f>MOD(Settings!$B$17*C346,Settings!$B$18)</x:f>
        <x:v>412359005</x:v>
      </x:c>
      <x:c r="D347" s="12" t="n">
        <x:f>MAX(C347,1)/Settings!$B$18</x:f>
        <x:v>0.1920196251906546</x:v>
      </x:c>
      <x:c r="E347" s="12" t="n">
        <x:f>-Settings!$B$11*LN(D347)</x:f>
        <x:v>99.00946185859475</x:v>
      </x:c>
      <x:c r="F347" s="12">
        <x:f t="shared" si="11"/>
        <x:v>4901.666332558224</x:v>
      </x:c>
      <x:c r="G347" s="12" t="n">
        <x:f>MOD(Settings!$B$17*G346,Settings!$B$18)</x:f>
        <x:v>1055444750</x:v>
      </x:c>
      <x:c r="H347" s="12" t="n">
        <x:f>MAX(G347,1)/Settings!$B$18</x:f>
        <x:v>0.49147976119605813</x:v>
      </x:c>
      <x:c r="I347" s="12" t="n">
        <x:f>-Settings!$B$21*LN(H347)</x:f>
        <x:v>2.8413380714811587</x:v>
      </x:c>
      <x:c r="J347" s="12" t="n">
        <x:f>-Settings!$B$24*LN(H347)</x:f>
        <x:v>8.524014214443476</x:v>
      </x:c>
      <x:c r="K347" s="12" t="n">
        <x:f>Settings!$B$12</x:f>
        <x:v>300</x:v>
      </x:c>
      <x:c r="L347" s="12" t="n">
        <x:f>Settings!$B$12*Settings!$B$25</x:f>
        <x:v>75</x:v>
      </x:c>
    </x:row>
    <x:row r="348">
      <x:c r="A348" s="7">
        <x:v>3</x:v>
      </x:c>
      <x:c r="B348" s="7">
        <x:v>103</x:v>
      </x:c>
      <x:c r="C348" s="12" t="n">
        <x:f>MOD(Settings!$B$17*C347,Settings!$B$18)</x:f>
        <x:v>588068166</x:v>
      </x:c>
      <x:c r="D348" s="12" t="n">
        <x:f>MAX(C348,1)/Settings!$B$18</x:f>
        <x:v>0.27384057933177824</x:v>
      </x:c>
      <x:c r="E348" s="12" t="n">
        <x:f>-Settings!$B$11*LN(D348)</x:f>
        <x:v>77.71255015065069</x:v>
      </x:c>
      <x:c r="F348" s="12">
        <x:f t="shared" si="11"/>
        <x:v>4979.3788827088747</x:v>
      </x:c>
      <x:c r="G348" s="12" t="n">
        <x:f>MOD(Settings!$B$17*G347,Settings!$B$18)</x:f>
        <x:v>644989030</x:v>
      </x:c>
      <x:c r="H348" s="12" t="n">
        <x:f>MAX(G348,1)/Settings!$B$18</x:f>
        <x:v>0.30034642214902973</x:v>
      </x:c>
      <x:c r="I348" s="12" t="n">
        <x:f>-Settings!$B$21*LN(H348)</x:f>
        <x:v>4.811274920116673</x:v>
      </x:c>
      <x:c r="J348" s="12" t="n">
        <x:f>-Settings!$B$24*LN(H348)</x:f>
        <x:v>14.433824760350017</x:v>
      </x:c>
      <x:c r="K348" s="12" t="n">
        <x:f>Settings!$B$12</x:f>
        <x:v>300</x:v>
      </x:c>
      <x:c r="L348" s="12" t="n">
        <x:f>Settings!$B$12*Settings!$B$25</x:f>
        <x:v>75</x:v>
      </x:c>
    </x:row>
    <x:row r="349">
      <x:c r="A349" s="7">
        <x:v>3</x:v>
      </x:c>
      <x:c r="B349" s="7">
        <x:v>104</x:v>
      </x:c>
      <x:c r="C349" s="12" t="n">
        <x:f>MOD(Settings!$B$17*C348,Settings!$B$18)</x:f>
        <x:v>941922468</x:v>
      </x:c>
      <x:c r="D349" s="12" t="n">
        <x:f>MAX(C349,1)/Settings!$B$18</x:f>
        <x:v>0.43861682919720973</x:v>
      </x:c>
      <x:c r="E349" s="12" t="n">
        <x:f>-Settings!$B$11*LN(D349)</x:f>
        <x:v>49.44774440830757</x:v>
      </x:c>
      <x:c r="F349" s="12">
        <x:f t="shared" si="11"/>
        <x:v>5028.8266271171824</x:v>
      </x:c>
      <x:c r="G349" s="12" t="n">
        <x:f>MOD(Settings!$B$17*G348,Settings!$B$18)</x:f>
        <x:v>1980660801</x:v>
      </x:c>
      <x:c r="H349" s="12" t="n">
        <x:f>MAX(G349,1)/Settings!$B$18</x:f>
        <x:v>0.9223170587431253</x:v>
      </x:c>
      <x:c r="I349" s="12" t="n">
        <x:f>-Settings!$B$21*LN(H349)</x:f>
        <x:v>0.3234649321563948</x:v>
      </x:c>
      <x:c r="J349" s="12" t="n">
        <x:f>-Settings!$B$24*LN(H349)</x:f>
        <x:v>0.9703947964691845</x:v>
      </x:c>
      <x:c r="K349" s="12" t="n">
        <x:f>Settings!$B$12</x:f>
        <x:v>300</x:v>
      </x:c>
      <x:c r="L349" s="12" t="n">
        <x:f>Settings!$B$12*Settings!$B$25</x:f>
        <x:v>75</x:v>
      </x:c>
    </x:row>
    <x:row r="350">
      <x:c r="A350" s="7">
        <x:v>3</x:v>
      </x:c>
      <x:c r="B350" s="7">
        <x:v>105</x:v>
      </x:c>
      <x:c r="C350" s="12" t="n">
        <x:f>MOD(Settings!$B$17*C349,Settings!$B$18)</x:f>
        <x:v>1788957639</x:v>
      </x:c>
      <x:c r="D350" s="12" t="n">
        <x:f>MAX(C350,1)/Settings!$B$18</x:f>
        <x:v>0.8330483175036723</x:v>
      </x:c>
      <x:c r="E350" s="12" t="n">
        <x:f>-Settings!$B$11*LN(D350)</x:f>
        <x:v>10.959818057483048</x:v>
      </x:c>
      <x:c r="F350" s="12">
        <x:f t="shared" si="11"/>
        <x:v>5039.7864451746655</x:v>
      </x:c>
      <x:c r="G350" s="12" t="n">
        <x:f>MOD(Settings!$B$17*G349,Settings!$B$18)</x:f>
        <x:v>822070260</x:v>
      </x:c>
      <x:c r="H350" s="12" t="n">
        <x:f>MAX(G350,1)/Settings!$B$18</x:f>
        <x:v>0.382806295707266</x:v>
      </x:c>
      <x:c r="I350" s="12" t="n">
        <x:f>-Settings!$B$21*LN(H350)</x:f>
        <x:v>3.84090469228947</x:v>
      </x:c>
      <x:c r="J350" s="12" t="n">
        <x:f>-Settings!$B$24*LN(H350)</x:f>
        <x:v>11.522714076868409</x:v>
      </x:c>
      <x:c r="K350" s="12" t="n">
        <x:f>Settings!$B$12</x:f>
        <x:v>300</x:v>
      </x:c>
      <x:c r="L350" s="12" t="n">
        <x:f>Settings!$B$12*Settings!$B$25</x:f>
        <x:v>75</x:v>
      </x:c>
    </x:row>
    <x:row r="351">
      <x:c r="A351" s="7">
        <x:v>3</x:v>
      </x:c>
      <x:c r="B351" s="7">
        <x:v>106</x:v>
      </x:c>
      <x:c r="C351" s="12" t="n">
        <x:f>MOD(Settings!$B$17*C350,Settings!$B$18)</x:f>
        <x:v>92497026</x:v>
      </x:c>
      <x:c r="D351" s="12" t="n">
        <x:f>MAX(C351,1)/Settings!$B$18</x:f>
        <x:v>0.04307228421935452</x:v>
      </x:c>
      <x:c r="E351" s="12" t="n">
        <x:f>-Settings!$B$11*LN(D351)</x:f>
        <x:v>188.69253277669242</x:v>
      </x:c>
      <x:c r="F351" s="12">
        <x:f t="shared" si="11"/>
        <x:v>5228.4789779513576</x:v>
      </x:c>
      <x:c r="G351" s="12" t="n">
        <x:f>MOD(Settings!$B$17*G350,Settings!$B$18)</x:f>
        <x:v>1772558669</x:v>
      </x:c>
      <x:c r="H351" s="12" t="n">
        <x:f>MAX(G351,1)/Settings!$B$18</x:f>
        <x:v>0.8254119520193953</x:v>
      </x:c>
      <x:c r="I351" s="12" t="n">
        <x:f>-Settings!$B$21*LN(H351)</x:f>
        <x:v>0.7674907259719866</x:v>
      </x:c>
      <x:c r="J351" s="12" t="n">
        <x:f>-Settings!$B$24*LN(H351)</x:f>
        <x:v>2.30247217791596</x:v>
      </x:c>
      <x:c r="K351" s="12" t="n">
        <x:f>Settings!$B$12</x:f>
        <x:v>300</x:v>
      </x:c>
      <x:c r="L351" s="12" t="n">
        <x:f>Settings!$B$12*Settings!$B$25</x:f>
        <x:v>75</x:v>
      </x:c>
    </x:row>
    <x:row r="352">
      <x:c r="A352" s="7">
        <x:v>3</x:v>
      </x:c>
      <x:c r="B352" s="7">
        <x:v>107</x:v>
      </x:c>
      <x:c r="C352" s="12" t="n">
        <x:f>MOD(Settings!$B$17*C351,Settings!$B$18)</x:f>
        <x:v>1966839201</x:v>
      </x:c>
      <x:c r="D352" s="12" t="n">
        <x:f>MAX(C352,1)/Settings!$B$18</x:f>
        <x:v>0.9158808746914756</x:v>
      </x:c>
      <x:c r="E352" s="12" t="n">
        <x:f>-Settings!$B$11*LN(D352)</x:f>
        <x:v>5.272138333717564</x:v>
      </x:c>
      <x:c r="F352" s="12">
        <x:f t="shared" si="11"/>
        <x:v>5233.7511162850751</x:v>
      </x:c>
      <x:c r="G352" s="12" t="n">
        <x:f>MOD(Settings!$B$17*G351,Settings!$B$18)</x:f>
        <x:v>1500398699</x:v>
      </x:c>
      <x:c r="H352" s="12" t="n">
        <x:f>MAX(G352,1)/Settings!$B$18</x:f>
        <x:v>0.6986775899765443</x:v>
      </x:c>
      <x:c r="I352" s="12" t="n">
        <x:f>-Settings!$B$21*LN(H352)</x:f>
        <x:v>1.434263551292476</x:v>
      </x:c>
      <x:c r="J352" s="12" t="n">
        <x:f>-Settings!$B$24*LN(H352)</x:f>
        <x:v>4.302790653877428</x:v>
      </x:c>
      <x:c r="K352" s="12" t="n">
        <x:f>Settings!$B$12</x:f>
        <x:v>300</x:v>
      </x:c>
      <x:c r="L352" s="12" t="n">
        <x:f>Settings!$B$12*Settings!$B$25</x:f>
        <x:v>75</x:v>
      </x:c>
    </x:row>
    <x:row r="353">
      <x:c r="A353" s="7">
        <x:v>3</x:v>
      </x:c>
      <x:c r="B353" s="7">
        <x:v>108</x:v>
      </x:c>
      <x:c r="C353" s="12" t="n">
        <x:f>MOD(Settings!$B$17*C352,Settings!$B$18)</x:f>
        <x:v>450672936</x:v>
      </x:c>
      <x:c r="D353" s="12" t="n">
        <x:f>MAX(C353,1)/Settings!$B$18</x:f>
        <x:v>0.2098609396302425</x:v>
      </x:c>
      <x:c r="E353" s="12" t="n">
        <x:f>-Settings!$B$11*LN(D353)</x:f>
        <x:v>93.67860959086359</x:v>
      </x:c>
      <x:c r="F353" s="12">
        <x:f t="shared" si="11"/>
        <x:v>5327.4297258759389</x:v>
      </x:c>
      <x:c r="G353" s="12" t="n">
        <x:f>MOD(Settings!$B$17*G352,Settings!$B$18)</x:f>
        <x:v>1447951019</x:v>
      </x:c>
      <x:c r="H353" s="12" t="n">
        <x:f>MAX(G353,1)/Settings!$B$18</x:f>
        <x:v>0.6742547357800671</x:v>
      </x:c>
      <x:c r="I353" s="12" t="n">
        <x:f>-Settings!$B$21*LN(H353)</x:f>
        <x:v>1.5765891728492016</x:v>
      </x:c>
      <x:c r="J353" s="12" t="n">
        <x:f>-Settings!$B$24*LN(H353)</x:f>
        <x:v>4.729767518547605</x:v>
      </x:c>
      <x:c r="K353" s="12" t="n">
        <x:f>Settings!$B$12</x:f>
        <x:v>300</x:v>
      </x:c>
      <x:c r="L353" s="12" t="n">
        <x:f>Settings!$B$12*Settings!$B$25</x:f>
        <x:v>75</x:v>
      </x:c>
    </x:row>
    <x:row r="354">
      <x:c r="A354" s="7">
        <x:v>3</x:v>
      </x:c>
      <x:c r="B354" s="7">
        <x:v>109</x:v>
      </x:c>
      <x:c r="C354" s="12" t="n">
        <x:f>MOD(Settings!$B$17*C353,Settings!$B$18)</x:f>
        <x:v>285212383</x:v>
      </x:c>
      <x:c r="D354" s="12" t="n">
        <x:f>MAX(C354,1)/Settings!$B$18</x:f>
        <x:v>0.13281236548573355</x:v>
      </x:c>
      <x:c r="E354" s="12" t="n">
        <x:f>-Settings!$B$11*LN(D354)</x:f>
        <x:v>121.12907596063286</x:v>
      </x:c>
      <x:c r="F354" s="12">
        <x:f t="shared" si="11"/>
        <x:v>5448.5588018365715</x:v>
      </x:c>
      <x:c r="G354" s="12" t="n">
        <x:f>MOD(Settings!$B$17*G353,Settings!$B$18)</x:f>
        <x:v>428088529</x:v>
      </x:c>
      <x:c r="H354" s="12" t="n">
        <x:f>MAX(G354,1)/Settings!$B$18</x:f>
        <x:v>0.19934425558864338</x:v>
      </x:c>
      <x:c r="I354" s="12" t="n">
        <x:f>-Settings!$B$21*LN(H354)</x:f>
        <x:v>6.450888085111148</x:v>
      </x:c>
      <x:c r="J354" s="12" t="n">
        <x:f>-Settings!$B$24*LN(H354)</x:f>
        <x:v>19.352664255333444</x:v>
      </x:c>
      <x:c r="K354" s="12" t="n">
        <x:f>Settings!$B$12</x:f>
        <x:v>300</x:v>
      </x:c>
      <x:c r="L354" s="12" t="n">
        <x:f>Settings!$B$12*Settings!$B$25</x:f>
        <x:v>75</x:v>
      </x:c>
    </x:row>
    <x:row r="355">
      <x:c r="A355" s="7">
        <x:v>3</x:v>
      </x:c>
      <x:c r="B355" s="7">
        <x:v>110</x:v>
      </x:c>
      <x:c r="C355" s="12" t="n">
        <x:f>MOD(Settings!$B$17*C354,Settings!$B$18)</x:f>
        <x:v>381020977</x:v>
      </x:c>
      <x:c r="D355" s="12" t="n">
        <x:f>MAX(C355,1)/Settings!$B$18</x:f>
        <x:v>0.17742671872369326</x:v>
      </x:c>
      <x:c r="E355" s="12" t="n">
        <x:f>-Settings!$B$11*LN(D355)</x:f>
        <x:v>103.75185645447048</x:v>
      </x:c>
      <x:c r="F355" s="12">
        <x:f t="shared" si="11"/>
        <x:v>5552.3106582910423</x:v>
      </x:c>
      <x:c r="G355" s="12" t="n">
        <x:f>MOD(Settings!$B$17*G354,Settings!$B$18)</x:f>
        <x:v>813689453</x:v>
      </x:c>
      <x:c r="H355" s="12" t="n">
        <x:f>MAX(G355,1)/Settings!$B$18</x:f>
        <x:v>0.37890367832915095</x:v>
      </x:c>
      <x:c r="I355" s="12" t="n">
        <x:f>-Settings!$B$21*LN(H355)</x:f>
        <x:v>3.8818930123571516</x:v>
      </x:c>
      <x:c r="J355" s="12" t="n">
        <x:f>-Settings!$B$24*LN(H355)</x:f>
        <x:v>11.645679037071455</x:v>
      </x:c>
      <x:c r="K355" s="12" t="n">
        <x:f>Settings!$B$12</x:f>
        <x:v>300</x:v>
      </x:c>
      <x:c r="L355" s="12" t="n">
        <x:f>Settings!$B$12*Settings!$B$25</x:f>
        <x:v>75</x:v>
      </x:c>
    </x:row>
    <x:row r="356">
      <x:c r="A356" s="7">
        <x:v>3</x:v>
      </x:c>
      <x:c r="B356" s="7">
        <x:v>111</x:v>
      </x:c>
      <x:c r="C356" s="12" t="n">
        <x:f>MOD(Settings!$B$17*C355,Settings!$B$18)</x:f>
        <x:v>23325085</x:v>
      </x:c>
      <x:c r="D356" s="12" t="n">
        <x:f>MAX(C356,1)/Settings!$B$18</x:f>
        <x:v>0.010861589112720262</x:v>
      </x:c>
      <x:c r="E356" s="12" t="n">
        <x:f>-Settings!$B$11*LN(D356)</x:f>
        <x:v>271.3513588825784</x:v>
      </x:c>
      <x:c r="F356" s="12">
        <x:f t="shared" si="11"/>
        <x:v>5823.6620171736204</x:v>
      </x:c>
      <x:c r="G356" s="12" t="n">
        <x:f>MOD(Settings!$B$17*G355,Settings!$B$18)</x:f>
        <x:v>502772475</x:v>
      </x:c>
      <x:c r="H356" s="12" t="n">
        <x:f>MAX(G356,1)/Settings!$B$18</x:f>
        <x:v>0.23412167804041956</x:v>
      </x:c>
      <x:c r="I356" s="12" t="n">
        <x:f>-Settings!$B$21*LN(H356)</x:f>
        <x:v>5.80765722859003</x:v>
      </x:c>
      <x:c r="J356" s="12" t="n">
        <x:f>-Settings!$B$24*LN(H356)</x:f>
        <x:v>17.42297168577009</x:v>
      </x:c>
      <x:c r="K356" s="12" t="n">
        <x:f>Settings!$B$12</x:f>
        <x:v>300</x:v>
      </x:c>
      <x:c r="L356" s="12" t="n">
        <x:f>Settings!$B$12*Settings!$B$25</x:f>
        <x:v>75</x:v>
      </x:c>
    </x:row>
    <x:row r="357">
      <x:c r="A357" s="7">
        <x:v>3</x:v>
      </x:c>
      <x:c r="B357" s="7">
        <x:v>112</x:v>
      </x:c>
      <x:c r="C357" s="12" t="n">
        <x:f>MOD(Settings!$B$17*C356,Settings!$B$18)</x:f>
        <x:v>1182679841</x:v>
      </x:c>
      <x:c r="D357" s="12" t="n">
        <x:f>MAX(C357,1)/Settings!$B$18</x:f>
        <x:v>0.5507282174894252</x:v>
      </x:c>
      <x:c r="E357" s="12" t="n">
        <x:f>-Settings!$B$11*LN(D357)</x:f>
        <x:v>35.79083068282997</x:v>
      </x:c>
      <x:c r="F357" s="12">
        <x:f t="shared" si="11"/>
        <x:v>5859.4528478564507</x:v>
      </x:c>
      <x:c r="G357" s="12" t="n">
        <x:f>MOD(Settings!$B$17*G356,Settings!$B$18)</x:f>
        <x:v>1896320027</x:v>
      </x:c>
      <x:c r="H357" s="12" t="n">
        <x:f>MAX(G357,1)/Settings!$B$18</x:f>
        <x:v>0.8830428253314657</x:v>
      </x:c>
      <x:c r="I357" s="12" t="n">
        <x:f>-Settings!$B$21*LN(H357)</x:f>
        <x:v>0.4975263189804812</x:v>
      </x:c>
      <x:c r="J357" s="12" t="n">
        <x:f>-Settings!$B$24*LN(H357)</x:f>
        <x:v>1.4925789569414436</x:v>
      </x:c>
      <x:c r="K357" s="12" t="n">
        <x:f>Settings!$B$12</x:f>
        <x:v>300</x:v>
      </x:c>
      <x:c r="L357" s="12" t="n">
        <x:f>Settings!$B$12*Settings!$B$25</x:f>
        <x:v>75</x:v>
      </x:c>
    </x:row>
    <x:row r="358">
      <x:c r="A358" s="7">
        <x:v>3</x:v>
      </x:c>
      <x:c r="B358" s="7">
        <x:v>113</x:v>
      </x:c>
      <x:c r="C358" s="12" t="n">
        <x:f>MOD(Settings!$B$17*C357,Settings!$B$18)</x:f>
        <x:v>191451055</x:v>
      </x:c>
      <x:c r="D358" s="12" t="n">
        <x:f>MAX(C358,1)/Settings!$B$18</x:f>
        <x:v>0.08915134476923912</x:v>
      </x:c>
      <x:c r="E358" s="12" t="n">
        <x:f>-Settings!$B$11*LN(D358)</x:f>
        <x:v>145.0451910265845</x:v>
      </x:c>
      <x:c r="F358" s="12">
        <x:f t="shared" si="11"/>
        <x:v>6004.4980388830354</x:v>
      </x:c>
      <x:c r="G358" s="12" t="n">
        <x:f>MOD(Settings!$B$17*G357,Settings!$B$18)</x:f>
        <x:v>645888662</x:v>
      </x:c>
      <x:c r="H358" s="12" t="n">
        <x:f>MAX(G358,1)/Settings!$B$18</x:f>
        <x:v>0.3007653459444481</x:v>
      </x:c>
      <x:c r="I358" s="12" t="n">
        <x:f>-Settings!$B$21*LN(H358)</x:f>
        <x:v>4.805699599379639</x:v>
      </x:c>
      <x:c r="J358" s="12" t="n">
        <x:f>-Settings!$B$24*LN(H358)</x:f>
        <x:v>14.417098798138916</x:v>
      </x:c>
      <x:c r="K358" s="12" t="n">
        <x:f>Settings!$B$12</x:f>
        <x:v>300</x:v>
      </x:c>
      <x:c r="L358" s="12" t="n">
        <x:f>Settings!$B$12*Settings!$B$25</x:f>
        <x:v>75</x:v>
      </x:c>
    </x:row>
    <x:row r="359">
      <x:c r="A359" s="7">
        <x:v>3</x:v>
      </x:c>
      <x:c r="B359" s="7">
        <x:v>114</x:v>
      </x:c>
      <x:c r="C359" s="12" t="n">
        <x:f>MOD(Settings!$B$17*C358,Settings!$B$18)</x:f>
        <x:v>787378179</x:v>
      </x:c>
      <x:c r="D359" s="12" t="n">
        <x:f>MAX(C359,1)/Settings!$B$18</x:f>
        <x:v>0.366651536601899</x:v>
      </x:c>
      <x:c r="E359" s="12" t="n">
        <x:f>-Settings!$B$11*LN(D359)</x:f>
        <x:v>60.20060241168974</x:v>
      </x:c>
      <x:c r="F359" s="12">
        <x:f t="shared" si="11"/>
        <x:v>6064.6986412947253</x:v>
      </x:c>
      <x:c r="G359" s="12" t="n">
        <x:f>MOD(Settings!$B$17*G358,Settings!$B$18)</x:f>
        <x:v>2068390296</x:v>
      </x:c>
      <x:c r="H359" s="12" t="n">
        <x:f>MAX(G359,1)/Settings!$B$18</x:f>
        <x:v>0.9631692883387065</x:v>
      </x:c>
      <x:c r="I359" s="12" t="n">
        <x:f>-Settings!$B$21*LN(H359)</x:f>
        <x:v>0.15010435986532605</x:v>
      </x:c>
      <x:c r="J359" s="12" t="n">
        <x:f>-Settings!$B$24*LN(H359)</x:f>
        <x:v>0.45031307959597816</x:v>
      </x:c>
      <x:c r="K359" s="12" t="n">
        <x:f>Settings!$B$12</x:f>
        <x:v>300</x:v>
      </x:c>
      <x:c r="L359" s="12" t="n">
        <x:f>Settings!$B$12*Settings!$B$25</x:f>
        <x:v>75</x:v>
      </x:c>
    </x:row>
    <x:row r="360">
      <x:c r="A360" s="7">
        <x:v>3</x:v>
      </x:c>
      <x:c r="B360" s="7">
        <x:v>115</x:v>
      </x:c>
      <x:c r="C360" s="12" t="n">
        <x:f>MOD(Settings!$B$17*C359,Settings!$B$18)</x:f>
        <x:v>670821639</x:v>
      </x:c>
      <x:c r="D360" s="12" t="n">
        <x:f>MAX(C360,1)/Settings!$B$18</x:f>
        <x:v>0.3123756681160888</x:v>
      </x:c>
      <x:c r="E360" s="12" t="n">
        <x:f>-Settings!$B$11*LN(D360)</x:f>
        <x:v>69.81292506013757</x:v>
      </x:c>
      <x:c r="F360" s="12">
        <x:f t="shared" si="11"/>
        <x:v>6134.5115663548631</x:v>
      </x:c>
      <x:c r="G360" s="12" t="n">
        <x:f>MOD(Settings!$B$17*G359,Settings!$B$18)</x:f>
        <x:v>2117910883</x:v>
      </x:c>
      <x:c r="H360" s="12" t="n">
        <x:f>MAX(G360,1)/Settings!$B$18</x:f>
        <x:v>0.9862291086400995</x:v>
      </x:c>
      <x:c r="I360" s="12" t="n">
        <x:f>-Settings!$B$21*LN(H360)</x:f>
        <x:v>0.05546635866938538</x:v>
      </x:c>
      <x:c r="J360" s="12" t="n">
        <x:f>-Settings!$B$24*LN(H360)</x:f>
        <x:v>0.16639907600815615</x:v>
      </x:c>
      <x:c r="K360" s="12" t="n">
        <x:f>Settings!$B$12</x:f>
        <x:v>300</x:v>
      </x:c>
      <x:c r="L360" s="12" t="n">
        <x:f>Settings!$B$12*Settings!$B$25</x:f>
        <x:v>75</x:v>
      </x:c>
    </x:row>
    <x:row r="361">
      <x:c r="A361" s="7">
        <x:v>3</x:v>
      </x:c>
      <x:c r="B361" s="7">
        <x:v>116</x:v>
      </x:c>
      <x:c r="C361" s="12" t="n">
        <x:f>MOD(Settings!$B$17*C360,Settings!$B$18)</x:f>
        <x:v>210139923</x:v>
      </x:c>
      <x:c r="D361" s="12" t="n">
        <x:f>MAX(C361,1)/Settings!$B$18</x:f>
        <x:v>0.09785402710449603</x:v>
      </x:c>
      <x:c r="E361" s="12" t="n">
        <x:f>-Settings!$B$11*LN(D361)</x:f>
        <x:v>139.45670580541156</x:v>
      </x:c>
      <x:c r="F361" s="12">
        <x:f t="shared" si="11"/>
        <x:v>6273.9682721602749</x:v>
      </x:c>
      <x:c r="G361" s="12" t="n">
        <x:f>MOD(Settings!$B$17*G360,Settings!$B$18)</x:f>
        <x:v>1186761556</x:v>
      </x:c>
      <x:c r="H361" s="12" t="n">
        <x:f>MAX(G361,1)/Settings!$B$18</x:f>
        <x:v>0.5526289141516336</x:v>
      </x:c>
      <x:c r="I361" s="12" t="n">
        <x:f>-Settings!$B$21*LN(H361)</x:f>
        <x:v>2.3722741761036734</x:v>
      </x:c>
      <x:c r="J361" s="12" t="n">
        <x:f>-Settings!$B$24*LN(H361)</x:f>
        <x:v>7.116822528311021</x:v>
      </x:c>
      <x:c r="K361" s="12" t="n">
        <x:f>Settings!$B$12</x:f>
        <x:v>300</x:v>
      </x:c>
      <x:c r="L361" s="12" t="n">
        <x:f>Settings!$B$12*Settings!$B$25</x:f>
        <x:v>75</x:v>
      </x:c>
    </x:row>
    <x:row r="362">
      <x:c r="A362" s="7">
        <x:v>3</x:v>
      </x:c>
      <x:c r="B362" s="7">
        <x:v>117</x:v>
      </x:c>
      <x:c r="C362" s="12" t="n">
        <x:f>MOD(Settings!$B$17*C361,Settings!$B$18)</x:f>
        <x:v>1358570193</x:v>
      </x:c>
      <x:c r="D362" s="12" t="n">
        <x:f>MAX(C362,1)/Settings!$B$18</x:f>
        <x:v>0.6326335452648967</x:v>
      </x:c>
      <x:c r="E362" s="12" t="n">
        <x:f>-Settings!$B$11*LN(D362)</x:f>
        <x:v>27.471836514502954</x:v>
      </x:c>
      <x:c r="F362" s="12">
        <x:f t="shared" si="11"/>
        <x:v>6301.4401086747775</x:v>
      </x:c>
      <x:c r="G362" s="12" t="n">
        <x:f>MOD(Settings!$B$17*G361,Settings!$B$18)</x:f>
        <x:v>73358356</x:v>
      </x:c>
      <x:c r="H362" s="12" t="n">
        <x:f>MAX(G362,1)/Settings!$B$18</x:f>
        <x:v>0.03416014650564648</x:v>
      </x:c>
      <x:c r="I362" s="12" t="n">
        <x:f>-Settings!$B$21*LN(H362)</x:f>
        <x:v>13.506782485055934</x:v>
      </x:c>
      <x:c r="J362" s="12" t="n">
        <x:f>-Settings!$B$24*LN(H362)</x:f>
        <x:v>40.5203474551678</x:v>
      </x:c>
      <x:c r="K362" s="12" t="n">
        <x:f>Settings!$B$12</x:f>
        <x:v>300</x:v>
      </x:c>
      <x:c r="L362" s="12" t="n">
        <x:f>Settings!$B$12*Settings!$B$25</x:f>
        <x:v>75</x:v>
      </x:c>
    </x:row>
    <x:row r="363">
      <x:c r="A363" s="7">
        <x:v>3</x:v>
      </x:c>
      <x:c r="B363" s="7">
        <x:v>118</x:v>
      </x:c>
      <x:c r="C363" s="12" t="n">
        <x:f>MOD(Settings!$B$17*C362,Settings!$B$18)</x:f>
        <x:v>1443098847</x:v>
      </x:c>
      <x:c r="D363" s="12" t="n">
        <x:f>MAX(C363,1)/Settings!$B$18</x:f>
        <x:v>0.6719952671192564</x:v>
      </x:c>
      <x:c r="E363" s="12" t="n">
        <x:f>-Settings!$B$11*LN(D363)</x:f>
        <x:v>23.85023888766519</x:v>
      </x:c>
      <x:c r="F363" s="12">
        <x:f t="shared" si="11"/>
        <x:v>6325.2903475624425</x:v>
      </x:c>
      <x:c r="G363" s="12" t="n">
        <x:f>MOD(Settings!$B$17*G362,Settings!$B$18)</x:f>
        <x:v>278275914</x:v>
      </x:c>
      <x:c r="H363" s="12" t="n">
        <x:f>MAX(G363,1)/Settings!$B$18</x:f>
        <x:v>0.12958232040031922</x:v>
      </x:c>
      <x:c r="I363" s="12" t="n">
        <x:f>-Settings!$B$21*LN(H363)</x:f>
        <x:v>8.173755684135063</x:v>
      </x:c>
      <x:c r="J363" s="12" t="n">
        <x:f>-Settings!$B$24*LN(H363)</x:f>
        <x:v>24.52126705240519</x:v>
      </x:c>
      <x:c r="K363" s="12" t="n">
        <x:f>Settings!$B$12</x:f>
        <x:v>300</x:v>
      </x:c>
      <x:c r="L363" s="12" t="n">
        <x:f>Settings!$B$12*Settings!$B$25</x:f>
        <x:v>75</x:v>
      </x:c>
    </x:row>
    <x:row r="364">
      <x:c r="A364" s="7">
        <x:v>3</x:v>
      </x:c>
      <x:c r="B364" s="7">
        <x:v>119</x:v>
      </x:c>
      <x:c r="C364" s="12" t="n">
        <x:f>MOD(Settings!$B$17*C363,Settings!$B$18)</x:f>
        <x:v>482012311</x:v>
      </x:c>
      <x:c r="D364" s="12" t="n">
        <x:f>MAX(C364,1)/Settings!$B$18</x:f>
        <x:v>0.22445447334295812</x:v>
      </x:c>
      <x:c r="E364" s="12" t="n">
        <x:f>-Settings!$B$11*LN(D364)</x:f>
        <x:v>89.64494302261028</x:v>
      </x:c>
      <x:c r="F364" s="12">
        <x:f t="shared" si="11"/>
        <x:v>6414.9352905850528</x:v>
      </x:c>
      <x:c r="G364" s="12" t="n">
        <x:f>MOD(Settings!$B$17*G363,Settings!$B$18)</x:f>
        <x:v>1911387079</x:v>
      </x:c>
      <x:c r="H364" s="12" t="n">
        <x:f>MAX(G364,1)/Settings!$B$18</x:f>
        <x:v>0.8900589681649855</x:v>
      </x:c>
      <x:c r="I364" s="12" t="n">
        <x:f>-Settings!$B$21*LN(H364)</x:f>
        <x:v>0.46587024834262103</x:v>
      </x:c>
      <x:c r="J364" s="12" t="n">
        <x:f>-Settings!$B$24*LN(H364)</x:f>
        <x:v>1.3976107450278632</x:v>
      </x:c>
      <x:c r="K364" s="12" t="n">
        <x:f>Settings!$B$12</x:f>
        <x:v>300</x:v>
      </x:c>
      <x:c r="L364" s="12" t="n">
        <x:f>Settings!$B$12*Settings!$B$25</x:f>
        <x:v>75</x:v>
      </x:c>
    </x:row>
    <x:row r="365">
      <x:c r="A365" s="7">
        <x:v>3</x:v>
      </x:c>
      <x:c r="B365" s="7">
        <x:v>120</x:v>
      </x:c>
      <x:c r="C365" s="12" t="n">
        <x:f>MOD(Settings!$B$17*C364,Settings!$B$18)</x:f>
        <x:v>872594493</x:v>
      </x:c>
      <x:c r="D365" s="12" t="n">
        <x:f>MAX(C365,1)/Settings!$B$18</x:f>
        <x:v>0.40633347509723783</x:v>
      </x:c>
      <x:c r="E365" s="12" t="n">
        <x:f>-Settings!$B$11*LN(D365)</x:f>
        <x:v>54.03486535699794</x:v>
      </x:c>
      <x:c r="F365" s="12">
        <x:f t="shared" si="11"/>
        <x:v>6468.970155942051</x:v>
      </x:c>
      <x:c r="G365" s="12" t="n">
        <x:f>MOD(Settings!$B$17*G364,Settings!$B$18)</x:f>
        <x:v>474761280</x:v>
      </x:c>
      <x:c r="H365" s="12" t="n">
        <x:f>MAX(G365,1)/Settings!$B$18</x:f>
        <x:v>0.2210779489116175</x:v>
      </x:c>
      <x:c r="I365" s="12" t="n">
        <x:f>-Settings!$B$21*LN(H365)</x:f>
        <x:v>6.03695971857847</x:v>
      </x:c>
      <x:c r="J365" s="12" t="n">
        <x:f>-Settings!$B$24*LN(H365)</x:f>
        <x:v>18.11087915573541</x:v>
      </x:c>
      <x:c r="K365" s="12" t="n">
        <x:f>Settings!$B$12</x:f>
        <x:v>300</x:v>
      </x:c>
      <x:c r="L365" s="12" t="n">
        <x:f>Settings!$B$12*Settings!$B$25</x:f>
        <x:v>75</x:v>
      </x:c>
    </x:row>
    <x:row r="366">
      <x:c r="A366" s="7">
        <x:v>4</x:v>
      </x:c>
      <x:c r="B366" s="7">
        <x:v>1</x:v>
      </x:c>
      <x:c r="C366" s="12" t="n">
        <x:f>MOD(Settings!$B$17*(Settings!$B$15+1000*A366),Settings!$B$18)</x:f>
        <x:v>274710415</x:v>
      </x:c>
      <x:c r="D366" s="12" t="n">
        <x:f>MAX(C366,1)/Settings!$B$18</x:f>
        <x:v>0.1279220055453116</x:v>
      </x:c>
      <x:c r="E366" s="12" t="n">
        <x:f>-Settings!$B$11*LN(D366)</x:f>
        <x:v>123.38007194746596</x:v>
      </x:c>
      <x:c r="F366" s="12" t="n">
        <x:f>E366</x:f>
        <x:v>123.38007194746596</x:v>
      </x:c>
      <x:c r="G366" s="12" t="n">
        <x:f>MOD(Settings!$B$17*(Settings!$B$16+1000*A366),Settings!$B$18)</x:f>
        <x:v>980201047</x:v>
      </x:c>
      <x:c r="H366" s="12" t="n">
        <x:f>MAX(G366,1)/Settings!$B$18</x:f>
        <x:v>0.45644168157896103</x:v>
      </x:c>
      <x:c r="I366" s="12" t="n">
        <x:f>-Settings!$B$21*LN(H366)</x:f>
        <x:v>3.1371773532165412</x:v>
      </x:c>
      <x:c r="J366" s="12" t="n">
        <x:f>-Settings!$B$24*LN(H366)</x:f>
        <x:v>9.411532059649623</x:v>
      </x:c>
      <x:c r="K366" s="12" t="n">
        <x:f>Settings!$B$12</x:f>
        <x:v>300</x:v>
      </x:c>
      <x:c r="L366" s="12" t="n">
        <x:f>Settings!$B$12*Settings!$B$25</x:f>
        <x:v>75</x:v>
      </x:c>
    </x:row>
    <x:row r="367">
      <x:c r="A367" s="7">
        <x:v>4</x:v>
      </x:c>
      <x:c r="B367" s="7">
        <x:v>2</x:v>
      </x:c>
      <x:c r="C367" s="12" t="n">
        <x:f>MOD(Settings!$B$17*C366,Settings!$B$18)</x:f>
        <x:v>2115587502</x:v>
      </x:c>
      <x:c r="D367" s="12" t="n">
        <x:f>MAX(C367,1)/Settings!$B$18</x:f>
        <x:v>0.9851472000522293</x:v>
      </x:c>
      <x:c r="E367" s="12" t="n">
        <x:f>-Settings!$B$11*LN(D367)</x:f>
        <x:v>0.8978524378771858</x:v>
      </x:c>
      <x:c r="F367" s="12" t="n">
        <x:f t="shared" ref="F367:F398" si="12">F366+E367</x:f>
        <x:v>124.27792438534316</x:v>
      </x:c>
      <x:c r="G367" s="12" t="n">
        <x:f>MOD(Settings!$B$17*G366,Settings!$B$18)</x:f>
        <x:v>891940792</x:v>
      </x:c>
      <x:c r="H367" s="12" t="n">
        <x:f>MAX(G367,1)/Settings!$B$18</x:f>
        <x:v>0.41534229759841335</x:v>
      </x:c>
      <x:c r="I367" s="12" t="n">
        <x:f>-Settings!$B$21*LN(H367)</x:f>
        <x:v>3.514609140932014</x:v>
      </x:c>
      <x:c r="J367" s="12" t="n">
        <x:f>-Settings!$B$24*LN(H367)</x:f>
        <x:v>10.543827422796042</x:v>
      </x:c>
      <x:c r="K367" s="12" t="n">
        <x:f>Settings!$B$12</x:f>
        <x:v>300</x:v>
      </x:c>
      <x:c r="L367" s="12" t="n">
        <x:f>Settings!$B$12*Settings!$B$25</x:f>
        <x:v>75</x:v>
      </x:c>
    </x:row>
    <x:row r="368">
      <x:c r="A368" s="7">
        <x:v>4</x:v>
      </x:c>
      <x:c r="B368" s="7">
        <x:v>3</x:v>
      </x:c>
      <x:c r="C368" s="12" t="n">
        <x:f>MOD(Settings!$B$17*C367,Settings!$B$18)</x:f>
        <x:v>792402735</x:v>
      </x:c>
      <x:c r="D368" s="12" t="n">
        <x:f>MAX(C368,1)/Settings!$B$18</x:f>
        <x:v>0.3689912778180983</x:v>
      </x:c>
      <x:c r="E368" s="12" t="n">
        <x:f>-Settings!$B$11*LN(D368)</x:f>
        <x:v>59.81893635421821</x:v>
      </x:c>
      <x:c r="F368" s="12">
        <x:f t="shared" si="12"/>
        <x:v>184.09686073956135</x:v>
      </x:c>
      <x:c r="G368" s="12" t="n">
        <x:f>MOD(Settings!$B$17*G367,Settings!$B$18)</x:f>
        <x:v>1413035084</x:v>
      </x:c>
      <x:c r="H368" s="12" t="n">
        <x:f>MAX(G368,1)/Settings!$B$18</x:f>
        <x:v>0.6579957365328426</x:v>
      </x:c>
      <x:c r="I368" s="12" t="n">
        <x:f>-Settings!$B$21*LN(H368)</x:f>
        <x:v>1.6742273084447254</x:v>
      </x:c>
      <x:c r="J368" s="12" t="n">
        <x:f>-Settings!$B$24*LN(H368)</x:f>
        <x:v>5.022681925334176</x:v>
      </x:c>
      <x:c r="K368" s="12" t="n">
        <x:f>Settings!$B$12</x:f>
        <x:v>300</x:v>
      </x:c>
      <x:c r="L368" s="12" t="n">
        <x:f>Settings!$B$12*Settings!$B$25</x:f>
        <x:v>75</x:v>
      </x:c>
    </x:row>
    <x:row r="369">
      <x:c r="A369" s="7">
        <x:v>4</x:v>
      </x:c>
      <x:c r="B369" s="7">
        <x:v>4</x:v>
      </x:c>
      <x:c r="C369" s="12" t="n">
        <x:f>MOD(Settings!$B$17*C368,Settings!$B$18)</x:f>
        <x:v>1366672098</x:v>
      </x:c>
      <x:c r="D369" s="12" t="n">
        <x:f>MAX(C369,1)/Settings!$B$18</x:f>
        <x:v>0.6364062887785985</x:v>
      </x:c>
      <x:c r="E369" s="12" t="n">
        <x:f>-Settings!$B$11*LN(D369)</x:f>
        <x:v>27.115086045938114</x:v>
      </x:c>
      <x:c r="F369" s="12">
        <x:f t="shared" si="12"/>
        <x:v>211.21194678549946</x:v>
      </x:c>
      <x:c r="G369" s="12" t="n">
        <x:f>MOD(Settings!$B$17*G368,Settings!$B$18)</x:f>
        <x:v>2006488262</x:v>
      </x:c>
      <x:c r="H369" s="12" t="n">
        <x:f>MAX(G369,1)/Settings!$B$18</x:f>
        <x:v>0.9343439074858761</x:v>
      </x:c>
      <x:c r="I369" s="12" t="n">
        <x:f>-Settings!$B$21*LN(H369)</x:f>
        <x:v>0.2716427969041983</x:v>
      </x:c>
      <x:c r="J369" s="12" t="n">
        <x:f>-Settings!$B$24*LN(H369)</x:f>
        <x:v>0.8149283907125948</x:v>
      </x:c>
      <x:c r="K369" s="12" t="n">
        <x:f>Settings!$B$12</x:f>
        <x:v>300</x:v>
      </x:c>
      <x:c r="L369" s="12" t="n">
        <x:f>Settings!$B$12*Settings!$B$25</x:f>
        <x:v>75</x:v>
      </x:c>
    </x:row>
    <x:row r="370">
      <x:c r="A370" s="7">
        <x:v>4</x:v>
      </x:c>
      <x:c r="B370" s="7">
        <x:v>5</x:v>
      </x:c>
      <x:c r="C370" s="12" t="n">
        <x:f>MOD(Settings!$B$17*C369,Settings!$B$18)</x:f>
        <x:v>172862774</x:v>
      </x:c>
      <x:c r="D370" s="12" t="n">
        <x:f>MAX(C370,1)/Settings!$B$18</x:f>
        <x:v>0.08049550190591044</x:v>
      </x:c>
      <x:c r="E370" s="12" t="n">
        <x:f>-Settings!$B$11*LN(D370)</x:f>
        <x:v>151.17323838384036</x:v>
      </x:c>
      <x:c r="F370" s="12">
        <x:f t="shared" si="12"/>
        <x:v>362.38518516933982</x:v>
      </x:c>
      <x:c r="G370" s="12" t="n">
        <x:f>MOD(Settings!$B$17*G369,Settings!$B$18)</x:f>
        <x:v>1112510593</x:v>
      </x:c>
      <x:c r="H370" s="12" t="n">
        <x:f>MAX(G370,1)/Settings!$B$18</x:f>
        <x:v>0.5180531151211136</x:v>
      </x:c>
      <x:c r="I370" s="12" t="n">
        <x:f>-Settings!$B$21*LN(H370)</x:f>
        <x:v>2.6307100125422127</x:v>
      </x:c>
      <x:c r="J370" s="12" t="n">
        <x:f>-Settings!$B$24*LN(H370)</x:f>
        <x:v>7.892130037626638</x:v>
      </x:c>
      <x:c r="K370" s="12" t="n">
        <x:f>Settings!$B$12</x:f>
        <x:v>300</x:v>
      </x:c>
      <x:c r="L370" s="12" t="n">
        <x:f>Settings!$B$12*Settings!$B$25</x:f>
        <x:v>75</x:v>
      </x:c>
    </x:row>
    <x:row r="371">
      <x:c r="A371" s="7">
        <x:v>4</x:v>
      </x:c>
      <x:c r="B371" s="7">
        <x:v>6</x:v>
      </x:c>
      <x:c r="C371" s="12" t="n">
        <x:f>MOD(Settings!$B$17*C370,Settings!$B$18)</x:f>
        <x:v>1906751874</x:v>
      </x:c>
      <x:c r="D371" s="12" t="n">
        <x:f>MAX(C371,1)/Settings!$B$18</x:f>
        <x:v>0.8879005326367452</x:v>
      </x:c>
      <x:c r="E371" s="12" t="n">
        <x:f>-Settings!$B$11*LN(D371)</x:f>
        <x:v>7.133733303619614</x:v>
      </x:c>
      <x:c r="F371" s="12">
        <x:f t="shared" si="12"/>
        <x:v>369.51891847295946</x:v>
      </x:c>
      <x:c r="G371" s="12" t="n">
        <x:f>MOD(Settings!$B$17*G370,Settings!$B$18)</x:f>
        <x:v>1972905769</x:v>
      </x:c>
      <x:c r="H371" s="12" t="n">
        <x:f>MAX(G371,1)/Settings!$B$18</x:f>
        <x:v>0.918705840557211</x:v>
      </x:c>
      <x:c r="I371" s="12" t="n">
        <x:f>-Settings!$B$21*LN(H371)</x:f>
        <x:v>0.33915717723947814</x:v>
      </x:c>
      <x:c r="J371" s="12" t="n">
        <x:f>-Settings!$B$24*LN(H371)</x:f>
        <x:v>1.0174715317184344</x:v>
      </x:c>
      <x:c r="K371" s="12" t="n">
        <x:f>Settings!$B$12</x:f>
        <x:v>300</x:v>
      </x:c>
      <x:c r="L371" s="12" t="n">
        <x:f>Settings!$B$12*Settings!$B$25</x:f>
        <x:v>75</x:v>
      </x:c>
    </x:row>
    <x:row r="372">
      <x:c r="A372" s="7">
        <x:v>4</x:v>
      </x:c>
      <x:c r="B372" s="7">
        <x:v>7</x:v>
      </x:c>
      <x:c r="C372" s="12" t="n">
        <x:f>MOD(Settings!$B$17*C371,Settings!$B$18)</x:f>
        <x:v>2027765784</x:v>
      </x:c>
      <x:c r="D372" s="12" t="n">
        <x:f>MAX(C372,1)/Settings!$B$18</x:f>
        <x:v>0.9442520257757288</x:v>
      </x:c>
      <x:c r="E372" s="12" t="n">
        <x:f>-Settings!$B$11*LN(D372)</x:f>
        <x:v>3.4417303206701515</x:v>
      </x:c>
      <x:c r="F372" s="12">
        <x:f t="shared" si="12"/>
        <x:v>372.96064879362962</x:v>
      </x:c>
      <x:c r="G372" s="12" t="n">
        <x:f>MOD(Settings!$B$17*G371,Settings!$B$18)</x:f>
        <x:v>1479749903</x:v>
      </x:c>
      <x:c r="H372" s="12" t="n">
        <x:f>MAX(G372,1)/Settings!$B$18</x:f>
        <x:v>0.689062245045352</x:v>
      </x:c>
      <x:c r="I372" s="12" t="n">
        <x:f>-Settings!$B$21*LN(H372)</x:f>
        <x:v>1.4896946836366012</x:v>
      </x:c>
      <x:c r="J372" s="12" t="n">
        <x:f>-Settings!$B$24*LN(H372)</x:f>
        <x:v>4.469084050909803</x:v>
      </x:c>
      <x:c r="K372" s="12" t="n">
        <x:f>Settings!$B$12</x:f>
        <x:v>300</x:v>
      </x:c>
      <x:c r="L372" s="12" t="n">
        <x:f>Settings!$B$12*Settings!$B$25</x:f>
        <x:v>75</x:v>
      </x:c>
    </x:row>
    <x:row r="373">
      <x:c r="A373" s="7">
        <x:v>4</x:v>
      </x:c>
      <x:c r="B373" s="7">
        <x:v>8</x:v>
      </x:c>
      <x:c r="C373" s="12" t="n">
        <x:f>MOD(Settings!$B$17*C372,Settings!$B$18)</x:f>
        <x:v>94053798</x:v>
      </x:c>
      <x:c r="D373" s="12" t="n">
        <x:f>MAX(C373,1)/Settings!$B$18</x:f>
        <x:v>0.04379721267325674</x:v>
      </x:c>
      <x:c r="E373" s="12" t="n">
        <x:f>-Settings!$B$11*LN(D373)</x:f>
        <x:v>187.69110607329435</x:v>
      </x:c>
      <x:c r="F373" s="12">
        <x:f t="shared" si="12"/>
        <x:v>560.65175486692397</x:v>
      </x:c>
      <x:c r="G373" s="12" t="n">
        <x:f>MOD(Settings!$B$17*G372,Settings!$B$18)</x:f>
        <x:v>148503814</x:v>
      </x:c>
      <x:c r="H373" s="12" t="n">
        <x:f>MAX(G373,1)/Settings!$B$18</x:f>
        <x:v>0.0691524772295507</x:v>
      </x:c>
      <x:c r="I373" s="12" t="n">
        <x:f>-Settings!$B$21*LN(H373)</x:f>
        <x:v>10.685765590054988</x:v>
      </x:c>
      <x:c r="J373" s="12" t="n">
        <x:f>-Settings!$B$24*LN(H373)</x:f>
        <x:v>32.05729677016497</x:v>
      </x:c>
      <x:c r="K373" s="12" t="n">
        <x:f>Settings!$B$12</x:f>
        <x:v>300</x:v>
      </x:c>
      <x:c r="L373" s="12" t="n">
        <x:f>Settings!$B$12*Settings!$B$25</x:f>
        <x:v>75</x:v>
      </x:c>
    </x:row>
    <x:row r="374">
      <x:c r="A374" s="7">
        <x:v>4</x:v>
      </x:c>
      <x:c r="B374" s="7">
        <x:v>9</x:v>
      </x:c>
      <x:c r="C374" s="12" t="n">
        <x:f>MOD(Settings!$B$17*C373,Settings!$B$18)</x:f>
        <x:v>214218794</x:v>
      </x:c>
      <x:c r="D374" s="12" t="n">
        <x:f>MAX(C374,1)/Settings!$B$18</x:f>
        <x:v>0.09975339942600271</x:v>
      </x:c>
      <x:c r="E374" s="12" t="n">
        <x:f>-Settings!$B$11*LN(D374)</x:f>
        <x:v>138.30324866005094</x:v>
      </x:c>
      <x:c r="F374" s="12">
        <x:f t="shared" si="12"/>
        <x:v>698.95500352697491</x:v>
      </x:c>
      <x:c r="G374" s="12" t="n">
        <x:f>MOD(Settings!$B$17*G373,Settings!$B$18)</x:f>
        <x:v>527604084</x:v>
      </x:c>
      <x:c r="H374" s="12" t="n">
        <x:f>MAX(G374,1)/Settings!$B$18</x:f>
        <x:v>0.2456847970586665</x:v>
      </x:c>
      <x:c r="I374" s="12" t="n">
        <x:f>-Settings!$B$21*LN(H374)</x:f>
        <x:v>5.614823509610031</x:v>
      </x:c>
      <x:c r="J374" s="12" t="n">
        <x:f>-Settings!$B$24*LN(H374)</x:f>
        <x:v>16.844470528830094</x:v>
      </x:c>
      <x:c r="K374" s="12" t="n">
        <x:f>Settings!$B$12</x:f>
        <x:v>300</x:v>
      </x:c>
      <x:c r="L374" s="12" t="n">
        <x:f>Settings!$B$12*Settings!$B$25</x:f>
        <x:v>75</x:v>
      </x:c>
    </x:row>
    <x:row r="375">
      <x:c r="A375" s="7">
        <x:v>4</x:v>
      </x:c>
      <x:c r="B375" s="7">
        <x:v>10</x:v>
      </x:c>
      <x:c r="C375" s="12" t="n">
        <x:f>MOD(Settings!$B$17*C374,Settings!$B$18)</x:f>
        <x:v>1192678386</x:v>
      </x:c>
      <x:c r="D375" s="12" t="n">
        <x:f>MAX(C375,1)/Settings!$B$18</x:f>
        <x:v>0.5553841528274976</x:v>
      </x:c>
      <x:c r="E375" s="12" t="n">
        <x:f>-Settings!$B$11*LN(D375)</x:f>
        <x:v>35.2857142449735</x:v>
      </x:c>
      <x:c r="F375" s="12">
        <x:f t="shared" si="12"/>
        <x:v>734.24071777194843</x:v>
      </x:c>
      <x:c r="G375" s="12" t="n">
        <x:f>MOD(Settings!$B$17*G374,Settings!$B$18)</x:f>
        <x:v>481861325</x:v>
      </x:c>
      <x:c r="H375" s="12" t="n">
        <x:f>MAX(G375,1)/Settings!$B$18</x:f>
        <x:v>0.22438416500779995</x:v>
      </x:c>
      <x:c r="I375" s="12" t="n">
        <x:f>-Settings!$B$21*LN(H375)</x:f>
        <x:v>5.97758269496953</x:v>
      </x:c>
      <x:c r="J375" s="12" t="n">
        <x:f>-Settings!$B$24*LN(H375)</x:f>
        <x:v>17.93274808490859</x:v>
      </x:c>
      <x:c r="K375" s="12" t="n">
        <x:f>Settings!$B$12</x:f>
        <x:v>300</x:v>
      </x:c>
      <x:c r="L375" s="12" t="n">
        <x:f>Settings!$B$12*Settings!$B$25</x:f>
        <x:v>75</x:v>
      </x:c>
    </x:row>
    <x:row r="376">
      <x:c r="A376" s="7">
        <x:v>4</x:v>
      </x:c>
      <x:c r="B376" s="7">
        <x:v>11</x:v>
      </x:c>
      <x:c r="C376" s="12" t="n">
        <x:f>MOD(Settings!$B$17*C375,Settings!$B$18)</x:f>
        <x:v>733272404</x:v>
      </x:c>
      <x:c r="D376" s="12" t="n">
        <x:f>MAX(C376,1)/Settings!$B$18</x:f>
        <x:v>0.34145657175288374</x:v>
      </x:c>
      <x:c r="E376" s="12" t="n">
        <x:f>-Settings!$B$11*LN(D376)</x:f>
        <x:v>64.47208662938428</x:v>
      </x:c>
      <x:c r="F376" s="12">
        <x:f t="shared" si="12"/>
        <x:v>798.71280440133273</x:v>
      </x:c>
      <x:c r="G376" s="12" t="n">
        <x:f>MOD(Settings!$B$17*G375,Settings!$B$18)</x:f>
        <x:v>482456438</x:v>
      </x:c>
      <x:c r="H376" s="12" t="n">
        <x:f>MAX(G376,1)/Settings!$B$18</x:f>
        <x:v>0.22466128609360256</x:v>
      </x:c>
      <x:c r="I376" s="12" t="n">
        <x:f>-Settings!$B$21*LN(H376)</x:f>
        <x:v>5.97264562465197</x:v>
      </x:c>
      <x:c r="J376" s="12" t="n">
        <x:f>-Settings!$B$24*LN(H376)</x:f>
        <x:v>17.91793687395591</x:v>
      </x:c>
      <x:c r="K376" s="12" t="n">
        <x:f>Settings!$B$12</x:f>
        <x:v>300</x:v>
      </x:c>
      <x:c r="L376" s="12" t="n">
        <x:f>Settings!$B$12*Settings!$B$25</x:f>
        <x:v>75</x:v>
      </x:c>
    </x:row>
    <x:row r="377">
      <x:c r="A377" s="7">
        <x:v>4</x:v>
      </x:c>
      <x:c r="B377" s="7">
        <x:v>12</x:v>
      </x:c>
      <x:c r="C377" s="12" t="n">
        <x:f>MOD(Settings!$B$17*C376,Settings!$B$18)</x:f>
        <x:v>1848127542</x:v>
      </x:c>
      <x:c r="D377" s="12" t="n">
        <x:f>MAX(C377,1)/Settings!$B$18</x:f>
        <x:v>0.8606014507173567</x:v>
      </x:c>
      <x:c r="E377" s="12" t="n">
        <x:f>-Settings!$B$11*LN(D377)</x:f>
        <x:v>9.007426372469052</x:v>
      </x:c>
      <x:c r="F377" s="12">
        <x:f t="shared" si="12"/>
        <x:v>807.72023077380175</x:v>
      </x:c>
      <x:c r="G377" s="12" t="n">
        <x:f>MOD(Settings!$B$17*G376,Settings!$B$18)</x:f>
        <x:v>1894586041</x:v>
      </x:c>
      <x:c r="H377" s="12" t="n">
        <x:f>MAX(G377,1)/Settings!$B$18</x:f>
        <x:v>0.8822353751781561</x:v>
      </x:c>
      <x:c r="I377" s="12" t="n">
        <x:f>-Settings!$B$21*LN(H377)</x:f>
        <x:v>0.50118557318478</x:v>
      </x:c>
      <x:c r="J377" s="12" t="n">
        <x:f>-Settings!$B$24*LN(H377)</x:f>
        <x:v>1.5035567195543398</x:v>
      </x:c>
      <x:c r="K377" s="12" t="n">
        <x:f>Settings!$B$12</x:f>
        <x:v>300</x:v>
      </x:c>
      <x:c r="L377" s="12" t="n">
        <x:f>Settings!$B$12*Settings!$B$25</x:f>
        <x:v>75</x:v>
      </x:c>
    </x:row>
    <x:row r="378">
      <x:c r="A378" s="7">
        <x:v>4</x:v>
      </x:c>
      <x:c r="B378" s="7">
        <x:v>13</x:v>
      </x:c>
      <x:c r="C378" s="12" t="n">
        <x:f>MOD(Settings!$B$17*C377,Settings!$B$18)</x:f>
        <x:v>276128186</x:v>
      </x:c>
      <x:c r="D378" s="12" t="n">
        <x:f>MAX(C378,1)/Settings!$B$18</x:f>
        <x:v>0.1285822066145866</x:v>
      </x:c>
      <x:c r="E378" s="12" t="n">
        <x:f>-Settings!$B$11*LN(D378)</x:f>
        <x:v>123.071210340123</x:v>
      </x:c>
      <x:c r="F378" s="12">
        <x:f t="shared" si="12"/>
        <x:v>930.79144111392475</x:v>
      </x:c>
      <x:c r="G378" s="12" t="n">
        <x:f>MOD(Settings!$B$17*G377,Settings!$B$18)</x:f>
        <x:v>1567557018</x:v>
      </x:c>
      <x:c r="H378" s="12" t="n">
        <x:f>MAX(G378,1)/Settings!$B$18</x:f>
        <x:v>0.7299506192700708</x:v>
      </x:c>
      <x:c r="I378" s="12" t="n">
        <x:f>-Settings!$B$21*LN(H378)</x:f>
        <x:v>1.2591135678529393</x:v>
      </x:c>
      <x:c r="J378" s="12" t="n">
        <x:f>-Settings!$B$24*LN(H378)</x:f>
        <x:v>3.777340703558818</x:v>
      </x:c>
      <x:c r="K378" s="12" t="n">
        <x:f>Settings!$B$12</x:f>
        <x:v>300</x:v>
      </x:c>
      <x:c r="L378" s="12" t="n">
        <x:f>Settings!$B$12*Settings!$B$25</x:f>
        <x:v>75</x:v>
      </x:c>
    </x:row>
    <x:row r="379">
      <x:c r="A379" s="7">
        <x:v>4</x:v>
      </x:c>
      <x:c r="B379" s="7">
        <x:v>14</x:v>
      </x:c>
      <x:c r="C379" s="12" t="n">
        <x:f>MOD(Settings!$B$17*C378,Settings!$B$18)</x:f>
        <x:v>174260935</x:v>
      </x:c>
      <x:c r="D379" s="12" t="n">
        <x:f>MAX(C379,1)/Settings!$B$18</x:f>
        <x:v>0.08114657135733709</x:v>
      </x:c>
      <x:c r="E379" s="12" t="n">
        <x:f>-Settings!$B$11*LN(D379)</x:f>
        <x:v>150.6898941956332</x:v>
      </x:c>
      <x:c r="F379" s="12">
        <x:f t="shared" si="12"/>
        <x:v>1081.4813353095578</x:v>
      </x:c>
      <x:c r="G379" s="12" t="n">
        <x:f>MOD(Settings!$B$17*G378,Settings!$B$18)</x:f>
        <x:v>601420130</x:v>
      </x:c>
      <x:c r="H379" s="12" t="n">
        <x:f>MAX(G379,1)/Settings!$B$18</x:f>
        <x:v>0.2800580720790001</x:v>
      </x:c>
      <x:c r="I379" s="12" t="n">
        <x:f>-Settings!$B$21*LN(H379)</x:f>
        <x:v>5.091033188140838</x:v>
      </x:c>
      <x:c r="J379" s="12" t="n">
        <x:f>-Settings!$B$24*LN(H379)</x:f>
        <x:v>15.273099564422516</x:v>
      </x:c>
      <x:c r="K379" s="12" t="n">
        <x:f>Settings!$B$12</x:f>
        <x:v>300</x:v>
      </x:c>
      <x:c r="L379" s="12" t="n">
        <x:f>Settings!$B$12*Settings!$B$25</x:f>
        <x:v>75</x:v>
      </x:c>
    </x:row>
    <x:row r="380">
      <x:c r="A380" s="7">
        <x:v>4</x:v>
      </x:c>
      <x:c r="B380" s="7">
        <x:v>15</x:v>
      </x:c>
      <x:c r="C380" s="12" t="n">
        <x:f>MOD(Settings!$B$17*C379,Settings!$B$18)</x:f>
        <x:v>1783323684</x:v>
      </x:c>
      <x:c r="D380" s="12" t="n">
        <x:f>MAX(C380,1)/Settings!$B$18</x:f>
        <x:v>0.8304248027645167</x:v>
      </x:c>
      <x:c r="E380" s="12" t="n">
        <x:f>-Settings!$B$11*LN(D380)</x:f>
        <x:v>11.149073913731208</x:v>
      </x:c>
      <x:c r="F380" s="12">
        <x:f t="shared" si="12"/>
        <x:v>1092.630409223289</x:v>
      </x:c>
      <x:c r="G380" s="12" t="n">
        <x:f>MOD(Settings!$B$17*G379,Settings!$B$18)</x:f>
        <x:v>2010082128</x:v>
      </x:c>
      <x:c r="H380" s="12" t="n">
        <x:f>MAX(G380,1)/Settings!$B$18</x:f>
        <x:v>0.936017431754627</x:v>
      </x:c>
      <x:c r="I380" s="12" t="n">
        <x:f>-Settings!$B$21*LN(H380)</x:f>
        <x:v>0.26448471603396023</x:v>
      </x:c>
      <x:c r="J380" s="12" t="n">
        <x:f>-Settings!$B$24*LN(H380)</x:f>
        <x:v>0.7934541481018806</x:v>
      </x:c>
      <x:c r="K380" s="12" t="n">
        <x:f>Settings!$B$12</x:f>
        <x:v>300</x:v>
      </x:c>
      <x:c r="L380" s="12" t="n">
        <x:f>Settings!$B$12*Settings!$B$25</x:f>
        <x:v>75</x:v>
      </x:c>
    </x:row>
    <x:row r="381">
      <x:c r="A381" s="7">
        <x:v>4</x:v>
      </x:c>
      <x:c r="B381" s="7">
        <x:v>16</x:v>
      </x:c>
      <x:c r="C381" s="12" t="n">
        <x:f>MOD(Settings!$B$17*C380,Settings!$B$18)</x:f>
        <x:v>2039379456</x:v>
      </x:c>
      <x:c r="D381" s="12" t="n">
        <x:f>MAX(C381,1)/Settings!$B$18</x:f>
        <x:v>0.9496600632321369</x:v>
      </x:c>
      <x:c r="E381" s="12" t="n">
        <x:f>-Settings!$B$11*LN(D381)</x:f>
        <x:v>3.0990711960016113</x:v>
      </x:c>
      <x:c r="F381" s="12">
        <x:f t="shared" si="12"/>
        <x:v>1095.7294804192907</x:v>
      </x:c>
      <x:c r="G381" s="12" t="n">
        <x:f>MOD(Settings!$B$17*G380,Settings!$B$18)</x:f>
        <x:v>1385074339</x:v>
      </x:c>
      <x:c r="H381" s="12" t="n">
        <x:f>MAX(G381,1)/Settings!$B$18</x:f>
        <x:v>0.6449755000159961</x:v>
      </x:c>
      <x:c r="I381" s="12" t="n">
        <x:f>-Settings!$B$21*LN(H381)</x:f>
        <x:v>1.7541717895164668</x:v>
      </x:c>
      <x:c r="J381" s="12" t="n">
        <x:f>-Settings!$B$24*LN(H381)</x:f>
        <x:v>5.2625153685494</x:v>
      </x:c>
      <x:c r="K381" s="12" t="n">
        <x:f>Settings!$B$12</x:f>
        <x:v>300</x:v>
      </x:c>
      <x:c r="L381" s="12" t="n">
        <x:f>Settings!$B$12*Settings!$B$25</x:f>
        <x:v>75</x:v>
      </x:c>
    </x:row>
    <x:row r="382">
      <x:c r="A382" s="7">
        <x:v>4</x:v>
      </x:c>
      <x:c r="B382" s="7">
        <x:v>17</x:v>
      </x:c>
      <x:c r="C382" s="12" t="n">
        <x:f>MOD(Settings!$B$17*C381,Settings!$B$18)</x:f>
        <x:v>2011510872</x:v>
      </x:c>
      <x:c r="D382" s="12" t="n">
        <x:f>MAX(C382,1)/Settings!$B$18</x:f>
        <x:v>0.93668274252521</x:v>
      </x:c>
      <x:c r="E382" s="12" t="n">
        <x:f>-Settings!$B$11*LN(D382)</x:f>
        <x:v>3.924638557885958</x:v>
      </x:c>
      <x:c r="F382" s="12">
        <x:f t="shared" si="12"/>
        <x:v>1099.6541189771767</x:v>
      </x:c>
      <x:c r="G382" s="12" t="n">
        <x:f>MOD(Settings!$B$17*G381,Settings!$B$18)</x:f>
        <x:v>221682093</x:v>
      </x:c>
      <x:c r="H382" s="12" t="n">
        <x:f>MAX(G382,1)/Settings!$B$18</x:f>
        <x:v>0.10322876884752362</x:v>
      </x:c>
      <x:c r="I382" s="12" t="n">
        <x:f>-Settings!$B$21*LN(H382)</x:f>
        <x:v>9.083230787523464</x:v>
      </x:c>
      <x:c r="J382" s="12" t="n">
        <x:f>-Settings!$B$24*LN(H382)</x:f>
        <x:v>27.249692362570393</x:v>
      </x:c>
      <x:c r="K382" s="12" t="n">
        <x:f>Settings!$B$12</x:f>
        <x:v>300</x:v>
      </x:c>
      <x:c r="L382" s="12" t="n">
        <x:f>Settings!$B$12*Settings!$B$25</x:f>
        <x:v>75</x:v>
      </x:c>
    </x:row>
    <x:row r="383">
      <x:c r="A383" s="7">
        <x:v>4</x:v>
      </x:c>
      <x:c r="B383" s="7">
        <x:v>18</x:v>
      </x:c>
      <x:c r="C383" s="12" t="n">
        <x:f>MOD(Settings!$B$17*C382,Settings!$B$18)</x:f>
        <x:v>1775654630</x:v>
      </x:c>
      <x:c r="D383" s="12" t="n">
        <x:f>MAX(C383,1)/Settings!$B$18</x:f>
        <x:v>0.8268536212047811</x:v>
      </x:c>
      <x:c r="E383" s="12" t="n">
        <x:f>-Settings!$B$11*LN(D383)</x:f>
        <x:v>11.407655962627878</x:v>
      </x:c>
      <x:c r="F383" s="12">
        <x:f t="shared" si="12"/>
        <x:v>1111.0617749398045</x:v>
      </x:c>
      <x:c r="G383" s="12" t="n">
        <x:f>MOD(Settings!$B$17*G382,Settings!$B$18)</x:f>
        <x:v>2074293153</x:v>
      </x:c>
      <x:c r="H383" s="12" t="n">
        <x:f>MAX(G383,1)/Settings!$B$18</x:f>
        <x:v>0.9659180203294</x:v>
      </x:c>
      <x:c r="I383" s="12" t="n">
        <x:f>-Settings!$B$21*LN(H383)</x:f>
        <x:v>0.13870525381720342</x:v>
      </x:c>
      <x:c r="J383" s="12" t="n">
        <x:f>-Settings!$B$24*LN(H383)</x:f>
        <x:v>0.4161157614516102</x:v>
      </x:c>
      <x:c r="K383" s="12" t="n">
        <x:f>Settings!$B$12</x:f>
        <x:v>300</x:v>
      </x:c>
      <x:c r="L383" s="12" t="n">
        <x:f>Settings!$B$12*Settings!$B$25</x:f>
        <x:v>75</x:v>
      </x:c>
    </x:row>
    <x:row r="384">
      <x:c r="A384" s="7">
        <x:v>4</x:v>
      </x:c>
      <x:c r="B384" s="7">
        <x:v>19</x:v>
      </x:c>
      <x:c r="C384" s="12" t="n">
        <x:f>MOD(Settings!$B$17*C383,Settings!$B$18)</x:f>
        <x:v>1994607698</x:v>
      </x:c>
      <x:c r="D384" s="12" t="n">
        <x:f>MAX(C384,1)/Settings!$B$18</x:f>
        <x:v>0.928811588757118</x:v>
      </x:c>
      <x:c r="E384" s="12" t="n">
        <x:f>-Settings!$B$11*LN(D384)</x:f>
        <x:v>4.430962292856841</x:v>
      </x:c>
      <x:c r="F384" s="12">
        <x:f t="shared" si="12"/>
        <x:v>1115.4927372326613</x:v>
      </x:c>
      <x:c r="G384" s="12" t="n">
        <x:f>MOD(Settings!$B$17*G383,Settings!$B$18)</x:f>
        <x:v>395497073</x:v>
      </x:c>
      <x:c r="H384" s="12" t="n">
        <x:f>MAX(G384,1)/Settings!$B$18</x:f>
        <x:v>0.1841676762253827</x:v>
      </x:c>
      <x:c r="I384" s="12" t="n">
        <x:f>-Settings!$B$21*LN(H384)</x:f>
        <x:v>6.767634610026319</x:v>
      </x:c>
      <x:c r="J384" s="12" t="n">
        <x:f>-Settings!$B$24*LN(H384)</x:f>
        <x:v>20.302903830078957</x:v>
      </x:c>
      <x:c r="K384" s="12" t="n">
        <x:f>Settings!$B$12</x:f>
        <x:v>300</x:v>
      </x:c>
      <x:c r="L384" s="12" t="n">
        <x:f>Settings!$B$12*Settings!$B$25</x:f>
        <x:v>75</x:v>
      </x:c>
    </x:row>
    <x:row r="385">
      <x:c r="A385" s="7">
        <x:v>4</x:v>
      </x:c>
      <x:c r="B385" s="7">
        <x:v>20</x:v>
      </x:c>
      <x:c r="C385" s="12" t="n">
        <x:f>MOD(Settings!$B$17*C384,Settings!$B$18)</x:f>
        <x:v>1151850616</x:v>
      </x:c>
      <x:c r="D385" s="12" t="n">
        <x:f>MAX(C385,1)/Settings!$B$18</x:f>
        <x:v>0.5363722408825402</x:v>
      </x:c>
      <x:c r="E385" s="12" t="n">
        <x:f>-Settings!$B$11*LN(D385)</x:f>
        <x:v>37.37561278151961</x:v>
      </x:c>
      <x:c r="F385" s="12">
        <x:f t="shared" si="12"/>
        <x:v>1152.8683500141808</x:v>
      </x:c>
      <x:c r="G385" s="12" t="n">
        <x:f>MOD(Settings!$B$17*G384,Settings!$B$18)</x:f>
        <x:v>657418446</x:v>
      </x:c>
      <x:c r="H385" s="12" t="n">
        <x:f>MAX(G385,1)/Settings!$B$18</x:f>
        <x:v>0.3061343200067684</x:v>
      </x:c>
      <x:c r="I385" s="12" t="n">
        <x:f>-Settings!$B$21*LN(H385)</x:f>
        <x:v>4.734925276286055</x:v>
      </x:c>
      <x:c r="J385" s="12" t="n">
        <x:f>-Settings!$B$24*LN(H385)</x:f>
        <x:v>14.204775828858164</x:v>
      </x:c>
      <x:c r="K385" s="12" t="n">
        <x:f>Settings!$B$12</x:f>
        <x:v>300</x:v>
      </x:c>
      <x:c r="L385" s="12" t="n">
        <x:f>Settings!$B$12*Settings!$B$25</x:f>
        <x:v>75</x:v>
      </x:c>
    </x:row>
    <x:row r="386">
      <x:c r="A386" s="7">
        <x:v>4</x:v>
      </x:c>
      <x:c r="B386" s="7">
        <x:v>21</x:v>
      </x:c>
      <x:c r="C386" s="12" t="n">
        <x:f>MOD(Settings!$B$17*C385,Settings!$B$18)</x:f>
        <x:v>1735709054</x:v>
      </x:c>
      <x:c r="D386" s="12" t="n">
        <x:f>MAX(C386,1)/Settings!$B$18</x:f>
        <x:v>0.8082525128537102</x:v>
      </x:c>
      <x:c r="E386" s="12" t="n">
        <x:f>-Settings!$B$11*LN(D386)</x:f>
        <x:v>12.77284520255455</x:v>
      </x:c>
      <x:c r="F386" s="12">
        <x:f t="shared" si="12"/>
        <x:v>1165.6411952167355</x:v>
      </x:c>
      <x:c r="G386" s="12" t="n">
        <x:f>MOD(Settings!$B$17*G385,Settings!$B$18)</x:f>
        <x:v>428458107</x:v>
      </x:c>
      <x:c r="H386" s="12" t="n">
        <x:f>MAX(G386,1)/Settings!$B$18</x:f>
        <x:v>0.19951635375596413</x:v>
      </x:c>
      <x:c r="I386" s="12" t="n">
        <x:f>-Settings!$B$21*LN(H386)</x:f>
        <x:v>6.4474362891910975</x:v>
      </x:c>
      <x:c r="J386" s="12" t="n">
        <x:f>-Settings!$B$24*LN(H386)</x:f>
        <x:v>19.342308867573294</x:v>
      </x:c>
      <x:c r="K386" s="12" t="n">
        <x:f>Settings!$B$12</x:f>
        <x:v>300</x:v>
      </x:c>
      <x:c r="L386" s="12" t="n">
        <x:f>Settings!$B$12*Settings!$B$25</x:f>
        <x:v>75</x:v>
      </x:c>
    </x:row>
    <x:row r="387">
      <x:c r="A387" s="7">
        <x:v>4</x:v>
      </x:c>
      <x:c r="B387" s="7">
        <x:v>22</x:v>
      </x:c>
      <x:c r="C387" s="12" t="n">
        <x:f>MOD(Settings!$B$17*C386,Settings!$B$18)</x:f>
        <x:v>644209730</x:v>
      </x:c>
      <x:c r="D387" s="12" t="n">
        <x:f>MAX(C387,1)/Settings!$B$18</x:f>
        <x:v>0.29998353230766184</x:v>
      </x:c>
      <x:c r="E387" s="12" t="n">
        <x:f>-Settings!$B$11*LN(D387)</x:f>
        <x:v>72.24166188842206</x:v>
      </x:c>
      <x:c r="F387" s="12">
        <x:f t="shared" si="12"/>
        <x:v>1237.8828571051574</x:v>
      </x:c>
      <x:c r="G387" s="12" t="n">
        <x:f>MOD(Settings!$B$17*G386,Settings!$B$18)</x:f>
        <x:v>582735958</x:v>
      </x:c>
      <x:c r="H387" s="12" t="n">
        <x:f>MAX(G387,1)/Settings!$B$18</x:f>
        <x:v>0.2713575764891494</x:v>
      </x:c>
      <x:c r="I387" s="12" t="n">
        <x:f>-Settings!$B$21*LN(H387)</x:f>
        <x:v>5.217271429595658</x:v>
      </x:c>
      <x:c r="J387" s="12" t="n">
        <x:f>-Settings!$B$24*LN(H387)</x:f>
        <x:v>15.651814288786973</x:v>
      </x:c>
      <x:c r="K387" s="12" t="n">
        <x:f>Settings!$B$12</x:f>
        <x:v>300</x:v>
      </x:c>
      <x:c r="L387" s="12" t="n">
        <x:f>Settings!$B$12*Settings!$B$25</x:f>
        <x:v>75</x:v>
      </x:c>
    </x:row>
    <x:row r="388">
      <x:c r="A388" s="7">
        <x:v>4</x:v>
      </x:c>
      <x:c r="B388" s="7">
        <x:v>23</x:v>
      </x:c>
      <x:c r="C388" s="12" t="n">
        <x:f>MOD(Settings!$B$17*C387,Settings!$B$18)</x:f>
        <x:v>1767867583</x:v>
      </x:c>
      <x:c r="D388" s="12" t="n">
        <x:f>MAX(C388,1)/Settings!$B$18</x:f>
        <x:v>0.8232274948727467</x:v>
      </x:c>
      <x:c r="E388" s="12" t="n">
        <x:f>-Settings!$B$11*LN(D388)</x:f>
        <x:v>11.671361701732534</x:v>
      </x:c>
      <x:c r="F388" s="12">
        <x:f t="shared" si="12"/>
        <x:v>1249.55421880689</x:v>
      </x:c>
      <x:c r="G388" s="12" t="n">
        <x:f>MOD(Settings!$B$17*G387,Settings!$B$18)</x:f>
        <x:v>1517815786</x:v>
      </x:c>
      <x:c r="H388" s="12" t="n">
        <x:f>MAX(G388,1)/Settings!$B$18</x:f>
        <x:v>0.7067880531338919</x:v>
      </x:c>
      <x:c r="I388" s="12" t="n">
        <x:f>-Settings!$B$21*LN(H388)</x:f>
        <x:v>1.3880977657314235</x:v>
      </x:c>
      <x:c r="J388" s="12" t="n">
        <x:f>-Settings!$B$24*LN(H388)</x:f>
        <x:v>4.164293297194271</x:v>
      </x:c>
      <x:c r="K388" s="12" t="n">
        <x:f>Settings!$B$12</x:f>
        <x:v>300</x:v>
      </x:c>
      <x:c r="L388" s="12" t="n">
        <x:f>Settings!$B$12*Settings!$B$25</x:f>
        <x:v>75</x:v>
      </x:c>
    </x:row>
    <x:row r="389">
      <x:c r="A389" s="7">
        <x:v>4</x:v>
      </x:c>
      <x:c r="B389" s="7">
        <x:v>24</x:v>
      </x:c>
      <x:c r="C389" s="12" t="n">
        <x:f>MOD(Settings!$B$17*C388,Settings!$B$18)</x:f>
        <x:v>2114211236</x:v>
      </x:c>
      <x:c r="D389" s="12" t="n">
        <x:f>MAX(C389,1)/Settings!$B$18</x:f>
        <x:v>0.984506326254693</x:v>
      </x:c>
      <x:c r="E389" s="12" t="n">
        <x:f>-Settings!$B$11*LN(D389)</x:f>
        <x:v>0.9368973040889997</x:v>
      </x:c>
      <x:c r="F389" s="12">
        <x:f t="shared" si="12"/>
        <x:v>1250.491116110979</x:v>
      </x:c>
      <x:c r="G389" s="12" t="n">
        <x:f>MOD(Settings!$B$17*G388,Settings!$B$18)</x:f>
        <x:v>2119156236</x:v>
      </x:c>
      <x:c r="H389" s="12" t="n">
        <x:f>MAX(G389,1)/Settings!$B$18</x:f>
        <x:v>0.9868090213215021</x:v>
      </x:c>
      <x:c r="I389" s="12" t="n">
        <x:f>-Settings!$B$21*LN(H389)</x:f>
        <x:v>0.05311500949150388</x:v>
      </x:c>
      <x:c r="J389" s="12" t="n">
        <x:f>-Settings!$B$24*LN(H389)</x:f>
        <x:v>0.15934502847451162</x:v>
      </x:c>
      <x:c r="K389" s="12" t="n">
        <x:f>Settings!$B$12</x:f>
        <x:v>300</x:v>
      </x:c>
      <x:c r="L389" s="12" t="n">
        <x:f>Settings!$B$12*Settings!$B$25</x:f>
        <x:v>75</x:v>
      </x:c>
    </x:row>
    <x:row r="390">
      <x:c r="A390" s="7">
        <x:v>4</x:v>
      </x:c>
      <x:c r="B390" s="7">
        <x:v>25</x:v>
      </x:c>
      <x:c r="C390" s="12" t="n">
        <x:f>MOD(Settings!$B$17*C389,Settings!$B$18)</x:f>
        <x:v>1283820190</x:v>
      </x:c>
      <x:c r="D390" s="12" t="n">
        <x:f>MAX(C390,1)/Settings!$B$18</x:f>
        <x:v>0.5978253626254505</x:v>
      </x:c>
      <x:c r="E390" s="12" t="n">
        <x:f>-Settings!$B$11*LN(D390)</x:f>
        <x:v>30.86739620553844</x:v>
      </x:c>
      <x:c r="F390" s="12">
        <x:f t="shared" si="12"/>
        <x:v>1281.3585123165174</x:v>
      </x:c>
      <x:c r="G390" s="12" t="n">
        <x:f>MOD(Settings!$B$17*G389,Settings!$B$18)</x:f>
        <x:v>642572957</x:v>
      </x:c>
      <x:c r="H390" s="12" t="n">
        <x:f>MAX(G390,1)/Settings!$B$18</x:f>
        <x:v>0.2992213504850964</x:v>
      </x:c>
      <x:c r="I390" s="12" t="n">
        <x:f>-Settings!$B$21*LN(H390)</x:f>
        <x:v>4.826286707418134</x:v>
      </x:c>
      <x:c r="J390" s="12" t="n">
        <x:f>-Settings!$B$24*LN(H390)</x:f>
        <x:v>14.478860122254403</x:v>
      </x:c>
      <x:c r="K390" s="12" t="n">
        <x:f>Settings!$B$12</x:f>
        <x:v>300</x:v>
      </x:c>
      <x:c r="L390" s="12" t="n">
        <x:f>Settings!$B$12*Settings!$B$25</x:f>
        <x:v>75</x:v>
      </x:c>
    </x:row>
    <x:row r="391">
      <x:c r="A391" s="7">
        <x:v>4</x:v>
      </x:c>
      <x:c r="B391" s="7">
        <x:v>26</x:v>
      </x:c>
      <x:c r="C391" s="12" t="n">
        <x:f>MOD(Settings!$B$17*C390,Settings!$B$18)</x:f>
        <x:v>1397731921</x:v>
      </x:c>
      <x:c r="D391" s="12" t="n">
        <x:f>MAX(C391,1)/Settings!$B$18</x:f>
        <x:v>0.6508696459470641</x:v>
      </x:c>
      <x:c r="E391" s="12" t="n">
        <x:f>-Settings!$B$11*LN(D391)</x:f>
        <x:v>25.7667536078433</x:v>
      </x:c>
      <x:c r="F391" s="12">
        <x:f t="shared" si="12"/>
        <x:v>1307.1252659243607</x:v>
      </x:c>
      <x:c r="G391" s="12" t="n">
        <x:f>MOD(Settings!$B$17*G390,Settings!$B$18)</x:f>
        <x:v>28427536</x:v>
      </x:c>
      <x:c r="H391" s="12" t="n">
        <x:f>MAX(G391,1)/Settings!$B$18</x:f>
        <x:v>0.01323760301491134</x:v>
      </x:c>
      <x:c r="I391" s="12" t="n">
        <x:f>-Settings!$B$21*LN(H391)</x:f>
        <x:v>17.298775144132176</x:v>
      </x:c>
      <x:c r="J391" s="12" t="n">
        <x:f>-Settings!$B$24*LN(H391)</x:f>
        <x:v>51.89632543239652</x:v>
      </x:c>
      <x:c r="K391" s="12" t="n">
        <x:f>Settings!$B$12</x:f>
        <x:v>300</x:v>
      </x:c>
      <x:c r="L391" s="12" t="n">
        <x:f>Settings!$B$12*Settings!$B$25</x:f>
        <x:v>75</x:v>
      </x:c>
    </x:row>
    <x:row r="392">
      <x:c r="A392" s="7">
        <x:v>4</x:v>
      </x:c>
      <x:c r="B392" s="7">
        <x:v>27</x:v>
      </x:c>
      <x:c r="C392" s="12" t="n">
        <x:f>MOD(Settings!$B$17*C391,Settings!$B$18)</x:f>
        <x:v>356781714</x:v>
      </x:c>
      <x:c r="D392" s="12" t="n">
        <x:f>MAX(C392,1)/Settings!$B$18</x:f>
        <x:v>0.16613943230646636</x:v>
      </x:c>
      <x:c r="E392" s="12" t="n">
        <x:f>-Settings!$B$11*LN(D392)</x:f>
        <x:v>107.69567337215045</x:v>
      </x:c>
      <x:c r="F392" s="12">
        <x:f t="shared" si="12"/>
        <x:v>1414.8209392965111</x:v>
      </x:c>
      <x:c r="G392" s="12" t="n">
        <x:f>MOD(Settings!$B$17*G391,Settings!$B$18)</x:f>
        <x:v>1040227918</x:v>
      </x:c>
      <x:c r="H392" s="12" t="n">
        <x:f>MAX(G392,1)/Settings!$B$18</x:f>
        <x:v>0.4843938716148929</x:v>
      </x:c>
      <x:c r="I392" s="12" t="n">
        <x:f>-Settings!$B$21*LN(H392)</x:f>
        <x:v>2.899427675520595</x:v>
      </x:c>
      <x:c r="J392" s="12" t="n">
        <x:f>-Settings!$B$24*LN(H392)</x:f>
        <x:v>8.698283026561786</x:v>
      </x:c>
      <x:c r="K392" s="12" t="n">
        <x:f>Settings!$B$12</x:f>
        <x:v>300</x:v>
      </x:c>
      <x:c r="L392" s="12" t="n">
        <x:f>Settings!$B$12*Settings!$B$25</x:f>
        <x:v>75</x:v>
      </x:c>
    </x:row>
    <x:row r="393">
      <x:c r="A393" s="7">
        <x:v>4</x:v>
      </x:c>
      <x:c r="B393" s="7">
        <x:v>28</x:v>
      </x:c>
      <x:c r="C393" s="12" t="n">
        <x:f>MOD(Settings!$B$17*C392,Settings!$B$18)</x:f>
        <x:v>655924774</x:v>
      </x:c>
      <x:c r="D393" s="12" t="n">
        <x:f>MAX(C393,1)/Settings!$B$18</x:f>
        <x:v>0.30543877478010895</x:v>
      </x:c>
      <x:c r="E393" s="12" t="n">
        <x:f>-Settings!$B$11*LN(D393)</x:f>
        <x:v>71.16035582041853</x:v>
      </x:c>
      <x:c r="F393" s="12">
        <x:f t="shared" si="12"/>
        <x:v>1485.9812951169297</x:v>
      </x:c>
      <x:c r="G393" s="12" t="n">
        <x:f>MOD(Settings!$B$17*G392,Settings!$B$18)</x:f>
        <x:v>446247599</x:v>
      </x:c>
      <x:c r="H393" s="12" t="n">
        <x:f>MAX(G393,1)/Settings!$B$18</x:f>
        <x:v>0.20780023150509233</x:v>
      </x:c>
      <x:c r="I393" s="12" t="n">
        <x:f>-Settings!$B$21*LN(H393)</x:f>
        <x:v>6.284712344964607</x:v>
      </x:c>
      <x:c r="J393" s="12" t="n">
        <x:f>-Settings!$B$24*LN(H393)</x:f>
        <x:v>18.85413703489382</x:v>
      </x:c>
      <x:c r="K393" s="12" t="n">
        <x:f>Settings!$B$12</x:f>
        <x:v>300</x:v>
      </x:c>
      <x:c r="L393" s="12" t="n">
        <x:f>Settings!$B$12*Settings!$B$25</x:f>
        <x:v>75</x:v>
      </x:c>
    </x:row>
    <x:row r="394">
      <x:c r="A394" s="7">
        <x:v>4</x:v>
      </x:c>
      <x:c r="B394" s="7">
        <x:v>29</x:v>
      </x:c>
      <x:c r="C394" s="12" t="n">
        <x:f>MOD(Settings!$B$17*C393,Settings!$B$18)</x:f>
        <x:v>1094116567</x:v>
      </x:c>
      <x:c r="D394" s="12" t="n">
        <x:f>MAX(C394,1)/Settings!$B$18</x:f>
        <x:v>0.509487729291193</x:v>
      </x:c>
      <x:c r="E394" s="12" t="n">
        <x:f>-Settings!$B$11*LN(D394)</x:f>
        <x:v>40.46097062605906</x:v>
      </x:c>
      <x:c r="F394" s="12">
        <x:f t="shared" si="12"/>
        <x:v>1526.4422657429886</x:v>
      </x:c>
      <x:c r="G394" s="12" t="n">
        <x:f>MOD(Settings!$B$17*G393,Settings!$B$18)</x:f>
        <x:v>1070501069</x:v>
      </x:c>
      <x:c r="H394" s="12" t="n">
        <x:f>MAX(G394,1)/Settings!$B$18</x:f>
        <x:v>0.49849090608697894</x:v>
      </x:c>
      <x:c r="I394" s="12" t="n">
        <x:f>-Settings!$B$21*LN(H394)</x:f>
        <x:v>2.7846797292013785</x:v>
      </x:c>
      <x:c r="J394" s="12" t="n">
        <x:f>-Settings!$B$24*LN(H394)</x:f>
        <x:v>8.354039187604135</x:v>
      </x:c>
      <x:c r="K394" s="12" t="n">
        <x:f>Settings!$B$12</x:f>
        <x:v>300</x:v>
      </x:c>
      <x:c r="L394" s="12" t="n">
        <x:f>Settings!$B$12*Settings!$B$25</x:f>
        <x:v>75</x:v>
      </x:c>
    </x:row>
    <x:row r="395">
      <x:c r="A395" s="7">
        <x:v>4</x:v>
      </x:c>
      <x:c r="B395" s="7">
        <x:v>30</x:v>
      </x:c>
      <x:c r="C395" s="12" t="n">
        <x:f>MOD(Settings!$B$17*C394,Settings!$B$18)</x:f>
        <x:v>2062155955</x:v>
      </x:c>
      <x:c r="D395" s="12" t="n">
        <x:f>MAX(C395,1)/Settings!$B$18</x:f>
        <x:v>0.9602661970817792</x:v>
      </x:c>
      <x:c r="E395" s="12" t="n">
        <x:f>-Settings!$B$11*LN(D395)</x:f>
        <x:v>2.4326846598472662</x:v>
      </x:c>
      <x:c r="F395" s="12">
        <x:f t="shared" si="12"/>
        <x:v>1528.8749504028358</x:v>
      </x:c>
      <x:c r="G395" s="12" t="n">
        <x:f>MOD(Settings!$B$17*G394,Settings!$B$18)</x:f>
        <x:v>293472117</x:v>
      </x:c>
      <x:c r="H395" s="12" t="n">
        <x:f>MAX(G395,1)/Settings!$B$18</x:f>
        <x:v>0.1366586038547841</x:v>
      </x:c>
      <x:c r="I395" s="12" t="n">
        <x:f>-Settings!$B$21*LN(H395)</x:f>
        <x:v>7.961077623506973</x:v>
      </x:c>
      <x:c r="J395" s="12" t="n">
        <x:f>-Settings!$B$24*LN(H395)</x:f>
        <x:v>23.883232870520917</x:v>
      </x:c>
      <x:c r="K395" s="12" t="n">
        <x:f>Settings!$B$12</x:f>
        <x:v>300</x:v>
      </x:c>
      <x:c r="L395" s="12" t="n">
        <x:f>Settings!$B$12*Settings!$B$25</x:f>
        <x:v>75</x:v>
      </x:c>
    </x:row>
    <x:row r="396">
      <x:c r="A396" s="7">
        <x:v>4</x:v>
      </x:c>
      <x:c r="B396" s="7">
        <x:v>31</x:v>
      </x:c>
      <x:c r="C396" s="12" t="n">
        <x:f>MOD(Settings!$B$17*C395,Settings!$B$18)</x:f>
        <x:v>416556752</x:v>
      </x:c>
      <x:c r="D396" s="12" t="n">
        <x:f>MAX(C396,1)/Settings!$B$18</x:f>
        <x:v>0.19397435346337705</x:v>
      </x:c>
      <x:c r="E396" s="12" t="n">
        <x:f>-Settings!$B$11*LN(D396)</x:f>
        <x:v>98.40175963801236</x:v>
      </x:c>
      <x:c r="F396" s="12">
        <x:f t="shared" si="12"/>
        <x:v>1627.2767100408482</x:v>
      </x:c>
      <x:c r="G396" s="12" t="n">
        <x:f>MOD(Settings!$B$17*G395,Settings!$B$18)</x:f>
        <x:v>1763416907</x:v>
      </x:c>
      <x:c r="H396" s="12" t="n">
        <x:f>MAX(G396,1)/Settings!$B$18</x:f>
        <x:v>0.821154987356232</x:v>
      </x:c>
      <x:c r="I396" s="12" t="n">
        <x:f>-Settings!$B$21*LN(H396)</x:f>
        <x:v>0.7881736343726089</x:v>
      </x:c>
      <x:c r="J396" s="12" t="n">
        <x:f>-Settings!$B$24*LN(H396)</x:f>
        <x:v>2.3645209031178265</x:v>
      </x:c>
      <x:c r="K396" s="12" t="n">
        <x:f>Settings!$B$12</x:f>
        <x:v>300</x:v>
      </x:c>
      <x:c r="L396" s="12" t="n">
        <x:f>Settings!$B$12*Settings!$B$25</x:f>
        <x:v>75</x:v>
      </x:c>
    </x:row>
    <x:row r="397">
      <x:c r="A397" s="7">
        <x:v>4</x:v>
      </x:c>
      <x:c r="B397" s="7">
        <x:v>32</x:v>
      </x:c>
      <x:c r="C397" s="12" t="n">
        <x:f>MOD(Settings!$B$17*C396,Settings!$B$18)</x:f>
        <x:v>272641644</x:v>
      </x:c>
      <x:c r="D397" s="12" t="n">
        <x:f>MAX(C397,1)/Settings!$B$18</x:f>
        <x:v>0.1269586589778581</x:v>
      </x:c>
      <x:c r="E397" s="12" t="n">
        <x:f>-Settings!$B$11*LN(D397)</x:f>
        <x:v>123.83362592256123</x:v>
      </x:c>
      <x:c r="F397" s="12">
        <x:f t="shared" si="12"/>
        <x:v>1751.1103359634094</x:v>
      </x:c>
      <x:c r="G397" s="12" t="n">
        <x:f>MOD(Settings!$B$17*G396,Settings!$B$18)</x:f>
        <x:v>326143702</x:v>
      </x:c>
      <x:c r="H397" s="12" t="n">
        <x:f>MAX(G397,1)/Settings!$B$18</x:f>
        <x:v>0.15187249619135285</x:v>
      </x:c>
      <x:c r="I397" s="12" t="n">
        <x:f>-Settings!$B$21*LN(H397)</x:f>
        <x:v>7.538855804024325</x:v>
      </x:c>
      <x:c r="J397" s="12" t="n">
        <x:f>-Settings!$B$24*LN(H397)</x:f>
        <x:v>22.616567412072975</x:v>
      </x:c>
      <x:c r="K397" s="12" t="n">
        <x:f>Settings!$B$12</x:f>
        <x:v>300</x:v>
      </x:c>
      <x:c r="L397" s="12" t="n">
        <x:f>Settings!$B$12*Settings!$B$25</x:f>
        <x:v>75</x:v>
      </x:c>
    </x:row>
    <x:row r="398">
      <x:c r="A398" s="7">
        <x:v>4</x:v>
      </x:c>
      <x:c r="B398" s="7">
        <x:v>33</x:v>
      </x:c>
      <x:c r="C398" s="12" t="n">
        <x:f>MOD(Settings!$B$17*C397,Settings!$B$18)</x:f>
        <x:v>1705491657</x:v>
      </x:c>
      <x:c r="D398" s="12" t="n">
        <x:f>MAX(C398,1)/Settings!$B$18</x:f>
        <x:v>0.7941814408610488</x:v>
      </x:c>
      <x:c r="E398" s="12" t="n">
        <x:f>-Settings!$B$11*LN(D398)</x:f>
        <x:v>13.82659973413286</x:v>
      </x:c>
      <x:c r="F398" s="12">
        <x:f t="shared" si="12"/>
        <x:v>1764.9369356975424</x:v>
      </x:c>
      <x:c r="G398" s="12" t="n">
        <x:f>MOD(Settings!$B$17*G397,Settings!$B$18)</x:f>
        <x:v>1118932370</x:v>
      </x:c>
      <x:c r="H398" s="12" t="n">
        <x:f>MAX(G398,1)/Settings!$B$18</x:f>
        <x:v>0.5210434880671294</x:v>
      </x:c>
      <x:c r="I398" s="12" t="n">
        <x:f>-Settings!$B$21*LN(H398)</x:f>
        <x:v>2.6076870813354436</x:v>
      </x:c>
      <x:c r="J398" s="12" t="n">
        <x:f>-Settings!$B$24*LN(H398)</x:f>
        <x:v>7.823061244006331</x:v>
      </x:c>
      <x:c r="K398" s="12" t="n">
        <x:f>Settings!$B$12</x:f>
        <x:v>300</x:v>
      </x:c>
      <x:c r="L398" s="12" t="n">
        <x:f>Settings!$B$12*Settings!$B$25</x:f>
        <x:v>75</x:v>
      </x:c>
    </x:row>
    <x:row r="399">
      <x:c r="A399" s="7">
        <x:v>4</x:v>
      </x:c>
      <x:c r="B399" s="7">
        <x:v>34</x:v>
      </x:c>
      <x:c r="C399" s="12" t="n">
        <x:f>MOD(Settings!$B$17*C398,Settings!$B$18)</x:f>
        <x:v>1734042690</x:v>
      </x:c>
      <x:c r="D399" s="12" t="n">
        <x:f>MAX(C399,1)/Settings!$B$18</x:f>
        <x:v>0.8074765516479856</x:v>
      </x:c>
      <x:c r="E399" s="12" t="n">
        <x:f>-Settings!$B$11*LN(D399)</x:f>
        <x:v>12.83047575082628</x:v>
      </x:c>
      <x:c r="F399" s="12" t="n">
        <x:f t="shared" ref="F399:F430" si="13">F398+E399</x:f>
        <x:v>1777.7674114483686</x:v>
      </x:c>
      <x:c r="G399" s="12" t="n">
        <x:f>MOD(Settings!$B$17*G398,Settings!$B$18)</x:f>
        <x:v>382045811</x:v>
      </x:c>
      <x:c r="H399" s="12" t="n">
        <x:f>MAX(G399,1)/Settings!$B$18</x:f>
        <x:v>0.17790394424363223</x:v>
      </x:c>
      <x:c r="I399" s="12" t="n">
        <x:f>-Settings!$B$21*LN(H399)</x:f>
        <x:v>6.90604605371337</x:v>
      </x:c>
      <x:c r="J399" s="12" t="n">
        <x:f>-Settings!$B$24*LN(H399)</x:f>
        <x:v>20.71813816114011</x:v>
      </x:c>
      <x:c r="K399" s="12" t="n">
        <x:f>Settings!$B$12</x:f>
        <x:v>300</x:v>
      </x:c>
      <x:c r="L399" s="12" t="n">
        <x:f>Settings!$B$12*Settings!$B$25</x:f>
        <x:v>75</x:v>
      </x:c>
    </x:row>
    <x:row r="400">
      <x:c r="A400" s="7">
        <x:v>4</x:v>
      </x:c>
      <x:c r="B400" s="7">
        <x:v>35</x:v>
      </x:c>
      <x:c r="C400" s="12" t="n">
        <x:f>MOD(Settings!$B$17*C399,Settings!$B$18)</x:f>
        <x:v>554917393</x:v>
      </x:c>
      <x:c r="D400" s="12" t="n">
        <x:f>MAX(C400,1)/Settings!$B$18</x:f>
        <x:v>0.2584035476941632</x:v>
      </x:c>
      <x:c r="E400" s="12" t="n">
        <x:f>-Settings!$B$11*LN(D400)</x:f>
        <x:v>81.19396666208178</x:v>
      </x:c>
      <x:c r="F400" s="12">
        <x:f t="shared" si="13"/>
        <x:v>1858.9613781104504</x:v>
      </x:c>
      <x:c r="G400" s="12" t="n">
        <x:f>MOD(Settings!$B$17*G399,Settings!$B$18)</x:f>
        <x:v>67840947</x:v>
      </x:c>
      <x:c r="H400" s="12" t="n">
        <x:f>MAX(G400,1)/Settings!$B$18</x:f>
        <x:v>0.031590902726906775</x:v>
      </x:c>
      <x:c r="I400" s="12" t="n">
        <x:f>-Settings!$B$21*LN(H400)</x:f>
        <x:v>13.819544352904456</x:v>
      </x:c>
      <x:c r="J400" s="12" t="n">
        <x:f>-Settings!$B$24*LN(H400)</x:f>
        <x:v>41.45863305871337</x:v>
      </x:c>
      <x:c r="K400" s="12" t="n">
        <x:f>Settings!$B$12</x:f>
        <x:v>300</x:v>
      </x:c>
      <x:c r="L400" s="12" t="n">
        <x:f>Settings!$B$12*Settings!$B$25</x:f>
        <x:v>75</x:v>
      </x:c>
    </x:row>
    <x:row r="401">
      <x:c r="A401" s="7">
        <x:v>4</x:v>
      </x:c>
      <x:c r="B401" s="7">
        <x:v>36</x:v>
      </x:c>
      <x:c r="C401" s="12" t="n">
        <x:f>MOD(Settings!$B$17*C400,Settings!$B$18)</x:f>
        <x:v>2122628877</x:v>
      </x:c>
      <x:c r="D401" s="12" t="n">
        <x:f>MAX(C401,1)/Settings!$B$18</x:f>
        <x:v>0.9884260958006728</x:v>
      </x:c>
      <x:c r="E401" s="12" t="n">
        <x:f>-Settings!$B$11*LN(D401)</x:f>
        <x:v>0.6984841890952826</x:v>
      </x:c>
      <x:c r="F401" s="12">
        <x:f t="shared" si="13"/>
        <x:v>1859.6598622995457</x:v>
      </x:c>
      <x:c r="G401" s="12" t="n">
        <x:f>MOD(Settings!$B$17*G400,Settings!$B$18)</x:f>
        <x:v>2036463319</x:v>
      </x:c>
      <x:c r="H401" s="12" t="n">
        <x:f>MAX(G401,1)/Settings!$B$18</x:f>
        <x:v>0.9483021311221188</x:v>
      </x:c>
      <x:c r="I401" s="12" t="n">
        <x:f>-Settings!$B$21*LN(H401)</x:f>
        <x:v>0.21232849514816496</x:v>
      </x:c>
      <x:c r="J401" s="12" t="n">
        <x:f>-Settings!$B$24*LN(H401)</x:f>
        <x:v>0.6369854854444948</x:v>
      </x:c>
      <x:c r="K401" s="12" t="n">
        <x:f>Settings!$B$12</x:f>
        <x:v>300</x:v>
      </x:c>
      <x:c r="L401" s="12" t="n">
        <x:f>Settings!$B$12*Settings!$B$25</x:f>
        <x:v>75</x:v>
      </x:c>
    </x:row>
    <x:row r="402">
      <x:c r="A402" s="7">
        <x:v>4</x:v>
      </x:c>
      <x:c r="B402" s="7">
        <x:v>37</x:v>
      </x:c>
      <x:c r="C402" s="12" t="n">
        <x:f>MOD(Settings!$B$17*C401,Settings!$B$18)</x:f>
        <x:v>1025191775</x:v>
      </x:c>
      <x:c r="D402" s="12" t="n">
        <x:f>MAX(C402,1)/Settings!$B$18</x:f>
        <x:v>0.4773921219061092</x:v>
      </x:c>
      <x:c r="E402" s="12" t="n">
        <x:f>-Settings!$B$11*LN(D402)</x:f>
        <x:v>44.36502403772705</x:v>
      </x:c>
      <x:c r="F402" s="12">
        <x:f t="shared" si="13"/>
        <x:v>1904.0248863372728</x:v>
      </x:c>
      <x:c r="G402" s="12" t="n">
        <x:f>MOD(Settings!$B$17*G401,Settings!$B$18)</x:f>
        <x:v>244636547</x:v>
      </x:c>
      <x:c r="H402" s="12" t="n">
        <x:f>MAX(G402,1)/Settings!$B$18</x:f>
        <x:v>0.11391776945158735</x:v>
      </x:c>
      <x:c r="I402" s="12" t="n">
        <x:f>-Settings!$B$21*LN(H402)</x:f>
        <x:v>8.689113645858505</x:v>
      </x:c>
      <x:c r="J402" s="12" t="n">
        <x:f>-Settings!$B$24*LN(H402)</x:f>
        <x:v>26.067340937575516</x:v>
      </x:c>
      <x:c r="K402" s="12" t="n">
        <x:f>Settings!$B$12</x:f>
        <x:v>300</x:v>
      </x:c>
      <x:c r="L402" s="12" t="n">
        <x:f>Settings!$B$12*Settings!$B$25</x:f>
        <x:v>75</x:v>
      </x:c>
    </x:row>
    <x:row r="403">
      <x:c r="A403" s="7">
        <x:v>4</x:v>
      </x:c>
      <x:c r="B403" s="7">
        <x:v>38</x:v>
      </x:c>
      <x:c r="C403" s="12" t="n">
        <x:f>MOD(Settings!$B$17*C402,Settings!$B$18)</x:f>
        <x:v>1136862544</x:v>
      </x:c>
      <x:c r="D403" s="12" t="n">
        <x:f>MAX(C403,1)/Settings!$B$18</x:f>
        <x:v>0.5293928759775092</x:v>
      </x:c>
      <x:c r="E403" s="12" t="n">
        <x:f>-Settings!$B$11*LN(D403)</x:f>
        <x:v>38.16146676393878</x:v>
      </x:c>
      <x:c r="F403" s="12">
        <x:f t="shared" si="13"/>
        <x:v>1942.1863531012116</x:v>
      </x:c>
      <x:c r="G403" s="12" t="n">
        <x:f>MOD(Settings!$B$17*G402,Settings!$B$18)</x:f>
        <x:v>1322745071</x:v>
      </x:c>
      <x:c r="H403" s="12" t="n">
        <x:f>MAX(G403,1)/Settings!$B$18</x:f>
        <x:v>0.6159511728286515</x:v>
      </x:c>
      <x:c r="I403" s="12" t="n">
        <x:f>-Settings!$B$21*LN(H403)</x:f>
        <x:v>1.938350333915189</x:v>
      </x:c>
      <x:c r="J403" s="12" t="n">
        <x:f>-Settings!$B$24*LN(H403)</x:f>
        <x:v>5.815051001745568</x:v>
      </x:c>
      <x:c r="K403" s="12" t="n">
        <x:f>Settings!$B$12</x:f>
        <x:v>300</x:v>
      </x:c>
      <x:c r="L403" s="12" t="n">
        <x:f>Settings!$B$12*Settings!$B$25</x:f>
        <x:v>75</x:v>
      </x:c>
    </x:row>
    <x:row r="404">
      <x:c r="A404" s="7">
        <x:v>4</x:v>
      </x:c>
      <x:c r="B404" s="7">
        <x:v>39</x:v>
      </x:c>
      <x:c r="C404" s="12" t="n">
        <x:f>MOD(Settings!$B$17*C403,Settings!$B$18)</x:f>
        <x:v>1086769649</x:v>
      </x:c>
      <x:c r="D404" s="12" t="n">
        <x:f>MAX(C404,1)/Settings!$B$18</x:f>
        <x:v>0.5060665539959756</x:v>
      </x:c>
      <x:c r="E404" s="12" t="n">
        <x:f>-Settings!$B$11*LN(D404)</x:f>
        <x:v>40.86522532245722</x:v>
      </x:c>
      <x:c r="F404" s="12">
        <x:f t="shared" si="13"/>
        <x:v>1983.0515784236688</x:v>
      </x:c>
      <x:c r="G404" s="12" t="n">
        <x:f>MOD(Settings!$B$17*G403,Settings!$B$18)</x:f>
        <x:v>625694553</x:v>
      </x:c>
      <x:c r="H404" s="12" t="n">
        <x:f>MAX(G404,1)/Settings!$B$18</x:f>
        <x:v>0.29136173114709635</x:v>
      </x:c>
      <x:c r="I404" s="12" t="n">
        <x:f>-Settings!$B$21*LN(H404)</x:f>
        <x:v>4.9327588856473605</x:v>
      </x:c>
      <x:c r="J404" s="12" t="n">
        <x:f>-Settings!$B$24*LN(H404)</x:f>
        <x:v>14.798276656942082</x:v>
      </x:c>
      <x:c r="K404" s="12" t="n">
        <x:f>Settings!$B$12</x:f>
        <x:v>300</x:v>
      </x:c>
      <x:c r="L404" s="12" t="n">
        <x:f>Settings!$B$12*Settings!$B$25</x:f>
        <x:v>75</x:v>
      </x:c>
    </x:row>
    <x:row r="405">
      <x:c r="A405" s="7">
        <x:v>4</x:v>
      </x:c>
      <x:c r="B405" s="7">
        <x:v>40</x:v>
      </x:c>
      <x:c r="C405" s="12" t="n">
        <x:f>MOD(Settings!$B$17*C404,Settings!$B$18)</x:f>
        <x:v>989073008</x:v>
      </x:c>
      <x:c r="D405" s="12" t="n">
        <x:f>MAX(C405,1)/Settings!$B$18</x:f>
        <x:v>0.4605730103610889</x:v>
      </x:c>
      <x:c r="E405" s="12" t="n">
        <x:f>-Settings!$B$11*LN(D405)</x:f>
        <x:v>46.5170334005999</x:v>
      </x:c>
      <x:c r="F405" s="12">
        <x:f t="shared" si="13"/>
        <x:v>2029.5686118242688</x:v>
      </x:c>
      <x:c r="G405" s="12" t="n">
        <x:f>MOD(Settings!$B$17*G404,Settings!$B$18)</x:f>
        <x:v>1968416559</x:v>
      </x:c>
      <x:c r="H405" s="12" t="n">
        <x:f>MAX(G405,1)/Settings!$B$18</x:f>
        <x:v>0.9166153892486428</x:v>
      </x:c>
      <x:c r="I405" s="12" t="n">
        <x:f>-Settings!$B$21*LN(H405)</x:f>
        <x:v>0.34826927022301846</x:v>
      </x:c>
      <x:c r="J405" s="12" t="n">
        <x:f>-Settings!$B$24*LN(H405)</x:f>
        <x:v>1.0448078106690555</x:v>
      </x:c>
      <x:c r="K405" s="12" t="n">
        <x:f>Settings!$B$12</x:f>
        <x:v>300</x:v>
      </x:c>
      <x:c r="L405" s="12" t="n">
        <x:f>Settings!$B$12*Settings!$B$25</x:f>
        <x:v>75</x:v>
      </x:c>
    </x:row>
    <x:row r="406">
      <x:c r="A406" s="7">
        <x:v>4</x:v>
      </x:c>
      <x:c r="B406" s="7">
        <x:v>41</x:v>
      </x:c>
      <x:c r="C406" s="12" t="n">
        <x:f>MOD(Settings!$B$17*C405,Settings!$B$18)</x:f>
        <x:v>1826617676</x:v>
      </x:c>
      <x:c r="D406" s="12" t="n">
        <x:f>MAX(C406,1)/Settings!$B$18</x:f>
        <x:v>0.8505851388213156</x:v>
      </x:c>
      <x:c r="E406" s="12" t="n">
        <x:f>-Settings!$B$11*LN(D406)</x:f>
        <x:v>9.709846063326097</x:v>
      </x:c>
      <x:c r="F406" s="12">
        <x:f t="shared" si="13"/>
        <x:v>2039.2784578875949</x:v>
      </x:c>
      <x:c r="G406" s="12" t="n">
        <x:f>MOD(Settings!$B$17*G405,Settings!$B$18)</x:f>
        <x:v>1191525078</x:v>
      </x:c>
      <x:c r="H406" s="12" t="n">
        <x:f>MAX(G406,1)/Settings!$B$18</x:f>
        <x:v>0.5548471019393052</x:v>
      </x:c>
      <x:c r="I406" s="12" t="n">
        <x:f>-Settings!$B$21*LN(H406)</x:f>
        <x:v>2.3562507807673874</x:v>
      </x:c>
      <x:c r="J406" s="12" t="n">
        <x:f>-Settings!$B$24*LN(H406)</x:f>
        <x:v>7.068752342302162</x:v>
      </x:c>
      <x:c r="K406" s="12" t="n">
        <x:f>Settings!$B$12</x:f>
        <x:v>300</x:v>
      </x:c>
      <x:c r="L406" s="12" t="n">
        <x:f>Settings!$B$12*Settings!$B$25</x:f>
        <x:v>75</x:v>
      </x:c>
    </x:row>
    <x:row r="407">
      <x:c r="A407" s="7">
        <x:v>4</x:v>
      </x:c>
      <x:c r="B407" s="7">
        <x:v>42</x:v>
      </x:c>
      <x:c r="C407" s="12" t="n">
        <x:f>MOD(Settings!$B$17*C406,Settings!$B$18)</x:f>
        <x:v>1684546667</x:v>
      </x:c>
      <x:c r="D407" s="12" t="n">
        <x:f>MAX(C407,1)/Settings!$B$18</x:f>
        <x:v>0.7844281698504594</x:v>
      </x:c>
      <x:c r="E407" s="12" t="n">
        <x:f>-Settings!$B$11*LN(D407)</x:f>
        <x:v>14.568016361750365</x:v>
      </x:c>
      <x:c r="F407" s="12">
        <x:f t="shared" si="13"/>
        <x:v>2053.8464742493452</x:v>
      </x:c>
      <x:c r="G407" s="12" t="n">
        <x:f>MOD(Settings!$B$17*G406,Settings!$B$18)</x:f>
        <x:v>676977671</x:v>
      </x:c>
      <x:c r="H407" s="12" t="n">
        <x:f>MAX(G407,1)/Settings!$B$18</x:f>
        <x:v>0.3152422939032513</x:v>
      </x:c>
      <x:c r="I407" s="12" t="n">
        <x:f>-Settings!$B$21*LN(H407)</x:f>
        <x:v>4.617654995339052</x:v>
      </x:c>
      <x:c r="J407" s="12" t="n">
        <x:f>-Settings!$B$24*LN(H407)</x:f>
        <x:v>13.852964986017156</x:v>
      </x:c>
      <x:c r="K407" s="12" t="n">
        <x:f>Settings!$B$12</x:f>
        <x:v>300</x:v>
      </x:c>
      <x:c r="L407" s="12" t="n">
        <x:f>Settings!$B$12*Settings!$B$25</x:f>
        <x:v>75</x:v>
      </x:c>
    </x:row>
    <x:row r="408">
      <x:c r="A408" s="7">
        <x:v>4</x:v>
      </x:c>
      <x:c r="B408" s="7">
        <x:v>43</x:v>
      </x:c>
      <x:c r="C408" s="12" t="n">
        <x:f>MOD(Settings!$B$17*C407,Settings!$B$18)</x:f>
        <x:v>1898913868</x:v>
      </x:c>
      <x:c r="D408" s="12" t="n">
        <x:f>MAX(C408,1)/Settings!$B$18</x:f>
        <x:v>0.8842506766711598</x:v>
      </x:c>
      <x:c r="E408" s="12" t="n">
        <x:f>-Settings!$B$11*LN(D408)</x:f>
        <x:v>7.3808811388886095</x:v>
      </x:c>
      <x:c r="F408" s="12">
        <x:f t="shared" si="13"/>
        <x:v>2061.2273553882337</x:v>
      </x:c>
      <x:c r="G408" s="12" t="n">
        <x:f>MOD(Settings!$B$17*G407,Settings!$B$18)</x:f>
        <x:v>595354691</x:v>
      </x:c>
      <x:c r="H408" s="12" t="n">
        <x:f>MAX(G408,1)/Settings!$B$18</x:f>
        <x:v>0.2772336319448583</x:v>
      </x:c>
      <x:c r="I408" s="12" t="n">
        <x:f>-Settings!$B$21*LN(H408)</x:f>
        <x:v>5.131578766654218</x:v>
      </x:c>
      <x:c r="J408" s="12" t="n">
        <x:f>-Settings!$B$24*LN(H408)</x:f>
        <x:v>15.394736299962652</x:v>
      </x:c>
      <x:c r="K408" s="12" t="n">
        <x:f>Settings!$B$12</x:f>
        <x:v>300</x:v>
      </x:c>
      <x:c r="L408" s="12" t="n">
        <x:f>Settings!$B$12*Settings!$B$25</x:f>
        <x:v>75</x:v>
      </x:c>
    </x:row>
    <x:row r="409">
      <x:c r="A409" s="7">
        <x:v>4</x:v>
      </x:c>
      <x:c r="B409" s="7">
        <x:v>44</x:v>
      </x:c>
      <x:c r="C409" s="12" t="n">
        <x:f>MOD(Settings!$B$17*C408,Settings!$B$18)</x:f>
        <x:v>1290901409</x:v>
      </x:c>
      <x:c r="D409" s="12" t="n">
        <x:f>MAX(C409,1)/Settings!$B$18</x:f>
        <x:v>0.6011228121822341</x:v>
      </x:c>
      <x:c r="E409" s="12" t="n">
        <x:f>-Settings!$B$11*LN(D409)</x:f>
        <x:v>30.537361135784483</x:v>
      </x:c>
      <x:c r="F409" s="12">
        <x:f t="shared" si="13"/>
        <x:v>2091.7647165240182</x:v>
      </x:c>
      <x:c r="G409" s="12" t="n">
        <x:f>MOD(Settings!$B$17*G408,Settings!$B$18)</x:f>
        <x:v>999980264</x:v>
      </x:c>
      <x:c r="H409" s="12" t="n">
        <x:f>MAX(G409,1)/Settings!$B$18</x:f>
        <x:v>0.4656520972334091</x:v>
      </x:c>
      <x:c r="I409" s="12" t="n">
        <x:f>-Settings!$B$21*LN(H409)</x:f>
        <x:v>3.057265984563958</x:v>
      </x:c>
      <x:c r="J409" s="12" t="n">
        <x:f>-Settings!$B$24*LN(H409)</x:f>
        <x:v>9.171797953691874</x:v>
      </x:c>
      <x:c r="K409" s="12" t="n">
        <x:f>Settings!$B$12</x:f>
        <x:v>300</x:v>
      </x:c>
      <x:c r="L409" s="12" t="n">
        <x:f>Settings!$B$12*Settings!$B$25</x:f>
        <x:v>75</x:v>
      </x:c>
    </x:row>
    <x:row r="410">
      <x:c r="A410" s="7">
        <x:v>4</x:v>
      </x:c>
      <x:c r="B410" s="7">
        <x:v>45</x:v>
      </x:c>
      <x:c r="C410" s="12" t="n">
        <x:f>MOD(Settings!$B$17*C409,Settings!$B$18)</x:f>
        <x:v>152695422</x:v>
      </x:c>
      <x:c r="D410" s="12" t="n">
        <x:f>MAX(C410,1)/Settings!$B$18</x:f>
        <x:v>0.07110434680762903</x:v>
      </x:c>
      <x:c r="E410" s="12" t="n">
        <x:f>-Settings!$B$11*LN(D410)</x:f>
        <x:v>158.6164084504102</x:v>
      </x:c>
      <x:c r="F410" s="12">
        <x:f t="shared" si="13"/>
        <x:v>2250.3811249744285</x:v>
      </x:c>
      <x:c r="G410" s="12" t="n">
        <x:f>MOD(Settings!$B$17*G409,Settings!$B$18)</x:f>
        <x:v>461275626</x:v>
      </x:c>
      <x:c r="H410" s="12" t="n">
        <x:f>MAX(G410,1)/Settings!$B$18</x:f>
        <x:v>0.2147982019068665</x:v>
      </x:c>
      <x:c r="I410" s="12" t="n">
        <x:f>-Settings!$B$21*LN(H410)</x:f>
        <x:v>6.1522251495733125</x:v>
      </x:c>
      <x:c r="J410" s="12" t="n">
        <x:f>-Settings!$B$24*LN(H410)</x:f>
        <x:v>18.45667544871994</x:v>
      </x:c>
      <x:c r="K410" s="12" t="n">
        <x:f>Settings!$B$12</x:f>
        <x:v>300</x:v>
      </x:c>
      <x:c r="L410" s="12" t="n">
        <x:f>Settings!$B$12*Settings!$B$25</x:f>
        <x:v>75</x:v>
      </x:c>
    </x:row>
    <x:row r="411">
      <x:c r="A411" s="7">
        <x:v>4</x:v>
      </x:c>
      <x:c r="B411" s="7">
        <x:v>46</x:v>
      </x:c>
      <x:c r="C411" s="12" t="n">
        <x:f>MOD(Settings!$B$17*C410,Settings!$B$18)</x:f>
        <x:v>108999389</x:v>
      </x:c>
      <x:c r="D411" s="12" t="n">
        <x:f>MAX(C411,1)/Settings!$B$18</x:f>
        <x:v>0.05075679582113251</x:v>
      </x:c>
      <x:c r="E411" s="12" t="n">
        <x:f>-Settings!$B$11*LN(D411)</x:f>
        <x:v>178.8425857331714</x:v>
      </x:c>
      <x:c r="F411" s="12">
        <x:f t="shared" si="13"/>
        <x:v>2429.2237107075998</x:v>
      </x:c>
      <x:c r="G411" s="12" t="n">
        <x:f>MOD(Settings!$B$17*G410,Settings!$B$18)</x:f>
        <x:v>243480512</x:v>
      </x:c>
      <x:c r="H411" s="12" t="n">
        <x:f>MAX(G411,1)/Settings!$B$18</x:f>
        <x:v>0.11337944870506388</x:v>
      </x:c>
      <x:c r="I411" s="12" t="n">
        <x:f>-Settings!$B$21*LN(H411)</x:f>
        <x:v>8.708060529850936</x:v>
      </x:c>
      <x:c r="J411" s="12" t="n">
        <x:f>-Settings!$B$24*LN(H411)</x:f>
        <x:v>26.12418158955281</x:v>
      </x:c>
      <x:c r="K411" s="12" t="n">
        <x:f>Settings!$B$12</x:f>
        <x:v>300</x:v>
      </x:c>
      <x:c r="L411" s="12" t="n">
        <x:f>Settings!$B$12*Settings!$B$25</x:f>
        <x:v>75</x:v>
      </x:c>
    </x:row>
    <x:row r="412">
      <x:c r="A412" s="7">
        <x:v>4</x:v>
      </x:c>
      <x:c r="B412" s="7">
        <x:v>47</x:v>
      </x:c>
      <x:c r="C412" s="12" t="n">
        <x:f>MOD(Settings!$B$17*C411,Settings!$B$18)</x:f>
        <x:v>149180032</x:v>
      </x:c>
      <x:c r="D412" s="12" t="n">
        <x:f>MAX(C412,1)/Settings!$B$18</x:f>
        <x:v>0.069467365774078</x:v>
      </x:c>
      <x:c r="E412" s="12" t="n">
        <x:f>-Settings!$B$11*LN(D412)</x:f>
        <x:v>160.01389163372457</x:v>
      </x:c>
      <x:c r="F412" s="12">
        <x:f t="shared" si="13"/>
        <x:v>2589.2376023413244</x:v>
      </x:c>
      <x:c r="G412" s="12" t="n">
        <x:f>MOD(Settings!$B$17*G411,Settings!$B$18)</x:f>
        <x:v>1220617649</x:v>
      </x:c>
      <x:c r="H412" s="12" t="n">
        <x:f>MAX(G412,1)/Settings!$B$18</x:f>
        <x:v>0.5683943860085655</x:v>
      </x:c>
      <x:c r="I412" s="12" t="n">
        <x:f>-Settings!$B$21*LN(H412)</x:f>
        <x:v>2.2597590385607553</x:v>
      </x:c>
      <x:c r="J412" s="12" t="n">
        <x:f>-Settings!$B$24*LN(H412)</x:f>
        <x:v>6.779277115682266</x:v>
      </x:c>
      <x:c r="K412" s="12" t="n">
        <x:f>Settings!$B$12</x:f>
        <x:v>300</x:v>
      </x:c>
      <x:c r="L412" s="12" t="n">
        <x:f>Settings!$B$12*Settings!$B$25</x:f>
        <x:v>75</x:v>
      </x:c>
    </x:row>
    <x:row r="413">
      <x:c r="A413" s="7">
        <x:v>4</x:v>
      </x:c>
      <x:c r="B413" s="7">
        <x:v>48</x:v>
      </x:c>
      <x:c r="C413" s="12" t="n">
        <x:f>MOD(Settings!$B$17*C412,Settings!$B$18)</x:f>
        <x:v>1155381775</x:v>
      </x:c>
      <x:c r="D413" s="12" t="n">
        <x:f>MAX(C413,1)/Settings!$B$18</x:f>
        <x:v>0.5380165649289342</x:v>
      </x:c>
      <x:c r="E413" s="12" t="n">
        <x:f>-Settings!$B$11*LN(D413)</x:f>
        <x:v>37.19195576781702</x:v>
      </x:c>
      <x:c r="F413" s="12">
        <x:f t="shared" si="13"/>
        <x:v>2626.4295581091415</x:v>
      </x:c>
      <x:c r="G413" s="12" t="n">
        <x:f>MOD(Settings!$B$17*G412,Settings!$B$18)</x:f>
        <x:v>9546952</x:v>
      </x:c>
      <x:c r="H413" s="12" t="n">
        <x:f>MAX(G413,1)/Settings!$B$18</x:f>
        <x:v>0.004445645960255361</x:v>
      </x:c>
      <x:c r="I413" s="12" t="n">
        <x:f>-Settings!$B$21*LN(H413)</x:f>
        <x:v>21.663320390730092</x:v>
      </x:c>
      <x:c r="J413" s="12" t="n">
        <x:f>-Settings!$B$24*LN(H413)</x:f>
        <x:v>64.98996117219028</x:v>
      </x:c>
      <x:c r="K413" s="12" t="n">
        <x:f>Settings!$B$12</x:f>
        <x:v>300</x:v>
      </x:c>
      <x:c r="L413" s="12" t="n">
        <x:f>Settings!$B$12*Settings!$B$25</x:f>
        <x:v>75</x:v>
      </x:c>
    </x:row>
    <x:row r="414">
      <x:c r="A414" s="7">
        <x:v>4</x:v>
      </x:c>
      <x:c r="B414" s="7">
        <x:v>49</x:v>
      </x:c>
      <x:c r="C414" s="12" t="n">
        <x:f>MOD(Settings!$B$17*C413,Settings!$B$18)</x:f>
        <x:v>954356251</x:v>
      </x:c>
      <x:c r="D414" s="12" t="n">
        <x:f>MAX(C414,1)/Settings!$B$18</x:f>
        <x:v>0.44440676059779094</x:v>
      </x:c>
      <x:c r="E414" s="12" t="n">
        <x:f>-Settings!$B$11*LN(D414)</x:f>
        <x:v>48.66090050796362</x:v>
      </x:c>
      <x:c r="F414" s="12">
        <x:f t="shared" si="13"/>
        <x:v>2675.090458617105</x:v>
      </x:c>
      <x:c r="G414" s="12" t="n">
        <x:f>MOD(Settings!$B$17*G413,Settings!$B$18)</x:f>
        <x:v>1541832386</x:v>
      </x:c>
      <x:c r="H414" s="12" t="n">
        <x:f>MAX(G414,1)/Settings!$B$18</x:f>
        <x:v>0.7179716540118547</x:v>
      </x:c>
      <x:c r="I414" s="12" t="n">
        <x:f>-Settings!$B$21*LN(H414)</x:f>
        <x:v>1.3253007592214285</x:v>
      </x:c>
      <x:c r="J414" s="12" t="n">
        <x:f>-Settings!$B$24*LN(H414)</x:f>
        <x:v>3.975902277664286</x:v>
      </x:c>
      <x:c r="K414" s="12" t="n">
        <x:f>Settings!$B$12</x:f>
        <x:v>300</x:v>
      </x:c>
      <x:c r="L414" s="12" t="n">
        <x:f>Settings!$B$12*Settings!$B$25</x:f>
        <x:v>75</x:v>
      </x:c>
    </x:row>
    <x:row r="415">
      <x:c r="A415" s="7">
        <x:v>4</x:v>
      </x:c>
      <x:c r="B415" s="7">
        <x:v>50</x:v>
      </x:c>
      <x:c r="C415" s="12" t="n">
        <x:f>MOD(Settings!$B$17*C414,Settings!$B$18)</x:f>
        <x:v>310151114</x:v>
      </x:c>
      <x:c r="D415" s="12" t="n">
        <x:f>MAX(C415,1)/Settings!$B$18</x:f>
        <x:v>0.1444253670724227</x:v>
      </x:c>
      <x:c r="E415" s="12" t="n">
        <x:f>-Settings!$B$11*LN(D415)</x:f>
        <x:v>116.09954374231673</x:v>
      </x:c>
      <x:c r="F415" s="12">
        <x:f t="shared" si="13"/>
        <x:v>2791.1900023594217</x:v>
      </x:c>
      <x:c r="G415" s="12" t="n">
        <x:f>MOD(Settings!$B$17*G414,Settings!$B$18)</x:f>
        <x:v>2039226800</x:v>
      </x:c>
      <x:c r="H415" s="12" t="n">
        <x:f>MAX(G415,1)/Settings!$B$18</x:f>
        <x:v>0.9495889772426286</x:v>
      </x:c>
      <x:c r="I415" s="12" t="n">
        <x:f>-Settings!$B$21*LN(H415)</x:f>
        <x:v>0.20690417417614573</x:v>
      </x:c>
      <x:c r="J415" s="12" t="n">
        <x:f>-Settings!$B$24*LN(H415)</x:f>
        <x:v>0.6207125225284372</x:v>
      </x:c>
      <x:c r="K415" s="12" t="n">
        <x:f>Settings!$B$12</x:f>
        <x:v>300</x:v>
      </x:c>
      <x:c r="L415" s="12" t="n">
        <x:f>Settings!$B$12*Settings!$B$25</x:f>
        <x:v>75</x:v>
      </x:c>
    </x:row>
    <x:row r="416">
      <x:c r="A416" s="7">
        <x:v>4</x:v>
      </x:c>
      <x:c r="B416" s="7">
        <x:v>51</x:v>
      </x:c>
      <x:c r="C416" s="12" t="n">
        <x:f>MOD(Settings!$B$17*C415,Settings!$B$18)</x:f>
        <x:v>766961729</x:v>
      </x:c>
      <x:c r="D416" s="12" t="n">
        <x:f>MAX(C416,1)/Settings!$B$18</x:f>
        <x:v>0.35714438620821776</x:v>
      </x:c>
      <x:c r="E416" s="12" t="n">
        <x:f>-Settings!$B$11*LN(D416)</x:f>
        <x:v>61.776908148438814</x:v>
      </x:c>
      <x:c r="F416" s="12">
        <x:f t="shared" si="13"/>
        <x:v>2852.9669105078606</x:v>
      </x:c>
      <x:c r="G416" s="12" t="n">
        <x:f>MOD(Settings!$B$17*G415,Settings!$B$18)</x:f>
        <x:v>1593305127</x:v>
      </x:c>
      <x:c r="H416" s="12" t="n">
        <x:f>MAX(G416,1)/Settings!$B$18</x:f>
        <x:v>0.741940516858334</x:v>
      </x:c>
      <x:c r="I416" s="12" t="n">
        <x:f>-Settings!$B$21*LN(H416)</x:f>
        <x:v>1.19394481994935</x:v>
      </x:c>
      <x:c r="J416" s="12" t="n">
        <x:f>-Settings!$B$24*LN(H416)</x:f>
        <x:v>3.58183445984805</x:v>
      </x:c>
      <x:c r="K416" s="12" t="n">
        <x:f>Settings!$B$12</x:f>
        <x:v>300</x:v>
      </x:c>
      <x:c r="L416" s="12" t="n">
        <x:f>Settings!$B$12*Settings!$B$25</x:f>
        <x:v>75</x:v>
      </x:c>
    </x:row>
    <x:row r="417">
      <x:c r="A417" s="7">
        <x:v>4</x:v>
      </x:c>
      <x:c r="B417" s="7">
        <x:v>52</x:v>
      </x:c>
      <x:c r="C417" s="12" t="n">
        <x:f>MOD(Settings!$B$17*C416,Settings!$B$18)</x:f>
        <x:v>1128930009</x:v>
      </x:c>
      <x:c r="D417" s="12" t="n">
        <x:f>MAX(C417,1)/Settings!$B$18</x:f>
        <x:v>0.5256990015160753</x:v>
      </x:c>
      <x:c r="E417" s="12" t="n">
        <x:f>-Settings!$B$11*LN(D417)</x:f>
        <x:v>38.58158823001351</x:v>
      </x:c>
      <x:c r="F417" s="12">
        <x:f t="shared" si="13"/>
        <x:v>2891.5484987378741</x:v>
      </x:c>
      <x:c r="G417" s="12" t="n">
        <x:f>MOD(Settings!$B$17*G416,Settings!$B$18)</x:f>
        <x:v>1705675046</x:v>
      </x:c>
      <x:c r="H417" s="12" t="n">
        <x:f>MAX(G417,1)/Settings!$B$18</x:f>
        <x:v>0.7942668380189067</x:v>
      </x:c>
      <x:c r="I417" s="12" t="n">
        <x:f>-Settings!$B$21*LN(H417)</x:f>
        <x:v>0.9213432246373064</x:v>
      </x:c>
      <x:c r="J417" s="12" t="n">
        <x:f>-Settings!$B$24*LN(H417)</x:f>
        <x:v>2.7640296739119194</x:v>
      </x:c>
      <x:c r="K417" s="12" t="n">
        <x:f>Settings!$B$12</x:f>
        <x:v>300</x:v>
      </x:c>
      <x:c r="L417" s="12" t="n">
        <x:f>Settings!$B$12*Settings!$B$25</x:f>
        <x:v>75</x:v>
      </x:c>
    </x:row>
    <x:row r="418">
      <x:c r="A418" s="7">
        <x:v>4</x:v>
      </x:c>
      <x:c r="B418" s="7">
        <x:v>53</x:v>
      </x:c>
      <x:c r="C418" s="12" t="n">
        <x:f>MOD(Settings!$B$17*C417,Settings!$B$18)</x:f>
        <x:v>908640018</x:v>
      </x:c>
      <x:c r="D418" s="12" t="n">
        <x:f>MAX(C418,1)/Settings!$B$18</x:f>
        <x:v>0.42311848067823726</x:v>
      </x:c>
      <x:c r="E418" s="12" t="n">
        <x:f>-Settings!$B$11*LN(D418)</x:f>
        <x:v>51.60618257936528</x:v>
      </x:c>
      <x:c r="F418" s="12">
        <x:f t="shared" si="13"/>
        <x:v>2943.1546813172395</x:v>
      </x:c>
      <x:c r="G418" s="12" t="n">
        <x:f>MOD(Settings!$B$17*G417,Settings!$B$18)</x:f>
        <x:v>521294319</x:v>
      </x:c>
      <x:c r="H418" s="12" t="n">
        <x:f>MAX(G418,1)/Settings!$B$18</x:f>
        <x:v>0.24274658376478897</x:v>
      </x:c>
      <x:c r="I418" s="12" t="n">
        <x:f>-Settings!$B$21*LN(H418)</x:f>
        <x:v>5.6629489798772035</x:v>
      </x:c>
      <x:c r="J418" s="12" t="n">
        <x:f>-Settings!$B$24*LN(H418)</x:f>
        <x:v>16.98884693963161</x:v>
      </x:c>
      <x:c r="K418" s="12" t="n">
        <x:f>Settings!$B$12</x:f>
        <x:v>300</x:v>
      </x:c>
      <x:c r="L418" s="12" t="n">
        <x:f>Settings!$B$12*Settings!$B$25</x:f>
        <x:v>75</x:v>
      </x:c>
    </x:row>
    <x:row r="419">
      <x:c r="A419" s="7">
        <x:v>4</x:v>
      </x:c>
      <x:c r="B419" s="7">
        <x:v>54</x:v>
      </x:c>
      <x:c r="C419" s="12" t="n">
        <x:f>MOD(Settings!$B$17*C418,Settings!$B$18)</x:f>
        <x:v>756568709</x:v>
      </x:c>
      <x:c r="D419" s="12" t="n">
        <x:f>MAX(C419,1)/Settings!$B$18</x:f>
        <x:v>0.3523047591337491</x:v>
      </x:c>
      <x:c r="E419" s="12" t="n">
        <x:f>-Settings!$B$11*LN(D419)</x:f>
        <x:v>62.595521098379805</x:v>
      </x:c>
      <x:c r="F419" s="12">
        <x:f t="shared" si="13"/>
        <x:v>3005.7502024156192</x:v>
      </x:c>
      <x:c r="G419" s="12" t="n">
        <x:f>MOD(Settings!$B$17*G418,Settings!$B$18)</x:f>
        <x:v>1807823320</x:v>
      </x:c>
      <x:c r="H419" s="12" t="n">
        <x:f>MAX(G419,1)/Settings!$B$18</x:f>
        <x:v>0.8418333348081602</x:v>
      </x:c>
      <x:c r="I419" s="12" t="n">
        <x:f>-Settings!$B$21*LN(H419)</x:f>
        <x:v>0.6886928959608671</x:v>
      </x:c>
      <x:c r="J419" s="12" t="n">
        <x:f>-Settings!$B$24*LN(H419)</x:f>
        <x:v>2.0660786878826016</x:v>
      </x:c>
      <x:c r="K419" s="12" t="n">
        <x:f>Settings!$B$12</x:f>
        <x:v>300</x:v>
      </x:c>
      <x:c r="L419" s="12" t="n">
        <x:f>Settings!$B$12*Settings!$B$25</x:f>
        <x:v>75</x:v>
      </x:c>
    </x:row>
    <x:row r="420">
      <x:c r="A420" s="7">
        <x:v>4</x:v>
      </x:c>
      <x:c r="B420" s="7">
        <x:v>55</x:v>
      </x:c>
      <x:c r="C420" s="12" t="n">
        <x:f>MOD(Settings!$B$17*C419,Settings!$B$18)</x:f>
        <x:v>399618276</x:v>
      </x:c>
      <x:c r="D420" s="12" t="n">
        <x:f>MAX(C420,1)/Settings!$B$18</x:f>
        <x:v>0.18608676092051285</x:v>
      </x:c>
      <x:c r="E420" s="12" t="n">
        <x:f>-Settings!$B$11*LN(D420)</x:f>
        <x:v>100.89253544784492</x:v>
      </x:c>
      <x:c r="F420" s="12">
        <x:f t="shared" si="13"/>
        <x:v>3106.6427378634644</x:v>
      </x:c>
      <x:c r="G420" s="12" t="n">
        <x:f>MOD(Settings!$B$17*G419,Settings!$B$18)</x:f>
        <x:v>1487901484</x:v>
      </x:c>
      <x:c r="H420" s="12" t="n">
        <x:f>MAX(G420,1)/Settings!$B$18</x:f>
        <x:v>0.6928581207491729</x:v>
      </x:c>
      <x:c r="I420" s="12" t="n">
        <x:f>-Settings!$B$21*LN(H420)</x:f>
        <x:v>1.4677201308654348</x:v>
      </x:c>
      <x:c r="J420" s="12" t="n">
        <x:f>-Settings!$B$24*LN(H420)</x:f>
        <x:v>4.4031603925963045</x:v>
      </x:c>
      <x:c r="K420" s="12" t="n">
        <x:f>Settings!$B$12</x:f>
        <x:v>300</x:v>
      </x:c>
      <x:c r="L420" s="12" t="n">
        <x:f>Settings!$B$12*Settings!$B$25</x:f>
        <x:v>75</x:v>
      </x:c>
    </x:row>
    <x:row r="421">
      <x:c r="A421" s="7">
        <x:v>4</x:v>
      </x:c>
      <x:c r="B421" s="7">
        <x:v>56</x:v>
      </x:c>
      <x:c r="C421" s="12" t="n">
        <x:f>MOD(Settings!$B$17*C420,Settings!$B$18)</x:f>
        <x:v>1203000563</x:v>
      </x:c>
      <x:c r="D421" s="12" t="n">
        <x:f>MAX(C421,1)/Settings!$B$18</x:f>
        <x:v>0.5601907910593742</x:v>
      </x:c>
      <x:c r="E421" s="12" t="n">
        <x:f>-Settings!$B$11*LN(D421)</x:f>
        <x:v>34.768671297427495</x:v>
      </x:c>
      <x:c r="F421" s="12">
        <x:f t="shared" si="13"/>
        <x:v>3141.4114091608917</x:v>
      </x:c>
      <x:c r="G421" s="12" t="n">
        <x:f>MOD(Settings!$B$17*G420,Settings!$B$18)</x:f>
        <x:v>1860655920</x:v>
      </x:c>
      <x:c r="H421" s="12" t="n">
        <x:f>MAX(G421,1)/Settings!$B$18</x:f>
        <x:v>0.8664354313474314</x:v>
      </x:c>
      <x:c r="I421" s="12" t="n">
        <x:f>-Settings!$B$21*LN(H421)</x:f>
        <x:v>0.57347075689809</x:v>
      </x:c>
      <x:c r="J421" s="12" t="n">
        <x:f>-Settings!$B$24*LN(H421)</x:f>
        <x:v>1.7204122706942702</x:v>
      </x:c>
      <x:c r="K421" s="12" t="n">
        <x:f>Settings!$B$12</x:f>
        <x:v>300</x:v>
      </x:c>
      <x:c r="L421" s="12" t="n">
        <x:f>Settings!$B$12*Settings!$B$25</x:f>
        <x:v>75</x:v>
      </x:c>
    </x:row>
    <x:row r="422">
      <x:c r="A422" s="7">
        <x:v>4</x:v>
      </x:c>
      <x:c r="B422" s="7">
        <x:v>57</x:v>
      </x:c>
      <x:c r="C422" s="12" t="n">
        <x:f>MOD(Settings!$B$17*C421,Settings!$B$18)</x:f>
        <x:v>271925836</x:v>
      </x:c>
      <x:c r="D422" s="12" t="n">
        <x:f>MAX(C422,1)/Settings!$B$18</x:f>
        <x:v>0.12662533490295771</x:v>
      </x:c>
      <x:c r="E422" s="12" t="n">
        <x:f>-Settings!$B$11*LN(D422)</x:f>
        <x:v>123.99136029456331</x:v>
      </x:c>
      <x:c r="F422" s="12">
        <x:f t="shared" si="13"/>
        <x:v>3265.4027694554552</x:v>
      </x:c>
      <x:c r="G422" s="12" t="n">
        <x:f>MOD(Settings!$B$17*G421,Settings!$B$18)</x:f>
        <x:v>387179826</x:v>
      </x:c>
      <x:c r="H422" s="12" t="n">
        <x:f>MAX(G422,1)/Settings!$B$18</x:f>
        <x:v>0.18029465627870273</x:v>
      </x:c>
      <x:c r="I422" s="12" t="n">
        <x:f>-Settings!$B$21*LN(H422)</x:f>
        <x:v>6.85265114862418</x:v>
      </x:c>
      <x:c r="J422" s="12" t="n">
        <x:f>-Settings!$B$24*LN(H422)</x:f>
        <x:v>20.557953445872542</x:v>
      </x:c>
      <x:c r="K422" s="12" t="n">
        <x:f>Settings!$B$12</x:f>
        <x:v>300</x:v>
      </x:c>
      <x:c r="L422" s="12" t="n">
        <x:f>Settings!$B$12*Settings!$B$25</x:f>
        <x:v>75</x:v>
      </x:c>
    </x:row>
    <x:row r="423">
      <x:c r="A423" s="7">
        <x:v>4</x:v>
      </x:c>
      <x:c r="B423" s="7">
        <x:v>58</x:v>
      </x:c>
      <x:c r="C423" s="12" t="n">
        <x:f>MOD(Settings!$B$17*C422,Settings!$B$18)</x:f>
        <x:v>412324836</x:v>
      </x:c>
      <x:c r="D423" s="12" t="n">
        <x:f>MAX(C423,1)/Settings!$B$18</x:f>
        <x:v>0.19200371401012117</x:v>
      </x:c>
      <x:c r="E423" s="12" t="n">
        <x:f>-Settings!$B$11*LN(D423)</x:f>
        <x:v>99.0144338003238</x:v>
      </x:c>
      <x:c r="F423" s="12">
        <x:f t="shared" si="13"/>
        <x:v>3364.417203255779</x:v>
      </x:c>
      <x:c r="G423" s="12" t="n">
        <x:f>MOD(Settings!$B$17*G422,Settings!$B$18)</x:f>
        <x:v>455885172</x:v>
      </x:c>
      <x:c r="H423" s="12" t="n">
        <x:f>MAX(G423,1)/Settings!$B$18</x:f>
        <x:v>0.21228807615688447</x:v>
      </x:c>
      <x:c r="I423" s="12" t="n">
        <x:f>-Settings!$B$21*LN(H423)</x:f>
        <x:v>6.199244307657505</x:v>
      </x:c>
      <x:c r="J423" s="12" t="n">
        <x:f>-Settings!$B$24*LN(H423)</x:f>
        <x:v>18.597732922972515</x:v>
      </x:c>
      <x:c r="K423" s="12" t="n">
        <x:f>Settings!$B$12</x:f>
        <x:v>300</x:v>
      </x:c>
      <x:c r="L423" s="12" t="n">
        <x:f>Settings!$B$12*Settings!$B$25</x:f>
        <x:v>75</x:v>
      </x:c>
    </x:row>
    <x:row r="424">
      <x:c r="A424" s="7">
        <x:v>4</x:v>
      </x:c>
      <x:c r="B424" s="7">
        <x:v>59</x:v>
      </x:c>
      <x:c r="C424" s="12" t="n">
        <x:f>MOD(Settings!$B$17*C423,Settings!$B$18)</x:f>
        <x:v>13789783</x:v>
      </x:c>
      <x:c r="D424" s="12" t="n">
        <x:f>MAX(C424,1)/Settings!$B$18</x:f>
        <x:v>0.006421368106464561</x:v>
      </x:c>
      <x:c r="E424" s="12" t="n">
        <x:f>-Settings!$B$11*LN(D424)</x:f>
        <x:v>302.8874449972549</x:v>
      </x:c>
      <x:c r="F424" s="12">
        <x:f t="shared" si="13"/>
        <x:v>3667.304648253034</x:v>
      </x:c>
      <x:c r="G424" s="12" t="n">
        <x:f>MOD(Settings!$B$17*G423,Settings!$B$18)</x:f>
        <x:v>1987916955</x:v>
      </x:c>
      <x:c r="H424" s="12" t="n">
        <x:f>MAX(G424,1)/Settings!$B$18</x:f>
        <x:v>0.9256959687572419</x:v>
      </x:c>
      <x:c r="I424" s="12" t="n">
        <x:f>-Settings!$B$21*LN(H424)</x:f>
        <x:v>0.30883770289281903</x:v>
      </x:c>
      <x:c r="J424" s="12" t="n">
        <x:f>-Settings!$B$24*LN(H424)</x:f>
        <x:v>0.926513108678457</x:v>
      </x:c>
      <x:c r="K424" s="12" t="n">
        <x:f>Settings!$B$12</x:f>
        <x:v>300</x:v>
      </x:c>
      <x:c r="L424" s="12" t="n">
        <x:f>Settings!$B$12*Settings!$B$25</x:f>
        <x:v>75</x:v>
      </x:c>
    </x:row>
    <x:row r="425">
      <x:c r="A425" s="7">
        <x:v>4</x:v>
      </x:c>
      <x:c r="B425" s="7">
        <x:v>60</x:v>
      </x:c>
      <x:c r="C425" s="12" t="n">
        <x:f>MOD(Settings!$B$17*C424,Settings!$B$18)</x:f>
        <x:v>1984132652</x:v>
      </x:c>
      <x:c r="D425" s="12" t="n">
        <x:f>MAX(C425,1)/Settings!$B$18</x:f>
        <x:v>0.9239337653498788</x:v>
      </x:c>
      <x:c r="E425" s="12" t="n">
        <x:f>-Settings!$B$11*LN(D425)</x:f>
        <x:v>4.746893545892629</x:v>
      </x:c>
      <x:c r="F425" s="12">
        <x:f t="shared" si="13"/>
        <x:v>3672.0515417989268</x:v>
      </x:c>
      <x:c r="G425" s="12" t="n">
        <x:f>MOD(Settings!$B$17*G424,Settings!$B$18)</x:f>
        <x:v>369682659</x:v>
      </x:c>
      <x:c r="H425" s="12" t="n">
        <x:f>MAX(G425,1)/Settings!$B$18</x:f>
        <x:v>0.17214690296545015</x:v>
      </x:c>
      <x:c r="I425" s="12" t="n">
        <x:f>-Settings!$B$21*LN(H425)</x:f>
        <x:v>7.037628318740078</x:v>
      </x:c>
      <x:c r="J425" s="12" t="n">
        <x:f>-Settings!$B$24*LN(H425)</x:f>
        <x:v>21.112884956220235</x:v>
      </x:c>
      <x:c r="K425" s="12" t="n">
        <x:f>Settings!$B$12</x:f>
        <x:v>300</x:v>
      </x:c>
      <x:c r="L425" s="12" t="n">
        <x:f>Settings!$B$12*Settings!$B$25</x:f>
        <x:v>75</x:v>
      </x:c>
    </x:row>
    <x:row r="426">
      <x:c r="A426" s="7">
        <x:v>4</x:v>
      </x:c>
      <x:c r="B426" s="7">
        <x:v>61</x:v>
      </x:c>
      <x:c r="C426" s="12" t="n">
        <x:f>MOD(Settings!$B$17*C425,Settings!$B$18)</x:f>
        <x:v>1191411548</x:v>
      </x:c>
      <x:c r="D426" s="12" t="n">
        <x:f>MAX(C426,1)/Settings!$B$18</x:f>
        <x:v>0.5547942354133326</x:v>
      </x:c>
      <x:c r="E426" s="12" t="n">
        <x:f>-Settings!$B$11*LN(D426)</x:f>
        <x:v>35.349478858942106</x:v>
      </x:c>
      <x:c r="F426" s="12">
        <x:f t="shared" si="13"/>
        <x:v>3707.4010206578687</x:v>
      </x:c>
      <x:c r="G426" s="12" t="n">
        <x:f>MOD(Settings!$B$17*G425,Settings!$B$18)</x:f>
        <x:v>586259042</x:v>
      </x:c>
      <x:c r="H426" s="12" t="n">
        <x:f>MAX(G426,1)/Settings!$B$18</x:f>
        <x:v>0.2729981403206466</x:v>
      </x:c>
      <x:c r="I426" s="12" t="n">
        <x:f>-Settings!$B$21*LN(H426)</x:f>
        <x:v>5.19316118333065</x:v>
      </x:c>
      <x:c r="J426" s="12" t="n">
        <x:f>-Settings!$B$24*LN(H426)</x:f>
        <x:v>15.57948354999195</x:v>
      </x:c>
      <x:c r="K426" s="12" t="n">
        <x:f>Settings!$B$12</x:f>
        <x:v>300</x:v>
      </x:c>
      <x:c r="L426" s="12" t="n">
        <x:f>Settings!$B$12*Settings!$B$25</x:f>
        <x:v>75</x:v>
      </x:c>
    </x:row>
    <x:row r="427">
      <x:c r="A427" s="7">
        <x:v>4</x:v>
      </x:c>
      <x:c r="B427" s="7">
        <x:v>62</x:v>
      </x:c>
      <x:c r="C427" s="12" t="n">
        <x:f>MOD(Settings!$B$17*C426,Settings!$B$18)</x:f>
        <x:v>916362608</x:v>
      </x:c>
      <x:c r="D427" s="12" t="n">
        <x:f>MAX(C427,1)/Settings!$B$18</x:f>
        <x:v>0.4267145918806617</x:v>
      </x:c>
      <x:c r="E427" s="12" t="n">
        <x:f>-Settings!$B$11*LN(D427)</x:f>
        <x:v>51.09839353945392</x:v>
      </x:c>
      <x:c r="F427" s="12">
        <x:f t="shared" si="13"/>
        <x:v>3758.4994141973225</x:v>
      </x:c>
      <x:c r="G427" s="12" t="n">
        <x:f>MOD(Settings!$B$17*G426,Settings!$B$18)</x:f>
        <x:v>600746458</x:v>
      </x:c>
      <x:c r="H427" s="12" t="n">
        <x:f>MAX(G427,1)/Settings!$B$18</x:f>
        <x:v>0.27974436910811085</x:v>
      </x:c>
      <x:c r="I427" s="12" t="n">
        <x:f>-Settings!$B$21*LN(H427)</x:f>
        <x:v>5.095516241170205</x:v>
      </x:c>
      <x:c r="J427" s="12" t="n">
        <x:f>-Settings!$B$24*LN(H427)</x:f>
        <x:v>15.286548723510613</x:v>
      </x:c>
      <x:c r="K427" s="12" t="n">
        <x:f>Settings!$B$12</x:f>
        <x:v>300</x:v>
      </x:c>
      <x:c r="L427" s="12" t="n">
        <x:f>Settings!$B$12*Settings!$B$25</x:f>
        <x:v>75</x:v>
      </x:c>
    </x:row>
    <x:row r="428">
      <x:c r="A428" s="7">
        <x:v>4</x:v>
      </x:c>
      <x:c r="B428" s="7">
        <x:v>63</x:v>
      </x:c>
      <x:c r="C428" s="12" t="n">
        <x:f>MOD(Settings!$B$17*C427,Settings!$B$18)</x:f>
        <x:v>1701120019</x:v>
      </x:c>
      <x:c r="D428" s="12" t="n">
        <x:f>MAX(C428,1)/Settings!$B$18</x:f>
        <x:v>0.7921457382813775</x:v>
      </x:c>
      <x:c r="E428" s="12" t="n">
        <x:f>-Settings!$B$11*LN(D428)</x:f>
        <x:v>13.980593466869161</x:v>
      </x:c>
      <x:c r="F428" s="12">
        <x:f t="shared" si="13"/>
        <x:v>3772.4800076641918</x:v>
      </x:c>
      <x:c r="G428" s="12" t="n">
        <x:f>MOD(Settings!$B$17*G427,Settings!$B$18)</x:f>
        <x:v>1425095059</x:v>
      </x:c>
      <x:c r="H428" s="12" t="n">
        <x:f>MAX(G428,1)/Settings!$B$18</x:f>
        <x:v>0.6636116000188569</x:v>
      </x:c>
      <x:c r="I428" s="12" t="n">
        <x:f>-Settings!$B$21*LN(H428)</x:f>
        <x:v>1.6402329615213087</x:v>
      </x:c>
      <x:c r="J428" s="12" t="n">
        <x:f>-Settings!$B$24*LN(H428)</x:f>
        <x:v>4.920698884563926</x:v>
      </x:c>
      <x:c r="K428" s="12" t="n">
        <x:f>Settings!$B$12</x:f>
        <x:v>300</x:v>
      </x:c>
      <x:c r="L428" s="12" t="n">
        <x:f>Settings!$B$12*Settings!$B$25</x:f>
        <x:v>75</x:v>
      </x:c>
    </x:row>
    <x:row r="429">
      <x:c r="A429" s="7">
        <x:v>4</x:v>
      </x:c>
      <x:c r="B429" s="7">
        <x:v>64</x:v>
      </x:c>
      <x:c r="C429" s="12" t="n">
        <x:f>MOD(Settings!$B$17*C428,Settings!$B$18)</x:f>
        <x:v>1274366822</x:v>
      </x:c>
      <x:c r="D429" s="12" t="n">
        <x:f>MAX(C429,1)/Settings!$B$18</x:f>
        <x:v>0.5934232951111269</x:v>
      </x:c>
      <x:c r="E429" s="12" t="n">
        <x:f>-Settings!$B$11*LN(D429)</x:f>
        <x:v>31.310838893016275</x:v>
      </x:c>
      <x:c r="F429" s="12">
        <x:f t="shared" si="13"/>
        <x:v>3803.7908465572082</x:v>
      </x:c>
      <x:c r="G429" s="12" t="n">
        <x:f>MOD(Settings!$B$17*G428,Settings!$B$18)</x:f>
        <x:v>687541622</x:v>
      </x:c>
      <x:c r="H429" s="12" t="n">
        <x:f>MAX(G429,1)/Settings!$B$18</x:f>
        <x:v>0.32016151692725786</x:v>
      </x:c>
      <x:c r="I429" s="12" t="n">
        <x:f>-Settings!$B$21*LN(H429)</x:f>
        <x:v>4.555718680517087</x:v>
      </x:c>
      <x:c r="J429" s="12" t="n">
        <x:f>-Settings!$B$24*LN(H429)</x:f>
        <x:v>13.66715604155126</x:v>
      </x:c>
      <x:c r="K429" s="12" t="n">
        <x:f>Settings!$B$12</x:f>
        <x:v>300</x:v>
      </x:c>
      <x:c r="L429" s="12" t="n">
        <x:f>Settings!$B$12*Settings!$B$25</x:f>
        <x:v>75</x:v>
      </x:c>
    </x:row>
    <x:row r="430">
      <x:c r="A430" s="7">
        <x:v>4</x:v>
      </x:c>
      <x:c r="B430" s="7">
        <x:v>65</x:v>
      </x:c>
      <x:c r="C430" s="12" t="n">
        <x:f>MOD(Settings!$B$17*C429,Settings!$B$18)</x:f>
        <x:v>1428765823</x:v>
      </x:c>
      <x:c r="D430" s="12" t="n">
        <x:f>MAX(C430,1)/Settings!$B$18</x:f>
        <x:v>0.6653209327092957</x:v>
      </x:c>
      <x:c r="E430" s="12" t="n">
        <x:f>-Settings!$B$11*LN(D430)</x:f>
        <x:v>24.449144949900752</x:v>
      </x:c>
      <x:c r="F430" s="12">
        <x:f t="shared" si="13"/>
        <x:v>3828.2399915071087</x:v>
      </x:c>
      <x:c r="G430" s="12" t="n">
        <x:f>MOD(Settings!$B$17*G429,Settings!$B$18)</x:f>
        <x:v>2050020094</x:v>
      </x:c>
      <x:c r="H430" s="12" t="n">
        <x:f>MAX(G430,1)/Settings!$B$18</x:f>
        <x:v>0.9546149964232998</x:v>
      </x:c>
      <x:c r="I430" s="12" t="n">
        <x:f>-Settings!$B$21*LN(H430)</x:f>
        <x:v>0.18578865957093876</x:v>
      </x:c>
      <x:c r="J430" s="12" t="n">
        <x:f>-Settings!$B$24*LN(H430)</x:f>
        <x:v>0.5573659787128162</x:v>
      </x:c>
      <x:c r="K430" s="12" t="n">
        <x:f>Settings!$B$12</x:f>
        <x:v>300</x:v>
      </x:c>
      <x:c r="L430" s="12" t="n">
        <x:f>Settings!$B$12*Settings!$B$25</x:f>
        <x:v>75</x:v>
      </x:c>
    </x:row>
    <x:row r="431">
      <x:c r="A431" s="7">
        <x:v>4</x:v>
      </x:c>
      <x:c r="B431" s="7">
        <x:v>66</x:v>
      </x:c>
      <x:c r="C431" s="12" t="n">
        <x:f>MOD(Settings!$B$17*C430,Settings!$B$18)</x:f>
        <x:v>105046407</x:v>
      </x:c>
      <x:c r="D431" s="12" t="n">
        <x:f>MAX(C431,1)/Settings!$B$18</x:f>
        <x:v>0.04891604513345102</x:v>
      </x:c>
      <x:c r="E431" s="12" t="n">
        <x:f>-Settings!$B$11*LN(D431)</x:f>
        <x:v>181.05898889897267</x:v>
      </x:c>
      <x:c r="F431" s="12" t="n">
        <x:f t="shared" ref="F431:F462" si="14">F430+E431</x:f>
        <x:v>4009.2989804060812</x:v>
      </x:c>
      <x:c r="G431" s="12" t="n">
        <x:f>MOD(Settings!$B$17*G430,Settings!$B$18)</x:f>
        <x:v>460087390</x:v>
      </x:c>
      <x:c r="H431" s="12" t="n">
        <x:f>MAX(G431,1)/Settings!$B$18</x:f>
        <x:v>0.21424488640122344</x:v>
      </x:c>
      <x:c r="I431" s="12" t="n">
        <x:f>-Settings!$B$21*LN(H431)</x:f>
        <x:v>6.162542356911774</x:v>
      </x:c>
      <x:c r="J431" s="12" t="n">
        <x:f>-Settings!$B$24*LN(H431)</x:f>
        <x:v>18.48762707073532</x:v>
      </x:c>
      <x:c r="K431" s="12" t="n">
        <x:f>Settings!$B$12</x:f>
        <x:v>300</x:v>
      </x:c>
      <x:c r="L431" s="12" t="n">
        <x:f>Settings!$B$12*Settings!$B$25</x:f>
        <x:v>75</x:v>
      </x:c>
    </x:row>
    <x:row r="432">
      <x:c r="A432" s="7">
        <x:v>4</x:v>
      </x:c>
      <x:c r="B432" s="7">
        <x:v>67</x:v>
      </x:c>
      <x:c r="C432" s="12" t="n">
        <x:f>MOD(Settings!$B$17*C431,Settings!$B$18)</x:f>
        <x:v>283404615</x:v>
      </x:c>
      <x:c r="D432" s="12" t="n">
        <x:f>MAX(C432,1)/Settings!$B$18</x:f>
        <x:v>0.13197055791130782</x:v>
      </x:c>
      <x:c r="E432" s="12" t="n">
        <x:f>-Settings!$B$11*LN(D432)</x:f>
        <x:v>121.51058564404252</x:v>
      </x:c>
      <x:c r="F432" s="12">
        <x:f t="shared" si="14"/>
        <x:v>4130.809566050124</x:v>
      </x:c>
      <x:c r="G432" s="12" t="n">
        <x:f>MOD(Settings!$B$17*G431,Settings!$B$18)</x:f>
        <x:v>1747634530</x:v>
      </x:c>
      <x:c r="H432" s="12" t="n">
        <x:f>MAX(G432,1)/Settings!$B$18</x:f>
        <x:v>0.8138057453622137</x:v>
      </x:c>
      <x:c r="I432" s="12" t="n">
        <x:f>-Settings!$B$21*LN(H432)</x:f>
        <x:v>0.8241343340812278</x:v>
      </x:c>
      <x:c r="J432" s="12" t="n">
        <x:f>-Settings!$B$24*LN(H432)</x:f>
        <x:v>2.4724030022436834</x:v>
      </x:c>
      <x:c r="K432" s="12" t="n">
        <x:f>Settings!$B$12</x:f>
        <x:v>300</x:v>
      </x:c>
      <x:c r="L432" s="12" t="n">
        <x:f>Settings!$B$12*Settings!$B$25</x:f>
        <x:v>75</x:v>
      </x:c>
    </x:row>
    <x:row r="433">
      <x:c r="A433" s="7">
        <x:v>4</x:v>
      </x:c>
      <x:c r="B433" s="7">
        <x:v>68</x:v>
      </x:c>
      <x:c r="C433" s="12" t="n">
        <x:f>MOD(Settings!$B$17*C432,Settings!$B$18)</x:f>
        <x:v>62635259</x:v>
      </x:c>
      <x:c r="D433" s="12" t="n">
        <x:f>MAX(C433,1)/Settings!$B$18</x:f>
        <x:v>0.02916681535037552</x:v>
      </x:c>
      <x:c r="E433" s="12" t="n">
        <x:f>-Settings!$B$11*LN(D433)</x:f>
        <x:v>212.08342059435063</x:v>
      </x:c>
      <x:c r="F433" s="12">
        <x:f t="shared" si="14"/>
        <x:v>4342.8929866444741</x:v>
      </x:c>
      <x:c r="G433" s="12" t="n">
        <x:f>MOD(Settings!$B$17*G432,Settings!$B$18)</x:f>
        <x:v>1359705691</x:v>
      </x:c>
      <x:c r="H433" s="12" t="n">
        <x:f>MAX(G433,1)/Settings!$B$18</x:f>
        <x:v>0.6331623027255583</x:v>
      </x:c>
      <x:c r="I433" s="12" t="n">
        <x:f>-Settings!$B$21*LN(H433)</x:f>
        <x:v>1.8281139491735854</x:v>
      </x:c>
      <x:c r="J433" s="12" t="n">
        <x:f>-Settings!$B$24*LN(H433)</x:f>
        <x:v>5.484341847520756</x:v>
      </x:c>
      <x:c r="K433" s="12" t="n">
        <x:f>Settings!$B$12</x:f>
        <x:v>300</x:v>
      </x:c>
      <x:c r="L433" s="12" t="n">
        <x:f>Settings!$B$12*Settings!$B$25</x:f>
        <x:v>75</x:v>
      </x:c>
    </x:row>
    <x:row r="434">
      <x:c r="A434" s="7">
        <x:v>4</x:v>
      </x:c>
      <x:c r="B434" s="7">
        <x:v>69</x:v>
      </x:c>
      <x:c r="C434" s="12" t="n">
        <x:f>MOD(Settings!$B$17*C433,Settings!$B$18)</x:f>
        <x:v>443810983</x:v>
      </x:c>
      <x:c r="D434" s="12" t="n">
        <x:f>MAX(C434,1)/Settings!$B$18</x:f>
        <x:v>0.20666559376132934</x:v>
      </x:c>
      <x:c r="E434" s="12" t="n">
        <x:f>-Settings!$B$11*LN(D434)</x:f>
        <x:v>94.59919686612143</x:v>
      </x:c>
      <x:c r="F434" s="12">
        <x:f t="shared" si="14"/>
        <x:v>4437.4921835105952</x:v>
      </x:c>
      <x:c r="G434" s="12" t="n">
        <x:f>MOD(Settings!$B$17*G433,Settings!$B$18)</x:f>
        <x:v>1200060910</x:v>
      </x:c>
      <x:c r="H434" s="12" t="n">
        <x:f>MAX(G434,1)/Settings!$B$18</x:f>
        <x:v>0.5588219084585188</x:v>
      </x:c>
      <x:c r="I434" s="12" t="n">
        <x:f>-Settings!$B$21*LN(H434)</x:f>
        <x:v>2.3276977844284192</x:v>
      </x:c>
      <x:c r="J434" s="12" t="n">
        <x:f>-Settings!$B$24*LN(H434)</x:f>
        <x:v>6.983093353285257</x:v>
      </x:c>
      <x:c r="K434" s="12" t="n">
        <x:f>Settings!$B$12</x:f>
        <x:v>300</x:v>
      </x:c>
      <x:c r="L434" s="12" t="n">
        <x:f>Settings!$B$12*Settings!$B$25</x:f>
        <x:v>75</x:v>
      </x:c>
    </x:row>
    <x:row r="435">
      <x:c r="A435" s="7">
        <x:v>4</x:v>
      </x:c>
      <x:c r="B435" s="7">
        <x:v>70</x:v>
      </x:c>
      <x:c r="C435" s="12" t="n">
        <x:f>MOD(Settings!$B$17*C434,Settings!$B$18)</x:f>
        <x:v>920485250</x:v>
      </x:c>
      <x:c r="D435" s="12" t="n">
        <x:f>MAX(C435,1)/Settings!$B$18</x:f>
        <x:v>0.42863434666238465</x:v>
      </x:c>
      <x:c r="E435" s="12" t="n">
        <x:f>-Settings!$B$11*LN(D435)</x:f>
        <x:v>50.8290637370205</x:v>
      </x:c>
      <x:c r="F435" s="12">
        <x:f t="shared" si="14"/>
        <x:v>4488.3212472476152</x:v>
      </x:c>
      <x:c r="G435" s="12" t="n">
        <x:f>MOD(Settings!$B$17*G434,Settings!$B$18)</x:f>
        <x:v>257301746</x:v>
      </x:c>
      <x:c r="H435" s="12" t="n">
        <x:f>MAX(G435,1)/Settings!$B$18</x:f>
        <x:v>0.11981546232468238</x:v>
      </x:c>
      <x:c r="I435" s="12" t="n">
        <x:f>-Settings!$B$21*LN(H435)</x:f>
        <x:v>8.48721013524242</x:v>
      </x:c>
      <x:c r="J435" s="12" t="n">
        <x:f>-Settings!$B$24*LN(H435)</x:f>
        <x:v>25.461630405727256</x:v>
      </x:c>
      <x:c r="K435" s="12" t="n">
        <x:f>Settings!$B$12</x:f>
        <x:v>300</x:v>
      </x:c>
      <x:c r="L435" s="12" t="n">
        <x:f>Settings!$B$12*Settings!$B$25</x:f>
        <x:v>75</x:v>
      </x:c>
    </x:row>
    <x:row r="436">
      <x:c r="A436" s="7">
        <x:v>4</x:v>
      </x:c>
      <x:c r="B436" s="7">
        <x:v>71</x:v>
      </x:c>
      <x:c r="C436" s="12" t="n">
        <x:f>MOD(Settings!$B$17*C435,Settings!$B$18)</x:f>
        <x:v>123403762</x:v>
      </x:c>
      <x:c r="D436" s="12" t="n">
        <x:f>MAX(C436,1)/Settings!$B$18</x:f>
        <x:v>0.057464354698296805</x:v>
      </x:c>
      <x:c r="E436" s="12" t="n">
        <x:f>-Settings!$B$11*LN(D436)</x:f>
        <x:v>171.39542650188685</x:v>
      </x:c>
      <x:c r="F436" s="12">
        <x:f t="shared" si="14"/>
        <x:v>4659.7166737495018</x:v>
      </x:c>
      <x:c r="G436" s="12" t="n">
        <x:f>MOD(Settings!$B$17*G435,Settings!$B$18)</x:f>
        <x:v>1585863611</x:v>
      </x:c>
      <x:c r="H436" s="12" t="n">
        <x:f>MAX(G436,1)/Settings!$B$18</x:f>
        <x:v>0.7384752909366392</x:v>
      </x:c>
      <x:c r="I436" s="12" t="n">
        <x:f>-Settings!$B$21*LN(H436)</x:f>
        <x:v>1.2126705440711567</x:v>
      </x:c>
      <x:c r="J436" s="12" t="n">
        <x:f>-Settings!$B$24*LN(H436)</x:f>
        <x:v>3.63801163221347</x:v>
      </x:c>
      <x:c r="K436" s="12" t="n">
        <x:f>Settings!$B$12</x:f>
        <x:v>300</x:v>
      </x:c>
      <x:c r="L436" s="12" t="n">
        <x:f>Settings!$B$12*Settings!$B$25</x:f>
        <x:v>75</x:v>
      </x:c>
    </x:row>
    <x:row r="437">
      <x:c r="A437" s="7">
        <x:v>4</x:v>
      </x:c>
      <x:c r="B437" s="7">
        <x:v>72</x:v>
      </x:c>
      <x:c r="C437" s="12" t="n">
        <x:f>MOD(Settings!$B$17*C436,Settings!$B$18)</x:f>
        <x:v>1725308579</x:v>
      </x:c>
      <x:c r="D437" s="12" t="n">
        <x:f>MAX(C437,1)/Settings!$B$18</x:f>
        <x:v>0.803409414274343</x:v>
      </x:c>
      <x:c r="E437" s="12" t="n">
        <x:f>-Settings!$B$11*LN(D437)</x:f>
        <x:v>13.133450345061451</x:v>
      </x:c>
      <x:c r="F437" s="12">
        <x:f t="shared" si="14"/>
        <x:v>4672.8501240945634</x:v>
      </x:c>
      <x:c r="G437" s="12" t="n">
        <x:f>MOD(Settings!$B$17*G436,Settings!$B$18)</x:f>
        <x:v>1190167160</x:v>
      </x:c>
      <x:c r="H437" s="12" t="n">
        <x:f>MAX(G437,1)/Settings!$B$18</x:f>
        <x:v>0.5542147720950724</x:v>
      </x:c>
      <x:c r="I437" s="12" t="n">
        <x:f>-Settings!$B$21*LN(H437)</x:f>
        <x:v>2.3608119683985125</x:v>
      </x:c>
      <x:c r="J437" s="12" t="n">
        <x:f>-Settings!$B$24*LN(H437)</x:f>
        <x:v>7.0824359051955375</x:v>
      </x:c>
      <x:c r="K437" s="12" t="n">
        <x:f>Settings!$B$12</x:f>
        <x:v>300</x:v>
      </x:c>
      <x:c r="L437" s="12" t="n">
        <x:f>Settings!$B$12*Settings!$B$25</x:f>
        <x:v>75</x:v>
      </x:c>
    </x:row>
    <x:row r="438">
      <x:c r="A438" s="7">
        <x:v>4</x:v>
      </x:c>
      <x:c r="B438" s="7">
        <x:v>73</x:v>
      </x:c>
      <x:c r="C438" s="12" t="n">
        <x:f>MOD(Settings!$B$17*C437,Settings!$B$18)</x:f>
        <x:v>1937085459</x:v>
      </x:c>
      <x:c r="D438" s="12" t="n">
        <x:f>MAX(C438,1)/Settings!$B$18</x:f>
        <x:v>0.9020257088830814</x:v>
      </x:c>
      <x:c r="E438" s="12" t="n">
        <x:f>-Settings!$B$11*LN(D438)</x:f>
        <x:v>6.1867354342810055</x:v>
      </x:c>
      <x:c r="F438" s="12">
        <x:f t="shared" si="14"/>
        <x:v>4679.0368595288446</x:v>
      </x:c>
      <x:c r="G438" s="12" t="n">
        <x:f>MOD(Settings!$B$17*G437,Settings!$B$18)</x:f>
        <x:v>1476769962</x:v>
      </x:c>
      <x:c r="H438" s="12" t="n">
        <x:f>MAX(G438,1)/Settings!$B$18</x:f>
        <x:v>0.6876746018825446</x:v>
      </x:c>
      <x:c r="I438" s="12" t="n">
        <x:f>-Settings!$B$21*LN(H438)</x:f>
        <x:v>1.4977580612432038</x:v>
      </x:c>
      <x:c r="J438" s="12" t="n">
        <x:f>-Settings!$B$24*LN(H438)</x:f>
        <x:v>4.4932741837296115</x:v>
      </x:c>
      <x:c r="K438" s="12" t="n">
        <x:f>Settings!$B$12</x:f>
        <x:v>300</x:v>
      </x:c>
      <x:c r="L438" s="12" t="n">
        <x:f>Settings!$B$12*Settings!$B$25</x:f>
        <x:v>75</x:v>
      </x:c>
    </x:row>
    <x:row r="439">
      <x:c r="A439" s="7">
        <x:v>4</x:v>
      </x:c>
      <x:c r="B439" s="7">
        <x:v>74</x:v>
      </x:c>
      <x:c r="C439" s="12" t="n">
        <x:f>MOD(Settings!$B$17*C438,Settings!$B$18)</x:f>
        <x:v>743220893</x:v>
      </x:c>
      <x:c r="D439" s="12" t="n">
        <x:f>MAX(C439,1)/Settings!$B$18</x:f>
        <x:v>0.3460891979495479</x:v>
      </x:c>
      <x:c r="E439" s="12" t="n">
        <x:f>-Settings!$B$11*LN(D439)</x:f>
        <x:v>63.6635243763866</x:v>
      </x:c>
      <x:c r="F439" s="12">
        <x:f t="shared" si="14"/>
        <x:v>4742.7003839052313</x:v>
      </x:c>
      <x:c r="G439" s="12" t="n">
        <x:f>MOD(Settings!$B$17*G438,Settings!$B$18)</x:f>
        <x:v>1604242955</x:v>
      </x:c>
      <x:c r="H439" s="12" t="n">
        <x:f>MAX(G439,1)/Settings!$B$18</x:f>
        <x:v>0.7470338399275364</x:v>
      </x:c>
      <x:c r="I439" s="12" t="n">
        <x:f>-Settings!$B$21*LN(H439)</x:f>
        <x:v>1.1665791750702834</x:v>
      </x:c>
      <x:c r="J439" s="12" t="n">
        <x:f>-Settings!$B$24*LN(H439)</x:f>
        <x:v>3.4997375252108505</x:v>
      </x:c>
      <x:c r="K439" s="12" t="n">
        <x:f>Settings!$B$12</x:f>
        <x:v>300</x:v>
      </x:c>
      <x:c r="L439" s="12" t="n">
        <x:f>Settings!$B$12*Settings!$B$25</x:f>
        <x:v>75</x:v>
      </x:c>
    </x:row>
    <x:row r="440">
      <x:c r="A440" s="7">
        <x:v>4</x:v>
      </x:c>
      <x:c r="B440" s="7">
        <x:v>75</x:v>
      </x:c>
      <x:c r="C440" s="12" t="n">
        <x:f>MOD(Settings!$B$17*C439,Settings!$B$18)</x:f>
        <x:v>1548657699</x:v>
      </x:c>
      <x:c r="D440" s="12" t="n">
        <x:f>MAX(C440,1)/Settings!$B$18</x:f>
        <x:v>0.721149938051193</x:v>
      </x:c>
      <x:c r="E440" s="12" t="n">
        <x:f>-Settings!$B$11*LN(D440)</x:f>
        <x:v>19.614492291325522</x:v>
      </x:c>
      <x:c r="F440" s="12">
        <x:f t="shared" si="14"/>
        <x:v>4762.3148761965567</x:v>
      </x:c>
      <x:c r="G440" s="12" t="n">
        <x:f>MOD(Settings!$B$17*G439,Settings!$B$18)</x:f>
        <x:v>854156600</x:v>
      </x:c>
      <x:c r="H440" s="12" t="n">
        <x:f>MAX(G440,1)/Settings!$B$18</x:f>
        <x:v>0.3977476621036174</x:v>
      </x:c>
      <x:c r="I440" s="12" t="n">
        <x:f>-Settings!$B$21*LN(H440)</x:f>
        <x:v>3.6877499583404676</x:v>
      </x:c>
      <x:c r="J440" s="12" t="n">
        <x:f>-Settings!$B$24*LN(H440)</x:f>
        <x:v>11.063249875021402</x:v>
      </x:c>
      <x:c r="K440" s="12" t="n">
        <x:f>Settings!$B$12</x:f>
        <x:v>300</x:v>
      </x:c>
      <x:c r="L440" s="12" t="n">
        <x:f>Settings!$B$12*Settings!$B$25</x:f>
        <x:v>75</x:v>
      </x:c>
    </x:row>
    <x:row r="441">
      <x:c r="A441" s="7">
        <x:v>4</x:v>
      </x:c>
      <x:c r="B441" s="7">
        <x:v>76</x:v>
      </x:c>
      <x:c r="C441" s="12" t="n">
        <x:f>MOD(Settings!$B$17*C440,Settings!$B$18)</x:f>
        <x:v>788145453</x:v>
      </x:c>
      <x:c r="D441" s="12" t="n">
        <x:f>MAX(C441,1)/Settings!$B$18</x:f>
        <x:v>0.3670088264006231</x:v>
      </x:c>
      <x:c r="E441" s="12" t="n">
        <x:f>-Settings!$B$11*LN(D441)</x:f>
        <x:v>60.14216286472974</x:v>
      </x:c>
      <x:c r="F441" s="12">
        <x:f t="shared" si="14"/>
        <x:v>4822.4570390612862</x:v>
      </x:c>
      <x:c r="G441" s="12" t="n">
        <x:f>MOD(Settings!$B$17*G440,Settings!$B$18)</x:f>
        <x:v>2029279652</x:v>
      </x:c>
      <x:c r="H441" s="12" t="n">
        <x:f>MAX(G441,1)/Settings!$B$18</x:f>
        <x:v>0.944956975497751</x:v>
      </x:c>
      <x:c r="I441" s="12" t="n">
        <x:f>-Settings!$B$21*LN(H441)</x:f>
        <x:v>0.2264635243946388</x:v>
      </x:c>
      <x:c r="J441" s="12" t="n">
        <x:f>-Settings!$B$24*LN(H441)</x:f>
        <x:v>0.6793905731839164</x:v>
      </x:c>
      <x:c r="K441" s="12" t="n">
        <x:f>Settings!$B$12</x:f>
        <x:v>300</x:v>
      </x:c>
      <x:c r="L441" s="12" t="n">
        <x:f>Settings!$B$12*Settings!$B$25</x:f>
        <x:v>75</x:v>
      </x:c>
    </x:row>
    <x:row r="442">
      <x:c r="A442" s="7">
        <x:v>4</x:v>
      </x:c>
      <x:c r="B442" s="7">
        <x:v>77</x:v>
      </x:c>
      <x:c r="C442" s="12" t="n">
        <x:f>MOD(Settings!$B$17*C441,Settings!$B$18)</x:f>
        <x:v>681493875</x:v>
      </x:c>
      <x:c r="D442" s="12" t="n">
        <x:f>MAX(C442,1)/Settings!$B$18</x:f>
        <x:v>0.31734531527261495</x:v>
      </x:c>
      <x:c r="E442" s="12" t="n">
        <x:f>-Settings!$B$11*LN(D442)</x:f>
        <x:v>68.86588652158098</x:v>
      </x:c>
      <x:c r="F442" s="12">
        <x:f t="shared" si="14"/>
        <x:v>4891.3229255828674</x:v>
      </x:c>
      <x:c r="G442" s="12" t="n">
        <x:f>MOD(Settings!$B$17*G441,Settings!$B$18)</x:f>
        <x:v>1915313157</x:v>
      </x:c>
      <x:c r="H442" s="12" t="n">
        <x:f>MAX(G442,1)/Settings!$B$18</x:f>
        <x:v>0.8918871907013874</x:v>
      </x:c>
      <x:c r="I442" s="12" t="n">
        <x:f>-Settings!$B$21*LN(H442)</x:f>
        <x:v>0.45766248889365546</x:v>
      </x:c>
      <x:c r="J442" s="12" t="n">
        <x:f>-Settings!$B$24*LN(H442)</x:f>
        <x:v>1.3729874666809665</x:v>
      </x:c>
      <x:c r="K442" s="12" t="n">
        <x:f>Settings!$B$12</x:f>
        <x:v>300</x:v>
      </x:c>
      <x:c r="L442" s="12" t="n">
        <x:f>Settings!$B$12*Settings!$B$25</x:f>
        <x:v>75</x:v>
      </x:c>
    </x:row>
    <x:row r="443">
      <x:c r="A443" s="7">
        <x:v>4</x:v>
      </x:c>
      <x:c r="B443" s="7">
        <x:v>78</x:v>
      </x:c>
      <x:c r="C443" s="12" t="n">
        <x:f>MOD(Settings!$B$17*C442,Settings!$B$18)</x:f>
        <x:v>1337267674</x:v>
      </x:c>
      <x:c r="D443" s="12" t="n">
        <x:f>MAX(C443,1)/Settings!$B$18</x:f>
        <x:v>0.6227137868398399</x:v>
      </x:c>
      <x:c r="E443" s="12" t="n">
        <x:f>-Settings!$B$11*LN(D443)</x:f>
        <x:v>28.420096615700096</x:v>
      </x:c>
      <x:c r="F443" s="12">
        <x:f t="shared" si="14"/>
        <x:v>4919.7430221985678</x:v>
      </x:c>
      <x:c r="G443" s="12" t="n">
        <x:f>MOD(Settings!$B$17*G442,Settings!$B$18)</x:f>
        <x:v>2035844816</x:v>
      </x:c>
      <x:c r="H443" s="12" t="n">
        <x:f>MAX(G443,1)/Settings!$B$18</x:f>
        <x:v>0.948014118218801</x:v>
      </x:c>
      <x:c r="I443" s="12" t="n">
        <x:f>-Settings!$B$21*LN(H443)</x:f>
        <x:v>0.2135435368085737</x:v>
      </x:c>
      <x:c r="J443" s="12" t="n">
        <x:f>-Settings!$B$24*LN(H443)</x:f>
        <x:v>0.6406306104257211</x:v>
      </x:c>
      <x:c r="K443" s="12" t="n">
        <x:f>Settings!$B$12</x:f>
        <x:v>300</x:v>
      </x:c>
      <x:c r="L443" s="12" t="n">
        <x:f>Settings!$B$12*Settings!$B$25</x:f>
        <x:v>75</x:v>
      </x:c>
    </x:row>
    <x:row r="444">
      <x:c r="A444" s="7">
        <x:v>4</x:v>
      </x:c>
      <x:c r="B444" s="7">
        <x:v>79</x:v>
      </x:c>
      <x:c r="C444" s="12" t="n">
        <x:f>MOD(Settings!$B$17*C443,Settings!$B$18)</x:f>
        <x:v>2041431063</x:v>
      </x:c>
      <x:c r="D444" s="12" t="n">
        <x:f>MAX(C444,1)/Settings!$B$18</x:f>
        <x:v>0.9506154171892514</x:v>
      </x:c>
      <x:c r="E444" s="12" t="n">
        <x:f>-Settings!$B$11*LN(D444)</x:f>
        <x:v>3.0387417933999235</x:v>
      </x:c>
      <x:c r="F444" s="12">
        <x:f t="shared" si="14"/>
        <x:v>4922.7817639919676</x:v>
      </x:c>
      <x:c r="G444" s="12" t="n">
        <x:f>MOD(Settings!$B$17*G443,Settings!$B$18)</x:f>
        <x:v>586874861</x:v>
      </x:c>
      <x:c r="H444" s="12" t="n">
        <x:f>MAX(G444,1)/Settings!$B$18</x:f>
        <x:v>0.27328490338906875</x:v>
      </x:c>
      <x:c r="I444" s="12" t="n">
        <x:f>-Settings!$B$21*LN(H444)</x:f>
        <x:v>5.1889617032543205</x:v>
      </x:c>
      <x:c r="J444" s="12" t="n">
        <x:f>-Settings!$B$24*LN(H444)</x:f>
        <x:v>15.56688510976296</x:v>
      </x:c>
      <x:c r="K444" s="12" t="n">
        <x:f>Settings!$B$12</x:f>
        <x:v>300</x:v>
      </x:c>
      <x:c r="L444" s="12" t="n">
        <x:f>Settings!$B$12*Settings!$B$25</x:f>
        <x:v>75</x:v>
      </x:c>
    </x:row>
    <x:row r="445">
      <x:c r="A445" s="7">
        <x:v>4</x:v>
      </x:c>
      <x:c r="B445" s="7">
        <x:v>80</x:v>
      </x:c>
      <x:c r="C445" s="12" t="n">
        <x:f>MOD(Settings!$B$17*C444,Settings!$B$18)</x:f>
        <x:v>2133131369</x:v>
      </x:c>
      <x:c r="D445" s="12" t="n">
        <x:f>MAX(C445,1)/Settings!$B$18</x:f>
        <x:v>0.9933166997476093</x:v>
      </x:c>
      <x:c r="E445" s="12" t="n">
        <x:f>-Settings!$B$11*LN(D445)</x:f>
        <x:v>0.4023440106916171</x:v>
      </x:c>
      <x:c r="F445" s="12">
        <x:f t="shared" si="14"/>
        <x:v>4923.1841080026588</x:v>
      </x:c>
      <x:c r="G445" s="12" t="n">
        <x:f>MOD(Settings!$B$17*G444,Settings!$B$18)</x:f>
        <x:v>213398156</x:v>
      </x:c>
      <x:c r="H445" s="12" t="n">
        <x:f>MAX(G445,1)/Settings!$B$18</x:f>
        <x:v>0.09937126007833111</x:v>
      </x:c>
      <x:c r="I445" s="12" t="n">
        <x:f>-Settings!$B$21*LN(H445)</x:f>
        <x:v>9.235569364590889</x:v>
      </x:c>
      <x:c r="J445" s="12" t="n">
        <x:f>-Settings!$B$24*LN(H445)</x:f>
        <x:v>27.70670809377267</x:v>
      </x:c>
      <x:c r="K445" s="12" t="n">
        <x:f>Settings!$B$12</x:f>
        <x:v>300</x:v>
      </x:c>
      <x:c r="L445" s="12" t="n">
        <x:f>Settings!$B$12*Settings!$B$25</x:f>
        <x:v>75</x:v>
      </x:c>
    </x:row>
    <x:row r="446">
      <x:c r="A446" s="7">
        <x:v>4</x:v>
      </x:c>
      <x:c r="B446" s="7">
        <x:v>81</x:v>
      </x:c>
      <x:c r="C446" s="12" t="n">
        <x:f>MOD(Settings!$B$17*C445,Settings!$B$18)</x:f>
        <x:v>1446915765</x:v>
      </x:c>
      <x:c r="D446" s="12" t="n">
        <x:f>MAX(C446,1)/Settings!$B$18</x:f>
        <x:v>0.6737726580695121</x:v>
      </x:c>
      <x:c r="E446" s="12" t="n">
        <x:f>-Settings!$B$11*LN(D446)</x:f>
        <x:v>23.69175165219754</x:v>
      </x:c>
      <x:c r="F446" s="12">
        <x:f t="shared" si="14"/>
        <x:v>4946.875859654856</x:v>
      </x:c>
      <x:c r="G446" s="12" t="n">
        <x:f>MOD(Settings!$B$17*G445,Settings!$B$18)</x:f>
        <x:v>285117402</x:v>
      </x:c>
      <x:c r="H446" s="12" t="n">
        <x:f>MAX(G446,1)/Settings!$B$18</x:f>
        <x:v>0.13276813651098318</x:v>
      </x:c>
      <x:c r="I446" s="12" t="n">
        <x:f>-Settings!$B$21*LN(H446)</x:f>
        <x:v>8.076604026561203</x:v>
      </x:c>
      <x:c r="J446" s="12" t="n">
        <x:f>-Settings!$B$24*LN(H446)</x:f>
        <x:v>24.229812079683608</x:v>
      </x:c>
      <x:c r="K446" s="12" t="n">
        <x:f>Settings!$B$12</x:f>
        <x:v>300</x:v>
      </x:c>
      <x:c r="L446" s="12" t="n">
        <x:f>Settings!$B$12*Settings!$B$25</x:f>
        <x:v>75</x:v>
      </x:c>
    </x:row>
    <x:row r="447">
      <x:c r="A447" s="7">
        <x:v>4</x:v>
      </x:c>
      <x:c r="B447" s="7">
        <x:v>82</x:v>
      </x:c>
      <x:c r="C447" s="12" t="n">
        <x:f>MOD(Settings!$B$17*C446,Settings!$B$18)</x:f>
        <x:v>208443727</x:v>
      </x:c>
      <x:c r="D447" s="12" t="n">
        <x:f>MAX(C447,1)/Settings!$B$18</x:f>
        <x:v>0.09706417429124199</x:v>
      </x:c>
      <x:c r="E447" s="12" t="n">
        <x:f>-Settings!$B$11*LN(D447)</x:f>
        <x:v>139.9429757161198</x:v>
      </x:c>
      <x:c r="F447" s="12">
        <x:f t="shared" si="14"/>
        <x:v>5086.8188353709756</x:v>
      </x:c>
      <x:c r="G447" s="12" t="n">
        <x:f>MOD(Settings!$B$17*G446,Settings!$B$18)</x:f>
        <x:v>932158957</x:v>
      </x:c>
      <x:c r="H447" s="12" t="n">
        <x:f>MAX(G447,1)/Settings!$B$18</x:f>
        <x:v>0.4340703400941893</x:v>
      </x:c>
      <x:c r="I447" s="12" t="n">
        <x:f>-Settings!$B$21*LN(H447)</x:f>
        <x:v>3.3381947362582034</x:v>
      </x:c>
      <x:c r="J447" s="12" t="n">
        <x:f>-Settings!$B$24*LN(H447)</x:f>
        <x:v>10.014584208774611</x:v>
      </x:c>
      <x:c r="K447" s="12" t="n">
        <x:f>Settings!$B$12</x:f>
        <x:v>300</x:v>
      </x:c>
      <x:c r="L447" s="12" t="n">
        <x:f>Settings!$B$12*Settings!$B$25</x:f>
        <x:v>75</x:v>
      </x:c>
    </x:row>
    <x:row r="448">
      <x:c r="A448" s="7">
        <x:v>4</x:v>
      </x:c>
      <x:c r="B448" s="7">
        <x:v>83</x:v>
      </x:c>
      <x:c r="C448" s="12" t="n">
        <x:f>MOD(Settings!$B$17*C447,Settings!$B$18)</x:f>
        <x:v>767891432</x:v>
      </x:c>
      <x:c r="D448" s="12" t="n">
        <x:f>MAX(C448,1)/Settings!$B$18</x:f>
        <x:v>0.35757731290421324</x:v>
      </x:c>
      <x:c r="E448" s="12" t="n">
        <x:f>-Settings!$B$11*LN(D448)</x:f>
        <x:v>61.70422082141668</x:v>
      </x:c>
      <x:c r="F448" s="12">
        <x:f t="shared" si="14"/>
        <x:v>5148.5230561923927</x:v>
      </x:c>
      <x:c r="G448" s="12" t="n">
        <x:f>MOD(Settings!$B$17*G447,Settings!$B$18)</x:f>
        <x:v>902385434</x:v>
      </x:c>
      <x:c r="H448" s="12" t="n">
        <x:f>MAX(G448,1)/Settings!$B$18</x:f>
        <x:v>0.4202059630398666</x:v>
      </x:c>
      <x:c r="I448" s="12" t="n">
        <x:f>-Settings!$B$21*LN(H448)</x:f>
        <x:v>3.468041198862231</x:v>
      </x:c>
      <x:c r="J448" s="12" t="n">
        <x:f>-Settings!$B$24*LN(H448)</x:f>
        <x:v>10.404123596586693</x:v>
      </x:c>
      <x:c r="K448" s="12" t="n">
        <x:f>Settings!$B$12</x:f>
        <x:v>300</x:v>
      </x:c>
      <x:c r="L448" s="12" t="n">
        <x:f>Settings!$B$12*Settings!$B$25</x:f>
        <x:v>75</x:v>
      </x:c>
    </x:row>
    <x:row r="449">
      <x:c r="A449" s="7">
        <x:v>4</x:v>
      </x:c>
      <x:c r="B449" s="7">
        <x:v>84</x:v>
      </x:c>
      <x:c r="C449" s="12" t="n">
        <x:f>MOD(Settings!$B$17*C448,Settings!$B$18)</x:f>
        <x:v>1722062801</x:v>
      </x:c>
      <x:c r="D449" s="12" t="n">
        <x:f>MAX(C449,1)/Settings!$B$18</x:f>
        <x:v>0.8018979811118441</x:v>
      </x:c>
      <x:c r="E449" s="12" t="n">
        <x:f>-Settings!$B$11*LN(D449)</x:f>
        <x:v>13.2464330881887</x:v>
      </x:c>
      <x:c r="F449" s="12">
        <x:f t="shared" si="14"/>
        <x:v>5161.7694892805812</x:v>
      </x:c>
      <x:c r="G449" s="12" t="n">
        <x:f>MOD(Settings!$B$17*G448,Settings!$B$18)</x:f>
        <x:v>862474124</x:v>
      </x:c>
      <x:c r="H449" s="12" t="n">
        <x:f>MAX(G449,1)/Settings!$B$18</x:f>
        <x:v>0.401620811038474</x:v>
      </x:c>
      <x:c r="I449" s="12" t="n">
        <x:f>-Settings!$B$21*LN(H449)</x:f>
        <x:v>3.6489875665292737</x:v>
      </x:c>
      <x:c r="J449" s="12" t="n">
        <x:f>-Settings!$B$24*LN(H449)</x:f>
        <x:v>10.946962699587822</x:v>
      </x:c>
      <x:c r="K449" s="12" t="n">
        <x:f>Settings!$B$12</x:f>
        <x:v>300</x:v>
      </x:c>
      <x:c r="L449" s="12" t="n">
        <x:f>Settings!$B$12*Settings!$B$25</x:f>
        <x:v>75</x:v>
      </x:c>
    </x:row>
    <x:row r="450">
      <x:c r="A450" s="7">
        <x:v>4</x:v>
      </x:c>
      <x:c r="B450" s="7">
        <x:v>85</x:v>
      </x:c>
      <x:c r="C450" s="12" t="n">
        <x:f>MOD(Settings!$B$17*C449,Settings!$B$18)</x:f>
        <x:v>1072385788</x:v>
      </x:c>
      <x:c r="D450" s="12" t="n">
        <x:f>MAX(C450,1)/Settings!$B$18</x:f>
        <x:v>0.49936854676314096</x:v>
      </x:c>
      <x:c r="E450" s="12" t="n">
        <x:f>-Settings!$B$11*LN(D450)</x:f>
        <x:v>41.66465311032586</x:v>
      </x:c>
      <x:c r="F450" s="12">
        <x:f t="shared" si="14"/>
        <x:v>5203.4341423909073</x:v>
      </x:c>
      <x:c r="G450" s="12" t="n">
        <x:f>MOD(Settings!$B$17*G449,Settings!$B$18)</x:f>
        <x:v>87984818</x:v>
      </x:c>
      <x:c r="H450" s="12" t="n">
        <x:f>MAX(G450,1)/Settings!$B$18</x:f>
        <x:v>0.04097112363249582</x:v>
      </x:c>
      <x:c r="I450" s="12" t="n">
        <x:f>-Settings!$B$21*LN(H450)</x:f>
        <x:v>12.779551048244771</x:v>
      </x:c>
      <x:c r="J450" s="12" t="n">
        <x:f>-Settings!$B$24*LN(H450)</x:f>
        <x:v>38.338653144734316</x:v>
      </x:c>
      <x:c r="K450" s="12" t="n">
        <x:f>Settings!$B$12</x:f>
        <x:v>300</x:v>
      </x:c>
      <x:c r="L450" s="12" t="n">
        <x:f>Settings!$B$12*Settings!$B$25</x:f>
        <x:v>75</x:v>
      </x:c>
    </x:row>
    <x:row r="451">
      <x:c r="A451" s="7">
        <x:v>4</x:v>
      </x:c>
      <x:c r="B451" s="7">
        <x:v>86</x:v>
      </x:c>
      <x:c r="C451" s="12" t="n">
        <x:f>MOD(Settings!$B$17*C450,Settings!$B$18)</x:f>
        <x:v>1905173292</x:v>
      </x:c>
      <x:c r="D451" s="12" t="n">
        <x:f>MAX(C451,1)/Settings!$B$18</x:f>
        <x:v>0.8871654481101621</x:v>
      </x:c>
      <x:c r="E451" s="12" t="n">
        <x:f>-Settings!$B$11*LN(D451)</x:f>
        <x:v>7.183427314540449</x:v>
      </x:c>
      <x:c r="F451" s="12">
        <x:f t="shared" si="14"/>
        <x:v>5210.6175697054477</x:v>
      </x:c>
      <x:c r="G451" s="12" t="n">
        <x:f>MOD(Settings!$B$17*G450,Settings!$B$18)</x:f>
        <x:v>1292086990</x:v>
      </x:c>
      <x:c r="H451" s="12" t="n">
        <x:f>MAX(G451,1)/Settings!$B$18</x:f>
        <x:v>0.6016748913571587</x:v>
      </x:c>
      <x:c r="I451" s="12" t="n">
        <x:f>-Settings!$B$21*LN(H451)</x:f>
        <x:v>2.0321521085240155</x:v>
      </x:c>
      <x:c r="J451" s="12" t="n">
        <x:f>-Settings!$B$24*LN(H451)</x:f>
        <x:v>6.0964563255720465</x:v>
      </x:c>
      <x:c r="K451" s="12" t="n">
        <x:f>Settings!$B$12</x:f>
        <x:v>300</x:v>
      </x:c>
      <x:c r="L451" s="12" t="n">
        <x:f>Settings!$B$12*Settings!$B$25</x:f>
        <x:v>75</x:v>
      </x:c>
    </x:row>
    <x:row r="452">
      <x:c r="A452" s="7">
        <x:v>4</x:v>
      </x:c>
      <x:c r="B452" s="7">
        <x:v>87</x:v>
      </x:c>
      <x:c r="C452" s="12" t="n">
        <x:f>MOD(Settings!$B$17*C451,Settings!$B$18)</x:f>
        <x:v>1266341874</x:v>
      </x:c>
      <x:c r="D452" s="12" t="n">
        <x:f>MAX(C452,1)/Settings!$B$18</x:f>
        <x:v>0.5896863874931291</x:v>
      </x:c>
      <x:c r="E452" s="12" t="n">
        <x:f>-Settings!$B$11*LN(D452)</x:f>
        <x:v>31.68986580151044</x:v>
      </x:c>
      <x:c r="F452" s="12">
        <x:f t="shared" si="14"/>
        <x:v>5242.3074355069584</x:v>
      </x:c>
      <x:c r="G452" s="12" t="n">
        <x:f>MOD(Settings!$B$17*G451,Settings!$B$18)</x:f>
        <x:v>751402466</x:v>
      </x:c>
      <x:c r="H452" s="12" t="n">
        <x:f>MAX(G452,1)/Settings!$B$18</x:f>
        <x:v>0.3498990397667042</x:v>
      </x:c>
      <x:c r="I452" s="12" t="n">
        <x:f>-Settings!$B$21*LN(H452)</x:f>
        <x:v>4.200442495680202</x:v>
      </x:c>
      <x:c r="J452" s="12" t="n">
        <x:f>-Settings!$B$24*LN(H452)</x:f>
        <x:v>12.601327487040605</x:v>
      </x:c>
      <x:c r="K452" s="12" t="n">
        <x:f>Settings!$B$12</x:f>
        <x:v>300</x:v>
      </x:c>
      <x:c r="L452" s="12" t="n">
        <x:f>Settings!$B$12*Settings!$B$25</x:f>
        <x:v>75</x:v>
      </x:c>
    </x:row>
    <x:row r="453">
      <x:c r="A453" s="7">
        <x:v>4</x:v>
      </x:c>
      <x:c r="B453" s="7">
        <x:v>88</x:v>
      </x:c>
      <x:c r="C453" s="12" t="n">
        <x:f>MOD(Settings!$B$17*C452,Settings!$B$18)</x:f>
        <x:v>1844934548</x:v>
      </x:c>
      <x:c r="D453" s="12" t="n">
        <x:f>MAX(C453,1)/Settings!$B$18</x:f>
        <x:v>0.8591145970202585</x:v>
      </x:c>
      <x:c r="E453" s="12" t="n">
        <x:f>-Settings!$B$11*LN(D453)</x:f>
        <x:v>9.111177505305584</x:v>
      </x:c>
      <x:c r="F453" s="12">
        <x:f t="shared" si="14"/>
        <x:v>5251.4186130122644</x:v>
      </x:c>
      <x:c r="G453" s="12" t="n">
        <x:f>MOD(Settings!$B$17*G452,Settings!$B$18)</x:f>
        <x:v>1617401702</x:v>
      </x:c>
      <x:c r="H453" s="12" t="n">
        <x:f>MAX(G453,1)/Settings!$B$18</x:f>
        <x:v>0.7531613589977666</x:v>
      </x:c>
      <x:c r="I453" s="12" t="n">
        <x:f>-Settings!$B$21*LN(H453)</x:f>
        <x:v>1.1339031438441227</x:v>
      </x:c>
      <x:c r="J453" s="12" t="n">
        <x:f>-Settings!$B$24*LN(H453)</x:f>
        <x:v>3.4017094315323684</x:v>
      </x:c>
      <x:c r="K453" s="12" t="n">
        <x:f>Settings!$B$12</x:f>
        <x:v>300</x:v>
      </x:c>
      <x:c r="L453" s="12" t="n">
        <x:f>Settings!$B$12*Settings!$B$25</x:f>
        <x:v>75</x:v>
      </x:c>
    </x:row>
    <x:row r="454">
      <x:c r="A454" s="7">
        <x:v>4</x:v>
      </x:c>
      <x:c r="B454" s="7">
        <x:v>89</x:v>
      </x:c>
      <x:c r="C454" s="12" t="n">
        <x:f>MOD(Settings!$B$17*C453,Settings!$B$18)</x:f>
        <x:v>298569203</x:v>
      </x:c>
      <x:c r="D454" s="12" t="n">
        <x:f>MAX(C454,1)/Settings!$B$18</x:f>
        <x:v>0.1390321194841676</x:v>
      </x:c>
      <x:c r="E454" s="12" t="n">
        <x:f>-Settings!$B$11*LN(D454)</x:f>
        <x:v>118.38301782717559</x:v>
      </x:c>
      <x:c r="F454" s="12">
        <x:f t="shared" si="14"/>
        <x:v>5369.8016308394399</x:v>
      </x:c>
      <x:c r="G454" s="12" t="n">
        <x:f>MOD(Settings!$B$17*G453,Settings!$B$18)</x:f>
        <x:v>822401788</x:v>
      </x:c>
      <x:c r="H454" s="12" t="n">
        <x:f>MAX(G454,1)/Settings!$B$18</x:f>
        <x:v>0.38296067546259643</x:v>
      </x:c>
      <x:c r="I454" s="12" t="n">
        <x:f>-Settings!$B$21*LN(H454)</x:f>
        <x:v>3.8392918804212735</x:v>
      </x:c>
      <x:c r="J454" s="12" t="n">
        <x:f>-Settings!$B$24*LN(H454)</x:f>
        <x:v>11.51787564126382</x:v>
      </x:c>
      <x:c r="K454" s="12" t="n">
        <x:f>Settings!$B$12</x:f>
        <x:v>300</x:v>
      </x:c>
      <x:c r="L454" s="12" t="n">
        <x:f>Settings!$B$12*Settings!$B$25</x:f>
        <x:v>75</x:v>
      </x:c>
    </x:row>
    <x:row r="455">
      <x:c r="A455" s="7">
        <x:v>4</x:v>
      </x:c>
      <x:c r="B455" s="7">
        <x:v>90</x:v>
      </x:c>
      <x:c r="C455" s="12" t="n">
        <x:f>MOD(Settings!$B$17*C454,Settings!$B$18)</x:f>
        <x:v>1530795429</x:v>
      </x:c>
      <x:c r="D455" s="12" t="n">
        <x:f>MAX(C455,1)/Settings!$B$18</x:f>
        <x:v>0.7128321704048813</x:v>
      </x:c>
      <x:c r="E455" s="12" t="n">
        <x:f>-Settings!$B$11*LN(D455)</x:f>
        <x:v>20.3105562840997</x:v>
      </x:c>
      <x:c r="F455" s="12">
        <x:f t="shared" si="14"/>
        <x:v>5390.11218712354</x:v>
      </x:c>
      <x:c r="G455" s="12" t="n">
        <x:f>MOD(Settings!$B$17*G454,Settings!$B$18)</x:f>
        <x:v>902098824</x:v>
      </x:c>
      <x:c r="H455" s="12" t="n">
        <x:f>MAX(G455,1)/Settings!$B$18</x:f>
        <x:v>0.42007249985824924</x:v>
      </x:c>
      <x:c r="I455" s="12" t="n">
        <x:f>-Settings!$B$21*LN(H455)</x:f>
        <x:v>3.469311855566004</x:v>
      </x:c>
      <x:c r="J455" s="12" t="n">
        <x:f>-Settings!$B$24*LN(H455)</x:f>
        <x:v>10.407935566698011</x:v>
      </x:c>
      <x:c r="K455" s="12" t="n">
        <x:f>Settings!$B$12</x:f>
        <x:v>300</x:v>
      </x:c>
      <x:c r="L455" s="12" t="n">
        <x:f>Settings!$B$12*Settings!$B$25</x:f>
        <x:v>75</x:v>
      </x:c>
    </x:row>
    <x:row r="456">
      <x:c r="A456" s="7">
        <x:v>4</x:v>
      </x:c>
      <x:c r="B456" s="7">
        <x:v>91</x:v>
      </x:c>
      <x:c r="C456" s="12" t="n">
        <x:f>MOD(Settings!$B$17*C455,Settings!$B$18)</x:f>
        <x:v>1224684143</x:v>
      </x:c>
      <x:c r="D456" s="12" t="n">
        <x:f>MAX(C456,1)/Settings!$B$18</x:f>
        <x:v>0.5702879948403164</x:v>
      </x:c>
      <x:c r="E456" s="12" t="n">
        <x:f>-Settings!$B$11*LN(D456)</x:f>
        <x:v>33.696827498736056</x:v>
      </x:c>
      <x:c r="F456" s="12">
        <x:f t="shared" si="14"/>
        <x:v>5423.8090146222758</x:v>
      </x:c>
      <x:c r="G456" s="12" t="n">
        <x:f>MOD(Settings!$B$17*G455,Settings!$B$18)</x:f>
        <x:v>340387148</x:v>
      </x:c>
      <x:c r="H456" s="12" t="n">
        <x:f>MAX(G456,1)/Settings!$B$18</x:f>
        <x:v>0.15850511759449967</x:v>
      </x:c>
      <x:c r="I456" s="12" t="n">
        <x:f>-Settings!$B$21*LN(H456)</x:f>
        <x:v>7.3678735940943145</x:v>
      </x:c>
      <x:c r="J456" s="12" t="n">
        <x:f>-Settings!$B$24*LN(H456)</x:f>
        <x:v>22.103620782282945</x:v>
      </x:c>
      <x:c r="K456" s="12" t="n">
        <x:f>Settings!$B$12</x:f>
        <x:v>300</x:v>
      </x:c>
      <x:c r="L456" s="12" t="n">
        <x:f>Settings!$B$12*Settings!$B$25</x:f>
        <x:v>75</x:v>
      </x:c>
    </x:row>
    <x:row r="457">
      <x:c r="A457" s="7">
        <x:v>4</x:v>
      </x:c>
      <x:c r="B457" s="7">
        <x:v>92</x:v>
      </x:c>
      <x:c r="C457" s="12" t="n">
        <x:f>MOD(Settings!$B$17*C456,Settings!$B$18)</x:f>
        <x:v>1783118553</x:v>
      </x:c>
      <x:c r="D457" s="12" t="n">
        <x:f>MAX(C457,1)/Settings!$B$18</x:f>
        <x:v>0.8303292811989454</x:v>
      </x:c>
      <x:c r="E457" s="12" t="n">
        <x:f>-Settings!$B$11*LN(D457)</x:f>
        <x:v>11.155975951782402</x:v>
      </x:c>
      <x:c r="F457" s="12">
        <x:f t="shared" si="14"/>
        <x:v>5434.964990574058</x:v>
      </x:c>
      <x:c r="G457" s="12" t="n">
        <x:f>MOD(Settings!$B$17*G456,Settings!$B$18)</x:f>
        <x:v>2137844475</x:v>
      </x:c>
      <x:c r="H457" s="12" t="n">
        <x:f>MAX(G457,1)/Settings!$B$18</x:f>
        <x:v>0.9955114107558091</x:v>
      </x:c>
      <x:c r="I457" s="12" t="n">
        <x:f>-Settings!$B$21*LN(H457)</x:f>
        <x:v>0.017994772829022506</x:v>
      </x:c>
      <x:c r="J457" s="12" t="n">
        <x:f>-Settings!$B$24*LN(H457)</x:f>
        <x:v>0.053984318487067515</x:v>
      </x:c>
      <x:c r="K457" s="12" t="n">
        <x:f>Settings!$B$12</x:f>
        <x:v>300</x:v>
      </x:c>
      <x:c r="L457" s="12" t="n">
        <x:f>Settings!$B$12*Settings!$B$25</x:f>
        <x:v>75</x:v>
      </x:c>
    </x:row>
    <x:row r="458">
      <x:c r="A458" s="7">
        <x:v>4</x:v>
      </x:c>
      <x:c r="B458" s="7">
        <x:v>93</x:v>
      </x:c>
      <x:c r="C458" s="12" t="n">
        <x:f>MOD(Settings!$B$17*C457,Settings!$B$18)</x:f>
        <x:v>739226386</x:v>
      </x:c>
      <x:c r="D458" s="12" t="n">
        <x:f>MAX(C458,1)/Settings!$B$18</x:f>
        <x:v>0.34422911067690193</x:v>
      </x:c>
      <x:c r="E458" s="12" t="n">
        <x:f>-Settings!$B$11*LN(D458)</x:f>
        <x:v>63.98686943349829</x:v>
      </x:c>
      <x:c r="F458" s="12">
        <x:f t="shared" si="14"/>
        <x:v>5498.9518600075562</x:v>
      </x:c>
      <x:c r="G458" s="12" t="n">
        <x:f>MOD(Settings!$B$17*G457,Settings!$B$18)</x:f>
        <x:v>1203193368</x:v>
      </x:c>
      <x:c r="H458" s="12" t="n">
        <x:f>MAX(G458,1)/Settings!$B$18</x:f>
        <x:v>0.5602805728839154</x:v>
      </x:c>
      <x:c r="I458" s="12" t="n">
        <x:f>-Settings!$B$21*LN(H458)</x:f>
        <x:v>2.3172703908642798</x:v>
      </x:c>
      <x:c r="J458" s="12" t="n">
        <x:f>-Settings!$B$24*LN(H458)</x:f>
        <x:v>6.951811172592839</x:v>
      </x:c>
      <x:c r="K458" s="12" t="n">
        <x:f>Settings!$B$12</x:f>
        <x:v>300</x:v>
      </x:c>
      <x:c r="L458" s="12" t="n">
        <x:f>Settings!$B$12*Settings!$B$25</x:f>
        <x:v>75</x:v>
      </x:c>
    </x:row>
    <x:row r="459">
      <x:c r="A459" s="7">
        <x:v>4</x:v>
      </x:c>
      <x:c r="B459" s="7">
        <x:v>94</x:v>
      </x:c>
      <x:c r="C459" s="12" t="n">
        <x:f>MOD(Settings!$B$17*C458,Settings!$B$18)</x:f>
        <x:v>984971607</x:v>
      </x:c>
      <x:c r="D459" s="12" t="n">
        <x:f>MAX(C459,1)/Settings!$B$18</x:f>
        <x:v>0.4586631466907743</x:v>
      </x:c>
      <x:c r="E459" s="12" t="n">
        <x:f>-Settings!$B$11*LN(D459)</x:f>
        <x:v>46.766353413147016</x:v>
      </x:c>
      <x:c r="F459" s="12">
        <x:f t="shared" si="14"/>
        <x:v>5545.7182134207033</x:v>
      </x:c>
      <x:c r="G459" s="12" t="n">
        <x:f>MOD(Settings!$B$17*G458,Settings!$B$18)</x:f>
        <x:v>1364915824</x:v>
      </x:c>
      <x:c r="H459" s="12" t="n">
        <x:f>MAX(G459,1)/Settings!$B$18</x:f>
        <x:v>0.6355884599665126</x:v>
      </x:c>
      <x:c r="I459" s="12" t="n">
        <x:f>-Settings!$B$21*LN(H459)</x:f>
        <x:v>1.812816002440355</x:v>
      </x:c>
      <x:c r="J459" s="12" t="n">
        <x:f>-Settings!$B$24*LN(H459)</x:f>
        <x:v>5.438448007321065</x:v>
      </x:c>
      <x:c r="K459" s="12" t="n">
        <x:f>Settings!$B$12</x:f>
        <x:v>300</x:v>
      </x:c>
      <x:c r="L459" s="12" t="n">
        <x:f>Settings!$B$12*Settings!$B$25</x:f>
        <x:v>75</x:v>
      </x:c>
    </x:row>
    <x:row r="460">
      <x:c r="A460" s="7">
        <x:v>4</x:v>
      </x:c>
      <x:c r="B460" s="7">
        <x:v>95</x:v>
      </x:c>
      <x:c r="C460" s="12" t="n">
        <x:f>MOD(Settings!$B$17*C459,Settings!$B$18)</x:f>
        <x:v>1613847773</x:v>
      </x:c>
      <x:c r="D460" s="12" t="n">
        <x:f>MAX(C460,1)/Settings!$B$18</x:f>
        <x:v>0.7515064318438556</x:v>
      </x:c>
      <x:c r="E460" s="12" t="n">
        <x:f>-Settings!$B$11*LN(D460)</x:f>
        <x:v>17.140530669076476</x:v>
      </x:c>
      <x:c r="F460" s="12">
        <x:f t="shared" si="14"/>
        <x:v>5562.85874408978</x:v>
      </x:c>
      <x:c r="G460" s="12" t="n">
        <x:f>MOD(Settings!$B$17*G459,Settings!$B$18)</x:f>
        <x:v>719936714</x:v>
      </x:c>
      <x:c r="H460" s="12" t="n">
        <x:f>MAX(G460,1)/Settings!$B$18</x:f>
        <x:v>0.3352466571774551</x:v>
      </x:c>
      <x:c r="I460" s="12" t="n">
        <x:f>-Settings!$B$21*LN(H460)</x:f>
        <x:v>4.371554912014711</x:v>
      </x:c>
      <x:c r="J460" s="12" t="n">
        <x:f>-Settings!$B$24*LN(H460)</x:f>
        <x:v>13.114664736044132</x:v>
      </x:c>
      <x:c r="K460" s="12" t="n">
        <x:f>Settings!$B$12</x:f>
        <x:v>300</x:v>
      </x:c>
      <x:c r="L460" s="12" t="n">
        <x:f>Settings!$B$12*Settings!$B$25</x:f>
        <x:v>75</x:v>
      </x:c>
    </x:row>
    <x:row r="461">
      <x:c r="A461" s="7">
        <x:v>4</x:v>
      </x:c>
      <x:c r="B461" s="7">
        <x:v>96</x:v>
      </x:c>
      <x:c r="C461" s="12" t="n">
        <x:f>MOD(Settings!$B$17*C460,Settings!$B$18)</x:f>
        <x:v>1221059201</x:v>
      </x:c>
      <x:c r="D461" s="12" t="n">
        <x:f>MAX(C461,1)/Settings!$B$18</x:f>
        <x:v>0.5685999996813945</x:v>
      </x:c>
      <x:c r="E461" s="12" t="n">
        <x:f>-Settings!$B$11*LN(D461)</x:f>
        <x:v>33.87468481953425</x:v>
      </x:c>
      <x:c r="F461" s="12">
        <x:f t="shared" si="14"/>
        <x:v>5596.7334289093142</x:v>
      </x:c>
      <x:c r="G461" s="12" t="n">
        <x:f>MOD(Settings!$B$17*G460,Settings!$B$18)</x:f>
        <x:v>1053485000</x:v>
      </x:c>
      <x:c r="H461" s="12" t="n">
        <x:f>MAX(G461,1)/Settings!$B$18</x:f>
        <x:v>0.49056718148783185</x:v>
      </x:c>
      <x:c r="I461" s="12" t="n">
        <x:f>-Settings!$B$21*LN(H461)</x:f>
        <x:v>2.848772176155725</x:v>
      </x:c>
      <x:c r="J461" s="12" t="n">
        <x:f>-Settings!$B$24*LN(H461)</x:f>
        <x:v>8.546316528467175</x:v>
      </x:c>
      <x:c r="K461" s="12" t="n">
        <x:f>Settings!$B$12</x:f>
        <x:v>300</x:v>
      </x:c>
      <x:c r="L461" s="12" t="n">
        <x:f>Settings!$B$12*Settings!$B$25</x:f>
        <x:v>75</x:v>
      </x:c>
    </x:row>
    <x:row r="462">
      <x:c r="A462" s="7">
        <x:v>4</x:v>
      </x:c>
      <x:c r="B462" s="7">
        <x:v>97</x:v>
      </x:c>
      <x:c r="C462" s="12" t="n">
        <x:f>MOD(Settings!$B$17*C461,Settings!$B$18)</x:f>
        <x:v>988260475</x:v>
      </x:c>
      <x:c r="D462" s="12" t="n">
        <x:f>MAX(C462,1)/Settings!$B$18</x:f>
        <x:v>0.4601946451981527</x:v>
      </x:c>
      <x:c r="E462" s="12" t="n">
        <x:f>-Settings!$B$11*LN(D462)</x:f>
        <x:v>46.56634423578597</x:v>
      </x:c>
      <x:c r="F462" s="12">
        <x:f t="shared" si="14"/>
        <x:v>5643.2997731451005</x:v>
      </x:c>
      <x:c r="G462" s="12" t="n">
        <x:f>MOD(Settings!$B$17*G461,Settings!$B$18)</x:f>
        <x:v>2067209132</x:v>
      </x:c>
      <x:c r="H462" s="12" t="n">
        <x:f>MAX(G462,1)/Settings!$B$18</x:f>
        <x:v>0.9626192659896888</x:v>
      </x:c>
      <x:c r="I462" s="12" t="n">
        <x:f>-Settings!$B$21*LN(H462)</x:f>
        <x:v>0.15238923112073782</x:v>
      </x:c>
      <x:c r="J462" s="12" t="n">
        <x:f>-Settings!$B$24*LN(H462)</x:f>
        <x:v>0.45716769336221347</x:v>
      </x:c>
      <x:c r="K462" s="12" t="n">
        <x:f>Settings!$B$12</x:f>
        <x:v>300</x:v>
      </x:c>
      <x:c r="L462" s="12" t="n">
        <x:f>Settings!$B$12*Settings!$B$25</x:f>
        <x:v>75</x:v>
      </x:c>
    </x:row>
    <x:row r="463">
      <x:c r="A463" s="7">
        <x:v>4</x:v>
      </x:c>
      <x:c r="B463" s="7">
        <x:v>98</x:v>
      </x:c>
      <x:c r="C463" s="12" t="n">
        <x:f>MOD(Settings!$B$17*C462,Settings!$B$18)</x:f>
        <x:v>1055277427</x:v>
      </x:c>
      <x:c r="D463" s="12" t="n">
        <x:f>MAX(C463,1)/Settings!$B$18</x:f>
        <x:v>0.49140184535244563</x:v>
      </x:c>
      <x:c r="E463" s="12" t="n">
        <x:f>-Settings!$B$11*LN(D463)</x:f>
        <x:v>42.629583816367635</x:v>
      </x:c>
      <x:c r="F463" s="12" t="n">
        <x:f t="shared" ref="F463:F485" si="15">F462+E463</x:f>
        <x:v>5685.929356961468</x:v>
      </x:c>
      <x:c r="G463" s="12" t="n">
        <x:f>MOD(Settings!$B$17*G462,Settings!$B$18)</x:f>
        <x:v>1593440358</x:v>
      </x:c>
      <x:c r="H463" s="12" t="n">
        <x:f>MAX(G463,1)/Settings!$B$18</x:f>
        <x:v>0.7420034886999072</x:v>
      </x:c>
      <x:c r="I463" s="12" t="n">
        <x:f>-Settings!$B$21*LN(H463)</x:f>
        <x:v>1.1936053362956534</x:v>
      </x:c>
      <x:c r="J463" s="12" t="n">
        <x:f>-Settings!$B$24*LN(H463)</x:f>
        <x:v>3.58081600888696</x:v>
      </x:c>
      <x:c r="K463" s="12" t="n">
        <x:f>Settings!$B$12</x:f>
        <x:v>300</x:v>
      </x:c>
      <x:c r="L463" s="12" t="n">
        <x:f>Settings!$B$12*Settings!$B$25</x:f>
        <x:v>75</x:v>
      </x:c>
    </x:row>
    <x:row r="464">
      <x:c r="A464" s="7">
        <x:v>4</x:v>
      </x:c>
      <x:c r="B464" s="7">
        <x:v>99</x:v>
      </x:c>
      <x:c r="C464" s="12" t="n">
        <x:f>MOD(Settings!$B$17*C463,Settings!$B$18)</x:f>
        <x:v>2127758663</x:v>
      </x:c>
      <x:c r="D464" s="12" t="n">
        <x:f>MAX(C464,1)/Settings!$B$18</x:f>
        <x:v>0.9908148385541583</x:v>
      </x:c>
      <x:c r="E464" s="12" t="n">
        <x:f>-Settings!$B$11*LN(D464)</x:f>
        <x:v>0.5536563085573852</x:v>
      </x:c>
      <x:c r="F464" s="12">
        <x:f t="shared" si="15"/>
        <x:v>5686.4830132700254</x:v>
      </x:c>
      <x:c r="G464" s="12" t="n">
        <x:f>MOD(Settings!$B$17*G463,Settings!$B$18)</x:f>
        <x:v>1831018816</x:v>
      </x:c>
      <x:c r="H464" s="12" t="n">
        <x:f>MAX(G464,1)/Settings!$B$18</x:f>
        <x:v>0.8526345793402915</x:v>
      </x:c>
      <x:c r="I464" s="12" t="n">
        <x:f>-Settings!$B$21*LN(H464)</x:f>
        <x:v>0.6376968718197576</x:v>
      </x:c>
      <x:c r="J464" s="12" t="n">
        <x:f>-Settings!$B$24*LN(H464)</x:f>
        <x:v>1.9130906154592728</x:v>
      </x:c>
      <x:c r="K464" s="12" t="n">
        <x:f>Settings!$B$12</x:f>
        <x:v>300</x:v>
      </x:c>
      <x:c r="L464" s="12" t="n">
        <x:f>Settings!$B$12*Settings!$B$25</x:f>
        <x:v>75</x:v>
      </x:c>
    </x:row>
    <x:row r="465">
      <x:c r="A465" s="7">
        <x:v>4</x:v>
      </x:c>
      <x:c r="B465" s="7">
        <x:v>100</x:v>
      </x:c>
      <x:c r="C465" s="12" t="n">
        <x:f>MOD(Settings!$B$17*C464,Settings!$B$18)</x:f>
        <x:v>1342159197</x:v>
      </x:c>
      <x:c r="D465" s="12" t="n">
        <x:f>MAX(C465,1)/Settings!$B$18</x:f>
        <x:v>0.624991579737976</x:v>
      </x:c>
      <x:c r="E465" s="12" t="n">
        <x:f>-Settings!$B$11*LN(D465)</x:f>
        <x:v>28.201026105343665</x:v>
      </x:c>
      <x:c r="F465" s="12">
        <x:f t="shared" si="15"/>
        <x:v>5714.6840393753691</x:v>
      </x:c>
      <x:c r="G465" s="12" t="n">
        <x:f>MOD(Settings!$B$17*G464,Settings!$B$18)</x:f>
        <x:v>492579002</x:v>
      </x:c>
      <x:c r="H465" s="12" t="n">
        <x:f>MAX(G465,1)/Settings!$B$18</x:f>
        <x:v>0.2293749722788925</x:v>
      </x:c>
      <x:c r="I465" s="12" t="n">
        <x:f>-Settings!$B$21*LN(H465)</x:f>
        <x:v>5.889588724113096</x:v>
      </x:c>
      <x:c r="J465" s="12" t="n">
        <x:f>-Settings!$B$24*LN(H465)</x:f>
        <x:v>17.66876617233929</x:v>
      </x:c>
      <x:c r="K465" s="12" t="n">
        <x:f>Settings!$B$12</x:f>
        <x:v>300</x:v>
      </x:c>
      <x:c r="L465" s="12" t="n">
        <x:f>Settings!$B$12*Settings!$B$25</x:f>
        <x:v>75</x:v>
      </x:c>
    </x:row>
    <x:row r="466">
      <x:c r="A466" s="7">
        <x:v>4</x:v>
      </x:c>
      <x:c r="B466" s="7">
        <x:v>101</x:v>
      </x:c>
      <x:c r="C466" s="12" t="n">
        <x:f>MOD(Settings!$B$17*C465,Settings!$B$18)</x:f>
        <x:v>501395891</x:v>
      </x:c>
      <x:c r="D466" s="12" t="n">
        <x:f>MAX(C466,1)/Settings!$B$18</x:f>
        <x:v>0.2334806561625938</x:v>
      </x:c>
      <x:c r="E466" s="12" t="n">
        <x:f>-Settings!$B$11*LN(D466)</x:f>
        <x:v>87.27936289749631</x:v>
      </x:c>
      <x:c r="F466" s="12">
        <x:f t="shared" si="15"/>
        <x:v>5801.9634022728651</x:v>
      </x:c>
      <x:c r="G466" s="12" t="n">
        <x:f>MOD(Settings!$B$17*G465,Settings!$B$18)</x:f>
        <x:v>225827429</x:v>
      </x:c>
      <x:c r="H466" s="12" t="n">
        <x:f>MAX(G466,1)/Settings!$B$18</x:f>
        <x:v>0.10515909134650561</x:v>
      </x:c>
      <x:c r="I466" s="12" t="n">
        <x:f>-Settings!$B$21*LN(H466)</x:f>
        <x:v>9.009123679335387</x:v>
      </x:c>
      <x:c r="J466" s="12" t="n">
        <x:f>-Settings!$B$24*LN(H466)</x:f>
        <x:v>27.02737103800616</x:v>
      </x:c>
      <x:c r="K466" s="12" t="n">
        <x:f>Settings!$B$12</x:f>
        <x:v>300</x:v>
      </x:c>
      <x:c r="L466" s="12" t="n">
        <x:f>Settings!$B$12*Settings!$B$25</x:f>
        <x:v>75</x:v>
      </x:c>
    </x:row>
    <x:row r="467">
      <x:c r="A467" s="7">
        <x:v>4</x:v>
      </x:c>
      <x:c r="B467" s="7">
        <x:v>102</x:v>
      </x:c>
      <x:c r="C467" s="12" t="n">
        <x:f>MOD(Settings!$B$17*C466,Settings!$B$18)</x:f>
        <x:v>234909209</x:v>
      </x:c>
      <x:c r="D467" s="12" t="n">
        <x:f>MAX(C467,1)/Settings!$B$18</x:f>
        <x:v>0.10938812471432058</x:v>
      </x:c>
      <x:c r="E467" s="12" t="n">
        <x:f>-Settings!$B$11*LN(D467)</x:f>
        <x:v>132.77117664692372</x:v>
      </x:c>
      <x:c r="F467" s="12">
        <x:f t="shared" si="15"/>
        <x:v>5934.7345789197889</x:v>
      </x:c>
      <x:c r="G467" s="12" t="n">
        <x:f>MOD(Settings!$B$17*G466,Settings!$B$18)</x:f>
        <x:v>877994954</x:v>
      </x:c>
      <x:c r="H467" s="12" t="n">
        <x:f>MAX(G467,1)/Settings!$B$18</x:f>
        <x:v>0.40884826071972413</x:v>
      </x:c>
      <x:c r="I467" s="12" t="n">
        <x:f>-Settings!$B$21*LN(H467)</x:f>
        <x:v>3.5776447698495484</x:v>
      </x:c>
      <x:c r="J467" s="12" t="n">
        <x:f>-Settings!$B$24*LN(H467)</x:f>
        <x:v>10.732934309548645</x:v>
      </x:c>
      <x:c r="K467" s="12" t="n">
        <x:f>Settings!$B$12</x:f>
        <x:v>300</x:v>
      </x:c>
      <x:c r="L467" s="12" t="n">
        <x:f>Settings!$B$12*Settings!$B$25</x:f>
        <x:v>75</x:v>
      </x:c>
    </x:row>
    <x:row r="468">
      <x:c r="A468" s="7">
        <x:v>4</x:v>
      </x:c>
      <x:c r="B468" s="7">
        <x:v>103</x:v>
      </x:c>
      <x:c r="C468" s="12" t="n">
        <x:f>MOD(Settings!$B$17*C467,Settings!$B$18)</x:f>
        <x:v>1044132477</x:v>
      </x:c>
      <x:c r="D468" s="12" t="n">
        <x:f>MAX(C468,1)/Settings!$B$18</x:f>
        <x:v>0.48621207358604857</x:v>
      </x:c>
      <x:c r="E468" s="12" t="n">
        <x:f>-Settings!$B$11*LN(D468)</x:f>
        <x:v>43.26662309147677</x:v>
      </x:c>
      <x:c r="F468" s="12">
        <x:f t="shared" si="15"/>
        <x:v>5978.0012020112654</x:v>
      </x:c>
      <x:c r="G468" s="12" t="n">
        <x:f>MOD(Settings!$B$17*G467,Settings!$B$18)</x:f>
        <x:v>1101053341</x:v>
      </x:c>
      <x:c r="H468" s="12" t="n">
        <x:f>MAX(G468,1)/Settings!$B$18</x:f>
        <x:v>0.5127179164033001</x:v>
      </x:c>
      <x:c r="I468" s="12" t="n">
        <x:f>-Settings!$B$21*LN(H468)</x:f>
        <x:v>2.672117822417978</x:v>
      </x:c>
      <x:c r="J468" s="12" t="n">
        <x:f>-Settings!$B$24*LN(H468)</x:f>
        <x:v>8.016353467253934</x:v>
      </x:c>
      <x:c r="K468" s="12" t="n">
        <x:f>Settings!$B$12</x:f>
        <x:v>300</x:v>
      </x:c>
      <x:c r="L468" s="12" t="n">
        <x:f>Settings!$B$12*Settings!$B$25</x:f>
        <x:v>75</x:v>
      </x:c>
    </x:row>
    <x:row r="469">
      <x:c r="A469" s="7">
        <x:v>4</x:v>
      </x:c>
      <x:c r="B469" s="7">
        <x:v>104</x:v>
      </x:c>
      <x:c r="C469" s="12" t="n">
        <x:f>MOD(Settings!$B$17*C468,Settings!$B$18)</x:f>
        <x:v>1645661302</x:v>
      </x:c>
      <x:c r="D469" s="12" t="n">
        <x:f>MAX(C469,1)/Settings!$B$18</x:f>
        <x:v>0.7663207607186961</x:v>
      </x:c>
      <x:c r="E469" s="12" t="n">
        <x:f>-Settings!$B$11*LN(D469)</x:f>
        <x:v>15.969266953040826</x:v>
      </x:c>
      <x:c r="F469" s="12">
        <x:f t="shared" si="15"/>
        <x:v>5993.9704689643058</x:v>
      </x:c>
      <x:c r="G469" s="12" t="n">
        <x:f>MOD(Settings!$B$17*G468,Settings!$B$18)</x:f>
        <x:v>536915988</x:v>
      </x:c>
      <x:c r="H469" s="12" t="n">
        <x:f>MAX(G469,1)/Settings!$B$18</x:f>
        <x:v>0.2500209902646118</x:v>
      </x:c>
      <x:c r="I469" s="12" t="n">
        <x:f>-Settings!$B$21*LN(H469)</x:f>
        <x:v>5.544841614343904</x:v>
      </x:c>
      <x:c r="J469" s="12" t="n">
        <x:f>-Settings!$B$24*LN(H469)</x:f>
        <x:v>16.634524843031713</x:v>
      </x:c>
      <x:c r="K469" s="12" t="n">
        <x:f>Settings!$B$12</x:f>
        <x:v>300</x:v>
      </x:c>
      <x:c r="L469" s="12" t="n">
        <x:f>Settings!$B$12*Settings!$B$25</x:f>
        <x:v>75</x:v>
      </x:c>
    </x:row>
    <x:row r="470">
      <x:c r="A470" s="7">
        <x:v>4</x:v>
      </x:c>
      <x:c r="B470" s="7">
        <x:v>105</x:v>
      </x:c>
      <x:c r="C470" s="12" t="n">
        <x:f>MOD(Settings!$B$17*C469,Settings!$B$18)</x:f>
        <x:v>1187613001</x:v>
      </x:c>
      <x:c r="D470" s="12" t="n">
        <x:f>MAX(C470,1)/Settings!$B$18</x:f>
        <x:v>0.55302539912659</x:v>
      </x:c>
      <x:c r="E470" s="12" t="n">
        <x:f>-Settings!$B$11*LN(D470)</x:f>
        <x:v>35.54108092860217</x:v>
      </x:c>
      <x:c r="F470" s="12">
        <x:f t="shared" si="15"/>
        <x:v>6029.5115498929081</x:v>
      </x:c>
      <x:c r="G470" s="12" t="n">
        <x:f>MOD(Settings!$B$17*G469,Settings!$B$18)</x:f>
        <x:v>220725622</x:v>
      </x:c>
      <x:c r="H470" s="12" t="n">
        <x:f>MAX(G470,1)/Settings!$B$18</x:f>
        <x:v>0.1027833773301837</x:v>
      </x:c>
      <x:c r="I470" s="12" t="n">
        <x:f>-Settings!$B$21*LN(H470)</x:f>
        <x:v>9.100526552634047</x:v>
      </x:c>
      <x:c r="J470" s="12" t="n">
        <x:f>-Settings!$B$24*LN(H470)</x:f>
        <x:v>27.301579657902142</x:v>
      </x:c>
      <x:c r="K470" s="12" t="n">
        <x:f>Settings!$B$12</x:f>
        <x:v>300</x:v>
      </x:c>
      <x:c r="L470" s="12" t="n">
        <x:f>Settings!$B$12*Settings!$B$25</x:f>
        <x:v>75</x:v>
      </x:c>
    </x:row>
    <x:row r="471">
      <x:c r="A471" s="7">
        <x:v>4</x:v>
      </x:c>
      <x:c r="B471" s="7">
        <x:v>106</x:v>
      </x:c>
      <x:c r="C471" s="12" t="n">
        <x:f>MOD(Settings!$B$17*C470,Settings!$B$18)</x:f>
        <x:v>1498692589</x:v>
      </x:c>
      <x:c r="D471" s="12" t="n">
        <x:f>MAX(C471,1)/Settings!$B$18</x:f>
        <x:v>0.6978831205972857</x:v>
      </x:c>
      <x:c r="E471" s="12" t="n">
        <x:f>-Settings!$B$11*LN(D471)</x:f>
        <x:v>21.582218354516225</x:v>
      </x:c>
      <x:c r="F471" s="12">
        <x:f t="shared" si="15"/>
        <x:v>6051.0937682474241</x:v>
      </x:c>
      <x:c r="G471" s="12" t="n">
        <x:f>MOD(Settings!$B$17*G470,Settings!$B$18)</x:f>
        <x:v>1031270585</x:v>
      </x:c>
      <x:c r="H471" s="12" t="n">
        <x:f>MAX(G471,1)/Settings!$B$18</x:f>
        <x:v>0.4802227883973265</x:v>
      </x:c>
      <x:c r="I471" s="12" t="n">
        <x:f>-Settings!$B$21*LN(H471)</x:f>
        <x:v>2.934020561066318</x:v>
      </x:c>
      <x:c r="J471" s="12" t="n">
        <x:f>-Settings!$B$24*LN(H471)</x:f>
        <x:v>8.802061683198954</x:v>
      </x:c>
      <x:c r="K471" s="12" t="n">
        <x:f>Settings!$B$12</x:f>
        <x:v>300</x:v>
      </x:c>
      <x:c r="L471" s="12" t="n">
        <x:f>Settings!$B$12*Settings!$B$25</x:f>
        <x:v>75</x:v>
      </x:c>
    </x:row>
    <x:row r="472">
      <x:c r="A472" s="7">
        <x:v>4</x:v>
      </x:c>
      <x:c r="B472" s="7">
        <x:v>107</x:v>
      </x:c>
      <x:c r="C472" s="12" t="n">
        <x:f>MOD(Settings!$B$17*C471,Settings!$B$18)</x:f>
        <x:v>690647660</x:v>
      </x:c>
      <x:c r="D472" s="12" t="n">
        <x:f>MAX(C472,1)/Settings!$B$18</x:f>
        <x:v>0.32160787858143813</x:v>
      </x:c>
      <x:c r="E472" s="12" t="n">
        <x:f>-Settings!$B$11*LN(D472)</x:f>
        <x:v>68.06533463404726</x:v>
      </x:c>
      <x:c r="F472" s="12">
        <x:f t="shared" si="15"/>
        <x:v>6119.159102881471</x:v>
      </x:c>
      <x:c r="G472" s="12" t="n">
        <x:f>MOD(Settings!$B$17*G471,Settings!$B$18)</x:f>
        <x:v>224207158</x:v>
      </x:c>
      <x:c r="H472" s="12" t="n">
        <x:f>MAX(G472,1)/Settings!$B$18</x:f>
        <x:v>0.10440459386650687</x:v>
      </x:c>
      <x:c r="I472" s="12" t="n">
        <x:f>-Settings!$B$21*LN(H472)</x:f>
        <x:v>9.037926407795739</x:v>
      </x:c>
      <x:c r="J472" s="12" t="n">
        <x:f>-Settings!$B$24*LN(H472)</x:f>
        <x:v>27.11377922338722</x:v>
      </x:c>
      <x:c r="K472" s="12" t="n">
        <x:f>Settings!$B$12</x:f>
        <x:v>300</x:v>
      </x:c>
      <x:c r="L472" s="12" t="n">
        <x:f>Settings!$B$12*Settings!$B$25</x:f>
        <x:v>75</x:v>
      </x:c>
    </x:row>
    <x:row r="473">
      <x:c r="A473" s="7">
        <x:v>4</x:v>
      </x:c>
      <x:c r="B473" s="7">
        <x:v>108</x:v>
      </x:c>
      <x:c r="C473" s="12" t="n">
        <x:f>MOD(Settings!$B$17*C472,Settings!$B$18)</x:f>
        <x:v>566109585</x:v>
      </x:c>
      <x:c r="D473" s="12" t="n">
        <x:f>MAX(C473,1)/Settings!$B$18</x:f>
        <x:v>0.2636153182311055</x:v>
      </x:c>
      <x:c r="E473" s="12" t="n">
        <x:f>-Settings!$B$11*LN(D473)</x:f>
        <x:v>79.99586198349441</x:v>
      </x:c>
      <x:c r="F473" s="12">
        <x:f t="shared" si="15"/>
        <x:v>6199.1549648649652</x:v>
      </x:c>
      <x:c r="G473" s="12" t="n">
        <x:f>MOD(Settings!$B$17*G472,Settings!$B$18)</x:f>
        <x:v>1563387668</x:v>
      </x:c>
      <x:c r="H473" s="12" t="n">
        <x:f>MAX(G473,1)/Settings!$B$18</x:f>
        <x:v>0.7280091143809302</x:v>
      </x:c>
      <x:c r="I473" s="12" t="n">
        <x:f>-Settings!$B$21*LN(H473)</x:f>
        <x:v>1.2697668444391903</x:v>
      </x:c>
      <x:c r="J473" s="12" t="n">
        <x:f>-Settings!$B$24*LN(H473)</x:f>
        <x:v>3.809300533317571</x:v>
      </x:c>
      <x:c r="K473" s="12" t="n">
        <x:f>Settings!$B$12</x:f>
        <x:v>300</x:v>
      </x:c>
      <x:c r="L473" s="12" t="n">
        <x:f>Settings!$B$12*Settings!$B$25</x:f>
        <x:v>75</x:v>
      </x:c>
    </x:row>
    <x:row r="474">
      <x:c r="A474" s="7">
        <x:v>4</x:v>
      </x:c>
      <x:c r="B474" s="7">
        <x:v>109</x:v>
      </x:c>
      <x:c r="C474" s="12" t="n">
        <x:f>MOD(Settings!$B$17*C473,Settings!$B$18)</x:f>
        <x:v>1251238885</x:v>
      </x:c>
      <x:c r="D474" s="12" t="n">
        <x:f>MAX(C474,1)/Settings!$B$18</x:f>
        <x:v>0.5826535101899195</x:v>
      </x:c>
      <x:c r="E474" s="12" t="n">
        <x:f>-Settings!$B$11*LN(D474)</x:f>
        <x:v>32.40975548731663</x:v>
      </x:c>
      <x:c r="F474" s="12">
        <x:f t="shared" si="15"/>
        <x:v>6231.5647203522822</x:v>
      </x:c>
      <x:c r="G474" s="12" t="n">
        <x:f>MOD(Settings!$B$17*G473,Settings!$B$18)</x:f>
        <x:v>1394115031</x:v>
      </x:c>
      <x:c r="H474" s="12" t="n">
        <x:f>MAX(G474,1)/Settings!$B$18</x:f>
        <x:v>0.6491854002928293</x:v>
      </x:c>
      <x:c r="I474" s="12" t="n">
        <x:f>-Settings!$B$21*LN(H474)</x:f>
        <x:v>1.7281477294440546</x:v>
      </x:c>
      <x:c r="J474" s="12" t="n">
        <x:f>-Settings!$B$24*LN(H474)</x:f>
        <x:v>5.184443188332164</x:v>
      </x:c>
      <x:c r="K474" s="12" t="n">
        <x:f>Settings!$B$12</x:f>
        <x:v>300</x:v>
      </x:c>
      <x:c r="L474" s="12" t="n">
        <x:f>Settings!$B$12*Settings!$B$25</x:f>
        <x:v>75</x:v>
      </x:c>
    </x:row>
    <x:row r="475">
      <x:c r="A475" s="7">
        <x:v>4</x:v>
      </x:c>
      <x:c r="B475" s="7">
        <x:v>110</x:v>
      </x:c>
      <x:c r="C475" s="12" t="n">
        <x:f>MOD(Settings!$B$17*C474,Settings!$B$18)</x:f>
        <x:v>1412068771</x:v>
      </x:c>
      <x:c r="D475" s="12" t="n">
        <x:f>MAX(C475,1)/Settings!$B$18</x:f>
        <x:v>0.6575457619771109</x:v>
      </x:c>
      <x:c r="E475" s="12" t="n">
        <x:f>-Settings!$B$11*LN(D475)</x:f>
        <x:v>25.1544550432197</x:v>
      </x:c>
      <x:c r="F475" s="12">
        <x:f t="shared" si="15"/>
        <x:v>6256.7191753955021</x:v>
      </x:c>
      <x:c r="G475" s="12" t="n">
        <x:f>MOD(Settings!$B$17*G474,Settings!$B$18)</x:f>
        <x:v>1844737247</x:v>
      </x:c>
      <x:c r="H475" s="12" t="n">
        <x:f>MAX(G475,1)/Settings!$B$18</x:f>
        <x:v>0.8590227215825685</x:v>
      </x:c>
      <x:c r="I475" s="12" t="n">
        <x:f>-Settings!$B$21*LN(H475)</x:f>
        <x:v>0.6078396245825989</x:v>
      </x:c>
      <x:c r="J475" s="12" t="n">
        <x:f>-Settings!$B$24*LN(H475)</x:f>
        <x:v>1.8235188737477968</x:v>
      </x:c>
      <x:c r="K475" s="12" t="n">
        <x:f>Settings!$B$12</x:f>
        <x:v>300</x:v>
      </x:c>
      <x:c r="L475" s="12" t="n">
        <x:f>Settings!$B$12*Settings!$B$25</x:f>
        <x:v>75</x:v>
      </x:c>
    </x:row>
    <x:row r="476">
      <x:c r="A476" s="7">
        <x:v>4</x:v>
      </x:c>
      <x:c r="B476" s="7">
        <x:v>111</x:v>
      </x:c>
      <x:c r="C476" s="12" t="n">
        <x:f>MOD(Settings!$B$17*C475,Settings!$B$18)</x:f>
        <x:v>798051200</x:v>
      </x:c>
      <x:c r="D476" s="12" t="n">
        <x:f>MAX(C476,1)/Settings!$B$18</x:f>
        <x:v>0.3716215493025359</x:v>
      </x:c>
      <x:c r="E476" s="12" t="n">
        <x:f>-Settings!$B$11*LN(D476)</x:f>
        <x:v>59.3927569881449</x:v>
      </x:c>
      <x:c r="F476" s="12">
        <x:f t="shared" si="15"/>
        <x:v>6316.1119323836474</x:v>
      </x:c>
      <x:c r="G476" s="12" t="n">
        <x:f>MOD(Settings!$B$17*G475,Settings!$B$18)</x:f>
        <x:v>1277498590</x:v>
      </x:c>
      <x:c r="H476" s="12" t="n">
        <x:f>MAX(G476,1)/Settings!$B$18</x:f>
        <x:v>0.5948816382302351</x:v>
      </x:c>
      <x:c r="I476" s="12" t="n">
        <x:f>-Settings!$B$21*LN(H476)</x:f>
        <x:v>2.077571282277274</x:v>
      </x:c>
      <x:c r="J476" s="12" t="n">
        <x:f>-Settings!$B$24*LN(H476)</x:f>
        <x:v>6.232713846831821</x:v>
      </x:c>
      <x:c r="K476" s="12" t="n">
        <x:f>Settings!$B$12</x:f>
        <x:v>300</x:v>
      </x:c>
      <x:c r="L476" s="12" t="n">
        <x:f>Settings!$B$12*Settings!$B$25</x:f>
        <x:v>75</x:v>
      </x:c>
    </x:row>
    <x:row r="477">
      <x:c r="A477" s="7">
        <x:v>4</x:v>
      </x:c>
      <x:c r="B477" s="7">
        <x:v>112</x:v>
      </x:c>
      <x:c r="C477" s="12" t="n">
        <x:f>MOD(Settings!$B$17*C476,Settings!$B$18)</x:f>
        <x:v>1811142885</x:v>
      </x:c>
      <x:c r="D477" s="12" t="n">
        <x:f>MAX(C477,1)/Settings!$B$18</x:f>
        <x:v>0.8433791277200817</x:v>
      </x:c>
      <x:c r="E477" s="12" t="n">
        <x:f>-Settings!$B$11*LN(D477)</x:f>
        <x:v>10.220321145515763</x:v>
      </x:c>
      <x:c r="F477" s="12">
        <x:f t="shared" si="15"/>
        <x:v>6326.3322535291636</x:v>
      </x:c>
      <x:c r="G477" s="12" t="n">
        <x:f>MOD(Settings!$B$17*G476,Settings!$B$18)</x:f>
        <x:v>377299424</x:v>
      </x:c>
      <x:c r="H477" s="12" t="n">
        <x:f>MAX(G477,1)/Settings!$B$18</x:f>
        <x:v>0.1756937355621223</x:v>
      </x:c>
      <x:c r="I477" s="12" t="n">
        <x:f>-Settings!$B$21*LN(H477)</x:f>
        <x:v>6.956051754383593</x:v>
      </x:c>
      <x:c r="J477" s="12" t="n">
        <x:f>-Settings!$B$24*LN(H477)</x:f>
        <x:v>20.86815526315078</x:v>
      </x:c>
      <x:c r="K477" s="12" t="n">
        <x:f>Settings!$B$12</x:f>
        <x:v>300</x:v>
      </x:c>
      <x:c r="L477" s="12" t="n">
        <x:f>Settings!$B$12*Settings!$B$25</x:f>
        <x:v>75</x:v>
      </x:c>
    </x:row>
    <x:row r="478">
      <x:c r="A478" s="7">
        <x:v>4</x:v>
      </x:c>
      <x:c r="B478" s="7">
        <x:v>113</x:v>
      </x:c>
      <x:c r="C478" s="12" t="n">
        <x:f>MOD(Settings!$B$17*C477,Settings!$B$18)</x:f>
        <x:v>1445255617</x:v>
      </x:c>
      <x:c r="D478" s="12" t="n">
        <x:f>MAX(C478,1)/Settings!$B$18</x:f>
        <x:v>0.6729995914143508</x:v>
      </x:c>
      <x:c r="E478" s="12" t="n">
        <x:f>-Settings!$B$11*LN(D478)</x:f>
        <x:v>23.76063338691081</x:v>
      </x:c>
      <x:c r="F478" s="12">
        <x:f t="shared" si="15"/>
        <x:v>6350.0928869160743</x:v>
      </x:c>
      <x:c r="G478" s="12" t="n">
        <x:f>MOD(Settings!$B$17*G477,Settings!$B$18)</x:f>
        <x:v>1899693224</x:v>
      </x:c>
      <x:c r="H478" s="12" t="n">
        <x:f>MAX(G478,1)/Settings!$B$18</x:f>
        <x:v>0.8846135925895597</x:v>
      </x:c>
      <x:c r="I478" s="12" t="n">
        <x:f>-Settings!$B$21*LN(H478)</x:f>
        <x:v>0.490417391450832</x:v>
      </x:c>
      <x:c r="J478" s="12" t="n">
        <x:f>-Settings!$B$24*LN(H478)</x:f>
        <x:v>1.471252174352496</x:v>
      </x:c>
      <x:c r="K478" s="12" t="n">
        <x:f>Settings!$B$12</x:f>
        <x:v>300</x:v>
      </x:c>
      <x:c r="L478" s="12" t="n">
        <x:f>Settings!$B$12*Settings!$B$25</x:f>
        <x:v>75</x:v>
      </x:c>
    </x:row>
    <x:row r="479">
      <x:c r="A479" s="7">
        <x:v>4</x:v>
      </x:c>
      <x:c r="B479" s="7">
        <x:v>114</x:v>
      </x:c>
      <x:c r="C479" s="12" t="n">
        <x:f>MOD(Settings!$B$17*C478,Settings!$B$18)</x:f>
        <x:v>223623702</x:v>
      </x:c>
      <x:c r="D479" s="12" t="n">
        <x:f>MAX(C479,1)/Settings!$B$18</x:f>
        <x:v>0.10413290099433292</x:v>
      </x:c>
      <x:c r="E479" s="12" t="n">
        <x:f>-Settings!$B$11*LN(D479)</x:f>
        <x:v>135.72523808857855</x:v>
      </x:c>
      <x:c r="F479" s="12">
        <x:f t="shared" si="15"/>
        <x:v>6485.8181250046528</x:v>
      </x:c>
      <x:c r="G479" s="12" t="n">
        <x:f>MOD(Settings!$B$17*G478,Settings!$B$18)</x:f>
        <x:v>1504635819</x:v>
      </x:c>
      <x:c r="H479" s="12" t="n">
        <x:f>MAX(G479,1)/Settings!$B$18</x:f>
        <x:v>0.7006506527311405</x:v>
      </x:c>
      <x:c r="I479" s="12" t="n">
        <x:f>-Settings!$B$21*LN(H479)</x:f>
        <x:v>1.4229834870334042</x:v>
      </x:c>
      <x:c r="J479" s="12" t="n">
        <x:f>-Settings!$B$24*LN(H479)</x:f>
        <x:v>4.2689504611002125</x:v>
      </x:c>
      <x:c r="K479" s="12" t="n">
        <x:f>Settings!$B$12</x:f>
        <x:v>300</x:v>
      </x:c>
      <x:c r="L479" s="12" t="n">
        <x:f>Settings!$B$12*Settings!$B$25</x:f>
        <x:v>75</x:v>
      </x:c>
    </x:row>
    <x:row r="480">
      <x:c r="A480" s="7">
        <x:v>4</x:v>
      </x:c>
      <x:c r="B480" s="7">
        <x:v>115</x:v>
      </x:c>
      <x:c r="C480" s="12" t="n">
        <x:f>MOD(Settings!$B$17*C479,Settings!$B$18)</x:f>
        <x:v>347177264</x:v>
      </x:c>
      <x:c r="D480" s="12" t="n">
        <x:f>MAX(C480,1)/Settings!$B$18</x:f>
        <x:v>0.1616670117535009</x:v>
      </x:c>
      <x:c r="E480" s="12" t="n">
        <x:f>-Settings!$B$11*LN(D480)</x:f>
        <x:v>109.33299252943826</x:v>
      </x:c>
      <x:c r="F480" s="12">
        <x:f t="shared" si="15"/>
        <x:v>6595.1511175340911</x:v>
      </x:c>
      <x:c r="G480" s="12" t="n">
        <x:f>MOD(Settings!$B$17*G479,Settings!$B$18)</x:f>
        <x:v>1794266508</x:v>
      </x:c>
      <x:c r="H480" s="12" t="n">
        <x:f>MAX(G480,1)/Settings!$B$18</x:f>
        <x:v>0.8355204522775116</x:v>
      </x:c>
      <x:c r="I480" s="12" t="n">
        <x:f>-Settings!$B$21*LN(H480)</x:f>
        <x:v>0.7188018086356397</x:v>
      </x:c>
      <x:c r="J480" s="12" t="n">
        <x:f>-Settings!$B$24*LN(H480)</x:f>
        <x:v>2.156405425906919</x:v>
      </x:c>
      <x:c r="K480" s="12" t="n">
        <x:f>Settings!$B$12</x:f>
        <x:v>300</x:v>
      </x:c>
      <x:c r="L480" s="12" t="n">
        <x:f>Settings!$B$12*Settings!$B$25</x:f>
        <x:v>75</x:v>
      </x:c>
    </x:row>
    <x:row r="481">
      <x:c r="A481" s="7">
        <x:v>4</x:v>
      </x:c>
      <x:c r="B481" s="7">
        <x:v>116</x:v>
      </x:c>
      <x:c r="C481" s="12" t="n">
        <x:f>MOD(Settings!$B$17*C480,Settings!$B$18)</x:f>
        <x:v>295207149</x:v>
      </x:c>
      <x:c r="D481" s="12" t="n">
        <x:f>MAX(C481,1)/Settings!$B$18</x:f>
        <x:v>0.13746654108980044</x:v>
      </x:c>
      <x:c r="E481" s="12" t="n">
        <x:f>-Settings!$B$11*LN(D481)</x:f>
        <x:v>119.06248374093691</x:v>
      </x:c>
      <x:c r="F481" s="12">
        <x:f t="shared" si="15"/>
        <x:v>6714.2136012750279</x:v>
      </x:c>
      <x:c r="G481" s="12" t="n">
        <x:f>MOD(Settings!$B$17*G480,Settings!$B$18)</x:f>
        <x:v>1271828782</x:v>
      </x:c>
      <x:c r="H481" s="12" t="n">
        <x:f>MAX(G481,1)/Settings!$B$18</x:f>
        <x:v>0.592241428136938</x:v>
      </x:c>
      <x:c r="I481" s="12" t="n">
        <x:f>-Settings!$B$21*LN(H481)</x:f>
        <x:v>2.095363637737305</x:v>
      </x:c>
      <x:c r="J481" s="12" t="n">
        <x:f>-Settings!$B$24*LN(H481)</x:f>
        <x:v>6.286090913211915</x:v>
      </x:c>
      <x:c r="K481" s="12" t="n">
        <x:f>Settings!$B$12</x:f>
        <x:v>300</x:v>
      </x:c>
      <x:c r="L481" s="12" t="n">
        <x:f>Settings!$B$12*Settings!$B$25</x:f>
        <x:v>75</x:v>
      </x:c>
    </x:row>
    <x:row r="482">
      <x:c r="A482" s="7">
        <x:v>4</x:v>
      </x:c>
      <x:c r="B482" s="7">
        <x:v>117</x:v>
      </x:c>
      <x:c r="C482" s="12" t="n">
        <x:f>MOD(Settings!$B$17*C481,Settings!$B$18)</x:f>
        <x:v>859328673</x:v>
      </x:c>
      <x:c r="D482" s="12" t="n">
        <x:f>MAX(C482,1)/Settings!$B$18</x:f>
        <x:v>0.40015609627596854</x:v>
      </x:c>
      <x:c r="E482" s="12" t="n">
        <x:f>-Settings!$B$11*LN(D482)</x:f>
        <x:v>54.95403403849968</x:v>
      </x:c>
      <x:c r="F482" s="12">
        <x:f t="shared" si="15"/>
        <x:v>6769.1676353135272</x:v>
      </x:c>
      <x:c r="G482" s="12" t="n">
        <x:f>MOD(Settings!$B$17*G481,Settings!$B$18)</x:f>
        <x:v>1721600483</x:v>
      </x:c>
      <x:c r="H482" s="12" t="n">
        <x:f>MAX(G482,1)/Settings!$B$18</x:f>
        <x:v>0.8016826975167183</x:v>
      </x:c>
      <x:c r="I482" s="12" t="n">
        <x:f>-Settings!$B$21*LN(H482)</x:f>
        <x:v>0.8841695536318772</x:v>
      </x:c>
      <x:c r="J482" s="12" t="n">
        <x:f>-Settings!$B$24*LN(H482)</x:f>
        <x:v>2.6525086608956316</x:v>
      </x:c>
      <x:c r="K482" s="12" t="n">
        <x:f>Settings!$B$12</x:f>
        <x:v>300</x:v>
      </x:c>
      <x:c r="L482" s="12" t="n">
        <x:f>Settings!$B$12*Settings!$B$25</x:f>
        <x:v>75</x:v>
      </x:c>
    </x:row>
    <x:row r="483">
      <x:c r="A483" s="7">
        <x:v>4</x:v>
      </x:c>
      <x:c r="B483" s="7">
        <x:v>118</x:v>
      </x:c>
      <x:c r="C483" s="12" t="n">
        <x:f>MOD(Settings!$B$17*C482,Settings!$B$18)</x:f>
        <x:v>909481036</x:v>
      </x:c>
      <x:c r="D483" s="12" t="n">
        <x:f>MAX(C483,1)/Settings!$B$18</x:f>
        <x:v>0.4235101102029486</x:v>
      </x:c>
      <x:c r="E483" s="12" t="n">
        <x:f>-Settings!$B$11*LN(D483)</x:f>
        <x:v>51.55067353227721</x:v>
      </x:c>
      <x:c r="F483" s="12">
        <x:f t="shared" si="15"/>
        <x:v>6820.7183088458041</x:v>
      </x:c>
      <x:c r="G483" s="12" t="n">
        <x:f>MOD(Settings!$B$17*G482,Settings!$B$18)</x:f>
        <x:v>1892141750</x:v>
      </x:c>
      <x:c r="H483" s="12" t="n">
        <x:f>MAX(G483,1)/Settings!$B$18</x:f>
        <x:v>0.8810971634840113</x:v>
      </x:c>
      <x:c r="I483" s="12" t="n">
        <x:f>-Settings!$B$21*LN(H483)</x:f>
        <x:v>0.5063494856165859</x:v>
      </x:c>
      <x:c r="J483" s="12" t="n">
        <x:f>-Settings!$B$24*LN(H483)</x:f>
        <x:v>1.5190484568497578</x:v>
      </x:c>
      <x:c r="K483" s="12" t="n">
        <x:f>Settings!$B$12</x:f>
        <x:v>300</x:v>
      </x:c>
      <x:c r="L483" s="12" t="n">
        <x:f>Settings!$B$12*Settings!$B$25</x:f>
        <x:v>75</x:v>
      </x:c>
    </x:row>
    <x:row r="484">
      <x:c r="A484" s="7">
        <x:v>4</x:v>
      </x:c>
      <x:c r="B484" s="7">
        <x:v>119</x:v>
      </x:c>
      <x:c r="C484" s="12" t="n">
        <x:f>MOD(Settings!$B$17*C483,Settings!$B$18)</x:f>
        <x:v>2006656353</x:v>
      </x:c>
      <x:c r="D484" s="12" t="n">
        <x:f>MAX(C484,1)/Settings!$B$18</x:f>
        <x:v>0.9344221809573575</x:v>
      </x:c>
      <x:c r="E484" s="12" t="n">
        <x:f>-Settings!$B$11*LN(D484)</x:f>
        <x:v>4.069615740469027</x:v>
      </x:c>
      <x:c r="F484" s="12">
        <x:f t="shared" si="15"/>
        <x:v>6824.7879245862732</x:v>
      </x:c>
      <x:c r="G484" s="12" t="n">
        <x:f>MOD(Settings!$B$17*G483,Settings!$B$18)</x:f>
        <x:v>1288547474</x:v>
      </x:c>
      <x:c r="H484" s="12" t="n">
        <x:f>MAX(G484,1)/Settings!$B$18</x:f>
        <x:v>0.6000266757793848</x:v>
      </x:c>
      <x:c r="I484" s="12" t="n">
        <x:f>-Settings!$B$21*LN(H484)</x:f>
        <x:v>2.043124660487931</x:v>
      </x:c>
      <x:c r="J484" s="12" t="n">
        <x:f>-Settings!$B$24*LN(H484)</x:f>
        <x:v>6.129373981463793</x:v>
      </x:c>
      <x:c r="K484" s="12" t="n">
        <x:f>Settings!$B$12</x:f>
        <x:v>300</x:v>
      </x:c>
      <x:c r="L484" s="12" t="n">
        <x:f>Settings!$B$12*Settings!$B$25</x:f>
        <x:v>75</x:v>
      </x:c>
    </x:row>
    <x:row r="485">
      <x:c r="A485" s="7">
        <x:v>4</x:v>
      </x:c>
      <x:c r="B485" s="7">
        <x:v>120</x:v>
      </x:c>
      <x:c r="C485" s="12" t="n">
        <x:f>MOD(Settings!$B$17*C484,Settings!$B$18)</x:f>
        <x:v>1790132383</x:v>
      </x:c>
      <x:c r="D485" s="12" t="n">
        <x:f>MAX(C485,1)/Settings!$B$18</x:f>
        <x:v>0.833595350307224</x:v>
      </x:c>
      <x:c r="E485" s="12" t="n">
        <x:f>-Settings!$B$11*LN(D485)</x:f>
        <x:v>10.920431150700672</x:v>
      </x:c>
      <x:c r="F485" s="12">
        <x:f t="shared" si="15"/>
        <x:v>6835.7083557369742</x:v>
      </x:c>
      <x:c r="G485" s="12" t="n">
        <x:f>MOD(Settings!$B$17*G484,Settings!$B$18)</x:f>
        <x:v>1392299170</x:v>
      </x:c>
      <x:c r="H485" s="12" t="n">
        <x:f>MAX(G485,1)/Settings!$B$18</x:f>
        <x:v>0.6483398241216036</x:v>
      </x:c>
      <x:c r="I485" s="12" t="n">
        <x:f>-Settings!$B$21*LN(H485)</x:f>
        <x:v>1.7333612005967896</x:v>
      </x:c>
      <x:c r="J485" s="12" t="n">
        <x:f>-Settings!$B$24*LN(H485)</x:f>
        <x:v>5.200083601790369</x:v>
      </x:c>
      <x:c r="K485" s="12" t="n">
        <x:f>Settings!$B$12</x:f>
        <x:v>300</x:v>
      </x:c>
      <x:c r="L485" s="12" t="n">
        <x:f>Settings!$B$12*Settings!$B$25</x:f>
        <x:v>75</x:v>
      </x:c>
    </x:row>
    <x:row r="486">
      <x:c r="A486" s="7">
        <x:v>5</x:v>
      </x:c>
      <x:c r="B486" s="7">
        <x:v>1</x:v>
      </x:c>
      <x:c r="C486" s="12" t="n">
        <x:f>MOD(Settings!$B$17*(Settings!$B$15+1000*A486),Settings!$B$18)</x:f>
        <x:v>291517415</x:v>
      </x:c>
      <x:c r="D486" s="12" t="n">
        <x:f>MAX(C486,1)/Settings!$B$18</x:f>
        <x:v>0.13574837480473723</x:v>
      </x:c>
      <x:c r="E486" s="12" t="n">
        <x:f>-Settings!$B$11*LN(D486)</x:f>
        <x:v>119.8171375327336</x:v>
      </x:c>
      <x:c r="F486" s="12" t="n">
        <x:f>E486</x:f>
        <x:v>119.8171375327336</x:v>
      </x:c>
      <x:c r="G486" s="12" t="n">
        <x:f>MOD(Settings!$B$17*(Settings!$B$16+1000*A486),Settings!$B$18)</x:f>
        <x:v>997008047</x:v>
      </x:c>
      <x:c r="H486" s="12" t="n">
        <x:f>MAX(G486,1)/Settings!$B$18</x:f>
        <x:v>0.4642680508383867</x:v>
      </x:c>
      <x:c r="I486" s="12" t="n">
        <x:f>-Settings!$B$21*LN(H486)</x:f>
        <x:v>3.069172791141848</x:v>
      </x:c>
      <x:c r="J486" s="12" t="n">
        <x:f>-Settings!$B$24*LN(H486)</x:f>
        <x:v>9.207518373425543</x:v>
      </x:c>
      <x:c r="K486" s="12" t="n">
        <x:f>Settings!$B$12</x:f>
        <x:v>300</x:v>
      </x:c>
      <x:c r="L486" s="12" t="n">
        <x:f>Settings!$B$12*Settings!$B$25</x:f>
        <x:v>75</x:v>
      </x:c>
    </x:row>
    <x:row r="487">
      <x:c r="A487" s="7">
        <x:v>5</x:v>
      </x:c>
      <x:c r="B487" s="7">
        <x:v>2</x:v>
      </x:c>
      <x:c r="C487" s="12" t="n">
        <x:f>MOD(Settings!$B$17*C486,Settings!$B$18)</x:f>
        <x:v>1122995098</x:v>
      </x:c>
      <x:c r="D487" s="12" t="n">
        <x:f>MAX(C487,1)/Settings!$B$18</x:f>
        <x:v>0.5229353432184716</x:v>
      </x:c>
      <x:c r="E487" s="12" t="n">
        <x:f>-Settings!$B$11*LN(D487)</x:f>
        <x:v>38.89784695757716</x:v>
      </x:c>
      <x:c r="F487" s="12" t="n">
        <x:f t="shared" ref="F487:F518" si="16">F486+E487</x:f>
        <x:v>158.71498449031077</x:v>
      </x:c>
      <x:c r="G487" s="12" t="n">
        <x:f>MOD(Settings!$B$17*G486,Settings!$B$18)</x:f>
        <x:v>2046832035</x:v>
      </x:c>
      <x:c r="H487" s="12" t="n">
        <x:f>MAX(G487,1)/Settings!$B$18</x:f>
        <x:v>0.9531304407646556</x:v>
      </x:c>
      <x:c r="I487" s="12" t="n">
        <x:f>-Settings!$B$21*LN(H487)</x:f>
        <x:v>0.19201404343763173</x:v>
      </x:c>
      <x:c r="J487" s="12" t="n">
        <x:f>-Settings!$B$24*LN(H487)</x:f>
        <x:v>0.5760421303128952</x:v>
      </x:c>
      <x:c r="K487" s="12" t="n">
        <x:f>Settings!$B$12</x:f>
        <x:v>300</x:v>
      </x:c>
      <x:c r="L487" s="12" t="n">
        <x:f>Settings!$B$12*Settings!$B$25</x:f>
        <x:v>75</x:v>
      </x:c>
    </x:row>
    <x:row r="488">
      <x:c r="A488" s="7">
        <x:v>5</x:v>
      </x:c>
      <x:c r="B488" s="7">
        <x:v>3</x:v>
      </x:c>
      <x:c r="C488" s="12" t="n">
        <x:f>MOD(Settings!$B$17*C487,Settings!$B$18)</x:f>
        <x:v>2092322250</x:v>
      </x:c>
      <x:c r="D488" s="12" t="n">
        <x:f>MAX(C488,1)/Settings!$B$18</x:f>
        <x:v>0.9743134728513255</x:v>
      </x:c>
      <x:c r="E488" s="12" t="n">
        <x:f>-Settings!$B$11*LN(D488)</x:f>
        <x:v>1.5613311845660298</x:v>
      </x:c>
      <x:c r="F488" s="12">
        <x:f t="shared" si="16"/>
        <x:v>160.2763156748768</x:v>
      </x:c>
      <x:c r="G488" s="12" t="n">
        <x:f>MOD(Settings!$B$17*G487,Settings!$B$18)</x:f>
        <x:v>565470952</x:v>
      </x:c>
      <x:c r="H488" s="12" t="n">
        <x:f>MAX(G488,1)/Settings!$B$18</x:f>
        <x:v>0.2633179315660698</x:v>
      </x:c>
      <x:c r="I488" s="12" t="n">
        <x:f>-Settings!$B$21*LN(H488)</x:f>
        <x:v>5.337572446493755</x:v>
      </x:c>
      <x:c r="J488" s="12" t="n">
        <x:f>-Settings!$B$24*LN(H488)</x:f>
        <x:v>16.012717339481263</x:v>
      </x:c>
      <x:c r="K488" s="12" t="n">
        <x:f>Settings!$B$12</x:f>
        <x:v>300</x:v>
      </x:c>
      <x:c r="L488" s="12" t="n">
        <x:f>Settings!$B$12*Settings!$B$25</x:f>
        <x:v>75</x:v>
      </x:c>
    </x:row>
    <x:row r="489">
      <x:c r="A489" s="7">
        <x:v>5</x:v>
      </x:c>
      <x:c r="B489" s="7">
        <x:v>4</x:v>
      </x:c>
      <x:c r="C489" s="12" t="n">
        <x:f>MOD(Settings!$B$17*C488,Settings!$B$18)</x:f>
        <x:v>615336125</x:v>
      </x:c>
      <x:c r="D489" s="12" t="n">
        <x:f>MAX(C489,1)/Settings!$B$18</x:f>
        <x:v>0.2865382122278857</x:v>
      </x:c>
      <x:c r="E489" s="12" t="n">
        <x:f>-Settings!$B$11*LN(D489)</x:f>
        <x:v>74.99300254245419</x:v>
      </x:c>
      <x:c r="F489" s="12">
        <x:f t="shared" si="16"/>
        <x:v>235.26931821733098</x:v>
      </x:c>
      <x:c r="G489" s="12" t="n">
        <x:f>MOD(Settings!$B$17*G488,Settings!$B$18)</x:f>
        <x:v>1255152289</x:v>
      </x:c>
      <x:c r="H489" s="12" t="n">
        <x:f>MAX(G489,1)/Settings!$B$18</x:f>
        <x:v>0.5844758309351633</x:v>
      </x:c>
      <x:c r="I489" s="12" t="n">
        <x:f>-Settings!$B$21*LN(H489)</x:f>
        <x:v>2.14815939563024</x:v>
      </x:c>
      <x:c r="J489" s="12" t="n">
        <x:f>-Settings!$B$24*LN(H489)</x:f>
        <x:v>6.44447818689072</x:v>
      </x:c>
      <x:c r="K489" s="12" t="n">
        <x:f>Settings!$B$12</x:f>
        <x:v>300</x:v>
      </x:c>
      <x:c r="L489" s="12" t="n">
        <x:f>Settings!$B$12*Settings!$B$25</x:f>
        <x:v>75</x:v>
      </x:c>
    </x:row>
    <x:row r="490">
      <x:c r="A490" s="7">
        <x:v>5</x:v>
      </x:c>
      <x:c r="B490" s="7">
        <x:v>5</x:v>
      </x:c>
      <x:c r="C490" s="12" t="n">
        <x:f>MOD(Settings!$B$17*C489,Settings!$B$18)</x:f>
        <x:v>1820492570</x:v>
      </x:c>
      <x:c r="D490" s="12" t="n">
        <x:f>MAX(C490,1)/Settings!$B$18</x:f>
        <x:v>0.8477329140751311</x:v>
      </x:c>
      <x:c r="E490" s="12" t="n">
        <x:f>-Settings!$B$11*LN(D490)</x:f>
        <x:v>9.9113791570534</x:v>
      </x:c>
      <x:c r="F490" s="12">
        <x:f t="shared" si="16"/>
        <x:v>245.18069737438438</x:v>
      </x:c>
      <x:c r="G490" s="12" t="n">
        <x:f>MOD(Settings!$B$17*G489,Settings!$B$18)</x:f>
        <x:v>612656742</x:v>
      </x:c>
      <x:c r="H490" s="12" t="n">
        <x:f>MAX(G490,1)/Settings!$B$18</x:f>
        <x:v>0.2852905272903342</x:v>
      </x:c>
      <x:c r="I490" s="12" t="n">
        <x:f>-Settings!$B$21*LN(H490)</x:f>
        <x:v>5.01698889576617</x:v>
      </x:c>
      <x:c r="J490" s="12" t="n">
        <x:f>-Settings!$B$24*LN(H490)</x:f>
        <x:v>15.05096668729851</x:v>
      </x:c>
      <x:c r="K490" s="12" t="n">
        <x:f>Settings!$B$12</x:f>
        <x:v>300</x:v>
      </x:c>
      <x:c r="L490" s="12" t="n">
        <x:f>Settings!$B$12*Settings!$B$25</x:f>
        <x:v>75</x:v>
      </x:c>
    </x:row>
    <x:row r="491">
      <x:c r="A491" s="7">
        <x:v>5</x:v>
      </x:c>
      <x:c r="B491" s="7">
        <x:v>6</x:v>
      </x:c>
      <x:c r="C491" s="12" t="n">
        <x:f>MOD(Settings!$B$17*C490,Settings!$B$18)</x:f>
        <x:v>1819105181</x:v>
      </x:c>
      <x:c r="D491" s="12" t="n">
        <x:f>MAX(C491,1)/Settings!$B$18</x:f>
        <x:v>0.8470868607270936</x:v>
      </x:c>
      <x:c r="E491" s="12" t="n">
        <x:f>-Settings!$B$11*LN(D491)</x:f>
        <x:v>9.95712231315306</x:v>
      </x:c>
      <x:c r="F491" s="12">
        <x:f t="shared" si="16"/>
        <x:v>255.13781968753744</x:v>
      </x:c>
      <x:c r="G491" s="12" t="n">
        <x:f>MOD(Settings!$B$17*G490,Settings!$B$18)</x:f>
        <x:v>1885259076</x:v>
      </x:c>
      <x:c r="H491" s="12" t="n">
        <x:f>MAX(G491,1)/Settings!$B$18</x:f>
        <x:v>0.8778921686475595</x:v>
      </x:c>
      <x:c r="I491" s="12" t="n">
        <x:f>-Settings!$B$21*LN(H491)</x:f>
        <x:v>0.5209260305663191</x:v>
      </x:c>
      <x:c r="J491" s="12" t="n">
        <x:f>-Settings!$B$24*LN(H491)</x:f>
        <x:v>1.5627780916989575</x:v>
      </x:c>
      <x:c r="K491" s="12" t="n">
        <x:f>Settings!$B$12</x:f>
        <x:v>300</x:v>
      </x:c>
      <x:c r="L491" s="12" t="n">
        <x:f>Settings!$B$12*Settings!$B$25</x:f>
        <x:v>75</x:v>
      </x:c>
    </x:row>
    <x:row r="492">
      <x:c r="A492" s="7">
        <x:v>5</x:v>
      </x:c>
      <x:c r="B492" s="7">
        <x:v>7</x:v>
      </x:c>
      <x:c r="C492" s="12" t="n">
        <x:f>MOD(Settings!$B$17*C491,Settings!$B$18)</x:f>
        <x:v>2123578375</x:v>
      </x:c>
      <x:c r="D492" s="12" t="n">
        <x:f>MAX(C492,1)/Settings!$B$18</x:f>
        <x:v>0.9888682402618547</x:v>
      </x:c>
      <x:c r="E492" s="12" t="n">
        <x:f>-Settings!$B$11*LN(D492)</x:f>
        <x:v>0.6716508870124923</x:v>
      </x:c>
      <x:c r="F492" s="12">
        <x:f t="shared" si="16"/>
        <x:v>255.80947057454995</x:v>
      </x:c>
      <x:c r="G492" s="12" t="n">
        <x:f>MOD(Settings!$B$17*G491,Settings!$B$18)</x:f>
        <x:v>1575562494</x:v>
      </x:c>
      <x:c r="H492" s="12" t="n">
        <x:f>MAX(G492,1)/Settings!$B$18</x:f>
        <x:v>0.7336784595314778</x:v>
      </x:c>
      <x:c r="I492" s="12" t="n">
        <x:f>-Settings!$B$21*LN(H492)</x:f>
        <x:v>1.2387376495199454</x:v>
      </x:c>
      <x:c r="J492" s="12" t="n">
        <x:f>-Settings!$B$24*LN(H492)</x:f>
        <x:v>3.716212948559836</x:v>
      </x:c>
      <x:c r="K492" s="12" t="n">
        <x:f>Settings!$B$12</x:f>
        <x:v>300</x:v>
      </x:c>
      <x:c r="L492" s="12" t="n">
        <x:f>Settings!$B$12*Settings!$B$25</x:f>
        <x:v>75</x:v>
      </x:c>
    </x:row>
    <x:row r="493">
      <x:c r="A493" s="7">
        <x:v>5</x:v>
      </x:c>
      <x:c r="B493" s="7">
        <x:v>8</x:v>
      </x:c>
      <x:c r="C493" s="12" t="n">
        <x:f>MOD(Settings!$B$17*C492,Settings!$B$18)</x:f>
        <x:v>1951019132</x:v>
      </x:c>
      <x:c r="D493" s="12" t="n">
        <x:f>MAX(C493,1)/Settings!$B$18</x:f>
        <x:v>0.9085140809922079</x:v>
      </x:c>
      <x:c r="E493" s="12" t="n">
        <x:f>-Settings!$B$11*LN(D493)</x:f>
        <x:v>5.756693526008131</x:v>
      </x:c>
      <x:c r="F493" s="12">
        <x:f t="shared" si="16"/>
        <x:v>261.56616410055807</x:v>
      </x:c>
      <x:c r="G493" s="12" t="n">
        <x:f>MOD(Settings!$B$17*G492,Settings!$B$18)</x:f>
        <x:v>2005469148</x:v>
      </x:c>
      <x:c r="H493" s="12" t="n">
        <x:f>MAX(G493,1)/Settings!$B$18</x:f>
        <x:v>0.9338693455485019</x:v>
      </x:c>
      <x:c r="I493" s="12" t="n">
        <x:f>-Settings!$B$21*LN(H493)</x:f>
        <x:v>0.2736749501257243</x:v>
      </x:c>
      <x:c r="J493" s="12" t="n">
        <x:f>-Settings!$B$24*LN(H493)</x:f>
        <x:v>0.8210248503771729</x:v>
      </x:c>
      <x:c r="K493" s="12" t="n">
        <x:f>Settings!$B$12</x:f>
        <x:v>300</x:v>
      </x:c>
      <x:c r="L493" s="12" t="n">
        <x:f>Settings!$B$12*Settings!$B$25</x:f>
        <x:v>75</x:v>
      </x:c>
    </x:row>
    <x:row r="494">
      <x:c r="A494" s="7">
        <x:v>5</x:v>
      </x:c>
      <x:c r="B494" s="7">
        <x:v>9</x:v>
      </x:c>
      <x:c r="C494" s="12" t="n">
        <x:f>MOD(Settings!$B$17*C493,Settings!$B$18)</x:f>
        <x:v>850745481</x:v>
      </x:c>
      <x:c r="D494" s="12" t="n">
        <x:f>MAX(C494,1)/Settings!$B$18</x:f>
        <x:v>0.3961592360381779</x:v>
      </x:c>
      <x:c r="E494" s="12" t="n">
        <x:f>-Settings!$B$11*LN(D494)</x:f>
        <x:v>55.556342240710904</x:v>
      </x:c>
      <x:c r="F494" s="12">
        <x:f t="shared" si="16"/>
        <x:v>317.12250634126895</x:v>
      </x:c>
      <x:c r="G494" s="12" t="n">
        <x:f>MOD(Settings!$B$17*G493,Settings!$B$18)</x:f>
        <x:v>1164130771</x:v>
      </x:c>
      <x:c r="H494" s="12" t="n">
        <x:f>MAX(G494,1)/Settings!$B$18</x:f>
        <x:v>0.5420906336708416</x:v>
      </x:c>
      <x:c r="I494" s="12" t="n">
        <x:f>-Settings!$B$21*LN(H494)</x:f>
        <x:v>2.449288282909675</x:v>
      </x:c>
      <x:c r="J494" s="12" t="n">
        <x:f>-Settings!$B$24*LN(H494)</x:f>
        <x:v>7.347864848729024</x:v>
      </x:c>
      <x:c r="K494" s="12" t="n">
        <x:f>Settings!$B$12</x:f>
        <x:v>300</x:v>
      </x:c>
      <x:c r="L494" s="12" t="n">
        <x:f>Settings!$B$12*Settings!$B$25</x:f>
        <x:v>75</x:v>
      </x:c>
    </x:row>
    <x:row r="495">
      <x:c r="A495" s="7">
        <x:v>5</x:v>
      </x:c>
      <x:c r="B495" s="7">
        <x:v>10</x:v>
      </x:c>
      <x:c r="C495" s="12" t="n">
        <x:f>MOD(Settings!$B$17*C494,Settings!$B$18)</x:f>
        <x:v>533177441</x:v>
      </x:c>
      <x:c r="D495" s="12" t="n">
        <x:f>MAX(C495,1)/Settings!$B$18</x:f>
        <x:v>0.24828009365512063</x:v>
      </x:c>
      <x:c r="E495" s="12" t="n">
        <x:f>-Settings!$B$11*LN(D495)</x:f>
        <x:v>83.59186561326177</x:v>
      </x:c>
      <x:c r="F495" s="12">
        <x:f t="shared" si="16"/>
        <x:v>400.71437195453075</x:v>
      </x:c>
      <x:c r="G495" s="12" t="n">
        <x:f>MOD(Settings!$B$17*G494,Settings!$B$18)</x:f>
        <x:v>1969844027</x:v>
      </x:c>
      <x:c r="H495" s="12" t="n">
        <x:f>MAX(G495,1)/Settings!$B$18</x:f>
        <x:v>0.917280105835423</x:v>
      </x:c>
      <x:c r="I495" s="12" t="n">
        <x:f>-Settings!$B$21*LN(H495)</x:f>
        <x:v>0.34536957776978205</x:v>
      </x:c>
      <x:c r="J495" s="12" t="n">
        <x:f>-Settings!$B$24*LN(H495)</x:f>
        <x:v>1.0361087333093462</x:v>
      </x:c>
      <x:c r="K495" s="12" t="n">
        <x:f>Settings!$B$12</x:f>
        <x:v>300</x:v>
      </x:c>
      <x:c r="L495" s="12" t="n">
        <x:f>Settings!$B$12*Settings!$B$25</x:f>
        <x:v>75</x:v>
      </x:c>
    </x:row>
    <x:row r="496">
      <x:c r="A496" s="7">
        <x:v>5</x:v>
      </x:c>
      <x:c r="B496" s="7">
        <x:v>11</x:v>
      </x:c>
      <x:c r="C496" s="12" t="n">
        <x:f>MOD(Settings!$B$17*C495,Settings!$B$18)</x:f>
        <x:v>1811475603</x:v>
      </x:c>
      <x:c r="D496" s="12" t="n">
        <x:f>MAX(C496,1)/Settings!$B$18</x:f>
        <x:v>0.8435340616123443</x:v>
      </x:c>
      <x:c r="E496" s="12" t="n">
        <x:f>-Settings!$B$11*LN(D496)</x:f>
        <x:v>10.209299791695447</x:v>
      </x:c>
      <x:c r="F496" s="12">
        <x:f t="shared" si="16"/>
        <x:v>410.9236717462262</x:v>
      </x:c>
      <x:c r="G496" s="12" t="n">
        <x:f>MOD(Settings!$B$17*G495,Settings!$B$18)</x:f>
        <x:v>1560659637</x:v>
      </x:c>
      <x:c r="H496" s="12" t="n">
        <x:f>MAX(G496,1)/Settings!$B$18</x:f>
        <x:v>0.7267387759530631</x:v>
      </x:c>
      <x:c r="I496" s="12" t="n">
        <x:f>-Settings!$B$21*LN(H496)</x:f>
        <x:v>1.2767527353097836</x:v>
      </x:c>
      <x:c r="J496" s="12" t="n">
        <x:f>-Settings!$B$24*LN(H496)</x:f>
        <x:v>3.8302582059293506</x:v>
      </x:c>
      <x:c r="K496" s="12" t="n">
        <x:f>Settings!$B$12</x:f>
        <x:v>300</x:v>
      </x:c>
      <x:c r="L496" s="12" t="n">
        <x:f>Settings!$B$12*Settings!$B$25</x:f>
        <x:v>75</x:v>
      </x:c>
    </x:row>
    <x:row r="497">
      <x:c r="A497" s="7">
        <x:v>5</x:v>
      </x:c>
      <x:c r="B497" s="7">
        <x:v>12</x:v>
      </x:c>
      <x:c r="C497" s="12" t="n">
        <x:f>MOD(Settings!$B$17*C496,Settings!$B$18)</x:f>
        <x:v>594796102</x:v>
      </x:c>
      <x:c r="D497" s="12" t="n">
        <x:f>MAX(C497,1)/Settings!$B$18</x:f>
        <x:v>0.2769735186719212</x:v>
      </x:c>
      <x:c r="E497" s="12" t="n">
        <x:f>-Settings!$B$11*LN(D497)</x:f>
        <x:v>77.03000266963153</x:v>
      </x:c>
      <x:c r="F497" s="12">
        <x:f t="shared" si="16"/>
        <x:v>487.95367441585773</x:v>
      </x:c>
      <x:c r="G497" s="12" t="n">
        <x:f>MOD(Settings!$B$17*G496,Settings!$B$18)</x:f>
        <x:v>641254601</x:v>
      </x:c>
      <x:c r="H497" s="12" t="n">
        <x:f>MAX(G497,1)/Settings!$B$18</x:f>
        <x:v>0.29860744313272064</x:v>
      </x:c>
      <x:c r="I497" s="12" t="n">
        <x:f>-Settings!$B$21*LN(H497)</x:f>
        <x:v>4.83450186968159</x:v>
      </x:c>
      <x:c r="J497" s="12" t="n">
        <x:f>-Settings!$B$24*LN(H497)</x:f>
        <x:v>14.50350560904477</x:v>
      </x:c>
      <x:c r="K497" s="12" t="n">
        <x:f>Settings!$B$12</x:f>
        <x:v>300</x:v>
      </x:c>
      <x:c r="L497" s="12" t="n">
        <x:f>Settings!$B$12*Settings!$B$25</x:f>
        <x:v>75</x:v>
      </x:c>
    </x:row>
    <x:row r="498">
      <x:c r="A498" s="7">
        <x:v>5</x:v>
      </x:c>
      <x:c r="B498" s="7">
        <x:v>13</x:v>
      </x:c>
      <x:c r="C498" s="12" t="n">
        <x:f>MOD(Settings!$B$17*C497,Settings!$B$18)</x:f>
        <x:v>201709529</x:v>
      </x:c>
      <x:c r="D498" s="12" t="n">
        <x:f>MAX(C498,1)/Settings!$B$18</x:f>
        <x:v>0.09392831898011654</x:v>
      </x:c>
      <x:c r="E498" s="12" t="n">
        <x:f>-Settings!$B$11*LN(D498)</x:f>
        <x:v>141.91340109919807</x:v>
      </x:c>
      <x:c r="F498" s="12">
        <x:f t="shared" si="16"/>
        <x:v>629.86707551505583</x:v>
      </x:c>
      <x:c r="G498" s="12" t="n">
        <x:f>MOD(Settings!$B$17*G497,Settings!$B$18)</x:f>
        <x:v>1493138361</x:v>
      </x:c>
      <x:c r="H498" s="12" t="n">
        <x:f>MAX(G498,1)/Settings!$B$18</x:f>
        <x:v>0.6952967316356007</x:v>
      </x:c>
      <x:c r="I498" s="12" t="n">
        <x:f>-Settings!$B$21*LN(H498)</x:f>
        <x:v>1.4536662901669715</x:v>
      </x:c>
      <x:c r="J498" s="12" t="n">
        <x:f>-Settings!$B$24*LN(H498)</x:f>
        <x:v>4.360998870500914</x:v>
      </x:c>
      <x:c r="K498" s="12" t="n">
        <x:f>Settings!$B$12</x:f>
        <x:v>300</x:v>
      </x:c>
      <x:c r="L498" s="12" t="n">
        <x:f>Settings!$B$12*Settings!$B$25</x:f>
        <x:v>75</x:v>
      </x:c>
    </x:row>
    <x:row r="499">
      <x:c r="A499" s="7">
        <x:v>5</x:v>
      </x:c>
      <x:c r="B499" s="7">
        <x:v>14</x:v>
      </x:c>
      <x:c r="C499" s="12" t="n">
        <x:f>MOD(Settings!$B$17*C498,Settings!$B$18)</x:f>
        <x:v>1402858937</x:v>
      </x:c>
      <x:c r="D499" s="12" t="n">
        <x:f>MAX(C499,1)/Settings!$B$18</x:f>
        <x:v>0.6532570988187832</x:v>
      </x:c>
      <x:c r="E499" s="12" t="n">
        <x:f>-Settings!$B$11*LN(D499)</x:f>
        <x:v>25.54707046292511</x:v>
      </x:c>
      <x:c r="F499" s="12">
        <x:f t="shared" si="16"/>
        <x:v>655.41414597798098</x:v>
      </x:c>
      <x:c r="G499" s="12" t="n">
        <x:f>MOD(Settings!$B$17*G498,Settings!$B$18)</x:f>
        <x:v>1830018132</x:v>
      </x:c>
      <x:c r="H499" s="12" t="n">
        <x:f>MAX(G499,1)/Settings!$B$18</x:f>
        <x:v>0.8521685995404462</x:v>
      </x:c>
      <x:c r="I499" s="12" t="n">
        <x:f>-Settings!$B$21*LN(H499)</x:f>
        <x:v>0.6398835397810686</x:v>
      </x:c>
      <x:c r="J499" s="12" t="n">
        <x:f>-Settings!$B$24*LN(H499)</x:f>
        <x:v>1.919650619343206</x:v>
      </x:c>
      <x:c r="K499" s="12" t="n">
        <x:f>Settings!$B$12</x:f>
        <x:v>300</x:v>
      </x:c>
      <x:c r="L499" s="12" t="n">
        <x:f>Settings!$B$12*Settings!$B$25</x:f>
        <x:v>75</x:v>
      </x:c>
    </x:row>
    <x:row r="500">
      <x:c r="A500" s="7">
        <x:v>5</x:v>
      </x:c>
      <x:c r="B500" s="7">
        <x:v>15</x:v>
      </x:c>
      <x:c r="C500" s="12" t="n">
        <x:f>MOD(Settings!$B$17*C499,Settings!$B$18)</x:f>
        <x:v>627193746</x:v>
      </x:c>
      <x:c r="D500" s="12" t="n">
        <x:f>MAX(C500,1)/Settings!$B$18</x:f>
        <x:v>0.29205984728972423</x:v>
      </x:c>
      <x:c r="E500" s="12" t="n">
        <x:f>-Settings!$B$11*LN(D500)</x:f>
        <x:v>73.8477924745743</x:v>
      </x:c>
      <x:c r="F500" s="12">
        <x:f t="shared" si="16"/>
        <x:v>729.26193845255534</x:v>
      </x:c>
      <x:c r="G500" s="12" t="n">
        <x:f>MOD(Settings!$B$17*G499,Settings!$B$18)</x:f>
        <x:v>853952190</x:v>
      </x:c>
      <x:c r="H500" s="12" t="n">
        <x:f>MAX(G500,1)/Settings!$B$18</x:f>
        <x:v>0.3976524762798345</x:v>
      </x:c>
      <x:c r="I500" s="12" t="n">
        <x:f>-Settings!$B$21*LN(H500)</x:f>
        <x:v>3.688707321253989</x:v>
      </x:c>
      <x:c r="J500" s="12" t="n">
        <x:f>-Settings!$B$24*LN(H500)</x:f>
        <x:v>11.066121963761967</x:v>
      </x:c>
      <x:c r="K500" s="12" t="n">
        <x:f>Settings!$B$12</x:f>
        <x:v>300</x:v>
      </x:c>
      <x:c r="L500" s="12" t="n">
        <x:f>Settings!$B$12*Settings!$B$25</x:f>
        <x:v>75</x:v>
      </x:c>
    </x:row>
    <x:row r="501">
      <x:c r="A501" s="7">
        <x:v>5</x:v>
      </x:c>
      <x:c r="B501" s="7">
        <x:v>16</x:v>
      </x:c>
      <x:c r="C501" s="12" t="n">
        <x:f>MOD(Settings!$B$17*C500,Settings!$B$18)</x:f>
        <x:v>1395549546</x:v>
      </x:c>
      <x:c r="D501" s="12" t="n">
        <x:f>MAX(C501,1)/Settings!$B$18</x:f>
        <x:v>0.6498533983947027</x:v>
      </x:c>
      <x:c r="E501" s="12" t="n">
        <x:f>-Settings!$B$11*LN(D501)</x:f>
        <x:v>25.8605089477117</x:v>
      </x:c>
      <x:c r="F501" s="12">
        <x:f t="shared" si="16"/>
        <x:v>755.12244740026699</x:v>
      </x:c>
      <x:c r="G501" s="12" t="n">
        <x:f>MOD(Settings!$B$17*G500,Settings!$B$18)</x:f>
        <x:v>741244429</x:v>
      </x:c>
      <x:c r="H501" s="12" t="n">
        <x:f>MAX(G501,1)/Settings!$B$18</x:f>
        <x:v>0.3451688351785619</x:v>
      </x:c>
      <x:c r="I501" s="12" t="n">
        <x:f>-Settings!$B$21*LN(H501)</x:f>
        <x:v>4.25488641731058</x:v>
      </x:c>
      <x:c r="J501" s="12" t="n">
        <x:f>-Settings!$B$24*LN(H501)</x:f>
        <x:v>12.76465925193174</x:v>
      </x:c>
      <x:c r="K501" s="12" t="n">
        <x:f>Settings!$B$12</x:f>
        <x:v>300</x:v>
      </x:c>
      <x:c r="L501" s="12" t="n">
        <x:f>Settings!$B$12*Settings!$B$25</x:f>
        <x:v>75</x:v>
      </x:c>
    </x:row>
    <x:row r="502">
      <x:c r="A502" s="7">
        <x:v>5</x:v>
      </x:c>
      <x:c r="B502" s="7">
        <x:v>17</x:v>
      </x:c>
      <x:c r="C502" s="12" t="n">
        <x:f>MOD(Settings!$B$17*C501,Settings!$B$18)</x:f>
        <x:v>184827088</x:v>
      </x:c>
      <x:c r="D502" s="12" t="n">
        <x:f>MAX(C502,1)/Settings!$B$18</x:f>
        <x:v>0.08606681976749879</x:v>
      </x:c>
      <x:c r="E502" s="12" t="n">
        <x:f>-Settings!$B$11*LN(D502)</x:f>
        <x:v>147.157878622561</x:v>
      </x:c>
      <x:c r="F502" s="12">
        <x:f t="shared" si="16"/>
        <x:v>902.28032602282792</x:v>
      </x:c>
      <x:c r="G502" s="12" t="n">
        <x:f>MOD(Settings!$B$17*G501,Settings!$B$18)</x:f>
        <x:v>542481956</x:v>
      </x:c>
      <x:c r="H502" s="12" t="n">
        <x:f>MAX(G502,1)/Settings!$B$18</x:f>
        <x:v>0.2526128460898124</x:v>
      </x:c>
      <x:c r="I502" s="12" t="n">
        <x:f>-Settings!$B$21*LN(H502)</x:f>
        <x:v>5.503588859585605</x:v>
      </x:c>
      <x:c r="J502" s="12" t="n">
        <x:f>-Settings!$B$24*LN(H502)</x:f>
        <x:v>16.510766578756815</x:v>
      </x:c>
      <x:c r="K502" s="12" t="n">
        <x:f>Settings!$B$12</x:f>
        <x:v>300</x:v>
      </x:c>
      <x:c r="L502" s="12" t="n">
        <x:f>Settings!$B$12*Settings!$B$25</x:f>
        <x:v>75</x:v>
      </x:c>
    </x:row>
    <x:row r="503">
      <x:c r="A503" s="7">
        <x:v>5</x:v>
      </x:c>
      <x:c r="B503" s="7">
        <x:v>18</x:v>
      </x:c>
      <x:c r="C503" s="12" t="n">
        <x:f>MOD(Settings!$B$17*C502,Settings!$B$18)</x:f>
        <x:v>1127514454</x:v>
      </x:c>
      <x:c r="D503" s="12" t="n">
        <x:f>MAX(C503,1)/Settings!$B$18</x:f>
        <x:v>0.5250398323522135</x:v>
      </x:c>
      <x:c r="E503" s="12" t="n">
        <x:f>-Settings!$B$11*LN(D503)</x:f>
        <x:v>38.65686888729059</x:v>
      </x:c>
      <x:c r="F503" s="12">
        <x:f t="shared" si="16"/>
        <x:v>940.93719491011848</x:v>
      </x:c>
      <x:c r="G503" s="12" t="n">
        <x:f>MOD(Settings!$B$17*G502,Settings!$B$18)</x:f>
        <x:v>1426152977</x:v>
      </x:c>
      <x:c r="H503" s="12" t="n">
        <x:f>MAX(G503,1)/Settings!$B$18</x:f>
        <x:v>0.6641042314768323</x:v>
      </x:c>
      <x:c r="I503" s="12" t="n">
        <x:f>-Settings!$B$21*LN(H503)</x:f>
        <x:v>1.6372646668371849</x:v>
      </x:c>
      <x:c r="J503" s="12" t="n">
        <x:f>-Settings!$B$24*LN(H503)</x:f>
        <x:v>4.911794000511555</x:v>
      </x:c>
      <x:c r="K503" s="12" t="n">
        <x:f>Settings!$B$12</x:f>
        <x:v>300</x:v>
      </x:c>
      <x:c r="L503" s="12" t="n">
        <x:f>Settings!$B$12*Settings!$B$25</x:f>
        <x:v>75</x:v>
      </x:c>
    </x:row>
    <x:row r="504">
      <x:c r="A504" s="7">
        <x:v>5</x:v>
      </x:c>
      <x:c r="B504" s="7">
        <x:v>19</x:v>
      </x:c>
      <x:c r="C504" s="12" t="n">
        <x:f>MOD(Settings!$B$17*C503,Settings!$B$18)</x:f>
        <x:v>739727250</x:v>
      </x:c>
      <x:c r="D504" s="12" t="n">
        <x:f>MAX(C504,1)/Settings!$B$18</x:f>
        <x:v>0.34446234365201667</x:v>
      </x:c>
      <x:c r="E504" s="12" t="n">
        <x:f>-Settings!$B$11*LN(D504)</x:f>
        <x:v>63.94623010523622</x:v>
      </x:c>
      <x:c r="F504" s="12">
        <x:f t="shared" si="16"/>
        <x:v>1004.8834250153546</x:v>
      </x:c>
      <x:c r="G504" s="12" t="n">
        <x:f>MOD(Settings!$B$17*G503,Settings!$B$18)</x:f>
        <x:v>1288100272</x:v>
      </x:c>
      <x:c r="H504" s="12" t="n">
        <x:f>MAX(G504,1)/Settings!$B$18</x:f>
        <x:v>0.5998184311202813</x:v>
      </x:c>
      <x:c r="I504" s="12" t="n">
        <x:f>-Settings!$B$21*LN(H504)</x:f>
        <x:v>2.044513137450479</x:v>
      </x:c>
      <x:c r="J504" s="12" t="n">
        <x:f>-Settings!$B$24*LN(H504)</x:f>
        <x:v>6.133539412351436</x:v>
      </x:c>
      <x:c r="K504" s="12" t="n">
        <x:f>Settings!$B$12</x:f>
        <x:v>300</x:v>
      </x:c>
      <x:c r="L504" s="12" t="n">
        <x:f>Settings!$B$12*Settings!$B$25</x:f>
        <x:v>75</x:v>
      </x:c>
    </x:row>
    <x:row r="505">
      <x:c r="A505" s="7">
        <x:v>5</x:v>
      </x:c>
      <x:c r="B505" s="7">
        <x:v>20</x:v>
      </x:c>
      <x:c r="C505" s="12" t="n">
        <x:f>MOD(Settings!$B$17*C504,Settings!$B$18)</x:f>
        <x:v>813058267</x:v>
      </x:c>
      <x:c r="D505" s="12" t="n">
        <x:f>MAX(C505,1)/Settings!$B$18</x:f>
        <x:v>0.3786097594437235</x:v>
      </x:c>
      <x:c r="E505" s="12" t="n">
        <x:f>-Settings!$B$11*LN(D505)</x:f>
        <x:v>58.27495576931859</x:v>
      </x:c>
      <x:c r="F505" s="12">
        <x:f t="shared" si="16"/>
        <x:v>1063.1583807846732</x:v>
      </x:c>
      <x:c r="G505" s="12" t="n">
        <x:f>MOD(Settings!$B$17*G504,Settings!$B$18)</x:f>
        <x:v>318626097</x:v>
      </x:c>
      <x:c r="H505" s="12" t="n">
        <x:f>MAX(G505,1)/Settings!$B$18</x:f>
        <x:v>0.1483718385679516</x:v>
      </x:c>
      <x:c r="I505" s="12" t="n">
        <x:f>-Settings!$B$21*LN(H505)</x:f>
        <x:v>7.6321349332769</x:v>
      </x:c>
      <x:c r="J505" s="12" t="n">
        <x:f>-Settings!$B$24*LN(H505)</x:f>
        <x:v>22.896404799830698</x:v>
      </x:c>
      <x:c r="K505" s="12" t="n">
        <x:f>Settings!$B$12</x:f>
        <x:v>300</x:v>
      </x:c>
      <x:c r="L505" s="12" t="n">
        <x:f>Settings!$B$12*Settings!$B$25</x:f>
        <x:v>75</x:v>
      </x:c>
    </x:row>
    <x:row r="506">
      <x:c r="A506" s="7">
        <x:v>5</x:v>
      </x:c>
      <x:c r="B506" s="7">
        <x:v>21</x:v>
      </x:c>
      <x:c r="C506" s="12" t="n">
        <x:f>MOD(Settings!$B$17*C505,Settings!$B$18)</x:f>
        <x:v>631847608</x:v>
      </x:c>
      <x:c r="D506" s="12" t="n">
        <x:f>MAX(C506,1)/Settings!$B$18</x:f>
        <x:v>0.29422697066060594</x:v>
      </x:c>
      <x:c r="E506" s="12" t="n">
        <x:f>-Settings!$B$11*LN(D506)</x:f>
        <x:v>73.40422802636871</x:v>
      </x:c>
      <x:c r="F506" s="12">
        <x:f t="shared" si="16"/>
        <x:v>1136.5626088110419</x:v>
      </x:c>
      <x:c r="G506" s="12" t="n">
        <x:f>MOD(Settings!$B$17*G505,Settings!$B$18)</x:f>
        <x:v>1472080308</x:v>
      </x:c>
      <x:c r="H506" s="12" t="n">
        <x:f>MAX(G506,1)/Settings!$B$18</x:f>
        <x:v>0.6854908115628598</x:v>
      </x:c>
      <x:c r="I506" s="12" t="n">
        <x:f>-Settings!$B$21*LN(H506)</x:f>
        <x:v>1.5104807362500512</x:v>
      </x:c>
      <x:c r="J506" s="12" t="n">
        <x:f>-Settings!$B$24*LN(H506)</x:f>
        <x:v>4.531442208750153</x:v>
      </x:c>
      <x:c r="K506" s="12" t="n">
        <x:f>Settings!$B$12</x:f>
        <x:v>300</x:v>
      </x:c>
      <x:c r="L506" s="12" t="n">
        <x:f>Settings!$B$12*Settings!$B$25</x:f>
        <x:v>75</x:v>
      </x:c>
    </x:row>
    <x:row r="507">
      <x:c r="A507" s="7">
        <x:v>5</x:v>
      </x:c>
      <x:c r="B507" s="7">
        <x:v>22</x:v>
      </x:c>
      <x:c r="C507" s="12" t="n">
        <x:f>MOD(Settings!$B$17*C506,Settings!$B$18)</x:f>
        <x:v>156113241</x:v>
      </x:c>
      <x:c r="D507" s="12" t="n">
        <x:f>MAX(C507,1)/Settings!$B$18</x:f>
        <x:v>0.072695892803695</x:v>
      </x:c>
      <x:c r="E507" s="12" t="n">
        <x:f>-Settings!$B$11*LN(D507)</x:f>
        <x:v>157.28822347040656</x:v>
      </x:c>
      <x:c r="F507" s="12">
        <x:f t="shared" si="16"/>
        <x:v>1293.8508322814484</x:v>
      </x:c>
      <x:c r="G507" s="12" t="n">
        <x:f>MOD(Settings!$B$17*G506,Settings!$B$18)</x:f>
        <x:v>94639469</x:v>
      </x:c>
      <x:c r="H507" s="12" t="n">
        <x:f>MAX(G507,1)/Settings!$B$18</x:f>
        <x:v>0.044069936985182544</x:v>
      </x:c>
      <x:c r="I507" s="12" t="n">
        <x:f>-Settings!$B$21*LN(H507)</x:f>
        <x:v>12.487909720037587</x:v>
      </x:c>
      <x:c r="J507" s="12" t="n">
        <x:f>-Settings!$B$24*LN(H507)</x:f>
        <x:v>37.46372916011276</x:v>
      </x:c>
      <x:c r="K507" s="12" t="n">
        <x:f>Settings!$B$12</x:f>
        <x:v>300</x:v>
      </x:c>
      <x:c r="L507" s="12" t="n">
        <x:f>Settings!$B$12*Settings!$B$25</x:f>
        <x:v>75</x:v>
      </x:c>
    </x:row>
    <x:row r="508">
      <x:c r="A508" s="7">
        <x:v>5</x:v>
      </x:c>
      <x:c r="B508" s="7">
        <x:v>23</x:v>
      </x:c>
      <x:c r="C508" s="12" t="n">
        <x:f>MOD(Settings!$B$17*C507,Settings!$B$18)</x:f>
        <x:v>1717708500</x:v>
      </x:c>
      <x:c r="D508" s="12" t="n">
        <x:f>MAX(C508,1)/Settings!$B$18</x:f>
        <x:v>0.7998703517019145</x:v>
      </x:c>
      <x:c r="E508" s="12" t="n">
        <x:f>-Settings!$B$11*LN(D508)</x:f>
        <x:v>13.398337489201069</x:v>
      </x:c>
      <x:c r="F508" s="12">
        <x:f t="shared" si="16"/>
        <x:v>1307.2491697706496</x:v>
      </x:c>
      <x:c r="G508" s="12" t="n">
        <x:f>MOD(Settings!$B$17*G507,Settings!$B$18)</x:f>
        <x:v>1467656703</x:v>
      </x:c>
      <x:c r="H508" s="12" t="n">
        <x:f>MAX(G508,1)/Settings!$B$18</x:f>
        <x:v>0.6834309099630597</x:v>
      </x:c>
      <x:c r="I508" s="12" t="n">
        <x:f>-Settings!$B$21*LN(H508)</x:f>
        <x:v>1.5225188425765839</x:v>
      </x:c>
      <x:c r="J508" s="12" t="n">
        <x:f>-Settings!$B$24*LN(H508)</x:f>
        <x:v>4.567556527729751</x:v>
      </x:c>
      <x:c r="K508" s="12" t="n">
        <x:f>Settings!$B$12</x:f>
        <x:v>300</x:v>
      </x:c>
      <x:c r="L508" s="12" t="n">
        <x:f>Settings!$B$12*Settings!$B$25</x:f>
        <x:v>75</x:v>
      </x:c>
    </x:row>
    <x:row r="509">
      <x:c r="A509" s="7">
        <x:v>5</x:v>
      </x:c>
      <x:c r="B509" s="7">
        <x:v>24</x:v>
      </x:c>
      <x:c r="C509" s="12" t="n">
        <x:f>MOD(Settings!$B$17*C508,Settings!$B$18)</x:f>
        <x:v>904092879</x:v>
      </x:c>
      <x:c r="D509" s="12" t="n">
        <x:f>MAX(C509,1)/Settings!$B$18</x:f>
        <x:v>0.42100105407694405</x:v>
      </x:c>
      <x:c r="E509" s="12" t="n">
        <x:f>-Settings!$B$11*LN(D509)</x:f>
        <x:v>51.90719649343078</x:v>
      </x:c>
      <x:c r="F509" s="12">
        <x:f t="shared" si="16"/>
        <x:v>1359.1563662640804</x:v>
      </x:c>
      <x:c r="G509" s="12" t="n">
        <x:f>MOD(Settings!$B$17*G508,Settings!$B$18)</x:f>
        <x:v>909037879</x:v>
      </x:c>
      <x:c r="H509" s="12" t="n">
        <x:f>MAX(G509,1)/Settings!$B$18</x:f>
        <x:v>0.42330374914375307</x:v>
      </x:c>
      <x:c r="I509" s="12" t="n">
        <x:f>-Settings!$B$21*LN(H509)</x:f>
        <x:v>3.438661098207994</x:v>
      </x:c>
      <x:c r="J509" s="12" t="n">
        <x:f>-Settings!$B$24*LN(H509)</x:f>
        <x:v>10.315983294623981</x:v>
      </x:c>
      <x:c r="K509" s="12" t="n">
        <x:f>Settings!$B$12</x:f>
        <x:v>300</x:v>
      </x:c>
      <x:c r="L509" s="12" t="n">
        <x:f>Settings!$B$12*Settings!$B$25</x:f>
        <x:v>75</x:v>
      </x:c>
    </x:row>
    <x:row r="510">
      <x:c r="A510" s="7">
        <x:v>5</x:v>
      </x:c>
      <x:c r="B510" s="7">
        <x:v>25</x:v>
      </x:c>
      <x:c r="C510" s="12" t="n">
        <x:f>MOD(Settings!$B$17*C509,Settings!$B$18)</x:f>
        <x:v>1642214828</x:v>
      </x:c>
      <x:c r="D510" s="12" t="n">
        <x:f>MAX(C510,1)/Settings!$B$18</x:f>
        <x:v>0.7647158711984362</x:v>
      </x:c>
      <x:c r="E510" s="12" t="n">
        <x:f>-Settings!$B$11*LN(D510)</x:f>
        <x:v>16.09505546061446</x:v>
      </x:c>
      <x:c r="F510" s="12">
        <x:f t="shared" si="16"/>
        <x:v>1375.2514217246949</x:v>
      </x:c>
      <x:c r="G510" s="12" t="n">
        <x:f>MOD(Settings!$B$17*G509,Settings!$B$18)</x:f>
        <x:v>1000967595</x:v>
      </x:c>
      <x:c r="H510" s="12" t="n">
        <x:f>MAX(G510,1)/Settings!$B$18</x:f>
        <x:v>0.46611185905808206</x:v>
      </x:c>
      <x:c r="I510" s="12" t="n">
        <x:f>-Settings!$B$21*LN(H510)</x:f>
        <x:v>3.053318531058104</x:v>
      </x:c>
      <x:c r="J510" s="12" t="n">
        <x:f>-Settings!$B$24*LN(H510)</x:f>
        <x:v>9.159955593174313</x:v>
      </x:c>
      <x:c r="K510" s="12" t="n">
        <x:f>Settings!$B$12</x:f>
        <x:v>300</x:v>
      </x:c>
      <x:c r="L510" s="12" t="n">
        <x:f>Settings!$B$12*Settings!$B$25</x:f>
        <x:v>75</x:v>
      </x:c>
    </x:row>
    <x:row r="511">
      <x:c r="A511" s="7">
        <x:v>5</x:v>
      </x:c>
      <x:c r="B511" s="7">
        <x:v>26</x:v>
      </x:c>
      <x:c r="C511" s="12" t="n">
        <x:f>MOD(Settings!$B$17*C510,Settings!$B$18)</x:f>
        <x:v>1244782952</x:v>
      </x:c>
      <x:c r="D511" s="12" t="n">
        <x:f>MAX(C511,1)/Settings!$B$18</x:f>
        <x:v>0.5796472321169671</x:v>
      </x:c>
      <x:c r="E511" s="12" t="n">
        <x:f>-Settings!$B$11*LN(D511)</x:f>
        <x:v>32.7201348582465</x:v>
      </x:c>
      <x:c r="F511" s="12">
        <x:f t="shared" si="16"/>
        <x:v>1407.9715565829413</x:v>
      </x:c>
      <x:c r="G511" s="12" t="n">
        <x:f>MOD(Settings!$B$17*G510,Settings!$B$18)</x:f>
        <x:v>2022962214</x:v>
      </x:c>
      <x:c r="H511" s="12" t="n">
        <x:f>MAX(G511,1)/Settings!$B$18</x:f>
        <x:v>0.9420151891848143</x:v>
      </x:c>
      <x:c r="I511" s="12" t="n">
        <x:f>-Settings!$B$21*LN(H511)</x:f>
        <x:v>0.2389355205430222</x:v>
      </x:c>
      <x:c r="J511" s="12" t="n">
        <x:f>-Settings!$B$24*LN(H511)</x:f>
        <x:v>0.7168065616290666</x:v>
      </x:c>
      <x:c r="K511" s="12" t="n">
        <x:f>Settings!$B$12</x:f>
        <x:v>300</x:v>
      </x:c>
      <x:c r="L511" s="12" t="n">
        <x:f>Settings!$B$12*Settings!$B$25</x:f>
        <x:v>75</x:v>
      </x:c>
    </x:row>
    <x:row r="512">
      <x:c r="A512" s="7">
        <x:v>5</x:v>
      </x:c>
      <x:c r="B512" s="7">
        <x:v>27</x:v>
      </x:c>
      <x:c r="C512" s="12" t="n">
        <x:f>MOD(Settings!$B$17*C511,Settings!$B$18)</x:f>
        <x:v>281385190</x:v>
      </x:c>
      <x:c r="D512" s="12" t="n">
        <x:f>MAX(C512,1)/Settings!$B$18</x:f>
        <x:v>0.1310301898657485</x:v>
      </x:c>
      <x:c r="E512" s="12" t="n">
        <x:f>-Settings!$B$11*LN(D512)</x:f>
        <x:v>121.93965152050032</x:v>
      </x:c>
      <x:c r="F512" s="12">
        <x:f t="shared" si="16"/>
        <x:v>1529.9112081034416</x:v>
      </x:c>
      <x:c r="G512" s="12" t="n">
        <x:f>MOD(Settings!$B$17*G511,Settings!$B$18)</x:f>
        <x:v>964831394</x:v>
      </x:c>
      <x:c r="H512" s="12" t="n">
        <x:f>MAX(G512,1)/Settings!$B$18</x:f>
        <x:v>0.44928462917417505</x:v>
      </x:c>
      <x:c r="I512" s="12" t="n">
        <x:f>-Settings!$B$21*LN(H512)</x:f>
        <x:v>3.2003946963937646</x:v>
      </x:c>
      <x:c r="J512" s="12" t="n">
        <x:f>-Settings!$B$24*LN(H512)</x:f>
        <x:v>9.601184089181293</x:v>
      </x:c>
      <x:c r="K512" s="12" t="n">
        <x:f>Settings!$B$12</x:f>
        <x:v>300</x:v>
      </x:c>
      <x:c r="L512" s="12" t="n">
        <x:f>Settings!$B$12*Settings!$B$25</x:f>
        <x:v>75</x:v>
      </x:c>
    </x:row>
    <x:row r="513">
      <x:c r="A513" s="7">
        <x:v>5</x:v>
      </x:c>
      <x:c r="B513" s="7">
        <x:v>28</x:v>
      </x:c>
      <x:c r="C513" s="12" t="n">
        <x:f>MOD(Settings!$B$17*C512,Settings!$B$18)</x:f>
        <x:v>481897636</x:v>
      </x:c>
      <x:c r="D513" s="12" t="n">
        <x:f>MAX(C513,1)/Settings!$B$18</x:f>
        <x:v>0.22440107363481124</x:v>
      </x:c>
      <x:c r="E513" s="12" t="n">
        <x:f>-Settings!$B$11*LN(D513)</x:f>
        <x:v>89.65921925257113</x:v>
      </x:c>
      <x:c r="F513" s="12">
        <x:f t="shared" si="16"/>
        <x:v>1619.5704273560127</x:v>
      </x:c>
      <x:c r="G513" s="12" t="n">
        <x:f>MOD(Settings!$B$17*G512,Settings!$B$18)</x:f>
        <x:v>272220461</x:v>
      </x:c>
      <x:c r="H513" s="12" t="n">
        <x:f>MAX(G513,1)/Settings!$B$18</x:f>
        <x:v>0.12676253035979462</x:v>
      </x:c>
      <x:c r="I513" s="12" t="n">
        <x:f>-Settings!$B$21*LN(H513)</x:f>
        <x:v>8.261759130170654</x:v>
      </x:c>
      <x:c r="J513" s="12" t="n">
        <x:f>-Settings!$B$24*LN(H513)</x:f>
        <x:v>24.785277390511965</x:v>
      </x:c>
      <x:c r="K513" s="12" t="n">
        <x:f>Settings!$B$12</x:f>
        <x:v>300</x:v>
      </x:c>
      <x:c r="L513" s="12" t="n">
        <x:f>Settings!$B$12*Settings!$B$25</x:f>
        <x:v>75</x:v>
      </x:c>
    </x:row>
    <x:row r="514">
      <x:c r="A514" s="7">
        <x:v>5</x:v>
      </x:c>
      <x:c r="B514" s="7">
        <x:v>29</x:v>
      </x:c>
      <x:c r="C514" s="12" t="n">
        <x:f>MOD(Settings!$B$17*C513,Settings!$B$18)</x:f>
        <x:v>1092735415</x:v>
      </x:c>
      <x:c r="D514" s="12" t="n">
        <x:f>MAX(C514,1)/Settings!$B$18</x:f>
        <x:v>0.5088445802726059</x:v>
      </x:c>
      <x:c r="E514" s="12" t="n">
        <x:f>-Settings!$B$11*LN(D514)</x:f>
        <x:v>40.53675914005124</x:v>
      </x:c>
      <x:c r="F514" s="12">
        <x:f t="shared" si="16"/>
        <x:v>1660.1071864960641</x:v>
      </x:c>
      <x:c r="G514" s="12" t="n">
        <x:f>MOD(Settings!$B$17*G513,Settings!$B$18)</x:f>
        <x:v>1069119917</x:v>
      </x:c>
      <x:c r="H514" s="12" t="n">
        <x:f>MAX(G514,1)/Settings!$B$18</x:f>
        <x:v>0.4978477570683918</x:v>
      </x:c>
      <x:c r="I514" s="12" t="n">
        <x:f>-Settings!$B$21*LN(H514)</x:f>
        <x:v>2.7898438295756898</x:v>
      </x:c>
      <x:c r="J514" s="12" t="n">
        <x:f>-Settings!$B$24*LN(H514)</x:f>
        <x:v>8.36953148872707</x:v>
      </x:c>
      <x:c r="K514" s="12" t="n">
        <x:f>Settings!$B$12</x:f>
        <x:v>300</x:v>
      </x:c>
      <x:c r="L514" s="12" t="n">
        <x:f>Settings!$B$12*Settings!$B$25</x:f>
        <x:v>75</x:v>
      </x:c>
    </x:row>
    <x:row r="515">
      <x:c r="A515" s="7">
        <x:v>5</x:v>
      </x:c>
      <x:c r="B515" s="7">
        <x:v>30</x:v>
      </x:c>
      <x:c r="C515" s="12" t="n">
        <x:f>MOD(Settings!$B$17*C514,Settings!$B$18)</x:f>
        <x:v>323970761</x:v>
      </x:c>
      <x:c r="D515" s="12" t="n">
        <x:f>MAX(C515,1)/Settings!$B$18</x:f>
        <x:v>0.1508606416875779</x:v>
      </x:c>
      <x:c r="E515" s="12" t="n">
        <x:f>-Settings!$B$11*LN(D515)</x:f>
        <x:v>113.48392626212517</x:v>
      </x:c>
      <x:c r="F515" s="12">
        <x:f t="shared" si="16"/>
        <x:v>1773.5911127581892</x:v>
      </x:c>
      <x:c r="G515" s="12" t="n">
        <x:f>MOD(Settings!$B$17*G514,Settings!$B$18)</x:f>
        <x:v>702770570</x:v>
      </x:c>
      <x:c r="H515" s="12" t="n">
        <x:f>MAX(G515,1)/Settings!$B$18</x:f>
        <x:v>0.3272530484605828</x:v>
      </x:c>
      <x:c r="I515" s="12" t="n">
        <x:f>-Settings!$B$21*LN(H515)</x:f>
        <x:v>4.468086235391777</x:v>
      </x:c>
      <x:c r="J515" s="12" t="n">
        <x:f>-Settings!$B$24*LN(H515)</x:f>
        <x:v>13.40425870617533</x:v>
      </x:c>
      <x:c r="K515" s="12" t="n">
        <x:f>Settings!$B$12</x:f>
        <x:v>300</x:v>
      </x:c>
      <x:c r="L515" s="12" t="n">
        <x:f>Settings!$B$12*Settings!$B$25</x:f>
        <x:v>75</x:v>
      </x:c>
    </x:row>
    <x:row r="516">
      <x:c r="A516" s="7">
        <x:v>5</x:v>
      </x:c>
      <x:c r="B516" s="7">
        <x:v>31</x:v>
      </x:c>
      <x:c r="C516" s="12" t="n">
        <x:f>MOD(Settings!$B$17*C515,Settings!$B$18)</x:f>
        <x:v>1105534982</x:v>
      </x:c>
      <x:c r="D516" s="12" t="n">
        <x:f>MAX(C516,1)/Settings!$B$18</x:f>
        <x:v>0.514804843121583</x:v>
      </x:c>
      <x:c r="E516" s="12" t="n">
        <x:f>-Settings!$B$11*LN(D516)</x:f>
        <x:v>39.83804373188013</x:v>
      </x:c>
      <x:c r="F516" s="12">
        <x:f t="shared" si="16"/>
        <x:v>1813.4291564900693</x:v>
      </x:c>
      <x:c r="G516" s="12" t="n">
        <x:f>MOD(Settings!$B$17*G515,Settings!$B$18)</x:f>
        <x:v>304911490</x:v>
      </x:c>
      <x:c r="H516" s="12" t="n">
        <x:f>MAX(G516,1)/Settings!$B$18</x:f>
        <x:v>0.141985477014438</x:v>
      </x:c>
      <x:c r="I516" s="12" t="n">
        <x:f>-Settings!$B$21*LN(H516)</x:f>
        <x:v>7.808122004629943</x:v>
      </x:c>
      <x:c r="J516" s="12" t="n">
        <x:f>-Settings!$B$24*LN(H516)</x:f>
        <x:v>23.424366013889827</x:v>
      </x:c>
      <x:c r="K516" s="12" t="n">
        <x:f>Settings!$B$12</x:f>
        <x:v>300</x:v>
      </x:c>
      <x:c r="L516" s="12" t="n">
        <x:f>Settings!$B$12*Settings!$B$25</x:f>
        <x:v>75</x:v>
      </x:c>
    </x:row>
    <x:row r="517">
      <x:c r="A517" s="7">
        <x:v>5</x:v>
      </x:c>
      <x:c r="B517" s="7">
        <x:v>32</x:v>
      </x:c>
      <x:c r="C517" s="12" t="n">
        <x:f>MOD(Settings!$B$17*C516,Settings!$B$18)</x:f>
        <x:v>697928630</x:v>
      </x:c>
      <x:c r="D517" s="12" t="n">
        <x:f>MAX(C517,1)/Settings!$B$18</x:f>
        <x:v>0.324998344446066</x:v>
      </x:c>
      <x:c r="E517" s="12" t="n">
        <x:f>-Settings!$B$11*LN(D517)</x:f>
        <x:v>67.43611144064872</x:v>
      </x:c>
      <x:c r="F517" s="12">
        <x:f t="shared" si="16"/>
        <x:v>1880.8652679307181</x:v>
      </x:c>
      <x:c r="G517" s="12" t="n">
        <x:f>MOD(Settings!$B$17*G516,Settings!$B$18)</x:f>
        <x:v>751430688</x:v>
      </x:c>
      <x:c r="H517" s="12" t="n">
        <x:f>MAX(G517,1)/Settings!$B$18</x:f>
        <x:v>0.34991218165956073</x:v>
      </x:c>
      <x:c r="I517" s="12" t="n">
        <x:f>-Settings!$B$21*LN(H517)</x:f>
        <x:v>4.2002922621034235</x:v>
      </x:c>
      <x:c r="J517" s="12" t="n">
        <x:f>-Settings!$B$24*LN(H517)</x:f>
        <x:v>12.60087678631027</x:v>
      </x:c>
      <x:c r="K517" s="12" t="n">
        <x:f>Settings!$B$12</x:f>
        <x:v>300</x:v>
      </x:c>
      <x:c r="L517" s="12" t="n">
        <x:f>Settings!$B$12*Settings!$B$25</x:f>
        <x:v>75</x:v>
      </x:c>
    </x:row>
    <x:row r="518">
      <x:c r="A518" s="7">
        <x:v>5</x:v>
      </x:c>
      <x:c r="B518" s="7">
        <x:v>33</x:v>
      </x:c>
      <x:c r="C518" s="12" t="n">
        <x:f>MOD(Settings!$B$17*C517,Settings!$B$18)</x:f>
        <x:v>530804496</x:v>
      </x:c>
      <x:c r="D518" s="12" t="n">
        <x:f>MAX(C518,1)/Settings!$B$18</x:f>
        <x:v>0.2471751050311956</x:v>
      </x:c>
      <x:c r="E518" s="12" t="n">
        <x:f>-Settings!$B$11*LN(D518)</x:f>
        <x:v>83.85949597635476</x:v>
      </x:c>
      <x:c r="F518" s="12">
        <x:f t="shared" si="16"/>
        <x:v>1964.7247639070729</x:v>
      </x:c>
      <x:c r="G518" s="12" t="n">
        <x:f>MOD(Settings!$B$17*G517,Settings!$B$18)</x:f>
        <x:v>2091728856</x:v>
      </x:c>
      <x:c r="H518" s="12" t="n">
        <x:f>MAX(G518,1)/Settings!$B$18</x:f>
        <x:v>0.9740371522372762</x:v>
      </x:c>
      <x:c r="I518" s="12" t="n">
        <x:f>-Settings!$B$21*LN(H518)</x:f>
        <x:v>0.10522332834515497</x:v>
      </x:c>
      <x:c r="J518" s="12" t="n">
        <x:f>-Settings!$B$24*LN(H518)</x:f>
        <x:v>0.3156699850354649</x:v>
      </x:c>
      <x:c r="K518" s="12" t="n">
        <x:f>Settings!$B$12</x:f>
        <x:v>300</x:v>
      </x:c>
      <x:c r="L518" s="12" t="n">
        <x:f>Settings!$B$12*Settings!$B$25</x:f>
        <x:v>75</x:v>
      </x:c>
    </x:row>
    <x:row r="519">
      <x:c r="A519" s="7">
        <x:v>5</x:v>
      </x:c>
      <x:c r="B519" s="7">
        <x:v>34</x:v>
      </x:c>
      <x:c r="C519" s="12" t="n">
        <x:f>MOD(Settings!$B$17*C518,Settings!$B$18)</x:f>
        <x:v>584094634</x:v>
      </x:c>
      <x:c r="D519" s="12" t="n">
        <x:f>MAX(C519,1)/Settings!$B$18</x:f>
        <x:v>0.27199025930463816</x:v>
      </x:c>
      <x:c r="E519" s="12" t="n">
        <x:f>-Settings!$B$11*LN(D519)</x:f>
        <x:v>78.11934148244336</x:v>
      </x:c>
      <x:c r="F519" s="12" t="n">
        <x:f t="shared" ref="F519:F550" si="17">F518+E519</x:f>
        <x:v>2042.8441053895162</x:v>
      </x:c>
      <x:c r="G519" s="12" t="n">
        <x:f>MOD(Settings!$B$17*G518,Settings!$B$18)</x:f>
        <x:v>1379581402</x:v>
      </x:c>
      <x:c r="H519" s="12" t="n">
        <x:f>MAX(G519,1)/Settings!$B$18</x:f>
        <x:v>0.6424176519002848</x:v>
      </x:c>
      <x:c r="I519" s="12" t="n">
        <x:f>-Settings!$B$21*LN(H519)</x:f>
        <x:v>1.7700665547023922</x:v>
      </x:c>
      <x:c r="J519" s="12" t="n">
        <x:f>-Settings!$B$24*LN(H519)</x:f>
        <x:v>5.310199664107176</x:v>
      </x:c>
      <x:c r="K519" s="12" t="n">
        <x:f>Settings!$B$12</x:f>
        <x:v>300</x:v>
      </x:c>
      <x:c r="L519" s="12" t="n">
        <x:f>Settings!$B$12*Settings!$B$25</x:f>
        <x:v>75</x:v>
      </x:c>
    </x:row>
    <x:row r="520">
      <x:c r="A520" s="7">
        <x:v>5</x:v>
      </x:c>
      <x:c r="B520" s="7">
        <x:v>35</x:v>
      </x:c>
      <x:c r="C520" s="12" t="n">
        <x:f>MOD(Settings!$B$17*C519,Settings!$B$18)</x:f>
        <x:v>730763201</x:v>
      </x:c>
      <x:c r="D520" s="12" t="n">
        <x:f>MAX(C520,1)/Settings!$B$18</x:f>
        <x:v>0.34028813305324324</x:v>
      </x:c>
      <x:c r="E520" s="12" t="n">
        <x:f>-Settings!$B$11*LN(D520)</x:f>
        <x:v>64.6777542059084</x:v>
      </x:c>
      <x:c r="F520" s="12">
        <x:f t="shared" si="17"/>
        <x:v>2107.5218595954248</x:v>
      </x:c>
      <x:c r="G520" s="12" t="n">
        <x:f>MOD(Settings!$B$17*G519,Settings!$B$18)</x:f>
        <x:v>243686755</x:v>
      </x:c>
      <x:c r="H520" s="12" t="n">
        <x:f>MAX(G520,1)/Settings!$B$18</x:f>
        <x:v>0.11347548808598681</x:v>
      </x:c>
      <x:c r="I520" s="12" t="n">
        <x:f>-Settings!$B$21*LN(H520)</x:f>
        <x:v>8.704673717537515</x:v>
      </x:c>
      <x:c r="J520" s="12" t="n">
        <x:f>-Settings!$B$24*LN(H520)</x:f>
        <x:v>26.114021152612544</x:v>
      </x:c>
      <x:c r="K520" s="12" t="n">
        <x:f>Settings!$B$12</x:f>
        <x:v>300</x:v>
      </x:c>
      <x:c r="L520" s="12" t="n">
        <x:f>Settings!$B$12*Settings!$B$25</x:f>
        <x:v>75</x:v>
      </x:c>
    </x:row>
    <x:row r="521">
      <x:c r="A521" s="7">
        <x:v>5</x:v>
      </x:c>
      <x:c r="B521" s="7">
        <x:v>36</x:v>
      </x:c>
      <x:c r="C521" s="12" t="n">
        <x:f>MOD(Settings!$B$17*C520,Settings!$B$18)</x:f>
        <x:v>478142014</x:v>
      </x:c>
      <x:c r="D521" s="12" t="n">
        <x:f>MAX(C521,1)/Settings!$B$18</x:f>
        <x:v>0.2226522258588356</x:v>
      </x:c>
      <x:c r="E521" s="12" t="n">
        <x:f>-Settings!$B$11*LN(D521)</x:f>
        <x:v>90.12865500864558</x:v>
      </x:c>
      <x:c r="F521" s="12">
        <x:f t="shared" si="17"/>
        <x:v>2197.6505146040704</x:v>
      </x:c>
      <x:c r="G521" s="12" t="n">
        <x:f>MOD(Settings!$B$17*G520,Settings!$B$18)</x:f>
        <x:v>391976456</x:v>
      </x:c>
      <x:c r="H521" s="12" t="n">
        <x:f>MAX(G521,1)/Settings!$B$18</x:f>
        <x:v>0.18252826118028176</x:v>
      </x:c>
      <x:c r="I521" s="12" t="n">
        <x:f>-Settings!$B$21*LN(H521)</x:f>
        <x:v>6.803401048664576</x:v>
      </x:c>
      <x:c r="J521" s="12" t="n">
        <x:f>-Settings!$B$24*LN(H521)</x:f>
        <x:v>20.41020314599373</x:v>
      </x:c>
      <x:c r="K521" s="12" t="n">
        <x:f>Settings!$B$12</x:f>
        <x:v>300</x:v>
      </x:c>
      <x:c r="L521" s="12" t="n">
        <x:f>Settings!$B$12*Settings!$B$25</x:f>
        <x:v>75</x:v>
      </x:c>
    </x:row>
    <x:row r="522">
      <x:c r="A522" s="7">
        <x:v>5</x:v>
      </x:c>
      <x:c r="B522" s="7">
        <x:v>37</x:v>
      </x:c>
      <x:c r="C522" s="12" t="n">
        <x:f>MOD(Settings!$B$17*C521,Settings!$B$18)</x:f>
        <x:v>249022224</x:v>
      </x:c>
      <x:c r="D522" s="12" t="n">
        <x:f>MAX(C522,1)/Settings!$B$18</x:f>
        <x:v>0.11596000945007429</x:v>
      </x:c>
      <x:c r="E522" s="12" t="n">
        <x:f>-Settings!$B$11*LN(D522)</x:f>
        <x:v>129.27059360606557</x:v>
      </x:c>
      <x:c r="F522" s="12">
        <x:f t="shared" si="17"/>
        <x:v>2326.921108210136</x:v>
      </x:c>
      <x:c r="G522" s="12" t="n">
        <x:f>MOD(Settings!$B$17*G521,Settings!$B$18)</x:f>
        <x:v>1615950643</x:v>
      </x:c>
      <x:c r="H522" s="12" t="n">
        <x:f>MAX(G522,1)/Settings!$B$18</x:f>
        <x:v>0.7524856569955525</x:v>
      </x:c>
      <x:c r="I522" s="12" t="n">
        <x:f>-Settings!$B$21*LN(H522)</x:f>
        <x:v>1.1374933720471438</x:v>
      </x:c>
      <x:c r="J522" s="12" t="n">
        <x:f>-Settings!$B$24*LN(H522)</x:f>
        <x:v>3.4124801161414315</x:v>
      </x:c>
      <x:c r="K522" s="12" t="n">
        <x:f>Settings!$B$12</x:f>
        <x:v>300</x:v>
      </x:c>
      <x:c r="L522" s="12" t="n">
        <x:f>Settings!$B$12*Settings!$B$25</x:f>
        <x:v>75</x:v>
      </x:c>
    </x:row>
    <x:row r="523">
      <x:c r="A523" s="7">
        <x:v>5</x:v>
      </x:c>
      <x:c r="B523" s="7">
        <x:v>38</x:v>
      </x:c>
      <x:c r="C523" s="12" t="n">
        <x:f>MOD(Settings!$B$17*C522,Settings!$B$18)</x:f>
        <x:v>2018374412</x:v>
      </x:c>
      <x:c r="D523" s="12" t="n">
        <x:f>MAX(C523,1)/Settings!$B$18</x:f>
        <x:v>0.9398788273985865</x:v>
      </x:c>
      <x:c r="E523" s="12" t="n">
        <x:f>-Settings!$B$11*LN(D523)</x:f>
        <x:v>3.720259143005527</x:v>
      </x:c>
      <x:c r="F523" s="12">
        <x:f t="shared" si="17"/>
        <x:v>2330.6413673531415</x:v>
      </x:c>
      <x:c r="G523" s="12" t="n">
        <x:f>MOD(Settings!$B$17*G522,Settings!$B$18)</x:f>
        <x:v>56773292</x:v>
      </x:c>
      <x:c r="H523" s="12" t="n">
        <x:f>MAX(G523,1)/Settings!$B$18</x:f>
        <x:v>0.02643712424972892</x:v>
      </x:c>
      <x:c r="I523" s="12" t="n">
        <x:f>-Settings!$B$21*LN(H523)</x:f>
        <x:v>14.531944140211415</x:v>
      </x:c>
      <x:c r="J523" s="12" t="n">
        <x:f>-Settings!$B$24*LN(H523)</x:f>
        <x:v>43.595832420634245</x:v>
      </x:c>
      <x:c r="K523" s="12" t="n">
        <x:f>Settings!$B$12</x:f>
        <x:v>300</x:v>
      </x:c>
      <x:c r="L523" s="12" t="n">
        <x:f>Settings!$B$12*Settings!$B$25</x:f>
        <x:v>75</x:v>
      </x:c>
    </x:row>
    <x:row r="524">
      <x:c r="A524" s="7">
        <x:v>5</x:v>
      </x:c>
      <x:c r="B524" s="7">
        <x:v>39</x:v>
      </x:c>
      <x:c r="C524" s="12" t="n">
        <x:f>MOD(Settings!$B$17*C523,Settings!$B$18)</x:f>
        <x:v>1167054472</x:v>
      </x:c>
      <x:c r="D524" s="12" t="n">
        <x:f>MAX(C524,1)/Settings!$B$18</x:f>
        <x:v>0.5434520880428385</x:v>
      </x:c>
      <x:c r="E524" s="12" t="n">
        <x:f>-Settings!$B$11*LN(D524)</x:f>
        <x:v>36.588823846902315</x:v>
      </x:c>
      <x:c r="F524" s="12">
        <x:f t="shared" si="17"/>
        <x:v>2367.2301912000439</x:v>
      </x:c>
      <x:c r="G524" s="12" t="n">
        <x:f>MOD(Settings!$B$17*G523,Settings!$B$18)</x:f>
        <x:v>705979376</x:v>
      </x:c>
      <x:c r="H524" s="12" t="n">
        <x:f>MAX(G524,1)/Settings!$B$18</x:f>
        <x:v>0.32874726519395936</x:v>
      </x:c>
      <x:c r="I524" s="12" t="n">
        <x:f>-Settings!$B$21*LN(H524)</x:f>
        <x:v>4.449864057305635</x:v>
      </x:c>
      <x:c r="J524" s="12" t="n">
        <x:f>-Settings!$B$24*LN(H524)</x:f>
        <x:v>13.349592171916903</x:v>
      </x:c>
      <x:c r="K524" s="12" t="n">
        <x:f>Settings!$B$12</x:f>
        <x:v>300</x:v>
      </x:c>
      <x:c r="L524" s="12" t="n">
        <x:f>Settings!$B$12*Settings!$B$25</x:f>
        <x:v>75</x:v>
      </x:c>
    </x:row>
    <x:row r="525">
      <x:c r="A525" s="7">
        <x:v>5</x:v>
      </x:c>
      <x:c r="B525" s="7">
        <x:v>40</x:v>
      </x:c>
      <x:c r="C525" s="12" t="n">
        <x:f>MOD(Settings!$B$17*C524,Settings!$B$18)</x:f>
        <x:v>1716362853</x:v>
      </x:c>
      <x:c r="D525" s="12" t="n">
        <x:f>MAX(C525,1)/Settings!$B$18</x:f>
        <x:v>0.7992437359873409</x:v>
      </x:c>
      <x:c r="E525" s="12" t="n">
        <x:f>-Settings!$B$11*LN(D525)</x:f>
        <x:v>13.445359706175033</x:v>
      </x:c>
      <x:c r="F525" s="12">
        <x:f t="shared" si="17"/>
        <x:v>2380.6755509062191</x:v>
      </x:c>
      <x:c r="G525" s="12" t="n">
        <x:f>MOD(Settings!$B$17*G524,Settings!$B$18)</x:f>
        <x:v>548222757</x:v>
      </x:c>
      <x:c r="H525" s="12" t="n">
        <x:f>MAX(G525,1)/Settings!$B$18</x:f>
        <x:v>0.2552861148748948</x:v>
      </x:c>
      <x:c r="I525" s="12" t="n">
        <x:f>-Settings!$B$21*LN(H525)</x:f>
        <x:v>5.461481374797901</x:v>
      </x:c>
      <x:c r="J525" s="12" t="n">
        <x:f>-Settings!$B$24*LN(H525)</x:f>
        <x:v>16.384444124393703</x:v>
      </x:c>
      <x:c r="K525" s="12" t="n">
        <x:f>Settings!$B$12</x:f>
        <x:v>300</x:v>
      </x:c>
      <x:c r="L525" s="12" t="n">
        <x:f>Settings!$B$12*Settings!$B$25</x:f>
        <x:v>75</x:v>
      </x:c>
    </x:row>
    <x:row r="526">
      <x:c r="A526" s="7">
        <x:v>5</x:v>
      </x:c>
      <x:c r="B526" s="7">
        <x:v>41</x:v>
      </x:c>
      <x:c r="C526" s="12" t="n">
        <x:f>MOD(Settings!$B$17*C525,Settings!$B$18)</x:f>
        <x:v>1910123867</x:v>
      </x:c>
      <x:c r="D526" s="12" t="n">
        <x:f>MAX(C526,1)/Settings!$B$18</x:f>
        <x:v>0.889470739238649</x:v>
      </x:c>
      <x:c r="E526" s="12" t="n">
        <x:f>-Settings!$B$11*LN(D526)</x:f>
        <x:v>7.027720089481322</x:v>
      </x:c>
      <x:c r="F526" s="12">
        <x:f t="shared" si="17"/>
        <x:v>2387.7032709957002</x:v>
      </x:c>
      <x:c r="G526" s="12" t="n">
        <x:f>MOD(Settings!$B$17*G525,Settings!$B$18)</x:f>
        <x:v>1275031269</x:v>
      </x:c>
      <x:c r="H526" s="12" t="n">
        <x:f>MAX(G526,1)/Settings!$B$18</x:f>
        <x:v>0.5937327023566387</x:v>
      </x:c>
      <x:c r="I526" s="12" t="n">
        <x:f>-Settings!$B$21*LN(H526)</x:f>
        <x:v>2.0853042277227445</x:v>
      </x:c>
      <x:c r="J526" s="12" t="n">
        <x:f>-Settings!$B$24*LN(H526)</x:f>
        <x:v>6.2559126831682335</x:v>
      </x:c>
      <x:c r="K526" s="12" t="n">
        <x:f>Settings!$B$12</x:f>
        <x:v>300</x:v>
      </x:c>
      <x:c r="L526" s="12" t="n">
        <x:f>Settings!$B$12*Settings!$B$25</x:f>
        <x:v>75</x:v>
      </x:c>
    </x:row>
    <x:row r="527">
      <x:c r="A527" s="7">
        <x:v>5</x:v>
      </x:c>
      <x:c r="B527" s="7">
        <x:v>42</x:v>
      </x:c>
      <x:c r="C527" s="12" t="n">
        <x:f>MOD(Settings!$B$17*C526,Settings!$B$18)</x:f>
        <x:v>718793666</x:v>
      </x:c>
      <x:c r="D527" s="12" t="n">
        <x:f>MAX(C527,1)/Settings!$B$18</x:f>
        <x:v>0.3347143839740727</x:v>
      </x:c>
      <x:c r="E527" s="12" t="n">
        <x:f>-Settings!$B$11*LN(D527)</x:f>
        <x:v>65.66866175799161</x:v>
      </x:c>
      <x:c r="F527" s="12">
        <x:f t="shared" si="17"/>
        <x:v>2453.3719327536919</x:v>
      </x:c>
      <x:c r="G527" s="12" t="n">
        <x:f>MOD(Settings!$B$17*G526,Settings!$B$18)</x:f>
        <x:v>1858708317</x:v>
      </x:c>
      <x:c r="H527" s="12" t="n">
        <x:f>MAX(G527,1)/Settings!$B$18</x:f>
        <x:v>0.8655285080268647</x:v>
      </x:c>
      <x:c r="I527" s="12" t="n">
        <x:f>-Settings!$B$21*LN(H527)</x:f>
        <x:v>0.5776598667650606</x:v>
      </x:c>
      <x:c r="J527" s="12" t="n">
        <x:f>-Settings!$B$24*LN(H527)</x:f>
        <x:v>1.7329796002951818</x:v>
      </x:c>
      <x:c r="K527" s="12" t="n">
        <x:f>Settings!$B$12</x:f>
        <x:v>300</x:v>
      </x:c>
      <x:c r="L527" s="12" t="n">
        <x:f>Settings!$B$12*Settings!$B$25</x:f>
        <x:v>75</x:v>
      </x:c>
    </x:row>
    <x:row r="528">
      <x:c r="A528" s="7">
        <x:v>5</x:v>
      </x:c>
      <x:c r="B528" s="7">
        <x:v>43</x:v>
      </x:c>
      <x:c r="C528" s="12" t="n">
        <x:f>MOD(Settings!$B$17*C527,Settings!$B$18)</x:f>
        <x:v>1169630087</x:v>
      </x:c>
      <x:c r="D528" s="12" t="n">
        <x:f>MAX(C528,1)/Settings!$B$18</x:f>
        <x:v>0.5446514522399062</x:v>
      </x:c>
      <x:c r="E528" s="12" t="n">
        <x:f>-Settings!$B$11*LN(D528)</x:f>
        <x:v>36.45655356507057</x:v>
      </x:c>
      <x:c r="F528" s="12">
        <x:f t="shared" si="17"/>
        <x:v>2489.8284863187623</x:v>
      </x:c>
      <x:c r="G528" s="12" t="n">
        <x:f>MOD(Settings!$B$17*G527,Settings!$B$18)</x:f>
        <x:v>2013554557</x:v>
      </x:c>
      <x:c r="H528" s="12" t="n">
        <x:f>MAX(G528,1)/Settings!$B$18</x:f>
        <x:v>0.9376344075136047</x:v>
      </x:c>
      <x:c r="I528" s="12" t="n">
        <x:f>-Settings!$B$21*LN(H528)</x:f>
        <x:v>0.2575806535970844</x:v>
      </x:c>
      <x:c r="J528" s="12" t="n">
        <x:f>-Settings!$B$24*LN(H528)</x:f>
        <x:v>0.7727419607912531</x:v>
      </x:c>
      <x:c r="K528" s="12" t="n">
        <x:f>Settings!$B$12</x:f>
        <x:v>300</x:v>
      </x:c>
      <x:c r="L528" s="12" t="n">
        <x:f>Settings!$B$12*Settings!$B$25</x:f>
        <x:v>75</x:v>
      </x:c>
    </x:row>
    <x:row r="529">
      <x:c r="A529" s="7">
        <x:v>5</x:v>
      </x:c>
      <x:c r="B529" s="7">
        <x:v>44</x:v>
      </x:c>
      <x:c r="C529" s="12" t="n">
        <x:f>MOD(Settings!$B$17*C528,Settings!$B$18)</x:f>
        <x:v>2055051218</x:v>
      </x:c>
      <x:c r="D529" s="12" t="n">
        <x:f>MAX(C529,1)/Settings!$B$18</x:f>
        <x:v>0.9569577961028357</x:v>
      </x:c>
      <x:c r="E529" s="12" t="n">
        <x:f>-Settings!$B$11*LN(D529)</x:f>
        <x:v>2.639759322458925</x:v>
      </x:c>
      <x:c r="F529" s="12">
        <x:f t="shared" si="17"/>
        <x:v>2492.4682456412211</x:v>
      </x:c>
      <x:c r="G529" s="12" t="n">
        <x:f>MOD(Settings!$B$17*G528,Settings!$B$18)</x:f>
        <x:v>1764130073</x:v>
      </x:c>
      <x:c r="H529" s="12" t="n">
        <x:f>MAX(G529,1)/Settings!$B$18</x:f>
        <x:v>0.8214870811540108</x:v>
      </x:c>
      <x:c r="I529" s="12" t="n">
        <x:f>-Settings!$B$21*LN(H529)</x:f>
        <x:v>0.7865562702070631</x:v>
      </x:c>
      <x:c r="J529" s="12" t="n">
        <x:f>-Settings!$B$24*LN(H529)</x:f>
        <x:v>2.3596688106211894</x:v>
      </x:c>
      <x:c r="K529" s="12" t="n">
        <x:f>Settings!$B$12</x:f>
        <x:v>300</x:v>
      </x:c>
      <x:c r="L529" s="12" t="n">
        <x:f>Settings!$B$12*Settings!$B$25</x:f>
        <x:v>75</x:v>
      </x:c>
    </x:row>
    <x:row r="530">
      <x:c r="A530" s="7">
        <x:v>5</x:v>
      </x:c>
      <x:c r="B530" s="7">
        <x:v>45</x:v>
      </x:c>
      <x:c r="C530" s="12" t="n">
        <x:f>MOD(Settings!$B$17*C529,Settings!$B$18)</x:f>
        <x:v>1266326225</x:v>
      </x:c>
      <x:c r="D530" s="12" t="n">
        <x:f>MAX(C530,1)/Settings!$B$18</x:f>
        <x:v>0.5896791003596406</x:v>
      </x:c>
      <x:c r="E530" s="12" t="n">
        <x:f>-Settings!$B$11*LN(D530)</x:f>
        <x:v>31.69060726463416</x:v>
      </x:c>
      <x:c r="F530" s="12">
        <x:f t="shared" si="17"/>
        <x:v>2524.1588529058554</x:v>
      </x:c>
      <x:c r="G530" s="12" t="n">
        <x:f>MOD(Settings!$B$17*G529,Settings!$B$18)</x:f>
        <x:v>1574906429</x:v>
      </x:c>
      <x:c r="H530" s="12" t="n">
        <x:f>MAX(G530,1)/Settings!$B$18</x:f>
        <x:v>0.733372955458878</x:v>
      </x:c>
      <x:c r="I530" s="12" t="n">
        <x:f>-Settings!$B$21*LN(H530)</x:f>
        <x:v>1.2404035983688773</x:v>
      </x:c>
      <x:c r="J530" s="12" t="n">
        <x:f>-Settings!$B$24*LN(H530)</x:f>
        <x:v>3.7212107951066318</x:v>
      </x:c>
      <x:c r="K530" s="12" t="n">
        <x:f>Settings!$B$12</x:f>
        <x:v>300</x:v>
      </x:c>
      <x:c r="L530" s="12" t="n">
        <x:f>Settings!$B$12*Settings!$B$25</x:f>
        <x:v>75</x:v>
      </x:c>
    </x:row>
    <x:row r="531">
      <x:c r="A531" s="7">
        <x:v>5</x:v>
      </x:c>
      <x:c r="B531" s="7">
        <x:v>46</x:v>
      </x:c>
      <x:c r="C531" s="12" t="n">
        <x:f>MOD(Settings!$B$17*C530,Settings!$B$18)</x:f>
        <x:v>1581921805</x:v>
      </x:c>
      <x:c r="D531" s="12" t="n">
        <x:f>MAX(C531,1)/Settings!$B$18</x:f>
        <x:v>0.7366397444795071</x:v>
      </x:c>
      <x:c r="E531" s="12" t="n">
        <x:f>-Settings!$B$11*LN(D531)</x:f>
        <x:v>18.33937918570129</x:v>
      </x:c>
      <x:c r="F531" s="12">
        <x:f t="shared" si="17"/>
        <x:v>2542.4982320915565</x:v>
      </x:c>
      <x:c r="G531" s="12" t="n">
        <x:f>MOD(Settings!$B$17*G530,Settings!$B$18)</x:f>
        <x:v>1716402928</x:v>
      </x:c>
      <x:c r="H531" s="12" t="n">
        <x:f>MAX(G531,1)/Settings!$B$18</x:f>
        <x:v>0.7992623973634384</x:v>
      </x:c>
      <x:c r="I531" s="12" t="n">
        <x:f>-Settings!$B$21*LN(H531)</x:f>
        <x:v>0.8962639196655726</x:v>
      </x:c>
      <x:c r="J531" s="12" t="n">
        <x:f>-Settings!$B$24*LN(H531)</x:f>
        <x:v>2.688791758996718</x:v>
      </x:c>
      <x:c r="K531" s="12" t="n">
        <x:f>Settings!$B$12</x:f>
        <x:v>300</x:v>
      </x:c>
      <x:c r="L531" s="12" t="n">
        <x:f>Settings!$B$12*Settings!$B$25</x:f>
        <x:v>75</x:v>
      </x:c>
    </x:row>
    <x:row r="532">
      <x:c r="A532" s="7">
        <x:v>5</x:v>
      </x:c>
      <x:c r="B532" s="7">
        <x:v>47</x:v>
      </x:c>
      <x:c r="C532" s="12" t="n">
        <x:f>MOD(Settings!$B$17*C531,Settings!$B$18)</x:f>
        <x:v>1512226775</x:v>
      </x:c>
      <x:c r="D532" s="12" t="n">
        <x:f>MAX(C532,1)/Settings!$B$18</x:f>
        <x:v>0.7041854670756429</x:v>
      </x:c>
      <x:c r="E532" s="12" t="n">
        <x:f>-Settings!$B$11*LN(D532)</x:f>
        <x:v>21.042810598180672</x:v>
      </x:c>
      <x:c r="F532" s="12">
        <x:f t="shared" si="17"/>
        <x:v>2563.541042689737</x:v>
      </x:c>
      <x:c r="G532" s="12" t="n">
        <x:f>MOD(Settings!$B$17*G531,Settings!$B$18)</x:f>
        <x:v>436180745</x:v>
      </x:c>
      <x:c r="H532" s="12" t="n">
        <x:f>MAX(G532,1)/Settings!$B$18</x:f>
        <x:v>0.20311248731013037</x:v>
      </x:c>
      <x:c r="I532" s="12" t="n">
        <x:f>-Settings!$B$21*LN(H532)</x:f>
        <x:v>6.375981314921174</x:v>
      </x:c>
      <x:c r="J532" s="12" t="n">
        <x:f>-Settings!$B$24*LN(H532)</x:f>
        <x:v>19.127943944763523</x:v>
      </x:c>
      <x:c r="K532" s="12" t="n">
        <x:f>Settings!$B$12</x:f>
        <x:v>300</x:v>
      </x:c>
      <x:c r="L532" s="12" t="n">
        <x:f>Settings!$B$12*Settings!$B$25</x:f>
        <x:v>75</x:v>
      </x:c>
    </x:row>
    <x:row r="533">
      <x:c r="A533" s="7">
        <x:v>5</x:v>
      </x:c>
      <x:c r="B533" s="7">
        <x:v>48</x:v>
      </x:c>
      <x:c r="C533" s="12" t="n">
        <x:f>MOD(Settings!$B$17*C532,Settings!$B$18)</x:f>
        <x:v>526445180</x:v>
      </x:c>
      <x:c r="D533" s="12" t="n">
        <x:f>MAX(C533,1)/Settings!$B$18</x:f>
        <x:v>0.2451451403299091</x:v>
      </x:c>
      <x:c r="E533" s="12" t="n">
        <x:f>-Settings!$B$11*LN(D533)</x:f>
        <x:v>84.35429005996917</x:v>
      </x:c>
      <x:c r="F533" s="12">
        <x:f t="shared" si="17"/>
        <x:v>2647.8953327497061</x:v>
      </x:c>
      <x:c r="G533" s="12" t="n">
        <x:f>MOD(Settings!$B$17*G532,Settings!$B$18)</x:f>
        <x:v>1528094004</x:v>
      </x:c>
      <x:c r="H533" s="12" t="n">
        <x:f>MAX(G533,1)/Settings!$B$18</x:f>
        <x:v>0.7115742213612303</x:v>
      </x:c>
      <x:c r="I533" s="12" t="n">
        <x:f>-Settings!$B$21*LN(H533)</x:f>
        <x:v>1.3611022006073221</x:v>
      </x:c>
      <x:c r="J533" s="12" t="n">
        <x:f>-Settings!$B$24*LN(H533)</x:f>
        <x:v>4.083306601821967</x:v>
      </x:c>
      <x:c r="K533" s="12" t="n">
        <x:f>Settings!$B$12</x:f>
        <x:v>300</x:v>
      </x:c>
      <x:c r="L533" s="12" t="n">
        <x:f>Settings!$B$12*Settings!$B$25</x:f>
        <x:v>75</x:v>
      </x:c>
    </x:row>
    <x:row r="534">
      <x:c r="A534" s="7">
        <x:v>5</x:v>
      </x:c>
      <x:c r="B534" s="7">
        <x:v>49</x:v>
      </x:c>
      <x:c r="C534" s="12" t="n">
        <x:f>MOD(Settings!$B$17*C533,Settings!$B$18)</x:f>
        <x:v>331514620</x:v>
      </x:c>
      <x:c r="D534" s="12" t="n">
        <x:f>MAX(C534,1)/Settings!$B$18</x:f>
        <x:v>0.15437352478242178</x:v>
      </x:c>
      <x:c r="E534" s="12" t="n">
        <x:f>-Settings!$B$11*LN(D534)</x:f>
        <x:v>112.10280766265033</x:v>
      </x:c>
      <x:c r="F534" s="12">
        <x:f t="shared" si="17"/>
        <x:v>2759.9981404123564</x:v>
      </x:c>
      <x:c r="G534" s="12" t="n">
        <x:f>MOD(Settings!$B$17*G533,Settings!$B$18)</x:f>
        <x:v>918990755</x:v>
      </x:c>
      <x:c r="H534" s="12" t="n">
        <x:f>MAX(G534,1)/Settings!$B$18</x:f>
        <x:v>0.4279384181964856</x:v>
      </x:c>
      <x:c r="I534" s="12" t="n">
        <x:f>-Settings!$B$21*LN(H534)</x:f>
        <x:v>3.3951039058837726</x:v>
      </x:c>
      <x:c r="J534" s="12" t="n">
        <x:f>-Settings!$B$24*LN(H534)</x:f>
        <x:v>10.185311717651318</x:v>
      </x:c>
      <x:c r="K534" s="12" t="n">
        <x:f>Settings!$B$12</x:f>
        <x:v>300</x:v>
      </x:c>
      <x:c r="L534" s="12" t="n">
        <x:f>Settings!$B$12*Settings!$B$25</x:f>
        <x:v>75</x:v>
      </x:c>
    </x:row>
    <x:row r="535">
      <x:c r="A535" s="7">
        <x:v>5</x:v>
      </x:c>
      <x:c r="B535" s="7">
        <x:v>50</x:v>
      </x:c>
      <x:c r="C535" s="12" t="n">
        <x:f>MOD(Settings!$B$17*C534,Settings!$B$18)</x:f>
        <x:v>1193638022</x:v>
      </x:c>
      <x:c r="D535" s="12" t="n">
        <x:f>MAX(C535,1)/Settings!$B$18</x:f>
        <x:v>0.5558310181628126</x:v>
      </x:c>
      <x:c r="E535" s="12" t="n">
        <x:f>-Settings!$B$11*LN(D535)</x:f>
        <x:v>35.23745730560806</x:v>
      </x:c>
      <x:c r="F535" s="12">
        <x:f t="shared" si="17"/>
        <x:v>2795.2355977179645</x:v>
      </x:c>
      <x:c r="G535" s="12" t="n">
        <x:f>MOD(Settings!$B$17*G534,Settings!$B$18)</x:f>
        <x:v>775230061</x:v>
      </x:c>
      <x:c r="H535" s="12" t="n">
        <x:f>MAX(G535,1)/Settings!$B$18</x:f>
        <x:v>0.36099462833301843</x:v>
      </x:c>
      <x:c r="I535" s="12" t="n">
        <x:f>-Settings!$B$21*LN(H535)</x:f>
        <x:v>4.075568802895607</x:v>
      </x:c>
      <x:c r="J535" s="12" t="n">
        <x:f>-Settings!$B$24*LN(H535)</x:f>
        <x:v>12.226706408686823</x:v>
      </x:c>
      <x:c r="K535" s="12" t="n">
        <x:f>Settings!$B$12</x:f>
        <x:v>300</x:v>
      </x:c>
      <x:c r="L535" s="12" t="n">
        <x:f>Settings!$B$12*Settings!$B$25</x:f>
        <x:v>75</x:v>
      </x:c>
    </x:row>
    <x:row r="536">
      <x:c r="A536" s="7">
        <x:v>5</x:v>
      </x:c>
      <x:c r="B536" s="7">
        <x:v>51</x:v>
      </x:c>
      <x:c r="C536" s="12" t="n">
        <x:f>MOD(Settings!$B$17*C535,Settings!$B$18)</x:f>
        <x:v>1829489127</x:v>
      </x:c>
      <x:c r="D536" s="12" t="n">
        <x:f>MAX(C536,1)/Settings!$B$18</x:f>
        <x:v>0.8519222623910393</x:v>
      </x:c>
      <x:c r="E536" s="12" t="n">
        <x:f>-Settings!$B$11*LN(D536)</x:f>
        <x:v>9.615599858438129</x:v>
      </x:c>
      <x:c r="F536" s="12">
        <x:f t="shared" si="17"/>
        <x:v>2804.8511975764027</x:v>
      </x:c>
      <x:c r="G536" s="12" t="n">
        <x:f>MOD(Settings!$B$17*G535,Settings!$B$18)</x:f>
        <x:v>508348878</x:v>
      </x:c>
      <x:c r="H536" s="12" t="n">
        <x:f>MAX(G536,1)/Settings!$B$18</x:f>
        <x:v>0.2367183930411555</x:v>
      </x:c>
      <x:c r="I536" s="12" t="n">
        <x:f>-Settings!$B$21*LN(H536)</x:f>
        <x:v>5.763536237401538</x:v>
      </x:c>
      <x:c r="J536" s="12" t="n">
        <x:f>-Settings!$B$24*LN(H536)</x:f>
        <x:v>17.290608712204612</x:v>
      </x:c>
      <x:c r="K536" s="12" t="n">
        <x:f>Settings!$B$12</x:f>
        <x:v>300</x:v>
      </x:c>
      <x:c r="L536" s="12" t="n">
        <x:f>Settings!$B$12*Settings!$B$25</x:f>
        <x:v>75</x:v>
      </x:c>
    </x:row>
    <x:row r="537">
      <x:c r="A537" s="7">
        <x:v>5</x:v>
      </x:c>
      <x:c r="B537" s="7">
        <x:v>52</x:v>
      </x:c>
      <x:c r="C537" s="12" t="n">
        <x:f>MOD(Settings!$B$17*C536,Settings!$B$18)</x:f>
        <x:v>552899743</x:v>
      </x:c>
      <x:c r="D537" s="12" t="n">
        <x:f>MAX(C537,1)/Settings!$B$18</x:f>
        <x:v>0.25746400619738924</x:v>
      </x:c>
      <x:c r="E537" s="12" t="n">
        <x:f>-Settings!$B$11*LN(D537)</x:f>
        <x:v>81.41252102438631</x:v>
      </x:c>
      <x:c r="F537" s="12">
        <x:f t="shared" si="17"/>
        <x:v>2886.2637186007892</x:v>
      </x:c>
      <x:c r="G537" s="12" t="n">
        <x:f>MOD(Settings!$B$17*G536,Settings!$B$18)</x:f>
        <x:v>1129644780</x:v>
      </x:c>
      <x:c r="H537" s="12" t="n">
        <x:f>MAX(G537,1)/Settings!$B$18</x:f>
        <x:v>0.5260318427002205</x:v>
      </x:c>
      <x:c r="I537" s="12" t="n">
        <x:f>-Settings!$B$21*LN(H537)</x:f>
        <x:v>2.5695741224954163</x:v>
      </x:c>
      <x:c r="J537" s="12" t="n">
        <x:f>-Settings!$B$24*LN(H537)</x:f>
        <x:v>7.708722367486249</x:v>
      </x:c>
      <x:c r="K537" s="12" t="n">
        <x:f>Settings!$B$12</x:f>
        <x:v>300</x:v>
      </x:c>
      <x:c r="L537" s="12" t="n">
        <x:f>Settings!$B$12*Settings!$B$25</x:f>
        <x:v>75</x:v>
      </x:c>
    </x:row>
    <x:row r="538">
      <x:c r="A538" s="7">
        <x:v>5</x:v>
      </x:c>
      <x:c r="B538" s="7">
        <x:v>53</x:v>
      </x:c>
      <x:c r="C538" s="12" t="n">
        <x:f>MOD(Settings!$B$17*C537,Settings!$B$18)</x:f>
        <x:v>424240032</x:v>
      </x:c>
      <x:c r="D538" s="12" t="n">
        <x:f>MAX(C538,1)/Settings!$B$18</x:f>
        <x:v>0.19755215952058888</x:v>
      </x:c>
      <x:c r="E538" s="12" t="n">
        <x:f>-Settings!$B$11*LN(D538)</x:f>
        <x:v>97.3051578402297</x:v>
      </x:c>
      <x:c r="F538" s="12">
        <x:f t="shared" si="17"/>
        <x:v>2983.5688764410188</x:v>
      </x:c>
      <x:c r="G538" s="12" t="n">
        <x:f>MOD(Settings!$B$17*G537,Settings!$B$18)</x:f>
        <x:v>36894333</x:v>
      </x:c>
      <x:c r="H538" s="12" t="n">
        <x:f>MAX(G538,1)/Settings!$B$18</x:f>
        <x:v>0.01718026260714059</x:v>
      </x:c>
      <x:c r="I538" s="12" t="n">
        <x:f>-Settings!$B$21*LN(H538)</x:f>
        <x:v>16.255976307647405</x:v>
      </x:c>
      <x:c r="J538" s="12" t="n">
        <x:f>-Settings!$B$24*LN(H538)</x:f>
        <x:v>48.76792892294222</x:v>
      </x:c>
      <x:c r="K538" s="12" t="n">
        <x:f>Settings!$B$12</x:f>
        <x:v>300</x:v>
      </x:c>
      <x:c r="L538" s="12" t="n">
        <x:f>Settings!$B$12*Settings!$B$25</x:f>
        <x:v>75</x:v>
      </x:c>
    </x:row>
    <x:row r="539">
      <x:c r="A539" s="7">
        <x:v>5</x:v>
      </x:c>
      <x:c r="B539" s="7">
        <x:v>54</x:v>
      </x:c>
      <x:c r="C539" s="12" t="n">
        <x:f>MOD(Settings!$B$17*C538,Settings!$B$18)</x:f>
        <x:v>556509784</x:v>
      </x:c>
      <x:c r="D539" s="12" t="n">
        <x:f>MAX(C539,1)/Settings!$B$18</x:f>
        <x:v>0.2591450625374657</x:v>
      </x:c>
      <x:c r="E539" s="12" t="n">
        <x:f>-Settings!$B$11*LN(D539)</x:f>
        <x:v>81.02203722333296</x:v>
      </x:c>
      <x:c r="F539" s="12">
        <x:f t="shared" si="17"/>
        <x:v>3064.5909136643518</x:v>
      </x:c>
      <x:c r="G539" s="12" t="n">
        <x:f>MOD(Settings!$B$17*G538,Settings!$B$18)</x:f>
        <x:v>1607764395</x:v>
      </x:c>
      <x:c r="H539" s="12" t="n">
        <x:f>MAX(G539,1)/Settings!$B$18</x:f>
        <x:v>0.7486736382118769</x:v>
      </x:c>
      <x:c r="I539" s="12" t="n">
        <x:f>-Settings!$B$21*LN(H539)</x:f>
        <x:v>1.1578084817881038</x:v>
      </x:c>
      <x:c r="J539" s="12" t="n">
        <x:f>-Settings!$B$24*LN(H539)</x:f>
        <x:v>3.4734254453643114</x:v>
      </x:c>
      <x:c r="K539" s="12" t="n">
        <x:f>Settings!$B$12</x:f>
        <x:v>300</x:v>
      </x:c>
      <x:c r="L539" s="12" t="n">
        <x:f>Settings!$B$12*Settings!$B$25</x:f>
        <x:v>75</x:v>
      </x:c>
    </x:row>
    <x:row r="540">
      <x:c r="A540" s="7">
        <x:v>5</x:v>
      </x:c>
      <x:c r="B540" s="7">
        <x:v>55</x:v>
      </x:c>
      <x:c r="C540" s="12" t="n">
        <x:f>MOD(Settings!$B$17*C539,Settings!$B$18)</x:f>
        <x:v>968657003</x:v>
      </x:c>
      <x:c r="D540" s="12" t="n">
        <x:f>MAX(C540,1)/Settings!$B$18</x:f>
        <x:v>0.45106606718668063</x:v>
      </x:c>
      <x:c r="E540" s="12" t="n">
        <x:f>-Settings!$B$11*LN(D540)</x:f>
        <x:v>47.76848758632215</x:v>
      </x:c>
      <x:c r="F540" s="12">
        <x:f t="shared" si="17"/>
        <x:v>3112.3594012506737</x:v>
      </x:c>
      <x:c r="G540" s="12" t="n">
        <x:f>MOD(Settings!$B$17*G539,Settings!$B$18)</x:f>
        <x:v>2056940211</x:v>
      </x:c>
      <x:c r="H540" s="12" t="n">
        <x:f>MAX(G540,1)/Settings!$B$18</x:f>
        <x:v>0.9578374270153406</x:v>
      </x:c>
      <x:c r="I540" s="12" t="n">
        <x:f>-Settings!$B$21*LN(H540)</x:f>
        <x:v>0.1723088632541691</x:v>
      </x:c>
      <x:c r="J540" s="12" t="n">
        <x:f>-Settings!$B$24*LN(H540)</x:f>
        <x:v>0.5169265897625073</x:v>
      </x:c>
      <x:c r="K540" s="12" t="n">
        <x:f>Settings!$B$12</x:f>
        <x:v>300</x:v>
      </x:c>
      <x:c r="L540" s="12" t="n">
        <x:f>Settings!$B$12*Settings!$B$25</x:f>
        <x:v>75</x:v>
      </x:c>
    </x:row>
    <x:row r="541">
      <x:c r="A541" s="7">
        <x:v>5</x:v>
      </x:c>
      <x:c r="B541" s="7">
        <x:v>56</x:v>
      </x:c>
      <x:c r="C541" s="12" t="n">
        <x:f>MOD(Settings!$B$17*C540,Settings!$B$18)</x:f>
        <x:v>144721514</x:v>
      </x:c>
      <x:c r="D541" s="12" t="n">
        <x:f>MAX(C541,1)/Settings!$B$18</x:f>
        <x:v>0.06739120654174649</x:v>
      </x:c>
      <x:c r="E541" s="12" t="n">
        <x:f>-Settings!$B$11*LN(D541)</x:f>
        <x:v>161.83444417890405</x:v>
      </x:c>
      <x:c r="F541" s="12">
        <x:f t="shared" si="17"/>
        <x:v>3274.1938454295778</x:v>
      </x:c>
      <x:c r="G541" s="12" t="n">
        <x:f>MOD(Settings!$B$17*G540,Settings!$B$18)</x:f>
        <x:v>802376871</x:v>
      </x:c>
      <x:c r="H541" s="12" t="n">
        <x:f>MAX(G541,1)/Settings!$B$18</x:f>
        <x:v>0.3736358468298036</x:v>
      </x:c>
      <x:c r="I541" s="12" t="n">
        <x:f>-Settings!$B$21*LN(H541)</x:f>
        <x:v>3.9378945098870326</x:v>
      </x:c>
      <x:c r="J541" s="12" t="n">
        <x:f>-Settings!$B$24*LN(H541)</x:f>
        <x:v>11.813683529661098</x:v>
      </x:c>
      <x:c r="K541" s="12" t="n">
        <x:f>Settings!$B$12</x:f>
        <x:v>300</x:v>
      </x:c>
      <x:c r="L541" s="12" t="n">
        <x:f>Settings!$B$12*Settings!$B$25</x:f>
        <x:v>75</x:v>
      </x:c>
    </x:row>
    <x:row r="542">
      <x:c r="A542" s="7">
        <x:v>5</x:v>
      </x:c>
      <x:c r="B542" s="7">
        <x:v>57</x:v>
      </x:c>
      <x:c r="C542" s="12" t="n">
        <x:f>MOD(Settings!$B$17*C541,Settings!$B$18)</x:f>
        <x:v>1382997394</x:v>
      </x:c>
      <x:c r="D542" s="12" t="n">
        <x:f>MAX(C542,1)/Settings!$B$18</x:f>
        <x:v>0.6440083471331784</x:v>
      </x:c>
      <x:c r="E542" s="12" t="n">
        <x:f>-Settings!$B$11*LN(D542)</x:f>
        <x:v>26.402615494491506</x:v>
      </x:c>
      <x:c r="F542" s="12">
        <x:f t="shared" si="17"/>
        <x:v>3300.5964609240691</x:v>
      </x:c>
      <x:c r="G542" s="12" t="n">
        <x:f>MOD(Settings!$B$17*G541,Settings!$B$18)</x:f>
        <x:v>1498251384</x:v>
      </x:c>
      <x:c r="H542" s="12" t="n">
        <x:f>MAX(G542,1)/Settings!$B$18</x:f>
        <x:v>0.6976776685089234</x:v>
      </x:c>
      <x:c r="I542" s="12" t="n">
        <x:f>-Settings!$B$21*LN(H542)</x:f>
        <x:v>1.4399923033845312</x:v>
      </x:c>
      <x:c r="J542" s="12" t="n">
        <x:f>-Settings!$B$24*LN(H542)</x:f>
        <x:v>4.319976910153594</x:v>
      </x:c>
      <x:c r="K542" s="12" t="n">
        <x:f>Settings!$B$12</x:f>
        <x:v>300</x:v>
      </x:c>
      <x:c r="L542" s="12" t="n">
        <x:f>Settings!$B$12*Settings!$B$25</x:f>
        <x:v>75</x:v>
      </x:c>
    </x:row>
    <x:row r="543">
      <x:c r="A543" s="7">
        <x:v>5</x:v>
      </x:c>
      <x:c r="B543" s="7">
        <x:v>58</x:v>
      </x:c>
      <x:c r="C543" s="12" t="n">
        <x:f>MOD(Settings!$B$17*C542,Settings!$B$18)</x:f>
        <x:v>1821689477</x:v>
      </x:c>
      <x:c r="D543" s="12" t="n">
        <x:f>MAX(C543,1)/Settings!$B$18</x:f>
        <x:v>0.8482902673297982</x:v>
      </x:c>
      <x:c r="E543" s="12" t="n">
        <x:f>-Settings!$B$11*LN(D543)</x:f>
        <x:v>9.871944322847733</x:v>
      </x:c>
      <x:c r="F543" s="12">
        <x:f t="shared" si="17"/>
        <x:v>3310.468405246917</x:v>
      </x:c>
      <x:c r="G543" s="12" t="n">
        <x:f>MOD(Settings!$B$17*G542,Settings!$B$18)</x:f>
        <x:v>1865249813</x:v>
      </x:c>
      <x:c r="H543" s="12" t="n">
        <x:f>MAX(G543,1)/Settings!$B$18</x:f>
        <x:v>0.8685746294765615</x:v>
      </x:c>
      <x:c r="I543" s="12" t="n">
        <x:f>-Settings!$B$21*LN(H543)</x:f>
        <x:v>0.5636070713256321</x:v>
      </x:c>
      <x:c r="J543" s="12" t="n">
        <x:f>-Settings!$B$24*LN(H543)</x:f>
        <x:v>1.6908212139768963</x:v>
      </x:c>
      <x:c r="K543" s="12" t="n">
        <x:f>Settings!$B$12</x:f>
        <x:v>300</x:v>
      </x:c>
      <x:c r="L543" s="12" t="n">
        <x:f>Settings!$B$12*Settings!$B$25</x:f>
        <x:v>75</x:v>
      </x:c>
    </x:row>
    <x:row r="544">
      <x:c r="A544" s="7">
        <x:v>5</x:v>
      </x:c>
      <x:c r="B544" s="7">
        <x:v>59</x:v>
      </x:c>
      <x:c r="C544" s="12" t="n">
        <x:f>MOD(Settings!$B$17*C543,Settings!$B$18)</x:f>
        <x:v>460684660</x:v>
      </x:c>
      <x:c r="D544" s="12" t="n">
        <x:f>MAX(C544,1)/Settings!$B$18</x:f>
        <x:v>0.21452301191842324</x:v>
      </x:c>
      <x:c r="E544" s="12" t="n">
        <x:f>-Settings!$B$11*LN(D544)</x:f>
        <x:v>92.3602958818417</x:v>
      </x:c>
      <x:c r="F544" s="12">
        <x:f t="shared" si="17"/>
        <x:v>3402.8287011287584</x:v>
      </x:c>
      <x:c r="G544" s="12" t="n">
        <x:f>MOD(Settings!$B$17*G543,Settings!$B$18)</x:f>
        <x:v>287328185</x:v>
      </x:c>
      <x:c r="H544" s="12" t="n">
        <x:f>MAX(G544,1)/Settings!$B$18</x:f>
        <x:v>0.1337976125692006</x:v>
      </x:c>
      <x:c r="I544" s="12" t="n">
        <x:f>-Settings!$B$21*LN(H544)</x:f>
        <x:v>8.045707898906876</x:v>
      </x:c>
      <x:c r="J544" s="12" t="n">
        <x:f>-Settings!$B$24*LN(H544)</x:f>
        <x:v>24.13712369672063</x:v>
      </x:c>
      <x:c r="K544" s="12" t="n">
        <x:f>Settings!$B$12</x:f>
        <x:v>300</x:v>
      </x:c>
      <x:c r="L544" s="12" t="n">
        <x:f>Settings!$B$12*Settings!$B$25</x:f>
        <x:v>75</x:v>
      </x:c>
    </x:row>
    <x:row r="545">
      <x:c r="A545" s="7">
        <x:v>5</x:v>
      </x:c>
      <x:c r="B545" s="7">
        <x:v>60</x:v>
      </x:c>
      <x:c r="C545" s="12" t="n">
        <x:f>MOD(Settings!$B$17*C544,Settings!$B$18)</x:f>
        <x:v>1048533185</x:v>
      </x:c>
      <x:c r="D545" s="12" t="n">
        <x:f>MAX(C545,1)/Settings!$B$18</x:f>
        <x:v>0.4882613129393483</x:v>
      </x:c>
      <x:c r="E545" s="12" t="n">
        <x:f>-Settings!$B$11*LN(D545)</x:f>
        <x:v>43.01427234666529</x:v>
      </x:c>
      <x:c r="F545" s="12">
        <x:f t="shared" si="17"/>
        <x:v>3445.8429734754236</x:v>
      </x:c>
      <x:c r="G545" s="12" t="n">
        <x:f>MOD(Settings!$B$17*G544,Settings!$B$18)</x:f>
        <x:v>1581566839</x:v>
      </x:c>
      <x:c r="H545" s="12" t="n">
        <x:f>MAX(G545,1)/Settings!$B$18</x:f>
        <x:v>0.7364744505549197</x:v>
      </x:c>
      <x:c r="I545" s="12" t="n">
        <x:f>-Settings!$B$21*LN(H545)</x:f>
        <x:v>1.2235229361372257</x:v>
      </x:c>
      <x:c r="J545" s="12" t="n">
        <x:f>-Settings!$B$24*LN(H545)</x:f>
        <x:v>3.6705688084116774</x:v>
      </x:c>
      <x:c r="K545" s="12" t="n">
        <x:f>Settings!$B$12</x:f>
        <x:v>300</x:v>
      </x:c>
      <x:c r="L545" s="12" t="n">
        <x:f>Settings!$B$12*Settings!$B$25</x:f>
        <x:v>75</x:v>
      </x:c>
    </x:row>
    <x:row r="546">
      <x:c r="A546" s="7">
        <x:v>5</x:v>
      </x:c>
      <x:c r="B546" s="7">
        <x:v>61</x:v>
      </x:c>
      <x:c r="C546" s="12" t="n">
        <x:f>MOD(Settings!$B$17*C545,Settings!$B$18)</x:f>
        <x:v>446433013</x:v>
      </x:c>
      <x:c r="D546" s="12" t="n">
        <x:f>MAX(C546,1)/Settings!$B$18</x:f>
        <x:v>0.20788657162705743</x:v>
      </x:c>
      <x:c r="E546" s="12" t="n">
        <x:f>-Settings!$B$11*LN(D546)</x:f>
        <x:v>94.24576060456036</x:v>
      </x:c>
      <x:c r="F546" s="12">
        <x:f t="shared" si="17"/>
        <x:v>3540.0887340799841</x:v>
      </x:c>
      <x:c r="G546" s="12" t="n">
        <x:f>MOD(Settings!$B$17*G545,Settings!$B$18)</x:f>
        <x:v>1988764154</x:v>
      </x:c>
      <x:c r="H546" s="12" t="n">
        <x:f>MAX(G546,1)/Settings!$B$18</x:f>
        <x:v>0.9260904765343715</x:v>
      </x:c>
      <x:c r="I546" s="12" t="n">
        <x:f>-Settings!$B$21*LN(H546)</x:f>
        <x:v>0.3071333690735446</x:v>
      </x:c>
      <x:c r="J546" s="12" t="n">
        <x:f>-Settings!$B$24*LN(H546)</x:f>
        <x:v>0.9214001072206338</x:v>
      </x:c>
      <x:c r="K546" s="12" t="n">
        <x:f>Settings!$B$12</x:f>
        <x:v>300</x:v>
      </x:c>
      <x:c r="L546" s="12" t="n">
        <x:f>Settings!$B$12*Settings!$B$25</x:f>
        <x:v>75</x:v>
      </x:c>
    </x:row>
    <x:row r="547">
      <x:c r="A547" s="7">
        <x:v>5</x:v>
      </x:c>
      <x:c r="B547" s="7">
        <x:v>62</x:v>
      </x:c>
      <x:c r="C547" s="12" t="n">
        <x:f>MOD(Settings!$B$17*C546,Settings!$B$18)</x:f>
        <x:v>2039270520</x:v>
      </x:c>
      <x:c r="D547" s="12" t="n">
        <x:f>MAX(C547,1)/Settings!$B$18</x:f>
        <x:v>0.9496093359541191</x:v>
      </x:c>
      <x:c r="E547" s="12" t="n">
        <x:f>-Settings!$B$11*LN(D547)</x:f>
        <x:v>3.1022762565191937</x:v>
      </x:c>
      <x:c r="F547" s="12">
        <x:f t="shared" si="17"/>
        <x:v>3543.1910103365035</x:v>
      </x:c>
      <x:c r="G547" s="12" t="n">
        <x:f>MOD(Settings!$B$17*G546,Settings!$B$18)</x:f>
        <x:v>1723654370</x:v>
      </x:c>
      <x:c r="H547" s="12" t="n">
        <x:f>MAX(G547,1)/Settings!$B$18</x:f>
        <x:v>0.8026391131815682</x:v>
      </x:c>
      <x:c r="I547" s="12" t="n">
        <x:f>-Settings!$B$21*LN(H547)</x:f>
        <x:v>0.8794003569693436</x:v>
      </x:c>
      <x:c r="J547" s="12" t="n">
        <x:f>-Settings!$B$24*LN(H547)</x:f>
        <x:v>2.638201070908031</x:v>
      </x:c>
      <x:c r="K547" s="12" t="n">
        <x:f>Settings!$B$12</x:f>
        <x:v>300</x:v>
      </x:c>
      <x:c r="L547" s="12" t="n">
        <x:f>Settings!$B$12*Settings!$B$25</x:f>
        <x:v>75</x:v>
      </x:c>
    </x:row>
    <x:row r="548">
      <x:c r="A548" s="7">
        <x:v>5</x:v>
      </x:c>
      <x:c r="B548" s="7">
        <x:v>63</x:v>
      </x:c>
      <x:c r="C548" s="12" t="n">
        <x:f>MOD(Settings!$B$17*C547,Settings!$B$18)</x:f>
        <x:v>180623520</x:v>
      </x:c>
      <x:c r="D548" s="12" t="n">
        <x:f>MAX(C548,1)/Settings!$B$18</x:f>
        <x:v>0.08410938088042168</x:v>
      </x:c>
      <x:c r="E548" s="12" t="n">
        <x:f>-Settings!$B$11*LN(D548)</x:f>
        <x:v>148.53823043201209</x:v>
      </x:c>
      <x:c r="F548" s="12">
        <x:f t="shared" si="17"/>
        <x:v>3691.7292407685154</x:v>
      </x:c>
      <x:c r="G548" s="12" t="n">
        <x:f>MOD(Settings!$B$17*G547,Settings!$B$18)</x:f>
        <x:v>2052082207</x:v>
      </x:c>
      <x:c r="H548" s="12" t="n">
        <x:f>MAX(G548,1)/Settings!$B$18</x:f>
        <x:v>0.955575242617901</x:v>
      </x:c>
      <x:c r="I548" s="12" t="n">
        <x:f>-Settings!$B$21*LN(H548)</x:f>
        <x:v>0.18176708619730786</x:v>
      </x:c>
      <x:c r="J548" s="12" t="n">
        <x:f>-Settings!$B$24*LN(H548)</x:f>
        <x:v>0.5453012585919236</x:v>
      </x:c>
      <x:c r="K548" s="12" t="n">
        <x:f>Settings!$B$12</x:f>
        <x:v>300</x:v>
      </x:c>
      <x:c r="L548" s="12" t="n">
        <x:f>Settings!$B$12*Settings!$B$25</x:f>
        <x:v>75</x:v>
      </x:c>
    </x:row>
    <x:row r="549">
      <x:c r="A549" s="7">
        <x:v>5</x:v>
      </x:c>
      <x:c r="B549" s="7">
        <x:v>64</x:v>
      </x:c>
      <x:c r="C549" s="12" t="n">
        <x:f>MOD(Settings!$B$17*C548,Settings!$B$18)</x:f>
        <x:v>1345107429</x:v>
      </x:c>
      <x:c r="D549" s="12" t="n">
        <x:f>MAX(C549,1)/Settings!$B$18</x:f>
        <x:v>0.6263644572470172</x:v>
      </x:c>
      <x:c r="E549" s="12" t="n">
        <x:f>-Settings!$B$11*LN(D549)</x:f>
        <x:v>28.069372633178606</x:v>
      </x:c>
      <x:c r="F549" s="12">
        <x:f t="shared" si="17"/>
        <x:v>3719.7986134016942</x:v>
      </x:c>
      <x:c r="G549" s="12" t="n">
        <x:f>MOD(Settings!$B$17*G548,Settings!$B$18)</x:f>
        <x:v>758282229</x:v>
      </x:c>
      <x:c r="H549" s="12" t="n">
        <x:f>MAX(G549,1)/Settings!$B$18</x:f>
        <x:v>0.3531026790631482</x:v>
      </x:c>
      <x:c r="I549" s="12" t="n">
        <x:f>-Settings!$B$21*LN(H549)</x:f>
        <x:v>4.163985555247715</x:v>
      </x:c>
      <x:c r="J549" s="12" t="n">
        <x:f>-Settings!$B$24*LN(H549)</x:f>
        <x:v>12.491956665743144</x:v>
      </x:c>
      <x:c r="K549" s="12" t="n">
        <x:f>Settings!$B$12</x:f>
        <x:v>300</x:v>
      </x:c>
      <x:c r="L549" s="12" t="n">
        <x:f>Settings!$B$12*Settings!$B$25</x:f>
        <x:v>75</x:v>
      </x:c>
    </x:row>
    <x:row r="550">
      <x:c r="A550" s="7">
        <x:v>5</x:v>
      </x:c>
      <x:c r="B550" s="7">
        <x:v>65</x:v>
      </x:c>
      <x:c r="C550" s="12" t="n">
        <x:f>MOD(Settings!$B$17*C549,Settings!$B$18)</x:f>
        <x:v>660207234</x:v>
      </x:c>
      <x:c r="D550" s="12" t="n">
        <x:f>MAX(C550,1)/Settings!$B$18</x:f>
        <x:v>0.3074329506174815</x:v>
      </x:c>
      <x:c r="E550" s="12" t="n">
        <x:f>-Settings!$B$11*LN(D550)</x:f>
        <x:v>70.76989573701816</x:v>
      </x:c>
      <x:c r="F550" s="12">
        <x:f t="shared" si="17"/>
        <x:v>3790.5685091387122</x:v>
      </x:c>
      <x:c r="G550" s="12" t="n">
        <x:f>MOD(Settings!$B$17*G549,Settings!$B$18)</x:f>
        <x:v>1281461505</x:v>
      </x:c>
      <x:c r="H550" s="12" t="n">
        <x:f>MAX(G550,1)/Settings!$B$18</x:f>
        <x:v>0.5967270143314857</x:v>
      </x:c>
      <x:c r="I550" s="12" t="n">
        <x:f>-Settings!$B$21*LN(H550)</x:f>
        <x:v>2.0651821303688034</x:v>
      </x:c>
      <x:c r="J550" s="12" t="n">
        <x:f>-Settings!$B$24*LN(H550)</x:f>
        <x:v>6.19554639110641</x:v>
      </x:c>
      <x:c r="K550" s="12" t="n">
        <x:f>Settings!$B$12</x:f>
        <x:v>300</x:v>
      </x:c>
      <x:c r="L550" s="12" t="n">
        <x:f>Settings!$B$12*Settings!$B$25</x:f>
        <x:v>75</x:v>
      </x:c>
    </x:row>
    <x:row r="551">
      <x:c r="A551" s="7">
        <x:v>5</x:v>
      </x:c>
      <x:c r="B551" s="7">
        <x:v>66</x:v>
      </x:c>
      <x:c r="C551" s="12" t="n">
        <x:f>MOD(Settings!$B$17*C550,Settings!$B$18)</x:f>
        <x:v>54977789</x:v>
      </x:c>
      <x:c r="D551" s="12" t="n">
        <x:f>MAX(C551,1)/Settings!$B$18</x:f>
        <x:v>0.025601028010994675</x:v>
      </x:c>
      <x:c r="E551" s="12" t="n">
        <x:f>-Settings!$B$11*LN(D551)</x:f>
        <x:v>219.9073662974039</x:v>
      </x:c>
      <x:c r="F551" s="12" t="n">
        <x:f t="shared" ref="F551:F582" si="18">F550+E551</x:f>
        <x:v>4010.475875436116</x:v>
      </x:c>
      <x:c r="G551" s="12" t="n">
        <x:f>MOD(Settings!$B$17*G550,Settings!$B$18)</x:f>
        <x:v>410018772</x:v>
      </x:c>
      <x:c r="H551" s="12" t="n">
        <x:f>MAX(G551,1)/Settings!$B$18</x:f>
        <x:v>0.1909298692787671</x:v>
      </x:c>
      <x:c r="I551" s="12" t="n">
        <x:f>-Settings!$B$21*LN(H551)</x:f>
        <x:v>6.62339637964912</x:v>
      </x:c>
      <x:c r="J551" s="12" t="n">
        <x:f>-Settings!$B$24*LN(H551)</x:f>
        <x:v>19.87018913894736</x:v>
      </x:c>
      <x:c r="K551" s="12" t="n">
        <x:f>Settings!$B$12</x:f>
        <x:v>300</x:v>
      </x:c>
      <x:c r="L551" s="12" t="n">
        <x:f>Settings!$B$12*Settings!$B$25</x:f>
        <x:v>75</x:v>
      </x:c>
    </x:row>
    <x:row r="552">
      <x:c r="A552" s="7">
        <x:v>5</x:v>
      </x:c>
      <x:c r="B552" s="7">
        <x:v>67</x:v>
      </x:c>
      <x:c r="C552" s="12" t="n">
        <x:f>MOD(Settings!$B$17*C551,Settings!$B$18)</x:f>
        <x:v>593731513</x:v>
      </x:c>
      <x:c r="D552" s="12" t="n">
        <x:f>MAX(C552,1)/Settings!$B$18</x:f>
        <x:v>0.27647778078749674</x:v>
      </x:c>
      <x:c r="E552" s="12" t="n">
        <x:f>-Settings!$B$11*LN(D552)</x:f>
        <x:v>77.13748920385521</x:v>
      </x:c>
      <x:c r="F552" s="12">
        <x:f t="shared" si="18"/>
        <x:v>4087.6133646399712</x:v>
      </x:c>
      <x:c r="G552" s="12" t="n">
        <x:f>MOD(Settings!$B$17*G551,Settings!$B$18)</x:f>
        <x:v>2057961428</x:v>
      </x:c>
      <x:c r="H552" s="12" t="n">
        <x:f>MAX(G552,1)/Settings!$B$18</x:f>
        <x:v>0.9583129682384026</x:v>
      </x:c>
      <x:c r="I552" s="12" t="n">
        <x:f>-Settings!$B$21*LN(H552)</x:f>
        <x:v>0.17032346071372986</x:v>
      </x:c>
      <x:c r="J552" s="12" t="n">
        <x:f>-Settings!$B$24*LN(H552)</x:f>
        <x:v>0.5109703821411896</x:v>
      </x:c>
      <x:c r="K552" s="12" t="n">
        <x:f>Settings!$B$12</x:f>
        <x:v>300</x:v>
      </x:c>
      <x:c r="L552" s="12" t="n">
        <x:f>Settings!$B$12*Settings!$B$25</x:f>
        <x:v>75</x:v>
      </x:c>
    </x:row>
    <x:row r="553">
      <x:c r="A553" s="7">
        <x:v>5</x:v>
      </x:c>
      <x:c r="B553" s="7">
        <x:v>68</x:v>
      </x:c>
      <x:c r="C553" s="12" t="n">
        <x:f>MOD(Settings!$B$17*C552,Settings!$B$18)</x:f>
        <x:v>1636515029</x:v>
      </x:c>
      <x:c r="D553" s="12" t="n">
        <x:f>MAX(C553,1)/Settings!$B$18</x:f>
        <x:v>0.7620616954574648</x:v>
      </x:c>
      <x:c r="E553" s="12" t="n">
        <x:f>-Settings!$B$11*LN(D553)</x:f>
        <x:v>16.30366568434298</x:v>
      </x:c>
      <x:c r="F553" s="12">
        <x:f t="shared" si="18"/>
        <x:v>4103.9170303243145</x:v>
      </x:c>
      <x:c r="G553" s="12" t="n">
        <x:f>MOD(Settings!$B$17*G552,Settings!$B$18)</x:f>
        <x:v>786101814</x:v>
      </x:c>
      <x:c r="H553" s="12" t="n">
        <x:f>MAX(G553,1)/Settings!$B$18</x:f>
        <x:v>0.36605718283264765</x:v>
      </x:c>
      <x:c r="I553" s="12" t="n">
        <x:f>-Settings!$B$21*LN(H553)</x:f>
        <x:v>4.01986288214747</x:v>
      </x:c>
      <x:c r="J553" s="12" t="n">
        <x:f>-Settings!$B$24*LN(H553)</x:f>
        <x:v>12.059588646442409</x:v>
      </x:c>
      <x:c r="K553" s="12" t="n">
        <x:f>Settings!$B$12</x:f>
        <x:v>300</x:v>
      </x:c>
      <x:c r="L553" s="12" t="n">
        <x:f>Settings!$B$12*Settings!$B$25</x:f>
        <x:v>75</x:v>
      </x:c>
    </x:row>
    <x:row r="554">
      <x:c r="A554" s="7">
        <x:v>5</x:v>
      </x:c>
      <x:c r="B554" s="7">
        <x:v>69</x:v>
      </x:c>
      <x:c r="C554" s="12" t="n">
        <x:f>MOD(Settings!$B$17*C553,Settings!$B$18)</x:f>
        <x:v>2085025274</x:v>
      </x:c>
      <x:c r="D554" s="12" t="n">
        <x:f>MAX(C554,1)/Settings!$B$18</x:f>
        <x:v>0.9709155536121296</x:v>
      </x:c>
      <x:c r="E554" s="12" t="n">
        <x:f>-Settings!$B$11*LN(D554)</x:f>
        <x:v>1.7709469767836463</x:v>
      </x:c>
      <x:c r="F554" s="12">
        <x:f t="shared" si="18"/>
        <x:v>4105.6879773010978</x:v>
      </x:c>
      <x:c r="G554" s="12" t="n">
        <x:f>MOD(Settings!$B$17*G553,Settings!$B$18)</x:f>
        <x:v>693791554</x:v>
      </x:c>
      <x:c r="H554" s="12" t="n">
        <x:f>MAX(G554,1)/Settings!$B$18</x:f>
        <x:v>0.32307186830931894</x:v>
      </x:c>
      <x:c r="I554" s="12" t="n">
        <x:f>-Settings!$B$21*LN(H554)</x:f>
        <x:v>4.519521912015442</x:v>
      </x:c>
      <x:c r="J554" s="12" t="n">
        <x:f>-Settings!$B$24*LN(H554)</x:f>
        <x:v>13.558565736046326</x:v>
      </x:c>
      <x:c r="K554" s="12" t="n">
        <x:f>Settings!$B$12</x:f>
        <x:v>300</x:v>
      </x:c>
      <x:c r="L554" s="12" t="n">
        <x:f>Settings!$B$12*Settings!$B$25</x:f>
        <x:v>75</x:v>
      </x:c>
    </x:row>
    <x:row r="555">
      <x:c r="A555" s="7">
        <x:v>5</x:v>
      </x:c>
      <x:c r="B555" s="7">
        <x:v>70</x:v>
      </x:c>
      <x:c r="C555" s="12" t="n">
        <x:f>MOD(Settings!$B$17*C554,Settings!$B$18)</x:f>
        <x:v>381628372</x:v>
      </x:c>
      <x:c r="D555" s="12" t="n">
        <x:f>MAX(C555,1)/Settings!$B$18</x:f>
        <x:v>0.17770955906142927</x:v>
      </x:c>
      <x:c r="E555" s="12" t="n">
        <x:f>-Settings!$B$11*LN(D555)</x:f>
        <x:v>103.65628512079488</x:v>
      </x:c>
      <x:c r="F555" s="12">
        <x:f t="shared" si="18"/>
        <x:v>4209.3442624218924</x:v>
      </x:c>
      <x:c r="G555" s="12" t="n">
        <x:f>MOD(Settings!$B$17*G554,Settings!$B$18)</x:f>
        <x:v>1865928515</x:v>
      </x:c>
      <x:c r="H555" s="12" t="n">
        <x:f>MAX(G555,1)/Settings!$B$18</x:f>
        <x:v>0.868890674723727</x:v>
      </x:c>
      <x:c r="I555" s="12" t="n">
        <x:f>-Settings!$B$21*LN(H555)</x:f>
        <x:v>0.5621518698898982</x:v>
      </x:c>
      <x:c r="J555" s="12" t="n">
        <x:f>-Settings!$B$24*LN(H555)</x:f>
        <x:v>1.6864556096696945</x:v>
      </x:c>
      <x:c r="K555" s="12" t="n">
        <x:f>Settings!$B$12</x:f>
        <x:v>300</x:v>
      </x:c>
      <x:c r="L555" s="12" t="n">
        <x:f>Settings!$B$12*Settings!$B$25</x:f>
        <x:v>75</x:v>
      </x:c>
    </x:row>
    <x:row r="556">
      <x:c r="A556" s="7">
        <x:v>5</x:v>
      </x:c>
      <x:c r="B556" s="7">
        <x:v>71</x:v>
      </x:c>
      <x:c r="C556" s="12" t="n">
        <x:f>MOD(Settings!$B$17*C555,Settings!$B$18)</x:f>
        <x:v>1641878262</x:v>
      </x:c>
      <x:c r="D556" s="12" t="n">
        <x:f>MAX(C556,1)/Settings!$B$18</x:f>
        <x:v>0.7645591454415391</x:v>
      </x:c>
      <x:c r="E556" s="12" t="n">
        <x:f>-Settings!$B$11*LN(D556)</x:f>
        <x:v>16.107353504255308</x:v>
      </x:c>
      <x:c r="F556" s="12">
        <x:f t="shared" si="18"/>
        <x:v>4225.4516159261475</x:v>
      </x:c>
      <x:c r="G556" s="12" t="n">
        <x:f>MOD(Settings!$B$17*G555,Settings!$B$18)</x:f>
        <x:v>956854464</x:v>
      </x:c>
      <x:c r="H556" s="12" t="n">
        <x:f>MAX(G556,1)/Settings!$B$18</x:f>
        <x:v>0.4455700816798816</x:v>
      </x:c>
      <x:c r="I556" s="12" t="n">
        <x:f>-Settings!$B$21*LN(H556)</x:f>
        <x:v>3.233602937100543</x:v>
      </x:c>
      <x:c r="J556" s="12" t="n">
        <x:f>-Settings!$B$24*LN(H556)</x:f>
        <x:v>9.700808811301629</x:v>
      </x:c>
      <x:c r="K556" s="12" t="n">
        <x:f>Settings!$B$12</x:f>
        <x:v>300</x:v>
      </x:c>
      <x:c r="L556" s="12" t="n">
        <x:f>Settings!$B$12*Settings!$B$25</x:f>
        <x:v>75</x:v>
      </x:c>
    </x:row>
    <x:row r="557">
      <x:c r="A557" s="7">
        <x:v>5</x:v>
      </x:c>
      <x:c r="B557" s="7">
        <x:v>72</x:v>
      </x:c>
      <x:c r="C557" s="12" t="n">
        <x:f>MOD(Settings!$B$17*C556,Settings!$B$18)</x:f>
        <x:v>2030569131</x:v>
      </x:c>
      <x:c r="D557" s="12" t="n">
        <x:f>MAX(C557,1)/Settings!$B$18</x:f>
        <x:v>0.9455574359491269</x:v>
      </x:c>
      <x:c r="E557" s="12" t="n">
        <x:f>-Settings!$B$11*LN(D557)</x:f>
        <x:v>3.3588387652537453</x:v>
      </x:c>
      <x:c r="F557" s="12">
        <x:f t="shared" si="18"/>
        <x:v>4228.810454691401</x:v>
      </x:c>
      <x:c r="G557" s="12" t="n">
        <x:f>MOD(Settings!$B$17*G556,Settings!$B$18)</x:f>
        <x:v>1495427712</x:v>
      </x:c>
      <x:c r="H557" s="12" t="n">
        <x:f>MAX(G557,1)/Settings!$B$18</x:f>
        <x:v>0.6963627937698563</x:v>
      </x:c>
      <x:c r="I557" s="12" t="n">
        <x:f>-Settings!$B$21*LN(H557)</x:f>
        <x:v>1.4475379961506825</x:v>
      </x:c>
      <x:c r="J557" s="12" t="n">
        <x:f>-Settings!$B$24*LN(H557)</x:f>
        <x:v>4.342613988452047</x:v>
      </x:c>
      <x:c r="K557" s="12" t="n">
        <x:f>Settings!$B$12</x:f>
        <x:v>300</x:v>
      </x:c>
      <x:c r="L557" s="12" t="n">
        <x:f>Settings!$B$12*Settings!$B$25</x:f>
        <x:v>75</x:v>
      </x:c>
    </x:row>
    <x:row r="558">
      <x:c r="A558" s="7">
        <x:v>5</x:v>
      </x:c>
      <x:c r="B558" s="7">
        <x:v>73</x:v>
      </x:c>
      <x:c r="C558" s="12" t="n">
        <x:f>MOD(Settings!$B$17*C557,Settings!$B$18)</x:f>
        <x:v>2112750240</x:v>
      </x:c>
      <x:c r="D558" s="12" t="n">
        <x:f>MAX(C558,1)/Settings!$B$18</x:f>
        <x:v>0.9838259969762647</x:v>
      </x:c>
      <x:c r="E558" s="12" t="n">
        <x:f>-Settings!$B$11*LN(D558)</x:f>
        <x:v>0.9783737944655926</x:v>
      </x:c>
      <x:c r="F558" s="12">
        <x:f t="shared" si="18"/>
        <x:v>4229.7888284858664</x:v>
      </x:c>
      <x:c r="G558" s="12" t="n">
        <x:f>MOD(Settings!$B$17*G557,Settings!$B$18)</x:f>
        <x:v>1652434743</x:v>
      </x:c>
      <x:c r="H558" s="12" t="n">
        <x:f>MAX(G558,1)/Settings!$B$18</x:f>
        <x:v>0.769474889975728</x:v>
      </x:c>
      <x:c r="I558" s="12" t="n">
        <x:f>-Settings!$B$21*LN(H558)</x:f>
        <x:v>1.0481878313844626</x:v>
      </x:c>
      <x:c r="J558" s="12" t="n">
        <x:f>-Settings!$B$24*LN(H558)</x:f>
        <x:v>3.1445634941533878</x:v>
      </x:c>
      <x:c r="K558" s="12" t="n">
        <x:f>Settings!$B$12</x:f>
        <x:v>300</x:v>
      </x:c>
      <x:c r="L558" s="12" t="n">
        <x:f>Settings!$B$12*Settings!$B$25</x:f>
        <x:v>75</x:v>
      </x:c>
    </x:row>
    <x:row r="559">
      <x:c r="A559" s="7">
        <x:v>5</x:v>
      </x:c>
      <x:c r="B559" s="7">
        <x:v>74</x:v>
      </x:c>
      <x:c r="C559" s="12" t="n">
        <x:f>MOD(Settings!$B$17*C558,Settings!$B$18)</x:f>
        <x:v>351180535</x:v>
      </x:c>
      <x:c r="D559" s="12" t="n">
        <x:f>MAX(C559,1)/Settings!$B$18</x:f>
        <x:v>0.16353118008167072</x:v>
      </x:c>
      <x:c r="E559" s="12" t="n">
        <x:f>-Settings!$B$11*LN(D559)</x:f>
        <x:v>108.64509617778418</x:v>
      </x:c>
      <x:c r="F559" s="12">
        <x:f t="shared" si="18"/>
        <x:v>4338.4339246636509</x:v>
      </x:c>
      <x:c r="G559" s="12" t="n">
        <x:f>MOD(Settings!$B$17*G558,Settings!$B$18)</x:f>
        <x:v>1212202597</x:v>
      </x:c>
      <x:c r="H559" s="12" t="n">
        <x:f>MAX(G559,1)/Settings!$B$18</x:f>
        <x:v>0.5644758220596592</x:v>
      </x:c>
      <x:c r="I559" s="12" t="n">
        <x:f>-Settings!$B$21*LN(H559)</x:f>
        <x:v>2.287430908110938</x:v>
      </x:c>
      <x:c r="J559" s="12" t="n">
        <x:f>-Settings!$B$24*LN(H559)</x:f>
        <x:v>6.862292724332814</x:v>
      </x:c>
      <x:c r="K559" s="12" t="n">
        <x:f>Settings!$B$12</x:f>
        <x:v>300</x:v>
      </x:c>
      <x:c r="L559" s="12" t="n">
        <x:f>Settings!$B$12*Settings!$B$25</x:f>
        <x:v>75</x:v>
      </x:c>
    </x:row>
    <x:row r="560">
      <x:c r="A560" s="7">
        <x:v>5</x:v>
      </x:c>
      <x:c r="B560" s="7">
        <x:v>75</x:v>
      </x:c>
      <x:c r="C560" s="12" t="n">
        <x:f>MOD(Settings!$B$17*C559,Settings!$B$18)</x:f>
        <x:v>1006189789</x:v>
      </x:c>
      <x:c r="D560" s="12" t="n">
        <x:f>MAX(C560,1)/Settings!$B$18</x:f>
        <x:v>0.4685436326398252</x:v>
      </x:c>
      <x:c r="E560" s="12" t="n">
        <x:f>-Settings!$B$11*LN(D560)</x:f>
        <x:v>45.48756294027213</x:v>
      </x:c>
      <x:c r="F560" s="12">
        <x:f t="shared" si="18"/>
        <x:v>4383.9214876039232</x:v>
      </x:c>
      <x:c r="G560" s="12" t="n">
        <x:f>MOD(Settings!$B$17*G559,Settings!$B$18)</x:f>
        <x:v>311688690</x:v>
      </x:c>
      <x:c r="H560" s="12" t="n">
        <x:f>MAX(G560,1)/Settings!$B$18</x:f>
        <x:v>0.1451413566922496</x:v>
      </x:c>
      <x:c r="I560" s="12" t="n">
        <x:f>-Settings!$B$21*LN(H560)</x:f>
        <x:v>7.720188550810827</x:v>
      </x:c>
      <x:c r="J560" s="12" t="n">
        <x:f>-Settings!$B$24*LN(H560)</x:f>
        <x:v>23.16056565243248</x:v>
      </x:c>
      <x:c r="K560" s="12" t="n">
        <x:f>Settings!$B$12</x:f>
        <x:v>300</x:v>
      </x:c>
      <x:c r="L560" s="12" t="n">
        <x:f>Settings!$B$12*Settings!$B$25</x:f>
        <x:v>75</x:v>
      </x:c>
    </x:row>
    <x:row r="561">
      <x:c r="A561" s="7">
        <x:v>5</x:v>
      </x:c>
      <x:c r="B561" s="7">
        <x:v>76</x:v>
      </x:c>
      <x:c r="C561" s="12" t="n">
        <x:f>MOD(Settings!$B$17*C560,Settings!$B$18)</x:f>
        <x:v>1745547245</x:v>
      </x:c>
      <x:c r="D561" s="12" t="n">
        <x:f>MAX(C561,1)/Settings!$B$18</x:f>
        <x:v>0.812833777541683</x:v>
      </x:c>
      <x:c r="E561" s="12" t="n">
        <x:f>-Settings!$B$11*LN(D561)</x:f>
        <x:v>12.433718760391354</x:v>
      </x:c>
      <x:c r="F561" s="12">
        <x:f t="shared" si="18"/>
        <x:v>4396.3552063643147</x:v>
      </x:c>
      <x:c r="G561" s="12" t="n">
        <x:f>MOD(Settings!$B$17*G560,Settings!$B$18)</x:f>
        <x:v>839197797</x:v>
      </x:c>
      <x:c r="H561" s="12" t="n">
        <x:f>MAX(G561,1)/Settings!$B$18</x:f>
        <x:v>0.39078192663881084</x:v>
      </x:c>
      <x:c r="I561" s="12" t="n">
        <x:f>-Settings!$B$21*LN(H561)</x:f>
        <x:v>3.7584224278755545</x:v>
      </x:c>
      <x:c r="J561" s="12" t="n">
        <x:f>-Settings!$B$24*LN(H561)</x:f>
        <x:v>11.275267283626663</x:v>
      </x:c>
      <x:c r="K561" s="12" t="n">
        <x:f>Settings!$B$12</x:f>
        <x:v>300</x:v>
      </x:c>
      <x:c r="L561" s="12" t="n">
        <x:f>Settings!$B$12*Settings!$B$25</x:f>
        <x:v>75</x:v>
      </x:c>
    </x:row>
    <x:row r="562">
      <x:c r="A562" s="7">
        <x:v>5</x:v>
      </x:c>
      <x:c r="B562" s="7">
        <x:v>77</x:v>
      </x:c>
      <x:c r="C562" s="12" t="n">
        <x:f>MOD(Settings!$B$17*C561,Settings!$B$18)</x:f>
        <x:v>638445048</x:v>
      </x:c>
      <x:c r="D562" s="12" t="n">
        <x:f>MAX(C562,1)/Settings!$B$18</x:f>
        <x:v>0.2972991430653721</x:v>
      </x:c>
      <x:c r="E562" s="12" t="n">
        <x:f>-Settings!$B$11*LN(D562)</x:f>
        <x:v>72.78098588235068</x:v>
      </x:c>
      <x:c r="F562" s="12">
        <x:f t="shared" si="18"/>
        <x:v>4469.1361922466649</x:v>
      </x:c>
      <x:c r="G562" s="12" t="n">
        <x:f>MOD(Settings!$B$17*G561,Settings!$B$18)</x:f>
        <x:v>1872264330</x:v>
      </x:c>
      <x:c r="H562" s="12" t="n">
        <x:f>MAX(G562,1)/Settings!$B$18</x:f>
        <x:v>0.8718410184941445</x:v>
      </x:c>
      <x:c r="I562" s="12" t="n">
        <x:f>-Settings!$B$21*LN(H562)</x:f>
        <x:v>0.5485927597432326</x:v>
      </x:c>
      <x:c r="J562" s="12" t="n">
        <x:f>-Settings!$B$24*LN(H562)</x:f>
        <x:v>1.645778279229698</x:v>
      </x:c>
      <x:c r="K562" s="12" t="n">
        <x:f>Settings!$B$12</x:f>
        <x:v>300</x:v>
      </x:c>
      <x:c r="L562" s="12" t="n">
        <x:f>Settings!$B$12*Settings!$B$25</x:f>
        <x:v>75</x:v>
      </x:c>
    </x:row>
    <x:row r="563">
      <x:c r="A563" s="7">
        <x:v>5</x:v>
      </x:c>
      <x:c r="B563" s="7">
        <x:v>78</x:v>
      </x:c>
      <x:c r="C563" s="12" t="n">
        <x:f>MOD(Settings!$B$17*C562,Settings!$B$18)</x:f>
        <x:v>1517621324</x:v>
      </x:c>
      <x:c r="D563" s="12" t="n">
        <x:f>MAX(C563,1)/Settings!$B$18</x:f>
        <x:v>0.7066974997085973</x:v>
      </x:c>
      <x:c r="E563" s="12" t="n">
        <x:f>-Settings!$B$11*LN(D563)</x:f>
        <x:v>20.829154156374752</x:v>
      </x:c>
      <x:c r="F563" s="12">
        <x:f t="shared" si="18"/>
        <x:v>4489.9653464030398</x:v>
      </x:c>
      <x:c r="G563" s="12" t="n">
        <x:f>MOD(Settings!$B$17*G562,Settings!$B$18)</x:f>
        <x:v>68714819</x:v>
      </x:c>
      <x:c r="H563" s="12" t="n">
        <x:f>MAX(G563,1)/Settings!$B$18</x:f>
        <x:v>0.03199783108755845</x:v>
      </x:c>
      <x:c r="I563" s="12" t="n">
        <x:f>-Settings!$B$21*LN(H563)</x:f>
        <x:v>13.768348627973104</x:v>
      </x:c>
      <x:c r="J563" s="12" t="n">
        <x:f>-Settings!$B$24*LN(H563)</x:f>
        <x:v>41.30504588391931</x:v>
      </x:c>
      <x:c r="K563" s="12" t="n">
        <x:f>Settings!$B$12</x:f>
        <x:v>300</x:v>
      </x:c>
      <x:c r="L563" s="12" t="n">
        <x:f>Settings!$B$12*Settings!$B$25</x:f>
        <x:v>75</x:v>
      </x:c>
    </x:row>
    <x:row r="564">
      <x:c r="A564" s="7">
        <x:v>5</x:v>
      </x:c>
      <x:c r="B564" s="7">
        <x:v>79</x:v>
      </x:c>
      <x:c r="C564" s="12" t="n">
        <x:f>MOD(Settings!$B$17*C563,Settings!$B$18)</x:f>
        <x:v>998317049</x:v>
      </x:c>
      <x:c r="D564" s="12" t="n">
        <x:f>MAX(C564,1)/Settings!$B$18</x:f>
        <x:v>0.4648776023950789</x:v>
      </x:c>
      <x:c r="E564" s="12" t="n">
        <x:f>-Settings!$B$11*LN(D564)</x:f>
        <x:v>45.95886772194973</x:v>
      </x:c>
      <x:c r="F564" s="12">
        <x:f t="shared" si="18"/>
        <x:v>4535.9242141249897</x:v>
      </x:c>
      <x:c r="G564" s="12" t="n">
        <x:f>MOD(Settings!$B$17*G563,Settings!$B$18)</x:f>
        <x:v>1691244494</x:v>
      </x:c>
      <x:c r="H564" s="12" t="n">
        <x:f>MAX(G564,1)/Settings!$B$18</x:f>
        <x:v>0.7875470885948963</x:v>
      </x:c>
      <x:c r="I564" s="12" t="n">
        <x:f>-Settings!$B$21*LN(H564)</x:f>
        <x:v>0.9553284601154519</x:v>
      </x:c>
      <x:c r="J564" s="12" t="n">
        <x:f>-Settings!$B$24*LN(H564)</x:f>
        <x:v>2.8659853803463555</x:v>
      </x:c>
      <x:c r="K564" s="12" t="n">
        <x:f>Settings!$B$12</x:f>
        <x:v>300</x:v>
      </x:c>
      <x:c r="L564" s="12" t="n">
        <x:f>Settings!$B$12*Settings!$B$25</x:f>
        <x:v>75</x:v>
      </x:c>
    </x:row>
    <x:row r="565">
      <x:c r="A565" s="7">
        <x:v>5</x:v>
      </x:c>
      <x:c r="B565" s="7">
        <x:v>80</x:v>
      </x:c>
      <x:c r="C565" s="12" t="n">
        <x:f>MOD(Settings!$B$17*C564,Settings!$B$18)</x:f>
        <x:v>424908532</x:v>
      </x:c>
      <x:c r="D565" s="12" t="n">
        <x:f>MAX(C565,1)/Settings!$B$18</x:f>
        <x:v>0.19786345409129907</x:v>
      </x:c>
      <x:c r="E565" s="12" t="n">
        <x:f>-Settings!$B$11*LN(D565)</x:f>
        <x:v>97.21068671942257</x:v>
      </x:c>
      <x:c r="F565" s="12">
        <x:f t="shared" si="18"/>
        <x:v>4633.1349008444122</x:v>
      </x:c>
      <x:c r="G565" s="12" t="n">
        <x:f>MOD(Settings!$B$17*G564,Settings!$B$18)</x:f>
        <x:v>652658966</x:v>
      </x:c>
      <x:c r="H565" s="12" t="n">
        <x:f>MAX(G565,1)/Settings!$B$18</x:f>
        <x:v>0.3039180144220209</x:v>
      </x:c>
      <x:c r="I565" s="12" t="n">
        <x:f>-Settings!$B$21*LN(H565)</x:f>
        <x:v>4.763989213399555</x:v>
      </x:c>
      <x:c r="J565" s="12" t="n">
        <x:f>-Settings!$B$24*LN(H565)</x:f>
        <x:v>14.291967640198667</x:v>
      </x:c>
      <x:c r="K565" s="12" t="n">
        <x:f>Settings!$B$12</x:f>
        <x:v>300</x:v>
      </x:c>
      <x:c r="L565" s="12" t="n">
        <x:f>Settings!$B$12*Settings!$B$25</x:f>
        <x:v>75</x:v>
      </x:c>
    </x:row>
    <x:row r="566">
      <x:c r="A566" s="7">
        <x:v>5</x:v>
      </x:c>
      <x:c r="B566" s="7">
        <x:v>81</x:v>
      </x:c>
      <x:c r="C566" s="12" t="n">
        <x:f>MOD(Settings!$B$17*C565,Settings!$B$18)</x:f>
        <x:v>1054571049</x:v>
      </x:c>
      <x:c r="D566" s="12" t="n">
        <x:f>MAX(C566,1)/Settings!$B$18</x:f>
        <x:v>0.4910729124634866</x:v>
      </x:c>
      <x:c r="E566" s="12" t="n">
        <x:f>-Settings!$B$11*LN(D566)</x:f>
        <x:v>42.66975985940171</x:v>
      </x:c>
      <x:c r="F566" s="12">
        <x:f t="shared" si="18"/>
        <x:v>4675.8046607038141</x:v>
      </x:c>
      <x:c r="G566" s="12" t="n">
        <x:f>MOD(Settings!$B$17*G565,Settings!$B$18)</x:f>
        <x:v>2040256333</x:v>
      </x:c>
      <x:c r="H566" s="12" t="n">
        <x:f>MAX(G566,1)/Settings!$B$18</x:f>
        <x:v>0.9500683909049576</x:v>
      </x:c>
      <x:c r="I566" s="12" t="n">
        <x:f>-Settings!$B$21*LN(H566)</x:f>
        <x:v>0.2048852262098628</x:v>
      </x:c>
      <x:c r="J566" s="12" t="n">
        <x:f>-Settings!$B$24*LN(H566)</x:f>
        <x:v>0.6146556786295884</x:v>
      </x:c>
      <x:c r="K566" s="12" t="n">
        <x:f>Settings!$B$12</x:f>
        <x:v>300</x:v>
      </x:c>
      <x:c r="L566" s="12" t="n">
        <x:f>Settings!$B$12*Settings!$B$25</x:f>
        <x:v>75</x:v>
      </x:c>
    </x:row>
    <x:row r="567">
      <x:c r="A567" s="7">
        <x:v>5</x:v>
      </x:c>
      <x:c r="B567" s="7">
        <x:v>82</x:v>
      </x:c>
      <x:c r="C567" s="12" t="n">
        <x:f>MOD(Settings!$B$17*C566,Settings!$B$18)</x:f>
        <x:v>993081852</x:v>
      </x:c>
      <x:c r="D567" s="12" t="n">
        <x:f>MAX(C567,1)/Settings!$B$18</x:f>
        <x:v>0.4624397738196141</x:v>
      </x:c>
      <x:c r="E567" s="12" t="n">
        <x:f>-Settings!$B$11*LN(D567)</x:f>
        <x:v>46.27433695663554</x:v>
      </x:c>
      <x:c r="F567" s="12">
        <x:f t="shared" si="18"/>
        <x:v>4722.0789976604492</x:v>
      </x:c>
      <x:c r="G567" s="12" t="n">
        <x:f>MOD(Settings!$B$17*G566,Settings!$B$18)</x:f>
        <x:v>1716797082</x:v>
      </x:c>
      <x:c r="H567" s="12" t="n">
        <x:f>MAX(G567,1)/Settings!$B$18</x:f>
        <x:v>0.7994459396225614</x:v>
      </x:c>
      <x:c r="I567" s="12" t="n">
        <x:f>-Settings!$B$21*LN(H567)</x:f>
        <x:v>0.8953454669087656</x:v>
      </x:c>
      <x:c r="J567" s="12" t="n">
        <x:f>-Settings!$B$24*LN(H567)</x:f>
        <x:v>2.6860364007262967</x:v>
      </x:c>
      <x:c r="K567" s="12" t="n">
        <x:f>Settings!$B$12</x:f>
        <x:v>300</x:v>
      </x:c>
      <x:c r="L567" s="12" t="n">
        <x:f>Settings!$B$12*Settings!$B$25</x:f>
        <x:v>75</x:v>
      </x:c>
    </x:row>
    <x:row r="568">
      <x:c r="A568" s="7">
        <x:v>5</x:v>
      </x:c>
      <x:c r="B568" s="7">
        <x:v>83</x:v>
      </x:c>
      <x:c r="C568" s="12" t="n">
        <x:f>MOD(Settings!$B$17*C567,Settings!$B$18)</x:f>
        <x:v>483782080</x:v>
      </x:c>
      <x:c r="D568" s="12" t="n">
        <x:f>MAX(C568,1)/Settings!$B$18</x:f>
        <x:v>0.22527858625411923</x:v>
      </x:c>
      <x:c r="E568" s="12" t="n">
        <x:f>-Settings!$B$11*LN(D568)</x:f>
        <x:v>89.4250488922595</x:v>
      </x:c>
      <x:c r="F568" s="12">
        <x:f t="shared" si="18"/>
        <x:v>4811.504046552709</x:v>
      </x:c>
      <x:c r="G568" s="12" t="n">
        <x:f>MOD(Settings!$B$17*G567,Settings!$B$18)</x:f>
        <x:v>618276082</x:v>
      </x:c>
      <x:c r="H568" s="12" t="n">
        <x:f>MAX(G568,1)/Settings!$B$18</x:f>
        <x:v>0.2879072363897726</x:v>
      </x:c>
      <x:c r="I568" s="12" t="n">
        <x:f>-Settings!$B$21*LN(H568)</x:f>
        <x:v>4.980467786396208</x:v>
      </x:c>
      <x:c r="J568" s="12" t="n">
        <x:f>-Settings!$B$24*LN(H568)</x:f>
        <x:v>14.941403359188623</x:v>
      </x:c>
      <x:c r="K568" s="12" t="n">
        <x:f>Settings!$B$12</x:f>
        <x:v>300</x:v>
      </x:c>
      <x:c r="L568" s="12" t="n">
        <x:f>Settings!$B$12*Settings!$B$25</x:f>
        <x:v>75</x:v>
      </x:c>
    </x:row>
    <x:row r="569">
      <x:c r="A569" s="7">
        <x:v>5</x:v>
      </x:c>
      <x:c r="B569" s="7">
        <x:v>84</x:v>
      </x:c>
      <x:c r="C569" s="12" t="n">
        <x:f>MOD(Settings!$B$17*C568,Settings!$B$18)</x:f>
        <x:v>552331018</x:v>
      </x:c>
      <x:c r="D569" s="12" t="n">
        <x:f>MAX(C569,1)/Settings!$B$18</x:f>
        <x:v>0.2571991729816418</x:v>
      </x:c>
      <x:c r="E569" s="12" t="n">
        <x:f>-Settings!$B$11*LN(D569)</x:f>
        <x:v>81.47427012550789</x:v>
      </x:c>
      <x:c r="F569" s="12">
        <x:f t="shared" si="18"/>
        <x:v>4892.9783166782172</x:v>
      </x:c>
      <x:c r="G569" s="12" t="n">
        <x:f>MOD(Settings!$B$17*G568,Settings!$B$18)</x:f>
        <x:v>1840225988</x:v>
      </x:c>
      <x:c r="H569" s="12" t="n">
        <x:f>MAX(G569,1)/Settings!$B$18</x:f>
        <x:v>0.8569220029082717</x:v>
      </x:c>
      <x:c r="I569" s="12" t="n">
        <x:f>-Settings!$B$21*LN(H569)</x:f>
        <x:v>0.6176335052073034</x:v>
      </x:c>
      <x:c r="J569" s="12" t="n">
        <x:f>-Settings!$B$24*LN(H569)</x:f>
        <x:v>1.8529005156219103</x:v>
      </x:c>
      <x:c r="K569" s="12" t="n">
        <x:f>Settings!$B$12</x:f>
        <x:v>300</x:v>
      </x:c>
      <x:c r="L569" s="12" t="n">
        <x:f>Settings!$B$12*Settings!$B$25</x:f>
        <x:v>75</x:v>
      </x:c>
    </x:row>
    <x:row r="570">
      <x:c r="A570" s="7">
        <x:v>5</x:v>
      </x:c>
      <x:c r="B570" s="7">
        <x:v>85</x:v>
      </x:c>
      <x:c r="C570" s="12" t="n">
        <x:f>MOD(Settings!$B$17*C569,Settings!$B$18)</x:f>
        <x:v>1603097192</x:v>
      </x:c>
      <x:c r="D570" s="12" t="n">
        <x:f>MAX(C570,1)/Settings!$B$18</x:f>
        <x:v>0.7465003024537583</x:v>
      </x:c>
      <x:c r="E570" s="12" t="n">
        <x:f>-Settings!$B$11*LN(D570)</x:f>
        <x:v>17.541555410432295</x:v>
      </x:c>
      <x:c r="F570" s="12">
        <x:f t="shared" si="18"/>
        <x:v>4910.5198720886492</x:v>
      </x:c>
      <x:c r="G570" s="12" t="n">
        <x:f>MOD(Settings!$B$17*G569,Settings!$B$18)</x:f>
        <x:v>618696222</x:v>
      </x:c>
      <x:c r="H570" s="12" t="n">
        <x:f>MAX(G570,1)/Settings!$B$18</x:f>
        <x:v>0.2881028793231132</x:v>
      </x:c>
      <x:c r="I570" s="12" t="n">
        <x:f>-Settings!$B$21*LN(H570)</x:f>
        <x:v>4.977750571048394</x:v>
      </x:c>
      <x:c r="J570" s="12" t="n">
        <x:f>-Settings!$B$24*LN(H570)</x:f>
        <x:v>14.933251713145182</x:v>
      </x:c>
      <x:c r="K570" s="12" t="n">
        <x:f>Settings!$B$12</x:f>
        <x:v>300</x:v>
      </x:c>
      <x:c r="L570" s="12" t="n">
        <x:f>Settings!$B$12*Settings!$B$25</x:f>
        <x:v>75</x:v>
      </x:c>
    </x:row>
    <x:row r="571">
      <x:c r="A571" s="7">
        <x:v>5</x:v>
      </x:c>
      <x:c r="B571" s="7">
        <x:v>86</x:v>
      </x:c>
      <x:c r="C571" s="12" t="n">
        <x:f>MOD(Settings!$B$17*C570,Settings!$B$18)</x:f>
        <x:v>924670682</x:v>
      </x:c>
      <x:c r="D571" s="12" t="n">
        <x:f>MAX(C571,1)/Settings!$B$18</x:f>
        <x:v>0.4305833403163512</x:v>
      </x:c>
      <x:c r="E571" s="12" t="n">
        <x:f>-Settings!$B$11*LN(D571)</x:f>
        <x:v>50.55686305592262</x:v>
      </x:c>
      <x:c r="F571" s="12">
        <x:f t="shared" si="18"/>
        <x:v>4961.076735144572</x:v>
      </x:c>
      <x:c r="G571" s="12" t="n">
        <x:f>MOD(Settings!$B$17*G570,Settings!$B$18)</x:f>
        <x:v>311584380</x:v>
      </x:c>
      <x:c r="H571" s="12" t="n">
        <x:f>MAX(G571,1)/Settings!$B$18</x:f>
        <x:v>0.1450927835633479</x:v>
      </x:c>
      <x:c r="I571" s="12" t="n">
        <x:f>-Settings!$B$21*LN(H571)</x:f>
        <x:v>7.721527418231798</x:v>
      </x:c>
      <x:c r="J571" s="12" t="n">
        <x:f>-Settings!$B$24*LN(H571)</x:f>
        <x:v>23.164582254695393</x:v>
      </x:c>
      <x:c r="K571" s="12" t="n">
        <x:f>Settings!$B$12</x:f>
        <x:v>300</x:v>
      </x:c>
      <x:c r="L571" s="12" t="n">
        <x:f>Settings!$B$12*Settings!$B$25</x:f>
        <x:v>75</x:v>
      </x:c>
    </x:row>
    <x:row r="572">
      <x:c r="A572" s="7">
        <x:v>5</x:v>
      </x:c>
      <x:c r="B572" s="7">
        <x:v>87</x:v>
      </x:c>
      <x:c r="C572" s="12" t="n">
        <x:f>MOD(Settings!$B$17*C571,Settings!$B$18)</x:f>
        <x:v>1748482682</x:v>
      </x:c>
      <x:c r="D572" s="12" t="n">
        <x:f>MAX(C572,1)/Settings!$B$18</x:f>
        <x:v>0.8142006969145502</x:v>
      </x:c>
      <x:c r="E572" s="12" t="n">
        <x:f>-Settings!$B$11*LN(D572)</x:f>
        <x:v>12.332903217813058</x:v>
      </x:c>
      <x:c r="F572" s="12">
        <x:f t="shared" si="18"/>
        <x:v>4973.4096383623855</x:v>
      </x:c>
      <x:c r="G572" s="12" t="n">
        <x:f>MOD(Settings!$B$17*G571,Settings!$B$18)</x:f>
        <x:v>1233543274</x:v>
      </x:c>
      <x:c r="H572" s="12" t="n">
        <x:f>MAX(G572,1)/Settings!$B$18</x:f>
        <x:v>0.5744133491881254</x:v>
      </x:c>
      <x:c r="I572" s="12" t="n">
        <x:f>-Settings!$B$21*LN(H572)</x:f>
        <x:v>2.2176240851525972</x:v>
      </x:c>
      <x:c r="J572" s="12" t="n">
        <x:f>-Settings!$B$24*LN(H572)</x:f>
        <x:v>6.652872255457792</x:v>
      </x:c>
      <x:c r="K572" s="12" t="n">
        <x:f>Settings!$B$12</x:f>
        <x:v>300</x:v>
      </x:c>
      <x:c r="L572" s="12" t="n">
        <x:f>Settings!$B$12*Settings!$B$25</x:f>
        <x:v>75</x:v>
      </x:c>
    </x:row>
    <x:row r="573">
      <x:c r="A573" s="7">
        <x:v>5</x:v>
      </x:c>
      <x:c r="B573" s="7">
        <x:v>88</x:v>
      </x:c>
      <x:c r="C573" s="12" t="n">
        <x:f>MOD(Settings!$B$17*C572,Settings!$B$18)</x:f>
        <x:v>582210826</x:v>
      </x:c>
      <x:c r="D573" s="12" t="n">
        <x:f>MAX(C573,1)/Settings!$B$18</x:f>
        <x:v>0.27111304284590904</x:v>
      </x:c>
      <x:c r="E573" s="12" t="n">
        <x:f>-Settings!$B$11*LN(D573)</x:f>
        <x:v>78.31316476831137</x:v>
      </x:c>
      <x:c r="F573" s="12">
        <x:f t="shared" si="18"/>
        <x:v>5051.7228031306968</x:v>
      </x:c>
      <x:c r="G573" s="12" t="n">
        <x:f>MOD(Settings!$B$17*G572,Settings!$B$18)</x:f>
        <x:v>354677980</x:v>
      </x:c>
      <x:c r="H573" s="12" t="n">
        <x:f>MAX(G573,1)/Settings!$B$18</x:f>
        <x:v>0.16515980482341713</x:v>
      </x:c>
      <x:c r="I573" s="12" t="n">
        <x:f>-Settings!$B$21*LN(H573)</x:f>
        <x:v>7.203367038829579</x:v>
      </x:c>
      <x:c r="J573" s="12" t="n">
        <x:f>-Settings!$B$24*LN(H573)</x:f>
        <x:v>21.610101116488735</x:v>
      </x:c>
      <x:c r="K573" s="12" t="n">
        <x:f>Settings!$B$12</x:f>
        <x:v>300</x:v>
      </x:c>
      <x:c r="L573" s="12" t="n">
        <x:f>Settings!$B$12*Settings!$B$25</x:f>
        <x:v>75</x:v>
      </x:c>
    </x:row>
    <x:row r="574">
      <x:c r="A574" s="7">
        <x:v>5</x:v>
      </x:c>
      <x:c r="B574" s="7">
        <x:v>89</x:v>
      </x:c>
      <x:c r="C574" s="12" t="n">
        <x:f>MOD(Settings!$B$17*C573,Settings!$B$18)</x:f>
        <x:v>1281856850</x:v>
      </x:c>
      <x:c r="D574" s="12" t="n">
        <x:f>MAX(C574,1)/Settings!$B$18</x:f>
        <x:v>0.5969111111932021</x:v>
      </x:c>
      <x:c r="E574" s="12" t="n">
        <x:f>-Settings!$B$11*LN(D574)</x:f>
        <x:v>30.959224148929085</x:v>
      </x:c>
      <x:c r="F574" s="12">
        <x:f t="shared" si="18"/>
        <x:v>5082.6820272796258</x:v>
      </x:c>
      <x:c r="G574" s="12" t="n">
        <x:f>MOD(Settings!$B$17*G573,Settings!$B$18)</x:f>
        <x:v>1805689435</x:v>
      </x:c>
      <x:c r="H574" s="12" t="n">
        <x:f>MAX(G574,1)/Settings!$B$18</x:f>
        <x:v>0.8408396671716308</x:v>
      </x:c>
      <x:c r="I574" s="12" t="n">
        <x:f>-Settings!$B$21*LN(H574)</x:f>
        <x:v>0.6934171305607726</x:v>
      </x:c>
      <x:c r="J574" s="12" t="n">
        <x:f>-Settings!$B$24*LN(H574)</x:f>
        <x:v>2.0802513916823178</x:v>
      </x:c>
      <x:c r="K574" s="12" t="n">
        <x:f>Settings!$B$12</x:f>
        <x:v>300</x:v>
      </x:c>
      <x:c r="L574" s="12" t="n">
        <x:f>Settings!$B$12*Settings!$B$25</x:f>
        <x:v>75</x:v>
      </x:c>
    </x:row>
    <x:row r="575">
      <x:c r="A575" s="7">
        <x:v>5</x:v>
      </x:c>
      <x:c r="B575" s="7">
        <x:v>90</x:v>
      </x:c>
      <x:c r="C575" s="12" t="n">
        <x:f>MOD(Settings!$B$17*C574,Settings!$B$18)</x:f>
        <x:v>612131246</x:v>
      </x:c>
      <x:c r="D575" s="12" t="n">
        <x:f>MAX(C575,1)/Settings!$B$18</x:f>
        <x:v>0.28504582414638524</x:v>
      </x:c>
      <x:c r="E575" s="12" t="n">
        <x:f>-Settings!$B$11*LN(D575)</x:f>
        <x:v>75.30631950958212</x:v>
      </x:c>
      <x:c r="F575" s="12">
        <x:f t="shared" si="18"/>
        <x:v>5157.9883467892078</x:v>
      </x:c>
      <x:c r="G575" s="12" t="n">
        <x:f>MOD(Settings!$B$17*G574,Settings!$B$18)</x:f>
        <x:v>2130918288</x:v>
      </x:c>
      <x:c r="H575" s="12" t="n">
        <x:f>MAX(G575,1)/Settings!$B$18</x:f>
        <x:v>0.9922861535997531</x:v>
      </x:c>
      <x:c r="I575" s="12" t="n">
        <x:f>-Settings!$B$21*LN(H575)</x:f>
        <x:v>0.030975008016596993</x:v>
      </x:c>
      <x:c r="J575" s="12" t="n">
        <x:f>-Settings!$B$24*LN(H575)</x:f>
        <x:v>0.09292502404979097</x:v>
      </x:c>
      <x:c r="K575" s="12" t="n">
        <x:f>Settings!$B$12</x:f>
        <x:v>300</x:v>
      </x:c>
      <x:c r="L575" s="12" t="n">
        <x:f>Settings!$B$12*Settings!$B$25</x:f>
        <x:v>75</x:v>
      </x:c>
    </x:row>
    <x:row r="576">
      <x:c r="A576" s="7">
        <x:v>5</x:v>
      </x:c>
      <x:c r="B576" s="7">
        <x:v>91</x:v>
      </x:c>
      <x:c r="C576" s="12" t="n">
        <x:f>MOD(Settings!$B$17*C575,Settings!$B$18)</x:f>
        <x:v>1643182392</x:v>
      </x:c>
      <x:c r="D576" s="12" t="n">
        <x:f>MAX(C576,1)/Settings!$B$18</x:f>
        <x:v>0.7651664282964387</x:v>
      </x:c>
      <x:c r="E576" s="12" t="n">
        <x:f>-Settings!$B$11*LN(D576)</x:f>
        <x:v>16.05971492929302</x:v>
      </x:c>
      <x:c r="F576" s="12">
        <x:f t="shared" si="18"/>
        <x:v>5174.0480617185003</x:v>
      </x:c>
      <x:c r="G576" s="12" t="n">
        <x:f>MOD(Settings!$B$17*G575,Settings!$B$18)</x:f>
        <x:v>758885397</x:v>
      </x:c>
      <x:c r="H576" s="12" t="n">
        <x:f>MAX(G576,1)/Settings!$B$18</x:f>
        <x:v>0.3533835510506218</x:v>
      </x:c>
      <x:c r="I576" s="12" t="n">
        <x:f>-Settings!$B$21*LN(H576)</x:f>
        <x:v>4.16080506011222</x:v>
      </x:c>
      <x:c r="J576" s="12" t="n">
        <x:f>-Settings!$B$24*LN(H576)</x:f>
        <x:v>12.482415180336659</x:v>
      </x:c>
      <x:c r="K576" s="12" t="n">
        <x:f>Settings!$B$12</x:f>
        <x:v>300</x:v>
      </x:c>
      <x:c r="L576" s="12" t="n">
        <x:f>Settings!$B$12*Settings!$B$25</x:f>
        <x:v>75</x:v>
      </x:c>
    </x:row>
    <x:row r="577">
      <x:c r="A577" s="7">
        <x:v>5</x:v>
      </x:c>
      <x:c r="B577" s="7">
        <x:v>92</x:v>
      </x:c>
      <x:c r="C577" s="12" t="n">
        <x:f>MOD(Settings!$B$17*C576,Settings!$B$18)</x:f>
        <x:v>326761924</x:v>
      </x:c>
      <x:c r="D577" s="12" t="n">
        <x:f>MAX(C577,1)/Settings!$B$18</x:f>
        <x:v>0.15216037824384887</x:v>
      </x:c>
      <x:c r="E577" s="12" t="n">
        <x:f>-Settings!$B$11*LN(D577)</x:f>
        <x:v>112.96921166150612</x:v>
      </x:c>
      <x:c r="F577" s="12">
        <x:f t="shared" si="18"/>
        <x:v>5287.0172733800064</x:v>
      </x:c>
      <x:c r="G577" s="12" t="n">
        <x:f>MOD(Settings!$B$17*G576,Settings!$B$18)</x:f>
        <x:v>681487846</x:v>
      </x:c>
      <x:c r="H577" s="12" t="n">
        <x:f>MAX(G577,1)/Settings!$B$18</x:f>
        <x:v>0.3173425078007125</x:v>
      </x:c>
      <x:c r="I577" s="12" t="n">
        <x:f>-Settings!$B$21*LN(H577)</x:f>
        <x:v>4.5910944885604055</x:v>
      </x:c>
      <x:c r="J577" s="12" t="n">
        <x:f>-Settings!$B$24*LN(H577)</x:f>
        <x:v>13.773283465681217</x:v>
      </x:c>
      <x:c r="K577" s="12" t="n">
        <x:f>Settings!$B$12</x:f>
        <x:v>300</x:v>
      </x:c>
      <x:c r="L577" s="12" t="n">
        <x:f>Settings!$B$12*Settings!$B$25</x:f>
        <x:v>75</x:v>
      </x:c>
    </x:row>
    <x:row r="578">
      <x:c r="A578" s="7">
        <x:v>5</x:v>
      </x:c>
      <x:c r="B578" s="7">
        <x:v>93</x:v>
      </x:c>
      <x:c r="C578" s="12" t="n">
        <x:f>MOD(Settings!$B$17*C577,Settings!$B$18)</x:f>
        <x:v>771971289</x:v>
      </x:c>
      <x:c r="D578" s="12" t="n">
        <x:f>MAX(C578,1)/Settings!$B$18</x:f>
        <x:v>0.3594771443677494</x:v>
      </x:c>
      <x:c r="E578" s="12" t="n">
        <x:f>-Settings!$B$11*LN(D578)</x:f>
        <x:v>61.38628080058089</x:v>
      </x:c>
      <x:c r="F578" s="12">
        <x:f t="shared" si="18"/>
        <x:v>5348.403554180587</x:v>
      </x:c>
      <x:c r="G578" s="12" t="n">
        <x:f>MOD(Settings!$B$17*G577,Settings!$B$18)</x:f>
        <x:v>1235938271</x:v>
      </x:c>
      <x:c r="H578" s="12" t="n">
        <x:f>MAX(G578,1)/Settings!$B$18</x:f>
        <x:v>0.5755286065747629</x:v>
      </x:c>
      <x:c r="I578" s="12" t="n">
        <x:f>-Settings!$B$21*LN(H578)</x:f>
        <x:v>2.2098653788581535</x:v>
      </x:c>
      <x:c r="J578" s="12" t="n">
        <x:f>-Settings!$B$24*LN(H578)</x:f>
        <x:v>6.6295961365744605</x:v>
      </x:c>
      <x:c r="K578" s="12" t="n">
        <x:f>Settings!$B$12</x:f>
        <x:v>300</x:v>
      </x:c>
      <x:c r="L578" s="12" t="n">
        <x:f>Settings!$B$12*Settings!$B$25</x:f>
        <x:v>75</x:v>
      </x:c>
    </x:row>
    <x:row r="579">
      <x:c r="A579" s="7">
        <x:v>5</x:v>
      </x:c>
      <x:c r="B579" s="7">
        <x:v>94</x:v>
      </x:c>
      <x:c r="C579" s="12" t="n">
        <x:f>MOD(Settings!$B$17*C578,Settings!$B$18)</x:f>
        <x:v>1572742696</x:v>
      </x:c>
      <x:c r="D579" s="12" t="n">
        <x:f>MAX(C579,1)/Settings!$B$18</x:f>
        <x:v>0.7323653887642386</x:v>
      </x:c>
      <x:c r="E579" s="12" t="n">
        <x:f>-Settings!$B$11*LN(D579)</x:f>
        <x:v>18.688543475025153</x:v>
      </x:c>
      <x:c r="F579" s="12">
        <x:f t="shared" si="18"/>
        <x:v>5367.0920976556117</x:v>
      </x:c>
      <x:c r="G579" s="12" t="n">
        <x:f>MOD(Settings!$B$17*G578,Settings!$B$18)</x:f>
        <x:v>1952686913</x:v>
      </x:c>
      <x:c r="H579" s="12" t="n">
        <x:f>MAX(G579,1)/Settings!$B$18</x:f>
        <x:v>0.909290702039977</x:v>
      </x:c>
      <x:c r="I579" s="12" t="n">
        <x:f>-Settings!$B$21*LN(H579)</x:f>
        <x:v>0.38036172682692826</x:v>
      </x:c>
      <x:c r="J579" s="12" t="n">
        <x:f>-Settings!$B$24*LN(H579)</x:f>
        <x:v>1.1410851804807849</x:v>
      </x:c>
      <x:c r="K579" s="12" t="n">
        <x:f>Settings!$B$12</x:f>
        <x:v>300</x:v>
      </x:c>
      <x:c r="L579" s="12" t="n">
        <x:f>Settings!$B$12*Settings!$B$25</x:f>
        <x:v>75</x:v>
      </x:c>
    </x:row>
    <x:row r="580">
      <x:c r="A580" s="7">
        <x:v>5</x:v>
      </x:c>
      <x:c r="B580" s="7">
        <x:v>95</x:v>
      </x:c>
      <x:c r="C580" s="12" t="n">
        <x:f>MOD(Settings!$B$17*C579,Settings!$B$18)</x:f>
        <x:v>1857764396</x:v>
      </x:c>
      <x:c r="D580" s="12" t="n">
        <x:f>MAX(C580,1)/Settings!$B$18</x:f>
        <x:v>0.8650889605586831</x:v>
      </x:c>
      <x:c r="E580" s="12" t="n">
        <x:f>-Settings!$B$11*LN(D580)</x:f>
        <x:v>8.69537596571318</x:v>
      </x:c>
      <x:c r="F580" s="12">
        <x:f t="shared" si="18"/>
        <x:v>5375.7874736213253</x:v>
      </x:c>
      <x:c r="G580" s="12" t="n">
        <x:f>MOD(Settings!$B$17*G579,Settings!$B$18)</x:f>
        <x:v>963853337</x:v>
      </x:c>
      <x:c r="H580" s="12" t="n">
        <x:f>MAX(G580,1)/Settings!$B$18</x:f>
        <x:v>0.4488291858922826</x:v>
      </x:c>
      <x:c r="I580" s="12" t="n">
        <x:f>-Settings!$B$21*LN(H580)</x:f>
        <x:v>3.2044515837351497</x:v>
      </x:c>
      <x:c r="J580" s="12" t="n">
        <x:f>-Settings!$B$24*LN(H580)</x:f>
        <x:v>9.61335475120545</x:v>
      </x:c>
      <x:c r="K580" s="12" t="n">
        <x:f>Settings!$B$12</x:f>
        <x:v>300</x:v>
      </x:c>
      <x:c r="L580" s="12" t="n">
        <x:f>Settings!$B$12*Settings!$B$25</x:f>
        <x:v>75</x:v>
      </x:c>
    </x:row>
    <x:row r="581">
      <x:c r="A581" s="7">
        <x:v>5</x:v>
      </x:c>
      <x:c r="B581" s="7">
        <x:v>96</x:v>
      </x:c>
      <x:c r="C581" s="12" t="n">
        <x:f>MOD(Settings!$B$17*C580,Settings!$B$18)</x:f>
        <x:v>1181459839</x:v>
      </x:c>
      <x:c r="D581" s="12" t="n">
        <x:f>MAX(C581,1)/Settings!$B$18</x:f>
        <x:v>0.5501601097873227</x:v>
      </x:c>
      <x:c r="E581" s="12" t="n">
        <x:f>-Settings!$B$11*LN(D581)</x:f>
        <x:v>35.852756064918886</x:v>
      </x:c>
      <x:c r="F581" s="12">
        <x:f t="shared" si="18"/>
        <x:v>5411.6402296862443</x:v>
      </x:c>
      <x:c r="G581" s="12" t="n">
        <x:f>MOD(Settings!$B$17*G580,Settings!$B$18)</x:f>
        <x:v>1013885638</x:v>
      </x:c>
      <x:c r="H581" s="12" t="n">
        <x:f>MAX(G581,1)/Settings!$B$18</x:f>
        <x:v>0.47212729159375993</x:v>
      </x:c>
      <x:c r="I581" s="12" t="n">
        <x:f>-Settings!$B$21*LN(H581)</x:f>
        <x:v>3.0020265767008043</x:v>
      </x:c>
      <x:c r="J581" s="12" t="n">
        <x:f>-Settings!$B$24*LN(H581)</x:f>
        <x:v>9.006079730102414</x:v>
      </x:c>
      <x:c r="K581" s="12" t="n">
        <x:f>Settings!$B$12</x:f>
        <x:v>300</x:v>
      </x:c>
      <x:c r="L581" s="12" t="n">
        <x:f>Settings!$B$12*Settings!$B$25</x:f>
        <x:v>75</x:v>
      </x:c>
    </x:row>
    <x:row r="582">
      <x:c r="A582" s="7">
        <x:v>5</x:v>
      </x:c>
      <x:c r="B582" s="7">
        <x:v>97</x:v>
      </x:c>
      <x:c r="C582" s="12" t="n">
        <x:f>MOD(Settings!$B$17*C581,Settings!$B$18)</x:f>
        <x:v>1161713911</x:v>
      </x:c>
      <x:c r="D582" s="12" t="n">
        <x:f>MAX(C582,1)/Settings!$B$18</x:f>
        <x:v>0.5409651955314749</x:v>
      </x:c>
      <x:c r="E582" s="12" t="n">
        <x:f>-Settings!$B$11*LN(D582)</x:f>
        <x:v>36.8640201473025</x:v>
      </x:c>
      <x:c r="F582" s="12">
        <x:f t="shared" si="18"/>
        <x:v>5448.504249833547</x:v>
      </x:c>
      <x:c r="G582" s="12" t="n">
        <x:f>MOD(Settings!$B$17*G581,Settings!$B$18)</x:f>
        <x:v>93178921</x:v>
      </x:c>
      <x:c r="H582" s="12" t="n">
        <x:f>MAX(G582,1)/Settings!$B$18</x:f>
        <x:v>0.043389816323011095</x:v>
      </x:c>
      <x:c r="I582" s="12" t="n">
        <x:f>-Settings!$B$21*LN(H582)</x:f>
        <x:v>12.550122049379622</x:v>
      </x:c>
      <x:c r="J582" s="12" t="n">
        <x:f>-Settings!$B$24*LN(H582)</x:f>
        <x:v>37.650366148138865</x:v>
      </x:c>
      <x:c r="K582" s="12" t="n">
        <x:f>Settings!$B$12</x:f>
        <x:v>300</x:v>
      </x:c>
      <x:c r="L582" s="12" t="n">
        <x:f>Settings!$B$12*Settings!$B$25</x:f>
        <x:v>75</x:v>
      </x:c>
    </x:row>
    <x:row r="583">
      <x:c r="A583" s="7">
        <x:v>5</x:v>
      </x:c>
      <x:c r="B583" s="7">
        <x:v>98</x:v>
      </x:c>
      <x:c r="C583" s="12" t="n">
        <x:f>MOD(Settings!$B$17*C582,Settings!$B$18)</x:f>
        <x:v>4383653</x:v>
      </x:c>
      <x:c r="D583" s="12" t="n">
        <x:f>MAX(C583,1)/Settings!$B$18</x:f>
        <x:v>0.0020412975000409866</x:v>
      </x:c>
      <x:c r="E583" s="12" t="n">
        <x:f>-Settings!$B$11*LN(D583)</x:f>
        <x:v>371.65017863250904</x:v>
      </x:c>
      <x:c r="F583" s="12" t="n">
        <x:f t="shared" ref="F583:F605" si="19">F582+E583</x:f>
        <x:v>5820.154428466056</x:v>
      </x:c>
      <x:c r="G583" s="12" t="n">
        <x:f>MOD(Settings!$B$17*G582,Settings!$B$18)</x:f>
        <x:v>542546584</x:v>
      </x:c>
      <x:c r="H583" s="12" t="n">
        <x:f>MAX(G583,1)/Settings!$B$18</x:f>
        <x:v>0.25264294084750255</x:v>
      </x:c>
      <x:c r="I583" s="12" t="n">
        <x:f>-Settings!$B$21*LN(H583)</x:f>
        <x:v>5.503112352303491</x:v>
      </x:c>
      <x:c r="J583" s="12" t="n">
        <x:f>-Settings!$B$24*LN(H583)</x:f>
        <x:v>16.509337056910475</x:v>
      </x:c>
      <x:c r="K583" s="12" t="n">
        <x:f>Settings!$B$12</x:f>
        <x:v>300</x:v>
      </x:c>
      <x:c r="L583" s="12" t="n">
        <x:f>Settings!$B$12*Settings!$B$25</x:f>
        <x:v>75</x:v>
      </x:c>
    </x:row>
    <x:row r="584">
      <x:c r="A584" s="7">
        <x:v>5</x:v>
      </x:c>
      <x:c r="B584" s="7">
        <x:v>99</x:v>
      </x:c>
      <x:c r="C584" s="12" t="n">
        <x:f>MOD(Settings!$B$17*C583,Settings!$B$18)</x:f>
        <x:v>661611973</x:v>
      </x:c>
      <x:c r="D584" s="12" t="n">
        <x:f>MAX(C584,1)/Settings!$B$18</x:f>
        <x:v>0.30808708318885747</x:v>
      </x:c>
      <x:c r="E584" s="12" t="n">
        <x:f>-Settings!$B$11*LN(D584)</x:f>
        <x:v>70.64236790070912</x:v>
      </x:c>
      <x:c r="F584" s="12">
        <x:f t="shared" si="19"/>
        <x:v>5890.7967963667652</x:v>
      </x:c>
      <x:c r="G584" s="12" t="n">
        <x:f>MOD(Settings!$B$17*G583,Settings!$B$18)</x:f>
        <x:v>364872126</x:v>
      </x:c>
      <x:c r="H584" s="12" t="n">
        <x:f>MAX(G584,1)/Settings!$B$18</x:f>
        <x:v>0.16990682397499066</x:v>
      </x:c>
      <x:c r="I584" s="12" t="n">
        <x:f>-Settings!$B$21*LN(H584)</x:f>
        <x:v>7.090020345820816</x:v>
      </x:c>
      <x:c r="J584" s="12" t="n">
        <x:f>-Settings!$B$24*LN(H584)</x:f>
        <x:v>21.270061037462447</x:v>
      </x:c>
      <x:c r="K584" s="12" t="n">
        <x:f>Settings!$B$12</x:f>
        <x:v>300</x:v>
      </x:c>
      <x:c r="L584" s="12" t="n">
        <x:f>Settings!$B$12*Settings!$B$25</x:f>
        <x:v>75</x:v>
      </x:c>
    </x:row>
    <x:row r="585">
      <x:c r="A585" s="7">
        <x:v>5</x:v>
      </x:c>
      <x:c r="B585" s="7">
        <x:v>100</x:v>
      </x:c>
      <x:c r="C585" s="12" t="n">
        <x:f>MOD(Settings!$B$17*C584,Settings!$B$18)</x:f>
        <x:v>42106045</x:v>
      </x:c>
      <x:c r="D585" s="12" t="n">
        <x:f>MAX(C585,1)/Settings!$B$18</x:f>
        <x:v>0.019607155127267892</x:v>
      </x:c>
      <x:c r="E585" s="12" t="n">
        <x:f>-Settings!$B$11*LN(D585)</x:f>
        <x:v>235.91164331095678</x:v>
      </x:c>
      <x:c r="F585" s="12">
        <x:f t="shared" si="19"/>
        <x:v>6126.7084396777218</x:v>
      </x:c>
      <x:c r="G585" s="12" t="n">
        <x:f>MOD(Settings!$B$17*G584,Settings!$B$18)</x:f>
        <x:v>1340009497</x:v>
      </x:c>
      <x:c r="H585" s="12" t="n">
        <x:f>MAX(G585,1)/Settings!$B$18</x:f>
        <x:v>0.6239905476681844</x:v>
      </x:c>
      <x:c r="I585" s="12" t="n">
        <x:f>-Settings!$B$21*LN(H585)</x:f>
        <x:v>1.8864802347803769</x:v>
      </x:c>
      <x:c r="J585" s="12" t="n">
        <x:f>-Settings!$B$24*LN(H585)</x:f>
        <x:v>5.65944070434113</x:v>
      </x:c>
      <x:c r="K585" s="12" t="n">
        <x:f>Settings!$B$12</x:f>
        <x:v>300</x:v>
      </x:c>
      <x:c r="L585" s="12" t="n">
        <x:f>Settings!$B$12*Settings!$B$25</x:f>
        <x:v>75</x:v>
      </x:c>
    </x:row>
    <x:row r="586">
      <x:c r="A586" s="7">
        <x:v>5</x:v>
      </x:c>
      <x:c r="B586" s="7">
        <x:v>101</x:v>
      </x:c>
      <x:c r="C586" s="12" t="n">
        <x:f>MOD(Settings!$B$17*C585,Settings!$B$18)</x:f>
        <x:v>1154178452</x:v>
      </x:c>
      <x:c r="D586" s="12" t="n">
        <x:f>MAX(C586,1)/Settings!$B$18</x:f>
        <x:v>0.5374562239914463</x:v>
      </x:c>
      <x:c r="E586" s="12" t="n">
        <x:f>-Settings!$B$11*LN(D586)</x:f>
        <x:v>37.254477962033064</x:v>
      </x:c>
      <x:c r="F586" s="12">
        <x:f t="shared" si="19"/>
        <x:v>6163.9629176397548</x:v>
      </x:c>
      <x:c r="G586" s="12" t="n">
        <x:f>MOD(Settings!$B$17*G585,Settings!$B$18)</x:f>
        <x:v>878609990</x:v>
      </x:c>
      <x:c r="H586" s="12" t="n">
        <x:f>MAX(G586,1)/Settings!$B$18</x:f>
        <x:v>0.4091346591753581</x:v>
      </x:c>
      <x:c r="I586" s="12" t="n">
        <x:f>-Settings!$B$21*LN(H586)</x:f>
        <x:v>3.5748437483575706</x:v>
      </x:c>
      <x:c r="J586" s="12" t="n">
        <x:f>-Settings!$B$24*LN(H586)</x:f>
        <x:v>10.724531245072711</x:v>
      </x:c>
      <x:c r="K586" s="12" t="n">
        <x:f>Settings!$B$12</x:f>
        <x:v>300</x:v>
      </x:c>
      <x:c r="L586" s="12" t="n">
        <x:f>Settings!$B$12*Settings!$B$25</x:f>
        <x:v>75</x:v>
      </x:c>
    </x:row>
    <x:row r="587">
      <x:c r="A587" s="7">
        <x:v>5</x:v>
      </x:c>
      <x:c r="B587" s="7">
        <x:v>102</x:v>
      </x:c>
      <x:c r="C587" s="12" t="n">
        <x:f>MOD(Settings!$B$17*C586,Settings!$B$18)</x:f>
        <x:v>57459413</x:v>
      </x:c>
      <x:c r="D587" s="12" t="n">
        <x:f>MAX(C587,1)/Settings!$B$18</x:f>
        <x:v>0.02675662423798657</x:v>
      </x:c>
      <x:c r="E587" s="12" t="n">
        <x:f>-Settings!$B$11*LN(D587)</x:f>
        <x:v>217.2583920739023</x:v>
      </x:c>
      <x:c r="F587" s="12">
        <x:f t="shared" si="19"/>
        <x:v>6381.2213097136573</x:v>
      </x:c>
      <x:c r="G587" s="12" t="n">
        <x:f>MOD(Settings!$B$17*G586,Settings!$B$18)</x:f>
        <x:v>700545158</x:v>
      </x:c>
      <x:c r="H587" s="12" t="n">
        <x:f>MAX(G587,1)/Settings!$B$18</x:f>
        <x:v>0.32621676024339014</x:v>
      </x:c>
      <x:c r="I587" s="12" t="n">
        <x:f>-Settings!$B$21*LN(H587)</x:f>
        <x:v>4.480772839388963</x:v>
      </x:c>
      <x:c r="J587" s="12" t="n">
        <x:f>-Settings!$B$24*LN(H587)</x:f>
        <x:v>13.44231851816689</x:v>
      </x:c>
      <x:c r="K587" s="12" t="n">
        <x:f>Settings!$B$12</x:f>
        <x:v>300</x:v>
      </x:c>
      <x:c r="L587" s="12" t="n">
        <x:f>Settings!$B$12*Settings!$B$25</x:f>
        <x:v>75</x:v>
      </x:c>
    </x:row>
    <x:row r="588">
      <x:c r="A588" s="7">
        <x:v>5</x:v>
      </x:c>
      <x:c r="B588" s="7">
        <x:v>103</x:v>
      </x:c>
      <x:c r="C588" s="12" t="n">
        <x:f>MOD(Settings!$B$17*C587,Settings!$B$18)</x:f>
        <x:v>1500196788</x:v>
      </x:c>
      <x:c r="D588" s="12" t="n">
        <x:f>MAX(C588,1)/Settings!$B$18</x:f>
        <x:v>0.6985835678403189</x:v>
      </x:c>
      <x:c r="E588" s="12" t="n">
        <x:f>-Settings!$B$11*LN(D588)</x:f>
        <x:v>21.522028106579135</x:v>
      </x:c>
      <x:c r="F588" s="12">
        <x:f t="shared" si="19"/>
        <x:v>6402.7433378202368</x:v>
      </x:c>
      <x:c r="G588" s="12" t="n">
        <x:f>MOD(Settings!$B$17*G587,Settings!$B$18)</x:f>
        <x:v>1557117652</x:v>
      </x:c>
      <x:c r="H588" s="12" t="n">
        <x:f>MAX(G588,1)/Settings!$B$18</x:f>
        <x:v>0.7250894106575704</x:v>
      </x:c>
      <x:c r="I588" s="12" t="n">
        <x:f>-Settings!$B$21*LN(H588)</x:f>
        <x:v>1.2858412267457833</x:v>
      </x:c>
      <x:c r="J588" s="12" t="n">
        <x:f>-Settings!$B$24*LN(H588)</x:f>
        <x:v>3.8575236802373496</x:v>
      </x:c>
      <x:c r="K588" s="12" t="n">
        <x:f>Settings!$B$12</x:f>
        <x:v>300</x:v>
      </x:c>
      <x:c r="L588" s="12" t="n">
        <x:f>Settings!$B$12*Settings!$B$25</x:f>
        <x:v>75</x:v>
      </x:c>
    </x:row>
    <x:row r="589">
      <x:c r="A589" s="7">
        <x:v>5</x:v>
      </x:c>
      <x:c r="B589" s="7">
        <x:v>104</x:v>
      </x:c>
      <x:c r="C589" s="12" t="n">
        <x:f>MOD(Settings!$B$17*C588,Settings!$B$18)</x:f>
        <x:v>201916489</x:v>
      </x:c>
      <x:c r="D589" s="12" t="n">
        <x:f>MAX(C589,1)/Settings!$B$18</x:f>
        <x:v>0.09402469224018263</x:v>
      </x:c>
      <x:c r="E589" s="12" t="n">
        <x:f>-Settings!$B$11*LN(D589)</x:f>
        <x:v>141.85187086807082</x:v>
      </x:c>
      <x:c r="F589" s="12">
        <x:f t="shared" si="19"/>
        <x:v>6544.595208688308</x:v>
      </x:c>
      <x:c r="G589" s="12" t="n">
        <x:f>MOD(Settings!$B$17*G588,Settings!$B$18)</x:f>
        <x:v>1240654822</x:v>
      </x:c>
      <x:c r="H589" s="12" t="n">
        <x:f>MAX(G589,1)/Settings!$B$18</x:f>
        <x:v>0.5777249217860982</x:v>
      </x:c>
      <x:c r="I589" s="12" t="n">
        <x:f>-Settings!$B$21*LN(H589)</x:f>
        <x:v>2.1946297498303533</x:v>
      </x:c>
      <x:c r="J589" s="12" t="n">
        <x:f>-Settings!$B$24*LN(H589)</x:f>
        <x:v>6.58388924949106</x:v>
      </x:c>
      <x:c r="K589" s="12" t="n">
        <x:f>Settings!$B$12</x:f>
        <x:v>300</x:v>
      </x:c>
      <x:c r="L589" s="12" t="n">
        <x:f>Settings!$B$12*Settings!$B$25</x:f>
        <x:v>75</x:v>
      </x:c>
    </x:row>
    <x:row r="590">
      <x:c r="A590" s="7">
        <x:v>5</x:v>
      </x:c>
      <x:c r="B590" s="7">
        <x:v>105</x:v>
      </x:c>
      <x:c r="C590" s="12" t="n">
        <x:f>MOD(Settings!$B$17*C589,Settings!$B$18)</x:f>
        <x:v>586268363</x:v>
      </x:c>
      <x:c r="D590" s="12" t="n">
        <x:f>MAX(C590,1)/Settings!$B$18</x:f>
        <x:v>0.27300248074950767</x:v>
      </x:c>
      <x:c r="E590" s="12" t="n">
        <x:f>-Settings!$B$11*LN(D590)</x:f>
        <x:v>77.89646381063582</x:v>
      </x:c>
      <x:c r="F590" s="12">
        <x:f t="shared" si="19"/>
        <x:v>6622.4916724989434</x:v>
      </x:c>
      <x:c r="G590" s="12" t="n">
        <x:f>MOD(Settings!$B$17*G589,Settings!$B$18)</x:f>
        <x:v>1766864631</x:v>
      </x:c>
      <x:c r="H590" s="12" t="n">
        <x:f>MAX(G590,1)/Settings!$B$18</x:f>
        <x:v>0.8227604589531013</x:v>
      </x:c>
      <x:c r="I590" s="12" t="n">
        <x:f>-Settings!$B$21*LN(H590)</x:f>
        <x:v>0.7803607162038846</x:v>
      </x:c>
      <x:c r="J590" s="12" t="n">
        <x:f>-Settings!$B$24*LN(H590)</x:f>
        <x:v>2.3410821486116538</x:v>
      </x:c>
      <x:c r="K590" s="12" t="n">
        <x:f>Settings!$B$12</x:f>
        <x:v>300</x:v>
      </x:c>
      <x:c r="L590" s="12" t="n">
        <x:f>Settings!$B$12*Settings!$B$25</x:f>
        <x:v>75</x:v>
      </x:c>
    </x:row>
    <x:row r="591">
      <x:c r="A591" s="7">
        <x:v>5</x:v>
      </x:c>
      <x:c r="B591" s="7">
        <x:v>106</x:v>
      </x:c>
      <x:c r="C591" s="12" t="n">
        <x:f>MOD(Settings!$B$17*C590,Settings!$B$18)</x:f>
        <x:v>757404505</x:v>
      </x:c>
      <x:c r="D591" s="12" t="n">
        <x:f>MAX(C591,1)/Settings!$B$18</x:f>
        <x:v>0.35269395697521694</x:v>
      </x:c>
      <x:c r="E591" s="12" t="n">
        <x:f>-Settings!$B$11*LN(D591)</x:f>
        <x:v>62.52927452990596</x:v>
      </x:c>
      <x:c r="F591" s="12">
        <x:f t="shared" si="19"/>
        <x:v>6685.0209470288492</x:v>
      </x:c>
      <x:c r="G591" s="12" t="n">
        <x:f>MOD(Settings!$B$17*G590,Settings!$B$18)</x:f>
        <x:v>289982501</x:v>
      </x:c>
      <x:c r="H591" s="12" t="n">
        <x:f>MAX(G591,1)/Settings!$B$18</x:f>
        <x:v>0.1350336247752577</x:v>
      </x:c>
      <x:c r="I591" s="12" t="n">
        <x:f>-Settings!$B$21*LN(H591)</x:f>
        <x:v>8.008925836591096</x:v>
      </x:c>
      <x:c r="J591" s="12" t="n">
        <x:f>-Settings!$B$24*LN(H591)</x:f>
        <x:v>24.02677750977329</x:v>
      </x:c>
      <x:c r="K591" s="12" t="n">
        <x:f>Settings!$B$12</x:f>
        <x:v>300</x:v>
      </x:c>
      <x:c r="L591" s="12" t="n">
        <x:f>Settings!$B$12*Settings!$B$25</x:f>
        <x:v>75</x:v>
      </x:c>
    </x:row>
    <x:row r="592">
      <x:c r="A592" s="7">
        <x:v>5</x:v>
      </x:c>
      <x:c r="B592" s="7">
        <x:v>107</x:v>
      </x:c>
      <x:c r="C592" s="12" t="n">
        <x:f>MOD(Settings!$B$17*C591,Settings!$B$18)</x:f>
        <x:v>1561939766</x:v>
      </x:c>
      <x:c r="D592" s="12" t="n">
        <x:f>MAX(C592,1)/Settings!$B$18</x:f>
        <x:v>0.7273348824714008</x:v>
      </x:c>
      <x:c r="E592" s="12" t="n">
        <x:f>-Settings!$B$11*LN(D592)</x:f>
        <x:v>19.102096282328805</x:v>
      </x:c>
      <x:c r="F592" s="12">
        <x:f t="shared" si="19"/>
        <x:v>6704.1230433111778</x:v>
      </x:c>
      <x:c r="G592" s="12" t="n">
        <x:f>MOD(Settings!$B$17*G591,Settings!$B$18)</x:f>
        <x:v>1095499264</x:v>
      </x:c>
      <x:c r="H592" s="12" t="n">
        <x:f>MAX(G592,1)/Settings!$B$18</x:f>
        <x:v>0.5101315977564694</x:v>
      </x:c>
      <x:c r="I592" s="12" t="n">
        <x:f>-Settings!$B$21*LN(H592)</x:f>
        <x:v>2.692346206929666</x:v>
      </x:c>
      <x:c r="J592" s="12" t="n">
        <x:f>-Settings!$B$24*LN(H592)</x:f>
        <x:v>8.077038620788997</x:v>
      </x:c>
      <x:c r="K592" s="12" t="n">
        <x:f>Settings!$B$12</x:f>
        <x:v>300</x:v>
      </x:c>
      <x:c r="L592" s="12" t="n">
        <x:f>Settings!$B$12*Settings!$B$25</x:f>
        <x:v>75</x:v>
      </x:c>
    </x:row>
    <x:row r="593">
      <x:c r="A593" s="7">
        <x:v>5</x:v>
      </x:c>
      <x:c r="B593" s="7">
        <x:v>108</x:v>
      </x:c>
      <x:c r="C593" s="12" t="n">
        <x:f>MOD(Settings!$B$17*C592,Settings!$B$18)</x:f>
        <x:v>681546234</x:v>
      </x:c>
      <x:c r="D593" s="12" t="n">
        <x:f>MAX(C593,1)/Settings!$B$18</x:f>
        <x:v>0.3173696968319685</x:v>
      </x:c>
      <x:c r="E593" s="12" t="n">
        <x:f>-Settings!$B$11*LN(D593)</x:f>
        <x:v>68.86127691401212</x:v>
      </x:c>
      <x:c r="F593" s="12">
        <x:f t="shared" si="19"/>
        <x:v>6772.9843202251895</x:v>
      </x:c>
      <x:c r="G593" s="12" t="n">
        <x:f>MOD(Settings!$B$17*G592,Settings!$B$18)</x:f>
        <x:v>1678824317</x:v>
      </x:c>
      <x:c r="H593" s="12" t="n">
        <x:f>MAX(G593,1)/Settings!$B$18</x:f>
        <x:v>0.7817634929817932</x:v>
      </x:c>
      <x:c r="I593" s="12" t="n">
        <x:f>-Settings!$B$21*LN(H593)</x:f>
        <x:v>0.9848120912912949</x:v>
      </x:c>
      <x:c r="J593" s="12" t="n">
        <x:f>-Settings!$B$24*LN(H593)</x:f>
        <x:v>2.9544362738738847</x:v>
      </x:c>
      <x:c r="K593" s="12" t="n">
        <x:f>Settings!$B$12</x:f>
        <x:v>300</x:v>
      </x:c>
      <x:c r="L593" s="12" t="n">
        <x:f>Settings!$B$12*Settings!$B$25</x:f>
        <x:v>75</x:v>
      </x:c>
    </x:row>
    <x:row r="594">
      <x:c r="A594" s="7">
        <x:v>5</x:v>
      </x:c>
      <x:c r="B594" s="7">
        <x:v>109</x:v>
      </x:c>
      <x:c r="C594" s="12" t="n">
        <x:f>MOD(Settings!$B$17*C593,Settings!$B$18)</x:f>
        <x:v>69781740</x:v>
      </x:c>
      <x:c r="D594" s="12" t="n">
        <x:f>MAX(C594,1)/Settings!$B$18</x:f>
        <x:v>0.03249465489410546</x:v>
      </x:c>
      <x:c r="E594" s="12" t="n">
        <x:f>-Settings!$B$11*LN(D594)</x:f>
        <x:v>205.60078007814107</x:v>
      </x:c>
      <x:c r="F594" s="12">
        <x:f t="shared" si="19"/>
        <x:v>6978.5851003033304</x:v>
      </x:c>
      <x:c r="G594" s="12" t="n">
        <x:f>MOD(Settings!$B$17*G593,Settings!$B$18)</x:f>
        <x:v>212657886</x:v>
      </x:c>
      <x:c r="H594" s="12" t="n">
        <x:f>MAX(G594,1)/Settings!$B$18</x:f>
        <x:v>0.09902654499701528</x:v>
      </x:c>
      <x:c r="I594" s="12" t="n">
        <x:f>-Settings!$B$21*LN(H594)</x:f>
        <x:v>9.24946933402133</x:v>
      </x:c>
      <x:c r="J594" s="12" t="n">
        <x:f>-Settings!$B$24*LN(H594)</x:f>
        <x:v>27.74840800206399</x:v>
      </x:c>
      <x:c r="K594" s="12" t="n">
        <x:f>Settings!$B$12</x:f>
        <x:v>300</x:v>
      </x:c>
      <x:c r="L594" s="12" t="n">
        <x:f>Settings!$B$12*Settings!$B$25</x:f>
        <x:v>75</x:v>
      </x:c>
    </x:row>
    <x:row r="595">
      <x:c r="A595" s="7">
        <x:v>5</x:v>
      </x:c>
      <x:c r="B595" s="7">
        <x:v>110</x:v>
      </x:c>
      <x:c r="C595" s="12" t="n">
        <x:f>MOD(Settings!$B$17*C594,Settings!$B$18)</x:f>
        <x:v>295632918</x:v>
      </x:c>
      <x:c r="D595" s="12" t="n">
        <x:f>MAX(C595,1)/Settings!$B$18</x:f>
        <x:v>0.1376648052305285</x:v>
      </x:c>
      <x:c r="E595" s="12" t="n">
        <x:f>-Settings!$B$11*LN(D595)</x:f>
        <x:v>118.97600976651049</x:v>
      </x:c>
      <x:c r="F595" s="12">
        <x:f t="shared" si="19"/>
        <x:v>7097.5611100698407</x:v>
      </x:c>
      <x:c r="G595" s="12" t="n">
        <x:f>MOD(Settings!$B$17*G594,Settings!$B$18)</x:f>
        <x:v>728301394</x:v>
      </x:c>
      <x:c r="H595" s="12" t="n">
        <x:f>MAX(G595,1)/Settings!$B$18</x:f>
        <x:v>0.3391417648359862</x:v>
      </x:c>
      <x:c r="I595" s="12" t="n">
        <x:f>-Settings!$B$21*LN(H595)</x:f>
        <x:v>4.325348294639689</x:v>
      </x:c>
      <x:c r="J595" s="12" t="n">
        <x:f>-Settings!$B$24*LN(H595)</x:f>
        <x:v>12.976044883919066</x:v>
      </x:c>
      <x:c r="K595" s="12" t="n">
        <x:f>Settings!$B$12</x:f>
        <x:v>300</x:v>
      </x:c>
      <x:c r="L595" s="12" t="n">
        <x:f>Settings!$B$12*Settings!$B$25</x:f>
        <x:v>75</x:v>
      </x:c>
    </x:row>
    <x:row r="596">
      <x:c r="A596" s="7">
        <x:v>5</x:v>
      </x:c>
      <x:c r="B596" s="7">
        <x:v>111</x:v>
      </x:c>
      <x:c r="C596" s="12" t="n">
        <x:f>MOD(Settings!$B$17*C595,Settings!$B$18)</x:f>
        <x:v>1572777315</x:v>
      </x:c>
      <x:c r="D596" s="12" t="n">
        <x:f>MAX(C596,1)/Settings!$B$18</x:f>
        <x:v>0.7323815094923515</x:v>
      </x:c>
      <x:c r="E596" s="12" t="n">
        <x:f>-Settings!$B$11*LN(D596)</x:f>
        <x:v>18.68722277765694</x:v>
      </x:c>
      <x:c r="F596" s="12">
        <x:f t="shared" si="19"/>
        <x:v>7116.2483328474973</x:v>
      </x:c>
      <x:c r="G596" s="12" t="n">
        <x:f>MOD(Settings!$B$17*G595,Settings!$B$18)</x:f>
        <x:v>2052224705</x:v>
      </x:c>
      <x:c r="H596" s="12" t="n">
        <x:f>MAX(G596,1)/Settings!$B$18</x:f>
        <x:v>0.9556415984200507</x:v>
      </x:c>
      <x:c r="I596" s="12" t="n">
        <x:f>-Settings!$B$21*LN(H596)</x:f>
        <x:v>0.18148933308943857</x:v>
      </x:c>
      <x:c r="J596" s="12" t="n">
        <x:f>-Settings!$B$24*LN(H596)</x:f>
        <x:v>0.5444679992683157</x:v>
      </x:c>
      <x:c r="K596" s="12" t="n">
        <x:f>Settings!$B$12</x:f>
        <x:v>300</x:v>
      </x:c>
      <x:c r="L596" s="12" t="n">
        <x:f>Settings!$B$12*Settings!$B$25</x:f>
        <x:v>75</x:v>
      </x:c>
    </x:row>
    <x:row r="597">
      <x:c r="A597" s="7">
        <x:v>5</x:v>
      </x:c>
      <x:c r="B597" s="7">
        <x:v>112</x:v>
      </x:c>
      <x:c r="C597" s="12" t="n">
        <x:f>MOD(Settings!$B$17*C596,Settings!$B$18)</x:f>
        <x:v>292122282</x:v>
      </x:c>
      <x:c r="D597" s="12" t="n">
        <x:f>MAX(C597,1)/Settings!$B$18</x:f>
        <x:v>0.13603003795073834</x:v>
      </x:c>
      <x:c r="E597" s="12" t="n">
        <x:f>-Settings!$B$11*LN(D597)</x:f>
        <x:v>119.69277302092993</x:v>
      </x:c>
      <x:c r="F597" s="12">
        <x:f t="shared" si="19"/>
        <x:v>7235.9411058684273</x:v>
      </x:c>
      <x:c r="G597" s="12" t="n">
        <x:f>MOD(Settings!$B$17*G596,Settings!$B$18)</x:f>
        <x:v>1005762468</x:v>
      </x:c>
      <x:c r="H597" s="12" t="n">
        <x:f>MAX(G597,1)/Settings!$B$18</x:f>
        <x:v>0.4683446457927789</x:v>
      </x:c>
      <x:c r="I597" s="12" t="n">
        <x:f>-Settings!$B$21*LN(H597)</x:f>
        <x:v>3.034203325825775</x:v>
      </x:c>
      <x:c r="J597" s="12" t="n">
        <x:f>-Settings!$B$24*LN(H597)</x:f>
        <x:v>9.102609977477325</x:v>
      </x:c>
      <x:c r="K597" s="12" t="n">
        <x:f>Settings!$B$12</x:f>
        <x:v>300</x:v>
      </x:c>
      <x:c r="L597" s="12" t="n">
        <x:f>Settings!$B$12*Settings!$B$25</x:f>
        <x:v>75</x:v>
      </x:c>
    </x:row>
    <x:row r="598">
      <x:c r="A598" s="7">
        <x:v>5</x:v>
      </x:c>
      <x:c r="B598" s="7">
        <x:v>113</x:v>
      </x:c>
      <x:c r="C598" s="12" t="n">
        <x:f>MOD(Settings!$B$17*C597,Settings!$B$18)</x:f>
        <x:v>551576532</x:v>
      </x:c>
      <x:c r="D598" s="12" t="n">
        <x:f>MAX(C598,1)/Settings!$B$18</x:f>
        <x:v>0.25684783805946254</x:v>
      </x:c>
      <x:c r="E598" s="12" t="n">
        <x:f>-Settings!$B$11*LN(D598)</x:f>
        <x:v>81.55628635421988</x:v>
      </x:c>
      <x:c r="F598" s="12">
        <x:f t="shared" si="19"/>
        <x:v>7317.4973922226472</x:v>
      </x:c>
      <x:c r="G598" s="12" t="n">
        <x:f>MOD(Settings!$B$17*G597,Settings!$B$18)</x:f>
        <x:v>1006014139</x:v>
      </x:c>
      <x:c r="H598" s="12" t="n">
        <x:f>MAX(G598,1)/Settings!$B$18</x:f>
        <x:v>0.4684618392346715</x:v>
      </x:c>
      <x:c r="I598" s="12" t="n">
        <x:f>-Settings!$B$21*LN(H598)</x:f>
        <x:v>3.0332025347819296</x:v>
      </x:c>
      <x:c r="J598" s="12" t="n">
        <x:f>-Settings!$B$24*LN(H598)</x:f>
        <x:v>9.099607604345788</x:v>
      </x:c>
      <x:c r="K598" s="12" t="n">
        <x:f>Settings!$B$12</x:f>
        <x:v>300</x:v>
      </x:c>
      <x:c r="L598" s="12" t="n">
        <x:f>Settings!$B$12*Settings!$B$25</x:f>
        <x:v>75</x:v>
      </x:c>
    </x:row>
    <x:row r="599">
      <x:c r="A599" s="7">
        <x:v>5</x:v>
      </x:c>
      <x:c r="B599" s="7">
        <x:v>114</x:v>
      </x:c>
      <x:c r="C599" s="12" t="n">
        <x:f>MOD(Settings!$B$17*C598,Settings!$B$18)</x:f>
        <x:v>1807352872</x:v>
      </x:c>
      <x:c r="D599" s="12" t="n">
        <x:f>MAX(C599,1)/Settings!$B$18</x:f>
        <x:v>0.8416142653867669</x:v>
      </x:c>
      <x:c r="E599" s="12" t="n">
        <x:f>-Settings!$B$11*LN(D599)</x:f>
        <x:v>10.346009209522247</x:v>
      </x:c>
      <x:c r="F599" s="12">
        <x:f t="shared" si="19"/>
        <x:v>7327.8434014321692</x:v>
      </x:c>
      <x:c r="G599" s="12" t="n">
        <x:f>MOD(Settings!$B$17*G598,Settings!$B$18)</x:f>
        <x:v>940881342</x:v>
      </x:c>
      <x:c r="H599" s="12" t="n">
        <x:f>MAX(G599,1)/Settings!$B$18</x:f>
        <x:v>0.4381320171235744</x:v>
      </x:c>
      <x:c r="I599" s="12" t="n">
        <x:f>-Settings!$B$21*LN(H599)</x:f>
        <x:v>3.3009400202492523</x:v>
      </x:c>
      <x:c r="J599" s="12" t="n">
        <x:f>-Settings!$B$24*LN(H599)</x:f>
        <x:v>9.902820060747757</x:v>
      </x:c>
      <x:c r="K599" s="12" t="n">
        <x:f>Settings!$B$12</x:f>
        <x:v>300</x:v>
      </x:c>
      <x:c r="L599" s="12" t="n">
        <x:f>Settings!$B$12*Settings!$B$25</x:f>
        <x:v>75</x:v>
      </x:c>
    </x:row>
    <x:row r="600">
      <x:c r="A600" s="7">
        <x:v>5</x:v>
      </x:c>
      <x:c r="B600" s="7">
        <x:v>115</x:v>
      </x:c>
      <x:c r="C600" s="12" t="n">
        <x:f>MOD(Settings!$B$17*C599,Settings!$B$18)</x:f>
        <x:v>23532889</x:v>
      </x:c>
      <x:c r="D600" s="12" t="n">
        <x:f>MAX(C600,1)/Settings!$B$18</x:f>
        <x:v>0.010958355390913018</x:v>
      </x:c>
      <x:c r="E600" s="12" t="n">
        <x:f>-Settings!$B$11*LN(D600)</x:f>
        <x:v>270.81918385772167</x:v>
      </x:c>
      <x:c r="F600" s="12">
        <x:f t="shared" si="19"/>
        <x:v>7598.6625852898906</x:v>
      </x:c>
      <x:c r="G600" s="12" t="n">
        <x:f>MOD(Settings!$B$17*G599,Settings!$B$18)</x:f>
        <x:v>1470622133</x:v>
      </x:c>
      <x:c r="H600" s="12" t="n">
        <x:f>MAX(G600,1)/Settings!$B$18</x:f>
        <x:v>0.6848117959149237</x:v>
      </x:c>
      <x:c r="I600" s="12" t="n">
        <x:f>-Settings!$B$21*LN(H600)</x:f>
        <x:v>1.5144449158396192</x:v>
      </x:c>
      <x:c r="J600" s="12" t="n">
        <x:f>-Settings!$B$24*LN(H600)</x:f>
        <x:v>4.543334747518857</x:v>
      </x:c>
      <x:c r="K600" s="12" t="n">
        <x:f>Settings!$B$12</x:f>
        <x:v>300</x:v>
      </x:c>
      <x:c r="L600" s="12" t="n">
        <x:f>Settings!$B$12*Settings!$B$25</x:f>
        <x:v>75</x:v>
      </x:c>
    </x:row>
    <x:row r="601">
      <x:c r="A601" s="7">
        <x:v>5</x:v>
      </x:c>
      <x:c r="B601" s="7">
        <x:v>116</x:v>
      </x:c>
      <x:c r="C601" s="12" t="n">
        <x:f>MOD(Settings!$B$17*C600,Settings!$B$18)</x:f>
        <x:v>380274375</x:v>
      </x:c>
      <x:c r="D601" s="12" t="n">
        <x:f>MAX(C601,1)/Settings!$B$18</x:f>
        <x:v>0.17707905507510485</x:v>
      </x:c>
      <x:c r="E601" s="12" t="n">
        <x:f>-Settings!$B$11*LN(D601)</x:f>
        <x:v>103.86954043676076</x:v>
      </x:c>
      <x:c r="F601" s="12">
        <x:f t="shared" si="19"/>
        <x:v>7702.5321257266514</x:v>
      </x:c>
      <x:c r="G601" s="12" t="n">
        <x:f>MOD(Settings!$B$17*G600,Settings!$B$18)</x:f>
        <x:v>1356896008</x:v>
      </x:c>
      <x:c r="H601" s="12" t="n">
        <x:f>MAX(G601,1)/Settings!$B$18</x:f>
        <x:v>0.6318539421222424</x:v>
      </x:c>
      <x:c r="I601" s="12" t="n">
        <x:f>-Settings!$B$21*LN(H601)</x:f>
        <x:v>1.8363880631237481</x:v>
      </x:c>
      <x:c r="J601" s="12" t="n">
        <x:f>-Settings!$B$24*LN(H601)</x:f>
        <x:v>5.509164189371244</x:v>
      </x:c>
      <x:c r="K601" s="12" t="n">
        <x:f>Settings!$B$12</x:f>
        <x:v>300</x:v>
      </x:c>
      <x:c r="L601" s="12" t="n">
        <x:f>Settings!$B$12*Settings!$B$25</x:f>
        <x:v>75</x:v>
      </x:c>
    </x:row>
    <x:row r="602">
      <x:c r="A602" s="7">
        <x:v>5</x:v>
      </x:c>
      <x:c r="B602" s="7">
        <x:v>117</x:v>
      </x:c>
      <x:c r="C602" s="12" t="n">
        <x:f>MOD(Settings!$B$17*C601,Settings!$B$18)</x:f>
        <x:v>360087153</x:v>
      </x:c>
      <x:c r="D602" s="12" t="n">
        <x:f>MAX(C602,1)/Settings!$B$18</x:f>
        <x:v>0.16767864728704032</x:v>
      </x:c>
      <x:c r="E602" s="12" t="n">
        <x:f>-Settings!$B$11*LN(D602)</x:f>
        <x:v>107.14235670666035</x:v>
      </x:c>
      <x:c r="F602" s="12">
        <x:f t="shared" si="19"/>
        <x:v>7809.6744824333118</x:v>
      </x:c>
      <x:c r="G602" s="12" t="n">
        <x:f>MOD(Settings!$B$17*G601,Settings!$B$18)</x:f>
        <x:v>1222358963</x:v>
      </x:c>
      <x:c r="H602" s="12" t="n">
        <x:f>MAX(G602,1)/Settings!$B$18</x:f>
        <x:v>0.5692052485277901</x:v>
      </x:c>
      <x:c r="I602" s="12" t="n">
        <x:f>-Settings!$B$21*LN(H602)</x:f>
        <x:v>2.2540567676954693</x:v>
      </x:c>
      <x:c r="J602" s="12" t="n">
        <x:f>-Settings!$B$24*LN(H602)</x:f>
        <x:v>6.762170303086408</x:v>
      </x:c>
      <x:c r="K602" s="12" t="n">
        <x:f>Settings!$B$12</x:f>
        <x:v>300</x:v>
      </x:c>
      <x:c r="L602" s="12" t="n">
        <x:f>Settings!$B$12*Settings!$B$25</x:f>
        <x:v>75</x:v>
      </x:c>
    </x:row>
    <x:row r="603">
      <x:c r="A603" s="7">
        <x:v>5</x:v>
      </x:c>
      <x:c r="B603" s="7">
        <x:v>118</x:v>
      </x:c>
      <x:c r="C603" s="12" t="n">
        <x:f>MOD(Settings!$B$17*C602,Settings!$B$18)</x:f>
        <x:v>375863225</x:v>
      </x:c>
      <x:c r="D603" s="12" t="n">
        <x:f>MAX(C603,1)/Settings!$B$18</x:f>
        <x:v>0.17502495328664078</x:v>
      </x:c>
      <x:c r="E603" s="12" t="n">
        <x:f>-Settings!$B$11*LN(D603)</x:f>
        <x:v>104.56960350085589</x:v>
      </x:c>
      <x:c r="F603" s="12">
        <x:f t="shared" si="19"/>
        <x:v>7914.2440859341677</x:v>
      </x:c>
      <x:c r="G603" s="12" t="n">
        <x:f>MOD(Settings!$B$17*G602,Settings!$B$18)</x:f>
        <x:v>1358523939</x:v>
      </x:c>
      <x:c r="H603" s="12" t="n">
        <x:f>MAX(G603,1)/Settings!$B$18</x:f>
        <x:v>0.6326120065677036</x:v>
      </x:c>
      <x:c r="I603" s="12" t="n">
        <x:f>-Settings!$B$21*LN(H603)</x:f>
        <x:v>1.8315919543028387</x:v>
      </x:c>
      <x:c r="J603" s="12" t="n">
        <x:f>-Settings!$B$24*LN(H603)</x:f>
        <x:v>5.494775862908516</x:v>
      </x:c>
      <x:c r="K603" s="12" t="n">
        <x:f>Settings!$B$12</x:f>
        <x:v>300</x:v>
      </x:c>
      <x:c r="L603" s="12" t="n">
        <x:f>Settings!$B$12*Settings!$B$25</x:f>
        <x:v>75</x:v>
      </x:c>
    </x:row>
    <x:row r="604">
      <x:c r="A604" s="7">
        <x:v>5</x:v>
      </x:c>
      <x:c r="B604" s="7">
        <x:v>119</x:v>
      </x:c>
      <x:c r="C604" s="12" t="n">
        <x:f>MOD(Settings!$B$17*C603,Settings!$B$18)</x:f>
        <x:v>1383816748</x:v>
      </x:c>
      <x:c r="D604" s="12" t="n">
        <x:f>MAX(C604,1)/Settings!$B$18</x:f>
        <x:v>0.6443898885717568</x:v>
      </x:c>
      <x:c r="E604" s="12" t="n">
        <x:f>-Settings!$B$11*LN(D604)</x:f>
        <x:v>26.36707914191124</x:v>
      </x:c>
      <x:c r="F604" s="12">
        <x:f t="shared" si="19"/>
        <x:v>7940.6111650760786</x:v>
      </x:c>
      <x:c r="G604" s="12" t="n">
        <x:f>MOD(Settings!$B$17*G603,Settings!$B$18)</x:f>
        <x:v>665707869</x:v>
      </x:c>
      <x:c r="H604" s="12" t="n">
        <x:f>MAX(G604,1)/Settings!$B$18</x:f>
        <x:v>0.3099943833937842</x:v>
      </x:c>
      <x:c r="I604" s="12" t="n">
        <x:f>-Settings!$B$21*LN(H604)</x:f>
        <x:v>4.684804399006587</x:v>
      </x:c>
      <x:c r="J604" s="12" t="n">
        <x:f>-Settings!$B$24*LN(H604)</x:f>
        <x:v>14.054413197019759</x:v>
      </x:c>
      <x:c r="K604" s="12" t="n">
        <x:f>Settings!$B$12</x:f>
        <x:v>300</x:v>
      </x:c>
      <x:c r="L604" s="12" t="n">
        <x:f>Settings!$B$12*Settings!$B$25</x:f>
        <x:v>75</x:v>
      </x:c>
    </x:row>
    <x:row r="605">
      <x:c r="A605" s="7">
        <x:v>5</x:v>
      </x:c>
      <x:c r="B605" s="7">
        <x:v>120</x:v>
      </x:c>
      <x:c r="C605" s="12" t="n">
        <x:f>MOD(Settings!$B$17*C604,Settings!$B$18)</x:f>
        <x:v>560186626</x:v>
      </x:c>
      <x:c r="D605" s="12" t="n">
        <x:f>MAX(C605,1)/Settings!$B$18</x:f>
        <x:v>0.2608572255172102</x:v>
      </x:c>
      <x:c r="E605" s="12" t="n">
        <x:f>-Settings!$B$11*LN(D605)</x:f>
        <x:v>80.62692300023436</x:v>
      </x:c>
      <x:c r="F605" s="12">
        <x:f t="shared" si="19"/>
        <x:v>8021.238088076313</x:v>
      </x:c>
      <x:c r="G605" s="12" t="n">
        <x:f>MOD(Settings!$B$17*G604,Settings!$B$18)</x:f>
        <x:v>162353413</x:v>
      </x:c>
      <x:c r="H605" s="12" t="n">
        <x:f>MAX(G605,1)/Settings!$B$18</x:f>
        <x:v>0.07560169933158983</x:v>
      </x:c>
      <x:c r="I605" s="12" t="n">
        <x:f>-Settings!$B$21*LN(H605)</x:f>
        <x:v>10.329106072472769</x:v>
      </x:c>
      <x:c r="J605" s="12" t="n">
        <x:f>-Settings!$B$24*LN(H605)</x:f>
        <x:v>30.987318217418306</x:v>
      </x:c>
      <x:c r="K605" s="12" t="n">
        <x:f>Settings!$B$12</x:f>
        <x:v>300</x:v>
      </x:c>
      <x:c r="L605" s="12" t="n">
        <x:f>Settings!$B$12*Settings!$B$25</x:f>
        <x:v>75</x:v>
      </x:c>
    </x:row>
    <x:row r="606">
      <x:c r="A606" s="7">
        <x:v>6</x:v>
      </x:c>
      <x:c r="B606" s="7">
        <x:v>1</x:v>
      </x:c>
      <x:c r="C606" s="12" t="n">
        <x:f>MOD(Settings!$B$17*(Settings!$B$15+1000*A606),Settings!$B$18)</x:f>
        <x:v>308324415</x:v>
      </x:c>
      <x:c r="D606" s="12" t="n">
        <x:f>MAX(C606,1)/Settings!$B$18</x:f>
        <x:v>0.14357474406416282</x:v>
      </x:c>
      <x:c r="E606" s="12" t="n">
        <x:f>-Settings!$B$11*LN(D606)</x:f>
        <x:v>116.45397088960168</x:v>
      </x:c>
      <x:c r="F606" s="12" t="n">
        <x:f>E606</x:f>
        <x:v>116.45397088960168</x:v>
      </x:c>
      <x:c r="G606" s="12" t="n">
        <x:f>MOD(Settings!$B$17*(Settings!$B$16+1000*A606),Settings!$B$18)</x:f>
        <x:v>1013815047</x:v>
      </x:c>
      <x:c r="H606" s="12" t="n">
        <x:f>MAX(G606,1)/Settings!$B$18</x:f>
        <x:v>0.4720944200978123</x:v>
      </x:c>
      <x:c r="I606" s="12" t="n">
        <x:f>-Settings!$B$21*LN(H606)</x:f>
        <x:v>3.0023050832892797</x:v>
      </x:c>
      <x:c r="J606" s="12" t="n">
        <x:f>-Settings!$B$24*LN(H606)</x:f>
        <x:v>9.00691524986784</x:v>
      </x:c>
      <x:c r="K606" s="12" t="n">
        <x:f>Settings!$B$12</x:f>
        <x:v>300</x:v>
      </x:c>
      <x:c r="L606" s="12" t="n">
        <x:f>Settings!$B$12*Settings!$B$25</x:f>
        <x:v>75</x:v>
      </x:c>
    </x:row>
    <x:row r="607">
      <x:c r="A607" s="7">
        <x:v>6</x:v>
      </x:c>
      <x:c r="B607" s="7">
        <x:v>2</x:v>
      </x:c>
      <x:c r="C607" s="12" t="n">
        <x:f>MOD(Settings!$B$17*C606,Settings!$B$18)</x:f>
        <x:v>130402694</x:v>
      </x:c>
      <x:c r="D607" s="12" t="n">
        <x:f>MAX(C607,1)/Settings!$B$18</x:f>
        <x:v>0.06072348638471378</x:v>
      </x:c>
      <x:c r="E607" s="12" t="n">
        <x:f>-Settings!$B$11*LN(D607)</x:f>
        <x:v>168.08548380840114</x:v>
      </x:c>
      <x:c r="F607" s="12" t="n">
        <x:f t="shared" ref="F607:F638" si="20">F606+E607</x:f>
        <x:v>284.5394546980028</x:v>
      </x:c>
      <x:c r="G607" s="12" t="n">
        <x:f>MOD(Settings!$B$17*G606,Settings!$B$18)</x:f>
        <x:v>1054239631</x:v>
      </x:c>
      <x:c r="H607" s="12" t="n">
        <x:f>MAX(G607,1)/Settings!$B$18</x:f>
        <x:v>0.4909185839308978</x:v>
      </x:c>
      <x:c r="I607" s="12" t="n">
        <x:f>-Settings!$B$21*LN(H607)</x:f>
        <x:v>2.84590792711239</x:v>
      </x:c>
      <x:c r="J607" s="12" t="n">
        <x:f>-Settings!$B$24*LN(H607)</x:f>
        <x:v>8.53772378133717</x:v>
      </x:c>
      <x:c r="K607" s="12" t="n">
        <x:f>Settings!$B$12</x:f>
        <x:v>300</x:v>
      </x:c>
      <x:c r="L607" s="12" t="n">
        <x:f>Settings!$B$12*Settings!$B$25</x:f>
        <x:v>75</x:v>
      </x:c>
    </x:row>
    <x:row r="608">
      <x:c r="A608" s="7">
        <x:v>6</x:v>
      </x:c>
      <x:c r="B608" s="7">
        <x:v>3</x:v>
      </x:c>
      <x:c r="C608" s="12" t="n">
        <x:f>MOD(Settings!$B$17*C607,Settings!$B$18)</x:f>
        <x:v>1244758118</x:v>
      </x:c>
      <x:c r="D608" s="12" t="n">
        <x:f>MAX(C608,1)/Settings!$B$18</x:f>
        <x:v>0.5796356678845527</x:v>
      </x:c>
      <x:c r="E608" s="12" t="n">
        <x:f>-Settings!$B$11*LN(D608)</x:f>
        <x:v>32.721331898149174</x:v>
      </x:c>
      <x:c r="F608" s="12">
        <x:f t="shared" si="20"/>
        <x:v>317.260786596152</x:v>
      </x:c>
      <x:c r="G608" s="12" t="n">
        <x:f>MOD(Settings!$B$17*G607,Settings!$B$18)</x:f>
        <x:v>1865390467</x:v>
      </x:c>
      <x:c r="H608" s="12" t="n">
        <x:f>MAX(G608,1)/Settings!$B$18</x:f>
        <x:v>0.868640126599297</x:v>
      </x:c>
      <x:c r="I608" s="12" t="n">
        <x:f>-Settings!$B$21*LN(H608)</x:f>
        <x:v>0.563305452322973</x:v>
      </x:c>
      <x:c r="J608" s="12" t="n">
        <x:f>-Settings!$B$24*LN(H608)</x:f>
        <x:v>1.689916356968919</x:v>
      </x:c>
      <x:c r="K608" s="12" t="n">
        <x:f>Settings!$B$12</x:f>
        <x:v>300</x:v>
      </x:c>
      <x:c r="L608" s="12" t="n">
        <x:f>Settings!$B$12*Settings!$B$25</x:f>
        <x:v>75</x:v>
      </x:c>
    </x:row>
    <x:row r="609">
      <x:c r="A609" s="7">
        <x:v>6</x:v>
      </x:c>
      <x:c r="B609" s="7">
        <x:v>4</x:v>
      </x:c>
      <x:c r="C609" s="12" t="n">
        <x:f>MOD(Settings!$B$17*C608,Settings!$B$18)</x:f>
        <x:v>2011483799</x:v>
      </x:c>
      <x:c r="D609" s="12" t="n">
        <x:f>MAX(C609,1)/Settings!$B$18</x:f>
        <x:v>0.9366701356771728</x:v>
      </x:c>
      <x:c r="E609" s="12" t="n">
        <x:f>-Settings!$B$11*LN(D609)</x:f>
        <x:v>3.9254461055626853</x:v>
      </x:c>
      <x:c r="F609" s="12">
        <x:f t="shared" si="20"/>
        <x:v>321.18623270171469</x:v>
      </x:c>
      <x:c r="G609" s="12" t="n">
        <x:f>MOD(Settings!$B$17*G608,Settings!$B$18)</x:f>
        <x:v>503816316</x:v>
      </x:c>
      <x:c r="H609" s="12" t="n">
        <x:f>MAX(G609,1)/Settings!$B$18</x:f>
        <x:v>0.2346077543844505</x:v>
      </x:c>
      <x:c r="I609" s="12" t="n">
        <x:f>-Settings!$B$21*LN(H609)</x:f>
        <x:v>5.79936115866745</x:v>
      </x:c>
      <x:c r="J609" s="12" t="n">
        <x:f>-Settings!$B$24*LN(H609)</x:f>
        <x:v>17.39808347600235</x:v>
      </x:c>
      <x:c r="K609" s="12" t="n">
        <x:f>Settings!$B$12</x:f>
        <x:v>300</x:v>
      </x:c>
      <x:c r="L609" s="12" t="n">
        <x:f>Settings!$B$12*Settings!$B$25</x:f>
        <x:v>75</x:v>
      </x:c>
    </x:row>
    <x:row r="610">
      <x:c r="A610" s="7">
        <x:v>6</x:v>
      </x:c>
      <x:c r="B610" s="7">
        <x:v>5</x:v>
      </x:c>
      <x:c r="C610" s="12" t="n">
        <x:f>MOD(Settings!$B$17*C609,Settings!$B$18)</x:f>
        <x:v>1320638719</x:v>
      </x:c>
      <x:c r="D610" s="12" t="n">
        <x:f>MAX(C610,1)/Settings!$B$18</x:f>
        <x:v>0.6149703262443516</x:v>
      </x:c>
      <x:c r="E610" s="12" t="n">
        <x:f>-Settings!$B$11*LN(D610)</x:f>
        <x:v>29.170875740932367</x:v>
      </x:c>
      <x:c r="F610" s="12">
        <x:f t="shared" si="20"/>
        <x:v>350.35710844264707</x:v>
      </x:c>
      <x:c r="G610" s="12" t="n">
        <x:f>MOD(Settings!$B$17*G609,Settings!$B$18)</x:f>
        <x:v>112802891</x:v>
      </x:c>
      <x:c r="H610" s="12" t="n">
        <x:f>MAX(G610,1)/Settings!$B$18</x:f>
        <x:v>0.05252793945955482</x:v>
      </x:c>
      <x:c r="I610" s="12" t="n">
        <x:f>-Settings!$B$21*LN(H610)</x:f>
        <x:v>11.785640283040859</x:v>
      </x:c>
      <x:c r="J610" s="12" t="n">
        <x:f>-Settings!$B$24*LN(H610)</x:f>
        <x:v>35.356920849122574</x:v>
      </x:c>
      <x:c r="K610" s="12" t="n">
        <x:f>Settings!$B$12</x:f>
        <x:v>300</x:v>
      </x:c>
      <x:c r="L610" s="12" t="n">
        <x:f>Settings!$B$12*Settings!$B$25</x:f>
        <x:v>75</x:v>
      </x:c>
    </x:row>
    <x:row r="611">
      <x:c r="A611" s="7">
        <x:v>6</x:v>
      </x:c>
      <x:c r="B611" s="7">
        <x:v>6</x:v>
      </x:c>
      <x:c r="C611" s="12" t="n">
        <x:f>MOD(Settings!$B$17*C610,Settings!$B$18)</x:f>
        <x:v>1731458488</x:v>
      </x:c>
      <x:c r="D611" s="12" t="n">
        <x:f>MAX(C611,1)/Settings!$B$18</x:f>
        <x:v>0.806273188817442</x:v>
      </x:c>
      <x:c r="E611" s="12" t="n">
        <x:f>-Settings!$B$11*LN(D611)</x:f>
        <x:v>12.919958997707678</x:v>
      </x:c>
      <x:c r="F611" s="12">
        <x:f t="shared" si="20"/>
        <x:v>363.27706744035476</x:v>
      </x:c>
      <x:c r="G611" s="12" t="n">
        <x:f>MOD(Settings!$B$17*G610,Settings!$B$18)</x:f>
        <x:v>1797612383</x:v>
      </x:c>
      <x:c r="H611" s="12" t="n">
        <x:f>MAX(G611,1)/Settings!$B$18</x:f>
        <x:v>0.8370784967379079</x:v>
      </x:c>
      <x:c r="I611" s="12" t="n">
        <x:f>-Settings!$B$21*LN(H611)</x:f>
        <x:v>0.711349717806771</x:v>
      </x:c>
      <x:c r="J611" s="12" t="n">
        <x:f>-Settings!$B$24*LN(H611)</x:f>
        <x:v>2.134049153420313</x:v>
      </x:c>
      <x:c r="K611" s="12" t="n">
        <x:f>Settings!$B$12</x:f>
        <x:v>300</x:v>
      </x:c>
      <x:c r="L611" s="12" t="n">
        <x:f>Settings!$B$12*Settings!$B$25</x:f>
        <x:v>75</x:v>
      </x:c>
    </x:row>
    <x:row r="612">
      <x:c r="A612" s="7">
        <x:v>6</x:v>
      </x:c>
      <x:c r="B612" s="7">
        <x:v>7</x:v>
      </x:c>
      <x:c r="C612" s="12" t="n">
        <x:f>MOD(Settings!$B$17*C611,Settings!$B$18)</x:f>
        <x:v>71907319</x:v>
      </x:c>
      <x:c r="D612" s="12" t="n">
        <x:f>MAX(C612,1)/Settings!$B$18</x:f>
        <x:v>0.033484454747980674</x:v>
      </x:c>
      <x:c r="E612" s="12" t="n">
        <x:f>-Settings!$B$11*LN(D612)</x:f>
        <x:v>203.8004391134093</x:v>
      </x:c>
      <x:c r="F612" s="12">
        <x:f t="shared" si="20"/>
        <x:v>567.07750655376412</x:v>
      </x:c>
      <x:c r="G612" s="12" t="n">
        <x:f>MOD(Settings!$B$17*G611,Settings!$B$18)</x:f>
        <x:v>1671375085</x:v>
      </x:c>
      <x:c r="H612" s="12" t="n">
        <x:f>MAX(G612,1)/Settings!$B$18</x:f>
        <x:v>0.7782946740176038</x:v>
      </x:c>
      <x:c r="I612" s="12" t="n">
        <x:f>-Settings!$B$21*LN(H612)</x:f>
        <x:v>1.0026002725488405</x:v>
      </x:c>
      <x:c r="J612" s="12" t="n">
        <x:f>-Settings!$B$24*LN(H612)</x:f>
        <x:v>3.0078008176465216</x:v>
      </x:c>
      <x:c r="K612" s="12" t="n">
        <x:f>Settings!$B$12</x:f>
        <x:v>300</x:v>
      </x:c>
      <x:c r="L612" s="12" t="n">
        <x:f>Settings!$B$12*Settings!$B$25</x:f>
        <x:v>75</x:v>
      </x:c>
    </x:row>
    <x:row r="613">
      <x:c r="A613" s="7">
        <x:v>6</x:v>
      </x:c>
      <x:c r="B613" s="7">
        <x:v>8</x:v>
      </x:c>
      <x:c r="C613" s="12" t="n">
        <x:f>MOD(Settings!$B$17*C612,Settings!$B$18)</x:f>
        <x:v>1660500819</x:v>
      </x:c>
      <x:c r="D613" s="12" t="n">
        <x:f>MAX(C613,1)/Settings!$B$18</x:f>
        <x:v>0.7732309493111591</x:v>
      </x:c>
      <x:c r="E613" s="12" t="n">
        <x:f>-Settings!$B$11*LN(D613)</x:f>
        <x:v>15.430650293205437</x:v>
      </x:c>
      <x:c r="F613" s="12">
        <x:f t="shared" si="20"/>
        <x:v>582.50815684696954</x:v>
      </x:c>
      <x:c r="G613" s="12" t="n">
        <x:f>MOD(Settings!$B$17*G612,Settings!$B$18)</x:f>
        <x:v>1714950835</x:v>
      </x:c>
      <x:c r="H613" s="12" t="n">
        <x:f>MAX(G613,1)/Settings!$B$18</x:f>
        <x:v>0.798586213867453</x:v>
      </x:c>
      <x:c r="I613" s="12" t="n">
        <x:f>-Settings!$B$21*LN(H613)</x:f>
        <x:v>0.8996493895109501</x:v>
      </x:c>
      <x:c r="J613" s="12" t="n">
        <x:f>-Settings!$B$24*LN(H613)</x:f>
        <x:v>2.6989481685328505</x:v>
      </x:c>
      <x:c r="K613" s="12" t="n">
        <x:f>Settings!$B$12</x:f>
        <x:v>300</x:v>
      </x:c>
      <x:c r="L613" s="12" t="n">
        <x:f>Settings!$B$12*Settings!$B$25</x:f>
        <x:v>75</x:v>
      </x:c>
    </x:row>
    <x:row r="614">
      <x:c r="A614" s="7">
        <x:v>6</x:v>
      </x:c>
      <x:c r="B614" s="7">
        <x:v>9</x:v>
      </x:c>
      <x:c r="C614" s="12" t="n">
        <x:f>MOD(Settings!$B$17*C613,Settings!$B$18)</x:f>
        <x:v>1487272168</x:v>
      </x:c>
      <x:c r="D614" s="12" t="n">
        <x:f>MAX(C614,1)/Settings!$B$18</x:f>
        <x:v>0.6925650726503529</x:v>
      </x:c>
      <x:c r="E614" s="12" t="n">
        <x:f>-Settings!$B$11*LN(D614)</x:f>
        <x:v>22.041184656551536</x:v>
      </x:c>
      <x:c r="F614" s="12">
        <x:f t="shared" si="20"/>
        <x:v>604.54934150352108</x:v>
      </x:c>
      <x:c r="G614" s="12" t="n">
        <x:f>MOD(Settings!$B$17*G613,Settings!$B$18)</x:f>
        <x:v>1800657458</x:v>
      </x:c>
      <x:c r="H614" s="12" t="n">
        <x:f>MAX(G614,1)/Settings!$B$18</x:f>
        <x:v>0.8384964702830168</x:v>
      </x:c>
      <x:c r="I614" s="12" t="n">
        <x:f>-Settings!$B$21*LN(H614)</x:f>
        <x:v>0.7045796291553391</x:v>
      </x:c>
      <x:c r="J614" s="12" t="n">
        <x:f>-Settings!$B$24*LN(H614)</x:f>
        <x:v>2.1137388874660172</x:v>
      </x:c>
      <x:c r="K614" s="12" t="n">
        <x:f>Settings!$B$12</x:f>
        <x:v>300</x:v>
      </x:c>
      <x:c r="L614" s="12" t="n">
        <x:f>Settings!$B$12*Settings!$B$25</x:f>
        <x:v>75</x:v>
      </x:c>
    </x:row>
    <x:row r="615">
      <x:c r="A615" s="7">
        <x:v>6</x:v>
      </x:c>
      <x:c r="B615" s="7">
        <x:v>10</x:v>
      </x:c>
      <x:c r="C615" s="12" t="n">
        <x:f>MOD(Settings!$B$17*C614,Settings!$B$18)</x:f>
        <x:v>2021160143</x:v>
      </x:c>
      <x:c r="D615" s="12" t="n">
        <x:f>MAX(C615,1)/Settings!$B$18</x:f>
        <x:v>0.9411760344827436</x:v>
      </x:c>
      <x:c r="E615" s="12" t="n">
        <x:f>-Settings!$B$11*LN(D615)</x:f>
        <x:v>3.6375051107176293</x:v>
      </x:c>
      <x:c r="F615" s="12">
        <x:f t="shared" si="20"/>
        <x:v>608.18684661423868</x:v>
      </x:c>
      <x:c r="G615" s="12" t="n">
        <x:f>MOD(Settings!$B$17*G614,Settings!$B$18)</x:f>
        <x:v>1310343082</x:v>
      </x:c>
      <x:c r="H615" s="12" t="n">
        <x:f>MAX(G615,1)/Settings!$B$18</x:f>
        <x:v>0.6101760466630459</x:v>
      </x:c>
      <x:c r="I615" s="12" t="n">
        <x:f>-Settings!$B$21*LN(H615)</x:f>
        <x:v>1.9760310494604096</x:v>
      </x:c>
      <x:c r="J615" s="12" t="n">
        <x:f>-Settings!$B$24*LN(H615)</x:f>
        <x:v>5.928093148381229</x:v>
      </x:c>
      <x:c r="K615" s="12" t="n">
        <x:f>Settings!$B$12</x:f>
        <x:v>300</x:v>
      </x:c>
      <x:c r="L615" s="12" t="n">
        <x:f>Settings!$B$12*Settings!$B$25</x:f>
        <x:v>75</x:v>
      </x:c>
    </x:row>
    <x:row r="616">
      <x:c r="A616" s="7">
        <x:v>6</x:v>
      </x:c>
      <x:c r="B616" s="7">
        <x:v>11</x:v>
      </x:c>
      <x:c r="C616" s="12" t="n">
        <x:f>MOD(Settings!$B$17*C615,Settings!$B$18)</x:f>
        <x:v>742195155</x:v>
      </x:c>
      <x:c r="D616" s="12" t="n">
        <x:f>MAX(C616,1)/Settings!$B$18</x:f>
        <x:v>0.345611551471805</x:v>
      </x:c>
      <x:c r="E616" s="12" t="n">
        <x:f>-Settings!$B$11*LN(D616)</x:f>
        <x:v>63.74638909279412</x:v>
      </x:c>
      <x:c r="F616" s="12">
        <x:f t="shared" si="20"/>
        <x:v>671.93323570703274</x:v>
      </x:c>
      <x:c r="G616" s="12" t="n">
        <x:f>MOD(Settings!$B$17*G615,Settings!$B$18)</x:f>
        <x:v>491379189</x:v>
      </x:c>
      <x:c r="H616" s="12" t="n">
        <x:f>MAX(G616,1)/Settings!$B$18</x:f>
        <x:v>0.2288162658125238</x:v>
      </x:c>
      <x:c r="I616" s="12" t="n">
        <x:f>-Settings!$B$21*LN(H616)</x:f>
        <x:v>5.899343720661782</x:v>
      </x:c>
      <x:c r="J616" s="12" t="n">
        <x:f>-Settings!$B$24*LN(H616)</x:f>
        <x:v>17.698031161985345</x:v>
      </x:c>
      <x:c r="K616" s="12" t="n">
        <x:f>Settings!$B$12</x:f>
        <x:v>300</x:v>
      </x:c>
      <x:c r="L616" s="12" t="n">
        <x:f>Settings!$B$12*Settings!$B$25</x:f>
        <x:v>75</x:v>
      </x:c>
    </x:row>
    <x:row r="617">
      <x:c r="A617" s="7">
        <x:v>6</x:v>
      </x:c>
      <x:c r="B617" s="7">
        <x:v>12</x:v>
      </x:c>
      <x:c r="C617" s="12" t="n">
        <x:f>MOD(Settings!$B$17*C616,Settings!$B$18)</x:f>
        <x:v>1488948309</x:v>
      </x:c>
      <x:c r="D617" s="12" t="n">
        <x:f>MAX(C617,1)/Settings!$B$18</x:f>
        <x:v>0.6933455866264857</x:v>
      </x:c>
      <x:c r="E617" s="12" t="n">
        <x:f>-Settings!$B$11*LN(D617)</x:f>
        <x:v>21.973603325524756</x:v>
      </x:c>
      <x:c r="F617" s="12">
        <x:f t="shared" si="20"/>
        <x:v>693.90683903255751</x:v>
      </x:c>
      <x:c r="G617" s="12" t="n">
        <x:f>MOD(Settings!$B$17*G616,Settings!$B$18)</x:f>
        <x:v>1535406808</x:v>
      </x:c>
      <x:c r="H617" s="12" t="n">
        <x:f>MAX(G617,1)/Settings!$B$18</x:f>
        <x:v>0.7149795110872851</x:v>
      </x:c>
      <x:c r="I617" s="12" t="n">
        <x:f>-Settings!$B$21*LN(H617)</x:f>
        <x:v>1.3420055700827769</x:v>
      </x:c>
      <x:c r="J617" s="12" t="n">
        <x:f>-Settings!$B$24*LN(H617)</x:f>
        <x:v>4.026016710248331</x:v>
      </x:c>
      <x:c r="K617" s="12" t="n">
        <x:f>Settings!$B$12</x:f>
        <x:v>300</x:v>
      </x:c>
      <x:c r="L617" s="12" t="n">
        <x:f>Settings!$B$12*Settings!$B$25</x:f>
        <x:v>75</x:v>
      </x:c>
    </x:row>
    <x:row r="618">
      <x:c r="A618" s="7">
        <x:v>6</x:v>
      </x:c>
      <x:c r="B618" s="7">
        <x:v>13</x:v>
      </x:c>
      <x:c r="C618" s="12" t="n">
        <x:f>MOD(Settings!$B$17*C617,Settings!$B$18)</x:f>
        <x:v>127290872</x:v>
      </x:c>
      <x:c r="D618" s="12" t="n">
        <x:f>MAX(C618,1)/Settings!$B$18</x:f>
        <x:v>0.05927443134564647</x:v>
      </x:c>
      <x:c r="E618" s="12" t="n">
        <x:f>-Settings!$B$11*LN(D618)</x:f>
        <x:v>169.53463443423777</x:v>
      </x:c>
      <x:c r="F618" s="12">
        <x:f t="shared" si="20"/>
        <x:v>863.44147346679529</x:v>
      </x:c>
      <x:c r="G618" s="12" t="n">
        <x:f>MOD(Settings!$B$17*G617,Settings!$B$18)</x:f>
        <x:v>1418719704</x:v>
      </x:c>
      <x:c r="H618" s="12" t="n">
        <x:f>MAX(G618,1)/Settings!$B$18</x:f>
        <x:v>0.6606428440011306</x:v>
      </x:c>
      <x:c r="I618" s="12" t="n">
        <x:f>-Settings!$B$21*LN(H618)</x:f>
        <x:v>1.658167647741868</x:v>
      </x:c>
      <x:c r="J618" s="12" t="n">
        <x:f>-Settings!$B$24*LN(H618)</x:f>
        <x:v>4.9745029432256045</x:v>
      </x:c>
      <x:c r="K618" s="12" t="n">
        <x:f>Settings!$B$12</x:f>
        <x:v>300</x:v>
      </x:c>
      <x:c r="L618" s="12" t="n">
        <x:f>Settings!$B$12*Settings!$B$25</x:f>
        <x:v>75</x:v>
      </x:c>
    </x:row>
    <x:row r="619">
      <x:c r="A619" s="7">
        <x:v>6</x:v>
      </x:c>
      <x:c r="B619" s="7">
        <x:v>14</x:v>
      </x:c>
      <x:c r="C619" s="12" t="n">
        <x:f>MOD(Settings!$B$17*C618,Settings!$B$18)</x:f>
        <x:v>483973292</x:v>
      </x:c>
      <x:c r="D619" s="12" t="n">
        <x:f>MAX(C619,1)/Settings!$B$18</x:f>
        <x:v>0.22536762628022936</x:v>
      </x:c>
      <x:c r="E619" s="12" t="n">
        <x:f>-Settings!$B$11*LN(D619)</x:f>
        <x:v>89.40133893314952</x:v>
      </x:c>
      <x:c r="F619" s="12">
        <x:f t="shared" si="20"/>
        <x:v>952.84281239994482</x:v>
      </x:c>
      <x:c r="G619" s="12" t="n">
        <x:f>MOD(Settings!$B$17*G618,Settings!$B$18)</x:f>
        <x:v>911132487</x:v>
      </x:c>
      <x:c r="H619" s="12" t="n">
        <x:f>MAX(G619,1)/Settings!$B$18</x:f>
        <x:v>0.42427912700189235</x:v>
      </x:c>
      <x:c r="I619" s="12" t="n">
        <x:f>-Settings!$B$21*LN(H619)</x:f>
        <x:v>3.4294548877839746</x:v>
      </x:c>
      <x:c r="J619" s="12" t="n">
        <x:f>-Settings!$B$24*LN(H619)</x:f>
        <x:v>10.288364663351924</x:v>
      </x:c>
      <x:c r="K619" s="12" t="n">
        <x:f>Settings!$B$12</x:f>
        <x:v>300</x:v>
      </x:c>
      <x:c r="L619" s="12" t="n">
        <x:f>Settings!$B$12*Settings!$B$25</x:f>
        <x:v>75</x:v>
      </x:c>
    </x:row>
    <x:row r="620">
      <x:c r="A620" s="7">
        <x:v>6</x:v>
      </x:c>
      <x:c r="B620" s="7">
        <x:v>15</x:v>
      </x:c>
      <x:c r="C620" s="12" t="n">
        <x:f>MOD(Settings!$B$17*C619,Settings!$B$18)</x:f>
        <x:v>1618547455</x:v>
      </x:c>
      <x:c r="D620" s="12" t="n">
        <x:f>MAX(C620,1)/Settings!$B$18</x:f>
        <x:v>0.7536948918149317</x:v>
      </x:c>
      <x:c r="E620" s="12" t="n">
        <x:f>-Settings!$B$11*LN(D620)</x:f>
        <x:v>16.966058738012823</x:v>
      </x:c>
      <x:c r="F620" s="12">
        <x:f t="shared" si="20"/>
        <x:v>969.80887113795768</x:v>
      </x:c>
      <x:c r="G620" s="12" t="n">
        <x:f>MOD(Settings!$B$17*G619,Settings!$B$18)</x:f>
        <x:v>1845305899</x:v>
      </x:c>
      <x:c r="H620" s="12" t="n">
        <x:f>MAX(G620,1)/Settings!$B$18</x:f>
        <x:v>0.859287520805042</x:v>
      </x:c>
      <x:c r="I620" s="12" t="n">
        <x:f>-Settings!$B$21*LN(H620)</x:f>
        <x:v>0.6066067891234949</x:v>
      </x:c>
      <x:c r="J620" s="12" t="n">
        <x:f>-Settings!$B$24*LN(H620)</x:f>
        <x:v>1.8198203673704847</x:v>
      </x:c>
      <x:c r="K620" s="12" t="n">
        <x:f>Settings!$B$12</x:f>
        <x:v>300</x:v>
      </x:c>
      <x:c r="L620" s="12" t="n">
        <x:f>Settings!$B$12*Settings!$B$25</x:f>
        <x:v>75</x:v>
      </x:c>
    </x:row>
    <x:row r="621">
      <x:c r="A621" s="7">
        <x:v>6</x:v>
      </x:c>
      <x:c r="B621" s="7">
        <x:v>16</x:v>
      </x:c>
      <x:c r="C621" s="12" t="n">
        <x:f>MOD(Settings!$B$17*C620,Settings!$B$18)</x:f>
        <x:v>751719636</x:v>
      </x:c>
      <x:c r="D621" s="12" t="n">
        <x:f>MAX(C621,1)/Settings!$B$18</x:f>
        <x:v>0.3500467335572684</x:v>
      </x:c>
      <x:c r="E621" s="12" t="n">
        <x:f>-Settings!$B$11*LN(D621)</x:f>
        <x:v>62.98131653777611</x:v>
      </x:c>
      <x:c r="F621" s="12">
        <x:f t="shared" si="20"/>
        <x:v>1032.7901876757337</x:v>
      </x:c>
      <x:c r="G621" s="12" t="n">
        <x:f>MOD(Settings!$B$17*G620,Settings!$B$18)</x:f>
        <x:v>97414519</x:v>
      </x:c>
      <x:c r="H621" s="12" t="n">
        <x:f>MAX(G621,1)/Settings!$B$18</x:f>
        <x:v>0.04536217034112763</x:v>
      </x:c>
      <x:c r="I621" s="12" t="n">
        <x:f>-Settings!$B$21*LN(H621)</x:f>
        <x:v>12.372307094722599</x:v>
      </x:c>
      <x:c r="J621" s="12" t="n">
        <x:f>-Settings!$B$24*LN(H621)</x:f>
        <x:v>37.116921284167795</x:v>
      </x:c>
      <x:c r="K621" s="12" t="n">
        <x:f>Settings!$B$12</x:f>
        <x:v>300</x:v>
      </x:c>
      <x:c r="L621" s="12" t="n">
        <x:f>Settings!$B$12*Settings!$B$25</x:f>
        <x:v>75</x:v>
      </x:c>
    </x:row>
    <x:row r="622">
      <x:c r="A622" s="7">
        <x:v>6</x:v>
      </x:c>
      <x:c r="B622" s="7">
        <x:v>17</x:v>
      </x:c>
      <x:c r="C622" s="12" t="n">
        <x:f>MOD(Settings!$B$17*C621,Settings!$B$18)</x:f>
        <x:v>505626951</x:v>
      </x:c>
      <x:c r="D622" s="12" t="n">
        <x:f>MAX(C622,1)/Settings!$B$18</x:f>
        <x:v>0.23545089700978758</x:v>
      </x:c>
      <x:c r="E622" s="12" t="n">
        <x:f>-Settings!$B$11*LN(D622)</x:f>
        <x:v>86.77517355193227</x:v>
      </x:c>
      <x:c r="F622" s="12">
        <x:f t="shared" si="20"/>
        <x:v>1119.565361227666</x:v>
      </x:c>
      <x:c r="G622" s="12" t="n">
        <x:f>MOD(Settings!$B$17*G621,Settings!$B$18)</x:f>
        <x:v>863281819</x:v>
      </x:c>
      <x:c r="H622" s="12" t="n">
        <x:f>MAX(G622,1)/Settings!$B$18</x:f>
        <x:v>0.4019969233321012</x:v>
      </x:c>
      <x:c r="I622" s="12" t="n">
        <x:f>-Settings!$B$21*LN(H622)</x:f>
        <x:v>3.6452433751805473</x:v>
      </x:c>
      <x:c r="J622" s="12" t="n">
        <x:f>-Settings!$B$24*LN(H622)</x:f>
        <x:v>10.935730125541642</x:v>
      </x:c>
      <x:c r="K622" s="12" t="n">
        <x:f>Settings!$B$12</x:f>
        <x:v>300</x:v>
      </x:c>
      <x:c r="L622" s="12" t="n">
        <x:f>Settings!$B$12*Settings!$B$25</x:f>
        <x:v>75</x:v>
      </x:c>
    </x:row>
    <x:row r="623">
      <x:c r="A623" s="7">
        <x:v>6</x:v>
      </x:c>
      <x:c r="B623" s="7">
        <x:v>18</x:v>
      </x:c>
      <x:c r="C623" s="12" t="n">
        <x:f>MOD(Settings!$B$17*C622,Settings!$B$18)</x:f>
        <x:v>479374278</x:v>
      </x:c>
      <x:c r="D623" s="12" t="n">
        <x:f>MAX(C623,1)/Settings!$B$18</x:f>
        <x:v>0.2232260434996458</x:v>
      </x:c>
      <x:c r="E623" s="12" t="n">
        <x:f>-Settings!$B$11*LN(D623)</x:f>
        <x:v>89.97422237614519</x:v>
      </x:c>
      <x:c r="F623" s="12">
        <x:f t="shared" si="20"/>
        <x:v>1209.5395836038113</x:v>
      </x:c>
      <x:c r="G623" s="12" t="n">
        <x:f>MOD(Settings!$B$17*G622,Settings!$B$18)</x:f>
        <x:v>778012801</x:v>
      </x:c>
      <x:c r="H623" s="12" t="n">
        <x:f>MAX(G623,1)/Settings!$B$18</x:f>
        <x:v>0.36229044262426463</x:v>
      </x:c>
      <x:c r="I623" s="12" t="n">
        <x:f>-Settings!$B$21*LN(H623)</x:f>
        <x:v>4.061236244631329</x:v>
      </x:c>
      <x:c r="J623" s="12" t="n">
        <x:f>-Settings!$B$24*LN(H623)</x:f>
        <x:v>12.183708733893987</x:v>
      </x:c>
      <x:c r="K623" s="12" t="n">
        <x:f>Settings!$B$12</x:f>
        <x:v>300</x:v>
      </x:c>
      <x:c r="L623" s="12" t="n">
        <x:f>Settings!$B$12*Settings!$B$25</x:f>
        <x:v>75</x:v>
      </x:c>
    </x:row>
    <x:row r="624">
      <x:c r="A624" s="7">
        <x:v>6</x:v>
      </x:c>
      <x:c r="B624" s="7">
        <x:v>19</x:v>
      </x:c>
      <x:c r="C624" s="12" t="n">
        <x:f>MOD(Settings!$B$17*C623,Settings!$B$18)</x:f>
        <x:v>1632330449</x:v>
      </x:c>
      <x:c r="D624" s="12" t="n">
        <x:f>MAX(C624,1)/Settings!$B$18</x:f>
        <x:v>0.7601130985469152</x:v>
      </x:c>
      <x:c r="E624" s="12" t="n">
        <x:f>-Settings!$B$11*LN(D624)</x:f>
        <x:v>16.457282573755617</x:v>
      </x:c>
      <x:c r="F624" s="12">
        <x:f t="shared" si="20"/>
        <x:v>1225.996866177567</x:v>
      </x:c>
      <x:c r="G624" s="12" t="n">
        <x:f>MOD(Settings!$B$17*G623,Settings!$B$18)</x:f>
        <x:v>33219824</x:v>
      </x:c>
      <x:c r="H624" s="12" t="n">
        <x:f>MAX(G624,1)/Settings!$B$18</x:f>
        <x:v>0.015469186015179933</x:v>
      </x:c>
      <x:c r="I624" s="12" t="n">
        <x:f>-Settings!$B$21*LN(H624)</x:f>
        <x:v>16.675620931082</x:v>
      </x:c>
      <x:c r="J624" s="12" t="n">
        <x:f>-Settings!$B$24*LN(H624)</x:f>
        <x:v>50.026862793246</x:v>
      </x:c>
      <x:c r="K624" s="12" t="n">
        <x:f>Settings!$B$12</x:f>
        <x:v>300</x:v>
      </x:c>
      <x:c r="L624" s="12" t="n">
        <x:f>Settings!$B$12*Settings!$B$25</x:f>
        <x:v>75</x:v>
      </x:c>
    </x:row>
    <x:row r="625">
      <x:c r="A625" s="7">
        <x:v>6</x:v>
      </x:c>
      <x:c r="B625" s="7">
        <x:v>20</x:v>
      </x:c>
      <x:c r="C625" s="12" t="n">
        <x:f>MOD(Settings!$B$17*C624,Settings!$B$18)</x:f>
        <x:v>474265918</x:v>
      </x:c>
      <x:c r="D625" s="12" t="n">
        <x:f>MAX(C625,1)/Settings!$B$18</x:f>
        <x:v>0.22084727800490672</x:v>
      </x:c>
      <x:c r="E625" s="12" t="n">
        <x:f>-Settings!$B$11*LN(D625)</x:f>
        <x:v>90.61703196605266</x:v>
      </x:c>
      <x:c r="F625" s="12">
        <x:f t="shared" si="20"/>
        <x:v>1316.6138981436197</x:v>
      </x:c>
      <x:c r="G625" s="12" t="n">
        <x:f>MOD(Settings!$B$17*G624,Settings!$B$18)</x:f>
        <x:v>2127317395</x:v>
      </x:c>
      <x:c r="H625" s="12" t="n">
        <x:f>MAX(G625,1)/Settings!$B$18</x:f>
        <x:v>0.9906093571291349</x:v>
      </x:c>
      <x:c r="I625" s="12" t="n">
        <x:f>-Settings!$B$21*LN(H625)</x:f>
        <x:v>0.03774005180728733</x:v>
      </x:c>
      <x:c r="J625" s="12" t="n">
        <x:f>-Settings!$B$24*LN(H625)</x:f>
        <x:v>0.11322015542186199</x:v>
      </x:c>
      <x:c r="K625" s="12" t="n">
        <x:f>Settings!$B$12</x:f>
        <x:v>300</x:v>
      </x:c>
      <x:c r="L625" s="12" t="n">
        <x:f>Settings!$B$12*Settings!$B$25</x:f>
        <x:v>75</x:v>
      </x:c>
    </x:row>
    <x:row r="626">
      <x:c r="A626" s="7">
        <x:v>6</x:v>
      </x:c>
      <x:c r="B626" s="7">
        <x:v>21</x:v>
      </x:c>
      <x:c r="C626" s="12" t="n">
        <x:f>MOD(Settings!$B$17*C625,Settings!$B$18)</x:f>
        <x:v>1675469809</x:v>
      </x:c>
      <x:c r="D626" s="12" t="n">
        <x:f>MAX(C626,1)/Settings!$B$18</x:f>
        <x:v>0.7802014284675016</x:v>
      </x:c>
      <x:c r="E626" s="12" t="n">
        <x:f>-Settings!$B$11*LN(D626)</x:f>
        <x:v>14.89218906072759</x:v>
      </x:c>
      <x:c r="F626" s="12">
        <x:f t="shared" si="20"/>
        <x:v>1331.5060872043473</x:v>
      </x:c>
      <x:c r="G626" s="12" t="n">
        <x:f>MOD(Settings!$B$17*G625,Settings!$B$18)</x:f>
        <x:v>368218862</x:v>
      </x:c>
      <x:c r="H626" s="12" t="n">
        <x:f>MAX(G626,1)/Settings!$B$18</x:f>
        <x:v>0.17146526936975554</x:v>
      </x:c>
      <x:c r="I626" s="12" t="n">
        <x:f>-Settings!$B$21*LN(H626)</x:f>
        <x:v>7.053498175391124</x:v>
      </x:c>
      <x:c r="J626" s="12" t="n">
        <x:f>-Settings!$B$24*LN(H626)</x:f>
        <x:v>21.160494526173373</x:v>
      </x:c>
      <x:c r="K626" s="12" t="n">
        <x:f>Settings!$B$12</x:f>
        <x:v>300</x:v>
      </x:c>
      <x:c r="L626" s="12" t="n">
        <x:f>Settings!$B$12*Settings!$B$25</x:f>
        <x:v>75</x:v>
      </x:c>
    </x:row>
    <x:row r="627">
      <x:c r="A627" s="7">
        <x:v>6</x:v>
      </x:c>
      <x:c r="B627" s="7">
        <x:v>22</x:v>
      </x:c>
      <x:c r="C627" s="12" t="n">
        <x:f>MOD(Settings!$B$17*C626,Settings!$B$18)</x:f>
        <x:v>1815500399</x:v>
      </x:c>
      <x:c r="D627" s="12" t="n">
        <x:f>MAX(C627,1)/Settings!$B$18</x:f>
        <x:v>0.8454082532997281</x:v>
      </x:c>
      <x:c r="E627" s="12" t="n">
        <x:f>-Settings!$B$11*LN(D627)</x:f>
        <x:v>10.076137697990161</x:v>
      </x:c>
      <x:c r="F627" s="12">
        <x:f t="shared" si="20"/>
        <x:v>1341.5822249023374</x:v>
      </x:c>
      <x:c r="G627" s="12" t="n">
        <x:f>MOD(Settings!$B$17*G626,Settings!$B$18)</x:f>
        <x:v>1754026627</x:v>
      </x:c>
      <x:c r="H627" s="12" t="n">
        <x:f>MAX(G627,1)/Settings!$B$18</x:f>
        <x:v>0.8167822974812157</x:v>
      </x:c>
      <x:c r="I627" s="12" t="n">
        <x:f>-Settings!$B$21*LN(H627)</x:f>
        <x:v>0.8095307415268258</x:v>
      </x:c>
      <x:c r="J627" s="12" t="n">
        <x:f>-Settings!$B$24*LN(H627)</x:f>
        <x:v>2.4285922245804774</x:v>
      </x:c>
      <x:c r="K627" s="12" t="n">
        <x:f>Settings!$B$12</x:f>
        <x:v>300</x:v>
      </x:c>
      <x:c r="L627" s="12" t="n">
        <x:f>Settings!$B$12*Settings!$B$25</x:f>
        <x:v>75</x:v>
      </x:c>
    </x:row>
    <x:row r="628">
      <x:c r="A628" s="7">
        <x:v>6</x:v>
      </x:c>
      <x:c r="B628" s="7">
        <x:v>23</x:v>
      </x:c>
      <x:c r="C628" s="12" t="n">
        <x:f>MOD(Settings!$B$17*C627,Settings!$B$18)</x:f>
        <x:v>1667549417</x:v>
      </x:c>
      <x:c r="D628" s="12" t="n">
        <x:f>MAX(C628,1)/Settings!$B$18</x:f>
        <x:v>0.7765132085310822</x:v>
      </x:c>
      <x:c r="E628" s="12" t="n">
        <x:f>-Settings!$B$11*LN(D628)</x:f>
        <x:v>15.176497571724054</x:v>
      </x:c>
      <x:c r="F628" s="12">
        <x:f t="shared" si="20"/>
        <x:v>1356.7587224740614</x:v>
      </x:c>
      <x:c r="G628" s="12" t="n">
        <x:f>MOD(Settings!$B$17*G627,Settings!$B$18)</x:f>
        <x:v>1417497620</x:v>
      </x:c>
      <x:c r="H628" s="12" t="n">
        <x:f>MAX(G628,1)/Settings!$B$18</x:f>
        <x:v>0.6600737667922274</x:v>
      </x:c>
      <x:c r="I628" s="12" t="n">
        <x:f>-Settings!$B$21*LN(H628)</x:f>
        <x:v>1.6616147293608692</x:v>
      </x:c>
      <x:c r="J628" s="12" t="n">
        <x:f>-Settings!$B$24*LN(H628)</x:f>
        <x:v>4.984844188082608</x:v>
      </x:c>
      <x:c r="K628" s="12" t="n">
        <x:f>Settings!$B$12</x:f>
        <x:v>300</x:v>
      </x:c>
      <x:c r="L628" s="12" t="n">
        <x:f>Settings!$B$12*Settings!$B$25</x:f>
        <x:v>75</x:v>
      </x:c>
    </x:row>
    <x:row r="629">
      <x:c r="A629" s="7">
        <x:v>6</x:v>
      </x:c>
      <x:c r="B629" s="7">
        <x:v>24</x:v>
      </x:c>
      <x:c r="C629" s="12" t="n">
        <x:f>MOD(Settings!$B$17*C628,Settings!$B$18)</x:f>
        <x:v>1841458169</x:v>
      </x:c>
      <x:c r="D629" s="12" t="n">
        <x:f>MAX(C629,1)/Settings!$B$18</x:f>
        <x:v>0.8574957818991951</x:v>
      </x:c>
      <x:c r="E629" s="12" t="n">
        <x:f>-Settings!$B$11*LN(D629)</x:f>
        <x:v>9.22434114132809</x:v>
      </x:c>
      <x:c r="F629" s="12">
        <x:f t="shared" si="20"/>
        <x:v>1365.9830636153895</x:v>
      </x:c>
      <x:c r="G629" s="12" t="n">
        <x:f>MOD(Settings!$B$17*G628,Settings!$B$18)</x:f>
        <x:v>1846403169</x:v>
      </x:c>
      <x:c r="H629" s="12" t="n">
        <x:f>MAX(G629,1)/Settings!$B$18</x:f>
        <x:v>0.8597984769660041</x:v>
      </x:c>
      <x:c r="I629" s="12" t="n">
        <x:f>-Settings!$B$21*LN(H629)</x:f>
        <x:v>0.6042289852129469</x:v>
      </x:c>
      <x:c r="J629" s="12" t="n">
        <x:f>-Settings!$B$24*LN(H629)</x:f>
        <x:v>1.8126869556388407</x:v>
      </x:c>
      <x:c r="K629" s="12" t="n">
        <x:f>Settings!$B$12</x:f>
        <x:v>300</x:v>
      </x:c>
      <x:c r="L629" s="12" t="n">
        <x:f>Settings!$B$12*Settings!$B$25</x:f>
        <x:v>75</x:v>
      </x:c>
    </x:row>
    <x:row r="630">
      <x:c r="A630" s="7">
        <x:v>6</x:v>
      </x:c>
      <x:c r="B630" s="7">
        <x:v>25</x:v>
      </x:c>
      <x:c r="C630" s="12" t="n">
        <x:f>MOD(Settings!$B$17*C629,Settings!$B$18)</x:f>
        <x:v>2000609466</x:v>
      </x:c>
      <x:c r="D630" s="12" t="n">
        <x:f>MAX(C630,1)/Settings!$B$18</x:f>
        <x:v>0.9316063797714218</x:v>
      </x:c>
      <x:c r="E630" s="12" t="n">
        <x:f>-Settings!$B$11*LN(D630)</x:f>
        <x:v>4.250693568477417</x:v>
      </x:c>
      <x:c r="F630" s="12">
        <x:f t="shared" si="20"/>
        <x:v>1370.2337571838668</x:v>
      </x:c>
      <x:c r="G630" s="12" t="n">
        <x:f>MOD(Settings!$B$17*G629,Settings!$B$18)</x:f>
        <x:v>1359362233</x:v>
      </x:c>
      <x:c r="H630" s="12" t="n">
        <x:f>MAX(G630,1)/Settings!$B$18</x:f>
        <x:v>0.6330023676310677</x:v>
      </x:c>
      <x:c r="I630" s="12" t="n">
        <x:f>-Settings!$B$21*LN(H630)</x:f>
        <x:v>1.8291244660460628</x:v>
      </x:c>
      <x:c r="J630" s="12" t="n">
        <x:f>-Settings!$B$24*LN(H630)</x:f>
        <x:v>5.487373398138189</x:v>
      </x:c>
      <x:c r="K630" s="12" t="n">
        <x:f>Settings!$B$12</x:f>
        <x:v>300</x:v>
      </x:c>
      <x:c r="L630" s="12" t="n">
        <x:f>Settings!$B$12*Settings!$B$25</x:f>
        <x:v>75</x:v>
      </x:c>
    </x:row>
    <x:row r="631">
      <x:c r="A631" s="7">
        <x:v>6</x:v>
      </x:c>
      <x:c r="B631" s="7">
        <x:v>26</x:v>
      </x:c>
      <x:c r="C631" s="12" t="n">
        <x:f>MOD(Settings!$B$17*C630,Settings!$B$18)</x:f>
        <x:v>1091833983</x:v>
      </x:c>
      <x:c r="D631" s="12" t="n">
        <x:f>MAX(C631,1)/Settings!$B$18</x:f>
        <x:v>0.50842481828687</x:v>
      </x:c>
      <x:c r="E631" s="12" t="n">
        <x:f>-Settings!$B$11*LN(D631)</x:f>
        <x:v>40.58627546406387</x:v>
      </x:c>
      <x:c r="F631" s="12">
        <x:f t="shared" si="20"/>
        <x:v>1410.8200326479307</x:v>
      </x:c>
      <x:c r="G631" s="12" t="n">
        <x:f>MOD(Settings!$B$17*G630,Settings!$B$18)</x:f>
        <x:v>1870013245</x:v>
      </x:c>
      <x:c r="H631" s="12" t="n">
        <x:f>MAX(G631,1)/Settings!$B$18</x:f>
        <x:v>0.8707927753547173</x:v>
      </x:c>
      <x:c r="I631" s="12" t="n">
        <x:f>-Settings!$B$21*LN(H631)</x:f>
        <x:v>0.5534049848684793</x:v>
      </x:c>
      <x:c r="J631" s="12" t="n">
        <x:f>-Settings!$B$24*LN(H631)</x:f>
        <x:v>1.660214954605438</x:v>
      </x:c>
      <x:c r="K631" s="12" t="n">
        <x:f>Settings!$B$12</x:f>
        <x:v>300</x:v>
      </x:c>
      <x:c r="L631" s="12" t="n">
        <x:f>Settings!$B$12*Settings!$B$25</x:f>
        <x:v>75</x:v>
      </x:c>
    </x:row>
    <x:row r="632">
      <x:c r="A632" s="7">
        <x:v>6</x:v>
      </x:c>
      <x:c r="B632" s="7">
        <x:v>27</x:v>
      </x:c>
      <x:c r="C632" s="12" t="n">
        <x:f>MOD(Settings!$B$17*C631,Settings!$B$18)</x:f>
        <x:v>205988666</x:v>
      </x:c>
      <x:c r="D632" s="12" t="n">
        <x:f>MAX(C632,1)/Settings!$B$18</x:f>
        <x:v>0.09592094742503061</x:v>
      </x:c>
      <x:c r="E632" s="12" t="n">
        <x:f>-Settings!$B$11*LN(D632)</x:f>
        <x:v>140.65385346419328</x:v>
      </x:c>
      <x:c r="F632" s="12">
        <x:f t="shared" si="20"/>
        <x:v>1551.4738861121241</x:v>
      </x:c>
      <x:c r="G632" s="12" t="n">
        <x:f>MOD(Settings!$B$17*G631,Settings!$B$18)</x:f>
        <x:v>889434870</x:v>
      </x:c>
      <x:c r="H632" s="12" t="n">
        <x:f>MAX(G632,1)/Settings!$B$18</x:f>
        <x:v>0.41417538673345716</x:v>
      </x:c>
      <x:c r="I632" s="12" t="n">
        <x:f>-Settings!$B$21*LN(H632)</x:f>
        <x:v>3.52586302165554</x:v>
      </x:c>
      <x:c r="J632" s="12" t="n">
        <x:f>-Settings!$B$24*LN(H632)</x:f>
        <x:v>10.57758906496662</x:v>
      </x:c>
      <x:c r="K632" s="12" t="n">
        <x:f>Settings!$B$12</x:f>
        <x:v>300</x:v>
      </x:c>
      <x:c r="L632" s="12" t="n">
        <x:f>Settings!$B$12*Settings!$B$25</x:f>
        <x:v>75</x:v>
      </x:c>
    </x:row>
    <x:row r="633">
      <x:c r="A633" s="7">
        <x:v>6</x:v>
      </x:c>
      <x:c r="B633" s="7">
        <x:v>28</x:v>
      </x:c>
      <x:c r="C633" s="12" t="n">
        <x:f>MOD(Settings!$B$17*C632,Settings!$B$18)</x:f>
        <x:v>307870498</x:v>
      </x:c>
      <x:c r="D633" s="12" t="n">
        <x:f>MAX(C633,1)/Settings!$B$18</x:f>
        <x:v>0.14336337248951353</x:v>
      </x:c>
      <x:c r="E633" s="12" t="n">
        <x:f>-Settings!$B$11*LN(D633)</x:f>
        <x:v>116.54236832473703</x:v>
      </x:c>
      <x:c r="F633" s="12">
        <x:f t="shared" si="20"/>
        <x:v>1668.0162544368611</x:v>
      </x:c>
      <x:c r="G633" s="12" t="n">
        <x:f>MOD(Settings!$B$17*G632,Settings!$B$18)</x:f>
        <x:v>98193323</x:v>
      </x:c>
      <x:c r="H633" s="12" t="n">
        <x:f>MAX(G633,1)/Settings!$B$18</x:f>
        <x:v>0.04572482921449692</x:v>
      </x:c>
      <x:c r="I633" s="12" t="n">
        <x:f>-Settings!$B$21*LN(H633)</x:f>
        <x:v>12.340455279078634</x:v>
      </x:c>
      <x:c r="J633" s="12" t="n">
        <x:f>-Settings!$B$24*LN(H633)</x:f>
        <x:v>37.021365837235905</x:v>
      </x:c>
      <x:c r="K633" s="12" t="n">
        <x:f>Settings!$B$12</x:f>
        <x:v>300</x:v>
      </x:c>
      <x:c r="L633" s="12" t="n">
        <x:f>Settings!$B$12*Settings!$B$25</x:f>
        <x:v>75</x:v>
      </x:c>
    </x:row>
    <x:row r="634">
      <x:c r="A634" s="7">
        <x:v>6</x:v>
      </x:c>
      <x:c r="B634" s="7">
        <x:v>29</x:v>
      </x:c>
      <x:c r="C634" s="12" t="n">
        <x:f>MOD(Settings!$B$17*C633,Settings!$B$18)</x:f>
        <x:v>1091354263</x:v>
      </x:c>
      <x:c r="D634" s="12" t="n">
        <x:f>MAX(C634,1)/Settings!$B$18</x:f>
        <x:v>0.5082014312540187</x:v>
      </x:c>
      <x:c r="E634" s="12" t="n">
        <x:f>-Settings!$B$11*LN(D634)</x:f>
        <x:v>40.612643506779364</x:v>
      </x:c>
      <x:c r="F634" s="12">
        <x:f t="shared" si="20"/>
        <x:v>1708.6288979436404</x:v>
      </x:c>
      <x:c r="G634" s="12" t="n">
        <x:f>MOD(Settings!$B$17*G633,Settings!$B$18)</x:f>
        <x:v>1067738765</x:v>
      </x:c>
      <x:c r="H634" s="12" t="n">
        <x:f>MAX(G634,1)/Settings!$B$18</x:f>
        <x:v>0.49720460804980465</x:v>
      </x:c>
      <x:c r="I634" s="12" t="n">
        <x:f>-Settings!$B$21*LN(H634)</x:f>
        <x:v>2.7950146055524683</x:v>
      </x:c>
      <x:c r="J634" s="12" t="n">
        <x:f>-Settings!$B$24*LN(H634)</x:f>
        <x:v>8.385043816657404</x:v>
      </x:c>
      <x:c r="K634" s="12" t="n">
        <x:f>Settings!$B$12</x:f>
        <x:v>300</x:v>
      </x:c>
      <x:c r="L634" s="12" t="n">
        <x:f>Settings!$B$12*Settings!$B$25</x:f>
        <x:v>75</x:v>
      </x:c>
    </x:row>
    <x:row r="635">
      <x:c r="A635" s="7">
        <x:v>6</x:v>
      </x:c>
      <x:c r="B635" s="7">
        <x:v>30</x:v>
      </x:c>
      <x:c r="C635" s="12" t="n">
        <x:f>MOD(Settings!$B$17*C634,Settings!$B$18)</x:f>
        <x:v>733269214</x:v>
      </x:c>
      <x:c r="D635" s="12" t="n">
        <x:f>MAX(C635,1)/Settings!$B$18</x:f>
        <x:v>0.34145508629337656</x:v>
      </x:c>
      <x:c r="E635" s="12" t="n">
        <x:f>-Settings!$B$11*LN(D635)</x:f>
        <x:v>64.47234765163915</x:v>
      </x:c>
      <x:c r="F635" s="12">
        <x:f t="shared" si="20"/>
        <x:v>1773.1012455952796</x:v>
      </x:c>
      <x:c r="G635" s="12" t="n">
        <x:f>MOD(Settings!$B$17*G634,Settings!$B$18)</x:f>
        <x:v>1112069023</x:v>
      </x:c>
      <x:c r="H635" s="12" t="n">
        <x:f>MAX(G635,1)/Settings!$B$18</x:f>
        <x:v>0.5178474930663814</x:v>
      </x:c>
      <x:c r="I635" s="12" t="n">
        <x:f>-Settings!$B$21*LN(H635)</x:f>
        <x:v>2.632297980004014</x:v>
      </x:c>
      <x:c r="J635" s="12" t="n">
        <x:f>-Settings!$B$24*LN(H635)</x:f>
        <x:v>7.896893940012042</x:v>
      </x:c>
      <x:c r="K635" s="12" t="n">
        <x:f>Settings!$B$12</x:f>
        <x:v>300</x:v>
      </x:c>
      <x:c r="L635" s="12" t="n">
        <x:f>Settings!$B$12*Settings!$B$25</x:f>
        <x:v>75</x:v>
      </x:c>
    </x:row>
    <x:row r="636">
      <x:c r="A636" s="7">
        <x:v>6</x:v>
      </x:c>
      <x:c r="B636" s="7">
        <x:v>31</x:v>
      </x:c>
      <x:c r="C636" s="12" t="n">
        <x:f>MOD(Settings!$B$17*C635,Settings!$B$18)</x:f>
        <x:v>1794513212</x:v>
      </x:c>
      <x:c r="D636" s="12" t="n">
        <x:f>MAX(C636,1)/Settings!$B$18</x:f>
        <x:v>0.8356353327797891</x:v>
      </x:c>
      <x:c r="E636" s="12" t="n">
        <x:f>-Settings!$B$11*LN(D636)</x:f>
        <x:v>10.773777952277587</x:v>
      </x:c>
      <x:c r="F636" s="12">
        <x:f t="shared" si="20"/>
        <x:v>1783.8750235475572</x:v>
      </x:c>
      <x:c r="G636" s="12" t="n">
        <x:f>MOD(Settings!$B$17*G635,Settings!$B$18)</x:f>
        <x:v>993889720</x:v>
      </x:c>
      <x:c r="H636" s="12" t="n">
        <x:f>MAX(G636,1)/Settings!$B$18</x:f>
        <x:v>0.462815966672644</x:v>
      </x:c>
      <x:c r="I636" s="12" t="n">
        <x:f>-Settings!$B$21*LN(H636)</x:f>
        <x:v>3.0817031364030636</x:v>
      </x:c>
      <x:c r="J636" s="12" t="n">
        <x:f>-Settings!$B$24*LN(H636)</x:f>
        <x:v>9.24510940920919</x:v>
      </x:c>
      <x:c r="K636" s="12" t="n">
        <x:f>Settings!$B$12</x:f>
        <x:v>300</x:v>
      </x:c>
      <x:c r="L636" s="12" t="n">
        <x:f>Settings!$B$12*Settings!$B$25</x:f>
        <x:v>75</x:v>
      </x:c>
    </x:row>
    <x:row r="637">
      <x:c r="A637" s="7">
        <x:v>6</x:v>
      </x:c>
      <x:c r="B637" s="7">
        <x:v>32</x:v>
      </x:c>
      <x:c r="C637" s="12" t="n">
        <x:f>MOD(Settings!$B$17*C636,Settings!$B$18)</x:f>
        <x:v>1123215616</x:v>
      </x:c>
      <x:c r="D637" s="12" t="n">
        <x:f>MAX(C637,1)/Settings!$B$18</x:f>
        <x:v>0.523038029914274</x:v>
      </x:c>
      <x:c r="E637" s="12" t="n">
        <x:f>-Settings!$B$11*LN(D637)</x:f>
        <x:v>38.88606615717402</x:v>
      </x:c>
      <x:c r="F637" s="12">
        <x:f t="shared" si="20"/>
        <x:v>1822.7610897047314</x:v>
      </x:c>
      <x:c r="G637" s="12" t="n">
        <x:f>MOD(Settings!$B$17*G636,Settings!$B$18)</x:f>
        <x:v>1176717674</x:v>
      </x:c>
      <x:c r="H637" s="12" t="n">
        <x:f>MAX(G637,1)/Settings!$B$18</x:f>
        <x:v>0.5479518671277687</x:v>
      </x:c>
      <x:c r="I637" s="12" t="n">
        <x:f>-Settings!$B$21*LN(H637)</x:f>
        <x:v>2.406271318400716</x:v>
      </x:c>
      <x:c r="J637" s="12" t="n">
        <x:f>-Settings!$B$24*LN(H637)</x:f>
        <x:v>7.2188139552021475</x:v>
      </x:c>
      <x:c r="K637" s="12" t="n">
        <x:f>Settings!$B$12</x:f>
        <x:v>300</x:v>
      </x:c>
      <x:c r="L637" s="12" t="n">
        <x:f>Settings!$B$12*Settings!$B$25</x:f>
        <x:v>75</x:v>
      </x:c>
    </x:row>
    <x:row r="638">
      <x:c r="A638" s="7">
        <x:v>6</x:v>
      </x:c>
      <x:c r="B638" s="7">
        <x:v>33</x:v>
      </x:c>
      <x:c r="C638" s="12" t="n">
        <x:f>MOD(Settings!$B$17*C637,Settings!$B$18)</x:f>
        <x:v>1503600982</x:v>
      </x:c>
      <x:c r="D638" s="12" t="n">
        <x:f>MAX(C638,1)/Settings!$B$18</x:f>
        <x:v>0.7001687692013424</x:v>
      </x:c>
      <x:c r="E638" s="12" t="n">
        <x:f>-Settings!$B$11*LN(D638)</x:f>
        <x:v>21.38603244835986</x:v>
      </x:c>
      <x:c r="F638" s="12">
        <x:f t="shared" si="20"/>
        <x:v>1844.1471221530912</x:v>
      </x:c>
      <x:c r="G638" s="12" t="n">
        <x:f>MOD(Settings!$B$17*G637,Settings!$B$18)</x:f>
        <x:v>917041695</x:v>
      </x:c>
      <x:c r="H638" s="12" t="n">
        <x:f>MAX(G638,1)/Settings!$B$18</x:f>
        <x:v>0.4270308164074229</x:v>
      </x:c>
      <x:c r="I638" s="12" t="n">
        <x:f>-Settings!$B$21*LN(H638)</x:f>
        <x:v>3.403596395140767</x:v>
      </x:c>
      <x:c r="J638" s="12" t="n">
        <x:f>-Settings!$B$24*LN(H638)</x:f>
        <x:v>10.210789185422302</x:v>
      </x:c>
      <x:c r="K638" s="12" t="n">
        <x:f>Settings!$B$12</x:f>
        <x:v>300</x:v>
      </x:c>
      <x:c r="L638" s="12" t="n">
        <x:f>Settings!$B$12*Settings!$B$25</x:f>
        <x:v>75</x:v>
      </x:c>
    </x:row>
    <x:row r="639">
      <x:c r="A639" s="7">
        <x:v>6</x:v>
      </x:c>
      <x:c r="B639" s="7">
        <x:v>34</x:v>
      </x:c>
      <x:c r="C639" s="12" t="n">
        <x:f>MOD(Settings!$B$17*C638,Settings!$B$18)</x:f>
        <x:v>1581630225</x:v>
      </x:c>
      <x:c r="D639" s="12" t="n">
        <x:f>MAX(C639,1)/Settings!$B$18</x:f>
        <x:v>0.7365039669612907</x:v>
      </x:c>
      <x:c r="E639" s="12" t="n">
        <x:f>-Settings!$B$11*LN(D639)</x:f>
        <x:v>18.350439411601563</x:v>
      </x:c>
      <x:c r="F639" s="12" t="n">
        <x:f t="shared" ref="F639:F670" si="21">F638+E639</x:f>
        <x:v>1862.497561564693</x:v>
      </x:c>
      <x:c r="G639" s="12" t="n">
        <x:f>MOD(Settings!$B$17*G638,Settings!$B$18)</x:f>
        <x:v>229633346</x:v>
      </x:c>
      <x:c r="H639" s="12" t="n">
        <x:f>MAX(G639,1)/Settings!$B$18</x:f>
        <x:v>0.10693135955693729</x:v>
      </x:c>
      <x:c r="I639" s="12" t="n">
        <x:f>-Settings!$B$21*LN(H639)</x:f>
        <x:v>8.942272599347719</x:v>
      </x:c>
      <x:c r="J639" s="12" t="n">
        <x:f>-Settings!$B$24*LN(H639)</x:f>
        <x:v>26.82681779804316</x:v>
      </x:c>
      <x:c r="K639" s="12" t="n">
        <x:f>Settings!$B$12</x:f>
        <x:v>300</x:v>
      </x:c>
      <x:c r="L639" s="12" t="n">
        <x:f>Settings!$B$12*Settings!$B$25</x:f>
        <x:v>75</x:v>
      </x:c>
    </x:row>
    <x:row r="640">
      <x:c r="A640" s="7">
        <x:v>6</x:v>
      </x:c>
      <x:c r="B640" s="7">
        <x:v>35</x:v>
      </x:c>
      <x:c r="C640" s="12" t="n">
        <x:f>MOD(Settings!$B$17*C639,Settings!$B$18)</x:f>
        <x:v>906609009</x:v>
      </x:c>
      <x:c r="D640" s="12" t="n">
        <x:f>MAX(C640,1)/Settings!$B$18</x:f>
        <x:v>0.42217271841232323</x:v>
      </x:c>
      <x:c r="E640" s="12" t="n">
        <x:f>-Settings!$B$11*LN(D640)</x:f>
        <x:v>51.7404458005958</x:v>
      </x:c>
      <x:c r="F640" s="12">
        <x:f t="shared" si="21"/>
        <x:v>1914.2380073652887</x:v>
      </x:c>
      <x:c r="G640" s="12" t="n">
        <x:f>MOD(Settings!$B$17*G639,Settings!$B$18)</x:f>
        <x:v>419532563</x:v>
      </x:c>
      <x:c r="H640" s="12" t="n">
        <x:f>MAX(G640,1)/Settings!$B$18</x:f>
        <x:v>0.19536007344506684</x:v>
      </x:c>
      <x:c r="I640" s="12" t="n">
        <x:f>-Settings!$B$21*LN(H640)</x:f>
        <x:v>6.531643570690005</x:v>
      </x:c>
      <x:c r="J640" s="12" t="n">
        <x:f>-Settings!$B$24*LN(H640)</x:f>
        <x:v>19.594930712070017</x:v>
      </x:c>
      <x:c r="K640" s="12" t="n">
        <x:f>Settings!$B$12</x:f>
        <x:v>300</x:v>
      </x:c>
      <x:c r="L640" s="12" t="n">
        <x:f>Settings!$B$12*Settings!$B$25</x:f>
        <x:v>75</x:v>
      </x:c>
    </x:row>
    <x:row r="641">
      <x:c r="A641" s="7">
        <x:v>6</x:v>
      </x:c>
      <x:c r="B641" s="7">
        <x:v>36</x:v>
      </x:c>
      <x:c r="C641" s="12" t="n">
        <x:f>MOD(Settings!$B$17*C640,Settings!$B$18)</x:f>
        <x:v>981138798</x:v>
      </x:c>
      <x:c r="D641" s="12" t="n">
        <x:f>MAX(C641,1)/Settings!$B$18</x:f>
        <x:v>0.4568783559169985</x:v>
      </x:c>
      <x:c r="E641" s="12" t="n">
        <x:f>-Settings!$B$11*LN(D641)</x:f>
        <x:v>47.00028618796247</x:v>
      </x:c>
      <x:c r="F641" s="12">
        <x:f t="shared" si="21"/>
        <x:v>1961.2382935532512</x:v>
      </x:c>
      <x:c r="G641" s="12" t="n">
        <x:f>MOD(Settings!$B$17*G640,Settings!$B$18)</x:f>
        <x:v>894973240</x:v>
      </x:c>
      <x:c r="H641" s="12" t="n">
        <x:f>MAX(G641,1)/Settings!$B$18</x:f>
        <x:v>0.41675439123844465</x:v>
      </x:c>
      <x:c r="I641" s="12" t="n">
        <x:f>-Settings!$B$21*LN(H641)</x:f>
        <x:v>3.5010328821674075</x:v>
      </x:c>
      <x:c r="J641" s="12" t="n">
        <x:f>-Settings!$B$24*LN(H641)</x:f>
        <x:v>10.503098646502222</x:v>
      </x:c>
      <x:c r="K641" s="12" t="n">
        <x:f>Settings!$B$12</x:f>
        <x:v>300</x:v>
      </x:c>
      <x:c r="L641" s="12" t="n">
        <x:f>Settings!$B$12*Settings!$B$25</x:f>
        <x:v>75</x:v>
      </x:c>
    </x:row>
    <x:row r="642">
      <x:c r="A642" s="7">
        <x:v>6</x:v>
      </x:c>
      <x:c r="B642" s="7">
        <x:v>37</x:v>
      </x:c>
      <x:c r="C642" s="12" t="n">
        <x:f>MOD(Settings!$B$17*C641,Settings!$B$18)</x:f>
        <x:v>1620336320</x:v>
      </x:c>
      <x:c r="D642" s="12" t="n">
        <x:f>MAX(C642,1)/Settings!$B$18</x:f>
        <x:v>0.7545278969940393</x:v>
      </x:c>
      <x:c r="E642" s="12" t="n">
        <x:f>-Settings!$B$11*LN(D642)</x:f>
        <x:v>16.899781638635456</x:v>
      </x:c>
      <x:c r="F642" s="12">
        <x:f t="shared" si="21"/>
        <x:v>1978.1380751918866</x:v>
      </x:c>
      <x:c r="G642" s="12" t="n">
        <x:f>MOD(Settings!$B$17*G641,Settings!$B$18)</x:f>
        <x:v>839781092</x:v>
      </x:c>
      <x:c r="H642" s="12" t="n">
        <x:f>MAX(G642,1)/Settings!$B$18</x:f>
        <x:v>0.3910535445395175</x:v>
      </x:c>
      <x:c r="I642" s="12" t="n">
        <x:f>-Settings!$B$21*LN(H642)</x:f>
        <x:v>3.7556431432649457</x:v>
      </x:c>
      <x:c r="J642" s="12" t="n">
        <x:f>-Settings!$B$24*LN(H642)</x:f>
        <x:v>11.266929429794837</x:v>
      </x:c>
      <x:c r="K642" s="12" t="n">
        <x:f>Settings!$B$12</x:f>
        <x:v>300</x:v>
      </x:c>
      <x:c r="L642" s="12" t="n">
        <x:f>Settings!$B$12*Settings!$B$25</x:f>
        <x:v>75</x:v>
      </x:c>
    </x:row>
    <x:row r="643">
      <x:c r="A643" s="7">
        <x:v>6</x:v>
      </x:c>
      <x:c r="B643" s="7">
        <x:v>38</x:v>
      </x:c>
      <x:c r="C643" s="12" t="n">
        <x:f>MOD(Settings!$B$17*C642,Settings!$B$18)</x:f>
        <x:v>752402633</x:v>
      </x:c>
      <x:c r="D643" s="12" t="n">
        <x:f>MAX(C643,1)/Settings!$B$18</x:f>
        <x:v>0.3503647788196638</x:v>
      </x:c>
      <x:c r="E643" s="12" t="n">
        <x:f>-Settings!$B$11*LN(D643)</x:f>
        <x:v>62.92682652235494</x:v>
      </x:c>
      <x:c r="F643" s="12">
        <x:f t="shared" si="21"/>
        <x:v>2041.0649017142416</x:v>
      </x:c>
      <x:c r="G643" s="12" t="n">
        <x:f>MOD(Settings!$B$17*G642,Settings!$B$18)</x:f>
        <x:v>938285160</x:v>
      </x:c>
      <x:c r="H643" s="12" t="n">
        <x:f>MAX(G643,1)/Settings!$B$18</x:f>
        <x:v>0.43692307567080624</x:v>
      </x:c>
      <x:c r="I643" s="12" t="n">
        <x:f>-Settings!$B$21*LN(H643)</x:f>
        <x:v>3.311992510378357</x:v>
      </x:c>
      <x:c r="J643" s="12" t="n">
        <x:f>-Settings!$B$24*LN(H643)</x:f>
        <x:v>9.935977531135071</x:v>
      </x:c>
      <x:c r="K643" s="12" t="n">
        <x:f>Settings!$B$12</x:f>
        <x:v>300</x:v>
      </x:c>
      <x:c r="L643" s="12" t="n">
        <x:f>Settings!$B$12*Settings!$B$25</x:f>
        <x:v>75</x:v>
      </x:c>
    </x:row>
    <x:row r="644">
      <x:c r="A644" s="7">
        <x:v>6</x:v>
      </x:c>
      <x:c r="B644" s="7">
        <x:v>39</x:v>
      </x:c>
      <x:c r="C644" s="12" t="n">
        <x:f>MOD(Settings!$B$17*C643,Settings!$B$18)</x:f>
        <x:v>1247339295</x:v>
      </x:c>
      <x:c r="D644" s="12" t="n">
        <x:f>MAX(C644,1)/Settings!$B$18</x:f>
        <x:v>0.5808376220897016</x:v>
      </x:c>
      <x:c r="E644" s="12" t="n">
        <x:f>-Settings!$B$11*LN(D644)</x:f>
        <x:v>32.59704247465215</x:v>
      </x:c>
      <x:c r="F644" s="12">
        <x:f t="shared" si="21"/>
        <x:v>2073.6619441888938</x:v>
      </x:c>
      <x:c r="G644" s="12" t="n">
        <x:f>MOD(Settings!$B$17*G643,Settings!$B$18)</x:f>
        <x:v>786264199</x:v>
      </x:c>
      <x:c r="H644" s="12" t="n">
        <x:f>MAX(G644,1)/Settings!$B$18</x:f>
        <x:v>0.36613279924082237</x:v>
      </x:c>
      <x:c r="I644" s="12" t="n">
        <x:f>-Settings!$B$21*LN(H644)</x:f>
        <x:v>4.019036687741155</x:v>
      </x:c>
      <x:c r="J644" s="12" t="n">
        <x:f>-Settings!$B$24*LN(H644)</x:f>
        <x:v>12.057110063223465</x:v>
      </x:c>
      <x:c r="K644" s="12" t="n">
        <x:f>Settings!$B$12</x:f>
        <x:v>300</x:v>
      </x:c>
      <x:c r="L644" s="12" t="n">
        <x:f>Settings!$B$12*Settings!$B$25</x:f>
        <x:v>75</x:v>
      </x:c>
    </x:row>
    <x:row r="645">
      <x:c r="A645" s="7">
        <x:v>6</x:v>
      </x:c>
      <x:c r="B645" s="7">
        <x:v>40</x:v>
      </x:c>
      <x:c r="C645" s="12" t="n">
        <x:f>MOD(Settings!$B$17*C644,Settings!$B$18)</x:f>
        <x:v>296169051</x:v>
      </x:c>
      <x:c r="D645" s="12" t="n">
        <x:f>MAX(C645,1)/Settings!$B$18</x:f>
        <x:v>0.13791446161359291</x:v>
      </x:c>
      <x:c r="E645" s="12" t="n">
        <x:f>-Settings!$B$11*LN(D645)</x:f>
        <x:v>118.86729776322125</x:v>
      </x:c>
      <x:c r="F645" s="12">
        <x:f t="shared" si="21"/>
        <x:v>2192.5292419521152</x:v>
      </x:c>
      <x:c r="G645" s="12" t="n">
        <x:f>MOD(Settings!$B$17*G644,Settings!$B$18)</x:f>
        <x:v>1275512602</x:v>
      </x:c>
      <x:c r="H645" s="12" t="n">
        <x:f>MAX(G645,1)/Settings!$B$18</x:f>
        <x:v>0.5939568405011468</x:v>
      </x:c>
      <x:c r="I645" s="12" t="n">
        <x:f>-Settings!$B$21*LN(H645)</x:f>
        <x:v>2.08379448539308</x:v>
      </x:c>
      <x:c r="J645" s="12" t="n">
        <x:f>-Settings!$B$24*LN(H645)</x:f>
        <x:v>6.251383456179241</x:v>
      </x:c>
      <x:c r="K645" s="12" t="n">
        <x:f>Settings!$B$12</x:f>
        <x:v>300</x:v>
      </x:c>
      <x:c r="L645" s="12" t="n">
        <x:f>Settings!$B$12*Settings!$B$25</x:f>
        <x:v>75</x:v>
      </x:c>
    </x:row>
    <x:row r="646">
      <x:c r="A646" s="7">
        <x:v>6</x:v>
      </x:c>
      <x:c r="B646" s="7">
        <x:v>41</x:v>
      </x:c>
      <x:c r="C646" s="12" t="n">
        <x:f>MOD(Settings!$B$17*C645,Settings!$B$18)</x:f>
        <x:v>1993630058</x:v>
      </x:c>
      <x:c r="D646" s="12" t="n">
        <x:f>MAX(C646,1)/Settings!$B$18</x:f>
        <x:v>0.9283563396559825</x:v>
      </x:c>
      <x:c r="E646" s="12" t="n">
        <x:f>-Settings!$B$11*LN(D646)</x:f>
        <x:v>4.4603779921022815</x:v>
      </x:c>
      <x:c r="F646" s="12">
        <x:f t="shared" si="21"/>
        <x:v>2196.9896199442173</x:v>
      </x:c>
      <x:c r="G646" s="12" t="n">
        <x:f>MOD(Settings!$B$17*G645,Settings!$B$18)</x:f>
        <x:v>1358537460</x:v>
      </x:c>
      <x:c r="H646" s="12" t="n">
        <x:f>MAX(G646,1)/Settings!$B$18</x:f>
        <x:v>0.6326183027739721</x:v>
      </x:c>
      <x:c r="I646" s="12" t="n">
        <x:f>-Settings!$B$21*LN(H646)</x:f>
        <x:v>1.8315521436456192</x:v>
      </x:c>
      <x:c r="J646" s="12" t="n">
        <x:f>-Settings!$B$24*LN(H646)</x:f>
        <x:v>5.494656430936858</x:v>
      </x:c>
      <x:c r="K646" s="12" t="n">
        <x:f>Settings!$B$12</x:f>
        <x:v>300</x:v>
      </x:c>
      <x:c r="L646" s="12" t="n">
        <x:f>Settings!$B$12*Settings!$B$25</x:f>
        <x:v>75</x:v>
      </x:c>
    </x:row>
    <x:row r="647">
      <x:c r="A647" s="7">
        <x:v>6</x:v>
      </x:c>
      <x:c r="B647" s="7">
        <x:v>42</x:v>
      </x:c>
      <x:c r="C647" s="12" t="n">
        <x:f>MOD(Settings!$B$17*C646,Settings!$B$18)</x:f>
        <x:v>1900524312</x:v>
      </x:c>
      <x:c r="D647" s="12" t="n">
        <x:f>MAX(C647,1)/Settings!$B$18</x:f>
        <x:v>0.885000598097686</x:v>
      </x:c>
      <x:c r="E647" s="12" t="n">
        <x:f>-Settings!$B$11*LN(D647)</x:f>
        <x:v>7.33001748947049</x:v>
      </x:c>
      <x:c r="F647" s="12">
        <x:f t="shared" si="21"/>
        <x:v>2204.3196374336876</x:v>
      </x:c>
      <x:c r="G647" s="12" t="n">
        <x:f>MOD(Settings!$B$17*G646,Settings!$B$18)</x:f>
        <x:v>892955316</x:v>
      </x:c>
      <x:c r="H647" s="12" t="n">
        <x:f>MAX(G647,1)/Settings!$B$18</x:f>
        <x:v>0.41581472215047793</x:v>
      </x:c>
      <x:c r="I647" s="12" t="n">
        <x:f>-Settings!$B$21*LN(H647)</x:f>
        <x:v>3.510061989510898</x:v>
      </x:c>
      <x:c r="J647" s="12" t="n">
        <x:f>-Settings!$B$24*LN(H647)</x:f>
        <x:v>10.530185968532694</x:v>
      </x:c>
      <x:c r="K647" s="12" t="n">
        <x:f>Settings!$B$12</x:f>
        <x:v>300</x:v>
      </x:c>
      <x:c r="L647" s="12" t="n">
        <x:f>Settings!$B$12*Settings!$B$25</x:f>
        <x:v>75</x:v>
      </x:c>
    </x:row>
    <x:row r="648">
      <x:c r="A648" s="7">
        <x:v>6</x:v>
      </x:c>
      <x:c r="B648" s="7">
        <x:v>43</x:v>
      </x:c>
      <x:c r="C648" s="12" t="n">
        <x:f>MOD(Settings!$B$17*C647,Settings!$B$18)</x:f>
        <x:v>440346306</x:v>
      </x:c>
      <x:c r="D648" s="12" t="n">
        <x:f>MAX(C648,1)/Settings!$B$18</x:f>
        <x:v>0.20505222780865257</x:v>
      </x:c>
      <x:c r="E648" s="12" t="n">
        <x:f>-Settings!$B$11*LN(D648)</x:f>
        <x:v>95.06943374962425</x:v>
      </x:c>
      <x:c r="F648" s="12">
        <x:f t="shared" si="21"/>
        <x:v>2299.3890711833119</x:v>
      </x:c>
      <x:c r="G648" s="12" t="n">
        <x:f>MOD(Settings!$B$17*G647,Settings!$B$18)</x:f>
        <x:v>1284270776</x:v>
      </x:c>
      <x:c r="H648" s="12" t="n">
        <x:f>MAX(G648,1)/Settings!$B$18</x:f>
        <x:v>0.598035183082351</x:v>
      </x:c>
      <x:c r="I648" s="12" t="n">
        <x:f>-Settings!$B$21*LN(H648)</x:f>
        <x:v>2.0564227687052816</x:v>
      </x:c>
      <x:c r="J648" s="12" t="n">
        <x:f>-Settings!$B$24*LN(H648)</x:f>
        <x:v>6.169268306115844</x:v>
      </x:c>
      <x:c r="K648" s="12" t="n">
        <x:f>Settings!$B$12</x:f>
        <x:v>300</x:v>
      </x:c>
      <x:c r="L648" s="12" t="n">
        <x:f>Settings!$B$12*Settings!$B$25</x:f>
        <x:v>75</x:v>
      </x:c>
    </x:row>
    <x:row r="649">
      <x:c r="A649" s="7">
        <x:v>6</x:v>
      </x:c>
      <x:c r="B649" s="7">
        <x:v>44</x:v>
      </x:c>
      <x:c r="C649" s="12" t="n">
        <x:f>MOD(Settings!$B$17*C648,Settings!$B$18)</x:f>
        <x:v>671717380</x:v>
      </x:c>
      <x:c r="D649" s="12" t="n">
        <x:f>MAX(C649,1)/Settings!$B$18</x:f>
        <x:v>0.31279278002343736</x:v>
      </x:c>
      <x:c r="E649" s="12" t="n">
        <x:f>-Settings!$B$11*LN(D649)</x:f>
        <x:v>69.73286114063242</x:v>
      </x:c>
      <x:c r="F649" s="12">
        <x:f t="shared" si="21"/>
        <x:v>2369.1219323239443</x:v>
      </x:c>
      <x:c r="G649" s="12" t="n">
        <x:f>MOD(Settings!$B$17*G648,Settings!$B$18)</x:f>
        <x:v>380796235</x:v>
      </x:c>
      <x:c r="H649" s="12" t="n">
        <x:f>MAX(G649,1)/Settings!$B$18</x:f>
        <x:v>0.17732206507461243</x:v>
      </x:c>
      <x:c r="I649" s="12" t="n">
        <x:f>-Settings!$B$21*LN(H649)</x:f>
        <x:v>6.919150492559473</x:v>
      </x:c>
      <x:c r="J649" s="12" t="n">
        <x:f>-Settings!$B$24*LN(H649)</x:f>
        <x:v>20.75745147767842</x:v>
      </x:c>
      <x:c r="K649" s="12" t="n">
        <x:f>Settings!$B$12</x:f>
        <x:v>300</x:v>
      </x:c>
      <x:c r="L649" s="12" t="n">
        <x:f>Settings!$B$12*Settings!$B$25</x:f>
        <x:v>75</x:v>
      </x:c>
    </x:row>
    <x:row r="650">
      <x:c r="A650" s="7">
        <x:v>6</x:v>
      </x:c>
      <x:c r="B650" s="7">
        <x:v>45</x:v>
      </x:c>
      <x:c r="C650" s="12" t="n">
        <x:f>MOD(Settings!$B$17*C649,Settings!$B$18)</x:f>
        <x:v>232473381</x:v>
      </x:c>
      <x:c r="D650" s="12" t="n">
        <x:f>MAX(C650,1)/Settings!$B$18</x:f>
        <x:v>0.10825385391165217</x:v>
      </x:c>
      <x:c r="E650" s="12" t="n">
        <x:f>-Settings!$B$11*LN(D650)</x:f>
        <x:v>133.39657864668337</x:v>
      </x:c>
      <x:c r="F650" s="12">
        <x:f t="shared" si="21"/>
        <x:v>2502.5185109706276</x:v>
      </x:c>
      <x:c r="G650" s="12" t="n">
        <x:f>MOD(Settings!$B$17*G649,Settings!$B$18)</x:f>
        <x:v>541053585</x:v>
      </x:c>
      <x:c r="H650" s="12" t="n">
        <x:f>MAX(G650,1)/Settings!$B$18</x:f>
        <x:v>0.25194770901088964</x:v>
      </x:c>
      <x:c r="I650" s="12" t="n">
        <x:f>-Settings!$B$21*LN(H650)</x:f>
        <x:v>5.514134867710692</x:v>
      </x:c>
      <x:c r="J650" s="12" t="n">
        <x:f>-Settings!$B$24*LN(H650)</x:f>
        <x:v>16.542404603132077</x:v>
      </x:c>
      <x:c r="K650" s="12" t="n">
        <x:f>Settings!$B$12</x:f>
        <x:v>300</x:v>
      </x:c>
      <x:c r="L650" s="12" t="n">
        <x:f>Settings!$B$12*Settings!$B$25</x:f>
        <x:v>75</x:v>
      </x:c>
    </x:row>
    <x:row r="651">
      <x:c r="A651" s="7">
        <x:v>6</x:v>
      </x:c>
      <x:c r="B651" s="7">
        <x:v>46</x:v>
      </x:c>
      <x:c r="C651" s="12" t="n">
        <x:f>MOD(Settings!$B$17*C650,Settings!$B$18)</x:f>
        <x:v>907360574</x:v>
      </x:c>
      <x:c r="D651" s="12" t="n">
        <x:f>MAX(C651,1)/Settings!$B$18</x:f>
        <x:v>0.42252269313788166</x:v>
      </x:c>
      <x:c r="E651" s="12" t="n">
        <x:f>-Settings!$B$11*LN(D651)</x:f>
        <x:v>51.69072732350236</x:v>
      </x:c>
      <x:c r="F651" s="12">
        <x:f t="shared" si="21"/>
        <x:v>2554.20923829413</x:v>
      </x:c>
      <x:c r="G651" s="12" t="n">
        <x:f>MOD(Settings!$B$17*G650,Settings!$B$18)</x:f>
        <x:v>1041841697</x:v>
      </x:c>
      <x:c r="H651" s="12" t="n">
        <x:f>MAX(G651,1)/Settings!$B$18</x:f>
        <x:v>0.48514534602181303</x:v>
      </x:c>
      <x:c r="I651" s="12" t="n">
        <x:f>-Settings!$B$21*LN(H651)</x:f>
        <x:v>2.893227001685154</x:v>
      </x:c>
      <x:c r="J651" s="12" t="n">
        <x:f>-Settings!$B$24*LN(H651)</x:f>
        <x:v>8.67968100505546</x:v>
      </x:c>
      <x:c r="K651" s="12" t="n">
        <x:f>Settings!$B$12</x:f>
        <x:v>300</x:v>
      </x:c>
      <x:c r="L651" s="12" t="n">
        <x:f>Settings!$B$12*Settings!$B$25</x:f>
        <x:v>75</x:v>
      </x:c>
    </x:row>
    <x:row r="652">
      <x:c r="A652" s="7">
        <x:v>6</x:v>
      </x:c>
      <x:c r="B652" s="7">
        <x:v>47</x:v>
      </x:c>
      <x:c r="C652" s="12" t="n">
        <x:f>MOD(Settings!$B$17*C651,Settings!$B$18)</x:f>
        <x:v>727789871</x:v>
      </x:c>
      <x:c r="D652" s="12" t="n">
        <x:f>MAX(C652,1)/Settings!$B$18</x:f>
        <x:v>0.33890356837720775</x:v>
      </x:c>
      <x:c r="E652" s="12" t="n">
        <x:f>-Settings!$B$11*LN(D652)</x:f>
        <x:v>64.92238026792747</x:v>
      </x:c>
      <x:c r="F652" s="12">
        <x:f t="shared" si="21"/>
        <x:v>2619.1316185620576</x:v>
      </x:c>
      <x:c r="G652" s="12" t="n">
        <x:f>MOD(Settings!$B$17*G651,Settings!$B$18)</x:f>
        <x:v>1799227488</x:v>
      </x:c>
      <x:c r="H652" s="12" t="n">
        <x:f>MAX(G652,1)/Settings!$B$18</x:f>
        <x:v>0.8378305886116952</x:v>
      </x:c>
      <x:c r="I652" s="12" t="n">
        <x:f>-Settings!$B$21*LN(H652)</x:f>
        <x:v>0.7077574419947191</x:v>
      </x:c>
      <x:c r="J652" s="12" t="n">
        <x:f>-Settings!$B$24*LN(H652)</x:f>
        <x:v>2.1232723259841575</x:v>
      </x:c>
      <x:c r="K652" s="12" t="n">
        <x:f>Settings!$B$12</x:f>
        <x:v>300</x:v>
      </x:c>
      <x:c r="L652" s="12" t="n">
        <x:f>Settings!$B$12*Settings!$B$25</x:f>
        <x:v>75</x:v>
      </x:c>
    </x:row>
    <x:row r="653">
      <x:c r="A653" s="7">
        <x:v>6</x:v>
      </x:c>
      <x:c r="B653" s="7">
        <x:v>48</x:v>
      </x:c>
      <x:c r="C653" s="12" t="n">
        <x:f>MOD(Settings!$B$17*C652,Settings!$B$18)</x:f>
        <x:v>2044992232</x:v>
      </x:c>
      <x:c r="D653" s="12" t="n">
        <x:f>MAX(C653,1)/Settings!$B$18</x:f>
        <x:v>0.9522737157308839</x:v>
      </x:c>
      <x:c r="E653" s="12" t="n">
        <x:f>-Settings!$B$11*LN(D653)</x:f>
        <x:v>2.9341661395013348</x:v>
      </x:c>
      <x:c r="F653" s="12">
        <x:f t="shared" si="21"/>
        <x:v>2622.0657847015591</x:v>
      </x:c>
      <x:c r="G653" s="12" t="n">
        <x:f>MOD(Settings!$B$17*G652,Settings!$B$18)</x:f>
        <x:v>899157409</x:v>
      </x:c>
      <x:c r="H653" s="12" t="n">
        <x:f>MAX(G653,1)/Settings!$B$18</x:f>
        <x:v>0.4187027967622051</x:v>
      </x:c>
      <x:c r="I653" s="12" t="n">
        <x:f>-Settings!$B$21*LN(H653)</x:f>
        <x:v>3.482375705386653</x:v>
      </x:c>
      <x:c r="J653" s="12" t="n">
        <x:f>-Settings!$B$24*LN(H653)</x:f>
        <x:v>10.447127116159958</x:v>
      </x:c>
      <x:c r="K653" s="12" t="n">
        <x:f>Settings!$B$12</x:f>
        <x:v>300</x:v>
      </x:c>
      <x:c r="L653" s="12" t="n">
        <x:f>Settings!$B$12*Settings!$B$25</x:f>
        <x:v>75</x:v>
      </x:c>
    </x:row>
    <x:row r="654">
      <x:c r="A654" s="7">
        <x:v>6</x:v>
      </x:c>
      <x:c r="B654" s="7">
        <x:v>49</x:v>
      </x:c>
      <x:c r="C654" s="12" t="n">
        <x:f>MOD(Settings!$B$17*C653,Settings!$B$18)</x:f>
        <x:v>1856156636</x:v>
      </x:c>
      <x:c r="D654" s="12" t="n">
        <x:f>MAX(C654,1)/Settings!$B$18</x:f>
        <x:v>0.8643402889670526</x:v>
      </x:c>
      <x:c r="E654" s="12" t="n">
        <x:f>-Settings!$B$11*LN(D654)</x:f>
        <x:v>8.747324084800699</x:v>
      </x:c>
      <x:c r="F654" s="12">
        <x:f t="shared" si="21"/>
        <x:v>2630.8131087863599</x:v>
      </x:c>
      <x:c r="G654" s="12" t="n">
        <x:f>MOD(Settings!$B$17*G653,Settings!$B$18)</x:f>
        <x:v>296149124</x:v>
      </x:c>
      <x:c r="H654" s="12" t="n">
        <x:f>MAX(G654,1)/Settings!$B$18</x:f>
        <x:v>0.1379051823811164</x:v>
      </x:c>
      <x:c r="I654" s="12" t="n">
        <x:f>-Settings!$B$21*LN(H654)</x:f>
        <x:v>7.924755656681051</x:v>
      </x:c>
      <x:c r="J654" s="12" t="n">
        <x:f>-Settings!$B$24*LN(H654)</x:f>
        <x:v>23.774266970043154</x:v>
      </x:c>
      <x:c r="K654" s="12" t="n">
        <x:f>Settings!$B$12</x:f>
        <x:v>300</x:v>
      </x:c>
      <x:c r="L654" s="12" t="n">
        <x:f>Settings!$B$12*Settings!$B$25</x:f>
        <x:v>75</x:v>
      </x:c>
    </x:row>
    <x:row r="655">
      <x:c r="A655" s="7">
        <x:v>6</x:v>
      </x:c>
      <x:c r="B655" s="7">
        <x:v>50</x:v>
      </x:c>
      <x:c r="C655" s="12" t="n">
        <x:f>MOD(Settings!$B$17*C654,Settings!$B$18)</x:f>
        <x:v>2077124930</x:v>
      </x:c>
      <x:c r="D655" s="12" t="n">
        <x:f>MAX(C655,1)/Settings!$B$18</x:f>
        <x:v>0.9672366692532025</x:v>
      </x:c>
      <x:c r="E655" s="12" t="n">
        <x:f>-Settings!$B$11*LN(D655)</x:f>
        <x:v>1.9987240564451603</x:v>
      </x:c>
      <x:c r="F655" s="12">
        <x:f t="shared" si="21"/>
        <x:v>2632.811832842805</x:v>
      </x:c>
      <x:c r="G655" s="12" t="n">
        <x:f>MOD(Settings!$B$17*G654,Settings!$B$18)</x:f>
        <x:v>1658716969</x:v>
      </x:c>
      <x:c r="H655" s="12" t="n">
        <x:f>MAX(G655,1)/Settings!$B$18</x:f>
        <x:v>0.7724002794234084</x:v>
      </x:c>
      <x:c r="I655" s="12" t="n">
        <x:f>-Settings!$B$21*LN(H655)</x:f>
        <x:v>1.0330094666714533</x:v>
      </x:c>
      <x:c r="J655" s="12" t="n">
        <x:f>-Settings!$B$24*LN(H655)</x:f>
        <x:v>3.09902840001436</x:v>
      </x:c>
      <x:c r="K655" s="12" t="n">
        <x:f>Settings!$B$12</x:f>
        <x:v>300</x:v>
      </x:c>
      <x:c r="L655" s="12" t="n">
        <x:f>Settings!$B$12*Settings!$B$25</x:f>
        <x:v>75</x:v>
      </x:c>
    </x:row>
    <x:row r="656">
      <x:c r="A656" s="7">
        <x:v>6</x:v>
      </x:c>
      <x:c r="B656" s="7">
        <x:v>51</x:v>
      </x:c>
      <x:c r="C656" s="12" t="n">
        <x:f>MOD(Settings!$B$17*C655,Settings!$B$18)</x:f>
        <x:v>744532878</x:v>
      </x:c>
      <x:c r="D656" s="12" t="n">
        <x:f>MAX(C656,1)/Settings!$B$18</x:f>
        <x:v>0.34670013857386084</x:v>
      </x:c>
      <x:c r="E656" s="12" t="n">
        <x:f>-Settings!$B$11*LN(D656)</x:f>
        <x:v>63.55770159584282</x:v>
      </x:c>
      <x:c r="F656" s="12">
        <x:f t="shared" si="21"/>
        <x:v>2696.3695344386479</x:v>
      </x:c>
      <x:c r="G656" s="12" t="n">
        <x:f>MOD(Settings!$B$17*G655,Settings!$B$18)</x:f>
        <x:v>1570876276</x:v>
      </x:c>
      <x:c r="H656" s="12" t="n">
        <x:f>MAX(G656,1)/Settings!$B$18</x:f>
        <x:v>0.731496269223977</x:v>
      </x:c>
      <x:c r="I656" s="12" t="n">
        <x:f>-Settings!$B$21*LN(H656)</x:f>
        <x:v>1.2506526348289766</x:v>
      </x:c>
      <x:c r="J656" s="12" t="n">
        <x:f>-Settings!$B$24*LN(H656)</x:f>
        <x:v>3.75195790448693</x:v>
      </x:c>
      <x:c r="K656" s="12" t="n">
        <x:f>Settings!$B$12</x:f>
        <x:v>300</x:v>
      </x:c>
      <x:c r="L656" s="12" t="n">
        <x:f>Settings!$B$12*Settings!$B$25</x:f>
        <x:v>75</x:v>
      </x:c>
    </x:row>
    <x:row r="657">
      <x:c r="A657" s="7">
        <x:v>6</x:v>
      </x:c>
      <x:c r="B657" s="7">
        <x:v>52</x:v>
      </x:c>
      <x:c r="C657" s="12" t="n">
        <x:f>MOD(Settings!$B$17*C656,Settings!$B$18)</x:f>
        <x:v>2124353124</x:v>
      </x:c>
      <x:c r="D657" s="12" t="n">
        <x:f>MAX(C657,1)/Settings!$B$18</x:f>
        <x:v>0.9892290108787031</x:v>
      </x:c>
      <x:c r="E657" s="12" t="n">
        <x:f>-Settings!$B$11*LN(D657)</x:f>
        <x:v>0.6497649688773451</x:v>
      </x:c>
      <x:c r="F657" s="12">
        <x:f t="shared" si="21"/>
        <x:v>2697.0192994075251</x:v>
      </x:c>
      <x:c r="G657" s="12" t="n">
        <x:f>MOD(Settings!$B$17*G656,Settings!$B$18)</x:f>
        <x:v>553614514</x:v>
      </x:c>
      <x:c r="H657" s="12" t="n">
        <x:f>MAX(G657,1)/Settings!$B$18</x:f>
        <x:v>0.25779684738153447</x:v>
      </x:c>
      <x:c r="I657" s="12" t="n">
        <x:f>-Settings!$B$21*LN(H657)</x:f>
        <x:v>5.422333669932129</x:v>
      </x:c>
      <x:c r="J657" s="12" t="n">
        <x:f>-Settings!$B$24*LN(H657)</x:f>
        <x:v>16.267001009796388</x:v>
      </x:c>
      <x:c r="K657" s="12" t="n">
        <x:f>Settings!$B$12</x:f>
        <x:v>300</x:v>
      </x:c>
      <x:c r="L657" s="12" t="n">
        <x:f>Settings!$B$12*Settings!$B$25</x:f>
        <x:v>75</x:v>
      </x:c>
    </x:row>
    <x:row r="658">
      <x:c r="A658" s="7">
        <x:v>6</x:v>
      </x:c>
      <x:c r="B658" s="7">
        <x:v>53</x:v>
      </x:c>
      <x:c r="C658" s="12" t="n">
        <x:f>MOD(Settings!$B$17*C657,Settings!$B$18)</x:f>
        <x:v>2087323693</x:v>
      </x:c>
      <x:c r="D658" s="12" t="n">
        <x:f>MAX(C658,1)/Settings!$B$18</x:f>
        <x:v>0.9719858383629405</x:v>
      </x:c>
      <x:c r="E658" s="12" t="n">
        <x:f>-Settings!$B$11*LN(D658)</x:f>
        <x:v>1.7048426527972544</x:v>
      </x:c>
      <x:c r="F658" s="12">
        <x:f t="shared" si="21"/>
        <x:v>2698.7241420603223</x:v>
      </x:c>
      <x:c r="G658" s="12" t="n">
        <x:f>MOD(Settings!$B$17*G657,Settings!$B$18)</x:f>
        <x:v>1699977994</x:v>
      </x:c>
      <x:c r="H658" s="12" t="n">
        <x:f>MAX(G658,1)/Settings!$B$18</x:f>
        <x:v>0.7916139414494923</x:v>
      </x:c>
      <x:c r="I658" s="12" t="n">
        <x:f>-Settings!$B$21*LN(H658)</x:f>
        <x:v>0.9347258146949099</x:v>
      </x:c>
      <x:c r="J658" s="12" t="n">
        <x:f>-Settings!$B$24*LN(H658)</x:f>
        <x:v>2.8041774440847296</x:v>
      </x:c>
      <x:c r="K658" s="12" t="n">
        <x:f>Settings!$B$12</x:f>
        <x:v>300</x:v>
      </x:c>
      <x:c r="L658" s="12" t="n">
        <x:f>Settings!$B$12*Settings!$B$25</x:f>
        <x:v>75</x:v>
      </x:c>
    </x:row>
    <x:row r="659">
      <x:c r="A659" s="7">
        <x:v>6</x:v>
      </x:c>
      <x:c r="B659" s="7">
        <x:v>54</x:v>
      </x:c>
      <x:c r="C659" s="12" t="n">
        <x:f>MOD(Settings!$B$17*C658,Settings!$B$18)</x:f>
        <x:v>356450859</x:v>
      </x:c>
      <x:c r="D659" s="12" t="n">
        <x:f>MAX(C659,1)/Settings!$B$18</x:f>
        <x:v>0.1659853659411824</x:v>
      </x:c>
      <x:c r="E659" s="12" t="n">
        <x:f>-Settings!$B$11*LN(D659)</x:f>
        <x:v>107.75133908954867</x:v>
      </x:c>
      <x:c r="F659" s="12">
        <x:f t="shared" si="21"/>
        <x:v>2806.475481149871</x:v>
      </x:c>
      <x:c r="G659" s="12" t="n">
        <x:f>MOD(Settings!$B$17*G658,Settings!$B$18)</x:f>
        <x:v>1407705470</x:v>
      </x:c>
      <x:c r="H659" s="12" t="n">
        <x:f>MAX(G659,1)/Settings!$B$18</x:f>
        <x:v>0.6555139416155936</x:v>
      </x:c>
      <x:c r="I659" s="12" t="n">
        <x:f>-Settings!$B$21*LN(H659)</x:f>
        <x:v>1.6893428293235322</x:v>
      </x:c>
      <x:c r="J659" s="12" t="n">
        <x:f>-Settings!$B$24*LN(H659)</x:f>
        <x:v>5.068028487970596</x:v>
      </x:c>
      <x:c r="K659" s="12" t="n">
        <x:f>Settings!$B$12</x:f>
        <x:v>300</x:v>
      </x:c>
      <x:c r="L659" s="12" t="n">
        <x:f>Settings!$B$12*Settings!$B$25</x:f>
        <x:v>75</x:v>
      </x:c>
    </x:row>
    <x:row r="660">
      <x:c r="A660" s="7">
        <x:v>6</x:v>
      </x:c>
      <x:c r="B660" s="7">
        <x:v>55</x:v>
      </x:c>
      <x:c r="C660" s="12" t="n">
        <x:f>MOD(Settings!$B$17*C659,Settings!$B$18)</x:f>
        <x:v>1537695730</x:v>
      </x:c>
      <x:c r="D660" s="12" t="n">
        <x:f>MAX(C660,1)/Settings!$B$18</x:f>
        <x:v>0.7160453734528485</x:v>
      </x:c>
      <x:c r="E660" s="12" t="n">
        <x:f>-Settings!$B$11*LN(D660)</x:f>
        <x:v>20.040704597107826</x:v>
      </x:c>
      <x:c r="F660" s="12">
        <x:f t="shared" si="21"/>
        <x:v>2826.5161857469789</x:v>
      </x:c>
      <x:c r="G660" s="12" t="n">
        <x:f>MOD(Settings!$B$17*G659,Settings!$B$18)</x:f>
        <x:v>478495291</x:v>
      </x:c>
      <x:c r="H660" s="12" t="n">
        <x:f>MAX(G660,1)/Settings!$B$18</x:f>
        <x:v>0.22281673328150842</x:v>
      </x:c>
      <x:c r="I660" s="12" t="n">
        <x:f>-Settings!$B$21*LN(H660)</x:f>
        <x:v>6.005622677016436</x:v>
      </x:c>
      <x:c r="J660" s="12" t="n">
        <x:f>-Settings!$B$24*LN(H660)</x:f>
        <x:v>18.016868031049306</x:v>
      </x:c>
      <x:c r="K660" s="12" t="n">
        <x:f>Settings!$B$12</x:f>
        <x:v>300</x:v>
      </x:c>
      <x:c r="L660" s="12" t="n">
        <x:f>Settings!$B$12*Settings!$B$25</x:f>
        <x:v>75</x:v>
      </x:c>
    </x:row>
    <x:row r="661">
      <x:c r="A661" s="7">
        <x:v>6</x:v>
      </x:c>
      <x:c r="B661" s="7">
        <x:v>56</x:v>
      </x:c>
      <x:c r="C661" s="12" t="n">
        <x:f>MOD(Settings!$B$17*C660,Settings!$B$18)</x:f>
        <x:v>1233926112</x:v>
      </x:c>
      <x:c r="D661" s="12" t="n">
        <x:f>MAX(C661,1)/Settings!$B$18</x:f>
        <x:v>0.5745916220241187</x:v>
      </x:c>
      <x:c r="E661" s="12" t="n">
        <x:f>-Settings!$B$11*LN(D661)</x:f>
        <x:v>33.245742784743804</x:v>
      </x:c>
      <x:c r="F661" s="12">
        <x:f t="shared" si="21"/>
        <x:v>2859.7619285317228</x:v>
      </x:c>
      <x:c r="G661" s="12" t="n">
        <x:f>MOD(Settings!$B$17*G660,Settings!$B$18)</x:f>
        <x:v>1891581469</x:v>
      </x:c>
      <x:c r="H661" s="12" t="n">
        <x:f>MAX(G661,1)/Settings!$B$18</x:f>
        <x:v>0.8808362623121758</x:v>
      </x:c>
      <x:c r="I661" s="12" t="n">
        <x:f>-Settings!$B$21*LN(H661)</x:f>
        <x:v>0.5075340987009289</x:v>
      </x:c>
      <x:c r="J661" s="12" t="n">
        <x:f>-Settings!$B$24*LN(H661)</x:f>
        <x:v>1.5226022961027867</x:v>
      </x:c>
      <x:c r="K661" s="12" t="n">
        <x:f>Settings!$B$12</x:f>
        <x:v>300</x:v>
      </x:c>
      <x:c r="L661" s="12" t="n">
        <x:f>Settings!$B$12*Settings!$B$25</x:f>
        <x:v>75</x:v>
      </x:c>
    </x:row>
    <x:row r="662">
      <x:c r="A662" s="7">
        <x:v>6</x:v>
      </x:c>
      <x:c r="B662" s="7">
        <x:v>57</x:v>
      </x:c>
      <x:c r="C662" s="12" t="n">
        <x:f>MOD(Settings!$B$17*C661,Settings!$B$18)</x:f>
        <x:v>346585305</x:v>
      </x:c>
      <x:c r="D662" s="12" t="n">
        <x:f>MAX(C662,1)/Settings!$B$18</x:f>
        <x:v>0.16139135936339916</x:v>
      </x:c>
      <x:c r="E662" s="12" t="n">
        <x:f>-Settings!$B$11*LN(D662)</x:f>
        <x:v>109.43538360732738</x:v>
      </x:c>
      <x:c r="F662" s="12">
        <x:f t="shared" si="21"/>
        <x:v>2969.1973121390502</x:v>
      </x:c>
      <x:c r="G662" s="12" t="n">
        <x:f>MOD(Settings!$B$17*G661,Settings!$B$18)</x:f>
        <x:v>461839295</x:v>
      </x:c>
      <x:c r="H662" s="12" t="n">
        <x:f>MAX(G662,1)/Settings!$B$18</x:f>
        <x:v>0.21506068073914417</x:v>
      </x:c>
      <x:c r="I662" s="12" t="n">
        <x:f>-Settings!$B$21*LN(H662)</x:f>
        <x:v>6.147340218718164</x:v>
      </x:c>
      <x:c r="J662" s="12" t="n">
        <x:f>-Settings!$B$24*LN(H662)</x:f>
        <x:v>18.442020656154494</x:v>
      </x:c>
      <x:c r="K662" s="12" t="n">
        <x:f>Settings!$B$12</x:f>
        <x:v>300</x:v>
      </x:c>
      <x:c r="L662" s="12" t="n">
        <x:f>Settings!$B$12*Settings!$B$25</x:f>
        <x:v>75</x:v>
      </x:c>
    </x:row>
    <x:row r="663">
      <x:c r="A663" s="7">
        <x:v>6</x:v>
      </x:c>
      <x:c r="B663" s="7">
        <x:v>58</x:v>
      </x:c>
      <x:c r="C663" s="12" t="n">
        <x:f>MOD(Settings!$B$17*C662,Settings!$B$18)</x:f>
        <x:v>1083570471</x:v>
      </x:c>
      <x:c r="D663" s="12" t="n">
        <x:f>MAX(C663,1)/Settings!$B$18</x:f>
        <x:v>0.5045768206494753</x:v>
      </x:c>
      <x:c r="E663" s="12" t="n">
        <x:f>-Settings!$B$11*LN(D663)</x:f>
        <x:v>41.04211079515827</x:v>
      </x:c>
      <x:c r="F663" s="12">
        <x:f t="shared" si="21"/>
        <x:v>3010.2394229342085</x:v>
      </x:c>
      <x:c r="G663" s="12" t="n">
        <x:f>MOD(Settings!$B$17*G662,Settings!$B$18)</x:f>
        <x:v>1127130807</x:v>
      </x:c>
      <x:c r="H663" s="12" t="n">
        <x:f>MAX(G663,1)/Settings!$B$18</x:f>
        <x:v>0.5248611827962385</x:v>
      </x:c>
      <x:c r="I663" s="12" t="n">
        <x:f>-Settings!$B$21*LN(H663)</x:f>
        <x:v>2.5784858603017407</x:v>
      </x:c>
      <x:c r="J663" s="12" t="n">
        <x:f>-Settings!$B$24*LN(H663)</x:f>
        <x:v>7.735457580905222</x:v>
      </x:c>
      <x:c r="K663" s="12" t="n">
        <x:f>Settings!$B$12</x:f>
        <x:v>300</x:v>
      </x:c>
      <x:c r="L663" s="12" t="n">
        <x:f>Settings!$B$12*Settings!$B$25</x:f>
        <x:v>75</x:v>
      </x:c>
    </x:row>
    <x:row r="664">
      <x:c r="A664" s="7">
        <x:v>6</x:v>
      </x:c>
      <x:c r="B664" s="7">
        <x:v>59</x:v>
      </x:c>
      <x:c r="C664" s="12" t="n">
        <x:f>MOD(Settings!$B$17*C663,Settings!$B$18)</x:f>
        <x:v>907579537</x:v>
      </x:c>
      <x:c r="D664" s="12" t="n">
        <x:f>MAX(C664,1)/Settings!$B$18</x:f>
        <x:v>0.42262465573038194</x:v>
      </x:c>
      <x:c r="E664" s="12" t="n">
        <x:f>-Settings!$B$11*LN(D664)</x:f>
        <x:v>51.67624995316476</x:v>
      </x:c>
      <x:c r="F664" s="12">
        <x:f t="shared" si="21"/>
        <x:v>3061.9156728873731</x:v>
      </x:c>
      <x:c r="G664" s="12" t="n">
        <x:f>MOD(Settings!$B$17*G663,Settings!$B$18)</x:f>
        <x:v>734223062</x:v>
      </x:c>
      <x:c r="H664" s="12" t="n">
        <x:f>MAX(G664,1)/Settings!$B$18</x:f>
        <x:v>0.3418992563811593</x:v>
      </x:c>
      <x:c r="I664" s="12" t="n">
        <x:f>-Settings!$B$21*LN(H664)</x:f>
        <x:v>4.292956629197182</x:v>
      </x:c>
      <x:c r="J664" s="12" t="n">
        <x:f>-Settings!$B$24*LN(H664)</x:f>
        <x:v>12.878869887591545</x:v>
      </x:c>
      <x:c r="K664" s="12" t="n">
        <x:f>Settings!$B$12</x:f>
        <x:v>300</x:v>
      </x:c>
      <x:c r="L664" s="12" t="n">
        <x:f>Settings!$B$12*Settings!$B$25</x:f>
        <x:v>75</x:v>
      </x:c>
    </x:row>
    <x:row r="665">
      <x:c r="A665" s="7">
        <x:v>6</x:v>
      </x:c>
      <x:c r="B665" s="7">
        <x:v>60</x:v>
      </x:c>
      <x:c r="C665" s="12" t="n">
        <x:f>MOD(Settings!$B$17*C664,Settings!$B$18)</x:f>
        <x:v>112933718</x:v>
      </x:c>
      <x:c r="D665" s="12" t="n">
        <x:f>MAX(C665,1)/Settings!$B$18</x:f>
        <x:v>0.0525888605288178</x:v>
      </x:c>
      <x:c r="E665" s="12" t="n">
        <x:f>-Settings!$B$11*LN(D665)</x:f>
        <x:v>176.71505752110392</x:v>
      </x:c>
      <x:c r="F665" s="12">
        <x:f t="shared" si="21"/>
        <x:v>3238.6307304084771</x:v>
      </x:c>
      <x:c r="G665" s="12" t="n">
        <x:f>MOD(Settings!$B$17*G664,Settings!$B$18)</x:f>
        <x:v>645967372</x:v>
      </x:c>
      <x:c r="H665" s="12" t="n">
        <x:f>MAX(G665,1)/Settings!$B$18</x:f>
        <x:v>0.3008019981443891</x:v>
      </x:c>
      <x:c r="I665" s="12" t="n">
        <x:f>-Settings!$B$21*LN(H665)</x:f>
        <x:v>4.805212176645057</x:v>
      </x:c>
      <x:c r="J665" s="12" t="n">
        <x:f>-Settings!$B$24*LN(H665)</x:f>
        <x:v>14.41563652993517</x:v>
      </x:c>
      <x:c r="K665" s="12" t="n">
        <x:f>Settings!$B$12</x:f>
        <x:v>300</x:v>
      </x:c>
      <x:c r="L665" s="12" t="n">
        <x:f>Settings!$B$12*Settings!$B$25</x:f>
        <x:v>75</x:v>
      </x:c>
    </x:row>
    <x:row r="666">
      <x:c r="A666" s="7">
        <x:v>6</x:v>
      </x:c>
      <x:c r="B666" s="7">
        <x:v>61</x:v>
      </x:c>
      <x:c r="C666" s="12" t="n">
        <x:f>MOD(Settings!$B$17*C665,Settings!$B$18)</x:f>
        <x:v>1848938125</x:v>
      </x:c>
      <x:c r="D666" s="12" t="n">
        <x:f>MAX(C666,1)/Settings!$B$18</x:f>
        <x:v>0.8609789078407822</x:v>
      </x:c>
      <x:c r="E666" s="12" t="n">
        <x:f>-Settings!$B$11*LN(D666)</x:f>
        <x:v>8.98111632814746</x:v>
      </x:c>
      <x:c r="F666" s="12">
        <x:f t="shared" si="21"/>
        <x:v>3247.6118467366246</x:v>
      </x:c>
      <x:c r="G666" s="12" t="n">
        <x:f>MOD(Settings!$B$17*G665,Settings!$B$18)</x:f>
        <x:v>1243785619</x:v>
      </x:c>
      <x:c r="H666" s="12" t="n">
        <x:f>MAX(G666,1)/Settings!$B$18</x:f>
        <x:v>0.5791828127480964</x:v>
      </x:c>
      <x:c r="I666" s="12" t="n">
        <x:f>-Settings!$B$21*LN(H666)</x:f>
        <x:v>2.184548449894711</x:v>
      </x:c>
      <x:c r="J666" s="12" t="n">
        <x:f>-Settings!$B$24*LN(H666)</x:f>
        <x:v>6.553645349684134</x:v>
      </x:c>
      <x:c r="K666" s="12" t="n">
        <x:f>Settings!$B$12</x:f>
        <x:v>300</x:v>
      </x:c>
      <x:c r="L666" s="12" t="n">
        <x:f>Settings!$B$12*Settings!$B$25</x:f>
        <x:v>75</x:v>
      </x:c>
    </x:row>
    <x:row r="667">
      <x:c r="A667" s="7">
        <x:v>6</x:v>
      </x:c>
      <x:c r="B667" s="7">
        <x:v>62</x:v>
      </x:c>
      <x:c r="C667" s="12" t="n">
        <x:f>MOD(Settings!$B$17*C666,Settings!$B$18)</x:f>
        <x:v>1014694785</x:v>
      </x:c>
      <x:c r="D667" s="12" t="n">
        <x:f>MAX(C667,1)/Settings!$B$18</x:f>
        <x:v>0.4725040800275766</x:v>
      </x:c>
      <x:c r="E667" s="12" t="n">
        <x:f>-Settings!$B$11*LN(D667)</x:f>
        <x:v>44.982533826397365</x:v>
      </x:c>
      <x:c r="F667" s="12">
        <x:f t="shared" si="21"/>
        <x:v>3292.5943805630218</x:v>
      </x:c>
      <x:c r="G667" s="12" t="n">
        <x:f>MOD(Settings!$B$17*G666,Settings!$B$18)</x:f>
        <x:v>699078635</x:v>
      </x:c>
      <x:c r="H667" s="12" t="n">
        <x:f>MAX(G667,1)/Settings!$B$18</x:f>
        <x:v>0.3255338572550257</x:v>
      </x:c>
      <x:c r="I667" s="12" t="n">
        <x:f>-Settings!$B$21*LN(H667)</x:f>
        <x:v>4.48915522639338</x:v>
      </x:c>
      <x:c r="J667" s="12" t="n">
        <x:f>-Settings!$B$24*LN(H667)</x:f>
        <x:v>13.46746567918014</x:v>
      </x:c>
      <x:c r="K667" s="12" t="n">
        <x:f>Settings!$B$12</x:f>
        <x:v>300</x:v>
      </x:c>
      <x:c r="L667" s="12" t="n">
        <x:f>Settings!$B$12*Settings!$B$25</x:f>
        <x:v>75</x:v>
      </x:c>
    </x:row>
    <x:row r="668">
      <x:c r="A668" s="7">
        <x:v>6</x:v>
      </x:c>
      <x:c r="B668" s="7">
        <x:v>63</x:v>
      </x:c>
      <x:c r="C668" s="12" t="n">
        <x:f>MOD(Settings!$B$17*C667,Settings!$B$18)</x:f>
        <x:v>807610668</x:v>
      </x:c>
      <x:c r="D668" s="12" t="n">
        <x:f>MAX(C668,1)/Settings!$B$18</x:f>
        <x:v>0.37607302347946586</x:v>
      </x:c>
      <x:c r="E668" s="12" t="n">
        <x:f>-Settings!$B$11*LN(D668)</x:f>
        <x:v>58.678316584036395</x:v>
      </x:c>
      <x:c r="F668" s="12">
        <x:f t="shared" si="21"/>
        <x:v>3351.2726971470584</x:v>
      </x:c>
      <x:c r="G668" s="12" t="n">
        <x:f>MOD(Settings!$B$17*G667,Settings!$B$18)</x:f>
        <x:v>531585708</x:v>
      </x:c>
      <x:c r="H668" s="12" t="n">
        <x:f>MAX(G668,1)/Settings!$B$18</x:f>
        <x:v>0.24753888521694525</x:v>
      </x:c>
      <x:c r="I668" s="12" t="n">
        <x:f>-Settings!$B$21*LN(H668)</x:f>
        <x:v>5.584750389306121</x:v>
      </x:c>
      <x:c r="J668" s="12" t="n">
        <x:f>-Settings!$B$24*LN(H668)</x:f>
        <x:v>16.754251167918362</x:v>
      </x:c>
      <x:c r="K668" s="12" t="n">
        <x:f>Settings!$B$12</x:f>
        <x:v>300</x:v>
      </x:c>
      <x:c r="L668" s="12" t="n">
        <x:f>Settings!$B$12*Settings!$B$25</x:f>
        <x:v>75</x:v>
      </x:c>
    </x:row>
    <x:row r="669">
      <x:c r="A669" s="7">
        <x:v>6</x:v>
      </x:c>
      <x:c r="B669" s="7">
        <x:v>64</x:v>
      </x:c>
      <x:c r="C669" s="12" t="n">
        <x:f>MOD(Settings!$B$17*C668,Settings!$B$18)</x:f>
        <x:v>1415848036</x:v>
      </x:c>
      <x:c r="D669" s="12" t="n">
        <x:f>MAX(C669,1)/Settings!$B$18</x:f>
        <x:v>0.6593056193829074</x:v>
      </x:c>
      <x:c r="E669" s="12" t="n">
        <x:f>-Settings!$B$11*LN(D669)</x:f>
        <x:v>24.994085378571725</x:v>
      </x:c>
      <x:c r="F669" s="12">
        <x:f t="shared" si="21"/>
        <x:v>3376.2667825256299</x:v>
      </x:c>
      <x:c r="G669" s="12" t="n">
        <x:f>MOD(Settings!$B$17*G668,Settings!$B$18)</x:f>
        <x:v>829022836</x:v>
      </x:c>
      <x:c r="H669" s="12" t="n">
        <x:f>MAX(G669,1)/Settings!$B$18</x:f>
        <x:v>0.38604384119903845</x:v>
      </x:c>
      <x:c r="I669" s="12" t="n">
        <x:f>-Settings!$B$21*LN(H669)</x:f>
        <x:v>3.807217350923899</x:v>
      </x:c>
      <x:c r="J669" s="12" t="n">
        <x:f>-Settings!$B$24*LN(H669)</x:f>
        <x:v>11.421652052771696</x:v>
      </x:c>
      <x:c r="K669" s="12" t="n">
        <x:f>Settings!$B$12</x:f>
        <x:v>300</x:v>
      </x:c>
      <x:c r="L669" s="12" t="n">
        <x:f>Settings!$B$12*Settings!$B$25</x:f>
        <x:v>75</x:v>
      </x:c>
    </x:row>
    <x:row r="670">
      <x:c r="A670" s="7">
        <x:v>6</x:v>
      </x:c>
      <x:c r="B670" s="7">
        <x:v>65</x:v>
      </x:c>
      <x:c r="C670" s="12" t="n">
        <x:f>MOD(Settings!$B$17*C669,Settings!$B$18)</x:f>
        <x:v>2039132292</x:v>
      </x:c>
      <x:c r="D670" s="12" t="n">
        <x:f>MAX(C670,1)/Settings!$B$18</x:f>
        <x:v>0.9495449685256672</x:v>
      </x:c>
      <x:c r="E670" s="12" t="n">
        <x:f>-Settings!$B$11*LN(D670)</x:f>
        <x:v>3.1063433780790226</x:v>
      </x:c>
      <x:c r="F670" s="12">
        <x:f t="shared" si="21"/>
        <x:v>3379.373125903709</x:v>
      </x:c>
      <x:c r="G670" s="12" t="n">
        <x:f>MOD(Settings!$B$17*G669,Settings!$B$18)</x:f>
        <x:v>512902916</x:v>
      </x:c>
      <x:c r="H670" s="12" t="n">
        <x:f>MAX(G670,1)/Settings!$B$18</x:f>
        <x:v>0.23883903223967134</x:v>
      </x:c>
      <x:c r="I670" s="12" t="n">
        <x:f>-Settings!$B$21*LN(H670)</x:f>
        <x:v>5.727861836922129</x:v>
      </x:c>
      <x:c r="J670" s="12" t="n">
        <x:f>-Settings!$B$24*LN(H670)</x:f>
        <x:v>17.183585510766385</x:v>
      </x:c>
      <x:c r="K670" s="12" t="n">
        <x:f>Settings!$B$12</x:f>
        <x:v>300</x:v>
      </x:c>
      <x:c r="L670" s="12" t="n">
        <x:f>Settings!$B$12*Settings!$B$25</x:f>
        <x:v>75</x:v>
      </x:c>
    </x:row>
    <x:row r="671">
      <x:c r="A671" s="7">
        <x:v>6</x:v>
      </x:c>
      <x:c r="B671" s="7">
        <x:v>66</x:v>
      </x:c>
      <x:c r="C671" s="12" t="n">
        <x:f>MOD(Settings!$B$17*C670,Settings!$B$18)</x:f>
        <x:v>4909171</x:v>
      </x:c>
      <x:c r="D671" s="12" t="n">
        <x:f>MAX(C671,1)/Settings!$B$18</x:f>
        <x:v>0.0022860108885383286</x:v>
      </x:c>
      <x:c r="E671" s="12" t="n">
        <x:f>-Settings!$B$11*LN(D671)</x:f>
        <x:v>364.85681702884415</x:v>
      </x:c>
      <x:c r="F671" s="12" t="n">
        <x:f t="shared" ref="F671:F702" si="22">F670+E671</x:f>
        <x:v>3744.229942932553</x:v>
      </x:c>
      <x:c r="G671" s="12" t="n">
        <x:f>MOD(Settings!$B$17*G670,Settings!$B$18)</x:f>
        <x:v>359950154</x:v>
      </x:c>
      <x:c r="H671" s="12" t="n">
        <x:f>MAX(G671,1)/Settings!$B$18</x:f>
        <x:v>0.16761485215631075</x:v>
      </x:c>
      <x:c r="I671" s="12" t="n">
        <x:f>-Settings!$B$21*LN(H671)</x:f>
        <x:v>7.1443459127037965</x:v>
      </x:c>
      <x:c r="J671" s="12" t="n">
        <x:f>-Settings!$B$24*LN(H671)</x:f>
        <x:v>21.433037738111388</x:v>
      </x:c>
      <x:c r="K671" s="12" t="n">
        <x:f>Settings!$B$12</x:f>
        <x:v>300</x:v>
      </x:c>
      <x:c r="L671" s="12" t="n">
        <x:f>Settings!$B$12*Settings!$B$25</x:f>
        <x:v>75</x:v>
      </x:c>
    </x:row>
    <x:row r="672">
      <x:c r="A672" s="7">
        <x:v>6</x:v>
      </x:c>
      <x:c r="B672" s="7">
        <x:v>67</x:v>
      </x:c>
      <x:c r="C672" s="12" t="n">
        <x:f>MOD(Settings!$B$17*C671,Settings!$B$18)</x:f>
        <x:v>904058411</x:v>
      </x:c>
      <x:c r="D672" s="12" t="n">
        <x:f>MAX(C672,1)/Settings!$B$18</x:f>
        <x:v>0.42098500366368563</x:v>
      </x:c>
      <x:c r="E672" s="12" t="n">
        <x:f>-Settings!$B$11*LN(D672)</x:f>
        <x:v>51.90948400113181</x:v>
      </x:c>
      <x:c r="F672" s="12">
        <x:f t="shared" si="22"/>
        <x:v>3796.1394269336847</x:v>
      </x:c>
      <x:c r="G672" s="12" t="n">
        <x:f>MOD(Settings!$B$17*G671,Settings!$B$18)</x:f>
        <x:v>220804679</x:v>
      </x:c>
      <x:c r="H672" s="12" t="n">
        <x:f>MAX(G672,1)/Settings!$B$18</x:f>
        <x:v>0.10282019111459152</x:v>
      </x:c>
      <x:c r="I672" s="12" t="n">
        <x:f>-Settings!$B$21*LN(H672)</x:f>
        <x:v>9.099094134507077</x:v>
      </x:c>
      <x:c r="J672" s="12" t="n">
        <x:f>-Settings!$B$24*LN(H672)</x:f>
        <x:v>27.29728240352123</x:v>
      </x:c>
      <x:c r="K672" s="12" t="n">
        <x:f>Settings!$B$12</x:f>
        <x:v>300</x:v>
      </x:c>
      <x:c r="L672" s="12" t="n">
        <x:f>Settings!$B$12*Settings!$B$25</x:f>
        <x:v>75</x:v>
      </x:c>
    </x:row>
    <x:row r="673">
      <x:c r="A673" s="7">
        <x:v>6</x:v>
      </x:c>
      <x:c r="B673" s="7">
        <x:v>68</x:v>
      </x:c>
      <x:c r="C673" s="12" t="n">
        <x:f>MOD(Settings!$B$17*C672,Settings!$B$18)</x:f>
        <x:v>1062911152</x:v>
      </x:c>
      <x:c r="D673" s="12" t="n">
        <x:f>MAX(C673,1)/Settings!$B$18</x:f>
        <x:v>0.49495657556455425</x:v>
      </x:c>
      <x:c r="E673" s="12" t="n">
        <x:f>-Settings!$B$11*LN(D673)</x:f>
        <x:v>42.19711478362936</x:v>
      </x:c>
      <x:c r="F673" s="12">
        <x:f t="shared" si="22"/>
        <x:v>3838.336541717314</x:v>
      </x:c>
      <x:c r="G673" s="12" t="n">
        <x:f>MOD(Settings!$B$17*G672,Settings!$B$18)</x:f>
        <x:v>212497937</x:v>
      </x:c>
      <x:c r="H673" s="12" t="n">
        <x:f>MAX(G673,1)/Settings!$B$18</x:f>
        <x:v>0.09895206293973702</x:v>
      </x:c>
      <x:c r="I673" s="12" t="n">
        <x:f>-Settings!$B$21*LN(H673)</x:f>
        <x:v>9.252479035385269</x:v>
      </x:c>
      <x:c r="J673" s="12" t="n">
        <x:f>-Settings!$B$24*LN(H673)</x:f>
        <x:v>27.757437106155805</x:v>
      </x:c>
      <x:c r="K673" s="12" t="n">
        <x:f>Settings!$B$12</x:f>
        <x:v>300</x:v>
      </x:c>
      <x:c r="L673" s="12" t="n">
        <x:f>Settings!$B$12*Settings!$B$25</x:f>
        <x:v>75</x:v>
      </x:c>
    </x:row>
    <x:row r="674">
      <x:c r="A674" s="7">
        <x:v>6</x:v>
      </x:c>
      <x:c r="B674" s="7">
        <x:v>69</x:v>
      </x:c>
      <x:c r="C674" s="12" t="n">
        <x:f>MOD(Settings!$B$17*C673,Settings!$B$18)</x:f>
        <x:v>1578755918</x:v>
      </x:c>
      <x:c r="D674" s="12" t="n">
        <x:f>MAX(C674,1)/Settings!$B$18</x:f>
        <x:v>0.7351655134629298</x:v>
      </x:c>
      <x:c r="E674" s="12" t="n">
        <x:f>-Settings!$B$11*LN(D674)</x:f>
        <x:v>18.459577004127627</x:v>
      </x:c>
      <x:c r="F674" s="12">
        <x:f t="shared" si="22"/>
        <x:v>3856.7961187214419</x:v>
      </x:c>
      <x:c r="G674" s="12" t="n">
        <x:f>MOD(Settings!$B$17*G673,Settings!$B$18)</x:f>
        <x:v>187522198</x:v>
      </x:c>
      <x:c r="H674" s="12" t="n">
        <x:f>MAX(G674,1)/Settings!$B$18</x:f>
        <x:v>0.08732182816011916</x:v>
      </x:c>
      <x:c r="I674" s="12" t="n">
        <x:f>-Settings!$B$21*LN(H674)</x:f>
        <x:v>9.752619244768137</x:v>
      </x:c>
      <x:c r="J674" s="12" t="n">
        <x:f>-Settings!$B$24*LN(H674)</x:f>
        <x:v>29.257857734304412</x:v>
      </x:c>
      <x:c r="K674" s="12" t="n">
        <x:f>Settings!$B$12</x:f>
        <x:v>300</x:v>
      </x:c>
      <x:c r="L674" s="12" t="n">
        <x:f>Settings!$B$12*Settings!$B$25</x:f>
        <x:v>75</x:v>
      </x:c>
    </x:row>
    <x:row r="675">
      <x:c r="A675" s="7">
        <x:v>6</x:v>
      </x:c>
      <x:c r="B675" s="7">
        <x:v>70</x:v>
      </x:c>
      <x:c r="C675" s="12" t="n">
        <x:f>MOD(Settings!$B$17*C674,Settings!$B$18)</x:f>
        <x:v>1990255141</x:v>
      </x:c>
      <x:c r="D675" s="12" t="n">
        <x:f>MAX(C675,1)/Settings!$B$18</x:f>
        <x:v>0.9267847714604739</x:v>
      </x:c>
      <x:c r="E675" s="12" t="n">
        <x:f>-Settings!$B$11*LN(D675)</x:f>
        <x:v>4.56203507222649</x:v>
      </x:c>
      <x:c r="F675" s="12">
        <x:f t="shared" si="22"/>
        <x:v>3861.3581537936684</x:v>
      </x:c>
      <x:c r="G675" s="12" t="n">
        <x:f>MOD(Settings!$B$17*G674,Settings!$B$18)</x:f>
        <x:v>1327071637</x:v>
      </x:c>
      <x:c r="H675" s="12" t="n">
        <x:f>MAX(G675,1)/Settings!$B$18</x:f>
        <x:v>0.6179658871227717</x:v>
      </x:c>
      <x:c r="I675" s="12" t="n">
        <x:f>-Settings!$B$21*LN(H675)</x:f>
        <x:v>1.9252880875136973</x:v>
      </x:c>
      <x:c r="J675" s="12" t="n">
        <x:f>-Settings!$B$24*LN(H675)</x:f>
        <x:v>5.775864262541091</x:v>
      </x:c>
      <x:c r="K675" s="12" t="n">
        <x:f>Settings!$B$12</x:f>
        <x:v>300</x:v>
      </x:c>
      <x:c r="L675" s="12" t="n">
        <x:f>Settings!$B$12*Settings!$B$25</x:f>
        <x:v>75</x:v>
      </x:c>
    </x:row>
    <x:row r="676">
      <x:c r="A676" s="7">
        <x:v>6</x:v>
      </x:c>
      <x:c r="B676" s="7">
        <x:v>71</x:v>
      </x:c>
      <x:c r="C676" s="12" t="n">
        <x:f>MOD(Settings!$B$17*C675,Settings!$B$18)</x:f>
        <x:v>1012869115</x:v>
      </x:c>
      <x:c r="D676" s="12" t="n">
        <x:f>MAX(C676,1)/Settings!$B$18</x:f>
        <x:v>0.4716539361847816</x:v>
      </x:c>
      <x:c r="E676" s="12" t="n">
        <x:f>-Settings!$B$11*LN(D676)</x:f>
        <x:v>45.09058490148687</x:v>
      </x:c>
      <x:c r="F676" s="12">
        <x:f t="shared" si="22"/>
        <x:v>3906.4487386951555</x:v>
      </x:c>
      <x:c r="G676" s="12" t="n">
        <x:f>MOD(Settings!$B$17*G675,Settings!$B$18)</x:f>
        <x:v>327845317</x:v>
      </x:c>
      <x:c r="H676" s="12" t="n">
        <x:f>MAX(G676,1)/Settings!$B$18</x:f>
        <x:v>0.152664872423124</x:v>
      </x:c>
      <x:c r="I676" s="12" t="n">
        <x:f>-Settings!$B$21*LN(H676)</x:f>
        <x:v>7.518040545168343</x:v>
      </x:c>
      <x:c r="J676" s="12" t="n">
        <x:f>-Settings!$B$24*LN(H676)</x:f>
        <x:v>22.55412163550503</x:v>
      </x:c>
      <x:c r="K676" s="12" t="n">
        <x:f>Settings!$B$12</x:f>
        <x:v>300</x:v>
      </x:c>
      <x:c r="L676" s="12" t="n">
        <x:f>Settings!$B$12*Settings!$B$25</x:f>
        <x:v>75</x:v>
      </x:c>
    </x:row>
    <x:row r="677">
      <x:c r="A677" s="7">
        <x:v>6</x:v>
      </x:c>
      <x:c r="B677" s="7">
        <x:v>72</x:v>
      </x:c>
      <x:c r="C677" s="12" t="n">
        <x:f>MOD(Settings!$B$17*C676,Settings!$B$18)</x:f>
        <x:v>188346036</x:v>
      </x:c>
      <x:c r="D677" s="12" t="n">
        <x:f>MAX(C677,1)/Settings!$B$18</x:f>
        <x:v>0.08770545762391084</x:v>
      </x:c>
      <x:c r="E677" s="12" t="n">
        <x:f>-Settings!$B$11*LN(D677)</x:f>
        <x:v>146.02626905621563</x:v>
      </x:c>
      <x:c r="F677" s="12">
        <x:f t="shared" si="22"/>
        <x:v>4052.4750077513713</x:v>
      </x:c>
      <x:c r="G677" s="12" t="n">
        <x:f>MOD(Settings!$B$17*G676,Settings!$B$18)</x:f>
        <x:v>1800688264</x:v>
      </x:c>
      <x:c r="H677" s="12" t="n">
        <x:f>MAX(G677,1)/Settings!$B$18</x:f>
        <x:v>0.8385108154446402</x:v>
      </x:c>
      <x:c r="I677" s="12" t="n">
        <x:f>-Settings!$B$21*LN(H677)</x:f>
        <x:v>0.7045111969583134</x:v>
      </x:c>
      <x:c r="J677" s="12" t="n">
        <x:f>-Settings!$B$24*LN(H677)</x:f>
        <x:v>2.1135335908749404</x:v>
      </x:c>
      <x:c r="K677" s="12" t="n">
        <x:f>Settings!$B$12</x:f>
        <x:v>300</x:v>
      </x:c>
      <x:c r="L677" s="12" t="n">
        <x:f>Settings!$B$12*Settings!$B$25</x:f>
        <x:v>75</x:v>
      </x:c>
    </x:row>
    <x:row r="678">
      <x:c r="A678" s="7">
        <x:v>6</x:v>
      </x:c>
      <x:c r="B678" s="7">
        <x:v>73</x:v>
      </x:c>
      <x:c r="C678" s="12" t="n">
        <x:f>MOD(Settings!$B$17*C677,Settings!$B$18)</x:f>
        <x:v>140931374</x:v>
      </x:c>
      <x:c r="D678" s="12" t="n">
        <x:f>MAX(C678,1)/Settings!$B$18</x:f>
        <x:v>0.06562628506944808</x:v>
      </x:c>
      <x:c r="E678" s="12" t="n">
        <x:f>-Settings!$B$11*LN(D678)</x:f>
        <x:v>163.4267385750862</x:v>
      </x:c>
      <x:c r="F678" s="12">
        <x:f t="shared" si="22"/>
        <x:v>4215.9017463264572</x:v>
      </x:c>
      <x:c r="G678" s="12" t="n">
        <x:f>MOD(Settings!$B$17*G677,Settings!$B$18)</x:f>
        <x:v>1828099524</x:v>
      </x:c>
      <x:c r="H678" s="12" t="n">
        <x:f>MAX(G678,1)/Settings!$B$18</x:f>
        <x:v>0.8512751780689113</x:v>
      </x:c>
      <x:c r="I678" s="12" t="n">
        <x:f>-Settings!$B$21*LN(H678)</x:f>
        <x:v>0.6440793767799707</x:v>
      </x:c>
      <x:c r="J678" s="12" t="n">
        <x:f>-Settings!$B$24*LN(H678)</x:f>
        <x:v>1.932238130339912</x:v>
      </x:c>
      <x:c r="K678" s="12" t="n">
        <x:f>Settings!$B$12</x:f>
        <x:v>300</x:v>
      </x:c>
      <x:c r="L678" s="12" t="n">
        <x:f>Settings!$B$12*Settings!$B$25</x:f>
        <x:v>75</x:v>
      </x:c>
    </x:row>
    <x:row r="679">
      <x:c r="A679" s="7">
        <x:v>6</x:v>
      </x:c>
      <x:c r="B679" s="7">
        <x:v>74</x:v>
      </x:c>
      <x:c r="C679" s="12" t="n">
        <x:f>MOD(Settings!$B$17*C678,Settings!$B$18)</x:f>
        <x:v>2106623824</x:v>
      </x:c>
      <x:c r="D679" s="12" t="n">
        <x:f>MAX(C679,1)/Settings!$B$18</x:f>
        <x:v>0.9809731622137936</x:v>
      </x:c>
      <x:c r="E679" s="12" t="n">
        <x:f>-Settings!$B$11*LN(D679)</x:f>
        <x:v>1.1526106422738105</x:v>
      </x:c>
      <x:c r="F679" s="12">
        <x:f t="shared" si="22"/>
        <x:v>4217.0543569687306</x:v>
      </x:c>
      <x:c r="G679" s="12" t="n">
        <x:f>MOD(Settings!$B$17*G678,Settings!$B$18)</x:f>
        <x:v>820162239</x:v>
      </x:c>
      <x:c r="H679" s="12" t="n">
        <x:f>MAX(G679,1)/Settings!$B$18</x:f>
        <x:v>0.38191780419178206</x:v>
      </x:c>
      <x:c r="I679" s="12" t="n">
        <x:f>-Settings!$B$21*LN(H679)</x:f>
        <x:v>3.850199463205034</x:v>
      </x:c>
      <x:c r="J679" s="12" t="n">
        <x:f>-Settings!$B$24*LN(H679)</x:f>
        <x:v>11.550598389615102</x:v>
      </x:c>
      <x:c r="K679" s="12" t="n">
        <x:f>Settings!$B$12</x:f>
        <x:v>300</x:v>
      </x:c>
      <x:c r="L679" s="12" t="n">
        <x:f>Settings!$B$12*Settings!$B$25</x:f>
        <x:v>75</x:v>
      </x:c>
    </x:row>
    <x:row r="680">
      <x:c r="A680" s="7">
        <x:v>6</x:v>
      </x:c>
      <x:c r="B680" s="7">
        <x:v>75</x:v>
      </x:c>
      <x:c r="C680" s="12" t="n">
        <x:f>MOD(Settings!$B$17*C679,Settings!$B$18)</x:f>
        <x:v>463721879</x:v>
      </x:c>
      <x:c r="D680" s="12" t="n">
        <x:f>MAX(C680,1)/Settings!$B$18</x:f>
        <x:v>0.21593732722845735</x:v>
      </x:c>
      <x:c r="E680" s="12" t="n">
        <x:f>-Settings!$B$11*LN(D680)</x:f>
        <x:v>91.96602390721388</x:v>
      </x:c>
      <x:c r="F680" s="12">
        <x:f t="shared" si="22"/>
        <x:v>4309.0203808759443</x:v>
      </x:c>
      <x:c r="G680" s="12" t="n">
        <x:f>MOD(Settings!$B$17*G679,Settings!$B$18)</x:f>
        <x:v>1916704427</x:v>
      </x:c>
      <x:c r="H680" s="12" t="n">
        <x:f>MAX(G680,1)/Settings!$B$18</x:f>
        <x:v>0.8925350512808817</x:v>
      </x:c>
      <x:c r="I680" s="12" t="n">
        <x:f>-Settings!$B$21*LN(H680)</x:f>
        <x:v>0.45475797182267025</x:v>
      </x:c>
      <x:c r="J680" s="12" t="n">
        <x:f>-Settings!$B$24*LN(H680)</x:f>
        <x:v>1.3642739154680108</x:v>
      </x:c>
      <x:c r="K680" s="12" t="n">
        <x:f>Settings!$B$12</x:f>
        <x:v>300</x:v>
      </x:c>
      <x:c r="L680" s="12" t="n">
        <x:f>Settings!$B$12*Settings!$B$25</x:f>
        <x:v>75</x:v>
      </x:c>
    </x:row>
    <x:row r="681">
      <x:c r="A681" s="7">
        <x:v>6</x:v>
      </x:c>
      <x:c r="B681" s="7">
        <x:v>76</x:v>
      </x:c>
      <x:c r="C681" s="12" t="n">
        <x:f>MOD(Settings!$B$17*C680,Settings!$B$18)</x:f>
        <x:v>555465390</x:v>
      </x:c>
      <x:c r="D681" s="12" t="n">
        <x:f>MAX(C681,1)/Settings!$B$18</x:f>
        <x:v>0.2586587286827428</x:v>
      </x:c>
      <x:c r="E681" s="12" t="n">
        <x:f>-Settings!$B$11*LN(D681)</x:f>
        <x:v>81.13474416120579</x:v>
      </x:c>
      <x:c r="F681" s="12">
        <x:f t="shared" si="22"/>
        <x:v>4390.1551250371504</x:v>
      </x:c>
      <x:c r="G681" s="12" t="n">
        <x:f>MOD(Settings!$B$17*G680,Settings!$B$18)</x:f>
        <x:v>1796599589</x:v>
      </x:c>
      <x:c r="H681" s="12" t="n">
        <x:f>MAX(G681,1)/Settings!$B$18</x:f>
        <x:v>0.8366068777798708</x:v>
      </x:c>
      <x:c r="I681" s="12" t="n">
        <x:f>-Settings!$B$21*LN(H681)</x:f>
        <x:v>0.7136039955949396</x:v>
      </x:c>
      <x:c r="J681" s="12" t="n">
        <x:f>-Settings!$B$24*LN(H681)</x:f>
        <x:v>2.1408119867848185</x:v>
      </x:c>
      <x:c r="K681" s="12" t="n">
        <x:f>Settings!$B$12</x:f>
        <x:v>300</x:v>
      </x:c>
      <x:c r="L681" s="12" t="n">
        <x:f>Settings!$B$12*Settings!$B$25</x:f>
        <x:v>75</x:v>
      </x:c>
    </x:row>
    <x:row r="682">
      <x:c r="A682" s="7">
        <x:v>6</x:v>
      </x:c>
      <x:c r="B682" s="7">
        <x:v>77</x:v>
      </x:c>
      <x:c r="C682" s="12" t="n">
        <x:f>MOD(Settings!$B$17*C681,Settings!$B$18)</x:f>
        <x:v>595396221</x:v>
      </x:c>
      <x:c r="D682" s="12" t="n">
        <x:f>MAX(C682,1)/Settings!$B$18</x:f>
        <x:v>0.27725297085812917</x:v>
      </x:c>
      <x:c r="E682" s="12" t="n">
        <x:f>-Settings!$B$11*LN(D682)</x:f>
        <x:v>76.9694962416272</x:v>
      </x:c>
      <x:c r="F682" s="12">
        <x:f t="shared" si="22"/>
        <x:v>4467.1246212787773</x:v>
      </x:c>
      <x:c r="G682" s="12" t="n">
        <x:f>MOD(Settings!$B$17*G681,Settings!$B$18)</x:f>
        <x:v>1829215503</x:v>
      </x:c>
      <x:c r="H682" s="12" t="n">
        <x:f>MAX(G682,1)/Settings!$B$18</x:f>
        <x:v>0.8517948462869017</x:v>
      </x:c>
      <x:c r="I682" s="12" t="n">
        <x:f>-Settings!$B$21*LN(H682)</x:f>
        <x:v>0.6416382875625597</x:v>
      </x:c>
      <x:c r="J682" s="12" t="n">
        <x:f>-Settings!$B$24*LN(H682)</x:f>
        <x:v>1.924914862687679</x:v>
      </x:c>
      <x:c r="K682" s="12" t="n">
        <x:f>Settings!$B$12</x:f>
        <x:v>300</x:v>
      </x:c>
      <x:c r="L682" s="12" t="n">
        <x:f>Settings!$B$12*Settings!$B$25</x:f>
        <x:v>75</x:v>
      </x:c>
    </x:row>
    <x:row r="683">
      <x:c r="A683" s="7">
        <x:v>6</x:v>
      </x:c>
      <x:c r="B683" s="7">
        <x:v>78</x:v>
      </x:c>
      <x:c r="C683" s="12" t="n">
        <x:f>MOD(Settings!$B$17*C682,Settings!$B$18)</x:f>
        <x:v>1697974974</x:v>
      </x:c>
      <x:c r="D683" s="12" t="n">
        <x:f>MAX(C683,1)/Settings!$B$18</x:f>
        <x:v>0.7906812125773547</x:v>
      </x:c>
      <x:c r="E683" s="12" t="n">
        <x:f>-Settings!$B$11*LN(D683)</x:f>
        <x:v>14.091624640895441</x:v>
      </x:c>
      <x:c r="F683" s="12">
        <x:f t="shared" si="22"/>
        <x:v>4481.2162459196725</x:v>
      </x:c>
      <x:c r="G683" s="12" t="n">
        <x:f>MOD(Settings!$B$17*G682,Settings!$B$18)</x:f>
        <x:v>249068469</x:v>
      </x:c>
      <x:c r="H683" s="12" t="n">
        <x:f>MAX(G683,1)/Settings!$B$18</x:f>
        <x:v>0.11598154395631587</x:v>
      </x:c>
      <x:c r="I683" s="12" t="n">
        <x:f>-Settings!$B$21*LN(H683)</x:f>
        <x:v>8.617296817435967</x:v>
      </x:c>
      <x:c r="J683" s="12" t="n">
        <x:f>-Settings!$B$24*LN(H683)</x:f>
        <x:v>25.851890452307902</x:v>
      </x:c>
      <x:c r="K683" s="12" t="n">
        <x:f>Settings!$B$12</x:f>
        <x:v>300</x:v>
      </x:c>
      <x:c r="L683" s="12" t="n">
        <x:f>Settings!$B$12*Settings!$B$25</x:f>
        <x:v>75</x:v>
      </x:c>
    </x:row>
    <x:row r="684">
      <x:c r="A684" s="7">
        <x:v>6</x:v>
      </x:c>
      <x:c r="B684" s="7">
        <x:v>79</x:v>
      </x:c>
      <x:c r="C684" s="12" t="n">
        <x:f>MOD(Settings!$B$17*C683,Settings!$B$18)</x:f>
        <x:v>2102686682</x:v>
      </x:c>
      <x:c r="D684" s="12" t="n">
        <x:f>MAX(C684,1)/Settings!$B$18</x:f>
        <x:v>0.9791397876009065</x:v>
      </x:c>
      <x:c r="E684" s="12" t="n">
        <x:f>-Settings!$B$11*LN(D684)</x:f>
        <x:v>1.2648516321235936</x:v>
      </x:c>
      <x:c r="F684" s="12">
        <x:f t="shared" si="22"/>
        <x:v>4482.4810975517958</x:v>
      </x:c>
      <x:c r="G684" s="12" t="n">
        <x:f>MOD(Settings!$B$17*G683,Settings!$B$18)</x:f>
        <x:v>648130480</x:v>
      </x:c>
      <x:c r="H684" s="12" t="n">
        <x:f>MAX(G684,1)/Settings!$B$18</x:f>
        <x:v>0.30180927380072387</x:v>
      </x:c>
      <x:c r="I684" s="12" t="n">
        <x:f>-Settings!$B$21*LN(H684)</x:f>
        <x:v>4.7918400192848365</x:v>
      </x:c>
      <x:c r="J684" s="12" t="n">
        <x:f>-Settings!$B$24*LN(H684)</x:f>
        <x:v>14.375520057854509</x:v>
      </x:c>
      <x:c r="K684" s="12" t="n">
        <x:f>Settings!$B$12</x:f>
        <x:v>300</x:v>
      </x:c>
      <x:c r="L684" s="12" t="n">
        <x:f>Settings!$B$12*Settings!$B$25</x:f>
        <x:v>75</x:v>
      </x:c>
    </x:row>
    <x:row r="685">
      <x:c r="A685" s="7">
        <x:v>6</x:v>
      </x:c>
      <x:c r="B685" s="7">
        <x:v>80</x:v>
      </x:c>
      <x:c r="C685" s="12" t="n">
        <x:f>MOD(Settings!$B$17*C684,Settings!$B$18)</x:f>
        <x:v>864169342</x:v>
      </x:c>
      <x:c r="D685" s="12" t="n">
        <x:f>MAX(C685,1)/Settings!$B$18</x:f>
        <x:v>0.4024102084349888</x:v>
      </x:c>
      <x:c r="E685" s="12" t="n">
        <x:f>-Settings!$B$11*LN(D685)</x:f>
        <x:v>54.61699749864992</x:v>
      </x:c>
      <x:c r="F685" s="12">
        <x:f t="shared" si="22"/>
        <x:v>4537.0980950504454</x:v>
      </x:c>
      <x:c r="G685" s="12" t="n">
        <x:f>MOD(Settings!$B$17*G684,Settings!$B$18)</x:f>
        <x:v>1091919776</x:v>
      </x:c>
      <x:c r="H685" s="12" t="n">
        <x:f>MAX(G685,1)/Settings!$B$18</x:f>
        <x:v>0.5084647687657107</x:v>
      </x:c>
      <x:c r="I685" s="12" t="n">
        <x:f>-Settings!$B$21*LN(H685)</x:f>
        <x:v>2.7054374020947365</x:v>
      </x:c>
      <x:c r="J685" s="12" t="n">
        <x:f>-Settings!$B$24*LN(H685)</x:f>
        <x:v>8.11631220628421</x:v>
      </x:c>
      <x:c r="K685" s="12" t="n">
        <x:f>Settings!$B$12</x:f>
        <x:v>300</x:v>
      </x:c>
      <x:c r="L685" s="12" t="n">
        <x:f>Settings!$B$12*Settings!$B$25</x:f>
        <x:v>75</x:v>
      </x:c>
    </x:row>
    <x:row r="686">
      <x:c r="A686" s="7">
        <x:v>6</x:v>
      </x:c>
      <x:c r="B686" s="7">
        <x:v>81</x:v>
      </x:c>
      <x:c r="C686" s="12" t="n">
        <x:f>MOD(Settings!$B$17*C685,Settings!$B$18)</x:f>
        <x:v>662226333</x:v>
      </x:c>
      <x:c r="D686" s="12" t="n">
        <x:f>MAX(C686,1)/Settings!$B$18</x:f>
        <x:v>0.3083731668574611</x:v>
      </x:c>
      <x:c r="E686" s="12" t="n">
        <x:f>-Settings!$B$11*LN(D686)</x:f>
        <x:v>70.58667892044745</x:v>
      </x:c>
      <x:c r="F686" s="12">
        <x:f t="shared" si="22"/>
        <x:v>4607.6847739708928</x:v>
      </x:c>
      <x:c r="G686" s="12" t="n">
        <x:f>MOD(Settings!$B$17*G685,Settings!$B$18)</x:f>
        <x:v>1647911617</x:v>
      </x:c>
      <x:c r="H686" s="12" t="n">
        <x:f>MAX(G686,1)/Settings!$B$18</x:f>
        <x:v>0.767368645298932</x:v>
      </x:c>
      <x:c r="I686" s="12" t="n">
        <x:f>-Settings!$B$21*LN(H686)</x:f>
        <x:v>1.0591518414331276</x:v>
      </x:c>
      <x:c r="J686" s="12" t="n">
        <x:f>-Settings!$B$24*LN(H686)</x:f>
        <x:v>3.1774555242993827</x:v>
      </x:c>
      <x:c r="K686" s="12" t="n">
        <x:f>Settings!$B$12</x:f>
        <x:v>300</x:v>
      </x:c>
      <x:c r="L686" s="12" t="n">
        <x:f>Settings!$B$12*Settings!$B$25</x:f>
        <x:v>75</x:v>
      </x:c>
    </x:row>
    <x:row r="687">
      <x:c r="A687" s="7">
        <x:v>6</x:v>
      </x:c>
      <x:c r="B687" s="7">
        <x:v>82</x:v>
      </x:c>
      <x:c r="C687" s="12" t="n">
        <x:f>MOD(Settings!$B$17*C686,Settings!$B$18)</x:f>
        <x:v>1777719977</x:v>
      </x:c>
      <x:c r="D687" s="12" t="n">
        <x:f>MAX(C687,1)/Settings!$B$18</x:f>
        <x:v>0.8278153733479862</x:v>
      </x:c>
      <x:c r="E687" s="12" t="n">
        <x:f>-Settings!$B$11*LN(D687)</x:f>
        <x:v>11.337907710523641</x:v>
      </x:c>
      <x:c r="F687" s="12">
        <x:f t="shared" si="22"/>
        <x:v>4619.0226816814165</x:v>
      </x:c>
      <x:c r="G687" s="12" t="n">
        <x:f>MOD(Settings!$B$17*G686,Settings!$B$18)</x:f>
        <x:v>353951560</x:v>
      </x:c>
      <x:c r="H687" s="12" t="n">
        <x:f>MAX(G687,1)/Settings!$B$18</x:f>
        <x:v>0.16482153915093353</x:v>
      </x:c>
      <x:c r="I687" s="12" t="n">
        <x:f>-Settings!$B$21*LN(H687)</x:f>
        <x:v>7.2115678852628315</x:v>
      </x:c>
      <x:c r="J687" s="12" t="n">
        <x:f>-Settings!$B$24*LN(H687)</x:f>
        <x:v>21.634703655788496</x:v>
      </x:c>
      <x:c r="K687" s="12" t="n">
        <x:f>Settings!$B$12</x:f>
        <x:v>300</x:v>
      </x:c>
      <x:c r="L687" s="12" t="n">
        <x:f>Settings!$B$12*Settings!$B$25</x:f>
        <x:v>75</x:v>
      </x:c>
    </x:row>
    <x:row r="688">
      <x:c r="A688" s="7">
        <x:v>6</x:v>
      </x:c>
      <x:c r="B688" s="7">
        <x:v>83</x:v>
      </x:c>
      <x:c r="C688" s="12" t="n">
        <x:f>MOD(Settings!$B$17*C687,Settings!$B$18)</x:f>
        <x:v>199672728</x:v>
      </x:c>
      <x:c r="D688" s="12" t="n">
        <x:f>MAX(C688,1)/Settings!$B$18</x:f>
        <x:v>0.09297985960402519</x:v>
      </x:c>
      <x:c r="E688" s="12" t="n">
        <x:f>-Settings!$B$11*LN(D688)</x:f>
        <x:v>142.5223423607819</x:v>
      </x:c>
      <x:c r="F688" s="12">
        <x:f t="shared" si="22"/>
        <x:v>4761.5450240421987</x:v>
      </x:c>
      <x:c r="G688" s="12" t="n">
        <x:f>MOD(Settings!$B$17*G687,Settings!$B$18)</x:f>
        <x:v>334166730</x:v>
      </x:c>
      <x:c r="H688" s="12" t="n">
        <x:f>MAX(G688,1)/Settings!$B$18</x:f>
        <x:v>0.1556085097396786</x:v>
      </x:c>
      <x:c r="I688" s="12" t="n">
        <x:f>-Settings!$B$21*LN(H688)</x:f>
        <x:v>7.441647915558352</x:v>
      </x:c>
      <x:c r="J688" s="12" t="n">
        <x:f>-Settings!$B$24*LN(H688)</x:f>
        <x:v>22.324943746675057</x:v>
      </x:c>
      <x:c r="K688" s="12" t="n">
        <x:f>Settings!$B$12</x:f>
        <x:v>300</x:v>
      </x:c>
      <x:c r="L688" s="12" t="n">
        <x:f>Settings!$B$12*Settings!$B$25</x:f>
        <x:v>75</x:v>
      </x:c>
    </x:row>
    <x:row r="689">
      <x:c r="A689" s="7">
        <x:v>6</x:v>
      </x:c>
      <x:c r="B689" s="7">
        <x:v>84</x:v>
      </x:c>
      <x:c r="C689" s="12" t="n">
        <x:f>MOD(Settings!$B$17*C688,Settings!$B$18)</x:f>
        <x:v>1530082882</x:v>
      </x:c>
      <x:c r="D689" s="12" t="n">
        <x:f>MAX(C689,1)/Settings!$B$18</x:f>
        <x:v>0.7125003648514395</x:v>
      </x:c>
      <x:c r="E689" s="12" t="n">
        <x:f>-Settings!$B$11*LN(D689)</x:f>
        <x:v>20.338491286036003</x:v>
      </x:c>
      <x:c r="F689" s="12">
        <x:f t="shared" si="22"/>
        <x:v>4781.8835153282344</x:v>
      </x:c>
      <x:c r="G689" s="12" t="n">
        <x:f>MOD(Settings!$B$17*G688,Settings!$B$18)</x:f>
        <x:v>670494205</x:v>
      </x:c>
      <x:c r="H689" s="12" t="n">
        <x:f>MAX(G689,1)/Settings!$B$18</x:f>
        <x:v>0.3122231947780695</x:v>
      </x:c>
      <x:c r="I689" s="12" t="n">
        <x:f>-Settings!$B$21*LN(H689)</x:f>
        <x:v>4.656147916191451</x:v>
      </x:c>
      <x:c r="J689" s="12" t="n">
        <x:f>-Settings!$B$24*LN(H689)</x:f>
        <x:v>13.968443748574355</x:v>
      </x:c>
      <x:c r="K689" s="12" t="n">
        <x:f>Settings!$B$12</x:f>
        <x:v>300</x:v>
      </x:c>
      <x:c r="L689" s="12" t="n">
        <x:f>Settings!$B$12*Settings!$B$25</x:f>
        <x:v>75</x:v>
      </x:c>
    </x:row>
    <x:row r="690">
      <x:c r="A690" s="7">
        <x:v>6</x:v>
      </x:c>
      <x:c r="B690" s="7">
        <x:v>85</x:v>
      </x:c>
      <x:c r="C690" s="12" t="n">
        <x:f>MOD(Settings!$B$17*C689,Settings!$B$18)</x:f>
        <x:v>2133808596</x:v>
      </x:c>
      <x:c r="D690" s="12" t="n">
        <x:f>MAX(C690,1)/Settings!$B$18</x:f>
        <x:v>0.9936320581443757</x:v>
      </x:c>
      <x:c r="E690" s="12" t="n">
        <x:f>-Settings!$B$11*LN(D690)</x:f>
        <x:v>0.3832982211213405</x:v>
      </x:c>
      <x:c r="F690" s="12">
        <x:f t="shared" si="22"/>
        <x:v>4782.2668135493559</x:v>
      </x:c>
      <x:c r="G690" s="12" t="n">
        <x:f>MOD(Settings!$B$17*G689,Settings!$B$18)</x:f>
        <x:v>1149407626</x:v>
      </x:c>
      <x:c r="H690" s="12" t="n">
        <x:f>MAX(G690,1)/Settings!$B$18</x:f>
        <x:v>0.5352346350137306</x:v>
      </x:c>
      <x:c r="I690" s="12" t="n">
        <x:f>-Settings!$B$21*LN(H690)</x:f>
        <x:v>2.5002002324430923</x:v>
      </x:c>
      <x:c r="J690" s="12" t="n">
        <x:f>-Settings!$B$24*LN(H690)</x:f>
        <x:v>7.500600697329277</x:v>
      </x:c>
      <x:c r="K690" s="12" t="n">
        <x:f>Settings!$B$12</x:f>
        <x:v>300</x:v>
      </x:c>
      <x:c r="L690" s="12" t="n">
        <x:f>Settings!$B$12*Settings!$B$25</x:f>
        <x:v>75</x:v>
      </x:c>
    </x:row>
    <x:row r="691">
      <x:c r="A691" s="7">
        <x:v>6</x:v>
      </x:c>
      <x:c r="B691" s="7">
        <x:v>86</x:v>
      </x:c>
      <x:c r="C691" s="12" t="n">
        <x:f>MOD(Settings!$B$17*C690,Settings!$B$18)</x:f>
        <x:v>2091651719</x:v>
      </x:c>
      <x:c r="D691" s="12" t="n">
        <x:f>MAX(C691,1)/Settings!$B$18</x:f>
        <x:v>0.9740012325225403</x:v>
      </x:c>
      <x:c r="E691" s="12" t="n">
        <x:f>-Settings!$B$11*LN(D691)</x:f>
        <x:v>1.5805625950109934</x:v>
      </x:c>
      <x:c r="F691" s="12">
        <x:f t="shared" si="22"/>
        <x:v>4783.8473761443665</x:v>
      </x:c>
      <x:c r="G691" s="12" t="n">
        <x:f>MOD(Settings!$B$17*G690,Settings!$B$18)</x:f>
        <x:v>1478565417</x:v>
      </x:c>
      <x:c r="H691" s="12" t="n">
        <x:f>MAX(G691,1)/Settings!$B$18</x:f>
        <x:v>0.6885106757695371</x:v>
      </x:c>
      <x:c r="I691" s="12" t="n">
        <x:f>-Settings!$B$21*LN(H691)</x:f>
        <x:v>1.4928978203821368</x:v>
      </x:c>
      <x:c r="J691" s="12" t="n">
        <x:f>-Settings!$B$24*LN(H691)</x:f>
        <x:v>4.478693461146411</x:v>
      </x:c>
      <x:c r="K691" s="12" t="n">
        <x:f>Settings!$B$12</x:f>
        <x:v>300</x:v>
      </x:c>
      <x:c r="L691" s="12" t="n">
        <x:f>Settings!$B$12*Settings!$B$25</x:f>
        <x:v>75</x:v>
      </x:c>
    </x:row>
    <x:row r="692">
      <x:c r="A692" s="7">
        <x:v>6</x:v>
      </x:c>
      <x:c r="B692" s="7">
        <x:v>87</x:v>
      </x:c>
      <x:c r="C692" s="12" t="n">
        <x:f>MOD(Settings!$B$17*C691,Settings!$B$18)</x:f>
        <x:v>83139843</x:v>
      </x:c>
      <x:c r="D692" s="12" t="n">
        <x:f>MAX(C692,1)/Settings!$B$18</x:f>
        <x:v>0.038715006335971414</x:v>
      </x:c>
      <x:c r="E692" s="12" t="n">
        <x:f>-Settings!$B$11*LN(D692)</x:f>
        <x:v>195.0916796092023</x:v>
      </x:c>
      <x:c r="F692" s="12">
        <x:f t="shared" si="22"/>
        <x:v>4978.9390557535689</x:v>
      </x:c>
      <x:c r="G692" s="12" t="n">
        <x:f>MOD(Settings!$B$17*G691,Settings!$B$18)</x:f>
        <x:v>1715684082</x:v>
      </x:c>
      <x:c r="H692" s="12" t="n">
        <x:f>MAX(G692,1)/Settings!$B$18</x:f>
        <x:v>0.7989276586095465</x:v>
      </x:c>
      <x:c r="I692" s="12" t="n">
        <x:f>-Settings!$B$21*LN(H692)</x:f>
        <x:v>0.8979395089112231</x:v>
      </x:c>
      <x:c r="J692" s="12" t="n">
        <x:f>-Settings!$B$24*LN(H692)</x:f>
        <x:v>2.6938185267336694</x:v>
      </x:c>
      <x:c r="K692" s="12" t="n">
        <x:f>Settings!$B$12</x:f>
        <x:v>300</x:v>
      </x:c>
      <x:c r="L692" s="12" t="n">
        <x:f>Settings!$B$12*Settings!$B$25</x:f>
        <x:v>75</x:v>
      </x:c>
    </x:row>
    <x:row r="693">
      <x:c r="A693" s="7">
        <x:v>6</x:v>
      </x:c>
      <x:c r="B693" s="7">
        <x:v>88</x:v>
      </x:c>
      <x:c r="C693" s="12" t="n">
        <x:f>MOD(Settings!$B$17*C692,Settings!$B$18)</x:f>
        <x:v>1466970751</x:v>
      </x:c>
      <x:c r="D693" s="12" t="n">
        <x:f>MAX(C693,1)/Settings!$B$18</x:f>
        <x:v>0.6831114886715596</x:v>
      </x:c>
      <x:c r="E693" s="12" t="n">
        <x:f>-Settings!$B$11*LN(D693)</x:f>
        <x:v>22.865831937167698</x:v>
      </x:c>
      <x:c r="F693" s="12">
        <x:f t="shared" si="22"/>
        <x:v>5001.8048876907369</x:v>
      </x:c>
      <x:c r="G693" s="12" t="n">
        <x:f>MOD(Settings!$B$17*G692,Settings!$B$18)</x:f>
        <x:v>1239437905</x:v>
      </x:c>
      <x:c r="H693" s="12" t="n">
        <x:f>MAX(G693,1)/Settings!$B$18</x:f>
        <x:v>0.5771582506490677</x:v>
      </x:c>
      <x:c r="I693" s="12" t="n">
        <x:f>-Settings!$B$21*LN(H693)</x:f>
        <x:v>2.19855514208497</x:v>
      </x:c>
      <x:c r="J693" s="12" t="n">
        <x:f>-Settings!$B$24*LN(H693)</x:f>
        <x:v>6.595665426254909</x:v>
      </x:c>
      <x:c r="K693" s="12" t="n">
        <x:f>Settings!$B$12</x:f>
        <x:v>300</x:v>
      </x:c>
      <x:c r="L693" s="12" t="n">
        <x:f>Settings!$B$12*Settings!$B$25</x:f>
        <x:v>75</x:v>
      </x:c>
    </x:row>
    <x:row r="694">
      <x:c r="A694" s="7">
        <x:v>6</x:v>
      </x:c>
      <x:c r="B694" s="7">
        <x:v>89</x:v>
      </x:c>
      <x:c r="C694" s="12" t="n">
        <x:f>MOD(Settings!$B$17*C693,Settings!$B$18)</x:f>
        <x:v>117660850</x:v>
      </x:c>
      <x:c r="D694" s="12" t="n">
        <x:f>MAX(C694,1)/Settings!$B$18</x:f>
        <x:v>0.054790102902236446</x:v>
      </x:c>
      <x:c r="E694" s="12" t="n">
        <x:f>-Settings!$B$11*LN(D694)</x:f>
        <x:v>174.25474231876896</x:v>
      </x:c>
      <x:c r="F694" s="12">
        <x:f t="shared" si="22"/>
        <x:v>5176.0596300095058</x:v>
      </x:c>
      <x:c r="G694" s="12" t="n">
        <x:f>MOD(Settings!$B$17*G693,Settings!$B$18)</x:f>
        <x:v>641493435</x:v>
      </x:c>
      <x:c r="H694" s="12" t="n">
        <x:f>MAX(G694,1)/Settings!$B$18</x:f>
        <x:v>0.2987186588806653</x:v>
      </x:c>
      <x:c r="I694" s="12" t="n">
        <x:f>-Settings!$B$21*LN(H694)</x:f>
        <x:v>4.833012355008048</x:v>
      </x:c>
      <x:c r="J694" s="12" t="n">
        <x:f>-Settings!$B$24*LN(H694)</x:f>
        <x:v>14.499037065024144</x:v>
      </x:c>
      <x:c r="K694" s="12" t="n">
        <x:f>Settings!$B$12</x:f>
        <x:v>300</x:v>
      </x:c>
      <x:c r="L694" s="12" t="n">
        <x:f>Settings!$B$12*Settings!$B$25</x:f>
        <x:v>75</x:v>
      </x:c>
    </x:row>
    <x:row r="695">
      <x:c r="A695" s="7">
        <x:v>6</x:v>
      </x:c>
      <x:c r="B695" s="7">
        <x:v>90</x:v>
      </x:c>
      <x:c r="C695" s="12" t="n">
        <x:f>MOD(Settings!$B$17*C694,Settings!$B$18)</x:f>
        <x:v>1840950710</x:v>
      </x:c>
      <x:c r="D695" s="12" t="n">
        <x:f>MAX(C695,1)/Settings!$B$18</x:f>
        <x:v>0.8572594778878891</x:v>
      </x:c>
      <x:c r="E695" s="12" t="n">
        <x:f>-Settings!$B$11*LN(D695)</x:f>
        <x:v>9.240877892782482</x:v>
      </x:c>
      <x:c r="F695" s="12">
        <x:f t="shared" si="22"/>
        <x:v>5185.3005079022887</x:v>
      </x:c>
      <x:c r="G695" s="12" t="n">
        <x:f>MOD(Settings!$B$17*G694,Settings!$B$18)</x:f>
        <x:v>1212254105</x:v>
      </x:c>
      <x:c r="H695" s="12" t="n">
        <x:f>MAX(G695,1)/Settings!$B$18</x:f>
        <x:v>0.564499807341257</x:v>
      </x:c>
      <x:c r="I695" s="12" t="n">
        <x:f>-Settings!$B$21*LN(H695)</x:f>
        <x:v>2.2872609467337264</x:v>
      </x:c>
      <x:c r="J695" s="12" t="n">
        <x:f>-Settings!$B$24*LN(H695)</x:f>
        <x:v>6.86178284020118</x:v>
      </x:c>
      <x:c r="K695" s="12" t="n">
        <x:f>Settings!$B$12</x:f>
        <x:v>300</x:v>
      </x:c>
      <x:c r="L695" s="12" t="n">
        <x:f>Settings!$B$12*Settings!$B$25</x:f>
        <x:v>75</x:v>
      </x:c>
    </x:row>
    <x:row r="696">
      <x:c r="A696" s="7">
        <x:v>6</x:v>
      </x:c>
      <x:c r="B696" s="7">
        <x:v>91</x:v>
      </x:c>
      <x:c r="C696" s="12" t="n">
        <x:f>MOD(Settings!$B$17*C695,Settings!$B$18)</x:f>
        <x:v>2061680641</x:v>
      </x:c>
      <x:c r="D696" s="12" t="n">
        <x:f>MAX(C696,1)/Settings!$B$18</x:f>
        <x:v>0.9600448617525608</x:v>
      </x:c>
      <x:c r="E696" s="12" t="n">
        <x:f>-Settings!$B$11*LN(D696)</x:f>
        <x:v>2.4465158771917883</x:v>
      </x:c>
      <x:c r="F696" s="12">
        <x:f t="shared" si="22"/>
        <x:v>5187.7470237794805</x:v>
      </x:c>
      <x:c r="G696" s="12" t="n">
        <x:f>MOD(Settings!$B$17*G695,Settings!$B$18)</x:f>
        <x:v>1177383646</x:v>
      </x:c>
      <x:c r="H696" s="12" t="n">
        <x:f>MAX(G696,1)/Settings!$B$18</x:f>
        <x:v>0.5482619845067439</x:v>
      </x:c>
      <x:c r="I696" s="12" t="n">
        <x:f>-Settings!$B$21*LN(H696)</x:f>
        <x:v>2.4040081294305278</x:v>
      </x:c>
      <x:c r="J696" s="12" t="n">
        <x:f>-Settings!$B$24*LN(H696)</x:f>
        <x:v>7.212024388291583</x:v>
      </x:c>
      <x:c r="K696" s="12" t="n">
        <x:f>Settings!$B$12</x:f>
        <x:v>300</x:v>
      </x:c>
      <x:c r="L696" s="12" t="n">
        <x:f>Settings!$B$12*Settings!$B$25</x:f>
        <x:v>75</x:v>
      </x:c>
    </x:row>
    <x:row r="697">
      <x:c r="A697" s="7">
        <x:v>6</x:v>
      </x:c>
      <x:c r="B697" s="7">
        <x:v>92</x:v>
      </x:c>
      <x:c r="C697" s="12" t="n">
        <x:f>MOD(Settings!$B$17*C696,Settings!$B$18)</x:f>
        <x:v>1017888942</x:v>
      </x:c>
      <x:c r="D697" s="12" t="n">
        <x:f>MAX(C697,1)/Settings!$B$18</x:f>
        <x:v>0.47399147528875224</x:v>
      </x:c>
      <x:c r="E697" s="12" t="n">
        <x:f>-Settings!$B$11*LN(D697)</x:f>
        <x:v>44.793956524300285</x:v>
      </x:c>
      <x:c r="F697" s="12">
        <x:f t="shared" si="22"/>
        <x:v>5232.540980303781</x:v>
      </x:c>
      <x:c r="G697" s="12" t="n">
        <x:f>MOD(Settings!$B$17*G696,Settings!$B$18)</x:f>
        <x:v>1372614864</x:v>
      </x:c>
      <x:c r="H697" s="12" t="n">
        <x:f>MAX(G697,1)/Settings!$B$18</x:f>
        <x:v>0.6391736048456158</x:v>
      </x:c>
      <x:c r="I697" s="12" t="n">
        <x:f>-Settings!$B$21*LN(H697)</x:f>
        <x:v>1.7903167177159116</x:v>
      </x:c>
      <x:c r="J697" s="12" t="n">
        <x:f>-Settings!$B$24*LN(H697)</x:f>
        <x:v>5.370950153147735</x:v>
      </x:c>
      <x:c r="K697" s="12" t="n">
        <x:f>Settings!$B$12</x:f>
        <x:v>300</x:v>
      </x:c>
      <x:c r="L697" s="12" t="n">
        <x:f>Settings!$B$12*Settings!$B$25</x:f>
        <x:v>75</x:v>
      </x:c>
    </x:row>
    <x:row r="698">
      <x:c r="A698" s="7">
        <x:v>6</x:v>
      </x:c>
      <x:c r="B698" s="7">
        <x:v>93</x:v>
      </x:c>
      <x:c r="C698" s="12" t="n">
        <x:f>MOD(Settings!$B$17*C697,Settings!$B$18)</x:f>
        <x:v>804716192</x:v>
      </x:c>
      <x:c r="D698" s="12" t="n">
        <x:f>MAX(C698,1)/Settings!$B$18</x:f>
        <x:v>0.3747251780585969</x:v>
      </x:c>
      <x:c r="E698" s="12" t="n">
        <x:f>-Settings!$B$11*LN(D698)</x:f>
        <x:v>58.89374281165238</x:v>
      </x:c>
      <x:c r="F698" s="12">
        <x:f t="shared" si="22"/>
        <x:v>5291.4347231154334</x:v>
      </x:c>
      <x:c r="G698" s="12" t="n">
        <x:f>MOD(Settings!$B$17*G697,Settings!$B$18)</x:f>
        <x:v>1268683174</x:v>
      </x:c>
      <x:c r="H698" s="12" t="n">
        <x:f>MAX(G698,1)/Settings!$B$18</x:f>
        <x:v>0.5907766402656104</x:v>
      </x:c>
      <x:c r="I698" s="12" t="n">
        <x:f>-Settings!$B$21*LN(H698)</x:f>
        <x:v>2.10526907305736</x:v>
      </x:c>
      <x:c r="J698" s="12" t="n">
        <x:f>-Settings!$B$24*LN(H698)</x:f>
        <x:v>6.31580721917208</x:v>
      </x:c>
      <x:c r="K698" s="12" t="n">
        <x:f>Settings!$B$12</x:f>
        <x:v>300</x:v>
      </x:c>
      <x:c r="L698" s="12" t="n">
        <x:f>Settings!$B$12*Settings!$B$25</x:f>
        <x:v>75</x:v>
      </x:c>
    </x:row>
    <x:row r="699">
      <x:c r="A699" s="7">
        <x:v>6</x:v>
      </x:c>
      <x:c r="B699" s="7">
        <x:v>94</x:v>
      </x:c>
      <x:c r="C699" s="12" t="n">
        <x:f>MOD(Settings!$B$17*C698,Settings!$B$18)</x:f>
        <x:v>13030138</x:v>
      </x:c>
      <x:c r="D699" s="12" t="n">
        <x:f>MAX(C699,1)/Settings!$B$18</x:f>
        <x:v>0.006067630837702952</x:v>
      </x:c>
      <x:c r="E699" s="12" t="n">
        <x:f>-Settings!$B$11*LN(D699)</x:f>
        <x:v>306.28722341422343</x:v>
      </x:c>
      <x:c r="F699" s="12">
        <x:f t="shared" si="22"/>
        <x:v>5597.7219465296566</x:v>
      </x:c>
      <x:c r="G699" s="12" t="n">
        <x:f>MOD(Settings!$B$17*G698,Settings!$B$18)</x:f>
        <x:v>392974355</x:v>
      </x:c>
      <x:c r="H699" s="12" t="n">
        <x:f>MAX(G699,1)/Settings!$B$18</x:f>
        <x:v>0.18299294411344125</x:v>
      </x:c>
      <x:c r="I699" s="12" t="n">
        <x:f>-Settings!$B$21*LN(H699)</x:f>
        <x:v>6.793230734564794</x:v>
      </x:c>
      <x:c r="J699" s="12" t="n">
        <x:f>-Settings!$B$24*LN(H699)</x:f>
        <x:v>20.379692203694383</x:v>
      </x:c>
      <x:c r="K699" s="12" t="n">
        <x:f>Settings!$B$12</x:f>
        <x:v>300</x:v>
      </x:c>
      <x:c r="L699" s="12" t="n">
        <x:f>Settings!$B$12*Settings!$B$25</x:f>
        <x:v>75</x:v>
      </x:c>
    </x:row>
    <x:row r="700">
      <x:c r="A700" s="7">
        <x:v>6</x:v>
      </x:c>
      <x:c r="B700" s="7">
        <x:v>95</x:v>
      </x:c>
      <x:c r="C700" s="12" t="n">
        <x:f>MOD(Settings!$B$17*C699,Settings!$B$18)</x:f>
        <x:v>2101681019</x:v>
      </x:c>
      <x:c r="D700" s="12" t="n">
        <x:f>MAX(C700,1)/Settings!$B$18</x:f>
        <x:v>0.9786714892735107</x:v>
      </x:c>
      <x:c r="E700" s="12" t="n">
        <x:f>-Settings!$B$11*LN(D700)</x:f>
        <x:v>1.293555011771577</x:v>
      </x:c>
      <x:c r="F700" s="12">
        <x:f t="shared" si="22"/>
        <x:v>5599.0155015414284</x:v>
      </x:c>
      <x:c r="G700" s="12" t="n">
        <x:f>MOD(Settings!$B$17*G699,Settings!$B$18)</x:f>
        <x:v>1207769960</x:v>
      </x:c>
      <x:c r="H700" s="12" t="n">
        <x:f>MAX(G700,1)/Settings!$B$18</x:f>
        <x:v>0.5624117146071101</x:v>
      </x:c>
      <x:c r="I700" s="12" t="n">
        <x:f>-Settings!$B$21*LN(H700)</x:f>
        <x:v>2.302084436125472</x:v>
      </x:c>
      <x:c r="J700" s="12" t="n">
        <x:f>-Settings!$B$24*LN(H700)</x:f>
        <x:v>6.9062533083764155</x:v>
      </x:c>
      <x:c r="K700" s="12" t="n">
        <x:f>Settings!$B$12</x:f>
        <x:v>300</x:v>
      </x:c>
      <x:c r="L700" s="12" t="n">
        <x:f>Settings!$B$12*Settings!$B$25</x:f>
        <x:v>75</x:v>
      </x:c>
    </x:row>
    <x:row r="701">
      <x:c r="A701" s="7">
        <x:v>6</x:v>
      </x:c>
      <x:c r="B701" s="7">
        <x:v>96</x:v>
      </x:c>
      <x:c r="C701" s="12" t="n">
        <x:f>MOD(Settings!$B$17*C700,Settings!$B$18)</x:f>
        <x:v>1141860477</x:v>
      </x:c>
      <x:c r="D701" s="12" t="n">
        <x:f>MAX(C701,1)/Settings!$B$18</x:f>
        <x:v>0.5317202198932507</x:v>
      </x:c>
      <x:c r="E701" s="12" t="n">
        <x:f>-Settings!$B$11*LN(D701)</x:f>
        <x:v>37.89826982591927</x:v>
      </x:c>
      <x:c r="F701" s="12">
        <x:f t="shared" si="22"/>
        <x:v>5636.9137713673481</x:v>
      </x:c>
      <x:c r="G701" s="12" t="n">
        <x:f>MOD(Settings!$B$17*G700,Settings!$B$18)</x:f>
        <x:v>974286276</x:v>
      </x:c>
      <x:c r="H701" s="12" t="n">
        <x:f>MAX(G701,1)/Settings!$B$18</x:f>
        <x:v>0.453687401699688</x:v>
      </x:c>
      <x:c r="I701" s="12" t="n">
        <x:f>-Settings!$B$21*LN(H701)</x:f>
        <x:v>3.1613874424270056</x:v>
      </x:c>
      <x:c r="J701" s="12" t="n">
        <x:f>-Settings!$B$24*LN(H701)</x:f>
        <x:v>9.484162327281016</x:v>
      </x:c>
      <x:c r="K701" s="12" t="n">
        <x:f>Settings!$B$12</x:f>
        <x:v>300</x:v>
      </x:c>
      <x:c r="L701" s="12" t="n">
        <x:f>Settings!$B$12*Settings!$B$25</x:f>
        <x:v>75</x:v>
      </x:c>
    </x:row>
    <x:row r="702">
      <x:c r="A702" s="7">
        <x:v>6</x:v>
      </x:c>
      <x:c r="B702" s="7">
        <x:v>97</x:v>
      </x:c>
      <x:c r="C702" s="12" t="n">
        <x:f>MOD(Settings!$B$17*C701,Settings!$B$18)</x:f>
        <x:v>1335167347</x:v>
      </x:c>
      <x:c r="D702" s="12" t="n">
        <x:f>MAX(C702,1)/Settings!$B$18</x:f>
        <x:v>0.6217357458647973</x:v>
      </x:c>
      <x:c r="E702" s="12" t="n">
        <x:f>-Settings!$B$11*LN(D702)</x:f>
        <x:v>28.514407343524052</x:v>
      </x:c>
      <x:c r="F702" s="12">
        <x:f t="shared" si="22"/>
        <x:v>5665.4281787108721</x:v>
      </x:c>
      <x:c r="G702" s="12" t="n">
        <x:f>MOD(Settings!$B$17*G701,Settings!$B$18)</x:f>
        <x:v>266632357</x:v>
      </x:c>
      <x:c r="H702" s="12" t="n">
        <x:f>MAX(G702,1)/Settings!$B$18</x:f>
        <x:v>0.12416036665633338</x:v>
      </x:c>
      <x:c r="I702" s="12" t="n">
        <x:f>-Settings!$B$21*LN(H702)</x:f>
        <x:v>8.344725077824481</x:v>
      </x:c>
      <x:c r="J702" s="12" t="n">
        <x:f>-Settings!$B$24*LN(H702)</x:f>
        <x:v>25.034175233473444</x:v>
      </x:c>
      <x:c r="K702" s="12" t="n">
        <x:f>Settings!$B$12</x:f>
        <x:v>300</x:v>
      </x:c>
      <x:c r="L702" s="12" t="n">
        <x:f>Settings!$B$12*Settings!$B$25</x:f>
        <x:v>75</x:v>
      </x:c>
    </x:row>
    <x:row r="703">
      <x:c r="A703" s="7">
        <x:v>6</x:v>
      </x:c>
      <x:c r="B703" s="7">
        <x:v>98</x:v>
      </x:c>
      <x:c r="C703" s="12" t="n">
        <x:f>MOD(Settings!$B$17*C702,Settings!$B$18)</x:f>
        <x:v>1100973526</x:v>
      </x:c>
      <x:c r="D703" s="12" t="n">
        <x:f>MAX(C703,1)/Settings!$B$18</x:f>
        <x:v>0.5126807496476363</x:v>
      </x:c>
      <x:c r="E703" s="12" t="n">
        <x:f>-Settings!$B$11*LN(D703)</x:f>
        <x:v>40.08611687448273</x:v>
      </x:c>
      <x:c r="F703" s="12" t="n">
        <x:f t="shared" ref="F703:F725" si="23">F702+E703</x:f>
        <x:v>5705.514295585354</x:v>
      </x:c>
      <x:c r="G703" s="12" t="n">
        <x:f>MOD(Settings!$B$17*G702,Settings!$B$18)</x:f>
        <x:v>1639136457</x:v>
      </x:c>
      <x:c r="H703" s="12" t="n">
        <x:f>MAX(G703,1)/Settings!$B$18</x:f>
        <x:v>0.7632823929950978</x:v>
      </x:c>
      <x:c r="I703" s="12" t="n">
        <x:f>-Settings!$B$21*LN(H703)</x:f>
        <x:v>1.0805088295853433</x:v>
      </x:c>
      <x:c r="J703" s="12" t="n">
        <x:f>-Settings!$B$24*LN(H703)</x:f>
        <x:v>3.24152648875603</x:v>
      </x:c>
      <x:c r="K703" s="12" t="n">
        <x:f>Settings!$B$12</x:f>
        <x:v>300</x:v>
      </x:c>
      <x:c r="L703" s="12" t="n">
        <x:f>Settings!$B$12*Settings!$B$25</x:f>
        <x:v>75</x:v>
      </x:c>
    </x:row>
    <x:row r="704">
      <x:c r="A704" s="7">
        <x:v>6</x:v>
      </x:c>
      <x:c r="B704" s="7">
        <x:v>99</x:v>
      </x:c>
      <x:c r="C704" s="12" t="n">
        <x:f>MOD(Settings!$B$17*C703,Settings!$B$18)</x:f>
        <x:v>1342948930</x:v>
      </x:c>
      <x:c r="D704" s="12" t="n">
        <x:f>MAX(C704,1)/Settings!$B$18</x:f>
        <x:v>0.6253593278235566</x:v>
      </x:c>
      <x:c r="E704" s="12" t="n">
        <x:f>-Settings!$B$11*LN(D704)</x:f>
        <x:v>28.165732196029676</x:v>
      </x:c>
      <x:c r="F704" s="12">
        <x:f t="shared" si="23"/>
        <x:v>5733.6800277813836</x:v>
      </x:c>
      <x:c r="G704" s="12" t="n">
        <x:f>MOD(Settings!$B$17*G703,Settings!$B$18)</x:f>
        <x:v>1046209083</x:v>
      </x:c>
      <x:c r="H704" s="12" t="n">
        <x:f>MAX(G704,1)/Settings!$B$18</x:f>
        <x:v>0.48717906860968985</x:v>
      </x:c>
      <x:c r="I704" s="12" t="n">
        <x:f>-Settings!$B$21*LN(H704)</x:f>
        <x:v>2.876494104532636</x:v>
      </x:c>
      <x:c r="J704" s="12" t="n">
        <x:f>-Settings!$B$24*LN(H704)</x:f>
        <x:v>8.629482313597908</x:v>
      </x:c>
      <x:c r="K704" s="12" t="n">
        <x:f>Settings!$B$12</x:f>
        <x:v>300</x:v>
      </x:c>
      <x:c r="L704" s="12" t="n">
        <x:f>Settings!$B$12*Settings!$B$25</x:f>
        <x:v>75</x:v>
      </x:c>
    </x:row>
    <x:row r="705">
      <x:c r="A705" s="7">
        <x:v>6</x:v>
      </x:c>
      <x:c r="B705" s="7">
        <x:v>100</x:v>
      </x:c>
      <x:c r="C705" s="12" t="n">
        <x:f>MOD(Settings!$B$17*C704,Settings!$B$18)</x:f>
        <x:v>889536540</x:v>
      </x:c>
      <x:c r="D705" s="12" t="n">
        <x:f>MAX(C705,1)/Settings!$B$18</x:f>
        <x:v>0.4142227305165598</x:v>
      </x:c>
      <x:c r="E705" s="12" t="n">
        <x:f>-Settings!$B$11*LN(D705)</x:f>
        <x:v>52.881087204491934</x:v>
      </x:c>
      <x:c r="F705" s="12">
        <x:f t="shared" si="23"/>
        <x:v>5786.561114985876</x:v>
      </x:c>
      <x:c r="G705" s="12" t="n">
        <x:f>MOD(Settings!$B$17*G704,Settings!$B$18)</x:f>
        <x:v>39956345</x:v>
      </x:c>
      <x:c r="H705" s="12" t="n">
        <x:f>MAX(G705,1)/Settings!$B$18</x:f>
        <x:v>0.018606123057476304</x:v>
      </x:c>
      <x:c r="I705" s="12" t="n">
        <x:f>-Settings!$B$21*LN(H705)</x:f>
        <x:v>15.937058223191181</x:v>
      </x:c>
      <x:c r="J705" s="12" t="n">
        <x:f>-Settings!$B$24*LN(H705)</x:f>
        <x:v>47.811174669573546</x:v>
      </x:c>
      <x:c r="K705" s="12" t="n">
        <x:f>Settings!$B$12</x:f>
        <x:v>300</x:v>
      </x:c>
      <x:c r="L705" s="12" t="n">
        <x:f>Settings!$B$12*Settings!$B$25</x:f>
        <x:v>75</x:v>
      </x:c>
    </x:row>
    <x:row r="706">
      <x:c r="A706" s="7">
        <x:v>6</x:v>
      </x:c>
      <x:c r="B706" s="7">
        <x:v>101</x:v>
      </x:c>
      <x:c r="C706" s="12" t="n">
        <x:f>MOD(Settings!$B$17*C705,Settings!$B$18)</x:f>
        <x:v>1806961013</x:v>
      </x:c>
      <x:c r="D706" s="12" t="n">
        <x:f>MAX(C706,1)/Settings!$B$18</x:f>
        <x:v>0.8414317918202988</x:v>
      </x:c>
      <x:c r="E706" s="12" t="n">
        <x:f>-Settings!$B$11*LN(D706)</x:f>
        <x:v>10.359019446507858</x:v>
      </x:c>
      <x:c r="F706" s="12">
        <x:f t="shared" si="23"/>
        <x:v>5796.9201344323837</x:v>
      </x:c>
      <x:c r="G706" s="12" t="n">
        <x:f>MOD(Settings!$B$17*G705,Settings!$B$18)</x:f>
        <x:v>1531392551</x:v>
      </x:c>
      <x:c r="H706" s="12" t="n">
        <x:f>MAX(G706,1)/Settings!$B$18</x:f>
        <x:v>0.7131102270042106</x:v>
      </x:c>
      <x:c r="I706" s="12" t="n">
        <x:f>-Settings!$B$21*LN(H706)</x:f>
        <x:v>1.352477097750987</x:v>
      </x:c>
      <x:c r="J706" s="12" t="n">
        <x:f>-Settings!$B$24*LN(H706)</x:f>
        <x:v>4.057431293252961</x:v>
      </x:c>
      <x:c r="K706" s="12" t="n">
        <x:f>Settings!$B$12</x:f>
        <x:v>300</x:v>
      </x:c>
      <x:c r="L706" s="12" t="n">
        <x:f>Settings!$B$12*Settings!$B$25</x:f>
        <x:v>75</x:v>
      </x:c>
    </x:row>
    <x:row r="707">
      <x:c r="A707" s="7">
        <x:v>6</x:v>
      </x:c>
      <x:c r="B707" s="7">
        <x:v>102</x:v>
      </x:c>
      <x:c r="C707" s="12" t="n">
        <x:f>MOD(Settings!$B$17*C706,Settings!$B$18)</x:f>
        <x:v>2027493264</x:v>
      </x:c>
      <x:c r="D707" s="12" t="n">
        <x:f>MAX(C707,1)/Settings!$B$18</x:f>
        <x:v>0.9441251237616526</x:v>
      </x:c>
      <x:c r="E707" s="12" t="n">
        <x:f>-Settings!$B$11*LN(D707)</x:f>
        <x:v>3.449794515746752</x:v>
      </x:c>
      <x:c r="F707" s="12">
        <x:f t="shared" si="23"/>
        <x:v>5800.3699289481301</x:v>
      </x:c>
      <x:c r="G707" s="12" t="n">
        <x:f>MOD(Settings!$B$17*G706,Settings!$B$18)</x:f>
        <x:v>523095362</x:v>
      </x:c>
      <x:c r="H707" s="12" t="n">
        <x:f>MAX(G707,1)/Settings!$B$18</x:f>
        <x:v>0.2435852597670561</x:v>
      </x:c>
      <x:c r="I707" s="12" t="n">
        <x:f>-Settings!$B$21*LN(H707)</x:f>
        <x:v>5.649153019858611</x:v>
      </x:c>
      <x:c r="J707" s="12" t="n">
        <x:f>-Settings!$B$24*LN(H707)</x:f>
        <x:v>16.947459059575834</x:v>
      </x:c>
      <x:c r="K707" s="12" t="n">
        <x:f>Settings!$B$12</x:f>
        <x:v>300</x:v>
      </x:c>
      <x:c r="L707" s="12" t="n">
        <x:f>Settings!$B$12*Settings!$B$25</x:f>
        <x:v>75</x:v>
      </x:c>
    </x:row>
    <x:row r="708">
      <x:c r="A708" s="7">
        <x:v>6</x:v>
      </x:c>
      <x:c r="B708" s="7">
        <x:v>103</x:v>
      </x:c>
      <x:c r="C708" s="12" t="n">
        <x:f>MOD(Settings!$B$17*C707,Settings!$B$18)</x:f>
        <x:v>1956261099</x:v>
      </x:c>
      <x:c r="D708" s="12" t="n">
        <x:f>MAX(C708,1)/Settings!$B$18</x:f>
        <x:v>0.9109550620945892</x:v>
      </x:c>
      <x:c r="E708" s="12" t="n">
        <x:f>-Settings!$B$11*LN(D708)</x:f>
        <x:v>5.5957026627466275</x:v>
      </x:c>
      <x:c r="F708" s="12">
        <x:f t="shared" si="23"/>
        <x:v>5805.9656316108767</x:v>
      </x:c>
      <x:c r="G708" s="12" t="n">
        <x:f>MOD(Settings!$B$17*G707,Settings!$B$18)</x:f>
        <x:v>2013181963</x:v>
      </x:c>
      <x:c r="H708" s="12" t="n">
        <x:f>MAX(G708,1)/Settings!$B$18</x:f>
        <x:v>0.9374609049118408</x:v>
      </x:c>
      <x:c r="I708" s="12" t="n">
        <x:f>-Settings!$B$21*LN(H708)</x:f>
        <x:v>0.2583208937378789</x:v>
      </x:c>
      <x:c r="J708" s="12" t="n">
        <x:f>-Settings!$B$24*LN(H708)</x:f>
        <x:v>0.7749626812136368</x:v>
      </x:c>
      <x:c r="K708" s="12" t="n">
        <x:f>Settings!$B$12</x:f>
        <x:v>300</x:v>
      </x:c>
      <x:c r="L708" s="12" t="n">
        <x:f>Settings!$B$12*Settings!$B$25</x:f>
        <x:v>75</x:v>
      </x:c>
    </x:row>
    <x:row r="709">
      <x:c r="A709" s="7">
        <x:v>6</x:v>
      </x:c>
      <x:c r="B709" s="7">
        <x:v>104</x:v>
      </x:c>
      <x:c r="C709" s="12" t="n">
        <x:f>MOD(Settings!$B$17*C708,Settings!$B$18)</x:f>
        <x:v>905655323</x:v>
      </x:c>
      <x:c r="D709" s="12" t="n">
        <x:f>MAX(C709,1)/Settings!$B$18</x:f>
        <x:v>0.4217286237616691</x:v>
      </x:c>
      <x:c r="E709" s="12" t="n">
        <x:f>-Settings!$B$11*LN(D709)</x:f>
        <x:v>51.80359460761216</x:v>
      </x:c>
      <x:c r="F709" s="12">
        <x:f t="shared" si="23"/>
        <x:v>5857.7692262184892</x:v>
      </x:c>
      <x:c r="G709" s="12" t="n">
        <x:f>MOD(Settings!$B$17*G708,Settings!$B$18)</x:f>
        <x:v>1944393656</x:v>
      </x:c>
      <x:c r="H709" s="12" t="n">
        <x:f>MAX(G709,1)/Settings!$B$18</x:f>
        <x:v>0.9054288533075847</x:v>
      </x:c>
      <x:c r="I709" s="12" t="n">
        <x:f>-Settings!$B$21*LN(H709)</x:f>
        <x:v>0.39738630586215556</x:v>
      </x:c>
      <x:c r="J709" s="12" t="n">
        <x:f>-Settings!$B$24*LN(H709)</x:f>
        <x:v>1.1921589175864666</x:v>
      </x:c>
      <x:c r="K709" s="12" t="n">
        <x:f>Settings!$B$12</x:f>
        <x:v>300</x:v>
      </x:c>
      <x:c r="L709" s="12" t="n">
        <x:f>Settings!$B$12*Settings!$B$25</x:f>
        <x:v>75</x:v>
      </x:c>
    </x:row>
    <x:row r="710">
      <x:c r="A710" s="7">
        <x:v>6</x:v>
      </x:c>
      <x:c r="B710" s="7">
        <x:v>105</x:v>
      </x:c>
      <x:c r="C710" s="12" t="n">
        <x:f>MOD(Settings!$B$17*C709,Settings!$B$18)</x:f>
        <x:v>2132407372</x:v>
      </x:c>
      <x:c r="D710" s="12" t="n">
        <x:f>MAX(C710,1)/Settings!$B$18</x:f>
        <x:v>0.9929795623724254</x:v>
      </x:c>
      <x:c r="E710" s="12" t="n">
        <x:f>-Settings!$B$11*LN(D710)</x:f>
        <x:v>0.4227118108944893</x:v>
      </x:c>
      <x:c r="F710" s="12">
        <x:f t="shared" si="23"/>
        <x:v>5858.1919380293839</x:v>
      </x:c>
      <x:c r="G710" s="12" t="n">
        <x:f>MOD(Settings!$B$17*G709,Settings!$B$18)</x:f>
        <x:v>1165519993</x:v>
      </x:c>
      <x:c r="H710" s="12" t="n">
        <x:f>MAX(G710,1)/Settings!$B$18</x:f>
        <x:v>0.5427375405760191</x:v>
      </x:c>
      <x:c r="I710" s="12" t="n">
        <x:f>-Settings!$B$21*LN(H710)</x:f>
        <x:v>2.444517706354127</x:v>
      </x:c>
      <x:c r="J710" s="12" t="n">
        <x:f>-Settings!$B$24*LN(H710)</x:f>
        <x:v>7.3335531190623815</x:v>
      </x:c>
      <x:c r="K710" s="12" t="n">
        <x:f>Settings!$B$12</x:f>
        <x:v>300</x:v>
      </x:c>
      <x:c r="L710" s="12" t="n">
        <x:f>Settings!$B$12*Settings!$B$25</x:f>
        <x:v>75</x:v>
      </x:c>
    </x:row>
    <x:row r="711">
      <x:c r="A711" s="7">
        <x:v>6</x:v>
      </x:c>
      <x:c r="B711" s="7">
        <x:v>106</x:v>
      </x:c>
      <x:c r="C711" s="12" t="n">
        <x:f>MOD(Settings!$B$17*C710,Settings!$B$18)</x:f>
        <x:v>16116421</x:v>
      </x:c>
      <x:c r="D711" s="12" t="n">
        <x:f>MAX(C711,1)/Settings!$B$18</x:f>
        <x:v>0.007504793353148174</x:v>
      </x:c>
      <x:c r="E711" s="12" t="n">
        <x:f>-Settings!$B$11*LN(D711)</x:f>
        <x:v>293.53280092998</x:v>
      </x:c>
      <x:c r="F711" s="12">
        <x:f t="shared" si="23"/>
        <x:v>6151.724738959364</x:v>
      </x:c>
      <x:c r="G711" s="12" t="n">
        <x:f>MOD(Settings!$B$17*G710,Settings!$B$18)</x:f>
        <x:v>1696178064</x:v>
      </x:c>
      <x:c r="H711" s="12" t="n">
        <x:f>MAX(G711,1)/Settings!$B$18</x:f>
        <x:v>0.789844461153189</x:v>
      </x:c>
      <x:c r="I711" s="12" t="n">
        <x:f>-Settings!$B$21*LN(H711)</x:f>
        <x:v>0.9436769500864272</x:v>
      </x:c>
      <x:c r="J711" s="12" t="n">
        <x:f>-Settings!$B$24*LN(H711)</x:f>
        <x:v>2.8310308502592814</x:v>
      </x:c>
      <x:c r="K711" s="12" t="n">
        <x:f>Settings!$B$12</x:f>
        <x:v>300</x:v>
      </x:c>
      <x:c r="L711" s="12" t="n">
        <x:f>Settings!$B$12*Settings!$B$25</x:f>
        <x:v>75</x:v>
      </x:c>
    </x:row>
    <x:row r="712">
      <x:c r="A712" s="7">
        <x:v>6</x:v>
      </x:c>
      <x:c r="B712" s="7">
        <x:v>107</x:v>
      </x:c>
      <x:c r="C712" s="12" t="n">
        <x:f>MOD(Settings!$B$17*C711,Settings!$B$18)</x:f>
        <x:v>285748225</x:v>
      </x:c>
      <x:c r="D712" s="12" t="n">
        <x:f>MAX(C712,1)/Settings!$B$18</x:f>
        <x:v>0.1330618863613633</x:v>
      </x:c>
      <x:c r="E712" s="12" t="n">
        <x:f>-Settings!$B$11*LN(D712)</x:f>
        <x:v>121.0164568797766</x:v>
      </x:c>
      <x:c r="F712" s="12">
        <x:f t="shared" si="23"/>
        <x:v>6272.7411958391403</x:v>
      </x:c>
      <x:c r="G712" s="12" t="n">
        <x:f>MOD(Settings!$B$17*G711,Settings!$B$18)</x:f>
        <x:v>1966791370</x:v>
      </x:c>
      <x:c r="H712" s="12" t="n">
        <x:f>MAX(G712,1)/Settings!$B$18</x:f>
        <x:v>0.915858601646432</x:v>
      </x:c>
      <x:c r="I712" s="12" t="n">
        <x:f>-Settings!$B$21*LN(H712)</x:f>
        <x:v>0.35157316495329677</x:v>
      </x:c>
      <x:c r="J712" s="12" t="n">
        <x:f>-Settings!$B$24*LN(H712)</x:f>
        <x:v>1.0547194948598904</x:v>
      </x:c>
      <x:c r="K712" s="12" t="n">
        <x:f>Settings!$B$12</x:f>
        <x:v>300</x:v>
      </x:c>
      <x:c r="L712" s="12" t="n">
        <x:f>Settings!$B$12*Settings!$B$25</x:f>
        <x:v>75</x:v>
      </x:c>
    </x:row>
    <x:row r="713">
      <x:c r="A713" s="7">
        <x:v>6</x:v>
      </x:c>
      <x:c r="B713" s="7">
        <x:v>108</x:v>
      </x:c>
      <x:c r="C713" s="12" t="n">
        <x:f>MOD(Settings!$B$17*C712,Settings!$B$18)</x:f>
        <x:v>796982883</x:v>
      </x:c>
      <x:c r="D713" s="12" t="n">
        <x:f>MAX(C713,1)/Settings!$B$18</x:f>
        <x:v>0.37112407543283144</x:v>
      </x:c>
      <x:c r="E713" s="12" t="n">
        <x:f>-Settings!$B$11*LN(D713)</x:f>
        <x:v>59.47313022940431</x:v>
      </x:c>
      <x:c r="F713" s="12">
        <x:f t="shared" si="23"/>
        <x:v>6332.2143260685443</x:v>
      </x:c>
      <x:c r="G713" s="12" t="n">
        <x:f>MOD(Settings!$B$17*G712,Settings!$B$18)</x:f>
        <x:v>1794260966</x:v>
      </x:c>
      <x:c r="H713" s="12" t="n">
        <x:f>MAX(G713,1)/Settings!$B$18</x:f>
        <x:v>0.8355178715826561</x:v>
      </x:c>
      <x:c r="I713" s="12" t="n">
        <x:f>-Settings!$B$21*LN(H713)</x:f>
        <x:v>0.718814163564039</x:v>
      </x:c>
      <x:c r="J713" s="12" t="n">
        <x:f>-Settings!$B$24*LN(H713)</x:f>
        <x:v>2.1564424906921174</x:v>
      </x:c>
      <x:c r="K713" s="12" t="n">
        <x:f>Settings!$B$12</x:f>
        <x:v>300</x:v>
      </x:c>
      <x:c r="L713" s="12" t="n">
        <x:f>Settings!$B$12*Settings!$B$25</x:f>
        <x:v>75</x:v>
      </x:c>
    </x:row>
    <x:row r="714">
      <x:c r="A714" s="7">
        <x:v>6</x:v>
      </x:c>
      <x:c r="B714" s="7">
        <x:v>109</x:v>
      </x:c>
      <x:c r="C714" s="12" t="n">
        <x:f>MOD(Settings!$B$17*C713,Settings!$B$18)</x:f>
        <x:v>1035808242</x:v>
      </x:c>
      <x:c r="D714" s="12" t="n">
        <x:f>MAX(C714,1)/Settings!$B$18</x:f>
        <x:v>0.4823357995982914</x:v>
      </x:c>
      <x:c r="E714" s="12" t="n">
        <x:f>-Settings!$B$11*LN(D714)</x:f>
        <x:v>43.74688367013924</x:v>
      </x:c>
      <x:c r="F714" s="12">
        <x:f t="shared" si="23"/>
        <x:v>6375.9612097386835</x:v>
      </x:c>
      <x:c r="G714" s="12" t="n">
        <x:f>MOD(Settings!$B$17*G713,Settings!$B$18)</x:f>
        <x:v>1178684388</x:v>
      </x:c>
      <x:c r="H714" s="12" t="n">
        <x:f>MAX(G714,1)/Settings!$B$18</x:f>
        <x:v>0.5488676897012013</x:v>
      </x:c>
      <x:c r="I714" s="12" t="n">
        <x:f>-Settings!$B$21*LN(H714)</x:f>
        <x:v>2.399591475536388</x:v>
      </x:c>
      <x:c r="J714" s="12" t="n">
        <x:f>-Settings!$B$24*LN(H714)</x:f>
        <x:v>7.198774426609164</x:v>
      </x:c>
      <x:c r="K714" s="12" t="n">
        <x:f>Settings!$B$12</x:f>
        <x:v>300</x:v>
      </x:c>
      <x:c r="L714" s="12" t="n">
        <x:f>Settings!$B$12*Settings!$B$25</x:f>
        <x:v>75</x:v>
      </x:c>
    </x:row>
    <x:row r="715">
      <x:c r="A715" s="7">
        <x:v>6</x:v>
      </x:c>
      <x:c r="B715" s="7">
        <x:v>110</x:v>
      </x:c>
      <x:c r="C715" s="12" t="n">
        <x:f>MOD(Settings!$B$17*C714,Settings!$B$18)</x:f>
        <x:v>1326680712</x:v>
      </x:c>
      <x:c r="D715" s="12" t="n">
        <x:f>MAX(C715,1)/Settings!$B$18</x:f>
        <x:v>0.6177838484839461</x:v>
      </x:c>
      <x:c r="E715" s="12" t="n">
        <x:f>-Settings!$B$11*LN(D715)</x:f>
        <x:v>28.8969985463618</x:v>
      </x:c>
      <x:c r="F715" s="12">
        <x:f t="shared" si="23"/>
        <x:v>6404.8582082850453</x:v>
      </x:c>
      <x:c r="G715" s="12" t="n">
        <x:f>MOD(Settings!$B$17*G714,Settings!$B$18)</x:f>
        <x:v>1759349188</x:v>
      </x:c>
      <x:c r="H715" s="12" t="n">
        <x:f>MAX(G715,1)/Settings!$B$18</x:f>
        <x:v>0.8192608080894038</x:v>
      </x:c>
      <x:c r="I715" s="12" t="n">
        <x:f>-Settings!$B$21*LN(H715)</x:f>
        <x:v>0.7974111953077649</x:v>
      </x:c>
      <x:c r="J715" s="12" t="n">
        <x:f>-Settings!$B$24*LN(H715)</x:f>
        <x:v>2.392233585923295</x:v>
      </x:c>
      <x:c r="K715" s="12" t="n">
        <x:f>Settings!$B$12</x:f>
        <x:v>300</x:v>
      </x:c>
      <x:c r="L715" s="12" t="n">
        <x:f>Settings!$B$12*Settings!$B$25</x:f>
        <x:v>75</x:v>
      </x:c>
    </x:row>
    <x:row r="716">
      <x:c r="A716" s="7">
        <x:v>6</x:v>
      </x:c>
      <x:c r="B716" s="7">
        <x:v>111</x:v>
      </x:c>
      <x:c r="C716" s="12" t="n">
        <x:f>MOD(Settings!$B$17*C715,Settings!$B$18)</x:f>
        <x:v>200019783</x:v>
      </x:c>
      <x:c r="D716" s="12" t="n">
        <x:f>MAX(C716,1)/Settings!$B$18</x:f>
        <x:v>0.09314146968216704</x:v>
      </x:c>
      <x:c r="E716" s="12" t="n">
        <x:f>-Settings!$B$11*LN(D716)</x:f>
        <x:v>142.4181457363259</x:v>
      </x:c>
      <x:c r="F716" s="12">
        <x:f t="shared" si="23"/>
        <x:v>6547.2763540213709</x:v>
      </x:c>
      <x:c r="G716" s="12" t="n">
        <x:f>MOD(Settings!$B$17*G715,Settings!$B$18)</x:f>
        <x:v>679467173</x:v>
      </x:c>
      <x:c r="H716" s="12" t="n">
        <x:f>MAX(G716,1)/Settings!$B$18</x:f>
        <x:v>0.31640155860986635</x:v>
      </x:c>
      <x:c r="I716" s="12" t="n">
        <x:f>-Settings!$B$21*LN(H716)</x:f>
        <x:v>4.602972468106418</x:v>
      </x:c>
      <x:c r="J716" s="12" t="n">
        <x:f>-Settings!$B$24*LN(H716)</x:f>
        <x:v>13.808917404319253</x:v>
      </x:c>
      <x:c r="K716" s="12" t="n">
        <x:f>Settings!$B$12</x:f>
        <x:v>300</x:v>
      </x:c>
      <x:c r="L716" s="12" t="n">
        <x:f>Settings!$B$12*Settings!$B$25</x:f>
        <x:v>75</x:v>
      </x:c>
    </x:row>
    <x:row r="717">
      <x:c r="A717" s="7">
        <x:v>6</x:v>
      </x:c>
      <x:c r="B717" s="7">
        <x:v>112</x:v>
      </x:c>
      <x:c r="C717" s="12" t="n">
        <x:f>MOD(Settings!$B$17*C716,Settings!$B$18)</x:f>
        <x:v>920585326</x:v>
      </x:c>
      <x:c r="D717" s="12" t="n">
        <x:f>MAX(C717,1)/Settings!$B$18</x:f>
        <x:v>0.4286809481813949</x:v>
      </x:c>
      <x:c r="E717" s="12" t="n">
        <x:f>-Settings!$B$11*LN(D717)</x:f>
        <x:v>50.82254083661225</x:v>
      </x:c>
      <x:c r="F717" s="12">
        <x:f t="shared" si="23"/>
        <x:v>6598.0988948579834</x:v>
      </x:c>
      <x:c r="G717" s="12" t="n">
        <x:f>MOD(Settings!$B$17*G716,Settings!$B$18)</x:f>
        <x:v>1634225512</x:v>
      </x:c>
      <x:c r="H717" s="12" t="n">
        <x:f>MAX(G717,1)/Settings!$B$18</x:f>
        <x:v>0.7609955560234355</x:v>
      </x:c>
      <x:c r="I717" s="12" t="n">
        <x:f>-Settings!$B$21*LN(H717)</x:f>
        <x:v>1.0925110431653275</x:v>
      </x:c>
      <x:c r="J717" s="12" t="n">
        <x:f>-Settings!$B$24*LN(H717)</x:f>
        <x:v>3.277533129495983</x:v>
      </x:c>
      <x:c r="K717" s="12" t="n">
        <x:f>Settings!$B$12</x:f>
        <x:v>300</x:v>
      </x:c>
      <x:c r="L717" s="12" t="n">
        <x:f>Settings!$B$12*Settings!$B$25</x:f>
        <x:v>75</x:v>
      </x:c>
    </x:row>
    <x:row r="718">
      <x:c r="A718" s="7">
        <x:v>6</x:v>
      </x:c>
      <x:c r="B718" s="7">
        <x:v>113</x:v>
      </x:c>
      <x:c r="C718" s="12" t="n">
        <x:f>MOD(Settings!$B$17*C717,Settings!$B$18)</x:f>
        <x:v>1805381094</x:v>
      </x:c>
      <x:c r="D718" s="12" t="n">
        <x:f>MAX(C718,1)/Settings!$B$18</x:f>
        <x:v>0.8406960847045742</x:v>
      </x:c>
      <x:c r="E718" s="12" t="n">
        <x:f>-Settings!$B$11*LN(D718)</x:f>
        <x:v>10.41150348220357</x:v>
      </x:c>
      <x:c r="F718" s="12">
        <x:f t="shared" si="23"/>
        <x:v>6608.5103983401868</x:v>
      </x:c>
      <x:c r="G718" s="12" t="n">
        <x:f>MOD(Settings!$B$17*G717,Settings!$B$18)</x:f>
        <x:v>112335054</x:v>
      </x:c>
      <x:c r="H718" s="12" t="n">
        <x:f>MAX(G718,1)/Settings!$B$18</x:f>
        <x:v>0.05231008587978318</x:v>
      </x:c>
      <x:c r="I718" s="12" t="n">
        <x:f>-Settings!$B$21*LN(H718)</x:f>
        <x:v>11.802264319416043</x:v>
      </x:c>
      <x:c r="J718" s="12" t="n">
        <x:f>-Settings!$B$24*LN(H718)</x:f>
        <x:v>35.40679295824813</x:v>
      </x:c>
      <x:c r="K718" s="12" t="n">
        <x:f>Settings!$B$12</x:f>
        <x:v>300</x:v>
      </x:c>
      <x:c r="L718" s="12" t="n">
        <x:f>Settings!$B$12*Settings!$B$25</x:f>
        <x:v>75</x:v>
      </x:c>
    </x:row>
    <x:row r="719">
      <x:c r="A719" s="7">
        <x:v>6</x:v>
      </x:c>
      <x:c r="B719" s="7">
        <x:v>114</x:v>
      </x:c>
      <x:c r="C719" s="12" t="n">
        <x:f>MOD(Settings!$B$17*C718,Settings!$B$18)</x:f>
        <x:v>1243598395</x:v>
      </x:c>
      <x:c r="D719" s="12" t="n">
        <x:f>MAX(C719,1)/Settings!$B$18</x:f>
        <x:v>0.5790956297792008</x:v>
      </x:c>
      <x:c r="E719" s="12" t="n">
        <x:f>-Settings!$B$11*LN(D719)</x:f>
        <x:v>32.777259081150945</x:v>
      </x:c>
      <x:c r="F719" s="12">
        <x:f t="shared" si="23"/>
        <x:v>6641.2876574213378</x:v>
      </x:c>
      <x:c r="G719" s="12" t="n">
        <x:f>MOD(Settings!$B$17*G718,Settings!$B$18)</x:f>
        <x:v>377126865</x:v>
      </x:c>
      <x:c r="H719" s="12" t="n">
        <x:f>MAX(G719,1)/Settings!$B$18</x:f>
        <x:v>0.17561338151600836</x:v>
      </x:c>
      <x:c r="I719" s="12" t="n">
        <x:f>-Settings!$B$21*LN(H719)</x:f>
        <x:v>6.957881584605846</x:v>
      </x:c>
      <x:c r="J719" s="12" t="n">
        <x:f>-Settings!$B$24*LN(H719)</x:f>
        <x:v>20.873644753817537</x:v>
      </x:c>
      <x:c r="K719" s="12" t="n">
        <x:f>Settings!$B$12</x:f>
        <x:v>300</x:v>
      </x:c>
      <x:c r="L719" s="12" t="n">
        <x:f>Settings!$B$12*Settings!$B$25</x:f>
        <x:v>75</x:v>
      </x:c>
    </x:row>
    <x:row r="720">
      <x:c r="A720" s="7">
        <x:v>6</x:v>
      </x:c>
      <x:c r="B720" s="7">
        <x:v>115</x:v>
      </x:c>
      <x:c r="C720" s="12" t="n">
        <x:f>MOD(Settings!$B$17*C719,Settings!$B$18)</x:f>
        <x:v>1847372161</x:v>
      </x:c>
      <x:c r="D720" s="12" t="n">
        <x:f>MAX(C720,1)/Settings!$B$18</x:f>
        <x:v>0.8602496990283252</x:v>
      </x:c>
      <x:c r="E720" s="12" t="n">
        <x:f>-Settings!$B$11*LN(D720)</x:f>
        <x:v>9.031955050198034</x:v>
      </x:c>
      <x:c r="F720" s="12">
        <x:f t="shared" si="23"/>
        <x:v>6650.3196124715359</x:v>
      </x:c>
      <x:c r="G720" s="12" t="n">
        <x:f>MOD(Settings!$B$17*G719,Settings!$B$18)</x:f>
        <x:v>1146977758</x:v>
      </x:c>
      <x:c r="H720" s="12" t="n">
        <x:f>MAX(G720,1)/Settings!$B$18</x:f>
        <x:v>0.5341031395523358</x:v>
      </x:c>
      <x:c r="I720" s="12" t="n">
        <x:f>-Settings!$B$21*LN(H720)</x:f>
        <x:v>2.5086652537719494</x:v>
      </x:c>
      <x:c r="J720" s="12" t="n">
        <x:f>-Settings!$B$24*LN(H720)</x:f>
        <x:v>7.525995761315848</x:v>
      </x:c>
      <x:c r="K720" s="12" t="n">
        <x:f>Settings!$B$12</x:f>
        <x:v>300</x:v>
      </x:c>
      <x:c r="L720" s="12" t="n">
        <x:f>Settings!$B$12*Settings!$B$25</x:f>
        <x:v>75</x:v>
      </x:c>
    </x:row>
    <x:row r="721">
      <x:c r="A721" s="7">
        <x:v>6</x:v>
      </x:c>
      <x:c r="B721" s="7">
        <x:v>116</x:v>
      </x:c>
      <x:c r="C721" s="12" t="n">
        <x:f>MOD(Settings!$B$17*C720,Settings!$B$18)</x:f>
        <x:v>465341601</x:v>
      </x:c>
      <x:c r="D721" s="12" t="n">
        <x:f>MAX(C721,1)/Settings!$B$18</x:f>
        <x:v>0.21669156906040923</x:v>
      </x:c>
      <x:c r="E721" s="12" t="n">
        <x:f>-Settings!$B$11*LN(D721)</x:f>
        <x:v>91.75681663440112</x:v>
      </x:c>
      <x:c r="F721" s="12">
        <x:f t="shared" si="23"/>
        <x:v>6742.0764291059368</x:v>
      </x:c>
      <x:c r="G721" s="12" t="n">
        <x:f>MOD(Settings!$B$17*G720,Settings!$B$18)</x:f>
        <x:v>1441963234</x:v>
      </x:c>
      <x:c r="H721" s="12" t="n">
        <x:f>MAX(G721,1)/Settings!$B$18</x:f>
        <x:v>0.6714664561075467</x:v>
      </x:c>
      <x:c r="I721" s="12" t="n">
        <x:f>-Settings!$B$21*LN(H721)</x:f>
        <x:v>1.5931648717644424</x:v>
      </x:c>
      <x:c r="J721" s="12" t="n">
        <x:f>-Settings!$B$24*LN(H721)</x:f>
        <x:v>4.779494615293327</x:v>
      </x:c>
      <x:c r="K721" s="12" t="n">
        <x:f>Settings!$B$12</x:f>
        <x:v>300</x:v>
      </x:c>
      <x:c r="L721" s="12" t="n">
        <x:f>Settings!$B$12*Settings!$B$25</x:f>
        <x:v>75</x:v>
      </x:c>
    </x:row>
    <x:row r="722">
      <x:c r="A722" s="7">
        <x:v>6</x:v>
      </x:c>
      <x:c r="B722" s="7">
        <x:v>117</x:v>
      </x:c>
      <x:c r="C722" s="12" t="n">
        <x:f>MOD(Settings!$B$17*C721,Settings!$B$18)</x:f>
        <x:v>2008329280</x:v>
      </x:c>
      <x:c r="D722" s="12" t="n">
        <x:f>MAX(C722,1)/Settings!$B$18</x:f>
        <x:v>0.9352011982981121</x:v>
      </x:c>
      <x:c r="E722" s="12" t="n">
        <x:f>-Settings!$B$11*LN(D722)</x:f>
        <x:v>4.019615249815276</x:v>
      </x:c>
      <x:c r="F722" s="12">
        <x:f t="shared" si="23"/>
        <x:v>6746.0960443557524</x:v>
      </x:c>
      <x:c r="G722" s="12" t="n">
        <x:f>MOD(Settings!$B$17*G721,Settings!$B$18)</x:f>
        <x:v>723117443</x:v>
      </x:c>
      <x:c r="H722" s="12" t="n">
        <x:f>MAX(G722,1)/Settings!$B$18</x:f>
        <x:v>0.3367277995388619</x:v>
      </x:c>
      <x:c r="I722" s="12" t="n">
        <x:f>-Settings!$B$21*LN(H722)</x:f>
        <x:v>4.353921566041608</x:v>
      </x:c>
      <x:c r="J722" s="12" t="n">
        <x:f>-Settings!$B$24*LN(H722)</x:f>
        <x:v>13.061764698124824</x:v>
      </x:c>
      <x:c r="K722" s="12" t="n">
        <x:f>Settings!$B$12</x:f>
        <x:v>300</x:v>
      </x:c>
      <x:c r="L722" s="12" t="n">
        <x:f>Settings!$B$12*Settings!$B$25</x:f>
        <x:v>75</x:v>
      </x:c>
    </x:row>
    <x:row r="723">
      <x:c r="A723" s="7">
        <x:v>6</x:v>
      </x:c>
      <x:c r="B723" s="7">
        <x:v>118</x:v>
      </x:c>
      <x:c r="C723" s="12" t="n">
        <x:f>MOD(Settings!$B$17*C722,Settings!$B$18)</x:f>
        <x:v>1989729061</x:v>
      </x:c>
      <x:c r="D723" s="12" t="n">
        <x:f>MAX(C723,1)/Settings!$B$18</x:f>
        <x:v>0.926539796370333</x:v>
      </x:c>
      <x:c r="E723" s="12" t="n">
        <x:f>-Settings!$B$11*LN(D723)</x:f>
        <x:v>4.577896843822449</x:v>
      </x:c>
      <x:c r="F723" s="12">
        <x:f t="shared" si="23"/>
        <x:v>6750.673941199575</x:v>
      </x:c>
      <x:c r="G723" s="12" t="n">
        <x:f>MOD(Settings!$B$17*G722,Settings!$B$18)</x:f>
        <x:v>824906128</x:v>
      </x:c>
      <x:c r="H723" s="12" t="n">
        <x:f>MAX(G723,1)/Settings!$B$18</x:f>
        <x:v>0.38412684965139576</x:v>
      </x:c>
      <x:c r="I723" s="12" t="n">
        <x:f>-Settings!$B$21*LN(H723)</x:f>
        <x:v>3.8271297732401215</x:v>
      </x:c>
      <x:c r="J723" s="12" t="n">
        <x:f>-Settings!$B$24*LN(H723)</x:f>
        <x:v>11.481389319720364</x:v>
      </x:c>
      <x:c r="K723" s="12" t="n">
        <x:f>Settings!$B$12</x:f>
        <x:v>300</x:v>
      </x:c>
      <x:c r="L723" s="12" t="n">
        <x:f>Settings!$B$12*Settings!$B$25</x:f>
        <x:v>75</x:v>
      </x:c>
    </x:row>
    <x:row r="724">
      <x:c r="A724" s="7">
        <x:v>6</x:v>
      </x:c>
      <x:c r="B724" s="7">
        <x:v>119</x:v>
      </x:c>
      <x:c r="C724" s="12" t="n">
        <x:f>MOD(Settings!$B$17*C723,Settings!$B$18)</x:f>
        <x:v>760977143</x:v>
      </x:c>
      <x:c r="D724" s="12" t="n">
        <x:f>MAX(C724,1)/Settings!$B$18</x:f>
        <x:v>0.3543575961861562</x:v>
      </x:c>
      <x:c r="E724" s="12" t="n">
        <x:f>-Settings!$B$11*LN(D724)</x:f>
        <x:v>62.246923019843365</x:v>
      </x:c>
      <x:c r="F724" s="12">
        <x:f t="shared" si="23"/>
        <x:v>6812.920864219418</x:v>
      </x:c>
      <x:c r="G724" s="12" t="n">
        <x:f>MOD(Settings!$B$17*G723,Settings!$B$18)</x:f>
        <x:v>42868264</x:v>
      </x:c>
      <x:c r="H724" s="12" t="n">
        <x:f>MAX(G724,1)/Settings!$B$18</x:f>
        <x:v>0.01996209100818359</x:v>
      </x:c>
      <x:c r="I724" s="12" t="n">
        <x:f>-Settings!$B$21*LN(H724)</x:f>
        <x:v>15.655681014626879</x:v>
      </x:c>
      <x:c r="J724" s="12" t="n">
        <x:f>-Settings!$B$24*LN(H724)</x:f>
        <x:v>46.967043043880636</x:v>
      </x:c>
      <x:c r="K724" s="12" t="n">
        <x:f>Settings!$B$12</x:f>
        <x:v>300</x:v>
      </x:c>
      <x:c r="L724" s="12" t="n">
        <x:f>Settings!$B$12*Settings!$B$25</x:f>
        <x:v>75</x:v>
      </x:c>
    </x:row>
    <x:row r="725">
      <x:c r="A725" s="7">
        <x:v>6</x:v>
      </x:c>
      <x:c r="B725" s="7">
        <x:v>120</x:v>
      </x:c>
      <x:c r="C725" s="12" t="n">
        <x:f>MOD(Settings!$B$17*C724,Settings!$B$18)</x:f>
        <x:v>1477724516</x:v>
      </x:c>
      <x:c r="D725" s="12" t="n">
        <x:f>MAX(C725,1)/Settings!$B$18</x:f>
        <x:v>0.6881191007271964</x:v>
      </x:c>
      <x:c r="E725" s="12" t="n">
        <x:f>-Settings!$B$11*LN(D725)</x:f>
        <x:v>22.427600670526566</x:v>
      </x:c>
      <x:c r="F725" s="12">
        <x:f t="shared" si="23"/>
        <x:v>6835.3484648899448</x:v>
      </x:c>
      <x:c r="G725" s="12" t="n">
        <x:f>MOD(Settings!$B$17*G724,Settings!$B$18)</x:f>
        <x:v>1079891303</x:v>
      </x:c>
      <x:c r="H725" s="12" t="n">
        <x:f>MAX(G725,1)/Settings!$B$18</x:f>
        <x:v>0.502863574541576</x:v>
      </x:c>
      <x:c r="I725" s="12" t="n">
        <x:f>-Settings!$B$21*LN(H725)</x:f>
        <x:v>2.749745476982237</x:v>
      </x:c>
      <x:c r="J725" s="12" t="n">
        <x:f>-Settings!$B$24*LN(H725)</x:f>
        <x:v>8.249236430946711</x:v>
      </x:c>
      <x:c r="K725" s="12" t="n">
        <x:f>Settings!$B$12</x:f>
        <x:v>300</x:v>
      </x:c>
      <x:c r="L725" s="12" t="n">
        <x:f>Settings!$B$12*Settings!$B$25</x:f>
        <x:v>75</x:v>
      </x:c>
    </x:row>
    <x:row r="726">
      <x:c r="A726" s="7">
        <x:v>7</x:v>
      </x:c>
      <x:c r="B726" s="7">
        <x:v>1</x:v>
      </x:c>
      <x:c r="C726" s="12" t="n">
        <x:f>MOD(Settings!$B$17*(Settings!$B$15+1000*A726),Settings!$B$18)</x:f>
        <x:v>325131415</x:v>
      </x:c>
      <x:c r="D726" s="12" t="n">
        <x:f>MAX(C726,1)/Settings!$B$18</x:f>
        <x:v>0.15140111332358844</x:v>
      </x:c>
      <x:c r="E726" s="12" t="n">
        <x:f>-Settings!$B$11*LN(D726)</x:f>
        <x:v>113.26935506888782</x:v>
      </x:c>
      <x:c r="F726" s="12" t="n">
        <x:f>E726</x:f>
        <x:v>113.26935506888782</x:v>
      </x:c>
      <x:c r="G726" s="12" t="n">
        <x:f>MOD(Settings!$B$17*(Settings!$B$16+1000*A726),Settings!$B$18)</x:f>
        <x:v>1030622047</x:v>
      </x:c>
      <x:c r="H726" s="12" t="n">
        <x:f>MAX(G726,1)/Settings!$B$18</x:f>
        <x:v>0.47992078935723786</x:v>
      </x:c>
      <x:c r="I726" s="12" t="n">
        <x:f>-Settings!$B$21*LN(H726)</x:f>
        <x:v>2.9365368434811137</x:v>
      </x:c>
      <x:c r="J726" s="12" t="n">
        <x:f>-Settings!$B$24*LN(H726)</x:f>
        <x:v>8.80961053044334</x:v>
      </x:c>
      <x:c r="K726" s="12" t="n">
        <x:f>Settings!$B$12</x:f>
        <x:v>300</x:v>
      </x:c>
      <x:c r="L726" s="12" t="n">
        <x:f>Settings!$B$12*Settings!$B$25</x:f>
        <x:v>75</x:v>
      </x:c>
    </x:row>
    <x:row r="727">
      <x:c r="A727" s="7">
        <x:v>7</x:v>
      </x:c>
      <x:c r="B727" s="7">
        <x:v>2</x:v>
      </x:c>
      <x:c r="C727" s="12" t="n">
        <x:f>MOD(Settings!$B$17*C726,Settings!$B$18)</x:f>
        <x:v>1285293937</x:v>
      </x:c>
      <x:c r="D727" s="12" t="n">
        <x:f>MAX(C727,1)/Settings!$B$18</x:f>
        <x:v>0.598511629550956</x:v>
      </x:c>
      <x:c r="E727" s="12" t="n">
        <x:f>-Settings!$B$11*LN(D727)</x:f>
        <x:v>30.798559380603475</x:v>
      </x:c>
      <x:c r="F727" s="12" t="n">
        <x:f t="shared" ref="F727:F758" si="24">F726+E727</x:f>
        <x:v>144.0679144494913</x:v>
      </x:c>
      <x:c r="G727" s="12" t="n">
        <x:f>MOD(Settings!$B$17*G726,Settings!$B$18)</x:f>
        <x:v>61647227</x:v>
      </x:c>
      <x:c r="H727" s="12" t="n">
        <x:f>MAX(G727,1)/Settings!$B$18</x:f>
        <x:v>0.028706727097140033</x:v>
      </x:c>
      <x:c r="I727" s="12" t="n">
        <x:f>-Settings!$B$21*LN(H727)</x:f>
        <x:v>14.202495160215536</x:v>
      </x:c>
      <x:c r="J727" s="12" t="n">
        <x:f>-Settings!$B$24*LN(H727)</x:f>
        <x:v>42.60748548064661</x:v>
      </x:c>
      <x:c r="K727" s="12" t="n">
        <x:f>Settings!$B$12</x:f>
        <x:v>300</x:v>
      </x:c>
      <x:c r="L727" s="12" t="n">
        <x:f>Settings!$B$12*Settings!$B$25</x:f>
        <x:v>75</x:v>
      </x:c>
    </x:row>
    <x:row r="728">
      <x:c r="A728" s="7">
        <x:v>7</x:v>
      </x:c>
      <x:c r="B728" s="7">
        <x:v>3</x:v>
      </x:c>
      <x:c r="C728" s="12" t="n">
        <x:f>MOD(Settings!$B$17*C727,Settings!$B$18)</x:f>
        <x:v>397193986</x:v>
      </x:c>
      <x:c r="D728" s="12" t="n">
        <x:f>MAX(C728,1)/Settings!$B$18</x:f>
        <x:v>0.18495786291777988</x:v>
      </x:c>
      <x:c r="E728" s="12" t="n">
        <x:f>-Settings!$B$11*LN(D728)</x:f>
        <x:v>101.25763487153316</x:v>
      </x:c>
      <x:c r="F728" s="12">
        <x:f t="shared" si="24"/>
        <x:v>245.32554932102445</x:v>
      </x:c>
      <x:c r="G728" s="12" t="n">
        <x:f>MOD(Settings!$B$17*G727,Settings!$B$18)</x:f>
        <x:v>1017826335</x:v>
      </x:c>
      <x:c r="H728" s="12" t="n">
        <x:f>MAX(G728,1)/Settings!$B$18</x:f>
        <x:v>0.47396232163252416</x:v>
      </x:c>
      <x:c r="I728" s="12" t="n">
        <x:f>-Settings!$B$21*LN(H728)</x:f>
        <x:v>2.9865098026932735</x:v>
      </x:c>
      <x:c r="J728" s="12" t="n">
        <x:f>-Settings!$B$24*LN(H728)</x:f>
        <x:v>8.95952940807982</x:v>
      </x:c>
      <x:c r="K728" s="12" t="n">
        <x:f>Settings!$B$12</x:f>
        <x:v>300</x:v>
      </x:c>
      <x:c r="L728" s="12" t="n">
        <x:f>Settings!$B$12*Settings!$B$25</x:f>
        <x:v>75</x:v>
      </x:c>
    </x:row>
    <x:row r="729">
      <x:c r="A729" s="7">
        <x:v>7</x:v>
      </x:c>
      <x:c r="B729" s="7">
        <x:v>4</x:v>
      </x:c>
      <x:c r="C729" s="12" t="n">
        <x:f>MOD(Settings!$B$17*C728,Settings!$B$18)</x:f>
        <x:v>1260147826</x:v>
      </x:c>
      <x:c r="D729" s="12" t="n">
        <x:f>MAX(C729,1)/Settings!$B$18</x:f>
        <x:v>0.58680205912646</x:v>
      </x:c>
      <x:c r="E729" s="12" t="n">
        <x:f>-Settings!$B$11*LN(D729)</x:f>
        <x:v>31.98406341854022</x:v>
      </x:c>
      <x:c r="F729" s="12">
        <x:f t="shared" si="24"/>
        <x:v>277.30961273956467</x:v>
      </x:c>
      <x:c r="G729" s="12" t="n">
        <x:f>MOD(Settings!$B$17*G728,Settings!$B$18)</x:f>
        <x:v>1899963990</x:v>
      </x:c>
      <x:c r="H729" s="12" t="n">
        <x:f>MAX(G729,1)/Settings!$B$18</x:f>
        <x:v>0.8847396778337376</x:v>
      </x:c>
      <x:c r="I729" s="12" t="n">
        <x:f>-Settings!$B$21*LN(H729)</x:f>
        <x:v>0.48984730634007895</x:v>
      </x:c>
      <x:c r="J729" s="12" t="n">
        <x:f>-Settings!$B$24*LN(H729)</x:f>
        <x:v>1.4695419190202368</x:v>
      </x:c>
      <x:c r="K729" s="12" t="n">
        <x:f>Settings!$B$12</x:f>
        <x:v>300</x:v>
      </x:c>
      <x:c r="L729" s="12" t="n">
        <x:f>Settings!$B$12*Settings!$B$25</x:f>
        <x:v>75</x:v>
      </x:c>
    </x:row>
    <x:row r="730">
      <x:c r="A730" s="7">
        <x:v>7</x:v>
      </x:c>
      <x:c r="B730" s="7">
        <x:v>5</x:v>
      </x:c>
      <x:c r="C730" s="12" t="n">
        <x:f>MOD(Settings!$B$17*C729,Settings!$B$18)</x:f>
        <x:v>820784868</x:v>
      </x:c>
      <x:c r="D730" s="12" t="n">
        <x:f>MAX(C730,1)/Settings!$B$18</x:f>
        <x:v>0.3822077384135722</x:v>
      </x:c>
      <x:c r="E730" s="12" t="n">
        <x:f>-Settings!$B$11*LN(D730)</x:f>
        <x:v>57.707460021259074</x:v>
      </x:c>
      <x:c r="F730" s="12">
        <x:f t="shared" si="24"/>
        <x:v>335.01707276082374</x:v>
      </x:c>
      <x:c r="G730" s="12" t="n">
        <x:f>MOD(Settings!$B$17*G729,Settings!$B$18)</x:f>
        <x:v>1760432687</x:v>
      </x:c>
      <x:c r="H730" s="12" t="n">
        <x:f>MAX(G730,1)/Settings!$B$18</x:f>
        <x:v>0.8197653516287754</x:v>
      </x:c>
      <x:c r="I730" s="12" t="n">
        <x:f>-Settings!$B$21*LN(H730)</x:f>
        <x:v>0.7949485448988407</x:v>
      </x:c>
      <x:c r="J730" s="12" t="n">
        <x:f>-Settings!$B$24*LN(H730)</x:f>
        <x:v>2.3848456346965223</x:v>
      </x:c>
      <x:c r="K730" s="12" t="n">
        <x:f>Settings!$B$12</x:f>
        <x:v>300</x:v>
      </x:c>
      <x:c r="L730" s="12" t="n">
        <x:f>Settings!$B$12*Settings!$B$25</x:f>
        <x:v>75</x:v>
      </x:c>
    </x:row>
    <x:row r="731">
      <x:c r="A731" s="7">
        <x:v>7</x:v>
      </x:c>
      <x:c r="B731" s="7">
        <x:v>6</x:v>
      </x:c>
      <x:c r="C731" s="12" t="n">
        <x:f>MOD(Settings!$B$17*C730,Settings!$B$18)</x:f>
        <x:v>1643811795</x:v>
      </x:c>
      <x:c r="D731" s="12" t="n">
        <x:f>MAX(C731,1)/Settings!$B$18</x:f>
        <x:v>0.7654595169077905</x:v>
      </x:c>
      <x:c r="E731" s="12" t="n">
        <x:f>-Settings!$B$11*LN(D731)</x:f>
        <x:v>16.036736987554697</x:v>
      </x:c>
      <x:c r="F731" s="12">
        <x:f t="shared" si="24"/>
        <x:v>351.05380974837846</x:v>
      </x:c>
      <x:c r="G731" s="12" t="n">
        <x:f>MOD(Settings!$B$17*G730,Settings!$B$18)</x:f>
        <x:v>1709965690</x:v>
      </x:c>
      <x:c r="H731" s="12" t="n">
        <x:f>MAX(G731,1)/Settings!$B$18</x:f>
        <x:v>0.7962648248282563</x:v>
      </x:c>
      <x:c r="I731" s="12" t="n">
        <x:f>-Settings!$B$21*LN(H731)</x:f>
        <x:v>0.9112938158417613</x:v>
      </x:c>
      <x:c r="J731" s="12" t="n">
        <x:f>-Settings!$B$24*LN(H731)</x:f>
        <x:v>2.7338814475252837</x:v>
      </x:c>
      <x:c r="K731" s="12" t="n">
        <x:f>Settings!$B$12</x:f>
        <x:v>300</x:v>
      </x:c>
      <x:c r="L731" s="12" t="n">
        <x:f>Settings!$B$12*Settings!$B$25</x:f>
        <x:v>75</x:v>
      </x:c>
    </x:row>
    <x:row r="732">
      <x:c r="A732" s="7">
        <x:v>7</x:v>
      </x:c>
      <x:c r="B732" s="7">
        <x:v>7</x:v>
      </x:c>
      <x:c r="C732" s="12" t="n">
        <x:f>MOD(Settings!$B$17*C731,Settings!$B$18)</x:f>
        <x:v>167719910</x:v>
      </x:c>
      <x:c r="D732" s="12" t="n">
        <x:f>MAX(C732,1)/Settings!$B$18</x:f>
        <x:v>0.07810066923410663</x:v>
      </x:c>
      <x:c r="E732" s="12" t="n">
        <x:f>-Settings!$B$11*LN(D732)</x:f>
        <x:v>152.9853991940751</x:v>
      </x:c>
      <x:c r="F732" s="12">
        <x:f t="shared" si="24"/>
        <x:v>504.03920894245357</x:v>
      </x:c>
      <x:c r="G732" s="12" t="n">
        <x:f>MOD(Settings!$B$17*G731,Settings!$B$18)</x:f>
        <x:v>1767187676</x:v>
      </x:c>
      <x:c r="H732" s="12" t="n">
        <x:f>MAX(G732,1)/Settings!$B$18</x:f>
        <x:v>0.8229108885037297</x:v>
      </x:c>
      <x:c r="I732" s="12" t="n">
        <x:f>-Settings!$B$21*LN(H732)</x:f>
        <x:v>0.7796294423622159</x:v>
      </x:c>
      <x:c r="J732" s="12" t="n">
        <x:f>-Settings!$B$24*LN(H732)</x:f>
        <x:v>2.3388883270866474</x:v>
      </x:c>
      <x:c r="K732" s="12" t="n">
        <x:f>Settings!$B$12</x:f>
        <x:v>300</x:v>
      </x:c>
      <x:c r="L732" s="12" t="n">
        <x:f>Settings!$B$12*Settings!$B$25</x:f>
        <x:v>75</x:v>
      </x:c>
    </x:row>
    <x:row r="733">
      <x:c r="A733" s="7">
        <x:v>7</x:v>
      </x:c>
      <x:c r="B733" s="7">
        <x:v>8</x:v>
      </x:c>
      <x:c r="C733" s="12" t="n">
        <x:f>MOD(Settings!$B$17*C732,Settings!$B$18)</x:f>
        <x:v>1369982506</x:v>
      </x:c>
      <x:c r="D733" s="12" t="n">
        <x:f>MAX(C733,1)/Settings!$B$18</x:f>
        <x:v>0.6379478176301102</x:v>
      </x:c>
      <x:c r="E733" s="12" t="n">
        <x:f>-Settings!$B$11*LN(D733)</x:f>
        <x:v>26.969927371847586</x:v>
      </x:c>
      <x:c r="F733" s="12">
        <x:f t="shared" si="24"/>
        <x:v>531.00913631430114</x:v>
      </x:c>
      <x:c r="G733" s="12" t="n">
        <x:f>MOD(Settings!$B$17*G732,Settings!$B$18)</x:f>
        <x:v>1424432522</x:v>
      </x:c>
      <x:c r="H733" s="12" t="n">
        <x:f>MAX(G733,1)/Settings!$B$18</x:f>
        <x:v>0.6633030821864042</x:v>
      </x:c>
      <x:c r="I733" s="12" t="n">
        <x:f>-Settings!$B$21*LN(H733)</x:f>
        <x:v>1.6420930228630035</x:v>
      </x:c>
      <x:c r="J733" s="12" t="n">
        <x:f>-Settings!$B$24*LN(H733)</x:f>
        <x:v>4.926279068589011</x:v>
      </x:c>
      <x:c r="K733" s="12" t="n">
        <x:f>Settings!$B$12</x:f>
        <x:v>300</x:v>
      </x:c>
      <x:c r="L733" s="12" t="n">
        <x:f>Settings!$B$12*Settings!$B$25</x:f>
        <x:v>75</x:v>
      </x:c>
    </x:row>
    <x:row r="734">
      <x:c r="A734" s="7">
        <x:v>7</x:v>
      </x:c>
      <x:c r="B734" s="7">
        <x:v>9</x:v>
      </x:c>
      <x:c r="C734" s="12" t="n">
        <x:f>MOD(Settings!$B$17*C733,Settings!$B$18)</x:f>
        <x:v>2123798855</x:v>
      </x:c>
      <x:c r="D734" s="12" t="n">
        <x:f>MAX(C734,1)/Settings!$B$18</x:f>
        <x:v>0.9889709092625282</x:v>
      </x:c>
      <x:c r="E734" s="12" t="n">
        <x:f>-Settings!$B$11*LN(D734)</x:f>
        <x:v>0.6654217252048478</x:v>
      </x:c>
      <x:c r="F734" s="12">
        <x:f t="shared" si="24"/>
        <x:v>531.674558039506</x:v>
      </x:c>
      <x:c r="G734" s="12" t="n">
        <x:f>MOD(Settings!$B$17*G733,Settings!$B$18)</x:f>
        <x:v>289700498</x:v>
      </x:c>
      <x:c r="H734" s="12" t="n">
        <x:f>MAX(G734,1)/Settings!$B$18</x:f>
        <x:v>0.13490230689519192</x:v>
      </x:c>
      <x:c r="I734" s="12" t="n">
        <x:f>-Settings!$B$21*LN(H734)</x:f>
        <x:v>8.012817660539467</x:v>
      </x:c>
      <x:c r="J734" s="12" t="n">
        <x:f>-Settings!$B$24*LN(H734)</x:f>
        <x:v>24.0384529816184</x:v>
      </x:c>
      <x:c r="K734" s="12" t="n">
        <x:f>Settings!$B$12</x:f>
        <x:v>300</x:v>
      </x:c>
      <x:c r="L734" s="12" t="n">
        <x:f>Settings!$B$12*Settings!$B$25</x:f>
        <x:v>75</x:v>
      </x:c>
    </x:row>
    <x:row r="735">
      <x:c r="A735" s="7">
        <x:v>7</x:v>
      </x:c>
      <x:c r="B735" s="7">
        <x:v>10</x:v>
      </x:c>
      <x:c r="C735" s="12" t="n">
        <x:f>MOD(Settings!$B$17*C734,Settings!$B$18)</x:f>
        <x:v>1361659198</x:v>
      </x:c>
      <x:c r="D735" s="12" t="n">
        <x:f>MAX(C735,1)/Settings!$B$18</x:f>
        <x:v>0.6340719753103666</x:v>
      </x:c>
      <x:c r="E735" s="12" t="n">
        <x:f>-Settings!$B$11*LN(D735)</x:f>
        <x:v>27.335568315740304</x:v>
      </x:c>
      <x:c r="F735" s="12">
        <x:f t="shared" si="24"/>
        <x:v>559.01012635524626</x:v>
      </x:c>
      <x:c r="G735" s="12" t="n">
        <x:f>MOD(Settings!$B$17*G734,Settings!$B$18)</x:f>
        <x:v>650842137</x:v>
      </x:c>
      <x:c r="H735" s="12" t="n">
        <x:f>MAX(G735,1)/Settings!$B$18</x:f>
        <x:v>0.3030719874906689</x:v>
      </x:c>
      <x:c r="I735" s="12" t="n">
        <x:f>-Settings!$B$21*LN(H735)</x:f>
        <x:v>4.775139676854241</x:v>
      </x:c>
      <x:c r="J735" s="12" t="n">
        <x:f>-Settings!$B$24*LN(H735)</x:f>
        <x:v>14.325419030562724</x:v>
      </x:c>
      <x:c r="K735" s="12" t="n">
        <x:f>Settings!$B$12</x:f>
        <x:v>300</x:v>
      </x:c>
      <x:c r="L735" s="12" t="n">
        <x:f>Settings!$B$12*Settings!$B$25</x:f>
        <x:v>75</x:v>
      </x:c>
    </x:row>
    <x:row r="736">
      <x:c r="A736" s="7">
        <x:v>7</x:v>
      </x:c>
      <x:c r="B736" s="7">
        <x:v>11</x:v>
      </x:c>
      <x:c r="C736" s="12" t="n">
        <x:f>MOD(Settings!$B$17*C735,Settings!$B$18)</x:f>
        <x:v>1820398354</x:v>
      </x:c>
      <x:c r="D736" s="12" t="n">
        <x:f>MAX(C736,1)/Settings!$B$18</x:f>
        <x:v>0.8476890413312657</x:v>
      </x:c>
      <x:c r="E736" s="12" t="n">
        <x:f>-Settings!$B$11*LN(D736)</x:f>
        <x:v>9.914484418990252</x:v>
      </x:c>
      <x:c r="F736" s="12">
        <x:f t="shared" si="24"/>
        <x:v>568.9246107742365</x:v>
      </x:c>
      <x:c r="G736" s="12" t="n">
        <x:f>MOD(Settings!$B$17*G735,Settings!$B$18)</x:f>
        <x:v>1569582388</x:v>
      </x:c>
      <x:c r="H736" s="12" t="n">
        <x:f>MAX(G736,1)/Settings!$B$18</x:f>
        <x:v>0.7308937556719844</x:v>
      </x:c>
      <x:c r="I736" s="12" t="n">
        <x:f>-Settings!$B$21*LN(H736)</x:f>
        <x:v>1.2539486834935727</x:v>
      </x:c>
      <x:c r="J736" s="12" t="n">
        <x:f>-Settings!$B$24*LN(H736)</x:f>
        <x:v>3.761846050480718</x:v>
      </x:c>
      <x:c r="K736" s="12" t="n">
        <x:f>Settings!$B$12</x:f>
        <x:v>300</x:v>
      </x:c>
      <x:c r="L736" s="12" t="n">
        <x:f>Settings!$B$12*Settings!$B$25</x:f>
        <x:v>75</x:v>
      </x:c>
    </x:row>
    <x:row r="737">
      <x:c r="A737" s="7">
        <x:v>7</x:v>
      </x:c>
      <x:c r="B737" s="7">
        <x:v>12</x:v>
      </x:c>
      <x:c r="C737" s="12" t="n">
        <x:f>MOD(Settings!$B$17*C736,Settings!$B$18)</x:f>
        <x:v>235616869</x:v>
      </x:c>
      <x:c r="D737" s="12" t="n">
        <x:f>MAX(C737,1)/Settings!$B$18</x:f>
        <x:v>0.10971765458105023</x:v>
      </x:c>
      <x:c r="E737" s="12" t="n">
        <x:f>-Settings!$B$11*LN(D737)</x:f>
        <x:v>132.59069937265969</x:v>
      </x:c>
      <x:c r="F737" s="12">
        <x:f t="shared" si="24"/>
        <x:v>701.51531014689613</x:v>
      </x:c>
      <x:c r="G737" s="12" t="n">
        <x:f>MOD(Settings!$B$17*G736,Settings!$B$18)</x:f>
        <x:v>282075368</x:v>
      </x:c>
      <x:c r="H737" s="12" t="n">
        <x:f>MAX(G737,1)/Settings!$B$18</x:f>
        <x:v>0.13135157904184963</x:v>
      </x:c>
      <x:c r="I737" s="12" t="n">
        <x:f>-Settings!$B$21*LN(H737)</x:f>
        <x:v>8.119510965148576</x:v>
      </x:c>
      <x:c r="J737" s="12" t="n">
        <x:f>-Settings!$B$24*LN(H737)</x:f>
        <x:v>24.358532895445727</x:v>
      </x:c>
      <x:c r="K737" s="12" t="n">
        <x:f>Settings!$B$12</x:f>
        <x:v>300</x:v>
      </x:c>
      <x:c r="L737" s="12" t="n">
        <x:f>Settings!$B$12*Settings!$B$25</x:f>
        <x:v>75</x:v>
      </x:c>
    </x:row>
    <x:row r="738">
      <x:c r="A738" s="7">
        <x:v>7</x:v>
      </x:c>
      <x:c r="B738" s="7">
        <x:v>13</x:v>
      </x:c>
      <x:c r="C738" s="12" t="n">
        <x:f>MOD(Settings!$B$17*C737,Settings!$B$18)</x:f>
        <x:v>52872215</x:v>
      </x:c>
      <x:c r="D738" s="12" t="n">
        <x:f>MAX(C738,1)/Settings!$B$18</x:f>
        <x:v>0.024620543711176394</x:v>
      </x:c>
      <x:c r="E738" s="12" t="n">
        <x:f>-Settings!$B$11*LN(D738)</x:f>
        <x:v>222.25044446063478</x:v>
      </x:c>
      <x:c r="F738" s="12">
        <x:f t="shared" si="24"/>
        <x:v>923.76575460753088</x:v>
      </x:c>
      <x:c r="G738" s="12" t="n">
        <x:f>MOD(Settings!$B$17*G737,Settings!$B$18)</x:f>
        <x:v>1344301047</x:v>
      </x:c>
      <x:c r="H738" s="12" t="n">
        <x:f>MAX(G738,1)/Settings!$B$18</x:f>
        <x:v>0.6259889563666605</x:v>
      </x:c>
      <x:c r="I738" s="12" t="n">
        <x:f>-Settings!$B$21*LN(H738)</x:f>
        <x:v>1.8736901984978298</x:v>
      </x:c>
      <x:c r="J738" s="12" t="n">
        <x:f>-Settings!$B$24*LN(H738)</x:f>
        <x:v>5.62107059549349</x:v>
      </x:c>
      <x:c r="K738" s="12" t="n">
        <x:f>Settings!$B$12</x:f>
        <x:v>300</x:v>
      </x:c>
      <x:c r="L738" s="12" t="n">
        <x:f>Settings!$B$12*Settings!$B$25</x:f>
        <x:v>75</x:v>
      </x:c>
    </x:row>
    <x:row r="739">
      <x:c r="A739" s="7">
        <x:v>7</x:v>
      </x:c>
      <x:c r="B739" s="7">
        <x:v>14</x:v>
      </x:c>
      <x:c r="C739" s="12" t="n">
        <x:f>MOD(Settings!$B$17*C738,Settings!$B$18)</x:f>
        <x:v>1712571294</x:v>
      </x:c>
      <x:c r="D739" s="12" t="n">
        <x:f>MAX(C739,1)/Settings!$B$18</x:f>
        <x:v>0.7974781537416755</x:v>
      </x:c>
      <x:c r="E739" s="12" t="n">
        <x:f>-Settings!$B$11*LN(D739)</x:f>
        <x:v>13.578050287542618</x:v>
      </x:c>
      <x:c r="F739" s="12">
        <x:f t="shared" si="24"/>
        <x:v>937.3438048950735</x:v>
      </x:c>
      <x:c r="G739" s="12" t="n">
        <x:f>MOD(Settings!$B$17*G738,Settings!$B$18)</x:f>
        <x:v>2139730489</x:v>
      </x:c>
      <x:c r="H739" s="12" t="n">
        <x:f>MAX(G739,1)/Settings!$B$18</x:f>
        <x:v>0.9963896544633385</x:v>
      </x:c>
      <x:c r="I739" s="12" t="n">
        <x:f>-Settings!$B$21*LN(H739)</x:f>
        <x:v>0.01446751425268241</x:v>
      </x:c>
      <x:c r="J739" s="12" t="n">
        <x:f>-Settings!$B$24*LN(H739)</x:f>
        <x:v>0.04340254275804723</x:v>
      </x:c>
      <x:c r="K739" s="12" t="n">
        <x:f>Settings!$B$12</x:f>
        <x:v>300</x:v>
      </x:c>
      <x:c r="L739" s="12" t="n">
        <x:f>Settings!$B$12*Settings!$B$25</x:f>
        <x:v>75</x:v>
      </x:c>
    </x:row>
    <x:row r="740">
      <x:c r="A740" s="7">
        <x:v>7</x:v>
      </x:c>
      <x:c r="B740" s="7">
        <x:v>15</x:v>
      </x:c>
      <x:c r="C740" s="12" t="n">
        <x:f>MOD(Settings!$B$17*C739,Settings!$B$18)</x:f>
        <x:v>462417517</x:v>
      </x:c>
      <x:c r="D740" s="12" t="n">
        <x:f>MAX(C740,1)/Settings!$B$18</x:f>
        <x:v>0.21532993634013922</x:v>
      </x:c>
      <x:c r="E740" s="12" t="n">
        <x:f>-Settings!$B$11*LN(D740)</x:f>
        <x:v>92.13503037013614</x:v>
      </x:c>
      <x:c r="F740" s="12">
        <x:f t="shared" si="24"/>
        <x:v>1029.4788352652097</x:v>
      </x:c>
      <x:c r="G740" s="12" t="n">
        <x:f>MOD(Settings!$B$17*G739,Settings!$B$18)</x:f>
        <x:v>689175961</x:v>
      </x:c>
      <x:c r="H740" s="12" t="n">
        <x:f>MAX(G740,1)/Settings!$B$18</x:f>
        <x:v>0.32092256533024954</x:v>
      </x:c>
      <x:c r="I740" s="12" t="n">
        <x:f>-Settings!$B$21*LN(H740)</x:f>
        <x:v>4.54622165781367</x:v>
      </x:c>
      <x:c r="J740" s="12" t="n">
        <x:f>-Settings!$B$24*LN(H740)</x:f>
        <x:v>13.63866497344101</x:v>
      </x:c>
      <x:c r="K740" s="12" t="n">
        <x:f>Settings!$B$12</x:f>
        <x:v>300</x:v>
      </x:c>
      <x:c r="L740" s="12" t="n">
        <x:f>Settings!$B$12*Settings!$B$25</x:f>
        <x:v>75</x:v>
      </x:c>
    </x:row>
    <x:row r="741">
      <x:c r="A741" s="7">
        <x:v>7</x:v>
      </x:c>
      <x:c r="B741" s="7">
        <x:v>16</x:v>
      </x:c>
      <x:c r="C741" s="12" t="n">
        <x:f>MOD(Settings!$B$17*C740,Settings!$B$18)</x:f>
        <x:v>107889726</x:v>
      </x:c>
      <x:c r="D741" s="12" t="n">
        <x:f>MAX(C741,1)/Settings!$B$18</x:f>
        <x:v>0.05024006871983412</x:v>
      </x:c>
      <x:c r="E741" s="12" t="n">
        <x:f>-Settings!$B$11*LN(D741)</x:f>
        <x:v>179.45654333952214</x:v>
      </x:c>
      <x:c r="F741" s="12">
        <x:f t="shared" si="24"/>
        <x:v>1208.9353786047318</x:v>
      </x:c>
      <x:c r="G741" s="12" t="n">
        <x:f>MOD(Settings!$B$17*G740,Settings!$B$18)</x:f>
        <x:v>1601068256</x:v>
      </x:c>
      <x:c r="H741" s="12" t="n">
        <x:f>MAX(G741,1)/Settings!$B$18</x:f>
        <x:v>0.7455555055036933</x:v>
      </x:c>
      <x:c r="I741" s="12" t="n">
        <x:f>-Settings!$B$21*LN(H741)</x:f>
        <x:v>1.1745027739451062</x:v>
      </x:c>
      <x:c r="J741" s="12" t="n">
        <x:f>-Settings!$B$24*LN(H741)</x:f>
        <x:v>3.5235083218353185</x:v>
      </x:c>
      <x:c r="K741" s="12" t="n">
        <x:f>Settings!$B$12</x:f>
        <x:v>300</x:v>
      </x:c>
      <x:c r="L741" s="12" t="n">
        <x:f>Settings!$B$12*Settings!$B$25</x:f>
        <x:v>75</x:v>
      </x:c>
    </x:row>
    <x:row r="742">
      <x:c r="A742" s="7">
        <x:v>7</x:v>
      </x:c>
      <x:c r="B742" s="7">
        <x:v>17</x:v>
      </x:c>
      <x:c r="C742" s="12" t="n">
        <x:f>MOD(Settings!$B$17*C741,Settings!$B$18)</x:f>
        <x:v>826426814</x:v>
      </x:c>
      <x:c r="D742" s="12" t="n">
        <x:f>MAX(C742,1)/Settings!$B$18</x:f>
        <x:v>0.38483497425207636</x:v>
      </x:c>
      <x:c r="E742" s="12" t="n">
        <x:f>-Settings!$B$11*LN(D742)</x:f>
        <x:v>57.2964404935384</x:v>
      </x:c>
      <x:c r="F742" s="12">
        <x:f t="shared" si="24"/>
        <x:v>1266.2318190982701</x:v>
      </x:c>
      <x:c r="G742" s="12" t="n">
        <x:f>MOD(Settings!$B$17*G741,Settings!$B$18)</x:f>
        <x:v>1184081682</x:v>
      </x:c>
      <x:c r="H742" s="12" t="n">
        <x:f>MAX(G742,1)/Settings!$B$18</x:f>
        <x:v>0.55138100057439</x:v>
      </x:c>
      <x:c r="I742" s="12" t="n">
        <x:f>-Settings!$B$21*LN(H742)</x:f>
        <x:v>2.3813169507532685</x:v>
      </x:c>
      <x:c r="J742" s="12" t="n">
        <x:f>-Settings!$B$24*LN(H742)</x:f>
        <x:v>7.143950852259806</x:v>
      </x:c>
      <x:c r="K742" s="12" t="n">
        <x:f>Settings!$B$12</x:f>
        <x:v>300</x:v>
      </x:c>
      <x:c r="L742" s="12" t="n">
        <x:f>Settings!$B$12*Settings!$B$25</x:f>
        <x:v>75</x:v>
      </x:c>
    </x:row>
    <x:row r="743">
      <x:c r="A743" s="7">
        <x:v>7</x:v>
      </x:c>
      <x:c r="B743" s="7">
        <x:v>18</x:v>
      </x:c>
      <x:c r="C743" s="12" t="n">
        <x:f>MOD(Settings!$B$17*C742,Settings!$B$18)</x:f>
        <x:v>1978717749</x:v>
      </x:c>
      <x:c r="D743" s="12" t="n">
        <x:f>MAX(C743,1)/Settings!$B$18</x:f>
        <x:v>0.9214122546470781</x:v>
      </x:c>
      <x:c r="E743" s="12" t="n">
        <x:f>-Settings!$B$11*LN(D743)</x:f>
        <x:v>4.910863592362623</x:v>
      </x:c>
      <x:c r="F743" s="12">
        <x:f t="shared" si="24"/>
        <x:v>1271.1426826906327</x:v>
      </x:c>
      <x:c r="G743" s="12" t="n">
        <x:f>MOD(Settings!$B$17*G742,Settings!$B$18)</x:f>
        <x:v>129872625</x:v>
      </x:c>
      <x:c r="H743" s="12" t="n">
        <x:f>MAX(G743,1)/Settings!$B$18</x:f>
        <x:v>0.06047665377169692</x:v>
      </x:c>
      <x:c r="I743" s="12" t="n">
        <x:f>-Settings!$B$21*LN(H743)</x:f>
        <x:v>11.221991505961713</x:v>
      </x:c>
      <x:c r="J743" s="12" t="n">
        <x:f>-Settings!$B$24*LN(H743)</x:f>
        <x:v>33.66597451788514</x:v>
      </x:c>
      <x:c r="K743" s="12" t="n">
        <x:f>Settings!$B$12</x:f>
        <x:v>300</x:v>
      </x:c>
      <x:c r="L743" s="12" t="n">
        <x:f>Settings!$B$12*Settings!$B$25</x:f>
        <x:v>75</x:v>
      </x:c>
    </x:row>
    <x:row r="744">
      <x:c r="A744" s="7">
        <x:v>7</x:v>
      </x:c>
      <x:c r="B744" s="7">
        <x:v>19</x:v>
      </x:c>
      <x:c r="C744" s="12" t="n">
        <x:f>MOD(Settings!$B$17*C743,Settings!$B$18)</x:f>
        <x:v>377450001</x:v>
      </x:c>
      <x:c r="D744" s="12" t="n">
        <x:f>MAX(C744,1)/Settings!$B$18</x:f>
        <x:v>0.1757638534418139</x:v>
      </x:c>
      <x:c r="E744" s="12" t="n">
        <x:f>-Settings!$B$11*LN(D744)</x:f>
        <x:v>104.31683560160266</x:v>
      </x:c>
      <x:c r="F744" s="12">
        <x:f t="shared" si="24"/>
        <x:v>1375.4595182922353</x:v>
      </x:c>
      <x:c r="G744" s="12" t="n">
        <x:f>MOD(Settings!$B$17*G743,Settings!$B$18)</x:f>
        <x:v>925823023</x:v>
      </x:c>
      <x:c r="H744" s="12" t="n">
        <x:f>MAX(G744,1)/Settings!$B$18</x:f>
        <x:v>0.43111994091007855</x:v>
      </x:c>
      <x:c r="I744" s="12" t="n">
        <x:f>-Settings!$B$21*LN(H744)</x:f>
        <x:v>3.3654757696733197</x:v>
      </x:c>
      <x:c r="J744" s="12" t="n">
        <x:f>-Settings!$B$24*LN(H744)</x:f>
        <x:v>10.096427309019958</x:v>
      </x:c>
      <x:c r="K744" s="12" t="n">
        <x:f>Settings!$B$12</x:f>
        <x:v>300</x:v>
      </x:c>
      <x:c r="L744" s="12" t="n">
        <x:f>Settings!$B$12*Settings!$B$25</x:f>
        <x:v>75</x:v>
      </x:c>
    </x:row>
    <x:row r="745">
      <x:c r="A745" s="7">
        <x:v>7</x:v>
      </x:c>
      <x:c r="B745" s="7">
        <x:v>20</x:v>
      </x:c>
      <x:c r="C745" s="12" t="n">
        <x:f>MOD(Settings!$B$17*C744,Settings!$B$18)</x:f>
        <x:v>135473569</x:v>
      </x:c>
      <x:c r="D745" s="12" t="n">
        <x:f>MAX(C745,1)/Settings!$B$18</x:f>
        <x:v>0.06308479656608999</x:v>
      </x:c>
      <x:c r="E745" s="12" t="n">
        <x:f>-Settings!$B$11*LN(D745)</x:f>
        <x:v>165.79652882198695</x:v>
      </x:c>
      <x:c r="F745" s="12">
        <x:f t="shared" si="24"/>
        <x:v>1541.2560471142224</x:v>
      </x:c>
      <x:c r="G745" s="12" t="n">
        <x:f>MOD(Settings!$B$17*G744,Settings!$B$18)</x:f>
        <x:v>1788525046</x:v>
      </x:c>
      <x:c r="H745" s="12" t="n">
        <x:f>MAX(G745,1)/Settings!$B$18</x:f>
        <x:v>0.8328468756903181</x:v>
      </x:c>
      <x:c r="I745" s="12" t="n">
        <x:f>-Settings!$B$21*LN(H745)</x:f>
        <x:v>0.7316219056538253</x:v>
      </x:c>
      <x:c r="J745" s="12" t="n">
        <x:f>-Settings!$B$24*LN(H745)</x:f>
        <x:v>2.194865716961476</x:v>
      </x:c>
      <x:c r="K745" s="12" t="n">
        <x:f>Settings!$B$12</x:f>
        <x:v>300</x:v>
      </x:c>
      <x:c r="L745" s="12" t="n">
        <x:f>Settings!$B$12*Settings!$B$25</x:f>
        <x:v>75</x:v>
      </x:c>
    </x:row>
    <x:row r="746">
      <x:c r="A746" s="7">
        <x:v>7</x:v>
      </x:c>
      <x:c r="B746" s="7">
        <x:v>21</x:v>
      </x:c>
      <x:c r="C746" s="12" t="n">
        <x:f>MOD(Settings!$B$17*C745,Settings!$B$18)</x:f>
        <x:v>571608363</x:v>
      </x:c>
      <x:c r="D746" s="12" t="n">
        <x:f>MAX(C746,1)/Settings!$B$18</x:f>
        <x:v>0.2661758862743973</x:v>
      </x:c>
      <x:c r="E746" s="12" t="n">
        <x:f>-Settings!$B$11*LN(D746)</x:f>
        <x:v>79.4158777271367</x:v>
      </x:c>
      <x:c r="F746" s="12">
        <x:f t="shared" si="24"/>
        <x:v>1620.671924841359</x:v>
      </x:c>
      <x:c r="G746" s="12" t="n">
        <x:f>MOD(Settings!$B$17*G745,Settings!$B$18)</x:f>
        <x:v>1411841063</x:v>
      </x:c>
      <x:c r="H746" s="12" t="n">
        <x:f>MAX(G746,1)/Settings!$B$18</x:f>
        <x:v>0.6574397271766512</x:v>
      </x:c>
      <x:c r="I746" s="12" t="n">
        <x:f>-Settings!$B$21*LN(H746)</x:f>
        <x:v>1.6776087553017867</x:v>
      </x:c>
      <x:c r="J746" s="12" t="n">
        <x:f>-Settings!$B$24*LN(H746)</x:f>
        <x:v>5.03282626590536</x:v>
      </x:c>
      <x:c r="K746" s="12" t="n">
        <x:f>Settings!$B$12</x:f>
        <x:v>300</x:v>
      </x:c>
      <x:c r="L746" s="12" t="n">
        <x:f>Settings!$B$12*Settings!$B$25</x:f>
        <x:v>75</x:v>
      </x:c>
    </x:row>
    <x:row r="747">
      <x:c r="A747" s="7">
        <x:v>7</x:v>
      </x:c>
      <x:c r="B747" s="7">
        <x:v>22</x:v>
      </x:c>
      <x:c r="C747" s="12" t="n">
        <x:f>MOD(Settings!$B$17*C746,Settings!$B$18)</x:f>
        <x:v>1327403910</x:v>
      </x:c>
      <x:c r="D747" s="12" t="n">
        <x:f>MAX(C747,1)/Settings!$B$18</x:f>
        <x:v>0.6181206137957613</x:v>
      </x:c>
      <x:c r="E747" s="12" t="n">
        <x:f>-Settings!$B$11*LN(D747)</x:f>
        <x:v>28.864300356775647</x:v>
      </x:c>
      <x:c r="F747" s="12">
        <x:f t="shared" si="24"/>
        <x:v>1649.5362251981346</x:v>
      </x:c>
      <x:c r="G747" s="12" t="n">
        <x:f>MOD(Settings!$B$17*G746,Settings!$B$18)</x:f>
        <x:v>1265930138</x:v>
      </x:c>
      <x:c r="H747" s="12" t="n">
        <x:f>MAX(G747,1)/Settings!$B$18</x:f>
        <x:v>0.5894946579772489</x:v>
      </x:c>
      <x:c r="I747" s="12" t="n">
        <x:f>-Settings!$B$21*LN(H747)</x:f>
        <x:v>2.1139584840049754</x:v>
      </x:c>
      <x:c r="J747" s="12" t="n">
        <x:f>-Settings!$B$24*LN(H747)</x:f>
        <x:v>6.341875452014927</x:v>
      </x:c>
      <x:c r="K747" s="12" t="n">
        <x:f>Settings!$B$12</x:f>
        <x:v>300</x:v>
      </x:c>
      <x:c r="L747" s="12" t="n">
        <x:f>Settings!$B$12*Settings!$B$25</x:f>
        <x:v>75</x:v>
      </x:c>
    </x:row>
    <x:row r="748">
      <x:c r="A748" s="7">
        <x:v>7</x:v>
      </x:c>
      <x:c r="B748" s="7">
        <x:v>23</x:v>
      </x:c>
      <x:c r="C748" s="12" t="n">
        <x:f>MOD(Settings!$B$17*C747,Settings!$B$18)</x:f>
        <x:v>1617390334</x:v>
      </x:c>
      <x:c r="D748" s="12" t="n">
        <x:f>MAX(C748,1)/Settings!$B$18</x:f>
        <x:v>0.7531560653602499</x:v>
      </x:c>
      <x:c r="E748" s="12" t="n">
        <x:f>-Settings!$B$11*LN(D748)</x:f>
        <x:v>17.008968872561855</x:v>
      </x:c>
      <x:c r="F748" s="12">
        <x:f t="shared" si="24"/>
        <x:v>1666.5451940706964</x:v>
      </x:c>
      <x:c r="G748" s="12" t="n">
        <x:f>MOD(Settings!$B$17*G747,Settings!$B$18)</x:f>
        <x:v>1367338537</x:v>
      </x:c>
      <x:c r="H748" s="12" t="n">
        <x:f>MAX(G748,1)/Settings!$B$18</x:f>
        <x:v>0.6367166236213951</x:v>
      </x:c>
      <x:c r="I748" s="12" t="n">
        <x:f>-Settings!$B$21*LN(H748)</x:f>
        <x:v>1.8057223330674412</x:v>
      </x:c>
      <x:c r="J748" s="12" t="n">
        <x:f>-Settings!$B$24*LN(H748)</x:f>
        <x:v>5.4171669992023235</x:v>
      </x:c>
      <x:c r="K748" s="12" t="n">
        <x:f>Settings!$B$12</x:f>
        <x:v>300</x:v>
      </x:c>
      <x:c r="L748" s="12" t="n">
        <x:f>Settings!$B$12*Settings!$B$25</x:f>
        <x:v>75</x:v>
      </x:c>
    </x:row>
    <x:row r="749">
      <x:c r="A749" s="7">
        <x:v>7</x:v>
      </x:c>
      <x:c r="B749" s="7">
        <x:v>24</x:v>
      </x:c>
      <x:c r="C749" s="12" t="n">
        <x:f>MOD(Settings!$B$17*C748,Settings!$B$18)</x:f>
        <x:v>631339812</x:v>
      </x:c>
      <x:c r="D749" s="12" t="n">
        <x:f>MAX(C749,1)/Settings!$B$18</x:f>
        <x:v>0.2939905097214461</x:v>
      </x:c>
      <x:c r="E749" s="12" t="n">
        <x:f>-Settings!$B$11*LN(D749)</x:f>
        <x:v>73.45246752140929</x:v>
      </x:c>
      <x:c r="F749" s="12">
        <x:f t="shared" si="24"/>
        <x:v>1739.9976615921057</x:v>
      </x:c>
      <x:c r="G749" s="12" t="n">
        <x:f>MOD(Settings!$B$17*G748,Settings!$B$18)</x:f>
        <x:v>636284812</x:v>
      </x:c>
      <x:c r="H749" s="12" t="n">
        <x:f>MAX(G749,1)/Settings!$B$18</x:f>
        <x:v>0.29629320478825516</x:v>
      </x:c>
      <x:c r="I749" s="12" t="n">
        <x:f>-Settings!$B$21*LN(H749)</x:f>
        <x:v>4.865623032874259</x:v>
      </x:c>
      <x:c r="J749" s="12" t="n">
        <x:f>-Settings!$B$24*LN(H749)</x:f>
        <x:v>14.596869098622777</x:v>
      </x:c>
      <x:c r="K749" s="12" t="n">
        <x:f>Settings!$B$12</x:f>
        <x:v>300</x:v>
      </x:c>
      <x:c r="L749" s="12" t="n">
        <x:f>Settings!$B$12*Settings!$B$25</x:f>
        <x:v>75</x:v>
      </x:c>
    </x:row>
    <x:row r="750">
      <x:c r="A750" s="7">
        <x:v>7</x:v>
      </x:c>
      <x:c r="B750" s="7">
        <x:v>25</x:v>
      </x:c>
      <x:c r="C750" s="12" t="n">
        <x:f>MOD(Settings!$B$17*C749,Settings!$B$18)</x:f>
        <x:v>211520457</x:v>
      </x:c>
      <x:c r="D750" s="12" t="n">
        <x:f>MAX(C750,1)/Settings!$B$18</x:f>
        <x:v>0.0984968883444075</x:v>
      </x:c>
      <x:c r="E750" s="12" t="n">
        <x:f>-Settings!$B$11*LN(D750)</x:f>
        <x:v>139.06381930291127</x:v>
      </x:c>
      <x:c r="F750" s="12">
        <x:f t="shared" si="24"/>
        <x:v>1879.061480895017</x:v>
      </x:c>
      <x:c r="G750" s="12" t="n">
        <x:f>MOD(Settings!$B$17*G749,Settings!$B$18)</x:f>
        <x:v>1717756871</x:v>
      </x:c>
      <x:c r="H750" s="12" t="n">
        <x:f>MAX(G750,1)/Settings!$B$18</x:f>
        <x:v>0.7998928762040534</x:v>
      </x:c>
      <x:c r="I750" s="12" t="n">
        <x:f>-Settings!$B$21*LN(H750)</x:f>
        <x:v>0.8931098601007352</x:v>
      </x:c>
      <x:c r="J750" s="12" t="n">
        <x:f>-Settings!$B$24*LN(H750)</x:f>
        <x:v>2.6793295803022055</x:v>
      </x:c>
      <x:c r="K750" s="12" t="n">
        <x:f>Settings!$B$12</x:f>
        <x:v>300</x:v>
      </x:c>
      <x:c r="L750" s="12" t="n">
        <x:f>Settings!$B$12*Settings!$B$25</x:f>
        <x:v>75</x:v>
      </x:c>
    </x:row>
    <x:row r="751">
      <x:c r="A751" s="7">
        <x:v>7</x:v>
      </x:c>
      <x:c r="B751" s="7">
        <x:v>26</x:v>
      </x:c>
      <x:c r="C751" s="12" t="n">
        <x:f>MOD(Settings!$B$17*C750,Settings!$B$18)</x:f>
        <x:v>938885014</x:v>
      </x:c>
      <x:c r="D751" s="12" t="n">
        <x:f>MAX(C751,1)/Settings!$B$18</x:f>
        <x:v>0.43720240445677305</x:v>
      </x:c>
      <x:c r="E751" s="12" t="n">
        <x:f>-Settings!$B$11*LN(D751)</x:f>
        <x:v>49.64154138134863</x:v>
      </x:c>
      <x:c r="F751" s="12">
        <x:f t="shared" si="24"/>
        <x:v>1928.7030222763656</x:v>
      </x:c>
      <x:c r="G751" s="12" t="n">
        <x:f>MOD(Settings!$B$17*G750,Settings!$B$18)</x:f>
        <x:v>1717064276</x:v>
      </x:c>
      <x:c r="H751" s="12" t="n">
        <x:f>MAX(G751,1)/Settings!$B$18</x:f>
        <x:v>0.7995703615246202</x:v>
      </x:c>
      <x:c r="I751" s="12" t="n">
        <x:f>-Settings!$B$21*LN(H751)</x:f>
        <x:v>0.8947229746816597</x:v>
      </x:c>
      <x:c r="J751" s="12" t="n">
        <x:f>-Settings!$B$24*LN(H751)</x:f>
        <x:v>2.6841689240449793</x:v>
      </x:c>
      <x:c r="K751" s="12" t="n">
        <x:f>Settings!$B$12</x:f>
        <x:v>300</x:v>
      </x:c>
      <x:c r="L751" s="12" t="n">
        <x:f>Settings!$B$12*Settings!$B$25</x:f>
        <x:v>75</x:v>
      </x:c>
    </x:row>
    <x:row r="752">
      <x:c r="A752" s="7">
        <x:v>7</x:v>
      </x:c>
      <x:c r="B752" s="7">
        <x:v>27</x:v>
      </x:c>
      <x:c r="C752" s="12" t="n">
        <x:f>MOD(Settings!$B$17*C751,Settings!$B$18)</x:f>
        <x:v>130592142</x:v>
      </x:c>
      <x:c r="D752" s="12" t="n">
        <x:f>MAX(C752,1)/Settings!$B$18</x:f>
        <x:v>0.06081170498431274</x:v>
      </x:c>
      <x:c r="E752" s="12" t="n">
        <x:f>-Settings!$B$11*LN(D752)</x:f>
        <x:v>167.9983795409715</x:v>
      </x:c>
      <x:c r="F752" s="12">
        <x:f t="shared" si="24"/>
        <x:v>2096.7014018173372</x:v>
      </x:c>
      <x:c r="G752" s="12" t="n">
        <x:f>MOD(Settings!$B$17*G751,Settings!$B$18)</x:f>
        <x:v>814038346</x:v>
      </x:c>
      <x:c r="H752" s="12" t="n">
        <x:f>MAX(G752,1)/Settings!$B$18</x:f>
        <x:v>0.37906614429273927</x:v>
      </x:c>
      <x:c r="I752" s="12" t="n">
        <x:f>-Settings!$B$21*LN(H752)</x:f>
        <x:v>3.880178263709092</x:v>
      </x:c>
      <x:c r="J752" s="12" t="n">
        <x:f>-Settings!$B$24*LN(H752)</x:f>
        <x:v>11.640534791127276</x:v>
      </x:c>
      <x:c r="K752" s="12" t="n">
        <x:f>Settings!$B$12</x:f>
        <x:v>300</x:v>
      </x:c>
      <x:c r="L752" s="12" t="n">
        <x:f>Settings!$B$12*Settings!$B$25</x:f>
        <x:v>75</x:v>
      </x:c>
    </x:row>
    <x:row r="753">
      <x:c r="A753" s="7">
        <x:v>7</x:v>
      </x:c>
      <x:c r="B753" s="7">
        <x:v>28</x:v>
      </x:c>
      <x:c r="C753" s="12" t="n">
        <x:f>MOD(Settings!$B$17*C752,Settings!$B$18)</x:f>
        <x:v>133843360</x:v>
      </x:c>
      <x:c r="D753" s="12" t="n">
        <x:f>MAX(C753,1)/Settings!$B$18</x:f>
        <x:v>0.06232567134421583</x:v>
      </x:c>
      <x:c r="E753" s="12" t="n">
        <x:f>-Settings!$B$11*LN(D753)</x:f>
        <x:v>166.52291267774433</x:v>
      </x:c>
      <x:c r="F753" s="12">
        <x:f t="shared" si="24"/>
        <x:v>2263.2243144950817</x:v>
      </x:c>
      <x:c r="G753" s="12" t="n">
        <x:f>MOD(Settings!$B$17*G752,Settings!$B$18)</x:f>
        <x:v>2071649832</x:v>
      </x:c>
      <x:c r="H753" s="12" t="n">
        <x:f>MAX(G753,1)/Settings!$B$18</x:f>
        <x:v>0.9646871280691992</x:v>
      </x:c>
      <x:c r="I753" s="12" t="n">
        <x:f>-Settings!$B$21*LN(H753)</x:f>
        <x:v>0.1438057993244187</x:v>
      </x:c>
      <x:c r="J753" s="12" t="n">
        <x:f>-Settings!$B$24*LN(H753)</x:f>
        <x:v>0.43141739797325607</x:v>
      </x:c>
      <x:c r="K753" s="12" t="n">
        <x:f>Settings!$B$12</x:f>
        <x:v>300</x:v>
      </x:c>
      <x:c r="L753" s="12" t="n">
        <x:f>Settings!$B$12*Settings!$B$25</x:f>
        <x:v>75</x:v>
      </x:c>
    </x:row>
    <x:row r="754">
      <x:c r="A754" s="7">
        <x:v>7</x:v>
      </x:c>
      <x:c r="B754" s="7">
        <x:v>29</x:v>
      </x:c>
      <x:c r="C754" s="12" t="n">
        <x:f>MOD(Settings!$B$17*C753,Settings!$B$18)</x:f>
        <x:v>1089973111</x:v>
      </x:c>
      <x:c r="D754" s="12" t="n">
        <x:f>MAX(C754,1)/Settings!$B$18</x:f>
        <x:v>0.5075582822354316</x:v>
      </x:c>
      <x:c r="E754" s="12" t="n">
        <x:f>-Settings!$B$11*LN(D754)</x:f>
        <x:v>40.688623969007956</x:v>
      </x:c>
      <x:c r="F754" s="12">
        <x:f t="shared" si="24"/>
        <x:v>2303.9129384640896</x:v>
      </x:c>
      <x:c r="G754" s="12" t="n">
        <x:f>MOD(Settings!$B$17*G753,Settings!$B$18)</x:f>
        <x:v>1066357613</x:v>
      </x:c>
      <x:c r="H754" s="12" t="n">
        <x:f>MAX(G754,1)/Settings!$B$18</x:f>
        <x:v>0.49656145903121746</x:v>
      </x:c>
      <x:c r="I754" s="12" t="n">
        <x:f>-Settings!$B$21*LN(H754)</x:f>
        <x:v>2.8001920744130815</x:v>
      </x:c>
      <x:c r="J754" s="12" t="n">
        <x:f>-Settings!$B$24*LN(H754)</x:f>
        <x:v>8.400576223239245</x:v>
      </x:c>
      <x:c r="K754" s="12" t="n">
        <x:f>Settings!$B$12</x:f>
        <x:v>300</x:v>
      </x:c>
      <x:c r="L754" s="12" t="n">
        <x:f>Settings!$B$12*Settings!$B$25</x:f>
        <x:v>75</x:v>
      </x:c>
    </x:row>
    <x:row r="755">
      <x:c r="A755" s="7">
        <x:v>7</x:v>
      </x:c>
      <x:c r="B755" s="7">
        <x:v>30</x:v>
      </x:c>
      <x:c r="C755" s="12" t="n">
        <x:f>MOD(Settings!$B$17*C754,Settings!$B$18)</x:f>
        <x:v>1142567667</x:v>
      </x:c>
      <x:c r="D755" s="12" t="n">
        <x:f>MAX(C755,1)/Settings!$B$18</x:f>
        <x:v>0.5320495308991752</x:v>
      </x:c>
      <x:c r="E755" s="12" t="n">
        <x:f>-Settings!$B$11*LN(D755)</x:f>
        <x:v>37.86112144682326</x:v>
      </x:c>
      <x:c r="F755" s="12">
        <x:f t="shared" si="24"/>
        <x:v>2341.7740599109129</x:v>
      </x:c>
      <x:c r="G755" s="12" t="n">
        <x:f>MOD(Settings!$B$17*G754,Settings!$B$18)</x:f>
        <x:v>1521367476</x:v>
      </x:c>
      <x:c r="H755" s="12" t="n">
        <x:f>MAX(G755,1)/Settings!$B$18</x:f>
        <x:v>0.7084419376721801</x:v>
      </x:c>
      <x:c r="I755" s="12" t="n">
        <x:f>-Settings!$B$21*LN(H755)</x:f>
        <x:v>1.378748697088513</x:v>
      </x:c>
      <x:c r="J755" s="12" t="n">
        <x:f>-Settings!$B$24*LN(H755)</x:f>
        <x:v>4.136246091265539</x:v>
      </x:c>
      <x:c r="K755" s="12" t="n">
        <x:f>Settings!$B$12</x:f>
        <x:v>300</x:v>
      </x:c>
      <x:c r="L755" s="12" t="n">
        <x:f>Settings!$B$12*Settings!$B$25</x:f>
        <x:v>75</x:v>
      </x:c>
    </x:row>
    <x:row r="756">
      <x:c r="A756" s="7">
        <x:v>7</x:v>
      </x:c>
      <x:c r="B756" s="7">
        <x:v>31</x:v>
      </x:c>
      <x:c r="C756" s="12" t="n">
        <x:f>MOD(Settings!$B$17*C755,Settings!$B$18)</x:f>
        <x:v>336007795</x:v>
      </x:c>
      <x:c r="D756" s="12" t="n">
        <x:f>MAX(C756,1)/Settings!$B$18</x:f>
        <x:v>0.15646582243799503</x:v>
      </x:c>
      <x:c r="E756" s="12" t="n">
        <x:f>-Settings!$B$11*LN(D756)</x:f>
        <x:v>111.2950607897703</x:v>
      </x:c>
      <x:c r="F756" s="12">
        <x:f t="shared" si="24"/>
        <x:v>2453.069120700683</x:v>
      </x:c>
      <x:c r="G756" s="12" t="n">
        <x:f>MOD(Settings!$B$17*G755,Settings!$B$18)</x:f>
        <x:v>1682867950</x:v>
      </x:c>
      <x:c r="H756" s="12" t="n">
        <x:f>MAX(G756,1)/Settings!$B$18</x:f>
        <x:v>0.78364645633085</x:v>
      </x:c>
      <x:c r="I756" s="12" t="n">
        <x:f>-Settings!$B$21*LN(H756)</x:f>
        <x:v>0.9751892355887887</x:v>
      </x:c>
      <x:c r="J756" s="12" t="n">
        <x:f>-Settings!$B$24*LN(H756)</x:f>
        <x:v>2.925567706766366</x:v>
      </x:c>
      <x:c r="K756" s="12" t="n">
        <x:f>Settings!$B$12</x:f>
        <x:v>300</x:v>
      </x:c>
      <x:c r="L756" s="12" t="n">
        <x:f>Settings!$B$12*Settings!$B$25</x:f>
        <x:v>75</x:v>
      </x:c>
    </x:row>
    <x:row r="757">
      <x:c r="A757" s="7">
        <x:v>7</x:v>
      </x:c>
      <x:c r="B757" s="7">
        <x:v>32</x:v>
      </x:c>
      <x:c r="C757" s="12" t="n">
        <x:f>MOD(Settings!$B$17*C756,Settings!$B$18)</x:f>
        <x:v>1548502602</x:v>
      </x:c>
      <x:c r="D757" s="12" t="n">
        <x:f>MAX(C757,1)/Settings!$B$18</x:f>
        <x:v>0.7210777153824818</x:v>
      </x:c>
      <x:c r="E757" s="12" t="n">
        <x:f>-Settings!$B$11*LN(D757)</x:f>
        <x:v>19.620501550842878</x:v>
      </x:c>
      <x:c r="F757" s="12">
        <x:f t="shared" si="24"/>
        <x:v>2472.6896222515261</x:v>
      </x:c>
      <x:c r="G757" s="12" t="n">
        <x:f>MOD(Settings!$B$17*G756,Settings!$B$18)</x:f>
        <x:v>1602004660</x:v>
      </x:c>
      <x:c r="H757" s="12" t="n">
        <x:f>MAX(G757,1)/Settings!$B$18</x:f>
        <x:v>0.7459915525959765</x:v>
      </x:c>
      <x:c r="I757" s="12" t="n">
        <x:f>-Settings!$B$21*LN(H757)</x:f>
        <x:v>1.1721640097615014</x:v>
      </x:c>
      <x:c r="J757" s="12" t="n">
        <x:f>-Settings!$B$24*LN(H757)</x:f>
        <x:v>3.516492029284504</x:v>
      </x:c>
      <x:c r="K757" s="12" t="n">
        <x:f>Settings!$B$12</x:f>
        <x:v>300</x:v>
      </x:c>
      <x:c r="L757" s="12" t="n">
        <x:f>Settings!$B$12*Settings!$B$25</x:f>
        <x:v>75</x:v>
      </x:c>
    </x:row>
    <x:row r="758">
      <x:c r="A758" s="7">
        <x:v>7</x:v>
      </x:c>
      <x:c r="B758" s="7">
        <x:v>33</x:v>
      </x:c>
      <x:c r="C758" s="12" t="n">
        <x:f>MOD(Settings!$B$17*C757,Settings!$B$18)</x:f>
        <x:v>328913821</x:v>
      </x:c>
      <x:c r="D758" s="12" t="n">
        <x:f>MAX(C758,1)/Settings!$B$18</x:f>
        <x:v>0.15316243337148913</x:v>
      </x:c>
      <x:c r="E758" s="12" t="n">
        <x:f>-Settings!$B$11*LN(D758)</x:f>
        <x:v>112.57537588350604</x:v>
      </x:c>
      <x:c r="F758" s="12">
        <x:f t="shared" si="24"/>
        <x:v>2585.2649981350323</x:v>
      </x:c>
      <x:c r="G758" s="12" t="n">
        <x:f>MOD(Settings!$B$17*G757,Settings!$B$18)</x:f>
        <x:v>1889838181</x:v>
      </x:c>
      <x:c r="H758" s="12" t="n">
        <x:f>MAX(G758,1)/Settings!$B$18</x:f>
        <x:v>0.8800244805775697</x:v>
      </x:c>
      <x:c r="I758" s="12" t="n">
        <x:f>-Settings!$B$21*LN(H758)</x:f>
        <x:v>0.511222212234697</x:v>
      </x:c>
      <x:c r="J758" s="12" t="n">
        <x:f>-Settings!$B$24*LN(H758)</x:f>
        <x:v>1.533666636704091</x:v>
      </x:c>
      <x:c r="K758" s="12" t="n">
        <x:f>Settings!$B$12</x:f>
        <x:v>300</x:v>
      </x:c>
      <x:c r="L758" s="12" t="n">
        <x:f>Settings!$B$12*Settings!$B$25</x:f>
        <x:v>75</x:v>
      </x:c>
    </x:row>
    <x:row r="759">
      <x:c r="A759" s="7">
        <x:v>7</x:v>
      </x:c>
      <x:c r="B759" s="7">
        <x:v>34</x:v>
      </x:c>
      <x:c r="C759" s="12" t="n">
        <x:f>MOD(Settings!$B$17*C758,Settings!$B$18)</x:f>
        <x:v>431682169</x:v>
      </x:c>
      <x:c r="D759" s="12" t="n">
        <x:f>MAX(C759,1)/Settings!$B$18</x:f>
        <x:v>0.2010176746179432</x:v>
      </x:c>
      <x:c r="E759" s="12" t="n">
        <x:f>-Settings!$B$11*LN(D759)</x:f>
        <x:v>96.2617464819825</x:v>
      </x:c>
      <x:c r="F759" s="12" t="n">
        <x:f t="shared" ref="F759:F790" si="25">F758+E759</x:f>
        <x:v>2681.5267446170146</x:v>
      </x:c>
      <x:c r="G759" s="12" t="n">
        <x:f>MOD(Settings!$B$17*G758,Settings!$B$18)</x:f>
        <x:v>1227168937</x:v>
      </x:c>
      <x:c r="H759" s="12" t="n">
        <x:f>MAX(G759,1)/Settings!$B$18</x:f>
        <x:v>0.5714450672135898</x:v>
      </x:c>
      <x:c r="I759" s="12" t="n">
        <x:f>-Settings!$B$21*LN(H759)</x:f>
        <x:v>2.2383476829132096</x:v>
      </x:c>
      <x:c r="J759" s="12" t="n">
        <x:f>-Settings!$B$24*LN(H759)</x:f>
        <x:v>6.715043048739629</x:v>
      </x:c>
      <x:c r="K759" s="12" t="n">
        <x:f>Settings!$B$12</x:f>
        <x:v>300</x:v>
      </x:c>
      <x:c r="L759" s="12" t="n">
        <x:f>Settings!$B$12*Settings!$B$25</x:f>
        <x:v>75</x:v>
      </x:c>
    </x:row>
    <x:row r="760">
      <x:c r="A760" s="7">
        <x:v>7</x:v>
      </x:c>
      <x:c r="B760" s="7">
        <x:v>35</x:v>
      </x:c>
      <x:c r="C760" s="12" t="n">
        <x:f>MOD(Settings!$B$17*C759,Settings!$B$18)</x:f>
        <x:v>1082454817</x:v>
      </x:c>
      <x:c r="D760" s="12" t="n">
        <x:f>MAX(C760,1)/Settings!$B$18</x:f>
        <x:v>0.5040573037714033</x:v>
      </x:c>
      <x:c r="E760" s="12" t="n">
        <x:f>-Settings!$B$11*LN(D760)</x:f>
        <x:v>41.103919164885475</x:v>
      </x:c>
      <x:c r="F760" s="12">
        <x:f t="shared" si="25"/>
        <x:v>2722.6306637819002</x:v>
      </x:c>
      <x:c r="G760" s="12" t="n">
        <x:f>MOD(Settings!$B$17*G759,Settings!$B$18)</x:f>
        <x:v>595378371</x:v>
      </x:c>
      <x:c r="H760" s="12" t="n">
        <x:f>MAX(G760,1)/Settings!$B$18</x:f>
        <x:v>0.2772446588041469</x:v>
      </x:c>
      <x:c r="I760" s="12" t="n">
        <x:f>-Settings!$B$21*LN(H760)</x:f>
        <x:v>5.131419671382514</x:v>
      </x:c>
      <x:c r="J760" s="12" t="n">
        <x:f>-Settings!$B$24*LN(H760)</x:f>
        <x:v>15.394259014147543</x:v>
      </x:c>
      <x:c r="K760" s="12" t="n">
        <x:f>Settings!$B$12</x:f>
        <x:v>300</x:v>
      </x:c>
      <x:c r="L760" s="12" t="n">
        <x:f>Settings!$B$12*Settings!$B$25</x:f>
        <x:v>75</x:v>
      </x:c>
    </x:row>
    <x:row r="761">
      <x:c r="A761" s="7">
        <x:v>7</x:v>
      </x:c>
      <x:c r="B761" s="7">
        <x:v>36</x:v>
      </x:c>
      <x:c r="C761" s="12" t="n">
        <x:f>MOD(Settings!$B$17*C760,Settings!$B$18)</x:f>
        <x:v>1484135582</x:v>
      </x:c>
      <x:c r="D761" s="12" t="n">
        <x:f>MAX(C761,1)/Settings!$B$18</x:f>
        <x:v>0.6911044859751614</x:v>
      </x:c>
      <x:c r="E761" s="12" t="n">
        <x:f>-Settings!$B$11*LN(D761)</x:f>
        <x:v>22.167855410439174</x:v>
      </x:c>
      <x:c r="F761" s="12">
        <x:f t="shared" si="25"/>
        <x:v>2744.7985191923394</x:v>
      </x:c>
      <x:c r="G761" s="12" t="n">
        <x:f>MOD(Settings!$B$17*G760,Settings!$B$18)</x:f>
        <x:v>1397970024</x:v>
      </x:c>
      <x:c r="H761" s="12" t="n">
        <x:f>MAX(G761,1)/Settings!$B$18</x:f>
        <x:v>0.6509805212966076</x:v>
      </x:c>
      <x:c r="I761" s="12" t="n">
        <x:f>-Settings!$B$21*LN(H761)</x:f>
        <x:v>1.717102233698335</x:v>
      </x:c>
      <x:c r="J761" s="12" t="n">
        <x:f>-Settings!$B$24*LN(H761)</x:f>
        <x:v>5.151306701095005</x:v>
      </x:c>
      <x:c r="K761" s="12" t="n">
        <x:f>Settings!$B$12</x:f>
        <x:v>300</x:v>
      </x:c>
      <x:c r="L761" s="12" t="n">
        <x:f>Settings!$B$12*Settings!$B$25</x:f>
        <x:v>75</x:v>
      </x:c>
    </x:row>
    <x:row r="762">
      <x:c r="A762" s="7">
        <x:v>7</x:v>
      </x:c>
      <x:c r="B762" s="7">
        <x:v>37</x:v>
      </x:c>
      <x:c r="C762" s="12" t="n">
        <x:f>MOD(Settings!$B$17*C761,Settings!$B$18)</x:f>
        <x:v>844166769</x:v>
      </x:c>
      <x:c r="D762" s="12" t="n">
        <x:f>MAX(C762,1)/Settings!$B$18</x:f>
        <x:v>0.3930957845380044</x:v>
      </x:c>
      <x:c r="E762" s="12" t="n">
        <x:f>-Settings!$B$11*LN(D762)</x:f>
        <x:v>56.02211821497366</x:v>
      </x:c>
      <x:c r="F762" s="12">
        <x:f t="shared" si="25"/>
        <x:v>2800.8206374073129</x:v>
      </x:c>
      <x:c r="G762" s="12" t="n">
        <x:f>MOD(Settings!$B$17*G761,Settings!$B$18)</x:f>
        <x:v>63611541</x:v>
      </x:c>
      <x:c r="H762" s="12" t="n">
        <x:f>MAX(G762,1)/Settings!$B$18</x:f>
        <x:v>0.02962143208348259</x:v>
      </x:c>
      <x:c r="I762" s="12" t="n">
        <x:f>-Settings!$B$21*LN(H762)</x:f>
        <x:v>14.077028491121707</x:v>
      </x:c>
      <x:c r="J762" s="12" t="n">
        <x:f>-Settings!$B$24*LN(H762)</x:f>
        <x:v>42.23108547336512</x:v>
      </x:c>
      <x:c r="K762" s="12" t="n">
        <x:f>Settings!$B$12</x:f>
        <x:v>300</x:v>
      </x:c>
      <x:c r="L762" s="12" t="n">
        <x:f>Settings!$B$12*Settings!$B$25</x:f>
        <x:v>75</x:v>
      </x:c>
    </x:row>
    <x:row r="763">
      <x:c r="A763" s="7">
        <x:v>7</x:v>
      </x:c>
      <x:c r="B763" s="7">
        <x:v>38</x:v>
      </x:c>
      <x:c r="C763" s="12" t="n">
        <x:f>MOD(Settings!$B$17*C762,Settings!$B$18)</x:f>
        <x:v>1633914501</x:v>
      </x:c>
      <x:c r="D763" s="12" t="n">
        <x:f>MAX(C763,1)/Settings!$B$18</x:f>
        <x:v>0.7608507302407411</x:v>
      </x:c>
      <x:c r="E763" s="12" t="n">
        <x:f>-Settings!$B$11*LN(D763)</x:f>
        <x:v>16.399085390809216</x:v>
      </x:c>
      <x:c r="F763" s="12">
        <x:f t="shared" si="25"/>
        <x:v>2817.2197227981223</x:v>
      </x:c>
      <x:c r="G763" s="12" t="n">
        <x:f>MOD(Settings!$B$17*G762,Settings!$B$18)</x:f>
        <x:v>1819797028</x:v>
      </x:c>
      <x:c r="H763" s="12" t="n">
        <x:f>MAX(G763,1)/Settings!$B$18</x:f>
        <x:v>0.8474090270918836</x:v>
      </x:c>
      <x:c r="I763" s="12" t="n">
        <x:f>-Settings!$B$21*LN(H763)</x:f>
        <x:v>0.6622871526144479</x:v>
      </x:c>
      <x:c r="J763" s="12" t="n">
        <x:f>-Settings!$B$24*LN(H763)</x:f>
        <x:v>1.986861457843344</x:v>
      </x:c>
      <x:c r="K763" s="12" t="n">
        <x:f>Settings!$B$12</x:f>
        <x:v>300</x:v>
      </x:c>
      <x:c r="L763" s="12" t="n">
        <x:f>Settings!$B$12*Settings!$B$25</x:f>
        <x:v>75</x:v>
      </x:c>
    </x:row>
    <x:row r="764">
      <x:c r="A764" s="7">
        <x:v>7</x:v>
      </x:c>
      <x:c r="B764" s="7">
        <x:v>39</x:v>
      </x:c>
      <x:c r="C764" s="12" t="n">
        <x:f>MOD(Settings!$B$17*C763,Settings!$B$18)</x:f>
        <x:v>1327624118</x:v>
      </x:c>
      <x:c r="D764" s="12" t="n">
        <x:f>MAX(C764,1)/Settings!$B$18</x:f>
        <x:v>0.6182231561365645</x:v>
      </x:c>
      <x:c r="E764" s="12" t="n">
        <x:f>-Settings!$B$11*LN(D764)</x:f>
        <x:v>28.854347557866593</x:v>
      </x:c>
      <x:c r="F764" s="12">
        <x:f t="shared" si="25"/>
        <x:v>2846.0740703559891</x:v>
      </x:c>
      <x:c r="G764" s="12" t="n">
        <x:f>MOD(Settings!$B$17*G763,Settings!$B$18)</x:f>
        <x:v>866549022</x:v>
      </x:c>
      <x:c r="H764" s="12" t="n">
        <x:f>MAX(G764,1)/Settings!$B$18</x:f>
        <x:v>0.4035183332876853</x:v>
      </x:c>
      <x:c r="I764" s="12" t="n">
        <x:f>-Settings!$B$21*LN(H764)</x:f>
        <x:v>3.6301334265883565</x:v>
      </x:c>
      <x:c r="J764" s="12" t="n">
        <x:f>-Settings!$B$24*LN(H764)</x:f>
        <x:v>10.89040027976507</x:v>
      </x:c>
      <x:c r="K764" s="12" t="n">
        <x:f>Settings!$B$12</x:f>
        <x:v>300</x:v>
      </x:c>
      <x:c r="L764" s="12" t="n">
        <x:f>Settings!$B$12*Settings!$B$25</x:f>
        <x:v>75</x:v>
      </x:c>
    </x:row>
    <x:row r="765">
      <x:c r="A765" s="7">
        <x:v>7</x:v>
      </x:c>
      <x:c r="B765" s="7">
        <x:v>40</x:v>
      </x:c>
      <x:c r="C765" s="12" t="n">
        <x:f>MOD(Settings!$B$17*C764,Settings!$B$18)</x:f>
        <x:v>1023458896</x:v>
      </x:c>
      <x:c r="D765" s="12" t="n">
        <x:f>MAX(C765,1)/Settings!$B$18</x:f>
        <x:v>0.4765851872398449</x:v>
      </x:c>
      <x:c r="E765" s="12" t="n">
        <x:f>-Settings!$B$11*LN(D765)</x:f>
        <x:v>44.4665276920775</x:v>
      </x:c>
      <x:c r="F765" s="12">
        <x:f t="shared" si="25"/>
        <x:v>2890.5405980480664</x:v>
      </x:c>
      <x:c r="G765" s="12" t="n">
        <x:f>MOD(Settings!$B$17*G764,Settings!$B$18)</x:f>
        <x:v>2002802447</x:v>
      </x:c>
      <x:c r="H765" s="12" t="n">
        <x:f>MAX(G765,1)/Settings!$B$18</x:f>
        <x:v>0.9326275661273988</x:v>
      </x:c>
      <x:c r="I765" s="12" t="n">
        <x:f>-Settings!$B$21*LN(H765)</x:f>
        <x:v>0.2789973467353245</x:v>
      </x:c>
      <x:c r="J765" s="12" t="n">
        <x:f>-Settings!$B$24*LN(H765)</x:f>
        <x:v>0.8369920402059735</x:v>
      </x:c>
      <x:c r="K765" s="12" t="n">
        <x:f>Settings!$B$12</x:f>
        <x:v>300</x:v>
      </x:c>
      <x:c r="L765" s="12" t="n">
        <x:f>Settings!$B$12*Settings!$B$25</x:f>
        <x:v>75</x:v>
      </x:c>
    </x:row>
    <x:row r="766">
      <x:c r="A766" s="7">
        <x:v>7</x:v>
      </x:c>
      <x:c r="B766" s="7">
        <x:v>41</x:v>
      </x:c>
      <x:c r="C766" s="12" t="n">
        <x:f>MOD(Settings!$B$17*C765,Settings!$B$18)</x:f>
        <x:v>2077136249</x:v>
      </x:c>
      <x:c r="D766" s="12" t="n">
        <x:f>MAX(C766,1)/Settings!$B$18</x:f>
        <x:v>0.967241940073316</x:v>
      </x:c>
      <x:c r="E766" s="12" t="n">
        <x:f>-Settings!$B$11*LN(D766)</x:f>
        <x:v>1.9983970957795991</x:v>
      </x:c>
      <x:c r="F766" s="12">
        <x:f t="shared" si="25"/>
        <x:v>2892.538995143846</x:v>
      </x:c>
      <x:c r="G766" s="12" t="n">
        <x:f>MOD(Settings!$B$17*G765,Settings!$B$18)</x:f>
        <x:v>1442043651</x:v>
      </x:c>
      <x:c r="H766" s="12" t="n">
        <x:f>MAX(G766,1)/Settings!$B$18</x:f>
        <x:v>0.6715039031913057</x:v>
      </x:c>
      <x:c r="I766" s="12" t="n">
        <x:f>-Settings!$B$21*LN(H766)</x:f>
        <x:v>1.5929418015618315</x:v>
      </x:c>
      <x:c r="J766" s="12" t="n">
        <x:f>-Settings!$B$24*LN(H766)</x:f>
        <x:v>4.778825404685494</x:v>
      </x:c>
      <x:c r="K766" s="12" t="n">
        <x:f>Settings!$B$12</x:f>
        <x:v>300</x:v>
      </x:c>
      <x:c r="L766" s="12" t="n">
        <x:f>Settings!$B$12*Settings!$B$25</x:f>
        <x:v>75</x:v>
      </x:c>
    </x:row>
    <x:row r="767">
      <x:c r="A767" s="7">
        <x:v>7</x:v>
      </x:c>
      <x:c r="B767" s="7">
        <x:v>42</x:v>
      </x:c>
      <x:c r="C767" s="12" t="n">
        <x:f>MOD(Settings!$B$17*C766,Settings!$B$18)</x:f>
        <x:v>934771311</x:v>
      </x:c>
      <x:c r="D767" s="12" t="n">
        <x:f>MAX(C767,1)/Settings!$B$18</x:f>
        <x:v>0.4352868122212993</x:v>
      </x:c>
      <x:c r="E767" s="12" t="n">
        <x:f>-Settings!$B$11*LN(D767)</x:f>
        <x:v>49.9050076033066</x:v>
      </x:c>
      <x:c r="F767" s="12">
        <x:f t="shared" si="25"/>
        <x:v>2942.4440027471528</x:v>
      </x:c>
      <x:c r="G767" s="12" t="n">
        <x:f>MOD(Settings!$B$17*G766,Settings!$B$18)</x:f>
        <x:v>2074685962</x:v>
      </x:c>
      <x:c r="H767" s="12" t="n">
        <x:f>MAX(G767,1)/Settings!$B$18</x:f>
        <x:v>0.9661009362740912</x:v>
      </x:c>
      <x:c r="I767" s="12" t="n">
        <x:f>-Settings!$B$21*LN(H767)</x:f>
        <x:v>0.13794784532651524</x:v>
      </x:c>
      <x:c r="J767" s="12" t="n">
        <x:f>-Settings!$B$24*LN(H767)</x:f>
        <x:v>0.4138435359795457</x:v>
      </x:c>
      <x:c r="K767" s="12" t="n">
        <x:f>Settings!$B$12</x:f>
        <x:v>300</x:v>
      </x:c>
      <x:c r="L767" s="12" t="n">
        <x:f>Settings!$B$12*Settings!$B$25</x:f>
        <x:v>75</x:v>
      </x:c>
    </x:row>
    <x:row r="768">
      <x:c r="A768" s="7">
        <x:v>7</x:v>
      </x:c>
      <x:c r="B768" s="7">
        <x:v>43</x:v>
      </x:c>
      <x:c r="C768" s="12" t="n">
        <x:f>MOD(Settings!$B$17*C767,Settings!$B$18)</x:f>
        <x:v>1858546172</x:v>
      </x:c>
      <x:c r="D768" s="12" t="n">
        <x:f>MAX(C768,1)/Settings!$B$18</x:f>
        <x:v>0.8654530033773989</x:v>
      </x:c>
      <x:c r="E768" s="12" t="n">
        <x:f>-Settings!$B$11*LN(D768)</x:f>
        <x:v>8.670132348510778</x:v>
      </x:c>
      <x:c r="F768" s="12">
        <x:f t="shared" si="25"/>
        <x:v>2951.1141350956636</x:v>
      </x:c>
      <x:c r="G768" s="12" t="n">
        <x:f>MOD(Settings!$B$17*G767,Settings!$B$18)</x:f>
        <x:v>554986995</x:v>
      </x:c>
      <x:c r="H768" s="12" t="n">
        <x:f>MAX(G768,1)/Settings!$B$18</x:f>
        <x:v>0.2584359586510975</x:v>
      </x:c>
      <x:c r="I768" s="12" t="n">
        <x:f>-Settings!$B$21*LN(H768)</x:f>
        <x:v>5.412429431555643</x:v>
      </x:c>
      <x:c r="J768" s="12" t="n">
        <x:f>-Settings!$B$24*LN(H768)</x:f>
        <x:v>16.23728829466693</x:v>
      </x:c>
      <x:c r="K768" s="12" t="n">
        <x:f>Settings!$B$12</x:f>
        <x:v>300</x:v>
      </x:c>
      <x:c r="L768" s="12" t="n">
        <x:f>Settings!$B$12*Settings!$B$25</x:f>
        <x:v>75</x:v>
      </x:c>
    </x:row>
    <x:row r="769">
      <x:c r="A769" s="7">
        <x:v>7</x:v>
      </x:c>
      <x:c r="B769" s="7">
        <x:v>44</x:v>
      </x:c>
      <x:c r="C769" s="12" t="n">
        <x:f>MOD(Settings!$B$17*C768,Settings!$B$18)</x:f>
        <x:v>1435867189</x:v>
      </x:c>
      <x:c r="D769" s="12" t="n">
        <x:f>MAX(C769,1)/Settings!$B$18</x:f>
        <x:v>0.668627763944039</x:v>
      </x:c>
      <x:c r="E769" s="12" t="n">
        <x:f>-Settings!$B$11*LN(D769)</x:f>
        <x:v>24.15166682197001</x:v>
      </x:c>
      <x:c r="F769" s="12">
        <x:f t="shared" si="25"/>
        <x:v>2975.2658019176338</x:v>
      </x:c>
      <x:c r="G769" s="12" t="n">
        <x:f>MOD(Settings!$B$17*G768,Settings!$B$18)</x:f>
        <x:v>1144946044</x:v>
      </x:c>
      <x:c r="H769" s="12" t="n">
        <x:f>MAX(G769,1)/Settings!$B$18</x:f>
        <x:v>0.5331570489952141</x:v>
      </x:c>
      <x:c r="I769" s="12" t="n">
        <x:f>-Settings!$B$21*LN(H769)</x:f>
        <x:v>2.5157569887778566</x:v>
      </x:c>
      <x:c r="J769" s="12" t="n">
        <x:f>-Settings!$B$24*LN(H769)</x:f>
        <x:v>7.54727096633357</x:v>
      </x:c>
      <x:c r="K769" s="12" t="n">
        <x:f>Settings!$B$12</x:f>
        <x:v>300</x:v>
      </x:c>
      <x:c r="L769" s="12" t="n">
        <x:f>Settings!$B$12*Settings!$B$25</x:f>
        <x:v>75</x:v>
      </x:c>
    </x:row>
    <x:row r="770">
      <x:c r="A770" s="7">
        <x:v>7</x:v>
      </x:c>
      <x:c r="B770" s="7">
        <x:v>45</x:v>
      </x:c>
      <x:c r="C770" s="12" t="n">
        <x:f>MOD(Settings!$B$17*C769,Settings!$B$18)</x:f>
        <x:v>1346104184</x:v>
      </x:c>
      <x:c r="D770" s="12" t="n">
        <x:f>MAX(C770,1)/Settings!$B$18</x:f>
        <x:v>0.6268286074636638</x:v>
      </x:c>
      <x:c r="E770" s="12" t="n">
        <x:f>-Settings!$B$11*LN(D770)</x:f>
        <x:v>28.024927742672226</x:v>
      </x:c>
      <x:c r="F770" s="12">
        <x:f t="shared" si="25"/>
        <x:v>3003.2907296603062</x:v>
      </x:c>
      <x:c r="G770" s="12" t="n">
        <x:f>MOD(Settings!$B$17*G769,Settings!$B$18)</x:f>
        <x:v>1654684388</x:v>
      </x:c>
      <x:c r="H770" s="12" t="n">
        <x:f>MAX(G770,1)/Settings!$B$18</x:f>
        <x:v>0.7705224625629011</x:v>
      </x:c>
      <x:c r="I770" s="12" t="n">
        <x:f>-Settings!$B$21*LN(H770)</x:f>
        <x:v>1.04274588567188</x:v>
      </x:c>
      <x:c r="J770" s="12" t="n">
        <x:f>-Settings!$B$24*LN(H770)</x:f>
        <x:v>3.1282376570156405</x:v>
      </x:c>
      <x:c r="K770" s="12" t="n">
        <x:f>Settings!$B$12</x:f>
        <x:v>300</x:v>
      </x:c>
      <x:c r="L770" s="12" t="n">
        <x:f>Settings!$B$12*Settings!$B$25</x:f>
        <x:v>75</x:v>
      </x:c>
    </x:row>
    <x:row r="771">
      <x:c r="A771" s="7">
        <x:v>7</x:v>
      </x:c>
      <x:c r="B771" s="7">
        <x:v>46</x:v>
      </x:c>
      <x:c r="C771" s="12" t="n">
        <x:f>MOD(Settings!$B$17*C770,Settings!$B$18)</x:f>
        <x:v>232799343</x:v>
      </x:c>
      <x:c r="D771" s="12" t="n">
        <x:f>MAX(C771,1)/Settings!$B$18</x:f>
        <x:v>0.10840564179625625</x:v>
      </x:c>
      <x:c r="E771" s="12" t="n">
        <x:f>-Settings!$B$11*LN(D771)</x:f>
        <x:v>133.31250871440102</x:v>
      </x:c>
      <x:c r="F771" s="12">
        <x:f t="shared" si="25"/>
        <x:v>3136.603238374707</x:v>
      </x:c>
      <x:c r="G771" s="12" t="n">
        <x:f>MOD(Settings!$B$17*G770,Settings!$B$18)</x:f>
        <x:v>367280466</x:v>
      </x:c>
      <x:c r="H771" s="12" t="n">
        <x:f>MAX(G771,1)/Settings!$B$18</x:f>
        <x:v>0.17102829468018763</x:v>
      </x:c>
      <x:c r="I771" s="12" t="n">
        <x:f>-Settings!$B$21*LN(H771)</x:f>
        <x:v>7.063705080805803</x:v>
      </x:c>
      <x:c r="J771" s="12" t="n">
        <x:f>-Settings!$B$24*LN(H771)</x:f>
        <x:v>21.191115242417407</x:v>
      </x:c>
      <x:c r="K771" s="12" t="n">
        <x:f>Settings!$B$12</x:f>
        <x:v>300</x:v>
      </x:c>
      <x:c r="L771" s="12" t="n">
        <x:f>Settings!$B$12*Settings!$B$25</x:f>
        <x:v>75</x:v>
      </x:c>
    </x:row>
    <x:row r="772">
      <x:c r="A772" s="7">
        <x:v>7</x:v>
      </x:c>
      <x:c r="B772" s="7">
        <x:v>47</x:v>
      </x:c>
      <x:c r="C772" s="12" t="n">
        <x:f>MOD(Settings!$B$17*C771,Settings!$B$18)</x:f>
        <x:v>2090836614</x:v>
      </x:c>
      <x:c r="D772" s="12" t="n">
        <x:f>MAX(C772,1)/Settings!$B$18</x:f>
        <x:v>0.9736216696787726</x:v>
      </x:c>
      <x:c r="E772" s="12" t="n">
        <x:f>-Settings!$B$11*LN(D772)</x:f>
        <x:v>1.6039488171473637</x:v>
      </x:c>
      <x:c r="F772" s="12">
        <x:f t="shared" si="25"/>
        <x:v>3138.2071871918542</x:v>
      </x:c>
      <x:c r="G772" s="12" t="n">
        <x:f>MOD(Settings!$B$17*G771,Settings!$B$18)</x:f>
        <x:v>1014790584</x:v>
      </x:c>
      <x:c r="H772" s="12" t="n">
        <x:f>MAX(G772,1)/Settings!$B$18</x:f>
        <x:v>0.47254868991326016</x:v>
      </x:c>
      <x:c r="I772" s="12" t="n">
        <x:f>-Settings!$B$21*LN(H772)</x:f>
        <x:v>2.9984579596875625</x:v>
      </x:c>
      <x:c r="J772" s="12" t="n">
        <x:f>-Settings!$B$24*LN(H772)</x:f>
        <x:v>8.995373879062686</x:v>
      </x:c>
      <x:c r="K772" s="12" t="n">
        <x:f>Settings!$B$12</x:f>
        <x:v>300</x:v>
      </x:c>
      <x:c r="L772" s="12" t="n">
        <x:f>Settings!$B$12*Settings!$B$25</x:f>
        <x:v>75</x:v>
      </x:c>
    </x:row>
    <x:row r="773">
      <x:c r="A773" s="7">
        <x:v>7</x:v>
      </x:c>
      <x:c r="B773" s="7">
        <x:v>48</x:v>
      </x:c>
      <x:c r="C773" s="12" t="n">
        <x:f>MOD(Settings!$B$17*C772,Settings!$B$18)</x:f>
        <x:v>1416055637</x:v>
      </x:c>
      <x:c r="D773" s="12" t="n">
        <x:f>MAX(C773,1)/Settings!$B$18</x:f>
        <x:v>0.6594022911318589</x:v>
      </x:c>
      <x:c r="E773" s="12" t="n">
        <x:f>-Settings!$B$11*LN(D773)</x:f>
        <x:v>24.98528842679608</x:v>
      </x:c>
      <x:c r="F773" s="12">
        <x:f t="shared" si="25"/>
        <x:v>3163.1924756186504</x:v>
      </x:c>
      <x:c r="G773" s="12" t="n">
        <x:f>MOD(Settings!$B$17*G772,Settings!$B$18)</x:f>
        <x:v>270220814</x:v>
      </x:c>
      <x:c r="H773" s="12" t="n">
        <x:f>MAX(G773,1)/Settings!$B$18</x:f>
        <x:v>0.12583137216317997</x:v>
      </x:c>
      <x:c r="I773" s="12" t="n">
        <x:f>-Settings!$B$21*LN(H773)</x:f>
        <x:v>8.291250338163177</x:v>
      </x:c>
      <x:c r="J773" s="12" t="n">
        <x:f>-Settings!$B$24*LN(H773)</x:f>
        <x:v>24.87375101448953</x:v>
      </x:c>
      <x:c r="K773" s="12" t="n">
        <x:f>Settings!$B$12</x:f>
        <x:v>300</x:v>
      </x:c>
      <x:c r="L773" s="12" t="n">
        <x:f>Settings!$B$12*Settings!$B$25</x:f>
        <x:v>75</x:v>
      </x:c>
    </x:row>
    <x:row r="774">
      <x:c r="A774" s="7">
        <x:v>7</x:v>
      </x:c>
      <x:c r="B774" s="7">
        <x:v>49</x:v>
      </x:c>
      <x:c r="C774" s="12" t="n">
        <x:f>MOD(Settings!$B$17*C773,Settings!$B$18)</x:f>
        <x:v>1233315005</x:v>
      </x:c>
      <x:c r="D774" s="12" t="n">
        <x:f>MAX(C774,1)/Settings!$B$18</x:f>
        <x:v>0.5743070531516834</x:v>
      </x:c>
      <x:c r="E774" s="12" t="n">
        <x:f>-Settings!$B$11*LN(D774)</x:f>
        <x:v>33.27546539312382</x:v>
      </x:c>
      <x:c r="F774" s="12">
        <x:f t="shared" si="25"/>
        <x:v>3196.4679410117742</x:v>
      </x:c>
      <x:c r="G774" s="12" t="n">
        <x:f>MOD(Settings!$B$17*G773,Settings!$B$18)</x:f>
        <x:v>1820791140</x:v>
      </x:c>
      <x:c r="H774" s="12" t="n">
        <x:f>MAX(G774,1)/Settings!$B$18</x:f>
        <x:v>0.8478719465657473</x:v>
      </x:c>
      <x:c r="I774" s="12" t="n">
        <x:f>-Settings!$B$21*LN(H774)</x:f>
        <x:v>0.6601026440046659</x:v>
      </x:c>
      <x:c r="J774" s="12" t="n">
        <x:f>-Settings!$B$24*LN(H774)</x:f>
        <x:v>1.9803079320139978</x:v>
      </x:c>
      <x:c r="K774" s="12" t="n">
        <x:f>Settings!$B$12</x:f>
        <x:v>300</x:v>
      </x:c>
      <x:c r="L774" s="12" t="n">
        <x:f>Settings!$B$12*Settings!$B$25</x:f>
        <x:v>75</x:v>
      </x:c>
    </x:row>
    <x:row r="775">
      <x:c r="A775" s="7">
        <x:v>7</x:v>
      </x:c>
      <x:c r="B775" s="7">
        <x:v>50</x:v>
      </x:c>
      <x:c r="C775" s="12" t="n">
        <x:f>MOD(Settings!$B$17*C774,Settings!$B$18)</x:f>
        <x:v>813128191</x:v>
      </x:c>
      <x:c r="D775" s="12" t="n">
        <x:f>MAX(C775,1)/Settings!$B$18</x:f>
        <x:v>0.37864232034359235</x:v>
      </x:c>
      <x:c r="E775" s="12" t="n">
        <x:f>-Settings!$B$11*LN(D775)</x:f>
        <x:v>58.26979591820564</x:v>
      </x:c>
      <x:c r="F775" s="12">
        <x:f t="shared" si="25"/>
        <x:v>3254.7377369299797</x:v>
      </x:c>
      <x:c r="G775" s="12" t="n">
        <x:f>MOD(Settings!$B$17*G774,Settings!$B$18)</x:f>
        <x:v>394720230</x:v>
      </x:c>
      <x:c r="H775" s="12" t="n">
        <x:f>MAX(G775,1)/Settings!$B$18</x:f>
        <x:v>0.18380593051379823</x:v>
      </x:c>
      <x:c r="I775" s="12" t="n">
        <x:f>-Settings!$B$21*LN(H775)</x:f>
        <x:v>6.775499213823856</x:v>
      </x:c>
      <x:c r="J775" s="12" t="n">
        <x:f>-Settings!$B$24*LN(H775)</x:f>
        <x:v>20.32649764147157</x:v>
      </x:c>
      <x:c r="K775" s="12" t="n">
        <x:f>Settings!$B$12</x:f>
        <x:v>300</x:v>
      </x:c>
      <x:c r="L775" s="12" t="n">
        <x:f>Settings!$B$12*Settings!$B$25</x:f>
        <x:v>75</x:v>
      </x:c>
    </x:row>
    <x:row r="776">
      <x:c r="A776" s="7">
        <x:v>7</x:v>
      </x:c>
      <x:c r="B776" s="7">
        <x:v>51</x:v>
      </x:c>
      <x:c r="C776" s="12" t="n">
        <x:f>MOD(Settings!$B$17*C775,Settings!$B$18)</x:f>
        <x:v>1807060276</x:v>
      </x:c>
      <x:c r="D776" s="12" t="n">
        <x:f>MAX(C776,1)/Settings!$B$18</x:f>
        <x:v>0.8414780147566824</x:v>
      </x:c>
      <x:c r="E776" s="12" t="n">
        <x:f>-Settings!$B$11*LN(D776)</x:f>
        <x:v>10.355723516835488</x:v>
      </x:c>
      <x:c r="F776" s="12">
        <x:f t="shared" si="25"/>
        <x:v>3265.0934604468152</x:v>
      </x:c>
      <x:c r="G776" s="12" t="n">
        <x:f>MOD(Settings!$B$17*G775,Settings!$B$18)</x:f>
        <x:v>485920027</x:v>
      </x:c>
      <x:c r="H776" s="12" t="n">
        <x:f>MAX(G776,1)/Settings!$B$18</x:f>
        <x:v>0.22627414540679852</x:v>
      </x:c>
      <x:c r="I776" s="12" t="n">
        <x:f>-Settings!$B$21*LN(H776)</x:f>
        <x:v>5.944031928264921</x:v>
      </x:c>
      <x:c r="J776" s="12" t="n">
        <x:f>-Settings!$B$24*LN(H776)</x:f>
        <x:v>17.832095784794763</x:v>
      </x:c>
      <x:c r="K776" s="12" t="n">
        <x:f>Settings!$B$12</x:f>
        <x:v>300</x:v>
      </x:c>
      <x:c r="L776" s="12" t="n">
        <x:f>Settings!$B$12*Settings!$B$25</x:f>
        <x:v>75</x:v>
      </x:c>
    </x:row>
    <x:row r="777">
      <x:c r="A777" s="7">
        <x:v>7</x:v>
      </x:c>
      <x:c r="B777" s="7">
        <x:v>52</x:v>
      </x:c>
      <x:c r="C777" s="12" t="n">
        <x:f>MOD(Settings!$B$17*C776,Settings!$B$18)</x:f>
        <x:v>1548322858</x:v>
      </x:c>
      <x:c r="D777" s="12" t="n">
        <x:f>MAX(C777,1)/Settings!$B$18</x:f>
        <x:v>0.720994015560017</x:v>
      </x:c>
      <x:c r="E777" s="12" t="n">
        <x:f>-Settings!$B$11*LN(D777)</x:f>
        <x:v>19.62746651554716</x:v>
      </x:c>
      <x:c r="F777" s="12">
        <x:f t="shared" si="25"/>
        <x:v>3284.7209269623622</x:v>
      </x:c>
      <x:c r="G777" s="12" t="n">
        <x:f>MOD(Settings!$B$17*G776,Settings!$B$18)</x:f>
        <x:v>2125067895</x:v>
      </x:c>
      <x:c r="H777" s="12" t="n">
        <x:f>MAX(G777,1)/Settings!$B$18</x:f>
        <x:v>0.9895618520628483</x:v>
      </x:c>
      <x:c r="I777" s="12" t="n">
        <x:f>-Settings!$B$21*LN(H777)</x:f>
        <x:v>0.041972029968103605</x:v>
      </x:c>
      <x:c r="J777" s="12" t="n">
        <x:f>-Settings!$B$24*LN(H777)</x:f>
        <x:v>0.1259160899043108</x:v>
      </x:c>
      <x:c r="K777" s="12" t="n">
        <x:f>Settings!$B$12</x:f>
        <x:v>300</x:v>
      </x:c>
      <x:c r="L777" s="12" t="n">
        <x:f>Settings!$B$12*Settings!$B$25</x:f>
        <x:v>75</x:v>
      </x:c>
    </x:row>
    <x:row r="778">
      <x:c r="A778" s="7">
        <x:v>7</x:v>
      </x:c>
      <x:c r="B778" s="7">
        <x:v>53</x:v>
      </x:c>
      <x:c r="C778" s="12" t="n">
        <x:f>MOD(Settings!$B$17*C777,Settings!$B$18)</x:f>
        <x:v>1602923707</x:v>
      </x:c>
      <x:c r="D778" s="12" t="n">
        <x:f>MAX(C778,1)/Settings!$B$18</x:f>
        <x:v>0.7464195172052921</x:v>
      </x:c>
      <x:c r="E778" s="12" t="n">
        <x:f>-Settings!$B$11*LN(D778)</x:f>
        <x:v>17.548048880274248</x:v>
      </x:c>
      <x:c r="F778" s="12">
        <x:f t="shared" si="25"/>
        <x:v>3302.2689758426363</x:v>
      </x:c>
      <x:c r="G778" s="12" t="n">
        <x:f>MOD(Settings!$B$17*G777,Settings!$B$18)</x:f>
        <x:v>1215578008</x:v>
      </x:c>
      <x:c r="H778" s="12" t="n">
        <x:f>MAX(G778,1)/Settings!$B$18</x:f>
        <x:v>0.5660476202918439</x:v>
      </x:c>
      <x:c r="I778" s="12" t="n">
        <x:f>-Settings!$B$21*LN(H778)</x:f>
        <x:v>2.2763082781073742</x:v>
      </x:c>
      <x:c r="J778" s="12" t="n">
        <x:f>-Settings!$B$24*LN(H778)</x:f>
        <x:v>6.828924834322123</x:v>
      </x:c>
      <x:c r="K778" s="12" t="n">
        <x:f>Settings!$B$12</x:f>
        <x:v>300</x:v>
      </x:c>
      <x:c r="L778" s="12" t="n">
        <x:f>Settings!$B$12*Settings!$B$25</x:f>
        <x:v>75</x:v>
      </x:c>
    </x:row>
    <x:row r="779">
      <x:c r="A779" s="7">
        <x:v>7</x:v>
      </x:c>
      <x:c r="B779" s="7">
        <x:v>54</x:v>
      </x:c>
      <x:c r="C779" s="12" t="n">
        <x:f>MOD(Settings!$B$17*C778,Settings!$B$18)</x:f>
        <x:v>156391934</x:v>
      </x:c>
      <x:c r="D779" s="12" t="n">
        <x:f>MAX(C779,1)/Settings!$B$18</x:f>
        <x:v>0.07282566934489909</x:v>
      </x:c>
      <x:c r="E779" s="12" t="n">
        <x:f>-Settings!$B$11*LN(D779)</x:f>
        <x:v>157.1812071022267</x:v>
      </x:c>
      <x:c r="F779" s="12">
        <x:f t="shared" si="25"/>
        <x:v>3459.4501829448632</x:v>
      </x:c>
      <x:c r="G779" s="12" t="n">
        <x:f>MOD(Settings!$B$17*G778,Settings!$B$18)</x:f>
        <x:v>1207646545</x:v>
      </x:c>
      <x:c r="H779" s="12" t="n">
        <x:f>MAX(G779,1)/Settings!$B$18</x:f>
        <x:v>0.5623542450193103</x:v>
      </x:c>
      <x:c r="I779" s="12" t="n">
        <x:f>-Settings!$B$21*LN(H779)</x:f>
        <x:v>2.302493193786445</x:v>
      </x:c>
      <x:c r="J779" s="12" t="n">
        <x:f>-Settings!$B$24*LN(H779)</x:f>
        <x:v>6.907479581359334</x:v>
      </x:c>
      <x:c r="K779" s="12" t="n">
        <x:f>Settings!$B$12</x:f>
        <x:v>300</x:v>
      </x:c>
      <x:c r="L779" s="12" t="n">
        <x:f>Settings!$B$12*Settings!$B$25</x:f>
        <x:v>75</x:v>
      </x:c>
    </x:row>
    <x:row r="780">
      <x:c r="A780" s="7">
        <x:v>7</x:v>
      </x:c>
      <x:c r="B780" s="7">
        <x:v>55</x:v>
      </x:c>
      <x:c r="C780" s="12" t="n">
        <x:f>MOD(Settings!$B$17*C779,Settings!$B$18)</x:f>
        <x:v>2106734457</x:v>
      </x:c>
      <x:c r="D780" s="12" t="n">
        <x:f>MAX(C780,1)/Settings!$B$18</x:f>
        <x:v>0.9810246797190163</x:v>
      </x:c>
      <x:c r="E780" s="12" t="n">
        <x:f>-Settings!$B$11*LN(D780)</x:f>
        <x:v>1.1494597210566624</x:v>
      </x:c>
      <x:c r="F780" s="12">
        <x:f t="shared" si="25"/>
        <x:v>3460.5996426659199</x:v>
      </x:c>
      <x:c r="G780" s="12" t="n">
        <x:f>MOD(Settings!$B$17*G779,Settings!$B$18)</x:f>
        <x:v>1047534018</x:v>
      </x:c>
      <x:c r="H780" s="12" t="n">
        <x:f>MAX(G780,1)/Settings!$B$18</x:f>
        <x:v>0.48779603954767625</x:v>
      </x:c>
      <x:c r="I780" s="12" t="n">
        <x:f>-Settings!$B$21*LN(H780)</x:f>
        <x:v>2.871431648966921</x:v>
      </x:c>
      <x:c r="J780" s="12" t="n">
        <x:f>-Settings!$B$24*LN(H780)</x:f>
        <x:v>8.614294946900763</x:v>
      </x:c>
      <x:c r="K780" s="12" t="n">
        <x:f>Settings!$B$12</x:f>
        <x:v>300</x:v>
      </x:c>
      <x:c r="L780" s="12" t="n">
        <x:f>Settings!$B$12*Settings!$B$25</x:f>
        <x:v>75</x:v>
      </x:c>
    </x:row>
    <x:row r="781">
      <x:c r="A781" s="7">
        <x:v>7</x:v>
      </x:c>
      <x:c r="B781" s="7">
        <x:v>56</x:v>
      </x:c>
      <x:c r="C781" s="12" t="n">
        <x:f>MOD(Settings!$B$17*C780,Settings!$B$18)</x:f>
        <x:v>175647063</x:v>
      </x:c>
      <x:c r="D781" s="12" t="n">
        <x:f>MAX(C781,1)/Settings!$B$18</x:f>
        <x:v>0.08179203750649096</x:v>
      </x:c>
      <x:c r="E781" s="12" t="n">
        <x:f>-Settings!$B$11*LN(D781)</x:f>
        <x:v>150.21452286646925</x:v>
      </x:c>
      <x:c r="F781" s="12">
        <x:f t="shared" si="25"/>
        <x:v>3610.8141655323893</x:v>
      </x:c>
      <x:c r="G781" s="12" t="n">
        <x:f>MOD(Settings!$B$17*G780,Settings!$B$18)</x:f>
        <x:v>833302420</x:v>
      </x:c>
      <x:c r="H781" s="12" t="n">
        <x:f>MAX(G781,1)/Settings!$B$18</x:f>
        <x:v>0.3880366777945481</x:v>
      </x:c>
      <x:c r="I781" s="12" t="n">
        <x:f>-Settings!$B$21*LN(H781)</x:f>
        <x:v>3.7866216537130413</x:v>
      </x:c>
      <x:c r="J781" s="12" t="n">
        <x:f>-Settings!$B$24*LN(H781)</x:f>
        <x:v>11.359864961139124</x:v>
      </x:c>
      <x:c r="K781" s="12" t="n">
        <x:f>Settings!$B$12</x:f>
        <x:v>300</x:v>
      </x:c>
      <x:c r="L781" s="12" t="n">
        <x:f>Settings!$B$12*Settings!$B$25</x:f>
        <x:v>75</x:v>
      </x:c>
    </x:row>
    <x:row r="782">
      <x:c r="A782" s="7">
        <x:v>7</x:v>
      </x:c>
      <x:c r="B782" s="7">
        <x:v>57</x:v>
      </x:c>
      <x:c r="C782" s="12" t="n">
        <x:f>MOD(Settings!$B$17*C781,Settings!$B$18)</x:f>
        <x:v>1457656863</x:v>
      </x:c>
      <x:c r="D782" s="12" t="n">
        <x:f>MAX(C782,1)/Settings!$B$18</x:f>
        <x:v>0.6787743715936199</x:v>
      </x:c>
      <x:c r="E782" s="12" t="n">
        <x:f>-Settings!$B$11*LN(D782)</x:f>
        <x:v>23.247990107700947</x:v>
      </x:c>
      <x:c r="F782" s="12">
        <x:f t="shared" si="25"/>
        <x:v>3634.0621556400902</x:v>
      </x:c>
      <x:c r="G782" s="12" t="n">
        <x:f>MOD(Settings!$B$17*G781,Settings!$B$18)</x:f>
        <x:v>1572910853</x:v>
      </x:c>
      <x:c r="H782" s="12" t="n">
        <x:f>MAX(G782,1)/Settings!$B$18</x:f>
        <x:v>0.732443692969365</x:v>
      </x:c>
      <x:c r="I782" s="12" t="n">
        <x:f>-Settings!$B$21*LN(H782)</x:f>
        <x:v>1.2454752428477394</x:v>
      </x:c>
      <x:c r="J782" s="12" t="n">
        <x:f>-Settings!$B$24*LN(H782)</x:f>
        <x:v>3.7364257285432183</x:v>
      </x:c>
      <x:c r="K782" s="12" t="n">
        <x:f>Settings!$B$12</x:f>
        <x:v>300</x:v>
      </x:c>
      <x:c r="L782" s="12" t="n">
        <x:f>Settings!$B$12*Settings!$B$25</x:f>
        <x:v>75</x:v>
      </x:c>
    </x:row>
    <x:row r="783">
      <x:c r="A783" s="7">
        <x:v>7</x:v>
      </x:c>
      <x:c r="B783" s="7">
        <x:v>58</x:v>
      </x:c>
      <x:c r="C783" s="12" t="n">
        <x:f>MOD(Settings!$B$17*C782,Settings!$B$18)</x:f>
        <x:v>345451465</x:v>
      </x:c>
      <x:c r="D783" s="12" t="n">
        <x:f>MAX(C783,1)/Settings!$B$18</x:f>
        <x:v>0.1608633739691523</x:v>
      </x:c>
      <x:c r="E783" s="12" t="n">
        <x:f>-Settings!$B$11*LN(D783)</x:f>
        <x:v>109.631992989437</x:v>
      </x:c>
      <x:c r="F783" s="12">
        <x:f t="shared" si="25"/>
        <x:v>3743.6941486295273</x:v>
      </x:c>
      <x:c r="G783" s="12" t="n">
        <x:f>MOD(Settings!$B$17*G782,Settings!$B$18)</x:f>
        <x:v>389011801</x:v>
      </x:c>
      <x:c r="H783" s="12" t="n">
        <x:f>MAX(G783,1)/Settings!$B$18</x:f>
        <x:v>0.1811477361159156</x:v>
      </x:c>
      <x:c r="I783" s="12" t="n">
        <x:f>-Settings!$B$21*LN(H783)</x:f>
        <x:v>6.83376943603659</x:v>
      </x:c>
      <x:c r="J783" s="12" t="n">
        <x:f>-Settings!$B$24*LN(H783)</x:f>
        <x:v>20.50130830810977</x:v>
      </x:c>
      <x:c r="K783" s="12" t="n">
        <x:f>Settings!$B$12</x:f>
        <x:v>300</x:v>
      </x:c>
      <x:c r="L783" s="12" t="n">
        <x:f>Settings!$B$12*Settings!$B$25</x:f>
        <x:v>75</x:v>
      </x:c>
    </x:row>
    <x:row r="784">
      <x:c r="A784" s="7">
        <x:v>7</x:v>
      </x:c>
      <x:c r="B784" s="7">
        <x:v>59</x:v>
      </x:c>
      <x:c r="C784" s="12" t="n">
        <x:f>MOD(Settings!$B$17*C783,Settings!$B$18)</x:f>
        <x:v>1354474414</x:v>
      </x:c>
      <x:c r="D784" s="12" t="n">
        <x:f>MAX(C784,1)/Settings!$B$18</x:f>
        <x:v>0.6307262995423406</x:v>
      </x:c>
      <x:c r="E784" s="12" t="n">
        <x:f>-Settings!$B$11*LN(D784)</x:f>
        <x:v>27.65299603252796</x:v>
      </x:c>
      <x:c r="F784" s="12">
        <x:f t="shared" si="25"/>
        <x:v>3771.3471446620551</x:v>
      </x:c>
      <x:c r="G784" s="12" t="n">
        <x:f>MOD(Settings!$B$17*G783,Settings!$B$18)</x:f>
        <x:v>1181117939</x:v>
      </x:c>
      <x:c r="H784" s="12" t="n">
        <x:f>MAX(G784,1)/Settings!$B$18</x:f>
        <x:v>0.550000900193118</x:v>
      </x:c>
      <x:c r="I784" s="12" t="n">
        <x:f>-Settings!$B$21*LN(H784)</x:f>
        <x:v>2.3913414561688</x:v>
      </x:c>
      <x:c r="J784" s="12" t="n">
        <x:f>-Settings!$B$24*LN(H784)</x:f>
        <x:v>7.1740243685064</x:v>
      </x:c>
      <x:c r="K784" s="12" t="n">
        <x:f>Settings!$B$12</x:f>
        <x:v>300</x:v>
      </x:c>
      <x:c r="L784" s="12" t="n">
        <x:f>Settings!$B$12*Settings!$B$25</x:f>
        <x:v>75</x:v>
      </x:c>
    </x:row>
    <x:row r="785">
      <x:c r="A785" s="7">
        <x:v>7</x:v>
      </x:c>
      <x:c r="B785" s="7">
        <x:v>60</x:v>
      </x:c>
      <x:c r="C785" s="12" t="n">
        <x:f>MOD(Settings!$B$17*C784,Settings!$B$18)</x:f>
        <x:v>1324817898</x:v>
      </x:c>
      <x:c r="D785" s="12" t="n">
        <x:f>MAX(C785,1)/Settings!$B$18</x:f>
        <x:v>0.6169164081182873</x:v>
      </x:c>
      <x:c r="E785" s="12" t="n">
        <x:f>-Settings!$B$11*LN(D785)</x:f>
        <x:v>28.981304725491874</x:v>
      </x:c>
      <x:c r="F785" s="12">
        <x:f t="shared" si="25"/>
        <x:v>3800.3284493875472</x:v>
      </x:c>
      <x:c r="G785" s="12" t="n">
        <x:f>MOD(Settings!$B$17*G784,Settings!$B$18)</x:f>
        <x:v>1857851552</x:v>
      </x:c>
      <x:c r="H785" s="12" t="n">
        <x:f>MAX(G785,1)/Settings!$B$18</x:f>
        <x:v>0.8651295457338586</x:v>
      </x:c>
      <x:c r="I785" s="12" t="n">
        <x:f>-Settings!$B$21*LN(H785)</x:f>
        <x:v>0.5795040776382896</x:v>
      </x:c>
      <x:c r="J785" s="12" t="n">
        <x:f>-Settings!$B$24*LN(H785)</x:f>
        <x:v>1.7385122329148688</x:v>
      </x:c>
      <x:c r="K785" s="12" t="n">
        <x:f>Settings!$B$12</x:f>
        <x:v>300</x:v>
      </x:c>
      <x:c r="L785" s="12" t="n">
        <x:f>Settings!$B$12*Settings!$B$25</x:f>
        <x:v>75</x:v>
      </x:c>
    </x:row>
    <x:row r="786">
      <x:c r="A786" s="7">
        <x:v>7</x:v>
      </x:c>
      <x:c r="B786" s="7">
        <x:v>61</x:v>
      </x:c>
      <x:c r="C786" s="12" t="n">
        <x:f>MOD(Settings!$B$17*C785,Settings!$B$18)</x:f>
        <x:v>1103959590</x:v>
      </x:c>
      <x:c r="D786" s="12" t="n">
        <x:f>MAX(C786,1)/Settings!$B$18</x:f>
        <x:v>0.5140712440545071</x:v>
      </x:c>
      <x:c r="E786" s="12" t="n">
        <x:f>-Settings!$B$11*LN(D786)</x:f>
        <x:v>39.92360496132683</x:v>
      </x:c>
      <x:c r="F786" s="12">
        <x:f t="shared" si="25"/>
        <x:v>3840.252054348874</x:v>
      </x:c>
      <x:c r="G786" s="12" t="n">
        <x:f>MOD(Settings!$B$17*G785,Settings!$B$18)</x:f>
        <x:v>498807084</x:v>
      </x:c>
      <x:c r="H786" s="12" t="n">
        <x:f>MAX(G786,1)/Settings!$B$18</x:f>
        <x:v>0.23227514896182117</x:v>
      </x:c>
      <x:c r="I786" s="12" t="n">
        <x:f>-Settings!$B$21*LN(H786)</x:f>
        <x:v>5.83933049255333</x:v>
      </x:c>
      <x:c r="J786" s="12" t="n">
        <x:f>-Settings!$B$24*LN(H786)</x:f>
        <x:v>17.51799147765999</x:v>
      </x:c>
      <x:c r="K786" s="12" t="n">
        <x:f>Settings!$B$12</x:f>
        <x:v>300</x:v>
      </x:c>
      <x:c r="L786" s="12" t="n">
        <x:f>Settings!$B$12*Settings!$B$25</x:f>
        <x:v>75</x:v>
      </x:c>
    </x:row>
    <x:row r="787">
      <x:c r="A787" s="7">
        <x:v>7</x:v>
      </x:c>
      <x:c r="B787" s="7">
        <x:v>62</x:v>
      </x:c>
      <x:c r="C787" s="12" t="n">
        <x:f>MOD(Settings!$B$17*C786,Settings!$B$18)</x:f>
        <x:v>2137602697</x:v>
      </x:c>
      <x:c r="D787" s="12" t="n">
        <x:f>MAX(C787,1)/Settings!$B$18</x:f>
        <x:v>0.995398824101034</x:v>
      </x:c>
      <x:c r="E787" s="12" t="n">
        <x:f>-Settings!$B$11*LN(D787)</x:f>
        <x:v>0.2767076334887578</x:v>
      </x:c>
      <x:c r="F787" s="12">
        <x:f t="shared" si="25"/>
        <x:v>3840.528761982363</x:v>
      </x:c>
      <x:c r="G787" s="12" t="n">
        <x:f>MOD(Settings!$B$17*G786,Settings!$B$18)</x:f>
        <x:v>1821986547</x:v>
      </x:c>
      <x:c r="H787" s="12" t="n">
        <x:f>MAX(G787,1)/Settings!$B$18</x:f>
        <x:v>0.8484286013284831</x:v>
      </x:c>
      <x:c r="I787" s="12" t="n">
        <x:f>-Settings!$B$21*LN(H787)</x:f>
        <x:v>0.6574773791202869</x:v>
      </x:c>
      <x:c r="J787" s="12" t="n">
        <x:f>-Settings!$B$24*LN(H787)</x:f>
        <x:v>1.9724321373608609</x:v>
      </x:c>
      <x:c r="K787" s="12" t="n">
        <x:f>Settings!$B$12</x:f>
        <x:v>300</x:v>
      </x:c>
      <x:c r="L787" s="12" t="n">
        <x:f>Settings!$B$12*Settings!$B$25</x:f>
        <x:v>75</x:v>
      </x:c>
    </x:row>
    <x:row r="788">
      <x:c r="A788" s="7">
        <x:v>7</x:v>
      </x:c>
      <x:c r="B788" s="7">
        <x:v>63</x:v>
      </x:c>
      <x:c r="C788" s="12" t="n">
        <x:f>MOD(Settings!$B$17*C787,Settings!$B$18)</x:f>
        <x:v>1434597816</x:v>
      </x:c>
      <x:c r="D788" s="12" t="n">
        <x:f>MAX(C788,1)/Settings!$B$18</x:f>
        <x:v>0.6680366660785101</x:v>
      </x:c>
      <x:c r="E788" s="12" t="n">
        <x:f>-Settings!$B$11*LN(D788)</x:f>
        <x:v>24.20473305676614</x:v>
      </x:c>
      <x:c r="F788" s="12">
        <x:f t="shared" si="25"/>
        <x:v>3864.7334950391291</x:v>
      </x:c>
      <x:c r="G788" s="12" t="n">
        <x:f>MOD(Settings!$B$17*G787,Settings!$B$18)</x:f>
        <x:v>1158572856</x:v>
      </x:c>
      <x:c r="H788" s="12" t="n">
        <x:f>MAX(G788,1)/Settings!$B$18</x:f>
        <x:v>0.5395025278159895</x:v>
      </x:c>
      <x:c r="I788" s="12" t="n">
        <x:f>-Settings!$B$21*LN(H788)</x:f>
        <x:v>2.4684312352631865</x:v>
      </x:c>
      <x:c r="J788" s="12" t="n">
        <x:f>-Settings!$B$24*LN(H788)</x:f>
        <x:v>7.40529370578956</x:v>
      </x:c>
      <x:c r="K788" s="12" t="n">
        <x:f>Settings!$B$12</x:f>
        <x:v>300</x:v>
      </x:c>
      <x:c r="L788" s="12" t="n">
        <x:f>Settings!$B$12*Settings!$B$25</x:f>
        <x:v>75</x:v>
      </x:c>
    </x:row>
    <x:row r="789">
      <x:c r="A789" s="7">
        <x:v>7</x:v>
      </x:c>
      <x:c r="B789" s="7">
        <x:v>64</x:v>
      </x:c>
      <x:c r="C789" s="12" t="n">
        <x:f>MOD(Settings!$B$17*C788,Settings!$B$18)</x:f>
        <x:v>1486588643</x:v>
      </x:c>
      <x:c r="D789" s="12" t="n">
        <x:f>MAX(C789,1)/Settings!$B$18</x:f>
        <x:v>0.6922467815187977</x:v>
      </x:c>
      <x:c r="E789" s="12" t="n">
        <x:f>-Settings!$B$11*LN(D789)</x:f>
        <x:v>22.068765974796488</x:v>
      </x:c>
      <x:c r="F789" s="12">
        <x:f t="shared" si="25"/>
        <x:v>3886.8022610139255</x:v>
      </x:c>
      <x:c r="G789" s="12" t="n">
        <x:f>MOD(Settings!$B$17*G788,Settings!$B$18)</x:f>
        <x:v>899763443</x:v>
      </x:c>
      <x:c r="H789" s="12" t="n">
        <x:f>MAX(G789,1)/Settings!$B$18</x:f>
        <x:v>0.4189850033349288</x:v>
      </x:c>
      <x:c r="I789" s="12" t="n">
        <x:f>-Settings!$B$21*LN(H789)</x:f>
        <x:v>3.4796806050557936</x:v>
      </x:c>
      <x:c r="J789" s="12" t="n">
        <x:f>-Settings!$B$24*LN(H789)</x:f>
        <x:v>10.43904181516738</x:v>
      </x:c>
      <x:c r="K789" s="12" t="n">
        <x:f>Settings!$B$12</x:f>
        <x:v>300</x:v>
      </x:c>
      <x:c r="L789" s="12" t="n">
        <x:f>Settings!$B$12*Settings!$B$25</x:f>
        <x:v>75</x:v>
      </x:c>
    </x:row>
    <x:row r="790">
      <x:c r="A790" s="7">
        <x:v>7</x:v>
      </x:c>
      <x:c r="B790" s="7">
        <x:v>65</x:v>
      </x:c>
      <x:c r="C790" s="12" t="n">
        <x:f>MOD(Settings!$B$17*C789,Settings!$B$18)</x:f>
        <x:v>1270573703</x:v>
      </x:c>
      <x:c r="D790" s="12" t="n">
        <x:f>MAX(C790,1)/Settings!$B$18</x:f>
        <x:v>0.5916569864338529</x:v>
      </x:c>
      <x:c r="E790" s="12" t="n">
        <x:f>-Settings!$B$11*LN(D790)</x:f>
        <x:v>31.489693609886448</x:v>
      </x:c>
      <x:c r="F790" s="12">
        <x:f t="shared" si="25"/>
        <x:v>3918.2919546238122</x:v>
      </x:c>
      <x:c r="G790" s="12" t="n">
        <x:f>MOD(Settings!$B$17*G789,Settings!$B$18)</x:f>
        <x:v>1891827974</x:v>
      </x:c>
      <x:c r="H790" s="12" t="n">
        <x:f>MAX(G790,1)/Settings!$B$18</x:f>
        <x:v>0.8809510501478571</x:v>
      </x:c>
      <x:c r="I790" s="12" t="n">
        <x:f>-Settings!$B$21*LN(H790)</x:f>
        <x:v>0.5070128651330315</x:v>
      </x:c>
      <x:c r="J790" s="12" t="n">
        <x:f>-Settings!$B$24*LN(H790)</x:f>
        <x:v>1.5210385953990944</x:v>
      </x:c>
      <x:c r="K790" s="12" t="n">
        <x:f>Settings!$B$12</x:f>
        <x:v>300</x:v>
      </x:c>
      <x:c r="L790" s="12" t="n">
        <x:f>Settings!$B$12*Settings!$B$25</x:f>
        <x:v>75</x:v>
      </x:c>
    </x:row>
    <x:row r="791">
      <x:c r="A791" s="7">
        <x:v>7</x:v>
      </x:c>
      <x:c r="B791" s="7">
        <x:v>66</x:v>
      </x:c>
      <x:c r="C791" s="12" t="n">
        <x:f>MOD(Settings!$B$17*C790,Settings!$B$18)</x:f>
        <x:v>2102324200</x:v>
      </x:c>
      <x:c r="D791" s="12" t="n">
        <x:f>MAX(C791,1)/Settings!$B$18</x:f>
        <x:v>0.978970993766082</x:v>
      </x:c>
      <x:c r="E791" s="12" t="n">
        <x:f>-Settings!$B$11*LN(D791)</x:f>
        <x:v>1.275195919291539</x:v>
      </x:c>
      <x:c r="F791" s="12" t="n">
        <x:f t="shared" ref="F791:F822" si="26">F790+E791</x:f>
        <x:v>3919.5671505431037</x:v>
      </x:c>
      <x:c r="G791" s="12" t="n">
        <x:f>MOD(Settings!$B$17*G790,Settings!$B$18)</x:f>
        <x:v>309881536</x:v>
      </x:c>
      <x:c r="H791" s="12" t="n">
        <x:f>MAX(G791,1)/Settings!$B$18</x:f>
        <x:v>0.1442998350338544</x:v>
      </x:c>
      <x:c r="I791" s="12" t="n">
        <x:f>-Settings!$B$21*LN(H791)</x:f>
        <x:v>7.74344782567799</x:v>
      </x:c>
      <x:c r="J791" s="12" t="n">
        <x:f>-Settings!$B$24*LN(H791)</x:f>
        <x:v>23.23034347703397</x:v>
      </x:c>
      <x:c r="K791" s="12" t="n">
        <x:f>Settings!$B$12</x:f>
        <x:v>300</x:v>
      </x:c>
      <x:c r="L791" s="12" t="n">
        <x:f>Settings!$B$12*Settings!$B$25</x:f>
        <x:v>75</x:v>
      </x:c>
    </x:row>
    <x:row r="792">
      <x:c r="A792" s="7">
        <x:v>7</x:v>
      </x:c>
      <x:c r="B792" s="7">
        <x:v>67</x:v>
      </x:c>
      <x:c r="C792" s="12" t="n">
        <x:f>MOD(Settings!$B$17*C791,Settings!$B$18)</x:f>
        <x:v>1214385309</x:v>
      </x:c>
      <x:c r="D792" s="12" t="n">
        <x:f>MAX(C792,1)/Settings!$B$18</x:f>
        <x:v>0.5654922265398745</x:v>
      </x:c>
      <x:c r="E792" s="12" t="n">
        <x:f>-Settings!$B$11*LN(D792)</x:f>
        <x:v>34.20352378153158</x:v>
      </x:c>
      <x:c r="F792" s="12">
        <x:f t="shared" si="26"/>
        <x:v>3953.7706743246354</x:v>
      </x:c>
      <x:c r="G792" s="12" t="n">
        <x:f>MOD(Settings!$B$17*G791,Settings!$B$18)</x:f>
        <x:v>531131577</x:v>
      </x:c>
      <x:c r="H792" s="12" t="n">
        <x:f>MAX(G792,1)/Settings!$B$18</x:f>
        <x:v>0.24732741399078043</x:v>
      </x:c>
      <x:c r="I792" s="12" t="n">
        <x:f>-Settings!$B$21*LN(H792)</x:f>
        <x:v>5.588169029684352</x:v>
      </x:c>
      <x:c r="J792" s="12" t="n">
        <x:f>-Settings!$B$24*LN(H792)</x:f>
        <x:v>16.764507089053055</x:v>
      </x:c>
      <x:c r="K792" s="12" t="n">
        <x:f>Settings!$B$12</x:f>
        <x:v>300</x:v>
      </x:c>
      <x:c r="L792" s="12" t="n">
        <x:f>Settings!$B$12*Settings!$B$25</x:f>
        <x:v>75</x:v>
      </x:c>
    </x:row>
    <x:row r="793">
      <x:c r="A793" s="7">
        <x:v>7</x:v>
      </x:c>
      <x:c r="B793" s="7">
        <x:v>68</x:v>
      </x:c>
      <x:c r="C793" s="12" t="n">
        <x:f>MOD(Settings!$B$17*C792,Settings!$B$18)</x:f>
        <x:v>489307275</x:v>
      </x:c>
      <x:c r="D793" s="12" t="n">
        <x:f>MAX(C793,1)/Settings!$B$18</x:f>
        <x:v>0.22785145567164358</x:v>
      </x:c>
      <x:c r="E793" s="12" t="n">
        <x:f>-Settings!$B$11*LN(D793)</x:f>
        <x:v>88.74368235388742</x:v>
      </x:c>
      <x:c r="F793" s="12">
        <x:f t="shared" si="26"/>
        <x:v>4042.5143566785227</x:v>
      </x:c>
      <x:c r="G793" s="12" t="n">
        <x:f>MOD(Settings!$B$17*G792,Settings!$B$18)</x:f>
        <x:v>1786377707</x:v>
      </x:c>
      <x:c r="H793" s="12" t="n">
        <x:f>MAX(G793,1)/Settings!$B$18</x:f>
        <x:v>0.8318469430468264</x:v>
      </x:c>
      <x:c r="I793" s="12" t="n">
        <x:f>-Settings!$B$21*LN(H793)</x:f>
        <x:v>0.7364272710729658</x:v>
      </x:c>
      <x:c r="J793" s="12" t="n">
        <x:f>-Settings!$B$24*LN(H793)</x:f>
        <x:v>2.2092818132188974</x:v>
      </x:c>
      <x:c r="K793" s="12" t="n">
        <x:f>Settings!$B$12</x:f>
        <x:v>300</x:v>
      </x:c>
      <x:c r="L793" s="12" t="n">
        <x:f>Settings!$B$12*Settings!$B$25</x:f>
        <x:v>75</x:v>
      </x:c>
    </x:row>
    <x:row r="794">
      <x:c r="A794" s="7">
        <x:v>7</x:v>
      </x:c>
      <x:c r="B794" s="7">
        <x:v>69</x:v>
      </x:c>
      <x:c r="C794" s="12" t="n">
        <x:f>MOD(Settings!$B$17*C793,Settings!$B$18)</x:f>
        <x:v>1072486562</x:v>
      </x:c>
      <x:c r="D794" s="12" t="n">
        <x:f>MAX(C794,1)/Settings!$B$18</x:f>
        <x:v>0.49941547331373</x:v>
      </x:c>
      <x:c r="E794" s="12" t="n">
        <x:f>-Settings!$B$11*LN(D794)</x:f>
        <x:v>41.65901506850537</x:v>
      </x:c>
      <x:c r="F794" s="12">
        <x:f t="shared" si="26"/>
        <x:v>4084.1733717470279</x:v>
      </x:c>
      <x:c r="G794" s="12" t="n">
        <x:f>MOD(Settings!$B$17*G793,Settings!$B$18)</x:f>
        <x:v>1828736489</x:v>
      </x:c>
      <x:c r="H794" s="12" t="n">
        <x:f>MAX(G794,1)/Settings!$B$18</x:f>
        <x:v>0.8515717880109194</x:v>
      </x:c>
      <x:c r="I794" s="12" t="n">
        <x:f>-Settings!$B$21*LN(H794)</x:f>
        <x:v>0.6426858989118301</x:v>
      </x:c>
      <x:c r="J794" s="12" t="n">
        <x:f>-Settings!$B$24*LN(H794)</x:f>
        <x:v>1.9280576967354905</x:v>
      </x:c>
      <x:c r="K794" s="12" t="n">
        <x:f>Settings!$B$12</x:f>
        <x:v>300</x:v>
      </x:c>
      <x:c r="L794" s="12" t="n">
        <x:f>Settings!$B$12*Settings!$B$25</x:f>
        <x:v>75</x:v>
      </x:c>
    </x:row>
    <x:row r="795">
      <x:c r="A795" s="7">
        <x:v>7</x:v>
      </x:c>
      <x:c r="B795" s="7">
        <x:v>70</x:v>
      </x:c>
      <x:c r="C795" s="12" t="n">
        <x:f>MOD(Settings!$B$17*C794,Settings!$B$18)</x:f>
        <x:v>1451398263</x:v>
      </x:c>
      <x:c r="D795" s="12" t="n">
        <x:f>MAX(C795,1)/Settings!$B$18</x:f>
        <x:v>0.6758599838595185</x:v>
      </x:c>
      <x:c r="E795" s="12" t="n">
        <x:f>-Settings!$B$11*LN(D795)</x:f>
        <x:v>23.506160931634554</x:v>
      </x:c>
      <x:c r="F795" s="12">
        <x:f t="shared" si="26"/>
        <x:v>4107.6795326786623</x:v>
      </x:c>
      <x:c r="G795" s="12" t="n">
        <x:f>MOD(Settings!$B$17*G794,Settings!$B$18)</x:f>
        <x:v>788214759</x:v>
      </x:c>
      <x:c r="H795" s="12" t="n">
        <x:f>MAX(G795,1)/Settings!$B$18</x:f>
        <x:v>0.3670410995218163</x:v>
      </x:c>
      <x:c r="I795" s="12" t="n">
        <x:f>-Settings!$B$21*LN(H795)</x:f>
        <x:v>4.00912579759947</x:v>
      </x:c>
      <x:c r="J795" s="12" t="n">
        <x:f>-Settings!$B$24*LN(H795)</x:f>
        <x:v>12.02737739279841</x:v>
      </x:c>
      <x:c r="K795" s="12" t="n">
        <x:f>Settings!$B$12</x:f>
        <x:v>300</x:v>
      </x:c>
      <x:c r="L795" s="12" t="n">
        <x:f>Settings!$B$12*Settings!$B$25</x:f>
        <x:v>75</x:v>
      </x:c>
    </x:row>
    <x:row r="796">
      <x:c r="A796" s="7">
        <x:v>7</x:v>
      </x:c>
      <x:c r="B796" s="7">
        <x:v>71</x:v>
      </x:c>
      <x:c r="C796" s="12" t="n">
        <x:f>MOD(Settings!$B$17*C795,Settings!$B$18)</x:f>
        <x:v>383859968</x:v>
      </x:c>
      <x:c r="D796" s="12" t="n">
        <x:f>MAX(C796,1)/Settings!$B$18</x:f>
        <x:v>0.17874872692802396</x:v>
      </x:c>
      <x:c r="E796" s="12" t="n">
        <x:f>-Settings!$B$11*LN(D796)</x:f>
        <x:v>103.30645317086203</x:v>
      </x:c>
      <x:c r="F796" s="12">
        <x:f t="shared" si="26"/>
        <x:v>4210.9859858495247</x:v>
      </x:c>
      <x:c r="G796" s="12" t="n">
        <x:f>MOD(Settings!$B$17*G795,Settings!$B$18)</x:f>
        <x:v>1846319817</x:v>
      </x:c>
      <x:c r="H796" s="12" t="n">
        <x:f>MAX(G796,1)/Settings!$B$18</x:f>
        <x:v>0.8597596631663663</x:v>
      </x:c>
      <x:c r="I796" s="12" t="n">
        <x:f>-Settings!$B$21*LN(H796)</x:f>
        <x:v>0.6044095609026592</x:v>
      </x:c>
      <x:c r="J796" s="12" t="n">
        <x:f>-Settings!$B$24*LN(H796)</x:f>
        <x:v>1.8132286827079775</x:v>
      </x:c>
      <x:c r="K796" s="12" t="n">
        <x:f>Settings!$B$12</x:f>
        <x:v>300</x:v>
      </x:c>
      <x:c r="L796" s="12" t="n">
        <x:f>Settings!$B$12*Settings!$B$25</x:f>
        <x:v>75</x:v>
      </x:c>
    </x:row>
    <x:row r="797">
      <x:c r="A797" s="7">
        <x:v>7</x:v>
      </x:c>
      <x:c r="B797" s="7">
        <x:v>72</x:v>
      </x:c>
      <x:c r="C797" s="12" t="n">
        <x:f>MOD(Settings!$B$17*C796,Settings!$B$18)</x:f>
        <x:v>493606588</x:v>
      </x:c>
      <x:c r="D797" s="12" t="n">
        <x:f>MAX(C797,1)/Settings!$B$18</x:f>
        <x:v>0.22985347929869474</x:v>
      </x:c>
      <x:c r="E797" s="12" t="n">
        <x:f>-Settings!$B$11*LN(D797)</x:f>
        <x:v>88.21879317520279</x:v>
      </x:c>
      <x:c r="F797" s="12">
        <x:f t="shared" si="26"/>
        <x:v>4299.204779024727</x:v>
      </x:c>
      <x:c r="G797" s="12" t="n">
        <x:f>MOD(Settings!$B$17*G796,Settings!$B$18)</x:f>
        <x:v>2105948816</x:v>
      </x:c>
      <x:c r="H797" s="12" t="n">
        <x:f>MAX(G797,1)/Settings!$B$18</x:f>
        <x:v>0.9806588371194241</x:v>
      </x:c>
      <x:c r="I797" s="12" t="n">
        <x:f>-Settings!$B$21*LN(H797)</x:f>
        <x:v>0.07812260169372022</x:v>
      </x:c>
      <x:c r="J797" s="12" t="n">
        <x:f>-Settings!$B$24*LN(H797)</x:f>
        <x:v>0.23436780508116067</x:v>
      </x:c>
      <x:c r="K797" s="12" t="n">
        <x:f>Settings!$B$12</x:f>
        <x:v>300</x:v>
      </x:c>
      <x:c r="L797" s="12" t="n">
        <x:f>Settings!$B$12*Settings!$B$25</x:f>
        <x:v>75</x:v>
      </x:c>
    </x:row>
    <x:row r="798">
      <x:c r="A798" s="7">
        <x:v>7</x:v>
      </x:c>
      <x:c r="B798" s="7">
        <x:v>73</x:v>
      </x:c>
      <x:c r="C798" s="12" t="n">
        <x:f>MOD(Settings!$B$17*C797,Settings!$B$18)</x:f>
        <x:v>316596155</x:v>
      </x:c>
      <x:c r="D798" s="12" t="n">
        <x:f>MAX(C798,1)/Settings!$B$18</x:f>
        <x:v>0.14742657316263139</x:v>
      </x:c>
      <x:c r="E798" s="12" t="n">
        <x:f>-Settings!$B$11*LN(D798)</x:f>
        <x:v>114.86550217303432</x:v>
      </x:c>
      <x:c r="F798" s="12">
        <x:f t="shared" si="26"/>
        <x:v>4414.0702811977617</x:v>
      </x:c>
      <x:c r="G798" s="12" t="n">
        <x:f>MOD(Settings!$B$17*G797,Settings!$B$18)</x:f>
        <x:v>2003764305</x:v>
      </x:c>
      <x:c r="H798" s="12" t="n">
        <x:f>MAX(G798,1)/Settings!$B$18</x:f>
        <x:v>0.9330754661620946</x:v>
      </x:c>
      <x:c r="I798" s="12" t="n">
        <x:f>-Settings!$B$21*LN(H798)</x:f>
        <x:v>0.2770767836637157</x:v>
      </x:c>
      <x:c r="J798" s="12" t="n">
        <x:f>-Settings!$B$24*LN(H798)</x:f>
        <x:v>0.8312303509911471</x:v>
      </x:c>
      <x:c r="K798" s="12" t="n">
        <x:f>Settings!$B$12</x:f>
        <x:v>300</x:v>
      </x:c>
      <x:c r="L798" s="12" t="n">
        <x:f>Settings!$B$12*Settings!$B$25</x:f>
        <x:v>75</x:v>
      </x:c>
    </x:row>
    <x:row r="799">
      <x:c r="A799" s="7">
        <x:v>7</x:v>
      </x:c>
      <x:c r="B799" s="7">
        <x:v>74</x:v>
      </x:c>
      <x:c r="C799" s="12" t="n">
        <x:f>MOD(Settings!$B$17*C798,Settings!$B$18)</x:f>
        <x:v>1714583466</x:v>
      </x:c>
      <x:c r="D799" s="12" t="n">
        <x:f>MAX(C799,1)/Settings!$B$18</x:f>
        <x:v>0.7984151443459164</x:v>
      </x:c>
      <x:c r="E799" s="12" t="n">
        <x:f>-Settings!$B$11*LN(D799)</x:f>
        <x:v>13.507595147738776</x:v>
      </x:c>
      <x:c r="F799" s="12">
        <x:f t="shared" si="26"/>
        <x:v>4427.5778763455</x:v>
      </x:c>
      <x:c r="G799" s="12" t="n">
        <x:f>MOD(Settings!$B$17*G798,Settings!$B$18)</x:f>
        <x:v>428121881</x:v>
      </x:c>
      <x:c r="H799" s="12" t="n">
        <x:f>MAX(G799,1)/Settings!$B$18</x:f>
        <x:v>0.1993597863239049</x:v>
      </x:c>
      <x:c r="I799" s="12" t="n">
        <x:f>-Settings!$B$21*LN(H799)</x:f>
        <x:v>6.450576460775566</x:v>
      </x:c>
      <x:c r="J799" s="12" t="n">
        <x:f>-Settings!$B$24*LN(H799)</x:f>
        <x:v>19.3517293823267</x:v>
      </x:c>
      <x:c r="K799" s="12" t="n">
        <x:f>Settings!$B$12</x:f>
        <x:v>300</x:v>
      </x:c>
      <x:c r="L799" s="12" t="n">
        <x:f>Settings!$B$12*Settings!$B$25</x:f>
        <x:v>75</x:v>
      </x:c>
    </x:row>
    <x:row r="800">
      <x:c r="A800" s="7">
        <x:v>7</x:v>
      </x:c>
      <x:c r="B800" s="7">
        <x:v>75</x:v>
      </x:c>
      <x:c r="C800" s="12" t="n">
        <x:f>MOD(Settings!$B$17*C799,Settings!$B$18)</x:f>
        <x:v>2068737616</x:v>
      </x:c>
      <x:c r="D800" s="12" t="n">
        <x:f>MAX(C800,1)/Settings!$B$18</x:f>
        <x:v>0.9633310218170895</x:v>
      </x:c>
      <x:c r="E800" s="12" t="n">
        <x:f>-Settings!$B$11*LN(D800)</x:f>
        <x:v>2.2414911626687193</x:v>
      </x:c>
      <x:c r="F800" s="12">
        <x:f t="shared" si="26"/>
        <x:v>4429.8193675081684</x:v>
      </x:c>
      <x:c r="G800" s="12" t="n">
        <x:f>MOD(Settings!$B$17*G799,Settings!$B$18)</x:f>
        <x:v>1374236517</x:v>
      </x:c>
      <x:c r="H800" s="12" t="n">
        <x:f>MAX(G800,1)/Settings!$B$18</x:f>
        <x:v>0.639928745869514</x:v>
      </x:c>
      <x:c r="I800" s="12" t="n">
        <x:f>-Settings!$B$21*LN(H800)</x:f>
        <x:v>1.7855937736218328</x:v>
      </x:c>
      <x:c r="J800" s="12" t="n">
        <x:f>-Settings!$B$24*LN(H800)</x:f>
        <x:v>5.356781320865498</x:v>
      </x:c>
      <x:c r="K800" s="12" t="n">
        <x:f>Settings!$B$12</x:f>
        <x:v>300</x:v>
      </x:c>
      <x:c r="L800" s="12" t="n">
        <x:f>Settings!$B$12*Settings!$B$25</x:f>
        <x:v>75</x:v>
      </x:c>
    </x:row>
    <x:row r="801">
      <x:c r="A801" s="7">
        <x:v>7</x:v>
      </x:c>
      <x:c r="B801" s="7">
        <x:v>76</x:v>
      </x:c>
      <x:c r="C801" s="12" t="n">
        <x:f>MOD(Settings!$B$17*C800,Settings!$B$18)</x:f>
        <x:v>1512867182</x:v>
      </x:c>
      <x:c r="D801" s="12" t="n">
        <x:f>MAX(C801,1)/Settings!$B$18</x:f>
        <x:v>0.7044836798238027</x:v>
      </x:c>
      <x:c r="E801" s="12" t="n">
        <x:f>-Settings!$B$11*LN(D801)</x:f>
        <x:v>21.017406811640356</x:v>
      </x:c>
      <x:c r="F801" s="12">
        <x:f t="shared" si="26"/>
        <x:v>4450.8367743198087</x:v>
      </x:c>
      <x:c r="G801" s="12" t="n">
        <x:f>MOD(Settings!$B$17*G800,Settings!$B$18)</x:f>
        <x:v>606517734</x:v>
      </x:c>
      <x:c r="H801" s="12" t="n">
        <x:f>MAX(G801,1)/Settings!$B$18</x:f>
        <x:v>0.28243182892093055</x:v>
      </x:c>
      <x:c r="I801" s="12" t="n">
        <x:f>-Settings!$B$21*LN(H801)</x:f>
        <x:v>5.057272284282681</x:v>
      </x:c>
      <x:c r="J801" s="12" t="n">
        <x:f>-Settings!$B$24*LN(H801)</x:f>
        <x:v>15.171816852848043</x:v>
      </x:c>
      <x:c r="K801" s="12" t="n">
        <x:f>Settings!$B$12</x:f>
        <x:v>300</x:v>
      </x:c>
      <x:c r="L801" s="12" t="n">
        <x:f>Settings!$B$12*Settings!$B$25</x:f>
        <x:v>75</x:v>
      </x:c>
    </x:row>
    <x:row r="802">
      <x:c r="A802" s="7">
        <x:v>7</x:v>
      </x:c>
      <x:c r="B802" s="7">
        <x:v>77</x:v>
      </x:c>
      <x:c r="C802" s="12" t="n">
        <x:f>MOD(Settings!$B$17*C801,Settings!$B$18)</x:f>
        <x:v>552347394</x:v>
      </x:c>
      <x:c r="D802" s="12" t="n">
        <x:f>MAX(C802,1)/Settings!$B$18</x:f>
        <x:v>0.2572067986508863</x:v>
      </x:c>
      <x:c r="E802" s="12" t="n">
        <x:f>-Settings!$B$11*LN(D802)</x:f>
        <x:v>81.47249121865245</x:v>
      </x:c>
      <x:c r="F802" s="12">
        <x:f t="shared" si="26"/>
        <x:v>4532.3092655384607</x:v>
      </x:c>
      <x:c r="G802" s="12" t="n">
        <x:f>MOD(Settings!$B$17*G801,Settings!$B$18)</x:f>
        <x:v>1786166676</x:v>
      </x:c>
      <x:c r="H802" s="12" t="n">
        <x:f>MAX(G802,1)/Settings!$B$18</x:f>
        <x:v>0.8317486740796588</x:v>
      </x:c>
      <x:c r="I802" s="12" t="n">
        <x:f>-Settings!$B$21*LN(H802)</x:f>
        <x:v>0.7368998328723368</x:v>
      </x:c>
      <x:c r="J802" s="12" t="n">
        <x:f>-Settings!$B$24*LN(H802)</x:f>
        <x:v>2.2106994986170108</x:v>
      </x:c>
      <x:c r="K802" s="12" t="n">
        <x:f>Settings!$B$12</x:f>
        <x:v>300</x:v>
      </x:c>
      <x:c r="L802" s="12" t="n">
        <x:f>Settings!$B$12*Settings!$B$25</x:f>
        <x:v>75</x:v>
      </x:c>
    </x:row>
    <x:row r="803">
      <x:c r="A803" s="7">
        <x:v>7</x:v>
      </x:c>
      <x:c r="B803" s="7">
        <x:v>78</x:v>
      </x:c>
      <x:c r="C803" s="12" t="n">
        <x:f>MOD(Settings!$B$17*C802,Settings!$B$18)</x:f>
        <x:v>1878328624</x:v>
      </x:c>
      <x:c r="D803" s="12" t="n">
        <x:f>MAX(C803,1)/Settings!$B$18</x:f>
        <x:v>0.8746649254461122</x:v>
      </x:c>
      <x:c r="E803" s="12" t="n">
        <x:f>-Settings!$B$11*LN(D803)</x:f>
        <x:v>8.034864498778074</x:v>
      </x:c>
      <x:c r="F803" s="12">
        <x:f t="shared" si="26"/>
        <x:v>4540.3441300372388</x:v>
      </x:c>
      <x:c r="G803" s="12" t="n">
        <x:f>MOD(Settings!$B$17*G802,Settings!$B$18)</x:f>
        <x:v>429422119</x:v>
      </x:c>
      <x:c r="H803" s="12" t="n">
        <x:f>MAX(G803,1)/Settings!$B$18</x:f>
        <x:v>0.19996525682507327</x:v>
      </x:c>
      <x:c r="I803" s="12" t="n">
        <x:f>-Settings!$B$21*LN(H803)</x:f>
        <x:v>6.4384465735963365</x:v>
      </x:c>
      <x:c r="J803" s="12" t="n">
        <x:f>-Settings!$B$24*LN(H803)</x:f>
        <x:v>19.31533972078901</x:v>
      </x:c>
      <x:c r="K803" s="12" t="n">
        <x:f>Settings!$B$12</x:f>
        <x:v>300</x:v>
      </x:c>
      <x:c r="L803" s="12" t="n">
        <x:f>Settings!$B$12*Settings!$B$25</x:f>
        <x:v>75</x:v>
      </x:c>
    </x:row>
    <x:row r="804">
      <x:c r="A804" s="7">
        <x:v>7</x:v>
      </x:c>
      <x:c r="B804" s="7">
        <x:v>79</x:v>
      </x:c>
      <x:c r="C804" s="12" t="n">
        <x:f>MOD(Settings!$B$17*C803,Settings!$B$18)</x:f>
        <x:v>1059572668</x:v>
      </x:c>
      <x:c r="D804" s="12" t="n">
        <x:f>MAX(C804,1)/Settings!$B$18</x:f>
        <x:v>0.49340197280673403</x:v>
      </x:c>
      <x:c r="E804" s="12" t="n">
        <x:f>-Settings!$B$11*LN(D804)</x:f>
        <x:v>42.385864590157716</x:v>
      </x:c>
      <x:c r="F804" s="12">
        <x:f t="shared" si="26"/>
        <x:v>4582.7299946273961</x:v>
      </x:c>
      <x:c r="G804" s="12" t="n">
        <x:f>MOD(Settings!$B$17*G803,Settings!$B$18)</x:f>
        <x:v>1752500113</x:v>
      </x:c>
      <x:c r="H804" s="12" t="n">
        <x:f>MAX(G804,1)/Settings!$B$18</x:f>
        <x:v>0.8160714590065514</x:v>
      </x:c>
      <x:c r="I804" s="12" t="n">
        <x:f>-Settings!$B$21*LN(H804)</x:f>
        <x:v>0.8130134221612433</x:v>
      </x:c>
      <x:c r="J804" s="12" t="n">
        <x:f>-Settings!$B$24*LN(H804)</x:f>
        <x:v>2.4390402664837296</x:v>
      </x:c>
      <x:c r="K804" s="12" t="n">
        <x:f>Settings!$B$12</x:f>
        <x:v>300</x:v>
      </x:c>
      <x:c r="L804" s="12" t="n">
        <x:f>Settings!$B$12*Settings!$B$25</x:f>
        <x:v>75</x:v>
      </x:c>
    </x:row>
    <x:row r="805">
      <x:c r="A805" s="7">
        <x:v>7</x:v>
      </x:c>
      <x:c r="B805" s="7">
        <x:v>80</x:v>
      </x:c>
      <x:c r="C805" s="12" t="n">
        <x:f>MOD(Settings!$B$17*C804,Settings!$B$18)</x:f>
        <x:v>1303430152</x:v>
      </x:c>
      <x:c r="D805" s="12" t="n">
        <x:f>MAX(C805,1)/Settings!$B$18</x:f>
        <x:v>0.6069569627786786</x:v>
      </x:c>
      <x:c r="E805" s="12" t="n">
        <x:f>-Settings!$B$11*LN(D805)</x:f>
        <x:v>29.957843517245873</x:v>
      </x:c>
      <x:c r="F805" s="12">
        <x:f t="shared" si="26"/>
        <x:v>4612.6878381446422</x:v>
      </x:c>
      <x:c r="G805" s="12" t="n">
        <x:f>MOD(Settings!$B$17*G804,Settings!$B$18)</x:f>
        <x:v>1531180586</x:v>
      </x:c>
      <x:c r="H805" s="12" t="n">
        <x:f>MAX(G805,1)/Settings!$B$18</x:f>
        <x:v>0.7130115231094004</x:v>
      </x:c>
      <x:c r="I805" s="12" t="n">
        <x:f>-Settings!$B$21*LN(H805)</x:f>
        <x:v>1.3530307890187059</x:v>
      </x:c>
      <x:c r="J805" s="12" t="n">
        <x:f>-Settings!$B$24*LN(H805)</x:f>
        <x:v>4.059092367056118</x:v>
      </x:c>
      <x:c r="K805" s="12" t="n">
        <x:f>Settings!$B$12</x:f>
        <x:v>300</x:v>
      </x:c>
      <x:c r="L805" s="12" t="n">
        <x:f>Settings!$B$12*Settings!$B$25</x:f>
        <x:v>75</x:v>
      </x:c>
    </x:row>
    <x:row r="806">
      <x:c r="A806" s="7">
        <x:v>7</x:v>
      </x:c>
      <x:c r="B806" s="7">
        <x:v>81</x:v>
      </x:c>
      <x:c r="C806" s="12" t="n">
        <x:f>MOD(Settings!$B$17*C805,Settings!$B$18)</x:f>
        <x:v>269881617</x:v>
      </x:c>
      <x:c r="D806" s="12" t="n">
        <x:f>MAX(C806,1)/Settings!$B$18</x:f>
        <x:v>0.1256734212514355</x:v>
      </x:c>
      <x:c r="E806" s="12" t="n">
        <x:f>-Settings!$B$11*LN(D806)</x:f>
        <x:v>124.44411789811758</x:v>
      </x:c>
      <x:c r="F806" s="12">
        <x:f t="shared" si="26"/>
        <x:v>4737.1319560427601</x:v>
      </x:c>
      <x:c r="G806" s="12" t="n">
        <x:f>MOD(Settings!$B$17*G805,Settings!$B$18)</x:f>
        <x:v>1255566901</x:v>
      </x:c>
      <x:c r="H806" s="12" t="n">
        <x:f>MAX(G806,1)/Settings!$B$18</x:f>
        <x:v>0.5846688996929065</x:v>
      </x:c>
      <x:c r="I806" s="12" t="n">
        <x:f>-Settings!$B$21*LN(H806)</x:f>
        <x:v>2.14683830164117</x:v>
      </x:c>
      <x:c r="J806" s="12" t="n">
        <x:f>-Settings!$B$24*LN(H806)</x:f>
        <x:v>6.440514904923511</x:v>
      </x:c>
      <x:c r="K806" s="12" t="n">
        <x:f>Settings!$B$12</x:f>
        <x:v>300</x:v>
      </x:c>
      <x:c r="L806" s="12" t="n">
        <x:f>Settings!$B$12*Settings!$B$25</x:f>
        <x:v>75</x:v>
      </x:c>
    </x:row>
    <x:row r="807">
      <x:c r="A807" s="7">
        <x:v>7</x:v>
      </x:c>
      <x:c r="B807" s="7">
        <x:v>82</x:v>
      </x:c>
      <x:c r="C807" s="12" t="n">
        <x:f>MOD(Settings!$B$17*C806,Settings!$B$18)</x:f>
        <x:v>414874455</x:v>
      </x:c>
      <x:c r="D807" s="12" t="n">
        <x:f>MAX(C807,1)/Settings!$B$18</x:f>
        <x:v>0.1931909728763583</x:v>
      </x:c>
      <x:c r="E807" s="12" t="n">
        <x:f>-Settings!$B$11*LN(D807)</x:f>
        <x:v>98.64456495226696</x:v>
      </x:c>
      <x:c r="F807" s="12">
        <x:f t="shared" si="26"/>
        <x:v>4835.7765209950267</x:v>
      </x:c>
      <x:c r="G807" s="12" t="n">
        <x:f>MOD(Settings!$B$17*G806,Settings!$B$18)</x:f>
        <x:v>1138589685</x:v>
      </x:c>
      <x:c r="H807" s="12" t="n">
        <x:f>MAX(G807,1)/Settings!$B$18</x:f>
        <x:v>0.5301971386793056</x:v>
      </x:c>
      <x:c r="I807" s="12" t="n">
        <x:f>-Settings!$B$21*LN(H807)</x:f>
        <x:v>2.5380255272943266</x:v>
      </x:c>
      <x:c r="J807" s="12" t="n">
        <x:f>-Settings!$B$24*LN(H807)</x:f>
        <x:v>7.61407658188298</x:v>
      </x:c>
      <x:c r="K807" s="12" t="n">
        <x:f>Settings!$B$12</x:f>
        <x:v>300</x:v>
      </x:c>
      <x:c r="L807" s="12" t="n">
        <x:f>Settings!$B$12*Settings!$B$25</x:f>
        <x:v>75</x:v>
      </x:c>
    </x:row>
    <x:row r="808">
      <x:c r="A808" s="7">
        <x:v>7</x:v>
      </x:c>
      <x:c r="B808" s="7">
        <x:v>83</x:v>
      </x:c>
      <x:c r="C808" s="12" t="n">
        <x:f>MOD(Settings!$B$17*C807,Settings!$B$18)</x:f>
        <x:v>2063047023</x:v>
      </x:c>
      <x:c r="D808" s="12" t="n">
        <x:f>MAX(C808,1)/Settings!$B$18</x:f>
        <x:v>0.9606811329539312</x:v>
      </x:c>
      <x:c r="E808" s="12" t="n">
        <x:f>-Settings!$B$11*LN(D808)</x:f>
        <x:v>2.406763956736823</x:v>
      </x:c>
      <x:c r="F808" s="12">
        <x:f t="shared" si="26"/>
        <x:v>4838.1832849517632</x:v>
      </x:c>
      <x:c r="G808" s="12" t="n">
        <x:f>MOD(Settings!$B$17*G807,Settings!$B$18)</x:f>
        <x:v>50057378</x:v>
      </x:c>
      <x:c r="H808" s="12" t="n">
        <x:f>MAX(G808,1)/Settings!$B$18</x:f>
        <x:v>0.02330978308958457</x:v>
      </x:c>
      <x:c r="I808" s="12" t="n">
        <x:f>-Settings!$B$21*LN(H808)</x:f>
        <x:v>15.035528525775579</x:v>
      </x:c>
      <x:c r="J808" s="12" t="n">
        <x:f>-Settings!$B$24*LN(H808)</x:f>
        <x:v>45.10658557732674</x:v>
      </x:c>
      <x:c r="K808" s="12" t="n">
        <x:f>Settings!$B$12</x:f>
        <x:v>300</x:v>
      </x:c>
      <x:c r="L808" s="12" t="n">
        <x:f>Settings!$B$12*Settings!$B$25</x:f>
        <x:v>75</x:v>
      </x:c>
    </x:row>
    <x:row r="809">
      <x:c r="A809" s="7">
        <x:v>7</x:v>
      </x:c>
      <x:c r="B809" s="7">
        <x:v>84</x:v>
      </x:c>
      <x:c r="C809" s="12" t="n">
        <x:f>MOD(Settings!$B$17*C808,Settings!$B$18)</x:f>
        <x:v>360351099</x:v>
      </x:c>
      <x:c r="D809" s="12" t="n">
        <x:f>MAX(C809,1)/Settings!$B$18</x:f>
        <x:v>0.16780155672123728</x:v>
      </x:c>
      <x:c r="E809" s="12" t="n">
        <x:f>-Settings!$B$11*LN(D809)</x:f>
        <x:v>107.09839246499325</x:v>
      </x:c>
      <x:c r="F809" s="12">
        <x:f t="shared" si="26"/>
        <x:v>4945.2816774167568</x:v>
      </x:c>
      <x:c r="G809" s="12" t="n">
        <x:f>MOD(Settings!$B$17*G808,Settings!$B$18)</x:f>
        <x:v>1648246069</x:v>
      </x:c>
      <x:c r="H809" s="12" t="n">
        <x:f>MAX(G809,1)/Settings!$B$18</x:f>
        <x:v>0.7675243866478673</x:v>
      </x:c>
      <x:c r="I809" s="12" t="n">
        <x:f>-Settings!$B$21*LN(H809)</x:f>
        <x:v>1.0583401035661717</x:v>
      </x:c>
      <x:c r="J809" s="12" t="n">
        <x:f>-Settings!$B$24*LN(H809)</x:f>
        <x:v>3.175020310698515</x:v>
      </x:c>
      <x:c r="K809" s="12" t="n">
        <x:f>Settings!$B$12</x:f>
        <x:v>300</x:v>
      </x:c>
      <x:c r="L809" s="12" t="n">
        <x:f>Settings!$B$12*Settings!$B$25</x:f>
        <x:v>75</x:v>
      </x:c>
    </x:row>
    <x:row r="810">
      <x:c r="A810" s="7">
        <x:v>7</x:v>
      </x:c>
      <x:c r="B810" s="7">
        <x:v>85</x:v>
      </x:c>
      <x:c r="C810" s="12" t="n">
        <x:f>MOD(Settings!$B$17*C809,Settings!$B$18)</x:f>
        <x:v>517036353</x:v>
      </x:c>
      <x:c r="D810" s="12" t="n">
        <x:f>MAX(C810,1)/Settings!$B$18</x:f>
        <x:v>0.2407638138349931</x:v>
      </x:c>
      <x:c r="E810" s="12" t="n">
        <x:f>-Settings!$B$11*LN(D810)</x:f>
        <x:v>85.43633109668876</x:v>
      </x:c>
      <x:c r="F810" s="12">
        <x:f t="shared" si="26"/>
        <x:v>5030.718008513446</x:v>
      </x:c>
      <x:c r="G810" s="12" t="n">
        <x:f>MOD(Settings!$B$17*G809,Settings!$B$18)</x:f>
        <x:v>1680119030</x:v>
      </x:c>
      <x:c r="H810" s="12" t="n">
        <x:f>MAX(G810,1)/Settings!$B$18</x:f>
        <x:v>0.7823663907043479</x:v>
      </x:c>
      <x:c r="I810" s="12" t="n">
        <x:f>-Settings!$B$21*LN(H810)</x:f>
        <x:v>0.9817284714016621</x:v>
      </x:c>
      <x:c r="J810" s="12" t="n">
        <x:f>-Settings!$B$24*LN(H810)</x:f>
        <x:v>2.9451854142049863</x:v>
      </x:c>
      <x:c r="K810" s="12" t="n">
        <x:f>Settings!$B$12</x:f>
        <x:v>300</x:v>
      </x:c>
      <x:c r="L810" s="12" t="n">
        <x:f>Settings!$B$12*Settings!$B$25</x:f>
        <x:v>75</x:v>
      </x:c>
    </x:row>
    <x:row r="811">
      <x:c r="A811" s="7">
        <x:v>7</x:v>
      </x:c>
      <x:c r="B811" s="7">
        <x:v>86</x:v>
      </x:c>
      <x:c r="C811" s="12" t="n">
        <x:f>MOD(Settings!$B$17*C810,Settings!$B$18)</x:f>
        <x:v>1111149109</x:v>
      </x:c>
      <x:c r="D811" s="12" t="n">
        <x:f>MAX(C811,1)/Settings!$B$18</x:f>
        <x:v>0.5174191247287295</x:v>
      </x:c>
      <x:c r="E811" s="12" t="n">
        <x:f>-Settings!$B$11*LN(D811)</x:f>
        <x:v>39.53412280638885</x:v>
      </x:c>
      <x:c r="F811" s="12">
        <x:f t="shared" si="26"/>
        <x:v>5070.2521313198349</x:v>
      </x:c>
      <x:c r="G811" s="12" t="n">
        <x:f>MOD(Settings!$B$17*G810,Settings!$B$18)</x:f>
        <x:v>498062807</x:v>
      </x:c>
      <x:c r="H811" s="12" t="n">
        <x:f>MAX(G811,1)/Settings!$B$18</x:f>
        <x:v>0.23192856797572625</x:v>
      </x:c>
      <x:c r="I811" s="12" t="n">
        <x:f>-Settings!$B$21*LN(H811)</x:f>
        <x:v>5.845303405528347</x:v>
      </x:c>
      <x:c r="J811" s="12" t="n">
        <x:f>-Settings!$B$24*LN(H811)</x:f>
        <x:v>17.53591021658504</x:v>
      </x:c>
      <x:c r="K811" s="12" t="n">
        <x:f>Settings!$B$12</x:f>
        <x:v>300</x:v>
      </x:c>
      <x:c r="L811" s="12" t="n">
        <x:f>Settings!$B$12*Settings!$B$25</x:f>
        <x:v>75</x:v>
      </x:c>
    </x:row>
    <x:row r="812">
      <x:c r="A812" s="7">
        <x:v>7</x:v>
      </x:c>
      <x:c r="B812" s="7">
        <x:v>87</x:v>
      </x:c>
      <x:c r="C812" s="12" t="n">
        <x:f>MOD(Settings!$B$17*C811,Settings!$B$18)</x:f>
        <x:v>565280651</x:v>
      </x:c>
      <x:c r="D812" s="12" t="n">
        <x:f>MAX(C812,1)/Settings!$B$18</x:f>
        <x:v>0.2632293157573926</x:v>
      </x:c>
      <x:c r="E812" s="12" t="n">
        <x:f>-Settings!$B$11*LN(D812)</x:f>
        <x:v>80.08378222059197</x:v>
      </x:c>
      <x:c r="F812" s="12">
        <x:f t="shared" si="26"/>
        <x:v>5150.3359135404271</x:v>
      </x:c>
      <x:c r="G812" s="12" t="n">
        <x:f>MOD(Settings!$B$17*G811,Settings!$B$18)</x:f>
        <x:v>50341243</x:v>
      </x:c>
      <x:c r="H812" s="12" t="n">
        <x:f>MAX(G812,1)/Settings!$B$18</x:f>
        <x:v>0.023441968030967736</x:v>
      </x:c>
      <x:c r="I812" s="12" t="n">
        <x:f>-Settings!$B$21*LN(H812)</x:f>
        <x:v>15.012909429729127</x:v>
      </x:c>
      <x:c r="J812" s="12" t="n">
        <x:f>-Settings!$B$24*LN(H812)</x:f>
        <x:v>45.03872828918738</x:v>
      </x:c>
      <x:c r="K812" s="12" t="n">
        <x:f>Settings!$B$12</x:f>
        <x:v>300</x:v>
      </x:c>
      <x:c r="L812" s="12" t="n">
        <x:f>Settings!$B$12*Settings!$B$25</x:f>
        <x:v>75</x:v>
      </x:c>
    </x:row>
    <x:row r="813">
      <x:c r="A813" s="7">
        <x:v>7</x:v>
      </x:c>
      <x:c r="B813" s="7">
        <x:v>88</x:v>
      </x:c>
      <x:c r="C813" s="12" t="n">
        <x:f>MOD(Settings!$B$17*C812,Settings!$B$18)</x:f>
        <x:v>204247029</x:v>
      </x:c>
      <x:c r="D813" s="12" t="n">
        <x:f>MAX(C813,1)/Settings!$B$18</x:f>
        <x:v>0.09510993449721017</x:v>
      </x:c>
      <x:c r="E813" s="12" t="n">
        <x:f>-Settings!$B$11*LN(D813)</x:f>
        <x:v>141.16331107162094</x:v>
      </x:c>
      <x:c r="F813" s="12">
        <x:f t="shared" si="26"/>
        <x:v>5291.4992246120482</x:v>
      </x:c>
      <x:c r="G813" s="12" t="n">
        <x:f>MOD(Settings!$B$17*G812,Settings!$B$18)</x:f>
        <x:v>2124197830</x:v>
      </x:c>
      <x:c r="H813" s="12" t="n">
        <x:f>MAX(G813,1)/Settings!$B$18</x:f>
        <x:v>0.9891566964747183</x:v>
      </x:c>
      <x:c r="I813" s="12" t="n">
        <x:f>-Settings!$B$21*LN(H813)</x:f>
        <x:v>0.04361008241004007</x:v>
      </x:c>
      <x:c r="J813" s="12" t="n">
        <x:f>-Settings!$B$24*LN(H813)</x:f>
        <x:v>0.1308302472301202</x:v>
      </x:c>
      <x:c r="K813" s="12" t="n">
        <x:f>Settings!$B$12</x:f>
        <x:v>300</x:v>
      </x:c>
      <x:c r="L813" s="12" t="n">
        <x:f>Settings!$B$12*Settings!$B$25</x:f>
        <x:v>75</x:v>
      </x:c>
    </x:row>
    <x:row r="814">
      <x:c r="A814" s="7">
        <x:v>7</x:v>
      </x:c>
      <x:c r="B814" s="7">
        <x:v>89</x:v>
      </x:c>
      <x:c r="C814" s="12" t="n">
        <x:f>MOD(Settings!$B$17*C813,Settings!$B$18)</x:f>
        <x:v>1100948497</x:v>
      </x:c>
      <x:c r="D814" s="12" t="n">
        <x:f>MAX(C814,1)/Settings!$B$18</x:f>
        <x:v>0.5126690946112709</x:v>
      </x:c>
      <x:c r="E814" s="12" t="n">
        <x:f>-Settings!$B$11*LN(D814)</x:f>
        <x:v>40.087480900987195</x:v>
      </x:c>
      <x:c r="F814" s="12">
        <x:f t="shared" si="26"/>
        <x:v>5331.5867055130357</x:v>
      </x:c>
      <x:c r="G814" s="12" t="n">
        <x:f>MOD(Settings!$B$17*G813,Settings!$B$18)</x:f>
        <x:v>1624781082</x:v>
      </x:c>
      <x:c r="H814" s="12" t="n">
        <x:f>MAX(G814,1)/Settings!$B$18</x:f>
        <x:v>0.7565976505896997</x:v>
      </x:c>
      <x:c r="I814" s="12" t="n">
        <x:f>-Settings!$B$21*LN(H814)</x:f>
        <x:v>1.115694688036602</x:v>
      </x:c>
      <x:c r="J814" s="12" t="n">
        <x:f>-Settings!$B$24*LN(H814)</x:f>
        <x:v>3.347084064109806</x:v>
      </x:c>
      <x:c r="K814" s="12" t="n">
        <x:f>Settings!$B$12</x:f>
        <x:v>300</x:v>
      </x:c>
      <x:c r="L814" s="12" t="n">
        <x:f>Settings!$B$12*Settings!$B$25</x:f>
        <x:v>75</x:v>
      </x:c>
    </x:row>
    <x:row r="815">
      <x:c r="A815" s="7">
        <x:v>7</x:v>
      </x:c>
      <x:c r="B815" s="7">
        <x:v>90</x:v>
      </x:c>
      <x:c r="C815" s="12" t="n">
        <x:f>MOD(Settings!$B$17*C814,Settings!$B$18)</x:f>
        <x:v>922286527</x:v>
      </x:c>
      <x:c r="D815" s="12" t="n">
        <x:f>MAX(C815,1)/Settings!$B$18</x:f>
        <x:v>0.42947313162939305</x:v>
      </x:c>
      <x:c r="E815" s="12" t="n">
        <x:f>-Settings!$B$11*LN(D815)</x:f>
        <x:v>50.71176581030995</x:v>
      </x:c>
      <x:c r="F815" s="12">
        <x:f t="shared" si="26"/>
        <x:v>5382.2984713233454</x:v>
      </x:c>
      <x:c r="G815" s="12" t="n">
        <x:f>MOD(Settings!$B$17*G814,Settings!$B$18)</x:f>
        <x:v>293589922</x:v>
      </x:c>
      <x:c r="H815" s="12" t="n">
        <x:f>MAX(G815,1)/Settings!$B$18</x:f>
        <x:v>0.13671346108276092</x:v>
      </x:c>
      <x:c r="I815" s="12" t="n">
        <x:f>-Settings!$B$21*LN(H815)</x:f>
        <x:v>7.9594722735609</x:v>
      </x:c>
      <x:c r="J815" s="12" t="n">
        <x:f>-Settings!$B$24*LN(H815)</x:f>
        <x:v>23.878416820682702</x:v>
      </x:c>
      <x:c r="K815" s="12" t="n">
        <x:f>Settings!$B$12</x:f>
        <x:v>300</x:v>
      </x:c>
      <x:c r="L815" s="12" t="n">
        <x:f>Settings!$B$12*Settings!$B$25</x:f>
        <x:v>75</x:v>
      </x:c>
    </x:row>
    <x:row r="816">
      <x:c r="A816" s="7">
        <x:v>7</x:v>
      </x:c>
      <x:c r="B816" s="7">
        <x:v>91</x:v>
      </x:c>
      <x:c r="C816" s="12" t="n">
        <x:f>MOD(Settings!$B$17*C815,Settings!$B$18)</x:f>
        <x:v>332695243</x:v>
      </x:c>
      <x:c r="D816" s="12" t="n">
        <x:f>MAX(C816,1)/Settings!$B$18</x:f>
        <x:v>0.15492329520868292</x:v>
      </x:c>
      <x:c r="E816" s="12" t="n">
        <x:f>-Settings!$B$11*LN(D816)</x:f>
        <x:v>111.88950925036045</x:v>
      </x:c>
      <x:c r="F816" s="12">
        <x:f t="shared" si="26"/>
        <x:v>5494.1879805737062</x:v>
      </x:c>
      <x:c r="G816" s="12" t="n">
        <x:f>MOD(Settings!$B$17*G815,Settings!$B$18)</x:f>
        <x:v>1595881895</x:v>
      </x:c>
      <x:c r="H816" s="12" t="n">
        <x:f>MAX(G816,1)/Settings!$B$18</x:f>
        <x:v>0.7431404179628661</x:v>
      </x:c>
      <x:c r="I816" s="12" t="n">
        <x:f>-Settings!$B$21*LN(H816)</x:f>
        <x:v>1.187481057133452</x:v>
      </x:c>
      <x:c r="J816" s="12" t="n">
        <x:f>-Settings!$B$24*LN(H816)</x:f>
        <x:v>3.562443171400356</x:v>
      </x:c>
      <x:c r="K816" s="12" t="n">
        <x:f>Settings!$B$12</x:f>
        <x:v>300</x:v>
      </x:c>
      <x:c r="L816" s="12" t="n">
        <x:f>Settings!$B$12*Settings!$B$25</x:f>
        <x:v>75</x:v>
      </x:c>
    </x:row>
    <x:row r="817">
      <x:c r="A817" s="7">
        <x:v>7</x:v>
      </x:c>
      <x:c r="B817" s="7">
        <x:v>92</x:v>
      </x:c>
      <x:c r="C817" s="12" t="n">
        <x:f>MOD(Settings!$B$17*C816,Settings!$B$18)</x:f>
        <x:v>1709015960</x:v>
      </x:c>
      <x:c r="D817" s="12" t="n">
        <x:f>MAX(C817,1)/Settings!$B$18</x:f>
        <x:v>0.7958225723336556</x:v>
      </x:c>
      <x:c r="E817" s="12" t="n">
        <x:f>-Settings!$B$11*LN(D817)</x:f>
        <x:v>13.70274102370607</x:v>
      </x:c>
      <x:c r="F817" s="12">
        <x:f t="shared" si="26"/>
        <x:v>5507.8907215974123</x:v>
      </x:c>
      <x:c r="G817" s="12" t="n">
        <x:f>MOD(Settings!$B$17*G816,Settings!$B$18)</x:f>
        <x:v>2063741882</x:v>
      </x:c>
      <x:c r="H817" s="12" t="n">
        <x:f>MAX(G817,1)/Settings!$B$18</x:f>
        <x:v>0.9610047018905192</x:v>
      </x:c>
      <x:c r="I817" s="12" t="n">
        <x:f>-Settings!$B$21*LN(H817)</x:f>
        <x:v>0.15910390927103366</x:v>
      </x:c>
      <x:c r="J817" s="12" t="n">
        <x:f>-Settings!$B$24*LN(H817)</x:f>
        <x:v>0.47731172781310094</x:v>
      </x:c>
      <x:c r="K817" s="12" t="n">
        <x:f>Settings!$B$12</x:f>
        <x:v>300</x:v>
      </x:c>
      <x:c r="L817" s="12" t="n">
        <x:f>Settings!$B$12*Settings!$B$25</x:f>
        <x:v>75</x:v>
      </x:c>
    </x:row>
    <x:row r="818">
      <x:c r="A818" s="7">
        <x:v>7</x:v>
      </x:c>
      <x:c r="B818" s="7">
        <x:v>93</x:v>
      </x:c>
      <x:c r="C818" s="12" t="n">
        <x:f>MOD(Settings!$B$17*C817,Settings!$B$18)</x:f>
        <x:v>837461095</x:v>
      </x:c>
      <x:c r="D818" s="12" t="n">
        <x:f>MAX(C818,1)/Settings!$B$18</x:f>
        <x:v>0.3899732117494443</x:v>
      </x:c>
      <x:c r="E818" s="12" t="n">
        <x:f>-Settings!$B$11*LN(D818)</x:f>
        <x:v>56.50063380236994</x:v>
      </x:c>
      <x:c r="F818" s="12">
        <x:f t="shared" si="26"/>
        <x:v>5564.3913553997818</x:v>
      </x:c>
      <x:c r="G818" s="12" t="n">
        <x:f>MOD(Settings!$B$17*G817,Settings!$B$18)</x:f>
        <x:v>1301428077</x:v>
      </x:c>
      <x:c r="H818" s="12" t="n">
        <x:f>MAX(G818,1)/Settings!$B$18</x:f>
        <x:v>0.6060246739564579</x:v>
      </x:c>
      <x:c r="I818" s="12" t="n">
        <x:f>-Settings!$B$21*LN(H818)</x:f>
        <x:v>2.0033383105677403</x:v>
      </x:c>
      <x:c r="J818" s="12" t="n">
        <x:f>-Settings!$B$24*LN(H818)</x:f>
        <x:v>6.010014931703221</x:v>
      </x:c>
      <x:c r="K818" s="12" t="n">
        <x:f>Settings!$B$12</x:f>
        <x:v>300</x:v>
      </x:c>
      <x:c r="L818" s="12" t="n">
        <x:f>Settings!$B$12*Settings!$B$25</x:f>
        <x:v>75</x:v>
      </x:c>
    </x:row>
    <x:row r="819">
      <x:c r="A819" s="7">
        <x:v>7</x:v>
      </x:c>
      <x:c r="B819" s="7">
        <x:v>94</x:v>
      </x:c>
      <x:c r="C819" s="12" t="n">
        <x:f>MOD(Settings!$B$17*C818,Settings!$B$18)</x:f>
        <x:v>600801227</x:v>
      </x:c>
      <x:c r="D819" s="12" t="n">
        <x:f>MAX(C819,1)/Settings!$B$18</x:f>
        <x:v>0.2797698729111673</x:v>
      </x:c>
      <x:c r="E819" s="12" t="n">
        <x:f>-Settings!$B$11*LN(D819)</x:f>
        <x:v>76.42727377221394</x:v>
      </x:c>
      <x:c r="F819" s="12">
        <x:f t="shared" si="26"/>
        <x:v>5640.8186291719958</x:v>
      </x:c>
      <x:c r="G819" s="12" t="n">
        <x:f>MOD(Settings!$B$17*G818,Settings!$B$18)</x:f>
        <x:v>980745444</x:v>
      </x:c>
      <x:c r="H819" s="12" t="n">
        <x:f>MAX(G819,1)/Settings!$B$18</x:f>
        <x:v>0.4566951861869056</x:v>
      </x:c>
      <x:c r="I819" s="12" t="n">
        <x:f>-Settings!$B$21*LN(H819)</x:f>
        <x:v>3.1349563970956695</x:v>
      </x:c>
      <x:c r="J819" s="12" t="n">
        <x:f>-Settings!$B$24*LN(H819)</x:f>
        <x:v>9.404869191287009</x:v>
      </x:c>
      <x:c r="K819" s="12" t="n">
        <x:f>Settings!$B$12</x:f>
        <x:v>300</x:v>
      </x:c>
      <x:c r="L819" s="12" t="n">
        <x:f>Settings!$B$12*Settings!$B$25</x:f>
        <x:v>75</x:v>
      </x:c>
    </x:row>
    <x:row r="820">
      <x:c r="A820" s="7">
        <x:v>7</x:v>
      </x:c>
      <x:c r="B820" s="7">
        <x:v>95</x:v>
      </x:c>
      <x:c r="C820" s="12" t="n">
        <x:f>MOD(Settings!$B$17*C819,Settings!$B$18)</x:f>
        <x:v>198113995</x:v>
      </x:c>
      <x:c r="D820" s="12" t="n">
        <x:f>MAX(C820,1)/Settings!$B$18</x:f>
        <x:v>0.09225401798833814</x:v>
      </x:c>
      <x:c r="E820" s="12" t="n">
        <x:f>-Settings!$B$11*LN(D820)</x:f>
        <x:v>142.99256649485224</x:v>
      </x:c>
      <x:c r="F820" s="12">
        <x:f t="shared" si="26"/>
        <x:v>5783.8111956668481</x:v>
      </x:c>
      <x:c r="G820" s="12" t="n">
        <x:f>MOD(Settings!$B$17*G819,Settings!$B$18)</x:f>
        <x:v>1451686583</x:v>
      </x:c>
      <x:c r="H820" s="12" t="n">
        <x:f>MAX(G820,1)/Settings!$B$18</x:f>
        <x:v>0.6759942433219376</x:v>
      </x:c>
      <x:c r="I820" s="12" t="n">
        <x:f>-Settings!$B$21*LN(H820)</x:f>
        <x:v>1.5662828750855315</x:v>
      </x:c>
      <x:c r="J820" s="12" t="n">
        <x:f>-Settings!$B$24*LN(H820)</x:f>
        <x:v>4.698848625256595</x:v>
      </x:c>
      <x:c r="K820" s="12" t="n">
        <x:f>Settings!$B$12</x:f>
        <x:v>300</x:v>
      </x:c>
      <x:c r="L820" s="12" t="n">
        <x:f>Settings!$B$12*Settings!$B$25</x:f>
        <x:v>75</x:v>
      </x:c>
    </x:row>
    <x:row r="821">
      <x:c r="A821" s="7">
        <x:v>7</x:v>
      </x:c>
      <x:c r="B821" s="7">
        <x:v>96</x:v>
      </x:c>
      <x:c r="C821" s="12" t="n">
        <x:f>MOD(Settings!$B$17*C820,Settings!$B$18)</x:f>
        <x:v>1102261115</x:v>
      </x:c>
      <x:c r="D821" s="12" t="n">
        <x:f>MAX(C821,1)/Settings!$B$18</x:f>
        <x:v>0.5132803299991788</x:v>
      </x:c>
      <x:c r="E821" s="12" t="n">
        <x:f>-Settings!$B$11*LN(D821)</x:f>
        <x:v>40.015987849314506</x:v>
      </x:c>
      <x:c r="F821" s="12">
        <x:f t="shared" si="26"/>
        <x:v>5823.8271835161622</x:v>
      </x:c>
      <x:c r="G821" s="12" t="n">
        <x:f>MOD(Settings!$B$17*G820,Settings!$B$18)</x:f>
        <x:v>934686914</x:v>
      </x:c>
      <x:c r="H821" s="12" t="n">
        <x:f>MAX(G821,1)/Settings!$B$18</x:f>
        <x:v>0.4352475118056161</x:v>
      </x:c>
      <x:c r="I821" s="12" t="n">
        <x:f>-Settings!$B$21*LN(H821)</x:f>
        <x:v>3.327361668207231</x:v>
      </x:c>
      <x:c r="J821" s="12" t="n">
        <x:f>-Settings!$B$24*LN(H821)</x:f>
        <x:v>9.982085004621693</x:v>
      </x:c>
      <x:c r="K821" s="12" t="n">
        <x:f>Settings!$B$12</x:f>
        <x:v>300</x:v>
      </x:c>
      <x:c r="L821" s="12" t="n">
        <x:f>Settings!$B$12*Settings!$B$25</x:f>
        <x:v>75</x:v>
      </x:c>
    </x:row>
    <x:row r="822">
      <x:c r="A822" s="7">
        <x:v>7</x:v>
      </x:c>
      <x:c r="B822" s="7">
        <x:v>97</x:v>
      </x:c>
      <x:c r="C822" s="12" t="n">
        <x:f>MOD(Settings!$B$17*C821,Settings!$B$18)</x:f>
        <x:v>1508620783</x:v>
      </x:c>
      <x:c r="D822" s="12" t="n">
        <x:f>MAX(C822,1)/Settings!$B$18</x:f>
        <x:v>0.7025062961981196</x:v>
      </x:c>
      <x:c r="E822" s="12" t="n">
        <x:f>-Settings!$B$11*LN(D822)</x:f>
        <x:v>21.186054915287936</x:v>
      </x:c>
      <x:c r="F822" s="12">
        <x:f t="shared" si="26"/>
        <x:v>5845.0132384314502</x:v>
      </x:c>
      <x:c r="G822" s="12" t="n">
        <x:f>MOD(Settings!$B$17*G821,Settings!$B$18)</x:f>
        <x:v>440085793</x:v>
      </x:c>
      <x:c r="H822" s="12" t="n">
        <x:f>MAX(G822,1)/Settings!$B$18</x:f>
        <x:v>0.20493091698965565</x:v>
      </x:c>
      <x:c r="I822" s="12" t="n">
        <x:f>-Settings!$B$21*LN(H822)</x:f>
        <x:v>6.340329387728322</x:v>
      </x:c>
      <x:c r="J822" s="12" t="n">
        <x:f>-Settings!$B$24*LN(H822)</x:f>
        <x:v>19.020988163184967</x:v>
      </x:c>
      <x:c r="K822" s="12" t="n">
        <x:f>Settings!$B$12</x:f>
        <x:v>300</x:v>
      </x:c>
      <x:c r="L822" s="12" t="n">
        <x:f>Settings!$B$12*Settings!$B$25</x:f>
        <x:v>75</x:v>
      </x:c>
    </x:row>
    <x:row r="823">
      <x:c r="A823" s="7">
        <x:v>7</x:v>
      </x:c>
      <x:c r="B823" s="7">
        <x:v>98</x:v>
      </x:c>
      <x:c r="C823" s="12" t="n">
        <x:f>MOD(Settings!$B$17*C822,Settings!$B$18)</x:f>
        <x:v>50079752</x:v>
      </x:c>
      <x:c r="D823" s="12" t="n">
        <x:f>MAX(C823,1)/Settings!$B$18</x:f>
        <x:v>0.023320201795231647</x:v>
      </x:c>
      <x:c r="E823" s="12" t="n">
        <x:f>-Settings!$B$11*LN(D823)</x:f>
        <x:v>225.5061158535279</x:v>
      </x:c>
      <x:c r="F823" s="12" t="n">
        <x:f t="shared" ref="F823:F845" si="27">F822+E823</x:f>
        <x:v>6070.519354284978</x:v>
      </x:c>
      <x:c r="G823" s="12" t="n">
        <x:f>MOD(Settings!$B$17*G822,Settings!$B$18)</x:f>
        <x:v>588242683</x:v>
      </x:c>
      <x:c r="H823" s="12" t="n">
        <x:f>MAX(G823,1)/Settings!$B$18</x:f>
        <x:v>0.2739218451426932</x:v>
      </x:c>
      <x:c r="I823" s="12" t="n">
        <x:f>-Settings!$B$21*LN(H823)</x:f>
        <x:v>5.17964979994917</x:v>
      </x:c>
      <x:c r="J823" s="12" t="n">
        <x:f>-Settings!$B$24*LN(H823)</x:f>
        <x:v>15.53894939984751</x:v>
      </x:c>
      <x:c r="K823" s="12" t="n">
        <x:f>Settings!$B$12</x:f>
        <x:v>300</x:v>
      </x:c>
      <x:c r="L823" s="12" t="n">
        <x:f>Settings!$B$12*Settings!$B$25</x:f>
        <x:v>75</x:v>
      </x:c>
    </x:row>
    <x:row r="824">
      <x:c r="A824" s="7">
        <x:v>7</x:v>
      </x:c>
      <x:c r="B824" s="7">
        <x:v>99</x:v>
      </x:c>
      <x:c r="C824" s="12" t="n">
        <x:f>MOD(Settings!$B$17*C823,Settings!$B$18)</x:f>
        <x:v>2024285887</x:v>
      </x:c>
      <x:c r="D824" s="12" t="n">
        <x:f>MAX(C824,1)/Settings!$B$18</x:f>
        <x:v>0.9426315724582558</x:v>
      </x:c>
      <x:c r="E824" s="12" t="n">
        <x:f>-Settings!$B$11*LN(D824)</x:f>
        <x:v>3.544786198671549</x:v>
      </x:c>
      <x:c r="F824" s="12">
        <x:f t="shared" si="27"/>
        <x:v>6074.0641404836497</x:v>
      </x:c>
      <x:c r="G824" s="12" t="n">
        <x:f>MOD(Settings!$B$17*G823,Settings!$B$18)</x:f>
        <x:v>1727546040</x:v>
      </x:c>
      <x:c r="H824" s="12" t="n">
        <x:f>MAX(G824,1)/Settings!$B$18</x:f>
        <x:v>0.804451313244389</x:v>
      </x:c>
      <x:c r="I824" s="12" t="n">
        <x:f>-Settings!$B$21*LN(H824)</x:f>
        <x:v>0.8703793296463228</x:v>
      </x:c>
      <x:c r="J824" s="12" t="n">
        <x:f>-Settings!$B$24*LN(H824)</x:f>
        <x:v>2.6111379889389683</x:v>
      </x:c>
      <x:c r="K824" s="12" t="n">
        <x:f>Settings!$B$12</x:f>
        <x:v>300</x:v>
      </x:c>
      <x:c r="L824" s="12" t="n">
        <x:f>Settings!$B$12*Settings!$B$25</x:f>
        <x:v>75</x:v>
      </x:c>
    </x:row>
    <x:row r="825">
      <x:c r="A825" s="7">
        <x:v>7</x:v>
      </x:c>
      <x:c r="B825" s="7">
        <x:v>100</x:v>
      </x:c>
      <x:c r="C825" s="12" t="n">
        <x:f>MOD(Settings!$B$17*C824,Settings!$B$18)</x:f>
        <x:v>1736967035</x:v>
      </x:c>
      <x:c r="D825" s="12" t="n">
        <x:f>MAX(C825,1)/Settings!$B$18</x:f>
        <x:v>0.8088383059058517</x:v>
      </x:c>
      <x:c r="E825" s="12" t="n">
        <x:f>-Settings!$B$11*LN(D825)</x:f>
        <x:v>12.72937505943312</x:v>
      </x:c>
      <x:c r="F825" s="12">
        <x:f t="shared" si="27"/>
        <x:v>6086.7935155430832</x:v>
      </x:c>
      <x:c r="G825" s="12" t="n">
        <x:f>MOD(Settings!$B$17*G824,Settings!$B$18)</x:f>
        <x:v>887386840</x:v>
      </x:c>
      <x:c r="H825" s="12" t="n">
        <x:f>MAX(G825,1)/Settings!$B$18</x:f>
        <x:v>0.4132216984467682</x:v>
      </x:c>
      <x:c r="I825" s="12" t="n">
        <x:f>-Settings!$B$21*LN(H825)</x:f>
        <x:v>3.535084119734021</x:v>
      </x:c>
      <x:c r="J825" s="12" t="n">
        <x:f>-Settings!$B$24*LN(H825)</x:f>
        <x:v>10.605252359202062</x:v>
      </x:c>
      <x:c r="K825" s="12" t="n">
        <x:f>Settings!$B$12</x:f>
        <x:v>300</x:v>
      </x:c>
      <x:c r="L825" s="12" t="n">
        <x:f>Settings!$B$12*Settings!$B$25</x:f>
        <x:v>75</x:v>
      </x:c>
    </x:row>
    <x:row r="826">
      <x:c r="A826" s="7">
        <x:v>7</x:v>
      </x:c>
      <x:c r="B826" s="7">
        <x:v>101</x:v>
      </x:c>
      <x:c r="C826" s="12" t="n">
        <x:f>MOD(Settings!$B$17*C825,Settings!$B$18)</x:f>
        <x:v>312259927</x:v>
      </x:c>
      <x:c r="D826" s="12" t="n">
        <x:f>MAX(C826,1)/Settings!$B$18</x:f>
        <x:v>0.14540735964915127</x:v>
      </x:c>
      <x:c r="E826" s="12" t="n">
        <x:f>-Settings!$B$11*LN(D826)</x:f>
        <x:v>115.6929659156739</x:v>
      </x:c>
      <x:c r="F826" s="12">
        <x:f t="shared" si="27"/>
        <x:v>6202.4864814587572</x:v>
      </x:c>
      <x:c r="G826" s="12" t="n">
        <x:f>MOD(Settings!$B$17*G825,Settings!$B$18)</x:f>
        <x:v>36691465</x:v>
      </x:c>
      <x:c r="H826" s="12" t="n">
        <x:f>MAX(G826,1)/Settings!$B$18</x:f>
        <x:v>0.017085794833063054</x:v>
      </x:c>
      <x:c r="I826" s="12" t="n">
        <x:f>-Settings!$B$21*LN(H826)</x:f>
        <x:v>16.278031488889283</x:v>
      </x:c>
      <x:c r="J826" s="12" t="n">
        <x:f>-Settings!$B$24*LN(H826)</x:f>
        <x:v>48.83409446666785</x:v>
      </x:c>
      <x:c r="K826" s="12" t="n">
        <x:f>Settings!$B$12</x:f>
        <x:v>300</x:v>
      </x:c>
      <x:c r="L826" s="12" t="n">
        <x:f>Settings!$B$12*Settings!$B$25</x:f>
        <x:v>75</x:v>
      </x:c>
    </x:row>
    <x:row r="827">
      <x:c r="A827" s="7">
        <x:v>7</x:v>
      </x:c>
      <x:c r="B827" s="7">
        <x:v>102</x:v>
      </x:c>
      <x:c r="C827" s="12" t="n">
        <x:f>MOD(Settings!$B$17*C826,Settings!$B$18)</x:f>
        <x:v>1850043468</x:v>
      </x:c>
      <x:c r="D827" s="12" t="n">
        <x:f>MAX(C827,1)/Settings!$B$18</x:f>
        <x:v>0.8614936232853185</x:v>
      </x:c>
      <x:c r="E827" s="12" t="n">
        <x:f>-Settings!$B$11*LN(D827)</x:f>
        <x:v>8.945257494948855</x:v>
      </x:c>
      <x:c r="F827" s="12">
        <x:f t="shared" si="27"/>
        <x:v>6211.4317389537064</x:v>
      </x:c>
      <x:c r="G827" s="12" t="n">
        <x:f>MOD(Settings!$B$17*G826,Settings!$B$18)</x:f>
        <x:v>345645566</x:v>
      </x:c>
      <x:c r="H827" s="12" t="n">
        <x:f>MAX(G827,1)/Settings!$B$18</x:f>
        <x:v>0.1609537592907221</x:v>
      </x:c>
      <x:c r="I827" s="12" t="n">
        <x:f>-Settings!$B$21*LN(H827)</x:f>
        <x:v>7.30655265849833</x:v>
      </x:c>
      <x:c r="J827" s="12" t="n">
        <x:f>-Settings!$B$24*LN(H827)</x:f>
        <x:v>21.91965797549499</x:v>
      </x:c>
      <x:c r="K827" s="12" t="n">
        <x:f>Settings!$B$12</x:f>
        <x:v>300</x:v>
      </x:c>
      <x:c r="L827" s="12" t="n">
        <x:f>Settings!$B$12*Settings!$B$25</x:f>
        <x:v>75</x:v>
      </x:c>
    </x:row>
    <x:row r="828">
      <x:c r="A828" s="7">
        <x:v>7</x:v>
      </x:c>
      <x:c r="B828" s="7">
        <x:v>103</x:v>
      </x:c>
      <x:c r="C828" s="12" t="n">
        <x:f>MOD(Settings!$B$17*C827,Settings!$B$18)</x:f>
        <x:v>264841763</x:v>
      </x:c>
      <x:c r="D828" s="12" t="n">
        <x:f>MAX(C828,1)/Settings!$B$18</x:f>
        <x:v>0.1233265563488596</x:v>
      </x:c>
      <x:c r="E828" s="12" t="n">
        <x:f>-Settings!$B$11*LN(D828)</x:f>
        <x:v>125.57517072266774</x:v>
      </x:c>
      <x:c r="F828" s="12">
        <x:f t="shared" si="27"/>
        <x:v>6337.0069096763746</x:v>
      </x:c>
      <x:c r="G828" s="12" t="n">
        <x:f>MOD(Settings!$B$17*G827,Settings!$B$18)</x:f>
        <x:v>321762627</x:v>
      </x:c>
      <x:c r="H828" s="12" t="n">
        <x:f>MAX(G828,1)/Settings!$B$18</x:f>
        <x:v>0.1498323991661111</x:v>
      </x:c>
      <x:c r="I828" s="12" t="n">
        <x:f>-Settings!$B$21*LN(H828)</x:f>
        <x:v>7.592951793867774</x:v>
      </x:c>
      <x:c r="J828" s="12" t="n">
        <x:f>-Settings!$B$24*LN(H828)</x:f>
        <x:v>22.77885538160332</x:v>
      </x:c>
      <x:c r="K828" s="12" t="n">
        <x:f>Settings!$B$12</x:f>
        <x:v>300</x:v>
      </x:c>
      <x:c r="L828" s="12" t="n">
        <x:f>Settings!$B$12*Settings!$B$25</x:f>
        <x:v>75</x:v>
      </x:c>
    </x:row>
    <x:row r="829">
      <x:c r="A829" s="7">
        <x:v>7</x:v>
      </x:c>
      <x:c r="B829" s="7">
        <x:v>104</x:v>
      </x:c>
      <x:c r="C829" s="12" t="n">
        <x:f>MOD(Settings!$B$17*C828,Settings!$B$18)</x:f>
        <x:v>1609394157</x:v>
      </x:c>
      <x:c r="D829" s="12" t="n">
        <x:f>MAX(C829,1)/Settings!$B$18</x:f>
        <x:v>0.7494325552831556</x:v>
      </x:c>
      <x:c r="E829" s="12" t="n">
        <x:f>-Settings!$B$11*LN(D829)</x:f>
        <x:v>17.306337106108327</x:v>
      </x:c>
      <x:c r="F829" s="12">
        <x:f t="shared" si="27"/>
        <x:v>6354.3132467824826</x:v>
      </x:c>
      <x:c r="G829" s="12" t="n">
        <x:f>MOD(Settings!$B$17*G828,Settings!$B$18)</x:f>
        <x:v>500648843</x:v>
      </x:c>
      <x:c r="H829" s="12" t="n">
        <x:f>MAX(G829,1)/Settings!$B$18</x:f>
        <x:v>0.23313278482907115</x:v>
      </x:c>
      <x:c r="I829" s="12" t="n">
        <x:f>-Settings!$B$21*LN(H829)</x:f>
        <x:v>5.824588383091734</x:v>
      </x:c>
      <x:c r="J829" s="12" t="n">
        <x:f>-Settings!$B$24*LN(H829)</x:f>
        <x:v>17.473765149275202</x:v>
      </x:c>
      <x:c r="K829" s="12" t="n">
        <x:f>Settings!$B$12</x:f>
        <x:v>300</x:v>
      </x:c>
      <x:c r="L829" s="12" t="n">
        <x:f>Settings!$B$12*Settings!$B$25</x:f>
        <x:v>75</x:v>
      </x:c>
    </x:row>
    <x:row r="830">
      <x:c r="A830" s="7">
        <x:v>7</x:v>
      </x:c>
      <x:c r="B830" s="7">
        <x:v>105</x:v>
      </x:c>
      <x:c r="C830" s="12" t="n">
        <x:f>MOD(Settings!$B$17*C829,Settings!$B$18)</x:f>
        <x:v>1531062734</x:v>
      </x:c>
      <x:c r="D830" s="12" t="n">
        <x:f>MAX(C830,1)/Settings!$B$18</x:f>
        <x:v>0.7129566439953431</x:v>
      </x:c>
      <x:c r="E830" s="12" t="n">
        <x:f>-Settings!$B$11*LN(D830)</x:f>
        <x:v>20.300080096642972</x:v>
      </x:c>
      <x:c r="F830" s="12">
        <x:f t="shared" si="27"/>
        <x:v>6374.6133268791255</x:v>
      </x:c>
      <x:c r="G830" s="12" t="n">
        <x:f>MOD(Settings!$B$17*G829,Settings!$B$18)</x:f>
        <x:v>564175355</x:v>
      </x:c>
      <x:c r="H830" s="12" t="n">
        <x:f>MAX(G830,1)/Settings!$B$18</x:f>
        <x:v>0.2627146221989368</x:v>
      </x:c>
      <x:c r="I830" s="12" t="n">
        <x:f>-Settings!$B$21*LN(H830)</x:f>
        <x:v>5.346747690532845</x:v>
      </x:c>
      <x:c r="J830" s="12" t="n">
        <x:f>-Settings!$B$24*LN(H830)</x:f>
        <x:v>16.040243071598535</x:v>
      </x:c>
      <x:c r="K830" s="12" t="n">
        <x:f>Settings!$B$12</x:f>
        <x:v>300</x:v>
      </x:c>
      <x:c r="L830" s="12" t="n">
        <x:f>Settings!$B$12*Settings!$B$25</x:f>
        <x:v>75</x:v>
      </x:c>
    </x:row>
    <x:row r="831">
      <x:c r="A831" s="7">
        <x:v>7</x:v>
      </x:c>
      <x:c r="B831" s="7">
        <x:v>106</x:v>
      </x:c>
      <x:c r="C831" s="12" t="n">
        <x:f>MOD(Settings!$B$17*C830,Settings!$B$18)</x:f>
        <x:v>1422311984</x:v>
      </x:c>
      <x:c r="D831" s="12" t="n">
        <x:f>MAX(C831,1)/Settings!$B$18</x:f>
        <x:v>0.6623156297310794</x:v>
      </x:c>
      <x:c r="E831" s="12" t="n">
        <x:f>-Settings!$B$11*LN(D831)</x:f>
        <x:v>24.72078327590814</x:v>
      </x:c>
      <x:c r="F831" s="12">
        <x:f t="shared" si="27"/>
        <x:v>6399.3341101550332</x:v>
      </x:c>
      <x:c r="G831" s="12" t="n">
        <x:f>MOD(Settings!$B$17*G830,Settings!$B$18)</x:f>
        <x:v>954889980</x:v>
      </x:c>
      <x:c r="H831" s="12" t="n">
        <x:f>MAX(G831,1)/Settings!$B$18</x:f>
        <x:v>0.44465529753112015</x:v>
      </x:c>
      <x:c r="I831" s="12" t="n">
        <x:f>-Settings!$B$21*LN(H831)</x:f>
        <x:v>3.2418236370905316</x:v>
      </x:c>
      <x:c r="J831" s="12" t="n">
        <x:f>-Settings!$B$24*LN(H831)</x:f>
        <x:v>9.725470911271595</x:v>
      </x:c>
      <x:c r="K831" s="12" t="n">
        <x:f>Settings!$B$12</x:f>
        <x:v>300</x:v>
      </x:c>
      <x:c r="L831" s="12" t="n">
        <x:f>Settings!$B$12*Settings!$B$25</x:f>
        <x:v>75</x:v>
      </x:c>
    </x:row>
    <x:row r="832">
      <x:c r="A832" s="7">
        <x:v>7</x:v>
      </x:c>
      <x:c r="B832" s="7">
        <x:v>107</x:v>
      </x:c>
      <x:c r="C832" s="12" t="n">
        <x:f>MOD(Settings!$B$17*C831,Settings!$B$18)</x:f>
        <x:v>1157040331</x:v>
      </x:c>
      <x:c r="D832" s="12" t="n">
        <x:f>MAX(C832,1)/Settings!$B$18</x:f>
        <x:v>0.5387888902513258</x:v>
      </x:c>
      <x:c r="E832" s="12" t="n">
        <x:f>-Settings!$B$11*LN(D832)</x:f>
        <x:v>37.10588724528732</x:v>
      </x:c>
      <x:c r="F832" s="12">
        <x:f t="shared" si="27"/>
        <x:v>6436.4399974003209</x:v>
      </x:c>
      <x:c r="G832" s="12" t="n">
        <x:f>MOD(Settings!$B$17*G831,Settings!$B$18)</x:f>
        <x:v>690599829</x:v>
      </x:c>
      <x:c r="H832" s="12" t="n">
        <x:f>MAX(G832,1)/Settings!$B$18</x:f>
        <x:v>0.3215856055363946</x:v>
      </x:c>
      <x:c r="I832" s="12" t="n">
        <x:f>-Settings!$B$21*LN(H832)</x:f>
        <x:v>4.537966006333124</x:v>
      </x:c>
      <x:c r="J832" s="12" t="n">
        <x:f>-Settings!$B$24*LN(H832)</x:f>
        <x:v>13.613898018999372</x:v>
      </x:c>
      <x:c r="K832" s="12" t="n">
        <x:f>Settings!$B$12</x:f>
        <x:v>300</x:v>
      </x:c>
      <x:c r="L832" s="12" t="n">
        <x:f>Settings!$B$12*Settings!$B$25</x:f>
        <x:v>75</x:v>
      </x:c>
    </x:row>
    <x:row r="833">
      <x:c r="A833" s="7">
        <x:v>7</x:v>
      </x:c>
      <x:c r="B833" s="7">
        <x:v>108</x:v>
      </x:c>
      <x:c r="C833" s="12" t="n">
        <x:f>MOD(Settings!$B$17*C832,Settings!$B$18)</x:f>
        <x:v>912419532</x:v>
      </x:c>
      <x:c r="D833" s="12" t="n">
        <x:f>MAX(C833,1)/Settings!$B$18</x:f>
        <x:v>0.42487845403369445</x:v>
      </x:c>
      <x:c r="E833" s="12" t="n">
        <x:f>-Settings!$B$11*LN(D833)</x:f>
        <x:v>51.35712848818553</x:v>
      </x:c>
      <x:c r="F833" s="12">
        <x:f t="shared" si="27"/>
        <x:v>6487.7971258885063</x:v>
      </x:c>
      <x:c r="G833" s="12" t="n">
        <x:f>MOD(Settings!$B$17*G832,Settings!$B$18)</x:f>
        <x:v>1909697615</x:v>
      </x:c>
      <x:c r="H833" s="12" t="n">
        <x:f>MAX(G833,1)/Settings!$B$18</x:f>
        <x:v>0.8892722501835191</x:v>
      </x:c>
      <x:c r="I833" s="12" t="n">
        <x:f>-Settings!$B$21*LN(H833)</x:f>
        <x:v>0.469407388700162</x:v>
      </x:c>
      <x:c r="J833" s="12" t="n">
        <x:f>-Settings!$B$24*LN(H833)</x:f>
        <x:v>1.4082221661004861</x:v>
      </x:c>
      <x:c r="K833" s="12" t="n">
        <x:f>Settings!$B$12</x:f>
        <x:v>300</x:v>
      </x:c>
      <x:c r="L833" s="12" t="n">
        <x:f>Settings!$B$12*Settings!$B$25</x:f>
        <x:v>75</x:v>
      </x:c>
    </x:row>
    <x:row r="834">
      <x:c r="A834" s="7">
        <x:v>7</x:v>
      </x:c>
      <x:c r="B834" s="7">
        <x:v>109</x:v>
      </x:c>
      <x:c r="C834" s="12" t="n">
        <x:f>MOD(Settings!$B$17*C833,Settings!$B$18)</x:f>
        <x:v>2001834744</x:v>
      </x:c>
      <x:c r="D834" s="12" t="n">
        <x:f>MAX(C834,1)/Settings!$B$18</x:f>
        <x:v>0.9321769443024773</x:v>
      </x:c>
      <x:c r="E834" s="12" t="n">
        <x:f>-Settings!$B$11*LN(D834)</x:f>
        <x:v>4.21395767488874</x:v>
      </x:c>
      <x:c r="F834" s="12">
        <x:f t="shared" si="27"/>
        <x:v>6492.011083563395</x:v>
      </x:c>
      <x:c r="G834" s="12" t="n">
        <x:f>MOD(Settings!$B$17*G833,Settings!$B$18)</x:f>
        <x:v>2144710890</x:v>
      </x:c>
      <x:c r="H834" s="12" t="n">
        <x:f>MAX(G834,1)/Settings!$B$18</x:f>
        <x:v>0.9987088344053872</x:v>
      </x:c>
      <x:c r="I834" s="12" t="n">
        <x:f>-Settings!$B$21*LN(H834)</x:f>
        <x:v>0.005167999468436593</x:v>
      </x:c>
      <x:c r="J834" s="12" t="n">
        <x:f>-Settings!$B$24*LN(H834)</x:f>
        <x:v>0.015503998405309779</x:v>
      </x:c>
      <x:c r="K834" s="12" t="n">
        <x:f>Settings!$B$12</x:f>
        <x:v>300</x:v>
      </x:c>
      <x:c r="L834" s="12" t="n">
        <x:f>Settings!$B$12*Settings!$B$25</x:f>
        <x:v>75</x:v>
      </x:c>
    </x:row>
    <x:row r="835">
      <x:c r="A835" s="7">
        <x:v>7</x:v>
      </x:c>
      <x:c r="B835" s="7">
        <x:v>110</x:v>
      </x:c>
      <x:c r="C835" s="12" t="n">
        <x:f>MOD(Settings!$B$17*C834,Settings!$B$18)</x:f>
        <x:v>210244859</x:v>
      </x:c>
      <x:c r="D835" s="12" t="n">
        <x:f>MAX(C835,1)/Settings!$B$18</x:f>
        <x:v>0.09790289173736372</x:v>
      </x:c>
      <x:c r="E835" s="12" t="n">
        <x:f>-Settings!$B$11*LN(D835)</x:f>
        <x:v>139.4267515330384</x:v>
      </x:c>
      <x:c r="F835" s="12">
        <x:f t="shared" si="27"/>
        <x:v>6631.4378350964334</x:v>
      </x:c>
      <x:c r="G835" s="12" t="n">
        <x:f>MOD(Settings!$B$17*G834,Settings!$B$18)</x:f>
        <x:v>642913335</x:v>
      </x:c>
      <x:c r="H835" s="12" t="n">
        <x:f>MAX(G835,1)/Settings!$B$18</x:f>
        <x:v>0.2993798513428214</x:v>
      </x:c>
      <x:c r="I835" s="12" t="n">
        <x:f>-Settings!$B$21*LN(H835)</x:f>
        <x:v>4.824168424181211</x:v>
      </x:c>
      <x:c r="J835" s="12" t="n">
        <x:f>-Settings!$B$24*LN(H835)</x:f>
        <x:v>14.472505272543634</x:v>
      </x:c>
      <x:c r="K835" s="12" t="n">
        <x:f>Settings!$B$12</x:f>
        <x:v>300</x:v>
      </x:c>
      <x:c r="L835" s="12" t="n">
        <x:f>Settings!$B$12*Settings!$B$25</x:f>
        <x:v>75</x:v>
      </x:c>
    </x:row>
    <x:row r="836">
      <x:c r="A836" s="7">
        <x:v>7</x:v>
      </x:c>
      <x:c r="B836" s="7">
        <x:v>111</x:v>
      </x:c>
      <x:c r="C836" s="12" t="n">
        <x:f>MOD(Settings!$B$17*C835,Settings!$B$18)</x:f>
        <x:v>974745898</x:v>
      </x:c>
      <x:c r="D836" s="12" t="n">
        <x:f>MAX(C836,1)/Settings!$B$18</x:f>
        <x:v>0.4539014298719826</x:v>
      </x:c>
      <x:c r="E836" s="12" t="n">
        <x:f>-Settings!$B$11*LN(D836)</x:f>
        <x:v>47.392513159982705</x:v>
      </x:c>
      <x:c r="F836" s="12">
        <x:f t="shared" si="27"/>
        <x:v>6678.8303482564161</x:v>
      </x:c>
      <x:c r="G836" s="12" t="n">
        <x:f>MOD(Settings!$B$17*G835,Settings!$B$18)</x:f>
        <x:v>1454193288</x:v>
      </x:c>
      <x:c r="H836" s="12" t="n">
        <x:f>MAX(G836,1)/Settings!$B$18</x:f>
        <x:v>0.6771615187996819</x:v>
      </x:c>
      <x:c r="I836" s="12" t="n">
        <x:f>-Settings!$B$21*LN(H836)</x:f>
        <x:v>1.559381817277075</x:v>
      </x:c>
      <x:c r="J836" s="12" t="n">
        <x:f>-Settings!$B$24*LN(H836)</x:f>
        <x:v>4.6781454518312255</x:v>
      </x:c>
      <x:c r="K836" s="12" t="n">
        <x:f>Settings!$B$12</x:f>
        <x:v>300</x:v>
      </x:c>
      <x:c r="L836" s="12" t="n">
        <x:f>Settings!$B$12*Settings!$B$25</x:f>
        <x:v>75</x:v>
      </x:c>
    </x:row>
    <x:row r="837">
      <x:c r="A837" s="7">
        <x:v>7</x:v>
      </x:c>
      <x:c r="B837" s="7">
        <x:v>112</x:v>
      </x:c>
      <x:c r="C837" s="12" t="n">
        <x:f>MOD(Settings!$B$17*C836,Settings!$B$18)</x:f>
        <x:v>1549048370</x:v>
      </x:c>
      <x:c r="D837" s="12" t="n">
        <x:f>MAX(C837,1)/Settings!$B$18</x:f>
        <x:v>0.7213318584120515</x:v>
      </x:c>
      <x:c r="E837" s="12" t="n">
        <x:f>-Settings!$B$11*LN(D837)</x:f>
        <x:v>19.599358344074137</x:v>
      </x:c>
      <x:c r="F837" s="12">
        <x:f t="shared" si="27"/>
        <x:v>6698.4297066004901</x:v>
      </x:c>
      <x:c r="G837" s="12" t="n">
        <x:f>MOD(Settings!$B$17*G836,Settings!$B$18)</x:f>
        <x:v>115204909</x:v>
      </x:c>
      <x:c r="H837" s="12" t="n">
        <x:f>MAX(G837,1)/Settings!$B$18</x:f>
        <x:v>0.053646466254092036</x:v>
      </x:c>
      <x:c r="I837" s="12" t="n">
        <x:f>-Settings!$B$21*LN(H837)</x:f>
        <x:v>11.70135871490903</x:v>
      </x:c>
      <x:c r="J837" s="12" t="n">
        <x:f>-Settings!$B$24*LN(H837)</x:f>
        <x:v>35.10407614472709</x:v>
      </x:c>
      <x:c r="K837" s="12" t="n">
        <x:f>Settings!$B$12</x:f>
        <x:v>300</x:v>
      </x:c>
      <x:c r="L837" s="12" t="n">
        <x:f>Settings!$B$12*Settings!$B$25</x:f>
        <x:v>75</x:v>
      </x:c>
    </x:row>
    <x:row r="838">
      <x:c r="A838" s="7">
        <x:v>7</x:v>
      </x:c>
      <x:c r="B838" s="7">
        <x:v>113</x:v>
      </x:c>
      <x:c r="C838" s="12" t="n">
        <x:f>MOD(Settings!$B$17*C837,Settings!$B$18)</x:f>
        <x:v>911702009</x:v>
      </x:c>
      <x:c r="D838" s="12" t="n">
        <x:f>MAX(C838,1)/Settings!$B$18</x:f>
        <x:v>0.42454433134968594</x:v>
      </x:c>
      <x:c r="E838" s="12" t="n">
        <x:f>-Settings!$B$11*LN(D838)</x:f>
        <x:v>51.40433080585214</x:v>
      </x:c>
      <x:c r="F838" s="12">
        <x:f t="shared" si="27"/>
        <x:v>6749.8340374063418</x:v>
      </x:c>
      <x:c r="G838" s="12" t="n">
        <x:f>MOD(Settings!$B$17*G837,Settings!$B$18)</x:f>
        <x:v>1366139616</x:v>
      </x:c>
      <x:c r="H838" s="12" t="n">
        <x:f>MAX(G838,1)/Settings!$B$18</x:f>
        <x:v>0.6361583325248948</x:v>
      </x:c>
      <x:c r="I838" s="12" t="n">
        <x:f>-Settings!$B$21*LN(H838)</x:f>
        <x:v>1.8092311844568414</x:v>
      </x:c>
      <x:c r="J838" s="12" t="n">
        <x:f>-Settings!$B$24*LN(H838)</x:f>
        <x:v>5.427693553370524</x:v>
      </x:c>
      <x:c r="K838" s="12" t="n">
        <x:f>Settings!$B$12</x:f>
        <x:v>300</x:v>
      </x:c>
      <x:c r="L838" s="12" t="n">
        <x:f>Settings!$B$12*Settings!$B$25</x:f>
        <x:v>75</x:v>
      </x:c>
    </x:row>
    <x:row r="839">
      <x:c r="A839" s="7">
        <x:v>7</x:v>
      </x:c>
      <x:c r="B839" s="7">
        <x:v>114</x:v>
      </x:c>
      <x:c r="C839" s="12" t="n">
        <x:f>MOD(Settings!$B$17*C838,Settings!$B$18)</x:f>
        <x:v>679843918</x:v>
      </x:c>
      <x:c r="D839" s="12" t="n">
        <x:f>MAX(C839,1)/Settings!$B$18</x:f>
        <x:v>0.31657699417163476</x:v>
      </x:c>
      <x:c r="E839" s="12" t="n">
        <x:f>-Settings!$B$11*LN(D839)</x:f>
        <x:v>69.01132796746441</x:v>
      </x:c>
      <x:c r="F839" s="12">
        <x:f t="shared" si="27"/>
        <x:v>6818.8453653738061</x:v>
      </x:c>
      <x:c r="G839" s="12" t="n">
        <x:f>MOD(Settings!$B$17*G838,Settings!$B$18)</x:f>
        <x:v>1960856035</x:v>
      </x:c>
      <x:c r="H839" s="12" t="n">
        <x:f>MAX(G839,1)/Settings!$B$18</x:f>
        <x:v>0.9130947459084423</x:v>
      </x:c>
      <x:c r="I839" s="12" t="n">
        <x:f>-Settings!$B$21*LN(H839)</x:f>
        <x:v>0.36366251800567917</x:v>
      </x:c>
      <x:c r="J839" s="12" t="n">
        <x:f>-Settings!$B$24*LN(H839)</x:f>
        <x:v>1.0909875540170375</x:v>
      </x:c>
      <x:c r="K839" s="12" t="n">
        <x:f>Settings!$B$12</x:f>
        <x:v>300</x:v>
      </x:c>
      <x:c r="L839" s="12" t="n">
        <x:f>Settings!$B$12*Settings!$B$25</x:f>
        <x:v>75</x:v>
      </x:c>
    </x:row>
    <x:row r="840">
      <x:c r="A840" s="7">
        <x:v>7</x:v>
      </x:c>
      <x:c r="B840" s="7">
        <x:v>115</x:v>
      </x:c>
      <x:c r="C840" s="12" t="n">
        <x:f>MOD(Settings!$B$17*C839,Settings!$B$18)</x:f>
        <x:v>1523727786</x:v>
      </x:c>
      <x:c r="D840" s="12" t="n">
        <x:f>MAX(C840,1)/Settings!$B$18</x:f>
        <x:v>0.7095410426657373</x:v>
      </x:c>
      <x:c r="E840" s="12" t="n">
        <x:f>-Settings!$B$11*LN(D840)</x:f>
        <x:v>20.588216204767697</x:v>
      </x:c>
      <x:c r="F840" s="12">
        <x:f t="shared" si="27"/>
        <x:v>6839.4335815785735</x:v>
      </x:c>
      <x:c r="G840" s="12" t="n">
        <x:f>MOD(Settings!$B$17*G839,Settings!$B$18)</x:f>
        <x:v>823333383</x:v>
      </x:c>
      <x:c r="H840" s="12" t="n">
        <x:f>MAX(G840,1)/Settings!$B$18</x:f>
        <x:v>0.3833944831897479</x:v>
      </x:c>
      <x:c r="I840" s="12" t="n">
        <x:f>-Settings!$B$21*LN(H840)</x:f>
        <x:v>3.8347633506022847</x:v>
      </x:c>
      <x:c r="J840" s="12" t="n">
        <x:f>-Settings!$B$24*LN(H840)</x:f>
        <x:v>11.504290051806855</x:v>
      </x:c>
      <x:c r="K840" s="12" t="n">
        <x:f>Settings!$B$12</x:f>
        <x:v>300</x:v>
      </x:c>
      <x:c r="L840" s="12" t="n">
        <x:f>Settings!$B$12*Settings!$B$25</x:f>
        <x:v>75</x:v>
      </x:c>
    </x:row>
    <x:row r="841">
      <x:c r="A841" s="7">
        <x:v>7</x:v>
      </x:c>
      <x:c r="B841" s="7">
        <x:v>116</x:v>
      </x:c>
      <x:c r="C841" s="12" t="n">
        <x:f>MOD(Settings!$B$17*C840,Settings!$B$18)</x:f>
        <x:v>550408827</x:v>
      </x:c>
      <x:c r="D841" s="12" t="n">
        <x:f>MAX(C841,1)/Settings!$B$18</x:f>
        <x:v>0.2563040830457136</x:v>
      </x:c>
      <x:c r="E841" s="12" t="n">
        <x:f>-Settings!$B$11*LN(D841)</x:f>
        <x:v>81.68344290063048</x:v>
      </x:c>
      <x:c r="F841" s="12">
        <x:f t="shared" si="27"/>
        <x:v>6921.1170244792038</x:v>
      </x:c>
      <x:c r="G841" s="12" t="n">
        <x:f>MOD(Settings!$B$17*G840,Settings!$B$18)</x:f>
        <x:v>1527030460</x:v>
      </x:c>
      <x:c r="H841" s="12" t="n">
        <x:f>MAX(G841,1)/Settings!$B$18</x:f>
        <x:v>0.7110789700928511</x:v>
      </x:c>
      <x:c r="I841" s="12" t="n">
        <x:f>-Settings!$B$21*LN(H841)</x:f>
        <x:v>1.3638871451959822</x:v>
      </x:c>
      <x:c r="J841" s="12" t="n">
        <x:f>-Settings!$B$24*LN(H841)</x:f>
        <x:v>4.091661435587946</x:v>
      </x:c>
      <x:c r="K841" s="12" t="n">
        <x:f>Settings!$B$12</x:f>
        <x:v>300</x:v>
      </x:c>
      <x:c r="L841" s="12" t="n">
        <x:f>Settings!$B$12*Settings!$B$25</x:f>
        <x:v>75</x:v>
      </x:c>
    </x:row>
    <x:row r="842">
      <x:c r="A842" s="7">
        <x:v>7</x:v>
      </x:c>
      <x:c r="B842" s="7">
        <x:v>117</x:v>
      </x:c>
      <x:c r="C842" s="12" t="n">
        <x:f>MOD(Settings!$B$17*C841,Settings!$B$18)</x:f>
        <x:v>1509087760</x:v>
      </x:c>
      <x:c r="D842" s="12" t="n">
        <x:f>MAX(C842,1)/Settings!$B$18</x:f>
        <x:v>0.7027237493091839</x:v>
      </x:c>
      <x:c r="E842" s="12" t="n">
        <x:f>-Settings!$B$11*LN(D842)</x:f>
        <x:v>21.16748544787622</x:v>
      </x:c>
      <x:c r="F842" s="12">
        <x:f t="shared" si="27"/>
        <x:v>6942.2845099270799</x:v>
      </x:c>
      <x:c r="G842" s="12" t="n">
        <x:f>MOD(Settings!$B$17*G841,Settings!$B$18)</x:f>
        <x:v>223875923</x:v>
      </x:c>
      <x:c r="H842" s="12" t="n">
        <x:f>MAX(G842,1)/Settings!$B$18</x:f>
        <x:v>0.10425035054993366</x:v>
      </x:c>
      <x:c r="I842" s="12" t="n">
        <x:f>-Settings!$B$21*LN(H842)</x:f>
        <x:v>9.043840222878352</x:v>
      </x:c>
      <x:c r="J842" s="12" t="n">
        <x:f>-Settings!$B$24*LN(H842)</x:f>
        <x:v>27.131520668635055</x:v>
      </x:c>
      <x:c r="K842" s="12" t="n">
        <x:f>Settings!$B$12</x:f>
        <x:v>300</x:v>
      </x:c>
      <x:c r="L842" s="12" t="n">
        <x:f>Settings!$B$12*Settings!$B$25</x:f>
        <x:v>75</x:v>
      </x:c>
    </x:row>
    <x:row r="843">
      <x:c r="A843" s="7">
        <x:v>7</x:v>
      </x:c>
      <x:c r="B843" s="7">
        <x:v>118</x:v>
      </x:c>
      <x:c r="C843" s="12" t="n">
        <x:f>MOD(Settings!$B$17*C842,Settings!$B$18)</x:f>
        <x:v>1456111250</x:v>
      </x:c>
      <x:c r="D843" s="12" t="n">
        <x:f>MAX(C843,1)/Settings!$B$18</x:f>
        <x:v>0.6780546394540251</x:v>
      </x:c>
      <x:c r="E843" s="12" t="n">
        <x:f>-Settings!$B$11*LN(D843)</x:f>
        <x:v>23.311644307418703</x:v>
      </x:c>
      <x:c r="F843" s="12">
        <x:f t="shared" si="27"/>
        <x:v>6965.5961542344985</x:v>
      </x:c>
      <x:c r="G843" s="12" t="n">
        <x:f>MOD(Settings!$B$17*G842,Settings!$B$18)</x:f>
        <x:v>291288317</x:v>
      </x:c>
      <x:c r="H843" s="12" t="n">
        <x:f>MAX(G843,1)/Settings!$B$18</x:f>
        <x:v>0.13564169273508792</x:v>
      </x:c>
      <x:c r="I843" s="12" t="n">
        <x:f>-Settings!$B$21*LN(H843)</x:f>
        <x:v>7.990953928747052</x:v>
      </x:c>
      <x:c r="J843" s="12" t="n">
        <x:f>-Settings!$B$24*LN(H843)</x:f>
        <x:v>23.972861786241154</x:v>
      </x:c>
      <x:c r="K843" s="12" t="n">
        <x:f>Settings!$B$12</x:f>
        <x:v>300</x:v>
      </x:c>
      <x:c r="L843" s="12" t="n">
        <x:f>Settings!$B$12*Settings!$B$25</x:f>
        <x:v>75</x:v>
      </x:c>
    </x:row>
    <x:row r="844">
      <x:c r="A844" s="7">
        <x:v>7</x:v>
      </x:c>
      <x:c r="B844" s="7">
        <x:v>119</x:v>
      </x:c>
      <x:c r="C844" s="12" t="n">
        <x:f>MOD(Settings!$B$17*C843,Settings!$B$18)</x:f>
        <x:v>138137538</x:v>
      </x:c>
      <x:c r="D844" s="12" t="n">
        <x:f>MAX(C844,1)/Settings!$B$18</x:f>
        <x:v>0.06432530380055555</x:v>
      </x:c>
      <x:c r="E844" s="12" t="n">
        <x:f>-Settings!$B$11*LN(D844)</x:f>
        <x:v>164.62813187551674</x:v>
      </x:c>
      <x:c r="F844" s="12">
        <x:f t="shared" si="27"/>
        <x:v>7130.2242861100149</x:v>
      </x:c>
      <x:c r="G844" s="12" t="n">
        <x:f>MOD(Settings!$B$17*G843,Settings!$B$18)</x:f>
        <x:v>1567512306</x:v>
      </x:c>
      <x:c r="H844" s="12" t="n">
        <x:f>MAX(G844,1)/Settings!$B$18</x:f>
        <x:v>0.7299297986225829</x:v>
      </x:c>
      <x:c r="I844" s="12" t="n">
        <x:f>-Settings!$B$21*LN(H844)</x:f>
        <x:v>1.2592276629376276</x:v>
      </x:c>
      <x:c r="J844" s="12" t="n">
        <x:f>-Settings!$B$24*LN(H844)</x:f>
        <x:v>3.7776829888128827</x:v>
      </x:c>
      <x:c r="K844" s="12" t="n">
        <x:f>Settings!$B$12</x:f>
        <x:v>300</x:v>
      </x:c>
      <x:c r="L844" s="12" t="n">
        <x:f>Settings!$B$12*Settings!$B$25</x:f>
        <x:v>75</x:v>
      </x:c>
    </x:row>
    <x:row r="845">
      <x:c r="A845" s="7">
        <x:v>7</x:v>
      </x:c>
      <x:c r="B845" s="7">
        <x:v>120</x:v>
      </x:c>
      <x:c r="C845" s="12" t="n">
        <x:f>MOD(Settings!$B$17*C844,Settings!$B$18)</x:f>
        <x:v>247778759</x:v>
      </x:c>
      <x:c r="D845" s="12" t="n">
        <x:f>MAX(C845,1)/Settings!$B$18</x:f>
        <x:v>0.11538097593718254</x:v>
      </x:c>
      <x:c r="E845" s="12" t="n">
        <x:f>-Settings!$B$11*LN(D845)</x:f>
        <x:v>129.57094750371473</x:v>
      </x:c>
      <x:c r="F845" s="12">
        <x:f t="shared" si="27"/>
        <x:v>7259.7952336137296</x:v>
      </x:c>
      <x:c r="G845" s="12" t="n">
        <x:f>MOD(Settings!$B$17*G844,Settings!$B$18)</x:f>
        <x:v>1997429193</x:v>
      </x:c>
      <x:c r="H845" s="12" t="n">
        <x:f>MAX(G845,1)/Settings!$B$18</x:f>
        <x:v>0.9301254497515622</x:v>
      </x:c>
      <x:c r="I845" s="12" t="n">
        <x:f>-Settings!$B$21*LN(H845)</x:f>
        <x:v>0.2897432389039605</x:v>
      </x:c>
      <x:c r="J845" s="12" t="n">
        <x:f>-Settings!$B$24*LN(H845)</x:f>
        <x:v>0.8692297167118814</x:v>
      </x:c>
      <x:c r="K845" s="12" t="n">
        <x:f>Settings!$B$12</x:f>
        <x:v>300</x:v>
      </x:c>
      <x:c r="L845" s="12" t="n">
        <x:f>Settings!$B$12*Settings!$B$25</x:f>
        <x:v>75</x:v>
      </x:c>
    </x:row>
    <x:row r="846">
      <x:c r="A846" s="7">
        <x:v>8</x:v>
      </x:c>
      <x:c r="B846" s="7">
        <x:v>1</x:v>
      </x:c>
      <x:c r="C846" s="12" t="n">
        <x:f>MOD(Settings!$B$17*(Settings!$B$15+1000*A846),Settings!$B$18)</x:f>
        <x:v>341938415</x:v>
      </x:c>
      <x:c r="D846" s="12" t="n">
        <x:f>MAX(C846,1)/Settings!$B$18</x:f>
        <x:v>0.15922748258301406</x:v>
      </x:c>
      <x:c r="E846" s="12" t="n">
        <x:f>-Settings!$B$11*LN(D846)</x:f>
        <x:v>110.24528347081718</x:v>
      </x:c>
      <x:c r="F846" s="12" t="n">
        <x:f>E846</x:f>
        <x:v>110.24528347081718</x:v>
      </x:c>
      <x:c r="G846" s="12" t="n">
        <x:f>MOD(Settings!$B$17*(Settings!$B$16+1000*A846),Settings!$B$18)</x:f>
        <x:v>1047429047</x:v>
      </x:c>
      <x:c r="H846" s="12" t="n">
        <x:f>MAX(G846,1)/Settings!$B$18</x:f>
        <x:v>0.4877471586166635</x:v>
      </x:c>
      <x:c r="I846" s="12" t="n">
        <x:f>-Settings!$B$21*LN(H846)</x:f>
        <x:v>2.871832499948369</x:v>
      </x:c>
      <x:c r="J846" s="12" t="n">
        <x:f>-Settings!$B$24*LN(H846)</x:f>
        <x:v>8.615497499845107</x:v>
      </x:c>
      <x:c r="K846" s="12" t="n">
        <x:f>Settings!$B$12</x:f>
        <x:v>300</x:v>
      </x:c>
      <x:c r="L846" s="12" t="n">
        <x:f>Settings!$B$12*Settings!$B$25</x:f>
        <x:v>75</x:v>
      </x:c>
    </x:row>
    <x:row r="847">
      <x:c r="A847" s="7">
        <x:v>8</x:v>
      </x:c>
      <x:c r="B847" s="7">
        <x:v>2</x:v>
      </x:c>
      <x:c r="C847" s="12" t="n">
        <x:f>MOD(Settings!$B$17*C846,Settings!$B$18)</x:f>
        <x:v>292701533</x:v>
      </x:c>
      <x:c r="D847" s="12" t="n">
        <x:f>MAX(C847,1)/Settings!$B$18</x:f>
        <x:v>0.13629977271719826</x:v>
      </x:c>
      <x:c r="E847" s="12" t="n">
        <x:f>-Settings!$B$11*LN(D847)</x:f>
        <x:v>119.57391646798571</x:v>
      </x:c>
      <x:c r="F847" s="12" t="n">
        <x:f t="shared" ref="F847:F878" si="28">F846+E847</x:f>
        <x:v>229.8191999388029</x:v>
      </x:c>
      <x:c r="G847" s="12" t="n">
        <x:f>MOD(Settings!$B$17*G846,Settings!$B$18)</x:f>
        <x:v>1216538470</x:v>
      </x:c>
      <x:c r="H847" s="12" t="n">
        <x:f>MAX(G847,1)/Settings!$B$18</x:f>
        <x:v>0.5664948702633823</x:v>
      </x:c>
      <x:c r="I847" s="12" t="n">
        <x:f>-Settings!$B$21*LN(H847)</x:f>
        <x:v>2.2731490147789386</x:v>
      </x:c>
      <x:c r="J847" s="12" t="n">
        <x:f>-Settings!$B$24*LN(H847)</x:f>
        <x:v>6.819447044336815</x:v>
      </x:c>
      <x:c r="K847" s="12" t="n">
        <x:f>Settings!$B$12</x:f>
        <x:v>300</x:v>
      </x:c>
      <x:c r="L847" s="12" t="n">
        <x:f>Settings!$B$12*Settings!$B$25</x:f>
        <x:v>75</x:v>
      </x:c>
    </x:row>
    <x:row r="848">
      <x:c r="A848" s="7">
        <x:v>8</x:v>
      </x:c>
      <x:c r="B848" s="7">
        <x:v>3</x:v>
      </x:c>
      <x:c r="C848" s="12" t="n">
        <x:f>MOD(Settings!$B$17*C847,Settings!$B$18)</x:f>
        <x:v>1697113501</x:v>
      </x:c>
      <x:c r="D848" s="12" t="n">
        <x:f>MAX(C848,1)/Settings!$B$18</x:f>
        <x:v>0.7902800579510071</x:v>
      </x:c>
      <x:c r="E848" s="12" t="n">
        <x:f>-Settings!$B$11*LN(D848)</x:f>
        <x:v>14.122073556433232</x:v>
      </x:c>
      <x:c r="F848" s="12">
        <x:f t="shared" si="28"/>
        <x:v>243.94127349523615</x:v>
      </x:c>
      <x:c r="G848" s="12" t="n">
        <x:f>MOD(Settings!$B$17*G847,Settings!$B$18)</x:f>
        <x:v>170262203</x:v>
      </x:c>
      <x:c r="H848" s="12" t="n">
        <x:f>MAX(G848,1)/Settings!$B$18</x:f>
        <x:v>0.07928451666575136</x:v>
      </x:c>
      <x:c r="I848" s="12" t="n">
        <x:f>-Settings!$B$21*LN(H848)</x:f>
        <x:v>10.138849678086995</x:v>
      </x:c>
      <x:c r="J848" s="12" t="n">
        <x:f>-Settings!$B$24*LN(H848)</x:f>
        <x:v>30.416549034260985</x:v>
      </x:c>
      <x:c r="K848" s="12" t="n">
        <x:f>Settings!$B$12</x:f>
        <x:v>300</x:v>
      </x:c>
      <x:c r="L848" s="12" t="n">
        <x:f>Settings!$B$12*Settings!$B$25</x:f>
        <x:v>75</x:v>
      </x:c>
    </x:row>
    <x:row r="849">
      <x:c r="A849" s="7">
        <x:v>8</x:v>
      </x:c>
      <x:c r="B849" s="7">
        <x:v>4</x:v>
      </x:c>
      <x:c r="C849" s="12" t="n">
        <x:f>MOD(Settings!$B$17*C848,Settings!$B$18)</x:f>
        <x:v>508811853</x:v>
      </x:c>
      <x:c r="D849" s="12" t="n">
        <x:f>MAX(C849,1)/Settings!$B$18</x:f>
        <x:v>0.2369339825757472</x:v>
      </x:c>
      <x:c r="E849" s="12" t="n">
        <x:f>-Settings!$B$11*LN(D849)</x:f>
        <x:v>86.39842387099429</x:v>
      </x:c>
      <x:c r="F849" s="12">
        <x:f t="shared" si="28"/>
        <x:v>330.33969736623044</x:v>
      </x:c>
      <x:c r="G849" s="12" t="n">
        <x:f>MOD(Settings!$B$17*G848,Settings!$B$18)</x:f>
        <x:v>1148628017</x:v>
      </x:c>
      <x:c r="H849" s="12" t="n">
        <x:f>MAX(G849,1)/Settings!$B$18</x:f>
        <x:v>0.5348716012830248</x:v>
      </x:c>
      <x:c r="I849" s="12" t="n">
        <x:f>-Settings!$B$21*LN(H849)</x:f>
        <x:v>2.5029142339679455</x:v>
      </x:c>
      <x:c r="J849" s="12" t="n">
        <x:f>-Settings!$B$24*LN(H849)</x:f>
        <x:v>7.508742701903836</x:v>
      </x:c>
      <x:c r="K849" s="12" t="n">
        <x:f>Settings!$B$12</x:f>
        <x:v>300</x:v>
      </x:c>
      <x:c r="L849" s="12" t="n">
        <x:f>Settings!$B$12*Settings!$B$25</x:f>
        <x:v>75</x:v>
      </x:c>
    </x:row>
    <x:row r="850">
      <x:c r="A850" s="7">
        <x:v>8</x:v>
      </x:c>
      <x:c r="B850" s="7">
        <x:v>5</x:v>
      </x:c>
      <x:c r="C850" s="12" t="n">
        <x:f>MOD(Settings!$B$17*C849,Settings!$B$18)</x:f>
        <x:v>320931017</x:v>
      </x:c>
      <x:c r="D850" s="12" t="n">
        <x:f>MAX(C850,1)/Settings!$B$18</x:f>
        <x:v>0.14944515058279279</x:v>
      </x:c>
      <x:c r="E850" s="12" t="n">
        <x:f>-Settings!$B$11*LN(D850)</x:f>
        <x:v>114.04955035225562</x:v>
      </x:c>
      <x:c r="F850" s="12">
        <x:f t="shared" si="28"/>
        <x:v>444.38924771848605</x:v>
      </x:c>
      <x:c r="G850" s="12" t="n">
        <x:f>MOD(Settings!$B$17*G849,Settings!$B$18)</x:f>
        <x:v>1260578836</x:v>
      </x:c>
      <x:c r="H850" s="12" t="n">
        <x:f>MAX(G850,1)/Settings!$B$18</x:f>
        <x:v>0.587002763797996</x:v>
      </x:c>
      <x:c r="I850" s="12" t="n">
        <x:f>-Settings!$B$21*LN(H850)</x:f>
        <x:v>2.130903003284036</x:v>
      </x:c>
      <x:c r="J850" s="12" t="n">
        <x:f>-Settings!$B$24*LN(H850)</x:f>
        <x:v>6.392709009852108</x:v>
      </x:c>
      <x:c r="K850" s="12" t="n">
        <x:f>Settings!$B$12</x:f>
        <x:v>300</x:v>
      </x:c>
      <x:c r="L850" s="12" t="n">
        <x:f>Settings!$B$12*Settings!$B$25</x:f>
        <x:v>75</x:v>
      </x:c>
    </x:row>
    <x:row r="851">
      <x:c r="A851" s="7">
        <x:v>8</x:v>
      </x:c>
      <x:c r="B851" s="7">
        <x:v>6</x:v>
      </x:c>
      <x:c r="C851" s="12" t="n">
        <x:f>MOD(Settings!$B$17*C850,Settings!$B$18)</x:f>
        <x:v>1556165102</x:v>
      </x:c>
      <x:c r="D851" s="12" t="n">
        <x:f>MAX(C851,1)/Settings!$B$18</x:f>
        <x:v>0.7246458449981389</x:v>
      </x:c>
      <x:c r="E851" s="12" t="n">
        <x:f>-Settings!$B$11*LN(D851)</x:f>
        <x:v>19.32433398810862</x:v>
      </x:c>
      <x:c r="F851" s="12">
        <x:f t="shared" si="28"/>
        <x:v>463.71358170659465</x:v>
      </x:c>
      <x:c r="G851" s="12" t="n">
        <x:f>MOD(Settings!$B$17*G850,Settings!$B$18)</x:f>
        <x:v>1622318997</x:v>
      </x:c>
      <x:c r="H851" s="12" t="n">
        <x:f>MAX(G851,1)/Settings!$B$18</x:f>
        <x:v>0.7554511529186048</x:v>
      </x:c>
      <x:c r="I851" s="12" t="n">
        <x:f>-Settings!$B$21*LN(H851)</x:f>
        <x:v>1.1217606186502354</x:v>
      </x:c>
      <x:c r="J851" s="12" t="n">
        <x:f>-Settings!$B$24*LN(H851)</x:f>
        <x:v>3.3652818559507063</x:v>
      </x:c>
      <x:c r="K851" s="12" t="n">
        <x:f>Settings!$B$12</x:f>
        <x:v>300</x:v>
      </x:c>
      <x:c r="L851" s="12" t="n">
        <x:f>Settings!$B$12*Settings!$B$25</x:f>
        <x:v>75</x:v>
      </x:c>
    </x:row>
    <x:row r="852">
      <x:c r="A852" s="7">
        <x:v>8</x:v>
      </x:c>
      <x:c r="B852" s="7">
        <x:v>7</x:v>
      </x:c>
      <x:c r="C852" s="12" t="n">
        <x:f>MOD(Settings!$B$17*C851,Settings!$B$18)</x:f>
        <x:v>263532501</x:v>
      </x:c>
      <x:c r="D852" s="12" t="n">
        <x:f>MAX(C852,1)/Settings!$B$18</x:f>
        <x:v>0.12271688372023258</x:v>
      </x:c>
      <x:c r="E852" s="12" t="n">
        <x:f>-Settings!$B$11*LN(D852)</x:f>
        <x:v>125.87252010597722</x:v>
      </x:c>
      <x:c r="F852" s="12">
        <x:f t="shared" si="28"/>
        <x:v>589.58610181257188</x:v>
      </x:c>
      <x:c r="G852" s="12" t="n">
        <x:f>MOD(Settings!$B$17*G851,Settings!$B$18)</x:f>
        <x:v>1863000267</x:v>
      </x:c>
      <x:c r="H852" s="12" t="n">
        <x:f>MAX(G852,1)/Settings!$B$18</x:f>
        <x:v>0.8675271029898557</x:v>
      </x:c>
      <x:c r="I852" s="12" t="n">
        <x:f>-Settings!$B$21*LN(H852)</x:f>
        <x:v>0.5684341000382431</x:v>
      </x:c>
      <x:c r="J852" s="12" t="n">
        <x:f>-Settings!$B$24*LN(H852)</x:f>
        <x:v>1.7053023001147294</x:v>
      </x:c>
      <x:c r="K852" s="12" t="n">
        <x:f>Settings!$B$12</x:f>
        <x:v>300</x:v>
      </x:c>
      <x:c r="L852" s="12" t="n">
        <x:f>Settings!$B$12*Settings!$B$25</x:f>
        <x:v>75</x:v>
      </x:c>
    </x:row>
    <x:row r="853">
      <x:c r="A853" s="7">
        <x:v>8</x:v>
      </x:c>
      <x:c r="B853" s="7">
        <x:v>8</x:v>
      </x:c>
      <x:c r="C853" s="12" t="n">
        <x:f>MOD(Settings!$B$17*C852,Settings!$B$18)</x:f>
        <x:v>1079464193</x:v>
      </x:c>
      <x:c r="D853" s="12" t="n">
        <x:f>MAX(C853,1)/Settings!$B$18</x:f>
        <x:v>0.5026646859490614</x:v>
      </x:c>
      <x:c r="E853" s="12" t="n">
        <x:f>-Settings!$B$11*LN(D853)</x:f>
        <x:v>41.26991757058487</x:v>
      </x:c>
      <x:c r="F853" s="12">
        <x:f t="shared" si="28"/>
        <x:v>630.85601938315676</x:v>
      </x:c>
      <x:c r="G853" s="12" t="n">
        <x:f>MOD(Settings!$B$17*G852,Settings!$B$18)</x:f>
        <x:v>1133914209</x:v>
      </x:c>
      <x:c r="H853" s="12" t="n">
        <x:f>MAX(G853,1)/Settings!$B$18</x:f>
        <x:v>0.5280199505053553</x:v>
      </x:c>
      <x:c r="I853" s="12" t="n">
        <x:f>-Settings!$B$21*LN(H853)</x:f>
        <x:v>2.5544848437667644</x:v>
      </x:c>
      <x:c r="J853" s="12" t="n">
        <x:f>-Settings!$B$24*LN(H853)</x:f>
        <x:v>7.663454531300293</x:v>
      </x:c>
      <x:c r="K853" s="12" t="n">
        <x:f>Settings!$B$12</x:f>
        <x:v>300</x:v>
      </x:c>
      <x:c r="L853" s="12" t="n">
        <x:f>Settings!$B$12*Settings!$B$25</x:f>
        <x:v>75</x:v>
      </x:c>
    </x:row>
    <x:row r="854">
      <x:c r="A854" s="7">
        <x:v>8</x:v>
      </x:c>
      <x:c r="B854" s="7">
        <x:v>9</x:v>
      </x:c>
      <x:c r="C854" s="12" t="n">
        <x:f>MOD(Settings!$B$17*C853,Settings!$B$18)</x:f>
        <x:v>612841895</x:v>
      </x:c>
      <x:c r="D854" s="12" t="n">
        <x:f>MAX(C854,1)/Settings!$B$18</x:f>
        <x:v>0.2853767458747033</x:v>
      </x:c>
      <x:c r="E854" s="12" t="n">
        <x:f>-Settings!$B$11*LN(D854)</x:f>
        <x:v>75.23670337947065</x:v>
      </x:c>
      <x:c r="F854" s="12">
        <x:f t="shared" si="28"/>
        <x:v>706.09272276262743</x:v>
      </x:c>
      <x:c r="G854" s="12" t="n">
        <x:f>MOD(Settings!$B$17*G853,Settings!$B$18)</x:f>
        <x:v>926227185</x:v>
      </x:c>
      <x:c r="H854" s="12" t="n">
        <x:f>MAX(G854,1)/Settings!$B$18</x:f>
        <x:v>0.43130814350736707</x:v>
      </x:c>
      <x:c r="I854" s="12" t="n">
        <x:f>-Settings!$B$21*LN(H854)</x:f>
        <x:v>3.3637299768015287</x:v>
      </x:c>
      <x:c r="J854" s="12" t="n">
        <x:f>-Settings!$B$24*LN(H854)</x:f>
        <x:v>10.091189930404585</x:v>
      </x:c>
      <x:c r="K854" s="12" t="n">
        <x:f>Settings!$B$12</x:f>
        <x:v>300</x:v>
      </x:c>
      <x:c r="L854" s="12" t="n">
        <x:f>Settings!$B$12*Settings!$B$25</x:f>
        <x:v>75</x:v>
      </x:c>
    </x:row>
    <x:row r="855">
      <x:c r="A855" s="7">
        <x:v>8</x:v>
      </x:c>
      <x:c r="B855" s="7">
        <x:v>10</x:v>
      </x:c>
      <x:c r="C855" s="12" t="n">
        <x:f>MOD(Settings!$B$17*C854,Settings!$B$18)</x:f>
        <x:v>702158253</x:v>
      </x:c>
      <x:c r="D855" s="12" t="n">
        <x:f>MAX(C855,1)/Settings!$B$18</x:f>
        <x:v>0.3269679161379896</x:v>
      </x:c>
      <x:c r="E855" s="12" t="n">
        <x:f>-Settings!$B$11*LN(D855)</x:f>
        <x:v>67.07359372107102</x:v>
      </x:c>
      <x:c r="F855" s="12">
        <x:f t="shared" si="28"/>
        <x:v>773.16631648369844</x:v>
      </x:c>
      <x:c r="G855" s="12" t="n">
        <x:f>MOD(Settings!$B$17*G854,Settings!$B$18)</x:f>
        <x:v>2138824839</x:v>
      </x:c>
      <x:c r="H855" s="12" t="n">
        <x:f>MAX(G855,1)/Settings!$B$18</x:f>
        <x:v>0.9959679283182918</x:v>
      </x:c>
      <x:c r="I855" s="12" t="n">
        <x:f>-Settings!$B$21*LN(H855)</x:f>
        <x:v>0.01616088959851301</x:v>
      </x:c>
      <x:c r="J855" s="12" t="n">
        <x:f>-Settings!$B$24*LN(H855)</x:f>
        <x:v>0.04848266879553903</x:v>
      </x:c>
      <x:c r="K855" s="12" t="n">
        <x:f>Settings!$B$12</x:f>
        <x:v>300</x:v>
      </x:c>
      <x:c r="L855" s="12" t="n">
        <x:f>Settings!$B$12*Settings!$B$25</x:f>
        <x:v>75</x:v>
      </x:c>
    </x:row>
    <x:row r="856">
      <x:c r="A856" s="7">
        <x:v>8</x:v>
      </x:c>
      <x:c r="B856" s="7">
        <x:v>11</x:v>
      </x:c>
      <x:c r="C856" s="12" t="n">
        <x:f>MOD(Settings!$B$17*C855,Settings!$B$18)</x:f>
        <x:v>751117906</x:v>
      </x:c>
      <x:c r="D856" s="12" t="n">
        <x:f>MAX(C856,1)/Settings!$B$18</x:f>
        <x:v>0.3497665311907262</x:v>
      </x:c>
      <x:c r="E856" s="12" t="n">
        <x:f>-Settings!$B$11*LN(D856)</x:f>
        <x:v>63.02936404912761</x:v>
      </x:c>
      <x:c r="F856" s="12">
        <x:f t="shared" si="28"/>
        <x:v>836.19568053282603</x:v>
      </x:c>
      <x:c r="G856" s="12" t="n">
        <x:f>MOD(Settings!$B$17*G855,Settings!$B$18)</x:f>
        <x:v>500301940</x:v>
      </x:c>
      <x:c r="H856" s="12" t="n">
        <x:f>MAX(G856,1)/Settings!$B$18</x:f>
        <x:v>0.23297124553144502</x:v>
      </x:c>
      <x:c r="I856" s="12" t="n">
        <x:f>-Settings!$B$21*LN(H856)</x:f>
        <x:v>5.827360971073328</x:v>
      </x:c>
      <x:c r="J856" s="12" t="n">
        <x:f>-Settings!$B$24*LN(H856)</x:f>
        <x:v>17.482082913219983</x:v>
      </x:c>
      <x:c r="K856" s="12" t="n">
        <x:f>Settings!$B$12</x:f>
        <x:v>300</x:v>
      </x:c>
      <x:c r="L856" s="12" t="n">
        <x:f>Settings!$B$12*Settings!$B$25</x:f>
        <x:v>75</x:v>
      </x:c>
    </x:row>
    <x:row r="857">
      <x:c r="A857" s="7">
        <x:v>8</x:v>
      </x:c>
      <x:c r="B857" s="7">
        <x:v>12</x:v>
      </x:c>
      <x:c r="C857" s="12" t="n">
        <x:f>MOD(Settings!$B$17*C856,Settings!$B$18)</x:f>
        <x:v>1129769076</x:v>
      </x:c>
      <x:c r="D857" s="12" t="n">
        <x:f>MAX(C857,1)/Settings!$B$18</x:f>
        <x:v>0.5260897225356147</x:v>
      </x:c>
      <x:c r="E857" s="12" t="n">
        <x:f>-Settings!$B$11*LN(D857)</x:f>
        <x:v>38.53701033767703</x:v>
      </x:c>
      <x:c r="F857" s="12">
        <x:f t="shared" si="28"/>
        <x:v>874.73269087050312</x:v>
      </x:c>
      <x:c r="G857" s="12" t="n">
        <x:f>MOD(Settings!$B$17*G856,Settings!$B$18)</x:f>
        <x:v>1176227575</x:v>
      </x:c>
      <x:c r="H857" s="12" t="n">
        <x:f>MAX(G857,1)/Settings!$B$18</x:f>
        <x:v>0.5477236469964141</x:v>
      </x:c>
      <x:c r="I857" s="12" t="n">
        <x:f>-Settings!$B$21*LN(H857)</x:f>
        <x:v>2.4079376521406823</x:v>
      </x:c>
      <x:c r="J857" s="12" t="n">
        <x:f>-Settings!$B$24*LN(H857)</x:f>
        <x:v>7.223812956422047</x:v>
      </x:c>
      <x:c r="K857" s="12" t="n">
        <x:f>Settings!$B$12</x:f>
        <x:v>300</x:v>
      </x:c>
      <x:c r="L857" s="12" t="n">
        <x:f>Settings!$B$12*Settings!$B$25</x:f>
        <x:v>75</x:v>
      </x:c>
    </x:row>
    <x:row r="858">
      <x:c r="A858" s="7">
        <x:v>8</x:v>
      </x:c>
      <x:c r="B858" s="7">
        <x:v>13</x:v>
      </x:c>
      <x:c r="C858" s="12" t="n">
        <x:f>MOD(Settings!$B$17*C857,Settings!$B$18)</x:f>
        <x:v>2125937205</x:v>
      </x:c>
      <x:c r="D858" s="12" t="n">
        <x:f>MAX(C858,1)/Settings!$B$18</x:f>
        <x:v>0.9899666560767063</x:v>
      </x:c>
      <x:c r="E858" s="12" t="n">
        <x:f>-Settings!$B$11*LN(D858)</x:f>
        <x:v>0.6050410290785804</x:v>
      </x:c>
      <x:c r="F858" s="12">
        <x:f t="shared" si="28"/>
        <x:v>875.33773189958174</x:v>
      </x:c>
      <x:c r="G858" s="12" t="n">
        <x:f>MOD(Settings!$B$17*G857,Settings!$B$18)</x:f>
        <x:v>1269882390</x:v>
      </x:c>
      <x:c r="H858" s="12" t="n">
        <x:f>MAX(G858,1)/Settings!$B$18</x:f>
        <x:v>0.5913350687321904</x:v>
      </x:c>
      <x:c r="I858" s="12" t="n">
        <x:f>-Settings!$B$21*LN(H858)</x:f>
        <x:v>2.1014898802526916</x:v>
      </x:c>
      <x:c r="J858" s="12" t="n">
        <x:f>-Settings!$B$24*LN(H858)</x:f>
        <x:v>6.304469640758075</x:v>
      </x:c>
      <x:c r="K858" s="12" t="n">
        <x:f>Settings!$B$12</x:f>
        <x:v>300</x:v>
      </x:c>
      <x:c r="L858" s="12" t="n">
        <x:f>Settings!$B$12*Settings!$B$25</x:f>
        <x:v>75</x:v>
      </x:c>
    </x:row>
    <x:row r="859">
      <x:c r="A859" s="7">
        <x:v>8</x:v>
      </x:c>
      <x:c r="B859" s="7">
        <x:v>14</x:v>
      </x:c>
      <x:c r="C859" s="12" t="n">
        <x:f>MOD(Settings!$B$17*C858,Settings!$B$18)</x:f>
        <x:v>793685649</x:v>
      </x:c>
      <x:c r="D859" s="12" t="n">
        <x:f>MAX(C859,1)/Settings!$B$18</x:f>
        <x:v>0.36958868120312166</x:v>
      </x:c>
      <x:c r="E859" s="12" t="n">
        <x:f>-Settings!$B$11*LN(D859)</x:f>
        <x:v>59.72187384803847</x:v>
      </x:c>
      <x:c r="F859" s="12">
        <x:f t="shared" si="28"/>
        <x:v>935.05960574762025</x:v>
      </x:c>
      <x:c r="G859" s="12" t="n">
        <x:f>MOD(Settings!$B$17*G858,Settings!$B$18)</x:f>
        <x:v>1220844844</x:v>
      </x:c>
      <x:c r="H859" s="12" t="n">
        <x:f>MAX(G859,1)/Settings!$B$18</x:f>
        <x:v>0.5685001819247847</x:v>
      </x:c>
      <x:c r="I859" s="12" t="n">
        <x:f>-Settings!$B$21*LN(H859)</x:f>
        <x:v>2.259014583132725</x:v>
      </x:c>
      <x:c r="J859" s="12" t="n">
        <x:f>-Settings!$B$24*LN(H859)</x:f>
        <x:v>6.7770437493981746</x:v>
      </x:c>
      <x:c r="K859" s="12" t="n">
        <x:f>Settings!$B$12</x:f>
        <x:v>300</x:v>
      </x:c>
      <x:c r="L859" s="12" t="n">
        <x:f>Settings!$B$12*Settings!$B$25</x:f>
        <x:v>75</x:v>
      </x:c>
    </x:row>
    <x:row r="860">
      <x:c r="A860" s="7">
        <x:v>8</x:v>
      </x:c>
      <x:c r="B860" s="7">
        <x:v>15</x:v>
      </x:c>
      <x:c r="C860" s="12" t="n">
        <x:f>MOD(Settings!$B$17*C859,Settings!$B$18)</x:f>
        <x:v>1453771226</x:v>
      </x:c>
      <x:c r="D860" s="12" t="n">
        <x:f>MAX(C860,1)/Settings!$B$18</x:f>
        <x:v>0.6769649808653467</x:v>
      </x:c>
      <x:c r="E860" s="12" t="n">
        <x:f>-Settings!$B$11*LN(D860)</x:f>
        <x:v>23.40814406053448</x:v>
      </x:c>
      <x:c r="F860" s="12">
        <x:f t="shared" si="28"/>
        <x:v>958.46774980815474</x:v>
      </x:c>
      <x:c r="G860" s="12" t="n">
        <x:f>MOD(Settings!$B$17*G859,Settings!$B$18)</x:f>
        <x:v>1680529670</x:v>
      </x:c>
      <x:c r="H860" s="12" t="n">
        <x:f>MAX(G860,1)/Settings!$B$18</x:f>
        <x:v>0.7825576098554571</x:v>
      </x:c>
      <x:c r="I860" s="12" t="n">
        <x:f>-Settings!$B$21*LN(H860)</x:f>
        <x:v>0.9807509458375199</x:v>
      </x:c>
      <x:c r="J860" s="12" t="n">
        <x:f>-Settings!$B$24*LN(H860)</x:f>
        <x:v>2.9422528375125596</x:v>
      </x:c>
      <x:c r="K860" s="12" t="n">
        <x:f>Settings!$B$12</x:f>
        <x:v>300</x:v>
      </x:c>
      <x:c r="L860" s="12" t="n">
        <x:f>Settings!$B$12*Settings!$B$25</x:f>
        <x:v>75</x:v>
      </x:c>
    </x:row>
    <x:row r="861">
      <x:c r="A861" s="7">
        <x:v>8</x:v>
      </x:c>
      <x:c r="B861" s="7">
        <x:v>16</x:v>
      </x:c>
      <x:c r="C861" s="12" t="n">
        <x:f>MOD(Settings!$B$17*C860,Settings!$B$18)</x:f>
        <x:v>1611543463</x:v>
      </x:c>
      <x:c r="D861" s="12" t="n">
        <x:f>MAX(C861,1)/Settings!$B$18</x:f>
        <x:v>0.7504334038823999</x:v>
      </x:c>
      <x:c r="E861" s="12" t="n">
        <x:f>-Settings!$B$11*LN(D861)</x:f>
        <x:v>17.226262050733112</x:v>
      </x:c>
      <x:c r="F861" s="12">
        <x:f t="shared" si="28"/>
        <x:v>975.69401185888785</x:v>
      </x:c>
      <x:c r="G861" s="12" t="n">
        <x:f>MOD(Settings!$B$17*G860,Settings!$B$18)</x:f>
        <x:v>957238346</x:v>
      </x:c>
      <x:c r="H861" s="12" t="n">
        <x:f>MAX(G861,1)/Settings!$B$18</x:f>
        <x:v>0.4457488406662591</x:v>
      </x:c>
      <x:c r="I861" s="12" t="n">
        <x:f>-Settings!$B$21*LN(H861)</x:f>
        <x:v>3.231998492412631</x:v>
      </x:c>
      <x:c r="J861" s="12" t="n">
        <x:f>-Settings!$B$24*LN(H861)</x:f>
        <x:v>9.695995477237894</x:v>
      </x:c>
      <x:c r="K861" s="12" t="n">
        <x:f>Settings!$B$12</x:f>
        <x:v>300</x:v>
      </x:c>
      <x:c r="L861" s="12" t="n">
        <x:f>Settings!$B$12*Settings!$B$25</x:f>
        <x:v>75</x:v>
      </x:c>
    </x:row>
    <x:row r="862">
      <x:c r="A862" s="7">
        <x:v>8</x:v>
      </x:c>
      <x:c r="B862" s="7">
        <x:v>17</x:v>
      </x:c>
      <x:c r="C862" s="12" t="n">
        <x:f>MOD(Settings!$B$17*C861,Settings!$B$18)</x:f>
        <x:v>1147226677</x:v>
      </x:c>
      <x:c r="D862" s="12" t="n">
        <x:f>MAX(C862,1)/Settings!$B$18</x:f>
        <x:v>0.5342190514943651</x:v>
      </x:c>
      <x:c r="E862" s="12" t="n">
        <x:f>-Settings!$B$11*LN(D862)</x:f>
        <x:v>37.61695892061724</x:v>
      </x:c>
      <x:c r="F862" s="12">
        <x:f t="shared" si="28"/>
        <x:v>1013.3109707795051</x:v>
      </x:c>
      <x:c r="G862" s="12" t="n">
        <x:f>MOD(Settings!$B$17*G861,Settings!$B$18)</x:f>
        <x:v>1504881545</x:v>
      </x:c>
      <x:c r="H862" s="12" t="n">
        <x:f>MAX(G862,1)/Settings!$B$18</x:f>
        <x:v>0.7007650778166787</x:v>
      </x:c>
      <x:c r="I862" s="12" t="n">
        <x:f>-Settings!$B$21*LN(H862)</x:f>
        <x:v>1.422330289936792</x:v>
      </x:c>
      <x:c r="J862" s="12" t="n">
        <x:f>-Settings!$B$24*LN(H862)</x:f>
        <x:v>4.2669908698103765</x:v>
      </x:c>
      <x:c r="K862" s="12" t="n">
        <x:f>Settings!$B$12</x:f>
        <x:v>300</x:v>
      </x:c>
      <x:c r="L862" s="12" t="n">
        <x:f>Settings!$B$12*Settings!$B$25</x:f>
        <x:v>75</x:v>
      </x:c>
    </x:row>
    <x:row r="863">
      <x:c r="A863" s="7">
        <x:v>8</x:v>
      </x:c>
      <x:c r="B863" s="7">
        <x:v>18</x:v>
      </x:c>
      <x:c r="C863" s="12" t="n">
        <x:f>MOD(Settings!$B$17*C862,Settings!$B$18)</x:f>
        <x:v>1330577573</x:v>
      </x:c>
      <x:c r="D863" s="12" t="n">
        <x:f>MAX(C863,1)/Settings!$B$18</x:f>
        <x:v>0.6195984657945104</x:v>
      </x:c>
      <x:c r="E863" s="12" t="n">
        <x:f>-Settings!$B$11*LN(D863)</x:f>
        <x:v>28.721018793898242</x:v>
      </x:c>
      <x:c r="F863" s="12">
        <x:f t="shared" si="28"/>
        <x:v>1042.0319895734033</x:v>
      </x:c>
      <x:c r="G863" s="12" t="n">
        <x:f>MOD(Settings!$B$17*G862,Settings!$B$18)</x:f>
        <x:v>1629216096</x:v>
      </x:c>
      <x:c r="H863" s="12" t="n">
        <x:f>MAX(G863,1)/Settings!$B$18</x:f>
        <x:v>0.7586628649191293</x:v>
      </x:c>
      <x:c r="I863" s="12" t="n">
        <x:f>-Settings!$B$21*LN(H863)</x:f>
        <x:v>1.1047911340294376</x:v>
      </x:c>
      <x:c r="J863" s="12" t="n">
        <x:f>-Settings!$B$24*LN(H863)</x:f>
        <x:v>3.3143734020883127</x:v>
      </x:c>
      <x:c r="K863" s="12" t="n">
        <x:f>Settings!$B$12</x:f>
        <x:v>300</x:v>
      </x:c>
      <x:c r="L863" s="12" t="n">
        <x:f>Settings!$B$12*Settings!$B$25</x:f>
        <x:v>75</x:v>
      </x:c>
    </x:row>
    <x:row r="864">
      <x:c r="A864" s="7">
        <x:v>8</x:v>
      </x:c>
      <x:c r="B864" s="7">
        <x:v>19</x:v>
      </x:c>
      <x:c r="C864" s="12" t="n">
        <x:f>MOD(Settings!$B$17*C863,Settings!$B$18)</x:f>
        <x:v>1270053200</x:v>
      </x:c>
      <x:c r="D864" s="12" t="n">
        <x:f>MAX(C864,1)/Settings!$B$18</x:f>
        <x:v>0.5914146083367126</x:v>
      </x:c>
      <x:c r="E864" s="12" t="n">
        <x:f>-Settings!$B$11*LN(D864)</x:f>
        <x:v>31.51427823535826</x:v>
      </x:c>
      <x:c r="F864" s="12">
        <x:f t="shared" si="28"/>
        <x:v>1073.5462678087615</x:v>
      </x:c>
      <x:c r="G864" s="12" t="n">
        <x:f>MOD(Settings!$B$17*G863,Settings!$B$18)</x:f>
        <x:v>1818426222</x:v>
      </x:c>
      <x:c r="H864" s="12" t="n">
        <x:f>MAX(G864,1)/Settings!$B$18</x:f>
        <x:v>0.8467706958049772</x:v>
      </x:c>
      <x:c r="I864" s="12" t="n">
        <x:f>-Settings!$B$21*LN(H864)</x:f>
        <x:v>0.6653013844978104</x:v>
      </x:c>
      <x:c r="J864" s="12" t="n">
        <x:f>-Settings!$B$24*LN(H864)</x:f>
        <x:v>1.9959041534934312</x:v>
      </x:c>
      <x:c r="K864" s="12" t="n">
        <x:f>Settings!$B$12</x:f>
        <x:v>300</x:v>
      </x:c>
      <x:c r="L864" s="12" t="n">
        <x:f>Settings!$B$12*Settings!$B$25</x:f>
        <x:v>75</x:v>
      </x:c>
    </x:row>
    <x:row r="865">
      <x:c r="A865" s="7">
        <x:v>8</x:v>
      </x:c>
      <x:c r="B865" s="7">
        <x:v>20</x:v>
      </x:c>
      <x:c r="C865" s="12" t="n">
        <x:f>MOD(Settings!$B$17*C864,Settings!$B$18)</x:f>
        <x:v>1944164867</x:v>
      </x:c>
      <x:c r="D865" s="12" t="n">
        <x:f>MAX(C865,1)/Settings!$B$18</x:f>
        <x:v>0.9053223151272732</x:v>
      </x:c>
      <x:c r="E865" s="12" t="n">
        <x:f>-Settings!$B$11*LN(D865)</x:f>
        <x:v>5.967854962585124</x:v>
      </x:c>
      <x:c r="F865" s="12">
        <x:f t="shared" si="28"/>
        <x:v>1079.5141227713466</x:v>
      </x:c>
      <x:c r="G865" s="12" t="n">
        <x:f>MOD(Settings!$B$17*G864,Settings!$B$18)</x:f>
        <x:v>1449732697</x:v>
      </x:c>
      <x:c r="H865" s="12" t="n">
        <x:f>MAX(G865,1)/Settings!$B$18</x:f>
        <x:v>0.6750843942515014</x:v>
      </x:c>
      <x:c r="I865" s="12" t="n">
        <x:f>-Settings!$B$21*LN(H865)</x:f>
        <x:v>1.5716702696171143</x:v>
      </x:c>
      <x:c r="J865" s="12" t="n">
        <x:f>-Settings!$B$24*LN(H865)</x:f>
        <x:v>4.715010808851343</x:v>
      </x:c>
      <x:c r="K865" s="12" t="n">
        <x:f>Settings!$B$12</x:f>
        <x:v>300</x:v>
      </x:c>
      <x:c r="L865" s="12" t="n">
        <x:f>Settings!$B$12*Settings!$B$25</x:f>
        <x:v>75</x:v>
      </x:c>
    </x:row>
    <x:row r="866">
      <x:c r="A866" s="7">
        <x:v>8</x:v>
      </x:c>
      <x:c r="B866" s="7">
        <x:v>21</x:v>
      </x:c>
      <x:c r="C866" s="12" t="n">
        <x:f>MOD(Settings!$B$17*C865,Settings!$B$18)</x:f>
        <x:v>1615230564</x:v>
      </x:c>
      <x:c r="D866" s="12" t="n">
        <x:f>MAX(C866,1)/Settings!$B$18</x:f>
        <x:v>0.752150344081293</x:v>
      </x:c>
      <x:c r="E866" s="12" t="n">
        <x:f>-Settings!$B$11*LN(D866)</x:f>
        <x:v>17.089142962484843</x:v>
      </x:c>
      <x:c r="F866" s="12">
        <x:f t="shared" si="28"/>
        <x:v>1096.6032657338314</x:v>
      </x:c>
      <x:c r="G866" s="12" t="n">
        <x:f>MOD(Settings!$B$17*G865,Settings!$B$18)</x:f>
        <x:v>307979617</x:v>
      </x:c>
      <x:c r="H866" s="12" t="n">
        <x:f>MAX(G866,1)/Settings!$B$18</x:f>
        <x:v>0.14341418498354694</x:v>
      </x:c>
      <x:c r="I866" s="12" t="n">
        <x:f>-Settings!$B$21*LN(H866)</x:f>
        <x:v>7.768073746864486</x:v>
      </x:c>
      <x:c r="J866" s="12" t="n">
        <x:f>-Settings!$B$24*LN(H866)</x:f>
        <x:v>23.304221240593456</x:v>
      </x:c>
      <x:c r="K866" s="12" t="n">
        <x:f>Settings!$B$12</x:f>
        <x:v>300</x:v>
      </x:c>
      <x:c r="L866" s="12" t="n">
        <x:f>Settings!$B$12*Settings!$B$25</x:f>
        <x:v>75</x:v>
      </x:c>
    </x:row>
    <x:row r="867">
      <x:c r="A867" s="7">
        <x:v>8</x:v>
      </x:c>
      <x:c r="B867" s="7">
        <x:v>22</x:v>
      </x:c>
      <x:c r="C867" s="12" t="n">
        <x:f>MOD(Settings!$B$17*C866,Settings!$B$18)</x:f>
        <x:v>839307421</x:v>
      </x:c>
      <x:c r="D867" s="12" t="n">
        <x:f>MAX(C867,1)/Settings!$B$18</x:f>
        <x:v>0.3908329742917945</x:v>
      </x:c>
      <x:c r="E867" s="12" t="n">
        <x:f>-Settings!$B$11*LN(D867)</x:f>
        <x:v>56.36849915919742</x:v>
      </x:c>
      <x:c r="F867" s="12">
        <x:f t="shared" si="28"/>
        <x:v>1152.9717648930289</x:v>
      </x:c>
      <x:c r="G867" s="12" t="n">
        <x:f>MOD(Settings!$B$17*G866,Settings!$B$18)</x:f>
        <x:v>777833649</x:v>
      </x:c>
      <x:c r="H867" s="12" t="n">
        <x:f>MAX(G867,1)/Settings!$B$18</x:f>
        <x:v>0.362207018473282</x:v>
      </x:c>
      <x:c r="I867" s="12" t="n">
        <x:f>-Settings!$B$21*LN(H867)</x:f>
        <x:v>4.062157425514143</x:v>
      </x:c>
      <x:c r="J867" s="12" t="n">
        <x:f>-Settings!$B$24*LN(H867)</x:f>
        <x:v>12.186472276542428</x:v>
      </x:c>
      <x:c r="K867" s="12" t="n">
        <x:f>Settings!$B$12</x:f>
        <x:v>300</x:v>
      </x:c>
      <x:c r="L867" s="12" t="n">
        <x:f>Settings!$B$12*Settings!$B$25</x:f>
        <x:v>75</x:v>
      </x:c>
    </x:row>
    <x:row r="868">
      <x:c r="A868" s="7">
        <x:v>8</x:v>
      </x:c>
      <x:c r="B868" s="7">
        <x:v>23</x:v>
      </x:c>
      <x:c r="C868" s="12" t="n">
        <x:f>MOD(Settings!$B$17*C867,Settings!$B$18)</x:f>
        <x:v>1567231251</x:v>
      </x:c>
      <x:c r="D868" s="12" t="n">
        <x:f>MAX(C868,1)/Settings!$B$18</x:f>
        <x:v>0.7297989221894178</x:v>
      </x:c>
      <x:c r="E868" s="12" t="n">
        <x:f>-Settings!$B$11*LN(D868)</x:f>
        <x:v>18.89917391030107</x:v>
      </x:c>
      <x:c r="F868" s="12">
        <x:f t="shared" si="28"/>
        <x:v>1171.8709388033299</x:v>
      </x:c>
      <x:c r="G868" s="12" t="n">
        <x:f>MOD(Settings!$B$17*G867,Settings!$B$18)</x:f>
        <x:v>1317179454</x:v>
      </x:c>
      <x:c r="H868" s="12" t="n">
        <x:f>MAX(G868,1)/Settings!$B$18</x:f>
        <x:v>0.6133594804505629</x:v>
      </x:c>
      <x:c r="I868" s="12" t="n">
        <x:f>-Settings!$B$21*LN(H868)</x:f>
        <x:v>1.9552163471460078</x:v>
      </x:c>
      <x:c r="J868" s="12" t="n">
        <x:f>-Settings!$B$24*LN(H868)</x:f>
        <x:v>5.865649041438023</x:v>
      </x:c>
      <x:c r="K868" s="12" t="n">
        <x:f>Settings!$B$12</x:f>
        <x:v>300</x:v>
      </x:c>
      <x:c r="L868" s="12" t="n">
        <x:f>Settings!$B$12*Settings!$B$25</x:f>
        <x:v>75</x:v>
      </x:c>
    </x:row>
    <x:row r="869">
      <x:c r="A869" s="7">
        <x:v>8</x:v>
      </x:c>
      <x:c r="B869" s="7">
        <x:v>24</x:v>
      </x:c>
      <x:c r="C869" s="12" t="n">
        <x:f>MOD(Settings!$B$17*C868,Settings!$B$18)</x:f>
        <x:v>1568705102</x:v>
      </x:c>
      <x:c r="D869" s="12" t="n">
        <x:f>MAX(C869,1)/Settings!$B$18</x:f>
        <x:v>0.7304852375436971</x:v>
      </x:c>
      <x:c r="E869" s="12" t="n">
        <x:f>-Settings!$B$11*LN(D869)</x:f>
        <x:v>18.842775401813153</x:v>
      </x:c>
      <x:c r="F869" s="12">
        <x:f t="shared" si="28"/>
        <x:v>1190.7137142051431</x:v>
      </x:c>
      <x:c r="G869" s="12" t="n">
        <x:f>MOD(Settings!$B$17*G868,Settings!$B$18)</x:f>
        <x:v>1573650102</x:v>
      </x:c>
      <x:c r="H869" s="12" t="n">
        <x:f>MAX(G869,1)/Settings!$B$18</x:f>
        <x:v>0.7327879326105061</x:v>
      </x:c>
      <x:c r="I869" s="12" t="n">
        <x:f>-Settings!$B$21*LN(H869)</x:f>
        <x:v>1.2435957330612182</x:v>
      </x:c>
      <x:c r="J869" s="12" t="n">
        <x:f>-Settings!$B$24*LN(H869)</x:f>
        <x:v>3.7307871991836548</x:v>
      </x:c>
      <x:c r="K869" s="12" t="n">
        <x:f>Settings!$B$12</x:f>
        <x:v>300</x:v>
      </x:c>
      <x:c r="L869" s="12" t="n">
        <x:f>Settings!$B$12*Settings!$B$25</x:f>
        <x:v>75</x:v>
      </x:c>
    </x:row>
    <x:row r="870">
      <x:c r="A870" s="7">
        <x:v>8</x:v>
      </x:c>
      <x:c r="B870" s="7">
        <x:v>25</x:v>
      </x:c>
      <x:c r="C870" s="12" t="n">
        <x:f>MOD(Settings!$B$17*C869,Settings!$B$18)</x:f>
        <x:v>569915095</x:v>
      </x:c>
      <x:c r="D870" s="12" t="n">
        <x:f>MAX(C870,1)/Settings!$B$18</x:f>
        <x:v>0.26538739691739316</x:v>
      </x:c>
      <x:c r="E870" s="12" t="n">
        <x:f>-Settings!$B$11*LN(D870)</x:f>
        <x:v>79.5938787201115</x:v>
      </x:c>
      <x:c r="F870" s="12">
        <x:f t="shared" si="28"/>
        <x:v>1270.3075929252545</x:v>
      </x:c>
      <x:c r="G870" s="12" t="n">
        <x:f>MOD(Settings!$B$17*G869,Settings!$B$18)</x:f>
        <x:v>2076151509</x:v>
      </x:c>
      <x:c r="H870" s="12" t="n">
        <x:f>MAX(G870,1)/Settings!$B$18</x:f>
        <x:v>0.966783384777039</x:v>
      </x:c>
      <x:c r="I870" s="12" t="n">
        <x:f>-Settings!$B$21*LN(H870)</x:f>
        <x:v>0.13512326436686553</x:v>
      </x:c>
      <x:c r="J870" s="12" t="n">
        <x:f>-Settings!$B$24*LN(H870)</x:f>
        <x:v>0.4053697931005966</x:v>
      </x:c>
      <x:c r="K870" s="12" t="n">
        <x:f>Settings!$B$12</x:f>
        <x:v>300</x:v>
      </x:c>
      <x:c r="L870" s="12" t="n">
        <x:f>Settings!$B$12*Settings!$B$25</x:f>
        <x:v>75</x:v>
      </x:c>
    </x:row>
    <x:row r="871">
      <x:c r="A871" s="7">
        <x:v>8</x:v>
      </x:c>
      <x:c r="B871" s="7">
        <x:v>26</x:v>
      </x:c>
      <x:c r="C871" s="12" t="n">
        <x:f>MOD(Settings!$B$17*C870,Settings!$B$18)</x:f>
        <x:v>785936045</x:v>
      </x:c>
      <x:c r="D871" s="12" t="n">
        <x:f>MAX(C871,1)/Settings!$B$18</x:f>
        <x:v>0.365979990626676</x:v>
      </x:c>
      <x:c r="E871" s="12" t="n">
        <x:f>-Settings!$B$11*LN(D871)</x:f>
        <x:v>60.310597049650234</x:v>
      </x:c>
      <x:c r="F871" s="12">
        <x:f t="shared" si="28"/>
        <x:v>1330.6181899749047</x:v>
      </x:c>
      <x:c r="G871" s="12" t="n">
        <x:f>MOD(Settings!$B$17*G870,Settings!$B$18)</x:f>
        <x:v>1564115307</x:v>
      </x:c>
      <x:c r="H871" s="12" t="n">
        <x:f>MAX(G871,1)/Settings!$B$18</x:f>
        <x:v>0.7283479476945233</x:v>
      </x:c>
      <x:c r="I871" s="12" t="n">
        <x:f>-Settings!$B$21*LN(H871)</x:f>
        <x:v>1.2679055793495762</x:v>
      </x:c>
      <x:c r="J871" s="12" t="n">
        <x:f>-Settings!$B$24*LN(H871)</x:f>
        <x:v>3.8037167380487285</x:v>
      </x:c>
      <x:c r="K871" s="12" t="n">
        <x:f>Settings!$B$12</x:f>
        <x:v>300</x:v>
      </x:c>
      <x:c r="L871" s="12" t="n">
        <x:f>Settings!$B$12*Settings!$B$25</x:f>
        <x:v>75</x:v>
      </x:c>
    </x:row>
    <x:row r="872">
      <x:c r="A872" s="7">
        <x:v>8</x:v>
      </x:c>
      <x:c r="B872" s="7">
        <x:v>27</x:v>
      </x:c>
      <x:c r="C872" s="12" t="n">
        <x:f>MOD(Settings!$B$17*C871,Settings!$B$18)</x:f>
        <x:v>55195618</x:v>
      </x:c>
      <x:c r="D872" s="12" t="n">
        <x:f>MAX(C872,1)/Settings!$B$18</x:f>
        <x:v>0.025702462543594866</x:v>
      </x:c>
      <x:c r="E872" s="12" t="n">
        <x:f>-Settings!$B$11*LN(D872)</x:f>
        <x:v>219.6701083712623</x:v>
      </x:c>
      <x:c r="F872" s="12">
        <x:f t="shared" si="28"/>
        <x:v>1550.288298346167</x:v>
      </x:c>
      <x:c r="G872" s="12" t="n">
        <x:f>MOD(Settings!$B$17*G871,Settings!$B$18)</x:f>
        <x:v>738641822</x:v>
      </x:c>
      <x:c r="H872" s="12" t="n">
        <x:f>MAX(G872,1)/Settings!$B$18</x:f>
        <x:v>0.34395690185202143</x:v>
      </x:c>
      <x:c r="I872" s="12" t="n">
        <x:f>-Settings!$B$21*LN(H872)</x:f>
        <x:v>4.268955659085962</x:v>
      </x:c>
      <x:c r="J872" s="12" t="n">
        <x:f>-Settings!$B$24*LN(H872)</x:f>
        <x:v>12.806866977257886</x:v>
      </x:c>
      <x:c r="K872" s="12" t="n">
        <x:f>Settings!$B$12</x:f>
        <x:v>300</x:v>
      </x:c>
      <x:c r="L872" s="12" t="n">
        <x:f>Settings!$B$12*Settings!$B$25</x:f>
        <x:v>75</x:v>
      </x:c>
    </x:row>
    <x:row r="873">
      <x:c r="A873" s="7">
        <x:v>8</x:v>
      </x:c>
      <x:c r="B873" s="7">
        <x:v>28</x:v>
      </x:c>
      <x:c r="C873" s="12" t="n">
        <x:f>MOD(Settings!$B$17*C872,Settings!$B$18)</x:f>
        <x:v>2107299869</x:v>
      </x:c>
      <x:c r="D873" s="12" t="n">
        <x:f>MAX(C873,1)/Settings!$B$18</x:f>
        <x:v>0.9812879701989181</x:v>
      </x:c>
      <x:c r="E873" s="12" t="n">
        <x:f>-Settings!$B$11*LN(D873)</x:f>
        <x:v>1.1333588934035692</x:v>
      </x:c>
      <x:c r="F873" s="12">
        <x:f t="shared" si="28"/>
        <x:v>1551.4216572395705</x:v>
      </x:c>
      <x:c r="G873" s="12" t="n">
        <x:f>MOD(Settings!$B$17*G872,Settings!$B$18)</x:f>
        <x:v>1897622694</x:v>
      </x:c>
      <x:c r="H873" s="12" t="n">
        <x:f>MAX(G873,1)/Settings!$B$18</x:f>
        <x:v>0.8836494269239015</x:v>
      </x:c>
      <x:c r="I873" s="12" t="n">
        <x:f>-Settings!$B$21*LN(H873)</x:f>
        <x:v>0.4947794835177718</x:v>
      </x:c>
      <x:c r="J873" s="12" t="n">
        <x:f>-Settings!$B$24*LN(H873)</x:f>
        <x:v>1.4843384505533153</x:v>
      </x:c>
      <x:c r="K873" s="12" t="n">
        <x:f>Settings!$B$12</x:f>
        <x:v>300</x:v>
      </x:c>
      <x:c r="L873" s="12" t="n">
        <x:f>Settings!$B$12*Settings!$B$25</x:f>
        <x:v>75</x:v>
      </x:c>
    </x:row>
    <x:row r="874">
      <x:c r="A874" s="7">
        <x:v>8</x:v>
      </x:c>
      <x:c r="B874" s="7">
        <x:v>29</x:v>
      </x:c>
      <x:c r="C874" s="12" t="n">
        <x:f>MOD(Settings!$B$17*C873,Settings!$B$18)</x:f>
        <x:v>1088591959</x:v>
      </x:c>
      <x:c r="D874" s="12" t="n">
        <x:f>MAX(C874,1)/Settings!$B$18</x:f>
        <x:v>0.5069151332168444</x:v>
      </x:c>
      <x:c r="E874" s="12" t="n">
        <x:f>-Settings!$B$11*LN(D874)</x:f>
        <x:v>40.764700770425065</x:v>
      </x:c>
      <x:c r="F874" s="12">
        <x:f t="shared" si="28"/>
        <x:v>1592.1863580099957</x:v>
      </x:c>
      <x:c r="G874" s="12" t="n">
        <x:f>MOD(Settings!$B$17*G873,Settings!$B$18)</x:f>
        <x:v>1064976461</x:v>
      </x:c>
      <x:c r="H874" s="12" t="n">
        <x:f>MAX(G874,1)/Settings!$B$18</x:f>
        <x:v>0.4959183100126303</x:v>
      </x:c>
      <x:c r="I874" s="12" t="n">
        <x:f>-Settings!$B$21*LN(H874)</x:f>
        <x:v>2.8053762535060884</x:v>
      </x:c>
      <x:c r="J874" s="12" t="n">
        <x:f>-Settings!$B$24*LN(H874)</x:f>
        <x:v>8.416128760518266</x:v>
      </x:c>
      <x:c r="K874" s="12" t="n">
        <x:f>Settings!$B$12</x:f>
        <x:v>300</x:v>
      </x:c>
      <x:c r="L874" s="12" t="n">
        <x:f>Settings!$B$12*Settings!$B$25</x:f>
        <x:v>75</x:v>
      </x:c>
    </x:row>
    <x:row r="875">
      <x:c r="A875" s="7">
        <x:v>8</x:v>
      </x:c>
      <x:c r="B875" s="7">
        <x:v>30</x:v>
      </x:c>
      <x:c r="C875" s="12" t="n">
        <x:f>MOD(Settings!$B$17*C874,Settings!$B$18)</x:f>
        <x:v>1551866120</x:v>
      </x:c>
      <x:c r="D875" s="12" t="n">
        <x:f>MAX(C875,1)/Settings!$B$18</x:f>
        <x:v>0.722643975504974</x:v>
      </x:c>
      <x:c r="E875" s="12" t="n">
        <x:f>-Settings!$B$11*LN(D875)</x:f>
        <x:v>19.490316287559587</x:v>
      </x:c>
      <x:c r="F875" s="12">
        <x:f t="shared" si="28"/>
        <x:v>1611.6766742975553</x:v>
      </x:c>
      <x:c r="G875" s="12" t="n">
        <x:f>MOD(Settings!$B$17*G874,Settings!$B$18)</x:f>
        <x:v>1930665929</x:v>
      </x:c>
      <x:c r="H875" s="12" t="n">
        <x:f>MAX(G875,1)/Settings!$B$18</x:f>
        <x:v>0.8990363822779788</x:v>
      </x:c>
      <x:c r="I875" s="12" t="n">
        <x:f>-Settings!$B$21*LN(H875)</x:f>
        <x:v>0.42572710243891543</x:v>
      </x:c>
      <x:c r="J875" s="12" t="n">
        <x:f>-Settings!$B$24*LN(H875)</x:f>
        <x:v>1.2771813073167464</x:v>
      </x:c>
      <x:c r="K875" s="12" t="n">
        <x:f>Settings!$B$12</x:f>
        <x:v>300</x:v>
      </x:c>
      <x:c r="L875" s="12" t="n">
        <x:f>Settings!$B$12*Settings!$B$25</x:f>
        <x:v>75</x:v>
      </x:c>
    </x:row>
    <x:row r="876">
      <x:c r="A876" s="7">
        <x:v>8</x:v>
      </x:c>
      <x:c r="B876" s="7">
        <x:v>31</x:v>
      </x:c>
      <x:c r="C876" s="12" t="n">
        <x:f>MOD(Settings!$B$17*C875,Settings!$B$18)</x:f>
        <x:v>1024986025</x:v>
      </x:c>
      <x:c r="D876" s="12" t="n">
        <x:f>MAX(C876,1)/Settings!$B$18</x:f>
        <x:v>0.47729631209620105</x:v>
      </x:c>
      <x:c r="E876" s="12" t="n">
        <x:f>-Settings!$B$11*LN(D876)</x:f>
        <x:v>44.37706689570887</x:v>
      </x:c>
      <x:c r="F876" s="12">
        <x:f t="shared" si="28"/>
        <x:v>1656.0537411932642</x:v>
      </x:c>
      <x:c r="G876" s="12" t="n">
        <x:f>MOD(Settings!$B$17*G875,Settings!$B$18)</x:f>
        <x:v>224362533</x:v>
      </x:c>
      <x:c r="H876" s="12" t="n">
        <x:f>MAX(G876,1)/Settings!$B$18</x:f>
        <x:v>0.104476945989056</x:v>
      </x:c>
      <x:c r="I876" s="12" t="n">
        <x:f>-Settings!$B$21*LN(H876)</x:f>
        <x:v>9.035155377842868</x:v>
      </x:c>
      <x:c r="J876" s="12" t="n">
        <x:f>-Settings!$B$24*LN(H876)</x:f>
        <x:v>27.1054661335286</x:v>
      </x:c>
      <x:c r="K876" s="12" t="n">
        <x:f>Settings!$B$12</x:f>
        <x:v>300</x:v>
      </x:c>
      <x:c r="L876" s="12" t="n">
        <x:f>Settings!$B$12*Settings!$B$25</x:f>
        <x:v>75</x:v>
      </x:c>
    </x:row>
    <x:row r="877">
      <x:c r="A877" s="7">
        <x:v>8</x:v>
      </x:c>
      <x:c r="B877" s="7">
        <x:v>32</x:v>
      </x:c>
      <x:c r="C877" s="12" t="n">
        <x:f>MOD(Settings!$B$17*C876,Settings!$B$18)</x:f>
        <x:v>1973789588</x:v>
      </x:c>
      <x:c r="D877" s="12" t="n">
        <x:f>MAX(C877,1)/Settings!$B$18</x:f>
        <x:v>0.9191174008506897</x:v>
      </x:c>
      <x:c r="E877" s="12" t="n">
        <x:f>-Settings!$B$11*LN(D877)</x:f>
        <x:v>5.060484978494181</x:v>
      </x:c>
      <x:c r="F877" s="12">
        <x:f t="shared" si="28"/>
        <x:v>1661.1142261717584</x:v>
      </x:c>
      <x:c r="G877" s="12" t="n">
        <x:f>MOD(Settings!$B$17*G876,Settings!$B$18)</x:f>
        <x:v>2027291646</x:v>
      </x:c>
      <x:c r="H877" s="12" t="n">
        <x:f>MAX(G877,1)/Settings!$B$18</x:f>
        <x:v>0.9440312380641844</x:v>
      </x:c>
      <x:c r="I877" s="12" t="n">
        <x:f>-Settings!$B$21*LN(H877)</x:f>
        <x:v>0.23038408885780057</x:v>
      </x:c>
      <x:c r="J877" s="12" t="n">
        <x:f>-Settings!$B$24*LN(H877)</x:f>
        <x:v>0.6911522665734017</x:v>
      </x:c>
      <x:c r="K877" s="12" t="n">
        <x:f>Settings!$B$12</x:f>
        <x:v>300</x:v>
      </x:c>
      <x:c r="L877" s="12" t="n">
        <x:f>Settings!$B$12*Settings!$B$25</x:f>
        <x:v>75</x:v>
      </x:c>
    </x:row>
    <x:row r="878">
      <x:c r="A878" s="7">
        <x:v>8</x:v>
      </x:c>
      <x:c r="B878" s="7">
        <x:v>33</x:v>
      </x:c>
      <x:c r="C878" s="12" t="n">
        <x:f>MOD(Settings!$B$17*C877,Settings!$B$18)</x:f>
        <x:v>1301710307</x:v>
      </x:c>
      <x:c r="D878" s="12" t="n">
        <x:f>MAX(C878,1)/Settings!$B$18</x:f>
        <x:v>0.6061560975416359</x:v>
      </x:c>
      <x:c r="E878" s="12" t="n">
        <x:f>-Settings!$B$11*LN(D878)</x:f>
        <x:v>30.037064362812707</x:v>
      </x:c>
      <x:c r="F878" s="12">
        <x:f t="shared" si="28"/>
        <x:v>1691.1512905345712</x:v>
      </x:c>
      <x:c r="G878" s="12" t="n">
        <x:f>MOD(Settings!$B$17*G877,Settings!$B$18)</x:f>
        <x:v>715151020</x:v>
      </x:c>
      <x:c r="H878" s="12" t="n">
        <x:f>MAX(G878,1)/Settings!$B$18</x:f>
        <x:v>0.33301814474771646</x:v>
      </x:c>
      <x:c r="I878" s="12" t="n">
        <x:f>-Settings!$B$21*LN(H878)</x:f>
        <x:v>4.398233207017076</x:v>
      </x:c>
      <x:c r="J878" s="12" t="n">
        <x:f>-Settings!$B$24*LN(H878)</x:f>
        <x:v>13.194699621051228</x:v>
      </x:c>
      <x:c r="K878" s="12" t="n">
        <x:f>Settings!$B$12</x:f>
        <x:v>300</x:v>
      </x:c>
      <x:c r="L878" s="12" t="n">
        <x:f>Settings!$B$12*Settings!$B$25</x:f>
        <x:v>75</x:v>
      </x:c>
    </x:row>
    <x:row r="879">
      <x:c r="A879" s="7">
        <x:v>8</x:v>
      </x:c>
      <x:c r="B879" s="7">
        <x:v>34</x:v>
      </x:c>
      <x:c r="C879" s="12" t="n">
        <x:f>MOD(Settings!$B$17*C878,Settings!$B$18)</x:f>
        <x:v>1429217760</x:v>
      </x:c>
      <x:c r="D879" s="12" t="n">
        <x:f>MAX(C879,1)/Settings!$B$18</x:f>
        <x:v>0.6655313822745957</x:v>
      </x:c>
      <x:c r="E879" s="12" t="n">
        <x:f>-Settings!$B$11*LN(D879)</x:f>
        <x:v>24.430169179439844</x:v>
      </x:c>
      <x:c r="F879" s="12" t="n">
        <x:f t="shared" ref="F879:F910" si="29">F878+E879</x:f>
        <x:v>1715.581459714011</x:v>
      </x:c>
      <x:c r="G879" s="12" t="n">
        <x:f>MOD(Settings!$B$17*G878,Settings!$B$18)</x:f>
        <x:v>77220881</x:v>
      </x:c>
      <x:c r="H879" s="12" t="n">
        <x:f>MAX(G879,1)/Settings!$B$18</x:f>
        <x:v>0.035958774870242356</x:v>
      </x:c>
      <x:c r="I879" s="12" t="n">
        <x:f>-Settings!$B$21*LN(H879)</x:f>
        <x:v>13.301528556783806</x:v>
      </x:c>
      <x:c r="J879" s="12" t="n">
        <x:f>-Settings!$B$24*LN(H879)</x:f>
        <x:v>39.904585670351416</x:v>
      </x:c>
      <x:c r="K879" s="12" t="n">
        <x:f>Settings!$B$12</x:f>
        <x:v>300</x:v>
      </x:c>
      <x:c r="L879" s="12" t="n">
        <x:f>Settings!$B$12*Settings!$B$25</x:f>
        <x:v>75</x:v>
      </x:c>
    </x:row>
    <x:row r="880">
      <x:c r="A880" s="7">
        <x:v>8</x:v>
      </x:c>
      <x:c r="B880" s="7">
        <x:v>35</x:v>
      </x:c>
      <x:c r="C880" s="12" t="n">
        <x:f>MOD(Settings!$B$17*C879,Settings!$B$18)</x:f>
        <x:v>1258300625</x:v>
      </x:c>
      <x:c r="D880" s="12" t="n">
        <x:f>MAX(C880,1)/Settings!$B$18</x:f>
        <x:v>0.5859418891304833</x:v>
      </x:c>
      <x:c r="E880" s="12" t="n">
        <x:f>-Settings!$B$11*LN(D880)</x:f>
        <x:v>32.07207957772026</x:v>
      </x:c>
      <x:c r="F880" s="12">
        <x:f t="shared" si="29"/>
        <x:v>1747.6535392917312</x:v>
      </x:c>
      <x:c r="G880" s="12" t="n">
        <x:f>MOD(Settings!$B$17*G879,Settings!$B$18)</x:f>
        <x:v>771224179</x:v>
      </x:c>
      <x:c r="H880" s="12" t="n">
        <x:f>MAX(G880,1)/Settings!$B$18</x:f>
        <x:v>0.3591292441632269</x:v>
      </x:c>
      <x:c r="I880" s="12" t="n">
        <x:f>-Settings!$B$21*LN(H880)</x:f>
        <x:v>4.096291774743006</x:v>
      </x:c>
      <x:c r="J880" s="12" t="n">
        <x:f>-Settings!$B$24*LN(H880)</x:f>
        <x:v>12.288875324229018</x:v>
      </x:c>
      <x:c r="K880" s="12" t="n">
        <x:f>Settings!$B$12</x:f>
        <x:v>300</x:v>
      </x:c>
      <x:c r="L880" s="12" t="n">
        <x:f>Settings!$B$12*Settings!$B$25</x:f>
        <x:v>75</x:v>
      </x:c>
    </x:row>
    <x:row r="881">
      <x:c r="A881" s="7">
        <x:v>8</x:v>
      </x:c>
      <x:c r="B881" s="7">
        <x:v>36</x:v>
      </x:c>
      <x:c r="C881" s="12" t="n">
        <x:f>MOD(Settings!$B$17*C880,Settings!$B$18)</x:f>
        <x:v>1987132366</x:v>
      </x:c>
      <x:c r="D881" s="12" t="n">
        <x:f>MAX(C881,1)/Settings!$B$18</x:f>
        <x:v>0.9253306160333243</x:v>
      </x:c>
      <x:c r="E881" s="12" t="n">
        <x:f>-Settings!$B$11*LN(D881)</x:f>
        <x:v>4.656250955476418</x:v>
      </x:c>
      <x:c r="F881" s="12">
        <x:f t="shared" si="29"/>
        <x:v>1752.3097902472077</x:v>
      </x:c>
      <x:c r="G881" s="12" t="n">
        <x:f>MOD(Settings!$B$17*G880,Settings!$B$18)</x:f>
        <x:v>1900966808</x:v>
      </x:c>
      <x:c r="H881" s="12" t="n">
        <x:f>MAX(G881,1)/Settings!$B$18</x:f>
        <x:v>0.8852066513547705</x:v>
      </x:c>
      <x:c r="I881" s="12" t="n">
        <x:f>-Settings!$B$21*LN(H881)</x:f>
        <x:v>0.48773662750573427</x:v>
      </x:c>
      <x:c r="J881" s="12" t="n">
        <x:f>-Settings!$B$24*LN(H881)</x:f>
        <x:v>1.4632098825172029</x:v>
      </x:c>
      <x:c r="K881" s="12" t="n">
        <x:f>Settings!$B$12</x:f>
        <x:v>300</x:v>
      </x:c>
      <x:c r="L881" s="12" t="n">
        <x:f>Settings!$B$12*Settings!$B$25</x:f>
        <x:v>75</x:v>
      </x:c>
    </x:row>
    <x:row r="882">
      <x:c r="A882" s="7">
        <x:v>8</x:v>
      </x:c>
      <x:c r="B882" s="7">
        <x:v>37</x:v>
      </x:c>
      <x:c r="C882" s="12" t="n">
        <x:f>MOD(Settings!$B$17*C881,Settings!$B$18)</x:f>
        <x:v>67997218</x:v>
      </x:c>
      <x:c r="D882" s="12" t="n">
        <x:f>MAX(C882,1)/Settings!$B$18</x:f>
        <x:v>0.031663672081969525</x:v>
      </x:c>
      <x:c r="E882" s="12" t="n">
        <x:f>-Settings!$B$11*LN(D882)</x:f>
        <x:v>207.15511478123264</x:v>
      </x:c>
      <x:c r="F882" s="12">
        <x:f t="shared" si="29"/>
        <x:v>1959.4649050284404</x:v>
      </x:c>
      <x:c r="G882" s="12" t="n">
        <x:f>MOD(Settings!$B$17*G881,Settings!$B$18)</x:f>
        <x:v>1434925637</x:v>
      </x:c>
      <x:c r="H882" s="12" t="n">
        <x:f>MAX(G882,1)/Settings!$B$18</x:f>
        <x:v>0.6681893196274477</x:v>
      </x:c>
      <x:c r="I882" s="12" t="n">
        <x:f>-Settings!$B$21*LN(H882)</x:f>
        <x:v>1.6127349319332824</x:v>
      </x:c>
      <x:c r="J882" s="12" t="n">
        <x:f>-Settings!$B$24*LN(H882)</x:f>
        <x:v>4.8382047957998475</x:v>
      </x:c>
      <x:c r="K882" s="12" t="n">
        <x:f>Settings!$B$12</x:f>
        <x:v>300</x:v>
      </x:c>
      <x:c r="L882" s="12" t="n">
        <x:f>Settings!$B$12*Settings!$B$25</x:f>
        <x:v>75</x:v>
      </x:c>
    </x:row>
    <x:row r="883">
      <x:c r="A883" s="7">
        <x:v>8</x:v>
      </x:c>
      <x:c r="B883" s="7">
        <x:v>38</x:v>
      </x:c>
      <x:c r="C883" s="12" t="n">
        <x:f>MOD(Settings!$B$17*C882,Settings!$B$18)</x:f>
        <x:v>367942722</x:v>
      </x:c>
      <x:c r="D883" s="12" t="n">
        <x:f>MAX(C883,1)/Settings!$B$18</x:f>
        <x:v>0.1713366816618185</x:v>
      </x:c>
      <x:c r="E883" s="12" t="n">
        <x:f>-Settings!$B$11*LN(D883)</x:f>
        <x:v>105.84748557676676</x:v>
      </x:c>
      <x:c r="F883" s="12">
        <x:f t="shared" si="29"/>
        <x:v>2065.3123906052069</x:v>
      </x:c>
      <x:c r="G883" s="12" t="n">
        <x:f>MOD(Settings!$B$17*G882,Settings!$B$18)</x:f>
        <x:v>553825249</x:v>
      </x:c>
      <x:c r="H883" s="12" t="n">
        <x:f>MAX(G883,1)/Settings!$B$18</x:f>
        <x:v>0.25789497851296095</x:v>
      </x:c>
      <x:c r="I883" s="12" t="n">
        <x:f>-Settings!$B$21*LN(H883)</x:f>
        <x:v>5.420811347836902</x:v>
      </x:c>
      <x:c r="J883" s="12" t="n">
        <x:f>-Settings!$B$24*LN(H883)</x:f>
        <x:v>16.262434043510705</x:v>
      </x:c>
      <x:c r="K883" s="12" t="n">
        <x:f>Settings!$B$12</x:f>
        <x:v>300</x:v>
      </x:c>
      <x:c r="L883" s="12" t="n">
        <x:f>Settings!$B$12*Settings!$B$25</x:f>
        <x:v>75</x:v>
      </x:c>
    </x:row>
    <x:row r="884">
      <x:c r="A884" s="7">
        <x:v>8</x:v>
      </x:c>
      <x:c r="B884" s="7">
        <x:v>39</x:v>
      </x:c>
      <x:c r="C884" s="12" t="n">
        <x:f>MOD(Settings!$B$17*C883,Settings!$B$18)</x:f>
        <x:v>1407908941</x:v>
      </x:c>
      <x:c r="D884" s="12" t="n">
        <x:f>MAX(C884,1)/Settings!$B$18</x:f>
        <x:v>0.6556086901834275</x:v>
      </x:c>
      <x:c r="E884" s="12" t="n">
        <x:f>-Settings!$B$11*LN(D884)</x:f>
        <x:v>25.331470613218237</x:v>
      </x:c>
      <x:c r="F884" s="12">
        <x:f t="shared" si="29"/>
        <x:v>2090.6438612184252</x:v>
      </x:c>
      <x:c r="G884" s="12" t="n">
        <x:f>MOD(Settings!$B$17*G883,Settings!$B$18)</x:f>
        <x:v>946833845</x:v>
      </x:c>
      <x:c r="H884" s="12" t="n">
        <x:f>MAX(G884,1)/Settings!$B$18</x:f>
        <x:v>0.44090386733454834</x:v>
      </x:c>
      <x:c r="I884" s="12" t="n">
        <x:f>-Settings!$B$21*LN(H884)</x:f>
        <x:v>3.275713660806504</x:v>
      </x:c>
      <x:c r="J884" s="12" t="n">
        <x:f>-Settings!$B$24*LN(H884)</x:f>
        <x:v>9.827140982419511</x:v>
      </x:c>
      <x:c r="K884" s="12" t="n">
        <x:f>Settings!$B$12</x:f>
        <x:v>300</x:v>
      </x:c>
      <x:c r="L884" s="12" t="n">
        <x:f>Settings!$B$12*Settings!$B$25</x:f>
        <x:v>75</x:v>
      </x:c>
    </x:row>
    <x:row r="885">
      <x:c r="A885" s="7">
        <x:v>8</x:v>
      </x:c>
      <x:c r="B885" s="7">
        <x:v>40</x:v>
      </x:c>
      <x:c r="C885" s="12" t="n">
        <x:f>MOD(Settings!$B$17*C884,Settings!$B$18)</x:f>
        <x:v>1750748741</x:v>
      </x:c>
      <x:c r="D885" s="12" t="n">
        <x:f>MAX(C885,1)/Settings!$B$18</x:f>
        <x:v>0.8152559128660969</x:v>
      </x:c>
      <x:c r="E885" s="12" t="n">
        <x:f>-Settings!$B$11*LN(D885)</x:f>
        <x:v>12.25519269080266</x:v>
      </x:c>
      <x:c r="F885" s="12">
        <x:f t="shared" si="29"/>
        <x:v>2102.8990539092279</x:v>
      </x:c>
      <x:c r="G885" s="12" t="n">
        <x:f>MOD(Settings!$B$17*G884,Settings!$B$18)</x:f>
        <x:v>582608645</x:v>
      </x:c>
      <x:c r="H885" s="12" t="n">
        <x:f>MAX(G885,1)/Settings!$B$18</x:f>
        <x:v>0.2712982917536508</x:v>
      </x:c>
      <x:c r="I885" s="12" t="n">
        <x:f>-Settings!$B$21*LN(H885)</x:f>
        <x:v>5.218145423435274</x:v>
      </x:c>
      <x:c r="J885" s="12" t="n">
        <x:f>-Settings!$B$24*LN(H885)</x:f>
        <x:v>15.654436270305823</x:v>
      </x:c>
      <x:c r="K885" s="12" t="n">
        <x:f>Settings!$B$12</x:f>
        <x:v>300</x:v>
      </x:c>
      <x:c r="L885" s="12" t="n">
        <x:f>Settings!$B$12*Settings!$B$25</x:f>
        <x:v>75</x:v>
      </x:c>
    </x:row>
    <x:row r="886">
      <x:c r="A886" s="7">
        <x:v>8</x:v>
      </x:c>
      <x:c r="B886" s="7">
        <x:v>41</x:v>
      </x:c>
      <x:c r="C886" s="12" t="n">
        <x:f>MOD(Settings!$B$17*C885,Settings!$B$18)</x:f>
        <x:v>13158793</x:v>
      </x:c>
      <x:c r="D886" s="12" t="n">
        <x:f>MAX(C886,1)/Settings!$B$18</x:f>
        <x:v>0.006127540490649426</x:v>
      </x:c>
      <x:c r="E886" s="12" t="n">
        <x:f>-Settings!$B$11*LN(D886)</x:f>
        <x:v>305.697710073763</x:v>
      </x:c>
      <x:c r="F886" s="12">
        <x:f t="shared" si="29"/>
        <x:v>2408.596763982991</x:v>
      </x:c>
      <x:c r="G886" s="12" t="n">
        <x:f>MOD(Settings!$B$17*G885,Settings!$B$18)</x:f>
        <x:v>1525549842</x:v>
      </x:c>
      <x:c r="H886" s="12" t="n">
        <x:f>MAX(G886,1)/Settings!$B$18</x:f>
        <x:v>0.7103895036086392</x:v>
      </x:c>
      <x:c r="I886" s="12" t="n">
        <x:f>-Settings!$B$21*LN(H886)</x:f>
        <x:v>1.3677674509560391</x:v>
      </x:c>
      <x:c r="J886" s="12" t="n">
        <x:f>-Settings!$B$24*LN(H886)</x:f>
        <x:v>4.103302352868117</x:v>
      </x:c>
      <x:c r="K886" s="12" t="n">
        <x:f>Settings!$B$12</x:f>
        <x:v>300</x:v>
      </x:c>
      <x:c r="L886" s="12" t="n">
        <x:f>Settings!$B$12*Settings!$B$25</x:f>
        <x:v>75</x:v>
      </x:c>
    </x:row>
    <x:row r="887">
      <x:c r="A887" s="7">
        <x:v>8</x:v>
      </x:c>
      <x:c r="B887" s="7">
        <x:v>42</x:v>
      </x:c>
      <x:c r="C887" s="12" t="n">
        <x:f>MOD(Settings!$B$17*C886,Settings!$B$18)</x:f>
        <x:v>2116501957</x:v>
      </x:c>
      <x:c r="D887" s="12" t="n">
        <x:f>MAX(C887,1)/Settings!$B$18</x:f>
        <x:v>0.9855730263449126</x:v>
      </x:c>
      <x:c r="E887" s="12" t="n">
        <x:f>-Settings!$B$11*LN(D887)</x:f>
        <x:v>0.8719232596849722</x:v>
      </x:c>
      <x:c r="F887" s="12">
        <x:f t="shared" si="29"/>
        <x:v>2409.468687242676</x:v>
      </x:c>
      <x:c r="G887" s="12" t="n">
        <x:f>MOD(Settings!$B$17*G886,Settings!$B$18)</x:f>
        <x:v>1108932961</x:v>
      </x:c>
      <x:c r="H887" s="12" t="n">
        <x:f>MAX(G887,1)/Settings!$B$18</x:f>
        <x:v>0.5163871503977046</x:v>
      </x:c>
      <x:c r="I887" s="12" t="n">
        <x:f>-Settings!$B$21*LN(H887)</x:f>
        <x:v>2.6435940134403544</x:v>
      </x:c>
      <x:c r="J887" s="12" t="n">
        <x:f>-Settings!$B$24*LN(H887)</x:f>
        <x:v>7.930782040321063</x:v>
      </x:c>
      <x:c r="K887" s="12" t="n">
        <x:f>Settings!$B$12</x:f>
        <x:v>300</x:v>
      </x:c>
      <x:c r="L887" s="12" t="n">
        <x:f>Settings!$B$12*Settings!$B$25</x:f>
        <x:v>75</x:v>
      </x:c>
    </x:row>
    <x:row r="888">
      <x:c r="A888" s="7">
        <x:v>8</x:v>
      </x:c>
      <x:c r="B888" s="7">
        <x:v>43</x:v>
      </x:c>
      <x:c r="C888" s="12" t="n">
        <x:f>MOD(Settings!$B$17*C887,Settings!$B$18)</x:f>
        <x:v>1129262391</x:v>
      </x:c>
      <x:c r="D888" s="12" t="n">
        <x:f>MAX(C888,1)/Settings!$B$18</x:f>
        <x:v>0.5258537789461454</x:v>
      </x:c>
      <x:c r="E888" s="12" t="n">
        <x:f>-Settings!$B$11*LN(D888)</x:f>
        <x:v>38.56392550105912</x:v>
      </x:c>
      <x:c r="F888" s="12">
        <x:f t="shared" si="29"/>
        <x:v>2448.0326127437352</x:v>
      </x:c>
      <x:c r="G888" s="12" t="n">
        <x:f>MOD(Settings!$B$17*G887,Settings!$B$18)</x:f>
        <x:v>1973186861</x:v>
      </x:c>
      <x:c r="H888" s="12" t="n">
        <x:f>MAX(G888,1)/Settings!$B$18</x:f>
        <x:v>0.9188367342198439</x:v>
      </x:c>
      <x:c r="I888" s="12" t="n">
        <x:f>-Settings!$B$21*LN(H888)</x:f>
        <x:v>0.3385873132715856</x:v>
      </x:c>
      <x:c r="J888" s="12" t="n">
        <x:f>-Settings!$B$24*LN(H888)</x:f>
        <x:v>1.0157619398147568</x:v>
      </x:c>
      <x:c r="K888" s="12" t="n">
        <x:f>Settings!$B$12</x:f>
        <x:v>300</x:v>
      </x:c>
      <x:c r="L888" s="12" t="n">
        <x:f>Settings!$B$12*Settings!$B$25</x:f>
        <x:v>75</x:v>
      </x:c>
    </x:row>
    <x:row r="889">
      <x:c r="A889" s="7">
        <x:v>8</x:v>
      </x:c>
      <x:c r="B889" s="7">
        <x:v>44</x:v>
      </x:c>
      <x:c r="C889" s="12" t="n">
        <x:f>MOD(Settings!$B$17*C888,Settings!$B$18)</x:f>
        <x:v>52533351</x:v>
      </x:c>
      <x:c r="D889" s="12" t="n">
        <x:f>MAX(C889,1)/Settings!$B$18</x:f>
        <x:v>0.024462747864640665</x:v>
      </x:c>
      <x:c r="E889" s="12" t="n">
        <x:f>-Settings!$B$11*LN(D889)</x:f>
        <x:v>222.63622883270043</x:v>
      </x:c>
      <x:c r="F889" s="12">
        <x:f t="shared" si="29"/>
        <x:v>2670.6688415764356</x:v>
      </x:c>
      <x:c r="G889" s="12" t="n">
        <x:f>MOD(Settings!$B$17*G888,Settings!$B$18)</x:f>
        <x:v>1909095853</x:v>
      </x:c>
      <x:c r="H889" s="12" t="n">
        <x:f>MAX(G889,1)/Settings!$B$18</x:f>
        <x:v>0.8889920329158157</x:v>
      </x:c>
      <x:c r="I889" s="12" t="n">
        <x:f>-Settings!$B$21*LN(H889)</x:f>
        <x:v>0.47066802143146474</x:v>
      </x:c>
      <x:c r="J889" s="12" t="n">
        <x:f>-Settings!$B$24*LN(H889)</x:f>
        <x:v>1.4120040642943943</x:v>
      </x:c>
      <x:c r="K889" s="12" t="n">
        <x:f>Settings!$B$12</x:f>
        <x:v>300</x:v>
      </x:c>
      <x:c r="L889" s="12" t="n">
        <x:f>Settings!$B$12*Settings!$B$25</x:f>
        <x:v>75</x:v>
      </x:c>
    </x:row>
    <x:row r="890">
      <x:c r="A890" s="7">
        <x:v>8</x:v>
      </x:c>
      <x:c r="B890" s="7">
        <x:v>45</x:v>
      </x:c>
      <x:c r="C890" s="12" t="n">
        <x:f>MOD(Settings!$B$17*C889,Settings!$B$18)</x:f>
        <x:v>312251340</x:v>
      </x:c>
      <x:c r="D890" s="12" t="n">
        <x:f>MAX(C890,1)/Settings!$B$18</x:f>
        <x:v>0.1454033610156753</x:v>
      </x:c>
      <x:c r="E890" s="12" t="n">
        <x:f>-Settings!$B$11*LN(D890)</x:f>
        <x:v>115.69461590992464</x:v>
      </x:c>
      <x:c r="F890" s="12">
        <x:f t="shared" si="29"/>
        <x:v>2786.3634574863604</x:v>
      </x:c>
      <x:c r="G890" s="12" t="n">
        <x:f>MOD(Settings!$B$17*G889,Settings!$B$18)</x:f>
        <x:v>620831544</x:v>
      </x:c>
      <x:c r="H890" s="12" t="n">
        <x:f>MAX(G890,1)/Settings!$B$18</x:f>
        <x:v>0.28909721611491274</x:v>
      </x:c>
      <x:c r="I890" s="12" t="n">
        <x:f>-Settings!$B$21*LN(H890)</x:f>
        <x:v>4.963969037978275</x:v>
      </x:c>
      <x:c r="J890" s="12" t="n">
        <x:f>-Settings!$B$24*LN(H890)</x:f>
        <x:v>14.891907113934826</x:v>
      </x:c>
      <x:c r="K890" s="12" t="n">
        <x:f>Settings!$B$12</x:f>
        <x:v>300</x:v>
      </x:c>
      <x:c r="L890" s="12" t="n">
        <x:f>Settings!$B$12*Settings!$B$25</x:f>
        <x:v>75</x:v>
      </x:c>
    </x:row>
    <x:row r="891">
      <x:c r="A891" s="7">
        <x:v>8</x:v>
      </x:c>
      <x:c r="B891" s="7">
        <x:v>46</x:v>
      </x:c>
      <x:c r="C891" s="12" t="n">
        <x:f>MOD(Settings!$B$17*C890,Settings!$B$18)</x:f>
        <x:v>1705721759</x:v>
      </x:c>
      <x:c r="D891" s="12" t="n">
        <x:f>MAX(C891,1)/Settings!$B$18</x:f>
        <x:v>0.7942885904546308</x:v>
      </x:c>
      <x:c r="E891" s="12" t="n">
        <x:f>-Settings!$B$11*LN(D891)</x:f>
        <x:v>13.818505183404257</x:v>
      </x:c>
      <x:c r="F891" s="12">
        <x:f t="shared" si="29"/>
        <x:v>2800.1819626697647</x:v>
      </x:c>
      <x:c r="G891" s="12" t="n">
        <x:f>MOD(Settings!$B$17*G890,Settings!$B$18)</x:f>
        <x:v>1840202882</x:v>
      </x:c>
      <x:c r="H891" s="12" t="n">
        <x:f>MAX(G891,1)/Settings!$B$18</x:f>
        <x:v>0.8569112433385622</x:v>
      </x:c>
      <x:c r="I891" s="12" t="n">
        <x:f>-Settings!$B$21*LN(H891)</x:f>
        <x:v>0.6176837297888756</x:v>
      </x:c>
      <x:c r="J891" s="12" t="n">
        <x:f>-Settings!$B$24*LN(H891)</x:f>
        <x:v>1.853051189366627</x:v>
      </x:c>
      <x:c r="K891" s="12" t="n">
        <x:f>Settings!$B$12</x:f>
        <x:v>300</x:v>
      </x:c>
      <x:c r="L891" s="12" t="n">
        <x:f>Settings!$B$12*Settings!$B$25</x:f>
        <x:v>75</x:v>
      </x:c>
    </x:row>
    <x:row r="892">
      <x:c r="A892" s="7">
        <x:v>8</x:v>
      </x:c>
      <x:c r="B892" s="7">
        <x:v>47</x:v>
      </x:c>
      <x:c r="C892" s="12" t="n">
        <x:f>MOD(Settings!$B$17*C891,Settings!$B$18)</x:f>
        <x:v>1306399710</x:v>
      </x:c>
      <x:c r="D892" s="12" t="n">
        <x:f>MAX(C892,1)/Settings!$B$18</x:f>
        <x:v>0.6083397709803375</x:v>
      </x:c>
      <x:c r="E892" s="12" t="n">
        <x:f>-Settings!$B$11*LN(D892)</x:f>
        <x:v>29.821303155373013</x:v>
      </x:c>
      <x:c r="F892" s="12">
        <x:f t="shared" si="29"/>
        <x:v>2830.0032658251375</x:v>
      </x:c>
      <x:c r="G892" s="12" t="n">
        <x:f>MOD(Settings!$B$17*G891,Settings!$B$18)</x:f>
        <x:v>230353680</x:v>
      </x:c>
      <x:c r="H892" s="12" t="n">
        <x:f>MAX(G892,1)/Settings!$B$18</x:f>
        <x:v>0.10726679121482502</x:v>
      </x:c>
      <x:c r="I892" s="12" t="n">
        <x:f>-Settings!$B$21*LN(H892)</x:f>
        <x:v>8.929744687939538</x:v>
      </x:c>
      <x:c r="J892" s="12" t="n">
        <x:f>-Settings!$B$24*LN(H892)</x:f>
        <x:v>26.78923406381861</x:v>
      </x:c>
      <x:c r="K892" s="12" t="n">
        <x:f>Settings!$B$12</x:f>
        <x:v>300</x:v>
      </x:c>
      <x:c r="L892" s="12" t="n">
        <x:f>Settings!$B$12*Settings!$B$25</x:f>
        <x:v>75</x:v>
      </x:c>
    </x:row>
    <x:row r="893">
      <x:c r="A893" s="7">
        <x:v>8</x:v>
      </x:c>
      <x:c r="B893" s="7">
        <x:v>48</x:v>
      </x:c>
      <x:c r="C893" s="12" t="n">
        <x:f>MOD(Settings!$B$17*C892,Settings!$B$18)</x:f>
        <x:v>787119042</x:v>
      </x:c>
      <x:c r="D893" s="12" t="n">
        <x:f>MAX(C893,1)/Settings!$B$18</x:f>
        <x:v>0.36653086653283373</x:v>
      </x:c>
      <x:c r="E893" s="12" t="n">
        <x:f>-Settings!$B$11*LN(D893)</x:f>
        <x:v>60.22035248800998</x:v>
      </x:c>
      <x:c r="F893" s="12">
        <x:f t="shared" si="29"/>
        <x:v>2890.2236183131477</x:v>
      </x:c>
      <x:c r="G893" s="12" t="n">
        <x:f>MOD(Settings!$B$17*G892,Settings!$B$18)</x:f>
        <x:v>1788767866</x:v>
      </x:c>
      <x:c r="H893" s="12" t="n">
        <x:f>MAX(G893,1)/Settings!$B$18</x:f>
        <x:v>0.8329599475641548</x:v>
      </x:c>
      <x:c r="I893" s="12" t="n">
        <x:f>-Settings!$B$21*LN(H893)</x:f>
        <x:v>0.7310788805086194</x:v>
      </x:c>
      <x:c r="J893" s="12" t="n">
        <x:f>-Settings!$B$24*LN(H893)</x:f>
        <x:v>2.193236641525858</x:v>
      </x:c>
      <x:c r="K893" s="12" t="n">
        <x:f>Settings!$B$12</x:f>
        <x:v>300</x:v>
      </x:c>
      <x:c r="L893" s="12" t="n">
        <x:f>Settings!$B$12*Settings!$B$25</x:f>
        <x:v>75</x:v>
      </x:c>
    </x:row>
    <x:row r="894">
      <x:c r="A894" s="7">
        <x:v>8</x:v>
      </x:c>
      <x:c r="B894" s="7">
        <x:v>49</x:v>
      </x:c>
      <x:c r="C894" s="12" t="n">
        <x:f>MOD(Settings!$B$17*C893,Settings!$B$18)</x:f>
        <x:v>610473374</x:v>
      </x:c>
      <x:c r="D894" s="12" t="n">
        <x:f>MAX(C894,1)/Settings!$B$18</x:f>
        <x:v>0.2842738173363143</x:v>
      </x:c>
      <x:c r="E894" s="12" t="n">
        <x:f>-Settings!$B$11*LN(D894)</x:f>
        <x:v>75.469041585619</x:v>
      </x:c>
      <x:c r="F894" s="12">
        <x:f t="shared" si="29"/>
        <x:v>2965.6926598987666</x:v>
      </x:c>
      <x:c r="G894" s="12" t="n">
        <x:f>MOD(Settings!$B$17*G893,Settings!$B$18)</x:f>
        <x:v>1197949509</x:v>
      </x:c>
      <x:c r="H894" s="12" t="n">
        <x:f>MAX(G894,1)/Settings!$B$18</x:f>
        <x:v>0.557838710750378</x:v>
      </x:c>
      <x:c r="I894" s="12" t="n">
        <x:f>-Settings!$B$21*LN(H894)</x:f>
        <x:v>2.33474162887176</x:v>
      </x:c>
      <x:c r="J894" s="12" t="n">
        <x:f>-Settings!$B$24*LN(H894)</x:f>
        <x:v>7.0042248866152805</x:v>
      </x:c>
      <x:c r="K894" s="12" t="n">
        <x:f>Settings!$B$12</x:f>
        <x:v>300</x:v>
      </x:c>
      <x:c r="L894" s="12" t="n">
        <x:f>Settings!$B$12*Settings!$B$25</x:f>
        <x:v>75</x:v>
      </x:c>
    </x:row>
    <x:row r="895">
      <x:c r="A895" s="7">
        <x:v>8</x:v>
      </x:c>
      <x:c r="B895" s="7">
        <x:v>50</x:v>
      </x:c>
      <x:c r="C895" s="12" t="n">
        <x:f>MOD(Settings!$B$17*C894,Settings!$B$18)</x:f>
        <x:v>1696615099</x:v>
      </x:c>
      <x:c r="D895" s="12" t="n">
        <x:f>MAX(C895,1)/Settings!$B$18</x:f>
        <x:v>0.7900479714339822</x:v>
      </x:c>
      <x:c r="E895" s="12" t="n">
        <x:f>-Settings!$B$11*LN(D895)</x:f>
        <x:v>14.139696721830132</x:v>
      </x:c>
      <x:c r="F895" s="12">
        <x:f t="shared" si="29"/>
        <x:v>2979.8323566205968</x:v>
      </x:c>
      <x:c r="G895" s="12" t="n">
        <x:f>MOD(Settings!$B$17*G894,Settings!$B$18)</x:f>
        <x:v>1278207138</x:v>
      </x:c>
      <x:c r="H895" s="12" t="n">
        <x:f>MAX(G895,1)/Settings!$B$18</x:f>
        <x:v>0.5952115816041881</x:v>
      </x:c>
      <x:c r="I895" s="12" t="n">
        <x:f>-Settings!$B$21*LN(H895)</x:f>
        <x:v>2.075353349248785</x:v>
      </x:c>
      <x:c r="J895" s="12" t="n">
        <x:f>-Settings!$B$24*LN(H895)</x:f>
        <x:v>6.226060047746355</x:v>
      </x:c>
      <x:c r="K895" s="12" t="n">
        <x:f>Settings!$B$12</x:f>
        <x:v>300</x:v>
      </x:c>
      <x:c r="L895" s="12" t="n">
        <x:f>Settings!$B$12*Settings!$B$25</x:f>
        <x:v>75</x:v>
      </x:c>
    </x:row>
    <x:row r="896">
      <x:c r="A896" s="7">
        <x:v>8</x:v>
      </x:c>
      <x:c r="B896" s="7">
        <x:v>51</x:v>
      </x:c>
      <x:c r="C896" s="12" t="n">
        <x:f>MOD(Settings!$B$17*C895,Settings!$B$18)</x:f>
        <x:v>722104027</x:v>
      </x:c>
      <x:c r="D896" s="12" t="n">
        <x:f>MAX(C896,1)/Settings!$B$18</x:f>
        <x:v>0.33625589093950387</x:v>
      </x:c>
      <x:c r="E896" s="12" t="n">
        <x:f>-Settings!$B$11*LN(D896)</x:f>
        <x:v>65.39296972181191</x:v>
      </x:c>
      <x:c r="F896" s="12">
        <x:f t="shared" si="29"/>
        <x:v>3045.2253263424086</x:v>
      </x:c>
      <x:c r="G896" s="12" t="n">
        <x:f>MOD(Settings!$B$17*G895,Settings!$B$18)</x:f>
        <x:v>1548447425</x:v>
      </x:c>
      <x:c r="H896" s="12" t="n">
        <x:f>MAX(G896,1)/Settings!$B$18</x:f>
        <x:v>0.72105202158962</x:v>
      </x:c>
      <x:c r="I896" s="12" t="n">
        <x:f>-Settings!$B$21*LN(H896)</x:f>
        <x:v>1.3081759692132762</x:v>
      </x:c>
      <x:c r="J896" s="12" t="n">
        <x:f>-Settings!$B$24*LN(H896)</x:f>
        <x:v>3.9245279076398285</x:v>
      </x:c>
      <x:c r="K896" s="12" t="n">
        <x:f>Settings!$B$12</x:f>
        <x:v>300</x:v>
      </x:c>
      <x:c r="L896" s="12" t="n">
        <x:f>Settings!$B$12*Settings!$B$25</x:f>
        <x:v>75</x:v>
      </x:c>
    </x:row>
    <x:row r="897">
      <x:c r="A897" s="7">
        <x:v>8</x:v>
      </x:c>
      <x:c r="B897" s="7">
        <x:v>52</x:v>
      </x:c>
      <x:c r="C897" s="12" t="n">
        <x:f>MOD(Settings!$B$17*C896,Settings!$B$18)</x:f>
        <x:v>972292592</x:v>
      </x:c>
      <x:c r="D897" s="12" t="n">
        <x:f>MAX(C897,1)/Settings!$B$18</x:f>
        <x:v>0.45275902024133086</x:v>
      </x:c>
      <x:c r="E897" s="12" t="n">
        <x:f>-Settings!$B$11*LN(D897)</x:f>
        <x:v>47.543715551364116</x:v>
      </x:c>
      <x:c r="F897" s="12">
        <x:f t="shared" si="29"/>
        <x:v>3092.7690418937727</x:v>
      </x:c>
      <x:c r="G897" s="12" t="n">
        <x:f>MOD(Settings!$B$17*G896,Settings!$B$18)</x:f>
        <x:v>1549037629</x:v>
      </x:c>
      <x:c r="H897" s="12" t="n">
        <x:f>MAX(G897,1)/Settings!$B$18</x:f>
        <x:v>0.7213268567441622</x:v>
      </x:c>
      <x:c r="I897" s="12" t="n">
        <x:f>-Settings!$B$21*LN(H897)</x:f>
        <x:v>1.30665162543927</x:v>
      </x:c>
      <x:c r="J897" s="12" t="n">
        <x:f>-Settings!$B$24*LN(H897)</x:f>
        <x:v>3.91995487631781</x:v>
      </x:c>
      <x:c r="K897" s="12" t="n">
        <x:f>Settings!$B$12</x:f>
        <x:v>300</x:v>
      </x:c>
      <x:c r="L897" s="12" t="n">
        <x:f>Settings!$B$12*Settings!$B$25</x:f>
        <x:v>75</x:v>
      </x:c>
    </x:row>
    <x:row r="898">
      <x:c r="A898" s="7">
        <x:v>8</x:v>
      </x:c>
      <x:c r="B898" s="7">
        <x:v>53</x:v>
      </x:c>
      <x:c r="C898" s="12" t="n">
        <x:f>MOD(Settings!$B$17*C897,Settings!$B$18)</x:f>
        <x:v>1118523721</x:v>
      </x:c>
      <x:c r="D898" s="12" t="n">
        <x:f>MAX(C898,1)/Settings!$B$18</x:f>
        <x:v>0.5208531960476438</x:v>
      </x:c>
      <x:c r="E898" s="12" t="n">
        <x:f>-Settings!$B$11*LN(D898)</x:f>
        <x:v>39.137223021323315</x:v>
      </x:c>
      <x:c r="F898" s="12">
        <x:f t="shared" si="29"/>
        <x:v>3131.906264915096</x:v>
      </x:c>
      <x:c r="G898" s="12" t="n">
        <x:f>MOD(Settings!$B$17*G897,Settings!$B$18)</x:f>
        <x:v>731178022</x:v>
      </x:c>
      <x:c r="H898" s="12" t="n">
        <x:f>MAX(G898,1)/Settings!$B$18</x:f>
        <x:v>0.34048129913419545</x:v>
      </x:c>
      <x:c r="I898" s="12" t="n">
        <x:f>-Settings!$B$21*LN(H898)</x:f>
        <x:v>4.309580306719951</x:v>
      </x:c>
      <x:c r="J898" s="12" t="n">
        <x:f>-Settings!$B$24*LN(H898)</x:f>
        <x:v>12.928740920159854</x:v>
      </x:c>
      <x:c r="K898" s="12" t="n">
        <x:f>Settings!$B$12</x:f>
        <x:v>300</x:v>
      </x:c>
      <x:c r="L898" s="12" t="n">
        <x:f>Settings!$B$12*Settings!$B$25</x:f>
        <x:v>75</x:v>
      </x:c>
    </x:row>
    <x:row r="899">
      <x:c r="A899" s="7">
        <x:v>8</x:v>
      </x:c>
      <x:c r="B899" s="7">
        <x:v>54</x:v>
      </x:c>
      <x:c r="C899" s="12" t="n">
        <x:f>MOD(Settings!$B$17*C898,Settings!$B$18)</x:f>
        <x:v>2103816656</x:v>
      </x:c>
      <x:c r="D899" s="12" t="n">
        <x:f>MAX(C899,1)/Settings!$B$18</x:f>
        <x:v>0.9796659727486158</x:v>
      </x:c>
      <x:c r="E899" s="12" t="n">
        <x:f>-Settings!$B$11*LN(D899)</x:f>
        <x:v>1.2326165731289627</x:v>
      </x:c>
      <x:c r="F899" s="12">
        <x:f t="shared" si="29"/>
        <x:v>3133.1388814882248</x:v>
      </x:c>
      <x:c r="G899" s="12" t="n">
        <x:f>MOD(Settings!$B$17*G898,Settings!$B$18)</x:f>
        <x:v>1007587620</x:v>
      </x:c>
      <x:c r="H899" s="12" t="n">
        <x:f>MAX(G899,1)/Settings!$B$18</x:f>
        <x:v>0.46919454842302694</x:v>
      </x:c>
      <x:c r="I899" s="12" t="n">
        <x:f>-Settings!$B$21*LN(H899)</x:f>
        <x:v>3.026951124588282</x:v>
      </x:c>
      <x:c r="J899" s="12" t="n">
        <x:f>-Settings!$B$24*LN(H899)</x:f>
        <x:v>9.080853373764846</x:v>
      </x:c>
      <x:c r="K899" s="12" t="n">
        <x:f>Settings!$B$12</x:f>
        <x:v>300</x:v>
      </x:c>
      <x:c r="L899" s="12" t="n">
        <x:f>Settings!$B$12*Settings!$B$25</x:f>
        <x:v>75</x:v>
      </x:c>
    </x:row>
    <x:row r="900">
      <x:c r="A900" s="7">
        <x:v>8</x:v>
      </x:c>
      <x:c r="B900" s="7">
        <x:v>55</x:v>
      </x:c>
      <x:c r="C900" s="12" t="n">
        <x:f>MOD(Settings!$B$17*C899,Settings!$B$18)</x:f>
        <x:v>528289537</x:v>
      </x:c>
      <x:c r="D900" s="12" t="n">
        <x:f>MAX(C900,1)/Settings!$B$18</x:f>
        <x:v>0.24600398598518408</x:v>
      </x:c>
      <x:c r="E900" s="12" t="n">
        <x:f>-Settings!$B$11*LN(D900)</x:f>
        <x:v>84.14445239935435</x:v>
      </x:c>
      <x:c r="F900" s="12">
        <x:f t="shared" si="29"/>
        <x:v>3217.2833338875789</x:v>
      </x:c>
      <x:c r="G900" s="12" t="n">
        <x:f>MOD(Settings!$B$17*G899,Settings!$B$18)</x:f>
        <x:v>1616572745</x:v>
      </x:c>
      <x:c r="H900" s="12" t="n">
        <x:f>MAX(G900,1)/Settings!$B$18</x:f>
        <x:v>0.7527753458138441</x:v>
      </x:c>
      <x:c r="I900" s="12" t="n">
        <x:f>-Settings!$B$21*LN(H900)</x:f>
        <x:v>1.1359537649154776</x:v>
      </x:c>
      <x:c r="J900" s="12" t="n">
        <x:f>-Settings!$B$24*LN(H900)</x:f>
        <x:v>3.407861294746433</x:v>
      </x:c>
      <x:c r="K900" s="12" t="n">
        <x:f>Settings!$B$12</x:f>
        <x:v>300</x:v>
      </x:c>
      <x:c r="L900" s="12" t="n">
        <x:f>Settings!$B$12*Settings!$B$25</x:f>
        <x:v>75</x:v>
      </x:c>
    </x:row>
    <x:row r="901">
      <x:c r="A901" s="7">
        <x:v>8</x:v>
      </x:c>
      <x:c r="B901" s="7">
        <x:v>56</x:v>
      </x:c>
      <x:c r="C901" s="12" t="n">
        <x:f>MOD(Settings!$B$17*C900,Settings!$B$18)</x:f>
        <x:v>1264851661</x:v>
      </x:c>
      <x:c r="D901" s="12" t="n">
        <x:f>MAX(C901,1)/Settings!$B$18</x:f>
        <x:v>0.5889924529888632</x:v>
      </x:c>
      <x:c r="E901" s="12" t="n">
        <x:f>-Settings!$B$11*LN(D901)</x:f>
        <x:v>31.760514520459996</x:v>
      </x:c>
      <x:c r="F901" s="12">
        <x:f t="shared" si="29"/>
        <x:v>3249.0438484080391</x:v>
      </x:c>
      <x:c r="G901" s="12" t="n">
        <x:f>MOD(Settings!$B$17*G900,Settings!$B$18)</x:f>
        <x:v>1922507018</x:v>
      </x:c>
      <x:c r="H901" s="12" t="n">
        <x:f>MAX(G901,1)/Settings!$B$18</x:f>
        <x:v>0.8952370932769204</x:v>
      </x:c>
      <x:c r="I901" s="12" t="n">
        <x:f>-Settings!$B$21*LN(H901)</x:f>
        <x:v>0.44266674840038583</x:v>
      </x:c>
      <x:c r="J901" s="12" t="n">
        <x:f>-Settings!$B$24*LN(H901)</x:f>
        <x:v>1.3280002452011574</x:v>
      </x:c>
      <x:c r="K901" s="12" t="n">
        <x:f>Settings!$B$12</x:f>
        <x:v>300</x:v>
      </x:c>
      <x:c r="L901" s="12" t="n">
        <x:f>Settings!$B$12*Settings!$B$25</x:f>
        <x:v>75</x:v>
      </x:c>
    </x:row>
    <x:row r="902">
      <x:c r="A902" s="7">
        <x:v>8</x:v>
      </x:c>
      <x:c r="B902" s="7">
        <x:v>57</x:v>
      </x:c>
      <x:c r="C902" s="12" t="n">
        <x:f>MOD(Settings!$B$17*C901,Settings!$B$18)</x:f>
        <x:v>421244774</x:v>
      </x:c>
      <x:c r="D902" s="12" t="n">
        <x:f>MAX(C902,1)/Settings!$B$18</x:f>
        <x:v>0.1961573838238406</x:v>
      </x:c>
      <x:c r="E902" s="12" t="n">
        <x:f>-Settings!$B$11*LN(D902)</x:f>
        <x:v>97.7302777964082</x:v>
      </x:c>
      <x:c r="F902" s="12">
        <x:f t="shared" si="29"/>
        <x:v>3346.7741262044474</x:v>
      </x:c>
      <x:c r="G902" s="12" t="n">
        <x:f>MOD(Settings!$B$17*G901,Settings!$B$18)</x:f>
        <x:v>536498764</x:v>
      </x:c>
      <x:c r="H902" s="12" t="n">
        <x:f>MAX(G902,1)/Settings!$B$18</x:f>
        <x:v>0.24982670519958564</x:v>
      </x:c>
      <x:c r="I902" s="12" t="n">
        <x:f>-Settings!$B$21*LN(H902)</x:f>
        <x:v>5.547951122725329</x:v>
      </x:c>
      <x:c r="J902" s="12" t="n">
        <x:f>-Settings!$B$24*LN(H902)</x:f>
        <x:v>16.643853368175986</x:v>
      </x:c>
      <x:c r="K902" s="12" t="n">
        <x:f>Settings!$B$12</x:f>
        <x:v>300</x:v>
      </x:c>
      <x:c r="L902" s="12" t="n">
        <x:f>Settings!$B$12*Settings!$B$25</x:f>
        <x:v>75</x:v>
      </x:c>
    </x:row>
    <x:row r="903">
      <x:c r="A903" s="7">
        <x:v>8</x:v>
      </x:c>
      <x:c r="B903" s="7">
        <x:v>58</x:v>
      </x:c>
      <x:c r="C903" s="12" t="n">
        <x:f>MOD(Settings!$B$17*C902,Settings!$B$18)</x:f>
        <x:v>1754816106</x:v>
      </x:c>
      <x:c r="D903" s="12" t="n">
        <x:f>MAX(C903,1)/Settings!$B$18</x:f>
        <x:v>0.8171499272888293</x:v>
      </x:c>
      <x:c r="E903" s="12" t="n">
        <x:f>-Settings!$B$11*LN(D903)</x:f>
        <x:v>12.115961485469889</x:v>
      </x:c>
      <x:c r="F903" s="12">
        <x:f t="shared" si="29"/>
        <x:v>3358.8900876899174</x:v>
      </x:c>
      <x:c r="G903" s="12" t="n">
        <x:f>MOD(Settings!$B$17*G902,Settings!$B$18)</x:f>
        <x:v>1798376442</x:v>
      </x:c>
      <x:c r="H903" s="12" t="n">
        <x:f>MAX(G903,1)/Settings!$B$18</x:f>
        <x:v>0.8374342894355926</x:v>
      </x:c>
      <x:c r="I903" s="12" t="n">
        <x:f>-Settings!$B$21*LN(H903)</x:f>
        <x:v>0.7096499149460145</x:v>
      </x:c>
      <x:c r="J903" s="12" t="n">
        <x:f>-Settings!$B$24*LN(H903)</x:f>
        <x:v>2.1289497448380432</x:v>
      </x:c>
      <x:c r="K903" s="12" t="n">
        <x:f>Settings!$B$12</x:f>
        <x:v>300</x:v>
      </x:c>
      <x:c r="L903" s="12" t="n">
        <x:f>Settings!$B$12*Settings!$B$25</x:f>
        <x:v>75</x:v>
      </x:c>
    </x:row>
    <x:row r="904">
      <x:c r="A904" s="7">
        <x:v>8</x:v>
      </x:c>
      <x:c r="B904" s="7">
        <x:v>59</x:v>
      </x:c>
      <x:c r="C904" s="12" t="n">
        <x:f>MOD(Settings!$B$17*C903,Settings!$B$18)</x:f>
        <x:v>1801369291</x:v>
      </x:c>
      <x:c r="D904" s="12" t="n">
        <x:f>MAX(C904,1)/Settings!$B$18</x:f>
        <x:v>0.8388279433542992</x:v>
      </x:c>
      <x:c r="E904" s="12" t="n">
        <x:f>-Settings!$B$11*LN(D904)</x:f>
        <x:v>10.544980021234844</x:v>
      </x:c>
      <x:c r="F904" s="12">
        <x:f t="shared" si="29"/>
        <x:v>3369.4350677111524</x:v>
      </x:c>
      <x:c r="G904" s="12" t="n">
        <x:f>MOD(Settings!$B$17*G903,Settings!$B$18)</x:f>
        <x:v>1628012816</x:v>
      </x:c>
      <x:c r="H904" s="12" t="n">
        <x:f>MAX(G904,1)/Settings!$B$18</x:f>
        <x:v>0.7581025440050767</x:v>
      </x:c>
      <x:c r="I904" s="12" t="n">
        <x:f>-Settings!$B$21*LN(H904)</x:f>
        <x:v>1.1077464806439887</x:v>
      </x:c>
      <x:c r="J904" s="12" t="n">
        <x:f>-Settings!$B$24*LN(H904)</x:f>
        <x:v>3.323239441931966</x:v>
      </x:c>
      <x:c r="K904" s="12" t="n">
        <x:f>Settings!$B$12</x:f>
        <x:v>300</x:v>
      </x:c>
      <x:c r="L904" s="12" t="n">
        <x:f>Settings!$B$12*Settings!$B$25</x:f>
        <x:v>75</x:v>
      </x:c>
    </x:row>
    <x:row r="905">
      <x:c r="A905" s="7">
        <x:v>8</x:v>
      </x:c>
      <x:c r="B905" s="7">
        <x:v>60</x:v>
      </x:c>
      <x:c r="C905" s="12" t="n">
        <x:f>MOD(Settings!$B$17*C904,Settings!$B$18)</x:f>
        <x:v>389218431</x:v>
      </x:c>
      <x:c r="D905" s="12" t="n">
        <x:f>MAX(C905,1)/Settings!$B$18</x:f>
        <x:v>0.18124395570775678</x:v>
      </x:c>
      <x:c r="E905" s="12" t="n">
        <x:f>-Settings!$B$11*LN(D905)</x:f>
        <x:v>102.47468001736061</x:v>
      </x:c>
      <x:c r="F905" s="12">
        <x:f t="shared" si="29"/>
        <x:v>3471.9097477285131</x:v>
      </x:c>
      <x:c r="G905" s="12" t="n">
        <x:f>MOD(Settings!$B$17*G904,Settings!$B$18)</x:f>
        <x:v>922252085</x:v>
      </x:c>
      <x:c r="H905" s="12" t="n">
        <x:f>MAX(G905,1)/Settings!$B$18</x:f>
        <x:v>0.4294570933233281</x:v>
      </x:c>
      <x:c r="I905" s="12" t="n">
        <x:f>-Settings!$B$21*LN(H905)</x:f>
        <x:v>3.3809337667154478</x:v>
      </x:c>
      <x:c r="J905" s="12" t="n">
        <x:f>-Settings!$B$24*LN(H905)</x:f>
        <x:v>10.142801300146344</x:v>
      </x:c>
      <x:c r="K905" s="12" t="n">
        <x:f>Settings!$B$12</x:f>
        <x:v>300</x:v>
      </x:c>
      <x:c r="L905" s="12" t="n">
        <x:f>Settings!$B$12*Settings!$B$25</x:f>
        <x:v>75</x:v>
      </x:c>
    </x:row>
    <x:row r="906">
      <x:c r="A906" s="7">
        <x:v>8</x:v>
      </x:c>
      <x:c r="B906" s="7">
        <x:v>61</x:v>
      </x:c>
      <x:c r="C906" s="12" t="n">
        <x:f>MOD(Settings!$B$17*C905,Settings!$B$18)</x:f>
        <x:v>358981055</x:v>
      </x:c>
      <x:c r="D906" s="12" t="n">
        <x:f>MAX(C906,1)/Settings!$B$18</x:f>
        <x:v>0.16716358026823194</x:v>
      </x:c>
      <x:c r="E906" s="12" t="n">
        <x:f>-Settings!$B$11*LN(D906)</x:f>
        <x:v>107.3269454052182</x:v>
      </x:c>
      <x:c r="F906" s="12">
        <x:f t="shared" si="29"/>
        <x:v>3579.2366931337315</x:v>
      </x:c>
      <x:c r="G906" s="12" t="n">
        <x:f>MOD(Settings!$B$17*G905,Settings!$B$18)</x:f>
        <x:v>1901312196</x:v>
      </x:c>
      <x:c r="H906" s="12" t="n">
        <x:f>MAX(G906,1)/Settings!$B$18</x:f>
        <x:v>0.885367485175546</x:v>
      </x:c>
      <x:c r="I906" s="12" t="n">
        <x:f>-Settings!$B$21*LN(H906)</x:f>
        <x:v>0.48700993069976817</x:v>
      </x:c>
      <x:c r="J906" s="12" t="n">
        <x:f>-Settings!$B$24*LN(H906)</x:f>
        <x:v>1.4610297920993045</x:v>
      </x:c>
      <x:c r="K906" s="12" t="n">
        <x:f>Settings!$B$12</x:f>
        <x:v>300</x:v>
      </x:c>
      <x:c r="L906" s="12" t="n">
        <x:f>Settings!$B$12*Settings!$B$25</x:f>
        <x:v>75</x:v>
      </x:c>
    </x:row>
    <x:row r="907">
      <x:c r="A907" s="7">
        <x:v>8</x:v>
      </x:c>
      <x:c r="B907" s="7">
        <x:v>62</x:v>
      </x:c>
      <x:c r="C907" s="12" t="n">
        <x:f>MOD(Settings!$B$17*C906,Settings!$B$18)</x:f>
        <x:v>1113026962</x:v>
      </x:c>
      <x:c r="D907" s="12" t="n">
        <x:f>MAX(C907,1)/Settings!$B$18</x:f>
        <x:v>0.5182935681744915</x:v>
      </x:c>
      <x:c r="E907" s="12" t="n">
        <x:f>-Settings!$B$11*LN(D907)</x:f>
        <x:v>39.43280779968519</x:v>
      </x:c>
      <x:c r="F907" s="12">
        <x:f t="shared" si="29"/>
        <x:v>3618.6695009334167</x:v>
      </x:c>
      <x:c r="G907" s="12" t="n">
        <x:f>MOD(Settings!$B$17*G906,Settings!$B$18)</x:f>
        <x:v>797410812</x:v>
      </x:c>
      <x:c r="H907" s="12" t="n">
        <x:f>MAX(G907,1)/Settings!$B$18</x:f>
        <x:v>0.37132334540194056</x:v>
      </x:c>
      <x:c r="I907" s="12" t="n">
        <x:f>-Settings!$B$21*LN(H907)</x:f>
        <x:v>3.962728180024281</x:v>
      </x:c>
      <x:c r="J907" s="12" t="n">
        <x:f>-Settings!$B$24*LN(H907)</x:f>
        <x:v>11.888184540072842</x:v>
      </x:c>
      <x:c r="K907" s="12" t="n">
        <x:f>Settings!$B$12</x:f>
        <x:v>300</x:v>
      </x:c>
      <x:c r="L907" s="12" t="n">
        <x:f>Settings!$B$12*Settings!$B$25</x:f>
        <x:v>75</x:v>
      </x:c>
    </x:row>
    <x:row r="908">
      <x:c r="A908" s="7">
        <x:v>8</x:v>
      </x:c>
      <x:c r="B908" s="7">
        <x:v>63</x:v>
      </x:c>
      <x:c r="C908" s="12" t="n">
        <x:f>MOD(Settings!$B$17*C907,Settings!$B$18)</x:f>
        <x:v>2061584964</x:v>
      </x:c>
      <x:c r="D908" s="12" t="n">
        <x:f>MAX(C908,1)/Settings!$B$18</x:f>
        <x:v>0.9600003086775543</x:v>
      </x:c>
      <x:c r="E908" s="12" t="n">
        <x:f>-Settings!$B$11*LN(D908)</x:f>
        <x:v>2.449300378871268</x:v>
      </x:c>
      <x:c r="F908" s="12">
        <x:f t="shared" si="29"/>
        <x:v>3621.1188013122878</x:v>
      </x:c>
      <x:c r="G908" s="12" t="n">
        <x:f>MOD(Settings!$B$17*G907,Settings!$B$18)</x:f>
        <x:v>1785560004</x:v>
      </x:c>
      <x:c r="H908" s="12" t="n">
        <x:f>MAX(G908,1)/Settings!$B$18</x:f>
        <x:v>0.8314661704150337</x:v>
      </x:c>
      <x:c r="I908" s="12" t="n">
        <x:f>-Settings!$B$21*LN(H908)</x:f>
        <x:v>0.7382586647431658</x:v>
      </x:c>
      <x:c r="J908" s="12" t="n">
        <x:f>-Settings!$B$24*LN(H908)</x:f>
        <x:v>2.2147759942294973</x:v>
      </x:c>
      <x:c r="K908" s="12" t="n">
        <x:f>Settings!$B$12</x:f>
        <x:v>300</x:v>
      </x:c>
      <x:c r="L908" s="12" t="n">
        <x:f>Settings!$B$12*Settings!$B$25</x:f>
        <x:v>75</x:v>
      </x:c>
    </x:row>
    <x:row r="909">
      <x:c r="A909" s="7">
        <x:v>8</x:v>
      </x:c>
      <x:c r="B909" s="7">
        <x:v>64</x:v>
      </x:c>
      <x:c r="C909" s="12" t="n">
        <x:f>MOD(Settings!$B$17*C908,Settings!$B$18)</x:f>
        <x:v>1557329250</x:v>
      </x:c>
      <x:c r="D909" s="12" t="n">
        <x:f>MAX(C909,1)/Settings!$B$18</x:f>
        <x:v>0.7251879436546881</x:v>
      </x:c>
      <x:c r="E909" s="12" t="n">
        <x:f>-Settings!$B$11*LN(D909)</x:f>
        <x:v>19.27946550571668</x:v>
      </x:c>
      <x:c r="F909" s="12">
        <x:f t="shared" si="29"/>
        <x:v>3640.3982668180047</x:v>
      </x:c>
      <x:c r="G909" s="12" t="n">
        <x:f>MOD(Settings!$B$17*G908,Settings!$B$18)</x:f>
        <x:v>970504050</x:v>
      </x:c>
      <x:c r="H909" s="12" t="n">
        <x:f>MAX(G909,1)/Settings!$B$18</x:f>
        <x:v>0.45192616547081904</x:v>
      </x:c>
      <x:c r="I909" s="12" t="n">
        <x:f>-Settings!$B$21*LN(H909)</x:f>
        <x:v>3.1769458528854626</x:v>
      </x:c>
      <x:c r="J909" s="12" t="n">
        <x:f>-Settings!$B$24*LN(H909)</x:f>
        <x:v>9.530837558656387</x:v>
      </x:c>
      <x:c r="K909" s="12" t="n">
        <x:f>Settings!$B$12</x:f>
        <x:v>300</x:v>
      </x:c>
      <x:c r="L909" s="12" t="n">
        <x:f>Settings!$B$12*Settings!$B$25</x:f>
        <x:v>75</x:v>
      </x:c>
    </x:row>
    <x:row r="910">
      <x:c r="A910" s="7">
        <x:v>8</x:v>
      </x:c>
      <x:c r="B910" s="7">
        <x:v>65</x:v>
      </x:c>
      <x:c r="C910" s="12" t="n">
        <x:f>MOD(Settings!$B$17*C909,Settings!$B$18)</x:f>
        <x:v>502015114</x:v>
      </x:c>
      <x:c r="D910" s="12" t="n">
        <x:f>MAX(C910,1)/Settings!$B$18</x:f>
        <x:v>0.23376900434203865</x:v>
      </x:c>
      <x:c r="E910" s="12" t="n">
        <x:f>-Settings!$B$11*LN(D910)</x:f>
        <x:v>87.20530872720856</x:v>
      </x:c>
      <x:c r="F910" s="12">
        <x:f t="shared" si="29"/>
        <x:v>3727.6035755452131</x:v>
      </x:c>
      <x:c r="G910" s="12" t="n">
        <x:f>MOD(Settings!$B$17*G909,Settings!$B$18)</x:f>
        <x:v>1123269385</x:v>
      </x:c>
      <x:c r="H910" s="12" t="n">
        <x:f>MAX(G910,1)/Settings!$B$18</x:f>
        <x:v>0.5230630680560429</x:v>
      </x:c>
      <x:c r="I910" s="12" t="n">
        <x:f>-Settings!$B$21*LN(H910)</x:f>
        <x:v>2.5922129326807797</x:v>
      </x:c>
      <x:c r="J910" s="12" t="n">
        <x:f>-Settings!$B$24*LN(H910)</x:f>
        <x:v>7.776638798042339</x:v>
      </x:c>
      <x:c r="K910" s="12" t="n">
        <x:f>Settings!$B$12</x:f>
        <x:v>300</x:v>
      </x:c>
      <x:c r="L910" s="12" t="n">
        <x:f>Settings!$B$12*Settings!$B$25</x:f>
        <x:v>75</x:v>
      </x:c>
    </x:row>
    <x:row r="911">
      <x:c r="A911" s="7">
        <x:v>8</x:v>
      </x:c>
      <x:c r="B911" s="7">
        <x:v>66</x:v>
      </x:c>
      <x:c r="C911" s="12" t="n">
        <x:f>MOD(Settings!$B$17*C910,Settings!$B$18)</x:f>
        <x:v>2052255582</x:v>
      </x:c>
      <x:c r="D911" s="12" t="n">
        <x:f>MAX(C911,1)/Settings!$B$18</x:f>
        <x:v>0.9556559766436257</x:v>
      </x:c>
      <x:c r="E911" s="12" t="n">
        <x:f>-Settings!$B$11*LN(D911)</x:f>
        <x:v>2.7214372657299037</x:v>
      </x:c>
      <x:c r="F911" s="12" t="n">
        <x:f t="shared" ref="F911:F942" si="30">F910+E911</x:f>
        <x:v>3730.325012810943</x:v>
      </x:c>
      <x:c r="G911" s="12" t="n">
        <x:f>MOD(Settings!$B$17*G910,Settings!$B$18)</x:f>
        <x:v>259812918</x:v>
      </x:c>
      <x:c r="H911" s="12" t="n">
        <x:f>MAX(G911,1)/Settings!$B$18</x:f>
        <x:v>0.12098481791139805</x:v>
      </x:c>
      <x:c r="I911" s="12" t="n">
        <x:f>-Settings!$B$21*LN(H911)</x:f>
        <x:v>8.448360852257077</x:v>
      </x:c>
      <x:c r="J911" s="12" t="n">
        <x:f>-Settings!$B$24*LN(H911)</x:f>
        <x:v>25.34508255677123</x:v>
      </x:c>
      <x:c r="K911" s="12" t="n">
        <x:f>Settings!$B$12</x:f>
        <x:v>300</x:v>
      </x:c>
      <x:c r="L911" s="12" t="n">
        <x:f>Settings!$B$12*Settings!$B$25</x:f>
        <x:v>75</x:v>
      </x:c>
    </x:row>
    <x:row r="912">
      <x:c r="A912" s="7">
        <x:v>8</x:v>
      </x:c>
      <x:c r="B912" s="7">
        <x:v>67</x:v>
      </x:c>
      <x:c r="C912" s="12" t="n">
        <x:f>MOD(Settings!$B$17*C911,Settings!$B$18)</x:f>
        <x:v>1524712207</x:v>
      </x:c>
      <x:c r="D912" s="12" t="n">
        <x:f>MAX(C912,1)/Settings!$B$18</x:f>
        <x:v>0.7099994494160635</x:v>
      </x:c>
      <x:c r="E912" s="12" t="n">
        <x:f>-Settings!$B$11*LN(D912)</x:f>
        <x:v>20.549465065044583</x:v>
      </x:c>
      <x:c r="F912" s="12">
        <x:f t="shared" si="30"/>
        <x:v>3750.8744778759874</x:v>
      </x:c>
      <x:c r="G912" s="12" t="n">
        <x:f>MOD(Settings!$B$17*G911,Settings!$B$18)</x:f>
        <x:v>841458475</x:v>
      </x:c>
      <x:c r="H912" s="12" t="n">
        <x:f>MAX(G912,1)/Settings!$B$18</x:f>
        <x:v>0.39183463686696934</x:v>
      </x:c>
      <x:c r="I912" s="12" t="n">
        <x:f>-Settings!$B$21*LN(H912)</x:f>
        <x:v>3.747661491681245</x:v>
      </x:c>
      <x:c r="J912" s="12" t="n">
        <x:f>-Settings!$B$24*LN(H912)</x:f>
        <x:v>11.242984475043734</x:v>
      </x:c>
      <x:c r="K912" s="12" t="n">
        <x:f>Settings!$B$12</x:f>
        <x:v>300</x:v>
      </x:c>
      <x:c r="L912" s="12" t="n">
        <x:f>Settings!$B$12*Settings!$B$25</x:f>
        <x:v>75</x:v>
      </x:c>
    </x:row>
    <x:row r="913">
      <x:c r="A913" s="7">
        <x:v>8</x:v>
      </x:c>
      <x:c r="B913" s="7">
        <x:v>68</x:v>
      </x:c>
      <x:c r="C913" s="12" t="n">
        <x:f>MOD(Settings!$B$17*C912,Settings!$B$18)</x:f>
        <x:v>2063187045</x:v>
      </x:c>
      <x:c r="D913" s="12" t="n">
        <x:f>MAX(C913,1)/Settings!$B$18</x:f>
        <x:v>0.9607463357787329</x:v>
      </x:c>
      <x:c r="E913" s="12" t="n">
        <x:f>-Settings!$B$11*LN(D913)</x:f>
        <x:v>2.4026918077192128</x:v>
      </x:c>
      <x:c r="F913" s="12">
        <x:f t="shared" si="30"/>
        <x:v>3753.2771696837067</x:v>
      </x:c>
      <x:c r="G913" s="12" t="n">
        <x:f>MOD(Settings!$B$17*G912,Settings!$B$18)</x:f>
        <x:v>1212773830</x:v>
      </x:c>
      <x:c r="H913" s="12" t="n">
        <x:f>MAX(G913,1)/Settings!$B$18</x:f>
        <x:v>0.5647418231539157</x:v>
      </x:c>
      <x:c r="I913" s="12" t="n">
        <x:f>-Settings!$B$21*LN(H913)</x:f>
        <x:v>2.2855464097572034</x:v>
      </x:c>
      <x:c r="J913" s="12" t="n">
        <x:f>-Settings!$B$24*LN(H913)</x:f>
        <x:v>6.85663922927161</x:v>
      </x:c>
      <x:c r="K913" s="12" t="n">
        <x:f>Settings!$B$12</x:f>
        <x:v>300</x:v>
      </x:c>
      <x:c r="L913" s="12" t="n">
        <x:f>Settings!$B$12*Settings!$B$25</x:f>
        <x:v>75</x:v>
      </x:c>
    </x:row>
    <x:row r="914">
      <x:c r="A914" s="7">
        <x:v>8</x:v>
      </x:c>
      <x:c r="B914" s="7">
        <x:v>69</x:v>
      </x:c>
      <x:c r="C914" s="12" t="n">
        <x:f>MOD(Settings!$B$17*C913,Settings!$B$18)</x:f>
        <x:v>566217206</x:v>
      </x:c>
      <x:c r="D914" s="12" t="n">
        <x:f>MAX(C914,1)/Settings!$B$18</x:f>
        <x:v>0.26366543316453017</x:v>
      </x:c>
      <x:c r="E914" s="12" t="n">
        <x:f>-Settings!$B$11*LN(D914)</x:f>
        <x:v>79.98445668942071</x:v>
      </x:c>
      <x:c r="F914" s="12">
        <x:f t="shared" si="30"/>
        <x:v>3833.2616263731275</x:v>
      </x:c>
      <x:c r="G914" s="12" t="n">
        <x:f>MOD(Settings!$B$17*G913,Settings!$B$18)</x:f>
        <x:v>1322467133</x:v>
      </x:c>
      <x:c r="H914" s="12" t="n">
        <x:f>MAX(G914,1)/Settings!$B$18</x:f>
        <x:v>0.6158217478617196</x:v>
      </x:c>
      <x:c r="I914" s="12" t="n">
        <x:f>-Settings!$B$21*LN(H914)</x:f>
        <x:v>1.9391909107145924</x:v>
      </x:c>
      <x:c r="J914" s="12" t="n">
        <x:f>-Settings!$B$24*LN(H914)</x:f>
        <x:v>5.817572732143777</x:v>
      </x:c>
      <x:c r="K914" s="12" t="n">
        <x:f>Settings!$B$12</x:f>
        <x:v>300</x:v>
      </x:c>
      <x:c r="L914" s="12" t="n">
        <x:f>Settings!$B$12*Settings!$B$25</x:f>
        <x:v>75</x:v>
      </x:c>
    </x:row>
    <x:row r="915">
      <x:c r="A915" s="7">
        <x:v>8</x:v>
      </x:c>
      <x:c r="B915" s="7">
        <x:v>70</x:v>
      </x:c>
      <x:c r="C915" s="12" t="n">
        <x:f>MOD(Settings!$B$17*C914,Settings!$B$18)</x:f>
        <x:v>912541385</x:v>
      </x:c>
      <x:c r="D915" s="12" t="n">
        <x:f>MAX(C915,1)/Settings!$B$18</x:f>
        <x:v>0.4249351962585632</x:v>
      </x:c>
      <x:c r="E915" s="12" t="n">
        <x:f>-Settings!$B$11*LN(D915)</x:f>
        <x:v>51.34911606453004</x:v>
      </x:c>
      <x:c r="F915" s="12">
        <x:f t="shared" si="30"/>
        <x:v>3884.6107424376573</x:v>
      </x:c>
      <x:c r="G915" s="12" t="n">
        <x:f>MOD(Settings!$B$17*G914,Settings!$B$18)</x:f>
        <x:v>249357881</x:v>
      </x:c>
      <x:c r="H915" s="12" t="n">
        <x:f>MAX(G915,1)/Settings!$B$18</x:f>
        <x:v>0.11611631192086093</x:v>
      </x:c>
      <x:c r="I915" s="12" t="n">
        <x:f>-Settings!$B$21*LN(H915)</x:f>
        <x:v>8.612651605038579</x:v>
      </x:c>
      <x:c r="J915" s="12" t="n">
        <x:f>-Settings!$B$24*LN(H915)</x:f>
        <x:v>25.837954815115737</x:v>
      </x:c>
      <x:c r="K915" s="12" t="n">
        <x:f>Settings!$B$12</x:f>
        <x:v>300</x:v>
      </x:c>
      <x:c r="L915" s="12" t="n">
        <x:f>Settings!$B$12*Settings!$B$25</x:f>
        <x:v>75</x:v>
      </x:c>
    </x:row>
    <x:row r="916">
      <x:c r="A916" s="7">
        <x:v>8</x:v>
      </x:c>
      <x:c r="B916" s="7">
        <x:v>71</x:v>
      </x:c>
      <x:c r="C916" s="12" t="n">
        <x:f>MOD(Settings!$B$17*C915,Settings!$B$18)</x:f>
        <x:v>1902334468</x:v>
      </x:c>
      <x:c r="D916" s="12" t="n">
        <x:f>MAX(C916,1)/Settings!$B$18</x:f>
        <x:v>0.8858435176712663</x:v>
      </x:c>
      <x:c r="E916" s="12" t="n">
        <x:f>-Settings!$B$11*LN(D916)</x:f>
        <x:v>7.272897635967695</x:v>
      </x:c>
      <x:c r="F916" s="12">
        <x:f t="shared" si="30"/>
        <x:v>3891.883640073625</x:v>
      </x:c>
      <x:c r="G916" s="12" t="n">
        <x:f>MOD(Settings!$B$17*G915,Settings!$B$18)</x:f>
        <x:v>1217310670</x:v>
      </x:c>
      <x:c r="H916" s="12" t="n">
        <x:f>MAX(G916,1)/Settings!$B$18</x:f>
        <x:v>0.5668544539096088</x:v>
      </x:c>
      <x:c r="I916" s="12" t="n">
        <x:f>-Settings!$B$21*LN(H916)</x:f>
        <x:v>2.2706108130039158</x:v>
      </x:c>
      <x:c r="J916" s="12" t="n">
        <x:f>-Settings!$B$24*LN(H916)</x:f>
        <x:v>6.811832439011747</x:v>
      </x:c>
      <x:c r="K916" s="12" t="n">
        <x:f>Settings!$B$12</x:f>
        <x:v>300</x:v>
      </x:c>
      <x:c r="L916" s="12" t="n">
        <x:f>Settings!$B$12*Settings!$B$25</x:f>
        <x:v>75</x:v>
      </x:c>
    </x:row>
    <x:row r="917">
      <x:c r="A917" s="7">
        <x:v>8</x:v>
      </x:c>
      <x:c r="B917" s="7">
        <x:v>72</x:v>
      </x:c>
      <x:c r="C917" s="12" t="n">
        <x:f>MOD(Settings!$B$17*C916,Settings!$B$18)</x:f>
        <x:v>798867140</x:v>
      </x:c>
      <x:c r="D917" s="12" t="n">
        <x:f>MAX(C917,1)/Settings!$B$18</x:f>
        <x:v>0.37200150097347867</x:v>
      </x:c>
      <x:c r="E917" s="12" t="n">
        <x:f>-Settings!$B$11*LN(D917)</x:f>
        <x:v>59.33144339053128</x:v>
      </x:c>
      <x:c r="F917" s="12">
        <x:f t="shared" si="30"/>
        <x:v>3951.2150834641561</x:v>
      </x:c>
      <x:c r="G917" s="12" t="n">
        <x:f>MOD(Settings!$B$17*G916,Settings!$B$18)</x:f>
        <x:v>263725721</x:v>
      </x:c>
      <x:c r="H917" s="12" t="n">
        <x:f>MAX(G917,1)/Settings!$B$18</x:f>
        <x:v>0.12280685879420808</x:v>
      </x:c>
      <x:c r="I917" s="12" t="n">
        <x:f>-Settings!$B$21*LN(H917)</x:f>
        <x:v>8.388569645823226</x:v>
      </x:c>
      <x:c r="J917" s="12" t="n">
        <x:f>-Settings!$B$24*LN(H917)</x:f>
        <x:v>25.16570893746968</x:v>
      </x:c>
      <x:c r="K917" s="12" t="n">
        <x:f>Settings!$B$12</x:f>
        <x:v>300</x:v>
      </x:c>
      <x:c r="L917" s="12" t="n">
        <x:f>Settings!$B$12*Settings!$B$25</x:f>
        <x:v>75</x:v>
      </x:c>
    </x:row>
    <x:row r="918">
      <x:c r="A918" s="7">
        <x:v>8</x:v>
      </x:c>
      <x:c r="B918" s="7">
        <x:v>73</x:v>
      </x:c>
      <x:c r="C918" s="12" t="n">
        <x:f>MOD(Settings!$B$17*C917,Settings!$B$18)</x:f>
        <x:v>492260936</x:v>
      </x:c>
      <x:c r="D918" s="12" t="n">
        <x:f>MAX(C918,1)/Settings!$B$18</x:f>
        <x:v>0.22922686125581473</x:v>
      </x:c>
      <x:c r="E918" s="12" t="n">
        <x:f>-Settings!$B$11*LN(D918)</x:f>
        <x:v>88.3825863181461</x:v>
      </x:c>
      <x:c r="F918" s="12">
        <x:f t="shared" si="30"/>
        <x:v>4039.5976697823021</x:v>
      </x:c>
      <x:c r="G918" s="12" t="n">
        <x:f>MOD(Settings!$B$17*G917,Settings!$B$18)</x:f>
        <x:v>31945439</x:v>
      </x:c>
      <x:c r="H918" s="12" t="n">
        <x:f>MAX(G918,1)/Settings!$B$18</x:f>
        <x:v>0.014875754255277922</x:v>
      </x:c>
      <x:c r="I918" s="12" t="n">
        <x:f>-Settings!$B$21*LN(H918)</x:f>
        <x:v>16.83209049039516</x:v>
      </x:c>
      <x:c r="J918" s="12" t="n">
        <x:f>-Settings!$B$24*LN(H918)</x:f>
        <x:v>50.49627147118548</x:v>
      </x:c>
      <x:c r="K918" s="12" t="n">
        <x:f>Settings!$B$12</x:f>
        <x:v>300</x:v>
      </x:c>
      <x:c r="L918" s="12" t="n">
        <x:f>Settings!$B$12*Settings!$B$25</x:f>
        <x:v>75</x:v>
      </x:c>
    </x:row>
    <x:row r="919">
      <x:c r="A919" s="7">
        <x:v>8</x:v>
      </x:c>
      <x:c r="B919" s="7">
        <x:v>74</x:v>
      </x:c>
      <x:c r="C919" s="12" t="n">
        <x:f>MOD(Settings!$B$17*C918,Settings!$B$18)</x:f>
        <x:v>1322543108</x:v>
      </x:c>
      <x:c r="D919" s="12" t="n">
        <x:f>MAX(C919,1)/Settings!$B$18</x:f>
        <x:v>0.6158571264780393</x:v>
      </x:c>
      <x:c r="E919" s="12" t="n">
        <x:f>-Settings!$B$11*LN(D919)</x:f>
        <x:v>29.08441679315627</x:v>
      </x:c>
      <x:c r="F919" s="12">
        <x:f t="shared" si="30"/>
        <x:v>4068.6820865754585</x:v>
      </x:c>
      <x:c r="G919" s="12" t="n">
        <x:f>MOD(Settings!$B$17*G918,Settings!$B$18)</x:f>
        <x:v>36081523</x:v>
      </x:c>
      <x:c r="H919" s="12" t="n">
        <x:f>MAX(G919,1)/Settings!$B$18</x:f>
        <x:v>0.016801768456027735</x:v>
      </x:c>
      <x:c r="I919" s="12" t="n">
        <x:f>-Settings!$B$21*LN(H919)</x:f>
        <x:v>16.3450845314927</x:v>
      </x:c>
      <x:c r="J919" s="12" t="n">
        <x:f>-Settings!$B$24*LN(H919)</x:f>
        <x:v>49.03525359447809</x:v>
      </x:c>
      <x:c r="K919" s="12" t="n">
        <x:f>Settings!$B$12</x:f>
        <x:v>300</x:v>
      </x:c>
      <x:c r="L919" s="12" t="n">
        <x:f>Settings!$B$12*Settings!$B$25</x:f>
        <x:v>75</x:v>
      </x:c>
    </x:row>
    <x:row r="920">
      <x:c r="A920" s="7">
        <x:v>8</x:v>
      </x:c>
      <x:c r="B920" s="7">
        <x:v>75</x:v>
      </x:c>
      <x:c r="C920" s="12" t="n">
        <x:f>MOD(Settings!$B$17*C919,Settings!$B$18)</x:f>
        <x:v>1526269706</x:v>
      </x:c>
      <x:c r="D920" s="12" t="n">
        <x:f>MAX(C920,1)/Settings!$B$18</x:f>
        <x:v>0.7107247164057218</x:v>
      </x:c>
      <x:c r="E920" s="12" t="n">
        <x:f>-Settings!$B$11*LN(D920)</x:f>
        <x:v>20.48820613216167</x:v>
      </x:c>
      <x:c r="F920" s="12">
        <x:f t="shared" si="30"/>
        <x:v>4089.1702927076203</x:v>
      </x:c>
      <x:c r="G920" s="12" t="n">
        <x:f>MOD(Settings!$B$17*G919,Settings!$B$18)</x:f>
        <x:v>831768607</x:v>
      </x:c>
      <x:c r="H920" s="12" t="n">
        <x:f>MAX(G920,1)/Settings!$B$18</x:f>
        <x:v>0.3873224404581461</x:v>
      </x:c>
      <x:c r="I920" s="12" t="n">
        <x:f>-Settings!$B$21*LN(H920)</x:f>
        <x:v>3.7939910135011563</x:v>
      </x:c>
      <x:c r="J920" s="12" t="n">
        <x:f>-Settings!$B$24*LN(H920)</x:f>
        <x:v>11.38197304050347</x:v>
      </x:c>
      <x:c r="K920" s="12" t="n">
        <x:f>Settings!$B$12</x:f>
        <x:v>300</x:v>
      </x:c>
      <x:c r="L920" s="12" t="n">
        <x:f>Settings!$B$12*Settings!$B$25</x:f>
        <x:v>75</x:v>
      </x:c>
    </x:row>
    <x:row r="921">
      <x:c r="A921" s="7">
        <x:v>8</x:v>
      </x:c>
      <x:c r="B921" s="7">
        <x:v>76</x:v>
      </x:c>
      <x:c r="C921" s="12" t="n">
        <x:f>MOD(Settings!$B$17*C920,Settings!$B$18)</x:f>
        <x:v>322785327</x:v>
      </x:c>
      <x:c r="D921" s="12" t="n">
        <x:f>MAX(C921,1)/Settings!$B$18</x:f>
        <x:v>0.15030863096486247</x:v>
      </x:c>
      <x:c r="E921" s="12" t="n">
        <x:f>-Settings!$B$11*LN(D921)</x:f>
        <x:v>113.70387353736227</x:v>
      </x:c>
      <x:c r="F921" s="12">
        <x:f t="shared" si="30"/>
        <x:v>4202.8741662449829</x:v>
      </x:c>
      <x:c r="G921" s="12" t="n">
        <x:f>MOD(Settings!$B$17*G920,Settings!$B$18)</x:f>
        <x:v>1563919526</x:v>
      </x:c>
      <x:c r="H921" s="12" t="n">
        <x:f>MAX(G921,1)/Settings!$B$18</x:f>
        <x:v>0.7282567800619903</x:v>
      </x:c>
      <x:c r="I921" s="12" t="n">
        <x:f>-Settings!$B$21*LN(H921)</x:f>
        <x:v>1.2684062924444315</x:v>
      </x:c>
      <x:c r="J921" s="12" t="n">
        <x:f>-Settings!$B$24*LN(H921)</x:f>
        <x:v>3.8052188773332944</x:v>
      </x:c>
      <x:c r="K921" s="12" t="n">
        <x:f>Settings!$B$12</x:f>
        <x:v>300</x:v>
      </x:c>
      <x:c r="L921" s="12" t="n">
        <x:f>Settings!$B$12*Settings!$B$25</x:f>
        <x:v>75</x:v>
      </x:c>
    </x:row>
    <x:row r="922">
      <x:c r="A922" s="7">
        <x:v>8</x:v>
      </x:c>
      <x:c r="B922" s="7">
        <x:v>77</x:v>
      </x:c>
      <x:c r="C922" s="12" t="n">
        <x:f>MOD(Settings!$B$17*C921,Settings!$B$18)</x:f>
        <x:v>509298567</x:v>
      </x:c>
      <x:c r="D922" s="12" t="n">
        <x:f>MAX(C922,1)/Settings!$B$18</x:f>
        <x:v>0.2371606264436434</x:v>
      </x:c>
      <x:c r="E922" s="12" t="n">
        <x:f>-Settings!$B$11*LN(D922)</x:f>
        <x:v>86.34105712245507</x:v>
      </x:c>
      <x:c r="F922" s="12">
        <x:f t="shared" si="30"/>
        <x:v>4289.2152233674378</x:v>
      </x:c>
      <x:c r="G922" s="12" t="n">
        <x:f>MOD(Settings!$B$17*G921,Settings!$B$18)</x:f>
        <x:v>1743117849</x:v>
      </x:c>
      <x:c r="H922" s="12" t="n">
        <x:f>MAX(G922,1)/Settings!$B$18</x:f>
        <x:v>0.8117025018724159</x:v>
      </x:c>
      <x:c r="I922" s="12" t="n">
        <x:f>-Settings!$B$21*LN(H922)</x:f>
        <x:v>0.8344855318293016</x:v>
      </x:c>
      <x:c r="J922" s="12" t="n">
        <x:f>-Settings!$B$24*LN(H922)</x:f>
        <x:v>2.503456595487905</x:v>
      </x:c>
      <x:c r="K922" s="12" t="n">
        <x:f>Settings!$B$12</x:f>
        <x:v>300</x:v>
      </x:c>
      <x:c r="L922" s="12" t="n">
        <x:f>Settings!$B$12*Settings!$B$25</x:f>
        <x:v>75</x:v>
      </x:c>
    </x:row>
    <x:row r="923">
      <x:c r="A923" s="7">
        <x:v>8</x:v>
      </x:c>
      <x:c r="B923" s="7">
        <x:v>78</x:v>
      </x:c>
      <x:c r="C923" s="12" t="n">
        <x:f>MOD(Settings!$B$17*C922,Settings!$B$18)</x:f>
        <x:v>2058682274</x:v>
      </x:c>
      <x:c r="D923" s="12" t="n">
        <x:f>MAX(C923,1)/Settings!$B$18</x:f>
        <x:v>0.9586486383148696</x:v>
      </x:c>
      <x:c r="E923" s="12" t="n">
        <x:f>-Settings!$B$11*LN(D923)</x:f>
        <x:v>2.5338392782932675</x:v>
      </x:c>
      <x:c r="F923" s="12">
        <x:f t="shared" si="30"/>
        <x:v>4291.7490626457311</x:v>
      </x:c>
      <x:c r="G923" s="12" t="n">
        <x:f>MOD(Settings!$B$17*G922,Settings!$B$18)</x:f>
        <x:v>609775769</x:v>
      </x:c>
      <x:c r="H923" s="12" t="n">
        <x:f>MAX(G923,1)/Settings!$B$18</x:f>
        <x:v>0.2839489696938307</x:v>
      </x:c>
      <x:c r="I923" s="12" t="n">
        <x:f>-Settings!$B$21*LN(H923)</x:f>
        <x:v>5.035842964570876</x:v>
      </x:c>
      <x:c r="J923" s="12" t="n">
        <x:f>-Settings!$B$24*LN(H923)</x:f>
        <x:v>15.10752889371263</x:v>
      </x:c>
      <x:c r="K923" s="12" t="n">
        <x:f>Settings!$B$12</x:f>
        <x:v>300</x:v>
      </x:c>
      <x:c r="L923" s="12" t="n">
        <x:f>Settings!$B$12*Settings!$B$25</x:f>
        <x:v>75</x:v>
      </x:c>
    </x:row>
    <x:row r="924">
      <x:c r="A924" s="7">
        <x:v>8</x:v>
      </x:c>
      <x:c r="B924" s="7">
        <x:v>79</x:v>
      </x:c>
      <x:c r="C924" s="12" t="n">
        <x:f>MOD(Settings!$B$17*C923,Settings!$B$18)</x:f>
        <x:v>16458654</x:v>
      </x:c>
      <x:c r="D924" s="12" t="n">
        <x:f>MAX(C924,1)/Settings!$B$18</x:f>
        <x:v>0.007664158012561574</x:v>
      </x:c>
      <x:c r="E924" s="12" t="n">
        <x:f>-Settings!$B$11*LN(D924)</x:f>
        <x:v>292.27203726124145</x:v>
      </x:c>
      <x:c r="F924" s="12">
        <x:f t="shared" si="30"/>
        <x:v>4584.0210999069723</x:v>
      </x:c>
      <x:c r="G924" s="12" t="n">
        <x:f>MOD(Settings!$B$17*G923,Settings!$B$18)</x:f>
        <x:v>709386099</x:v>
      </x:c>
      <x:c r="H924" s="12" t="n">
        <x:f>MAX(G924,1)/Settings!$B$18</x:f>
        <x:v>0.33033364421237893</x:v>
      </x:c>
      <x:c r="I924" s="12" t="n">
        <x:f>-Settings!$B$21*LN(H924)</x:f>
        <x:v>4.430608368854403</x:v>
      </x:c>
      <x:c r="J924" s="12" t="n">
        <x:f>-Settings!$B$24*LN(H924)</x:f>
        <x:v>13.29182510656321</x:v>
      </x:c>
      <x:c r="K924" s="12" t="n">
        <x:f>Settings!$B$12</x:f>
        <x:v>300</x:v>
      </x:c>
      <x:c r="L924" s="12" t="n">
        <x:f>Settings!$B$12*Settings!$B$25</x:f>
        <x:v>75</x:v>
      </x:c>
    </x:row>
    <x:row r="925">
      <x:c r="A925" s="7">
        <x:v>8</x:v>
      </x:c>
      <x:c r="B925" s="7">
        <x:v>80</x:v>
      </x:c>
      <x:c r="C925" s="12" t="n">
        <x:f>MOD(Settings!$B$17*C924,Settings!$B$18)</x:f>
        <x:v>1742690962</x:v>
      </x:c>
      <x:c r="D925" s="12" t="n">
        <x:f>MAX(C925,1)/Settings!$B$18</x:f>
        <x:v>0.8115037171223684</x:v>
      </x:c>
      <x:c r="E925" s="12" t="n">
        <x:f>-Settings!$B$11*LN(D925)</x:f>
        <x:v>12.531978688832083</x:v>
      </x:c>
      <x:c r="F925" s="12">
        <x:f t="shared" si="30"/>
        <x:v>4596.5530785958044</x:v>
      </x:c>
      <x:c r="G925" s="12" t="n">
        <x:f>MOD(Settings!$B$17*G924,Settings!$B$18)</x:f>
        <x:v>1970441396</x:v>
      </x:c>
      <x:c r="H925" s="12" t="n">
        <x:f>MAX(G925,1)/Settings!$B$18</x:f>
        <x:v>0.9175582774530902</x:v>
      </x:c>
      <x:c r="I925" s="12" t="n">
        <x:f>-Settings!$B$21*LN(H925)</x:f>
        <x:v>0.3441567336421164</x:v>
      </x:c>
      <x:c r="J925" s="12" t="n">
        <x:f>-Settings!$B$24*LN(H925)</x:f>
        <x:v>1.0324702009263493</x:v>
      </x:c>
      <x:c r="K925" s="12" t="n">
        <x:f>Settings!$B$12</x:f>
        <x:v>300</x:v>
      </x:c>
      <x:c r="L925" s="12" t="n">
        <x:f>Settings!$B$12*Settings!$B$25</x:f>
        <x:v>75</x:v>
      </x:c>
    </x:row>
    <x:row r="926">
      <x:c r="A926" s="7">
        <x:v>8</x:v>
      </x:c>
      <x:c r="B926" s="7">
        <x:v>81</x:v>
      </x:c>
      <x:c r="C926" s="12" t="n">
        <x:f>MOD(Settings!$B$17*C925,Settings!$B$18)</x:f>
        <x:v>2025020548</x:v>
      </x:c>
      <x:c r="D926" s="12" t="n">
        <x:f>MAX(C926,1)/Settings!$B$18</x:f>
        <x:v>0.9429736756454099</x:v>
      </x:c>
      <x:c r="E926" s="12" t="n">
        <x:f>-Settings!$B$11*LN(D926)</x:f>
        <x:v>3.5230147367230784</x:v>
      </x:c>
      <x:c r="F926" s="12">
        <x:f t="shared" si="30"/>
        <x:v>4600.0760933325273</x:v>
      </x:c>
      <x:c r="G926" s="12" t="n">
        <x:f>MOD(Settings!$B$17*G925,Settings!$B$18)</x:f>
        <x:v>863222185</x:v>
      </x:c>
      <x:c r="H926" s="12" t="n">
        <x:f>MAX(G926,1)/Settings!$B$18</x:f>
        <x:v>0.40196915408688094</x:v>
      </x:c>
      <x:c r="I926" s="12" t="n">
        <x:f>-Settings!$B$21*LN(H926)</x:f>
        <x:v>3.6455196977370457</x:v>
      </x:c>
      <x:c r="J926" s="12" t="n">
        <x:f>-Settings!$B$24*LN(H926)</x:f>
        <x:v>10.936559093211137</x:v>
      </x:c>
      <x:c r="K926" s="12" t="n">
        <x:f>Settings!$B$12</x:f>
        <x:v>300</x:v>
      </x:c>
      <x:c r="L926" s="12" t="n">
        <x:f>Settings!$B$12*Settings!$B$25</x:f>
        <x:v>75</x:v>
      </x:c>
    </x:row>
    <x:row r="927">
      <x:c r="A927" s="7">
        <x:v>8</x:v>
      </x:c>
      <x:c r="B927" s="7">
        <x:v>82</x:v>
      </x:c>
      <x:c r="C927" s="12" t="n">
        <x:f>MOD(Settings!$B$17*C926,Settings!$B$18)</x:f>
        <x:v>1199512580</x:v>
      </x:c>
      <x:c r="D927" s="12" t="n">
        <x:f>MAX(C927,1)/Settings!$B$18</x:f>
        <x:v>0.5585665724047304</x:v>
      </x:c>
      <x:c r="E927" s="12" t="n">
        <x:f>-Settings!$B$11*LN(D927)</x:f>
        <x:v>34.94288814002435</x:v>
      </x:c>
      <x:c r="F927" s="12">
        <x:f t="shared" si="30"/>
        <x:v>4635.0189814725518</x:v>
      </x:c>
      <x:c r="G927" s="12" t="n">
        <x:f>MOD(Settings!$B$17*G926,Settings!$B$18)</x:f>
        <x:v>1923227810</x:v>
      </x:c>
      <x:c r="H927" s="12" t="n">
        <x:f>MAX(G927,1)/Settings!$B$18</x:f>
        <x:v>0.8955727382076777</x:v>
      </x:c>
      <x:c r="I927" s="12" t="n">
        <x:f>-Settings!$B$21*LN(H927)</x:f>
        <x:v>0.44116733766994853</x:v>
      </x:c>
      <x:c r="J927" s="12" t="n">
        <x:f>-Settings!$B$24*LN(H927)</x:f>
        <x:v>1.3235020130098456</x:v>
      </x:c>
      <x:c r="K927" s="12" t="n">
        <x:f>Settings!$B$12</x:f>
        <x:v>300</x:v>
      </x:c>
      <x:c r="L927" s="12" t="n">
        <x:f>Settings!$B$12*Settings!$B$25</x:f>
        <x:v>75</x:v>
      </x:c>
    </x:row>
    <x:row r="928">
      <x:c r="A928" s="7">
        <x:v>8</x:v>
      </x:c>
      <x:c r="B928" s="7">
        <x:v>83</x:v>
      </x:c>
      <x:c r="C928" s="12" t="n">
        <x:f>MOD(Settings!$B$17*C927,Settings!$B$18)</x:f>
        <x:v>1778937671</x:v>
      </x:c>
      <x:c r="D928" s="12" t="n">
        <x:f>MAX(C928,1)/Settings!$B$18</x:f>
        <x:v>0.8283824063038372</x:v>
      </x:c>
      <x:c r="E928" s="12" t="n">
        <x:f>-Settings!$B$11*LN(D928)</x:f>
        <x:v>11.296823271094508</x:v>
      </x:c>
      <x:c r="F928" s="12">
        <x:f t="shared" si="30"/>
        <x:v>4646.3158047436464</x:v>
      </x:c>
      <x:c r="G928" s="12" t="n">
        <x:f>MOD(Settings!$B$17*G927,Settings!$B$18)</x:f>
        <x:v>1913431673</x:v>
      </x:c>
      <x:c r="H928" s="12" t="n">
        <x:f>MAX(G928,1)/Settings!$B$18</x:f>
        <x:v>0.8910110564394905</x:v>
      </x:c>
      <x:c r="I928" s="12" t="n">
        <x:f>-Settings!$B$21*LN(H928)</x:f>
        <x:v>0.46159377026128723</x:v>
      </x:c>
      <x:c r="J928" s="12" t="n">
        <x:f>-Settings!$B$24*LN(H928)</x:f>
        <x:v>1.3847813107838616</x:v>
      </x:c>
      <x:c r="K928" s="12" t="n">
        <x:f>Settings!$B$12</x:f>
        <x:v>300</x:v>
      </x:c>
      <x:c r="L928" s="12" t="n">
        <x:f>Settings!$B$12*Settings!$B$25</x:f>
        <x:v>75</x:v>
      </x:c>
    </x:row>
    <x:row r="929">
      <x:c r="A929" s="7">
        <x:v>8</x:v>
      </x:c>
      <x:c r="B929" s="7">
        <x:v>84</x:v>
      </x:c>
      <x:c r="C929" s="12" t="n">
        <x:f>MOD(Settings!$B$17*C928,Settings!$B$18)</x:f>
        <x:v>1338102963</x:v>
      </x:c>
      <x:c r="D929" s="12" t="n">
        <x:f>MAX(C929,1)/Settings!$B$18</x:f>
        <x:v>0.623102748591035</x:v>
      </x:c>
      <x:c r="E929" s="12" t="n">
        <x:f>-Settings!$B$11*LN(D929)</x:f>
        <x:v>28.382630897167257</x:v>
      </x:c>
      <x:c r="F929" s="12">
        <x:f t="shared" si="30"/>
        <x:v>4674.6984356408138</x:v>
      </x:c>
      <x:c r="G929" s="12" t="n">
        <x:f>MOD(Settings!$B$17*G928,Settings!$B$18)</x:f>
        <x:v>478514286</x:v>
      </x:c>
      <x:c r="H929" s="12" t="n">
        <x:f>MAX(G929,1)/Settings!$B$18</x:f>
        <x:v>0.22282557851766496</x:v>
      </x:c>
      <x:c r="I929" s="12" t="n">
        <x:f>-Settings!$B$21*LN(H929)</x:f>
        <x:v>6.00546389072665</x:v>
      </x:c>
      <x:c r="J929" s="12" t="n">
        <x:f>-Settings!$B$24*LN(H929)</x:f>
        <x:v>18.01639167217995</x:v>
      </x:c>
      <x:c r="K929" s="12" t="n">
        <x:f>Settings!$B$12</x:f>
        <x:v>300</x:v>
      </x:c>
      <x:c r="L929" s="12" t="n">
        <x:f>Settings!$B$12*Settings!$B$25</x:f>
        <x:v>75</x:v>
      </x:c>
    </x:row>
    <x:row r="930">
      <x:c r="A930" s="7">
        <x:v>8</x:v>
      </x:c>
      <x:c r="B930" s="7">
        <x:v>85</x:v>
      </x:c>
      <x:c r="C930" s="12" t="n">
        <x:f>MOD(Settings!$B$17*C929,Settings!$B$18)</x:f>
        <x:v>1047747757</x:v>
      </x:c>
      <x:c r="D930" s="12" t="n">
        <x:f>MAX(C930,1)/Settings!$B$18</x:f>
        <x:v>0.4878955695256105</x:v>
      </x:c>
      <x:c r="E930" s="12" t="n">
        <x:f>-Settings!$B$11*LN(D930)</x:f>
        <x:v>43.05923357420022</x:v>
      </x:c>
      <x:c r="F930" s="12">
        <x:f t="shared" si="30"/>
        <x:v>4717.7576692150142</x:v>
      </x:c>
      <x:c r="G930" s="12" t="n">
        <x:f>MOD(Settings!$B$17*G929,Settings!$B$18)</x:f>
        <x:v>63346787</x:v>
      </x:c>
      <x:c r="H930" s="12" t="n">
        <x:f>MAX(G930,1)/Settings!$B$18</x:f>
        <x:v>0.029498146394965306</x:v>
      </x:c>
      <x:c r="I930" s="12" t="n">
        <x:f>-Settings!$B$21*LN(H930)</x:f>
        <x:v>14.093711406717913</x:v>
      </x:c>
      <x:c r="J930" s="12" t="n">
        <x:f>-Settings!$B$24*LN(H930)</x:f>
        <x:v>42.28113422015374</x:v>
      </x:c>
      <x:c r="K930" s="12" t="n">
        <x:f>Settings!$B$12</x:f>
        <x:v>300</x:v>
      </x:c>
      <x:c r="L930" s="12" t="n">
        <x:f>Settings!$B$12*Settings!$B$25</x:f>
        <x:v>75</x:v>
      </x:c>
    </x:row>
    <x:row r="931">
      <x:c r="A931" s="7">
        <x:v>8</x:v>
      </x:c>
      <x:c r="B931" s="7">
        <x:v>86</x:v>
      </x:c>
      <x:c r="C931" s="12" t="n">
        <x:f>MOD(Settings!$B$17*C930,Settings!$B$18)</x:f>
        <x:v>130646499</x:v>
      </x:c>
      <x:c r="D931" s="12" t="n">
        <x:f>MAX(C931,1)/Settings!$B$18</x:f>
        <x:v>0.06083701693491871</x:v>
      </x:c>
      <x:c r="E931" s="12" t="n">
        <x:f>-Settings!$B$11*LN(D931)</x:f>
        <x:v>167.97341064636552</x:v>
      </x:c>
      <x:c r="F931" s="12">
        <x:f t="shared" si="30"/>
        <x:v>4885.7310798613798</x:v>
      </x:c>
      <x:c r="G931" s="12" t="n">
        <x:f>MOD(Settings!$B$17*G930,Settings!$B$18)</x:f>
        <x:v>1665043844</x:v>
      </x:c>
      <x:c r="H931" s="12" t="n">
        <x:f>MAX(G931,1)/Settings!$B$18</x:f>
        <x:v>0.7753464601819154</x:v>
      </x:c>
      <x:c r="I931" s="12" t="n">
        <x:f>-Settings!$B$21*LN(H931)</x:f>
        <x:v>1.0177812165111702</x:v>
      </x:c>
      <x:c r="J931" s="12" t="n">
        <x:f>-Settings!$B$24*LN(H931)</x:f>
        <x:v>3.0533436495335105</x:v>
      </x:c>
      <x:c r="K931" s="12" t="n">
        <x:f>Settings!$B$12</x:f>
        <x:v>300</x:v>
      </x:c>
      <x:c r="L931" s="12" t="n">
        <x:f>Settings!$B$12*Settings!$B$25</x:f>
        <x:v>75</x:v>
      </x:c>
    </x:row>
    <x:row r="932">
      <x:c r="A932" s="7">
        <x:v>8</x:v>
      </x:c>
      <x:c r="B932" s="7">
        <x:v>87</x:v>
      </x:c>
      <x:c r="C932" s="12" t="n">
        <x:f>MOD(Settings!$B$17*C931,Settings!$B$18)</x:f>
        <x:v>1047421459</x:v>
      </x:c>
      <x:c r="D932" s="12" t="n">
        <x:f>MAX(C932,1)/Settings!$B$18</x:f>
        <x:v>0.48774362517881376</x:v>
      </x:c>
      <x:c r="E932" s="12" t="n">
        <x:f>-Settings!$B$11*LN(D932)</x:f>
        <x:v>43.07792216508708</x:v>
      </x:c>
      <x:c r="F932" s="12">
        <x:f t="shared" si="30"/>
        <x:v>4928.8090020264672</x:v>
      </x:c>
      <x:c r="G932" s="12" t="n">
        <x:f>MOD(Settings!$B$17*G931,Settings!$B$18)</x:f>
        <x:v>532482051</x:v>
      </x:c>
      <x:c r="H932" s="12" t="n">
        <x:f>MAX(G932,1)/Settings!$B$18</x:f>
        <x:v>0.2479562774523889</x:v>
      </x:c>
      <x:c r="I932" s="12" t="n">
        <x:f>-Settings!$B$21*LN(H932)</x:f>
        <x:v>5.578011395820551</x:v>
      </x:c>
      <x:c r="J932" s="12" t="n">
        <x:f>-Settings!$B$24*LN(H932)</x:f>
        <x:v>16.734034187461653</x:v>
      </x:c>
      <x:c r="K932" s="12" t="n">
        <x:f>Settings!$B$12</x:f>
        <x:v>300</x:v>
      </x:c>
      <x:c r="L932" s="12" t="n">
        <x:f>Settings!$B$12*Settings!$B$25</x:f>
        <x:v>75</x:v>
      </x:c>
    </x:row>
    <x:row r="933">
      <x:c r="A933" s="7">
        <x:v>8</x:v>
      </x:c>
      <x:c r="B933" s="7">
        <x:v>88</x:v>
      </x:c>
      <x:c r="C933" s="12" t="n">
        <x:f>MOD(Settings!$B$17*C932,Settings!$B$18)</x:f>
        <x:v>1089006954</x:v>
      </x:c>
      <x:c r="D933" s="12" t="n">
        <x:f>MAX(C933,1)/Settings!$B$18</x:f>
        <x:v>0.5071083803228608</x:v>
      </x:c>
      <x:c r="E933" s="12" t="n">
        <x:f>-Settings!$B$11*LN(D933)</x:f>
        <x:v>40.74183182045196</x:v>
      </x:c>
      <x:c r="F933" s="12">
        <x:f t="shared" si="30"/>
        <x:v>4969.550833846919</x:v>
      </x:c>
      <x:c r="G933" s="12" t="n">
        <x:f>MOD(Settings!$B$17*G932,Settings!$B$18)</x:f>
        <x:v>861474108</x:v>
      </x:c>
      <x:c r="H933" s="12" t="n">
        <x:f>MAX(G933,1)/Settings!$B$18</x:f>
        <x:v>0.4011551423003688</x:v>
      </x:c>
      <x:c r="I933" s="12" t="n">
        <x:f>-Settings!$B$21*LN(H933)</x:f>
        <x:v>3.6536281518721565</x:v>
      </x:c>
      <x:c r="J933" s="12" t="n">
        <x:f>-Settings!$B$24*LN(H933)</x:f>
        <x:v>10.960884455616469</x:v>
      </x:c>
      <x:c r="K933" s="12" t="n">
        <x:f>Settings!$B$12</x:f>
        <x:v>300</x:v>
      </x:c>
      <x:c r="L933" s="12" t="n">
        <x:f>Settings!$B$12*Settings!$B$25</x:f>
        <x:v>75</x:v>
      </x:c>
    </x:row>
    <x:row r="934">
      <x:c r="A934" s="7">
        <x:v>8</x:v>
      </x:c>
      <x:c r="B934" s="7">
        <x:v>89</x:v>
      </x:c>
      <x:c r="C934" s="12" t="n">
        <x:f>MOD(Settings!$B$17*C933,Settings!$B$18)</x:f>
        <x:v>2084236144</x:v>
      </x:c>
      <x:c r="D934" s="12" t="n">
        <x:f>MAX(C934,1)/Settings!$B$18</x:f>
        <x:v>0.9705480863203053</x:v>
      </x:c>
      <x:c r="E934" s="12" t="n">
        <x:f>-Settings!$B$11*LN(D934)</x:f>
        <x:v>1.7936597768786382</x:v>
      </x:c>
      <x:c r="F934" s="12">
        <x:f t="shared" si="30"/>
        <x:v>4971.3444936237975</x:v>
      </x:c>
      <x:c r="G934" s="12" t="n">
        <x:f>MOD(Settings!$B$17*G933,Settings!$B$18)</x:f>
        <x:v>460585082</x:v>
      </x:c>
      <x:c r="H934" s="12" t="n">
        <x:f>MAX(G934,1)/Settings!$B$18</x:f>
        <x:v>0.21447664229873412</x:v>
      </x:c>
      <x:c r="I934" s="12" t="n">
        <x:f>-Settings!$B$21*LN(H934)</x:f>
        <x:v>6.158217761022446</x:v>
      </x:c>
      <x:c r="J934" s="12" t="n">
        <x:f>-Settings!$B$24*LN(H934)</x:f>
        <x:v>18.474653283067337</x:v>
      </x:c>
      <x:c r="K934" s="12" t="n">
        <x:f>Settings!$B$12</x:f>
        <x:v>300</x:v>
      </x:c>
      <x:c r="L934" s="12" t="n">
        <x:f>Settings!$B$12*Settings!$B$25</x:f>
        <x:v>75</x:v>
      </x:c>
    </x:row>
    <x:row r="935">
      <x:c r="A935" s="7">
        <x:v>8</x:v>
      </x:c>
      <x:c r="B935" s="7">
        <x:v>90</x:v>
      </x:c>
      <x:c r="C935" s="12" t="n">
        <x:f>MOD(Settings!$B$17*C934,Settings!$B$18)</x:f>
        <x:v>3622344</x:v>
      </x:c>
      <x:c r="D935" s="12" t="n">
        <x:f>MAX(C935,1)/Settings!$B$18</x:f>
        <x:v>0.001686785370896936</x:v>
      </x:c>
      <x:c r="E935" s="12" t="n">
        <x:f>-Settings!$B$11*LN(D935)</x:f>
        <x:v>383.0958425295091</x:v>
      </x:c>
      <x:c r="F935" s="12">
        <x:f t="shared" si="30"/>
        <x:v>5354.4403361533068</x:v>
      </x:c>
      <x:c r="G935" s="12" t="n">
        <x:f>MOD(Settings!$B$17*G934,Settings!$B$18)</x:f>
        <x:v>1522409386</x:v>
      </x:c>
      <x:c r="H935" s="12" t="n">
        <x:f>MAX(G935,1)/Settings!$B$18</x:f>
        <x:v>0.7089271148242648</x:v>
      </x:c>
      <x:c r="I935" s="12" t="n">
        <x:f>-Settings!$B$21*LN(H935)</x:f>
        <x:v>1.3760102308002566</x:v>
      </x:c>
      <x:c r="J935" s="12" t="n">
        <x:f>-Settings!$B$24*LN(H935)</x:f>
        <x:v>4.12803069240077</x:v>
      </x:c>
      <x:c r="K935" s="12" t="n">
        <x:f>Settings!$B$12</x:f>
        <x:v>300</x:v>
      </x:c>
      <x:c r="L935" s="12" t="n">
        <x:f>Settings!$B$12*Settings!$B$25</x:f>
        <x:v>75</x:v>
      </x:c>
    </x:row>
    <x:row r="936">
      <x:c r="A936" s="7">
        <x:v>8</x:v>
      </x:c>
      <x:c r="B936" s="7">
        <x:v>91</x:v>
      </x:c>
      <x:c r="C936" s="12" t="n">
        <x:f>MOD(Settings!$B$17*C935,Settings!$B$18)</x:f>
        <x:v>751193492</x:v>
      </x:c>
      <x:c r="D936" s="12" t="n">
        <x:f>MAX(C936,1)/Settings!$B$18</x:f>
        <x:v>0.3498017286648051</x:v>
      </x:c>
      <x:c r="E936" s="12" t="n">
        <x:f>-Settings!$B$11*LN(D936)</x:f>
        <x:v>63.02332647261735</x:v>
      </x:c>
      <x:c r="F936" s="12">
        <x:f t="shared" si="30"/>
        <x:v>5417.4636626259244</x:v>
      </x:c>
      <x:c r="G936" s="12" t="n">
        <x:f>MOD(Settings!$B$17*G935,Settings!$B$18)</x:f>
        <x:v>2014380144</x:v>
      </x:c>
      <x:c r="H936" s="12" t="n">
        <x:f>MAX(G936,1)/Settings!$B$18</x:f>
        <x:v>0.9380188514189882</x:v>
      </x:c>
      <x:c r="I936" s="12" t="n">
        <x:f>-Settings!$B$21*LN(H936)</x:f>
        <x:v>0.25594093086502295</x:v>
      </x:c>
      <x:c r="J936" s="12" t="n">
        <x:f>-Settings!$B$24*LN(H936)</x:f>
        <x:v>0.7678227925950689</x:v>
      </x:c>
      <x:c r="K936" s="12" t="n">
        <x:f>Settings!$B$12</x:f>
        <x:v>300</x:v>
      </x:c>
      <x:c r="L936" s="12" t="n">
        <x:f>Settings!$B$12*Settings!$B$25</x:f>
        <x:v>75</x:v>
      </x:c>
    </x:row>
    <x:row r="937">
      <x:c r="A937" s="7">
        <x:v>8</x:v>
      </x:c>
      <x:c r="B937" s="7">
        <x:v>92</x:v>
      </x:c>
      <x:c r="C937" s="12" t="n">
        <x:f>MOD(Settings!$B$17*C936,Settings!$B$18)</x:f>
        <x:v>252659331</x:v>
      </x:c>
      <x:c r="D937" s="12" t="n">
        <x:f>MAX(C937,1)/Settings!$B$18</x:f>
        <x:v>0.11765366937855895</x:v>
      </x:c>
      <x:c r="E937" s="12" t="n">
        <x:f>-Settings!$B$11*LN(D937)</x:f>
        <x:v>128.40059852142616</x:v>
      </x:c>
      <x:c r="F937" s="12">
        <x:f t="shared" si="30"/>
        <x:v>5545.8642611473506</x:v>
      </x:c>
      <x:c r="G937" s="12" t="n">
        <x:f>MOD(Settings!$B$17*G936,Settings!$B$18)</x:f>
        <x:v>607385253</x:v>
      </x:c>
      <x:c r="H937" s="12" t="n">
        <x:f>MAX(G937,1)/Settings!$B$18</x:f>
        <x:v>0.2828357989354226</x:v>
      </x:c>
      <x:c r="I937" s="12" t="n">
        <x:f>-Settings!$B$21*LN(H937)</x:f>
        <x:v>5.0515550620204115</x:v>
      </x:c>
      <x:c r="J937" s="12" t="n">
        <x:f>-Settings!$B$24*LN(H937)</x:f>
        <x:v>15.154665186061234</x:v>
      </x:c>
      <x:c r="K937" s="12" t="n">
        <x:f>Settings!$B$12</x:f>
        <x:v>300</x:v>
      </x:c>
      <x:c r="L937" s="12" t="n">
        <x:f>Settings!$B$12*Settings!$B$25</x:f>
        <x:v>75</x:v>
      </x:c>
    </x:row>
    <x:row r="938">
      <x:c r="A938" s="7">
        <x:v>8</x:v>
      </x:c>
      <x:c r="B938" s="7">
        <x:v>93</x:v>
      </x:c>
      <x:c r="C938" s="12" t="n">
        <x:f>MOD(Settings!$B$17*C937,Settings!$B$18)</x:f>
        <x:v>870205998</x:v>
      </x:c>
      <x:c r="D938" s="12" t="n">
        <x:f>MAX(C938,1)/Settings!$B$18</x:f>
        <x:v>0.4052212454402918</x:v>
      </x:c>
      <x:c r="E938" s="12" t="n">
        <x:f>-Settings!$B$11*LN(D938)</x:f>
        <x:v>54.1993245598315</x:v>
      </x:c>
      <x:c r="F938" s="12">
        <x:f t="shared" si="30"/>
        <x:v>5600.063585707182</x:v>
      </x:c>
      <x:c r="G938" s="12" t="n">
        <x:f>MOD(Settings!$B$17*G937,Settings!$B$18)</x:f>
        <x:v>1334172980</x:v>
      </x:c>
      <x:c r="H938" s="12" t="n">
        <x:f>MAX(G938,1)/Settings!$B$18</x:f>
        <x:v>0.6212727076473054</x:v>
      </x:c>
      <x:c r="I938" s="12" t="n">
        <x:f>-Settings!$B$21*LN(H938)</x:f>
        <x:v>1.9039406027773267</x:v>
      </x:c>
      <x:c r="J938" s="12" t="n">
        <x:f>-Settings!$B$24*LN(H938)</x:f>
        <x:v>5.71182180833198</x:v>
      </x:c>
      <x:c r="K938" s="12" t="n">
        <x:f>Settings!$B$12</x:f>
        <x:v>300</x:v>
      </x:c>
      <x:c r="L938" s="12" t="n">
        <x:f>Settings!$B$12*Settings!$B$25</x:f>
        <x:v>75</x:v>
      </x:c>
    </x:row>
    <x:row r="939">
      <x:c r="A939" s="7">
        <x:v>8</x:v>
      </x:c>
      <x:c r="B939" s="7">
        <x:v>94</x:v>
      </x:c>
      <x:c r="C939" s="12" t="n">
        <x:f>MOD(Settings!$B$17*C938,Settings!$B$18)</x:f>
        <x:v>1188572316</x:v>
      </x:c>
      <x:c r="D939" s="12" t="n">
        <x:f>MAX(C939,1)/Settings!$B$18</x:f>
        <x:v>0.5534721149846316</x:v>
      </x:c>
      <x:c r="E939" s="12" t="n">
        <x:f>-Settings!$B$11*LN(D939)</x:f>
        <x:v>35.49263445204549</x:v>
      </x:c>
      <x:c r="F939" s="12">
        <x:f t="shared" si="30"/>
        <x:v>5635.5562201592275</x:v>
      </x:c>
      <x:c r="G939" s="12" t="n">
        <x:f>MOD(Settings!$B$17*G938,Settings!$B$18)</x:f>
        <x:v>1568516533</x:v>
      </x:c>
      <x:c r="H939" s="12" t="n">
        <x:f>MAX(G939,1)/Settings!$B$18</x:f>
        <x:v>0.7303974282603699</x:v>
      </x:c>
      <x:c r="I939" s="12" t="n">
        <x:f>-Settings!$B$21*LN(H939)</x:f>
        <x:v>1.256665882837045</x:v>
      </x:c>
      <x:c r="J939" s="12" t="n">
        <x:f>-Settings!$B$24*LN(H939)</x:f>
        <x:v>3.7699976485111346</x:v>
      </x:c>
      <x:c r="K939" s="12" t="n">
        <x:f>Settings!$B$12</x:f>
        <x:v>300</x:v>
      </x:c>
      <x:c r="L939" s="12" t="n">
        <x:f>Settings!$B$12*Settings!$B$25</x:f>
        <x:v>75</x:v>
      </x:c>
    </x:row>
    <x:row r="940">
      <x:c r="A940" s="7">
        <x:v>8</x:v>
      </x:c>
      <x:c r="B940" s="7">
        <x:v>95</x:v>
      </x:c>
      <x:c r="C940" s="12" t="n">
        <x:f>MOD(Settings!$B$17*C939,Settings!$B$18)</x:f>
        <x:v>442030618</x:v>
      </x:c>
      <x:c r="D940" s="12" t="n">
        <x:f>MAX(C940,1)/Settings!$B$18</x:f>
        <x:v>0.20583654670316565</x:v>
      </x:c>
      <x:c r="E940" s="12" t="n">
        <x:f>-Settings!$B$11*LN(D940)</x:f>
        <x:v>94.84037326539706</x:v>
      </x:c>
      <x:c r="F940" s="12">
        <x:f t="shared" si="30"/>
        <x:v>5730.3965934246244</x:v>
      </x:c>
      <x:c r="G940" s="12" t="n">
        <x:f>MOD(Settings!$B$17*G939,Settings!$B$18)</x:f>
        <x:v>1695603206</x:v>
      </x:c>
      <x:c r="H940" s="12" t="n">
        <x:f>MAX(G940,1)/Settings!$B$18</x:f>
        <x:v>0.7895767720367651</x:v>
      </x:c>
      <x:c r="I940" s="12" t="n">
        <x:f>-Settings!$B$21*LN(H940)</x:f>
        <x:v>0.9450328347021928</x:v>
      </x:c>
      <x:c r="J940" s="12" t="n">
        <x:f>-Settings!$B$24*LN(H940)</x:f>
        <x:v>2.835098504106578</x:v>
      </x:c>
      <x:c r="K940" s="12" t="n">
        <x:f>Settings!$B$12</x:f>
        <x:v>300</x:v>
      </x:c>
      <x:c r="L940" s="12" t="n">
        <x:f>Settings!$B$12*Settings!$B$25</x:f>
        <x:v>75</x:v>
      </x:c>
    </x:row>
    <x:row r="941">
      <x:c r="A941" s="7">
        <x:v>8</x:v>
      </x:c>
      <x:c r="B941" s="7">
        <x:v>96</x:v>
      </x:c>
      <x:c r="C941" s="12" t="n">
        <x:f>MOD(Settings!$B$17*C940,Settings!$B$18)</x:f>
        <x:v>1062661753</x:v>
      </x:c>
      <x:c r="D941" s="12" t="n">
        <x:f>MAX(C941,1)/Settings!$B$18</x:f>
        <x:v>0.49484044010510686</x:v>
      </x:c>
      <x:c r="E941" s="12" t="n">
        <x:f>-Settings!$B$11*LN(D941)</x:f>
        <x:v>42.2111946959518</x:v>
      </x:c>
      <x:c r="F941" s="12">
        <x:f t="shared" si="30"/>
        <x:v>5772.6077881205765</x:v>
      </x:c>
      <x:c r="G941" s="12" t="n">
        <x:f>MOD(Settings!$B$17*G940,Settings!$B$18)</x:f>
        <x:v>895087552</x:v>
      </x:c>
      <x:c r="H941" s="12" t="n">
        <x:f>MAX(G941,1)/Settings!$B$18</x:f>
        <x:v>0.4168076219115442</x:v>
      </x:c>
      <x:c r="I941" s="12" t="n">
        <x:f>-Settings!$B$21*LN(H941)</x:f>
        <x:v>3.500522007896919</x:v>
      </x:c>
      <x:c r="J941" s="12" t="n">
        <x:f>-Settings!$B$24*LN(H941)</x:f>
        <x:v>10.501566023690756</x:v>
      </x:c>
      <x:c r="K941" s="12" t="n">
        <x:f>Settings!$B$12</x:f>
        <x:v>300</x:v>
      </x:c>
      <x:c r="L941" s="12" t="n">
        <x:f>Settings!$B$12*Settings!$B$25</x:f>
        <x:v>75</x:v>
      </x:c>
    </x:row>
    <x:row r="942">
      <x:c r="A942" s="7">
        <x:v>8</x:v>
      </x:c>
      <x:c r="B942" s="7">
        <x:v>97</x:v>
      </x:c>
      <x:c r="C942" s="12" t="n">
        <x:f>MOD(Settings!$B$17*C941,Settings!$B$18)</x:f>
        <x:v>1682074219</x:v>
      </x:c>
      <x:c r="D942" s="12" t="n">
        <x:f>MAX(C942,1)/Settings!$B$18</x:f>
        <x:v>0.7832768465314418</x:v>
      </x:c>
      <x:c r="E942" s="12" t="n">
        <x:f>-Settings!$B$11*LN(D942)</x:f>
        <x:v>14.656144435384618</x:v>
      </x:c>
      <x:c r="F942" s="12">
        <x:f t="shared" si="30"/>
        <x:v>5787.2639325559612</x:v>
      </x:c>
      <x:c r="G942" s="12" t="n">
        <x:f>MOD(Settings!$B$17*G941,Settings!$B$18)</x:f>
        <x:v>613539229</x:v>
      </x:c>
      <x:c r="H942" s="12" t="n">
        <x:f>MAX(G942,1)/Settings!$B$18</x:f>
        <x:v>0.28570146732297796</x:v>
      </x:c>
      <x:c r="I942" s="12" t="n">
        <x:f>-Settings!$B$21*LN(H942)</x:f>
        <x:v>5.011231335485524</x:v>
      </x:c>
      <x:c r="J942" s="12" t="n">
        <x:f>-Settings!$B$24*LN(H942)</x:f>
        <x:v>15.033694006456573</x:v>
      </x:c>
      <x:c r="K942" s="12" t="n">
        <x:f>Settings!$B$12</x:f>
        <x:v>300</x:v>
      </x:c>
      <x:c r="L942" s="12" t="n">
        <x:f>Settings!$B$12*Settings!$B$25</x:f>
        <x:v>75</x:v>
      </x:c>
    </x:row>
    <x:row r="943">
      <x:c r="A943" s="7">
        <x:v>8</x:v>
      </x:c>
      <x:c r="B943" s="7">
        <x:v>98</x:v>
      </x:c>
      <x:c r="C943" s="12" t="n">
        <x:f>MOD(Settings!$B$17*C942,Settings!$B$18)</x:f>
        <x:v>1146669625</x:v>
      </x:c>
      <x:c r="D943" s="12" t="n">
        <x:f>MAX(C943,1)/Settings!$B$18</x:f>
        <x:v>0.533959653942827</x:v>
      </x:c>
      <x:c r="E943" s="12" t="n">
        <x:f>-Settings!$B$11*LN(D943)</x:f>
        <x:v>37.64609983743015</x:v>
      </x:c>
      <x:c r="F943" s="12" t="n">
        <x:f t="shared" ref="F943:F965" si="31">F942+E943</x:f>
        <x:v>5824.910032393392</x:v>
      </x:c>
      <x:c r="G943" s="12" t="n">
        <x:f>MOD(Settings!$B$17*G942,Settings!$B$18)</x:f>
        <x:v>1684832556</x:v>
      </x:c>
      <x:c r="H943" s="12" t="n">
        <x:f>MAX(G943,1)/Settings!$B$18</x:f>
        <x:v>0.7845612972902886</x:v>
      </x:c>
      <x:c r="I943" s="12" t="n">
        <x:f>-Settings!$B$21*LN(H943)</x:f>
        <x:v>0.9705222974941139</x:v>
      </x:c>
      <x:c r="J943" s="12" t="n">
        <x:f>-Settings!$B$24*LN(H943)</x:f>
        <x:v>2.911566892482342</x:v>
      </x:c>
      <x:c r="K943" s="12" t="n">
        <x:f>Settings!$B$12</x:f>
        <x:v>300</x:v>
      </x:c>
      <x:c r="L943" s="12" t="n">
        <x:f>Settings!$B$12*Settings!$B$25</x:f>
        <x:v>75</x:v>
      </x:c>
    </x:row>
    <x:row r="944">
      <x:c r="A944" s="7">
        <x:v>8</x:v>
      </x:c>
      <x:c r="B944" s="7">
        <x:v>99</x:v>
      </x:c>
      <x:c r="C944" s="12" t="n">
        <x:f>MOD(Settings!$B$17*C943,Settings!$B$18)</x:f>
        <x:v>558139197</x:v>
      </x:c>
      <x:c r="D944" s="12" t="n">
        <x:f>MAX(C944,1)/Settings!$B$18</x:f>
        <x:v>0.259903817092955</x:v>
      </x:c>
      <x:c r="E944" s="12" t="n">
        <x:f>-Settings!$B$11*LN(D944)</x:f>
        <x:v>80.84661904002193</x:v>
      </x:c>
      <x:c r="F944" s="12">
        <x:f t="shared" si="31"/>
        <x:v>5905.7566514334139</x:v>
      </x:c>
      <x:c r="G944" s="12" t="n">
        <x:f>MOD(Settings!$B$17*G943,Settings!$B$18)</x:f>
        <x:v>261399350</x:v>
      </x:c>
      <x:c r="H944" s="12" t="n">
        <x:f>MAX(G944,1)/Settings!$B$18</x:f>
        <x:v>0.12172355787908824</x:v>
      </x:c>
      <x:c r="I944" s="12" t="n">
        <x:f>-Settings!$B$21*LN(H944)</x:f>
        <x:v>8.424010897407591</x:v>
      </x:c>
      <x:c r="J944" s="12" t="n">
        <x:f>-Settings!$B$24*LN(H944)</x:f>
        <x:v>25.272032692222773</x:v>
      </x:c>
      <x:c r="K944" s="12" t="n">
        <x:f>Settings!$B$12</x:f>
        <x:v>300</x:v>
      </x:c>
      <x:c r="L944" s="12" t="n">
        <x:f>Settings!$B$12*Settings!$B$25</x:f>
        <x:v>75</x:v>
      </x:c>
    </x:row>
    <x:row r="945">
      <x:c r="A945" s="7">
        <x:v>8</x:v>
      </x:c>
      <x:c r="B945" s="7">
        <x:v>100</x:v>
      </x:c>
      <x:c r="C945" s="12" t="n">
        <x:f>MOD(Settings!$B$17*C944,Settings!$B$18)</x:f>
        <x:v>436913883</x:v>
      </x:c>
      <x:c r="D945" s="12" t="n">
        <x:f>MAX(C945,1)/Settings!$B$18</x:f>
        <x:v>0.20345388129514358</x:v>
      </x:c>
      <x:c r="E945" s="12" t="n">
        <x:f>-Settings!$B$11*LN(D945)</x:f>
        <x:v>95.53895563954087</x:v>
      </x:c>
      <x:c r="F945" s="12">
        <x:f t="shared" si="31"/>
        <x:v>6001.2956070729551</x:v>
      </x:c>
      <x:c r="G945" s="12" t="n">
        <x:f>MOD(Settings!$B$17*G944,Settings!$B$18)</x:f>
        <x:v>1734817335</x:v>
      </x:c>
      <x:c r="H945" s="12" t="n">
        <x:f>MAX(G945,1)/Settings!$B$18</x:f>
        <x:v>0.8078372738360601</x:v>
      </x:c>
      <x:c r="I945" s="12" t="n">
        <x:f>-Settings!$B$21*LN(H945)</x:f>
        <x:v>0.853578538042968</x:v>
      </x:c>
      <x:c r="J945" s="12" t="n">
        <x:f>-Settings!$B$24*LN(H945)</x:f>
        <x:v>2.560735614128904</x:v>
      </x:c>
      <x:c r="K945" s="12" t="n">
        <x:f>Settings!$B$12</x:f>
        <x:v>300</x:v>
      </x:c>
      <x:c r="L945" s="12" t="n">
        <x:f>Settings!$B$12*Settings!$B$25</x:f>
        <x:v>75</x:v>
      </x:c>
    </x:row>
    <x:row r="946">
      <x:c r="A946" s="7">
        <x:v>8</x:v>
      </x:c>
      <x:c r="B946" s="7">
        <x:v>101</x:v>
      </x:c>
      <x:c r="C946" s="12" t="n">
        <x:f>MOD(Settings!$B$17*C945,Settings!$B$18)</x:f>
        <x:v>965042488</x:v>
      </x:c>
      <x:c r="D946" s="12" t="n">
        <x:f>MAX(C946,1)/Settings!$B$18</x:f>
        <x:v>0.44938292747800374</x:v>
      </x:c>
      <x:c r="E946" s="12" t="n">
        <x:f>-Settings!$B$11*LN(D946)</x:f>
        <x:v>47.992794572585275</x:v>
      </x:c>
      <x:c r="F946" s="12">
        <x:f t="shared" si="31"/>
        <x:v>6049.28840164554</x:v>
      </x:c>
      <x:c r="G946" s="12" t="n">
        <x:f>MOD(Settings!$B$17*G945,Settings!$B$18)</x:f>
        <x:v>689474026</x:v>
      </x:c>
      <x:c r="H946" s="12" t="n">
        <x:f>MAX(G946,1)/Settings!$B$18</x:f>
        <x:v>0.32106136266191554</x:v>
      </x:c>
      <x:c r="I946" s="12" t="n">
        <x:f>-Settings!$B$21*LN(H946)</x:f>
        <x:v>4.544492052721995</x:v>
      </x:c>
      <x:c r="J946" s="12" t="n">
        <x:f>-Settings!$B$24*LN(H946)</x:f>
        <x:v>13.633476158165983</x:v>
      </x:c>
      <x:c r="K946" s="12" t="n">
        <x:f>Settings!$B$12</x:f>
        <x:v>300</x:v>
      </x:c>
      <x:c r="L946" s="12" t="n">
        <x:f>Settings!$B$12*Settings!$B$25</x:f>
        <x:v>75</x:v>
      </x:c>
    </x:row>
    <x:row r="947">
      <x:c r="A947" s="7">
        <x:v>8</x:v>
      </x:c>
      <x:c r="B947" s="7">
        <x:v>102</x:v>
      </x:c>
      <x:c r="C947" s="12" t="n">
        <x:f>MOD(Settings!$B$17*C946,Settings!$B$18)</x:f>
        <x:v>1672593672</x:v>
      </x:c>
      <x:c r="D947" s="12" t="n">
        <x:f>MAX(C947,1)/Settings!$B$18</x:f>
        <x:v>0.7788621228089846</x:v>
      </x:c>
      <x:c r="E947" s="12" t="n">
        <x:f>-Settings!$B$11*LN(D947)</x:f>
        <x:v>14.99527447916646</x:v>
      </x:c>
      <x:c r="F947" s="12">
        <x:f t="shared" si="31"/>
        <x:v>6064.2836761247063</x:v>
      </x:c>
      <x:c r="G947" s="12" t="n">
        <x:f>MOD(Settings!$B$17*G946,Settings!$B$18)</x:f>
        <x:v>168195770</x:v>
      </x:c>
      <x:c r="H947" s="12" t="n">
        <x:f>MAX(G947,1)/Settings!$B$18</x:f>
        <x:v>0.07832225881438808</x:v>
      </x:c>
      <x:c r="I947" s="12" t="n">
        <x:f>-Settings!$B$21*LN(H947)</x:f>
        <x:v>10.187693761353335</x:v>
      </x:c>
      <x:c r="J947" s="12" t="n">
        <x:f>-Settings!$B$24*LN(H947)</x:f>
        <x:v>30.563081284060004</x:v>
      </x:c>
      <x:c r="K947" s="12" t="n">
        <x:f>Settings!$B$12</x:f>
        <x:v>300</x:v>
      </x:c>
      <x:c r="L947" s="12" t="n">
        <x:f>Settings!$B$12*Settings!$B$25</x:f>
        <x:v>75</x:v>
      </x:c>
    </x:row>
    <x:row r="948">
      <x:c r="A948" s="7">
        <x:v>8</x:v>
      </x:c>
      <x:c r="B948" s="7">
        <x:v>103</x:v>
      </x:c>
      <x:c r="C948" s="12" t="n">
        <x:f>MOD(Settings!$B$17*C947,Settings!$B$18)</x:f>
        <x:v>720906074</x:v>
      </x:c>
      <x:c r="D948" s="12" t="n">
        <x:f>MAX(C948,1)/Settings!$B$18</x:f>
        <x:v>0.3356980506031299</x:v>
      </x:c>
      <x:c r="E948" s="12" t="n">
        <x:f>-Settings!$B$11*LN(D948)</x:f>
        <x:v>65.49259091845164</x:v>
      </x:c>
      <x:c r="F948" s="12">
        <x:f t="shared" si="31"/>
        <x:v>6129.7762670431575</x:v>
      </x:c>
      <x:c r="G948" s="12" t="n">
        <x:f>MOD(Settings!$B$17*G947,Settings!$B$18)</x:f>
        <x:v>777826938</x:v>
      </x:c>
      <x:c r="H948" s="12" t="n">
        <x:f>MAX(G948,1)/Settings!$B$18</x:f>
        <x:v>0.3622038934203814</x:v>
      </x:c>
      <x:c r="I948" s="12" t="n">
        <x:f>-Settings!$B$21*LN(H948)</x:f>
        <x:v>4.062191936898214</x:v>
      </x:c>
      <x:c r="J948" s="12" t="n">
        <x:f>-Settings!$B$24*LN(H948)</x:f>
        <x:v>12.186575810694642</x:v>
      </x:c>
      <x:c r="K948" s="12" t="n">
        <x:f>Settings!$B$12</x:f>
        <x:v>300</x:v>
      </x:c>
      <x:c r="L948" s="12" t="n">
        <x:f>Settings!$B$12*Settings!$B$25</x:f>
        <x:v>75</x:v>
      </x:c>
    </x:row>
    <x:row r="949">
      <x:c r="A949" s="7">
        <x:v>8</x:v>
      </x:c>
      <x:c r="B949" s="7">
        <x:v>104</x:v>
      </x:c>
      <x:c r="C949" s="12" t="n">
        <x:f>MOD(Settings!$B$17*C948,Settings!$B$18)</x:f>
        <x:v>165649344</x:v>
      </x:c>
      <x:c r="D949" s="12" t="n">
        <x:f>MAX(C949,1)/Settings!$B$18</x:f>
        <x:v>0.07713648680464201</x:v>
      </x:c>
      <x:c r="E949" s="12" t="n">
        <x:f>-Settings!$B$11*LN(D949)</x:f>
        <x:v>153.7307322208358</x:v>
      </x:c>
      <x:c r="F949" s="12">
        <x:f t="shared" si="31"/>
        <x:v>6283.5069992639937</x:v>
      </x:c>
      <x:c r="G949" s="12" t="n">
        <x:f>MOD(Settings!$B$17*G948,Settings!$B$18)</x:f>
        <x:v>1204387677</x:v>
      </x:c>
      <x:c r="H949" s="12" t="n">
        <x:f>MAX(G949,1)/Settings!$B$18</x:f>
        <x:v>0.5608367163505577</x:v>
      </x:c>
      <x:c r="I949" s="12" t="n">
        <x:f>-Settings!$B$21*LN(H949)</x:f>
        <x:v>2.313301896094994</x:v>
      </x:c>
      <x:c r="J949" s="12" t="n">
        <x:f>-Settings!$B$24*LN(H949)</x:f>
        <x:v>6.9399056882849814</x:v>
      </x:c>
      <x:c r="K949" s="12" t="n">
        <x:f>Settings!$B$12</x:f>
        <x:v>300</x:v>
      </x:c>
      <x:c r="L949" s="12" t="n">
        <x:f>Settings!$B$12*Settings!$B$25</x:f>
        <x:v>75</x:v>
      </x:c>
    </x:row>
    <x:row r="950">
      <x:c r="A950" s="7">
        <x:v>8</x:v>
      </x:c>
      <x:c r="B950" s="7">
        <x:v>105</x:v>
      </x:c>
      <x:c r="C950" s="12" t="n">
        <x:f>MOD(Settings!$B$17*C949,Settings!$B$18)</x:f>
        <x:v>929718096</x:v>
      </x:c>
      <x:c r="D950" s="12" t="n">
        <x:f>MAX(C950,1)/Settings!$B$18</x:f>
        <x:v>0.43293372561826077</x:v>
      </x:c>
      <x:c r="E950" s="12" t="n">
        <x:f>-Settings!$B$11*LN(D950)</x:f>
        <x:v>50.2302372787589</x:v>
      </x:c>
      <x:c r="F950" s="12">
        <x:f t="shared" si="31"/>
        <x:v>6333.7372365427527</x:v>
      </x:c>
      <x:c r="G950" s="12" t="n">
        <x:f>MOD(Settings!$B$17*G949,Settings!$B$18)</x:f>
        <x:v>2110314364</x:v>
      </x:c>
      <x:c r="H950" s="12" t="n">
        <x:f>MAX(G950,1)/Settings!$B$18</x:f>
        <x:v>0.9826917038218546</x:v>
      </x:c>
      <x:c r="I950" s="12" t="n">
        <x:f>-Settings!$B$21*LN(H950)</x:f>
        <x:v>0.06983934351237471</x:v>
      </x:c>
      <x:c r="J950" s="12" t="n">
        <x:f>-Settings!$B$24*LN(H950)</x:f>
        <x:v>0.20951803053712414</x:v>
      </x:c>
      <x:c r="K950" s="12" t="n">
        <x:f>Settings!$B$12</x:f>
        <x:v>300</x:v>
      </x:c>
      <x:c r="L950" s="12" t="n">
        <x:f>Settings!$B$12*Settings!$B$25</x:f>
        <x:v>75</x:v>
      </x:c>
    </x:row>
    <x:row r="951">
      <x:c r="A951" s="7">
        <x:v>8</x:v>
      </x:c>
      <x:c r="B951" s="7">
        <x:v>106</x:v>
      </x:c>
      <x:c r="C951" s="12" t="n">
        <x:f>MOD(Settings!$B$17*C950,Settings!$B$18)</x:f>
        <x:v>681023900</x:v>
      </x:c>
      <x:c r="D951" s="12" t="n">
        <x:f>MAX(C951,1)/Settings!$B$18</x:f>
        <x:v>0.31712646610901063</x:v>
      </x:c>
      <x:c r="E951" s="12" t="n">
        <x:f>-Settings!$B$11*LN(D951)</x:f>
        <x:v>68.90727827680901</x:v>
      </x:c>
      <x:c r="F951" s="12">
        <x:f t="shared" si="31"/>
        <x:v>6402.6445148195617</x:v>
      </x:c>
      <x:c r="G951" s="12" t="n">
        <x:f>MOD(Settings!$B$17*G950,Settings!$B$18)</x:f>
        <x:v>213601896</x:v>
      </x:c>
      <x:c r="H951" s="12" t="n">
        <x:f>MAX(G951,1)/Settings!$B$18</x:f>
        <x:v>0.09946613390905137</x:v>
      </x:c>
      <x:c r="I951" s="12" t="n">
        <x:f>-Settings!$B$21*LN(H951)</x:f>
        <x:v>9.23175222190892</x:v>
      </x:c>
      <x:c r="J951" s="12" t="n">
        <x:f>-Settings!$B$24*LN(H951)</x:f>
        <x:v>27.69525666572676</x:v>
      </x:c>
      <x:c r="K951" s="12" t="n">
        <x:f>Settings!$B$12</x:f>
        <x:v>300</x:v>
      </x:c>
      <x:c r="L951" s="12" t="n">
        <x:f>Settings!$B$12*Settings!$B$25</x:f>
        <x:v>75</x:v>
      </x:c>
    </x:row>
    <x:row r="952">
      <x:c r="A952" s="7">
        <x:v>8</x:v>
      </x:c>
      <x:c r="B952" s="7">
        <x:v>107</x:v>
      </x:c>
      <x:c r="C952" s="12" t="n">
        <x:f>MOD(Settings!$B$17*C951,Settings!$B$18)</x:f>
        <x:v>2028332437</x:v>
      </x:c>
      <x:c r="D952" s="12" t="n">
        <x:f>MAX(C952,1)/Settings!$B$18</x:f>
        <x:v>0.9445158941412884</x:v>
      </x:c>
      <x:c r="E952" s="12" t="n">
        <x:f>-Settings!$B$11*LN(D952)</x:f>
        <x:v>3.4249658448765596</x:v>
      </x:c>
      <x:c r="F952" s="12">
        <x:f t="shared" si="31"/>
        <x:v>6406.0694806644378</x:v>
      </x:c>
      <x:c r="G952" s="12" t="n">
        <x:f>MOD(Settings!$B$17*G951,Settings!$B$18)</x:f>
        <x:v>1561891935</x:v>
      </x:c>
      <x:c r="H952" s="12" t="n">
        <x:f>MAX(G952,1)/Settings!$B$18</x:f>
        <x:v>0.7273126094263571</x:v>
      </x:c>
      <x:c r="I952" s="12" t="n">
        <x:f>-Settings!$B$21*LN(H952)</x:f>
        <x:v>1.2735955786433584</x:v>
      </x:c>
      <x:c r="J952" s="12" t="n">
        <x:f>-Settings!$B$24*LN(H952)</x:f>
        <x:v>3.820786735930075</x:v>
      </x:c>
      <x:c r="K952" s="12" t="n">
        <x:f>Settings!$B$12</x:f>
        <x:v>300</x:v>
      </x:c>
      <x:c r="L952" s="12" t="n">
        <x:f>Settings!$B$12*Settings!$B$25</x:f>
        <x:v>75</x:v>
      </x:c>
    </x:row>
    <x:row r="953">
      <x:c r="A953" s="7">
        <x:v>8</x:v>
      </x:c>
      <x:c r="B953" s="7">
        <x:v>108</x:v>
      </x:c>
      <x:c r="C953" s="12" t="n">
        <x:f>MOD(Settings!$B$17*C952,Settings!$B$18)</x:f>
        <x:v>1027856181</x:v>
      </x:c>
      <x:c r="D953" s="12" t="n">
        <x:f>MAX(C953,1)/Settings!$B$18</x:f>
        <x:v>0.4786328326345574</x:v>
      </x:c>
      <x:c r="E953" s="12" t="n">
        <x:f>-Settings!$B$11*LN(D953)</x:f>
        <x:v>44.20929026708366</x:v>
      </x:c>
      <x:c r="F953" s="12">
        <x:f t="shared" si="31"/>
        <x:v>6450.2787709315216</x:v>
      </x:c>
      <x:c r="G953" s="12" t="n">
        <x:f>MOD(Settings!$B$17*G952,Settings!$B$18)</x:f>
        <x:v>2025134264</x:v>
      </x:c>
      <x:c r="H953" s="12" t="n">
        <x:f>MAX(G953,1)/Settings!$B$18</x:f>
        <x:v>0.943026628784382</x:v>
      </x:c>
      <x:c r="I953" s="12" t="n">
        <x:f>-Settings!$B$21*LN(H953)</x:f>
        <x:v>0.2346430335032554</x:v>
      </x:c>
      <x:c r="J953" s="12" t="n">
        <x:f>-Settings!$B$24*LN(H953)</x:f>
        <x:v>0.7039291005097662</x:v>
      </x:c>
      <x:c r="K953" s="12" t="n">
        <x:f>Settings!$B$12</x:f>
        <x:v>300</x:v>
      </x:c>
      <x:c r="L953" s="12" t="n">
        <x:f>Settings!$B$12*Settings!$B$25</x:f>
        <x:v>75</x:v>
      </x:c>
    </x:row>
    <x:row r="954">
      <x:c r="A954" s="7">
        <x:v>8</x:v>
      </x:c>
      <x:c r="B954" s="7">
        <x:v>109</x:v>
      </x:c>
      <x:c r="C954" s="12" t="n">
        <x:f>MOD(Settings!$B$17*C953,Settings!$B$18)</x:f>
        <x:v>820377599</x:v>
      </x:c>
      <x:c r="D954" s="12" t="n">
        <x:f>MAX(C954,1)/Settings!$B$18</x:f>
        <x:v>0.38201808900666334</x:v>
      </x:c>
      <x:c r="E954" s="12" t="n">
        <x:f>-Settings!$B$11*LN(D954)</x:f>
        <x:v>57.7372390845669</x:v>
      </x:c>
      <x:c r="F954" s="12">
        <x:f t="shared" si="31"/>
        <x:v>6508.0160100160883</x:v>
      </x:c>
      <x:c r="G954" s="12" t="n">
        <x:f>MOD(Settings!$B$17*G953,Settings!$B$18)</x:f>
        <x:v>963253745</x:v>
      </x:c>
      <x:c r="H954" s="12" t="n">
        <x:f>MAX(G954,1)/Settings!$B$18</x:f>
        <x:v>0.44854997910957317</x:v>
      </x:c>
      <x:c r="I954" s="12" t="n">
        <x:f>-Settings!$B$21*LN(H954)</x:f>
        <x:v>3.2069406702003427</x:v>
      </x:c>
      <x:c r="J954" s="12" t="n">
        <x:f>-Settings!$B$24*LN(H954)</x:f>
        <x:v>9.620822010601028</x:v>
      </x:c>
      <x:c r="K954" s="12" t="n">
        <x:f>Settings!$B$12</x:f>
        <x:v>300</x:v>
      </x:c>
      <x:c r="L954" s="12" t="n">
        <x:f>Settings!$B$12*Settings!$B$25</x:f>
        <x:v>75</x:v>
      </x:c>
    </x:row>
    <x:row r="955">
      <x:c r="A955" s="7">
        <x:v>8</x:v>
      </x:c>
      <x:c r="B955" s="7">
        <x:v>110</x:v>
      </x:c>
      <x:c r="C955" s="12" t="n">
        <x:f>MOD(Settings!$B$17*C954,Settings!$B$18)</x:f>
        <x:v>1241292653</x:v>
      </x:c>
      <x:c r="D955" s="12" t="n">
        <x:f>MAX(C955,1)/Settings!$B$18</x:f>
        <x:v>0.5780219349907814</x:v>
      </x:c>
      <x:c r="E955" s="12" t="n">
        <x:f>-Settings!$B$11*LN(D955)</x:f>
        <x:v>32.8886076731277</x:v>
      </x:c>
      <x:c r="F955" s="12">
        <x:f t="shared" si="31"/>
        <x:v>6540.9046176892161</x:v>
      </x:c>
      <x:c r="G955" s="12" t="n">
        <x:f>MOD(Settings!$B$17*G954,Settings!$B$18)</x:f>
        <x:v>1673961129</x:v>
      </x:c>
      <x:c r="H955" s="12" t="n">
        <x:f>MAX(G955,1)/Settings!$B$18</x:f>
        <x:v>0.779498894596239</x:v>
      </x:c>
      <x:c r="I955" s="12" t="n">
        <x:f>-Settings!$B$21*LN(H955)</x:f>
        <x:v>0.996416034314618</x:v>
      </x:c>
      <x:c r="J955" s="12" t="n">
        <x:f>-Settings!$B$24*LN(H955)</x:f>
        <x:v>2.9892481029438542</x:v>
      </x:c>
      <x:c r="K955" s="12" t="n">
        <x:f>Settings!$B$12</x:f>
        <x:v>300</x:v>
      </x:c>
      <x:c r="L955" s="12" t="n">
        <x:f>Settings!$B$12*Settings!$B$25</x:f>
        <x:v>75</x:v>
      </x:c>
    </x:row>
    <x:row r="956">
      <x:c r="A956" s="7">
        <x:v>8</x:v>
      </x:c>
      <x:c r="B956" s="7">
        <x:v>111</x:v>
      </x:c>
      <x:c r="C956" s="12" t="n">
        <x:f>MOD(Settings!$B$17*C955,Settings!$B$18)</x:f>
        <x:v>1749472013</x:v>
      </x:c>
      <x:c r="D956" s="12" t="n">
        <x:f>MAX(C956,1)/Settings!$B$18</x:f>
        <x:v>0.8146613900617983</x:v>
      </x:c>
      <x:c r="E956" s="12" t="n">
        <x:f>-Settings!$B$11*LN(D956)</x:f>
        <x:v>12.298963463437358</x:v>
      </x:c>
      <x:c r="F956" s="12">
        <x:f t="shared" si="31"/>
        <x:v>6553.2035811526539</x:v>
      </x:c>
      <x:c r="G956" s="12" t="n">
        <x:f>MOD(Settings!$B$17*G955,Settings!$B$18)</x:f>
        <x:v>81435756</x:v>
      </x:c>
      <x:c r="H956" s="12" t="n">
        <x:f>MAX(G956,1)/Settings!$B$18</x:f>
        <x:v>0.03792147898949751</x:v>
      </x:c>
      <x:c r="I956" s="12" t="n">
        <x:f>-Settings!$B$21*LN(H956)</x:f>
        <x:v>13.088950397873266</x:v>
      </x:c>
      <x:c r="J956" s="12" t="n">
        <x:f>-Settings!$B$24*LN(H956)</x:f>
        <x:v>39.2668511936198</x:v>
      </x:c>
      <x:c r="K956" s="12" t="n">
        <x:f>Settings!$B$12</x:f>
        <x:v>300</x:v>
      </x:c>
      <x:c r="L956" s="12" t="n">
        <x:f>Settings!$B$12*Settings!$B$25</x:f>
        <x:v>75</x:v>
      </x:c>
    </x:row>
    <x:row r="957">
      <x:c r="A957" s="7">
        <x:v>8</x:v>
      </x:c>
      <x:c r="B957" s="7">
        <x:v>112</x:v>
      </x:c>
      <x:c r="C957" s="12" t="n">
        <x:f>MOD(Settings!$B$17*C956,Settings!$B$18)</x:f>
        <x:v>30027767</x:v>
      </x:c>
      <x:c r="D957" s="12" t="n">
        <x:f>MAX(C957,1)/Settings!$B$18</x:f>
        <x:v>0.013982768642708086</x:v>
      </x:c>
      <x:c r="E957" s="12" t="n">
        <x:f>-Settings!$B$11*LN(D957)</x:f>
        <x:v>256.1957711203353</x:v>
      </x:c>
      <x:c r="F957" s="12">
        <x:f t="shared" si="31"/>
        <x:v>6809.3993522729888</x:v>
      </x:c>
      <x:c r="G957" s="12" t="n">
        <x:f>MOD(Settings!$B$17*G956,Settings!$B$18)</x:f>
        <x:v>743667953</x:v>
      </x:c>
      <x:c r="H957" s="12" t="n">
        <x:f>MAX(G957,1)/Settings!$B$18</x:f>
        <x:v>0.3462973764847486</x:v>
      </x:c>
      <x:c r="I957" s="12" t="n">
        <x:f>-Settings!$B$21*LN(H957)</x:f>
        <x:v>4.241829613791308</x:v>
      </x:c>
      <x:c r="J957" s="12" t="n">
        <x:f>-Settings!$B$24*LN(H957)</x:f>
        <x:v>12.725488841373924</x:v>
      </x:c>
      <x:c r="K957" s="12" t="n">
        <x:f>Settings!$B$12</x:f>
        <x:v>300</x:v>
      </x:c>
      <x:c r="L957" s="12" t="n">
        <x:f>Settings!$B$12*Settings!$B$25</x:f>
        <x:v>75</x:v>
      </x:c>
    </x:row>
    <x:row r="958">
      <x:c r="A958" s="7">
        <x:v>8</x:v>
      </x:c>
      <x:c r="B958" s="7">
        <x:v>113</x:v>
      </x:c>
      <x:c r="C958" s="12" t="n">
        <x:f>MOD(Settings!$B$17*C957,Settings!$B$18)</x:f>
        <x:v>18022924</x:v>
      </x:c>
      <x:c r="D958" s="12" t="n">
        <x:f>MAX(C958,1)/Settings!$B$18</x:f>
        <x:v>0.008392577994797649</x:v>
      </x:c>
      <x:c r="E958" s="12" t="n">
        <x:f>-Settings!$B$11*LN(D958)</x:f>
        <x:v>286.82445214563825</x:v>
      </x:c>
      <x:c r="F958" s="12">
        <x:f t="shared" si="31"/>
        <x:v>7096.223804418627</x:v>
      </x:c>
      <x:c r="G958" s="12" t="n">
        <x:f>MOD(Settings!$B$17*G957,Settings!$B$18)</x:f>
        <x:v>472460531</x:v>
      </x:c>
      <x:c r="H958" s="12" t="n">
        <x:f>MAX(G958,1)/Settings!$B$18</x:f>
        <x:v>0.2200065791700066</x:v>
      </x:c>
      <x:c r="I958" s="12" t="n">
        <x:f>-Settings!$B$21*LN(H958)</x:f>
        <x:v>6.056391311034875</x:v>
      </x:c>
      <x:c r="J958" s="12" t="n">
        <x:f>-Settings!$B$24*LN(H958)</x:f>
        <x:v>18.169173933104624</x:v>
      </x:c>
      <x:c r="K958" s="12" t="n">
        <x:f>Settings!$B$12</x:f>
        <x:v>300</x:v>
      </x:c>
      <x:c r="L958" s="12" t="n">
        <x:f>Settings!$B$12*Settings!$B$25</x:f>
        <x:v>75</x:v>
      </x:c>
    </x:row>
    <x:row r="959">
      <x:c r="A959" s="7">
        <x:v>8</x:v>
      </x:c>
      <x:c r="B959" s="7">
        <x:v>114</x:v>
      </x:c>
      <x:c r="C959" s="12" t="n">
        <x:f>MOD(Settings!$B$17*C958,Settings!$B$18)</x:f>
        <x:v>116089441</x:v>
      </x:c>
      <x:c r="D959" s="12" t="n">
        <x:f>MAX(C959,1)/Settings!$B$18</x:f>
        <x:v>0.05405835856406873</x:v>
      </x:c>
      <x:c r="E959" s="12" t="n">
        <x:f>-Settings!$B$11*LN(D959)</x:f>
        <x:v>175.0614661091749</x:v>
      </x:c>
      <x:c r="F959" s="12">
        <x:f t="shared" si="31"/>
        <x:v>7271.2852705278019</x:v>
      </x:c>
      <x:c r="G959" s="12" t="n">
        <x:f>MOD(Settings!$B$17*G958,Settings!$B$18)</x:f>
        <x:v>1397101558</x:v>
      </x:c>
      <x:c r="H959" s="12" t="n">
        <x:f>MAX(G959,1)/Settings!$B$18</x:f>
        <x:v>0.6505761103008763</x:v>
      </x:c>
      <x:c r="I959" s="12" t="n">
        <x:f>-Settings!$B$21*LN(H959)</x:f>
        <x:v>1.7195879404216714</x:v>
      </x:c>
      <x:c r="J959" s="12" t="n">
        <x:f>-Settings!$B$24*LN(H959)</x:f>
        <x:v>5.158763821265014</x:v>
      </x:c>
      <x:c r="K959" s="12" t="n">
        <x:f>Settings!$B$12</x:f>
        <x:v>300</x:v>
      </x:c>
      <x:c r="L959" s="12" t="n">
        <x:f>Settings!$B$12*Settings!$B$25</x:f>
        <x:v>75</x:v>
      </x:c>
    </x:row>
    <x:row r="960">
      <x:c r="A960" s="7">
        <x:v>8</x:v>
      </x:c>
      <x:c r="B960" s="7">
        <x:v>115</x:v>
      </x:c>
      <x:c r="C960" s="12" t="n">
        <x:f>MOD(Settings!$B$17*C959,Settings!$B$18)</x:f>
        <x:v>1200083411</x:v>
      </x:c>
      <x:c r="D960" s="12" t="n">
        <x:f>MAX(C960,1)/Settings!$B$18</x:f>
        <x:v>0.5588323863031494</x:v>
      </x:c>
      <x:c r="E960" s="12" t="n">
        <x:f>-Settings!$B$11*LN(D960)</x:f>
        <x:v>34.91434178407566</x:v>
      </x:c>
      <x:c r="F960" s="12">
        <x:f t="shared" si="31"/>
        <x:v>7306.1996123118779</x:v>
      </x:c>
      <x:c r="G960" s="12" t="n">
        <x:f>MOD(Settings!$B$17*G959,Settings!$B$18)</x:f>
        <x:v>499689008</x:v>
      </x:c>
      <x:c r="H960" s="12" t="n">
        <x:f>MAX(G960,1)/Settings!$B$18</x:f>
        <x:v>0.23268582682716</x:v>
      </x:c>
      <x:c r="I960" s="12" t="n">
        <x:f>-Settings!$B$21*LN(H960)</x:f>
        <x:v>5.832264472073883</x:v>
      </x:c>
      <x:c r="J960" s="12" t="n">
        <x:f>-Settings!$B$24*LN(H960)</x:f>
        <x:v>17.49679341622165</x:v>
      </x:c>
      <x:c r="K960" s="12" t="n">
        <x:f>Settings!$B$12</x:f>
        <x:v>300</x:v>
      </x:c>
      <x:c r="L960" s="12" t="n">
        <x:f>Settings!$B$12*Settings!$B$25</x:f>
        <x:v>75</x:v>
      </x:c>
    </x:row>
    <x:row r="961">
      <x:c r="A961" s="7">
        <x:v>8</x:v>
      </x:c>
      <x:c r="B961" s="7">
        <x:v>116</x:v>
      </x:c>
      <x:c r="C961" s="12" t="n">
        <x:f>MOD(Settings!$B$17*C960,Settings!$B$18)</x:f>
        <x:v>635476053</x:v>
      </x:c>
      <x:c r="D961" s="12" t="n">
        <x:f>MAX(C961,1)/Settings!$B$18</x:f>
        <x:v>0.295916597031018</x:v>
      </x:c>
      <x:c r="E961" s="12" t="n">
        <x:f>-Settings!$B$11*LN(D961)</x:f>
        <x:v>73.06065786893384</x:v>
      </x:c>
      <x:c r="F961" s="12">
        <x:f t="shared" si="31"/>
        <x:v>7379.2602701808119</x:v>
      </x:c>
      <x:c r="G961" s="12" t="n">
        <x:f>MOD(Settings!$B$17*G960,Settings!$B$18)</x:f>
        <x:v>1612097686</x:v>
      </x:c>
      <x:c r="H961" s="12" t="n">
        <x:f>MAX(G961,1)/Settings!$B$18</x:f>
        <x:v>0.7506914840781556</x:v>
      </x:c>
      <x:c r="I961" s="12" t="n">
        <x:f>-Settings!$B$21*LN(H961)</x:f>
        <x:v>1.147042073769093</x:v>
      </x:c>
      <x:c r="J961" s="12" t="n">
        <x:f>-Settings!$B$24*LN(H961)</x:f>
        <x:v>3.441126221307279</x:v>
      </x:c>
      <x:c r="K961" s="12" t="n">
        <x:f>Settings!$B$12</x:f>
        <x:v>300</x:v>
      </x:c>
      <x:c r="L961" s="12" t="n">
        <x:f>Settings!$B$12*Settings!$B$25</x:f>
        <x:v>75</x:v>
      </x:c>
    </x:row>
    <x:row r="962">
      <x:c r="A962" s="7">
        <x:v>8</x:v>
      </x:c>
      <x:c r="B962" s="7">
        <x:v>117</x:v>
      </x:c>
      <x:c r="C962" s="12" t="n">
        <x:f>MOD(Settings!$B$17*C961,Settings!$B$18)</x:f>
        <x:v>1009846240</x:v>
      </x:c>
      <x:c r="D962" s="12" t="n">
        <x:f>MAX(C962,1)/Settings!$B$18</x:f>
        <x:v>0.4702463003202557</x:v>
      </x:c>
      <x:c r="E962" s="12" t="n">
        <x:f>-Settings!$B$11*LN(D962)</x:f>
        <x:v>45.269920698368985</x:v>
      </x:c>
      <x:c r="F962" s="12">
        <x:f t="shared" si="31"/>
        <x:v>7424.5301908791807</x:v>
      </x:c>
      <x:c r="G962" s="12" t="n">
        <x:f>MOD(Settings!$B$17*G961,Settings!$B$18)</x:f>
        <x:v>1872118050</x:v>
      </x:c>
      <x:c r="H962" s="12" t="n">
        <x:f>MAX(G962,1)/Settings!$B$18</x:f>
        <x:v>0.8717729015610055</x:v>
      </x:c>
      <x:c r="I962" s="12" t="n">
        <x:f>-Settings!$B$21*LN(H962)</x:f>
        <x:v>0.5489052919266028</x:v>
      </x:c>
      <x:c r="J962" s="12" t="n">
        <x:f>-Settings!$B$24*LN(H962)</x:f>
        <x:v>1.6467158757798082</x:v>
      </x:c>
      <x:c r="K962" s="12" t="n">
        <x:f>Settings!$B$12</x:f>
        <x:v>300</x:v>
      </x:c>
      <x:c r="L962" s="12" t="n">
        <x:f>Settings!$B$12*Settings!$B$25</x:f>
        <x:v>75</x:v>
      </x:c>
    </x:row>
    <x:row r="963">
      <x:c r="A963" s="7">
        <x:v>8</x:v>
      </x:c>
      <x:c r="B963" s="7">
        <x:v>118</x:v>
      </x:c>
      <x:c r="C963" s="12" t="n">
        <x:f>MOD(Settings!$B$17*C962,Settings!$B$18)</x:f>
        <x:v>922493439</x:v>
      </x:c>
      <x:c r="D963" s="12" t="n">
        <x:f>MAX(C963,1)/Settings!$B$18</x:f>
        <x:v>0.4295694825377173</x:v>
      </x:c>
      <x:c r="E963" s="12" t="n">
        <x:f>-Settings!$B$11*LN(D963)</x:f>
        <x:v>50.698306514046045</x:v>
      </x:c>
      <x:c r="F963" s="12">
        <x:f t="shared" si="31"/>
        <x:v>7475.2284973932265</x:v>
      </x:c>
      <x:c r="G963" s="12" t="n">
        <x:f>MOD(Settings!$B$17*G962,Settings!$B$18)</x:f>
        <x:v>1905154153</x:v>
      </x:c>
      <x:c r="H963" s="12" t="n">
        <x:f>MAX(G963,1)/Settings!$B$18</x:f>
        <x:v>0.8871565358187801</x:v>
      </x:c>
      <x:c r="I963" s="12" t="n">
        <x:f>-Settings!$B$21*LN(H963)</x:f>
        <x:v>0.47893533772583086</x:v>
      </x:c>
      <x:c r="J963" s="12" t="n">
        <x:f>-Settings!$B$24*LN(H963)</x:f>
        <x:v>1.4368060131774927</x:v>
      </x:c>
      <x:c r="K963" s="12" t="n">
        <x:f>Settings!$B$12</x:f>
        <x:v>300</x:v>
      </x:c>
      <x:c r="L963" s="12" t="n">
        <x:f>Settings!$B$12*Settings!$B$25</x:f>
        <x:v>75</x:v>
      </x:c>
    </x:row>
    <x:row r="964">
      <x:c r="A964" s="7">
        <x:v>8</x:v>
      </x:c>
      <x:c r="B964" s="7">
        <x:v>119</x:v>
      </x:c>
      <x:c r="C964" s="12" t="n">
        <x:f>MOD(Settings!$B$17*C963,Settings!$B$18)</x:f>
        <x:v>1662781580</x:v>
      </x:c>
      <x:c r="D964" s="12" t="n">
        <x:f>MAX(C964,1)/Settings!$B$18</x:f>
        <x:v>0.7742930114149549</x:v>
      </x:c>
      <x:c r="E964" s="12" t="n">
        <x:f>-Settings!$B$11*LN(D964)</x:f>
        <x:v>15.348294558690581</x:v>
      </x:c>
      <x:c r="F964" s="12">
        <x:f t="shared" si="31"/>
        <x:v>7490.5767919519167</x:v>
      </x:c>
      <x:c r="G964" s="12" t="n">
        <x:f>MOD(Settings!$B$17*G963,Settings!$B$18)</x:f>
        <x:v>944672701</x:v>
      </x:c>
      <x:c r="H964" s="12" t="n">
        <x:f>MAX(G964,1)/Settings!$B$18</x:f>
        <x:v>0.4398975062369823</x:v>
      </x:c>
      <x:c r="I964" s="12" t="n">
        <x:f>-Settings!$B$21*LN(H964)</x:f>
        <x:v>3.284854078300588</x:v>
      </x:c>
      <x:c r="J964" s="12" t="n">
        <x:f>-Settings!$B$24*LN(H964)</x:f>
        <x:v>9.854562234901763</x:v>
      </x:c>
      <x:c r="K964" s="12" t="n">
        <x:f>Settings!$B$12</x:f>
        <x:v>300</x:v>
      </x:c>
      <x:c r="L964" s="12" t="n">
        <x:f>Settings!$B$12*Settings!$B$25</x:f>
        <x:v>75</x:v>
      </x:c>
    </x:row>
    <x:row r="965">
      <x:c r="A965" s="7">
        <x:v>8</x:v>
      </x:c>
      <x:c r="B965" s="7">
        <x:v>120</x:v>
      </x:c>
      <x:c r="C965" s="12" t="n">
        <x:f>MOD(Settings!$B$17*C964,Settings!$B$18)</x:f>
        <x:v>1165316649</x:v>
      </x:c>
      <x:c r="D965" s="12" t="n">
        <x:f>MAX(C965,1)/Settings!$B$18</x:f>
        <x:v>0.5426428511471687</x:v>
      </x:c>
      <x:c r="E965" s="12" t="n">
        <x:f>-Settings!$B$11*LN(D965)</x:f>
        <x:v>36.678234488593496</x:v>
      </x:c>
      <x:c r="F965" s="12">
        <x:f t="shared" si="31"/>
        <x:v>7527.2550264405099</x:v>
      </x:c>
      <x:c r="G965" s="12" t="n">
        <x:f>MOD(Settings!$B$17*G964,Settings!$B$18)</x:f>
        <x:v>767483436</x:v>
      </x:c>
      <x:c r="H965" s="12" t="n">
        <x:f>MAX(G965,1)/Settings!$B$18</x:f>
        <x:v>0.35738732496154835</x:v>
      </x:c>
      <x:c r="I965" s="12" t="n">
        <x:f>-Settings!$B$21*LN(H965)</x:f>
        <x:v>4.115740565835456</x:v>
      </x:c>
      <x:c r="J965" s="12" t="n">
        <x:f>-Settings!$B$24*LN(H965)</x:f>
        <x:v>12.34722169750637</x:v>
      </x:c>
      <x:c r="K965" s="12" t="n">
        <x:f>Settings!$B$12</x:f>
        <x:v>300</x:v>
      </x:c>
      <x:c r="L965" s="12" t="n">
        <x:f>Settings!$B$12*Settings!$B$25</x:f>
        <x:v>75</x:v>
      </x:c>
    </x:row>
    <x:row r="966">
      <x:c r="A966" s="7">
        <x:v>9</x:v>
      </x:c>
      <x:c r="B966" s="7">
        <x:v>1</x:v>
      </x:c>
      <x:c r="C966" s="12" t="n">
        <x:f>MOD(Settings!$B$17*(Settings!$B$15+1000*A966),Settings!$B$18)</x:f>
        <x:v>358745415</x:v>
      </x:c>
      <x:c r="D966" s="12" t="n">
        <x:f>MAX(C966,1)/Settings!$B$18</x:f>
        <x:v>0.16705385184243968</x:v>
      </x:c>
      <x:c r="E966" s="12" t="n">
        <x:f>-Settings!$B$11*LN(D966)</x:f>
        <x:v>107.36634314544085</x:v>
      </x:c>
      <x:c r="F966" s="12" t="n">
        <x:f>E966</x:f>
        <x:v>107.36634314544085</x:v>
      </x:c>
      <x:c r="G966" s="12" t="n">
        <x:f>MOD(Settings!$B$17*(Settings!$B$16+1000*A966),Settings!$B$18)</x:f>
        <x:v>1064236047</x:v>
      </x:c>
      <x:c r="H966" s="12" t="n">
        <x:f>MAX(G966,1)/Settings!$B$18</x:f>
        <x:v>0.4955735278760891</x:v>
      </x:c>
      <x:c r="I966" s="12" t="n">
        <x:f>-Settings!$B$21*LN(H966)</x:f>
        <x:v>2.8081581797893973</x:v>
      </x:c>
      <x:c r="J966" s="12" t="n">
        <x:f>-Settings!$B$24*LN(H966)</x:f>
        <x:v>8.424474539368191</x:v>
      </x:c>
      <x:c r="K966" s="12" t="n">
        <x:f>Settings!$B$12</x:f>
        <x:v>300</x:v>
      </x:c>
      <x:c r="L966" s="12" t="n">
        <x:f>Settings!$B$12*Settings!$B$25</x:f>
        <x:v>75</x:v>
      </x:c>
    </x:row>
    <x:row r="967">
      <x:c r="A967" s="7">
        <x:v>9</x:v>
      </x:c>
      <x:c r="B967" s="7">
        <x:v>2</x:v>
      </x:c>
      <x:c r="C967" s="12" t="n">
        <x:f>MOD(Settings!$B$17*C966,Settings!$B$18)</x:f>
        <x:v>1447592776</x:v>
      </x:c>
      <x:c r="D967" s="12" t="n">
        <x:f>MAX(C967,1)/Settings!$B$18</x:f>
        <x:v>0.6740879158834405</x:v>
      </x:c>
      <x:c r="E967" s="12" t="n">
        <x:f>-Settings!$B$11*LN(D967)</x:f>
        <x:v>23.663684254803215</x:v>
      </x:c>
      <x:c r="F967" s="12" t="n">
        <x:f t="shared" ref="F967:F998" si="32">F966+E967</x:f>
        <x:v>131.03002740024408</x:v>
      </x:c>
      <x:c r="G967" s="12" t="n">
        <x:f>MOD(Settings!$B$17*G966,Settings!$B$18)</x:f>
        <x:v>223946066</x:v>
      </x:c>
      <x:c r="H967" s="12" t="n">
        <x:f>MAX(G967,1)/Settings!$B$18</x:f>
        <x:v>0.1042830134296245</x:v>
      </x:c>
      <x:c r="I967" s="12" t="n">
        <x:f>-Settings!$B$21*LN(H967)</x:f>
        <x:v>9.04258717140171</x:v>
      </x:c>
      <x:c r="J967" s="12" t="n">
        <x:f>-Settings!$B$24*LN(H967)</x:f>
        <x:v>27.12776151420513</x:v>
      </x:c>
      <x:c r="K967" s="12" t="n">
        <x:f>Settings!$B$12</x:f>
        <x:v>300</x:v>
      </x:c>
      <x:c r="L967" s="12" t="n">
        <x:f>Settings!$B$12*Settings!$B$25</x:f>
        <x:v>75</x:v>
      </x:c>
    </x:row>
    <x:row r="968">
      <x:c r="A968" s="7">
        <x:v>9</x:v>
      </x:c>
      <x:c r="B968" s="7">
        <x:v>3</x:v>
      </x:c>
      <x:c r="C968" s="12" t="n">
        <x:f>MOD(Settings!$B$17*C967,Settings!$B$18)</x:f>
        <x:v>849549369</x:v>
      </x:c>
      <x:c r="D968" s="12" t="n">
        <x:f>MAX(C968,1)/Settings!$B$18</x:f>
        <x:v>0.39560225298423424</x:v>
      </x:c>
      <x:c r="E968" s="12" t="n">
        <x:f>-Settings!$B$11*LN(D968)</x:f>
        <x:v>55.640759048582225</x:v>
      </x:c>
      <x:c r="F968" s="12">
        <x:f t="shared" si="32"/>
        <x:v>186.67078644882631</x:v>
      </x:c>
      <x:c r="G968" s="12" t="n">
        <x:f>MOD(Settings!$B$17*G967,Settings!$B$18)</x:f>
        <x:v>1470181718</x:v>
      </x:c>
      <x:c r="H968" s="12" t="n">
        <x:f>MAX(G968,1)/Settings!$B$18</x:f>
        <x:v>0.6846067116989786</x:v>
      </x:c>
      <x:c r="I968" s="12" t="n">
        <x:f>-Settings!$B$21*LN(H968)</x:f>
        <x:v>1.515642996434196</x:v>
      </x:c>
      <x:c r="J968" s="12" t="n">
        <x:f>-Settings!$B$24*LN(H968)</x:f>
        <x:v>4.546928989302588</x:v>
      </x:c>
      <x:c r="K968" s="12" t="n">
        <x:f>Settings!$B$12</x:f>
        <x:v>300</x:v>
      </x:c>
      <x:c r="L968" s="12" t="n">
        <x:f>Settings!$B$12*Settings!$B$25</x:f>
        <x:v>75</x:v>
      </x:c>
    </x:row>
    <x:row r="969">
      <x:c r="A969" s="7">
        <x:v>9</x:v>
      </x:c>
      <x:c r="B969" s="7">
        <x:v>4</x:v>
      </x:c>
      <x:c r="C969" s="12" t="n">
        <x:f>MOD(Settings!$B$17*C968,Settings!$B$18)</x:f>
        <x:v>1904959527</x:v>
      </x:c>
      <x:c r="D969" s="12" t="n">
        <x:f>MAX(C969,1)/Settings!$B$18</x:f>
        <x:v>0.8870659060250343</x:v>
      </x:c>
      <x:c r="E969" s="12" t="n">
        <x:f>-Settings!$B$11*LN(D969)</x:f>
        <x:v>7.190159835753098</x:v>
      </x:c>
      <x:c r="F969" s="12">
        <x:f t="shared" si="32"/>
        <x:v>193.8609462845794</x:v>
      </x:c>
      <x:c r="G969" s="12" t="n">
        <x:f>MOD(Settings!$B$17*G968,Settings!$B$18)</x:f>
        <x:v>397292044</x:v>
      </x:c>
      <x:c r="H969" s="12" t="n">
        <x:f>MAX(G969,1)/Settings!$B$18</x:f>
        <x:v>0.18500352473231196</x:v>
      </x:c>
      <x:c r="I969" s="12" t="n">
        <x:f>-Settings!$B$21*LN(H969)</x:f>
        <x:v>6.749521605912877</x:v>
      </x:c>
      <x:c r="J969" s="12" t="n">
        <x:f>-Settings!$B$24*LN(H969)</x:f>
        <x:v>20.248564817738632</x:v>
      </x:c>
      <x:c r="K969" s="12" t="n">
        <x:f>Settings!$B$12</x:f>
        <x:v>300</x:v>
      </x:c>
      <x:c r="L969" s="12" t="n">
        <x:f>Settings!$B$12*Settings!$B$25</x:f>
        <x:v>75</x:v>
      </x:c>
    </x:row>
    <x:row r="970">
      <x:c r="A970" s="7">
        <x:v>9</x:v>
      </x:c>
      <x:c r="B970" s="7">
        <x:v>5</x:v>
      </x:c>
      <x:c r="C970" s="12" t="n">
        <x:f>MOD(Settings!$B$17*C969,Settings!$B$18)</x:f>
        <x:v>1968560813</x:v>
      </x:c>
      <x:c r="D970" s="12" t="n">
        <x:f>MAX(C970,1)/Settings!$B$18</x:f>
        <x:v>0.9166825627520133</x:v>
      </x:c>
      <x:c r="E970" s="12" t="n">
        <x:f>-Settings!$B$11*LN(D970)</x:f>
        <x:v>5.21964215735831</x:v>
      </x:c>
      <x:c r="F970" s="12">
        <x:f t="shared" si="32"/>
        <x:v>199.08058844193772</x:v>
      </x:c>
      <x:c r="G970" s="12" t="n">
        <x:f>MOD(Settings!$B$17*G969,Settings!$B$18)</x:f>
        <x:v>760724985</x:v>
      </x:c>
      <x:c r="H970" s="12" t="n">
        <x:f>MAX(G970,1)/Settings!$B$18</x:f>
        <x:v>0.3542401759672166</x:v>
      </x:c>
      <x:c r="I970" s="12" t="n">
        <x:f>-Settings!$B$21*LN(H970)</x:f>
        <x:v>4.1511205308649295</x:v>
      </x:c>
      <x:c r="J970" s="12" t="n">
        <x:f>-Settings!$B$24*LN(H970)</x:f>
        <x:v>12.453361592594788</x:v>
      </x:c>
      <x:c r="K970" s="12" t="n">
        <x:f>Settings!$B$12</x:f>
        <x:v>300</x:v>
      </x:c>
      <x:c r="L970" s="12" t="n">
        <x:f>Settings!$B$12*Settings!$B$25</x:f>
        <x:v>75</x:v>
      </x:c>
    </x:row>
    <x:row r="971">
      <x:c r="A971" s="7">
        <x:v>9</x:v>
      </x:c>
      <x:c r="B971" s="7">
        <x:v>6</x:v>
      </x:c>
      <x:c r="C971" s="12" t="n">
        <x:f>MOD(Settings!$B$17*C970,Settings!$B$18)</x:f>
        <x:v>1468518409</x:v>
      </x:c>
      <x:c r="D971" s="12" t="n">
        <x:f>MAX(C971,1)/Settings!$B$18</x:f>
        <x:v>0.6838321730884873</x:v>
      </x:c>
      <x:c r="E971" s="12" t="n">
        <x:f>-Settings!$B$11*LN(D971)</x:f>
        <x:v>22.802565146835637</x:v>
      </x:c>
      <x:c r="F971" s="12">
        <x:f t="shared" si="32"/>
        <x:v>221.88315358877335</x:v>
      </x:c>
      <x:c r="G971" s="12" t="n">
        <x:f>MOD(Settings!$B$17*G970,Settings!$B$18)</x:f>
        <x:v>1534672304</x:v>
      </x:c>
      <x:c r="H971" s="12" t="n">
        <x:f>MAX(G971,1)/Settings!$B$18</x:f>
        <x:v>0.7146374810089532</x:v>
      </x:c>
      <x:c r="I971" s="12" t="n">
        <x:f>-Settings!$B$21*LN(H971)</x:f>
        <x:v>1.3439195377356439</x:v>
      </x:c>
      <x:c r="J971" s="12" t="n">
        <x:f>-Settings!$B$24*LN(H971)</x:f>
        <x:v>4.031758613206931</x:v>
      </x:c>
      <x:c r="K971" s="12" t="n">
        <x:f>Settings!$B$12</x:f>
        <x:v>300</x:v>
      </x:c>
      <x:c r="L971" s="12" t="n">
        <x:f>Settings!$B$12*Settings!$B$25</x:f>
        <x:v>75</x:v>
      </x:c>
    </x:row>
    <x:row r="972">
      <x:c r="A972" s="7">
        <x:v>9</x:v>
      </x:c>
      <x:c r="B972" s="7">
        <x:v>7</x:v>
      </x:c>
      <x:c r="C972" s="12" t="n">
        <x:f>MOD(Settings!$B$17*C971,Settings!$B$18)</x:f>
        <x:v>359345092</x:v>
      </x:c>
      <x:c r="D972" s="12" t="n">
        <x:f>MAX(C972,1)/Settings!$B$18</x:f>
        <x:v>0.16733309820635855</x:v>
      </x:c>
      <x:c r="E972" s="12" t="n">
        <x:f>-Settings!$B$11*LN(D972)</x:f>
        <x:v>107.26613118604729</x:v>
      </x:c>
      <x:c r="F972" s="12">
        <x:f t="shared" si="32"/>
        <x:v>329.14928477482067</x:v>
      </x:c>
      <x:c r="G972" s="12" t="n">
        <x:f>MOD(Settings!$B$17*G971,Settings!$B$18)</x:f>
        <x:v>1958812858</x:v>
      </x:c>
      <x:c r="H972" s="12" t="n">
        <x:f>MAX(G972,1)/Settings!$B$18</x:f>
        <x:v>0.9121433174759817</x:v>
      </x:c>
      <x:c r="I972" s="12" t="n">
        <x:f>-Settings!$B$21*LN(H972)</x:f>
        <x:v>0.3678326195950307</x:v>
      </x:c>
      <x:c r="J972" s="12" t="n">
        <x:f>-Settings!$B$24*LN(H972)</x:f>
        <x:v>1.103497858785092</x:v>
      </x:c>
      <x:c r="K972" s="12" t="n">
        <x:f>Settings!$B$12</x:f>
        <x:v>300</x:v>
      </x:c>
      <x:c r="L972" s="12" t="n">
        <x:f>Settings!$B$12*Settings!$B$25</x:f>
        <x:v>75</x:v>
      </x:c>
    </x:row>
    <x:row r="973">
      <x:c r="A973" s="7">
        <x:v>9</x:v>
      </x:c>
      <x:c r="B973" s="7">
        <x:v>8</x:v>
      </x:c>
      <x:c r="C973" s="12" t="n">
        <x:f>MOD(Settings!$B$17*C972,Settings!$B$18)</x:f>
        <x:v>788945880</x:v>
      </x:c>
      <x:c r="D973" s="12" t="n">
        <x:f>MAX(C973,1)/Settings!$B$18</x:f>
        <x:v>0.36738155426801256</x:v>
      </x:c>
      <x:c r="E973" s="12" t="n">
        <x:f>-Settings!$B$11*LN(D973)</x:f>
        <x:v>60.081258815460394</x:v>
      </x:c>
      <x:c r="F973" s="12">
        <x:f t="shared" si="32"/>
        <x:v>389.23054359028106</x:v>
      </x:c>
      <x:c r="G973" s="12" t="n">
        <x:f>MOD(Settings!$B$17*G972,Settings!$B$18)</x:f>
        <x:v>843395896</x:v>
      </x:c>
      <x:c r="H973" s="12" t="n">
        <x:f>MAX(G973,1)/Settings!$B$18</x:f>
        <x:v>0.3927368188243065</x:v>
      </x:c>
      <x:c r="I973" s="12" t="n">
        <x:f>-Settings!$B$21*LN(H973)</x:f>
        <x:v>3.7384622545849817</x:v>
      </x:c>
      <x:c r="J973" s="12" t="n">
        <x:f>-Settings!$B$24*LN(H973)</x:f>
        <x:v>11.215386763754946</x:v>
      </x:c>
      <x:c r="K973" s="12" t="n">
        <x:f>Settings!$B$12</x:f>
        <x:v>300</x:v>
      </x:c>
      <x:c r="L973" s="12" t="n">
        <x:f>Settings!$B$12*Settings!$B$25</x:f>
        <x:v>75</x:v>
      </x:c>
    </x:row>
    <x:row r="974">
      <x:c r="A974" s="7">
        <x:v>9</x:v>
      </x:c>
      <x:c r="B974" s="7">
        <x:v>9</x:v>
      </x:c>
      <x:c r="C974" s="12" t="n">
        <x:f>MOD(Settings!$B$17*C973,Settings!$B$18)</x:f>
        <x:v>1249368582</x:v>
      </x:c>
      <x:c r="D974" s="12" t="n">
        <x:f>MAX(C974,1)/Settings!$B$18</x:f>
        <x:v>0.5817825824868784</x:v>
      </x:c>
      <x:c r="E974" s="12" t="n">
        <x:f>-Settings!$B$11*LN(D974)</x:f>
        <x:v>32.49950823932299</x:v>
      </x:c>
      <x:c r="F974" s="12">
        <x:f t="shared" si="32"/>
        <x:v>421.73005182960407</x:v>
      </x:c>
      <x:c r="G974" s="12" t="n">
        <x:f>MOD(Settings!$B$17*G973,Settings!$B$18)</x:f>
        <x:v>1562753872</x:v>
      </x:c>
      <x:c r="H974" s="12" t="n">
        <x:f>MAX(G974,1)/Settings!$B$18</x:f>
        <x:v>0.7277139801195422</x:v>
      </x:c>
      <x:c r="I974" s="12" t="n">
        <x:f>-Settings!$B$21*LN(H974)</x:f>
        <x:v>1.271388769743785</x:v>
      </x:c>
      <x:c r="J974" s="12" t="n">
        <x:f>-Settings!$B$24*LN(H974)</x:f>
        <x:v>3.8141663092313545</x:v>
      </x:c>
      <x:c r="K974" s="12" t="n">
        <x:f>Settings!$B$12</x:f>
        <x:v>300</x:v>
      </x:c>
      <x:c r="L974" s="12" t="n">
        <x:f>Settings!$B$12*Settings!$B$25</x:f>
        <x:v>75</x:v>
      </x:c>
    </x:row>
    <x:row r="975">
      <x:c r="A975" s="7">
        <x:v>9</x:v>
      </x:c>
      <x:c r="B975" s="7">
        <x:v>10</x:v>
      </x:c>
      <x:c r="C975" s="12" t="n">
        <x:f>MOD(Settings!$B$17*C974,Settings!$B$18)</x:f>
        <x:v>42657308</x:v>
      </x:c>
      <x:c r="D975" s="12" t="n">
        <x:f>MAX(C975,1)/Settings!$B$18</x:f>
        <x:v>0.019863856965612554</x:v>
      </x:c>
      <x:c r="E975" s="12" t="n">
        <x:f>-Settings!$B$11*LN(D975)</x:f>
        <x:v>235.13120588917323</x:v>
      </x:c>
      <x:c r="F975" s="12">
        <x:f t="shared" si="32"/>
        <x:v>656.86125771877732</x:v>
      </x:c>
      <x:c r="G975" s="12" t="n">
        <x:f>MOD(Settings!$B$17*G974,Settings!$B$18)</x:f>
        <x:v>1479323894</x:v>
      </x:c>
      <x:c r="H975" s="12" t="n">
        <x:f>MAX(G975,1)/Settings!$B$18</x:f>
        <x:v>0.6888638691459148</x:v>
      </x:c>
      <x:c r="I975" s="12" t="n">
        <x:f>-Settings!$B$21*LN(H975)</x:f>
        <x:v>1.490846419705841</x:v>
      </x:c>
      <x:c r="J975" s="12" t="n">
        <x:f>-Settings!$B$24*LN(H975)</x:f>
        <x:v>4.472539259117523</x:v>
      </x:c>
      <x:c r="K975" s="12" t="n">
        <x:f>Settings!$B$12</x:f>
        <x:v>300</x:v>
      </x:c>
      <x:c r="L975" s="12" t="n">
        <x:f>Settings!$B$12*Settings!$B$25</x:f>
        <x:v>75</x:v>
      </x:c>
    </x:row>
    <x:row r="976">
      <x:c r="A976" s="7">
        <x:v>9</x:v>
      </x:c>
      <x:c r="B976" s="7">
        <x:v>11</x:v>
      </x:c>
      <x:c r="C976" s="12" t="n">
        <x:f>MOD(Settings!$B$17*C975,Settings!$B$18)</x:f>
        <x:v>1829321105</x:v>
      </x:c>
      <x:c r="D976" s="12" t="n">
        <x:f>MAX(C976,1)/Settings!$B$18</x:f>
        <x:v>0.8518440210501869</x:v>
      </x:c>
      <x:c r="E976" s="12" t="n">
        <x:f>-Settings!$B$11*LN(D976)</x:f>
        <x:v>9.621110567858866</x:v>
      </x:c>
      <x:c r="F976" s="12">
        <x:f t="shared" si="32"/>
        <x:v>666.48236828663619</x:v>
      </x:c>
      <x:c r="G976" s="12" t="n">
        <x:f>MOD(Settings!$B$17*G975,Settings!$B$18)</x:f>
        <x:v>1578505139</x:v>
      </x:c>
      <x:c r="H976" s="12" t="n">
        <x:f>MAX(G976,1)/Settings!$B$18</x:f>
        <x:v>0.7350487353909056</x:v>
      </x:c>
      <x:c r="I976" s="12" t="n">
        <x:f>-Settings!$B$21*LN(H976)</x:f>
        <x:v>1.231273901252784</x:v>
      </x:c>
      <x:c r="J976" s="12" t="n">
        <x:f>-Settings!$B$24*LN(H976)</x:f>
        <x:v>3.693821703758352</x:v>
      </x:c>
      <x:c r="K976" s="12" t="n">
        <x:f>Settings!$B$12</x:f>
        <x:v>300</x:v>
      </x:c>
      <x:c r="L976" s="12" t="n">
        <x:f>Settings!$B$12*Settings!$B$25</x:f>
        <x:v>75</x:v>
      </x:c>
    </x:row>
    <x:row r="977">
      <x:c r="A977" s="7">
        <x:v>9</x:v>
      </x:c>
      <x:c r="B977" s="7">
        <x:v>12</x:v>
      </x:c>
      <x:c r="C977" s="12" t="n">
        <x:f>MOD(Settings!$B$17*C976,Settings!$B$18)</x:f>
        <x:v>2023921283</x:v>
      </x:c>
      <x:c r="D977" s="12" t="n">
        <x:f>MAX(C977,1)/Settings!$B$18</x:f>
        <x:v>0.9424617904901792</x:v>
      </x:c>
      <x:c r="E977" s="12" t="n">
        <x:f>-Settings!$B$11*LN(D977)</x:f>
        <x:v>3.5555940645442585</x:v>
      </x:c>
      <x:c r="F977" s="12">
        <x:f t="shared" si="32"/>
        <x:v>670.03796235118045</x:v>
      </x:c>
      <x:c r="G977" s="12" t="n">
        <x:f>MOD(Settings!$B$17*G976,Settings!$B$18)</x:f>
        <x:v>2070379782</x:v>
      </x:c>
      <x:c r="H977" s="12" t="n">
        <x:f>MAX(G977,1)/Settings!$B$18</x:f>
        <x:v>0.9640957149509787</x:v>
      </x:c>
      <x:c r="I977" s="12" t="n">
        <x:f>-Settings!$B$21*LN(H977)</x:f>
        <x:v>0.14625879972887745</x:v>
      </x:c>
      <x:c r="J977" s="12" t="n">
        <x:f>-Settings!$B$24*LN(H977)</x:f>
        <x:v>0.43877639918663236</x:v>
      </x:c>
      <x:c r="K977" s="12" t="n">
        <x:f>Settings!$B$12</x:f>
        <x:v>300</x:v>
      </x:c>
      <x:c r="L977" s="12" t="n">
        <x:f>Settings!$B$12*Settings!$B$25</x:f>
        <x:v>75</x:v>
      </x:c>
    </x:row>
    <x:row r="978">
      <x:c r="A978" s="7">
        <x:v>9</x:v>
      </x:c>
      <x:c r="B978" s="7">
        <x:v>13</x:v>
      </x:c>
      <x:c r="C978" s="12" t="n">
        <x:f>MOD(Settings!$B$17*C977,Settings!$B$18)</x:f>
        <x:v>2051518548</x:v>
      </x:c>
      <x:c r="D978" s="12" t="n">
        <x:f>MAX(C978,1)/Settings!$B$18</x:f>
        <x:v>0.9553127684422362</x:v>
      </x:c>
      <x:c r="E978" s="12" t="n">
        <x:f>-Settings!$B$11*LN(D978)</x:f>
        <x:v>2.7429891538575673</x:v>
      </x:c>
      <x:c r="F978" s="12">
        <x:f t="shared" si="32"/>
        <x:v>672.78095150503805</x:v>
      </x:c>
      <x:c r="G978" s="12" t="n">
        <x:f>MOD(Settings!$B$17*G977,Settings!$B$18)</x:f>
        <x:v>1195463733</x:v>
      </x:c>
      <x:c r="H978" s="12" t="n">
        <x:f>MAX(G978,1)/Settings!$B$18</x:f>
        <x:v>0.5566811810977204</x:v>
      </x:c>
      <x:c r="I978" s="12" t="n">
        <x:f>-Settings!$B$21*LN(H978)</x:f>
        <x:v>2.3430503550044888</x:v>
      </x:c>
      <x:c r="J978" s="12" t="n">
        <x:f>-Settings!$B$24*LN(H978)</x:f>
        <x:v>7.029151065013466</x:v>
      </x:c>
      <x:c r="K978" s="12" t="n">
        <x:f>Settings!$B$12</x:f>
        <x:v>300</x:v>
      </x:c>
      <x:c r="L978" s="12" t="n">
        <x:f>Settings!$B$12*Settings!$B$25</x:f>
        <x:v>75</x:v>
      </x:c>
    </x:row>
    <x:row r="979">
      <x:c r="A979" s="7">
        <x:v>9</x:v>
      </x:c>
      <x:c r="B979" s="7">
        <x:v>14</x:v>
      </x:c>
      <x:c r="C979" s="12" t="n">
        <x:f>MOD(Settings!$B$17*C978,Settings!$B$18)</x:f>
        <x:v>2022283651</x:v>
      </x:c>
      <x:c r="D979" s="12" t="n">
        <x:f>MAX(C979,1)/Settings!$B$18</x:f>
        <x:v>0.9416992086645678</x:v>
      </x:c>
      <x:c r="E979" s="12" t="n">
        <x:f>-Settings!$B$11*LN(D979)</x:f>
        <x:v>3.604162007576261</x:v>
      </x:c>
      <x:c r="F979" s="12">
        <x:f t="shared" si="32"/>
        <x:v>676.38511351261434</x:v>
      </x:c>
      <x:c r="G979" s="12" t="n">
        <x:f>MOD(Settings!$B$17*G978,Settings!$B$18)</x:f>
        <x:v>301959199</x:v>
      </x:c>
      <x:c r="H979" s="12" t="n">
        <x:f>MAX(G979,1)/Settings!$B$18</x:f>
        <x:v>0.14061070938623077</x:v>
      </x:c>
      <x:c r="I979" s="12" t="n">
        <x:f>-Settings!$B$21*LN(H979)</x:f>
        <x:v>7.847040533318765</x:v>
      </x:c>
      <x:c r="J979" s="12" t="n">
        <x:f>-Settings!$B$24*LN(H979)</x:f>
        <x:v>23.541121599956295</x:v>
      </x:c>
      <x:c r="K979" s="12" t="n">
        <x:f>Settings!$B$12</x:f>
        <x:v>300</x:v>
      </x:c>
      <x:c r="L979" s="12" t="n">
        <x:f>Settings!$B$12*Settings!$B$25</x:f>
        <x:v>75</x:v>
      </x:c>
    </x:row>
    <x:row r="980">
      <x:c r="A980" s="7">
        <x:v>9</x:v>
      </x:c>
      <x:c r="B980" s="7">
        <x:v>15</x:v>
      </x:c>
      <x:c r="C980" s="12" t="n">
        <x:f>MOD(Settings!$B$17*C979,Settings!$B$18)</x:f>
        <x:v>297641288</x:v>
      </x:c>
      <x:c r="D980" s="12" t="n">
        <x:f>MAX(C980,1)/Settings!$B$18</x:f>
        <x:v>0.13860002539055424</x:v>
      </x:c>
      <x:c r="E980" s="12" t="n">
        <x:f>-Settings!$B$11*LN(D980)</x:f>
        <x:v>118.56978054199914</x:v>
      </x:c>
      <x:c r="F980" s="12">
        <x:f t="shared" si="32"/>
        <x:v>794.95489405461353</x:v>
      </x:c>
      <x:c r="G980" s="12" t="n">
        <x:f>MOD(Settings!$B$17*G979,Settings!$B$18)</x:f>
        <x:v>524399732</x:v>
      </x:c>
      <x:c r="H980" s="12" t="n">
        <x:f>MAX(G980,1)/Settings!$B$18</x:f>
        <x:v>0.24419265438066454</x:v>
      </x:c>
      <x:c r="I980" s="12" t="n">
        <x:f>-Settings!$B$21*LN(H980)</x:f>
        <x:v>5.639191192396857</x:v>
      </x:c>
      <x:c r="J980" s="12" t="n">
        <x:f>-Settings!$B$24*LN(H980)</x:f>
        <x:v>16.91757357719057</x:v>
      </x:c>
      <x:c r="K980" s="12" t="n">
        <x:f>Settings!$B$12</x:f>
        <x:v>300</x:v>
      </x:c>
      <x:c r="L980" s="12" t="n">
        <x:f>Settings!$B$12*Settings!$B$25</x:f>
        <x:v>75</x:v>
      </x:c>
    </x:row>
    <x:row r="981">
      <x:c r="A981" s="7">
        <x:v>9</x:v>
      </x:c>
      <x:c r="B981" s="7">
        <x:v>16</x:v>
      </x:c>
      <x:c r="C981" s="12" t="n">
        <x:f>MOD(Settings!$B$17*C980,Settings!$B$18)</x:f>
        <x:v>967713553</x:v>
      </x:c>
      <x:c r="D981" s="12" t="n">
        <x:f>MAX(C981,1)/Settings!$B$18</x:f>
        <x:v>0.4506267390449656</x:v>
      </x:c>
      <x:c r="E981" s="12" t="n">
        <x:f>-Settings!$B$11*LN(D981)</x:f>
        <x:v>47.82695470595883</x:v>
      </x:c>
      <x:c r="F981" s="12">
        <x:f t="shared" si="32"/>
        <x:v>842.78184876057242</x:v>
      </x:c>
      <x:c r="G981" s="12" t="n">
        <x:f>MOD(Settings!$B$17*G980,Settings!$B$18)</x:f>
        <x:v>313408436</x:v>
      </x:c>
      <x:c r="H981" s="12" t="n">
        <x:f>MAX(G981,1)/Settings!$B$18</x:f>
        <x:v>0.14594217582882482</x:v>
      </x:c>
      <x:c r="I981" s="12" t="n">
        <x:f>-Settings!$B$21*LN(H981)</x:f>
        <x:v>7.698179166766532</x:v>
      </x:c>
      <x:c r="J981" s="12" t="n">
        <x:f>-Settings!$B$24*LN(H981)</x:f>
        <x:v>23.094537500299595</x:v>
      </x:c>
      <x:c r="K981" s="12" t="n">
        <x:f>Settings!$B$12</x:f>
        <x:v>300</x:v>
      </x:c>
      <x:c r="L981" s="12" t="n">
        <x:f>Settings!$B$12*Settings!$B$25</x:f>
        <x:v>75</x:v>
      </x:c>
    </x:row>
    <x:row r="982">
      <x:c r="A982" s="7">
        <x:v>9</x:v>
      </x:c>
      <x:c r="B982" s="7">
        <x:v>17</x:v>
      </x:c>
      <x:c r="C982" s="12" t="n">
        <x:f>MOD(Settings!$B$17*C981,Settings!$B$18)</x:f>
        <x:v>1468026540</x:v>
      </x:c>
      <x:c r="D982" s="12" t="n">
        <x:f>MAX(C982,1)/Settings!$B$18</x:f>
        <x:v>0.6836031287366539</x:v>
      </x:c>
      <x:c r="E982" s="12" t="n">
        <x:f>-Settings!$B$11*LN(D982)</x:f>
        <x:v>22.8226650538955</x:v>
      </x:c>
      <x:c r="F982" s="12">
        <x:f t="shared" si="32"/>
        <x:v>865.60451381446796</x:v>
      </x:c>
      <x:c r="G982" s="12" t="n">
        <x:f>MOD(Settings!$B$17*G981,Settings!$B$18)</x:f>
        <x:v>1825681408</x:v>
      </x:c>
      <x:c r="H982" s="12" t="n">
        <x:f>MAX(G982,1)/Settings!$B$18</x:f>
        <x:v>0.8501491550589675</x:v>
      </x:c>
      <x:c r="I982" s="12" t="n">
        <x:f>-Settings!$B$21*LN(H982)</x:f>
        <x:v>0.6493738734080814</x:v>
      </x:c>
      <x:c r="J982" s="12" t="n">
        <x:f>-Settings!$B$24*LN(H982)</x:f>
        <x:v>1.9481216202242442</x:v>
      </x:c>
      <x:c r="K982" s="12" t="n">
        <x:f>Settings!$B$12</x:f>
        <x:v>300</x:v>
      </x:c>
      <x:c r="L982" s="12" t="n">
        <x:f>Settings!$B$12*Settings!$B$25</x:f>
        <x:v>75</x:v>
      </x:c>
    </x:row>
    <x:row r="983">
      <x:c r="A983" s="7">
        <x:v>9</x:v>
      </x:c>
      <x:c r="B983" s="7">
        <x:v>18</x:v>
      </x:c>
      <x:c r="C983" s="12" t="n">
        <x:f>MOD(Settings!$B$17*C982,Settings!$B$18)</x:f>
        <x:v>682437397</x:v>
      </x:c>
      <x:c r="D983" s="12" t="n">
        <x:f>MAX(C983,1)/Settings!$B$18</x:f>
        <x:v>0.31778467694194273</x:v>
      </x:c>
      <x:c r="E983" s="12" t="n">
        <x:f>-Settings!$B$11*LN(D983)</x:f>
        <x:v>68.78287452502008</x:v>
      </x:c>
      <x:c r="F983" s="12">
        <x:f t="shared" si="32"/>
        <x:v>934.3873883394881</x:v>
      </x:c>
      <x:c r="G983" s="12" t="n">
        <x:f>MOD(Settings!$B$17*G982,Settings!$B$18)</x:f>
        <x:v>981075920</x:v>
      </x:c>
      <x:c r="H983" s="12" t="n">
        <x:f>MAX(G983,1)/Settings!$B$18</x:f>
        <x:v>0.45684907606656155</x:v>
      </x:c>
      <x:c r="I983" s="12" t="n">
        <x:f>-Settings!$B$21*LN(H983)</x:f>
        <x:v>3.1336087677581963</x:v>
      </x:c>
      <x:c r="J983" s="12" t="n">
        <x:f>-Settings!$B$24*LN(H983)</x:f>
        <x:v>9.400826303274588</x:v>
      </x:c>
      <x:c r="K983" s="12" t="n">
        <x:f>Settings!$B$12</x:f>
        <x:v>300</x:v>
      </x:c>
      <x:c r="L983" s="12" t="n">
        <x:f>Settings!$B$12*Settings!$B$25</x:f>
        <x:v>75</x:v>
      </x:c>
    </x:row>
    <x:row r="984">
      <x:c r="A984" s="7">
        <x:v>9</x:v>
      </x:c>
      <x:c r="B984" s="7">
        <x:v>19</x:v>
      </x:c>
      <x:c r="C984" s="12" t="n">
        <x:f>MOD(Settings!$B$17*C983,Settings!$B$18)</x:f>
        <x:v>15172752</x:v>
      </x:c>
      <x:c r="D984" s="12" t="n">
        <x:f>MAX(C984,1)/Settings!$B$18</x:f>
        <x:v>0.007065363231611142</x:v>
      </x:c>
      <x:c r="E984" s="12" t="n">
        <x:f>-Settings!$B$11*LN(D984)</x:f>
        <x:v>297.153051080513</x:v>
      </x:c>
      <x:c r="F984" s="12">
        <x:f t="shared" si="32"/>
        <x:v>1231.5404394200011</x:v>
      </x:c>
      <x:c r="G984" s="12" t="n">
        <x:f>MOD(Settings!$B$17*G983,Settings!$B$18)</x:f>
        <x:v>563545774</x:v>
      </x:c>
      <x:c r="H984" s="12" t="n">
        <x:f>MAX(G984,1)/Settings!$B$18</x:f>
        <x:v>0.2624214506998758</x:v>
      </x:c>
      <x:c r="I984" s="12" t="n">
        <x:f>-Settings!$B$21*LN(H984)</x:f>
        <x:v>5.35121390863743</x:v>
      </x:c>
      <x:c r="J984" s="12" t="n">
        <x:f>-Settings!$B$24*LN(H984)</x:f>
        <x:v>16.05364172591229</x:v>
      </x:c>
      <x:c r="K984" s="12" t="n">
        <x:f>Settings!$B$12</x:f>
        <x:v>300</x:v>
      </x:c>
      <x:c r="L984" s="12" t="n">
        <x:f>Settings!$B$12*Settings!$B$25</x:f>
        <x:v>75</x:v>
      </x:c>
    </x:row>
    <x:row r="985">
      <x:c r="A985" s="7">
        <x:v>9</x:v>
      </x:c>
      <x:c r="B985" s="7">
        <x:v>20</x:v>
      </x:c>
      <x:c r="C985" s="12" t="n">
        <x:f>MOD(Settings!$B$17*C984,Settings!$B$18)</x:f>
        <x:v>1605372518</x:v>
      </x:c>
      <x:c r="D985" s="12" t="n">
        <x:f>MAX(C985,1)/Settings!$B$18</x:f>
        <x:v>0.7475598336884565</x:v>
      </x:c>
      <x:c r="E985" s="12" t="n">
        <x:f>-Settings!$B$11*LN(D985)</x:f>
        <x:v>17.456455911153714</x:v>
      </x:c>
      <x:c r="F985" s="12">
        <x:f t="shared" si="32"/>
        <x:v>1248.9968953311547</x:v>
      </x:c>
      <x:c r="G985" s="12" t="n">
        <x:f>MOD(Settings!$B$17*G984,Settings!$B$18)</x:f>
        <x:v>1110940348</x:v>
      </x:c>
      <x:c r="H985" s="12" t="n">
        <x:f>MAX(G985,1)/Settings!$B$18</x:f>
        <x:v>0.5173219128126846</x:v>
      </x:c>
      <x:c r="I985" s="12" t="n">
        <x:f>-Settings!$B$21*LN(H985)</x:f>
        <x:v>2.6363597715977294</x:v>
      </x:c>
      <x:c r="J985" s="12" t="n">
        <x:f>-Settings!$B$24*LN(H985)</x:f>
        <x:v>7.909079314793188</x:v>
      </x:c>
      <x:c r="K985" s="12" t="n">
        <x:f>Settings!$B$12</x:f>
        <x:v>300</x:v>
      </x:c>
      <x:c r="L985" s="12" t="n">
        <x:f>Settings!$B$12*Settings!$B$25</x:f>
        <x:v>75</x:v>
      </x:c>
    </x:row>
    <x:row r="986">
      <x:c r="A986" s="7">
        <x:v>9</x:v>
      </x:c>
      <x:c r="B986" s="7">
        <x:v>21</x:v>
      </x:c>
      <x:c r="C986" s="12" t="n">
        <x:f>MOD(Settings!$B$17*C985,Settings!$B$18)</x:f>
        <x:v>511369118</x:v>
      </x:c>
      <x:c r="D986" s="12" t="n">
        <x:f>MAX(C986,1)/Settings!$B$18</x:f>
        <x:v>0.23812480188818871</x:v>
      </x:c>
      <x:c r="E986" s="12" t="n">
        <x:f>-Settings!$B$11*LN(D986)</x:f>
        <x:v>86.09762190402776</x:v>
      </x:c>
      <x:c r="F986" s="12">
        <x:f t="shared" si="32"/>
        <x:v>1335.0945172351826</x:v>
      </x:c>
      <x:c r="G986" s="12" t="n">
        <x:f>MOD(Settings!$B$17*G985,Settings!$B$18)</x:f>
        <x:v>1351601818</x:v>
      </x:c>
      <x:c r="H986" s="12" t="n">
        <x:f>MAX(G986,1)/Settings!$B$18</x:f>
        <x:v>0.6293886427904426</x:v>
      </x:c>
      <x:c r="I986" s="12" t="n">
        <x:f>-Settings!$B$21*LN(H986)</x:f>
        <x:v>1.8520253560665292</x:v>
      </x:c>
      <x:c r="J986" s="12" t="n">
        <x:f>-Settings!$B$24*LN(H986)</x:f>
        <x:v>5.556076068199587</x:v>
      </x:c>
      <x:c r="K986" s="12" t="n">
        <x:f>Settings!$B$12</x:f>
        <x:v>300</x:v>
      </x:c>
      <x:c r="L986" s="12" t="n">
        <x:f>Settings!$B$12*Settings!$B$25</x:f>
        <x:v>75</x:v>
      </x:c>
    </x:row>
    <x:row r="987">
      <x:c r="A987" s="7">
        <x:v>9</x:v>
      </x:c>
      <x:c r="B987" s="7">
        <x:v>22</x:v>
      </x:c>
      <x:c r="C987" s="12" t="n">
        <x:f>MOD(Settings!$B$17*C986,Settings!$B$18)</x:f>
        <x:v>351210932</x:v>
      </x:c>
      <x:c r="D987" s="12" t="n">
        <x:f>MAX(C987,1)/Settings!$B$18</x:f>
        <x:v>0.1635453347878276</x:v>
      </x:c>
      <x:c r="E987" s="12" t="n">
        <x:f>-Settings!$B$11*LN(D987)</x:f>
        <x:v>108.63990300535308</x:v>
      </x:c>
      <x:c r="F987" s="12">
        <x:f t="shared" si="32"/>
        <x:v>1443.7344202405357</x:v>
      </x:c>
      <x:c r="G987" s="12" t="n">
        <x:f>MOD(Settings!$B$17*G986,Settings!$B$18)</x:f>
        <x:v>289737160</x:v>
      </x:c>
      <x:c r="H987" s="12" t="n">
        <x:f>MAX(G987,1)/Settings!$B$18</x:f>
        <x:v>0.13491937896931516</x:v>
      </x:c>
      <x:c r="I987" s="12" t="n">
        <x:f>-Settings!$B$21*LN(H987)</x:f>
        <x:v>8.012311487017014</x:v>
      </x:c>
      <x:c r="J987" s="12" t="n">
        <x:f>-Settings!$B$24*LN(H987)</x:f>
        <x:v>24.03693446105104</x:v>
      </x:c>
      <x:c r="K987" s="12" t="n">
        <x:f>Settings!$B$12</x:f>
        <x:v>300</x:v>
      </x:c>
      <x:c r="L987" s="12" t="n">
        <x:f>Settings!$B$12*Settings!$B$25</x:f>
        <x:v>75</x:v>
      </x:c>
    </x:row>
    <x:row r="988">
      <x:c r="A988" s="7">
        <x:v>9</x:v>
      </x:c>
      <x:c r="B988" s="7">
        <x:v>23</x:v>
      </x:c>
      <x:c r="C988" s="12" t="n">
        <x:f>MOD(Settings!$B$17*C987,Settings!$B$18)</x:f>
        <x:v>1517072168</x:v>
      </x:c>
      <x:c r="D988" s="12" t="n">
        <x:f>MAX(C988,1)/Settings!$B$18</x:f>
        <x:v>0.7064417790185855</x:v>
      </x:c>
      <x:c r="E988" s="12" t="n">
        <x:f>-Settings!$B$11*LN(D988)</x:f>
        <x:v>20.850869272215288</x:v>
      </x:c>
      <x:c r="F988" s="12">
        <x:f t="shared" si="32"/>
        <x:v>1464.5852895127509</x:v>
      </x:c>
      <x:c r="G988" s="12" t="n">
        <x:f>MOD(Settings!$B$17*G987,Settings!$B$18)</x:f>
        <x:v>1267020371</x:v>
      </x:c>
      <x:c r="H988" s="12" t="n">
        <x:f>MAX(G988,1)/Settings!$B$18</x:f>
        <x:v>0.5900023372797306</x:v>
      </x:c>
      <x:c r="I988" s="12" t="n">
        <x:f>-Settings!$B$21*LN(H988)</x:f>
        <x:v>2.110515122396599</x:v>
      </x:c>
      <x:c r="J988" s="12" t="n">
        <x:f>-Settings!$B$24*LN(H988)</x:f>
        <x:v>6.331545367189797</x:v>
      </x:c>
      <x:c r="K988" s="12" t="n">
        <x:f>Settings!$B$12</x:f>
        <x:v>300</x:v>
      </x:c>
      <x:c r="L988" s="12" t="n">
        <x:f>Settings!$B$12*Settings!$B$25</x:f>
        <x:v>75</x:v>
      </x:c>
    </x:row>
    <x:row r="989">
      <x:c r="A989" s="7">
        <x:v>9</x:v>
      </x:c>
      <x:c r="B989" s="7">
        <x:v>24</x:v>
      </x:c>
      <x:c r="C989" s="12" t="n">
        <x:f>MOD(Settings!$B$17*C988,Settings!$B$18)</x:f>
        <x:v>358586745</x:v>
      </x:c>
      <x:c r="D989" s="12" t="n">
        <x:f>MAX(C989,1)/Settings!$B$18</x:f>
        <x:v>0.16697996536594814</x:v>
      </x:c>
      <x:c r="E989" s="12" t="n">
        <x:f>-Settings!$B$11*LN(D989)</x:f>
        <x:v>107.39288649784058</x:v>
      </x:c>
      <x:c r="F989" s="12">
        <x:f t="shared" si="32"/>
        <x:v>1571.9781760105916</x:v>
      </x:c>
      <x:c r="G989" s="12" t="n">
        <x:f>MOD(Settings!$B$17*G988,Settings!$B$18)</x:f>
        <x:v>363531745</x:v>
      </x:c>
      <x:c r="H989" s="12" t="n">
        <x:f>MAX(G989,1)/Settings!$B$18</x:f>
        <x:v>0.1692826604327572</x:v>
      </x:c>
      <x:c r="I989" s="12" t="n">
        <x:f>-Settings!$B$21*LN(H989)</x:f>
        <x:v>7.104741657074625</x:v>
      </x:c>
      <x:c r="J989" s="12" t="n">
        <x:f>-Settings!$B$24*LN(H989)</x:f>
        <x:v>21.314224971223872</x:v>
      </x:c>
      <x:c r="K989" s="12" t="n">
        <x:f>Settings!$B$12</x:f>
        <x:v>300</x:v>
      </x:c>
      <x:c r="L989" s="12" t="n">
        <x:f>Settings!$B$12*Settings!$B$25</x:f>
        <x:v>75</x:v>
      </x:c>
    </x:row>
    <x:row r="990">
      <x:c r="A990" s="7">
        <x:v>9</x:v>
      </x:c>
      <x:c r="B990" s="7">
        <x:v>25</x:v>
      </x:c>
      <x:c r="C990" s="12" t="n">
        <x:f>MOD(Settings!$B$17*C989,Settings!$B$18)</x:f>
        <x:v>928309733</x:v>
      </x:c>
      <x:c r="D990" s="12" t="n">
        <x:f>MAX(C990,1)/Settings!$B$18</x:f>
        <x:v>0.4322779054903788</x:v>
      </x:c>
      <x:c r="E990" s="12" t="n">
        <x:f>-Settings!$B$11*LN(D990)</x:f>
        <x:v>50.321195869221846</x:v>
      </x:c>
      <x:c r="F990" s="12">
        <x:f t="shared" si="32"/>
        <x:v>1622.2993718798134</x:v>
      </x:c>
      <x:c r="G990" s="12" t="n">
        <x:f>MOD(Settings!$B$17*G989,Settings!$B$18)</x:f>
        <x:v>287062500</x:v>
      </x:c>
      <x:c r="H990" s="12" t="n">
        <x:f>MAX(G990,1)/Settings!$B$18</x:f>
        <x:v>0.13367389335002466</x:v>
      </x:c>
      <x:c r="I990" s="12" t="n">
        <x:f>-Settings!$B$21*LN(H990)</x:f>
        <x:v>8.049408307369427</x:v>
      </x:c>
      <x:c r="J990" s="12" t="n">
        <x:f>-Settings!$B$24*LN(H990)</x:f>
        <x:v>24.148224922108284</x:v>
      </x:c>
      <x:c r="K990" s="12" t="n">
        <x:f>Settings!$B$12</x:f>
        <x:v>300</x:v>
      </x:c>
      <x:c r="L990" s="12" t="n">
        <x:f>Settings!$B$12*Settings!$B$25</x:f>
        <x:v>75</x:v>
      </x:c>
    </x:row>
    <x:row r="991">
      <x:c r="A991" s="7">
        <x:v>9</x:v>
      </x:c>
      <x:c r="B991" s="7">
        <x:v>26</x:v>
      </x:c>
      <x:c r="C991" s="12" t="n">
        <x:f>MOD(Settings!$B$17*C990,Settings!$B$18)</x:f>
        <x:v>632987076</x:v>
      </x:c>
      <x:c r="D991" s="12" t="n">
        <x:f>MAX(C991,1)/Settings!$B$18</x:f>
        <x:v>0.294757576796579</x:v>
      </x:c>
      <x:c r="E991" s="12" t="n">
        <x:f>-Settings!$B$11*LN(D991)</x:f>
        <x:v>73.29612204325412</x:v>
      </x:c>
      <x:c r="F991" s="12">
        <x:f t="shared" si="32"/>
        <x:v>1695.5954939230676</x:v>
      </x:c>
      <x:c r="G991" s="12" t="n">
        <x:f>MOD(Settings!$B$17*G990,Settings!$B$18)</x:f>
        <x:v>1411166338</x:v>
      </x:c>
      <x:c r="H991" s="12" t="n">
        <x:f>MAX(G991,1)/Settings!$B$18</x:f>
        <x:v>0.6571255338644262</x:v>
      </x:c>
      <x:c r="I991" s="12" t="n">
        <x:f>-Settings!$B$21*LN(H991)</x:f>
        <x:v>1.6795208296735622</x:v>
      </x:c>
      <x:c r="J991" s="12" t="n">
        <x:f>-Settings!$B$24*LN(H991)</x:f>
        <x:v>5.038562489020687</x:v>
      </x:c>
      <x:c r="K991" s="12" t="n">
        <x:f>Settings!$B$12</x:f>
        <x:v>300</x:v>
      </x:c>
      <x:c r="L991" s="12" t="n">
        <x:f>Settings!$B$12*Settings!$B$25</x:f>
        <x:v>75</x:v>
      </x:c>
    </x:row>
    <x:row r="992">
      <x:c r="A992" s="7">
        <x:v>9</x:v>
      </x:c>
      <x:c r="B992" s="7">
        <x:v>27</x:v>
      </x:c>
      <x:c r="C992" s="12" t="n">
        <x:f>MOD(Settings!$B$17*C991,Settings!$B$18)</x:f>
        <x:v>2127282741</x:v>
      </x:c>
      <x:c r="D992" s="12" t="n">
        <x:f>MAX(C992,1)/Settings!$B$18</x:f>
        <x:v>0.990593220102877</x:v>
      </x:c>
      <x:c r="E992" s="12" t="n">
        <x:f>-Settings!$B$11*LN(D992)</x:f>
        <x:v>0.5670781850600395</x:v>
      </x:c>
      <x:c r="F992" s="12">
        <x:f t="shared" si="32"/>
        <x:v>1696.1625721081275</x:v>
      </x:c>
      <x:c r="G992" s="12" t="n">
        <x:f>MOD(Settings!$B$17*G991,Settings!$B$18)</x:f>
        <x:v>663245298</x:v>
      </x:c>
      <x:c r="H992" s="12" t="n">
        <x:f>MAX(G992,1)/Settings!$B$18</x:f>
        <x:v>0.30884765941130354</x:v>
      </x:c>
      <x:c r="I992" s="12" t="n">
        <x:f>-Settings!$B$21*LN(H992)</x:f>
        <x:v>4.699628541073921</x:v>
      </x:c>
      <x:c r="J992" s="12" t="n">
        <x:f>-Settings!$B$24*LN(H992)</x:f>
        <x:v>14.098885623221765</x:v>
      </x:c>
      <x:c r="K992" s="12" t="n">
        <x:f>Settings!$B$12</x:f>
        <x:v>300</x:v>
      </x:c>
      <x:c r="L992" s="12" t="n">
        <x:f>Settings!$B$12*Settings!$B$25</x:f>
        <x:v>75</x:v>
      </x:c>
    </x:row>
    <x:row r="993">
      <x:c r="A993" s="7">
        <x:v>9</x:v>
      </x:c>
      <x:c r="B993" s="7">
        <x:v>28</x:v>
      </x:c>
      <x:c r="C993" s="12" t="n">
        <x:f>MOD(Settings!$B$17*C992,Settings!$B$18)</x:f>
        <x:v>1933272731</x:v>
      </x:c>
      <x:c r="D993" s="12" t="n">
        <x:f>MAX(C993,1)/Settings!$B$18</x:f>
        <x:v>0.9002502690536204</x:v>
      </x:c>
      <x:c r="E993" s="12" t="n">
        <x:f>-Settings!$B$11*LN(D993)</x:f>
        <x:v>6.304948655264892</x:v>
      </x:c>
      <x:c r="F993" s="12">
        <x:f t="shared" si="32"/>
        <x:v>1702.4675207633925</x:v>
      </x:c>
      <x:c r="G993" s="12" t="n">
        <x:f>MOD(Settings!$B$17*G992,Settings!$B$18)</x:f>
        <x:v>1723595556</x:v>
      </x:c>
      <x:c r="H993" s="12" t="n">
        <x:f>MAX(G993,1)/Settings!$B$18</x:f>
        <x:v>0.8026117257786038</x:v>
      </x:c>
      <x:c r="I993" s="12" t="n">
        <x:f>-Settings!$B$21*LN(H993)</x:f>
        <x:v>0.8795368460577893</x:v>
      </x:c>
      <x:c r="J993" s="12" t="n">
        <x:f>-Settings!$B$24*LN(H993)</x:f>
        <x:v>2.638610538173368</x:v>
      </x:c>
      <x:c r="K993" s="12" t="n">
        <x:f>Settings!$B$12</x:f>
        <x:v>300</x:v>
      </x:c>
      <x:c r="L993" s="12" t="n">
        <x:f>Settings!$B$12*Settings!$B$25</x:f>
        <x:v>75</x:v>
      </x:c>
    </x:row>
    <x:row r="994">
      <x:c r="A994" s="7">
        <x:v>9</x:v>
      </x:c>
      <x:c r="B994" s="7">
        <x:v>29</x:v>
      </x:c>
      <x:c r="C994" s="12" t="n">
        <x:f>MOD(Settings!$B$17*C993,Settings!$B$18)</x:f>
        <x:v>1087210807</x:v>
      </x:c>
      <x:c r="D994" s="12" t="n">
        <x:f>MAX(C994,1)/Settings!$B$18</x:f>
        <x:v>0.5062719841982574</x:v>
      </x:c>
      <x:c r="E994" s="12" t="n">
        <x:f>-Settings!$B$11*LN(D994)</x:f>
        <x:v>40.840874155646794</x:v>
      </x:c>
      <x:c r="F994" s="12">
        <x:f t="shared" si="32"/>
        <x:v>1743.3083949190393</x:v>
      </x:c>
      <x:c r="G994" s="12" t="n">
        <x:f>MOD(Settings!$B$17*G993,Settings!$B$18)</x:f>
        <x:v>1063595309</x:v>
      </x:c>
      <x:c r="H994" s="12" t="n">
        <x:f>MAX(G994,1)/Settings!$B$18</x:f>
        <x:v>0.4952751609940432</x:v>
      </x:c>
      <x:c r="I994" s="12" t="n">
        <x:f>-Settings!$B$21*LN(H994)</x:f>
        <x:v>2.8105671602475883</x:v>
      </x:c>
      <x:c r="J994" s="12" t="n">
        <x:f>-Settings!$B$24*LN(H994)</x:f>
        <x:v>8.431701480742765</x:v>
      </x:c>
      <x:c r="K994" s="12" t="n">
        <x:f>Settings!$B$12</x:f>
        <x:v>300</x:v>
      </x:c>
      <x:c r="L994" s="12" t="n">
        <x:f>Settings!$B$12*Settings!$B$25</x:f>
        <x:v>75</x:v>
      </x:c>
    </x:row>
    <x:row r="995">
      <x:c r="A995" s="7">
        <x:v>9</x:v>
      </x:c>
      <x:c r="B995" s="7">
        <x:v>30</x:v>
      </x:c>
      <x:c r="C995" s="12" t="n">
        <x:f>MOD(Settings!$B$17*C994,Settings!$B$18)</x:f>
        <x:v>1961164573</x:v>
      </x:c>
      <x:c r="D995" s="12" t="n">
        <x:f>MAX(C995,1)/Settings!$B$18</x:f>
        <x:v>0.9132384201107726</x:v>
      </x:c>
      <x:c r="E995" s="12" t="n">
        <x:f>-Settings!$B$11*LN(D995)</x:f>
        <x:v>5.445497595293432</x:v>
      </x:c>
      <x:c r="F995" s="12">
        <x:f t="shared" si="32"/>
        <x:v>1748.7538925143326</x:v>
      </x:c>
      <x:c r="G995" s="12" t="n">
        <x:f>MOD(Settings!$B$17*G994,Settings!$B$18)</x:f>
        <x:v>192480735</x:v>
      </x:c>
      <x:c r="H995" s="12" t="n">
        <x:f>MAX(G995,1)/Settings!$B$18</x:f>
        <x:v>0.08963082688377742</x:v>
      </x:c>
      <x:c r="I995" s="12" t="n">
        <x:f>-Settings!$B$21*LN(H995)</x:f>
        <x:v>9.648223872522951</x:v>
      </x:c>
      <x:c r="J995" s="12" t="n">
        <x:f>-Settings!$B$24*LN(H995)</x:f>
        <x:v>28.944671617568854</x:v>
      </x:c>
      <x:c r="K995" s="12" t="n">
        <x:f>Settings!$B$12</x:f>
        <x:v>300</x:v>
      </x:c>
      <x:c r="L995" s="12" t="n">
        <x:f>Settings!$B$12*Settings!$B$25</x:f>
        <x:v>75</x:v>
      </x:c>
    </x:row>
    <x:row r="996">
      <x:c r="A996" s="7">
        <x:v>9</x:v>
      </x:c>
      <x:c r="B996" s="7">
        <x:v>31</x:v>
      </x:c>
      <x:c r="C996" s="12" t="n">
        <x:f>MOD(Settings!$B$17*C995,Settings!$B$18)</x:f>
        <x:v>1713964255</x:v>
      </x:c>
      <x:c r="D996" s="12" t="n">
        <x:f>MAX(C996,1)/Settings!$B$18</x:f>
        <x:v>0.798126801754407</x:v>
      </x:c>
      <x:c r="E996" s="12" t="n">
        <x:f>-Settings!$B$11*LN(D996)</x:f>
        <x:v>13.529267682833677</x:v>
      </x:c>
      <x:c r="F996" s="12">
        <x:f t="shared" si="32"/>
        <x:v>1762.2831601971664</x:v>
      </x:c>
      <x:c r="G996" s="12" t="n">
        <x:f>MOD(Settings!$B$17*G995,Settings!$B$18)</x:f>
        <x:v>913340763</x:v>
      </x:c>
      <x:c r="H996" s="12" t="n">
        <x:f>MAX(G996,1)/Settings!$B$18</x:f>
        <x:v>0.425307435647262</x:v>
      </x:c>
      <x:c r="I996" s="12" t="n">
        <x:f>-Settings!$B$21*LN(H996)</x:f>
        <x:v>3.4197719743036656</x:v>
      </x:c>
      <x:c r="J996" s="12" t="n">
        <x:f>-Settings!$B$24*LN(H996)</x:f>
        <x:v>10.259315922910996</x:v>
      </x:c>
      <x:c r="K996" s="12" t="n">
        <x:f>Settings!$B$12</x:f>
        <x:v>300</x:v>
      </x:c>
      <x:c r="L996" s="12" t="n">
        <x:f>Settings!$B$12*Settings!$B$25</x:f>
        <x:v>75</x:v>
      </x:c>
    </x:row>
    <x:row r="997">
      <x:c r="A997" s="7">
        <x:v>9</x:v>
      </x:c>
      <x:c r="B997" s="7">
        <x:v>32</x:v>
      </x:c>
      <x:c r="C997" s="12" t="n">
        <x:f>MOD(Settings!$B$17*C996,Settings!$B$18)</x:f>
        <x:v>251592927</x:v>
      </x:c>
      <x:c r="D997" s="12" t="n">
        <x:f>MAX(C997,1)/Settings!$B$18</x:f>
        <x:v>0.11715708631889758</x:v>
      </x:c>
      <x:c r="E997" s="12" t="n">
        <x:f>-Settings!$B$11*LN(D997)</x:f>
        <x:v>128.65437759479443</x:v>
      </x:c>
      <x:c r="F997" s="12">
        <x:f t="shared" si="32"/>
        <x:v>1890.9375377919607</x:v>
      </x:c>
      <x:c r="G997" s="12" t="n">
        <x:f>MOD(Settings!$B$17*G996,Settings!$B$18)</x:f>
        <x:v>305094985</x:v>
      </x:c>
      <x:c r="H997" s="12" t="n">
        <x:f>MAX(G997,1)/Settings!$B$18</x:f>
        <x:v>0.14207092353239234</x:v>
      </x:c>
      <x:c r="I997" s="12" t="n">
        <x:f>-Settings!$B$21*LN(H997)</x:f>
        <x:v>7.805715538298127</x:v>
      </x:c>
      <x:c r="J997" s="12" t="n">
        <x:f>-Settings!$B$24*LN(H997)</x:f>
        <x:v>23.41714661489438</x:v>
      </x:c>
      <x:c r="K997" s="12" t="n">
        <x:f>Settings!$B$12</x:f>
        <x:v>300</x:v>
      </x:c>
      <x:c r="L997" s="12" t="n">
        <x:f>Settings!$B$12*Settings!$B$25</x:f>
        <x:v>75</x:v>
      </x:c>
    </x:row>
    <x:row r="998">
      <x:c r="A998" s="7">
        <x:v>9</x:v>
      </x:c>
      <x:c r="B998" s="7">
        <x:v>33</x:v>
      </x:c>
      <x:c r="C998" s="12" t="n">
        <x:f>MOD(Settings!$B$17*C997,Settings!$B$18)</x:f>
        <x:v>127023146</x:v>
      </x:c>
      <x:c r="D998" s="12" t="n">
        <x:f>MAX(C998,1)/Settings!$B$18</x:f>
        <x:v>0.05914976171178266</x:v>
      </x:c>
      <x:c r="E998" s="12" t="n">
        <x:f>-Settings!$B$11*LN(D998)</x:f>
        <x:v>169.6609630264288</x:v>
      </x:c>
      <x:c r="F998" s="12">
        <x:f t="shared" si="32"/>
        <x:v>2060.5985008183893</x:v>
      </x:c>
      <x:c r="G998" s="12" t="n">
        <x:f>MOD(Settings!$B$17*G997,Settings!$B$18)</x:f>
        <x:v>1687947506</x:v>
      </x:c>
      <x:c r="H998" s="12" t="n">
        <x:f>MAX(G998,1)/Settings!$B$18</x:f>
        <x:v>0.7860118089178632</x:v>
      </x:c>
      <x:c r="I998" s="12" t="n">
        <x:f>-Settings!$B$21*LN(H998)</x:f>
        <x:v>0.9631338503890501</x:v>
      </x:c>
      <x:c r="J998" s="12" t="n">
        <x:f>-Settings!$B$24*LN(H998)</x:f>
        <x:v>2.8894015511671505</x:v>
      </x:c>
      <x:c r="K998" s="12" t="n">
        <x:f>Settings!$B$12</x:f>
        <x:v>300</x:v>
      </x:c>
      <x:c r="L998" s="12" t="n">
        <x:f>Settings!$B$12*Settings!$B$25</x:f>
        <x:v>75</x:v>
      </x:c>
    </x:row>
    <x:row r="999">
      <x:c r="A999" s="7">
        <x:v>9</x:v>
      </x:c>
      <x:c r="B999" s="7">
        <x:v>34</x:v>
      </x:c>
      <x:c r="C999" s="12" t="n">
        <x:f>MOD(Settings!$B$17*C998,Settings!$B$18)</x:f>
        <x:v>279269704</x:v>
      </x:c>
      <x:c r="D999" s="12" t="n">
        <x:f>MAX(C999,1)/Settings!$B$18</x:f>
        <x:v>0.13004508993124828</x:v>
      </x:c>
      <x:c r="E999" s="12" t="n">
        <x:f>-Settings!$B$11*LN(D999)</x:f>
        <x:v>122.39244258231639</x:v>
      </x:c>
      <x:c r="F999" s="12" t="n">
        <x:f t="shared" ref="F999:F1030" si="33">F998+E999</x:f>
        <x:v>2182.990943400706</x:v>
      </x:c>
      <x:c r="G999" s="12" t="n">
        <x:f>MOD(Settings!$B$17*G998,Settings!$B$18)</x:f>
        <x:v>1074756472</x:v>
      </x:c>
      <x:c r="H999" s="12" t="n">
        <x:f>MAX(G999,1)/Settings!$B$18</x:f>
        <x:v>0.5004724825268949</x:v>
      </x:c>
      <x:c r="I999" s="12" t="n">
        <x:f>-Settings!$B$21*LN(H999)</x:f>
        <x:v>2.768810646818238</x:v>
      </x:c>
      <x:c r="J999" s="12" t="n">
        <x:f>-Settings!$B$24*LN(H999)</x:f>
        <x:v>8.306431940454713</x:v>
      </x:c>
      <x:c r="K999" s="12" t="n">
        <x:f>Settings!$B$12</x:f>
        <x:v>300</x:v>
      </x:c>
      <x:c r="L999" s="12" t="n">
        <x:f>Settings!$B$12*Settings!$B$25</x:f>
        <x:v>75</x:v>
      </x:c>
    </x:row>
    <x:row r="1000">
      <x:c r="A1000" s="7">
        <x:v>9</x:v>
      </x:c>
      <x:c r="B1000" s="7">
        <x:v>35</x:v>
      </x:c>
      <x:c r="C1000" s="12" t="n">
        <x:f>MOD(Settings!$B$17*C999,Settings!$B$18)</x:f>
        <x:v>1434146433</x:v>
      </x:c>
      <x:c r="D1000" s="12" t="n">
        <x:f>MAX(C1000,1)/Settings!$B$18</x:f>
        <x:v>0.6678264744895633</x:v>
      </x:c>
      <x:c r="E1000" s="12" t="n">
        <x:f>-Settings!$B$11*LN(D1000)</x:f>
        <x:v>24.22361447516581</x:v>
      </x:c>
      <x:c r="F1000" s="12">
        <x:f t="shared" si="33"/>
        <x:v>2207.2145578758718</x:v>
      </x:c>
      <x:c r="G1000" s="12" t="n">
        <x:f>MOD(Settings!$B$17*G999,Settings!$B$18)</x:f>
        <x:v>947069987</x:v>
      </x:c>
      <x:c r="H1000" s="12" t="n">
        <x:f>MAX(G1000,1)/Settings!$B$18</x:f>
        <x:v>0.44101382952230694</x:v>
      </x:c>
      <x:c r="I1000" s="12" t="n">
        <x:f>-Settings!$B$21*LN(H1000)</x:f>
        <x:v>3.2747161782639007</x:v>
      </x:c>
      <x:c r="J1000" s="12" t="n">
        <x:f>-Settings!$B$24*LN(H1000)</x:f>
        <x:v>9.824148534791702</x:v>
      </x:c>
      <x:c r="K1000" s="12" t="n">
        <x:f>Settings!$B$12</x:f>
        <x:v>300</x:v>
      </x:c>
      <x:c r="L1000" s="12" t="n">
        <x:f>Settings!$B$12*Settings!$B$25</x:f>
        <x:v>75</x:v>
      </x:c>
    </x:row>
    <x:row r="1001">
      <x:c r="A1001" s="7">
        <x:v>9</x:v>
      </x:c>
      <x:c r="B1001" s="7">
        <x:v>36</x:v>
      </x:c>
      <x:c r="C1001" s="12" t="n">
        <x:f>MOD(Settings!$B$17*C1000,Settings!$B$18)</x:f>
        <x:v>342645503</x:v>
      </x:c>
      <x:c r="D1001" s="12" t="n">
        <x:f>MAX(C1001,1)/Settings!$B$18</x:f>
        <x:v>0.15955674609148723</x:v>
      </x:c>
      <x:c r="E1001" s="12" t="n">
        <x:f>-Settings!$B$11*LN(D1001)</x:f>
        <x:v>110.12133870971105</x:v>
      </x:c>
      <x:c r="F1001" s="12">
        <x:f t="shared" si="33"/>
        <x:v>2317.3358965855828</x:v>
      </x:c>
      <x:c r="G1001" s="12" t="n">
        <x:f>MOD(Settings!$B$17*G1000,Settings!$B$18)</x:f>
        <x:v>256479945</x:v>
      </x:c>
      <x:c r="H1001" s="12" t="n">
        <x:f>MAX(G1001,1)/Settings!$B$18</x:f>
        <x:v>0.11943278141293338</x:v>
      </x:c>
      <x:c r="I1001" s="12" t="n">
        <x:f>-Settings!$B$21*LN(H1001)</x:f>
        <x:v>8.500006258035285</x:v>
      </x:c>
      <x:c r="J1001" s="12" t="n">
        <x:f>-Settings!$B$24*LN(H1001)</x:f>
        <x:v>25.500018774105854</x:v>
      </x:c>
      <x:c r="K1001" s="12" t="n">
        <x:f>Settings!$B$12</x:f>
        <x:v>300</x:v>
      </x:c>
      <x:c r="L1001" s="12" t="n">
        <x:f>Settings!$B$12*Settings!$B$25</x:f>
        <x:v>75</x:v>
      </x:c>
    </x:row>
    <x:row r="1002">
      <x:c r="A1002" s="7">
        <x:v>9</x:v>
      </x:c>
      <x:c r="B1002" s="7">
        <x:v>37</x:v>
      </x:c>
      <x:c r="C1002" s="12" t="n">
        <x:f>MOD(Settings!$B$17*C1001,Settings!$B$18)</x:f>
        <x:v>1439311314</x:v>
      </x:c>
      <x:c r="D1002" s="12" t="n">
        <x:f>MAX(C1002,1)/Settings!$B$18</x:f>
        <x:v>0.6702315596259346</x:v>
      </x:c>
      <x:c r="E1002" s="12" t="n">
        <x:f>-Settings!$B$11*LN(D1002)</x:f>
        <x:v>24.00792089549939</x:v>
      </x:c>
      <x:c r="F1002" s="12">
        <x:f t="shared" si="33"/>
        <x:v>2341.3438174810822</x:v>
      </x:c>
      <x:c r="G1002" s="12" t="n">
        <x:f>MOD(Settings!$B$17*G1001,Settings!$B$18)</x:f>
        <x:v>658756086</x:v>
      </x:c>
      <x:c r="H1002" s="12" t="n">
        <x:f>MAX(G1002,1)/Settings!$B$18</x:f>
        <x:v>0.30675720717141275</x:v>
      </x:c>
      <x:c r="I1002" s="12" t="n">
        <x:f>-Settings!$B$21*LN(H1002)</x:f>
        <x:v>4.7267948016231855</x:v>
      </x:c>
      <x:c r="J1002" s="12" t="n">
        <x:f>-Settings!$B$24*LN(H1002)</x:f>
        <x:v>14.180384404869557</x:v>
      </x:c>
      <x:c r="K1002" s="12" t="n">
        <x:f>Settings!$B$12</x:f>
        <x:v>300</x:v>
      </x:c>
      <x:c r="L1002" s="12" t="n">
        <x:f>Settings!$B$12*Settings!$B$25</x:f>
        <x:v>75</x:v>
      </x:c>
    </x:row>
    <x:row r="1003">
      <x:c r="A1003" s="7">
        <x:v>9</x:v>
      </x:c>
      <x:c r="B1003" s="7">
        <x:v>38</x:v>
      </x:c>
      <x:c r="C1003" s="12" t="n">
        <x:f>MOD(Settings!$B$17*C1002,Settings!$B$18)</x:f>
        <x:v>1249454590</x:v>
      </x:c>
      <x:c r="D1003" s="12" t="n">
        <x:f>MAX(C1003,1)/Settings!$B$18</x:f>
        <x:v>0.5818226330828958</x:v>
      </x:c>
      <x:c r="E1003" s="12" t="n">
        <x:f>-Settings!$B$11*LN(D1003)</x:f>
        <x:v>32.49537791104697</x:v>
      </x:c>
      <x:c r="F1003" s="12">
        <x:f t="shared" si="33"/>
        <x:v>2373.8391953921291</x:v>
      </x:c>
      <x:c r="G1003" s="12" t="n">
        <x:f>MOD(Settings!$B$17*G1002,Settings!$B$18)</x:f>
        <x:v>1435337117</x:v>
      </x:c>
      <x:c r="H1003" s="12" t="n">
        <x:f>MAX(G1003,1)/Settings!$B$18</x:f>
        <x:v>0.6683809299340383</x:v>
      </x:c>
      <x:c r="I1003" s="12" t="n">
        <x:f>-Settings!$B$21*LN(H1003)</x:f>
        <x:v>1.6115880543458685</x:v>
      </x:c>
      <x:c r="J1003" s="12" t="n">
        <x:f>-Settings!$B$24*LN(H1003)</x:f>
        <x:v>4.8347641630376055</x:v>
      </x:c>
      <x:c r="K1003" s="12" t="n">
        <x:f>Settings!$B$12</x:f>
        <x:v>300</x:v>
      </x:c>
      <x:c r="L1003" s="12" t="n">
        <x:f>Settings!$B$12*Settings!$B$25</x:f>
        <x:v>75</x:v>
      </x:c>
    </x:row>
    <x:row r="1004">
      <x:c r="A1004" s="7">
        <x:v>9</x:v>
      </x:c>
      <x:c r="B1004" s="7">
        <x:v>39</x:v>
      </x:c>
      <x:c r="C1004" s="12" t="n">
        <x:f>MOD(Settings!$B$17*C1003,Settings!$B$18)</x:f>
        <x:v>1488193764</x:v>
      </x:c>
      <x:c r="D1004" s="12" t="n">
        <x:f>MAX(C1004,1)/Settings!$B$18</x:f>
        <x:v>0.6929942242302904</x:v>
      </x:c>
      <x:c r="E1004" s="12" t="n">
        <x:f>-Settings!$B$11*LN(D1004)</x:f>
        <x:v>22.00401685625945</x:v>
      </x:c>
      <x:c r="F1004" s="12">
        <x:f t="shared" si="33"/>
        <x:v>2395.8432122483887</x:v>
      </x:c>
      <x:c r="G1004" s="12" t="n">
        <x:f>MOD(Settings!$B$17*G1003,Settings!$B$18)</x:f>
        <x:v>1027118668</x:v>
      </x:c>
      <x:c r="H1004" s="12" t="n">
        <x:f>MAX(G1004,1)/Settings!$B$18</x:f>
        <x:v>0.4782894013814113</x:v>
      </x:c>
      <x:c r="I1004" s="12" t="n">
        <x:f>-Settings!$B$21*LN(H1004)</x:f>
        <x:v>2.9501571499054124</x:v>
      </x:c>
      <x:c r="J1004" s="12" t="n">
        <x:f>-Settings!$B$24*LN(H1004)</x:f>
        <x:v>8.850471449716238</x:v>
      </x:c>
      <x:c r="K1004" s="12" t="n">
        <x:f>Settings!$B$12</x:f>
        <x:v>300</x:v>
      </x:c>
      <x:c r="L1004" s="12" t="n">
        <x:f>Settings!$B$12*Settings!$B$25</x:f>
        <x:v>75</x:v>
      </x:c>
    </x:row>
    <x:row r="1005">
      <x:c r="A1005" s="7">
        <x:v>9</x:v>
      </x:c>
      <x:c r="B1005" s="7">
        <x:v>40</x:v>
      </x:c>
      <x:c r="C1005" s="12" t="n">
        <x:f>MOD(Settings!$B$17*C1004,Settings!$B$18)</x:f>
        <x:v>330554939</x:v>
      </x:c>
      <x:c r="D1005" s="12" t="n">
        <x:f>MAX(C1005,1)/Settings!$B$18</x:f>
        <x:v>0.1539266384923489</x:v>
      </x:c>
      <x:c r="E1005" s="12" t="n">
        <x:f>-Settings!$B$11*LN(D1005)</x:f>
        <x:v>112.27674980980093</x:v>
      </x:c>
      <x:c r="F1005" s="12">
        <x:f t="shared" si="33"/>
        <x:v>2508.1199620581897</x:v>
      </x:c>
      <x:c r="G1005" s="12" t="n">
        <x:f>MOD(Settings!$B$17*G1004,Settings!$B$18)</x:f>
        <x:v>1309898490</x:v>
      </x:c>
      <x:c r="H1005" s="12" t="n">
        <x:f>MAX(G1005,1)/Settings!$B$18</x:f>
        <x:v>0.6099690173799027</x:v>
      </x:c>
      <x:c r="I1005" s="12" t="n">
        <x:f>-Settings!$B$21*LN(H1005)</x:f>
        <x:v>1.9773884571407325</x:v>
      </x:c>
      <x:c r="J1005" s="12" t="n">
        <x:f>-Settings!$B$24*LN(H1005)</x:f>
        <x:v>5.932165371422197</x:v>
      </x:c>
      <x:c r="K1005" s="12" t="n">
        <x:f>Settings!$B$12</x:f>
        <x:v>300</x:v>
      </x:c>
      <x:c r="L1005" s="12" t="n">
        <x:f>Settings!$B$12*Settings!$B$25</x:f>
        <x:v>75</x:v>
      </x:c>
    </x:row>
    <x:row r="1006">
      <x:c r="A1006" s="7">
        <x:v>9</x:v>
      </x:c>
      <x:c r="B1006" s="7">
        <x:v>41</x:v>
      </x:c>
      <x:c r="C1006" s="12" t="n">
        <x:f>MOD(Settings!$B$17*C1005,Settings!$B$18)</x:f>
        <x:v>96664984</x:v>
      </x:c>
      <x:c r="D1006" s="12" t="n">
        <x:f>MAX(C1006,1)/Settings!$B$18</x:f>
        <x:v>0.0450131409079829</x:v>
      </x:c>
      <x:c r="E1006" s="12" t="n">
        <x:f>-Settings!$B$11*LN(D1006)</x:f>
        <x:v>186.04804869984073</x:v>
      </x:c>
      <x:c r="F1006" s="12">
        <x:f t="shared" si="33"/>
        <x:v>2694.1680107580305</x:v>
      </x:c>
      <x:c r="G1006" s="12" t="n">
        <x:f>MOD(Settings!$B$17*G1005,Settings!$B$18)</x:f>
        <x:v>1609056033</x:v>
      </x:c>
      <x:c r="H1006" s="12" t="n">
        <x:f>MAX(G1006,1)/Settings!$B$18</x:f>
        <x:v>0.7492751040259726</x:v>
      </x:c>
      <x:c r="I1006" s="12" t="n">
        <x:f>-Settings!$B$21*LN(H1006)</x:f>
        <x:v>1.1545962712259688</x:v>
      </x:c>
      <x:c r="J1006" s="12" t="n">
        <x:f>-Settings!$B$24*LN(H1006)</x:f>
        <x:v>3.4637888136779065</x:v>
      </x:c>
      <x:c r="K1006" s="12" t="n">
        <x:f>Settings!$B$12</x:f>
        <x:v>300</x:v>
      </x:c>
      <x:c r="L1006" s="12" t="n">
        <x:f>Settings!$B$12*Settings!$B$25</x:f>
        <x:v>75</x:v>
      </x:c>
    </x:row>
    <x:row r="1007">
      <x:c r="A1007" s="7">
        <x:v>9</x:v>
      </x:c>
      <x:c r="B1007" s="7">
        <x:v>42</x:v>
      </x:c>
      <x:c r="C1007" s="12" t="n">
        <x:f>MOD(Settings!$B$17*C1006,Settings!$B$18)</x:f>
        <x:v>1150748956</x:v>
      </x:c>
      <x:c r="D1007" s="12" t="n">
        <x:f>MAX(C1007,1)/Settings!$B$18</x:f>
        <x:v>0.535859240468526</x:v>
      </x:c>
      <x:c r="E1007" s="12" t="n">
        <x:f>-Settings!$B$11*LN(D1007)</x:f>
        <x:v>37.43302580795053</x:v>
      </x:c>
      <x:c r="F1007" s="12">
        <x:f t="shared" si="33"/>
        <x:v>2731.6010365659808</x:v>
      </x:c>
      <x:c r="G1007" s="12" t="n">
        <x:f>MOD(Settings!$B$17*G1006,Settings!$B$18)</x:f>
        <x:v>143179960</x:v>
      </x:c>
      <x:c r="H1007" s="12" t="n">
        <x:f>MAX(G1007,1)/Settings!$B$18</x:f>
        <x:v>0.06667336452131782</x:v>
      </x:c>
      <x:c r="I1007" s="12" t="n">
        <x:f>-Settings!$B$21*LN(H1007)</x:f>
        <x:v>10.831798953315985</x:v>
      </x:c>
      <x:c r="J1007" s="12" t="n">
        <x:f>-Settings!$B$24*LN(H1007)</x:f>
        <x:v>32.49539685994796</x:v>
      </x:c>
      <x:c r="K1007" s="12" t="n">
        <x:f>Settings!$B$12</x:f>
        <x:v>300</x:v>
      </x:c>
      <x:c r="L1007" s="12" t="n">
        <x:f>Settings!$B$12*Settings!$B$25</x:f>
        <x:v>75</x:v>
      </x:c>
    </x:row>
    <x:row r="1008">
      <x:c r="A1008" s="7">
        <x:v>9</x:v>
      </x:c>
      <x:c r="B1008" s="7">
        <x:v>43</x:v>
      </x:c>
      <x:c r="C1008" s="12" t="n">
        <x:f>MOD(Settings!$B$17*C1007,Settings!$B$18)</x:f>
        <x:v>399978610</x:v>
      </x:c>
      <x:c r="D1008" s="12" t="n">
        <x:f>MAX(C1008,1)/Settings!$B$18</x:f>
        <x:v>0.18625455451489173</x:v>
      </x:c>
      <x:c r="E1008" s="12" t="n">
        <x:f>-Settings!$B$11*LN(D1008)</x:f>
        <x:v>100.83845809501355</x:v>
      </x:c>
      <x:c r="F1008" s="12">
        <x:f t="shared" si="33"/>
        <x:v>2832.4394946609946</x:v>
      </x:c>
      <x:c r="G1008" s="12" t="n">
        <x:f>MOD(Settings!$B$17*G1007,Settings!$B$18)</x:f>
        <x:v>1243903080</x:v>
      </x:c>
      <x:c r="H1008" s="12" t="n">
        <x:f>MAX(G1008,1)/Settings!$B$18</x:f>
        <x:v>0.5792375097885902</x:v>
      </x:c>
      <x:c r="I1008" s="12" t="n">
        <x:f>-Settings!$B$21*LN(H1008)</x:f>
        <x:v>2.1841707145289173</x:v>
      </x:c>
      <x:c r="J1008" s="12" t="n">
        <x:f>-Settings!$B$24*LN(H1008)</x:f>
        <x:v>6.5525121435867515</x:v>
      </x:c>
      <x:c r="K1008" s="12" t="n">
        <x:f>Settings!$B$12</x:f>
        <x:v>300</x:v>
      </x:c>
      <x:c r="L1008" s="12" t="n">
        <x:f>Settings!$B$12*Settings!$B$25</x:f>
        <x:v>75</x:v>
      </x:c>
    </x:row>
    <x:row r="1009">
      <x:c r="A1009" s="7">
        <x:v>9</x:v>
      </x:c>
      <x:c r="B1009" s="7">
        <x:v>44</x:v>
      </x:c>
      <x:c r="C1009" s="12" t="n">
        <x:f>MOD(Settings!$B$17*C1008,Settings!$B$18)</x:f>
        <x:v>816683160</x:v>
      </x:c>
      <x:c r="D1009" s="12" t="n">
        <x:f>MAX(C1009,1)/Settings!$B$18</x:f>
        <x:v>0.38029773178524234</x:v>
      </x:c>
      <x:c r="E1009" s="12" t="n">
        <x:f>-Settings!$B$11*LN(D1009)</x:f>
        <x:v>58.008049700596416</x:v>
      </x:c>
      <x:c r="F1009" s="12">
        <x:f t="shared" si="33"/>
        <x:v>2890.4475443615911</x:v>
      </x:c>
      <x:c r="G1009" s="12" t="n">
        <x:f>MOD(Settings!$B$17*G1008,Settings!$B$18)</x:f>
        <x:v>525762015</x:v>
      </x:c>
      <x:c r="H1009" s="12" t="n">
        <x:f>MAX(G1009,1)/Settings!$B$18</x:f>
        <x:v>0.2448270168364174</x:v>
      </x:c>
      <x:c r="I1009" s="12" t="n">
        <x:f>-Settings!$B$21*LN(H1009)</x:f>
        <x:v>5.6288134861585615</x:v>
      </x:c>
      <x:c r="J1009" s="12" t="n">
        <x:f>-Settings!$B$24*LN(H1009)</x:f>
        <x:v>16.886440458475683</x:v>
      </x:c>
      <x:c r="K1009" s="12" t="n">
        <x:f>Settings!$B$12</x:f>
        <x:v>300</x:v>
      </x:c>
      <x:c r="L1009" s="12" t="n">
        <x:f>Settings!$B$12*Settings!$B$25</x:f>
        <x:v>75</x:v>
      </x:c>
    </x:row>
    <x:row r="1010">
      <x:c r="A1010" s="7">
        <x:v>9</x:v>
      </x:c>
      <x:c r="B1010" s="7">
        <x:v>45</x:v>
      </x:c>
      <x:c r="C1010" s="12" t="n">
        <x:f>MOD(Settings!$B$17*C1009,Settings!$B$18)</x:f>
        <x:v>1425882143</x:v>
      </x:c>
      <x:c r="D1010" s="12" t="n">
        <x:f>MAX(C1010,1)/Settings!$B$18</x:f>
        <x:v>0.6639781145676869</x:v>
      </x:c>
      <x:c r="E1010" s="12" t="n">
        <x:f>-Settings!$B$11*LN(D1010)</x:f>
        <x:v>24.570365402239137</x:v>
      </x:c>
      <x:c r="F1010" s="12">
        <x:f t="shared" si="33"/>
        <x:v>2915.0179097638302</x:v>
      </x:c>
      <x:c r="G1010" s="12" t="n">
        <x:f>MOD(Settings!$B$17*G1009,Settings!$B$18)</x:f>
        <x:v>1734462347</x:v>
      </x:c>
      <x:c r="H1010" s="12" t="n">
        <x:f>MAX(G1010,1)/Settings!$B$18</x:f>
        <x:v>0.8076719696669243</x:v>
      </x:c>
      <x:c r="I1010" s="12" t="n">
        <x:f>-Settings!$B$21*LN(H1010)</x:f>
        <x:v>0.8543971241098813</x:v>
      </x:c>
      <x:c r="J1010" s="12" t="n">
        <x:f>-Settings!$B$24*LN(H1010)</x:f>
        <x:v>2.5631913723296442</x:v>
      </x:c>
      <x:c r="K1010" s="12" t="n">
        <x:f>Settings!$B$12</x:f>
        <x:v>300</x:v>
      </x:c>
      <x:c r="L1010" s="12" t="n">
        <x:f>Settings!$B$12*Settings!$B$25</x:f>
        <x:v>75</x:v>
      </x:c>
    </x:row>
    <x:row r="1011">
      <x:c r="A1011" s="7">
        <x:v>9</x:v>
      </x:c>
      <x:c r="B1011" s="7">
        <x:v>46</x:v>
      </x:c>
      <x:c r="C1011" s="12" t="n">
        <x:f>MOD(Settings!$B$17*C1010,Settings!$B$18)</x:f>
        <x:v>1031160528</x:v>
      </x:c>
      <x:c r="D1011" s="12" t="n">
        <x:f>MAX(C1011,1)/Settings!$B$18</x:f>
        <x:v>0.4801715391130054</x:v>
      </x:c>
      <x:c r="E1011" s="12" t="n">
        <x:f>-Settings!$B$11*LN(D1011)</x:f>
        <x:v>44.01671194624085</x:v>
      </x:c>
      <x:c r="F1011" s="12">
        <x:f t="shared" si="33"/>
        <x:v>2959.034621710071</x:v>
      </x:c>
      <x:c r="G1011" s="12" t="n">
        <x:f>MOD(Settings!$B$17*G1010,Settings!$B$18)</x:f>
        <x:v>1165641651</x:v>
      </x:c>
      <x:c r="H1011" s="12" t="n">
        <x:f>MAX(G1011,1)/Settings!$B$18</x:f>
        <x:v>0.5427941919969368</x:v>
      </x:c>
      <x:c r="I1011" s="12" t="n">
        <x:f>-Settings!$B$21*LN(H1011)</x:f>
        <x:v>2.444100204632018</x:v>
      </x:c>
      <x:c r="J1011" s="12" t="n">
        <x:f>-Settings!$B$24*LN(H1011)</x:f>
        <x:v>7.332300613896054</x:v>
      </x:c>
      <x:c r="K1011" s="12" t="n">
        <x:f>Settings!$B$12</x:f>
        <x:v>300</x:v>
      </x:c>
      <x:c r="L1011" s="12" t="n">
        <x:f>Settings!$B$12*Settings!$B$25</x:f>
        <x:v>75</x:v>
      </x:c>
    </x:row>
    <x:row r="1012">
      <x:c r="A1012" s="7">
        <x:v>9</x:v>
      </x:c>
      <x:c r="B1012" s="7">
        <x:v>47</x:v>
      </x:c>
      <x:c r="C1012" s="12" t="n">
        <x:f>MOD(Settings!$B$17*C1011,Settings!$B$18)</x:f>
        <x:v>521962806</x:v>
      </x:c>
      <x:c r="D1012" s="12" t="n">
        <x:f>MAX(C1012,1)/Settings!$B$18</x:f>
        <x:v>0.2430578722819024</x:v>
      </x:c>
      <x:c r="E1012" s="12" t="n">
        <x:f>-Settings!$B$11*LN(D1012)</x:f>
        <x:v>84.86734238747403</x:v>
      </x:c>
      <x:c r="F1012" s="12">
        <x:f t="shared" si="33"/>
        <x:v>3043.9019640975448</x:v>
      </x:c>
      <x:c r="G1012" s="12" t="n">
        <x:f>MOD(Settings!$B$17*G1011,Settings!$B$18)</x:f>
        <x:v>1593400423</x:v>
      </x:c>
      <x:c r="H1012" s="12" t="n">
        <x:f>MAX(G1012,1)/Settings!$B$18</x:f>
        <x:v>0.7419848925163899</x:v>
      </x:c>
      <x:c r="I1012" s="12" t="n">
        <x:f>-Settings!$B$21*LN(H1012)</x:f>
        <x:v>1.1937055860482992</x:v>
      </x:c>
      <x:c r="J1012" s="12" t="n">
        <x:f>-Settings!$B$24*LN(H1012)</x:f>
        <x:v>3.5811167581448977</x:v>
      </x:c>
      <x:c r="K1012" s="12" t="n">
        <x:f>Settings!$B$12</x:f>
        <x:v>300</x:v>
      </x:c>
      <x:c r="L1012" s="12" t="n">
        <x:f>Settings!$B$12*Settings!$B$25</x:f>
        <x:v>75</x:v>
      </x:c>
    </x:row>
    <x:row r="1013">
      <x:c r="A1013" s="7">
        <x:v>9</x:v>
      </x:c>
      <x:c r="B1013" s="7">
        <x:v>48</x:v>
      </x:c>
      <x:c r="C1013" s="12" t="n">
        <x:f>MOD(Settings!$B$17*C1012,Settings!$B$18)</x:f>
        <x:v>158182447</x:v>
      </x:c>
      <x:c r="D1013" s="12" t="n">
        <x:f>MAX(C1013,1)/Settings!$B$18</x:f>
        <x:v>0.07365944193380859</x:v>
      </x:c>
      <x:c r="E1013" s="12" t="n">
        <x:f>-Settings!$B$11*LN(D1013)</x:f>
        <x:v>156.4981766543226</x:v>
      </x:c>
      <x:c r="F1013" s="12">
        <x:f t="shared" si="33"/>
        <x:v>3200.4001407518672</x:v>
      </x:c>
      <x:c r="G1013" s="12" t="n">
        <x:f>MOD(Settings!$B$17*G1012,Settings!$B$18)</x:f>
        <x:v>1159831271</x:v>
      </x:c>
      <x:c r="H1013" s="12" t="n">
        <x:f>MAX(G1013,1)/Settings!$B$18</x:f>
        <x:v>0.5400885229651297</x:v>
      </x:c>
      <x:c r="I1013" s="12" t="n">
        <x:f>-Settings!$B$21*LN(H1013)</x:f>
        <x:v>2.4640888857687866</x:v>
      </x:c>
      <x:c r="J1013" s="12" t="n">
        <x:f>-Settings!$B$24*LN(H1013)</x:f>
        <x:v>7.39226665730636</x:v>
      </x:c>
      <x:c r="K1013" s="12" t="n">
        <x:f>Settings!$B$12</x:f>
        <x:v>300</x:v>
      </x:c>
      <x:c r="L1013" s="12" t="n">
        <x:f>Settings!$B$12*Settings!$B$25</x:f>
        <x:v>75</x:v>
      </x:c>
    </x:row>
    <x:row r="1014">
      <x:c r="A1014" s="7">
        <x:v>9</x:v>
      </x:c>
      <x:c r="B1014" s="7">
        <x:v>49</x:v>
      </x:c>
      <x:c r="C1014" s="12" t="n">
        <x:f>MOD(Settings!$B$17*C1013,Settings!$B$18)</x:f>
        <x:v>2135115390</x:v>
      </x:c>
      <x:c r="D1014" s="12" t="n">
        <x:f>MAX(C1014,1)/Settings!$B$18</x:f>
        <x:v>0.9942405815209451</x:v>
      </x:c>
      <x:c r="E1014" s="12" t="n">
        <x:f>-Settings!$B$11*LN(D1014)</x:f>
        <x:v>0.34656407326287325</x:v>
      </x:c>
      <x:c r="F1014" s="12">
        <x:f t="shared" si="33"/>
        <x:v>3200.7467048251301</x:v>
      </x:c>
      <x:c r="G1014" s="12" t="n">
        <x:f>MOD(Settings!$B$17*G1013,Settings!$B$18)</x:f>
        <x:v>575107878</x:v>
      </x:c>
      <x:c r="H1014" s="12" t="n">
        <x:f>MAX(G1014,1)/Settings!$B$18</x:f>
        <x:v>0.2678054749350089</x:v>
      </x:c>
      <x:c r="I1014" s="12" t="n">
        <x:f>-Settings!$B$21*LN(H1014)</x:f>
        <x:v>5.269977607261058</x:v>
      </x:c>
      <x:c r="J1014" s="12" t="n">
        <x:f>-Settings!$B$24*LN(H1014)</x:f>
        <x:v>15.809932821783175</x:v>
      </x:c>
      <x:c r="K1014" s="12" t="n">
        <x:f>Settings!$B$12</x:f>
        <x:v>300</x:v>
      </x:c>
      <x:c r="L1014" s="12" t="n">
        <x:f>Settings!$B$12*Settings!$B$25</x:f>
        <x:v>75</x:v>
      </x:c>
    </x:row>
    <x:row r="1015">
      <x:c r="A1015" s="7">
        <x:v>9</x:v>
      </x:c>
      <x:c r="B1015" s="7">
        <x:v>50</x:v>
      </x:c>
      <x:c r="C1015" s="12" t="n">
        <x:f>MOD(Settings!$B$17*C1014,Settings!$B$18)</x:f>
        <x:v>432618360</x:v>
      </x:c>
      <x:c r="D1015" s="12" t="n">
        <x:f>MAX(C1015,1)/Settings!$B$18</x:f>
        <x:v>0.20145362252437213</x:v>
      </x:c>
      <x:c r="E1015" s="12" t="n">
        <x:f>-Settings!$B$11*LN(D1015)</x:f>
        <x:v>96.13176511535492</x:v>
      </x:c>
      <x:c r="F1015" s="12">
        <x:f t="shared" si="33"/>
        <x:v>3296.878469940485</x:v>
      </x:c>
      <x:c r="G1015" s="12" t="n">
        <x:f>MOD(Settings!$B$17*G1014,Settings!$B$18)</x:f>
        <x:v>14210399</x:v>
      </x:c>
      <x:c r="H1015" s="12" t="n">
        <x:f>MAX(G1015,1)/Settings!$B$18</x:f>
        <x:v>0.006617232694578</x:v>
      </x:c>
      <x:c r="I1015" s="12" t="n">
        <x:f>-Settings!$B$21*LN(H1015)</x:f>
        <x:v>20.072312073583316</x:v>
      </x:c>
      <x:c r="J1015" s="12" t="n">
        <x:f>-Settings!$B$24*LN(H1015)</x:f>
        <x:v>60.21693622074994</x:v>
      </x:c>
      <x:c r="K1015" s="12" t="n">
        <x:f>Settings!$B$12</x:f>
        <x:v>300</x:v>
      </x:c>
      <x:c r="L1015" s="12" t="n">
        <x:f>Settings!$B$12*Settings!$B$25</x:f>
        <x:v>75</x:v>
      </x:c>
    </x:row>
    <x:row r="1016">
      <x:c r="A1016" s="7">
        <x:v>9</x:v>
      </x:c>
      <x:c r="B1016" s="7">
        <x:v>51</x:v>
      </x:c>
      <x:c r="C1016" s="12" t="n">
        <x:f>MOD(Settings!$B$17*C1015,Settings!$B$18)</x:f>
        <x:v>1784631425</x:v>
      </x:c>
      <x:c r="D1016" s="12" t="n">
        <x:f>MAX(C1016,1)/Settings!$B$18</x:f>
        <x:v>0.8310337671223254</x:v>
      </x:c>
      <x:c r="E1016" s="12" t="n">
        <x:f>-Settings!$B$11*LN(D1016)</x:f>
        <x:v>11.105091037760765</x:v>
      </x:c>
      <x:c r="F1016" s="12">
        <x:f t="shared" si="33"/>
        <x:v>3307.9835609782458</x:v>
      </x:c>
      <x:c r="G1016" s="12" t="n">
        <x:f>MOD(Settings!$B$17*G1015,Settings!$B$18)</x:f>
        <x:v>463491176</x:v>
      </x:c>
      <x:c r="H1016" s="12" t="n">
        <x:f>MAX(G1016,1)/Settings!$B$18</x:f>
        <x:v>0.21582989777244158</x:v>
      </x:c>
      <x:c r="I1016" s="12" t="n">
        <x:f>-Settings!$B$21*LN(H1016)</x:f>
        <x:v>6.13305876743953</x:v>
      </x:c>
      <x:c r="J1016" s="12" t="n">
        <x:f>-Settings!$B$24*LN(H1016)</x:f>
        <x:v>18.39917630231859</x:v>
      </x:c>
      <x:c r="K1016" s="12" t="n">
        <x:f>Settings!$B$12</x:f>
        <x:v>300</x:v>
      </x:c>
      <x:c r="L1016" s="12" t="n">
        <x:f>Settings!$B$12*Settings!$B$25</x:f>
        <x:v>75</x:v>
      </x:c>
    </x:row>
    <x:row r="1017">
      <x:c r="A1017" s="7">
        <x:v>9</x:v>
      </x:c>
      <x:c r="B1017" s="7">
        <x:v>52</x:v>
      </x:c>
      <x:c r="C1017" s="12" t="n">
        <x:f>MOD(Settings!$B$17*C1016,Settings!$B$18)</x:f>
        <x:v>396262326</x:v>
      </x:c>
      <x:c r="D1017" s="12" t="n">
        <x:f>MAX(C1017,1)/Settings!$B$18</x:f>
        <x:v>0.18452402492264472</x:v>
      </x:c>
      <x:c r="E1017" s="12" t="n">
        <x:f>-Settings!$B$11*LN(D1017)</x:f>
        <x:v>101.39853645576444</x:v>
      </x:c>
      <x:c r="F1017" s="12">
        <x:f t="shared" si="33"/>
        <x:v>3409.3820974340101</x:v>
      </x:c>
      <x:c r="G1017" s="12" t="n">
        <x:f>MOD(Settings!$B$17*G1016,Settings!$B$18)</x:f>
        <x:v>973007363</x:v>
      </x:c>
      <x:c r="H1017" s="12" t="n">
        <x:f>MAX(G1017,1)/Settings!$B$18</x:f>
        <x:v>0.4530918614254761</x:v>
      </x:c>
      <x:c r="I1017" s="12" t="n">
        <x:f>-Settings!$B$21*LN(H1017)</x:f>
        <x:v>3.1666415578136866</x:v>
      </x:c>
      <x:c r="J1017" s="12" t="n">
        <x:f>-Settings!$B$24*LN(H1017)</x:f>
        <x:v>9.49992467344106</x:v>
      </x:c>
      <x:c r="K1017" s="12" t="n">
        <x:f>Settings!$B$12</x:f>
        <x:v>300</x:v>
      </x:c>
      <x:c r="L1017" s="12" t="n">
        <x:f>Settings!$B$12*Settings!$B$25</x:f>
        <x:v>75</x:v>
      </x:c>
    </x:row>
    <x:row r="1018">
      <x:c r="A1018" s="7">
        <x:v>9</x:v>
      </x:c>
      <x:c r="B1018" s="7">
        <x:v>53</x:v>
      </x:c>
      <x:c r="C1018" s="12" t="n">
        <x:f>MOD(Settings!$B$17*C1017,Settings!$B$18)</x:f>
        <x:v>634123735</x:v>
      </x:c>
      <x:c r="D1018" s="12" t="n">
        <x:f>MAX(C1018,1)/Settings!$B$18</x:f>
        <x:v>0.2952868748899954</x:v>
      </x:c>
      <x:c r="E1018" s="12" t="n">
        <x:f>-Settings!$B$11*LN(D1018)</x:f>
        <x:v>73.18847627509994</x:v>
      </x:c>
      <x:c r="F1018" s="12">
        <x:f t="shared" si="33"/>
        <x:v>3482.5705737091102</x:v>
      </x:c>
      <x:c r="G1018" s="12" t="n">
        <x:f>MOD(Settings!$B$17*G1017,Settings!$B$18)</x:f>
        <x:v>246778036</x:v>
      </x:c>
      <x:c r="H1018" s="12" t="n">
        <x:f>MAX(G1018,1)/Settings!$B$18</x:f>
        <x:v>0.11491497797654708</x:v>
      </x:c>
      <x:c r="I1018" s="12" t="n">
        <x:f>-Settings!$B$21*LN(H1018)</x:f>
        <x:v>8.654250983980807</x:v>
      </x:c>
      <x:c r="J1018" s="12" t="n">
        <x:f>-Settings!$B$24*LN(H1018)</x:f>
        <x:v>25.96275295194242</x:v>
      </x:c>
      <x:c r="K1018" s="12" t="n">
        <x:f>Settings!$B$12</x:f>
        <x:v>300</x:v>
      </x:c>
      <x:c r="L1018" s="12" t="n">
        <x:f>Settings!$B$12*Settings!$B$25</x:f>
        <x:v>75</x:v>
      </x:c>
    </x:row>
    <x:row r="1019">
      <x:c r="A1019" s="7">
        <x:v>9</x:v>
      </x:c>
      <x:c r="B1019" s="7">
        <x:v>54</x:v>
      </x:c>
      <x:c r="C1019" s="12" t="n">
        <x:f>MOD(Settings!$B$17*C1018,Settings!$B$18)</x:f>
        <x:v>1903757731</x:v>
      </x:c>
      <x:c r="D1019" s="12" t="n">
        <x:f>MAX(C1019,1)/Settings!$B$18</x:f>
        <x:v>0.8865062761523325</x:v>
      </x:c>
      <x:c r="E1019" s="12" t="n">
        <x:f>-Settings!$B$11*LN(D1019)</x:f>
        <x:v>7.228024427692372</x:v>
      </x:c>
      <x:c r="F1019" s="12">
        <x:f t="shared" si="33"/>
        <x:v>3489.7985981368024</x:v>
      </x:c>
      <x:c r="G1019" s="12" t="n">
        <x:f>MOD(Settings!$B$17*G1018,Settings!$B$18)</x:f>
        <x:v>807528695</x:v>
      </x:c>
      <x:c r="H1019" s="12" t="n">
        <x:f>MAX(G1019,1)/Settings!$B$18</x:f>
        <x:v>0.3760348518267436</x:v>
      </x:c>
      <x:c r="I1019" s="12" t="n">
        <x:f>-Settings!$B$21*LN(H1019)</x:f>
        <x:v>3.912293795436868</x:v>
      </x:c>
      <x:c r="J1019" s="12" t="n">
        <x:f>-Settings!$B$24*LN(H1019)</x:f>
        <x:v>11.736881386310603</x:v>
      </x:c>
      <x:c r="K1019" s="12" t="n">
        <x:f>Settings!$B$12</x:f>
        <x:v>300</x:v>
      </x:c>
      <x:c r="L1019" s="12" t="n">
        <x:f>Settings!$B$12*Settings!$B$25</x:f>
        <x:v>75</x:v>
      </x:c>
    </x:row>
    <x:row r="1020">
      <x:c r="A1020" s="7">
        <x:v>9</x:v>
      </x:c>
      <x:c r="B1020" s="7">
        <x:v>55</x:v>
      </x:c>
      <x:c r="C1020" s="12" t="n">
        <x:f>MOD(Settings!$B$17*C1019,Settings!$B$18)</x:f>
        <x:v>1097328264</x:v>
      </x:c>
      <x:c r="D1020" s="12" t="n">
        <x:f>MAX(C1020,1)/Settings!$B$18</x:f>
        <x:v>0.5109832922513519</x:v>
      </x:c>
      <x:c r="E1020" s="12" t="n">
        <x:f>-Settings!$B$11*LN(D1020)</x:f>
        <x:v>40.285103129656314</x:v>
      </x:c>
      <x:c r="F1020" s="12">
        <x:f t="shared" si="33"/>
        <x:v>3530.0837012664588</x:v>
      </x:c>
      <x:c r="G1020" s="12" t="n">
        <x:f>MOD(Settings!$B$17*G1019,Settings!$B$18)</x:f>
        <x:v>38127825</x:v>
      </x:c>
      <x:c r="H1020" s="12" t="n">
        <x:f>MAX(G1020,1)/Settings!$B$18</x:f>
        <x:v>0.017754652080011857</x:v>
      </x:c>
      <x:c r="I1020" s="12" t="n">
        <x:f>-Settings!$B$21*LN(H1020)</x:f>
        <x:v>16.124430833541144</x:v>
      </x:c>
      <x:c r="J1020" s="12" t="n">
        <x:f>-Settings!$B$24*LN(H1020)</x:f>
        <x:v>48.373292500623435</x:v>
      </x:c>
      <x:c r="K1020" s="12" t="n">
        <x:f>Settings!$B$12</x:f>
        <x:v>300</x:v>
      </x:c>
      <x:c r="L1020" s="12" t="n">
        <x:f>Settings!$B$12*Settings!$B$25</x:f>
        <x:v>75</x:v>
      </x:c>
    </x:row>
    <x:row r="1021">
      <x:c r="A1021" s="7">
        <x:v>9</x:v>
      </x:c>
      <x:c r="B1021" s="7">
        <x:v>56</x:v>
      </x:c>
      <x:c r="C1021" s="12" t="n">
        <x:f>MOD(Settings!$B$17*C1020,Settings!$B$18)</x:f>
        <x:v>206572612</x:v>
      </x:c>
      <x:c r="D1021" s="12" t="n">
        <x:f>MAX(C1021,1)/Settings!$B$18</x:f>
        <x:v>0.09619286847123544</x:v>
      </x:c>
      <x:c r="E1021" s="12" t="n">
        <x:f>-Settings!$B$11*LN(D1021)</x:f>
        <x:v>140.48400338244312</x:v>
      </x:c>
      <x:c r="F1021" s="12">
        <x:f t="shared" si="33"/>
        <x:v>3670.5677046489018</x:v>
      </x:c>
      <x:c r="G1021" s="12" t="n">
        <x:f>MOD(Settings!$B$17*G1020,Settings!$B$18)</x:f>
        <x:v>864227969</x:v>
      </x:c>
      <x:c r="H1021" s="12" t="n">
        <x:f>MAX(G1021,1)/Settings!$B$18</x:f>
        <x:v>0.4024375087592926</x:v>
      </x:c>
      <x:c r="I1021" s="12" t="n">
        <x:f>-Settings!$B$21*LN(H1021)</x:f>
        <x:v>3.6408618076725507</x:v>
      </x:c>
      <x:c r="J1021" s="12" t="n">
        <x:f>-Settings!$B$24*LN(H1021)</x:f>
        <x:v>10.922585423017653</x:v>
      </x:c>
      <x:c r="K1021" s="12" t="n">
        <x:f>Settings!$B$12</x:f>
        <x:v>300</x:v>
      </x:c>
      <x:c r="L1021" s="12" t="n">
        <x:f>Settings!$B$12*Settings!$B$25</x:f>
        <x:v>75</x:v>
      </x:c>
    </x:row>
    <x:row r="1022">
      <x:c r="A1022" s="7">
        <x:v>9</x:v>
      </x:c>
      <x:c r="B1022" s="7">
        <x:v>57</x:v>
      </x:c>
      <x:c r="C1022" s="12" t="n">
        <x:f>MOD(Settings!$B$17*C1021,Settings!$B$18)</x:f>
        <x:v>1532316332</x:v>
      </x:c>
      <x:c r="D1022" s="12" t="n">
        <x:f>MAX(C1022,1)/Settings!$B$18</x:f>
        <x:v>0.7135403960540613</x:v>
      </x:c>
      <x:c r="E1022" s="12" t="n">
        <x:f>-Settings!$B$11*LN(D1022)</x:f>
        <x:v>20.250973614827913</x:v>
      </x:c>
      <x:c r="F1022" s="12">
        <x:f t="shared" si="33"/>
        <x:v>3690.8186782637299</x:v>
      </x:c>
      <x:c r="G1022" s="12" t="n">
        <x:f>MOD(Settings!$B$17*G1021,Settings!$B$18)</x:f>
        <x:v>1647570322</x:v>
      </x:c>
      <x:c r="H1022" s="12" t="n">
        <x:f>MAX(G1022,1)/Settings!$B$18</x:f>
        <x:v>0.7672097174298064</x:v>
      </x:c>
      <x:c r="I1022" s="12" t="n">
        <x:f>-Settings!$B$21*LN(H1022)</x:f>
        <x:v>1.0599803575835116</x:v>
      </x:c>
      <x:c r="J1022" s="12" t="n">
        <x:f>-Settings!$B$24*LN(H1022)</x:f>
        <x:v>3.179941072750535</x:v>
      </x:c>
      <x:c r="K1022" s="12" t="n">
        <x:f>Settings!$B$12</x:f>
        <x:v>300</x:v>
      </x:c>
      <x:c r="L1022" s="12" t="n">
        <x:f>Settings!$B$12*Settings!$B$25</x:f>
        <x:v>75</x:v>
      </x:c>
    </x:row>
    <x:row r="1023">
      <x:c r="A1023" s="7">
        <x:v>9</x:v>
      </x:c>
      <x:c r="B1023" s="7">
        <x:v>58</x:v>
      </x:c>
      <x:c r="C1023" s="12" t="n">
        <x:f>MOD(Settings!$B$17*C1022,Settings!$B$18)</x:f>
        <x:v>1016697100</x:v>
      </x:c>
      <x:c r="D1023" s="12" t="n">
        <x:f>MAX(C1023,1)/Settings!$B$18</x:f>
        <x:v>0.47343648060850635</x:v>
      </x:c>
      <x:c r="E1023" s="12" t="n">
        <x:f>-Settings!$B$11*LN(D1023)</x:f>
        <x:v>44.86425144100908</x:v>
      </x:c>
      <x:c r="F1023" s="12">
        <x:f t="shared" si="33"/>
        <x:v>3735.6829297047389</x:v>
      </x:c>
      <x:c r="G1023" s="12" t="n">
        <x:f>MOD(Settings!$B$17*G1022,Settings!$B$18)</x:f>
        <x:v>1060257436</x:v>
      </x:c>
      <x:c r="H1023" s="12" t="n">
        <x:f>MAX(G1023,1)/Settings!$B$18</x:f>
        <x:v>0.4937208427552697</x:v>
      </x:c>
      <x:c r="I1023" s="12" t="n">
        <x:f>-Settings!$B$21*LN(H1023)</x:f>
        <x:v>2.823140068632147</x:v>
      </x:c>
      <x:c r="J1023" s="12" t="n">
        <x:f>-Settings!$B$24*LN(H1023)</x:f>
        <x:v>8.46942020589644</x:v>
      </x:c>
      <x:c r="K1023" s="12" t="n">
        <x:f>Settings!$B$12</x:f>
        <x:v>300</x:v>
      </x:c>
      <x:c r="L1023" s="12" t="n">
        <x:f>Settings!$B$12*Settings!$B$25</x:f>
        <x:v>75</x:v>
      </x:c>
    </x:row>
    <x:row r="1024">
      <x:c r="A1024" s="7">
        <x:v>9</x:v>
      </x:c>
      <x:c r="B1024" s="7">
        <x:v>59</x:v>
      </x:c>
      <x:c r="C1024" s="12" t="n">
        <x:f>MOD(Settings!$B$17*C1023,Settings!$B$18)</x:f>
        <x:v>100780521</x:v>
      </x:c>
      <x:c r="D1024" s="12" t="n">
        <x:f>MAX(C1024,1)/Settings!$B$18</x:f>
        <x:v>0.04692958716625794</x:v>
      </x:c>
      <x:c r="E1024" s="12" t="n">
        <x:f>-Settings!$B$11*LN(D1024)</x:f>
        <x:v>183.54641676076542</x:v>
      </x:c>
      <x:c r="F1024" s="12">
        <x:f t="shared" si="33"/>
        <x:v>3919.2293464655045</x:v>
      </x:c>
      <x:c r="G1024" s="12" t="n">
        <x:f>MOD(Settings!$B$17*G1023,Settings!$B$18)</x:f>
        <x:v>2074907693</x:v>
      </x:c>
      <x:c r="H1024" s="12" t="n">
        <x:f>MAX(G1024,1)/Settings!$B$18</x:f>
        <x:v>0.9662041878170353</x:v>
      </x:c>
      <x:c r="I1024" s="12" t="n">
        <x:f>-Settings!$B$21*LN(H1024)</x:f>
        <x:v>0.13752037021710287</x:v>
      </x:c>
      <x:c r="J1024" s="12" t="n">
        <x:f>-Settings!$B$24*LN(H1024)</x:f>
        <x:v>0.4125611106513086</x:v>
      </x:c>
      <x:c r="K1024" s="12" t="n">
        <x:f>Settings!$B$12</x:f>
        <x:v>300</x:v>
      </x:c>
      <x:c r="L1024" s="12" t="n">
        <x:f>Settings!$B$12*Settings!$B$25</x:f>
        <x:v>75</x:v>
      </x:c>
    </x:row>
    <x:row r="1025">
      <x:c r="A1025" s="7">
        <x:v>9</x:v>
      </x:c>
      <x:c r="B1025" s="7">
        <x:v>60</x:v>
      </x:c>
      <x:c r="C1025" s="12" t="n">
        <x:f>MOD(Settings!$B$17*C1024,Settings!$B$18)</x:f>
        <x:v>1601102611</x:v>
      </x:c>
      <x:c r="D1025" s="12" t="n">
        <x:f>MAX(C1025,1)/Settings!$B$18</x:f>
        <x:v>0.7455715032972263</x:v>
      </x:c>
      <x:c r="E1025" s="12" t="n">
        <x:f>-Settings!$B$11*LN(D1025)</x:f>
        <x:v>17.616254170069997</x:v>
      </x:c>
      <x:c r="F1025" s="12">
        <x:f t="shared" si="33"/>
        <x:v>3936.8456006355746</x:v>
      </x:c>
      <x:c r="G1025" s="12" t="n">
        <x:f>MOD(Settings!$B$17*G1024,Settings!$B$18)</x:f>
        <x:v>2134136265</x:v>
      </x:c>
      <x:c r="H1025" s="12" t="n">
        <x:f>MAX(G1025,1)/Settings!$B$18</x:f>
        <x:v>0.9937846409127976</x:v>
      </x:c>
      <x:c r="I1025" s="12" t="n">
        <x:f>-Settings!$B$21*LN(H1025)</x:f>
        <x:v>0.024939019363899428</x:v>
      </x:c>
      <x:c r="J1025" s="12" t="n">
        <x:f>-Settings!$B$24*LN(H1025)</x:f>
        <x:v>0.07481705809169828</x:v>
      </x:c>
      <x:c r="K1025" s="12" t="n">
        <x:f>Settings!$B$12</x:f>
        <x:v>300</x:v>
      </x:c>
      <x:c r="L1025" s="12" t="n">
        <x:f>Settings!$B$12*Settings!$B$25</x:f>
        <x:v>75</x:v>
      </x:c>
    </x:row>
    <x:row r="1026">
      <x:c r="A1026" s="7">
        <x:v>9</x:v>
      </x:c>
      <x:c r="B1026" s="7">
        <x:v>61</x:v>
      </x:c>
      <x:c r="C1026" s="12" t="n">
        <x:f>MOD(Settings!$B$17*C1025,Settings!$B$18)</x:f>
        <x:v>1761486167</x:v>
      </x:c>
      <x:c r="D1026" s="12" t="n">
        <x:f>MAX(C1026,1)/Settings!$B$18</x:f>
        <x:v>0.8202559164819568</x:v>
      </x:c>
      <x:c r="E1026" s="12" t="n">
        <x:f>-Settings!$B$11*LN(D1026)</x:f>
        <x:v>11.88833364864801</x:v>
      </x:c>
      <x:c r="F1026" s="12">
        <x:f t="shared" si="33"/>
        <x:v>3948.7339342842224</x:v>
      </x:c>
      <x:c r="G1026" s="12" t="n">
        <x:f>MOD(Settings!$B$17*G1025,Settings!$B$18)</x:f>
        <x:v>1156333661</x:v>
      </x:c>
      <x:c r="H1026" s="12" t="n">
        <x:f>MAX(G1026,1)/Settings!$B$18</x:f>
        <x:v>0.5384598213892708</x:v>
      </x:c>
      <x:c r="I1026" s="12" t="n">
        <x:f>-Settings!$B$21*LN(H1026)</x:f>
        <x:v>2.4761695890392192</x:v>
      </x:c>
      <x:c r="J1026" s="12" t="n">
        <x:f>-Settings!$B$24*LN(H1026)</x:f>
        <x:v>7.428508767117657</x:v>
      </x:c>
      <x:c r="K1026" s="12" t="n">
        <x:f>Settings!$B$12</x:f>
        <x:v>300</x:v>
      </x:c>
      <x:c r="L1026" s="12" t="n">
        <x:f>Settings!$B$12*Settings!$B$25</x:f>
        <x:v>75</x:v>
      </x:c>
    </x:row>
    <x:row r="1027">
      <x:c r="A1027" s="7">
        <x:v>9</x:v>
      </x:c>
      <x:c r="B1027" s="7">
        <x:v>62</x:v>
      </x:c>
      <x:c r="C1027" s="12" t="n">
        <x:f>MOD(Settings!$B$17*C1026,Settings!$B$18)</x:f>
        <x:v>88451227</x:v>
      </x:c>
      <x:c r="D1027" s="12" t="n">
        <x:f>MAX(C1027,1)/Settings!$B$18</x:f>
        <x:v>0.04118831224794887</x:v>
      </x:c>
      <x:c r="E1027" s="12" t="n">
        <x:f>-Settings!$B$11*LN(D1027)</x:f>
        <x:v>191.37604477047526</x:v>
      </x:c>
      <x:c r="F1027" s="12">
        <x:f t="shared" si="33"/>
        <x:v>4140.1099790546978</x:v>
      </x:c>
      <x:c r="G1027" s="12" t="n">
        <x:f>MOD(Settings!$B$17*G1026,Settings!$B$18)</x:f>
        <x:v>1920318724</x:v>
      </x:c>
      <x:c r="H1027" s="12" t="n">
        <x:f>MAX(G1027,1)/Settings!$B$18</x:f>
        <x:v>0.894218089475398</x:v>
      </x:c>
      <x:c r="I1027" s="12" t="n">
        <x:f>-Settings!$B$21*LN(H1027)</x:f>
        <x:v>0.4472223424001191</x:v>
      </x:c>
      <x:c r="J1027" s="12" t="n">
        <x:f>-Settings!$B$24*LN(H1027)</x:f>
        <x:v>1.3416670272003572</x:v>
      </x:c>
      <x:c r="K1027" s="12" t="n">
        <x:f>Settings!$B$12</x:f>
        <x:v>300</x:v>
      </x:c>
      <x:c r="L1027" s="12" t="n">
        <x:f>Settings!$B$12*Settings!$B$25</x:f>
        <x:v>75</x:v>
      </x:c>
    </x:row>
    <x:row r="1028">
      <x:c r="A1028" s="7">
        <x:v>9</x:v>
      </x:c>
      <x:c r="B1028" s="7">
        <x:v>63</x:v>
      </x:c>
      <x:c r="C1028" s="12" t="n">
        <x:f>MOD(Settings!$B$17*C1027,Settings!$B$18)</x:f>
        <x:v>541088465</x:v>
      </x:c>
      <x:c r="D1028" s="12" t="n">
        <x:f>MAX(C1028,1)/Settings!$B$18</x:f>
        <x:v>0.2519639512765985</x:v>
      </x:c>
      <x:c r="E1028" s="12" t="n">
        <x:f>-Settings!$B$11*LN(D1028)</x:f>
        <x:v>82.70815513158597</x:v>
      </x:c>
      <x:c r="F1028" s="12">
        <x:f t="shared" si="33"/>
        <x:v>4222.8181341862837</x:v>
      </x:c>
      <x:c r="G1028" s="12" t="n">
        <x:f>MOD(Settings!$B$17*G1027,Settings!$B$18)</x:f>
        <x:v>265063505</x:v>
      </x:c>
      <x:c r="H1028" s="12" t="n">
        <x:f>MAX(G1028,1)/Settings!$B$18</x:f>
        <x:v>0.12342981301407786</x:v>
      </x:c>
      <x:c r="I1028" s="12" t="n">
        <x:f>-Settings!$B$21*LN(H1028)</x:f>
        <x:v>8.368330400568611</x:v>
      </x:c>
      <x:c r="J1028" s="12" t="n">
        <x:f>-Settings!$B$24*LN(H1028)</x:f>
        <x:v>25.104991201705836</x:v>
      </x:c>
      <x:c r="K1028" s="12" t="n">
        <x:f>Settings!$B$12</x:f>
        <x:v>300</x:v>
      </x:c>
      <x:c r="L1028" s="12" t="n">
        <x:f>Settings!$B$12*Settings!$B$25</x:f>
        <x:v>75</x:v>
      </x:c>
    </x:row>
    <x:row r="1029">
      <x:c r="A1029" s="7">
        <x:v>9</x:v>
      </x:c>
      <x:c r="B1029" s="7">
        <x:v>64</x:v>
      </x:c>
      <x:c r="C1029" s="12" t="n">
        <x:f>MOD(Settings!$B$17*C1028,Settings!$B$18)</x:f>
        <x:v>1628069857</x:v>
      </x:c>
      <x:c r="D1029" s="12" t="n">
        <x:f>MAX(C1029,1)/Settings!$B$18</x:f>
        <x:v>0.7581291057905784</x:v>
      </x:c>
      <x:c r="E1029" s="12" t="n">
        <x:f>-Settings!$B$11*LN(D1029)</x:f>
        <x:v>16.614095014879137</x:v>
      </x:c>
      <x:c r="F1029" s="12">
        <x:f t="shared" si="33"/>
        <x:v>4239.432229201163</x:v>
      </x:c>
      <x:c r="G1029" s="12" t="n">
        <x:f>MOD(Settings!$B$17*G1028,Settings!$B$18)</x:f>
        <x:v>1041244657</x:v>
      </x:c>
      <x:c r="H1029" s="12" t="n">
        <x:f>MAX(G1029,1)/Settings!$B$18</x:f>
        <x:v>0.48486732760670936</x:v>
      </x:c>
      <x:c r="I1029" s="12" t="n">
        <x:f>-Settings!$B$21*LN(H1029)</x:f>
        <x:v>2.8955199071720603</x:v>
      </x:c>
      <x:c r="J1029" s="12" t="n">
        <x:f>-Settings!$B$24*LN(H1029)</x:f>
        <x:v>8.686559721516181</x:v>
      </x:c>
      <x:c r="K1029" s="12" t="n">
        <x:f>Settings!$B$12</x:f>
        <x:v>300</x:v>
      </x:c>
      <x:c r="L1029" s="12" t="n">
        <x:f>Settings!$B$12*Settings!$B$25</x:f>
        <x:v>75</x:v>
      </x:c>
    </x:row>
    <x:row r="1030">
      <x:c r="A1030" s="7">
        <x:v>9</x:v>
      </x:c>
      <x:c r="B1030" s="7">
        <x:v>65</x:v>
      </x:c>
      <x:c r="C1030" s="12" t="n">
        <x:f>MOD(Settings!$B$17*C1029,Settings!$B$18)</x:f>
        <x:v>1880940172</x:v>
      </x:c>
      <x:c r="D1030" s="12" t="n">
        <x:f>MAX(C1030,1)/Settings!$B$18</x:f>
        <x:v>0.8758810222502244</x:v>
      </x:c>
      <x:c r="E1030" s="12" t="n">
        <x:f>-Settings!$B$11*LN(D1030)</x:f>
        <x:v>7.951500997145256</x:v>
      </x:c>
      <x:c r="F1030" s="12">
        <x:f t="shared" si="33"/>
        <x:v>4247.3837301983085</x:v>
      </x:c>
      <x:c r="G1030" s="12" t="n">
        <x:f>MOD(Settings!$B$17*G1029,Settings!$B$18)</x:f>
        <x:v>354710796</x:v>
      </x:c>
      <x:c r="H1030" s="12" t="n">
        <x:f>MAX(G1030,1)/Settings!$B$18</x:f>
        <x:v>0.16517508596422853</x:v>
      </x:c>
      <x:c r="I1030" s="12" t="n">
        <x:f>-Settings!$B$21*LN(H1030)</x:f>
        <x:v>7.2029969624919366</x:v>
      </x:c>
      <x:c r="J1030" s="12" t="n">
        <x:f>-Settings!$B$24*LN(H1030)</x:f>
        <x:v>21.60899088747581</x:v>
      </x:c>
      <x:c r="K1030" s="12" t="n">
        <x:f>Settings!$B$12</x:f>
        <x:v>300</x:v>
      </x:c>
      <x:c r="L1030" s="12" t="n">
        <x:f>Settings!$B$12*Settings!$B$25</x:f>
        <x:v>75</x:v>
      </x:c>
    </x:row>
    <x:row r="1031">
      <x:c r="A1031" s="7">
        <x:v>9</x:v>
      </x:c>
      <x:c r="B1031" s="7">
        <x:v>66</x:v>
      </x:c>
      <x:c r="C1031" s="12" t="n">
        <x:f>MOD(Settings!$B$17*C1030,Settings!$B$18)</x:f>
        <x:v>2002186964</x:v>
      </x:c>
      <x:c r="D1031" s="12" t="n">
        <x:f>MAX(C1031,1)/Settings!$B$18</x:f>
        <x:v>0.9323409595211692</x:v>
      </x:c>
      <x:c r="E1031" s="12" t="n">
        <x:f>-Settings!$B$11*LN(D1031)</x:f>
        <x:v>4.203401688135578</x:v>
      </x:c>
      <x:c r="F1031" s="12" t="n">
        <x:f t="shared" ref="F1031:F1062" si="34">F1030+E1031</x:f>
        <x:v>4251.587131886444</x:v>
      </x:c>
      <x:c r="G1031" s="12" t="n">
        <x:f>MOD(Settings!$B$17*G1030,Settings!$B$18)</x:f>
        <x:v>209744300</x:v>
      </x:c>
      <x:c r="H1031" s="12" t="n">
        <x:f>MAX(G1031,1)/Settings!$B$18</x:f>
        <x:v>0.0976698007889417</x:v>
      </x:c>
      <x:c r="I1031" s="12" t="n">
        <x:f>-Settings!$B$21*LN(H1031)</x:f>
        <x:v>9.304651476635552</x:v>
      </x:c>
      <x:c r="J1031" s="12" t="n">
        <x:f>-Settings!$B$24*LN(H1031)</x:f>
        <x:v>27.913954429906656</x:v>
      </x:c>
      <x:c r="K1031" s="12" t="n">
        <x:f>Settings!$B$12</x:f>
        <x:v>300</x:v>
      </x:c>
      <x:c r="L1031" s="12" t="n">
        <x:f>Settings!$B$12*Settings!$B$25</x:f>
        <x:v>75</x:v>
      </x:c>
    </x:row>
    <x:row r="1032">
      <x:c r="A1032" s="7">
        <x:v>9</x:v>
      </x:c>
      <x:c r="B1032" s="7">
        <x:v>67</x:v>
      </x:c>
      <x:c r="C1032" s="12" t="n">
        <x:f>MOD(Settings!$B$17*C1031,Settings!$B$18)</x:f>
        <x:v>1835039105</x:v>
      </x:c>
      <x:c r="D1032" s="12" t="n">
        <x:f>MAX(C1032,1)/Settings!$B$18</x:f>
        <x:v>0.8545066722922524</x:v>
      </x:c>
      <x:c r="E1032" s="12" t="n">
        <x:f>-Settings!$B$11*LN(D1032)</x:f>
        <x:v>9.433858082403821</x:v>
      </x:c>
      <x:c r="F1032" s="12">
        <x:f t="shared" si="34"/>
        <x:v>4261.020989968848</x:v>
      </x:c>
      <x:c r="G1032" s="12" t="n">
        <x:f>MOD(Settings!$B$17*G1031,Settings!$B$18)</x:f>
        <x:v>1151785373</x:v>
      </x:c>
      <x:c r="H1032" s="12" t="n">
        <x:f>MAX(G1032,1)/Settings!$B$18</x:f>
        <x:v>0.5363418597431583</x:v>
      </x:c>
      <x:c r="I1032" s="12" t="n">
        <x:f>-Settings!$B$21*LN(H1032)</x:f>
        <x:v>2.4919340927591036</x:v>
      </x:c>
      <x:c r="J1032" s="12" t="n">
        <x:f>-Settings!$B$24*LN(H1032)</x:f>
        <x:v>7.47580227827731</x:v>
      </x:c>
      <x:c r="K1032" s="12" t="n">
        <x:f>Settings!$B$12</x:f>
        <x:v>300</x:v>
      </x:c>
      <x:c r="L1032" s="12" t="n">
        <x:f>Settings!$B$12*Settings!$B$25</x:f>
        <x:v>75</x:v>
      </x:c>
    </x:row>
    <x:row r="1033">
      <x:c r="A1033" s="7">
        <x:v>9</x:v>
      </x:c>
      <x:c r="B1033" s="7">
        <x:v>68</x:v>
      </x:c>
      <x:c r="C1033" s="12" t="n">
        <x:f>MOD(Settings!$B$17*C1032,Settings!$B$18)</x:f>
        <x:v>1489583168</x:v>
      </x:c>
      <x:c r="D1033" s="12" t="n">
        <x:f>MAX(C1033,1)/Settings!$B$18</x:f>
        <x:v>0.6936412158858223</x:v>
      </x:c>
      <x:c r="E1033" s="12" t="n">
        <x:f>-Settings!$B$11*LN(D1033)</x:f>
        <x:v>21.948025928830457</x:v>
      </x:c>
      <x:c r="F1033" s="12">
        <x:f t="shared" si="34"/>
        <x:v>4282.9690158976782</x:v>
      </x:c>
      <x:c r="G1033" s="12" t="n">
        <x:f>MOD(Settings!$B$17*G1032,Settings!$B$18)</x:f>
        <x:v>639169953</x:v>
      </x:c>
      <x:c r="H1033" s="12" t="n">
        <x:f>MAX(G1033,1)/Settings!$B$18</x:f>
        <x:v>0.2976367032610051</x:v>
      </x:c>
      <x:c r="I1033" s="12" t="n">
        <x:f>-Settings!$B$21*LN(H1033)</x:f>
        <x:v>4.847526611110691</x:v>
      </x:c>
      <x:c r="J1033" s="12" t="n">
        <x:f>-Settings!$B$24*LN(H1033)</x:f>
        <x:v>14.542579833332073</x:v>
      </x:c>
      <x:c r="K1033" s="12" t="n">
        <x:f>Settings!$B$12</x:f>
        <x:v>300</x:v>
      </x:c>
      <x:c r="L1033" s="12" t="n">
        <x:f>Settings!$B$12*Settings!$B$25</x:f>
        <x:v>75</x:v>
      </x:c>
    </x:row>
    <x:row r="1034">
      <x:c r="A1034" s="7">
        <x:v>9</x:v>
      </x:c>
      <x:c r="B1034" s="7">
        <x:v>69</x:v>
      </x:c>
      <x:c r="C1034" s="12" t="n">
        <x:f>MOD(Settings!$B$17*C1033,Settings!$B$18)</x:f>
        <x:v>59947850</x:v>
      </x:c>
      <x:c r="D1034" s="12" t="n">
        <x:f>MAX(C1034,1)/Settings!$B$18</x:f>
        <x:v>0.027915393015330376</x:v>
      </x:c>
      <x:c r="E1034" s="12" t="n">
        <x:f>-Settings!$B$11*LN(D1034)</x:f>
        <x:v>214.71462127903777</x:v>
      </x:c>
      <x:c r="F1034" s="12">
        <x:f t="shared" si="34"/>
        <x:v>4497.6836371767158</x:v>
      </x:c>
      <x:c r="G1034" s="12" t="n">
        <x:f>MOD(Settings!$B$17*G1033,Settings!$B$18)</x:f>
        <x:v>816197777</x:v>
      </x:c>
      <x:c r="H1034" s="12" t="n">
        <x:f>MAX(G1034,1)/Settings!$B$18</x:f>
        <x:v>0.3800717077125198</x:v>
      </x:c>
      <x:c r="I1034" s="12" t="n">
        <x:f>-Settings!$B$21*LN(H1034)</x:f>
        <x:v>3.8695813582301217</x:v>
      </x:c>
      <x:c r="J1034" s="12" t="n">
        <x:f>-Settings!$B$24*LN(H1034)</x:f>
        <x:v>11.608744074690366</x:v>
      </x:c>
      <x:c r="K1034" s="12" t="n">
        <x:f>Settings!$B$12</x:f>
        <x:v>300</x:v>
      </x:c>
      <x:c r="L1034" s="12" t="n">
        <x:f>Settings!$B$12*Settings!$B$25</x:f>
        <x:v>75</x:v>
      </x:c>
    </x:row>
    <x:row r="1035">
      <x:c r="A1035" s="7">
        <x:v>9</x:v>
      </x:c>
      <x:c r="B1035" s="7">
        <x:v>70</x:v>
      </x:c>
      <x:c r="C1035" s="12" t="n">
        <x:f>MOD(Settings!$B$17*C1034,Settings!$B$18)</x:f>
        <x:v>373684507</x:v>
      </x:c>
      <x:c r="D1035" s="12" t="n">
        <x:f>MAX(C1035,1)/Settings!$B$18</x:f>
        <x:v>0.1740104086576078</x:v>
      </x:c>
      <x:c r="E1035" s="12" t="n">
        <x:f>-Settings!$B$11*LN(D1035)</x:f>
        <x:v>104.91840970112615</x:v>
      </x:c>
      <x:c r="F1035" s="12">
        <x:f t="shared" si="34"/>
        <x:v>4602.6020468778415</x:v>
      </x:c>
      <x:c r="G1035" s="12" t="n">
        <x:f>MOD(Settings!$B$17*G1034,Settings!$B$18)</x:f>
        <x:v>1857984650</x:v>
      </x:c>
      <x:c r="H1035" s="12" t="n">
        <x:f>MAX(G1035,1)/Settings!$B$18</x:f>
        <x:v>0.8651915243199055</x:v>
      </x:c>
      <x:c r="I1035" s="12" t="n">
        <x:f>-Settings!$B$21*LN(H1035)</x:f>
        <x:v>0.5792175246411789</x:v>
      </x:c>
      <x:c r="J1035" s="12" t="n">
        <x:f>-Settings!$B$24*LN(H1035)</x:f>
        <x:v>1.737652573923537</x:v>
      </x:c>
      <x:c r="K1035" s="12" t="n">
        <x:f>Settings!$B$12</x:f>
        <x:v>300</x:v>
      </x:c>
      <x:c r="L1035" s="12" t="n">
        <x:f>Settings!$B$12*Settings!$B$25</x:f>
        <x:v>75</x:v>
      </x:c>
    </x:row>
    <x:row r="1036">
      <x:c r="A1036" s="7">
        <x:v>9</x:v>
      </x:c>
      <x:c r="B1036" s="7">
        <x:v>71</x:v>
      </x:c>
      <x:c r="C1036" s="12" t="n">
        <x:f>MOD(Settings!$B$17*C1035,Settings!$B$18)</x:f>
        <x:v>1273325321</x:v>
      </x:c>
      <x:c r="D1036" s="12" t="n">
        <x:f>MAX(C1036,1)/Settings!$B$18</x:f>
        <x:v>0.5929383084145088</x:v>
      </x:c>
      <x:c r="E1036" s="12" t="n">
        <x:f>-Settings!$B$11*LN(D1036)</x:f>
        <x:v>31.35989510544193</x:v>
      </x:c>
      <x:c r="F1036" s="12">
        <x:f t="shared" si="34"/>
        <x:v>4633.9619419832834</x:v>
      </x:c>
      <x:c r="G1036" s="12" t="n">
        <x:f>MOD(Settings!$B$17*G1035,Settings!$B$18)</x:f>
        <x:v>588301523</x:v>
      </x:c>
      <x:c r="H1036" s="12" t="n">
        <x:f>MAX(G1036,1)/Settings!$B$18</x:f>
        <x:v>0.27394924465285114</x:v>
      </x:c>
      <x:c r="I1036" s="12" t="n">
        <x:f>-Settings!$B$21*LN(H1036)</x:f>
        <x:v>5.179249712984318</x:v>
      </x:c>
      <x:c r="J1036" s="12" t="n">
        <x:f>-Settings!$B$24*LN(H1036)</x:f>
        <x:v>15.537749138952954</x:v>
      </x:c>
      <x:c r="K1036" s="12" t="n">
        <x:f>Settings!$B$12</x:f>
        <x:v>300</x:v>
      </x:c>
      <x:c r="L1036" s="12" t="n">
        <x:f>Settings!$B$12*Settings!$B$25</x:f>
        <x:v>75</x:v>
      </x:c>
    </x:row>
    <x:row r="1037">
      <x:c r="A1037" s="7">
        <x:v>9</x:v>
      </x:c>
      <x:c r="B1037" s="7">
        <x:v>72</x:v>
      </x:c>
      <x:c r="C1037" s="12" t="n">
        <x:f>MOD(Settings!$B$17*C1036,Settings!$B$18)</x:f>
        <x:v>1104127692</x:v>
      </x:c>
      <x:c r="D1037" s="12" t="n">
        <x:f>MAX(C1037,1)/Settings!$B$18</x:f>
        <x:v>0.5141495226482625</x:v>
      </x:c>
      <x:c r="E1037" s="12" t="n">
        <x:f>-Settings!$B$11*LN(D1037)</x:f>
        <x:v>39.91446934417827</x:v>
      </x:c>
      <x:c r="F1037" s="12">
        <x:f t="shared" si="34"/>
        <x:v>4673.8764113274619</x:v>
      </x:c>
      <x:c r="G1037" s="12" t="n">
        <x:f>MOD(Settings!$B$17*G1036,Settings!$B$18)</x:f>
        <x:v>568986273</x:v>
      </x:c>
      <x:c r="H1037" s="12" t="n">
        <x:f>MAX(G1037,1)/Settings!$B$18</x:f>
        <x:v>0.264954880468992</x:v>
      </x:c>
      <x:c r="I1037" s="12" t="n">
        <x:f>-Settings!$B$21*LN(H1037)</x:f>
        <x:v>5.312782919493447</x:v>
      </x:c>
      <x:c r="J1037" s="12" t="n">
        <x:f>-Settings!$B$24*LN(H1037)</x:f>
        <x:v>15.938348758480341</x:v>
      </x:c>
      <x:c r="K1037" s="12" t="n">
        <x:f>Settings!$B$12</x:f>
        <x:v>300</x:v>
      </x:c>
      <x:c r="L1037" s="12" t="n">
        <x:f>Settings!$B$12*Settings!$B$25</x:f>
        <x:v>75</x:v>
      </x:c>
    </x:row>
    <x:row r="1038">
      <x:c r="A1038" s="7">
        <x:v>9</x:v>
      </x:c>
      <x:c r="B1038" s="7">
        <x:v>73</x:v>
      </x:c>
      <x:c r="C1038" s="12" t="n">
        <x:f>MOD(Settings!$B$17*C1037,Settings!$B$18)</x:f>
        <x:v>667925717</x:v>
      </x:c>
      <x:c r="D1038" s="12" t="n">
        <x:f>MAX(C1038,1)/Settings!$B$18</x:f>
        <x:v>0.31102714934899806</x:v>
      </x:c>
      <x:c r="E1038" s="12" t="n">
        <x:f>-Settings!$B$11*LN(D1038)</x:f>
        <x:v>70.0725044202566</x:v>
      </x:c>
      <x:c r="F1038" s="12">
        <x:f t="shared" si="34"/>
        <x:v>4743.9489157477183</x:v>
      </x:c>
      <x:c r="G1038" s="12" t="n">
        <x:f>MOD(Settings!$B$17*G1037,Settings!$B$18)</x:f>
        <x:v>207610220</x:v>
      </x:c>
      <x:c r="H1038" s="12" t="n">
        <x:f>MAX(G1038,1)/Settings!$B$18</x:f>
        <x:v>0.09667604234846125</x:v>
      </x:c>
      <x:c r="I1038" s="12" t="n">
        <x:f>-Settings!$B$21*LN(H1038)</x:f>
        <x:v>9.345558638245066</x:v>
      </x:c>
      <x:c r="J1038" s="12" t="n">
        <x:f>-Settings!$B$24*LN(H1038)</x:f>
        <x:v>28.0366759147352</x:v>
      </x:c>
      <x:c r="K1038" s="12" t="n">
        <x:f>Settings!$B$12</x:f>
        <x:v>300</x:v>
      </x:c>
      <x:c r="L1038" s="12" t="n">
        <x:f>Settings!$B$12*Settings!$B$25</x:f>
        <x:v>75</x:v>
      </x:c>
    </x:row>
    <x:row r="1039">
      <x:c r="A1039" s="7">
        <x:v>9</x:v>
      </x:c>
      <x:c r="B1039" s="7">
        <x:v>74</x:v>
      </x:c>
      <x:c r="C1039" s="12" t="n">
        <x:f>MOD(Settings!$B$17*C1038,Settings!$B$18)</x:f>
        <x:v>930502750</x:v>
      </x:c>
      <x:c r="D1039" s="12" t="n">
        <x:f>MAX(C1039,1)/Settings!$B$18</x:f>
        <x:v>0.4332991086101621</x:v>
      </x:c>
      <x:c r="E1039" s="12" t="n">
        <x:f>-Settings!$B$11*LN(D1039)</x:f>
        <x:v>50.17962044700651</x:v>
      </x:c>
      <x:c r="F1039" s="12">
        <x:f t="shared" si="34"/>
        <x:v>4794.1285361947248</x:v>
      </x:c>
      <x:c r="G1039" s="12" t="n">
        <x:f>MOD(Settings!$B$17*G1038,Settings!$B$18)</x:f>
        <x:v>1791524812</x:v>
      </x:c>
      <x:c r="H1039" s="12" t="n">
        <x:f>MAX(G1039,1)/Settings!$B$18</x:f>
        <x:v>0.8342437505881506</x:v>
      </x:c>
      <x:c r="I1039" s="12" t="n">
        <x:f>-Settings!$B$21*LN(H1039)</x:f>
        <x:v>0.7249186097310863</x:v>
      </x:c>
      <x:c r="J1039" s="12" t="n">
        <x:f>-Settings!$B$24*LN(H1039)</x:f>
        <x:v>2.174755829193259</x:v>
      </x:c>
      <x:c r="K1039" s="12" t="n">
        <x:f>Settings!$B$12</x:f>
        <x:v>300</x:v>
      </x:c>
      <x:c r="L1039" s="12" t="n">
        <x:f>Settings!$B$12*Settings!$B$25</x:f>
        <x:v>75</x:v>
      </x:c>
    </x:row>
    <x:row r="1040">
      <x:c r="A1040" s="7">
        <x:v>9</x:v>
      </x:c>
      <x:c r="B1040" s="7">
        <x:v>75</x:v>
      </x:c>
      <x:c r="C1040" s="12" t="n">
        <x:f>MOD(Settings!$B$17*C1039,Settings!$B$18)</x:f>
        <x:v>983801796</x:v>
      </x:c>
      <x:c r="D1040" s="12" t="n">
        <x:f>MAX(C1040,1)/Settings!$B$18</x:f>
        <x:v>0.4581184109943539</x:v>
      </x:c>
      <x:c r="E1040" s="12" t="n">
        <x:f>-Settings!$B$11*LN(D1040)</x:f>
        <x:v>46.83765533966954</x:v>
      </x:c>
      <x:c r="F1040" s="12">
        <x:f t="shared" si="34"/>
        <x:v>4840.9661915343941</x:v>
      </x:c>
      <x:c r="G1040" s="12" t="n">
        <x:f>MOD(Settings!$B$17*G1039,Settings!$B$18)</x:f>
        <x:v>289300697</x:v>
      </x:c>
      <x:c r="H1040" s="12" t="n">
        <x:f>MAX(G1040,1)/Settings!$B$18</x:f>
        <x:v>0.13471613504677832</x:v>
      </x:c>
      <x:c r="I1040" s="12" t="n">
        <x:f>-Settings!$B$21*LN(H1040)</x:f>
        <x:v>8.018341670741767</x:v>
      </x:c>
      <x:c r="J1040" s="12" t="n">
        <x:f>-Settings!$B$24*LN(H1040)</x:f>
        <x:v>24.0550250122253</x:v>
      </x:c>
      <x:c r="K1040" s="12" t="n">
        <x:f>Settings!$B$12</x:f>
        <x:v>300</x:v>
      </x:c>
      <x:c r="L1040" s="12" t="n">
        <x:f>Settings!$B$12*Settings!$B$25</x:f>
        <x:v>75</x:v>
      </x:c>
    </x:row>
    <x:row r="1041">
      <x:c r="A1041" s="7">
        <x:v>9</x:v>
      </x:c>
      <x:c r="B1041" s="7">
        <x:v>76</x:v>
      </x:c>
      <x:c r="C1041" s="12" t="n">
        <x:f>MOD(Settings!$B$17*C1040,Settings!$B$18)</x:f>
        <x:v>1280187119</x:v>
      </x:c>
      <x:c r="D1041" s="12" t="n">
        <x:f>MAX(C1041,1)/Settings!$B$18</x:f>
        <x:v>0.5961335821059223</x:v>
      </x:c>
      <x:c r="E1041" s="12" t="n">
        <x:f>-Settings!$B$11*LN(D1041)</x:f>
        <x:v>31.037430358811612</x:v>
      </x:c>
      <x:c r="F1041" s="12">
        <x:f t="shared" si="34"/>
        <x:v>4872.0036218932055</x:v>
      </x:c>
      <x:c r="G1041" s="12" t="n">
        <x:f>MOD(Settings!$B$17*G1040,Settings!$B$18)</x:f>
        <x:v>373837671</x:v>
      </x:c>
      <x:c r="H1041" s="12" t="n">
        <x:f>MAX(G1041,1)/Settings!$B$18</x:f>
        <x:v>0.17408173120305023</x:v>
      </x:c>
      <x:c r="I1041" s="12" t="n">
        <x:f>-Settings!$B$21*LN(H1041)</x:f>
        <x:v>6.992921481974184</x:v>
      </x:c>
      <x:c r="J1041" s="12" t="n">
        <x:f>-Settings!$B$24*LN(H1041)</x:f>
        <x:v>20.97876444592255</x:v>
      </x:c>
      <x:c r="K1041" s="12" t="n">
        <x:f>Settings!$B$12</x:f>
        <x:v>300</x:v>
      </x:c>
      <x:c r="L1041" s="12" t="n">
        <x:f>Settings!$B$12*Settings!$B$25</x:f>
        <x:v>75</x:v>
      </x:c>
    </x:row>
    <x:row r="1042">
      <x:c r="A1042" s="7">
        <x:v>9</x:v>
      </x:c>
      <x:c r="B1042" s="7">
        <x:v>77</x:v>
      </x:c>
      <x:c r="C1042" s="12" t="n">
        <x:f>MOD(Settings!$B$17*C1041,Settings!$B$18)</x:f>
        <x:v>466249740</x:v>
      </x:c>
      <x:c r="D1042" s="12" t="n">
        <x:f>MAX(C1042,1)/Settings!$B$18</x:f>
        <x:v>0.21711445423640052</x:v>
      </x:c>
      <x:c r="E1042" s="12" t="n">
        <x:f>-Settings!$B$11*LN(D1042)</x:f>
        <x:v>91.639837536675</x:v>
      </x:c>
      <x:c r="F1042" s="12">
        <x:f t="shared" si="34"/>
        <x:v>4963.6434594298807</x:v>
      </x:c>
      <x:c r="G1042" s="12" t="n">
        <x:f>MOD(Settings!$B$17*G1041,Settings!$B$18)</x:f>
        <x:v>1700069022</x:v>
      </x:c>
      <x:c r="H1042" s="12" t="n">
        <x:f>MAX(G1042,1)/Settings!$B$18</x:f>
        <x:v>0.791656329665173</x:v>
      </x:c>
      <x:c r="I1042" s="12" t="n">
        <x:f>-Settings!$B$21*LN(H1042)</x:f>
        <x:v>0.9345116341271866</x:v>
      </x:c>
      <x:c r="J1042" s="12" t="n">
        <x:f>-Settings!$B$24*LN(H1042)</x:f>
        <x:v>2.8035349023815597</x:v>
      </x:c>
      <x:c r="K1042" s="12" t="n">
        <x:f>Settings!$B$12</x:f>
        <x:v>300</x:v>
      </x:c>
      <x:c r="L1042" s="12" t="n">
        <x:f>Settings!$B$12*Settings!$B$25</x:f>
        <x:v>75</x:v>
      </x:c>
    </x:row>
    <x:row r="1043">
      <x:c r="A1043" s="7">
        <x:v>9</x:v>
      </x:c>
      <x:c r="B1043" s="7">
        <x:v>78</x:v>
      </x:c>
      <x:c r="C1043" s="12" t="n">
        <x:f>MOD(Settings!$B$17*C1042,Settings!$B$18)</x:f>
        <x:v>91552277</x:v>
      </x:c>
      <x:c r="D1043" s="12" t="n">
        <x:f>MAX(C1043,1)/Settings!$B$18</x:f>
        <x:v>0.04263235118362697</x:v>
      </x:c>
      <x:c r="E1043" s="12" t="n">
        <x:f>-Settings!$B$11*LN(D1043)</x:f>
        <x:v>189.30851378773863</x:v>
      </x:c>
      <x:c r="F1043" s="12">
        <x:f t="shared" si="34"/>
        <x:v>5152.9519732176195</x:v>
      </x:c>
      <x:c r="G1043" s="12" t="n">
        <x:f>MOD(Settings!$B$17*G1042,Settings!$B$18)</x:f>
        <x:v>790129419</x:v>
      </x:c>
      <x:c r="H1043" s="12" t="n">
        <x:f>MAX(G1043,1)/Settings!$B$18</x:f>
        <x:v>0.3679326825625881</x:v>
      </x:c>
      <x:c r="I1043" s="12" t="n">
        <x:f>-Settings!$B$21*LN(H1043)</x:f>
        <x:v>3.9994211414623777</x:v>
      </x:c>
      <x:c r="J1043" s="12" t="n">
        <x:f>-Settings!$B$24*LN(H1043)</x:f>
        <x:v>11.998263424387133</x:v>
      </x:c>
      <x:c r="K1043" s="12" t="n">
        <x:f>Settings!$B$12</x:f>
        <x:v>300</x:v>
      </x:c>
      <x:c r="L1043" s="12" t="n">
        <x:f>Settings!$B$12*Settings!$B$25</x:f>
        <x:v>75</x:v>
      </x:c>
    </x:row>
    <x:row r="1044">
      <x:c r="A1044" s="7">
        <x:v>9</x:v>
      </x:c>
      <x:c r="B1044" s="7">
        <x:v>79</x:v>
      </x:c>
      <x:c r="C1044" s="12" t="n">
        <x:f>MOD(Settings!$B$17*C1043,Settings!$B$18)</x:f>
        <x:v>1120828287</x:v>
      </x:c>
      <x:c r="D1044" s="12" t="n">
        <x:f>MAX(C1044,1)/Settings!$B$18</x:f>
        <x:v>0.5219263432183892</x:v>
      </x:c>
      <x:c r="E1044" s="12" t="n">
        <x:f>-Settings!$B$11*LN(D1044)</x:f>
        <x:v>39.013728360081146</x:v>
      </x:c>
      <x:c r="F1044" s="12">
        <x:f t="shared" si="34"/>
        <x:v>5191.9657015777011</x:v>
      </x:c>
      <x:c r="G1044" s="12" t="n">
        <x:f>MOD(Settings!$B$17*G1043,Settings!$B$18)</x:f>
        <x:v>1813755732</x:v>
      </x:c>
      <x:c r="H1044" s="12" t="n">
        <x:f>MAX(G1044,1)/Settings!$B$18</x:f>
        <x:v>0.8445958294182065</x:v>
      </x:c>
      <x:c r="I1044" s="12" t="n">
        <x:f>-Settings!$B$21*LN(H1044)</x:f>
        <x:v>0.6755882977269047</x:v>
      </x:c>
      <x:c r="J1044" s="12" t="n">
        <x:f>-Settings!$B$24*LN(H1044)</x:f>
        <x:v>2.026764893180714</x:v>
      </x:c>
      <x:c r="K1044" s="12" t="n">
        <x:f>Settings!$B$12</x:f>
        <x:v>300</x:v>
      </x:c>
      <x:c r="L1044" s="12" t="n">
        <x:f>Settings!$B$12*Settings!$B$25</x:f>
        <x:v>75</x:v>
      </x:c>
    </x:row>
    <x:row r="1045">
      <x:c r="A1045" s="7">
        <x:v>9</x:v>
      </x:c>
      <x:c r="B1045" s="7">
        <x:v>80</x:v>
      </x:c>
      <x:c r="C1045" s="12" t="n">
        <x:f>MOD(Settings!$B$17*C1044,Settings!$B$18)</x:f>
        <x:v>34468125</x:v>
      </x:c>
      <x:c r="D1045" s="12" t="n">
        <x:f>MAX(C1045,1)/Settings!$B$18</x:f>
        <x:v>0.016050471466058154</x:v>
      </x:c>
      <x:c r="E1045" s="12" t="n">
        <x:f>-Settings!$B$11*LN(D1045)</x:f>
        <x:v>247.9210233003156</x:v>
      </x:c>
      <x:c r="F1045" s="12">
        <x:f t="shared" si="34"/>
        <x:v>5439.886724878017</x:v>
      </x:c>
      <x:c r="G1045" s="12" t="n">
        <x:f>MOD(Settings!$B$17*G1044,Settings!$B$18)</x:f>
        <x:v>262218559</x:v>
      </x:c>
      <x:c r="H1045" s="12" t="n">
        <x:f>MAX(G1045,1)/Settings!$B$18</x:f>
        <x:v>0.12210503179677996</x:v>
      </x:c>
      <x:c r="I1045" s="12" t="n">
        <x:f>-Settings!$B$21*LN(H1045)</x:f>
        <x:v>8.41149475303107</x:v>
      </x:c>
      <x:c r="J1045" s="12" t="n">
        <x:f>-Settings!$B$24*LN(H1045)</x:f>
        <x:v>25.234484259093207</x:v>
      </x:c>
      <x:c r="K1045" s="12" t="n">
        <x:f>Settings!$B$12</x:f>
        <x:v>300</x:v>
      </x:c>
      <x:c r="L1045" s="12" t="n">
        <x:f>Settings!$B$12*Settings!$B$25</x:f>
        <x:v>75</x:v>
      </x:c>
    </x:row>
    <x:row r="1046">
      <x:c r="A1046" s="7">
        <x:v>9</x:v>
      </x:c>
      <x:c r="B1046" s="7">
        <x:v>81</x:v>
      </x:c>
      <x:c r="C1046" s="12" t="n">
        <x:f>MOD(Settings!$B$17*C1045,Settings!$B$18)</x:f>
        <x:v>1632675832</x:v>
      </x:c>
      <x:c r="D1046" s="12" t="n">
        <x:f>MAX(C1046,1)/Settings!$B$18</x:f>
        <x:v>0.7602739300393844</x:v>
      </x:c>
      <x:c r="E1046" s="12" t="n">
        <x:f>-Settings!$B$11*LN(D1046)</x:f>
        <x:v>16.44458858281422</x:v>
      </x:c>
      <x:c r="F1046" s="12">
        <x:f t="shared" si="34"/>
        <x:v>5456.3313134608316</x:v>
      </x:c>
      <x:c r="G1046" s="12" t="n">
        <x:f>MOD(Settings!$B$17*G1045,Settings!$B$18)</x:f>
        <x:v>470877469</x:v>
      </x:c>
      <x:c r="H1046" s="12" t="n">
        <x:f>MAX(G1046,1)/Settings!$B$18</x:f>
        <x:v>0.21926940848085535</x:v>
      </x:c>
      <x:c r="I1046" s="12" t="n">
        <x:f>-Settings!$B$21*LN(H1046)</x:f>
        <x:v>6.069816518000503</x:v>
      </x:c>
      <x:c r="J1046" s="12" t="n">
        <x:f>-Settings!$B$24*LN(H1046)</x:f>
        <x:v>18.20944955400151</x:v>
      </x:c>
      <x:c r="K1046" s="12" t="n">
        <x:f>Settings!$B$12</x:f>
        <x:v>300</x:v>
      </x:c>
      <x:c r="L1046" s="12" t="n">
        <x:f>Settings!$B$12*Settings!$B$25</x:f>
        <x:v>75</x:v>
      </x:c>
    </x:row>
    <x:row r="1047">
      <x:c r="A1047" s="7">
        <x:v>9</x:v>
      </x:c>
      <x:c r="B1047" s="7">
        <x:v>82</x:v>
      </x:c>
      <x:c r="C1047" s="12" t="n">
        <x:f>MOD(Settings!$B$17*C1046,Settings!$B$18)</x:f>
        <x:v>1984150705</x:v>
      </x:c>
      <x:c r="D1047" s="12" t="n">
        <x:f>MAX(C1047,1)/Settings!$B$18</x:f>
        <x:v>0.9239421719331025</x:v>
      </x:c>
      <x:c r="E1047" s="12" t="n">
        <x:f>-Settings!$B$11*LN(D1047)</x:f>
        <x:v>4.746347627215681</x:v>
      </x:c>
      <x:c r="F1047" s="12">
        <x:f t="shared" si="34"/>
        <x:v>5461.0776610880475</x:v>
      </x:c>
      <x:c r="G1047" s="12" t="n">
        <x:f>MOD(Settings!$B$17*G1046,Settings!$B$18)</x:f>
        <x:v>560382288</x:v>
      </x:c>
      <x:c r="H1047" s="12" t="n">
        <x:f>MAX(G1047,1)/Settings!$B$18</x:f>
        <x:v>0.2609483377360498</x:v>
      </x:c>
      <x:c r="I1047" s="12" t="n">
        <x:f>-Settings!$B$21*LN(H1047)</x:f>
        <x:v>5.373731323842859</x:v>
      </x:c>
      <x:c r="J1047" s="12" t="n">
        <x:f>-Settings!$B$24*LN(H1047)</x:f>
        <x:v>16.121193971528577</x:v>
      </x:c>
      <x:c r="K1047" s="12" t="n">
        <x:f>Settings!$B$12</x:f>
        <x:v>300</x:v>
      </x:c>
      <x:c r="L1047" s="12" t="n">
        <x:f>Settings!$B$12*Settings!$B$25</x:f>
        <x:v>75</x:v>
      </x:c>
    </x:row>
    <x:row r="1048">
      <x:c r="A1048" s="7">
        <x:v>9</x:v>
      </x:c>
      <x:c r="B1048" s="7">
        <x:v>83</x:v>
      </x:c>
      <x:c r="C1048" s="12" t="n">
        <x:f>MOD(Settings!$B$17*C1047,Settings!$B$18)</x:f>
        <x:v>1494828319</x:v>
      </x:c>
      <x:c r="D1048" s="12" t="n">
        <x:f>MAX(C1048,1)/Settings!$B$18</x:f>
        <x:v>0.6960836796537432</x:v>
      </x:c>
      <x:c r="E1048" s="12" t="n">
        <x:f>-Settings!$B$11*LN(D1048)</x:f>
        <x:v>21.737123789227734</x:v>
      </x:c>
      <x:c r="F1048" s="12">
        <x:f t="shared" si="34"/>
        <x:v>5482.8147848772751</x:v>
      </x:c>
      <x:c r="G1048" s="12" t="n">
        <x:f>MOD(Settings!$B$17*G1047,Settings!$B$18)</x:f>
        <x:v>1629322321</x:v>
      </x:c>
      <x:c r="H1048" s="12" t="n">
        <x:f>MAX(G1048,1)/Settings!$B$18</x:f>
        <x:v>0.7587123297893965</x:v>
      </x:c>
      <x:c r="I1048" s="12" t="n">
        <x:f>-Settings!$B$21*LN(H1048)</x:f>
        <x:v>1.1045303422597699</x:v>
      </x:c>
      <x:c r="J1048" s="12" t="n">
        <x:f>-Settings!$B$24*LN(H1048)</x:f>
        <x:v>3.3135910267793096</x:v>
      </x:c>
      <x:c r="K1048" s="12" t="n">
        <x:f>Settings!$B$12</x:f>
        <x:v>300</x:v>
      </x:c>
      <x:c r="L1048" s="12" t="n">
        <x:f>Settings!$B$12*Settings!$B$25</x:f>
        <x:v>75</x:v>
      </x:c>
    </x:row>
    <x:row r="1049">
      <x:c r="A1049" s="7">
        <x:v>9</x:v>
      </x:c>
      <x:c r="B1049" s="7">
        <x:v>84</x:v>
      </x:c>
      <x:c r="C1049" s="12" t="n">
        <x:f>MOD(Settings!$B$17*C1048,Settings!$B$18)</x:f>
        <x:v>168371180</x:v>
      </x:c>
      <x:c r="D1049" s="12" t="n">
        <x:f>MAX(C1049,1)/Settings!$B$18</x:f>
        <x:v>0.07840394046083277</x:v>
      </x:c>
      <x:c r="E1049" s="12" t="n">
        <x:f>-Settings!$B$11*LN(D1049)</x:f>
        <x:v>152.75286551452837</x:v>
      </x:c>
      <x:c r="F1049" s="12">
        <x:f t="shared" si="34"/>
        <x:v>5635.5676503918039</x:v>
      </x:c>
      <x:c r="G1049" s="12" t="n">
        <x:f>MOD(Settings!$B$17*G1048,Settings!$B$18)</x:f>
        <x:v>1456266150</x:v>
      </x:c>
      <x:c r="H1049" s="12" t="n">
        <x:f>MAX(G1049,1)/Settings!$B$18</x:f>
        <x:v>0.6781267703874627</x:v>
      </x:c>
      <x:c r="I1049" s="12" t="n">
        <x:f>-Settings!$B$21*LN(H1049)</x:f>
        <x:v>1.5536841261883925</x:v>
      </x:c>
      <x:c r="J1049" s="12" t="n">
        <x:f>-Settings!$B$24*LN(H1049)</x:f>
        <x:v>4.661052378565177</x:v>
      </x:c>
      <x:c r="K1049" s="12" t="n">
        <x:f>Settings!$B$12</x:f>
        <x:v>300</x:v>
      </x:c>
      <x:c r="L1049" s="12" t="n">
        <x:f>Settings!$B$12*Settings!$B$25</x:f>
        <x:v>75</x:v>
      </x:c>
    </x:row>
    <x:row r="1050">
      <x:c r="A1050" s="7">
        <x:v>9</x:v>
      </x:c>
      <x:c r="B1050" s="7">
        <x:v>85</x:v>
      </x:c>
      <x:c r="C1050" s="12" t="n">
        <x:f>MOD(Settings!$B$17*C1049,Settings!$B$18)</x:f>
        <x:v>1578459161</x:v>
      </x:c>
      <x:c r="D1050" s="12" t="n">
        <x:f>MAX(C1050,1)/Settings!$B$18</x:f>
        <x:v>0.7350273252162278</x:v>
      </x:c>
      <x:c r="E1050" s="12" t="n">
        <x:f>-Settings!$B$11*LN(D1050)</x:f>
        <x:v>18.470856197725094</x:v>
      </x:c>
      <x:c r="F1050" s="12">
        <x:f t="shared" si="34"/>
        <x:v>5654.0385065895289</x:v>
      </x:c>
      <x:c r="G1050" s="12" t="n">
        <x:f>MOD(Settings!$B$17*G1049,Settings!$B$18)</x:f>
        <x:v>594058191</x:v>
      </x:c>
      <x:c r="H1050" s="12" t="n">
        <x:f>MAX(G1050,1)/Settings!$B$18</x:f>
        <x:v>0.2766299020855827</x:v>
      </x:c>
      <x:c r="I1050" s="12" t="n">
        <x:f>-Settings!$B$21*LN(H1050)</x:f>
        <x:v>5.140299038869929</x:v>
      </x:c>
      <x:c r="J1050" s="12" t="n">
        <x:f>-Settings!$B$24*LN(H1050)</x:f>
        <x:v>15.420897116609787</x:v>
      </x:c>
      <x:c r="K1050" s="12" t="n">
        <x:f>Settings!$B$12</x:f>
        <x:v>300</x:v>
      </x:c>
      <x:c r="L1050" s="12" t="n">
        <x:f>Settings!$B$12*Settings!$B$25</x:f>
        <x:v>75</x:v>
      </x:c>
    </x:row>
    <x:row r="1051">
      <x:c r="A1051" s="7">
        <x:v>9</x:v>
      </x:c>
      <x:c r="B1051" s="7">
        <x:v>86</x:v>
      </x:c>
      <x:c r="C1051" s="12" t="n">
        <x:f>MOD(Settings!$B$17*C1050,Settings!$B$18)</x:f>
        <x:v>1297627536</x:v>
      </x:c>
      <x:c r="D1051" s="12" t="n">
        <x:f>MAX(C1051,1)/Settings!$B$18</x:f>
        <x:v>0.6042549091411079</x:v>
      </x:c>
      <x:c r="E1051" s="12" t="n">
        <x:f>-Settings!$B$11*LN(D1051)</x:f>
        <x:v>30.225548104632622</x:v>
      </x:c>
      <x:c r="F1051" s="12">
        <x:f t="shared" si="34"/>
        <x:v>5684.2640546941611</x:v>
      </x:c>
      <x:c r="G1051" s="12" t="n">
        <x:f>MOD(Settings!$B$17*G1050,Settings!$B$18)</x:f>
        <x:v>684541234</x:v>
      </x:c>
      <x:c r="H1051" s="12" t="n">
        <x:f>MAX(G1051,1)/Settings!$B$18</x:f>
        <x:v>0.3187643523881046</x:v>
      </x:c>
      <x:c r="I1051" s="12" t="n">
        <x:f>-Settings!$B$21*LN(H1051)</x:f>
        <x:v>4.573212625693019</x:v>
      </x:c>
      <x:c r="J1051" s="12" t="n">
        <x:f>-Settings!$B$24*LN(H1051)</x:f>
        <x:v>13.719637877079057</x:v>
      </x:c>
      <x:c r="K1051" s="12" t="n">
        <x:f>Settings!$B$12</x:f>
        <x:v>300</x:v>
      </x:c>
      <x:c r="L1051" s="12" t="n">
        <x:f>Settings!$B$12*Settings!$B$25</x:f>
        <x:v>75</x:v>
      </x:c>
    </x:row>
    <x:row r="1052">
      <x:c r="A1052" s="7">
        <x:v>9</x:v>
      </x:c>
      <x:c r="B1052" s="7">
        <x:v>87</x:v>
      </x:c>
      <x:c r="C1052" s="12" t="n">
        <x:f>MOD(Settings!$B$17*C1051,Settings!$B$18)</x:f>
        <x:v>1529562267</x:v>
      </x:c>
      <x:c r="D1052" s="12" t="n">
        <x:f>MAX(C1052,1)/Settings!$B$18</x:f>
        <x:v>0.7122579346002349</x:v>
      </x:c>
      <x:c r="E1052" s="12" t="n">
        <x:f>-Settings!$B$11*LN(D1052)</x:f>
        <x:v>20.35890992857805</x:v>
      </x:c>
      <x:c r="F1052" s="12">
        <x:f t="shared" si="34"/>
        <x:v>5704.6229646227393</x:v>
      </x:c>
      <x:c r="G1052" s="12" t="n">
        <x:f>MOD(Settings!$B$17*G1051,Settings!$B$18)</x:f>
        <x:v>1014622859</x:v>
      </x:c>
      <x:c r="H1052" s="12" t="n">
        <x:f>MAX(G1052,1)/Settings!$B$18</x:f>
        <x:v>0.4724705868738101</x:v>
      </x:c>
      <x:c r="I1052" s="12" t="n">
        <x:f>-Settings!$B$21*LN(H1052)</x:f>
        <x:v>2.9991191359538787</x:v>
      </x:c>
      <x:c r="J1052" s="12" t="n">
        <x:f>-Settings!$B$24*LN(H1052)</x:f>
        <x:v>8.997357407861635</x:v>
      </x:c>
      <x:c r="K1052" s="12" t="n">
        <x:f>Settings!$B$12</x:f>
        <x:v>300</x:v>
      </x:c>
      <x:c r="L1052" s="12" t="n">
        <x:f>Settings!$B$12*Settings!$B$25</x:f>
        <x:v>75</x:v>
      </x:c>
    </x:row>
    <x:row r="1053">
      <x:c r="A1053" s="7">
        <x:v>9</x:v>
      </x:c>
      <x:c r="B1053" s="7">
        <x:v>88</x:v>
      </x:c>
      <x:c r="C1053" s="12" t="n">
        <x:f>MOD(Settings!$B$17*C1052,Settings!$B$18)</x:f>
        <x:v>1973766879</x:v>
      </x:c>
      <x:c r="D1053" s="12" t="n">
        <x:f>MAX(C1053,1)/Settings!$B$18</x:f>
        <x:v>0.9191068261485112</x:v>
      </x:c>
      <x:c r="E1053" s="12" t="n">
        <x:f>-Settings!$B$11*LN(D1053)</x:f>
        <x:v>5.061175299208484</x:v>
      </x:c>
      <x:c r="F1053" s="12">
        <x:f t="shared" si="34"/>
        <x:v>5709.6841399219475</x:v>
      </x:c>
      <x:c r="G1053" s="12" t="n">
        <x:f>MOD(Settings!$B$17*G1052,Settings!$B$18)</x:f>
        <x:v>1746234033</x:v>
      </x:c>
      <x:c r="H1053" s="12" t="n">
        <x:f>MAX(G1053,1)/Settings!$B$18</x:f>
        <x:v>0.8131535881260193</x:v>
      </x:c>
      <x:c r="I1053" s="12" t="n">
        <x:f>-Settings!$B$21*LN(H1053)</x:f>
        <x:v>0.8273410879696601</x:v>
      </x:c>
      <x:c r="J1053" s="12" t="n">
        <x:f>-Settings!$B$24*LN(H1053)</x:f>
        <x:v>2.4820232639089803</x:v>
      </x:c>
      <x:c r="K1053" s="12" t="n">
        <x:f>Settings!$B$12</x:f>
        <x:v>300</x:v>
      </x:c>
      <x:c r="L1053" s="12" t="n">
        <x:f>Settings!$B$12*Settings!$B$25</x:f>
        <x:v>75</x:v>
      </x:c>
    </x:row>
    <x:row r="1054">
      <x:c r="A1054" s="7">
        <x:v>9</x:v>
      </x:c>
      <x:c r="B1054" s="7">
        <x:v>89</x:v>
      </x:c>
      <x:c r="C1054" s="12" t="n">
        <x:f>MOD(Settings!$B$17*C1053,Settings!$B$18)</x:f>
        <x:v>920040144</x:v>
      </x:c>
      <x:c r="D1054" s="12" t="n">
        <x:f>MAX(C1054,1)/Settings!$B$18</x:f>
        <x:v>0.4284270780293397</x:v>
      </x:c>
      <x:c r="E1054" s="12" t="n">
        <x:f>-Settings!$B$11*LN(D1054)</x:f>
        <x:v>50.858084103278635</x:v>
      </x:c>
      <x:c r="F1054" s="12">
        <x:f t="shared" si="34"/>
        <x:v>5760.5422240252265</x:v>
      </x:c>
      <x:c r="G1054" s="12" t="n">
        <x:f>MOD(Settings!$B$17*G1053,Settings!$B$18)</x:f>
        <x:v>1443872729</x:v>
      </x:c>
      <x:c r="H1054" s="12" t="n">
        <x:f>MAX(G1054,1)/Settings!$B$18</x:f>
        <x:v>0.6723556340077685</x:v>
      </x:c>
      <x:c r="I1054" s="12" t="n">
        <x:f>-Settings!$B$21*LN(H1054)</x:f>
        <x:v>1.5878714446863886</x:v>
      </x:c>
      <x:c r="J1054" s="12" t="n">
        <x:f>-Settings!$B$24*LN(H1054)</x:f>
        <x:v>4.763614334059166</x:v>
      </x:c>
      <x:c r="K1054" s="12" t="n">
        <x:f>Settings!$B$12</x:f>
        <x:v>300</x:v>
      </x:c>
      <x:c r="L1054" s="12" t="n">
        <x:f>Settings!$B$12*Settings!$B$25</x:f>
        <x:v>75</x:v>
      </x:c>
    </x:row>
    <x:row r="1055">
      <x:c r="A1055" s="7">
        <x:v>9</x:v>
      </x:c>
      <x:c r="B1055" s="7">
        <x:v>90</x:v>
      </x:c>
      <x:c r="C1055" s="12" t="n">
        <x:f>MOD(Settings!$B$17*C1054,Settings!$B$18)</x:f>
        <x:v>1232441808</x:v>
      </x:c>
      <x:c r="D1055" s="12" t="n">
        <x:f>MAX(C1055,1)/Settings!$B$18</x:f>
        <x:v>0.5739004391124009</x:v>
      </x:c>
      <x:c r="E1055" s="12" t="n">
        <x:f>-Settings!$B$11*LN(D1055)</x:f>
        <x:v>33.31796092383786</x:v>
      </x:c>
      <x:c r="F1055" s="12">
        <x:f t="shared" si="34"/>
        <x:v>5793.8601849490642</x:v>
      </x:c>
      <x:c r="G1055" s="12" t="n">
        <x:f>MOD(Settings!$B$17*G1054,Settings!$B$18)</x:f>
        <x:v>603745203</x:v>
      </x:c>
      <x:c r="H1055" s="12" t="n">
        <x:f>MAX(G1055,1)/Settings!$B$18</x:f>
        <x:v>0.28114076856576875</x:v>
      </x:c>
      <x:c r="I1055" s="12" t="n">
        <x:f>-Settings!$B$21*LN(H1055)</x:f>
        <x:v>5.075599117339064</x:v>
      </x:c>
      <x:c r="J1055" s="12" t="n">
        <x:f>-Settings!$B$24*LN(H1055)</x:f>
        <x:v>15.226797352017194</x:v>
      </x:c>
      <x:c r="K1055" s="12" t="n">
        <x:f>Settings!$B$12</x:f>
        <x:v>300</x:v>
      </x:c>
      <x:c r="L1055" s="12" t="n">
        <x:f>Settings!$B$12*Settings!$B$25</x:f>
        <x:v>75</x:v>
      </x:c>
    </x:row>
    <x:row r="1056">
      <x:c r="A1056" s="7">
        <x:v>9</x:v>
      </x:c>
      <x:c r="B1056" s="7">
        <x:v>91</x:v>
      </x:c>
      <x:c r="C1056" s="12" t="n">
        <x:f>MOD(Settings!$B$17*C1055,Settings!$B$18)</x:f>
        <x:v>1169691741</x:v>
      </x:c>
      <x:c r="D1056" s="12" t="n">
        <x:f>MAX(C1056,1)/Settings!$B$18</x:f>
        <x:v>0.5446801621209272</x:v>
      </x:c>
      <x:c r="E1056" s="12" t="n">
        <x:f>-Settings!$B$11*LN(D1056)</x:f>
        <x:v>36.45339090488712</x:v>
      </x:c>
      <x:c r="F1056" s="12">
        <x:f t="shared" si="34"/>
        <x:v>5830.3135758539511</x:v>
      </x:c>
      <x:c r="G1056" s="12" t="n">
        <x:f>MOD(Settings!$B$17*G1055,Settings!$B$18)</x:f>
        <x:v>285394746</x:v>
      </x:c>
      <x:c r="H1056" s="12" t="n">
        <x:f>MAX(G1056,1)/Settings!$B$18</x:f>
        <x:v>0.13289728487511038</x:v>
      </x:c>
      <x:c r="I1056" s="12" t="n">
        <x:f>-Settings!$B$21*LN(H1056)</x:f>
        <x:v>8.072714973221043</x:v>
      </x:c>
      <x:c r="J1056" s="12" t="n">
        <x:f>-Settings!$B$24*LN(H1056)</x:f>
        <x:v>24.21814491966313</x:v>
      </x:c>
      <x:c r="K1056" s="12" t="n">
        <x:f>Settings!$B$12</x:f>
        <x:v>300</x:v>
      </x:c>
      <x:c r="L1056" s="12" t="n">
        <x:f>Settings!$B$12*Settings!$B$25</x:f>
        <x:v>75</x:v>
      </x:c>
    </x:row>
    <x:row r="1057">
      <x:c r="A1057" s="7">
        <x:v>9</x:v>
      </x:c>
      <x:c r="B1057" s="7">
        <x:v>92</x:v>
      </x:c>
      <x:c r="C1057" s="12" t="n">
        <x:f>MOD(Settings!$B$17*C1056,Settings!$B$18)</x:f>
        <x:v>943786349</x:v>
      </x:c>
      <x:c r="D1057" s="12" t="n">
        <x:f>MAX(C1057,1)/Settings!$B$18</x:f>
        <x:v>0.4394847664234623</x:v>
      </x:c>
      <x:c r="E1057" s="12" t="n">
        <x:f>-Settings!$B$11*LN(D1057)</x:f>
        <x:v>49.329133416608926</x:v>
      </x:c>
      <x:c r="F1057" s="12">
        <x:f t="shared" si="34"/>
        <x:v>5879.6427092705599</x:v>
      </x:c>
      <x:c r="G1057" s="12" t="n">
        <x:f>MOD(Settings!$B$17*G1056,Settings!$B$18)</x:f>
        <x:v>1298512271</x:v>
      </x:c>
      <x:c r="H1057" s="12" t="n">
        <x:f>MAX(G1057,1)/Settings!$B$18</x:f>
        <x:v>0.604666895980326</x:v>
      </x:c>
      <x:c r="I1057" s="12" t="n">
        <x:f>-Settings!$B$21*LN(H1057)</x:f>
        <x:v>2.0123102309417895</x:v>
      </x:c>
      <x:c r="J1057" s="12" t="n">
        <x:f>-Settings!$B$24*LN(H1057)</x:f>
        <x:v>6.0369306928253685</x:v>
      </x:c>
      <x:c r="K1057" s="12" t="n">
        <x:f>Settings!$B$12</x:f>
        <x:v>300</x:v>
      </x:c>
      <x:c r="L1057" s="12" t="n">
        <x:f>Settings!$B$12*Settings!$B$25</x:f>
        <x:v>75</x:v>
      </x:c>
    </x:row>
    <x:row r="1058">
      <x:c r="A1058" s="7">
        <x:v>9</x:v>
      </x:c>
      <x:c r="B1058" s="7">
        <x:v>93</x:v>
      </x:c>
      <x:c r="C1058" s="12" t="n">
        <x:f>MOD(Settings!$B$17*C1057,Settings!$B$18)</x:f>
        <x:v>902950901</x:v>
      </x:c>
      <x:c r="D1058" s="12" t="n">
        <x:f>MAX(C1058,1)/Settings!$B$18</x:f>
        <x:v>0.4204692791311393</x:v>
      </x:c>
      <x:c r="E1058" s="12" t="n">
        <x:f>-Settings!$B$11*LN(D1058)</x:f>
        <x:v>51.98303161140617</x:v>
      </x:c>
      <x:c r="F1058" s="12">
        <x:f t="shared" si="34"/>
        <x:v>5931.6257408819656</x:v>
      </x:c>
      <x:c r="G1058" s="12" t="n">
        <x:f>MOD(Settings!$B$17*G1057,Settings!$B$18)</x:f>
        <x:v>1366917883</x:v>
      </x:c>
      <x:c r="H1058" s="12" t="n">
        <x:f>MAX(G1058,1)/Settings!$B$18</x:f>
        <x:v>0.6365207413381527</x:v>
      </x:c>
      <x:c r="I1058" s="12" t="n">
        <x:f>-Settings!$B$21*LN(H1058)</x:f>
        <x:v>1.8069530998682195</x:v>
      </x:c>
      <x:c r="J1058" s="12" t="n">
        <x:f>-Settings!$B$24*LN(H1058)</x:f>
        <x:v>5.4208592996046585</x:v>
      </x:c>
      <x:c r="K1058" s="12" t="n">
        <x:f>Settings!$B$12</x:f>
        <x:v>300</x:v>
      </x:c>
      <x:c r="L1058" s="12" t="n">
        <x:f>Settings!$B$12*Settings!$B$25</x:f>
        <x:v>75</x:v>
      </x:c>
    </x:row>
    <x:row r="1059">
      <x:c r="A1059" s="7">
        <x:v>9</x:v>
      </x:c>
      <x:c r="B1059" s="7">
        <x:v>94</x:v>
      </x:c>
      <x:c r="C1059" s="12" t="n">
        <x:f>MOD(Settings!$B$17*C1058,Settings!$B$18)</x:f>
        <x:v>1776343405</x:v>
      </x:c>
      <x:c r="D1059" s="12" t="n">
        <x:f>MAX(C1059,1)/Settings!$B$18</x:f>
        <x:v>0.8271743570580959</x:v>
      </x:c>
      <x:c r="E1059" s="12" t="n">
        <x:f>-Settings!$B$11*LN(D1059)</x:f>
        <x:v>11.384386523787665</x:v>
      </x:c>
      <x:c r="F1059" s="12">
        <x:f t="shared" si="34"/>
        <x:v>5943.0101274057533</x:v>
      </x:c>
      <x:c r="G1059" s="12" t="n">
        <x:f>MOD(Settings!$B$17*G1058,Settings!$B$18)</x:f>
        <x:v>8803975</x:v>
      </x:c>
      <x:c r="H1059" s="12" t="n">
        <x:f>MAX(G1059,1)/Settings!$B$18</x:f>
        <x:v>0.004099670333834212</x:v>
      </x:c>
      <x:c r="I1059" s="12" t="n">
        <x:f>-Settings!$B$21*LN(H1059)</x:f>
        <x:v>21.987394859546164</x:v>
      </x:c>
      <x:c r="J1059" s="12" t="n">
        <x:f>-Settings!$B$24*LN(H1059)</x:f>
        <x:v>65.9621845786385</x:v>
      </x:c>
      <x:c r="K1059" s="12" t="n">
        <x:f>Settings!$B$12</x:f>
        <x:v>300</x:v>
      </x:c>
      <x:c r="L1059" s="12" t="n">
        <x:f>Settings!$B$12*Settings!$B$25</x:f>
        <x:v>75</x:v>
      </x:c>
    </x:row>
    <x:row r="1060">
      <x:c r="A1060" s="7">
        <x:v>9</x:v>
      </x:c>
      <x:c r="B1060" s="7">
        <x:v>95</x:v>
      </x:c>
      <x:c r="C1060" s="12" t="n">
        <x:f>MOD(Settings!$B$17*C1059,Settings!$B$18)</x:f>
        <x:v>685947241</x:v>
      </x:c>
      <x:c r="D1060" s="12" t="n">
        <x:f>MAX(C1060,1)/Settings!$B$18</x:f>
        <x:v>0.31941907541799314</x:v>
      </x:c>
      <x:c r="E1060" s="12" t="n">
        <x:f>-Settings!$B$11*LN(D1060)</x:f>
        <x:v>68.47507933940003</x:v>
      </x:c>
      <x:c r="F1060" s="12">
        <x:f t="shared" si="34"/>
        <x:v>6011.4852067451529</x:v>
      </x:c>
      <x:c r="G1060" s="12" t="n">
        <x:f>MOD(Settings!$B$17*G1059,Settings!$B$18)</x:f>
        <x:v>1939519829</x:v>
      </x:c>
      <x:c r="H1060" s="12" t="n">
        <x:f>MAX(G1060,1)/Settings!$B$18</x:f>
        <x:v>0.9031593007515927</x:v>
      </x:c>
      <x:c r="I1060" s="12" t="n">
        <x:f>-Settings!$B$21*LN(H1060)</x:f>
        <x:v>0.40742531332638815</x:v>
      </x:c>
      <x:c r="J1060" s="12" t="n">
        <x:f>-Settings!$B$24*LN(H1060)</x:f>
        <x:v>1.2222759399791645</x:v>
      </x:c>
      <x:c r="K1060" s="12" t="n">
        <x:f>Settings!$B$12</x:f>
        <x:v>300</x:v>
      </x:c>
      <x:c r="L1060" s="12" t="n">
        <x:f>Settings!$B$12*Settings!$B$25</x:f>
        <x:v>75</x:v>
      </x:c>
    </x:row>
    <x:row r="1061">
      <x:c r="A1061" s="7">
        <x:v>9</x:v>
      </x:c>
      <x:c r="B1061" s="7">
        <x:v>96</x:v>
      </x:c>
      <x:c r="C1061" s="12" t="n">
        <x:f>MOD(Settings!$B$17*C1060,Settings!$B$18)</x:f>
        <x:v>1023062391</x:v>
      </x:c>
      <x:c r="D1061" s="12" t="n">
        <x:f>MAX(C1061,1)/Settings!$B$18</x:f>
        <x:v>0.47640055021103495</x:v>
      </x:c>
      <x:c r="E1061" s="12" t="n">
        <x:f>-Settings!$B$11*LN(D1061)</x:f>
        <x:v>44.48977719399942</x:v>
      </x:c>
      <x:c r="F1061" s="12">
        <x:f t="shared" si="34"/>
        <x:v>6055.9749839391525</x:v>
      </x:c>
      <x:c r="G1061" s="12" t="n">
        <x:f>MOD(Settings!$B$17*G1060,Settings!$B$18)</x:f>
        <x:v>855488190</x:v>
      </x:c>
      <x:c r="H1061" s="12" t="n">
        <x:f>MAX(G1061,1)/Settings!$B$18</x:f>
        <x:v>0.3983677320174723</x:v>
      </x:c>
      <x:c r="I1061" s="12" t="n">
        <x:f>-Settings!$B$21*LN(H1061)</x:f>
        <x:v>3.6815190019357082</x:v>
      </x:c>
      <x:c r="J1061" s="12" t="n">
        <x:f>-Settings!$B$24*LN(H1061)</x:f>
        <x:v>11.044557005807125</x:v>
      </x:c>
      <x:c r="K1061" s="12" t="n">
        <x:f>Settings!$B$12</x:f>
        <x:v>300</x:v>
      </x:c>
      <x:c r="L1061" s="12" t="n">
        <x:f>Settings!$B$12*Settings!$B$25</x:f>
        <x:v>75</x:v>
      </x:c>
    </x:row>
    <x:row r="1062">
      <x:c r="A1062" s="7">
        <x:v>9</x:v>
      </x:c>
      <x:c r="B1062" s="7">
        <x:v>97</x:v>
      </x:c>
      <x:c r="C1062" s="12" t="n">
        <x:f>MOD(Settings!$B$17*C1061,Settings!$B$18)</x:f>
        <x:v>1855527655</x:v>
      </x:c>
      <x:c r="D1062" s="12" t="n">
        <x:f>MAX(C1062,1)/Settings!$B$18</x:f>
        <x:v>0.8640473968647641</x:v>
      </x:c>
      <x:c r="E1062" s="12" t="n">
        <x:f>-Settings!$B$11*LN(D1062)</x:f>
        <x:v>8.767659252019936</x:v>
      </x:c>
      <x:c r="F1062" s="12">
        <x:f t="shared" si="34"/>
        <x:v>6064.7426431911726</x:v>
      </x:c>
      <x:c r="G1062" s="12" t="n">
        <x:f>MOD(Settings!$B$17*G1061,Settings!$B$18)</x:f>
        <x:v>786992665</x:v>
      </x:c>
      <x:c r="H1062" s="12" t="n">
        <x:f>MAX(G1062,1)/Settings!$B$18</x:f>
        <x:v>0.3664720176563002</x:v>
      </x:c>
      <x:c r="I1062" s="12" t="n">
        <x:f>-Settings!$B$21*LN(H1062)</x:f>
        <x:v>4.015332443030812</x:v>
      </x:c>
      <x:c r="J1062" s="12" t="n">
        <x:f>-Settings!$B$24*LN(H1062)</x:f>
        <x:v>12.045997329092437</x:v>
      </x:c>
      <x:c r="K1062" s="12" t="n">
        <x:f>Settings!$B$12</x:f>
        <x:v>300</x:v>
      </x:c>
      <x:c r="L1062" s="12" t="n">
        <x:f>Settings!$B$12*Settings!$B$25</x:f>
        <x:v>75</x:v>
      </x:c>
    </x:row>
    <x:row r="1063">
      <x:c r="A1063" s="7">
        <x:v>9</x:v>
      </x:c>
      <x:c r="B1063" s="7">
        <x:v>98</x:v>
      </x:c>
      <x:c r="C1063" s="12" t="n">
        <x:f>MOD(Settings!$B$17*C1062,Settings!$B$18)</x:f>
        <x:v>95775851</x:v>
      </x:c>
      <x:c r="D1063" s="12" t="n">
        <x:f>MAX(C1063,1)/Settings!$B$18</x:f>
        <x:v>0.0445991060904223</x:v>
      </x:c>
      <x:c r="E1063" s="12" t="n">
        <x:f>-Settings!$B$11*LN(D1063)</x:f>
        <x:v>186.6024877783573</x:v>
      </x:c>
      <x:c r="F1063" s="12" t="n">
        <x:f t="shared" ref="F1063:F1085" si="35">F1062+E1063</x:f>
        <x:v>6251.34513096953</x:v>
      </x:c>
      <x:c r="G1063" s="12" t="n">
        <x:f>MOD(Settings!$B$17*G1062,Settings!$B$18)</x:f>
        <x:v>633938782</x:v>
      </x:c>
      <x:c r="H1063" s="12" t="n">
        <x:f>MAX(G1063,1)/Settings!$B$18</x:f>
        <x:v>0.2952007494378838</x:v>
      </x:c>
      <x:c r="I1063" s="12" t="n">
        <x:f>-Settings!$B$21*LN(H1063)</x:f>
        <x:v>4.880398590051294</x:v>
      </x:c>
      <x:c r="J1063" s="12" t="n">
        <x:f>-Settings!$B$24*LN(H1063)</x:f>
        <x:v>14.641195770153882</x:v>
      </x:c>
      <x:c r="K1063" s="12" t="n">
        <x:f>Settings!$B$12</x:f>
        <x:v>300</x:v>
      </x:c>
      <x:c r="L1063" s="12" t="n">
        <x:f>Settings!$B$12*Settings!$B$25</x:f>
        <x:v>75</x:v>
      </x:c>
    </x:row>
    <x:row r="1064">
      <x:c r="A1064" s="7">
        <x:v>9</x:v>
      </x:c>
      <x:c r="B1064" s="7">
        <x:v>99</x:v>
      </x:c>
      <x:c r="C1064" s="12" t="n">
        <x:f>MOD(Settings!$B$17*C1063,Settings!$B$18)</x:f>
        <x:v>1239476154</x:v>
      </x:c>
      <x:c r="D1064" s="12" t="n">
        <x:f>MAX(C1064,1)/Settings!$B$18</x:f>
        <x:v>0.5771760617276542</x:v>
      </x:c>
      <x:c r="E1064" s="12" t="n">
        <x:f>-Settings!$B$11*LN(D1064)</x:f>
        <x:v>32.97647556244597</x:v>
      </x:c>
      <x:c r="F1064" s="12">
        <x:f t="shared" si="35"/>
        <x:v>6284.3216065319757</x:v>
      </x:c>
      <x:c r="G1064" s="12" t="n">
        <x:f>MOD(Settings!$B$17*G1063,Settings!$B$18)</x:f>
        <x:v>942736307</x:v>
      </x:c>
      <x:c r="H1064" s="12" t="n">
        <x:f>MAX(G1064,1)/Settings!$B$18</x:f>
        <x:v>0.43899580251378745</x:v>
      </x:c>
      <x:c r="I1064" s="12" t="n">
        <x:f>-Settings!$B$21*LN(H1064)</x:f>
        <x:v>3.293061709698749</x:v>
      </x:c>
      <x:c r="J1064" s="12" t="n">
        <x:f>-Settings!$B$24*LN(H1064)</x:f>
        <x:v>9.879185129096246</x:v>
      </x:c>
      <x:c r="K1064" s="12" t="n">
        <x:f>Settings!$B$12</x:f>
        <x:v>300</x:v>
      </x:c>
      <x:c r="L1064" s="12" t="n">
        <x:f>Settings!$B$12*Settings!$B$25</x:f>
        <x:v>75</x:v>
      </x:c>
    </x:row>
    <x:row r="1065">
      <x:c r="A1065" s="7">
        <x:v>9</x:v>
      </x:c>
      <x:c r="B1065" s="7">
        <x:v>100</x:v>
      </x:c>
      <x:c r="C1065" s="12" t="n">
        <x:f>MOD(Settings!$B$17*C1064,Settings!$B$18)</x:f>
        <x:v>1284344378</x:v>
      </x:c>
      <x:c r="D1065" s="12" t="n">
        <x:f>MAX(C1065,1)/Settings!$B$18</x:f>
        <x:v>0.5980694566844355</x:v>
      </x:c>
      <x:c r="E1065" s="12" t="n">
        <x:f>-Settings!$B$11*LN(D1065)</x:f>
        <x:v>30.842903008467935</x:v>
      </x:c>
      <x:c r="F1065" s="12">
        <x:f t="shared" si="35"/>
        <x:v>6315.1645095404438</x:v>
      </x:c>
      <x:c r="G1065" s="12" t="n">
        <x:f>MOD(Settings!$B$17*G1064,Settings!$B$18)</x:f>
        <x:v>434764183</x:v>
      </x:c>
      <x:c r="H1065" s="12" t="n">
        <x:f>MAX(G1065,1)/Settings!$B$18</x:f>
        <x:v>0.20245284922535198</x:v>
      </x:c>
      <x:c r="I1065" s="12" t="n">
        <x:f>-Settings!$B$21*LN(H1065)</x:f>
        <x:v>6.3889930515174225</x:v>
      </x:c>
      <x:c r="J1065" s="12" t="n">
        <x:f>-Settings!$B$24*LN(H1065)</x:f>
        <x:v>19.166979154552266</x:v>
      </x:c>
      <x:c r="K1065" s="12" t="n">
        <x:f>Settings!$B$12</x:f>
        <x:v>300</x:v>
      </x:c>
      <x:c r="L1065" s="12" t="n">
        <x:f>Settings!$B$12*Settings!$B$25</x:f>
        <x:v>75</x:v>
      </x:c>
    </x:row>
    <x:row r="1066">
      <x:c r="A1066" s="7">
        <x:v>9</x:v>
      </x:c>
      <x:c r="B1066" s="7">
        <x:v>101</x:v>
      </x:c>
      <x:c r="C1066" s="12" t="n">
        <x:f>MOD(Settings!$B$17*C1065,Settings!$B$18)</x:f>
        <x:v>1617825049</x:v>
      </x:c>
      <x:c r="D1066" s="12" t="n">
        <x:f>MAX(C1066,1)/Settings!$B$18</x:f>
        <x:v>0.7533584953068563</x:v>
      </x:c>
      <x:c r="E1066" s="12" t="n">
        <x:f>-Settings!$B$11*LN(D1066)</x:f>
        <x:v>16.992844505514118</x:v>
      </x:c>
      <x:c r="F1066" s="12">
        <x:f t="shared" si="35"/>
        <x:v>6332.1573540459576</x:v>
      </x:c>
      <x:c r="G1066" s="12" t="n">
        <x:f>MOD(Settings!$B$17*G1065,Settings!$B$18)</x:f>
        <x:v>1342256587</x:v>
      </x:c>
      <x:c r="H1066" s="12" t="n">
        <x:f>MAX(G1066,1)/Settings!$B$18</x:f>
        <x:v>0.625036930490768</x:v>
      </x:c>
      <x:c r="I1066" s="12" t="n">
        <x:f>-Settings!$B$21*LN(H1066)</x:f>
        <x:v>1.8797781688247208</x:v>
      </x:c>
      <x:c r="J1066" s="12" t="n">
        <x:f>-Settings!$B$24*LN(H1066)</x:f>
        <x:v>5.639334506474162</x:v>
      </x:c>
      <x:c r="K1066" s="12" t="n">
        <x:f>Settings!$B$12</x:f>
        <x:v>300</x:v>
      </x:c>
      <x:c r="L1066" s="12" t="n">
        <x:f>Settings!$B$12*Settings!$B$25</x:f>
        <x:v>75</x:v>
      </x:c>
    </x:row>
    <x:row r="1067">
      <x:c r="A1067" s="7">
        <x:v>9</x:v>
      </x:c>
      <x:c r="B1067" s="7">
        <x:v>102</x:v>
      </x:c>
      <x:c r="C1067" s="12" t="n">
        <x:f>MOD(Settings!$B$17*C1066,Settings!$B$18)</x:f>
        <x:v>1495143876</x:v>
      </x:c>
      <x:c r="D1067" s="12" t="n">
        <x:f>MAX(C1067,1)/Settings!$B$18</x:f>
        <x:v>0.6962306223326505</x:v>
      </x:c>
      <x:c r="E1067" s="12" t="n">
        <x:f>-Settings!$B$11*LN(D1067)</x:f>
        <x:v>21.72445917642501</x:v>
      </x:c>
      <x:c r="F1067" s="12">
        <x:f t="shared" si="35"/>
        <x:v>6353.8818132223823</x:v>
      </x:c>
      <x:c r="G1067" s="12" t="n">
        <x:f>MOD(Settings!$B$17*G1066,Settings!$B$18)</x:f>
        <x:v>2138229621</x:v>
      </x:c>
      <x:c r="H1067" s="12" t="n">
        <x:f>MAX(G1067,1)/Settings!$B$18</x:f>
        <x:v>0.9956907583380541</x:v>
      </x:c>
      <x:c r="I1067" s="12" t="n">
        <x:f>-Settings!$B$21*LN(H1067)</x:f>
        <x:v>0.017274212815524194</x:v>
      </x:c>
      <x:c r="J1067" s="12" t="n">
        <x:f>-Settings!$B$24*LN(H1067)</x:f>
        <x:v>0.05182263844657258</x:v>
      </x:c>
      <x:c r="K1067" s="12" t="n">
        <x:f>Settings!$B$12</x:f>
        <x:v>300</x:v>
      </x:c>
      <x:c r="L1067" s="12" t="n">
        <x:f>Settings!$B$12*Settings!$B$25</x:f>
        <x:v>75</x:v>
      </x:c>
    </x:row>
    <x:row r="1068">
      <x:c r="A1068" s="7">
        <x:v>9</x:v>
      </x:c>
      <x:c r="B1068" s="7">
        <x:v>103</x:v>
      </x:c>
      <x:c r="C1068" s="12" t="n">
        <x:f>MOD(Settings!$B$17*C1067,Settings!$B$18)</x:f>
        <x:v>1176970385</x:v>
      </x:c>
      <x:c r="D1068" s="12" t="n">
        <x:f>MAX(C1068,1)/Settings!$B$18</x:f>
        <x:v>0.5480695448574002</x:v>
      </x:c>
      <x:c r="E1068" s="12" t="n">
        <x:f>-Settings!$B$11*LN(D1068)</x:f>
        <x:v>36.081185604720254</x:v>
      </x:c>
      <x:c r="F1068" s="12">
        <x:f t="shared" si="35"/>
        <x:v>6389.9629988271026</x:v>
      </x:c>
      <x:c r="G1068" s="12" t="n">
        <x:f>MOD(Settings!$B$17*G1067,Settings!$B$18)</x:f>
        <x:v>1233891249</x:v>
      </x:c>
      <x:c r="H1068" s="12" t="n">
        <x:f>MAX(G1068,1)/Settings!$B$18</x:f>
        <x:v>0.5745753876746518</x:v>
      </x:c>
      <x:c r="I1068" s="12" t="n">
        <x:f>-Settings!$B$21*LN(H1068)</x:f>
        <x:v>2.216495868783528</x:v>
      </x:c>
      <x:c r="J1068" s="12" t="n">
        <x:f>-Settings!$B$24*LN(H1068)</x:f>
        <x:v>6.649487606350584</x:v>
      </x:c>
      <x:c r="K1068" s="12" t="n">
        <x:f>Settings!$B$12</x:f>
        <x:v>300</x:v>
      </x:c>
      <x:c r="L1068" s="12" t="n">
        <x:f>Settings!$B$12*Settings!$B$25</x:f>
        <x:v>75</x:v>
      </x:c>
    </x:row>
    <x:row r="1069">
      <x:c r="A1069" s="7">
        <x:v>9</x:v>
      </x:c>
      <x:c r="B1069" s="7">
        <x:v>104</x:v>
      </x:c>
      <x:c r="C1069" s="12" t="n">
        <x:f>MOD(Settings!$B$17*C1068,Settings!$B$18)</x:f>
        <x:v>869388178</x:v>
      </x:c>
      <x:c r="D1069" s="12" t="n">
        <x:f>MAX(C1069,1)/Settings!$B$18</x:f>
        <x:v>0.4048404183261285</x:v>
      </x:c>
      <x:c r="E1069" s="12" t="n">
        <x:f>-Settings!$B$11*LN(D1069)</x:f>
        <x:v>54.25573910098364</x:v>
      </x:c>
      <x:c r="F1069" s="12">
        <x:f t="shared" si="35"/>
        <x:v>6444.2187379280858</x:v>
      </x:c>
      <x:c r="G1069" s="12" t="n">
        <x:f>MOD(Settings!$B$17*G1068,Settings!$B$18)</x:f>
        <x:v>1908126511</x:v>
      </x:c>
      <x:c r="H1069" s="12" t="n">
        <x:f>MAX(G1069,1)/Settings!$B$18</x:f>
        <x:v>0.8885406478720441</x:v>
      </x:c>
      <x:c r="I1069" s="12" t="n">
        <x:f>-Settings!$B$21*LN(H1069)</x:f>
        <x:v>0.47269953425079175</x:v>
      </x:c>
      <x:c r="J1069" s="12" t="n">
        <x:f>-Settings!$B$24*LN(H1069)</x:f>
        <x:v>1.4180986027523752</x:v>
      </x:c>
      <x:c r="K1069" s="12" t="n">
        <x:f>Settings!$B$12</x:f>
        <x:v>300</x:v>
      </x:c>
      <x:c r="L1069" s="12" t="n">
        <x:f>Settings!$B$12*Settings!$B$25</x:f>
        <x:v>75</x:v>
      </x:c>
    </x:row>
    <x:row r="1070">
      <x:c r="A1070" s="7">
        <x:v>9</x:v>
      </x:c>
      <x:c r="B1070" s="7">
        <x:v>105</x:v>
      </x:c>
      <x:c r="C1070" s="12" t="n">
        <x:f>MOD(Settings!$B$17*C1069,Settings!$B$18)</x:f>
        <x:v>328373458</x:v>
      </x:c>
      <x:c r="D1070" s="12" t="n">
        <x:f>MAX(C1070,1)/Settings!$B$18</x:f>
        <x:v>0.1529108072411785</x:v>
      </x:c>
      <x:c r="E1070" s="12" t="n">
        <x:f>-Settings!$B$11*LN(D1070)</x:f>
        <x:v>112.67402920706826</x:v>
      </x:c>
      <x:c r="F1070" s="12">
        <x:f t="shared" si="35"/>
        <x:v>6556.8927671351539</x:v>
      </x:c>
      <x:c r="G1070" s="12" t="n">
        <x:f>MOD(Settings!$B$17*G1069,Settings!$B$18)</x:f>
        <x:v>1508969726</x:v>
      </x:c>
      <x:c r="H1070" s="12" t="n">
        <x:f>MAX(G1070,1)/Settings!$B$18</x:f>
        <x:v>0.7026687854447722</x:v>
      </x:c>
      <x:c r="I1070" s="12" t="n">
        <x:f>-Settings!$B$21*LN(H1070)</x:f>
        <x:v>1.4114785706187203</x:v>
      </x:c>
      <x:c r="J1070" s="12" t="n">
        <x:f>-Settings!$B$24*LN(H1070)</x:f>
        <x:v>4.234435711856161</x:v>
      </x:c>
      <x:c r="K1070" s="12" t="n">
        <x:f>Settings!$B$12</x:f>
        <x:v>300</x:v>
      </x:c>
      <x:c r="L1070" s="12" t="n">
        <x:f>Settings!$B$12*Settings!$B$25</x:f>
        <x:v>75</x:v>
      </x:c>
    </x:row>
    <x:row r="1071">
      <x:c r="A1071" s="7">
        <x:v>9</x:v>
      </x:c>
      <x:c r="B1071" s="7">
        <x:v>106</x:v>
      </x:c>
      <x:c r="C1071" s="12" t="n">
        <x:f>MOD(Settings!$B$17*C1070,Settings!$B$18)</x:f>
        <x:v>2087219463</x:v>
      </x:c>
      <x:c r="D1071" s="12" t="n">
        <x:f>MAX(C1071,1)/Settings!$B$18</x:f>
        <x:v>0.9719373024869419</x:v>
      </x:c>
      <x:c r="E1071" s="12" t="n">
        <x:f>-Settings!$B$11*LN(D1071)</x:f>
        <x:v>1.7078388129841735</x:v>
      </x:c>
      <x:c r="F1071" s="12">
        <x:f t="shared" si="35"/>
        <x:v>6558.6006059481379</x:v>
      </x:c>
      <x:c r="G1071" s="12" t="n">
        <x:f>MOD(Settings!$B$17*G1070,Settings!$B$18)</x:f>
        <x:v>1619797459</x:v>
      </x:c>
      <x:c r="H1071" s="12" t="n">
        <x:f>MAX(G1071,1)/Settings!$B$18</x:f>
        <x:v>0.7542769702869826</x:v>
      </x:c>
      <x:c r="I1071" s="12" t="n">
        <x:f>-Settings!$B$21*LN(H1071)</x:f>
        <x:v>1.1279825753075872</x:v>
      </x:c>
      <x:c r="J1071" s="12" t="n">
        <x:f>-Settings!$B$24*LN(H1071)</x:f>
        <x:v>3.3839477259227615</x:v>
      </x:c>
      <x:c r="K1071" s="12" t="n">
        <x:f>Settings!$B$12</x:f>
        <x:v>300</x:v>
      </x:c>
      <x:c r="L1071" s="12" t="n">
        <x:f>Settings!$B$12*Settings!$B$25</x:f>
        <x:v>75</x:v>
      </x:c>
    </x:row>
    <x:row r="1072">
      <x:c r="A1072" s="7">
        <x:v>9</x:v>
      </x:c>
      <x:c r="B1072" s="7">
        <x:v>107</x:v>
      </x:c>
      <x:c r="C1072" s="12" t="n">
        <x:f>MOD(Settings!$B$17*C1071,Settings!$B$18)</x:f>
        <x:v>752140896</x:v>
      </x:c>
      <x:c r="D1072" s="12" t="n">
        <x:f>MAX(C1072,1)/Settings!$B$18</x:f>
        <x:v>0.35024289803125097</x:v>
      </x:c>
      <x:c r="E1072" s="12" t="n">
        <x:f>-Settings!$B$11*LN(D1072)</x:f>
        <x:v>62.94770224958481</x:v>
      </x:c>
      <x:c r="F1072" s="12">
        <x:f t="shared" si="35"/>
        <x:v>6621.5483081977227</x:v>
      </x:c>
      <x:c r="G1072" s="12" t="n">
        <x:f>MOD(Settings!$B$17*G1071,Settings!$B$18)</x:f>
        <x:v>285700394</x:v>
      </x:c>
      <x:c r="H1072" s="12" t="n">
        <x:f>MAX(G1072,1)/Settings!$B$18</x:f>
        <x:v>0.1330396133163197</x:v>
      </x:c>
      <x:c r="I1072" s="12" t="n">
        <x:f>-Settings!$B$21*LN(H1072)</x:f>
        <x:v>8.068433402494557</x:v>
      </x:c>
      <x:c r="J1072" s="12" t="n">
        <x:f>-Settings!$B$24*LN(H1072)</x:f>
        <x:v>24.205300207483674</x:v>
      </x:c>
      <x:c r="K1072" s="12" t="n">
        <x:f>Settings!$B$12</x:f>
        <x:v>300</x:v>
      </x:c>
      <x:c r="L1072" s="12" t="n">
        <x:f>Settings!$B$12*Settings!$B$25</x:f>
        <x:v>75</x:v>
      </x:c>
    </x:row>
    <x:row r="1073">
      <x:c r="A1073" s="7">
        <x:v>9</x:v>
      </x:c>
      <x:c r="B1073" s="7">
        <x:v>108</x:v>
      </x:c>
      <x:c r="C1073" s="12" t="n">
        <x:f>MOD(Settings!$B$17*C1072,Settings!$B$18)</x:f>
        <x:v>1143292830</x:v>
      </x:c>
      <x:c r="D1073" s="12" t="n">
        <x:f>MAX(C1073,1)/Settings!$B$18</x:f>
        <x:v>0.5323872112354204</x:v>
      </x:c>
      <x:c r="E1073" s="12" t="n">
        <x:f>-Settings!$B$11*LN(D1073)</x:f>
        <x:v>37.8230528231984</x:v>
      </x:c>
      <x:c r="F1073" s="12">
        <x:f t="shared" si="35"/>
        <x:v>6659.3713610209215</x:v>
      </x:c>
      <x:c r="G1073" s="12" t="n">
        <x:f>MOD(Settings!$B$17*G1072,Settings!$B$18)</x:f>
        <x:v>2140570913</x:v>
      </x:c>
      <x:c r="H1073" s="12" t="n">
        <x:f>MAX(G1073,1)/Settings!$B$18</x:f>
        <x:v>0.9967810073852451</x:v>
      </x:c>
      <x:c r="I1073" s="12" t="n">
        <x:f>-Settings!$B$21*LN(H1073)</x:f>
        <x:v>0.012896738866804253</x:v>
      </x:c>
      <x:c r="J1073" s="12" t="n">
        <x:f>-Settings!$B$24*LN(H1073)</x:f>
        <x:v>0.03869021660041276</x:v>
      </x:c>
      <x:c r="K1073" s="12" t="n">
        <x:f>Settings!$B$12</x:f>
        <x:v>300</x:v>
      </x:c>
      <x:c r="L1073" s="12" t="n">
        <x:f>Settings!$B$12*Settings!$B$25</x:f>
        <x:v>75</x:v>
      </x:c>
    </x:row>
    <x:row r="1074">
      <x:c r="A1074" s="7">
        <x:v>9</x:v>
      </x:c>
      <x:c r="B1074" s="7">
        <x:v>109</x:v>
      </x:c>
      <x:c r="C1074" s="12" t="n">
        <x:f>MOD(Settings!$B$17*C1073,Settings!$B$18)</x:f>
        <x:v>1786404101</x:v>
      </x:c>
      <x:c r="D1074" s="12" t="n">
        <x:f>MAX(C1074,1)/Settings!$B$18</x:f>
        <x:v>0.8318592337108494</x:v>
      </x:c>
      <x:c r="E1074" s="12" t="n">
        <x:f>-Settings!$B$11*LN(D1074)</x:f>
        <x:v>11.045522563595796</x:v>
      </x:c>
      <x:c r="F1074" s="12">
        <x:f t="shared" si="35"/>
        <x:v>6670.4168835845176</x:v>
      </x:c>
      <x:c r="G1074" s="12" t="n">
        <x:f>MOD(Settings!$B$17*G1073,Settings!$B$18)</x:f>
        <x:v>1929280247</x:v>
      </x:c>
      <x:c r="H1074" s="12" t="n">
        <x:f>MAX(G1074,1)/Settings!$B$18</x:f>
        <x:v>0.8983911238137591</x:v>
      </x:c>
      <x:c r="I1074" s="12" t="n">
        <x:f>-Settings!$B$21*LN(H1074)</x:f>
        <x:v>0.4285990224012029</x:v>
      </x:c>
      <x:c r="J1074" s="12" t="n">
        <x:f>-Settings!$B$24*LN(H1074)</x:f>
        <x:v>1.2857970672036088</x:v>
      </x:c>
      <x:c r="K1074" s="12" t="n">
        <x:f>Settings!$B$12</x:f>
        <x:v>300</x:v>
      </x:c>
      <x:c r="L1074" s="12" t="n">
        <x:f>Settings!$B$12*Settings!$B$25</x:f>
        <x:v>75</x:v>
      </x:c>
    </x:row>
    <x:row r="1075">
      <x:c r="A1075" s="7">
        <x:v>9</x:v>
      </x:c>
      <x:c r="B1075" s="7">
        <x:v>110</x:v>
      </x:c>
      <x:c r="C1075" s="12" t="n">
        <x:f>MOD(Settings!$B$17*C1074,Settings!$B$18)</x:f>
        <x:v>124856800</x:v>
      </x:c>
      <x:c r="D1075" s="12" t="n">
        <x:f>MAX(C1075,1)/Settings!$B$18</x:f>
        <x:v>0.05814097824419894</x:v>
      </x:c>
      <x:c r="E1075" s="12" t="n">
        <x:f>-Settings!$B$11*LN(D1075)</x:f>
        <x:v>170.69307349964043</x:v>
      </x:c>
      <x:c r="F1075" s="12">
        <x:f t="shared" si="35"/>
        <x:v>6841.1099570841579</x:v>
      </x:c>
      <x:c r="G1075" s="12" t="n">
        <x:f>MOD(Settings!$B$17*G1074,Settings!$B$18)</x:f>
        <x:v>557525276</x:v>
      </x:c>
      <x:c r="H1075" s="12" t="n">
        <x:f>MAX(G1075,1)/Settings!$B$18</x:f>
        <x:v>0.25961793784965664</x:v>
      </x:c>
      <x:c r="I1075" s="12" t="n">
        <x:f>-Settings!$B$21*LN(H1075)</x:f>
        <x:v>5.3941767940209795</x:v>
      </x:c>
      <x:c r="J1075" s="12" t="n">
        <x:f>-Settings!$B$24*LN(H1075)</x:f>
        <x:v>16.18253038206294</x:v>
      </x:c>
      <x:c r="K1075" s="12" t="n">
        <x:f>Settings!$B$12</x:f>
        <x:v>300</x:v>
      </x:c>
      <x:c r="L1075" s="12" t="n">
        <x:f>Settings!$B$12*Settings!$B$25</x:f>
        <x:v>75</x:v>
      </x:c>
    </x:row>
    <x:row r="1076">
      <x:c r="A1076" s="7">
        <x:v>9</x:v>
      </x:c>
      <x:c r="B1076" s="7">
        <x:v>111</x:v>
      </x:c>
      <x:c r="C1076" s="12" t="n">
        <x:f>MOD(Settings!$B$17*C1075,Settings!$B$18)</x:f>
        <x:v>376714481</x:v>
      </x:c>
      <x:c r="D1076" s="12" t="n">
        <x:f>MAX(C1076,1)/Settings!$B$18</x:f>
        <x:v>0.17542135025161382</x:v>
      </x:c>
      <x:c r="E1076" s="12" t="n">
        <x:f>-Settings!$B$11*LN(D1076)</x:f>
        <x:v>104.43386899430507</x:v>
      </x:c>
      <x:c r="F1076" s="12">
        <x:f t="shared" si="35"/>
        <x:v>6945.5438260784631</x:v>
      </x:c>
      <x:c r="G1076" s="12" t="n">
        <x:f>MOD(Settings!$B$17*G1075,Settings!$B$18)</x:f>
        <x:v>856161871</x:v>
      </x:c>
      <x:c r="H1076" s="12" t="n">
        <x:f>MAX(G1076,1)/Settings!$B$18</x:f>
        <x:v>0.3986814391793131</x:v>
      </x:c>
      <x:c r="I1076" s="12" t="n">
        <x:f>-Settings!$B$21*LN(H1076)</x:f>
        <x:v>3.678370316114295</x:v>
      </x:c>
      <x:c r="J1076" s="12" t="n">
        <x:f>-Settings!$B$24*LN(H1076)</x:f>
        <x:v>11.035110948342885</x:v>
      </x:c>
      <x:c r="K1076" s="12" t="n">
        <x:f>Settings!$B$12</x:f>
        <x:v>300</x:v>
      </x:c>
      <x:c r="L1076" s="12" t="n">
        <x:f>Settings!$B$12*Settings!$B$25</x:f>
        <x:v>75</x:v>
      </x:c>
    </x:row>
    <x:row r="1077">
      <x:c r="A1077" s="7">
        <x:v>9</x:v>
      </x:c>
      <x:c r="B1077" s="7">
        <x:v>112</x:v>
      </x:c>
      <x:c r="C1077" s="12" t="n">
        <x:f>MOD(Settings!$B$17*C1076,Settings!$B$18)</x:f>
        <x:v>658490811</x:v>
      </x:c>
      <x:c r="D1077" s="12" t="n">
        <x:f>MAX(C1077,1)/Settings!$B$18</x:f>
        <x:v>0.3066336788733647</x:v>
      </x:c>
      <x:c r="E1077" s="12" t="n">
        <x:f>-Settings!$B$11*LN(D1077)</x:f>
        <x:v>70.92608833705866</x:v>
      </x:c>
      <x:c r="F1077" s="12">
        <x:f t="shared" si="35"/>
        <x:v>7016.469914415522</x:v>
      </x:c>
      <x:c r="G1077" s="12" t="n">
        <x:f>MOD(Settings!$B$17*G1076,Settings!$B$18)</x:f>
        <x:v>1372130997</x:v>
      </x:c>
      <x:c r="H1077" s="12" t="n">
        <x:f>MAX(G1077,1)/Settings!$B$18</x:f>
        <x:v>0.6389482867154052</x:v>
      </x:c>
      <x:c r="I1077" s="12" t="n">
        <x:f>-Settings!$B$21*LN(H1077)</x:f>
        <x:v>1.7917270253495259</x:v>
      </x:c>
      <x:c r="J1077" s="12" t="n">
        <x:f>-Settings!$B$24*LN(H1077)</x:f>
        <x:v>5.375181076048578</x:v>
      </x:c>
      <x:c r="K1077" s="12" t="n">
        <x:f>Settings!$B$12</x:f>
        <x:v>300</x:v>
      </x:c>
      <x:c r="L1077" s="12" t="n">
        <x:f>Settings!$B$12*Settings!$B$25</x:f>
        <x:v>75</x:v>
      </x:c>
    </x:row>
    <x:row r="1078">
      <x:c r="A1078" s="7">
        <x:v>9</x:v>
      </x:c>
      <x:c r="B1078" s="7">
        <x:v>113</x:v>
      </x:c>
      <x:c r="C1078" s="12" t="n">
        <x:f>MOD(Settings!$B$17*C1077,Settings!$B$18)</x:f>
        <x:v>1271827486</x:v>
      </x:c>
      <x:c r="D1078" s="12" t="n">
        <x:f>MAX(C1078,1)/Settings!$B$18</x:f>
        <x:v>0.5922408246399093</x:v>
      </x:c>
      <x:c r="E1078" s="12" t="n">
        <x:f>-Settings!$B$11*LN(D1078)</x:f>
        <x:v>31.430515706396015</x:v>
      </x:c>
      <x:c r="F1078" s="12">
        <x:f t="shared" si="35"/>
        <x:v>7047.9004301219184</x:v>
      </x:c>
      <x:c r="G1078" s="12" t="n">
        <x:f>MOD(Settings!$B$17*G1077,Settings!$B$18)</x:f>
        <x:v>1726265093</x:v>
      </x:c>
      <x:c r="H1078" s="12" t="n">
        <x:f>MAX(G1078,1)/Settings!$B$18</x:f>
        <x:v>0.8038548258151184</x:v>
      </x:c>
      <x:c r="I1078" s="12" t="n">
        <x:f>-Settings!$B$21*LN(H1078)</x:f>
        <x:v>0.873346364054181</x:v>
      </x:c>
      <x:c r="J1078" s="12" t="n">
        <x:f>-Settings!$B$24*LN(H1078)</x:f>
        <x:v>2.6200390921625427</x:v>
      </x:c>
      <x:c r="K1078" s="12" t="n">
        <x:f>Settings!$B$12</x:f>
        <x:v>300</x:v>
      </x:c>
      <x:c r="L1078" s="12" t="n">
        <x:f>Settings!$B$12*Settings!$B$25</x:f>
        <x:v>75</x:v>
      </x:c>
    </x:row>
    <x:row r="1079">
      <x:c r="A1079" s="7">
        <x:v>9</x:v>
      </x:c>
      <x:c r="B1079" s="7">
        <x:v>114</x:v>
      </x:c>
      <x:c r="C1079" s="12" t="n">
        <x:f>MOD(Settings!$B$17*C1078,Settings!$B$18)</x:f>
        <x:v>1699818611</x:v>
      </x:c>
      <x:c r="D1079" s="12" t="n">
        <x:f>MAX(C1079,1)/Settings!$B$18</x:f>
        <x:v>0.7915397229565027</x:v>
      </x:c>
      <x:c r="E1079" s="12" t="n">
        <x:f>-Settings!$B$11*LN(D1079)</x:f>
        <x:v>14.02651283931682</x:v>
      </x:c>
      <x:c r="F1079" s="12">
        <x:f t="shared" si="35"/>
        <x:v>7061.926942961235</x:v>
      </x:c>
      <x:c r="G1079" s="12" t="n">
        <x:f>MOD(Settings!$B$17*G1078,Settings!$B$18)</x:f>
        <x:v>833347081</x:v>
      </x:c>
      <x:c r="H1079" s="12" t="n">
        <x:f>MAX(G1079,1)/Settings!$B$18</x:f>
        <x:v>0.3880574746933102</x:v>
      </x:c>
      <x:c r="I1079" s="12" t="n">
        <x:f>-Settings!$B$21*LN(H1079)</x:f>
        <x:v>3.7864072787050564</x:v>
      </x:c>
      <x:c r="J1079" s="12" t="n">
        <x:f>-Settings!$B$24*LN(H1079)</x:f>
        <x:v>11.35922183611517</x:v>
      </x:c>
      <x:c r="K1079" s="12" t="n">
        <x:f>Settings!$B$12</x:f>
        <x:v>300</x:v>
      </x:c>
      <x:c r="L1079" s="12" t="n">
        <x:f>Settings!$B$12*Settings!$B$25</x:f>
        <x:v>75</x:v>
      </x:c>
    </x:row>
    <x:row r="1080">
      <x:c r="A1080" s="7">
        <x:v>9</x:v>
      </x:c>
      <x:c r="B1080" s="7">
        <x:v>115</x:v>
      </x:c>
      <x:c r="C1080" s="12" t="n">
        <x:f>MOD(Settings!$B$17*C1079,Settings!$B$18)</x:f>
        <x:v>876439036</x:v>
      </x:c>
      <x:c r="D1080" s="12" t="n">
        <x:f>MAX(C1080,1)/Settings!$B$18</x:f>
        <x:v>0.40812372994056145</x:v>
      </x:c>
      <x:c r="E1080" s="12" t="n">
        <x:f>-Settings!$B$11*LN(D1080)</x:f>
        <x:v>53.77109345361913</x:v>
      </x:c>
      <x:c r="F1080" s="12">
        <x:f t="shared" si="35"/>
        <x:v>7115.698036414854</x:v>
      </x:c>
      <x:c r="G1080" s="12" t="n">
        <x:f>MOD(Settings!$B$17*G1079,Settings!$B$18)</x:f>
        <x:v>176044633</x:v>
      </x:c>
      <x:c r="H1080" s="12" t="n">
        <x:f>MAX(G1080,1)/Settings!$B$18</x:f>
        <x:v>0.0819771704645721</x:v>
      </x:c>
      <x:c r="I1080" s="12" t="n">
        <x:f>-Settings!$B$21*LN(H1080)</x:f>
        <x:v>10.005257917797953</x:v>
      </x:c>
      <x:c r="J1080" s="12" t="n">
        <x:f>-Settings!$B$24*LN(H1080)</x:f>
        <x:v>30.01577375339386</x:v>
      </x:c>
      <x:c r="K1080" s="12" t="n">
        <x:f>Settings!$B$12</x:f>
        <x:v>300</x:v>
      </x:c>
      <x:c r="L1080" s="12" t="n">
        <x:f>Settings!$B$12*Settings!$B$25</x:f>
        <x:v>75</x:v>
      </x:c>
    </x:row>
    <x:row r="1081">
      <x:c r="A1081" s="7">
        <x:v>9</x:v>
      </x:c>
      <x:c r="B1081" s="7">
        <x:v>116</x:v>
      </x:c>
      <x:c r="C1081" s="12" t="n">
        <x:f>MOD(Settings!$B$17*C1080,Settings!$B$18)</x:f>
        <x:v>720543279</x:v>
      </x:c>
      <x:c r="D1081" s="12" t="n">
        <x:f>MAX(C1081,1)/Settings!$B$18</x:f>
        <x:v>0.33552911101632243</x:v>
      </x:c>
      <x:c r="E1081" s="12" t="n">
        <x:f>-Settings!$B$11*LN(D1081)</x:f>
        <x:v>65.52279343706853</x:v>
      </x:c>
      <x:c r="F1081" s="12">
        <x:f t="shared" si="35"/>
        <x:v>7181.2208298519226</x:v>
      </x:c>
      <x:c r="G1081" s="12" t="n">
        <x:f>MOD(Settings!$B$17*G1080,Settings!$B$18)</x:f>
        <x:v>1697164912</x:v>
      </x:c>
      <x:c r="H1081" s="12" t="n">
        <x:f>MAX(G1081,1)/Settings!$B$18</x:f>
        <x:v>0.79030399806346</x:v>
      </x:c>
      <x:c r="I1081" s="12" t="n">
        <x:f>-Settings!$B$21*LN(H1081)</x:f>
        <x:v>0.9413503994611573</x:v>
      </x:c>
      <x:c r="J1081" s="12" t="n">
        <x:f>-Settings!$B$24*LN(H1081)</x:f>
        <x:v>2.8240511983834717</x:v>
      </x:c>
      <x:c r="K1081" s="12" t="n">
        <x:f>Settings!$B$12</x:f>
        <x:v>300</x:v>
      </x:c>
      <x:c r="L1081" s="12" t="n">
        <x:f>Settings!$B$12*Settings!$B$25</x:f>
        <x:v>75</x:v>
      </x:c>
    </x:row>
    <x:row r="1082">
      <x:c r="A1082" s="7">
        <x:v>9</x:v>
      </x:c>
      <x:c r="B1082" s="7">
        <x:v>117</x:v>
      </x:c>
      <x:c r="C1082" s="12" t="n">
        <x:f>MOD(Settings!$B$17*C1081,Settings!$B$18)</x:f>
        <x:v>510604720</x:v>
      </x:c>
      <x:c r="D1082" s="12" t="n">
        <x:f>MAX(C1082,1)/Settings!$B$18</x:f>
        <x:v>0.2377688513313275</x:v>
      </x:c>
      <x:c r="E1082" s="12" t="n">
        <x:f>-Settings!$B$11*LN(D1082)</x:f>
        <x:v>86.18737740822458</x:v>
      </x:c>
      <x:c r="F1082" s="12">
        <x:f t="shared" si="35"/>
        <x:v>7267.4082072601468</x:v>
      </x:c>
      <x:c r="G1082" s="12" t="n">
        <x:f>MOD(Settings!$B$17*G1081,Settings!$B$18)</x:f>
        <x:v>1372876530</x:v>
      </x:c>
      <x:c r="H1082" s="12" t="n">
        <x:f>MAX(G1082,1)/Settings!$B$18</x:f>
        <x:v>0.6392954525720772</x:v>
      </x:c>
      <x:c r="I1082" s="12" t="n">
        <x:f>-Settings!$B$21*LN(H1082)</x:f>
        <x:v>1.7895542574835055</x:v>
      </x:c>
      <x:c r="J1082" s="12" t="n">
        <x:f>-Settings!$B$24*LN(H1082)</x:f>
        <x:v>5.3686627724505165</x:v>
      </x:c>
      <x:c r="K1082" s="12" t="n">
        <x:f>Settings!$B$12</x:f>
        <x:v>300</x:v>
      </x:c>
      <x:c r="L1082" s="12" t="n">
        <x:f>Settings!$B$12*Settings!$B$25</x:f>
        <x:v>75</x:v>
      </x:c>
    </x:row>
    <x:row r="1083">
      <x:c r="A1083" s="7">
        <x:v>9</x:v>
      </x:c>
      <x:c r="B1083" s="7">
        <x:v>118</x:v>
      </x:c>
      <x:c r="C1083" s="12" t="n">
        <x:f>MOD(Settings!$B$17*C1082,Settings!$B$18)</x:f>
        <x:v>388875628</x:v>
      </x:c>
      <x:c r="D1083" s="12" t="n">
        <x:f>MAX(C1083,1)/Settings!$B$18</x:f>
        <x:v>0.1810843256214095</x:v>
      </x:c>
      <x:c r="E1083" s="12" t="n">
        <x:f>-Settings!$B$11*LN(D1083)</x:f>
        <x:v>102.52754812782322</x:v>
      </x:c>
      <x:c r="F1083" s="12">
        <x:f t="shared" si="35"/>
        <x:v>7369.9357553879699</x:v>
      </x:c>
      <x:c r="G1083" s="12" t="n">
        <x:f>MOD(Settings!$B$17*G1082,Settings!$B$18)</x:f>
        <x:v>1371536342</x:v>
      </x:c>
      <x:c r="H1083" s="12" t="n">
        <x:f>MAX(G1083,1)/Settings!$B$18</x:f>
        <x:v>0.6386713789024723</x:v>
      </x:c>
      <x:c r="I1083" s="12" t="n">
        <x:f>-Settings!$B$21*LN(H1083)</x:f>
        <x:v>1.7934609236275234</x:v>
      </x:c>
      <x:c r="J1083" s="12" t="n">
        <x:f>-Settings!$B$24*LN(H1083)</x:f>
        <x:v>5.38038277088257</x:v>
      </x:c>
      <x:c r="K1083" s="12" t="n">
        <x:f>Settings!$B$12</x:f>
        <x:v>300</x:v>
      </x:c>
      <x:c r="L1083" s="12" t="n">
        <x:f>Settings!$B$12*Settings!$B$25</x:f>
        <x:v>75</x:v>
      </x:c>
    </x:row>
    <x:row r="1084">
      <x:c r="A1084" s="7">
        <x:v>9</x:v>
      </x:c>
      <x:c r="B1084" s="7">
        <x:v>119</x:v>
      </x:c>
      <x:c r="C1084" s="12" t="n">
        <x:f>MOD(Settings!$B$17*C1083,Settings!$B$18)</x:f>
        <x:v>1039941975</x:v>
      </x:c>
      <x:c r="D1084" s="12" t="n">
        <x:f>MAX(C1084,1)/Settings!$B$18</x:f>
        <x:v>0.48426071902935425</x:v>
      </x:c>
      <x:c r="E1084" s="12" t="n">
        <x:f>-Settings!$B$11*LN(D1084)</x:f>
        <x:v>43.507910497121046</x:v>
      </x:c>
      <x:c r="F1084" s="12">
        <x:f t="shared" si="35"/>
        <x:v>7413.4436658850909</x:v>
      </x:c>
      <x:c r="G1084" s="12" t="n">
        <x:f>MOD(Settings!$B$17*G1083,Settings!$B$18)</x:f>
        <x:v>321833096</x:v>
      </x:c>
      <x:c r="H1084" s="12" t="n">
        <x:f>MAX(G1084,1)/Settings!$B$18</x:f>
        <x:v>0.14986521385138166</x:v>
      </x:c>
      <x:c r="I1084" s="12" t="n">
        <x:f>-Settings!$B$21*LN(H1084)</x:f>
        <x:v>7.592075852679687</x:v>
      </x:c>
      <x:c r="J1084" s="12" t="n">
        <x:f>-Settings!$B$24*LN(H1084)</x:f>
        <x:v>22.77622755803906</x:v>
      </x:c>
      <x:c r="K1084" s="12" t="n">
        <x:f>Settings!$B$12</x:f>
        <x:v>300</x:v>
      </x:c>
      <x:c r="L1084" s="12" t="n">
        <x:f>Settings!$B$12*Settings!$B$25</x:f>
        <x:v>75</x:v>
      </x:c>
    </x:row>
    <x:row r="1085">
      <x:c r="A1085" s="7">
        <x:v>9</x:v>
      </x:c>
      <x:c r="B1085" s="7">
        <x:v>120</x:v>
      </x:c>
      <x:c r="C1085" s="12" t="n">
        <x:f>MOD(Settings!$B$17*C1084,Settings!$B$18)</x:f>
        <x:v>2082854539</x:v>
      </x:c>
      <x:c r="D1085" s="12" t="n">
        <x:f>MAX(C1085,1)/Settings!$B$18</x:f>
        <x:v>0.9699047263571549</x:v>
      </x:c>
      <x:c r="E1085" s="12" t="n">
        <x:f>-Settings!$B$11*LN(D1085)</x:f>
        <x:v>1.8334459535393417</x:v>
      </x:c>
      <x:c r="F1085" s="12">
        <x:f t="shared" si="35"/>
        <x:v>7415.2771118386299</x:v>
      </x:c>
      <x:c r="G1085" s="12" t="n">
        <x:f>MOD(Settings!$B$17*G1084,Settings!$B$18)</x:f>
        <x:v>1685021326</x:v>
      </x:c>
      <x:c r="H1085" s="12" t="n">
        <x:f>MAX(G1085,1)/Settings!$B$18</x:f>
        <x:v>0.7846492001715345</x:v>
      </x:c>
      <x:c r="I1085" s="12" t="n">
        <x:f>-Settings!$B$21*LN(H1085)</x:f>
        <x:v>0.9700741593687059</x:v>
      </x:c>
      <x:c r="J1085" s="12" t="n">
        <x:f>-Settings!$B$24*LN(H1085)</x:f>
        <x:v>2.9102224781061174</x:v>
      </x:c>
      <x:c r="K1085" s="12" t="n">
        <x:f>Settings!$B$12</x:f>
        <x:v>300</x:v>
      </x:c>
      <x:c r="L1085" s="12" t="n">
        <x:f>Settings!$B$12*Settings!$B$25</x:f>
        <x:v>75</x:v>
      </x:c>
    </x:row>
    <x:row r="1086">
      <x:c r="A1086" s="7">
        <x:v>10</x:v>
      </x:c>
      <x:c r="B1086" s="7">
        <x:v>1</x:v>
      </x:c>
      <x:c r="C1086" s="12" t="n">
        <x:f>MOD(Settings!$B$17*(Settings!$B$15+1000*A1086),Settings!$B$18)</x:f>
        <x:v>375552415</x:v>
      </x:c>
      <x:c r="D1086" s="12" t="n">
        <x:f>MAX(C1086,1)/Settings!$B$18</x:f>
        <x:v>0.17488022110186527</x:v>
      </x:c>
      <x:c r="E1086" s="12" t="n">
        <x:f>-Settings!$B$11*LN(D1086)</x:f>
        <x:v>104.61923941491149</x:v>
      </x:c>
      <x:c r="F1086" s="12" t="n">
        <x:f>E1086</x:f>
        <x:v>104.61923941491149</x:v>
      </x:c>
      <x:c r="G1086" s="12" t="n">
        <x:f>MOD(Settings!$B$17*(Settings!$B$16+1000*A1086),Settings!$B$18)</x:f>
        <x:v>1081043047</x:v>
      </x:c>
      <x:c r="H1086" s="12" t="n">
        <x:f>MAX(G1086,1)/Settings!$B$18</x:f>
        <x:v>0.5033998971355147</x:v>
      </x:c>
      <x:c r="I1086" s="12" t="n">
        <x:f>-Settings!$B$21*LN(H1086)</x:f>
        <x:v>2.7454816024816187</x:v>
      </x:c>
      <x:c r="J1086" s="12" t="n">
        <x:f>-Settings!$B$24*LN(H1086)</x:f>
        <x:v>8.236444807444856</x:v>
      </x:c>
      <x:c r="K1086" s="12" t="n">
        <x:f>Settings!$B$12</x:f>
        <x:v>300</x:v>
      </x:c>
      <x:c r="L1086" s="12" t="n">
        <x:f>Settings!$B$12*Settings!$B$25</x:f>
        <x:v>75</x:v>
      </x:c>
    </x:row>
    <x:row r="1087">
      <x:c r="A1087" s="7">
        <x:v>10</x:v>
      </x:c>
      <x:c r="B1087" s="7">
        <x:v>2</x:v>
      </x:c>
      <x:c r="C1087" s="12" t="n">
        <x:f>MOD(Settings!$B$17*C1086,Settings!$B$18)</x:f>
        <x:v>455000372</x:v>
      </x:c>
      <x:c r="D1087" s="12" t="n">
        <x:f>MAX(C1087,1)/Settings!$B$18</x:f>
        <x:v>0.2118760590496827</x:v>
      </x:c>
      <x:c r="E1087" s="12" t="n">
        <x:f>-Settings!$B$11*LN(D1087)</x:f>
        <x:v>93.10522814372013</x:v>
      </x:c>
      <x:c r="F1087" s="12" t="n">
        <x:f t="shared" ref="F1087:F1118" si="36">F1086+E1087</x:f>
        <x:v>197.7244675586316</x:v>
      </x:c>
      <x:c r="G1087" s="12" t="n">
        <x:f>MOD(Settings!$B$17*G1086,Settings!$B$18)</x:f>
        <x:v>1378837309</x:v>
      </x:c>
      <x:c r="H1087" s="12" t="n">
        <x:f>MAX(G1087,1)/Settings!$B$18</x:f>
        <x:v>0.6420711565958668</x:v>
      </x:c>
      <x:c r="I1087" s="12" t="n">
        <x:f>-Settings!$B$21*LN(H1087)</x:f>
        <x:v>1.7722245824596172</x:v>
      </x:c>
      <x:c r="J1087" s="12" t="n">
        <x:f>-Settings!$B$24*LN(H1087)</x:f>
        <x:v>5.316673747378852</x:v>
      </x:c>
      <x:c r="K1087" s="12" t="n">
        <x:f>Settings!$B$12</x:f>
        <x:v>300</x:v>
      </x:c>
      <x:c r="L1087" s="12" t="n">
        <x:f>Settings!$B$12*Settings!$B$25</x:f>
        <x:v>75</x:v>
      </x:c>
    </x:row>
    <x:row r="1088">
      <x:c r="A1088" s="7">
        <x:v>10</x:v>
      </x:c>
      <x:c r="B1088" s="7">
        <x:v>3</x:v>
      </x:c>
      <x:c r="C1088" s="12" t="n">
        <x:f>MOD(Settings!$B$17*C1087,Settings!$B$18)</x:f>
        <x:v>1985237</x:v>
      </x:c>
      <x:c r="D1088" s="12" t="n">
        <x:f>MAX(C1088,1)/Settings!$B$18</x:f>
        <x:v>0.000924448017461434</x:v>
      </x:c>
      <x:c r="E1088" s="12" t="n">
        <x:f>-Settings!$B$11*LN(D1088)</x:f>
        <x:v>419.17882418701754</x:v>
      </x:c>
      <x:c r="F1088" s="12">
        <x:f t="shared" si="36"/>
        <x:v>616.90329174564908</x:v>
      </x:c>
      <x:c r="G1088" s="12" t="n">
        <x:f>MOD(Settings!$B$17*G1087,Settings!$B$18)</x:f>
        <x:v>622617586</x:v>
      </x:c>
      <x:c r="H1088" s="12" t="n">
        <x:f>MAX(G1088,1)/Settings!$B$18</x:f>
        <x:v>0.2899289067322057</x:v>
      </x:c>
      <x:c r="I1088" s="12" t="n">
        <x:f>-Settings!$B$21*LN(H1088)</x:f>
        <x:v>4.952478141019539</x:v>
      </x:c>
      <x:c r="J1088" s="12" t="n">
        <x:f>-Settings!$B$24*LN(H1088)</x:f>
        <x:v>14.857434423058617</x:v>
      </x:c>
      <x:c r="K1088" s="12" t="n">
        <x:f>Settings!$B$12</x:f>
        <x:v>300</x:v>
      </x:c>
      <x:c r="L1088" s="12" t="n">
        <x:f>Settings!$B$12*Settings!$B$25</x:f>
        <x:v>75</x:v>
      </x:c>
    </x:row>
    <x:row r="1089">
      <x:c r="A1089" s="7">
        <x:v>10</x:v>
      </x:c>
      <x:c r="B1089" s="7">
        <x:v>4</x:v>
      </x:c>
      <x:c r="C1089" s="12" t="n">
        <x:f>MOD(Settings!$B$17*C1088,Settings!$B$18)</x:f>
        <x:v>1153623554</x:v>
      </x:c>
      <x:c r="D1089" s="12" t="n">
        <x:f>MAX(C1089,1)/Settings!$B$18</x:f>
        <x:v>0.5371978294743215</x:v>
      </x:c>
      <x:c r="E1089" s="12" t="n">
        <x:f>-Settings!$B$11*LN(D1089)</x:f>
        <x:v>37.2833312870194</x:v>
      </x:c>
      <x:c r="F1089" s="12">
        <x:f t="shared" si="36"/>
        <x:v>654.18662303266854</x:v>
      </x:c>
      <x:c r="G1089" s="12" t="n">
        <x:f>MOD(Settings!$B$17*G1088,Settings!$B$18)</x:f>
        <x:v>1793439718</x:v>
      </x:c>
      <x:c r="H1089" s="12" t="n">
        <x:f>MAX(G1089,1)/Settings!$B$18</x:f>
        <x:v>0.8351354481815991</x:v>
      </x:c>
      <x:c r="I1089" s="12" t="n">
        <x:f>-Settings!$B$21*LN(H1089)</x:f>
        <x:v>0.7206454155812576</x:v>
      </x:c>
      <x:c r="J1089" s="12" t="n">
        <x:f>-Settings!$B$24*LN(H1089)</x:f>
        <x:v>2.161936246743773</x:v>
      </x:c>
      <x:c r="K1089" s="12" t="n">
        <x:f>Settings!$B$12</x:f>
        <x:v>300</x:v>
      </x:c>
      <x:c r="L1089" s="12" t="n">
        <x:f>Settings!$B$12*Settings!$B$25</x:f>
        <x:v>75</x:v>
      </x:c>
    </x:row>
    <x:row r="1090">
      <x:c r="A1090" s="7">
        <x:v>10</x:v>
      </x:c>
      <x:c r="B1090" s="7">
        <x:v>5</x:v>
      </x:c>
      <x:c r="C1090" s="12" t="n">
        <x:f>MOD(Settings!$B$17*C1089,Settings!$B$18)</x:f>
        <x:v>1468706962</x:v>
      </x:c>
      <x:c r="D1090" s="12" t="n">
        <x:f>MAX(C1090,1)/Settings!$B$18</x:f>
        <x:v>0.6839199749212339</x:v>
      </x:c>
      <x:c r="E1090" s="12" t="n">
        <x:f>-Settings!$B$11*LN(D1090)</x:f>
        <x:v>22.794861835998656</x:v>
      </x:c>
      <x:c r="F1090" s="12">
        <x:f t="shared" si="36"/>
        <x:v>676.98148486866717</x:v>
      </x:c>
      <x:c r="G1090" s="12" t="n">
        <x:f>MOD(Settings!$B$17*G1089,Settings!$B$18)</x:f>
        <x:v>260871134</x:v>
      </x:c>
      <x:c r="H1090" s="12" t="n">
        <x:f>MAX(G1090,1)/Settings!$B$18</x:f>
        <x:v>0.12147758813643715</x:v>
      </x:c>
      <x:c r="I1090" s="12" t="n">
        <x:f>-Settings!$B$21*LN(H1090)</x:f>
        <x:v>8.43210197199497</x:v>
      </x:c>
      <x:c r="J1090" s="12" t="n">
        <x:f>-Settings!$B$24*LN(H1090)</x:f>
        <x:v>25.29630591598491</x:v>
      </x:c>
      <x:c r="K1090" s="12" t="n">
        <x:f>Settings!$B$12</x:f>
        <x:v>300</x:v>
      </x:c>
      <x:c r="L1090" s="12" t="n">
        <x:f>Settings!$B$12*Settings!$B$25</x:f>
        <x:v>75</x:v>
      </x:c>
    </x:row>
    <x:row r="1091">
      <x:c r="A1091" s="7">
        <x:v>10</x:v>
      </x:c>
      <x:c r="B1091" s="7">
        <x:v>6</x:v>
      </x:c>
      <x:c r="C1091" s="12" t="n">
        <x:f>MOD(Settings!$B$17*C1090,Settings!$B$18)</x:f>
        <x:v>1380871716</x:v>
      </x:c>
      <x:c r="D1091" s="12" t="n">
        <x:f>MAX(C1091,1)/Settings!$B$18</x:f>
        <x:v>0.6430185011788357</x:v>
      </x:c>
      <x:c r="E1091" s="12" t="n">
        <x:f>-Settings!$B$11*LN(D1091)</x:f>
        <x:v>26.494906916459087</x:v>
      </x:c>
      <x:c r="F1091" s="12">
        <x:f t="shared" si="36"/>
        <x:v>703.47639178512622</x:v>
      </x:c>
      <x:c r="G1091" s="12" t="n">
        <x:f>MOD(Settings!$B$17*G1090,Settings!$B$18)</x:f>
        <x:v>1447025611</x:v>
      </x:c>
      <x:c r="H1091" s="12" t="n">
        <x:f>MAX(G1091,1)/Settings!$B$18</x:f>
        <x:v>0.6738238090993016</x:v>
      </x:c>
      <x:c r="I1091" s="12" t="n">
        <x:f>-Settings!$B$21*LN(H1091)</x:f>
        <x:v>1.5791464523019758</x:v>
      </x:c>
      <x:c r="J1091" s="12" t="n">
        <x:f>-Settings!$B$24*LN(H1091)</x:f>
        <x:v>4.737439356905927</x:v>
      </x:c>
      <x:c r="K1091" s="12" t="n">
        <x:f>Settings!$B$12</x:f>
        <x:v>300</x:v>
      </x:c>
      <x:c r="L1091" s="12" t="n">
        <x:f>Settings!$B$12*Settings!$B$25</x:f>
        <x:v>75</x:v>
      </x:c>
    </x:row>
    <x:row r="1092">
      <x:c r="A1092" s="7">
        <x:v>10</x:v>
      </x:c>
      <x:c r="B1092" s="7">
        <x:v>7</x:v>
      </x:c>
      <x:c r="C1092" s="12" t="n">
        <x:f>MOD(Settings!$B$17*C1091,Settings!$B$18)</x:f>
        <x:v>455157683</x:v>
      </x:c>
      <x:c r="D1092" s="12" t="n">
        <x:f>MAX(C1092,1)/Settings!$B$18</x:f>
        <x:v>0.2119493126924845</x:v>
      </x:c>
      <x:c r="E1092" s="12" t="n">
        <x:f>-Settings!$B$11*LN(D1092)</x:f>
        <x:v>93.0844874382083</x:v>
      </x:c>
      <x:c r="F1092" s="12">
        <x:f t="shared" si="36"/>
        <x:v>796.5608792233345</x:v>
      </x:c>
      <x:c r="G1092" s="12" t="n">
        <x:f>MOD(Settings!$B$17*G1091,Settings!$B$18)</x:f>
        <x:v>2054625449</x:v>
      </x:c>
      <x:c r="H1092" s="12" t="n">
        <x:f>MAX(G1092,1)/Settings!$B$18</x:f>
        <x:v>0.9567595319621076</x:v>
      </x:c>
      <x:c r="I1092" s="12" t="n">
        <x:f>-Settings!$B$21*LN(H1092)</x:f>
        <x:v>0.17681276748136582</x:v>
      </x:c>
      <x:c r="J1092" s="12" t="n">
        <x:f>-Settings!$B$24*LN(H1092)</x:f>
        <x:v>0.5304383024440975</x:v>
      </x:c>
      <x:c r="K1092" s="12" t="n">
        <x:f>Settings!$B$12</x:f>
        <x:v>300</x:v>
      </x:c>
      <x:c r="L1092" s="12" t="n">
        <x:f>Settings!$B$12*Settings!$B$25</x:f>
        <x:v>75</x:v>
      </x:c>
    </x:row>
    <x:row r="1093">
      <x:c r="A1093" s="7">
        <x:v>10</x:v>
      </x:c>
      <x:c r="B1093" s="7">
        <x:v>8</x:v>
      </x:c>
      <x:c r="C1093" s="12" t="n">
        <x:f>MOD(Settings!$B$17*C1092,Settings!$B$18)</x:f>
        <x:v>498427567</x:v>
      </x:c>
      <x:c r="D1093" s="12" t="n">
        <x:f>MAX(C1093,1)/Settings!$B$18</x:f>
        <x:v>0.2320984225869637</x:v>
      </x:c>
      <x:c r="E1093" s="12" t="n">
        <x:f>-Settings!$B$11*LN(D1093)</x:f>
        <x:v>87.63562571937227</x:v>
      </x:c>
      <x:c r="F1093" s="12">
        <x:f t="shared" si="36"/>
        <x:v>884.19650494270672</x:v>
      </x:c>
      <x:c r="G1093" s="12" t="n">
        <x:f>MOD(Settings!$B$17*G1092,Settings!$B$18)</x:f>
        <x:v>552877583</x:v>
      </x:c>
      <x:c r="H1093" s="12" t="n">
        <x:f>MAX(G1093,1)/Settings!$B$18</x:f>
        <x:v>0.25745368714325767</x:v>
      </x:c>
      <x:c r="I1093" s="12" t="n">
        <x:f>-Settings!$B$21*LN(H1093)</x:f>
        <x:v>5.427661723234684</x:v>
      </x:c>
      <x:c r="J1093" s="12" t="n">
        <x:f>-Settings!$B$24*LN(H1093)</x:f>
        <x:v>16.28298516970405</x:v>
      </x:c>
      <x:c r="K1093" s="12" t="n">
        <x:f>Settings!$B$12</x:f>
        <x:v>300</x:v>
      </x:c>
      <x:c r="L1093" s="12" t="n">
        <x:f>Settings!$B$12*Settings!$B$25</x:f>
        <x:v>75</x:v>
      </x:c>
    </x:row>
    <x:row r="1094">
      <x:c r="A1094" s="7">
        <x:v>10</x:v>
      </x:c>
      <x:c r="B1094" s="7">
        <x:v>9</x:v>
      </x:c>
      <x:c r="C1094" s="12" t="n">
        <x:f>MOD(Settings!$B$17*C1093,Settings!$B$18)</x:f>
        <x:v>1885895269</x:v>
      </x:c>
      <x:c r="D1094" s="12" t="n">
        <x:f>MAX(C1094,1)/Settings!$B$18</x:f>
        <x:v>0.8781884190990535</x:v>
      </x:c>
      <x:c r="E1094" s="12" t="n">
        <x:f>-Settings!$B$11*LN(D1094)</x:f>
        <x:v>7.79364648178632</x:v>
      </x:c>
      <x:c r="F1094" s="12">
        <x:f t="shared" si="36"/>
        <x:v>891.99015142449309</x:v>
      </x:c>
      <x:c r="G1094" s="12" t="n">
        <x:f>MOD(Settings!$B$17*G1093,Settings!$B$18)</x:f>
        <x:v>51796912</x:v>
      </x:c>
      <x:c r="H1094" s="12" t="n">
        <x:f>MAX(G1094,1)/Settings!$B$18</x:f>
        <x:v>0.024119816731717352</x:v>
      </x:c>
      <x:c r="I1094" s="12" t="n">
        <x:f>-Settings!$B$21*LN(H1094)</x:f>
        <x:v>14.8988860213581</x:v>
      </x:c>
      <x:c r="J1094" s="12" t="n">
        <x:f>-Settings!$B$24*LN(H1094)</x:f>
        <x:v>44.6966580640743</x:v>
      </x:c>
      <x:c r="K1094" s="12" t="n">
        <x:f>Settings!$B$12</x:f>
        <x:v>300</x:v>
      </x:c>
      <x:c r="L1094" s="12" t="n">
        <x:f>Settings!$B$12*Settings!$B$25</x:f>
        <x:v>75</x:v>
      </x:c>
    </x:row>
    <x:row r="1095">
      <x:c r="A1095" s="7">
        <x:v>10</x:v>
      </x:c>
      <x:c r="B1095" s="7">
        <x:v>10</x:v>
      </x:c>
      <x:c r="C1095" s="12" t="n">
        <x:f>MOD(Settings!$B$17*C1094,Settings!$B$18)</x:f>
        <x:v>1530640010</x:v>
      </x:c>
      <x:c r="D1095" s="12" t="n">
        <x:f>MAX(C1095,1)/Settings!$B$18</x:f>
        <x:v>0.7127597977932355</x:v>
      </x:c>
      <x:c r="E1095" s="12" t="n">
        <x:f>-Settings!$B$11*LN(D1095)</x:f>
        <x:v>20.316648289104428</x:v>
      </x:c>
      <x:c r="F1095" s="12">
        <x:f t="shared" si="36"/>
        <x:v>912.30679971359757</x:v>
      </x:c>
      <x:c r="G1095" s="12" t="n">
        <x:f>MOD(Settings!$B$17*G1094,Settings!$B$18)</x:f>
        <x:v>819822949</x:v>
      </x:c>
      <x:c r="H1095" s="12" t="n">
        <x:f>MAX(G1095,1)/Settings!$B$18</x:f>
        <x:v>0.3817598099735378</x:v>
      </x:c>
      <x:c r="I1095" s="12" t="n">
        <x:f>-Settings!$B$21*LN(H1095)</x:f>
        <x:v>3.851854551347651</x:v>
      </x:c>
      <x:c r="J1095" s="12" t="n">
        <x:f>-Settings!$B$24*LN(H1095)</x:f>
        <x:v>11.555563654042952</x:v>
      </x:c>
      <x:c r="K1095" s="12" t="n">
        <x:f>Settings!$B$12</x:f>
        <x:v>300</x:v>
      </x:c>
      <x:c r="L1095" s="12" t="n">
        <x:f>Settings!$B$12*Settings!$B$25</x:f>
        <x:v>75</x:v>
      </x:c>
    </x:row>
    <x:row r="1096">
      <x:c r="A1096" s="7">
        <x:v>10</x:v>
      </x:c>
      <x:c r="B1096" s="7">
        <x:v>11</x:v>
      </x:c>
      <x:c r="C1096" s="12" t="n">
        <x:f>MOD(Settings!$B$17*C1095,Settings!$B$18)</x:f>
        <x:v>760040657</x:v>
      </x:c>
      <x:c r="D1096" s="12" t="n">
        <x:f>MAX(C1096,1)/Settings!$B$18</x:f>
        <x:v>0.35392151090964746</x:v>
      </x:c>
      <x:c r="E1096" s="12" t="n">
        <x:f>-Settings!$B$11*LN(D1096)</x:f>
        <x:v>62.320806661573414</x:v>
      </x:c>
      <x:c r="F1096" s="12">
        <x:f t="shared" si="36"/>
        <x:v>974.62760637517101</x:v>
      </x:c>
      <x:c r="G1096" s="12" t="n">
        <x:f>MOD(Settings!$B$17*G1095,Settings!$B$18)</x:f>
        <x:v>509224691</x:v>
      </x:c>
      <x:c r="H1096" s="12" t="n">
        <x:f>MAX(G1096,1)/Settings!$B$18</x:f>
        <x:v>0.23712622525036625</x:v>
      </x:c>
      <x:c r="I1096" s="12" t="n">
        <x:f>-Settings!$B$21*LN(H1096)</x:f>
        <x:v>5.756650734531227</x:v>
      </x:c>
      <x:c r="J1096" s="12" t="n">
        <x:f>-Settings!$B$24*LN(H1096)</x:f>
        <x:v>17.269952203593682</x:v>
      </x:c>
      <x:c r="K1096" s="12" t="n">
        <x:f>Settings!$B$12</x:f>
        <x:v>300</x:v>
      </x:c>
      <x:c r="L1096" s="12" t="n">
        <x:f>Settings!$B$12*Settings!$B$25</x:f>
        <x:v>75</x:v>
      </x:c>
    </x:row>
    <x:row r="1097">
      <x:c r="A1097" s="7">
        <x:v>10</x:v>
      </x:c>
      <x:c r="B1097" s="7">
        <x:v>12</x:v>
      </x:c>
      <x:c r="C1097" s="12" t="n">
        <x:f>MOD(Settings!$B$17*C1096,Settings!$B$18)</x:f>
        <x:v>770589843</x:v>
      </x:c>
      <x:c r="D1097" s="12" t="n">
        <x:f>MAX(C1097,1)/Settings!$B$18</x:f>
        <x:v>0.35883385844474375</x:v>
      </x:c>
      <x:c r="E1097" s="12" t="n">
        <x:f>-Settings!$B$11*LN(D1097)</x:f>
        <x:v>61.49374724769845</x:v>
      </x:c>
      <x:c r="F1097" s="12">
        <x:f t="shared" si="36"/>
        <x:v>1036.1213536228695</x:v>
      </x:c>
      <x:c r="G1097" s="12" t="n">
        <x:f>MOD(Settings!$B$17*G1096,Settings!$B$18)</x:f>
        <x:v>817048342</x:v>
      </x:c>
      <x:c r="H1097" s="12" t="n">
        <x:f>MAX(G1097,1)/Settings!$B$18</x:f>
        <x:v>0.3804677829055431</x:v>
      </x:c>
      <x:c r="I1097" s="12" t="n">
        <x:f>-Settings!$B$21*LN(H1097)</x:f>
        <x:v>3.865415102736843</x:v>
      </x:c>
      <x:c r="J1097" s="12" t="n">
        <x:f>-Settings!$B$24*LN(H1097)</x:f>
        <x:v>11.596245308210529</x:v>
      </x:c>
      <x:c r="K1097" s="12" t="n">
        <x:f>Settings!$B$12</x:f>
        <x:v>300</x:v>
      </x:c>
      <x:c r="L1097" s="12" t="n">
        <x:f>Settings!$B$12*Settings!$B$25</x:f>
        <x:v>75</x:v>
      </x:c>
    </x:row>
    <x:row r="1098">
      <x:c r="A1098" s="7">
        <x:v>10</x:v>
      </x:c>
      <x:c r="B1098" s="7">
        <x:v>13</x:v>
      </x:c>
      <x:c r="C1098" s="12" t="n">
        <x:f>MOD(Settings!$B$17*C1097,Settings!$B$18)</x:f>
        <x:v>1977099891</x:v>
      </x:c>
      <x:c r="D1098" s="12" t="n">
        <x:f>MAX(C1098,1)/Settings!$B$18</x:f>
        <x:v>0.9206588808077661</x:v>
      </x:c>
      <x:c r="E1098" s="12" t="n">
        <x:f>-Settings!$B$11*LN(D1098)</x:f>
        <x:v>4.959941428727326</x:v>
      </x:c>
      <x:c r="F1098" s="12">
        <x:f t="shared" si="36"/>
        <x:v>1041.0812950515967</x:v>
      </x:c>
      <x:c r="G1098" s="12" t="n">
        <x:f>MOD(Settings!$B$17*G1097,Settings!$B$18)</x:f>
        <x:v>1121045076</x:v>
      </x:c>
      <x:c r="H1098" s="12" t="n">
        <x:f>MAX(G1098,1)/Settings!$B$18</x:f>
        <x:v>0.5220272934632503</x:v>
      </x:c>
      <x:c r="I1098" s="12" t="n">
        <x:f>-Settings!$B$21*LN(H1098)</x:f>
        <x:v>2.6001416245532605</x:v>
      </x:c>
      <x:c r="J1098" s="12" t="n">
        <x:f>-Settings!$B$24*LN(H1098)</x:f>
        <x:v>7.800424873659781</x:v>
      </x:c>
      <x:c r="K1098" s="12" t="n">
        <x:f>Settings!$B$12</x:f>
        <x:v>300</x:v>
      </x:c>
      <x:c r="L1098" s="12" t="n">
        <x:f>Settings!$B$12*Settings!$B$25</x:f>
        <x:v>75</x:v>
      </x:c>
    </x:row>
    <x:row r="1099">
      <x:c r="A1099" s="7">
        <x:v>10</x:v>
      </x:c>
      <x:c r="B1099" s="7">
        <x:v>14</x:v>
      </x:c>
      <x:c r="C1099" s="12" t="n">
        <x:f>MOD(Settings!$B$17*C1098,Settings!$B$18)</x:f>
        <x:v>1103398006</x:v>
      </x:c>
      <x:c r="D1099" s="12" t="n">
        <x:f>MAX(C1099,1)/Settings!$B$18</x:f>
        <x:v>0.5138097361260139</x:v>
      </x:c>
      <x:c r="E1099" s="12" t="n">
        <x:f>-Settings!$B$11*LN(D1099)</x:f>
        <x:v>39.95413471399405</x:v>
      </x:c>
      <x:c r="F1099" s="12">
        <x:f t="shared" si="36"/>
        <x:v>1081.0354297655908</x:v>
      </x:c>
      <x:c r="G1099" s="12" t="n">
        <x:f>MOD(Settings!$B$17*G1098,Settings!$B$18)</x:f>
        <x:v>1530557201</x:v>
      </x:c>
      <x:c r="H1099" s="12" t="n">
        <x:f>MAX(G1099,1)/Settings!$B$18</x:f>
        <x:v>0.712721236847677</x:v>
      </x:c>
      <x:c r="I1099" s="12" t="n">
        <x:f>-Settings!$B$21*LN(H1099)</x:f>
        <x:v>1.354659628722121</x:v>
      </x:c>
      <x:c r="J1099" s="12" t="n">
        <x:f>-Settings!$B$24*LN(H1099)</x:f>
        <x:v>4.063978886166363</x:v>
      </x:c>
      <x:c r="K1099" s="12" t="n">
        <x:f>Settings!$B$12</x:f>
        <x:v>300</x:v>
      </x:c>
      <x:c r="L1099" s="12" t="n">
        <x:f>Settings!$B$12*Settings!$B$25</x:f>
        <x:v>75</x:v>
      </x:c>
    </x:row>
    <x:row r="1100">
      <x:c r="A1100" s="7">
        <x:v>10</x:v>
      </x:c>
      <x:c r="B1100" s="7">
        <x:v>15</x:v>
      </x:c>
      <x:c r="C1100" s="12" t="n">
        <x:f>MOD(Settings!$B$17*C1099,Settings!$B$18)</x:f>
        <x:v>1288994997</x:v>
      </x:c>
      <x:c r="D1100" s="12" t="n">
        <x:f>MAX(C1100,1)/Settings!$B$18</x:f>
        <x:v>0.6002350699157617</x:v>
      </x:c>
      <x:c r="E1100" s="12" t="n">
        <x:f>-Settings!$B$11*LN(D1100)</x:f>
        <x:v>30.626035038003003</x:v>
      </x:c>
      <x:c r="F1100" s="12">
        <x:f t="shared" si="36"/>
        <x:v>1111.6614648035938</x:v>
      </x:c>
      <x:c r="G1100" s="12" t="n">
        <x:f>MOD(Settings!$B$17*G1099,Settings!$B$18)</x:f>
        <x:v>1515753441</x:v>
      </x:c>
      <x:c r="H1100" s="12" t="n">
        <x:f>MAX(G1100,1)/Settings!$B$18</x:f>
        <x:v>0.705827698905872</x:v>
      </x:c>
      <x:c r="I1100" s="12" t="n">
        <x:f>-Settings!$B$21*LN(H1100)</x:f>
        <x:v>1.3935364952632816</x:v>
      </x:c>
      <x:c r="J1100" s="12" t="n">
        <x:f>-Settings!$B$24*LN(H1100)</x:f>
        <x:v>4.180609485789844</x:v>
      </x:c>
      <x:c r="K1100" s="12" t="n">
        <x:f>Settings!$B$12</x:f>
        <x:v>300</x:v>
      </x:c>
      <x:c r="L1100" s="12" t="n">
        <x:f>Settings!$B$12*Settings!$B$25</x:f>
        <x:v>75</x:v>
      </x:c>
    </x:row>
    <x:row r="1101">
      <x:c r="A1101" s="7">
        <x:v>10</x:v>
      </x:c>
      <x:c r="B1101" s="7">
        <x:v>16</x:v>
      </x:c>
      <x:c r="C1101" s="12" t="n">
        <x:f>MOD(Settings!$B$17*C1100,Settings!$B$18)</x:f>
        <x:v>323883643</x:v>
      </x:c>
      <x:c r="D1101" s="12" t="n">
        <x:f>MAX(C1101,1)/Settings!$B$18</x:f>
        <x:v>0.15082007420753132</x:v>
      </x:c>
      <x:c r="E1101" s="12" t="n">
        <x:f>-Settings!$B$11*LN(D1101)</x:f>
        <x:v>113.50006285083779</x:v>
      </x:c>
      <x:c r="F1101" s="12">
        <x:f t="shared" si="36"/>
        <x:v>1225.1615276544317</x:v>
      </x:c>
      <x:c r="G1101" s="12" t="n">
        <x:f>MOD(Settings!$B$17*G1100,Settings!$B$18)</x:f>
        <x:v>1817062173</x:v>
      </x:c>
      <x:c r="H1101" s="12" t="n">
        <x:f>MAX(G1101,1)/Settings!$B$18</x:f>
        <x:v>0.8461355109913906</x:v>
      </x:c>
      <x:c r="I1101" s="12" t="n">
        <x:f>-Settings!$B$21*LN(H1101)</x:f>
        <x:v>0.6683030149051807</x:v>
      </x:c>
      <x:c r="J1101" s="12" t="n">
        <x:f>-Settings!$B$24*LN(H1101)</x:f>
        <x:v>2.004909044715542</x:v>
      </x:c>
      <x:c r="K1101" s="12" t="n">
        <x:f>Settings!$B$12</x:f>
        <x:v>300</x:v>
      </x:c>
      <x:c r="L1101" s="12" t="n">
        <x:f>Settings!$B$12*Settings!$B$25</x:f>
        <x:v>75</x:v>
      </x:c>
    </x:row>
    <x:row r="1102">
      <x:c r="A1102" s="7">
        <x:v>10</x:v>
      </x:c>
      <x:c r="B1102" s="7">
        <x:v>17</x:v>
      </x:c>
      <x:c r="C1102" s="12" t="n">
        <x:f>MOD(Settings!$B$17*C1101,Settings!$B$18)</x:f>
        <x:v>1788826403</x:v>
      </x:c>
      <x:c r="D1102" s="12" t="n">
        <x:f>MAX(C1102,1)/Settings!$B$18</x:f>
        <x:v>0.8329872059789427</x:v>
      </x:c>
      <x:c r="E1102" s="12" t="n">
        <x:f>-Settings!$B$11*LN(D1102)</x:f>
        <x:v>10.964219754126049</x:v>
      </x:c>
      <x:c r="F1102" s="12">
        <x:f t="shared" si="36"/>
        <x:v>1236.1257474085578</x:v>
      </x:c>
      <x:c r="G1102" s="12" t="n">
        <x:f>MOD(Settings!$B$17*G1101,Settings!$B$18)</x:f>
        <x:v>2146481271</x:v>
      </x:c>
      <x:c r="H1102" s="12" t="n">
        <x:f>MAX(G1102,1)/Settings!$B$18</x:f>
        <x:v>0.9995332323012562</x:v>
      </x:c>
      <x:c r="I1102" s="12" t="n">
        <x:f>-Settings!$B$21*LN(H1102)</x:f>
        <x:v>0.0018675066747859256</x:v>
      </x:c>
      <x:c r="J1102" s="12" t="n">
        <x:f>-Settings!$B$24*LN(H1102)</x:f>
        <x:v>0.005602520024357777</x:v>
      </x:c>
      <x:c r="K1102" s="12" t="n">
        <x:f>Settings!$B$12</x:f>
        <x:v>300</x:v>
      </x:c>
      <x:c r="L1102" s="12" t="n">
        <x:f>Settings!$B$12*Settings!$B$25</x:f>
        <x:v>75</x:v>
      </x:c>
    </x:row>
    <x:row r="1103">
      <x:c r="A1103" s="7">
        <x:v>10</x:v>
      </x:c>
      <x:c r="B1103" s="7">
        <x:v>18</x:v>
      </x:c>
      <x:c r="C1103" s="12" t="n">
        <x:f>MOD(Settings!$B$17*C1102,Settings!$B$18)</x:f>
        <x:v>34297221</x:v>
      </x:c>
      <x:c r="D1103" s="12" t="n">
        <x:f>MAX(C1103,1)/Settings!$B$18</x:f>
        <x:v>0.01597088808937505</x:v>
      </x:c>
      <x:c r="E1103" s="12" t="n">
        <x:f>-Settings!$B$11*LN(D1103)</x:f>
        <x:v>248.21926250681815</x:v>
      </x:c>
      <x:c r="F1103" s="12">
        <x:f t="shared" si="36"/>
        <x:v>1484.3450099153761</x:v>
      </x:c>
      <x:c r="G1103" s="12" t="n">
        <x:f>MOD(Settings!$B$17*G1102,Settings!$B$18)</x:f>
        <x:v>332935744</x:v>
      </x:c>
      <x:c r="H1103" s="12" t="n">
        <x:f>MAX(G1103,1)/Settings!$B$18</x:f>
        <x:v>0.15503528721399387</x:v>
      </x:c>
      <x:c r="I1103" s="12" t="n">
        <x:f>-Settings!$B$21*LN(H1103)</x:f>
        <x:v>7.456410114112991</x:v>
      </x:c>
      <x:c r="J1103" s="12" t="n">
        <x:f>-Settings!$B$24*LN(H1103)</x:f>
        <x:v>22.369230342338973</x:v>
      </x:c>
      <x:c r="K1103" s="12" t="n">
        <x:f>Settings!$B$12</x:f>
        <x:v>300</x:v>
      </x:c>
      <x:c r="L1103" s="12" t="n">
        <x:f>Settings!$B$12*Settings!$B$25</x:f>
        <x:v>75</x:v>
      </x:c>
    </x:row>
    <x:row r="1104">
      <x:c r="A1104" s="7">
        <x:v>10</x:v>
      </x:c>
      <x:c r="B1104" s="7">
        <x:v>19</x:v>
      </x:c>
      <x:c r="C1104" s="12" t="n">
        <x:f>MOD(Settings!$B$17*C1103,Settings!$B$18)</x:f>
        <x:v>907775951</x:v>
      </x:c>
      <x:c r="D1104" s="12" t="n">
        <x:f>MAX(C1104,1)/Settings!$B$18</x:f>
        <x:v>0.4227161181265098</x:v>
      </x:c>
      <x:c r="E1104" s="12" t="n">
        <x:f>-Settings!$B$11*LN(D1104)</x:f>
        <x:v>51.66326644649195</x:v>
      </x:c>
      <x:c r="F1104" s="12">
        <x:f t="shared" si="36"/>
        <x:v>1536.008276361868</x:v>
      </x:c>
      <x:c r="G1104" s="12" t="n">
        <x:f>MOD(Settings!$B$17*G1103,Settings!$B$18)</x:f>
        <x:v>1456148973</x:v>
      </x:c>
      <x:c r="H1104" s="12" t="n">
        <x:f>MAX(G1104,1)/Settings!$B$18</x:f>
        <x:v>0.6780722055947744</x:v>
      </x:c>
      <x:c r="I1104" s="12" t="n">
        <x:f>-Settings!$B$21*LN(H1104)</x:f>
        <x:v>1.554005995139389</x:v>
      </x:c>
      <x:c r="J1104" s="12" t="n">
        <x:f>-Settings!$B$24*LN(H1104)</x:f>
        <x:v>4.662017985418167</x:v>
      </x:c>
      <x:c r="K1104" s="12" t="n">
        <x:f>Settings!$B$12</x:f>
        <x:v>300</x:v>
      </x:c>
      <x:c r="L1104" s="12" t="n">
        <x:f>Settings!$B$12*Settings!$B$25</x:f>
        <x:v>75</x:v>
      </x:c>
    </x:row>
    <x:row r="1105">
      <x:c r="A1105" s="7">
        <x:v>10</x:v>
      </x:c>
      <x:c r="B1105" s="7">
        <x:v>20</x:v>
      </x:c>
      <x:c r="C1105" s="12" t="n">
        <x:f>MOD(Settings!$B$17*C1104,Settings!$B$18)</x:f>
        <x:v>1266580169</x:v>
      </x:c>
      <x:c r="D1105" s="12" t="n">
        <x:f>MAX(C1105,1)/Settings!$B$18</x:f>
        <x:v>0.5897973522496397</x:v>
      </x:c>
      <x:c r="E1105" s="12" t="n">
        <x:f>-Settings!$B$11*LN(D1105)</x:f>
        <x:v>31.678576310717236</x:v>
      </x:c>
      <x:c r="F1105" s="12">
        <x:f t="shared" si="36"/>
        <x:v>1567.6868526725852</x:v>
      </x:c>
      <x:c r="G1105" s="12" t="n">
        <x:f>MOD(Settings!$B$17*G1104,Settings!$B$18)</x:f>
        <x:v>772147999</x:v>
      </x:c>
      <x:c r="H1105" s="12" t="n">
        <x:f>MAX(G1105,1)/Settings!$B$18</x:f>
        <x:v>0.35955943137386787</x:v>
      </x:c>
      <x:c r="I1105" s="12" t="n">
        <x:f>-Settings!$B$21*LN(H1105)</x:f>
        <x:v>4.091503194912423</x:v>
      </x:c>
      <x:c r="J1105" s="12" t="n">
        <x:f>-Settings!$B$24*LN(H1105)</x:f>
        <x:v>12.27450958473727</x:v>
      </x:c>
      <x:c r="K1105" s="12" t="n">
        <x:f>Settings!$B$12</x:f>
        <x:v>300</x:v>
      </x:c>
      <x:c r="L1105" s="12" t="n">
        <x:f>Settings!$B$12*Settings!$B$25</x:f>
        <x:v>75</x:v>
      </x:c>
    </x:row>
    <x:row r="1106">
      <x:c r="A1106" s="7">
        <x:v>10</x:v>
      </x:c>
      <x:c r="B1106" s="7">
        <x:v>21</x:v>
      </x:c>
      <x:c r="C1106" s="12" t="n">
        <x:f>MOD(Settings!$B$17*C1105,Settings!$B$18)</x:f>
        <x:v>1554991319</x:v>
      </x:c>
      <x:c r="D1106" s="12" t="n">
        <x:f>MAX(C1106,1)/Settings!$B$18</x:f>
        <x:v>0.7240992596950844</x:v>
      </x:c>
      <x:c r="E1106" s="12" t="n">
        <x:f>-Settings!$B$11*LN(D1106)</x:f>
        <x:v>19.36960781803642</x:v>
      </x:c>
      <x:c r="F1106" s="12">
        <x:f t="shared" si="36"/>
        <x:v>1587.0564604906217</x:v>
      </x:c>
      <x:c r="G1106" s="12" t="n">
        <x:f>MOD(Settings!$B$17*G1105,Settings!$B$18)</x:f>
        <x:v>247740372</x:v>
      </x:c>
      <x:c r="H1106" s="12" t="n">
        <x:f>MAX(G1106,1)/Settings!$B$18</x:f>
        <x:v>0.11536310059733833</x:v>
      </x:c>
      <x:c r="I1106" s="12" t="n">
        <x:f>-Settings!$B$21*LN(H1106)</x:f>
        <x:v>8.638682912916847</x:v>
      </x:c>
      <x:c r="J1106" s="12" t="n">
        <x:f>-Settings!$B$24*LN(H1106)</x:f>
        <x:v>25.91604873875054</x:v>
      </x:c>
      <x:c r="K1106" s="12" t="n">
        <x:f>Settings!$B$12</x:f>
        <x:v>300</x:v>
      </x:c>
      <x:c r="L1106" s="12" t="n">
        <x:f>Settings!$B$12*Settings!$B$25</x:f>
        <x:v>75</x:v>
      </x:c>
    </x:row>
    <x:row r="1107">
      <x:c r="A1107" s="7">
        <x:v>10</x:v>
      </x:c>
      <x:c r="B1107" s="7">
        <x:v>22</x:v>
      </x:c>
      <x:c r="C1107" s="12" t="n">
        <x:f>MOD(Settings!$B$17*C1106,Settings!$B$18)</x:f>
        <x:v>2010598090</x:v>
      </x:c>
      <x:c r="D1107" s="12" t="n">
        <x:f>MAX(C1107,1)/Settings!$B$18</x:f>
        <x:v>0.9362576952838607</x:v>
      </x:c>
      <x:c r="E1107" s="12" t="n">
        <x:f>-Settings!$B$11*LN(D1107)</x:f>
        <x:v>3.9518714953611163</x:v>
      </x:c>
      <x:c r="F1107" s="12">
        <x:f t="shared" si="36"/>
        <x:v>1591.0083319859827</x:v>
      </x:c>
      <x:c r="G1107" s="12" t="n">
        <x:f>MOD(Settings!$B$17*G1106,Settings!$B$18)</x:f>
        <x:v>1949124318</x:v>
      </x:c>
      <x:c r="H1107" s="12" t="n">
        <x:f>MAX(G1107,1)/Settings!$B$18</x:f>
        <x:v>0.9076317394653483</x:v>
      </x:c>
      <x:c r="I1107" s="12" t="n">
        <x:f>-Settings!$B$21*LN(H1107)</x:f>
        <x:v>0.3876662236959095</x:v>
      </x:c>
      <x:c r="J1107" s="12" t="n">
        <x:f>-Settings!$B$24*LN(H1107)</x:f>
        <x:v>1.1629986710877285</x:v>
      </x:c>
      <x:c r="K1107" s="12" t="n">
        <x:f>Settings!$B$12</x:f>
        <x:v>300</x:v>
      </x:c>
      <x:c r="L1107" s="12" t="n">
        <x:f>Settings!$B$12*Settings!$B$25</x:f>
        <x:v>75</x:v>
      </x:c>
    </x:row>
    <x:row r="1108">
      <x:c r="A1108" s="7">
        <x:v>10</x:v>
      </x:c>
      <x:c r="B1108" s="7">
        <x:v>23</x:v>
      </x:c>
      <x:c r="C1108" s="12" t="n">
        <x:f>MOD(Settings!$B$17*C1107,Settings!$B$18)</x:f>
        <x:v>1466913085</x:v>
      </x:c>
      <x:c r="D1108" s="12" t="n">
        <x:f>MAX(C1108,1)/Settings!$B$18</x:f>
        <x:v>0.6830846358477533</x:v>
      </x:c>
      <x:c r="E1108" s="12" t="n">
        <x:f>-Settings!$B$11*LN(D1108)</x:f>
        <x:v>22.86819055815874</x:v>
      </x:c>
      <x:c r="F1108" s="12">
        <x:f t="shared" si="36"/>
        <x:v>1613.8765225441414</x:v>
      </x:c>
      <x:c r="G1108" s="12" t="n">
        <x:f>MOD(Settings!$B$17*G1107,Settings!$B$18)</x:f>
        <x:v>1216861288</x:v>
      </x:c>
      <x:c r="H1108" s="12" t="n">
        <x:f>MAX(G1108,1)/Settings!$B$18</x:f>
        <x:v>0.5666451941088984</x:v>
      </x:c>
      <x:c r="I1108" s="12" t="n">
        <x:f>-Settings!$B$21*LN(H1108)</x:f>
        <x:v>2.2720877242915622</x:v>
      </x:c>
      <x:c r="J1108" s="12" t="n">
        <x:f>-Settings!$B$24*LN(H1108)</x:f>
        <x:v>6.816263172874686</x:v>
      </x:c>
      <x:c r="K1108" s="12" t="n">
        <x:f>Settings!$B$12</x:f>
        <x:v>300</x:v>
      </x:c>
      <x:c r="L1108" s="12" t="n">
        <x:f>Settings!$B$12*Settings!$B$25</x:f>
        <x:v>75</x:v>
      </x:c>
    </x:row>
    <x:row r="1109">
      <x:c r="A1109" s="7">
        <x:v>10</x:v>
      </x:c>
      <x:c r="B1109" s="7">
        <x:v>24</x:v>
      </x:c>
      <x:c r="C1109" s="12" t="n">
        <x:f>MOD(Settings!$B$17*C1108,Settings!$B$18)</x:f>
        <x:v>1295952035</x:v>
      </x:c>
      <x:c r="D1109" s="12" t="n">
        <x:f>MAX(C1109,1)/Settings!$B$18</x:f>
        <x:v>0.6034746931881991</x:v>
      </x:c>
      <x:c r="E1109" s="12" t="n">
        <x:f>-Settings!$B$11*LN(D1109)</x:f>
        <x:v>30.303070363914095</x:v>
      </x:c>
      <x:c r="F1109" s="12">
        <x:f t="shared" si="36"/>
        <x:v>1644.1795929080554</x:v>
      </x:c>
      <x:c r="G1109" s="12" t="n">
        <x:f>MOD(Settings!$B$17*G1108,Settings!$B$18)</x:f>
        <x:v>1300897035</x:v>
      </x:c>
      <x:c r="H1109" s="12" t="n">
        <x:f>MAX(G1109,1)/Settings!$B$18</x:f>
        <x:v>0.6057773882550083</x:v>
      </x:c>
      <x:c r="I1109" s="12" t="n">
        <x:f>-Settings!$B$21*LN(H1109)</x:f>
        <x:v>2.004970826059129</x:v>
      </x:c>
      <x:c r="J1109" s="12" t="n">
        <x:f>-Settings!$B$24*LN(H1109)</x:f>
        <x:v>6.014912478177386</x:v>
      </x:c>
      <x:c r="K1109" s="12" t="n">
        <x:f>Settings!$B$12</x:f>
        <x:v>300</x:v>
      </x:c>
      <x:c r="L1109" s="12" t="n">
        <x:f>Settings!$B$12*Settings!$B$25</x:f>
        <x:v>75</x:v>
      </x:c>
    </x:row>
    <x:row r="1110">
      <x:c r="A1110" s="7">
        <x:v>10</x:v>
      </x:c>
      <x:c r="B1110" s="7">
        <x:v>25</x:v>
      </x:c>
      <x:c r="C1110" s="12" t="n">
        <x:f>MOD(Settings!$B$17*C1109,Settings!$B$18)</x:f>
        <x:v>1286704371</x:v>
      </x:c>
      <x:c r="D1110" s="12" t="n">
        <x:f>MAX(C1110,1)/Settings!$B$18</x:f>
        <x:v>0.5991684140633644</x:v>
      </x:c>
      <x:c r="E1110" s="12" t="n">
        <x:f>-Settings!$B$11*LN(D1110)</x:f>
        <x:v>30.732753700856552</x:v>
      </x:c>
      <x:c r="F1110" s="12">
        <x:f t="shared" si="36"/>
        <x:v>1674.912346608912</x:v>
      </x:c>
      <x:c r="G1110" s="12" t="n">
        <x:f>MOD(Settings!$B$17*G1109,Settings!$B$18)</x:f>
        <x:v>645457138</x:v>
      </x:c>
      <x:c r="H1110" s="12" t="n">
        <x:f>MAX(G1110,1)/Settings!$B$18</x:f>
        <x:v>0.3005644019230103</x:v>
      </x:c>
      <x:c r="I1110" s="12" t="n">
        <x:f>-Settings!$B$21*LN(H1110)</x:f>
        <x:v>4.808372928342725</x:v>
      </x:c>
      <x:c r="J1110" s="12" t="n">
        <x:f>-Settings!$B$24*LN(H1110)</x:f>
        <x:v>14.425118785028175</x:v>
      </x:c>
      <x:c r="K1110" s="12" t="n">
        <x:f>Settings!$B$12</x:f>
        <x:v>300</x:v>
      </x:c>
      <x:c r="L1110" s="12" t="n">
        <x:f>Settings!$B$12*Settings!$B$25</x:f>
        <x:v>75</x:v>
      </x:c>
    </x:row>
    <x:row r="1111">
      <x:c r="A1111" s="7">
        <x:v>10</x:v>
      </x:c>
      <x:c r="B1111" s="7">
        <x:v>26</x:v>
      </x:c>
      <x:c r="C1111" s="12" t="n">
        <x:f>MOD(Settings!$B$17*C1110,Settings!$B$18)</x:f>
        <x:v>480038107</x:v>
      </x:c>
      <x:c r="D1111" s="12" t="n">
        <x:f>MAX(C1111,1)/Settings!$B$18</x:f>
        <x:v>0.22353516296648196</x:v>
      </x:c>
      <x:c r="E1111" s="12" t="n">
        <x:f>-Settings!$B$11*LN(D1111)</x:f>
        <x:v>89.89119291565711</x:v>
      </x:c>
      <x:c r="F1111" s="12">
        <x:f t="shared" si="36"/>
        <x:v>1764.803539524569</x:v>
      </x:c>
      <x:c r="G1111" s="12" t="n">
        <x:f>MOD(Settings!$B$17*G1110,Settings!$B$18)</x:f>
        <x:v>1258217369</x:v>
      </x:c>
      <x:c r="H1111" s="12" t="n">
        <x:f>MAX(G1111,1)/Settings!$B$18</x:f>
        <x:v>0.5859031200343292</x:v>
      </x:c>
      <x:c r="I1111" s="12" t="n">
        <x:f>-Settings!$B$21*LN(H1111)</x:f>
        <x:v>2.1384033089846866</x:v>
      </x:c>
      <x:c r="J1111" s="12" t="n">
        <x:f>-Settings!$B$24*LN(H1111)</x:f>
        <x:v>6.415209926954059</x:v>
      </x:c>
      <x:c r="K1111" s="12" t="n">
        <x:f>Settings!$B$12</x:f>
        <x:v>300</x:v>
      </x:c>
      <x:c r="L1111" s="12" t="n">
        <x:f>Settings!$B$12*Settings!$B$25</x:f>
        <x:v>75</x:v>
      </x:c>
    </x:row>
    <x:row r="1112">
      <x:c r="A1112" s="7">
        <x:v>10</x:v>
      </x:c>
      <x:c r="B1112" s="7">
        <x:v>27</x:v>
      </x:c>
      <x:c r="C1112" s="12" t="n">
        <x:f>MOD(Settings!$B$17*C1111,Settings!$B$18)</x:f>
        <x:v>2051886217</x:v>
      </x:c>
      <x:c r="D1112" s="12" t="n">
        <x:f>MAX(C1112,1)/Settings!$B$18</x:f>
        <x:v>0.9554839776621591</x:v>
      </x:c>
      <x:c r="E1112" s="12" t="n">
        <x:f>-Settings!$B$11*LN(D1112)</x:f>
        <x:v>2.732237038810475</x:v>
      </x:c>
      <x:c r="F1112" s="12">
        <x:f t="shared" si="36"/>
        <x:v>1767.5357765633796</x:v>
      </x:c>
      <x:c r="G1112" s="12" t="n">
        <x:f>MOD(Settings!$B$17*G1111,Settings!$B$18)</x:f>
        <x:v>587848774</x:v>
      </x:c>
      <x:c r="H1112" s="12" t="n">
        <x:f>MAX(G1112,1)/Settings!$B$18</x:f>
        <x:v>0.27373841697058565</x:v>
      </x:c>
      <x:c r="I1112" s="12" t="n">
        <x:f>-Settings!$B$21*LN(H1112)</x:f>
        <x:v>5.182329244731359</x:v>
      </x:c>
      <x:c r="J1112" s="12" t="n">
        <x:f>-Settings!$B$24*LN(H1112)</x:f>
        <x:v>15.546987734194076</x:v>
      </x:c>
      <x:c r="K1112" s="12" t="n">
        <x:f>Settings!$B$12</x:f>
        <x:v>300</x:v>
      </x:c>
      <x:c r="L1112" s="12" t="n">
        <x:f>Settings!$B$12*Settings!$B$25</x:f>
        <x:v>75</x:v>
      </x:c>
    </x:row>
    <x:row r="1113">
      <x:c r="A1113" s="7">
        <x:v>10</x:v>
      </x:c>
      <x:c r="B1113" s="7">
        <x:v>28</x:v>
      </x:c>
      <x:c r="C1113" s="12" t="n">
        <x:f>MOD(Settings!$B$17*C1112,Settings!$B$18)</x:f>
        <x:v>1759245593</x:v>
      </x:c>
      <x:c r="D1113" s="12" t="n">
        <x:f>MAX(C1113,1)/Settings!$B$18</x:f>
        <x:v>0.8192125679083228</x:v>
      </x:c>
      <x:c r="E1113" s="12" t="n">
        <x:f>-Settings!$B$11*LN(D1113)</x:f>
        <x:v>11.96470098777671</x:v>
      </x:c>
      <x:c r="F1113" s="12">
        <x:f t="shared" si="36"/>
        <x:v>1779.5004775511563</x:v>
      </x:c>
      <x:c r="G1113" s="12" t="n">
        <x:f>MOD(Settings!$B$17*G1112,Settings!$B$18)</x:f>
        <x:v>1549568418</x:v>
      </x:c>
      <x:c r="H1113" s="12" t="n">
        <x:f>MAX(G1113,1)/Settings!$B$18</x:f>
        <x:v>0.7215740246333061</x:v>
      </x:c>
      <x:c r="I1113" s="12" t="n">
        <x:f>-Settings!$B$21*LN(H1113)</x:f>
        <x:v>1.3052812311467634</x:v>
      </x:c>
      <x:c r="J1113" s="12" t="n">
        <x:f>-Settings!$B$24*LN(H1113)</x:f>
        <x:v>3.9158436934402903</x:v>
      </x:c>
      <x:c r="K1113" s="12" t="n">
        <x:f>Settings!$B$12</x:f>
        <x:v>300</x:v>
      </x:c>
      <x:c r="L1113" s="12" t="n">
        <x:f>Settings!$B$12*Settings!$B$25</x:f>
        <x:v>75</x:v>
      </x:c>
    </x:row>
    <x:row r="1114">
      <x:c r="A1114" s="7">
        <x:v>10</x:v>
      </x:c>
      <x:c r="B1114" s="7">
        <x:v>29</x:v>
      </x:c>
      <x:c r="C1114" s="12" t="n">
        <x:f>MOD(Settings!$B$17*C1113,Settings!$B$18)</x:f>
        <x:v>1085829655</x:v>
      </x:c>
      <x:c r="D1114" s="12" t="n">
        <x:f>MAX(C1114,1)/Settings!$B$18</x:f>
        <x:v>0.5056288351796702</x:v>
      </x:c>
      <x:c r="E1114" s="12" t="n">
        <x:f>-Settings!$B$11*LN(D1114)</x:f>
        <x:v>40.917144370222154</x:v>
      </x:c>
      <x:c r="F1114" s="12">
        <x:f t="shared" si="36"/>
        <x:v>1820.4176219213784</x:v>
      </x:c>
      <x:c r="G1114" s="12" t="n">
        <x:f>MOD(Settings!$B$17*G1113,Settings!$B$18)</x:f>
        <x:v>1062214157</x:v>
      </x:c>
      <x:c r="H1114" s="12" t="n">
        <x:f>MAX(G1114,1)/Settings!$B$18</x:f>
        <x:v>0.49463201197545603</x:v>
      </x:c>
      <x:c r="I1114" s="12" t="n">
        <x:f>-Settings!$B$21*LN(H1114)</x:f>
        <x:v>2.815764812121575</x:v>
      </x:c>
      <x:c r="J1114" s="12" t="n">
        <x:f>-Settings!$B$24*LN(H1114)</x:f>
        <x:v>8.447294436364725</x:v>
      </x:c>
      <x:c r="K1114" s="12" t="n">
        <x:f>Settings!$B$12</x:f>
        <x:v>300</x:v>
      </x:c>
      <x:c r="L1114" s="12" t="n">
        <x:f>Settings!$B$12*Settings!$B$25</x:f>
        <x:v>75</x:v>
      </x:c>
    </x:row>
    <x:row r="1115">
      <x:c r="A1115" s="7">
        <x:v>10</x:v>
      </x:c>
      <x:c r="B1115" s="7">
        <x:v>30</x:v>
      </x:c>
      <x:c r="C1115" s="12" t="n">
        <x:f>MOD(Settings!$B$17*C1114,Settings!$B$18)</x:f>
        <x:v>222979379</x:v>
      </x:c>
      <x:c r="D1115" s="12" t="n">
        <x:f>MAX(C1115,1)/Settings!$B$18</x:f>
        <x:v>0.10383286471657123</x:v>
      </x:c>
      <x:c r="E1115" s="12" t="n">
        <x:f>-Settings!$B$11*LN(D1115)</x:f>
        <x:v>135.8983645557577</x:v>
      </x:c>
      <x:c r="F1115" s="12">
        <x:f t="shared" si="36"/>
        <x:v>1956.3159864771362</x:v>
      </x:c>
      <x:c r="G1115" s="12" t="n">
        <x:f>MOD(Settings!$B$17*G1114,Settings!$B$18)</x:f>
        <x:v>601779188</x:v>
      </x:c>
      <x:c r="H1115" s="12" t="n">
        <x:f>MAX(G1115,1)/Settings!$B$18</x:f>
        <x:v>0.2802252714895761</x:v>
      </x:c>
      <x:c r="I1115" s="12" t="n">
        <x:f>-Settings!$B$21*LN(H1115)</x:f>
        <x:v>5.088645832993361</x:v>
      </x:c>
      <x:c r="J1115" s="12" t="n">
        <x:f>-Settings!$B$24*LN(H1115)</x:f>
        <x:v>15.265937498980083</x:v>
      </x:c>
      <x:c r="K1115" s="12" t="n">
        <x:f>Settings!$B$12</x:f>
        <x:v>300</x:v>
      </x:c>
      <x:c r="L1115" s="12" t="n">
        <x:f>Settings!$B$12*Settings!$B$25</x:f>
        <x:v>75</x:v>
      </x:c>
    </x:row>
    <x:row r="1116">
      <x:c r="A1116" s="7">
        <x:v>10</x:v>
      </x:c>
      <x:c r="B1116" s="7">
        <x:v>31</x:v>
      </x:c>
      <x:c r="C1116" s="12" t="n">
        <x:f>MOD(Settings!$B$17*C1115,Settings!$B$18)</x:f>
        <x:v>255458838</x:v>
      </x:c>
      <x:c r="D1116" s="12" t="n">
        <x:f>MAX(C1116,1)/Settings!$B$18</x:f>
        <x:v>0.11895729141261302</x:v>
      </x:c>
      <x:c r="E1116" s="12" t="n">
        <x:f>-Settings!$B$11*LN(D1116)</x:f>
        <x:v>127.73944475888446</x:v>
      </x:c>
      <x:c r="F1116" s="12">
        <x:f t="shared" si="36"/>
        <x:v>2084.0554312360205</x:v>
      </x:c>
      <x:c r="G1116" s="12" t="n">
        <x:f>MOD(Settings!$B$17*G1115,Settings!$B$18)</x:f>
        <x:v>1602318993</x:v>
      </x:c>
      <x:c r="H1116" s="12" t="n">
        <x:f>MAX(G1116,1)/Settings!$B$18</x:f>
        <x:v>0.746137925305468</x:v>
      </x:c>
      <x:c r="I1116" s="12" t="n">
        <x:f>-Settings!$B$21*LN(H1116)</x:f>
        <x:v>1.171379237597269</x:v>
      </x:c>
      <x:c r="J1116" s="12" t="n">
        <x:f>-Settings!$B$24*LN(H1116)</x:f>
        <x:v>3.5141377127918068</x:v>
      </x:c>
      <x:c r="K1116" s="12" t="n">
        <x:f>Settings!$B$12</x:f>
        <x:v>300</x:v>
      </x:c>
      <x:c r="L1116" s="12" t="n">
        <x:f>Settings!$B$12*Settings!$B$25</x:f>
        <x:v>75</x:v>
      </x:c>
    </x:row>
    <x:row r="1117">
      <x:c r="A1117" s="7">
        <x:v>10</x:v>
      </x:c>
      <x:c r="B1117" s="7">
        <x:v>32</x:v>
      </x:c>
      <x:c r="C1117" s="12" t="n">
        <x:f>MOD(Settings!$B$17*C1116,Settings!$B$18)</x:f>
        <x:v>676879913</x:v>
      </x:c>
      <x:c r="D1117" s="12" t="n">
        <x:f>MAX(C1117,1)/Settings!$B$18</x:f>
        <x:v>0.3151967717871055</x:v>
      </x:c>
      <x:c r="E1117" s="12" t="n">
        <x:f>-Settings!$B$11*LN(D1117)</x:f>
        <x:v>69.27348977058232</x:v>
      </x:c>
      <x:c r="F1117" s="12">
        <x:f t="shared" si="36"/>
        <x:v>2153.3289210066027</x:v>
      </x:c>
      <x:c r="G1117" s="12" t="n">
        <x:f>MOD(Settings!$B$17*G1116,Settings!$B$18)</x:f>
        <x:v>730381971</x:v>
      </x:c>
      <x:c r="H1117" s="12" t="n">
        <x:f>MAX(G1117,1)/Settings!$B$18</x:f>
        <x:v>0.34011060900060025</x:v>
      </x:c>
      <x:c r="I1117" s="12" t="n">
        <x:f>-Settings!$B$21*LN(H1117)</x:f>
        <x:v>4.3139375747487945</x:v>
      </x:c>
      <x:c r="J1117" s="12" t="n">
        <x:f>-Settings!$B$24*LN(H1117)</x:f>
        <x:v>12.941812724246383</x:v>
      </x:c>
      <x:c r="K1117" s="12" t="n">
        <x:f>Settings!$B$12</x:f>
        <x:v>300</x:v>
      </x:c>
      <x:c r="L1117" s="12" t="n">
        <x:f>Settings!$B$12*Settings!$B$25</x:f>
        <x:v>75</x:v>
      </x:c>
    </x:row>
    <x:row r="1118">
      <x:c r="A1118" s="7">
        <x:v>10</x:v>
      </x:c>
      <x:c r="B1118" s="7">
        <x:v>33</x:v>
      </x:c>
      <x:c r="C1118" s="12" t="n">
        <x:f>MOD(Settings!$B$17*C1117,Settings!$B$18)</x:f>
        <x:v>1099819632</x:v>
      </x:c>
      <x:c r="D1118" s="12" t="n">
        <x:f>MAX(C1118,1)/Settings!$B$18</x:f>
        <x:v>0.5121434258819294</x:v>
      </x:c>
      <x:c r="E1118" s="12" t="n">
        <x:f>-Settings!$B$11*LN(D1118)</x:f>
        <x:v>40.14903386974184</x:v>
      </x:c>
      <x:c r="F1118" s="12">
        <x:f t="shared" si="36"/>
        <x:v>2193.4779548763445</x:v>
      </x:c>
      <x:c r="G1118" s="12" t="n">
        <x:f>MOD(Settings!$B$17*G1117,Settings!$B$18)</x:f>
        <x:v>513260345</x:v>
      </x:c>
      <x:c r="H1118" s="12" t="n">
        <x:f>MAX(G1118,1)/Settings!$B$18</x:f>
        <x:v>0.23900547308800996</x:v>
      </x:c>
      <x:c r="I1118" s="12" t="n">
        <x:f>-Settings!$B$21*LN(H1118)</x:f>
        <x:v>5.7250753094519755</x:v>
      </x:c>
      <x:c r="J1118" s="12" t="n">
        <x:f>-Settings!$B$24*LN(H1118)</x:f>
        <x:v>17.17522592835593</x:v>
      </x:c>
      <x:c r="K1118" s="12" t="n">
        <x:f>Settings!$B$12</x:f>
        <x:v>300</x:v>
      </x:c>
      <x:c r="L1118" s="12" t="n">
        <x:f>Settings!$B$12*Settings!$B$25</x:f>
        <x:v>75</x:v>
      </x:c>
    </x:row>
    <x:row r="1119">
      <x:c r="A1119" s="7">
        <x:v>10</x:v>
      </x:c>
      <x:c r="B1119" s="7">
        <x:v>34</x:v>
      </x:c>
      <x:c r="C1119" s="12" t="n">
        <x:f>MOD(Settings!$B$17*C1118,Settings!$B$18)</x:f>
        <x:v>1276805295</x:v>
      </x:c>
      <x:c r="D1119" s="12" t="n">
        <x:f>MAX(C1119,1)/Settings!$B$18</x:f>
        <x:v>0.5945587975879008</x:v>
      </x:c>
      <x:c r="E1119" s="12" t="n">
        <x:f>-Settings!$B$11*LN(D1119)</x:f>
        <x:v>31.196139909297475</x:v>
      </x:c>
      <x:c r="F1119" s="12" t="n">
        <x:f t="shared" ref="F1119:F1150" si="37">F1118+E1119</x:f>
        <x:v>2224.674094785642</x:v>
      </x:c>
      <x:c r="G1119" s="12" t="n">
        <x:f>MOD(Settings!$B$17*G1118,Settings!$B$18)</x:f>
        <x:v>2072292063</x:v>
      </x:c>
      <x:c r="H1119" s="12" t="n">
        <x:f>MAX(G1119,1)/Settings!$B$18</x:f>
        <x:v>0.9649861901835474</x:v>
      </x:c>
      <x:c r="I1119" s="12" t="n">
        <x:f>-Settings!$B$21*LN(H1119)</x:f>
        <x:v>0.1425659537446981</x:v>
      </x:c>
      <x:c r="J1119" s="12" t="n">
        <x:f>-Settings!$B$24*LN(H1119)</x:f>
        <x:v>0.4276978612340943</x:v>
      </x:c>
      <x:c r="K1119" s="12" t="n">
        <x:f>Settings!$B$12</x:f>
        <x:v>300</x:v>
      </x:c>
      <x:c r="L1119" s="12" t="n">
        <x:f>Settings!$B$12*Settings!$B$25</x:f>
        <x:v>75</x:v>
      </x:c>
    </x:row>
    <x:row r="1120">
      <x:c r="A1120" s="7">
        <x:v>10</x:v>
      </x:c>
      <x:c r="B1120" s="7">
        <x:v>35</x:v>
      </x:c>
      <x:c r="C1120" s="12" t="n">
        <x:f>MOD(Settings!$B$17*C1119,Settings!$B$18)</x:f>
        <x:v>1609992241</x:v>
      </x:c>
      <x:c r="D1120" s="12" t="n">
        <x:f>MAX(C1120,1)/Settings!$B$18</x:f>
        <x:v>0.7497110598486434</x:v>
      </x:c>
      <x:c r="E1120" s="12" t="n">
        <x:f>-Settings!$B$11*LN(D1120)</x:f>
        <x:v>17.284044012967897</x:v>
      </x:c>
      <x:c r="F1120" s="12">
        <x:f t="shared" si="37"/>
        <x:v>2241.95813879861</x:v>
      </x:c>
      <x:c r="G1120" s="12" t="n">
        <x:f>MOD(Settings!$B$17*G1119,Settings!$B$18)</x:f>
        <x:v>1122915795</x:v>
      </x:c>
      <x:c r="H1120" s="12" t="n">
        <x:f>MAX(G1120,1)/Settings!$B$18</x:f>
        <x:v>0.522898414881387</x:v>
      </x:c>
      <x:c r="I1120" s="12" t="n">
        <x:f>-Settings!$B$21*LN(H1120)</x:f>
        <x:v>2.593472276767168</x:v>
      </x:c>
      <x:c r="J1120" s="12" t="n">
        <x:f>-Settings!$B$24*LN(H1120)</x:f>
        <x:v>7.780416830301505</x:v>
      </x:c>
      <x:c r="K1120" s="12" t="n">
        <x:f>Settings!$B$12</x:f>
        <x:v>300</x:v>
      </x:c>
      <x:c r="L1120" s="12" t="n">
        <x:f>Settings!$B$12*Settings!$B$25</x:f>
        <x:v>75</x:v>
      </x:c>
    </x:row>
    <x:row r="1121">
      <x:c r="A1121" s="7">
        <x:v>10</x:v>
      </x:c>
      <x:c r="B1121" s="7">
        <x:v>36</x:v>
      </x:c>
      <x:c r="C1121" s="12" t="n">
        <x:f>MOD(Settings!$B$17*C1120,Settings!$B$18)</x:f>
        <x:v>845642287</x:v>
      </x:c>
      <x:c r="D1121" s="12" t="n">
        <x:f>MAX(C1121,1)/Settings!$B$18</x:f>
        <x:v>0.39378287614965013</x:v>
      </x:c>
      <x:c r="E1121" s="12" t="n">
        <x:f>-Settings!$B$11*LN(D1121)</x:f>
        <x:v>55.91733584067407</x:v>
      </x:c>
      <x:c r="F1121" s="12">
        <x:f t="shared" si="37"/>
        <x:v>2297.8754746392842</x:v>
      </x:c>
      <x:c r="G1121" s="12" t="n">
        <x:f>MOD(Settings!$B$17*G1120,Settings!$B$18)</x:f>
        <x:v>759476729</x:v>
      </x:c>
      <x:c r="H1121" s="12" t="n">
        <x:f>MAX(G1121,1)/Settings!$B$18</x:f>
        <x:v>0.3536589114710963</x:v>
      </x:c>
      <x:c r="I1121" s="12" t="n">
        <x:f>-Settings!$B$21*LN(H1121)</x:f>
        <x:v>4.157689429026481</x:v>
      </x:c>
      <x:c r="J1121" s="12" t="n">
        <x:f>-Settings!$B$24*LN(H1121)</x:f>
        <x:v>12.473068287079444</x:v>
      </x:c>
      <x:c r="K1121" s="12" t="n">
        <x:f>Settings!$B$12</x:f>
        <x:v>300</x:v>
      </x:c>
      <x:c r="L1121" s="12" t="n">
        <x:f>Settings!$B$12*Settings!$B$25</x:f>
        <x:v>75</x:v>
      </x:c>
    </x:row>
    <x:row r="1122">
      <x:c r="A1122" s="7">
        <x:v>10</x:v>
      </x:c>
      <x:c r="B1122" s="7">
        <x:v>37</x:v>
      </x:c>
      <x:c r="C1122" s="12" t="n">
        <x:f>MOD(Settings!$B$17*C1121,Settings!$B$18)</x:f>
        <x:v>663141763</x:v>
      </x:c>
      <x:c r="D1122" s="12" t="n">
        <x:f>MAX(C1122,1)/Settings!$B$18</x:f>
        <x:v>0.3087994471698997</x:v>
      </x:c>
      <x:c r="E1122" s="12" t="n">
        <x:f>-Settings!$B$11*LN(D1122)</x:f>
        <x:v>70.50379506516204</x:v>
      </x:c>
      <x:c r="F1122" s="12">
        <x:f t="shared" si="37"/>
        <x:v>2368.3792697044464</x:v>
      </x:c>
      <x:c r="G1122" s="12" t="n">
        <x:f>MOD(Settings!$B$17*G1121,Settings!$B$18)</x:f>
        <x:v>2030070182</x:v>
      </x:c>
      <x:c r="H1122" s="12" t="n">
        <x:f>MAX(G1122,1)/Settings!$B$18</x:f>
        <x:v>0.9453250947153778</x:v>
      </x:c>
      <x:c r="I1122" s="12" t="n">
        <x:f>-Settings!$B$21*LN(H1122)</x:f>
        <x:v>0.22490558030542074</x:v>
      </x:c>
      <x:c r="J1122" s="12" t="n">
        <x:f>-Settings!$B$24*LN(H1122)</x:f>
        <x:v>0.6747167409162622</x:v>
      </x:c>
      <x:c r="K1122" s="12" t="n">
        <x:f>Settings!$B$12</x:f>
        <x:v>300</x:v>
      </x:c>
      <x:c r="L1122" s="12" t="n">
        <x:f>Settings!$B$12*Settings!$B$25</x:f>
        <x:v>75</x:v>
      </x:c>
    </x:row>
    <x:row r="1123">
      <x:c r="A1123" s="7">
        <x:v>10</x:v>
      </x:c>
      <x:c r="B1123" s="7">
        <x:v>38</x:v>
      </x:c>
      <x:c r="C1123" s="12" t="n">
        <x:f>MOD(Settings!$B$17*C1122,Settings!$B$18)</x:f>
        <x:v>2130966458</x:v>
      </x:c>
      <x:c r="D1123" s="12" t="n">
        <x:f>MAX(C1123,1)/Settings!$B$18</x:f>
        <x:v>0.9923085845039732</x:v>
      </x:c>
      <x:c r="E1123" s="12" t="n">
        <x:f>-Settings!$B$11*LN(D1123)</x:f>
        <x:v>0.46326881890700305</x:v>
      </x:c>
      <x:c r="F1123" s="12">
        <x:f t="shared" si="37"/>
        <x:v>2368.8425385233536</x:v>
      </x:c>
      <x:c r="G1123" s="12" t="n">
        <x:f>MOD(Settings!$B$17*G1122,Settings!$B$18)</x:f>
        <x:v>169365338</x:v>
      </x:c>
      <x:c r="H1123" s="12" t="n">
        <x:f>MAX(G1123,1)/Settings!$B$18</x:f>
        <x:v>0.07886688135511562</x:v>
      </x:c>
      <x:c r="I1123" s="12" t="n">
        <x:f>-Settings!$B$21*LN(H1123)</x:f>
        <x:v>10.159975575759931</x:v>
      </x:c>
      <x:c r="J1123" s="12" t="n">
        <x:f>-Settings!$B$24*LN(H1123)</x:f>
        <x:v>30.479926727279796</x:v>
      </x:c>
      <x:c r="K1123" s="12" t="n">
        <x:f>Settings!$B$12</x:f>
        <x:v>300</x:v>
      </x:c>
      <x:c r="L1123" s="12" t="n">
        <x:f>Settings!$B$12*Settings!$B$25</x:f>
        <x:v>75</x:v>
      </x:c>
    </x:row>
    <x:row r="1124">
      <x:c r="A1124" s="7">
        <x:v>10</x:v>
      </x:c>
      <x:c r="B1124" s="7">
        <x:v>39</x:v>
      </x:c>
      <x:c r="C1124" s="12" t="n">
        <x:f>MOD(Settings!$B$17*C1123,Settings!$B$18)</x:f>
        <x:v>1568478587</x:v>
      </x:c>
      <x:c r="D1124" s="12" t="n">
        <x:f>MAX(C1124,1)/Settings!$B$18</x:f>
        <x:v>0.7303797582771535</x:v>
      </x:c>
      <x:c r="E1124" s="12" t="n">
        <x:f>-Settings!$B$11*LN(D1124)</x:f>
        <x:v>18.851439797252453</x:v>
      </x:c>
      <x:c r="F1124" s="12">
        <x:f t="shared" si="37"/>
        <x:v>2387.6939783206062</x:v>
      </x:c>
      <x:c r="G1124" s="12" t="n">
        <x:f>MOD(Settings!$B$17*G1123,Settings!$B$18)</x:f>
        <x:v>1107403491</x:v>
      </x:c>
      <x:c r="H1124" s="12" t="n">
        <x:f>MAX(G1124,1)/Settings!$B$18</x:f>
        <x:v>0.5156749354282743</x:v>
      </x:c>
      <x:c r="I1124" s="12" t="n">
        <x:f>-Settings!$B$21*LN(H1124)</x:f>
        <x:v>2.6491147284614325</x:v>
      </x:c>
      <x:c r="J1124" s="12" t="n">
        <x:f>-Settings!$B$24*LN(H1124)</x:f>
        <x:v>7.947344185384297</x:v>
      </x:c>
      <x:c r="K1124" s="12" t="n">
        <x:f>Settings!$B$12</x:f>
        <x:v>300</x:v>
      </x:c>
      <x:c r="L1124" s="12" t="n">
        <x:f>Settings!$B$12*Settings!$B$25</x:f>
        <x:v>75</x:v>
      </x:c>
    </x:row>
    <x:row r="1125">
      <x:c r="A1125" s="7">
        <x:v>10</x:v>
      </x:c>
      <x:c r="B1125" s="7">
        <x:v>40</x:v>
      </x:c>
      <x:c r="C1125" s="12" t="n">
        <x:f>MOD(Settings!$B$17*C1124,Settings!$B$18)</x:f>
        <x:v>1057844784</x:v>
      </x:c>
      <x:c r="D1125" s="12" t="n">
        <x:f>MAX(C1125,1)/Settings!$B$18</x:f>
        <x:v>0.4925973641186009</x:v>
      </x:c>
      <x:c r="E1125" s="12" t="n">
        <x:f>-Settings!$B$11*LN(D1125)</x:f>
        <x:v>42.48378865601863</x:v>
      </x:c>
      <x:c r="F1125" s="12">
        <x:f t="shared" si="37"/>
        <x:v>2430.1777669766248</x:v>
      </x:c>
      <x:c r="G1125" s="12" t="n">
        <x:f>MOD(Settings!$B$17*G1124,Settings!$B$18)</x:f>
        <x:v>2037188335</x:v>
      </x:c>
      <x:c r="H1125" s="12" t="n">
        <x:f>MAX(G1125,1)/Settings!$B$18</x:f>
        <x:v>0.9486397430061547</x:v>
      </x:c>
      <x:c r="I1125" s="12" t="n">
        <x:f>-Settings!$B$21*LN(H1125)</x:f>
        <x:v>0.21090467972311608</x:v>
      </x:c>
      <x:c r="J1125" s="12" t="n">
        <x:f>-Settings!$B$24*LN(H1125)</x:f>
        <x:v>0.6327140391693482</x:v>
      </x:c>
      <x:c r="K1125" s="12" t="n">
        <x:f>Settings!$B$12</x:f>
        <x:v>300</x:v>
      </x:c>
      <x:c r="L1125" s="12" t="n">
        <x:f>Settings!$B$12*Settings!$B$25</x:f>
        <x:v>75</x:v>
      </x:c>
    </x:row>
    <x:row r="1126">
      <x:c r="A1126" s="7">
        <x:v>10</x:v>
      </x:c>
      <x:c r="B1126" s="7">
        <x:v>41</x:v>
      </x:c>
      <x:c r="C1126" s="12" t="n">
        <x:f>MOD(Settings!$B$17*C1125,Settings!$B$18)</x:f>
        <x:v>180171175</x:v>
      </x:c>
      <x:c r="D1126" s="12" t="n">
        <x:f>MAX(C1126,1)/Settings!$B$18</x:f>
        <x:v>0.08389874132531637</x:v>
      </x:c>
      <x:c r="E1126" s="12" t="n">
        <x:f>-Settings!$B$11*LN(D1126)</x:f>
        <x:v>148.68868006221328</x:v>
      </x:c>
      <x:c r="F1126" s="12">
        <x:f t="shared" si="37"/>
        <x:v>2578.866447038838</x:v>
      </x:c>
      <x:c r="G1126" s="12" t="n">
        <x:f>MOD(Settings!$B$17*G1125,Settings!$B$18)</x:f>
        <x:v>1692562224</x:v>
      </x:c>
      <x:c r="H1126" s="12" t="n">
        <x:f>MAX(G1126,1)/Settings!$B$18</x:f>
        <x:v>0.7881607044433061</x:v>
      </x:c>
      <x:c r="I1126" s="12" t="n">
        <x:f>-Settings!$B$21*LN(H1126)</x:f>
        <x:v>0.9522130810730223</x:v>
      </x:c>
      <x:c r="J1126" s="12" t="n">
        <x:f>-Settings!$B$24*LN(H1126)</x:f>
        <x:v>2.8566392432190666</x:v>
      </x:c>
      <x:c r="K1126" s="12" t="n">
        <x:f>Settings!$B$12</x:f>
        <x:v>300</x:v>
      </x:c>
      <x:c r="L1126" s="12" t="n">
        <x:f>Settings!$B$12*Settings!$B$25</x:f>
        <x:v>75</x:v>
      </x:c>
    </x:row>
    <x:row r="1127">
      <x:c r="A1127" s="7">
        <x:v>10</x:v>
      </x:c>
      <x:c r="B1127" s="7">
        <x:v>42</x:v>
      </x:c>
      <x:c r="C1127" s="12" t="n">
        <x:f>MOD(Settings!$B$17*C1126,Settings!$B$18)</x:f>
        <x:v>184995955</x:v>
      </x:c>
      <x:c r="D1127" s="12" t="n">
        <x:f>MAX(C1127,1)/Settings!$B$18</x:f>
        <x:v>0.08614545459213921</x:v>
      </x:c>
      <x:c r="E1127" s="12" t="n">
        <x:f>-Settings!$B$11*LN(D1127)</x:f>
        <x:v>147.10308473723694</x:v>
      </x:c>
      <x:c r="F1127" s="12">
        <x:f t="shared" si="37"/>
        <x:v>2725.9695317760752</x:v>
      </x:c>
      <x:c r="G1127" s="12" t="n">
        <x:f>MOD(Settings!$B$17*G1126,Settings!$B$18)</x:f>
        <x:v>1324910606</x:v>
      </x:c>
      <x:c r="H1127" s="12" t="n">
        <x:f>MAX(G1127,1)/Settings!$B$18</x:f>
        <x:v>0.6169595786449311</x:v>
      </x:c>
      <x:c r="I1127" s="12" t="n">
        <x:f>-Settings!$B$21*LN(H1127)</x:f>
        <x:v>1.9318070798154792</x:v>
      </x:c>
      <x:c r="J1127" s="12" t="n">
        <x:f>-Settings!$B$24*LN(H1127)</x:f>
        <x:v>5.795421239446437</x:v>
      </x:c>
      <x:c r="K1127" s="12" t="n">
        <x:f>Settings!$B$12</x:f>
        <x:v>300</x:v>
      </x:c>
      <x:c r="L1127" s="12" t="n">
        <x:f>Settings!$B$12*Settings!$B$25</x:f>
        <x:v>75</x:v>
      </x:c>
    </x:row>
    <x:row r="1128">
      <x:c r="A1128" s="7">
        <x:v>10</x:v>
      </x:c>
      <x:c r="B1128" s="7">
        <x:v>43</x:v>
      </x:c>
      <x:c r="C1128" s="12" t="n">
        <x:f>MOD(Settings!$B$17*C1127,Settings!$B$18)</x:f>
        <x:v>1818178476</x:v>
      </x:c>
      <x:c r="D1128" s="12" t="n">
        <x:f>MAX(C1128,1)/Settings!$B$18</x:f>
        <x:v>0.8466553300836381</x:v>
      </x:c>
      <x:c r="E1128" s="12" t="n">
        <x:f>-Settings!$B$11*LN(D1128)</x:f>
        <x:v>9.98769584353807</x:v>
      </x:c>
      <x:c r="F1128" s="12">
        <x:f t="shared" si="37"/>
        <x:v>2735.9572276196131</x:v>
      </x:c>
      <x:c r="G1128" s="12" t="n">
        <x:f>MOD(Settings!$B$17*G1127,Settings!$B$18)</x:f>
        <x:v>514619299</x:v>
      </x:c>
      <x:c r="H1128" s="12" t="n">
        <x:f>MAX(G1128,1)/Settings!$B$18</x:f>
        <x:v>0.23963828535733664</x:v>
      </x:c>
      <x:c r="I1128" s="12" t="n">
        <x:f>-Settings!$B$21*LN(H1128)</x:f>
        <x:v>5.714498547476227</x:v>
      </x:c>
      <x:c r="J1128" s="12" t="n">
        <x:f>-Settings!$B$24*LN(H1128)</x:f>
        <x:v>17.143495642428682</x:v>
      </x:c>
      <x:c r="K1128" s="12" t="n">
        <x:f>Settings!$B$12</x:f>
        <x:v>300</x:v>
      </x:c>
      <x:c r="L1128" s="12" t="n">
        <x:f>Settings!$B$12*Settings!$B$25</x:f>
        <x:v>75</x:v>
      </x:c>
    </x:row>
    <x:row r="1129">
      <x:c r="A1129" s="7">
        <x:v>10</x:v>
      </x:c>
      <x:c r="B1129" s="7">
        <x:v>44</x:v>
      </x:c>
      <x:c r="C1129" s="12" t="n">
        <x:f>MOD(Settings!$B$17*C1128,Settings!$B$18)</x:f>
        <x:v>1580832969</x:v>
      </x:c>
      <x:c r="D1129" s="12" t="n">
        <x:f>MAX(C1129,1)/Settings!$B$18</x:f>
        <x:v>0.7361327157058439</x:v>
      </x:c>
      <x:c r="E1129" s="12" t="n">
        <x:f>-Settings!$B$11*LN(D1129)</x:f>
        <x:v>18.380691375389887</x:v>
      </x:c>
      <x:c r="F1129" s="12">
        <x:f t="shared" si="37"/>
        <x:v>2754.3379189950028</x:v>
      </x:c>
      <x:c r="G1129" s="12" t="n">
        <x:f>MOD(Settings!$B$17*G1128,Settings!$B$18)</x:f>
        <x:v>1289911824</x:v>
      </x:c>
      <x:c r="H1129" s="12" t="n">
        <x:f>MAX(G1129,1)/Settings!$B$18</x:f>
        <x:v>0.600662000757019</x:v>
      </x:c>
      <x:c r="I1129" s="12" t="n">
        <x:f>-Settings!$B$21*LN(H1129)</x:f>
        <x:v>2.0388915895889186</x:v>
      </x:c>
      <x:c r="J1129" s="12" t="n">
        <x:f>-Settings!$B$24*LN(H1129)</x:f>
        <x:v>6.116674768766756</x:v>
      </x:c>
      <x:c r="K1129" s="12" t="n">
        <x:f>Settings!$B$12</x:f>
        <x:v>300</x:v>
      </x:c>
      <x:c r="L1129" s="12" t="n">
        <x:f>Settings!$B$12*Settings!$B$25</x:f>
        <x:v>75</x:v>
      </x:c>
    </x:row>
    <x:row r="1130">
      <x:c r="A1130" s="7">
        <x:v>10</x:v>
      </x:c>
      <x:c r="B1130" s="7">
        <x:v>45</x:v>
      </x:c>
      <x:c r="C1130" s="12" t="n">
        <x:f>MOD(Settings!$B$17*C1129,Settings!$B$18)</x:f>
        <x:v>392029299</x:v>
      </x:c>
      <x:c r="D1130" s="12" t="n">
        <x:f>MAX(C1130,1)/Settings!$B$18</x:f>
        <x:v>0.18255286811969842</x:v>
      </x:c>
      <x:c r="E1130" s="12" t="n">
        <x:f>-Settings!$B$11*LN(D1130)</x:f>
        <x:v>102.04292757504227</x:v>
      </x:c>
      <x:c r="F1130" s="12">
        <x:f t="shared" si="37"/>
        <x:v>2856.3808465700449</x:v>
      </x:c>
      <x:c r="G1130" s="12" t="n">
        <x:f>MOD(Settings!$B$17*G1129,Settings!$B$18)</x:f>
        <x:v>700609503</x:v>
      </x:c>
      <x:c r="H1130" s="12" t="n">
        <x:f>MAX(G1130,1)/Settings!$B$18</x:f>
        <x:v>0.3262467232189359</x:v>
      </x:c>
      <x:c r="I1130" s="12" t="n">
        <x:f>-Settings!$B$21*LN(H1130)</x:f>
        <x:v>4.480405456676198</x:v>
      </x:c>
      <x:c r="J1130" s="12" t="n">
        <x:f>-Settings!$B$24*LN(H1130)</x:f>
        <x:v>13.441216370028595</x:v>
      </x:c>
      <x:c r="K1130" s="12" t="n">
        <x:f>Settings!$B$12</x:f>
        <x:v>300</x:v>
      </x:c>
      <x:c r="L1130" s="12" t="n">
        <x:f>Settings!$B$12*Settings!$B$25</x:f>
        <x:v>75</x:v>
      </x:c>
    </x:row>
    <x:row r="1131">
      <x:c r="A1131" s="7">
        <x:v>10</x:v>
      </x:c>
      <x:c r="B1131" s="7">
        <x:v>46</x:v>
      </x:c>
      <x:c r="C1131" s="12" t="n">
        <x:f>MOD(Settings!$B$17*C1130,Settings!$B$18)</x:f>
        <x:v>356599297</x:v>
      </x:c>
      <x:c r="D1131" s="12" t="n">
        <x:f>MAX(C1131,1)/Settings!$B$18</x:f>
        <x:v>0.16605448777138</x:v>
      </x:c>
      <x:c r="E1131" s="12" t="n">
        <x:f>-Settings!$B$11*LN(D1131)</x:f>
        <x:v>107.7263582938677</x:v>
      </x:c>
      <x:c r="F1131" s="12">
        <x:f t="shared" si="37"/>
        <x:v>2964.1072048639126</x:v>
      </x:c>
      <x:c r="G1131" s="12" t="n">
        <x:f>MOD(Settings!$B$17*G1130,Settings!$B$18)</x:f>
        <x:v>491080420</x:v>
      </x:c>
      <x:c r="H1131" s="12" t="n">
        <x:f>MAX(G1131,1)/Settings!$B$18</x:f>
        <x:v>0.22867714065531136</x:v>
      </x:c>
      <x:c r="I1131" s="12" t="n">
        <x:f>-Settings!$B$21*LN(H1131)</x:f>
        <x:v>5.9017765454331865</x:v>
      </x:c>
      <x:c r="J1131" s="12" t="n">
        <x:f>-Settings!$B$24*LN(H1131)</x:f>
        <x:v>17.70532963629956</x:v>
      </x:c>
      <x:c r="K1131" s="12" t="n">
        <x:f>Settings!$B$12</x:f>
        <x:v>300</x:v>
      </x:c>
      <x:c r="L1131" s="12" t="n">
        <x:f>Settings!$B$12*Settings!$B$25</x:f>
        <x:v>75</x:v>
      </x:c>
    </x:row>
    <x:row r="1132">
      <x:c r="A1132" s="7">
        <x:v>10</x:v>
      </x:c>
      <x:c r="B1132" s="7">
        <x:v>47</x:v>
      </x:c>
      <x:c r="C1132" s="12" t="n">
        <x:f>MOD(Settings!$B$17*C1131,Settings!$B$18)</x:f>
        <x:v>1885009549</x:v>
      </x:c>
      <x:c r="D1132" s="12" t="n">
        <x:f>MAX(C1132,1)/Settings!$B$18</x:f>
        <x:v>0.8777759735834673</x:v>
      </x:c>
      <x:c r="E1132" s="12" t="n">
        <x:f>-Settings!$B$11*LN(D1132)</x:f>
        <x:v>7.821832396595746</x:v>
      </x:c>
      <x:c r="F1132" s="12">
        <x:f t="shared" si="37"/>
        <x:v>2971.9290372605083</x:v>
      </x:c>
      <x:c r="G1132" s="12" t="n">
        <x:f>MOD(Settings!$B$17*G1131,Settings!$B$18)</x:f>
        <x:v>808963519</x:v>
      </x:c>
      <x:c r="H1132" s="12" t="n">
        <x:f>MAX(G1132,1)/Settings!$B$18</x:f>
        <x:v>0.3767029938179548</x:v>
      </x:c>
      <x:c r="I1132" s="12" t="n">
        <x:f>-Settings!$B$21*LN(H1132)</x:f>
        <x:v>3.9051928673191183</x:v>
      </x:c>
      <x:c r="J1132" s="12" t="n">
        <x:f>-Settings!$B$24*LN(H1132)</x:f>
        <x:v>11.715578601957354</x:v>
      </x:c>
      <x:c r="K1132" s="12" t="n">
        <x:f>Settings!$B$12</x:f>
        <x:v>300</x:v>
      </x:c>
      <x:c r="L1132" s="12" t="n">
        <x:f>Settings!$B$12*Settings!$B$25</x:f>
        <x:v>75</x:v>
      </x:c>
    </x:row>
    <x:row r="1133">
      <x:c r="A1133" s="7">
        <x:v>10</x:v>
      </x:c>
      <x:c r="B1133" s="7">
        <x:v>48</x:v>
      </x:c>
      <x:c r="C1133" s="12" t="n">
        <x:f>MOD(Settings!$B$17*C1132,Settings!$B$18)</x:f>
        <x:v>1676729499</x:v>
      </x:c>
      <x:c r="D1133" s="12" t="n">
        <x:f>MAX(C1133,1)/Settings!$B$18</x:f>
        <x:v>0.7807880173347834</x:v>
      </x:c>
      <x:c r="E1133" s="12" t="n">
        <x:f>-Settings!$B$11*LN(D1133)</x:f>
        <x:v>14.84709543912982</x:v>
      </x:c>
      <x:c r="F1133" s="12">
        <x:f t="shared" si="37"/>
        <x:v>2986.7761326996383</x:v>
      </x:c>
      <x:c r="G1133" s="12" t="n">
        <x:f>MOD(Settings!$B$17*G1132,Settings!$B$18)</x:f>
        <x:v>530894676</x:v>
      </x:c>
      <x:c r="H1133" s="12" t="n">
        <x:f>MAX(G1133,1)/Settings!$B$18</x:f>
        <x:v>0.2472170983661046</x:v>
      </x:c>
      <x:c r="I1133" s="12" t="n">
        <x:f>-Settings!$B$21*LN(H1133)</x:f>
        <x:v>5.589953550571741</x:v>
      </x:c>
      <x:c r="J1133" s="12" t="n">
        <x:f>-Settings!$B$24*LN(H1133)</x:f>
        <x:v>16.76986065171522</x:v>
      </x:c>
      <x:c r="K1133" s="12" t="n">
        <x:f>Settings!$B$12</x:f>
        <x:v>300</x:v>
      </x:c>
      <x:c r="L1133" s="12" t="n">
        <x:f>Settings!$B$12*Settings!$B$25</x:f>
        <x:v>75</x:v>
      </x:c>
    </x:row>
    <x:row r="1134">
      <x:c r="A1134" s="7">
        <x:v>10</x:v>
      </x:c>
      <x:c r="B1134" s="7">
        <x:v>49</x:v>
      </x:c>
      <x:c r="C1134" s="12" t="n">
        <x:f>MOD(Settings!$B$17*C1133,Settings!$B$18)</x:f>
        <x:v>1512273759</x:v>
      </x:c>
      <x:c r="D1134" s="12" t="n">
        <x:f>MAX(C1134,1)/Settings!$B$18</x:f>
        <x:v>0.704207345705576</x:v>
      </x:c>
      <x:c r="E1134" s="12" t="n">
        <x:f>-Settings!$B$11*LN(D1134)</x:f>
        <x:v>21.040946462288787</x:v>
      </x:c>
      <x:c r="F1134" s="12">
        <x:f t="shared" si="37"/>
        <x:v>3007.8170791619273</x:v>
      </x:c>
      <x:c r="G1134" s="12" t="n">
        <x:f>MOD(Settings!$B$17*G1133,Settings!$B$18)</x:f>
        <x:v>2099749894</x:v>
      </x:c>
      <x:c r="H1134" s="12" t="n">
        <x:f>MAX(G1134,1)/Settings!$B$18</x:f>
        <x:v>0.9777722391196397</x:v>
      </x:c>
      <x:c r="I1134" s="12" t="n">
        <x:f>-Settings!$B$21*LN(H1134)</x:f>
        <x:v>0.08991408161933695</x:v>
      </x:c>
      <x:c r="J1134" s="12" t="n">
        <x:f>-Settings!$B$24*LN(H1134)</x:f>
        <x:v>0.26974224485801085</x:v>
      </x:c>
      <x:c r="K1134" s="12" t="n">
        <x:f>Settings!$B$12</x:f>
        <x:v>300</x:v>
      </x:c>
      <x:c r="L1134" s="12" t="n">
        <x:f>Settings!$B$12*Settings!$B$25</x:f>
        <x:v>75</x:v>
      </x:c>
    </x:row>
    <x:row r="1135">
      <x:c r="A1135" s="7">
        <x:v>10</x:v>
      </x:c>
      <x:c r="B1135" s="7">
        <x:v>50</x:v>
      </x:c>
      <x:c r="C1135" s="12" t="n">
        <x:f>MOD(Settings!$B$17*C1134,Settings!$B$18)</x:f>
        <x:v>1316105268</x:v>
      </x:c>
      <x:c r="D1135" s="12" t="n">
        <x:f>MAX(C1135,1)/Settings!$B$18</x:f>
        <x:v>0.612859273614762</x:v>
      </x:c>
      <x:c r="E1135" s="12" t="n">
        <x:f>-Settings!$B$11*LN(D1135)</x:f>
        <x:v>29.377196361644863</x:v>
      </x:c>
      <x:c r="F1135" s="12">
        <x:f t="shared" si="37"/>
        <x:v>3037.1942755235723</x:v>
      </x:c>
      <x:c r="G1135" s="12" t="n">
        <x:f>MOD(Settings!$B$17*G1134,Settings!$B$18)</x:f>
        <x:v>897697307</x:v>
      </x:c>
      <x:c r="H1135" s="12" t="n">
        <x:f>MAX(G1135,1)/Settings!$B$18</x:f>
        <x:v>0.4180228837849679</x:v>
      </x:c>
      <x:c r="I1135" s="12" t="n">
        <x:f>-Settings!$B$21*LN(H1135)</x:f>
        <x:v>3.4888764082353214</x:v>
      </x:c>
      <x:c r="J1135" s="12" t="n">
        <x:f>-Settings!$B$24*LN(H1135)</x:f>
        <x:v>10.466629224705965</x:v>
      </x:c>
      <x:c r="K1135" s="12" t="n">
        <x:f>Settings!$B$12</x:f>
        <x:v>300</x:v>
      </x:c>
      <x:c r="L1135" s="12" t="n">
        <x:f>Settings!$B$12*Settings!$B$25</x:f>
        <x:v>75</x:v>
      </x:c>
    </x:row>
    <x:row r="1136">
      <x:c r="A1136" s="7">
        <x:v>10</x:v>
      </x:c>
      <x:c r="B1136" s="7">
        <x:v>51</x:v>
      </x:c>
      <x:c r="C1136" s="12" t="n">
        <x:f>MOD(Settings!$B$17*C1135,Settings!$B$18)</x:f>
        <x:v>699675176</x:v>
      </x:c>
      <x:c r="D1136" s="12" t="n">
        <x:f>MAX(C1136,1)/Settings!$B$18</x:f>
        <x:v>0.3258116433051469</x:v>
      </x:c>
      <x:c r="E1136" s="12" t="n">
        <x:f>-Settings!$B$11*LN(D1136)</x:f>
        <x:v>67.28615075207436</x:v>
      </x:c>
      <x:c r="F1136" s="12">
        <x:f t="shared" si="37"/>
        <x:v>3104.4804262756466</x:v>
      </x:c>
      <x:c r="G1136" s="12" t="n">
        <x:f>MOD(Settings!$B$17*G1135,Settings!$B$18)</x:f>
        <x:v>1526018574</x:v>
      </x:c>
      <x:c r="H1136" s="12" t="n">
        <x:f>MAX(G1136,1)/Settings!$B$18</x:f>
        <x:v>0.7106077739552631</x:v>
      </x:c>
      <x:c r="I1136" s="12" t="n">
        <x:f>-Settings!$B$21*LN(H1136)</x:f>
        <x:v>1.3665386218693867</x:v>
      </x:c>
      <x:c r="J1136" s="12" t="n">
        <x:f>-Settings!$B$24*LN(H1136)</x:f>
        <x:v>4.09961586560816</x:v>
      </x:c>
      <x:c r="K1136" s="12" t="n">
        <x:f>Settings!$B$12</x:f>
        <x:v>300</x:v>
      </x:c>
      <x:c r="L1136" s="12" t="n">
        <x:f>Settings!$B$12*Settings!$B$25</x:f>
        <x:v>75</x:v>
      </x:c>
    </x:row>
    <x:row r="1137">
      <x:c r="A1137" s="7">
        <x:v>10</x:v>
      </x:c>
      <x:c r="B1137" s="7">
        <x:v>52</x:v>
      </x:c>
      <x:c r="C1137" s="12" t="n">
        <x:f>MOD(Settings!$B$17*C1136,Settings!$B$18)</x:f>
        <x:v>1967715707</x:v>
      </x:c>
      <x:c r="D1137" s="12" t="n">
        <x:f>MAX(C1137,1)/Settings!$B$18</x:f>
        <x:v>0.9162890296039586</x:v>
      </x:c>
      <x:c r="E1137" s="12" t="n">
        <x:f>-Settings!$B$11*LN(D1137)</x:f>
        <x:v>5.245405774584617</x:v>
      </x:c>
      <x:c r="F1137" s="12">
        <x:f t="shared" si="37"/>
        <x:v>3109.725832050231</x:v>
      </x:c>
      <x:c r="G1137" s="12" t="n">
        <x:f>MOD(Settings!$B$17*G1136,Settings!$B$18)</x:f>
        <x:v>396977097</x:v>
      </x:c>
      <x:c r="H1137" s="12" t="n">
        <x:f>MAX(G1137,1)/Settings!$B$18</x:f>
        <x:v>0.18485686610678997</x:v>
      </x:c>
      <x:c r="I1137" s="12" t="n">
        <x:f>-Settings!$B$21*LN(H1137)</x:f>
        <x:v>6.752693800326574</x:v>
      </x:c>
      <x:c r="J1137" s="12" t="n">
        <x:f>-Settings!$B$24*LN(H1137)</x:f>
        <x:v>20.25808140097972</x:v>
      </x:c>
      <x:c r="K1137" s="12" t="n">
        <x:f>Settings!$B$12</x:f>
        <x:v>300</x:v>
      </x:c>
      <x:c r="L1137" s="12" t="n">
        <x:f>Settings!$B$12*Settings!$B$25</x:f>
        <x:v>75</x:v>
      </x:c>
    </x:row>
    <x:row r="1138">
      <x:c r="A1138" s="7">
        <x:v>10</x:v>
      </x:c>
      <x:c r="B1138" s="7">
        <x:v>53</x:v>
      </x:c>
      <x:c r="C1138" s="12" t="n">
        <x:f>MOD(Settings!$B$17*C1137,Settings!$B$18)</x:f>
        <x:v>149723749</x:v>
      </x:c>
      <x:c r="D1138" s="12" t="n">
        <x:f>MAX(C1138,1)/Settings!$B$18</x:f>
        <x:v>0.06972055373234701</x:v>
      </x:c>
      <x:c r="E1138" s="12" t="n">
        <x:f>-Settings!$B$11*LN(D1138)</x:f>
        <x:v>159.79560696784995</x:v>
      </x:c>
      <x:c r="F1138" s="12">
        <x:f t="shared" si="37"/>
        <x:v>3269.5214390180809</x:v>
      </x:c>
      <x:c r="G1138" s="12" t="n">
        <x:f>MOD(Settings!$B$17*G1137,Settings!$B$18)</x:f>
        <x:v>1909861697</x:v>
      </x:c>
      <x:c r="H1138" s="12" t="n">
        <x:f>MAX(G1138,1)/Settings!$B$18</x:f>
        <x:v>0.8893486568188987</x:v>
      </x:c>
      <x:c r="I1138" s="12" t="n">
        <x:f>-Settings!$B$21*LN(H1138)</x:f>
        <x:v>0.46906372182825756</x:v>
      </x:c>
      <x:c r="J1138" s="12" t="n">
        <x:f>-Settings!$B$24*LN(H1138)</x:f>
        <x:v>1.4071911654847726</x:v>
      </x:c>
      <x:c r="K1138" s="12" t="n">
        <x:f>Settings!$B$12</x:f>
        <x:v>300</x:v>
      </x:c>
      <x:c r="L1138" s="12" t="n">
        <x:f>Settings!$B$12*Settings!$B$25</x:f>
        <x:v>75</x:v>
      </x:c>
    </x:row>
    <x:row r="1139">
      <x:c r="A1139" s="7">
        <x:v>10</x:v>
      </x:c>
      <x:c r="B1139" s="7">
        <x:v>54</x:v>
      </x:c>
      <x:c r="C1139" s="12" t="n">
        <x:f>MOD(Settings!$B$17*C1138,Settings!$B$18)</x:f>
        <x:v>1703698806</x:v>
      </x:c>
      <x:c r="D1139" s="12" t="n">
        <x:f>MAX(C1139,1)/Settings!$B$18</x:f>
        <x:v>0.7933465795560491</x:v>
      </x:c>
      <x:c r="E1139" s="12" t="n">
        <x:f>-Settings!$B$11*LN(D1139)</x:f>
        <x:v>13.889706252283721</x:v>
      </x:c>
      <x:c r="F1139" s="12">
        <x:f t="shared" si="37"/>
        <x:v>3283.4111452703646</x:v>
      </x:c>
      <x:c r="G1139" s="12" t="n">
        <x:f>MOD(Settings!$B$17*G1138,Settings!$B$18)</x:f>
        <x:v>607469770</x:v>
      </x:c>
      <x:c r="H1139" s="12" t="n">
        <x:f>MAX(G1139,1)/Settings!$B$18</x:f>
        <x:v>0.2828751552304603</x:v>
      </x:c>
      <x:c r="I1139" s="12" t="n">
        <x:f>-Settings!$B$21*LN(H1139)</x:f>
        <x:v>5.050998505074694</x:v>
      </x:c>
      <x:c r="J1139" s="12" t="n">
        <x:f>-Settings!$B$24*LN(H1139)</x:f>
        <x:v>15.152995515224081</x:v>
      </x:c>
      <x:c r="K1139" s="12" t="n">
        <x:f>Settings!$B$12</x:f>
        <x:v>300</x:v>
      </x:c>
      <x:c r="L1139" s="12" t="n">
        <x:f>Settings!$B$12*Settings!$B$25</x:f>
        <x:v>75</x:v>
      </x:c>
    </x:row>
    <x:row r="1140">
      <x:c r="A1140" s="7">
        <x:v>10</x:v>
      </x:c>
      <x:c r="B1140" s="7">
        <x:v>55</x:v>
      </x:c>
      <x:c r="C1140" s="12" t="n">
        <x:f>MOD(Settings!$B$17*C1139,Settings!$B$18)</x:f>
        <x:v>1666366991</x:v>
      </x:c>
      <x:c r="D1140" s="12" t="n">
        <x:f>MAX(C1140,1)/Settings!$B$18</x:f>
        <x:v>0.7759625985175197</x:v>
      </x:c>
      <x:c r="E1140" s="12" t="n">
        <x:f>-Settings!$B$11*LN(D1140)</x:f>
        <x:v>15.219057464830223</x:v>
      </x:c>
      <x:c r="F1140" s="12">
        <x:f t="shared" si="37"/>
        <x:v>3298.6302027351949</x:v>
      </x:c>
      <x:c r="G1140" s="12" t="n">
        <x:f>MOD(Settings!$B$17*G1139,Settings!$B$18)</x:f>
        <x:v>607166552</x:v>
      </x:c>
      <x:c r="H1140" s="12" t="n">
        <x:f>MAX(G1140,1)/Settings!$B$18</x:f>
        <x:v>0.28273395834617965</x:v>
      </x:c>
      <x:c r="I1140" s="12" t="n">
        <x:f>-Settings!$B$21*LN(H1140)</x:f>
        <x:v>5.052995600012869</x:v>
      </x:c>
      <x:c r="J1140" s="12" t="n">
        <x:f>-Settings!$B$24*LN(H1140)</x:f>
        <x:v>15.158986800038607</x:v>
      </x:c>
      <x:c r="K1140" s="12" t="n">
        <x:f>Settings!$B$12</x:f>
        <x:v>300</x:v>
      </x:c>
      <x:c r="L1140" s="12" t="n">
        <x:f>Settings!$B$12*Settings!$B$25</x:f>
        <x:v>75</x:v>
      </x:c>
    </x:row>
    <x:row r="1141">
      <x:c r="A1141" s="7">
        <x:v>10</x:v>
      </x:c>
      <x:c r="B1141" s="7">
        <x:v>56</x:v>
      </x:c>
      <x:c r="C1141" s="12" t="n">
        <x:f>MOD(Settings!$B$17*C1140,Settings!$B$18)</x:f>
        <x:v>1295777210</x:v>
      </x:c>
      <x:c r="D1141" s="12" t="n">
        <x:f>MAX(C1141,1)/Settings!$B$18</x:f>
        <x:v>0.6033932839536077</x:v>
      </x:c>
      <x:c r="E1141" s="12" t="n">
        <x:f>-Settings!$B$11*LN(D1141)</x:f>
        <x:v>30.311164959471203</x:v>
      </x:c>
      <x:c r="F1141" s="12">
        <x:f t="shared" si="37"/>
        <x:v>3328.941367694666</x:v>
      </x:c>
      <x:c r="G1141" s="12" t="n">
        <x:f>MOD(Settings!$B$17*G1140,Settings!$B$18)</x:f>
        <x:v>1953432567</x:v>
      </x:c>
      <x:c r="H1141" s="12" t="n">
        <x:f>MAX(G1141,1)/Settings!$B$18</x:f>
        <x:v>0.9096379242416648</x:v>
      </x:c>
      <x:c r="I1141" s="12" t="n">
        <x:f>-Settings!$B$21*LN(H1141)</x:f>
        <x:v>0.37883457638951823</x:v>
      </x:c>
      <x:c r="J1141" s="12" t="n">
        <x:f>-Settings!$B$24*LN(H1141)</x:f>
        <x:v>1.1365037291685547</x:v>
      </x:c>
      <x:c r="K1141" s="12" t="n">
        <x:f>Settings!$B$12</x:f>
        <x:v>300</x:v>
      </x:c>
      <x:c r="L1141" s="12" t="n">
        <x:f>Settings!$B$12*Settings!$B$25</x:f>
        <x:v>75</x:v>
      </x:c>
    </x:row>
    <x:row r="1142">
      <x:c r="A1142" s="7">
        <x:v>10</x:v>
      </x:c>
      <x:c r="B1142" s="7">
        <x:v>57</x:v>
      </x:c>
      <x:c r="C1142" s="12" t="n">
        <x:f>MOD(Settings!$B$17*C1141,Settings!$B$18)</x:f>
        <x:v>495904243</x:v>
      </x:c>
      <x:c r="D1142" s="12" t="n">
        <x:f>MAX(C1142,1)/Settings!$B$18</x:f>
        <x:v>0.23092340828428204</x:v>
      </x:c>
      <x:c r="E1142" s="12" t="n">
        <x:f>-Settings!$B$11*LN(D1142)</x:f>
        <x:v>87.9401513585621</x:v>
      </x:c>
      <x:c r="F1142" s="12">
        <x:f t="shared" si="37"/>
        <x:v>3416.8815190532282</x:v>
      </x:c>
      <x:c r="G1142" s="12" t="n">
        <x:f>MOD(Settings!$B$17*G1141,Settings!$B$18)</x:f>
        <x:v>611158233</x:v>
      </x:c>
      <x:c r="H1142" s="12" t="n">
        <x:f>MAX(G1142,1)/Settings!$B$18</x:f>
        <x:v>0.2845927296600271</x:v>
      </x:c>
      <x:c r="I1142" s="12" t="n">
        <x:f>-Settings!$B$21*LN(H1142)</x:f>
        <x:v>5.026784557885131</x:v>
      </x:c>
      <x:c r="J1142" s="12" t="n">
        <x:f>-Settings!$B$24*LN(H1142)</x:f>
        <x:v>15.080353673655393</x:v>
      </x:c>
      <x:c r="K1142" s="12" t="n">
        <x:f>Settings!$B$12</x:f>
        <x:v>300</x:v>
      </x:c>
      <x:c r="L1142" s="12" t="n">
        <x:f>Settings!$B$12*Settings!$B$25</x:f>
        <x:v>75</x:v>
      </x:c>
    </x:row>
    <x:row r="1143">
      <x:c r="A1143" s="7">
        <x:v>10</x:v>
      </x:c>
      <x:c r="B1143" s="7">
        <x:v>58</x:v>
      </x:c>
      <x:c r="C1143" s="12" t="n">
        <x:f>MOD(Settings!$B$17*C1142,Settings!$B$18)</x:f>
        <x:v>278578094</x:v>
      </x:c>
      <x:c r="D1143" s="12" t="n">
        <x:f>MAX(C1143,1)/Settings!$B$18</x:f>
        <x:v>0.12972303392818338</x:v>
      </x:c>
      <x:c r="E1143" s="12" t="n">
        <x:f>-Settings!$B$11*LN(D1143)</x:f>
        <x:v>122.54121657195918</x:v>
      </x:c>
      <x:c r="F1143" s="12">
        <x:f t="shared" si="37"/>
        <x:v>3539.4227356251872</x:v>
      </x:c>
      <x:c r="G1143" s="12" t="n">
        <x:f>MOD(Settings!$B$17*G1142,Settings!$B$18)</x:f>
        <x:v>322138430</x:v>
      </x:c>
      <x:c r="H1143" s="12" t="n">
        <x:f>MAX(G1143,1)/Settings!$B$18</x:f>
        <x:v>0.15000739607494668</x:v>
      </x:c>
      <x:c r="I1143" s="12" t="n">
        <x:f>-Settings!$B$21*LN(H1143)</x:f>
        <x:v>7.588282715740514</x:v>
      </x:c>
      <x:c r="J1143" s="12" t="n">
        <x:f>-Settings!$B$24*LN(H1143)</x:f>
        <x:v>22.764848147221542</x:v>
      </x:c>
      <x:c r="K1143" s="12" t="n">
        <x:f>Settings!$B$12</x:f>
        <x:v>300</x:v>
      </x:c>
      <x:c r="L1143" s="12" t="n">
        <x:f>Settings!$B$12*Settings!$B$25</x:f>
        <x:v>75</x:v>
      </x:c>
    </x:row>
    <x:row r="1144">
      <x:c r="A1144" s="7">
        <x:v>10</x:v>
      </x:c>
      <x:c r="B1144" s="7">
        <x:v>59</x:v>
      </x:c>
      <x:c r="C1144" s="12" t="n">
        <x:f>MOD(Settings!$B$17*C1143,Settings!$B$18)</x:f>
        <x:v>547675398</x:v>
      </x:c>
      <x:c r="D1144" s="12" t="n">
        <x:f>MAX(C1144,1)/Settings!$B$18</x:f>
        <x:v>0.2550312309782166</x:v>
      </x:c>
      <x:c r="E1144" s="12" t="n">
        <x:f>-Settings!$B$11*LN(D1144)</x:f>
        <x:v>81.98215601392272</x:v>
      </x:c>
      <x:c r="F1144" s="12">
        <x:f t="shared" si="37"/>
        <x:v>3621.4048916391098</x:v>
      </x:c>
      <x:c r="G1144" s="12" t="n">
        <x:f>MOD(Settings!$B$17*G1143,Settings!$B$18)</x:f>
        <x:v>374318923</x:v>
      </x:c>
      <x:c r="H1144" s="12" t="n">
        <x:f>MAX(G1144,1)/Settings!$B$18</x:f>
        <x:v>0.17430583162899402</x:v>
      </x:c>
      <x:c r="I1144" s="12" t="n">
        <x:f>-Settings!$B$21*LN(H1144)</x:f>
        <x:v>6.987775478367606</x:v>
      </x:c>
      <x:c r="J1144" s="12" t="n">
        <x:f>-Settings!$B$24*LN(H1144)</x:f>
        <x:v>20.963326435102818</x:v>
      </x:c>
      <x:c r="K1144" s="12" t="n">
        <x:f>Settings!$B$12</x:f>
        <x:v>300</x:v>
      </x:c>
      <x:c r="L1144" s="12" t="n">
        <x:f>Settings!$B$12*Settings!$B$25</x:f>
        <x:v>75</x:v>
      </x:c>
    </x:row>
    <x:row r="1145">
      <x:c r="A1145" s="7">
        <x:v>10</x:v>
      </x:c>
      <x:c r="B1145" s="7">
        <x:v>60</x:v>
      </x:c>
      <x:c r="C1145" s="12" t="n">
        <x:f>MOD(Settings!$B$17*C1144,Settings!$B$18)</x:f>
        <x:v>665503144</x:v>
      </x:c>
      <x:c r="D1145" s="12" t="n">
        <x:f>MAX(C1145,1)/Settings!$B$18</x:f>
        <x:v>0.3098990508866958</x:v>
      </x:c>
      <x:c r="E1145" s="12" t="n">
        <x:f>-Settings!$B$11*LN(D1145)</x:f>
        <x:v>70.29052061021365</x:v>
      </x:c>
      <x:c r="F1145" s="12">
        <x:f t="shared" si="37"/>
        <x:v>3691.6954122493235</x:v>
      </x:c>
      <x:c r="G1145" s="12" t="n">
        <x:f>MOD(Settings!$B$17*G1144,Settings!$B$18)</x:f>
        <x:v>1198536798</x:v>
      </x:c>
      <x:c r="H1145" s="12" t="n">
        <x:f>MAX(G1145,1)/Settings!$B$18</x:f>
        <x:v>0.5581121885022671</x:v>
      </x:c>
      <x:c r="I1145" s="12" t="n">
        <x:f>-Settings!$B$21*LN(H1145)</x:f>
        <x:v>2.332781128584181</x:v>
      </x:c>
      <x:c r="J1145" s="12" t="n">
        <x:f>-Settings!$B$24*LN(H1145)</x:f>
        <x:v>6.998343385752543</x:v>
      </x:c>
      <x:c r="K1145" s="12" t="n">
        <x:f>Settings!$B$12</x:f>
        <x:v>300</x:v>
      </x:c>
      <x:c r="L1145" s="12" t="n">
        <x:f>Settings!$B$12*Settings!$B$25</x:f>
        <x:v>75</x:v>
      </x:c>
    </x:row>
    <x:row r="1146">
      <x:c r="A1146" s="7">
        <x:v>10</x:v>
      </x:c>
      <x:c r="B1146" s="7">
        <x:v>61</x:v>
      </x:c>
      <x:c r="C1146" s="12" t="n">
        <x:f>MOD(Settings!$B$17*C1145,Settings!$B$18)</x:f>
        <x:v>1016507632</x:v>
      </x:c>
      <x:c r="D1146" s="12" t="n">
        <x:f>MAX(C1146,1)/Settings!$B$18</x:f>
        <x:v>0.47334825269568165</x:v>
      </x:c>
      <x:c r="E1146" s="12" t="n">
        <x:f>-Settings!$B$11*LN(D1146)</x:f>
        <x:v>44.875433866324144</x:v>
      </x:c>
      <x:c r="F1146" s="12">
        <x:f t="shared" si="37"/>
        <x:v>3736.5708461156478</x:v>
      </x:c>
      <x:c r="G1146" s="12" t="n">
        <x:f>MOD(Settings!$B$17*G1145,Settings!$B$18)</x:f>
        <x:v>411355126</x:v>
      </x:c>
      <x:c r="H1146" s="12" t="n">
        <x:f>MAX(G1146,1)/Settings!$B$18</x:f>
        <x:v>0.1915521576029957</x:v>
      </x:c>
      <x:c r="I1146" s="12" t="n">
        <x:f>-Settings!$B$21*LN(H1146)</x:f>
        <x:v>6.610380575934048</x:v>
      </x:c>
      <x:c r="J1146" s="12" t="n">
        <x:f>-Settings!$B$24*LN(H1146)</x:f>
        <x:v>19.831141727802144</x:v>
      </x:c>
      <x:c r="K1146" s="12" t="n">
        <x:f>Settings!$B$12</x:f>
        <x:v>300</x:v>
      </x:c>
      <x:c r="L1146" s="12" t="n">
        <x:f>Settings!$B$12*Settings!$B$25</x:f>
        <x:v>75</x:v>
      </x:c>
    </x:row>
    <x:row r="1147">
      <x:c r="A1147" s="7">
        <x:v>10</x:v>
      </x:c>
      <x:c r="B1147" s="7">
        <x:v>62</x:v>
      </x:c>
      <x:c r="C1147" s="12" t="n">
        <x:f>MOD(Settings!$B$17*C1146,Settings!$B$18)</x:f>
        <x:v>1211359139</x:v>
      </x:c>
      <x:c r="D1147" s="12" t="n">
        <x:f>MAX(C1147,1)/Settings!$B$18</x:f>
        <x:v>0.5640830563214063</x:v>
      </x:c>
      <x:c r="E1147" s="12" t="n">
        <x:f>-Settings!$B$11*LN(D1147)</x:f>
        <x:v>34.35322652069938</x:v>
      </x:c>
      <x:c r="F1147" s="12">
        <x:f t="shared" si="37"/>
        <x:v>3770.9240726363473</x:v>
      </x:c>
      <x:c r="G1147" s="12" t="n">
        <x:f>MOD(Settings!$B$17*G1146,Settings!$B$18)</x:f>
        <x:v>895742989</x:v>
      </x:c>
      <x:c r="H1147" s="12" t="n">
        <x:f>MAX(G1147,1)/Settings!$B$18</x:f>
        <x:v>0.4171128335488554</x:v>
      </x:c>
      <x:c r="I1147" s="12" t="n">
        <x:f>-Settings!$B$21*LN(H1147)</x:f>
        <x:v>3.4975940389383373</x:v>
      </x:c>
      <x:c r="J1147" s="12" t="n">
        <x:f>-Settings!$B$24*LN(H1147)</x:f>
        <x:v>10.492782116815011</x:v>
      </x:c>
      <x:c r="K1147" s="12" t="n">
        <x:f>Settings!$B$12</x:f>
        <x:v>300</x:v>
      </x:c>
      <x:c r="L1147" s="12" t="n">
        <x:f>Settings!$B$12*Settings!$B$25</x:f>
        <x:v>75</x:v>
      </x:c>
    </x:row>
    <x:row r="1148">
      <x:c r="A1148" s="7">
        <x:v>10</x:v>
      </x:c>
      <x:c r="B1148" s="7">
        <x:v>63</x:v>
      </x:c>
      <x:c r="C1148" s="12" t="n">
        <x:f>MOD(Settings!$B$17*C1147,Settings!$B$18)</x:f>
        <x:v>1168075613</x:v>
      </x:c>
      <x:c r="D1148" s="12" t="n">
        <x:f>MAX(C1148,1)/Settings!$B$18</x:f>
        <x:v>0.5439275938756427</x:v>
      </x:c>
      <x:c r="E1148" s="12" t="n">
        <x:f>-Settings!$B$11*LN(D1148)</x:f>
        <x:v>36.536348428681315</x:v>
      </x:c>
      <x:c r="F1148" s="12">
        <x:f t="shared" si="37"/>
        <x:v>3807.4604210650286</x:v>
      </x:c>
      <x:c r="G1148" s="12" t="n">
        <x:f>MOD(Settings!$B$17*G1147,Settings!$B$18)</x:f>
        <x:v>892050653</x:v>
      </x:c>
      <x:c r="H1148" s="12" t="n">
        <x:f>MAX(G1148,1)/Settings!$B$18</x:f>
        <x:v>0.4153934556131221</x:v>
      </x:c>
      <x:c r="I1148" s="12" t="n">
        <x:f>-Settings!$B$21*LN(H1148)</x:f>
        <x:v>3.5141164883447082</x:v>
      </x:c>
      <x:c r="J1148" s="12" t="n">
        <x:f>-Settings!$B$24*LN(H1148)</x:f>
        <x:v>10.542349465034125</x:v>
      </x:c>
      <x:c r="K1148" s="12" t="n">
        <x:f>Settings!$B$12</x:f>
        <x:v>300</x:v>
      </x:c>
      <x:c r="L1148" s="12" t="n">
        <x:f>Settings!$B$12*Settings!$B$25</x:f>
        <x:v>75</x:v>
      </x:c>
    </x:row>
    <x:row r="1149">
      <x:c r="A1149" s="7">
        <x:v>10</x:v>
      </x:c>
      <x:c r="B1149" s="7">
        <x:v>64</x:v>
      </x:c>
      <x:c r="C1149" s="12" t="n">
        <x:f>MOD(Settings!$B$17*C1148,Settings!$B$18)</x:f>
        <x:v>1698810464</x:v>
      </x:c>
      <x:c r="D1149" s="12" t="n">
        <x:f>MAX(C1149,1)/Settings!$B$18</x:f>
        <x:v>0.7910702679264686</x:v>
      </x:c>
      <x:c r="E1149" s="12" t="n">
        <x:f>-Settings!$B$11*LN(D1149)</x:f>
        <x:v>14.0621088519674</x:v>
      </x:c>
      <x:c r="F1149" s="12">
        <x:f t="shared" si="37"/>
        <x:v>3821.5225299169961</x:v>
      </x:c>
      <x:c r="G1149" s="12" t="n">
        <x:f>MOD(Settings!$B$17*G1148,Settings!$B$18)</x:f>
        <x:v>1111985264</x:v>
      </x:c>
      <x:c r="H1149" s="12" t="n">
        <x:f>MAX(G1149,1)/Settings!$B$18</x:f>
        <x:v>0.5178084897425996</x:v>
      </x:c>
      <x:c r="I1149" s="12" t="n">
        <x:f>-Settings!$B$21*LN(H1149)</x:f>
        <x:v>2.632599264016834</x:v>
      </x:c>
      <x:c r="J1149" s="12" t="n">
        <x:f>-Settings!$B$24*LN(H1149)</x:f>
        <x:v>7.897797792050502</x:v>
      </x:c>
      <x:c r="K1149" s="12" t="n">
        <x:f>Settings!$B$12</x:f>
        <x:v>300</x:v>
      </x:c>
      <x:c r="L1149" s="12" t="n">
        <x:f>Settings!$B$12*Settings!$B$25</x:f>
        <x:v>75</x:v>
      </x:c>
    </x:row>
    <x:row r="1150">
      <x:c r="A1150" s="7">
        <x:v>10</x:v>
      </x:c>
      <x:c r="B1150" s="7">
        <x:v>65</x:v>
      </x:c>
      <x:c r="C1150" s="12" t="n">
        <x:f>MOD(Settings!$B$17*C1149,Settings!$B$18)</x:f>
        <x:v>1112381583</x:v>
      </x:c>
      <x:c r="D1150" s="12" t="n">
        <x:f>MAX(C1150,1)/Settings!$B$18</x:f>
        <x:v>0.5179930401584101</x:v>
      </x:c>
      <x:c r="E1150" s="12" t="n">
        <x:f>-Settings!$B$11*LN(D1150)</x:f>
        <x:v>39.46760836803258</x:v>
      </x:c>
      <x:c r="F1150" s="12">
        <x:f t="shared" si="37"/>
        <x:v>3860.9901382850285</x:v>
      </x:c>
      <x:c r="G1150" s="12" t="n">
        <x:f>MOD(Settings!$B$17*G1149,Settings!$B$18)</x:f>
        <x:v>1733635854</x:v>
      </x:c>
      <x:c r="H1150" s="12" t="n">
        <x:f>MAX(G1150,1)/Settings!$B$18</x:f>
        <x:v>0.8072871038724143</x:v>
      </x:c>
      <x:c r="I1150" s="12" t="n">
        <x:f>-Settings!$B$21*LN(H1150)</x:f>
        <x:v>0.8563036284076155</x:v>
      </x:c>
      <x:c r="J1150" s="12" t="n">
        <x:f>-Settings!$B$24*LN(H1150)</x:f>
        <x:v>2.568910885222847</x:v>
      </x:c>
      <x:c r="K1150" s="12" t="n">
        <x:f>Settings!$B$12</x:f>
        <x:v>300</x:v>
      </x:c>
      <x:c r="L1150" s="12" t="n">
        <x:f>Settings!$B$12*Settings!$B$25</x:f>
        <x:v>75</x:v>
      </x:c>
    </x:row>
    <x:row r="1151">
      <x:c r="A1151" s="7">
        <x:v>10</x:v>
      </x:c>
      <x:c r="B1151" s="7">
        <x:v>66</x:v>
      </x:c>
      <x:c r="C1151" s="12" t="n">
        <x:f>MOD(Settings!$B$17*C1150,Settings!$B$18)</x:f>
        <x:v>1952118346</x:v>
      </x:c>
      <x:c r="D1151" s="12" t="n">
        <x:f>MAX(C1151,1)/Settings!$B$18</x:f>
        <x:v>0.9090259423987129</x:v>
      </x:c>
      <x:c r="E1151" s="12" t="n">
        <x:f>-Settings!$B$11*LN(D1151)</x:f>
        <x:v>5.722898743162099</x:v>
      </x:c>
      <x:c r="F1151" s="12" t="n">
        <x:f t="shared" ref="F1151:F1182" si="38">F1150+E1151</x:f>
        <x:v>3866.7130370281907</x:v>
      </x:c>
      <x:c r="G1151" s="12" t="n">
        <x:f>MOD(Settings!$B$17*G1150,Settings!$B$18)</x:f>
        <x:v>159675682</x:v>
      </x:c>
      <x:c r="H1151" s="12" t="n">
        <x:f>MAX(G1151,1)/Settings!$B$18</x:f>
        <x:v>0.07435478366648536</x:v>
      </x:c>
      <x:c r="I1151" s="12" t="n">
        <x:f>-Settings!$B$21*LN(H1151)</x:f>
        <x:v>10.395629073256048</x:v>
      </x:c>
      <x:c r="J1151" s="12" t="n">
        <x:f>-Settings!$B$24*LN(H1151)</x:f>
        <x:v>31.186887219768145</x:v>
      </x:c>
      <x:c r="K1151" s="12" t="n">
        <x:f>Settings!$B$12</x:f>
        <x:v>300</x:v>
      </x:c>
      <x:c r="L1151" s="12" t="n">
        <x:f>Settings!$B$12*Settings!$B$25</x:f>
        <x:v>75</x:v>
      </x:c>
    </x:row>
    <x:row r="1152">
      <x:c r="A1152" s="7">
        <x:v>10</x:v>
      </x:c>
      <x:c r="B1152" s="7">
        <x:v>67</x:v>
      </x:c>
      <x:c r="C1152" s="12" t="n">
        <x:f>MOD(Settings!$B$17*C1151,Settings!$B$18)</x:f>
        <x:v>2145366003</x:v>
      </x:c>
      <x:c r="D1152" s="12" t="n">
        <x:f>MAX(C1152,1)/Settings!$B$18</x:f>
        <x:v>0.9990138951684413</x:v>
      </x:c>
      <x:c r="E1152" s="12" t="n">
        <x:f>-Settings!$B$11*LN(D1152)</x:f>
        <x:v>0.059195481167702096</x:v>
      </x:c>
      <x:c r="F1152" s="12">
        <x:f t="shared" si="38"/>
        <x:v>3866.7722325093582</x:v>
      </x:c>
      <x:c r="G1152" s="12" t="n">
        <x:f>MOD(Settings!$B$17*G1151,Settings!$B$18)</x:f>
        <x:v>1462112271</x:v>
      </x:c>
      <x:c r="H1152" s="12" t="n">
        <x:f>MAX(G1152,1)/Settings!$B$18</x:f>
        <x:v>0.6808490826193472</x:v>
      </x:c>
      <x:c r="I1152" s="12" t="n">
        <x:f>-Settings!$B$21*LN(H1152)</x:f>
        <x:v>1.5376584352695986</x:v>
      </x:c>
      <x:c r="J1152" s="12" t="n">
        <x:f>-Settings!$B$24*LN(H1152)</x:f>
        <x:v>4.612975305808796</x:v>
      </x:c>
      <x:c r="K1152" s="12" t="n">
        <x:f>Settings!$B$12</x:f>
        <x:v>300</x:v>
      </x:c>
      <x:c r="L1152" s="12" t="n">
        <x:f>Settings!$B$12*Settings!$B$25</x:f>
        <x:v>75</x:v>
      </x:c>
    </x:row>
    <x:row r="1153">
      <x:c r="A1153" s="7">
        <x:v>10</x:v>
      </x:c>
      <x:c r="B1153" s="7">
        <x:v>68</x:v>
      </x:c>
      <x:c r="C1153" s="12" t="n">
        <x:f>MOD(Settings!$B$17*C1152,Settings!$B$18)</x:f>
        <x:v>915979291</x:v>
      </x:c>
      <x:c r="D1153" s="12" t="n">
        <x:f>MAX(C1153,1)/Settings!$B$18</x:f>
        <x:v>0.42653609599291165</x:v>
      </x:c>
      <x:c r="E1153" s="12" t="n">
        <x:f>-Settings!$B$11*LN(D1153)</x:f>
        <x:v>51.12349695530448</x:v>
      </x:c>
      <x:c r="F1153" s="12">
        <x:f t="shared" si="38"/>
        <x:v>3917.8957294646625</x:v>
      </x:c>
      <x:c r="G1153" s="12" t="n">
        <x:f>MOD(Settings!$B$17*G1152,Settings!$B$18)</x:f>
        <x:v>65566076</x:v>
      </x:c>
      <x:c r="H1153" s="12" t="n">
        <x:f>MAX(G1153,1)/Settings!$B$18</x:f>
        <x:v>0.030531583368094445</x:v>
      </x:c>
      <x:c r="I1153" s="12" t="n">
        <x:f>-Settings!$B$21*LN(H1153)</x:f>
        <x:v>13.955974443538587</x:v>
      </x:c>
      <x:c r="J1153" s="12" t="n">
        <x:f>-Settings!$B$24*LN(H1153)</x:f>
        <x:v>41.86792333061576</x:v>
      </x:c>
      <x:c r="K1153" s="12" t="n">
        <x:f>Settings!$B$12</x:f>
        <x:v>300</x:v>
      </x:c>
      <x:c r="L1153" s="12" t="n">
        <x:f>Settings!$B$12*Settings!$B$25</x:f>
        <x:v>75</x:v>
      </x:c>
    </x:row>
    <x:row r="1154">
      <x:c r="A1154" s="7">
        <x:v>10</x:v>
      </x:c>
      <x:c r="B1154" s="7">
        <x:v>69</x:v>
      </x:c>
      <x:c r="C1154" s="12" t="n">
        <x:f>MOD(Settings!$B$17*C1153,Settings!$B$18)</x:f>
        <x:v>1701162141</x:v>
      </x:c>
      <x:c r="D1154" s="12" t="n">
        <x:f>MAX(C1154,1)/Settings!$B$18</x:f>
        <x:v>0.7921653528661305</x:v>
      </x:c>
      <x:c r="E1154" s="12" t="n">
        <x:f>-Settings!$B$11*LN(D1154)</x:f>
        <x:v>13.97910780525659</x:v>
      </x:c>
      <x:c r="F1154" s="12">
        <x:f t="shared" si="38"/>
        <x:v>3931.8748372699192</x:v>
      </x:c>
      <x:c r="G1154" s="12" t="n">
        <x:f>MOD(Settings!$B$17*G1153,Settings!$B$18)</x:f>
        <x:v>309928421</x:v>
      </x:c>
      <x:c r="H1154" s="12" t="n">
        <x:f>MAX(G1154,1)/Settings!$B$18</x:f>
        <x:v>0.14432166756332</x:v>
      </x:c>
      <x:c r="I1154" s="12" t="n">
        <x:f>-Settings!$B$21*LN(H1154)</x:f>
        <x:v>7.7428426724427455</x:v>
      </x:c>
      <x:c r="J1154" s="12" t="n">
        <x:f>-Settings!$B$24*LN(H1154)</x:f>
        <x:v>23.228528017328237</x:v>
      </x:c>
      <x:c r="K1154" s="12" t="n">
        <x:f>Settings!$B$12</x:f>
        <x:v>300</x:v>
      </x:c>
      <x:c r="L1154" s="12" t="n">
        <x:f>Settings!$B$12*Settings!$B$25</x:f>
        <x:v>75</x:v>
      </x:c>
    </x:row>
    <x:row r="1155">
      <x:c r="A1155" s="7">
        <x:v>10</x:v>
      </x:c>
      <x:c r="B1155" s="7">
        <x:v>70</x:v>
      </x:c>
      <x:c r="C1155" s="12" t="n">
        <x:f>MOD(Settings!$B$17*C1154,Settings!$B$18)</x:f>
        <x:v>1982311276</x:v>
      </x:c>
      <x:c r="D1155" s="12" t="n">
        <x:f>MAX(C1155,1)/Settings!$B$18</x:f>
        <x:v>0.9230856210566525</x:v>
      </x:c>
      <x:c r="E1155" s="12" t="n">
        <x:f>-Settings!$B$11*LN(D1155)</x:f>
        <x:v>4.801997094393439</x:v>
      </x:c>
      <x:c r="F1155" s="12">
        <x:f t="shared" si="38"/>
        <x:v>3936.6768343643125</x:v>
      </x:c>
      <x:c r="G1155" s="12" t="n">
        <x:f>MOD(Settings!$B$17*G1154,Settings!$B$18)</x:f>
        <x:v>1319127772</x:v>
      </x:c>
      <x:c r="H1155" s="12" t="n">
        <x:f>MAX(G1155,1)/Settings!$B$18</x:f>
        <x:v>0.6142667367189502</x:v>
      </x:c>
      <x:c r="I1155" s="12" t="n">
        <x:f>-Settings!$B$21*LN(H1155)</x:f>
        <x:v>1.9493040821854164</x:v>
      </x:c>
      <x:c r="J1155" s="12" t="n">
        <x:f>-Settings!$B$24*LN(H1155)</x:f>
        <x:v>5.847912246556249</x:v>
      </x:c>
      <x:c r="K1155" s="12" t="n">
        <x:f>Settings!$B$12</x:f>
        <x:v>300</x:v>
      </x:c>
      <x:c r="L1155" s="12" t="n">
        <x:f>Settings!$B$12*Settings!$B$25</x:f>
        <x:v>75</x:v>
      </x:c>
    </x:row>
    <x:row r="1156">
      <x:c r="A1156" s="7">
        <x:v>10</x:v>
      </x:c>
      <x:c r="B1156" s="7">
        <x:v>71</x:v>
      </x:c>
      <x:c r="C1156" s="12" t="n">
        <x:f>MOD(Settings!$B$17*C1155,Settings!$B$18)</x:f>
        <x:v>644316174</x:v>
      </x:c>
      <x:c r="D1156" s="12" t="n">
        <x:f>MAX(C1156,1)/Settings!$B$18</x:f>
        <x:v>0.3000330991577511</x:v>
      </x:c>
      <x:c r="E1156" s="12" t="n">
        <x:f>-Settings!$B$11*LN(D1156)</x:f>
        <x:v>72.23174879316383</x:v>
      </x:c>
      <x:c r="F1156" s="12">
        <x:f t="shared" si="38"/>
        <x:v>4008.9085831574762</x:v>
      </x:c>
      <x:c r="G1156" s="12" t="n">
        <x:f>MOD(Settings!$B$17*G1155,Settings!$B$18)</x:f>
        <x:v>2106776023</x:v>
      </x:c>
      <x:c r="H1156" s="12" t="n">
        <x:f>MAX(G1156,1)/Settings!$B$18</x:f>
        <x:v>0.9810440353960935</x:v>
      </x:c>
      <x:c r="I1156" s="12" t="n">
        <x:f>-Settings!$B$21*LN(H1156)</x:f>
        <x:v>0.0765517286037456</x:v>
      </x:c>
      <x:c r="J1156" s="12" t="n">
        <x:f>-Settings!$B$24*LN(H1156)</x:f>
        <x:v>0.22965518581123678</x:v>
      </x:c>
      <x:c r="K1156" s="12" t="n">
        <x:f>Settings!$B$12</x:f>
        <x:v>300</x:v>
      </x:c>
      <x:c r="L1156" s="12" t="n">
        <x:f>Settings!$B$12*Settings!$B$25</x:f>
        <x:v>75</x:v>
      </x:c>
    </x:row>
    <x:row r="1157">
      <x:c r="A1157" s="7">
        <x:v>10</x:v>
      </x:c>
      <x:c r="B1157" s="7">
        <x:v>72</x:v>
      </x:c>
      <x:c r="C1157" s="12" t="n">
        <x:f>MOD(Settings!$B$17*C1156,Settings!$B$18)</x:f>
        <x:v>1409388244</x:v>
      </x:c>
      <x:c r="D1157" s="12" t="n">
        <x:f>MAX(C1157,1)/Settings!$B$18</x:f>
        <x:v>0.6562975443230464</x:v>
      </x:c>
      <x:c r="E1157" s="12" t="n">
        <x:f>-Settings!$B$11*LN(D1157)</x:f>
        <x:v>25.268461152498457</x:v>
      </x:c>
      <x:c r="F1157" s="12">
        <x:f t="shared" si="38"/>
        <x:v>4034.1770443099745</x:v>
      </x:c>
      <x:c r="G1157" s="12" t="n">
        <x:f>MOD(Settings!$B$17*G1156,Settings!$B$18)</x:f>
        <x:v>874246825</x:v>
      </x:c>
      <x:c r="H1157" s="12" t="n">
        <x:f>MAX(G1157,1)/Settings!$B$18</x:f>
        <x:v>0.4071029021437759</x:v>
      </x:c>
      <x:c r="I1157" s="12" t="n">
        <x:f>-Settings!$B$21*LN(H1157)</x:f>
        <x:v>3.594757178703117</x:v>
      </x:c>
      <x:c r="J1157" s="12" t="n">
        <x:f>-Settings!$B$24*LN(H1157)</x:f>
        <x:v>10.784271536109351</x:v>
      </x:c>
      <x:c r="K1157" s="12" t="n">
        <x:f>Settings!$B$12</x:f>
        <x:v>300</x:v>
      </x:c>
      <x:c r="L1157" s="12" t="n">
        <x:f>Settings!$B$12*Settings!$B$25</x:f>
        <x:v>75</x:v>
      </x:c>
    </x:row>
    <x:row r="1158">
      <x:c r="A1158" s="7">
        <x:v>10</x:v>
      </x:c>
      <x:c r="B1158" s="7">
        <x:v>73</x:v>
      </x:c>
      <x:c r="C1158" s="12" t="n">
        <x:f>MOD(Settings!$B$17*C1157,Settings!$B$18)</x:f>
        <x:v>843590498</x:v>
      </x:c>
      <x:c r="D1158" s="12" t="n">
        <x:f>MAX(C1158,1)/Settings!$B$18</x:f>
        <x:v>0.39282743744218135</x:v>
      </x:c>
      <x:c r="E1158" s="12" t="n">
        <x:f>-Settings!$B$11*LN(D1158)</x:f>
        <x:v>56.06309124115428</x:v>
      </x:c>
      <x:c r="F1158" s="12">
        <x:f t="shared" si="38"/>
        <x:v>4090.2401355511288</x:v>
      </x:c>
      <x:c r="G1158" s="12" t="n">
        <x:f>MOD(Settings!$B$17*G1157,Settings!$B$18)</x:f>
        <x:v>383275001</x:v>
      </x:c>
      <x:c r="H1158" s="12" t="n">
        <x:f>MAX(G1158,1)/Settings!$B$18</x:f>
        <x:v>0.17847633044164457</x:v>
      </x:c>
      <x:c r="I1158" s="12" t="n">
        <x:f>-Settings!$B$21*LN(H1158)</x:f>
        <x:v>6.893197156491034</x:v>
      </x:c>
      <x:c r="J1158" s="12" t="n">
        <x:f>-Settings!$B$24*LN(H1158)</x:f>
        <x:v>20.679591469473102</x:v>
      </x:c>
      <x:c r="K1158" s="12" t="n">
        <x:f>Settings!$B$12</x:f>
        <x:v>300</x:v>
      </x:c>
      <x:c r="L1158" s="12" t="n">
        <x:f>Settings!$B$12*Settings!$B$25</x:f>
        <x:v>75</x:v>
      </x:c>
    </x:row>
    <x:row r="1159">
      <x:c r="A1159" s="7">
        <x:v>10</x:v>
      </x:c>
      <x:c r="B1159" s="7">
        <x:v>74</x:v>
      </x:c>
      <x:c r="C1159" s="12" t="n">
        <x:f>MOD(Settings!$B$17*C1158,Settings!$B$18)</x:f>
        <x:v>538462392</x:v>
      </x:c>
      <x:c r="D1159" s="12" t="n">
        <x:f>MAX(C1159,1)/Settings!$B$18</x:f>
        <x:v>0.25074109074228496</x:v>
      </x:c>
      <x:c r="E1159" s="12" t="n">
        <x:f>-Settings!$B$11*LN(D1159)</x:f>
        <x:v>83.00006299265128</x:v>
      </x:c>
      <x:c r="F1159" s="12">
        <x:f t="shared" si="38"/>
        <x:v>4173.24019854378</x:v>
      </x:c>
      <x:c r="G1159" s="12" t="n">
        <x:f>MOD(Settings!$B$17*G1158,Settings!$B$18)</x:f>
        <x:v>1399484454</x:v>
      </x:c>
      <x:c r="H1159" s="12" t="n">
        <x:f>MAX(G1159,1)/Settings!$B$18</x:f>
        <x:v>0.6516857327202734</x:v>
      </x:c>
      <x:c r="I1159" s="12" t="n">
        <x:f>-Settings!$B$21*LN(H1159)</x:f>
        <x:v>1.7127713531500224</x:v>
      </x:c>
      <x:c r="J1159" s="12" t="n">
        <x:f>-Settings!$B$24*LN(H1159)</x:f>
        <x:v>5.138314059450067</x:v>
      </x:c>
      <x:c r="K1159" s="12" t="n">
        <x:f>Settings!$B$12</x:f>
        <x:v>300</x:v>
      </x:c>
      <x:c r="L1159" s="12" t="n">
        <x:f>Settings!$B$12*Settings!$B$25</x:f>
        <x:v>75</x:v>
      </x:c>
    </x:row>
    <x:row r="1160">
      <x:c r="A1160" s="7">
        <x:v>10</x:v>
      </x:c>
      <x:c r="B1160" s="7">
        <x:v>75</x:v>
      </x:c>
      <x:c r="C1160" s="12" t="n">
        <x:f>MOD(Settings!$B$17*C1159,Settings!$B$18)</x:f>
        <x:v>441333886</x:v>
      </x:c>
      <x:c r="D1160" s="12" t="n">
        <x:f>MAX(C1160,1)/Settings!$B$18</x:f>
        <x:v>0.20551210558298608</x:v>
      </x:c>
      <x:c r="E1160" s="12" t="n">
        <x:f>-Settings!$B$11*LN(D1160)</x:f>
        <x:v>94.9350203300669</x:v>
      </x:c>
      <x:c r="F1160" s="12">
        <x:f t="shared" si="38"/>
        <x:v>4268.1752188738474</x:v>
      </x:c>
      <x:c r="G1160" s="12" t="n">
        <x:f>MOD(Settings!$B$17*G1159,Settings!$B$18)</x:f>
        <x:v>1894316434</x:v>
      </x:c>
      <x:c r="H1160" s="12" t="n">
        <x:f>MAX(G1160,1)/Settings!$B$18</x:f>
        <x:v>0.8821098296354105</x:v>
      </x:c>
      <x:c r="I1160" s="12" t="n">
        <x:f>-Settings!$B$21*LN(H1160)</x:f>
        <x:v>0.501754829326333</x:v>
      </x:c>
      <x:c r="J1160" s="12" t="n">
        <x:f>-Settings!$B$24*LN(H1160)</x:f>
        <x:v>1.505264487978999</x:v>
      </x:c>
      <x:c r="K1160" s="12" t="n">
        <x:f>Settings!$B$12</x:f>
        <x:v>300</x:v>
      </x:c>
      <x:c r="L1160" s="12" t="n">
        <x:f>Settings!$B$12*Settings!$B$25</x:f>
        <x:v>75</x:v>
      </x:c>
    </x:row>
    <x:row r="1161">
      <x:c r="A1161" s="7">
        <x:v>10</x:v>
      </x:c>
      <x:c r="B1161" s="7">
        <x:v>76</x:v>
      </x:c>
      <x:c r="C1161" s="12" t="n">
        <x:f>MOD(Settings!$B$17*C1160,Settings!$B$18)</x:f>
        <x:v>90105264</x:v>
      </x:c>
      <x:c r="D1161" s="12" t="n">
        <x:f>MAX(C1161,1)/Settings!$B$18</x:f>
        <x:v>0.04195853324698216</x:v>
      </x:c>
      <x:c r="E1161" s="12" t="n">
        <x:f>-Settings!$B$11*LN(D1161)</x:f>
        <x:v>190.26440712283966</x:v>
      </x:c>
      <x:c r="F1161" s="12">
        <x:f t="shared" si="38"/>
        <x:v>4458.439625996687</x:v>
      </x:c>
      <x:c r="G1161" s="12" t="n">
        <x:f>MOD(Settings!$B$17*G1160,Settings!$B$18)</x:f>
        <x:v>1331239463</x:v>
      </x:c>
      <x:c r="H1161" s="12" t="n">
        <x:f>MAX(G1161,1)/Settings!$B$18</x:f>
        <x:v>0.6199066823441101</x:v>
      </x:c>
      <x:c r="I1161" s="12" t="n">
        <x:f>-Settings!$B$21*LN(H1161)</x:f>
        <x:v>1.9127452984773183</x:v>
      </x:c>
      <x:c r="J1161" s="12" t="n">
        <x:f>-Settings!$B$24*LN(H1161)</x:f>
        <x:v>5.738235895431955</x:v>
      </x:c>
      <x:c r="K1161" s="12" t="n">
        <x:f>Settings!$B$12</x:f>
        <x:v>300</x:v>
      </x:c>
      <x:c r="L1161" s="12" t="n">
        <x:f>Settings!$B$12*Settings!$B$25</x:f>
        <x:v>75</x:v>
      </x:c>
    </x:row>
    <x:row r="1162">
      <x:c r="A1162" s="7">
        <x:v>10</x:v>
      </x:c>
      <x:c r="B1162" s="7">
        <x:v>77</x:v>
      </x:c>
      <x:c r="C1162" s="12" t="n">
        <x:f>MOD(Settings!$B$17*C1161,Settings!$B$18)</x:f>
        <x:v>423200913</x:v>
      </x:c>
      <x:c r="D1162" s="12" t="n">
        <x:f>MAX(C1162,1)/Settings!$B$18</x:f>
        <x:v>0.19706828202915763</x:v>
      </x:c>
      <x:c r="E1162" s="12" t="n">
        <x:f>-Settings!$B$11*LN(D1162)</x:f>
        <x:v>97.45230006085235</x:v>
      </x:c>
      <x:c r="F1162" s="12">
        <x:f t="shared" si="38"/>
        <x:v>4555.8919260575394</x:v>
      </x:c>
      <x:c r="G1162" s="12" t="n">
        <x:f>MOD(Settings!$B$17*G1161,Settings!$B$18)</x:f>
        <x:v>1657020195</x:v>
      </x:c>
      <x:c r="H1162" s="12" t="n">
        <x:f>MAX(G1162,1)/Settings!$B$18</x:f>
        <x:v>0.7716101574579302</x:v>
      </x:c>
      <x:c r="I1162" s="12" t="n">
        <x:f>-Settings!$B$21*LN(H1162)</x:f>
        <x:v>1.0371033355499266</x:v>
      </x:c>
      <x:c r="J1162" s="12" t="n">
        <x:f>-Settings!$B$24*LN(H1162)</x:f>
        <x:v>3.11131000664978</x:v>
      </x:c>
      <x:c r="K1162" s="12" t="n">
        <x:f>Settings!$B$12</x:f>
        <x:v>300</x:v>
      </x:c>
      <x:c r="L1162" s="12" t="n">
        <x:f>Settings!$B$12*Settings!$B$25</x:f>
        <x:v>75</x:v>
      </x:c>
    </x:row>
    <x:row r="1163">
      <x:c r="A1163" s="7">
        <x:v>10</x:v>
      </x:c>
      <x:c r="B1163" s="7">
        <x:v>78</x:v>
      </x:c>
      <x:c r="C1163" s="12" t="n">
        <x:f>MOD(Settings!$B$17*C1162,Settings!$B$18)</x:f>
        <x:v>271905927</x:v>
      </x:c>
      <x:c r="D1163" s="12" t="n">
        <x:f>MAX(C1163,1)/Settings!$B$18</x:f>
        <x:v>0.12661606405238438</x:v>
      </x:c>
      <x:c r="E1163" s="12" t="n">
        <x:f>-Settings!$B$11*LN(D1163)</x:f>
        <x:v>123.99575334433277</x:v>
      </x:c>
      <x:c r="F1163" s="12">
        <x:f t="shared" si="38"/>
        <x:v>4679.8876794018724</x:v>
      </x:c>
      <x:c r="G1163" s="12" t="n">
        <x:f>MOD(Settings!$B$17*G1162,Settings!$B$18)</x:f>
        <x:v>970483069</x:v>
      </x:c>
      <x:c r="H1163" s="12" t="n">
        <x:f>MAX(G1163,1)/Settings!$B$18</x:f>
        <x:v>0.4519163954313455</x:v>
      </x:c>
      <x:c r="I1163" s="12" t="n">
        <x:f>-Settings!$B$21*LN(H1163)</x:f>
        <x:v>3.177032328472221</x:v>
      </x:c>
      <x:c r="J1163" s="12" t="n">
        <x:f>-Settings!$B$24*LN(H1163)</x:f>
        <x:v>9.531096985416664</x:v>
      </x:c>
      <x:c r="K1163" s="12" t="n">
        <x:f>Settings!$B$12</x:f>
        <x:v>300</x:v>
      </x:c>
      <x:c r="L1163" s="12" t="n">
        <x:f>Settings!$B$12*Settings!$B$25</x:f>
        <x:v>75</x:v>
      </x:c>
    </x:row>
    <x:row r="1164">
      <x:c r="A1164" s="7">
        <x:v>10</x:v>
      </x:c>
      <x:c r="B1164" s="7">
        <x:v>79</x:v>
      </x:c>
      <x:c r="C1164" s="12" t="n">
        <x:f>MOD(Settings!$B$17*C1163,Settings!$B$18)</x:f>
        <x:v>77714273</x:v>
      </x:c>
      <x:c r="D1164" s="12" t="n">
        <x:f>MAX(C1164,1)/Settings!$B$18</x:f>
        <x:v>0.03618852842421668</x:v>
      </x:c>
      <x:c r="E1164" s="12" t="n">
        <x:f>-Settings!$B$11*LN(D1164)</x:f>
        <x:v>199.14078628384166</x:v>
      </x:c>
      <x:c r="F1164" s="12">
        <x:f t="shared" si="38"/>
        <x:v>4879.0284656857139</x:v>
      </x:c>
      <x:c r="G1164" s="12" t="n">
        <x:f>MOD(Settings!$B$17*G1163,Settings!$B$18)</x:f>
        <x:v>770641718</x:v>
      </x:c>
      <x:c r="H1164" s="12" t="n">
        <x:f>MAX(G1164,1)/Settings!$B$18</x:f>
        <x:v>0.35885801462403405</x:v>
      </x:c>
      <x:c r="I1164" s="12" t="n">
        <x:f>-Settings!$B$21*LN(H1164)</x:f>
        <x:v>4.0993138846623705</x:v>
      </x:c>
      <x:c r="J1164" s="12" t="n">
        <x:f>-Settings!$B$24*LN(H1164)</x:f>
        <x:v>12.297941653987111</x:v>
      </x:c>
      <x:c r="K1164" s="12" t="n">
        <x:f>Settings!$B$12</x:f>
        <x:v>300</x:v>
      </x:c>
      <x:c r="L1164" s="12" t="n">
        <x:f>Settings!$B$12*Settings!$B$25</x:f>
        <x:v>75</x:v>
      </x:c>
    </x:row>
    <x:row r="1165">
      <x:c r="A1165" s="7">
        <x:v>10</x:v>
      </x:c>
      <x:c r="B1165" s="7">
        <x:v>80</x:v>
      </x:c>
      <x:c r="C1165" s="12" t="n">
        <x:f>MOD(Settings!$B$17*C1164,Settings!$B$18)</x:f>
        <x:v>473728935</x:v>
      </x:c>
      <x:c r="D1165" s="12" t="n">
        <x:f>MAX(C1165,1)/Settings!$B$18</x:f>
        <x:v>0.22059722580974792</x:v>
      </x:c>
      <x:c r="E1165" s="12" t="n">
        <x:f>-Settings!$B$11*LN(D1165)</x:f>
        <x:v>90.68500487401502</x:v>
      </x:c>
      <x:c r="F1165" s="12">
        <x:f t="shared" si="38"/>
        <x:v>4969.7134705597291</x:v>
      </x:c>
      <x:c r="G1165" s="12" t="n">
        <x:f>MOD(Settings!$B$17*G1164,Settings!$B$18)</x:f>
        <x:v>701479369</x:v>
      </x:c>
      <x:c r="H1165" s="12" t="n">
        <x:f>MAX(G1165,1)/Settings!$B$18</x:f>
        <x:v>0.32665178614046975</x:v>
      </x:c>
      <x:c r="I1165" s="12" t="n">
        <x:f>-Settings!$B$21*LN(H1165)</x:f>
        <x:v>4.475442198617587</x:v>
      </x:c>
      <x:c r="J1165" s="12" t="n">
        <x:f>-Settings!$B$24*LN(H1165)</x:f>
        <x:v>13.426326595852762</x:v>
      </x:c>
      <x:c r="K1165" s="12" t="n">
        <x:f>Settings!$B$12</x:f>
        <x:v>300</x:v>
      </x:c>
      <x:c r="L1165" s="12" t="n">
        <x:f>Settings!$B$12*Settings!$B$25</x:f>
        <x:v>75</x:v>
      </x:c>
    </x:row>
    <x:row r="1166">
      <x:c r="A1166" s="7">
        <x:v>10</x:v>
      </x:c>
      <x:c r="B1166" s="7">
        <x:v>81</x:v>
      </x:c>
      <x:c r="C1166" s="12" t="n">
        <x:f>MOD(Settings!$B$17*C1165,Settings!$B$18)</x:f>
        <x:v>1240331116</x:v>
      </x:c>
      <x:c r="D1166" s="12" t="n">
        <x:f>MAX(C1166,1)/Settings!$B$18</x:f>
        <x:v>0.5775741844333588</x:v>
      </x:c>
      <x:c r="E1166" s="12" t="n">
        <x:f>-Settings!$B$11*LN(D1166)</x:f>
        <x:v>32.9351032165761</x:v>
      </x:c>
      <x:c r="F1166" s="12">
        <x:f t="shared" si="38"/>
        <x:v>5002.6485737763051</x:v>
      </x:c>
      <x:c r="G1166" s="12" t="n">
        <x:f>MOD(Settings!$B$17*G1165,Settings!$B$18)</x:f>
        <x:v>78532753</x:v>
      </x:c>
      <x:c r="H1166" s="12" t="n">
        <x:f>MAX(G1166,1)/Settings!$B$18</x:f>
        <x:v>0.0365696628748298</x:v>
      </x:c>
      <x:c r="I1166" s="12" t="n">
        <x:f>-Settings!$B$21*LN(H1166)</x:f>
        <x:v>13.234145061959257</x:v>
      </x:c>
      <x:c r="J1166" s="12" t="n">
        <x:f>-Settings!$B$24*LN(H1166)</x:f>
        <x:v>39.702435185877775</x:v>
      </x:c>
      <x:c r="K1166" s="12" t="n">
        <x:f>Settings!$B$12</x:f>
        <x:v>300</x:v>
      </x:c>
      <x:c r="L1166" s="12" t="n">
        <x:f>Settings!$B$12*Settings!$B$25</x:f>
        <x:v>75</x:v>
      </x:c>
    </x:row>
    <x:row r="1167">
      <x:c r="A1167" s="7">
        <x:v>10</x:v>
      </x:c>
      <x:c r="B1167" s="7">
        <x:v>82</x:v>
      </x:c>
      <x:c r="C1167" s="12" t="n">
        <x:f>MOD(Settings!$B$17*C1166,Settings!$B$18)</x:f>
        <x:v>621305183</x:v>
      </x:c>
      <x:c r="D1167" s="12" t="n">
        <x:f>MAX(C1167,1)/Settings!$B$18</x:f>
        <x:v>0.2893177714614746</x:v>
      </x:c>
      <x:c r="E1167" s="12" t="n">
        <x:f>-Settings!$B$11*LN(D1167)</x:f>
        <x:v>74.41377838246665</x:v>
      </x:c>
      <x:c r="F1167" s="12">
        <x:f t="shared" si="38"/>
        <x:v>5077.0623521587713</x:v>
      </x:c>
      <x:c r="G1167" s="12" t="n">
        <x:f>MOD(Settings!$B$17*G1166,Settings!$B$18)</x:f>
        <x:v>1345020413</x:v>
      </x:c>
      <x:c r="H1167" s="12" t="n">
        <x:f>MAX(G1167,1)/Settings!$B$18</x:f>
        <x:v>0.6263239372644219</x:v>
      </x:c>
      <x:c r="I1167" s="12" t="n">
        <x:f>-Settings!$B$21*LN(H1167)</x:f>
        <x:v>1.8715502802237025</x:v>
      </x:c>
      <x:c r="J1167" s="12" t="n">
        <x:f>-Settings!$B$24*LN(H1167)</x:f>
        <x:v>5.614650840671107</x:v>
      </x:c>
      <x:c r="K1167" s="12" t="n">
        <x:f>Settings!$B$12</x:f>
        <x:v>300</x:v>
      </x:c>
      <x:c r="L1167" s="12" t="n">
        <x:f>Settings!$B$12*Settings!$B$25</x:f>
        <x:v>75</x:v>
      </x:c>
    </x:row>
    <x:row r="1168">
      <x:c r="A1168" s="7">
        <x:v>10</x:v>
      </x:c>
      <x:c r="B1168" s="7">
        <x:v>83</x:v>
      </x:c>
      <x:c r="C1168" s="12" t="n">
        <x:f>MOD(Settings!$B$17*C1167,Settings!$B$18)</x:f>
        <x:v>1210718967</x:v>
      </x:c>
      <x:c r="D1168" s="12" t="n">
        <x:f>MAX(C1168,1)/Settings!$B$18</x:f>
        <x:v>0.5637849530036491</x:v>
      </x:c>
      <x:c r="E1168" s="12" t="n">
        <x:f>-Settings!$B$11*LN(D1168)</x:f>
        <x:v>34.38494335163005</x:v>
      </x:c>
      <x:c r="F1168" s="12">
        <x:f t="shared" si="38"/>
        <x:v>5111.4472955104011</x:v>
      </x:c>
      <x:c r="G1168" s="12" t="n">
        <x:f>MOD(Settings!$B$17*G1167,Settings!$B$18)</x:f>
        <x:v>1345212969</x:v>
      </x:c>
      <x:c r="H1168" s="12" t="n">
        <x:f>MAX(G1168,1)/Settings!$B$18</x:f>
        <x:v>0.6264136031393025</x:v>
      </x:c>
      <x:c r="I1168" s="12" t="n">
        <x:f>-Settings!$B$21*LN(H1168)</x:f>
        <x:v>1.870977672652576</x:v>
      </x:c>
      <x:c r="J1168" s="12" t="n">
        <x:f>-Settings!$B$24*LN(H1168)</x:f>
        <x:v>5.612933017957728</x:v>
      </x:c>
      <x:c r="K1168" s="12" t="n">
        <x:f>Settings!$B$12</x:f>
        <x:v>300</x:v>
      </x:c>
      <x:c r="L1168" s="12" t="n">
        <x:f>Settings!$B$12*Settings!$B$25</x:f>
        <x:v>75</x:v>
      </x:c>
    </x:row>
    <x:row r="1169">
      <x:c r="A1169" s="7">
        <x:v>10</x:v>
      </x:c>
      <x:c r="B1169" s="7">
        <x:v>84</x:v>
      </x:c>
      <x:c r="C1169" s="12" t="n">
        <x:f>MOD(Settings!$B$17*C1168,Settings!$B$18)</x:f>
        <x:v>1146123044</x:v>
      </x:c>
      <x:c r="D1169" s="12" t="n">
        <x:f>MAX(C1169,1)/Settings!$B$18</x:f>
        <x:v>0.5337051323306305</x:v>
      </x:c>
      <x:c r="E1169" s="12" t="n">
        <x:f>-Settings!$B$11*LN(D1169)</x:f>
        <x:v>37.67470675079362</x:v>
      </x:c>
      <x:c r="F1169" s="12">
        <x:f t="shared" si="38"/>
        <x:v>5149.1220022611951</x:v>
      </x:c>
      <x:c r="G1169" s="12" t="n">
        <x:f>MOD(Settings!$B$17*G1168,Settings!$B$18)</x:f>
        <x:v>286534367</x:v>
      </x:c>
      <x:c r="H1169" s="12" t="n">
        <x:f>MAX(G1169,1)/Settings!$B$18</x:f>
        <x:v>0.13342796225726045</x:v>
      </x:c>
      <x:c r="I1169" s="12" t="n">
        <x:f>-Settings!$B$21*LN(H1169)</x:f>
        <x:v>8.056774221371095</x:v>
      </x:c>
      <x:c r="J1169" s="12" t="n">
        <x:f>-Settings!$B$24*LN(H1169)</x:f>
        <x:v>24.170322664113286</x:v>
      </x:c>
      <x:c r="K1169" s="12" t="n">
        <x:f>Settings!$B$12</x:f>
        <x:v>300</x:v>
      </x:c>
      <x:c r="L1169" s="12" t="n">
        <x:f>Settings!$B$12*Settings!$B$25</x:f>
        <x:v>75</x:v>
      </x:c>
    </x:row>
    <x:row r="1170">
      <x:c r="A1170" s="7">
        <x:v>10</x:v>
      </x:c>
      <x:c r="B1170" s="7">
        <x:v>85</x:v>
      </x:c>
      <x:c r="C1170" s="12" t="n">
        <x:f>MOD(Settings!$B$17*C1169,Settings!$B$18)</x:f>
        <x:v>2109170565</x:v>
      </x:c>
      <x:c r="D1170" s="12" t="n">
        <x:f>MAX(C1170,1)/Settings!$B$18</x:f>
        <x:v>0.9821590809068452</x:v>
      </x:c>
      <x:c r="E1170" s="12" t="n">
        <x:f>-Settings!$B$11*LN(D1170)</x:f>
        <x:v>1.080119213855765</x:v>
      </x:c>
      <x:c r="F1170" s="12">
        <x:f t="shared" si="38"/>
        <x:v>5150.2021214750512</x:v>
      </x:c>
      <x:c r="G1170" s="12" t="n">
        <x:f>MOD(Settings!$B$17*G1169,Settings!$B$18)</x:f>
        <x:v>1124769595</x:v>
      </x:c>
      <x:c r="H1170" s="12" t="n">
        <x:f>MAX(G1170,1)/Settings!$B$18</x:f>
        <x:v>0.5237616577762001</x:v>
      </x:c>
      <x:c r="I1170" s="12" t="n">
        <x:f>-Settings!$B$21*LN(H1170)</x:f>
        <x:v>2.586874198838349</x:v>
      </x:c>
      <x:c r="J1170" s="12" t="n">
        <x:f>-Settings!$B$24*LN(H1170)</x:f>
        <x:v>7.760622596515047</x:v>
      </x:c>
      <x:c r="K1170" s="12" t="n">
        <x:f>Settings!$B$12</x:f>
        <x:v>300</x:v>
      </x:c>
      <x:c r="L1170" s="12" t="n">
        <x:f>Settings!$B$12*Settings!$B$25</x:f>
        <x:v>75</x:v>
      </x:c>
    </x:row>
    <x:row r="1171">
      <x:c r="A1171" s="7">
        <x:v>10</x:v>
      </x:c>
      <x:c r="B1171" s="7">
        <x:v>86</x:v>
      </x:c>
      <x:c r="C1171" s="12" t="n">
        <x:f>MOD(Settings!$B$17*C1170,Settings!$B$18)</x:f>
        <x:v>317124926</x:v>
      </x:c>
      <x:c r="D1171" s="12" t="n">
        <x:f>MAX(C1171,1)/Settings!$B$18</x:f>
        <x:v>0.14767280134729704</x:v>
      </x:c>
      <x:c r="E1171" s="12" t="n">
        <x:f>-Settings!$B$11*LN(D1171)</x:f>
        <x:v>114.76537526132537</x:v>
      </x:c>
      <x:c r="F1171" s="12">
        <x:f t="shared" si="38"/>
        <x:v>5264.9674967363762</x:v>
      </x:c>
      <x:c r="G1171" s="12" t="n">
        <x:f>MOD(Settings!$B$17*G1170,Settings!$B$18)</x:f>
        <x:v>1851522271</x:v>
      </x:c>
      <x:c r="H1171" s="12" t="n">
        <x:f>MAX(G1171,1)/Settings!$B$18</x:f>
        <x:v>0.8621822445942937</x:v>
      </x:c>
      <x:c r="I1171" s="12" t="n">
        <x:f>-Settings!$B$21*LN(H1171)</x:f>
        <x:v>0.5931544400864255</x:v>
      </x:c>
      <x:c r="J1171" s="12" t="n">
        <x:f>-Settings!$B$24*LN(H1171)</x:f>
        <x:v>1.7794633202592764</x:v>
      </x:c>
      <x:c r="K1171" s="12" t="n">
        <x:f>Settings!$B$12</x:f>
        <x:v>300</x:v>
      </x:c>
      <x:c r="L1171" s="12" t="n">
        <x:f>Settings!$B$12*Settings!$B$25</x:f>
        <x:v>75</x:v>
      </x:c>
    </x:row>
    <x:row r="1172">
      <x:c r="A1172" s="7">
        <x:v>10</x:v>
      </x:c>
      <x:c r="B1172" s="7">
        <x:v>87</x:v>
      </x:c>
      <x:c r="C1172" s="12" t="n">
        <x:f>MOD(Settings!$B$17*C1171,Settings!$B$18)</x:f>
        <x:v>2011703075</x:v>
      </x:c>
      <x:c r="D1172" s="12" t="n">
        <x:f>MAX(C1172,1)/Settings!$B$18</x:f>
        <x:v>0.9367722440216562</x:v>
      </x:c>
      <x:c r="E1172" s="12" t="n">
        <x:f>-Settings!$B$11*LN(D1172)</x:f>
        <x:v>3.9189057382245123</x:v>
      </x:c>
      <x:c r="F1172" s="12">
        <x:f t="shared" si="38"/>
        <x:v>5268.8864024746008</x:v>
      </x:c>
      <x:c r="G1172" s="12" t="n">
        <x:f>MOD(Settings!$B$17*G1171,Settings!$B$18)</x:f>
        <x:v>1496763667</x:v>
      </x:c>
      <x:c r="H1172" s="12" t="n">
        <x:f>MAX(G1172,1)/Settings!$B$18</x:f>
        <x:v>0.6969848962952313</x:v>
      </x:c>
      <x:c r="I1172" s="12" t="n">
        <x:f>-Settings!$B$21*LN(H1172)</x:f>
        <x:v>1.4439661521887002</x:v>
      </x:c>
      <x:c r="J1172" s="12" t="n">
        <x:f>-Settings!$B$24*LN(H1172)</x:f>
        <x:v>4.3318984565661</x:v>
      </x:c>
      <x:c r="K1172" s="12" t="n">
        <x:f>Settings!$B$12</x:f>
        <x:v>300</x:v>
      </x:c>
      <x:c r="L1172" s="12" t="n">
        <x:f>Settings!$B$12*Settings!$B$25</x:f>
        <x:v>75</x:v>
      </x:c>
    </x:row>
    <x:row r="1173">
      <x:c r="A1173" s="7">
        <x:v>10</x:v>
      </x:c>
      <x:c r="B1173" s="7">
        <x:v>88</x:v>
      </x:c>
      <x:c r="C1173" s="12" t="n">
        <x:f>MOD(Settings!$B$17*C1172,Settings!$B$18)</x:f>
        <x:v>711043157</x:v>
      </x:c>
      <x:c r="D1173" s="12" t="n">
        <x:f>MAX(C1173,1)/Settings!$B$18</x:f>
        <x:v>0.33110527197416184</x:v>
      </x:c>
      <x:c r="E1173" s="12" t="n">
        <x:f>-Settings!$B$11*LN(D1173)</x:f>
        <x:v>66.31913471710607</x:v>
      </x:c>
      <x:c r="F1173" s="12">
        <x:f t="shared" si="38"/>
        <x:v>5335.2055371917068</x:v>
      </x:c>
      <x:c r="G1173" s="12" t="n">
        <x:f>MOD(Settings!$B$17*G1172,Settings!$B$18)</x:f>
        <x:v>483510311</x:v>
      </x:c>
      <x:c r="H1173" s="12" t="n">
        <x:f>MAX(G1173,1)/Settings!$B$18</x:f>
        <x:v>0.22515203395166994</x:v>
      </x:c>
      <x:c r="I1173" s="12" t="n">
        <x:f>-Settings!$B$21*LN(H1173)</x:f>
        <x:v>5.9639175940506775</x:v>
      </x:c>
      <x:c r="J1173" s="12" t="n">
        <x:f>-Settings!$B$24*LN(H1173)</x:f>
        <x:v>17.891752782152032</x:v>
      </x:c>
      <x:c r="K1173" s="12" t="n">
        <x:f>Settings!$B$12</x:f>
        <x:v>300</x:v>
      </x:c>
      <x:c r="L1173" s="12" t="n">
        <x:f>Settings!$B$12*Settings!$B$25</x:f>
        <x:v>75</x:v>
      </x:c>
    </x:row>
    <x:row r="1174">
      <x:c r="A1174" s="7">
        <x:v>10</x:v>
      </x:c>
      <x:c r="B1174" s="7">
        <x:v>89</x:v>
      </x:c>
      <x:c r="C1174" s="12" t="n">
        <x:f>MOD(Settings!$B$17*C1173,Settings!$B$18)</x:f>
        <x:v>1903327791</x:v>
      </x:c>
      <x:c r="D1174" s="12" t="n">
        <x:f>MAX(C1174,1)/Settings!$B$18</x:f>
        <x:v>0.8863060697383741</x:v>
      </x:c>
      <x:c r="E1174" s="12" t="n">
        <x:f>-Settings!$B$11*LN(D1174)</x:f>
        <x:v>7.241576211575659</x:v>
      </x:c>
      <x:c r="F1174" s="12">
        <x:f t="shared" si="38"/>
        <x:v>5342.4471134032829</x:v>
      </x:c>
      <x:c r="G1174" s="12" t="n">
        <x:f>MOD(Settings!$B$17*G1173,Settings!$B$18)</x:f>
        <x:v>279676729</x:v>
      </x:c>
      <x:c r="H1174" s="12" t="n">
        <x:f>MAX(G1174,1)/Settings!$B$18</x:f>
        <x:v>0.13023462571680294</x:v>
      </x:c>
      <x:c r="I1174" s="12" t="n">
        <x:f>-Settings!$B$21*LN(H1174)</x:f>
        <x:v>8.153670568154979</x:v>
      </x:c>
      <x:c r="J1174" s="12" t="n">
        <x:f>-Settings!$B$24*LN(H1174)</x:f>
        <x:v>24.461011704464937</x:v>
      </x:c>
      <x:c r="K1174" s="12" t="n">
        <x:f>Settings!$B$12</x:f>
        <x:v>300</x:v>
      </x:c>
      <x:c r="L1174" s="12" t="n">
        <x:f>Settings!$B$12*Settings!$B$25</x:f>
        <x:v>75</x:v>
      </x:c>
    </x:row>
    <x:row r="1175">
      <x:c r="A1175" s="7">
        <x:v>10</x:v>
      </x:c>
      <x:c r="B1175" s="7">
        <x:v>90</x:v>
      </x:c>
      <x:c r="C1175" s="12" t="n">
        <x:f>MOD(Settings!$B$17*C1174,Settings!$B$18)</x:f>
        <x:v>313777625</x:v>
      </x:c>
      <x:c r="D1175" s="12" t="n">
        <x:f>MAX(C1175,1)/Settings!$B$18</x:f>
        <x:v>0.14611409285390475</x:v>
      </x:c>
      <x:c r="E1175" s="12" t="n">
        <x:f>-Settings!$B$11*LN(D1175)</x:f>
        <x:v>115.40205027297547</x:v>
      </x:c>
      <x:c r="F1175" s="12">
        <x:f t="shared" si="38"/>
        <x:v>5457.8491636762583</x:v>
      </x:c>
      <x:c r="G1175" s="12" t="n">
        <x:f>MOD(Settings!$B$17*G1174,Settings!$B$18)</x:f>
        <x:v>1832564667</x:v>
      </x:c>
      <x:c r="H1175" s="12" t="n">
        <x:f>MAX(G1175,1)/Settings!$B$18</x:f>
        <x:v>0.8533544223072727</x:v>
      </x:c>
      <x:c r="I1175" s="12" t="n">
        <x:f>-Settings!$B$21*LN(H1175)</x:f>
        <x:v>0.6343212673627218</x:v>
      </x:c>
      <x:c r="J1175" s="12" t="n">
        <x:f>-Settings!$B$24*LN(H1175)</x:f>
        <x:v>1.9029638020881654</x:v>
      </x:c>
      <x:c r="K1175" s="12" t="n">
        <x:f>Settings!$B$12</x:f>
        <x:v>300</x:v>
      </x:c>
      <x:c r="L1175" s="12" t="n">
        <x:f>Settings!$B$12*Settings!$B$25</x:f>
        <x:v>75</x:v>
      </x:c>
    </x:row>
    <x:row r="1176">
      <x:c r="A1176" s="7">
        <x:v>10</x:v>
      </x:c>
      <x:c r="B1176" s="7">
        <x:v>91</x:v>
      </x:c>
      <x:c r="C1176" s="12" t="n">
        <x:f>MOD(Settings!$B$17*C1175,Settings!$B$18)</x:f>
        <x:v>1588189990</x:v>
      </x:c>
      <x:c r="D1176" s="12" t="n">
        <x:f>MAX(C1176,1)/Settings!$B$18</x:f>
        <x:v>0.7395585955770494</x:v>
      </x:c>
      <x:c r="E1176" s="12" t="n">
        <x:f>-Settings!$B$11*LN(D1176)</x:f>
        <x:v>18.10210579318645</x:v>
      </x:c>
      <x:c r="F1176" s="12">
        <x:f t="shared" si="38"/>
        <x:v>5475.9512694694449</x:v>
      </x:c>
      <x:c r="G1176" s="12" t="n">
        <x:f>MOD(Settings!$B$17*G1175,Settings!$B$18)</x:f>
        <x:v>703892995</x:v>
      </x:c>
      <x:c r="H1176" s="12" t="n">
        <x:f>MAX(G1176,1)/Settings!$B$18</x:f>
        <x:v>0.32777571833123254</x:v>
      </x:c>
      <x:c r="I1176" s="12" t="n">
        <x:f>-Settings!$B$21*LN(H1176)</x:f>
        <x:v>4.461702760245944</x:v>
      </x:c>
      <x:c r="J1176" s="12" t="n">
        <x:f>-Settings!$B$24*LN(H1176)</x:f>
        <x:v>13.385108280737832</x:v>
      </x:c>
      <x:c r="K1176" s="12" t="n">
        <x:f>Settings!$B$12</x:f>
        <x:v>300</x:v>
      </x:c>
      <x:c r="L1176" s="12" t="n">
        <x:f>Settings!$B$12*Settings!$B$25</x:f>
        <x:v>75</x:v>
      </x:c>
    </x:row>
    <x:row r="1177">
      <x:c r="A1177" s="7">
        <x:v>10</x:v>
      </x:c>
      <x:c r="B1177" s="7">
        <x:v>92</x:v>
      </x:c>
      <x:c r="C1177" s="12" t="n">
        <x:f>MOD(Settings!$B$17*C1176,Settings!$B$18)</x:f>
        <x:v>1634913367</x:v>
      </x:c>
      <x:c r="D1177" s="12" t="n">
        <x:f>MAX(C1177,1)/Settings!$B$18</x:f>
        <x:v>0.7613158634683657</x:v>
      </x:c>
      <x:c r="E1177" s="12" t="n">
        <x:f>-Settings!$B$11*LN(D1177)</x:f>
        <x:v>16.36241661271167</x:v>
      </x:c>
      <x:c r="F1177" s="12">
        <x:f t="shared" si="38"/>
        <x:v>5492.3136860821569</x:v>
      </x:c>
      <x:c r="G1177" s="12" t="n">
        <x:f>MOD(Settings!$B$17*G1176,Settings!$B$18)</x:f>
        <x:v>1989639289</x:v>
      </x:c>
      <x:c r="H1177" s="12" t="n">
        <x:f>MAX(G1177,1)/Settings!$B$18</x:f>
        <x:v>0.9264979930252293</x:v>
      </x:c>
      <x:c r="I1177" s="12" t="n">
        <x:f>-Settings!$B$21*LN(H1177)</x:f>
        <x:v>0.3053735977951341</x:v>
      </x:c>
      <x:c r="J1177" s="12" t="n">
        <x:f>-Settings!$B$24*LN(H1177)</x:f>
        <x:v>0.9161207933854023</x:v>
      </x:c>
      <x:c r="K1177" s="12" t="n">
        <x:f>Settings!$B$12</x:f>
        <x:v>300</x:v>
      </x:c>
      <x:c r="L1177" s="12" t="n">
        <x:f>Settings!$B$12*Settings!$B$25</x:f>
        <x:v>75</x:v>
      </x:c>
    </x:row>
    <x:row r="1178">
      <x:c r="A1178" s="7">
        <x:v>10</x:v>
      </x:c>
      <x:c r="B1178" s="7">
        <x:v>93</x:v>
      </x:c>
      <x:c r="C1178" s="12" t="n">
        <x:f>MOD(Settings!$B$17*C1177,Settings!$B$18)</x:f>
        <x:v>935695804</x:v>
      </x:c>
      <x:c r="D1178" s="12" t="n">
        <x:f>MAX(C1178,1)/Settings!$B$18</x:f>
        <x:v>0.4357173128219868</x:v>
      </x:c>
      <x:c r="E1178" s="12" t="n">
        <x:f>-Settings!$B$11*LN(D1178)</x:f>
        <x:v>49.84569665998974</x:v>
      </x:c>
      <x:c r="F1178" s="12">
        <x:f t="shared" si="38"/>
        <x:v>5542.1593827421466</x:v>
      </x:c>
      <x:c r="G1178" s="12" t="n">
        <x:f>MOD(Settings!$B$17*G1177,Settings!$B$18)</x:f>
        <x:v>1399662786</x:v>
      </x:c>
      <x:c r="H1178" s="12" t="n">
        <x:f>MAX(G1178,1)/Settings!$B$18</x:f>
        <x:v>0.6517687750290002</x:v>
      </x:c>
      <x:c r="I1178" s="12" t="n">
        <x:f>-Settings!$B$21*LN(H1178)</x:f>
        <x:v>1.7122616779241027</x:v>
      </x:c>
      <x:c r="J1178" s="12" t="n">
        <x:f>-Settings!$B$24*LN(H1178)</x:f>
        <x:v>5.136785033772308</x:v>
      </x:c>
      <x:c r="K1178" s="12" t="n">
        <x:f>Settings!$B$12</x:f>
        <x:v>300</x:v>
      </x:c>
      <x:c r="L1178" s="12" t="n">
        <x:f>Settings!$B$12*Settings!$B$25</x:f>
        <x:v>75</x:v>
      </x:c>
    </x:row>
    <x:row r="1179">
      <x:c r="A1179" s="7">
        <x:v>10</x:v>
      </x:c>
      <x:c r="B1179" s="7">
        <x:v>94</x:v>
      </x:c>
      <x:c r="C1179" s="12" t="n">
        <x:f>MOD(Settings!$B$17*C1178,Settings!$B$18)</x:f>
        <x:v>216630847</x:v>
      </x:c>
      <x:c r="D1179" s="12" t="n">
        <x:f>MAX(C1179,1)/Settings!$B$18</x:f>
        <x:v>0.10087659913156023</x:v>
      </x:c>
      <x:c r="E1179" s="12" t="n">
        <x:f>-Settings!$B$11*LN(D1179)</x:f>
        <x:v>137.63143799474219</x:v>
      </x:c>
      <x:c r="F1179" s="12">
        <x:f t="shared" si="38"/>
        <x:v>5679.7908207368891</x:v>
      </x:c>
      <x:c r="G1179" s="12" t="n">
        <x:f>MOD(Settings!$B$17*G1178,Settings!$B$18)</x:f>
        <x:v>596575064</x:v>
      </x:c>
      <x:c r="H1179" s="12" t="n">
        <x:f>MAX(G1179,1)/Settings!$B$18</x:f>
        <x:v>0.2778019124072985</x:v>
      </x:c>
      <x:c r="I1179" s="12" t="n">
        <x:f>-Settings!$B$21*LN(H1179)</x:f>
        <x:v>5.123387858280175</x:v>
      </x:c>
      <x:c r="J1179" s="12" t="n">
        <x:f>-Settings!$B$24*LN(H1179)</x:f>
        <x:v>15.370163574840525</x:v>
      </x:c>
      <x:c r="K1179" s="12" t="n">
        <x:f>Settings!$B$12</x:f>
        <x:v>300</x:v>
      </x:c>
      <x:c r="L1179" s="12" t="n">
        <x:f>Settings!$B$12*Settings!$B$25</x:f>
        <x:v>75</x:v>
      </x:c>
    </x:row>
    <x:row r="1180">
      <x:c r="A1180" s="7">
        <x:v>10</x:v>
      </x:c>
      <x:c r="B1180" s="7">
        <x:v>95</x:v>
      </x:c>
      <x:c r="C1180" s="12" t="n">
        <x:f>MOD(Settings!$B$17*C1179,Settings!$B$18)</x:f>
        <x:v>929863864</x:v>
      </x:c>
      <x:c r="D1180" s="12" t="n">
        <x:f>MAX(C1180,1)/Settings!$B$18</x:f>
        <x:v>0.4330016041328207</x:v>
      </x:c>
      <x:c r="E1180" s="12" t="n">
        <x:f>-Settings!$B$11*LN(D1180)</x:f>
        <x:v>50.220830777506414</x:v>
      </x:c>
      <x:c r="F1180" s="12">
        <x:f t="shared" si="38"/>
        <x:v>5730.0116515143955</x:v>
      </x:c>
      <x:c r="G1180" s="12" t="n">
        <x:f>MOD(Settings!$B$17*G1179,Settings!$B$18)</x:f>
        <x:v>35952805</x:v>
      </x:c>
      <x:c r="H1180" s="12" t="n">
        <x:f>MAX(G1180,1)/Settings!$B$18</x:f>
        <x:v>0.016741829466420145</x:v>
      </x:c>
      <x:c r="I1180" s="12" t="n">
        <x:f>-Settings!$B$21*LN(H1180)</x:f>
        <x:v>16.35937973108135</x:v>
      </x:c>
      <x:c r="J1180" s="12" t="n">
        <x:f>-Settings!$B$24*LN(H1180)</x:f>
        <x:v>49.078139193244056</x:v>
      </x:c>
      <x:c r="K1180" s="12" t="n">
        <x:f>Settings!$B$12</x:f>
        <x:v>300</x:v>
      </x:c>
      <x:c r="L1180" s="12" t="n">
        <x:f>Settings!$B$12*Settings!$B$25</x:f>
        <x:v>75</x:v>
      </x:c>
    </x:row>
    <x:row r="1181">
      <x:c r="A1181" s="7">
        <x:v>10</x:v>
      </x:c>
      <x:c r="B1181" s="7">
        <x:v>96</x:v>
      </x:c>
      <x:c r="C1181" s="12" t="n">
        <x:f>MOD(Settings!$B$17*C1180,Settings!$B$18)</x:f>
        <x:v>983463029</x:v>
      </x:c>
      <x:c r="D1181" s="12" t="n">
        <x:f>MAX(C1181,1)/Settings!$B$18</x:f>
        <x:v>0.45796066031696303</x:v>
      </x:c>
      <x:c r="E1181" s="12" t="n">
        <x:f>-Settings!$B$11*LN(D1181)</x:f>
        <x:v>46.858319583692634</x:v>
      </x:c>
      <x:c r="F1181" s="12">
        <x:f t="shared" si="38"/>
        <x:v>5776.8699710980882</x:v>
      </x:c>
      <x:c r="G1181" s="12" t="n">
        <x:f>MOD(Settings!$B$17*G1180,Settings!$B$18)</x:f>
        <x:v>815888828</x:v>
      </x:c>
      <x:c r="H1181" s="12" t="n">
        <x:f>MAX(G1181,1)/Settings!$B$18</x:f>
        <x:v>0.37992784212340036</x:v>
      </x:c>
      <x:c r="I1181" s="12" t="n">
        <x:f>-Settings!$B$21*LN(H1181)</x:f>
        <x:v>3.8710957337675165</x:v>
      </x:c>
      <x:c r="J1181" s="12" t="n">
        <x:f>-Settings!$B$24*LN(H1181)</x:f>
        <x:v>11.61328720130255</x:v>
      </x:c>
      <x:c r="K1181" s="12" t="n">
        <x:f>Settings!$B$12</x:f>
        <x:v>300</x:v>
      </x:c>
      <x:c r="L1181" s="12" t="n">
        <x:f>Settings!$B$12*Settings!$B$25</x:f>
        <x:v>75</x:v>
      </x:c>
    </x:row>
    <x:row r="1182">
      <x:c r="A1182" s="7">
        <x:v>10</x:v>
      </x:c>
      <x:c r="B1182" s="7">
        <x:v>97</x:v>
      </x:c>
      <x:c r="C1182" s="12" t="n">
        <x:f>MOD(Settings!$B$17*C1181,Settings!$B$18)</x:f>
        <x:v>2028981091</x:v>
      </x:c>
      <x:c r="D1182" s="12" t="n">
        <x:f>MAX(C1182,1)/Settings!$B$18</x:f>
        <x:v>0.9448179471980864</x:v>
      </x:c>
      <x:c r="E1182" s="12" t="n">
        <x:f>-Settings!$B$11*LN(D1182)</x:f>
        <x:v>3.405781110907643</x:v>
      </x:c>
      <x:c r="F1182" s="12">
        <x:f t="shared" si="38"/>
        <x:v>5780.275752208996</x:v>
      </x:c>
      <x:c r="G1182" s="12" t="n">
        <x:f>MOD(Settings!$B$17*G1181,Settings!$B$18)</x:f>
        <x:v>960446101</x:v>
      </x:c>
      <x:c r="H1182" s="12" t="n">
        <x:f>MAX(G1182,1)/Settings!$B$18</x:f>
        <x:v>0.44724256798962253</x:v>
      </x:c>
      <x:c r="I1182" s="12" t="n">
        <x:f>-Settings!$B$21*LN(H1182)</x:f>
        <x:v>3.21861669543642</x:v>
      </x:c>
      <x:c r="J1182" s="12" t="n">
        <x:f>-Settings!$B$24*LN(H1182)</x:f>
        <x:v>9.65585008630926</x:v>
      </x:c>
      <x:c r="K1182" s="12" t="n">
        <x:f>Settings!$B$12</x:f>
        <x:v>300</x:v>
      </x:c>
      <x:c r="L1182" s="12" t="n">
        <x:f>Settings!$B$12*Settings!$B$25</x:f>
        <x:v>75</x:v>
      </x:c>
    </x:row>
    <x:row r="1183">
      <x:c r="A1183" s="7">
        <x:v>10</x:v>
      </x:c>
      <x:c r="B1183" s="7">
        <x:v>98</x:v>
      </x:c>
      <x:c r="C1183" s="12" t="n">
        <x:f>MOD(Settings!$B$17*C1182,Settings!$B$18)</x:f>
        <x:v>1192365724</x:v>
      </x:c>
      <x:c r="D1183" s="12" t="n">
        <x:f>MAX(C1183,1)/Settings!$B$18</x:f>
        <x:v>0.5552385582380176</x:v>
      </x:c>
      <x:c r="E1183" s="12" t="n">
        <x:f>-Settings!$B$11*LN(D1183)</x:f>
        <x:v>35.301445375503796</x:v>
      </x:c>
      <x:c r="F1183" s="12" t="n">
        <x:f t="shared" ref="F1183:F1205" si="39">F1182+E1183</x:f>
        <x:v>5815.5771975845</x:v>
      </x:c>
      <x:c r="G1183" s="12" t="n">
        <x:f>MOD(Settings!$B$17*G1182,Settings!$B$18)</x:f>
        <x:v>1730528655</x:v>
      </x:c>
      <x:c r="H1183" s="12" t="n">
        <x:f>MAX(G1183,1)/Settings!$B$18</x:f>
        <x:v>0.8058402015854792</x:v>
      </x:c>
      <x:c r="I1183" s="12" t="n">
        <x:f>-Settings!$B$21*LN(H1183)</x:f>
        <x:v>0.8634792687681214</x:v>
      </x:c>
      <x:c r="J1183" s="12" t="n">
        <x:f>-Settings!$B$24*LN(H1183)</x:f>
        <x:v>2.5904378063043643</x:v>
      </x:c>
      <x:c r="K1183" s="12" t="n">
        <x:f>Settings!$B$12</x:f>
        <x:v>300</x:v>
      </x:c>
      <x:c r="L1183" s="12" t="n">
        <x:f>Settings!$B$12*Settings!$B$25</x:f>
        <x:v>75</x:v>
      </x:c>
    </x:row>
    <x:row r="1184">
      <x:c r="A1184" s="7">
        <x:v>10</x:v>
      </x:c>
      <x:c r="B1184" s="7">
        <x:v>99</x:v>
      </x:c>
      <x:c r="C1184" s="12" t="n">
        <x:f>MOD(Settings!$B$17*C1183,Settings!$B$18)</x:f>
        <x:v>1920813111</x:v>
      </x:c>
      <x:c r="D1184" s="12" t="n">
        <x:f>MAX(C1184,1)/Settings!$B$18</x:f>
        <x:v>0.8944483063623534</x:v>
      </x:c>
      <x:c r="E1184" s="12" t="n">
        <x:f>-Settings!$B$11*LN(D1184)</x:f>
        <x:v>6.69289009457233</x:v>
      </x:c>
      <x:c r="F1184" s="12">
        <x:f t="shared" si="39"/>
        <x:v>5822.2700876790723</x:v>
      </x:c>
      <x:c r="G1184" s="12" t="n">
        <x:f>MOD(Settings!$B$17*G1183,Settings!$B$18)</x:f>
        <x:v>1624073264</x:v>
      </x:c>
      <x:c r="H1184" s="12" t="n">
        <x:f>MAX(G1184,1)/Settings!$B$18</x:f>
        <x:v>0.7562680471484866</x:v>
      </x:c>
      <x:c r="I1184" s="12" t="n">
        <x:f>-Settings!$B$21*LN(H1184)</x:f>
        <x:v>1.1174376236953107</x:v>
      </x:c>
      <x:c r="J1184" s="12" t="n">
        <x:f>-Settings!$B$24*LN(H1184)</x:f>
        <x:v>3.3523128710859322</x:v>
      </x:c>
      <x:c r="K1184" s="12" t="n">
        <x:f>Settings!$B$12</x:f>
        <x:v>300</x:v>
      </x:c>
      <x:c r="L1184" s="12" t="n">
        <x:f>Settings!$B$12*Settings!$B$25</x:f>
        <x:v>75</x:v>
      </x:c>
    </x:row>
    <x:row r="1185">
      <x:c r="A1185" s="7">
        <x:v>10</x:v>
      </x:c>
      <x:c r="B1185" s="7">
        <x:v>100</x:v>
      </x:c>
      <x:c r="C1185" s="12" t="n">
        <x:f>MOD(Settings!$B$17*C1184,Settings!$B$18)</x:f>
        <x:v>2131774873</x:v>
      </x:c>
      <x:c r="D1185" s="12" t="n">
        <x:f>MAX(C1185,1)/Settings!$B$18</x:f>
        <x:v>0.9926850320737274</x:v>
      </x:c>
      <x:c r="E1185" s="12" t="n">
        <x:f>-Settings!$B$11*LN(D1185)</x:f>
        <x:v>0.44051120974654795</x:v>
      </x:c>
      <x:c r="F1185" s="12">
        <x:f t="shared" si="39"/>
        <x:v>5822.7105988888188</x:v>
      </x:c>
      <x:c r="G1185" s="12" t="n">
        <x:f>MOD(Settings!$B$17*G1184,Settings!$B$18)</x:f>
        <x:v>1282194678</x:v>
      </x:c>
      <x:c r="H1185" s="12" t="n">
        <x:f>MAX(G1185,1)/Settings!$B$18</x:f>
        <x:v>0.5970684246146438</x:v>
      </x:c>
      <x:c r="I1185" s="12" t="n">
        <x:f>-Settings!$B$21*LN(H1185)</x:f>
        <x:v>2.062894232249391</x:v>
      </x:c>
      <x:c r="J1185" s="12" t="n">
        <x:f>-Settings!$B$24*LN(H1185)</x:f>
        <x:v>6.188682696748172</x:v>
      </x:c>
      <x:c r="K1185" s="12" t="n">
        <x:f>Settings!$B$12</x:f>
        <x:v>300</x:v>
      </x:c>
      <x:c r="L1185" s="12" t="n">
        <x:f>Settings!$B$12*Settings!$B$25</x:f>
        <x:v>75</x:v>
      </x:c>
    </x:row>
    <x:row r="1186">
      <x:c r="A1186" s="7">
        <x:v>10</x:v>
      </x:c>
      <x:c r="B1186" s="7">
        <x:v>101</x:v>
      </x:c>
      <x:c r="C1186" s="12" t="n">
        <x:f>MOD(Settings!$B$17*C1185,Settings!$B$18)</x:f>
        <x:v>123123963</x:v>
      </x:c>
      <x:c r="D1186" s="12" t="n">
        <x:f>MAX(C1186,1)/Settings!$B$18</x:f>
        <x:v>0.05733406313570871</x:v>
      </x:c>
      <x:c r="E1186" s="12" t="n">
        <x:f>-Settings!$B$11*LN(D1186)</x:f>
        <x:v>171.53162170839659</x:v>
      </x:c>
      <x:c r="F1186" s="12">
        <x:f t="shared" si="39"/>
        <x:v>5994.2422205972152</x:v>
      </x:c>
      <x:c r="G1186" s="12" t="n">
        <x:f>MOD(Settings!$B$17*G1185,Settings!$B$18)</x:f>
        <x:v>1995039148</x:v>
      </x:c>
      <x:c r="H1186" s="12" t="n">
        <x:f>MAX(G1186,1)/Settings!$B$18</x:f>
        <x:v>0.9290124983196205</x:v>
      </x:c>
      <x:c r="I1186" s="12" t="n">
        <x:f>-Settings!$B$21*LN(H1186)</x:f>
        <x:v>0.2945323469571637</x:v>
      </x:c>
      <x:c r="J1186" s="12" t="n">
        <x:f>-Settings!$B$24*LN(H1186)</x:f>
        <x:v>0.883597040871491</x:v>
      </x:c>
      <x:c r="K1186" s="12" t="n">
        <x:f>Settings!$B$12</x:f>
        <x:v>300</x:v>
      </x:c>
      <x:c r="L1186" s="12" t="n">
        <x:f>Settings!$B$12*Settings!$B$25</x:f>
        <x:v>75</x:v>
      </x:c>
    </x:row>
    <x:row r="1187">
      <x:c r="A1187" s="7">
        <x:v>10</x:v>
      </x:c>
      <x:c r="B1187" s="7">
        <x:v>102</x:v>
      </x:c>
      <x:c r="C1187" s="12" t="n">
        <x:f>MOD(Settings!$B$17*C1186,Settings!$B$18)</x:f>
        <x:v>1317694080</x:v>
      </x:c>
      <x:c r="D1187" s="12" t="n">
        <x:f>MAX(C1187,1)/Settings!$B$18</x:f>
        <x:v>0.6135991218563165</x:v>
      </x:c>
      <x:c r="E1187" s="12" t="n">
        <x:f>-Settings!$B$11*LN(D1187)</x:f>
        <x:v>29.3048076038333</x:v>
      </x:c>
      <x:c r="F1187" s="12">
        <x:f t="shared" si="39"/>
        <x:v>6023.5470282010483</x:v>
      </x:c>
      <x:c r="G1187" s="12" t="n">
        <x:f>MOD(Settings!$B$17*G1186,Settings!$B$18)</x:f>
        <x:v>1960779825</x:v>
      </x:c>
      <x:c r="H1187" s="12" t="n">
        <x:f>MAX(G1187,1)/Settings!$B$18</x:f>
        <x:v>0.91305925786172</x:v>
      </x:c>
      <x:c r="I1187" s="12" t="n">
        <x:f>-Settings!$B$21*LN(H1187)</x:f>
        <x:v>0.36381798374034763</x:v>
      </x:c>
      <x:c r="J1187" s="12" t="n">
        <x:f>-Settings!$B$24*LN(H1187)</x:f>
        <x:v>1.0914539512210428</x:v>
      </x:c>
      <x:c r="K1187" s="12" t="n">
        <x:f>Settings!$B$12</x:f>
        <x:v>300</x:v>
      </x:c>
      <x:c r="L1187" s="12" t="n">
        <x:f>Settings!$B$12*Settings!$B$25</x:f>
        <x:v>75</x:v>
      </x:c>
    </x:row>
    <x:row r="1188">
      <x:c r="A1188" s="7">
        <x:v>10</x:v>
      </x:c>
      <x:c r="B1188" s="7">
        <x:v>103</x:v>
      </x:c>
      <x:c r="C1188" s="12" t="n">
        <x:f>MOD(Settings!$B$17*C1187,Settings!$B$18)</x:f>
        <x:v>1633034696</x:v>
      </x:c>
      <x:c r="D1188" s="12" t="n">
        <x:f>MAX(C1188,1)/Settings!$B$18</x:f>
        <x:v>0.7604410391116706</x:v>
      </x:c>
      <x:c r="E1188" s="12" t="n">
        <x:f>-Settings!$B$11*LN(D1188)</x:f>
        <x:v>16.431401963913338</x:v>
      </x:c>
      <x:c r="F1188" s="12">
        <x:f t="shared" si="39"/>
        <x:v>6039.9784301649615</x:v>
      </x:c>
      <x:c r="G1188" s="12" t="n">
        <x:f>MOD(Settings!$B$17*G1187,Settings!$B$18)</x:f>
        <x:v>1689955560</x:v>
      </x:c>
      <x:c r="H1188" s="12" t="n">
        <x:f>MAX(G1188,1)/Settings!$B$18</x:f>
        <x:v>0.786946881928922</x:v>
      </x:c>
      <x:c r="I1188" s="12" t="n">
        <x:f>-Settings!$B$21*LN(H1188)</x:f>
        <x:v>0.9583781088599216</x:v>
      </x:c>
      <x:c r="J1188" s="12" t="n">
        <x:f>-Settings!$B$24*LN(H1188)</x:f>
        <x:v>2.8751343265797646</x:v>
      </x:c>
      <x:c r="K1188" s="12" t="n">
        <x:f>Settings!$B$12</x:f>
        <x:v>300</x:v>
      </x:c>
      <x:c r="L1188" s="12" t="n">
        <x:f>Settings!$B$12*Settings!$B$25</x:f>
        <x:v>75</x:v>
      </x:c>
    </x:row>
    <x:row r="1189">
      <x:c r="A1189" s="7">
        <x:v>10</x:v>
      </x:c>
      <x:c r="B1189" s="7">
        <x:v>104</x:v>
      </x:c>
      <x:c r="C1189" s="12" t="n">
        <x:f>MOD(Settings!$B$17*C1188,Settings!$B$18)</x:f>
        <x:v>1573127012</x:v>
      </x:c>
      <x:c r="D1189" s="12" t="n">
        <x:f>MAX(C1189,1)/Settings!$B$18</x:f>
        <x:v>0.732544349847615</x:v>
      </x:c>
      <x:c r="E1189" s="12" t="n">
        <x:f>-Settings!$B$11*LN(D1189)</x:f>
        <x:v>18.673883643401435</x:v>
      </x:c>
      <x:c r="F1189" s="12">
        <x:f t="shared" si="39"/>
        <x:v>6058.652313808363</x:v>
      </x:c>
      <x:c r="G1189" s="12" t="n">
        <x:f>MOD(Settings!$B$17*G1188,Settings!$B$18)</x:f>
        <x:v>464381698</x:v>
      </x:c>
      <x:c r="H1189" s="12" t="n">
        <x:f>MAX(G1189,1)/Settings!$B$18</x:f>
        <x:v>0.21624457939353053</x:v>
      </x:c>
      <x:c r="I1189" s="12" t="n">
        <x:f>-Settings!$B$21*LN(H1189)</x:f>
        <x:v>6.125380799490454</x:v>
      </x:c>
      <x:c r="J1189" s="12" t="n">
        <x:f>-Settings!$B$24*LN(H1189)</x:f>
        <x:v>18.376142398471362</x:v>
      </x:c>
      <x:c r="K1189" s="12" t="n">
        <x:f>Settings!$B$12</x:f>
        <x:v>300</x:v>
      </x:c>
      <x:c r="L1189" s="12" t="n">
        <x:f>Settings!$B$12*Settings!$B$25</x:f>
        <x:v>75</x:v>
      </x:c>
    </x:row>
    <x:row r="1190">
      <x:c r="A1190" s="7">
        <x:v>10</x:v>
      </x:c>
      <x:c r="B1190" s="7">
        <x:v>105</x:v>
      </x:c>
      <x:c r="C1190" s="12" t="n">
        <x:f>MOD(Settings!$B$17*C1189,Settings!$B$18)</x:f>
        <x:v>1874512467</x:v>
      </x:c>
      <x:c r="D1190" s="12" t="n">
        <x:f>MAX(C1190,1)/Settings!$B$18</x:f>
        <x:v>0.8728878888640962</x:v>
      </x:c>
      <x:c r="E1190" s="12" t="n">
        <x:f>-Settings!$B$11*LN(D1190)</x:f>
        <x:v>8.15688911605771</x:v>
      </x:c>
      <x:c r="F1190" s="12">
        <x:f t="shared" si="39"/>
        <x:v>6066.8092029244208</x:v>
      </x:c>
      <x:c r="G1190" s="12" t="n">
        <x:f>MOD(Settings!$B$17*G1189,Settings!$B$18)</x:f>
        <x:v>907625088</x:v>
      </x:c>
      <x:c r="H1190" s="12" t="n">
        <x:f>MAX(G1190,1)/Settings!$B$18</x:f>
        <x:v>0.42264586706769</x:v>
      </x:c>
      <x:c r="I1190" s="12" t="n">
        <x:f>-Settings!$B$21*LN(H1190)</x:f>
        <x:v>3.4448825770864837</x:v>
      </x:c>
      <x:c r="J1190" s="12" t="n">
        <x:f>-Settings!$B$24*LN(H1190)</x:f>
        <x:v>10.334647731259452</x:v>
      </x:c>
      <x:c r="K1190" s="12" t="n">
        <x:f>Settings!$B$12</x:f>
        <x:v>300</x:v>
      </x:c>
      <x:c r="L1190" s="12" t="n">
        <x:f>Settings!$B$12*Settings!$B$25</x:f>
        <x:v>75</x:v>
      </x:c>
    </x:row>
    <x:row r="1191">
      <x:c r="A1191" s="7">
        <x:v>10</x:v>
      </x:c>
      <x:c r="B1191" s="7">
        <x:v>106</x:v>
      </x:c>
      <x:c r="C1191" s="12" t="n">
        <x:f>MOD(Settings!$B$17*C1190,Settings!$B$18)</x:f>
        <x:v>1345931379</x:v>
      </x:c>
      <x:c r="D1191" s="12" t="n">
        <x:f>MAX(C1191,1)/Settings!$B$18</x:f>
        <x:v>0.626748138864873</x:v>
      </x:c>
      <x:c r="E1191" s="12" t="n">
        <x:f>-Settings!$B$11*LN(D1191)</x:f>
        <x:v>28.03263068698452</x:v>
      </x:c>
      <x:c r="F1191" s="12">
        <x:f t="shared" si="39"/>
        <x:v>6094.8418336114055</x:v>
      </x:c>
      <x:c r="G1191" s="12" t="n">
        <x:f>MOD(Settings!$B$17*G1190,Settings!$B$18)</x:f>
        <x:v>878509375</x:v>
      </x:c>
      <x:c r="H1191" s="12" t="n">
        <x:f>MAX(G1191,1)/Settings!$B$18</x:f>
        <x:v>0.4090878066649138</x:v>
      </x:c>
      <x:c r="I1191" s="12" t="n">
        <x:f>-Settings!$B$21*LN(H1191)</x:f>
        <x:v>3.5753018390353657</x:v>
      </x:c>
      <x:c r="J1191" s="12" t="n">
        <x:f>-Settings!$B$24*LN(H1191)</x:f>
        <x:v>10.725905517106098</x:v>
      </x:c>
      <x:c r="K1191" s="12" t="n">
        <x:f>Settings!$B$12</x:f>
        <x:v>300</x:v>
      </x:c>
      <x:c r="L1191" s="12" t="n">
        <x:f>Settings!$B$12*Settings!$B$25</x:f>
        <x:v>75</x:v>
      </x:c>
    </x:row>
    <x:row r="1192">
      <x:c r="A1192" s="7">
        <x:v>10</x:v>
      </x:c>
      <x:c r="B1192" s="7">
        <x:v>107</x:v>
      </x:c>
      <x:c r="C1192" s="12" t="n">
        <x:f>MOD(Settings!$B$17*C1191,Settings!$B$18)</x:f>
        <x:v>1623433002</x:v>
      </x:c>
      <x:c r="D1192" s="12" t="n">
        <x:f>MAX(C1192,1)/Settings!$B$18</x:f>
        <x:v>0.7559699019212136</x:v>
      </x:c>
      <x:c r="E1192" s="12" t="n">
        <x:f>-Settings!$B$11*LN(D1192)</x:f>
        <x:v>16.785222952119636</x:v>
      </x:c>
      <x:c r="F1192" s="12">
        <x:f t="shared" si="39"/>
        <x:v>6111.627056563525</x:v>
      </x:c>
      <x:c r="G1192" s="12" t="n">
        <x:f>MOD(Settings!$B$17*G1191,Settings!$B$18)</x:f>
        <x:v>1156992500</x:v>
      </x:c>
      <x:c r="H1192" s="12" t="n">
        <x:f>MAX(G1192,1)/Settings!$B$18</x:f>
        <x:v>0.5387666172062823</x:v>
      </x:c>
      <x:c r="I1192" s="12" t="n">
        <x:f>-Settings!$B$21*LN(H1192)</x:f>
        <x:v>2.4738911761498636</x:v>
      </x:c>
      <x:c r="J1192" s="12" t="n">
        <x:f>-Settings!$B$24*LN(H1192)</x:f>
        <x:v>7.421673528449591</x:v>
      </x:c>
      <x:c r="K1192" s="12" t="n">
        <x:f>Settings!$B$12</x:f>
        <x:v>300</x:v>
      </x:c>
      <x:c r="L1192" s="12" t="n">
        <x:f>Settings!$B$12*Settings!$B$25</x:f>
        <x:v>75</x:v>
      </x:c>
    </x:row>
    <x:row r="1193">
      <x:c r="A1193" s="7">
        <x:v>10</x:v>
      </x:c>
      <x:c r="B1193" s="7">
        <x:v>108</x:v>
      </x:c>
      <x:c r="C1193" s="12" t="n">
        <x:f>MOD(Settings!$B$17*C1192,Settings!$B$18)</x:f>
        <x:v>1258729479</x:v>
      </x:c>
      <x:c r="D1193" s="12" t="n">
        <x:f>MAX(C1193,1)/Settings!$B$18</x:f>
        <x:v>0.5861415898362834</x:v>
      </x:c>
      <x:c r="E1193" s="12" t="n">
        <x:f>-Settings!$B$11*LN(D1193)</x:f>
        <x:v>32.051633862583124</x:v>
      </x:c>
      <x:c r="F1193" s="12">
        <x:f t="shared" si="39"/>
        <x:v>6143.678690426108</x:v>
      </x:c>
      <x:c r="G1193" s="12" t="n">
        <x:f>MOD(Settings!$B$17*G1192,Settings!$B$18)</x:f>
        <x:v>108523915</x:v>
      </x:c>
      <x:c r="H1193" s="12" t="n">
        <x:f>MAX(G1193,1)/Settings!$B$18</x:f>
        <x:v>0.050535385986108045</x:v>
      </x:c>
      <x:c r="I1193" s="12" t="n">
        <x:f>-Settings!$B$21*LN(H1193)</x:f>
        <x:v>11.94032590195629</x:v>
      </x:c>
      <x:c r="J1193" s="12" t="n">
        <x:f>-Settings!$B$24*LN(H1193)</x:f>
        <x:v>35.82097770586887</x:v>
      </x:c>
      <x:c r="K1193" s="12" t="n">
        <x:f>Settings!$B$12</x:f>
        <x:v>300</x:v>
      </x:c>
      <x:c r="L1193" s="12" t="n">
        <x:f>Settings!$B$12*Settings!$B$25</x:f>
        <x:v>75</x:v>
      </x:c>
    </x:row>
    <x:row r="1194">
      <x:c r="A1194" s="7">
        <x:v>10</x:v>
      </x:c>
      <x:c r="B1194" s="7">
        <x:v>109</x:v>
      </x:c>
      <x:c r="C1194" s="12" t="n">
        <x:f>MOD(Settings!$B$17*C1193,Settings!$B$18)</x:f>
        <x:v>604946956</x:v>
      </x:c>
      <x:c r="D1194" s="12" t="n">
        <x:f>MAX(C1194,1)/Settings!$B$18</x:f>
        <x:v>0.28170037841503526</x:v>
      </x:c>
      <x:c r="E1194" s="12" t="n">
        <x:f>-Settings!$B$11*LN(D1194)</x:f>
        <x:v>76.01467564646121</x:v>
      </x:c>
      <x:c r="F1194" s="12">
        <x:f t="shared" si="39"/>
        <x:v>6219.693366072569</x:v>
      </x:c>
      <x:c r="G1194" s="12" t="n">
        <x:f>MOD(Settings!$B$17*G1193,Settings!$B$18)</x:f>
        <x:v>747823102</x:v>
      </x:c>
      <x:c r="H1194" s="12" t="n">
        <x:f>MAX(G1194,1)/Settings!$B$18</x:f>
        <x:v>0.3482322685179451</x:v>
      </x:c>
      <x:c r="I1194" s="12" t="n">
        <x:f>-Settings!$B$21*LN(H1194)</x:f>
        <x:v>4.2195423343022735</x:v>
      </x:c>
      <x:c r="J1194" s="12" t="n">
        <x:f>-Settings!$B$24*LN(H1194)</x:f>
        <x:v>12.65862700290682</x:v>
      </x:c>
      <x:c r="K1194" s="12" t="n">
        <x:f>Settings!$B$12</x:f>
        <x:v>300</x:v>
      </x:c>
      <x:c r="L1194" s="12" t="n">
        <x:f>Settings!$B$12*Settings!$B$25</x:f>
        <x:v>75</x:v>
      </x:c>
    </x:row>
    <x:row r="1195">
      <x:c r="A1195" s="7">
        <x:v>10</x:v>
      </x:c>
      <x:c r="B1195" s="7">
        <x:v>110</x:v>
      </x:c>
      <x:c r="C1195" s="12" t="n">
        <x:f>MOD(Settings!$B$17*C1194,Settings!$B$18)</x:f>
        <x:v>1155904594</x:v>
      </x:c>
      <x:c r="D1195" s="12" t="n">
        <x:f>MAX(C1195,1)/Settings!$B$18</x:f>
        <x:v>0.5382600214976165</x:v>
      </x:c>
      <x:c r="E1195" s="12" t="n">
        <x:f>-Settings!$B$11*LN(D1195)</x:f>
        <x:v>37.164811454627824</x:v>
      </x:c>
      <x:c r="F1195" s="12">
        <x:f t="shared" si="39"/>
        <x:v>6256.8581775271969</x:v>
      </x:c>
      <x:c r="G1195" s="12" t="n">
        <x:f>MOD(Settings!$B$17*G1194,Settings!$B$18)</x:f>
        <x:v>1588573070</x:v>
      </x:c>
      <x:c r="H1195" s="12" t="n">
        <x:f>MAX(G1195,1)/Settings!$B$18</x:f>
        <x:v>0.7397369811030743</x:v>
      </x:c>
      <x:c r="I1195" s="12" t="n">
        <x:f>-Settings!$B$21*LN(H1195)</x:f>
        <x:v>1.2058423476250466</x:v>
      </x:c>
      <x:c r="J1195" s="12" t="n">
        <x:f>-Settings!$B$24*LN(H1195)</x:f>
        <x:v>3.61752704287514</x:v>
      </x:c>
      <x:c r="K1195" s="12" t="n">
        <x:f>Settings!$B$12</x:f>
        <x:v>300</x:v>
      </x:c>
      <x:c r="L1195" s="12" t="n">
        <x:f>Settings!$B$12*Settings!$B$25</x:f>
        <x:v>75</x:v>
      </x:c>
    </x:row>
    <x:row r="1196">
      <x:c r="A1196" s="7">
        <x:v>10</x:v>
      </x:c>
      <x:c r="B1196" s="7">
        <x:v>111</x:v>
      </x:c>
      <x:c r="C1196" s="12" t="n">
        <x:f>MOD(Settings!$B$17*C1195,Settings!$B$18)</x:f>
        <x:v>1151440596</x:v>
      </x:c>
      <x:c r="D1196" s="12" t="n">
        <x:f>MAX(C1196,1)/Settings!$B$18</x:f>
        <x:v>0.5361813104414294</x:v>
      </x:c>
      <x:c r="E1196" s="12" t="n">
        <x:f>-Settings!$B$11*LN(D1196)</x:f>
        <x:v>37.396974561681574</x:v>
      </x:c>
      <x:c r="F1196" s="12">
        <x:f t="shared" si="39"/>
        <x:v>6294.2551520888783</x:v>
      </x:c>
      <x:c r="G1196" s="12" t="n">
        <x:f>MOD(Settings!$B$17*G1195,Settings!$B$18)</x:f>
        <x:v>1630887986</x:v>
      </x:c>
      <x:c r="H1196" s="12" t="n">
        <x:f>MAX(G1196,1)/Settings!$B$18</x:f>
        <x:v>0.7594413993691287</x:v>
      </x:c>
      <x:c r="I1196" s="12" t="n">
        <x:f>-Settings!$B$21*LN(H1196)</x:f>
        <x:v>1.1006884671095714</x:v>
      </x:c>
      <x:c r="J1196" s="12" t="n">
        <x:f>-Settings!$B$24*LN(H1196)</x:f>
        <x:v>3.302065401328714</x:v>
      </x:c>
      <x:c r="K1196" s="12" t="n">
        <x:f>Settings!$B$12</x:f>
        <x:v>300</x:v>
      </x:c>
      <x:c r="L1196" s="12" t="n">
        <x:f>Settings!$B$12*Settings!$B$25</x:f>
        <x:v>75</x:v>
      </x:c>
    </x:row>
    <x:row r="1197">
      <x:c r="A1197" s="7">
        <x:v>10</x:v>
      </x:c>
      <x:c r="B1197" s="7">
        <x:v>112</x:v>
      </x:c>
      <x:c r="C1197" s="12" t="n">
        <x:f>MOD(Settings!$B$17*C1196,Settings!$B$18)</x:f>
        <x:v>1286953855</x:v>
      </x:c>
      <x:c r="D1197" s="12" t="n">
        <x:f>MAX(C1197,1)/Settings!$B$18</x:f>
        <x:v>0.5992845891040213</x:v>
      </x:c>
      <x:c r="E1197" s="12" t="n">
        <x:f>-Settings!$B$11*LN(D1197)</x:f>
        <x:v>30.72112120055354</x:v>
      </x:c>
      <x:c r="F1197" s="12">
        <x:f t="shared" si="39"/>
        <x:v>6324.9762732894314</x:v>
      </x:c>
      <x:c r="G1197" s="12" t="n">
        <x:f>MOD(Settings!$B$17*G1196,Settings!$B$18)</x:f>
        <x:v>2000594041</x:v>
      </x:c>
      <x:c r="H1197" s="12" t="n">
        <x:f>MAX(G1197,1)/Settings!$B$18</x:f>
        <x:v>0.9315991969460617</x:v>
      </x:c>
      <x:c r="I1197" s="12" t="n">
        <x:f>-Settings!$B$21*LN(H1197)</x:f>
        <x:v>0.2834104119525721</x:v>
      </x:c>
      <x:c r="J1197" s="12" t="n">
        <x:f>-Settings!$B$24*LN(H1197)</x:f>
        <x:v>0.8502312358577163</x:v>
      </x:c>
      <x:c r="K1197" s="12" t="n">
        <x:f>Settings!$B$12</x:f>
        <x:v>300</x:v>
      </x:c>
      <x:c r="L1197" s="12" t="n">
        <x:f>Settings!$B$12*Settings!$B$25</x:f>
        <x:v>75</x:v>
      </x:c>
    </x:row>
    <x:row r="1198">
      <x:c r="A1198" s="7">
        <x:v>10</x:v>
      </x:c>
      <x:c r="B1198" s="7">
        <x:v>113</x:v>
      </x:c>
      <x:c r="C1198" s="12" t="n">
        <x:f>MOD(Settings!$B$17*C1197,Settings!$B$18)</x:f>
        <x:v>378148401</x:v>
      </x:c>
      <x:c r="D1198" s="12" t="n">
        <x:f>MAX(C1198,1)/Settings!$B$18</x:f>
        <x:v>0.17608907128502105</x:v>
      </x:c>
      <x:c r="E1198" s="12" t="n">
        <x:f>-Settings!$B$11*LN(D1198)</x:f>
        <x:v>104.20591950696195</x:v>
      </x:c>
      <x:c r="F1198" s="12">
        <x:f t="shared" si="39"/>
        <x:v>6429.1821927963938</x:v>
      </x:c>
      <x:c r="G1198" s="12" t="n">
        <x:f>MOD(Settings!$B$17*G1197,Settings!$B$18)</x:f>
        <x:v>832586008</x:v>
      </x:c>
      <x:c r="H1198" s="12" t="n">
        <x:f>MAX(G1198,1)/Settings!$B$18</x:f>
        <x:v>0.38770307246023</x:v>
      </x:c>
      <x:c r="I1198" s="12" t="n">
        <x:f>-Settings!$B$21*LN(H1198)</x:f>
        <x:v>3.7900620379890753</x:v>
      </x:c>
      <x:c r="J1198" s="12" t="n">
        <x:f>-Settings!$B$24*LN(H1198)</x:f>
        <x:v>11.370186113967225</x:v>
      </x:c>
      <x:c r="K1198" s="12" t="n">
        <x:f>Settings!$B$12</x:f>
        <x:v>300</x:v>
      </x:c>
      <x:c r="L1198" s="12" t="n">
        <x:f>Settings!$B$12*Settings!$B$25</x:f>
        <x:v>75</x:v>
      </x:c>
    </x:row>
    <x:row r="1199">
      <x:c r="A1199" s="7">
        <x:v>10</x:v>
      </x:c>
      <x:c r="B1199" s="7">
        <x:v>114</x:v>
      </x:c>
      <x:c r="C1199" s="12" t="n">
        <x:f>MOD(Settings!$B$17*C1198,Settings!$B$18)</x:f>
        <x:v>1136064134</x:v>
      </x:c>
      <x:c r="D1199" s="12" t="n">
        <x:f>MAX(C1199,1)/Settings!$B$18</x:f>
        <x:v>0.5290210873489366</x:v>
      </x:c>
      <x:c r="E1199" s="12" t="n">
        <x:f>-Settings!$B$11*LN(D1199)</x:f>
        <x:v>38.20361911529618</x:v>
      </x:c>
      <x:c r="F1199" s="12">
        <x:f t="shared" si="39"/>
        <x:v>6467.3858119116903</x:v>
      </x:c>
      <x:c r="G1199" s="12" t="n">
        <x:f>MOD(Settings!$B$17*G1198,Settings!$B$18)</x:f>
        <x:v>269592604</x:v>
      </x:c>
      <x:c r="H1199" s="12" t="n">
        <x:f>MAX(G1199,1)/Settings!$B$18</x:f>
        <x:v>0.12553883908574415</x:v>
      </x:c>
      <x:c r="I1199" s="12" t="n">
        <x:f>-Settings!$B$21*LN(H1199)</x:f>
        <x:v>8.300560374003746</x:v>
      </x:c>
      <x:c r="J1199" s="12" t="n">
        <x:f>-Settings!$B$24*LN(H1199)</x:f>
        <x:v>24.90168112201124</x:v>
      </x:c>
      <x:c r="K1199" s="12" t="n">
        <x:f>Settings!$B$12</x:f>
        <x:v>300</x:v>
      </x:c>
      <x:c r="L1199" s="12" t="n">
        <x:f>Settings!$B$12*Settings!$B$25</x:f>
        <x:v>75</x:v>
      </x:c>
    </x:row>
    <x:row r="1200">
      <x:c r="A1200" s="7">
        <x:v>10</x:v>
      </x:c>
      <x:c r="B1200" s="7">
        <x:v>115</x:v>
      </x:c>
      <x:c r="C1200" s="12" t="n">
        <x:f>MOD(Settings!$B$17*C1199,Settings!$B$18)</x:f>
        <x:v>552794661</x:v>
      </x:c>
      <x:c r="D1200" s="12" t="n">
        <x:f>MAX(C1200,1)/Settings!$B$18</x:f>
        <x:v>0.25741507357797355</x:v>
      </x:c>
      <x:c r="E1200" s="12" t="n">
        <x:f>-Settings!$B$11*LN(D1200)</x:f>
        <x:v>81.42392547754474</x:v>
      </x:c>
      <x:c r="F1200" s="12">
        <x:f t="shared" si="39"/>
        <x:v>6548.8097373892351</x:v>
      </x:c>
      <x:c r="G1200" s="12" t="n">
        <x:f>MOD(Settings!$B$17*G1199,Settings!$B$18)</x:f>
        <x:v>1999883905</x:v>
      </x:c>
      <x:c r="H1200" s="12" t="n">
        <x:f>MAX(G1200,1)/Settings!$B$18</x:f>
        <x:v>0.9312685141019842</x:v>
      </x:c>
      <x:c r="I1200" s="12" t="n">
        <x:f>-Settings!$B$21*LN(H1200)</x:f>
        <x:v>0.2848305142844328</x:v>
      </x:c>
      <x:c r="J1200" s="12" t="n">
        <x:f>-Settings!$B$24*LN(H1200)</x:f>
        <x:v>0.8544915428532984</x:v>
      </x:c>
      <x:c r="K1200" s="12" t="n">
        <x:f>Settings!$B$12</x:f>
        <x:v>300</x:v>
      </x:c>
      <x:c r="L1200" s="12" t="n">
        <x:f>Settings!$B$12*Settings!$B$25</x:f>
        <x:v>75</x:v>
      </x:c>
    </x:row>
    <x:row r="1201">
      <x:c r="A1201" s="7">
        <x:v>10</x:v>
      </x:c>
      <x:c r="B1201" s="7">
        <x:v>116</x:v>
      </x:c>
      <x:c r="C1201" s="12" t="n">
        <x:f>MOD(Settings!$B$17*C1200,Settings!$B$18)</x:f>
        <x:v>805610505</x:v>
      </x:c>
      <x:c r="D1201" s="12" t="n">
        <x:f>MAX(C1201,1)/Settings!$B$18</x:f>
        <x:v>0.37514162500162684</x:v>
      </x:c>
      <x:c r="E1201" s="12" t="n">
        <x:f>-Settings!$B$11*LN(D1201)</x:f>
        <x:v>58.82709945832967</x:v>
      </x:c>
      <x:c r="F1201" s="12">
        <x:f t="shared" si="39"/>
        <x:v>6607.6368368475651</x:v>
      </x:c>
      <x:c r="G1201" s="12" t="n">
        <x:f>MOD(Settings!$B$17*G1200,Settings!$B$18)</x:f>
        <x:v>1782232138</x:v>
      </x:c>
      <x:c r="H1201" s="12" t="n">
        <x:f>MAX(G1201,1)/Settings!$B$18</x:f>
        <x:v>0.8299165120487644</x:v>
      </x:c>
      <x:c r="I1201" s="12" t="n">
        <x:f>-Settings!$B$21*LN(H1201)</x:f>
        <x:v>0.7457206845753992</x:v>
      </x:c>
      <x:c r="J1201" s="12" t="n">
        <x:f>-Settings!$B$24*LN(H1201)</x:f>
        <x:v>2.2371620537261974</x:v>
      </x:c>
      <x:c r="K1201" s="12" t="n">
        <x:f>Settings!$B$12</x:f>
        <x:v>300</x:v>
      </x:c>
      <x:c r="L1201" s="12" t="n">
        <x:f>Settings!$B$12*Settings!$B$25</x:f>
        <x:v>75</x:v>
      </x:c>
    </x:row>
    <x:row r="1202">
      <x:c r="A1202" s="7">
        <x:v>10</x:v>
      </x:c>
      <x:c r="B1202" s="7">
        <x:v>117</x:v>
      </x:c>
      <x:c r="C1202" s="12" t="n">
        <x:f>MOD(Settings!$B$17*C1201,Settings!$B$18)</x:f>
        <x:v>11363200</x:v>
      </x:c>
      <x:c r="D1202" s="12" t="n">
        <x:f>MAX(C1202,1)/Settings!$B$18</x:f>
        <x:v>0.005291402342399304</x:v>
      </x:c>
      <x:c r="E1202" s="12" t="n">
        <x:f>-Settings!$B$11*LN(D1202)</x:f>
        <x:v>314.50031850970424</x:v>
      </x:c>
      <x:c r="F1202" s="12">
        <x:f t="shared" si="39"/>
        <x:v>6922.137155357269</x:v>
      </x:c>
      <x:c r="G1202" s="12" t="n">
        <x:f>MOD(Settings!$B$17*G1201,Settings!$B$18)</x:f>
        <x:v>873635010</x:v>
      </x:c>
      <x:c r="H1202" s="12" t="n">
        <x:f>MAX(G1202,1)/Settings!$B$18</x:f>
        <x:v>0.40681800358314907</x:v>
      </x:c>
      <x:c r="I1202" s="12" t="n">
        <x:f>-Settings!$B$21*LN(H1202)</x:f>
        <x:v>3.5975574367651255</x:v>
      </x:c>
      <x:c r="J1202" s="12" t="n">
        <x:f>-Settings!$B$24*LN(H1202)</x:f>
        <x:v>10.792672310295377</x:v>
      </x:c>
      <x:c r="K1202" s="12" t="n">
        <x:f>Settings!$B$12</x:f>
        <x:v>300</x:v>
      </x:c>
      <x:c r="L1202" s="12" t="n">
        <x:f>Settings!$B$12*Settings!$B$25</x:f>
        <x:v>75</x:v>
      </x:c>
    </x:row>
    <x:row r="1203">
      <x:c r="A1203" s="7">
        <x:v>10</x:v>
      </x:c>
      <x:c r="B1203" s="7">
        <x:v>118</x:v>
      </x:c>
      <x:c r="C1203" s="12" t="n">
        <x:f>MOD(Settings!$B$17*C1202,Settings!$B$18)</x:f>
        <x:v>2002741464</x:v>
      </x:c>
      <x:c r="D1203" s="12" t="n">
        <x:f>MAX(C1203,1)/Settings!$B$18</x:f>
        <x:v>0.9325991687051016</x:v>
      </x:c>
      <x:c r="E1203" s="12" t="n">
        <x:f>-Settings!$B$11*LN(D1203)</x:f>
        <x:v>4.1867871589070464</x:v>
      </x:c>
      <x:c r="F1203" s="12">
        <x:f t="shared" si="39"/>
        <x:v>6926.3239425161764</x:v>
      </x:c>
      <x:c r="G1203" s="12" t="n">
        <x:f>MOD(Settings!$B$17*G1202,Settings!$B$18)</x:f>
        <x:v>837918531</x:v>
      </x:c>
      <x:c r="H1203" s="12" t="n">
        <x:f>MAX(G1203,1)/Settings!$B$18</x:f>
        <x:v>0.3901862219861644</x:v>
      </x:c>
      <x:c r="I1203" s="12" t="n">
        <x:f>-Settings!$B$21*LN(H1203)</x:f>
        <x:v>3.764524646197549</x:v>
      </x:c>
      <x:c r="J1203" s="12" t="n">
        <x:f>-Settings!$B$24*LN(H1203)</x:f>
        <x:v>11.293573938592647</x:v>
      </x:c>
      <x:c r="K1203" s="12" t="n">
        <x:f>Settings!$B$12</x:f>
        <x:v>300</x:v>
      </x:c>
      <x:c r="L1203" s="12" t="n">
        <x:f>Settings!$B$12*Settings!$B$25</x:f>
        <x:v>75</x:v>
      </x:c>
    </x:row>
    <x:row r="1204">
      <x:c r="A1204" s="7">
        <x:v>10</x:v>
      </x:c>
      <x:c r="B1204" s="7">
        <x:v>119</x:v>
      </x:c>
      <x:c r="C1204" s="12" t="n">
        <x:f>MOD(Settings!$B$17*C1203,Settings!$B$18)</x:f>
        <x:v>417102370</x:v>
      </x:c>
      <x:c r="D1204" s="12" t="n">
        <x:f>MAX(C1204,1)/Settings!$B$18</x:f>
        <x:v>0.19422842664375362</x:v>
      </x:c>
      <x:c r="E1204" s="12" t="n">
        <x:f>-Settings!$B$11*LN(D1204)</x:f>
        <x:v>98.32322133905922</x:v>
      </x:c>
      <x:c r="F1204" s="12">
        <x:f t="shared" si="39"/>
        <x:v>7024.6471638552357</x:v>
      </x:c>
      <x:c r="G1204" s="12" t="n">
        <x:f>MOD(Settings!$B$17*G1203,Settings!$B$18)</x:f>
        <x:v>1846477138</x:v>
      </x:c>
      <x:c r="H1204" s="12" t="n">
        <x:f>MAX(G1204,1)/Settings!$B$18</x:f>
        <x:v>0.859832921465781</x:v>
      </x:c>
      <x:c r="I1204" s="12" t="n">
        <x:f>-Settings!$B$21*LN(H1204)</x:f>
        <x:v>0.6040687438969858</x:v>
      </x:c>
      <x:c r="J1204" s="12" t="n">
        <x:f>-Settings!$B$24*LN(H1204)</x:f>
        <x:v>1.8122062316909575</x:v>
      </x:c>
      <x:c r="K1204" s="12" t="n">
        <x:f>Settings!$B$12</x:f>
        <x:v>300</x:v>
      </x:c>
      <x:c r="L1204" s="12" t="n">
        <x:f>Settings!$B$12*Settings!$B$25</x:f>
        <x:v>75</x:v>
      </x:c>
    </x:row>
    <x:row r="1205">
      <x:c r="A1205" s="7">
        <x:v>10</x:v>
      </x:c>
      <x:c r="B1205" s="7">
        <x:v>120</x:v>
      </x:c>
      <x:c r="C1205" s="12" t="n">
        <x:f>MOD(Settings!$B$17*C1204,Settings!$B$18)</x:f>
        <x:v>852908782</x:v>
      </x:c>
      <x:c r="D1205" s="12" t="n">
        <x:f>MAX(C1205,1)/Settings!$B$18</x:f>
        <x:v>0.39716660156714106</x:v>
      </x:c>
      <x:c r="E1205" s="12" t="n">
        <x:f>-Settings!$B$11*LN(D1205)</x:f>
        <x:v>55.40396610127832</x:v>
      </x:c>
      <x:c r="F1205" s="12">
        <x:f t="shared" si="39"/>
        <x:v>7080.0511299565142</x:v>
      </x:c>
      <x:c r="G1205" s="12" t="n">
        <x:f>MOD(Settings!$B$17*G1204,Settings!$B$18)</x:f>
        <x:v>455075569</x:v>
      </x:c>
      <x:c r="H1205" s="12" t="n">
        <x:f>MAX(G1205,1)/Settings!$B$18</x:f>
        <x:v>0.2119110753815207</x:v>
      </x:c>
      <x:c r="I1205" s="12" t="n">
        <x:f>-Settings!$B$21*LN(H1205)</x:f>
        <x:v>6.206354192215353</x:v>
      </x:c>
      <x:c r="J1205" s="12" t="n">
        <x:f>-Settings!$B$24*LN(H1205)</x:f>
        <x:v>18.61906257664606</x:v>
      </x:c>
      <x:c r="K1205" s="12" t="n">
        <x:f>Settings!$B$12</x:f>
        <x:v>300</x:v>
      </x:c>
      <x:c r="L1205" s="12" t="n">
        <x:f>Settings!$B$12*Settings!$B$25</x:f>
        <x:v>75</x:v>
      </x:c>
    </x:row>
  </x:sheetData>
  <x:pageMargins left="0.7" right="0.7" top="0.75" bottom="0.75" header="0.3" footer="0.3"/>
</x:worksheet>
</file>

<file path=xl/worksheets/sheet4.xml><?xml version="1.0" encoding="utf-8"?>
<x:worksheet xmlns:x="http://schemas.openxmlformats.org/spreadsheetml/2006/main">
  <x:sheetPr>
    <x:tabColor rgb="FFFF0000"/>
  </x:sheetPr>
  <x:sheetViews>
    <x:sheetView showGridLines="0" workbookViewId="0"/>
  </x:sheetViews>
  <x:sheetFormatPr defaultColWidth="8.7109375" defaultRowHeight="15"/>
  <x:cols>
    <x:col min="1" max="1" width="6" customWidth="1"/>
    <x:col min="2" max="2" width="8" customWidth="1"/>
    <x:col min="3" max="3" width="12" customWidth="1"/>
    <x:col min="4" max="4" width="11" customWidth="1"/>
    <x:col min="5" max="7" width="12" customWidth="1"/>
    <x:col min="8" max="8" width="13" customWidth="1"/>
    <x:col min="9" max="9" width="11" customWidth="1"/>
    <x:col min="10" max="12" width="12" customWidth="1"/>
    <x:col min="13" max="14" width="13" customWidth="1"/>
    <x:col min="15" max="16" width="12" customWidth="1"/>
    <x:col min="17" max="18" width="13" customWidth="1"/>
    <x:col min="19" max="19" width="14" customWidth="1"/>
    <x:col min="20" max="20" width="13" customWidth="1"/>
    <x:col min="21" max="21" width="14" customWidth="1"/>
    <x:col min="22" max="22" width="13" customWidth="1"/>
    <x:col min="23" max="24" width="11" customWidth="1"/>
  </x:cols>
  <x:sheetData>
    <x:row r="1" ht="16.5">
      <x:c r="A1" s="1" t="s">
        <x:v>121</x:v>
      </x:c>
    </x:row>
    <x:row r="2">
      <x:c r="A2" s="2"/>
    </x:row>
    <x:row r="3">
      <x:c r="A3" s="2"/>
    </x:row>
    <x:row r="5" ht="30" customHeight="1">
      <x:c r="A5" s="11" t="s">
        <x:v>109</x:v>
      </x:c>
      <x:c r="B5" s="11" t="s">
        <x:v>110</x:v>
      </x:c>
      <x:c r="C5" s="11" t="s">
        <x:v>122</x:v>
      </x:c>
      <x:c r="D5" s="11" t="s">
        <x:v>123</x:v>
      </x:c>
      <x:c r="E5" s="11" t="s">
        <x:v>124</x:v>
      </x:c>
      <x:c r="F5" s="11" t="s">
        <x:v>125</x:v>
      </x:c>
      <x:c r="G5" s="11" t="s">
        <x:v>126</x:v>
      </x:c>
      <x:c r="H5" s="11" t="s">
        <x:v>127</x:v>
      </x:c>
      <x:c r="I5" s="11" t="s">
        <x:v>128</x:v>
      </x:c>
      <x:c r="J5" s="11" t="s">
        <x:v>129</x:v>
      </x:c>
      <x:c r="K5" s="11" t="s">
        <x:v>130</x:v>
      </x:c>
      <x:c r="L5" s="11" t="s">
        <x:v>131</x:v>
      </x:c>
      <x:c r="M5" s="11" t="s">
        <x:v>132</x:v>
      </x:c>
      <x:c r="N5" s="11" t="s">
        <x:v>133</x:v>
      </x:c>
      <x:c r="O5" s="11" t="s">
        <x:v>134</x:v>
      </x:c>
      <x:c r="P5" s="11" t="s">
        <x:v>135</x:v>
      </x:c>
      <x:c r="Q5" s="11" t="s">
        <x:v>136</x:v>
      </x:c>
      <x:c r="R5" s="11" t="s">
        <x:v>137</x:v>
      </x:c>
      <x:c r="S5" s="11" t="s">
        <x:v>138</x:v>
      </x:c>
      <x:c r="T5" s="11" t="s">
        <x:v>139</x:v>
      </x:c>
      <x:c r="U5" s="11" t="s">
        <x:v>140</x:v>
      </x:c>
      <x:c r="V5" s="11" t="s">
        <x:v>141</x:v>
      </x:c>
      <x:c r="W5" s="11" t="s">
        <x:v>142</x:v>
      </x:c>
      <x:c r="X5" s="11" t="s">
        <x:v>143</x:v>
      </x:c>
    </x:row>
    <x:row r="6">
      <x:c r="A6">
        <x:v>1</x:v>
      </x:c>
      <x:c r="B6">
        <x:v>1</x:v>
      </x:c>
      <x:c r="C6" s="13" t="n">
        <x:f>Arrivals!F6</x:f>
        <x:v>135.54688738664714</x:v>
      </x:c>
      <x:c r="D6" s="13" t="n">
        <x:f>Arrivals!K6</x:f>
        <x:v>300</x:v>
      </x:c>
      <x:c r="E6" s="14" t="n">
        <x:f>D6*8/Settings!$B$28+Settings!$B$29</x:f>
        <x:v>24.02</x:v>
      </x:c>
      <x:c r="F6" s="14" t="n">
        <x:f t="shared" ref="F6:F69" si="0">C6</x:f>
        <x:v>135.54688738664714</x:v>
      </x:c>
      <x:c r="G6" s="14">
        <x:v>0</x:v>
      </x:c>
      <x:c r="H6" s="14" t="n">
        <x:f t="shared" ref="H6:H69" si="1">MAX(F6,G6)</x:f>
        <x:v>135.54688738664714</x:v>
      </x:c>
      <x:c r="I6" s="14" t="n">
        <x:f>MOD(H6-Settings!$B$32,Settings!$B$33)</x:f>
        <x:v>135.54688738664714</x:v>
      </x:c>
      <x:c r="J6" s="14" t="n">
        <x:f>IF(I6&lt;Settings!$B$30,IF(Settings!$B$30-I6&gt;=E6,H6,H6+(Settings!$B$30-I6)+Settings!$B$31),H6+(Settings!$B$33-I6))</x:f>
        <x:v>135.54688738664714</x:v>
      </x:c>
      <x:c r="K6" s="14" t="n">
        <x:f t="shared" ref="K6:K69" si="2">J6+E6</x:f>
        <x:v>159.56688738664715</x:v>
      </x:c>
      <x:c r="L6" s="14" t="n">
        <x:f t="shared" ref="L6:L69" si="3">K6</x:f>
        <x:v>159.56688738664715</x:v>
      </x:c>
      <x:c r="M6" s="14">
        <x:v>0</x:v>
      </x:c>
      <x:c r="N6" s="14" t="n">
        <x:f t="shared" ref="N6:N69" si="4">MAX(L6,M6)</x:f>
        <x:v>159.56688738664715</x:v>
      </x:c>
      <x:c r="O6" s="13" t="n">
        <x:f>Arrivals!I6</x:f>
        <x:v>3.348415957423153</x:v>
      </x:c>
      <x:c r="P6" s="14" t="n">
        <x:f t="shared" ref="P6:P69" si="5">N6+O6</x:f>
        <x:v>162.9153033440703</x:v>
      </x:c>
      <x:c r="Q6" s="14" t="n">
        <x:f t="shared" ref="Q6:Q69" si="6">P6-C6</x:f>
        <x:v>27.368415957423167</x:v>
      </x:c>
      <x:c r="R6" s="14" t="n">
        <x:f t="shared" ref="R6:R69" si="7">H6-F6</x:f>
        <x:v>0</x:v>
      </x:c>
      <x:c r="S6" s="14" t="n">
        <x:f t="shared" ref="S6:S69" si="8">J6-H6</x:f>
        <x:v>0</x:v>
      </x:c>
      <x:c r="T6" s="14" t="n">
        <x:f t="shared" ref="T6:T69" si="9">N6-L6</x:f>
        <x:v>0</x:v>
      </x:c>
      <x:c r="U6" s="14" t="n">
        <x:f t="shared" ref="U6:U69" si="10">R6+S6+T6</x:f>
        <x:v>0</x:v>
      </x:c>
      <x:c r="V6" t="str">
        <x:f>IF(MOD(C6-Settings!$B$32,Settings!$B$33)&lt;Settings!$B$30,"Up","Down")</x:f>
        <x:v>Up</x:v>
      </x:c>
      <x:c r="W6" s="15" t="n">
        <x:f>IF(OR(E6&gt;Settings!$B$30,Q6&gt;Settings!$B$37),0,1)</x:f>
        <x:v>1</x:v>
      </x:c>
      <x:c r="X6" s="15" t="n">
        <x:f>IF(AND(W6=1,Q6&lt;=Settings!$B$36),1,0)</x:f>
        <x:v>1</x:v>
      </x:c>
    </x:row>
    <x:row r="7">
      <x:c r="A7">
        <x:v>1</x:v>
      </x:c>
      <x:c r="B7">
        <x:v>2</x:v>
      </x:c>
      <x:c r="C7" s="13" t="n">
        <x:f>Arrivals!F7</x:f>
        <x:v>194.91362011060286</x:v>
      </x:c>
      <x:c r="D7" s="13" t="n">
        <x:f>Arrivals!K7</x:f>
        <x:v>300</x:v>
      </x:c>
      <x:c r="E7" s="14" t="n">
        <x:f>D7*8/Settings!$B$28+Settings!$B$29</x:f>
        <x:v>24.02</x:v>
      </x:c>
      <x:c r="F7" s="14">
        <x:f t="shared" si="0"/>
        <x:v>194.91362011060286</x:v>
      </x:c>
      <x:c r="G7" s="14" t="n">
        <x:f t="shared" ref="G7:G38" si="11">K6</x:f>
        <x:v>159.56688738664715</x:v>
      </x:c>
      <x:c r="H7" s="14">
        <x:f t="shared" si="1"/>
        <x:v>194.91362011060286</x:v>
      </x:c>
      <x:c r="I7" s="14" t="n">
        <x:f>MOD(H7-Settings!$B$32,Settings!$B$33)</x:f>
        <x:v>194.91362011060286</x:v>
      </x:c>
      <x:c r="J7" s="14" t="n">
        <x:f>IF(I7&lt;Settings!$B$30,IF(Settings!$B$30-I7&gt;=E7,H7,H7+(Settings!$B$30-I7)+Settings!$B$31),H7+(Settings!$B$33-I7))</x:f>
        <x:v>194.91362011060286</x:v>
      </x:c>
      <x:c r="K7" s="14">
        <x:f t="shared" si="2"/>
        <x:v>218.93362011060287</x:v>
      </x:c>
      <x:c r="L7" s="14">
        <x:f t="shared" si="3"/>
        <x:v>218.93362011060287</x:v>
      </x:c>
      <x:c r="M7" s="14" t="n">
        <x:f t="shared" ref="M7:M38" si="12">P6</x:f>
        <x:v>162.9153033440703</x:v>
      </x:c>
      <x:c r="N7" s="14">
        <x:f t="shared" si="4"/>
        <x:v>218.93362011060287</x:v>
      </x:c>
      <x:c r="O7" s="13" t="n">
        <x:f>Arrivals!I7</x:f>
        <x:v>0.8826970695282942</x:v>
      </x:c>
      <x:c r="P7" s="14">
        <x:f t="shared" si="5"/>
        <x:v>219.81631718013116</x:v>
      </x:c>
      <x:c r="Q7" s="14">
        <x:f t="shared" si="6"/>
        <x:v>24.902697069528301</x:v>
      </x:c>
      <x:c r="R7" s="14">
        <x:f t="shared" si="7"/>
        <x:v>0</x:v>
      </x:c>
      <x:c r="S7" s="14">
        <x:f t="shared" si="8"/>
        <x:v>0</x:v>
      </x:c>
      <x:c r="T7" s="14">
        <x:f t="shared" si="9"/>
        <x:v>0</x:v>
      </x:c>
      <x:c r="U7" s="14">
        <x:f t="shared" si="10"/>
        <x:v>0</x:v>
      </x:c>
      <x:c r="V7" t="str">
        <x:f>IF(MOD(C7-Settings!$B$32,Settings!$B$33)&lt;Settings!$B$30,"Up","Down")</x:f>
        <x:v>Up</x:v>
      </x:c>
      <x:c r="W7" s="15" t="n">
        <x:f>IF(OR(E7&gt;Settings!$B$30,Q7&gt;Settings!$B$37),0,1)</x:f>
        <x:v>1</x:v>
      </x:c>
      <x:c r="X7" s="15" t="n">
        <x:f>IF(AND(W7=1,Q7&lt;=Settings!$B$36),1,0)</x:f>
        <x:v>1</x:v>
      </x:c>
    </x:row>
    <x:row r="8">
      <x:c r="A8">
        <x:v>1</x:v>
      </x:c>
      <x:c r="B8">
        <x:v>3</x:v>
      </x:c>
      <x:c r="C8" s="13" t="n">
        <x:f>Arrivals!F8</x:f>
        <x:v>230.45477768038197</x:v>
      </x:c>
      <x:c r="D8" s="13" t="n">
        <x:f>Arrivals!K8</x:f>
        <x:v>300</x:v>
      </x:c>
      <x:c r="E8" s="14" t="n">
        <x:f>D8*8/Settings!$B$28+Settings!$B$29</x:f>
        <x:v>24.02</x:v>
      </x:c>
      <x:c r="F8" s="14">
        <x:f t="shared" si="0"/>
        <x:v>230.45477768038197</x:v>
      </x:c>
      <x:c r="G8" s="14">
        <x:f t="shared" si="11"/>
        <x:v>218.93362011060287</x:v>
      </x:c>
      <x:c r="H8" s="14">
        <x:f t="shared" si="1"/>
        <x:v>230.45477768038197</x:v>
      </x:c>
      <x:c r="I8" s="14" t="n">
        <x:f>MOD(H8-Settings!$B$32,Settings!$B$33)</x:f>
        <x:v>230.45477768038197</x:v>
      </x:c>
      <x:c r="J8" s="14" t="n">
        <x:f>IF(I8&lt;Settings!$B$30,IF(Settings!$B$30-I8&gt;=E8,H8,H8+(Settings!$B$30-I8)+Settings!$B$31),H8+(Settings!$B$33-I8))</x:f>
        <x:v>230.45477768038197</x:v>
      </x:c>
      <x:c r="K8" s="14">
        <x:f t="shared" si="2"/>
        <x:v>254.47477768038198</x:v>
      </x:c>
      <x:c r="L8" s="14">
        <x:f t="shared" si="3"/>
        <x:v>254.47477768038198</x:v>
      </x:c>
      <x:c r="M8" s="14">
        <x:f t="shared" si="12"/>
        <x:v>219.81631718013116</x:v>
      </x:c>
      <x:c r="N8" s="14">
        <x:f t="shared" si="4"/>
        <x:v>254.47477768038198</x:v>
      </x:c>
      <x:c r="O8" s="13" t="n">
        <x:f>Arrivals!I8</x:f>
        <x:v>0.6877625747381617</x:v>
      </x:c>
      <x:c r="P8" s="14">
        <x:f t="shared" si="5"/>
        <x:v>255.16254025512015</x:v>
      </x:c>
      <x:c r="Q8" s="14">
        <x:f t="shared" si="6"/>
        <x:v>24.707762574738183</x:v>
      </x:c>
      <x:c r="R8" s="14">
        <x:f t="shared" si="7"/>
        <x:v>0</x:v>
      </x:c>
      <x:c r="S8" s="14">
        <x:f t="shared" si="8"/>
        <x:v>0</x:v>
      </x:c>
      <x:c r="T8" s="14">
        <x:f t="shared" si="9"/>
        <x:v>0</x:v>
      </x:c>
      <x:c r="U8" s="14">
        <x:f t="shared" si="10"/>
        <x:v>0</x:v>
      </x:c>
      <x:c r="V8" t="str">
        <x:f>IF(MOD(C8-Settings!$B$32,Settings!$B$33)&lt;Settings!$B$30,"Up","Down")</x:f>
        <x:v>Up</x:v>
      </x:c>
      <x:c r="W8" s="15" t="n">
        <x:f>IF(OR(E8&gt;Settings!$B$30,Q8&gt;Settings!$B$37),0,1)</x:f>
        <x:v>1</x:v>
      </x:c>
      <x:c r="X8" s="15" t="n">
        <x:f>IF(AND(W8=1,Q8&lt;=Settings!$B$36),1,0)</x:f>
        <x:v>1</x:v>
      </x:c>
    </x:row>
    <x:row r="9">
      <x:c r="A9">
        <x:v>1</x:v>
      </x:c>
      <x:c r="B9">
        <x:v>4</x:v>
      </x:c>
      <x:c r="C9" s="13" t="n">
        <x:f>Arrivals!F9</x:f>
        <x:v>253.06651678344525</x:v>
      </x:c>
      <x:c r="D9" s="13" t="n">
        <x:f>Arrivals!K9</x:f>
        <x:v>300</x:v>
      </x:c>
      <x:c r="E9" s="14" t="n">
        <x:f>D9*8/Settings!$B$28+Settings!$B$29</x:f>
        <x:v>24.02</x:v>
      </x:c>
      <x:c r="F9" s="14">
        <x:f t="shared" si="0"/>
        <x:v>253.06651678344525</x:v>
      </x:c>
      <x:c r="G9" s="14">
        <x:f t="shared" si="11"/>
        <x:v>254.47477768038198</x:v>
      </x:c>
      <x:c r="H9" s="14">
        <x:f t="shared" si="1"/>
        <x:v>254.47477768038198</x:v>
      </x:c>
      <x:c r="I9" s="14" t="n">
        <x:f>MOD(H9-Settings!$B$32,Settings!$B$33)</x:f>
        <x:v>254.47477768038198</x:v>
      </x:c>
      <x:c r="J9" s="14" t="n">
        <x:f>IF(I9&lt;Settings!$B$30,IF(Settings!$B$30-I9&gt;=E9,H9,H9+(Settings!$B$30-I9)+Settings!$B$31),H9+(Settings!$B$33-I9))</x:f>
        <x:v>254.47477768038198</x:v>
      </x:c>
      <x:c r="K9" s="14">
        <x:f t="shared" si="2"/>
        <x:v>278.49477768038196</x:v>
      </x:c>
      <x:c r="L9" s="14">
        <x:f t="shared" si="3"/>
        <x:v>278.49477768038196</x:v>
      </x:c>
      <x:c r="M9" s="14">
        <x:f t="shared" si="12"/>
        <x:v>255.16254025512015</x:v>
      </x:c>
      <x:c r="N9" s="14">
        <x:f t="shared" si="4"/>
        <x:v>278.49477768038196</x:v>
      </x:c>
      <x:c r="O9" s="13" t="n">
        <x:f>Arrivals!I9</x:f>
        <x:v>0.06472835791782486</x:v>
      </x:c>
      <x:c r="P9" s="14">
        <x:f t="shared" si="5"/>
        <x:v>278.55950603829979</x:v>
      </x:c>
      <x:c r="Q9" s="14">
        <x:f t="shared" si="6"/>
        <x:v>25.492989254854535</x:v>
      </x:c>
      <x:c r="R9" s="14">
        <x:f t="shared" si="7"/>
        <x:v>1.4082608969367243</x:v>
      </x:c>
      <x:c r="S9" s="14">
        <x:f t="shared" si="8"/>
        <x:v>0</x:v>
      </x:c>
      <x:c r="T9" s="14">
        <x:f t="shared" si="9"/>
        <x:v>0</x:v>
      </x:c>
      <x:c r="U9" s="14">
        <x:f t="shared" si="10"/>
        <x:v>1.4082608969367243</x:v>
      </x:c>
      <x:c r="V9" t="str">
        <x:f>IF(MOD(C9-Settings!$B$32,Settings!$B$33)&lt;Settings!$B$30,"Up","Down")</x:f>
        <x:v>Up</x:v>
      </x:c>
      <x:c r="W9" s="15" t="n">
        <x:f>IF(OR(E9&gt;Settings!$B$30,Q9&gt;Settings!$B$37),0,1)</x:f>
        <x:v>1</x:v>
      </x:c>
      <x:c r="X9" s="15" t="n">
        <x:f>IF(AND(W9=1,Q9&lt;=Settings!$B$36),1,0)</x:f>
        <x:v>1</x:v>
      </x:c>
    </x:row>
    <x:row r="10">
      <x:c r="A10">
        <x:v>1</x:v>
      </x:c>
      <x:c r="B10">
        <x:v>5</x:v>
      </x:c>
      <x:c r="C10" s="13" t="n">
        <x:f>Arrivals!F10</x:f>
        <x:v>268.06786638687817</x:v>
      </x:c>
      <x:c r="D10" s="13" t="n">
        <x:f>Arrivals!K10</x:f>
        <x:v>300</x:v>
      </x:c>
      <x:c r="E10" s="14" t="n">
        <x:f>D10*8/Settings!$B$28+Settings!$B$29</x:f>
        <x:v>24.02</x:v>
      </x:c>
      <x:c r="F10" s="14">
        <x:f t="shared" si="0"/>
        <x:v>268.06786638687817</x:v>
      </x:c>
      <x:c r="G10" s="14">
        <x:f t="shared" si="11"/>
        <x:v>278.49477768038196</x:v>
      </x:c>
      <x:c r="H10" s="14">
        <x:f t="shared" si="1"/>
        <x:v>278.49477768038196</x:v>
      </x:c>
      <x:c r="I10" s="14" t="n">
        <x:f>MOD(H10-Settings!$B$32,Settings!$B$33)</x:f>
        <x:v>278.49477768038196</x:v>
      </x:c>
      <x:c r="J10" s="14" t="n">
        <x:f>IF(I10&lt;Settings!$B$30,IF(Settings!$B$30-I10&gt;=E10,H10,H10+(Settings!$B$30-I10)+Settings!$B$31),H10+(Settings!$B$33-I10))</x:f>
        <x:v>278.49477768038196</x:v>
      </x:c>
      <x:c r="K10" s="14">
        <x:f t="shared" si="2"/>
        <x:v>302.51477768038194</x:v>
      </x:c>
      <x:c r="L10" s="14">
        <x:f t="shared" si="3"/>
        <x:v>302.51477768038194</x:v>
      </x:c>
      <x:c r="M10" s="14">
        <x:f t="shared" si="12"/>
        <x:v>278.55950603829979</x:v>
      </x:c>
      <x:c r="N10" s="14">
        <x:f t="shared" si="4"/>
        <x:v>302.51477768038194</x:v>
      </x:c>
      <x:c r="O10" s="13" t="n">
        <x:f>Arrivals!I10</x:f>
        <x:v>6.123599894104392</x:v>
      </x:c>
      <x:c r="P10" s="14">
        <x:f t="shared" si="5"/>
        <x:v>308.63837757448636</x:v>
      </x:c>
      <x:c r="Q10" s="14">
        <x:f t="shared" si="6"/>
        <x:v>40.57051118760819</x:v>
      </x:c>
      <x:c r="R10" s="14">
        <x:f t="shared" si="7"/>
        <x:v>10.426911293503792</x:v>
      </x:c>
      <x:c r="S10" s="14">
        <x:f t="shared" si="8"/>
        <x:v>0</x:v>
      </x:c>
      <x:c r="T10" s="14">
        <x:f t="shared" si="9"/>
        <x:v>0</x:v>
      </x:c>
      <x:c r="U10" s="14">
        <x:f t="shared" si="10"/>
        <x:v>10.426911293503792</x:v>
      </x:c>
      <x:c r="V10" t="str">
        <x:f>IF(MOD(C10-Settings!$B$32,Settings!$B$33)&lt;Settings!$B$30,"Up","Down")</x:f>
        <x:v>Up</x:v>
      </x:c>
      <x:c r="W10" s="15" t="n">
        <x:f>IF(OR(E10&gt;Settings!$B$30,Q10&gt;Settings!$B$37),0,1)</x:f>
        <x:v>1</x:v>
      </x:c>
      <x:c r="X10" s="15" t="n">
        <x:f>IF(AND(W10=1,Q10&lt;=Settings!$B$36),1,0)</x:f>
        <x:v>1</x:v>
      </x:c>
    </x:row>
    <x:row r="11">
      <x:c r="A11">
        <x:v>1</x:v>
      </x:c>
      <x:c r="B11">
        <x:v>6</x:v>
      </x:c>
      <x:c r="C11" s="13" t="n">
        <x:f>Arrivals!F11</x:f>
        <x:v>542.3630069397057</x:v>
      </x:c>
      <x:c r="D11" s="13" t="n">
        <x:f>Arrivals!K11</x:f>
        <x:v>300</x:v>
      </x:c>
      <x:c r="E11" s="14" t="n">
        <x:f>D11*8/Settings!$B$28+Settings!$B$29</x:f>
        <x:v>24.02</x:v>
      </x:c>
      <x:c r="F11" s="14">
        <x:f t="shared" si="0"/>
        <x:v>542.36300693970566</x:v>
      </x:c>
      <x:c r="G11" s="14">
        <x:f t="shared" si="11"/>
        <x:v>302.51477768038194</x:v>
      </x:c>
      <x:c r="H11" s="14">
        <x:f t="shared" si="1"/>
        <x:v>542.36300693970566</x:v>
      </x:c>
      <x:c r="I11" s="14" t="n">
        <x:f>MOD(H11-Settings!$B$32,Settings!$B$33)</x:f>
        <x:v>542.3630069397057</x:v>
      </x:c>
      <x:c r="J11" s="14" t="n">
        <x:f>IF(I11&lt;Settings!$B$30,IF(Settings!$B$30-I11&gt;=E11,H11,H11+(Settings!$B$30-I11)+Settings!$B$31),H11+(Settings!$B$33-I11))</x:f>
        <x:v>542.3630069397057</x:v>
      </x:c>
      <x:c r="K11" s="14">
        <x:f t="shared" si="2"/>
        <x:v>566.38300693970564</x:v>
      </x:c>
      <x:c r="L11" s="14">
        <x:f t="shared" si="3"/>
        <x:v>566.38300693970564</x:v>
      </x:c>
      <x:c r="M11" s="14">
        <x:f t="shared" si="12"/>
        <x:v>308.63837757448636</x:v>
      </x:c>
      <x:c r="N11" s="14">
        <x:f t="shared" si="4"/>
        <x:v>566.38300693970564</x:v>
      </x:c>
      <x:c r="O11" s="13" t="n">
        <x:f>Arrivals!I11</x:f>
        <x:v>12.762431004901574</x:v>
      </x:c>
      <x:c r="P11" s="14">
        <x:f t="shared" si="5"/>
        <x:v>579.14543794460724</x:v>
      </x:c>
      <x:c r="Q11" s="14">
        <x:f t="shared" si="6"/>
        <x:v>36.782431004901582</x:v>
      </x:c>
      <x:c r="R11" s="14">
        <x:f t="shared" si="7"/>
        <x:v>0</x:v>
      </x:c>
      <x:c r="S11" s="14">
        <x:f t="shared" si="8"/>
        <x:v>0</x:v>
      </x:c>
      <x:c r="T11" s="14">
        <x:f t="shared" si="9"/>
        <x:v>0</x:v>
      </x:c>
      <x:c r="U11" s="14">
        <x:f t="shared" si="10"/>
        <x:v>0</x:v>
      </x:c>
      <x:c r="V11" t="str">
        <x:f>IF(MOD(C11-Settings!$B$32,Settings!$B$33)&lt;Settings!$B$30,"Up","Down")</x:f>
        <x:v>Up</x:v>
      </x:c>
      <x:c r="W11" s="15" t="n">
        <x:f>IF(OR(E11&gt;Settings!$B$30,Q11&gt;Settings!$B$37),0,1)</x:f>
        <x:v>1</x:v>
      </x:c>
      <x:c r="X11" s="15" t="n">
        <x:f>IF(AND(W11=1,Q11&lt;=Settings!$B$36),1,0)</x:f>
        <x:v>1</x:v>
      </x:c>
    </x:row>
    <x:row r="12">
      <x:c r="A12">
        <x:v>1</x:v>
      </x:c>
      <x:c r="B12">
        <x:v>7</x:v>
      </x:c>
      <x:c r="C12" s="13" t="n">
        <x:f>Arrivals!F12</x:f>
        <x:v>554.9763960847255</x:v>
      </x:c>
      <x:c r="D12" s="13" t="n">
        <x:f>Arrivals!K12</x:f>
        <x:v>300</x:v>
      </x:c>
      <x:c r="E12" s="14" t="n">
        <x:f>D12*8/Settings!$B$28+Settings!$B$29</x:f>
        <x:v>24.02</x:v>
      </x:c>
      <x:c r="F12" s="14">
        <x:f t="shared" si="0"/>
        <x:v>554.97639608472548</x:v>
      </x:c>
      <x:c r="G12" s="14">
        <x:f t="shared" si="11"/>
        <x:v>566.38300693970564</x:v>
      </x:c>
      <x:c r="H12" s="14">
        <x:f t="shared" si="1"/>
        <x:v>566.38300693970564</x:v>
      </x:c>
      <x:c r="I12" s="14" t="n">
        <x:f>MOD(H12-Settings!$B$32,Settings!$B$33)</x:f>
        <x:v>566.3830069397056</x:v>
      </x:c>
      <x:c r="J12" s="14" t="n">
        <x:f>IF(I12&lt;Settings!$B$30,IF(Settings!$B$30-I12&gt;=E12,H12,H12+(Settings!$B$30-I12)+Settings!$B$31),H12+(Settings!$B$33-I12))</x:f>
        <x:v>566.3830069397056</x:v>
      </x:c>
      <x:c r="K12" s="14">
        <x:f t="shared" si="2"/>
        <x:v>590.40300693970562</x:v>
      </x:c>
      <x:c r="L12" s="14">
        <x:f t="shared" si="3"/>
        <x:v>590.40300693970562</x:v>
      </x:c>
      <x:c r="M12" s="14">
        <x:f t="shared" si="12"/>
        <x:v>579.14543794460724</x:v>
      </x:c>
      <x:c r="N12" s="14">
        <x:f t="shared" si="4"/>
        <x:v>590.40300693970562</x:v>
      </x:c>
      <x:c r="O12" s="13" t="n">
        <x:f>Arrivals!I12</x:f>
        <x:v>2.3536094862160417</x:v>
      </x:c>
      <x:c r="P12" s="14">
        <x:f t="shared" si="5"/>
        <x:v>592.75661642592161</x:v>
      </x:c>
      <x:c r="Q12" s="14">
        <x:f t="shared" si="6"/>
        <x:v>37.780220341196127</x:v>
      </x:c>
      <x:c r="R12" s="14">
        <x:f t="shared" si="7"/>
        <x:v>11.406610854980158</x:v>
      </x:c>
      <x:c r="S12" s="14">
        <x:f t="shared" si="8"/>
        <x:v>0</x:v>
      </x:c>
      <x:c r="T12" s="14">
        <x:f t="shared" si="9"/>
        <x:v>0</x:v>
      </x:c>
      <x:c r="U12" s="14">
        <x:f t="shared" si="10"/>
        <x:v>11.406610854980158</x:v>
      </x:c>
      <x:c r="V12" t="str">
        <x:f>IF(MOD(C12-Settings!$B$32,Settings!$B$33)&lt;Settings!$B$30,"Up","Down")</x:f>
        <x:v>Up</x:v>
      </x:c>
      <x:c r="W12" s="15" t="n">
        <x:f>IF(OR(E12&gt;Settings!$B$30,Q12&gt;Settings!$B$37),0,1)</x:f>
        <x:v>1</x:v>
      </x:c>
      <x:c r="X12" s="15" t="n">
        <x:f>IF(AND(W12=1,Q12&lt;=Settings!$B$36),1,0)</x:f>
        <x:v>1</x:v>
      </x:c>
    </x:row>
    <x:row r="13">
      <x:c r="A13">
        <x:v>1</x:v>
      </x:c>
      <x:c r="B13">
        <x:v>8</x:v>
      </x:c>
      <x:c r="C13" s="13" t="n">
        <x:f>Arrivals!F13</x:f>
        <x:v>602.9339953402755</x:v>
      </x:c>
      <x:c r="D13" s="13" t="n">
        <x:f>Arrivals!K13</x:f>
        <x:v>300</x:v>
      </x:c>
      <x:c r="E13" s="14" t="n">
        <x:f>D13*8/Settings!$B$28+Settings!$B$29</x:f>
        <x:v>24.02</x:v>
      </x:c>
      <x:c r="F13" s="14">
        <x:f t="shared" si="0"/>
        <x:v>602.93399534027549</x:v>
      </x:c>
      <x:c r="G13" s="14">
        <x:f t="shared" si="11"/>
        <x:v>590.40300693970562</x:v>
      </x:c>
      <x:c r="H13" s="14">
        <x:f t="shared" si="1"/>
        <x:v>602.93399534027549</x:v>
      </x:c>
      <x:c r="I13" s="14" t="n">
        <x:f>MOD(H13-Settings!$B$32,Settings!$B$33)</x:f>
        <x:v>602.9339953402755</x:v>
      </x:c>
      <x:c r="J13" s="14" t="n">
        <x:f>IF(I13&lt;Settings!$B$30,IF(Settings!$B$30-I13&gt;=E13,H13,H13+(Settings!$B$30-I13)+Settings!$B$31),H13+(Settings!$B$33-I13))</x:f>
        <x:v>720</x:v>
      </x:c>
      <x:c r="K13" s="14">
        <x:f t="shared" si="2"/>
        <x:v>744.02</x:v>
      </x:c>
      <x:c r="L13" s="14">
        <x:f t="shared" si="3"/>
        <x:v>744.02</x:v>
      </x:c>
      <x:c r="M13" s="14">
        <x:f t="shared" si="12"/>
        <x:v>592.75661642592161</x:v>
      </x:c>
      <x:c r="N13" s="14">
        <x:f t="shared" si="4"/>
        <x:v>744.02</x:v>
      </x:c>
      <x:c r="O13" s="13" t="n">
        <x:f>Arrivals!I13</x:f>
        <x:v>2.977746133314132</x:v>
      </x:c>
      <x:c r="P13" s="14">
        <x:f t="shared" si="5"/>
        <x:v>746.99774613331408</x:v>
      </x:c>
      <x:c r="Q13" s="14">
        <x:f t="shared" si="6"/>
        <x:v>144.06375079303859</x:v>
      </x:c>
      <x:c r="R13" s="14">
        <x:f t="shared" si="7"/>
        <x:v>0</x:v>
      </x:c>
      <x:c r="S13" s="14">
        <x:f t="shared" si="8"/>
        <x:v>117.06600465972451</x:v>
      </x:c>
      <x:c r="T13" s="14">
        <x:f t="shared" si="9"/>
        <x:v>0</x:v>
      </x:c>
      <x:c r="U13" s="14">
        <x:f t="shared" si="10"/>
        <x:v>117.06600465972451</x:v>
      </x:c>
      <x:c r="V13" t="str">
        <x:f>IF(MOD(C13-Settings!$B$32,Settings!$B$33)&lt;Settings!$B$30,"Up","Down")</x:f>
        <x:v>Down</x:v>
      </x:c>
      <x:c r="W13" s="15" t="n">
        <x:f>IF(OR(E13&gt;Settings!$B$30,Q13&gt;Settings!$B$37),0,1)</x:f>
        <x:v>1</x:v>
      </x:c>
      <x:c r="X13" s="15" t="n">
        <x:f>IF(AND(W13=1,Q13&lt;=Settings!$B$36),1,0)</x:f>
        <x:v>0</x:v>
      </x:c>
    </x:row>
    <x:row r="14">
      <x:c r="A14">
        <x:v>1</x:v>
      </x:c>
      <x:c r="B14">
        <x:v>9</x:v>
      </x:c>
      <x:c r="C14" s="13" t="n">
        <x:f>Arrivals!F14</x:f>
        <x:v>696.4199439521063</x:v>
      </x:c>
      <x:c r="D14" s="13" t="n">
        <x:f>Arrivals!K14</x:f>
        <x:v>300</x:v>
      </x:c>
      <x:c r="E14" s="14" t="n">
        <x:f>D14*8/Settings!$B$28+Settings!$B$29</x:f>
        <x:v>24.02</x:v>
      </x:c>
      <x:c r="F14" s="14">
        <x:f t="shared" si="0"/>
        <x:v>696.41994395210634</x:v>
      </x:c>
      <x:c r="G14" s="14">
        <x:f t="shared" si="11"/>
        <x:v>744.02</x:v>
      </x:c>
      <x:c r="H14" s="14">
        <x:f t="shared" si="1"/>
        <x:v>744.02</x:v>
      </x:c>
      <x:c r="I14" s="14" t="n">
        <x:f>MOD(H14-Settings!$B$32,Settings!$B$33)</x:f>
        <x:v>24.019999999999982</x:v>
      </x:c>
      <x:c r="J14" s="14" t="n">
        <x:f>IF(I14&lt;Settings!$B$30,IF(Settings!$B$30-I14&gt;=E14,H14,H14+(Settings!$B$30-I14)+Settings!$B$31),H14+(Settings!$B$33-I14))</x:f>
        <x:v>744.02</x:v>
      </x:c>
      <x:c r="K14" s="14">
        <x:f t="shared" si="2"/>
        <x:v>768.04</x:v>
      </x:c>
      <x:c r="L14" s="14">
        <x:f t="shared" si="3"/>
        <x:v>768.04</x:v>
      </x:c>
      <x:c r="M14" s="14">
        <x:f t="shared" si="12"/>
        <x:v>746.99774613331408</x:v>
      </x:c>
      <x:c r="N14" s="14">
        <x:f t="shared" si="4"/>
        <x:v>768.04</x:v>
      </x:c>
      <x:c r="O14" s="13" t="n">
        <x:f>Arrivals!I14</x:f>
        <x:v>4.1260512171431625</x:v>
      </x:c>
      <x:c r="P14" s="14">
        <x:f t="shared" si="5"/>
        <x:v>772.16605121714315</x:v>
      </x:c>
      <x:c r="Q14" s="14">
        <x:f t="shared" si="6"/>
        <x:v>75.746107265036812</x:v>
      </x:c>
      <x:c r="R14" s="14">
        <x:f t="shared" si="7"/>
        <x:v>47.600056047893645</x:v>
      </x:c>
      <x:c r="S14" s="14">
        <x:f t="shared" si="8"/>
        <x:v>0</x:v>
      </x:c>
      <x:c r="T14" s="14">
        <x:f t="shared" si="9"/>
        <x:v>0</x:v>
      </x:c>
      <x:c r="U14" s="14">
        <x:f t="shared" si="10"/>
        <x:v>47.600056047893645</x:v>
      </x:c>
      <x:c r="V14" t="str">
        <x:f>IF(MOD(C14-Settings!$B$32,Settings!$B$33)&lt;Settings!$B$30,"Up","Down")</x:f>
        <x:v>Down</x:v>
      </x:c>
      <x:c r="W14" s="15" t="n">
        <x:f>IF(OR(E14&gt;Settings!$B$30,Q14&gt;Settings!$B$37),0,1)</x:f>
        <x:v>1</x:v>
      </x:c>
      <x:c r="X14" s="15" t="n">
        <x:f>IF(AND(W14=1,Q14&lt;=Settings!$B$36),1,0)</x:f>
        <x:v>1</x:v>
      </x:c>
    </x:row>
    <x:row r="15">
      <x:c r="A15">
        <x:v>1</x:v>
      </x:c>
      <x:c r="B15">
        <x:v>10</x:v>
      </x:c>
      <x:c r="C15" s="13" t="n">
        <x:f>Arrivals!F15</x:f>
        <x:v>740.8724808425283</x:v>
      </x:c>
      <x:c r="D15" s="13" t="n">
        <x:f>Arrivals!K15</x:f>
        <x:v>300</x:v>
      </x:c>
      <x:c r="E15" s="14" t="n">
        <x:f>D15*8/Settings!$B$28+Settings!$B$29</x:f>
        <x:v>24.02</x:v>
      </x:c>
      <x:c r="F15" s="14">
        <x:f t="shared" si="0"/>
        <x:v>740.87248084252826</x:v>
      </x:c>
      <x:c r="G15" s="14">
        <x:f t="shared" si="11"/>
        <x:v>768.04</x:v>
      </x:c>
      <x:c r="H15" s="14">
        <x:f t="shared" si="1"/>
        <x:v>768.04</x:v>
      </x:c>
      <x:c r="I15" s="14" t="n">
        <x:f>MOD(H15-Settings!$B$32,Settings!$B$33)</x:f>
        <x:v>48.039999999999964</x:v>
      </x:c>
      <x:c r="J15" s="14" t="n">
        <x:f>IF(I15&lt;Settings!$B$30,IF(Settings!$B$30-I15&gt;=E15,H15,H15+(Settings!$B$30-I15)+Settings!$B$31),H15+(Settings!$B$33-I15))</x:f>
        <x:v>768.04</x:v>
      </x:c>
      <x:c r="K15" s="14">
        <x:f t="shared" si="2"/>
        <x:v>792.06</x:v>
      </x:c>
      <x:c r="L15" s="14">
        <x:f t="shared" si="3"/>
        <x:v>792.06</x:v>
      </x:c>
      <x:c r="M15" s="14">
        <x:f t="shared" si="12"/>
        <x:v>772.16605121714315</x:v>
      </x:c>
      <x:c r="N15" s="14">
        <x:f t="shared" si="4"/>
        <x:v>792.06</x:v>
      </x:c>
      <x:c r="O15" s="13" t="n">
        <x:f>Arrivals!I15</x:f>
        <x:v>7.704922675504863</x:v>
      </x:c>
      <x:c r="P15" s="14">
        <x:f t="shared" si="5"/>
        <x:v>799.76492267550486</x:v>
      </x:c>
      <x:c r="Q15" s="14">
        <x:f t="shared" si="6"/>
        <x:v>58.892441832976601</x:v>
      </x:c>
      <x:c r="R15" s="14">
        <x:f t="shared" si="7"/>
        <x:v>27.167519157471702</x:v>
      </x:c>
      <x:c r="S15" s="14">
        <x:f t="shared" si="8"/>
        <x:v>0</x:v>
      </x:c>
      <x:c r="T15" s="14">
        <x:f t="shared" si="9"/>
        <x:v>0</x:v>
      </x:c>
      <x:c r="U15" s="14">
        <x:f t="shared" si="10"/>
        <x:v>27.167519157471702</x:v>
      </x:c>
      <x:c r="V15" t="str">
        <x:f>IF(MOD(C15-Settings!$B$32,Settings!$B$33)&lt;Settings!$B$30,"Up","Down")</x:f>
        <x:v>Up</x:v>
      </x:c>
      <x:c r="W15" s="15" t="n">
        <x:f>IF(OR(E15&gt;Settings!$B$30,Q15&gt;Settings!$B$37),0,1)</x:f>
        <x:v>1</x:v>
      </x:c>
      <x:c r="X15" s="15" t="n">
        <x:f>IF(AND(W15=1,Q15&lt;=Settings!$B$36),1,0)</x:f>
        <x:v>1</x:v>
      </x:c>
    </x:row>
    <x:row r="16">
      <x:c r="A16">
        <x:v>1</x:v>
      </x:c>
      <x:c r="B16">
        <x:v>11</x:v>
      </x:c>
      <x:c r="C16" s="13" t="n">
        <x:f>Arrivals!F16</x:f>
        <x:v>751.6757931006837</x:v>
      </x:c>
      <x:c r="D16" s="13" t="n">
        <x:f>Arrivals!K16</x:f>
        <x:v>300</x:v>
      </x:c>
      <x:c r="E16" s="14" t="n">
        <x:f>D16*8/Settings!$B$28+Settings!$B$29</x:f>
        <x:v>24.02</x:v>
      </x:c>
      <x:c r="F16" s="14">
        <x:f t="shared" si="0"/>
        <x:v>751.67579310068368</x:v>
      </x:c>
      <x:c r="G16" s="14">
        <x:f t="shared" si="11"/>
        <x:v>792.06</x:v>
      </x:c>
      <x:c r="H16" s="14">
        <x:f t="shared" si="1"/>
        <x:v>792.06</x:v>
      </x:c>
      <x:c r="I16" s="14" t="n">
        <x:f>MOD(H16-Settings!$B$32,Settings!$B$33)</x:f>
        <x:v>72.05999999999995</x:v>
      </x:c>
      <x:c r="J16" s="14" t="n">
        <x:f>IF(I16&lt;Settings!$B$30,IF(Settings!$B$30-I16&gt;=E16,H16,H16+(Settings!$B$30-I16)+Settings!$B$31),H16+(Settings!$B$33-I16))</x:f>
        <x:v>792.06</x:v>
      </x:c>
      <x:c r="K16" s="14">
        <x:f t="shared" si="2"/>
        <x:v>816.07999999999993</x:v>
      </x:c>
      <x:c r="L16" s="14">
        <x:f t="shared" si="3"/>
        <x:v>816.07999999999993</x:v>
      </x:c>
      <x:c r="M16" s="14">
        <x:f t="shared" si="12"/>
        <x:v>799.76492267550486</x:v>
      </x:c>
      <x:c r="N16" s="14">
        <x:f t="shared" si="4"/>
        <x:v>816.07999999999993</x:v>
      </x:c>
      <x:c r="O16" s="13" t="n">
        <x:f>Arrivals!I16</x:f>
        <x:v>1.3227546028914492</x:v>
      </x:c>
      <x:c r="P16" s="14">
        <x:f t="shared" si="5"/>
        <x:v>817.40275460289138</x:v>
      </x:c>
      <x:c r="Q16" s="14">
        <x:f t="shared" si="6"/>
        <x:v>65.726961502207701</x:v>
      </x:c>
      <x:c r="R16" s="14">
        <x:f t="shared" si="7"/>
        <x:v>40.384206899316268</x:v>
      </x:c>
      <x:c r="S16" s="14">
        <x:f t="shared" si="8"/>
        <x:v>0</x:v>
      </x:c>
      <x:c r="T16" s="14">
        <x:f t="shared" si="9"/>
        <x:v>0</x:v>
      </x:c>
      <x:c r="U16" s="14">
        <x:f t="shared" si="10"/>
        <x:v>40.384206899316268</x:v>
      </x:c>
      <x:c r="V16" t="str">
        <x:f>IF(MOD(C16-Settings!$B$32,Settings!$B$33)&lt;Settings!$B$30,"Up","Down")</x:f>
        <x:v>Up</x:v>
      </x:c>
      <x:c r="W16" s="15" t="n">
        <x:f>IF(OR(E16&gt;Settings!$B$30,Q16&gt;Settings!$B$37),0,1)</x:f>
        <x:v>1</x:v>
      </x:c>
      <x:c r="X16" s="15" t="n">
        <x:f>IF(AND(W16=1,Q16&lt;=Settings!$B$36),1,0)</x:f>
        <x:v>1</x:v>
      </x:c>
    </x:row>
    <x:row r="17">
      <x:c r="A17">
        <x:v>1</x:v>
      </x:c>
      <x:c r="B17">
        <x:v>12</x:v>
      </x:c>
      <x:c r="C17" s="13" t="n">
        <x:f>Arrivals!F17</x:f>
        <x:v>781.1876601189913</x:v>
      </x:c>
      <x:c r="D17" s="13" t="n">
        <x:f>Arrivals!K17</x:f>
        <x:v>300</x:v>
      </x:c>
      <x:c r="E17" s="14" t="n">
        <x:f>D17*8/Settings!$B$28+Settings!$B$29</x:f>
        <x:v>24.02</x:v>
      </x:c>
      <x:c r="F17" s="14">
        <x:f t="shared" si="0"/>
        <x:v>781.18766011899129</x:v>
      </x:c>
      <x:c r="G17" s="14">
        <x:f t="shared" si="11"/>
        <x:v>816.07999999999993</x:v>
      </x:c>
      <x:c r="H17" s="14">
        <x:f t="shared" si="1"/>
        <x:v>816.07999999999993</x:v>
      </x:c>
      <x:c r="I17" s="14" t="n">
        <x:f>MOD(H17-Settings!$B$32,Settings!$B$33)</x:f>
        <x:v>96.07999999999993</x:v>
      </x:c>
      <x:c r="J17" s="14" t="n">
        <x:f>IF(I17&lt;Settings!$B$30,IF(Settings!$B$30-I17&gt;=E17,H17,H17+(Settings!$B$30-I17)+Settings!$B$31),H17+(Settings!$B$33-I17))</x:f>
        <x:v>816.0799999999999</x:v>
      </x:c>
      <x:c r="K17" s="14">
        <x:f t="shared" si="2"/>
        <x:v>840.09999999999991</x:v>
      </x:c>
      <x:c r="L17" s="14">
        <x:f t="shared" si="3"/>
        <x:v>840.09999999999991</x:v>
      </x:c>
      <x:c r="M17" s="14">
        <x:f t="shared" si="12"/>
        <x:v>817.40275460289138</x:v>
      </x:c>
      <x:c r="N17" s="14">
        <x:f t="shared" si="4"/>
        <x:v>840.09999999999991</x:v>
      </x:c>
      <x:c r="O17" s="13" t="n">
        <x:f>Arrivals!I17</x:f>
        <x:v>1.8283864409504715</x:v>
      </x:c>
      <x:c r="P17" s="14">
        <x:f t="shared" si="5"/>
        <x:v>841.92838644095036</x:v>
      </x:c>
      <x:c r="Q17" s="14">
        <x:f t="shared" si="6"/>
        <x:v>60.740726321959073</x:v>
      </x:c>
      <x:c r="R17" s="14">
        <x:f t="shared" si="7"/>
        <x:v>34.892339881008638</x:v>
      </x:c>
      <x:c r="S17" s="14">
        <x:f t="shared" si="8"/>
        <x:v>0</x:v>
      </x:c>
      <x:c r="T17" s="14">
        <x:f t="shared" si="9"/>
        <x:v>0</x:v>
      </x:c>
      <x:c r="U17" s="14">
        <x:f t="shared" si="10"/>
        <x:v>34.892339881008638</x:v>
      </x:c>
      <x:c r="V17" t="str">
        <x:f>IF(MOD(C17-Settings!$B$32,Settings!$B$33)&lt;Settings!$B$30,"Up","Down")</x:f>
        <x:v>Up</x:v>
      </x:c>
      <x:c r="W17" s="15" t="n">
        <x:f>IF(OR(E17&gt;Settings!$B$30,Q17&gt;Settings!$B$37),0,1)</x:f>
        <x:v>1</x:v>
      </x:c>
      <x:c r="X17" s="15" t="n">
        <x:f>IF(AND(W17=1,Q17&lt;=Settings!$B$36),1,0)</x:f>
        <x:v>1</x:v>
      </x:c>
    </x:row>
    <x:row r="18">
      <x:c r="A18">
        <x:v>1</x:v>
      </x:c>
      <x:c r="B18">
        <x:v>13</x:v>
      </x:c>
      <x:c r="C18" s="13" t="n">
        <x:f>Arrivals!F18</x:f>
        <x:v>868.7082432582791</x:v>
      </x:c>
      <x:c r="D18" s="13" t="n">
        <x:f>Arrivals!K18</x:f>
        <x:v>300</x:v>
      </x:c>
      <x:c r="E18" s="14" t="n">
        <x:f>D18*8/Settings!$B$28+Settings!$B$29</x:f>
        <x:v>24.02</x:v>
      </x:c>
      <x:c r="F18" s="14">
        <x:f t="shared" si="0"/>
        <x:v>868.70824325827914</x:v>
      </x:c>
      <x:c r="G18" s="14">
        <x:f t="shared" si="11"/>
        <x:v>840.09999999999991</x:v>
      </x:c>
      <x:c r="H18" s="14">
        <x:f t="shared" si="1"/>
        <x:v>868.70824325827914</x:v>
      </x:c>
      <x:c r="I18" s="14" t="n">
        <x:f>MOD(H18-Settings!$B$32,Settings!$B$33)</x:f>
        <x:v>148.70824325827914</x:v>
      </x:c>
      <x:c r="J18" s="14" t="n">
        <x:f>IF(I18&lt;Settings!$B$30,IF(Settings!$B$30-I18&gt;=E18,H18,H18+(Settings!$B$30-I18)+Settings!$B$31),H18+(Settings!$B$33-I18))</x:f>
        <x:v>868.7082432582791</x:v>
      </x:c>
      <x:c r="K18" s="14">
        <x:f t="shared" si="2"/>
        <x:v>892.72824325827912</x:v>
      </x:c>
      <x:c r="L18" s="14">
        <x:f t="shared" si="3"/>
        <x:v>892.72824325827912</x:v>
      </x:c>
      <x:c r="M18" s="14">
        <x:f t="shared" si="12"/>
        <x:v>841.92838644095036</x:v>
      </x:c>
      <x:c r="N18" s="14">
        <x:f t="shared" si="4"/>
        <x:v>892.72824325827912</x:v>
      </x:c>
      <x:c r="O18" s="13" t="n">
        <x:f>Arrivals!I18</x:f>
        <x:v>0.7265082376197115</x:v>
      </x:c>
      <x:c r="P18" s="14">
        <x:f t="shared" si="5"/>
        <x:v>893.45475149589879</x:v>
      </x:c>
      <x:c r="Q18" s="14">
        <x:f t="shared" si="6"/>
        <x:v>24.746508237619651</x:v>
      </x:c>
      <x:c r="R18" s="14">
        <x:f t="shared" si="7"/>
        <x:v>0</x:v>
      </x:c>
      <x:c r="S18" s="14">
        <x:f t="shared" si="8"/>
        <x:v>0</x:v>
      </x:c>
      <x:c r="T18" s="14">
        <x:f t="shared" si="9"/>
        <x:v>0</x:v>
      </x:c>
      <x:c r="U18" s="14">
        <x:f t="shared" si="10"/>
        <x:v>0</x:v>
      </x:c>
      <x:c r="V18" t="str">
        <x:f>IF(MOD(C18-Settings!$B$32,Settings!$B$33)&lt;Settings!$B$30,"Up","Down")</x:f>
        <x:v>Up</x:v>
      </x:c>
      <x:c r="W18" s="15" t="n">
        <x:f>IF(OR(E18&gt;Settings!$B$30,Q18&gt;Settings!$B$37),0,1)</x:f>
        <x:v>1</x:v>
      </x:c>
      <x:c r="X18" s="15" t="n">
        <x:f>IF(AND(W18=1,Q18&lt;=Settings!$B$36),1,0)</x:f>
        <x:v>1</x:v>
      </x:c>
    </x:row>
    <x:row r="19">
      <x:c r="A19">
        <x:v>1</x:v>
      </x:c>
      <x:c r="B19">
        <x:v>14</x:v>
      </x:c>
      <x:c r="C19" s="13" t="n">
        <x:f>Arrivals!F19</x:f>
        <x:v>929.210139264231</x:v>
      </x:c>
      <x:c r="D19" s="13" t="n">
        <x:f>Arrivals!K19</x:f>
        <x:v>300</x:v>
      </x:c>
      <x:c r="E19" s="14" t="n">
        <x:f>D19*8/Settings!$B$28+Settings!$B$29</x:f>
        <x:v>24.02</x:v>
      </x:c>
      <x:c r="F19" s="14">
        <x:f t="shared" si="0"/>
        <x:v>929.21013926423097</x:v>
      </x:c>
      <x:c r="G19" s="14">
        <x:f t="shared" si="11"/>
        <x:v>892.72824325827912</x:v>
      </x:c>
      <x:c r="H19" s="14">
        <x:f t="shared" si="1"/>
        <x:v>929.21013926423097</x:v>
      </x:c>
      <x:c r="I19" s="14" t="n">
        <x:f>MOD(H19-Settings!$B$32,Settings!$B$33)</x:f>
        <x:v>209.21013926423097</x:v>
      </x:c>
      <x:c r="J19" s="14" t="n">
        <x:f>IF(I19&lt;Settings!$B$30,IF(Settings!$B$30-I19&gt;=E19,H19,H19+(Settings!$B$30-I19)+Settings!$B$31),H19+(Settings!$B$33-I19))</x:f>
        <x:v>929.210139264231</x:v>
      </x:c>
      <x:c r="K19" s="14">
        <x:f t="shared" si="2"/>
        <x:v>953.23013926423096</x:v>
      </x:c>
      <x:c r="L19" s="14">
        <x:f t="shared" si="3"/>
        <x:v>953.23013926423096</x:v>
      </x:c>
      <x:c r="M19" s="14">
        <x:f t="shared" si="12"/>
        <x:v>893.45475149589879</x:v>
      </x:c>
      <x:c r="N19" s="14">
        <x:f t="shared" si="4"/>
        <x:v>953.23013926423096</x:v>
      </x:c>
      <x:c r="O19" s="13" t="n">
        <x:f>Arrivals!I19</x:f>
        <x:v>2.292744369835858</x:v>
      </x:c>
      <x:c r="P19" s="14">
        <x:f t="shared" si="5"/>
        <x:v>955.52288363406683</x:v>
      </x:c>
      <x:c r="Q19" s="14">
        <x:f t="shared" si="6"/>
        <x:v>26.312744369835855</x:v>
      </x:c>
      <x:c r="R19" s="14">
        <x:f t="shared" si="7"/>
        <x:v>0</x:v>
      </x:c>
      <x:c r="S19" s="14">
        <x:f t="shared" si="8"/>
        <x:v>0</x:v>
      </x:c>
      <x:c r="T19" s="14">
        <x:f t="shared" si="9"/>
        <x:v>0</x:v>
      </x:c>
      <x:c r="U19" s="14">
        <x:f t="shared" si="10"/>
        <x:v>0</x:v>
      </x:c>
      <x:c r="V19" t="str">
        <x:f>IF(MOD(C19-Settings!$B$32,Settings!$B$33)&lt;Settings!$B$30,"Up","Down")</x:f>
        <x:v>Up</x:v>
      </x:c>
      <x:c r="W19" s="15" t="n">
        <x:f>IF(OR(E19&gt;Settings!$B$30,Q19&gt;Settings!$B$37),0,1)</x:f>
        <x:v>1</x:v>
      </x:c>
      <x:c r="X19" s="15" t="n">
        <x:f>IF(AND(W19=1,Q19&lt;=Settings!$B$36),1,0)</x:f>
        <x:v>1</x:v>
      </x:c>
    </x:row>
    <x:row r="20">
      <x:c r="A20">
        <x:v>1</x:v>
      </x:c>
      <x:c r="B20">
        <x:v>15</x:v>
      </x:c>
      <x:c r="C20" s="13" t="n">
        <x:f>Arrivals!F20</x:f>
        <x:v>977.7209721979751</x:v>
      </x:c>
      <x:c r="D20" s="13" t="n">
        <x:f>Arrivals!K20</x:f>
        <x:v>300</x:v>
      </x:c>
      <x:c r="E20" s="14" t="n">
        <x:f>D20*8/Settings!$B$28+Settings!$B$29</x:f>
        <x:v>24.02</x:v>
      </x:c>
      <x:c r="F20" s="14">
        <x:f t="shared" si="0"/>
        <x:v>977.72097219797513</x:v>
      </x:c>
      <x:c r="G20" s="14">
        <x:f t="shared" si="11"/>
        <x:v>953.23013926423096</x:v>
      </x:c>
      <x:c r="H20" s="14">
        <x:f t="shared" si="1"/>
        <x:v>977.72097219797513</x:v>
      </x:c>
      <x:c r="I20" s="14" t="n">
        <x:f>MOD(H20-Settings!$B$32,Settings!$B$33)</x:f>
        <x:v>257.72097219797513</x:v>
      </x:c>
      <x:c r="J20" s="14" t="n">
        <x:f>IF(I20&lt;Settings!$B$30,IF(Settings!$B$30-I20&gt;=E20,H20,H20+(Settings!$B$30-I20)+Settings!$B$31),H20+(Settings!$B$33-I20))</x:f>
        <x:v>977.7209721979751</x:v>
      </x:c>
      <x:c r="K20" s="14">
        <x:f t="shared" si="2"/>
        <x:v>1001.7409721979751</x:v>
      </x:c>
      <x:c r="L20" s="14">
        <x:f t="shared" si="3"/>
        <x:v>1001.7409721979751</x:v>
      </x:c>
      <x:c r="M20" s="14">
        <x:f t="shared" si="12"/>
        <x:v>955.52288363406683</x:v>
      </x:c>
      <x:c r="N20" s="14">
        <x:f t="shared" si="4"/>
        <x:v>1001.7409721979751</x:v>
      </x:c>
      <x:c r="O20" s="13" t="n">
        <x:f>Arrivals!I20</x:f>
        <x:v>2.3832667305914566</x:v>
      </x:c>
      <x:c r="P20" s="14">
        <x:f t="shared" si="5"/>
        <x:v>1004.1242389285666</x:v>
      </x:c>
      <x:c r="Q20" s="14">
        <x:f t="shared" si="6"/>
        <x:v>26.40326673059144</x:v>
      </x:c>
      <x:c r="R20" s="14">
        <x:f t="shared" si="7"/>
        <x:v>0</x:v>
      </x:c>
      <x:c r="S20" s="14">
        <x:f t="shared" si="8"/>
        <x:v>0</x:v>
      </x:c>
      <x:c r="T20" s="14">
        <x:f t="shared" si="9"/>
        <x:v>0</x:v>
      </x:c>
      <x:c r="U20" s="14">
        <x:f t="shared" si="10"/>
        <x:v>0</x:v>
      </x:c>
      <x:c r="V20" t="str">
        <x:f>IF(MOD(C20-Settings!$B$32,Settings!$B$33)&lt;Settings!$B$30,"Up","Down")</x:f>
        <x:v>Up</x:v>
      </x:c>
      <x:c r="W20" s="15" t="n">
        <x:f>IF(OR(E20&gt;Settings!$B$30,Q20&gt;Settings!$B$37),0,1)</x:f>
        <x:v>1</x:v>
      </x:c>
      <x:c r="X20" s="15" t="n">
        <x:f>IF(AND(W20=1,Q20&lt;=Settings!$B$36),1,0)</x:f>
        <x:v>1</x:v>
      </x:c>
    </x:row>
    <x:row r="21">
      <x:c r="A21">
        <x:v>1</x:v>
      </x:c>
      <x:c r="B21">
        <x:v>16</x:v>
      </x:c>
      <x:c r="C21" s="13" t="n">
        <x:f>Arrivals!F21</x:f>
        <x:v>987.5370802338342</x:v>
      </x:c>
      <x:c r="D21" s="13" t="n">
        <x:f>Arrivals!K21</x:f>
        <x:v>300</x:v>
      </x:c>
      <x:c r="E21" s="14" t="n">
        <x:f>D21*8/Settings!$B$28+Settings!$B$29</x:f>
        <x:v>24.02</x:v>
      </x:c>
      <x:c r="F21" s="14">
        <x:f t="shared" si="0"/>
        <x:v>987.53708023383422</x:v>
      </x:c>
      <x:c r="G21" s="14">
        <x:f t="shared" si="11"/>
        <x:v>1001.7409721979751</x:v>
      </x:c>
      <x:c r="H21" s="14">
        <x:f t="shared" si="1"/>
        <x:v>1001.7409721979751</x:v>
      </x:c>
      <x:c r="I21" s="14" t="n">
        <x:f>MOD(H21-Settings!$B$32,Settings!$B$33)</x:f>
        <x:v>281.7409721979751</x:v>
      </x:c>
      <x:c r="J21" s="14" t="n">
        <x:f>IF(I21&lt;Settings!$B$30,IF(Settings!$B$30-I21&gt;=E21,H21,H21+(Settings!$B$30-I21)+Settings!$B$31),H21+(Settings!$B$33-I21))</x:f>
        <x:v>1001.7409721979751</x:v>
      </x:c>
      <x:c r="K21" s="14">
        <x:f t="shared" si="2"/>
        <x:v>1025.7609721979752</x:v>
      </x:c>
      <x:c r="L21" s="14">
        <x:f t="shared" si="3"/>
        <x:v>1025.7609721979752</x:v>
      </x:c>
      <x:c r="M21" s="14">
        <x:f t="shared" si="12"/>
        <x:v>1004.1242389285666</x:v>
      </x:c>
      <x:c r="N21" s="14">
        <x:f t="shared" si="4"/>
        <x:v>1025.7609721979752</x:v>
      </x:c>
      <x:c r="O21" s="13" t="n">
        <x:f>Arrivals!I21</x:f>
        <x:v>2.4323171370834107</x:v>
      </x:c>
      <x:c r="P21" s="14">
        <x:f t="shared" si="5"/>
        <x:v>1028.1932893350586</x:v>
      </x:c>
      <x:c r="Q21" s="14">
        <x:f t="shared" si="6"/>
        <x:v>40.656209101224363</x:v>
      </x:c>
      <x:c r="R21" s="14">
        <x:f t="shared" si="7"/>
        <x:v>14.203891964140894</x:v>
      </x:c>
      <x:c r="S21" s="14">
        <x:f t="shared" si="8"/>
        <x:v>0</x:v>
      </x:c>
      <x:c r="T21" s="14">
        <x:f t="shared" si="9"/>
        <x:v>0</x:v>
      </x:c>
      <x:c r="U21" s="14">
        <x:f t="shared" si="10"/>
        <x:v>14.203891964140894</x:v>
      </x:c>
      <x:c r="V21" t="str">
        <x:f>IF(MOD(C21-Settings!$B$32,Settings!$B$33)&lt;Settings!$B$30,"Up","Down")</x:f>
        <x:v>Up</x:v>
      </x:c>
      <x:c r="W21" s="15" t="n">
        <x:f>IF(OR(E21&gt;Settings!$B$30,Q21&gt;Settings!$B$37),0,1)</x:f>
        <x:v>1</x:v>
      </x:c>
      <x:c r="X21" s="15" t="n">
        <x:f>IF(AND(W21=1,Q21&lt;=Settings!$B$36),1,0)</x:f>
        <x:v>1</x:v>
      </x:c>
    </x:row>
    <x:row r="22">
      <x:c r="A22">
        <x:v>1</x:v>
      </x:c>
      <x:c r="B22">
        <x:v>17</x:v>
      </x:c>
      <x:c r="C22" s="13" t="n">
        <x:f>Arrivals!F22</x:f>
        <x:v>1030.518281312792</x:v>
      </x:c>
      <x:c r="D22" s="13" t="n">
        <x:f>Arrivals!K22</x:f>
        <x:v>300</x:v>
      </x:c>
      <x:c r="E22" s="14" t="n">
        <x:f>D22*8/Settings!$B$28+Settings!$B$29</x:f>
        <x:v>24.02</x:v>
      </x:c>
      <x:c r="F22" s="14">
        <x:f t="shared" si="0"/>
        <x:v>1030.5182813127919</x:v>
      </x:c>
      <x:c r="G22" s="14">
        <x:f t="shared" si="11"/>
        <x:v>1025.7609721979752</x:v>
      </x:c>
      <x:c r="H22" s="14">
        <x:f t="shared" si="1"/>
        <x:v>1030.5182813127919</x:v>
      </x:c>
      <x:c r="I22" s="14" t="n">
        <x:f>MOD(H22-Settings!$B$32,Settings!$B$33)</x:f>
        <x:v>310.51828131279194</x:v>
      </x:c>
      <x:c r="J22" s="14" t="n">
        <x:f>IF(I22&lt;Settings!$B$30,IF(Settings!$B$30-I22&gt;=E22,H22,H22+(Settings!$B$30-I22)+Settings!$B$31),H22+(Settings!$B$33-I22))</x:f>
        <x:v>1030.518281312792</x:v>
      </x:c>
      <x:c r="K22" s="14">
        <x:f t="shared" si="2"/>
        <x:v>1054.5382813127919</x:v>
      </x:c>
      <x:c r="L22" s="14">
        <x:f t="shared" si="3"/>
        <x:v>1054.5382813127919</x:v>
      </x:c>
      <x:c r="M22" s="14">
        <x:f t="shared" si="12"/>
        <x:v>1028.1932893350586</x:v>
      </x:c>
      <x:c r="N22" s="14">
        <x:f t="shared" si="4"/>
        <x:v>1054.5382813127919</x:v>
      </x:c>
      <x:c r="O22" s="13" t="n">
        <x:f>Arrivals!I22</x:f>
        <x:v>1.692012798429967</x:v>
      </x:c>
      <x:c r="P22" s="14">
        <x:f t="shared" si="5"/>
        <x:v>1056.2302941112218</x:v>
      </x:c>
      <x:c r="Q22" s="14">
        <x:f t="shared" si="6"/>
        <x:v>25.712012798429896</x:v>
      </x:c>
      <x:c r="R22" s="14">
        <x:f t="shared" si="7"/>
        <x:v>0</x:v>
      </x:c>
      <x:c r="S22" s="14">
        <x:f t="shared" si="8"/>
        <x:v>0</x:v>
      </x:c>
      <x:c r="T22" s="14">
        <x:f t="shared" si="9"/>
        <x:v>0</x:v>
      </x:c>
      <x:c r="U22" s="14">
        <x:f t="shared" si="10"/>
        <x:v>0</x:v>
      </x:c>
      <x:c r="V22" t="str">
        <x:f>IF(MOD(C22-Settings!$B$32,Settings!$B$33)&lt;Settings!$B$30,"Up","Down")</x:f>
        <x:v>Up</x:v>
      </x:c>
      <x:c r="W22" s="15" t="n">
        <x:f>IF(OR(E22&gt;Settings!$B$30,Q22&gt;Settings!$B$37),0,1)</x:f>
        <x:v>1</x:v>
      </x:c>
      <x:c r="X22" s="15" t="n">
        <x:f>IF(AND(W22=1,Q22&lt;=Settings!$B$36),1,0)</x:f>
        <x:v>1</x:v>
      </x:c>
    </x:row>
    <x:row r="23">
      <x:c r="A23">
        <x:v>1</x:v>
      </x:c>
      <x:c r="B23">
        <x:v>18</x:v>
      </x:c>
      <x:c r="C23" s="13" t="n">
        <x:f>Arrivals!F23</x:f>
        <x:v>1049.212592759937</x:v>
      </x:c>
      <x:c r="D23" s="13" t="n">
        <x:f>Arrivals!K23</x:f>
        <x:v>300</x:v>
      </x:c>
      <x:c r="E23" s="14" t="n">
        <x:f>D23*8/Settings!$B$28+Settings!$B$29</x:f>
        <x:v>24.02</x:v>
      </x:c>
      <x:c r="F23" s="14">
        <x:f t="shared" si="0"/>
        <x:v>1049.212592759937</x:v>
      </x:c>
      <x:c r="G23" s="14">
        <x:f t="shared" si="11"/>
        <x:v>1054.5382813127919</x:v>
      </x:c>
      <x:c r="H23" s="14">
        <x:f t="shared" si="1"/>
        <x:v>1054.5382813127919</x:v>
      </x:c>
      <x:c r="I23" s="14" t="n">
        <x:f>MOD(H23-Settings!$B$32,Settings!$B$33)</x:f>
        <x:v>334.5382813127919</x:v>
      </x:c>
      <x:c r="J23" s="14" t="n">
        <x:f>IF(I23&lt;Settings!$B$30,IF(Settings!$B$30-I23&gt;=E23,H23,H23+(Settings!$B$30-I23)+Settings!$B$31),H23+(Settings!$B$33-I23))</x:f>
        <x:v>1054.538281312792</x:v>
      </x:c>
      <x:c r="K23" s="14">
        <x:f t="shared" si="2"/>
        <x:v>1078.5582813127919</x:v>
      </x:c>
      <x:c r="L23" s="14">
        <x:f t="shared" si="3"/>
        <x:v>1078.5582813127919</x:v>
      </x:c>
      <x:c r="M23" s="14">
        <x:f t="shared" si="12"/>
        <x:v>1056.2302941112218</x:v>
      </x:c>
      <x:c r="N23" s="14">
        <x:f t="shared" si="4"/>
        <x:v>1078.5582813127919</x:v>
      </x:c>
      <x:c r="O23" s="13" t="n">
        <x:f>Arrivals!I23</x:f>
        <x:v>0.5508030924981364</x:v>
      </x:c>
      <x:c r="P23" s="14">
        <x:f t="shared" si="5"/>
        <x:v>1079.1090844052901</x:v>
      </x:c>
      <x:c r="Q23" s="14">
        <x:f t="shared" si="6"/>
        <x:v>29.89649164535308</x:v>
      </x:c>
      <x:c r="R23" s="14">
        <x:f t="shared" si="7"/>
        <x:v>5.3256885528548992</x:v>
      </x:c>
      <x:c r="S23" s="14">
        <x:f t="shared" si="8"/>
        <x:v>0</x:v>
      </x:c>
      <x:c r="T23" s="14">
        <x:f t="shared" si="9"/>
        <x:v>0</x:v>
      </x:c>
      <x:c r="U23" s="14">
        <x:f t="shared" si="10"/>
        <x:v>5.3256885528548992</x:v>
      </x:c>
      <x:c r="V23" t="str">
        <x:f>IF(MOD(C23-Settings!$B$32,Settings!$B$33)&lt;Settings!$B$30,"Up","Down")</x:f>
        <x:v>Up</x:v>
      </x:c>
      <x:c r="W23" s="15" t="n">
        <x:f>IF(OR(E23&gt;Settings!$B$30,Q23&gt;Settings!$B$37),0,1)</x:f>
        <x:v>1</x:v>
      </x:c>
      <x:c r="X23" s="15" t="n">
        <x:f>IF(AND(W23=1,Q23&lt;=Settings!$B$36),1,0)</x:f>
        <x:v>1</x:v>
      </x:c>
    </x:row>
    <x:row r="24">
      <x:c r="A24">
        <x:v>1</x:v>
      </x:c>
      <x:c r="B24">
        <x:v>19</x:v>
      </x:c>
      <x:c r="C24" s="13" t="n">
        <x:f>Arrivals!F24</x:f>
        <x:v>1072.1885074861605</x:v>
      </x:c>
      <x:c r="D24" s="13" t="n">
        <x:f>Arrivals!K24</x:f>
        <x:v>300</x:v>
      </x:c>
      <x:c r="E24" s="14" t="n">
        <x:f>D24*8/Settings!$B$28+Settings!$B$29</x:f>
        <x:v>24.02</x:v>
      </x:c>
      <x:c r="F24" s="14">
        <x:f t="shared" si="0"/>
        <x:v>1072.1885074861605</x:v>
      </x:c>
      <x:c r="G24" s="14">
        <x:f t="shared" si="11"/>
        <x:v>1078.5582813127919</x:v>
      </x:c>
      <x:c r="H24" s="14">
        <x:f t="shared" si="1"/>
        <x:v>1078.5582813127919</x:v>
      </x:c>
      <x:c r="I24" s="14" t="n">
        <x:f>MOD(H24-Settings!$B$32,Settings!$B$33)</x:f>
        <x:v>358.5582813127919</x:v>
      </x:c>
      <x:c r="J24" s="14" t="n">
        <x:f>IF(I24&lt;Settings!$B$30,IF(Settings!$B$30-I24&gt;=E24,H24,H24+(Settings!$B$30-I24)+Settings!$B$31),H24+(Settings!$B$33-I24))</x:f>
        <x:v>1078.558281312792</x:v>
      </x:c>
      <x:c r="K24" s="14">
        <x:f t="shared" si="2"/>
        <x:v>1102.5782813127919</x:v>
      </x:c>
      <x:c r="L24" s="14">
        <x:f t="shared" si="3"/>
        <x:v>1102.5782813127919</x:v>
      </x:c>
      <x:c r="M24" s="14">
        <x:f t="shared" si="12"/>
        <x:v>1079.1090844052901</x:v>
      </x:c>
      <x:c r="N24" s="14">
        <x:f t="shared" si="4"/>
        <x:v>1102.5782813127919</x:v>
      </x:c>
      <x:c r="O24" s="13" t="n">
        <x:f>Arrivals!I24</x:f>
        <x:v>0.2593685129792499</x:v>
      </x:c>
      <x:c r="P24" s="14">
        <x:f t="shared" si="5"/>
        <x:v>1102.8376498257712</x:v>
      </x:c>
      <x:c r="Q24" s="14">
        <x:f t="shared" si="6"/>
        <x:v>30.649142339610762</x:v>
      </x:c>
      <x:c r="R24" s="14">
        <x:f t="shared" si="7"/>
        <x:v>6.3697738266314445</x:v>
      </x:c>
      <x:c r="S24" s="14">
        <x:f t="shared" si="8"/>
        <x:v>0</x:v>
      </x:c>
      <x:c r="T24" s="14">
        <x:f t="shared" si="9"/>
        <x:v>0</x:v>
      </x:c>
      <x:c r="U24" s="14">
        <x:f t="shared" si="10"/>
        <x:v>6.3697738266314445</x:v>
      </x:c>
      <x:c r="V24" t="str">
        <x:f>IF(MOD(C24-Settings!$B$32,Settings!$B$33)&lt;Settings!$B$30,"Up","Down")</x:f>
        <x:v>Up</x:v>
      </x:c>
      <x:c r="W24" s="15" t="n">
        <x:f>IF(OR(E24&gt;Settings!$B$30,Q24&gt;Settings!$B$37),0,1)</x:f>
        <x:v>1</x:v>
      </x:c>
      <x:c r="X24" s="15" t="n">
        <x:f>IF(AND(W24=1,Q24&lt;=Settings!$B$36),1,0)</x:f>
        <x:v>1</x:v>
      </x:c>
    </x:row>
    <x:row r="25">
      <x:c r="A25">
        <x:v>1</x:v>
      </x:c>
      <x:c r="B25">
        <x:v>20</x:v>
      </x:c>
      <x:c r="C25" s="13" t="n">
        <x:f>Arrivals!F25</x:f>
        <x:v>1350.5761606492567</x:v>
      </x:c>
      <x:c r="D25" s="13" t="n">
        <x:f>Arrivals!K25</x:f>
        <x:v>300</x:v>
      </x:c>
      <x:c r="E25" s="14" t="n">
        <x:f>D25*8/Settings!$B$28+Settings!$B$29</x:f>
        <x:v>24.02</x:v>
      </x:c>
      <x:c r="F25" s="14">
        <x:f t="shared" si="0"/>
        <x:v>1350.5761606492567</x:v>
      </x:c>
      <x:c r="G25" s="14">
        <x:f t="shared" si="11"/>
        <x:v>1102.5782813127919</x:v>
      </x:c>
      <x:c r="H25" s="14">
        <x:f t="shared" si="1"/>
        <x:v>1350.5761606492567</x:v>
      </x:c>
      <x:c r="I25" s="14" t="n">
        <x:f>MOD(H25-Settings!$B$32,Settings!$B$33)</x:f>
        <x:v>630.5761606492567</x:v>
      </x:c>
      <x:c r="J25" s="14" t="n">
        <x:f>IF(I25&lt;Settings!$B$30,IF(Settings!$B$30-I25&gt;=E25,H25,H25+(Settings!$B$30-I25)+Settings!$B$31),H25+(Settings!$B$33-I25))</x:f>
        <x:v>1440</x:v>
      </x:c>
      <x:c r="K25" s="14">
        <x:f t="shared" si="2"/>
        <x:v>1464.02</x:v>
      </x:c>
      <x:c r="L25" s="14">
        <x:f t="shared" si="3"/>
        <x:v>1464.02</x:v>
      </x:c>
      <x:c r="M25" s="14">
        <x:f t="shared" si="12"/>
        <x:v>1102.8376498257712</x:v>
      </x:c>
      <x:c r="N25" s="14">
        <x:f t="shared" si="4"/>
        <x:v>1464.02</x:v>
      </x:c>
      <x:c r="O25" s="13" t="n">
        <x:f>Arrivals!I25</x:f>
        <x:v>0.996811848034281</x:v>
      </x:c>
      <x:c r="P25" s="14">
        <x:f t="shared" si="5"/>
        <x:v>1465.0168118480342</x:v>
      </x:c>
      <x:c r="Q25" s="14">
        <x:f t="shared" si="6"/>
        <x:v>114.44065119877746</x:v>
      </x:c>
      <x:c r="R25" s="14">
        <x:f t="shared" si="7"/>
        <x:v>0</x:v>
      </x:c>
      <x:c r="S25" s="14">
        <x:f t="shared" si="8"/>
        <x:v>89.423839350743265</x:v>
      </x:c>
      <x:c r="T25" s="14">
        <x:f t="shared" si="9"/>
        <x:v>0</x:v>
      </x:c>
      <x:c r="U25" s="14">
        <x:f t="shared" si="10"/>
        <x:v>89.423839350743265</x:v>
      </x:c>
      <x:c r="V25" t="str">
        <x:f>IF(MOD(C25-Settings!$B$32,Settings!$B$33)&lt;Settings!$B$30,"Up","Down")</x:f>
        <x:v>Down</x:v>
      </x:c>
      <x:c r="W25" s="15" t="n">
        <x:f>IF(OR(E25&gt;Settings!$B$30,Q25&gt;Settings!$B$37),0,1)</x:f>
        <x:v>1</x:v>
      </x:c>
      <x:c r="X25" s="15" t="n">
        <x:f>IF(AND(W25=1,Q25&lt;=Settings!$B$36),1,0)</x:f>
        <x:v>1</x:v>
      </x:c>
    </x:row>
    <x:row r="26">
      <x:c r="A26">
        <x:v>1</x:v>
      </x:c>
      <x:c r="B26">
        <x:v>21</x:v>
      </x:c>
      <x:c r="C26" s="13" t="n">
        <x:f>Arrivals!F26</x:f>
        <x:v>1413.5090907302258</x:v>
      </x:c>
      <x:c r="D26" s="13" t="n">
        <x:f>Arrivals!K26</x:f>
        <x:v>300</x:v>
      </x:c>
      <x:c r="E26" s="14" t="n">
        <x:f>D26*8/Settings!$B$28+Settings!$B$29</x:f>
        <x:v>24.02</x:v>
      </x:c>
      <x:c r="F26" s="14">
        <x:f t="shared" si="0"/>
        <x:v>1413.5090907302258</x:v>
      </x:c>
      <x:c r="G26" s="14">
        <x:f t="shared" si="11"/>
        <x:v>1464.02</x:v>
      </x:c>
      <x:c r="H26" s="14">
        <x:f t="shared" si="1"/>
        <x:v>1464.02</x:v>
      </x:c>
      <x:c r="I26" s="14" t="n">
        <x:f>MOD(H26-Settings!$B$32,Settings!$B$33)</x:f>
        <x:v>24.019999999999982</x:v>
      </x:c>
      <x:c r="J26" s="14" t="n">
        <x:f>IF(I26&lt;Settings!$B$30,IF(Settings!$B$30-I26&gt;=E26,H26,H26+(Settings!$B$30-I26)+Settings!$B$31),H26+(Settings!$B$33-I26))</x:f>
        <x:v>1464.02</x:v>
      </x:c>
      <x:c r="K26" s="14">
        <x:f t="shared" si="2"/>
        <x:v>1488.04</x:v>
      </x:c>
      <x:c r="L26" s="14">
        <x:f t="shared" si="3"/>
        <x:v>1488.04</x:v>
      </x:c>
      <x:c r="M26" s="14">
        <x:f t="shared" si="12"/>
        <x:v>1465.0168118480342</x:v>
      </x:c>
      <x:c r="N26" s="14">
        <x:f t="shared" si="4"/>
        <x:v>1488.04</x:v>
      </x:c>
      <x:c r="O26" s="13" t="n">
        <x:f>Arrivals!I26</x:f>
        <x:v>1.1958189213704336</x:v>
      </x:c>
      <x:c r="P26" s="14">
        <x:f t="shared" si="5"/>
        <x:v>1489.2358189213703</x:v>
      </x:c>
      <x:c r="Q26" s="14">
        <x:f t="shared" si="6"/>
        <x:v>75.726728191144502</x:v>
      </x:c>
      <x:c r="R26" s="14">
        <x:f t="shared" si="7"/>
        <x:v>50.510909269774174</x:v>
      </x:c>
      <x:c r="S26" s="14">
        <x:f t="shared" si="8"/>
        <x:v>0</x:v>
      </x:c>
      <x:c r="T26" s="14">
        <x:f t="shared" si="9"/>
        <x:v>0</x:v>
      </x:c>
      <x:c r="U26" s="14">
        <x:f t="shared" si="10"/>
        <x:v>50.510909269774174</x:v>
      </x:c>
      <x:c r="V26" t="str">
        <x:f>IF(MOD(C26-Settings!$B$32,Settings!$B$33)&lt;Settings!$B$30,"Up","Down")</x:f>
        <x:v>Down</x:v>
      </x:c>
      <x:c r="W26" s="15" t="n">
        <x:f>IF(OR(E26&gt;Settings!$B$30,Q26&gt;Settings!$B$37),0,1)</x:f>
        <x:v>1</x:v>
      </x:c>
      <x:c r="X26" s="15" t="n">
        <x:f>IF(AND(W26=1,Q26&lt;=Settings!$B$36),1,0)</x:f>
        <x:v>1</x:v>
      </x:c>
    </x:row>
    <x:row r="27">
      <x:c r="A27">
        <x:v>1</x:v>
      </x:c>
      <x:c r="B27">
        <x:v>22</x:v>
      </x:c>
      <x:c r="C27" s="13" t="n">
        <x:f>Arrivals!F27</x:f>
        <x:v>1414.608311525103</x:v>
      </x:c>
      <x:c r="D27" s="13" t="n">
        <x:f>Arrivals!K27</x:f>
        <x:v>300</x:v>
      </x:c>
      <x:c r="E27" s="14" t="n">
        <x:f>D27*8/Settings!$B$28+Settings!$B$29</x:f>
        <x:v>24.02</x:v>
      </x:c>
      <x:c r="F27" s="14">
        <x:f t="shared" si="0"/>
        <x:v>1414.6083115251031</x:v>
      </x:c>
      <x:c r="G27" s="14">
        <x:f t="shared" si="11"/>
        <x:v>1488.04</x:v>
      </x:c>
      <x:c r="H27" s="14">
        <x:f t="shared" si="1"/>
        <x:v>1488.04</x:v>
      </x:c>
      <x:c r="I27" s="14" t="n">
        <x:f>MOD(H27-Settings!$B$32,Settings!$B$33)</x:f>
        <x:v>48.039999999999964</x:v>
      </x:c>
      <x:c r="J27" s="14" t="n">
        <x:f>IF(I27&lt;Settings!$B$30,IF(Settings!$B$30-I27&gt;=E27,H27,H27+(Settings!$B$30-I27)+Settings!$B$31),H27+(Settings!$B$33-I27))</x:f>
        <x:v>1488.04</x:v>
      </x:c>
      <x:c r="K27" s="14">
        <x:f t="shared" si="2"/>
        <x:v>1512.06</x:v>
      </x:c>
      <x:c r="L27" s="14">
        <x:f t="shared" si="3"/>
        <x:v>1512.06</x:v>
      </x:c>
      <x:c r="M27" s="14">
        <x:f t="shared" si="12"/>
        <x:v>1489.2358189213703</x:v>
      </x:c>
      <x:c r="N27" s="14">
        <x:f t="shared" si="4"/>
        <x:v>1512.06</x:v>
      </x:c>
      <x:c r="O27" s="13" t="n">
        <x:f>Arrivals!I27</x:f>
        <x:v>0.19163613091471957</x:v>
      </x:c>
      <x:c r="P27" s="14">
        <x:f t="shared" si="5"/>
        <x:v>1512.2516361309147</x:v>
      </x:c>
      <x:c r="Q27" s="14">
        <x:f t="shared" si="6"/>
        <x:v>97.643324605811586</x:v>
      </x:c>
      <x:c r="R27" s="14">
        <x:f t="shared" si="7"/>
        <x:v>73.431688474896873</x:v>
      </x:c>
      <x:c r="S27" s="14">
        <x:f t="shared" si="8"/>
        <x:v>0</x:v>
      </x:c>
      <x:c r="T27" s="14">
        <x:f t="shared" si="9"/>
        <x:v>0</x:v>
      </x:c>
      <x:c r="U27" s="14">
        <x:f t="shared" si="10"/>
        <x:v>73.431688474896873</x:v>
      </x:c>
      <x:c r="V27" t="str">
        <x:f>IF(MOD(C27-Settings!$B$32,Settings!$B$33)&lt;Settings!$B$30,"Up","Down")</x:f>
        <x:v>Down</x:v>
      </x:c>
      <x:c r="W27" s="15" t="n">
        <x:f>IF(OR(E27&gt;Settings!$B$30,Q27&gt;Settings!$B$37),0,1)</x:f>
        <x:v>1</x:v>
      </x:c>
      <x:c r="X27" s="15" t="n">
        <x:f>IF(AND(W27=1,Q27&lt;=Settings!$B$36),1,0)</x:f>
        <x:v>1</x:v>
      </x:c>
    </x:row>
    <x:row r="28">
      <x:c r="A28">
        <x:v>1</x:v>
      </x:c>
      <x:c r="B28">
        <x:v>23</x:v>
      </x:c>
      <x:c r="C28" s="13" t="n">
        <x:f>Arrivals!F28</x:f>
        <x:v>1421.3783522670851</x:v>
      </x:c>
      <x:c r="D28" s="13" t="n">
        <x:f>Arrivals!K28</x:f>
        <x:v>300</x:v>
      </x:c>
      <x:c r="E28" s="14" t="n">
        <x:f>D28*8/Settings!$B$28+Settings!$B$29</x:f>
        <x:v>24.02</x:v>
      </x:c>
      <x:c r="F28" s="14">
        <x:f t="shared" si="0"/>
        <x:v>1421.3783522670851</x:v>
      </x:c>
      <x:c r="G28" s="14">
        <x:f t="shared" si="11"/>
        <x:v>1512.06</x:v>
      </x:c>
      <x:c r="H28" s="14">
        <x:f t="shared" si="1"/>
        <x:v>1512.06</x:v>
      </x:c>
      <x:c r="I28" s="14" t="n">
        <x:f>MOD(H28-Settings!$B$32,Settings!$B$33)</x:f>
        <x:v>72.05999999999995</x:v>
      </x:c>
      <x:c r="J28" s="14" t="n">
        <x:f>IF(I28&lt;Settings!$B$30,IF(Settings!$B$30-I28&gt;=E28,H28,H28+(Settings!$B$30-I28)+Settings!$B$31),H28+(Settings!$B$33-I28))</x:f>
        <x:v>1512.06</x:v>
      </x:c>
      <x:c r="K28" s="14">
        <x:f t="shared" si="2"/>
        <x:v>1536.08</x:v>
      </x:c>
      <x:c r="L28" s="14">
        <x:f t="shared" si="3"/>
        <x:v>1536.08</x:v>
      </x:c>
      <x:c r="M28" s="14">
        <x:f t="shared" si="12"/>
        <x:v>1512.2516361309147</x:v>
      </x:c>
      <x:c r="N28" s="14">
        <x:f t="shared" si="4"/>
        <x:v>1536.08</x:v>
      </x:c>
      <x:c r="O28" s="13" t="n">
        <x:f>Arrivals!I28</x:f>
        <x:v>1.009983163936183</x:v>
      </x:c>
      <x:c r="P28" s="14">
        <x:f t="shared" si="5"/>
        <x:v>1537.089983163936</x:v>
      </x:c>
      <x:c r="Q28" s="14">
        <x:f t="shared" si="6"/>
        <x:v>115.71163089685092</x:v>
      </x:c>
      <x:c r="R28" s="14">
        <x:f t="shared" si="7"/>
        <x:v>90.681647732914826</x:v>
      </x:c>
      <x:c r="S28" s="14">
        <x:f t="shared" si="8"/>
        <x:v>0</x:v>
      </x:c>
      <x:c r="T28" s="14">
        <x:f t="shared" si="9"/>
        <x:v>0</x:v>
      </x:c>
      <x:c r="U28" s="14">
        <x:f t="shared" si="10"/>
        <x:v>90.681647732914826</x:v>
      </x:c>
      <x:c r="V28" t="str">
        <x:f>IF(MOD(C28-Settings!$B$32,Settings!$B$33)&lt;Settings!$B$30,"Up","Down")</x:f>
        <x:v>Down</x:v>
      </x:c>
      <x:c r="W28" s="15" t="n">
        <x:f>IF(OR(E28&gt;Settings!$B$30,Q28&gt;Settings!$B$37),0,1)</x:f>
        <x:v>1</x:v>
      </x:c>
      <x:c r="X28" s="15" t="n">
        <x:f>IF(AND(W28=1,Q28&lt;=Settings!$B$36),1,0)</x:f>
        <x:v>1</x:v>
      </x:c>
    </x:row>
    <x:row r="29">
      <x:c r="A29">
        <x:v>1</x:v>
      </x:c>
      <x:c r="B29">
        <x:v>24</x:v>
      </x:c>
      <x:c r="C29" s="13" t="n">
        <x:f>Arrivals!F29</x:f>
        <x:v>1444.9589393381273</x:v>
      </x:c>
      <x:c r="D29" s="13" t="n">
        <x:f>Arrivals!K29</x:f>
        <x:v>300</x:v>
      </x:c>
      <x:c r="E29" s="14" t="n">
        <x:f>D29*8/Settings!$B$28+Settings!$B$29</x:f>
        <x:v>24.02</x:v>
      </x:c>
      <x:c r="F29" s="14">
        <x:f t="shared" si="0"/>
        <x:v>1444.9589393381273</x:v>
      </x:c>
      <x:c r="G29" s="14">
        <x:f t="shared" si="11"/>
        <x:v>1536.08</x:v>
      </x:c>
      <x:c r="H29" s="14">
        <x:f t="shared" si="1"/>
        <x:v>1536.08</x:v>
      </x:c>
      <x:c r="I29" s="14" t="n">
        <x:f>MOD(H29-Settings!$B$32,Settings!$B$33)</x:f>
        <x:v>96.07999999999993</x:v>
      </x:c>
      <x:c r="J29" s="14" t="n">
        <x:f>IF(I29&lt;Settings!$B$30,IF(Settings!$B$30-I29&gt;=E29,H29,H29+(Settings!$B$30-I29)+Settings!$B$31),H29+(Settings!$B$33-I29))</x:f>
        <x:v>1536.08</x:v>
      </x:c>
      <x:c r="K29" s="14">
        <x:f t="shared" si="2"/>
        <x:v>1560.1</x:v>
      </x:c>
      <x:c r="L29" s="14">
        <x:f t="shared" si="3"/>
        <x:v>1560.1</x:v>
      </x:c>
      <x:c r="M29" s="14">
        <x:f t="shared" si="12"/>
        <x:v>1537.089983163936</x:v>
      </x:c>
      <x:c r="N29" s="14">
        <x:f t="shared" si="4"/>
        <x:v>1560.1</x:v>
      </x:c>
      <x:c r="O29" s="13" t="n">
        <x:f>Arrivals!I29</x:f>
        <x:v>1.5584172062712505</x:v>
      </x:c>
      <x:c r="P29" s="14">
        <x:f t="shared" si="5"/>
        <x:v>1561.6584172062712</x:v>
      </x:c>
      <x:c r="Q29" s="14">
        <x:f t="shared" si="6"/>
        <x:v>116.69947786814396</x:v>
      </x:c>
      <x:c r="R29" s="14">
        <x:f t="shared" si="7"/>
        <x:v>91.121060661872662</x:v>
      </x:c>
      <x:c r="S29" s="14">
        <x:f t="shared" si="8"/>
        <x:v>0</x:v>
      </x:c>
      <x:c r="T29" s="14">
        <x:f t="shared" si="9"/>
        <x:v>0</x:v>
      </x:c>
      <x:c r="U29" s="14">
        <x:f t="shared" si="10"/>
        <x:v>91.121060661872662</x:v>
      </x:c>
      <x:c r="V29" t="str">
        <x:f>IF(MOD(C29-Settings!$B$32,Settings!$B$33)&lt;Settings!$B$30,"Up","Down")</x:f>
        <x:v>Up</x:v>
      </x:c>
      <x:c r="W29" s="15" t="n">
        <x:f>IF(OR(E29&gt;Settings!$B$30,Q29&gt;Settings!$B$37),0,1)</x:f>
        <x:v>1</x:v>
      </x:c>
      <x:c r="X29" s="15" t="n">
        <x:f>IF(AND(W29=1,Q29&lt;=Settings!$B$36),1,0)</x:f>
        <x:v>1</x:v>
      </x:c>
    </x:row>
    <x:row r="30">
      <x:c r="A30">
        <x:v>1</x:v>
      </x:c>
      <x:c r="B30">
        <x:v>25</x:v>
      </x:c>
      <x:c r="C30" s="13" t="n">
        <x:f>Arrivals!F30</x:f>
        <x:v>1584.8465158946726</x:v>
      </x:c>
      <x:c r="D30" s="13" t="n">
        <x:f>Arrivals!K30</x:f>
        <x:v>300</x:v>
      </x:c>
      <x:c r="E30" s="14" t="n">
        <x:f>D30*8/Settings!$B$28+Settings!$B$29</x:f>
        <x:v>24.02</x:v>
      </x:c>
      <x:c r="F30" s="14">
        <x:f t="shared" si="0"/>
        <x:v>1584.8465158946726</x:v>
      </x:c>
      <x:c r="G30" s="14">
        <x:f t="shared" si="11"/>
        <x:v>1560.1</x:v>
      </x:c>
      <x:c r="H30" s="14">
        <x:f t="shared" si="1"/>
        <x:v>1584.8465158946726</x:v>
      </x:c>
      <x:c r="I30" s="14" t="n">
        <x:f>MOD(H30-Settings!$B$32,Settings!$B$33)</x:f>
        <x:v>144.84651589467262</x:v>
      </x:c>
      <x:c r="J30" s="14" t="n">
        <x:f>IF(I30&lt;Settings!$B$30,IF(Settings!$B$30-I30&gt;=E30,H30,H30+(Settings!$B$30-I30)+Settings!$B$31),H30+(Settings!$B$33-I30))</x:f>
        <x:v>1584.8465158946726</x:v>
      </x:c>
      <x:c r="K30" s="14">
        <x:f t="shared" si="2"/>
        <x:v>1608.8665158946726</x:v>
      </x:c>
      <x:c r="L30" s="14">
        <x:f t="shared" si="3"/>
        <x:v>1608.8665158946726</x:v>
      </x:c>
      <x:c r="M30" s="14">
        <x:f t="shared" si="12"/>
        <x:v>1561.6584172062712</x:v>
      </x:c>
      <x:c r="N30" s="14">
        <x:f t="shared" si="4"/>
        <x:v>1608.8665158946726</x:v>
      </x:c>
      <x:c r="O30" s="13" t="n">
        <x:f>Arrivals!I30</x:f>
        <x:v>0.899831661279614</x:v>
      </x:c>
      <x:c r="P30" s="14">
        <x:f t="shared" si="5"/>
        <x:v>1609.7663475559523</x:v>
      </x:c>
      <x:c r="Q30" s="14">
        <x:f t="shared" si="6"/>
        <x:v>24.919831661279659</x:v>
      </x:c>
      <x:c r="R30" s="14">
        <x:f t="shared" si="7"/>
        <x:v>0</x:v>
      </x:c>
      <x:c r="S30" s="14">
        <x:f t="shared" si="8"/>
        <x:v>0</x:v>
      </x:c>
      <x:c r="T30" s="14">
        <x:f t="shared" si="9"/>
        <x:v>0</x:v>
      </x:c>
      <x:c r="U30" s="14">
        <x:f t="shared" si="10"/>
        <x:v>0</x:v>
      </x:c>
      <x:c r="V30" t="str">
        <x:f>IF(MOD(C30-Settings!$B$32,Settings!$B$33)&lt;Settings!$B$30,"Up","Down")</x:f>
        <x:v>Up</x:v>
      </x:c>
      <x:c r="W30" s="15" t="n">
        <x:f>IF(OR(E30&gt;Settings!$B$30,Q30&gt;Settings!$B$37),0,1)</x:f>
        <x:v>1</x:v>
      </x:c>
      <x:c r="X30" s="15" t="n">
        <x:f>IF(AND(W30=1,Q30&lt;=Settings!$B$36),1,0)</x:f>
        <x:v>1</x:v>
      </x:c>
    </x:row>
    <x:row r="31">
      <x:c r="A31">
        <x:v>1</x:v>
      </x:c>
      <x:c r="B31">
        <x:v>26</x:v>
      </x:c>
      <x:c r="C31" s="13" t="n">
        <x:f>Arrivals!F31</x:f>
        <x:v>1593.58019423479</x:v>
      </x:c>
      <x:c r="D31" s="13" t="n">
        <x:f>Arrivals!K31</x:f>
        <x:v>300</x:v>
      </x:c>
      <x:c r="E31" s="14" t="n">
        <x:f>D31*8/Settings!$B$28+Settings!$B$29</x:f>
        <x:v>24.02</x:v>
      </x:c>
      <x:c r="F31" s="14">
        <x:f t="shared" si="0"/>
        <x:v>1593.58019423479</x:v>
      </x:c>
      <x:c r="G31" s="14">
        <x:f t="shared" si="11"/>
        <x:v>1608.8665158946726</x:v>
      </x:c>
      <x:c r="H31" s="14">
        <x:f t="shared" si="1"/>
        <x:v>1608.8665158946726</x:v>
      </x:c>
      <x:c r="I31" s="14" t="n">
        <x:f>MOD(H31-Settings!$B$32,Settings!$B$33)</x:f>
        <x:v>168.8665158946726</x:v>
      </x:c>
      <x:c r="J31" s="14" t="n">
        <x:f>IF(I31&lt;Settings!$B$30,IF(Settings!$B$30-I31&gt;=E31,H31,H31+(Settings!$B$30-I31)+Settings!$B$31),H31+(Settings!$B$33-I31))</x:f>
        <x:v>1608.8665158946726</x:v>
      </x:c>
      <x:c r="K31" s="14">
        <x:f t="shared" si="2"/>
        <x:v>1632.8865158946726</x:v>
      </x:c>
      <x:c r="L31" s="14">
        <x:f t="shared" si="3"/>
        <x:v>1632.8865158946726</x:v>
      </x:c>
      <x:c r="M31" s="14">
        <x:f t="shared" si="12"/>
        <x:v>1609.7663475559523</x:v>
      </x:c>
      <x:c r="N31" s="14">
        <x:f t="shared" si="4"/>
        <x:v>1632.8865158946726</x:v>
      </x:c>
      <x:c r="O31" s="13" t="n">
        <x:f>Arrivals!I31</x:f>
        <x:v>5.932898146344006</x:v>
      </x:c>
      <x:c r="P31" s="14">
        <x:f t="shared" si="5"/>
        <x:v>1638.8194140410167</x:v>
      </x:c>
      <x:c r="Q31" s="14">
        <x:f t="shared" si="6"/>
        <x:v>45.239219806226629</x:v>
      </x:c>
      <x:c r="R31" s="14">
        <x:f t="shared" si="7"/>
        <x:v>15.28632165988256</x:v>
      </x:c>
      <x:c r="S31" s="14">
        <x:f t="shared" si="8"/>
        <x:v>0</x:v>
      </x:c>
      <x:c r="T31" s="14">
        <x:f t="shared" si="9"/>
        <x:v>0</x:v>
      </x:c>
      <x:c r="U31" s="14">
        <x:f t="shared" si="10"/>
        <x:v>15.28632165988256</x:v>
      </x:c>
      <x:c r="V31" t="str">
        <x:f>IF(MOD(C31-Settings!$B$32,Settings!$B$33)&lt;Settings!$B$30,"Up","Down")</x:f>
        <x:v>Up</x:v>
      </x:c>
      <x:c r="W31" s="15" t="n">
        <x:f>IF(OR(E31&gt;Settings!$B$30,Q31&gt;Settings!$B$37),0,1)</x:f>
        <x:v>1</x:v>
      </x:c>
      <x:c r="X31" s="15" t="n">
        <x:f>IF(AND(W31=1,Q31&lt;=Settings!$B$36),1,0)</x:f>
        <x:v>1</x:v>
      </x:c>
    </x:row>
    <x:row r="32">
      <x:c r="A32">
        <x:v>1</x:v>
      </x:c>
      <x:c r="B32">
        <x:v>27</x:v>
      </x:c>
      <x:c r="C32" s="13" t="n">
        <x:f>Arrivals!F32</x:f>
        <x:v>1671.8150405908832</x:v>
      </x:c>
      <x:c r="D32" s="13" t="n">
        <x:f>Arrivals!K32</x:f>
        <x:v>300</x:v>
      </x:c>
      <x:c r="E32" s="14" t="n">
        <x:f>D32*8/Settings!$B$28+Settings!$B$29</x:f>
        <x:v>24.02</x:v>
      </x:c>
      <x:c r="F32" s="14">
        <x:f t="shared" si="0"/>
        <x:v>1671.8150405908832</x:v>
      </x:c>
      <x:c r="G32" s="14">
        <x:f t="shared" si="11"/>
        <x:v>1632.8865158946726</x:v>
      </x:c>
      <x:c r="H32" s="14">
        <x:f t="shared" si="1"/>
        <x:v>1671.8150405908832</x:v>
      </x:c>
      <x:c r="I32" s="14" t="n">
        <x:f>MOD(H32-Settings!$B$32,Settings!$B$33)</x:f>
        <x:v>231.8150405908832</x:v>
      </x:c>
      <x:c r="J32" s="14" t="n">
        <x:f>IF(I32&lt;Settings!$B$30,IF(Settings!$B$30-I32&gt;=E32,H32,H32+(Settings!$B$30-I32)+Settings!$B$31),H32+(Settings!$B$33-I32))</x:f>
        <x:v>1671.8150405908832</x:v>
      </x:c>
      <x:c r="K32" s="14">
        <x:f t="shared" si="2"/>
        <x:v>1695.8350405908832</x:v>
      </x:c>
      <x:c r="L32" s="14">
        <x:f t="shared" si="3"/>
        <x:v>1695.8350405908832</x:v>
      </x:c>
      <x:c r="M32" s="14">
        <x:f t="shared" si="12"/>
        <x:v>1638.8194140410167</x:v>
      </x:c>
      <x:c r="N32" s="14">
        <x:f t="shared" si="4"/>
        <x:v>1695.8350405908832</x:v>
      </x:c>
      <x:c r="O32" s="13" t="n">
        <x:f>Arrivals!I32</x:f>
        <x:v>2.1124188786186435</x:v>
      </x:c>
      <x:c r="P32" s="14">
        <x:f t="shared" si="5"/>
        <x:v>1697.9474594695018</x:v>
      </x:c>
      <x:c r="Q32" s="14">
        <x:f t="shared" si="6"/>
        <x:v>26.132418878618637</x:v>
      </x:c>
      <x:c r="R32" s="14">
        <x:f t="shared" si="7"/>
        <x:v>0</x:v>
      </x:c>
      <x:c r="S32" s="14">
        <x:f t="shared" si="8"/>
        <x:v>0</x:v>
      </x:c>
      <x:c r="T32" s="14">
        <x:f t="shared" si="9"/>
        <x:v>0</x:v>
      </x:c>
      <x:c r="U32" s="14">
        <x:f t="shared" si="10"/>
        <x:v>0</x:v>
      </x:c>
      <x:c r="V32" t="str">
        <x:f>IF(MOD(C32-Settings!$B$32,Settings!$B$33)&lt;Settings!$B$30,"Up","Down")</x:f>
        <x:v>Up</x:v>
      </x:c>
      <x:c r="W32" s="15" t="n">
        <x:f>IF(OR(E32&gt;Settings!$B$30,Q32&gt;Settings!$B$37),0,1)</x:f>
        <x:v>1</x:v>
      </x:c>
      <x:c r="X32" s="15" t="n">
        <x:f>IF(AND(W32=1,Q32&lt;=Settings!$B$36),1,0)</x:f>
        <x:v>1</x:v>
      </x:c>
    </x:row>
    <x:row r="33">
      <x:c r="A33">
        <x:v>1</x:v>
      </x:c>
      <x:c r="B33">
        <x:v>28</x:v>
      </x:c>
      <x:c r="C33" s="13" t="n">
        <x:f>Arrivals!F33</x:f>
        <x:v>1707.843445896453</x:v>
      </x:c>
      <x:c r="D33" s="13" t="n">
        <x:f>Arrivals!K33</x:f>
        <x:v>300</x:v>
      </x:c>
      <x:c r="E33" s="14" t="n">
        <x:f>D33*8/Settings!$B$28+Settings!$B$29</x:f>
        <x:v>24.02</x:v>
      </x:c>
      <x:c r="F33" s="14">
        <x:f t="shared" si="0"/>
        <x:v>1707.843445896453</x:v>
      </x:c>
      <x:c r="G33" s="14">
        <x:f t="shared" si="11"/>
        <x:v>1695.8350405908832</x:v>
      </x:c>
      <x:c r="H33" s="14">
        <x:f t="shared" si="1"/>
        <x:v>1707.843445896453</x:v>
      </x:c>
      <x:c r="I33" s="14" t="n">
        <x:f>MOD(H33-Settings!$B$32,Settings!$B$33)</x:f>
        <x:v>267.843445896453</x:v>
      </x:c>
      <x:c r="J33" s="14" t="n">
        <x:f>IF(I33&lt;Settings!$B$30,IF(Settings!$B$30-I33&gt;=E33,H33,H33+(Settings!$B$30-I33)+Settings!$B$31),H33+(Settings!$B$33-I33))</x:f>
        <x:v>1707.843445896453</x:v>
      </x:c>
      <x:c r="K33" s="14">
        <x:f t="shared" si="2"/>
        <x:v>1731.863445896453</x:v>
      </x:c>
      <x:c r="L33" s="14">
        <x:f t="shared" si="3"/>
        <x:v>1731.863445896453</x:v>
      </x:c>
      <x:c r="M33" s="14">
        <x:f t="shared" si="12"/>
        <x:v>1697.9474594695018</x:v>
      </x:c>
      <x:c r="N33" s="14">
        <x:f t="shared" si="4"/>
        <x:v>1731.863445896453</x:v>
      </x:c>
      <x:c r="O33" s="13" t="n">
        <x:f>Arrivals!I33</x:f>
        <x:v>3.1859204797532823</x:v>
      </x:c>
      <x:c r="P33" s="14">
        <x:f t="shared" si="5"/>
        <x:v>1735.0493663762063</x:v>
      </x:c>
      <x:c r="Q33" s="14">
        <x:f t="shared" si="6"/>
        <x:v>27.205920479753331</x:v>
      </x:c>
      <x:c r="R33" s="14">
        <x:f t="shared" si="7"/>
        <x:v>0</x:v>
      </x:c>
      <x:c r="S33" s="14">
        <x:f t="shared" si="8"/>
        <x:v>0</x:v>
      </x:c>
      <x:c r="T33" s="14">
        <x:f t="shared" si="9"/>
        <x:v>0</x:v>
      </x:c>
      <x:c r="U33" s="14">
        <x:f t="shared" si="10"/>
        <x:v>0</x:v>
      </x:c>
      <x:c r="V33" t="str">
        <x:f>IF(MOD(C33-Settings!$B$32,Settings!$B$33)&lt;Settings!$B$30,"Up","Down")</x:f>
        <x:v>Up</x:v>
      </x:c>
      <x:c r="W33" s="15" t="n">
        <x:f>IF(OR(E33&gt;Settings!$B$30,Q33&gt;Settings!$B$37),0,1)</x:f>
        <x:v>1</x:v>
      </x:c>
      <x:c r="X33" s="15" t="n">
        <x:f>IF(AND(W33=1,Q33&lt;=Settings!$B$36),1,0)</x:f>
        <x:v>1</x:v>
      </x:c>
    </x:row>
    <x:row r="34">
      <x:c r="A34">
        <x:v>1</x:v>
      </x:c>
      <x:c r="B34">
        <x:v>29</x:v>
      </x:c>
      <x:c r="C34" s="13" t="n">
        <x:f>Arrivals!F34</x:f>
        <x:v>1748.0776236830593</x:v>
      </x:c>
      <x:c r="D34" s="13" t="n">
        <x:f>Arrivals!K34</x:f>
        <x:v>300</x:v>
      </x:c>
      <x:c r="E34" s="14" t="n">
        <x:f>D34*8/Settings!$B$28+Settings!$B$29</x:f>
        <x:v>24.02</x:v>
      </x:c>
      <x:c r="F34" s="14">
        <x:f t="shared" si="0"/>
        <x:v>1748.0776236830593</x:v>
      </x:c>
      <x:c r="G34" s="14">
        <x:f t="shared" si="11"/>
        <x:v>1731.863445896453</x:v>
      </x:c>
      <x:c r="H34" s="14">
        <x:f t="shared" si="1"/>
        <x:v>1748.0776236830593</x:v>
      </x:c>
      <x:c r="I34" s="14" t="n">
        <x:f>MOD(H34-Settings!$B$32,Settings!$B$33)</x:f>
        <x:v>308.0776236830593</x:v>
      </x:c>
      <x:c r="J34" s="14" t="n">
        <x:f>IF(I34&lt;Settings!$B$30,IF(Settings!$B$30-I34&gt;=E34,H34,H34+(Settings!$B$30-I34)+Settings!$B$31),H34+(Settings!$B$33-I34))</x:f>
        <x:v>1748.0776236830593</x:v>
      </x:c>
      <x:c r="K34" s="14">
        <x:f t="shared" si="2"/>
        <x:v>1772.0976236830593</x:v>
      </x:c>
      <x:c r="L34" s="14">
        <x:f t="shared" si="3"/>
        <x:v>1772.0976236830593</x:v>
      </x:c>
      <x:c r="M34" s="14">
        <x:f t="shared" si="12"/>
        <x:v>1735.0493663762063</x:v>
      </x:c>
      <x:c r="N34" s="14">
        <x:f t="shared" si="4"/>
        <x:v>1772.0976236830593</x:v>
      </x:c>
      <x:c r="O34" s="13" t="n">
        <x:f>Arrivals!I34</x:f>
        <x:v>2.769227309880207</x:v>
      </x:c>
      <x:c r="P34" s="14">
        <x:f t="shared" si="5"/>
        <x:v>1774.8668509929396</x:v>
      </x:c>
      <x:c r="Q34" s="14">
        <x:f t="shared" si="6"/>
        <x:v>26.789227309880289</x:v>
      </x:c>
      <x:c r="R34" s="14">
        <x:f t="shared" si="7"/>
        <x:v>0</x:v>
      </x:c>
      <x:c r="S34" s="14">
        <x:f t="shared" si="8"/>
        <x:v>0</x:v>
      </x:c>
      <x:c r="T34" s="14">
        <x:f t="shared" si="9"/>
        <x:v>0</x:v>
      </x:c>
      <x:c r="U34" s="14">
        <x:f t="shared" si="10"/>
        <x:v>0</x:v>
      </x:c>
      <x:c r="V34" t="str">
        <x:f>IF(MOD(C34-Settings!$B$32,Settings!$B$33)&lt;Settings!$B$30,"Up","Down")</x:f>
        <x:v>Up</x:v>
      </x:c>
      <x:c r="W34" s="15" t="n">
        <x:f>IF(OR(E34&gt;Settings!$B$30,Q34&gt;Settings!$B$37),0,1)</x:f>
        <x:v>1</x:v>
      </x:c>
      <x:c r="X34" s="15" t="n">
        <x:f>IF(AND(W34=1,Q34&lt;=Settings!$B$36),1,0)</x:f>
        <x:v>1</x:v>
      </x:c>
    </x:row>
    <x:row r="35">
      <x:c r="A35">
        <x:v>1</x:v>
      </x:c>
      <x:c r="B35">
        <x:v>30</x:v>
      </x:c>
      <x:c r="C35" s="13" t="n">
        <x:f>Arrivals!F35</x:f>
        <x:v>1804.807996891993</x:v>
      </x:c>
      <x:c r="D35" s="13" t="n">
        <x:f>Arrivals!K35</x:f>
        <x:v>300</x:v>
      </x:c>
      <x:c r="E35" s="14" t="n">
        <x:f>D35*8/Settings!$B$28+Settings!$B$29</x:f>
        <x:v>24.02</x:v>
      </x:c>
      <x:c r="F35" s="14">
        <x:f t="shared" si="0"/>
        <x:v>1804.8079968919931</x:v>
      </x:c>
      <x:c r="G35" s="14">
        <x:f t="shared" si="11"/>
        <x:v>1772.0976236830593</x:v>
      </x:c>
      <x:c r="H35" s="14">
        <x:f t="shared" si="1"/>
        <x:v>1804.8079968919931</x:v>
      </x:c>
      <x:c r="I35" s="14" t="n">
        <x:f>MOD(H35-Settings!$B$32,Settings!$B$33)</x:f>
        <x:v>364.80799689199307</x:v>
      </x:c>
      <x:c r="J35" s="14" t="n">
        <x:f>IF(I35&lt;Settings!$B$30,IF(Settings!$B$30-I35&gt;=E35,H35,H35+(Settings!$B$30-I35)+Settings!$B$31),H35+(Settings!$B$33-I35))</x:f>
        <x:v>1804.807996891993</x:v>
      </x:c>
      <x:c r="K35" s="14">
        <x:f t="shared" si="2"/>
        <x:v>1828.8279968919931</x:v>
      </x:c>
      <x:c r="L35" s="14">
        <x:f t="shared" si="3"/>
        <x:v>1828.8279968919931</x:v>
      </x:c>
      <x:c r="M35" s="14">
        <x:f t="shared" si="12"/>
        <x:v>1774.8668509929396</x:v>
      </x:c>
      <x:c r="N35" s="14">
        <x:f t="shared" si="4"/>
        <x:v>1828.8279968919931</x:v>
      </x:c>
      <x:c r="O35" s="13" t="n">
        <x:f>Arrivals!I35</x:f>
        <x:v>2.2846013328110595</x:v>
      </x:c>
      <x:c r="P35" s="14">
        <x:f t="shared" si="5"/>
        <x:v>1831.1125982248041</x:v>
      </x:c>
      <x:c r="Q35" s="14">
        <x:f t="shared" si="6"/>
        <x:v>26.304601332810989</x:v>
      </x:c>
      <x:c r="R35" s="14">
        <x:f t="shared" si="7"/>
        <x:v>0</x:v>
      </x:c>
      <x:c r="S35" s="14">
        <x:f t="shared" si="8"/>
        <x:v>0</x:v>
      </x:c>
      <x:c r="T35" s="14">
        <x:f t="shared" si="9"/>
        <x:v>0</x:v>
      </x:c>
      <x:c r="U35" s="14">
        <x:f t="shared" si="10"/>
        <x:v>0</x:v>
      </x:c>
      <x:c r="V35" t="str">
        <x:f>IF(MOD(C35-Settings!$B$32,Settings!$B$33)&lt;Settings!$B$30,"Up","Down")</x:f>
        <x:v>Up</x:v>
      </x:c>
      <x:c r="W35" s="15" t="n">
        <x:f>IF(OR(E35&gt;Settings!$B$30,Q35&gt;Settings!$B$37),0,1)</x:f>
        <x:v>1</x:v>
      </x:c>
      <x:c r="X35" s="15" t="n">
        <x:f>IF(AND(W35=1,Q35&lt;=Settings!$B$36),1,0)</x:f>
        <x:v>1</x:v>
      </x:c>
    </x:row>
    <x:row r="36">
      <x:c r="A36">
        <x:v>1</x:v>
      </x:c>
      <x:c r="B36">
        <x:v>31</x:v>
      </x:c>
      <x:c r="C36" s="13" t="n">
        <x:f>Arrivals!F36</x:f>
        <x:v>1892.60295736897</x:v>
      </x:c>
      <x:c r="D36" s="13" t="n">
        <x:f>Arrivals!K36</x:f>
        <x:v>300</x:v>
      </x:c>
      <x:c r="E36" s="14" t="n">
        <x:f>D36*8/Settings!$B$28+Settings!$B$29</x:f>
        <x:v>24.02</x:v>
      </x:c>
      <x:c r="F36" s="14">
        <x:f t="shared" si="0"/>
        <x:v>1892.60295736897</x:v>
      </x:c>
      <x:c r="G36" s="14">
        <x:f t="shared" si="11"/>
        <x:v>1828.8279968919931</x:v>
      </x:c>
      <x:c r="H36" s="14">
        <x:f t="shared" si="1"/>
        <x:v>1892.60295736897</x:v>
      </x:c>
      <x:c r="I36" s="14" t="n">
        <x:f>MOD(H36-Settings!$B$32,Settings!$B$33)</x:f>
        <x:v>452.60295736897</x:v>
      </x:c>
      <x:c r="J36" s="14" t="n">
        <x:f>IF(I36&lt;Settings!$B$30,IF(Settings!$B$30-I36&gt;=E36,H36,H36+(Settings!$B$30-I36)+Settings!$B$31),H36+(Settings!$B$33-I36))</x:f>
        <x:v>1892.60295736897</x:v>
      </x:c>
      <x:c r="K36" s="14">
        <x:f t="shared" si="2"/>
        <x:v>1916.62295736897</x:v>
      </x:c>
      <x:c r="L36" s="14">
        <x:f t="shared" si="3"/>
        <x:v>1916.62295736897</x:v>
      </x:c>
      <x:c r="M36" s="14">
        <x:f t="shared" si="12"/>
        <x:v>1831.1125982248041</x:v>
      </x:c>
      <x:c r="N36" s="14">
        <x:f t="shared" si="4"/>
        <x:v>1916.62295736897</x:v>
      </x:c>
      <x:c r="O36" s="13" t="n">
        <x:f>Arrivals!I36</x:f>
        <x:v>0.6095125876550544</x:v>
      </x:c>
      <x:c r="P36" s="14">
        <x:f t="shared" si="5"/>
        <x:v>1917.232469956625</x:v>
      </x:c>
      <x:c r="Q36" s="14">
        <x:f t="shared" si="6"/>
        <x:v>24.629512587654972</x:v>
      </x:c>
      <x:c r="R36" s="14">
        <x:f t="shared" si="7"/>
        <x:v>0</x:v>
      </x:c>
      <x:c r="S36" s="14">
        <x:f t="shared" si="8"/>
        <x:v>0</x:v>
      </x:c>
      <x:c r="T36" s="14">
        <x:f t="shared" si="9"/>
        <x:v>0</x:v>
      </x:c>
      <x:c r="U36" s="14">
        <x:f t="shared" si="10"/>
        <x:v>0</x:v>
      </x:c>
      <x:c r="V36" t="str">
        <x:f>IF(MOD(C36-Settings!$B$32,Settings!$B$33)&lt;Settings!$B$30,"Up","Down")</x:f>
        <x:v>Up</x:v>
      </x:c>
      <x:c r="W36" s="15" t="n">
        <x:f>IF(OR(E36&gt;Settings!$B$30,Q36&gt;Settings!$B$37),0,1)</x:f>
        <x:v>1</x:v>
      </x:c>
      <x:c r="X36" s="15" t="n">
        <x:f>IF(AND(W36=1,Q36&lt;=Settings!$B$36),1,0)</x:f>
        <x:v>1</x:v>
      </x:c>
    </x:row>
    <x:row r="37">
      <x:c r="A37">
        <x:v>1</x:v>
      </x:c>
      <x:c r="B37">
        <x:v>32</x:v>
      </x:c>
      <x:c r="C37" s="13" t="n">
        <x:f>Arrivals!F37</x:f>
        <x:v>1930.3750473708258</x:v>
      </x:c>
      <x:c r="D37" s="13" t="n">
        <x:f>Arrivals!K37</x:f>
        <x:v>300</x:v>
      </x:c>
      <x:c r="E37" s="14" t="n">
        <x:f>D37*8/Settings!$B$28+Settings!$B$29</x:f>
        <x:v>24.02</x:v>
      </x:c>
      <x:c r="F37" s="14">
        <x:f t="shared" si="0"/>
        <x:v>1930.3750473708258</x:v>
      </x:c>
      <x:c r="G37" s="14">
        <x:f t="shared" si="11"/>
        <x:v>1916.62295736897</x:v>
      </x:c>
      <x:c r="H37" s="14">
        <x:f t="shared" si="1"/>
        <x:v>1930.3750473708258</x:v>
      </x:c>
      <x:c r="I37" s="14" t="n">
        <x:f>MOD(H37-Settings!$B$32,Settings!$B$33)</x:f>
        <x:v>490.37504737082577</x:v>
      </x:c>
      <x:c r="J37" s="14" t="n">
        <x:f>IF(I37&lt;Settings!$B$30,IF(Settings!$B$30-I37&gt;=E37,H37,H37+(Settings!$B$30-I37)+Settings!$B$31),H37+(Settings!$B$33-I37))</x:f>
        <x:v>1930.3750473708258</x:v>
      </x:c>
      <x:c r="K37" s="14">
        <x:f t="shared" si="2"/>
        <x:v>1954.3950473708258</x:v>
      </x:c>
      <x:c r="L37" s="14">
        <x:f t="shared" si="3"/>
        <x:v>1954.3950473708258</x:v>
      </x:c>
      <x:c r="M37" s="14">
        <x:f t="shared" si="12"/>
        <x:v>1917.232469956625</x:v>
      </x:c>
      <x:c r="N37" s="14">
        <x:f t="shared" si="4"/>
        <x:v>1954.3950473708258</x:v>
      </x:c>
      <x:c r="O37" s="13" t="n">
        <x:f>Arrivals!I37</x:f>
        <x:v>2.335353113732237</x:v>
      </x:c>
      <x:c r="P37" s="14">
        <x:f t="shared" si="5"/>
        <x:v>1956.730400484558</x:v>
      </x:c>
      <x:c r="Q37" s="14">
        <x:f t="shared" si="6"/>
        <x:v>26.355353113732235</x:v>
      </x:c>
      <x:c r="R37" s="14">
        <x:f t="shared" si="7"/>
        <x:v>0</x:v>
      </x:c>
      <x:c r="S37" s="14">
        <x:f t="shared" si="8"/>
        <x:v>0</x:v>
      </x:c>
      <x:c r="T37" s="14">
        <x:f t="shared" si="9"/>
        <x:v>0</x:v>
      </x:c>
      <x:c r="U37" s="14">
        <x:f t="shared" si="10"/>
        <x:v>0</x:v>
      </x:c>
      <x:c r="V37" t="str">
        <x:f>IF(MOD(C37-Settings!$B$32,Settings!$B$33)&lt;Settings!$B$30,"Up","Down")</x:f>
        <x:v>Up</x:v>
      </x:c>
      <x:c r="W37" s="15" t="n">
        <x:f>IF(OR(E37&gt;Settings!$B$30,Q37&gt;Settings!$B$37),0,1)</x:f>
        <x:v>1</x:v>
      </x:c>
      <x:c r="X37" s="15" t="n">
        <x:f>IF(AND(W37=1,Q37&lt;=Settings!$B$36),1,0)</x:f>
        <x:v>1</x:v>
      </x:c>
    </x:row>
    <x:row r="38">
      <x:c r="A38">
        <x:v>1</x:v>
      </x:c>
      <x:c r="B38">
        <x:v>33</x:v>
      </x:c>
      <x:c r="C38" s="13" t="n">
        <x:f>Arrivals!F38</x:f>
        <x:v>1980.2919605642385</x:v>
      </x:c>
      <x:c r="D38" s="13" t="n">
        <x:f>Arrivals!K38</x:f>
        <x:v>300</x:v>
      </x:c>
      <x:c r="E38" s="14" t="n">
        <x:f>D38*8/Settings!$B$28+Settings!$B$29</x:f>
        <x:v>24.02</x:v>
      </x:c>
      <x:c r="F38" s="14">
        <x:f t="shared" si="0"/>
        <x:v>1980.2919605642385</x:v>
      </x:c>
      <x:c r="G38" s="14">
        <x:f t="shared" si="11"/>
        <x:v>1954.3950473708258</x:v>
      </x:c>
      <x:c r="H38" s="14">
        <x:f t="shared" si="1"/>
        <x:v>1980.2919605642385</x:v>
      </x:c>
      <x:c r="I38" s="14" t="n">
        <x:f>MOD(H38-Settings!$B$32,Settings!$B$33)</x:f>
        <x:v>540.2919605642385</x:v>
      </x:c>
      <x:c r="J38" s="14" t="n">
        <x:f>IF(I38&lt;Settings!$B$30,IF(Settings!$B$30-I38&gt;=E38,H38,H38+(Settings!$B$30-I38)+Settings!$B$31),H38+(Settings!$B$33-I38))</x:f>
        <x:v>1980.2919605642385</x:v>
      </x:c>
      <x:c r="K38" s="14">
        <x:f t="shared" si="2"/>
        <x:v>2004.3119605642385</x:v>
      </x:c>
      <x:c r="L38" s="14">
        <x:f t="shared" si="3"/>
        <x:v>2004.3119605642385</x:v>
      </x:c>
      <x:c r="M38" s="14">
        <x:f t="shared" si="12"/>
        <x:v>1956.730400484558</x:v>
      </x:c>
      <x:c r="N38" s="14">
        <x:f t="shared" si="4"/>
        <x:v>2004.3119605642385</x:v>
      </x:c>
      <x:c r="O38" s="13" t="n">
        <x:f>Arrivals!I38</x:f>
        <x:v>7.279092972402087</x:v>
      </x:c>
      <x:c r="P38" s="14">
        <x:f t="shared" si="5"/>
        <x:v>2011.5910535366406</x:v>
      </x:c>
      <x:c r="Q38" s="14">
        <x:f t="shared" si="6"/>
        <x:v>31.29909297240215</x:v>
      </x:c>
      <x:c r="R38" s="14">
        <x:f t="shared" si="7"/>
        <x:v>0</x:v>
      </x:c>
      <x:c r="S38" s="14">
        <x:f t="shared" si="8"/>
        <x:v>0</x:v>
      </x:c>
      <x:c r="T38" s="14">
        <x:f t="shared" si="9"/>
        <x:v>0</x:v>
      </x:c>
      <x:c r="U38" s="14">
        <x:f t="shared" si="10"/>
        <x:v>0</x:v>
      </x:c>
      <x:c r="V38" t="str">
        <x:f>IF(MOD(C38-Settings!$B$32,Settings!$B$33)&lt;Settings!$B$30,"Up","Down")</x:f>
        <x:v>Up</x:v>
      </x:c>
      <x:c r="W38" s="15" t="n">
        <x:f>IF(OR(E38&gt;Settings!$B$30,Q38&gt;Settings!$B$37),0,1)</x:f>
        <x:v>1</x:v>
      </x:c>
      <x:c r="X38" s="15" t="n">
        <x:f>IF(AND(W38=1,Q38&lt;=Settings!$B$36),1,0)</x:f>
        <x:v>1</x:v>
      </x:c>
    </x:row>
    <x:row r="39">
      <x:c r="A39">
        <x:v>1</x:v>
      </x:c>
      <x:c r="B39">
        <x:v>34</x:v>
      </x:c>
      <x:c r="C39" s="13" t="n">
        <x:f>Arrivals!F39</x:f>
        <x:v>2033.2146777661217</x:v>
      </x:c>
      <x:c r="D39" s="13" t="n">
        <x:f>Arrivals!K39</x:f>
        <x:v>300</x:v>
      </x:c>
      <x:c r="E39" s="14" t="n">
        <x:f>D39*8/Settings!$B$28+Settings!$B$29</x:f>
        <x:v>24.02</x:v>
      </x:c>
      <x:c r="F39" s="14">
        <x:f t="shared" si="0"/>
        <x:v>2033.2146777661217</x:v>
      </x:c>
      <x:c r="G39" s="14" t="n">
        <x:f t="shared" ref="G39:G70" si="13">K38</x:f>
        <x:v>2004.3119605642385</x:v>
      </x:c>
      <x:c r="H39" s="14">
        <x:f t="shared" si="1"/>
        <x:v>2033.2146777661217</x:v>
      </x:c>
      <x:c r="I39" s="14" t="n">
        <x:f>MOD(H39-Settings!$B$32,Settings!$B$33)</x:f>
        <x:v>593.2146777661217</x:v>
      </x:c>
      <x:c r="J39" s="14" t="n">
        <x:f>IF(I39&lt;Settings!$B$30,IF(Settings!$B$30-I39&gt;=E39,H39,H39+(Settings!$B$30-I39)+Settings!$B$31),H39+(Settings!$B$33-I39))</x:f>
        <x:v>2160</x:v>
      </x:c>
      <x:c r="K39" s="14">
        <x:f t="shared" si="2"/>
        <x:v>2184.02</x:v>
      </x:c>
      <x:c r="L39" s="14">
        <x:f t="shared" si="3"/>
        <x:v>2184.02</x:v>
      </x:c>
      <x:c r="M39" s="14" t="n">
        <x:f t="shared" ref="M39:M70" si="14">P38</x:f>
        <x:v>2011.5910535366406</x:v>
      </x:c>
      <x:c r="N39" s="14">
        <x:f t="shared" si="4"/>
        <x:v>2184.02</x:v>
      </x:c>
      <x:c r="O39" s="13" t="n">
        <x:f>Arrivals!I39</x:f>
        <x:v>0.9715343337822901</x:v>
      </x:c>
      <x:c r="P39" s="14">
        <x:f t="shared" si="5"/>
        <x:v>2184.9915343337821</x:v>
      </x:c>
      <x:c r="Q39" s="14">
        <x:f t="shared" si="6"/>
        <x:v>151.77685656766039</x:v>
      </x:c>
      <x:c r="R39" s="14">
        <x:f t="shared" si="7"/>
        <x:v>0</x:v>
      </x:c>
      <x:c r="S39" s="14">
        <x:f t="shared" si="8"/>
        <x:v>126.78532223387833</x:v>
      </x:c>
      <x:c r="T39" s="14">
        <x:f t="shared" si="9"/>
        <x:v>0</x:v>
      </x:c>
      <x:c r="U39" s="14">
        <x:f t="shared" si="10"/>
        <x:v>126.78532223387833</x:v>
      </x:c>
      <x:c r="V39" t="str">
        <x:f>IF(MOD(C39-Settings!$B$32,Settings!$B$33)&lt;Settings!$B$30,"Up","Down")</x:f>
        <x:v>Up</x:v>
      </x:c>
      <x:c r="W39" s="15" t="n">
        <x:f>IF(OR(E39&gt;Settings!$B$30,Q39&gt;Settings!$B$37),0,1)</x:f>
        <x:v>1</x:v>
      </x:c>
      <x:c r="X39" s="15" t="n">
        <x:f>IF(AND(W39=1,Q39&lt;=Settings!$B$36),1,0)</x:f>
        <x:v>0</x:v>
      </x:c>
    </x:row>
    <x:row r="40">
      <x:c r="A40">
        <x:v>1</x:v>
      </x:c>
      <x:c r="B40">
        <x:v>35</x:v>
      </x:c>
      <x:c r="C40" s="13" t="n">
        <x:f>Arrivals!F40</x:f>
        <x:v>2294.9490988430416</x:v>
      </x:c>
      <x:c r="D40" s="13" t="n">
        <x:f>Arrivals!K40</x:f>
        <x:v>300</x:v>
      </x:c>
      <x:c r="E40" s="14" t="n">
        <x:f>D40*8/Settings!$B$28+Settings!$B$29</x:f>
        <x:v>24.02</x:v>
      </x:c>
      <x:c r="F40" s="14">
        <x:f t="shared" si="0"/>
        <x:v>2294.9490988430416</x:v>
      </x:c>
      <x:c r="G40" s="14">
        <x:f t="shared" si="13"/>
        <x:v>2184.02</x:v>
      </x:c>
      <x:c r="H40" s="14">
        <x:f t="shared" si="1"/>
        <x:v>2294.9490988430416</x:v>
      </x:c>
      <x:c r="I40" s="14" t="n">
        <x:f>MOD(H40-Settings!$B$32,Settings!$B$33)</x:f>
        <x:v>134.9490988430416</x:v>
      </x:c>
      <x:c r="J40" s="14" t="n">
        <x:f>IF(I40&lt;Settings!$B$30,IF(Settings!$B$30-I40&gt;=E40,H40,H40+(Settings!$B$30-I40)+Settings!$B$31),H40+(Settings!$B$33-I40))</x:f>
        <x:v>2294.9490988430416</x:v>
      </x:c>
      <x:c r="K40" s="14">
        <x:f t="shared" si="2"/>
        <x:v>2318.9690988430416</x:v>
      </x:c>
      <x:c r="L40" s="14">
        <x:f t="shared" si="3"/>
        <x:v>2318.9690988430416</x:v>
      </x:c>
      <x:c r="M40" s="14">
        <x:f t="shared" si="14"/>
        <x:v>2184.9915343337821</x:v>
      </x:c>
      <x:c r="N40" s="14">
        <x:f t="shared" si="4"/>
        <x:v>2318.9690988430416</x:v>
      </x:c>
      <x:c r="O40" s="13" t="n">
        <x:f>Arrivals!I40</x:f>
        <x:v>0.9635138233798433</x:v>
      </x:c>
      <x:c r="P40" s="14">
        <x:f t="shared" si="5"/>
        <x:v>2319.9326126664214</x:v>
      </x:c>
      <x:c r="Q40" s="14">
        <x:f t="shared" si="6"/>
        <x:v>24.983513823379781</x:v>
      </x:c>
      <x:c r="R40" s="14">
        <x:f t="shared" si="7"/>
        <x:v>0</x:v>
      </x:c>
      <x:c r="S40" s="14">
        <x:f t="shared" si="8"/>
        <x:v>0</x:v>
      </x:c>
      <x:c r="T40" s="14">
        <x:f t="shared" si="9"/>
        <x:v>0</x:v>
      </x:c>
      <x:c r="U40" s="14">
        <x:f t="shared" si="10"/>
        <x:v>0</x:v>
      </x:c>
      <x:c r="V40" t="str">
        <x:f>IF(MOD(C40-Settings!$B$32,Settings!$B$33)&lt;Settings!$B$30,"Up","Down")</x:f>
        <x:v>Up</x:v>
      </x:c>
      <x:c r="W40" s="15" t="n">
        <x:f>IF(OR(E40&gt;Settings!$B$30,Q40&gt;Settings!$B$37),0,1)</x:f>
        <x:v>1</x:v>
      </x:c>
      <x:c r="X40" s="15" t="n">
        <x:f>IF(AND(W40=1,Q40&lt;=Settings!$B$36),1,0)</x:f>
        <x:v>1</x:v>
      </x:c>
    </x:row>
    <x:row r="41">
      <x:c r="A41">
        <x:v>1</x:v>
      </x:c>
      <x:c r="B41">
        <x:v>36</x:v>
      </x:c>
      <x:c r="C41" s="13" t="n">
        <x:f>Arrivals!F41</x:f>
        <x:v>2370.1078591816904</x:v>
      </x:c>
      <x:c r="D41" s="13" t="n">
        <x:f>Arrivals!K41</x:f>
        <x:v>300</x:v>
      </x:c>
      <x:c r="E41" s="14" t="n">
        <x:f>D41*8/Settings!$B$28+Settings!$B$29</x:f>
        <x:v>24.02</x:v>
      </x:c>
      <x:c r="F41" s="14">
        <x:f t="shared" si="0"/>
        <x:v>2370.1078591816904</x:v>
      </x:c>
      <x:c r="G41" s="14">
        <x:f t="shared" si="13"/>
        <x:v>2318.9690988430416</x:v>
      </x:c>
      <x:c r="H41" s="14">
        <x:f t="shared" si="1"/>
        <x:v>2370.1078591816904</x:v>
      </x:c>
      <x:c r="I41" s="14" t="n">
        <x:f>MOD(H41-Settings!$B$32,Settings!$B$33)</x:f>
        <x:v>210.1078591816904</x:v>
      </x:c>
      <x:c r="J41" s="14" t="n">
        <x:f>IF(I41&lt;Settings!$B$30,IF(Settings!$B$30-I41&gt;=E41,H41,H41+(Settings!$B$30-I41)+Settings!$B$31),H41+(Settings!$B$33-I41))</x:f>
        <x:v>2370.1078591816904</x:v>
      </x:c>
      <x:c r="K41" s="14">
        <x:f t="shared" si="2"/>
        <x:v>2394.1278591816904</x:v>
      </x:c>
      <x:c r="L41" s="14">
        <x:f t="shared" si="3"/>
        <x:v>2394.1278591816904</x:v>
      </x:c>
      <x:c r="M41" s="14">
        <x:f t="shared" si="14"/>
        <x:v>2319.9326126664214</x:v>
      </x:c>
      <x:c r="N41" s="14">
        <x:f t="shared" si="4"/>
        <x:v>2394.1278591816904</x:v>
      </x:c>
      <x:c r="O41" s="13" t="n">
        <x:f>Arrivals!I41</x:f>
        <x:v>5.6158176891388205</x:v>
      </x:c>
      <x:c r="P41" s="14">
        <x:f t="shared" si="5"/>
        <x:v>2399.7436768708294</x:v>
      </x:c>
      <x:c r="Q41" s="14">
        <x:f t="shared" si="6"/>
        <x:v>29.635817689139003</x:v>
      </x:c>
      <x:c r="R41" s="14">
        <x:f t="shared" si="7"/>
        <x:v>0</x:v>
      </x:c>
      <x:c r="S41" s="14">
        <x:f t="shared" si="8"/>
        <x:v>0</x:v>
      </x:c>
      <x:c r="T41" s="14">
        <x:f t="shared" si="9"/>
        <x:v>0</x:v>
      </x:c>
      <x:c r="U41" s="14">
        <x:f t="shared" si="10"/>
        <x:v>0</x:v>
      </x:c>
      <x:c r="V41" t="str">
        <x:f>IF(MOD(C41-Settings!$B$32,Settings!$B$33)&lt;Settings!$B$30,"Up","Down")</x:f>
        <x:v>Up</x:v>
      </x:c>
      <x:c r="W41" s="15" t="n">
        <x:f>IF(OR(E41&gt;Settings!$B$30,Q41&gt;Settings!$B$37),0,1)</x:f>
        <x:v>1</x:v>
      </x:c>
      <x:c r="X41" s="15" t="n">
        <x:f>IF(AND(W41=1,Q41&lt;=Settings!$B$36),1,0)</x:f>
        <x:v>1</x:v>
      </x:c>
    </x:row>
    <x:row r="42">
      <x:c r="A42">
        <x:v>1</x:v>
      </x:c>
      <x:c r="B42">
        <x:v>37</x:v>
      </x:c>
      <x:c r="C42" s="13" t="n">
        <x:f>Arrivals!F42</x:f>
        <x:v>2404.716334724995</x:v>
      </x:c>
      <x:c r="D42" s="13" t="n">
        <x:f>Arrivals!K42</x:f>
        <x:v>300</x:v>
      </x:c>
      <x:c r="E42" s="14" t="n">
        <x:f>D42*8/Settings!$B$28+Settings!$B$29</x:f>
        <x:v>24.02</x:v>
      </x:c>
      <x:c r="F42" s="14">
        <x:f t="shared" si="0"/>
        <x:v>2404.7163347249948</x:v>
      </x:c>
      <x:c r="G42" s="14">
        <x:f t="shared" si="13"/>
        <x:v>2394.1278591816904</x:v>
      </x:c>
      <x:c r="H42" s="14">
        <x:f t="shared" si="1"/>
        <x:v>2404.7163347249948</x:v>
      </x:c>
      <x:c r="I42" s="14" t="n">
        <x:f>MOD(H42-Settings!$B$32,Settings!$B$33)</x:f>
        <x:v>244.7163347249948</x:v>
      </x:c>
      <x:c r="J42" s="14" t="n">
        <x:f>IF(I42&lt;Settings!$B$30,IF(Settings!$B$30-I42&gt;=E42,H42,H42+(Settings!$B$30-I42)+Settings!$B$31),H42+(Settings!$B$33-I42))</x:f>
        <x:v>2404.716334724995</x:v>
      </x:c>
      <x:c r="K42" s="14">
        <x:f t="shared" si="2"/>
        <x:v>2428.7363347249948</x:v>
      </x:c>
      <x:c r="L42" s="14">
        <x:f t="shared" si="3"/>
        <x:v>2428.7363347249948</x:v>
      </x:c>
      <x:c r="M42" s="14">
        <x:f t="shared" si="14"/>
        <x:v>2399.7436768708294</x:v>
      </x:c>
      <x:c r="N42" s="14">
        <x:f t="shared" si="4"/>
        <x:v>2428.7363347249948</x:v>
      </x:c>
      <x:c r="O42" s="13" t="n">
        <x:f>Arrivals!I42</x:f>
        <x:v>6.473629939794204</x:v>
      </x:c>
      <x:c r="P42" s="14">
        <x:f t="shared" si="5"/>
        <x:v>2435.2099646647889</x:v>
      </x:c>
      <x:c r="Q42" s="14">
        <x:f t="shared" si="6"/>
        <x:v>30.493629939794118</x:v>
      </x:c>
      <x:c r="R42" s="14">
        <x:f t="shared" si="7"/>
        <x:v>0</x:v>
      </x:c>
      <x:c r="S42" s="14">
        <x:f t="shared" si="8"/>
        <x:v>0</x:v>
      </x:c>
      <x:c r="T42" s="14">
        <x:f t="shared" si="9"/>
        <x:v>0</x:v>
      </x:c>
      <x:c r="U42" s="14">
        <x:f t="shared" si="10"/>
        <x:v>0</x:v>
      </x:c>
      <x:c r="V42" t="str">
        <x:f>IF(MOD(C42-Settings!$B$32,Settings!$B$33)&lt;Settings!$B$30,"Up","Down")</x:f>
        <x:v>Up</x:v>
      </x:c>
      <x:c r="W42" s="15" t="n">
        <x:f>IF(OR(E42&gt;Settings!$B$30,Q42&gt;Settings!$B$37),0,1)</x:f>
        <x:v>1</x:v>
      </x:c>
      <x:c r="X42" s="15" t="n">
        <x:f>IF(AND(W42=1,Q42&lt;=Settings!$B$36),1,0)</x:f>
        <x:v>1</x:v>
      </x:c>
    </x:row>
    <x:row r="43">
      <x:c r="A43">
        <x:v>1</x:v>
      </x:c>
      <x:c r="B43">
        <x:v>38</x:v>
      </x:c>
      <x:c r="C43" s="13" t="n">
        <x:f>Arrivals!F43</x:f>
        <x:v>2477.3691265764733</x:v>
      </x:c>
      <x:c r="D43" s="13" t="n">
        <x:f>Arrivals!K43</x:f>
        <x:v>300</x:v>
      </x:c>
      <x:c r="E43" s="14" t="n">
        <x:f>D43*8/Settings!$B$28+Settings!$B$29</x:f>
        <x:v>24.02</x:v>
      </x:c>
      <x:c r="F43" s="14">
        <x:f t="shared" si="0"/>
        <x:v>2477.3691265764733</x:v>
      </x:c>
      <x:c r="G43" s="14">
        <x:f t="shared" si="13"/>
        <x:v>2428.7363347249948</x:v>
      </x:c>
      <x:c r="H43" s="14">
        <x:f t="shared" si="1"/>
        <x:v>2477.3691265764733</x:v>
      </x:c>
      <x:c r="I43" s="14" t="n">
        <x:f>MOD(H43-Settings!$B$32,Settings!$B$33)</x:f>
        <x:v>317.36912657647326</x:v>
      </x:c>
      <x:c r="J43" s="14" t="n">
        <x:f>IF(I43&lt;Settings!$B$30,IF(Settings!$B$30-I43&gt;=E43,H43,H43+(Settings!$B$30-I43)+Settings!$B$31),H43+(Settings!$B$33-I43))</x:f>
        <x:v>2477.3691265764733</x:v>
      </x:c>
      <x:c r="K43" s="14">
        <x:f t="shared" si="2"/>
        <x:v>2501.3891265764732</x:v>
      </x:c>
      <x:c r="L43" s="14">
        <x:f t="shared" si="3"/>
        <x:v>2501.3891265764732</x:v>
      </x:c>
      <x:c r="M43" s="14">
        <x:f t="shared" si="14"/>
        <x:v>2435.2099646647889</x:v>
      </x:c>
      <x:c r="N43" s="14">
        <x:f t="shared" si="4"/>
        <x:v>2501.3891265764732</x:v>
      </x:c>
      <x:c r="O43" s="13" t="n">
        <x:f>Arrivals!I43</x:f>
        <x:v>3.823315468521645</x:v>
      </x:c>
      <x:c r="P43" s="14">
        <x:f t="shared" si="5"/>
        <x:v>2505.212442044995</x:v>
      </x:c>
      <x:c r="Q43" s="14">
        <x:f t="shared" si="6"/>
        <x:v>27.843315468521723</x:v>
      </x:c>
      <x:c r="R43" s="14">
        <x:f t="shared" si="7"/>
        <x:v>0</x:v>
      </x:c>
      <x:c r="S43" s="14">
        <x:f t="shared" si="8"/>
        <x:v>0</x:v>
      </x:c>
      <x:c r="T43" s="14">
        <x:f t="shared" si="9"/>
        <x:v>0</x:v>
      </x:c>
      <x:c r="U43" s="14">
        <x:f t="shared" si="10"/>
        <x:v>0</x:v>
      </x:c>
      <x:c r="V43" t="str">
        <x:f>IF(MOD(C43-Settings!$B$32,Settings!$B$33)&lt;Settings!$B$30,"Up","Down")</x:f>
        <x:v>Up</x:v>
      </x:c>
      <x:c r="W43" s="15" t="n">
        <x:f>IF(OR(E43&gt;Settings!$B$30,Q43&gt;Settings!$B$37),0,1)</x:f>
        <x:v>1</x:v>
      </x:c>
      <x:c r="X43" s="15" t="n">
        <x:f>IF(AND(W43=1,Q43&lt;=Settings!$B$36),1,0)</x:f>
        <x:v>1</x:v>
      </x:c>
    </x:row>
    <x:row r="44">
      <x:c r="A44">
        <x:v>1</x:v>
      </x:c>
      <x:c r="B44">
        <x:v>39</x:v>
      </x:c>
      <x:c r="C44" s="13" t="n">
        <x:f>Arrivals!F44</x:f>
        <x:v>2533.2671032402213</x:v>
      </x:c>
      <x:c r="D44" s="13" t="n">
        <x:f>Arrivals!K44</x:f>
        <x:v>300</x:v>
      </x:c>
      <x:c r="E44" s="14" t="n">
        <x:f>D44*8/Settings!$B$28+Settings!$B$29</x:f>
        <x:v>24.02</x:v>
      </x:c>
      <x:c r="F44" s="14">
        <x:f t="shared" si="0"/>
        <x:v>2533.2671032402213</x:v>
      </x:c>
      <x:c r="G44" s="14">
        <x:f t="shared" si="13"/>
        <x:v>2501.3891265764732</x:v>
      </x:c>
      <x:c r="H44" s="14">
        <x:f t="shared" si="1"/>
        <x:v>2533.2671032402213</x:v>
      </x:c>
      <x:c r="I44" s="14" t="n">
        <x:f>MOD(H44-Settings!$B$32,Settings!$B$33)</x:f>
        <x:v>373.26710324022133</x:v>
      </x:c>
      <x:c r="J44" s="14" t="n">
        <x:f>IF(I44&lt;Settings!$B$30,IF(Settings!$B$30-I44&gt;=E44,H44,H44+(Settings!$B$30-I44)+Settings!$B$31),H44+(Settings!$B$33-I44))</x:f>
        <x:v>2533.2671032402213</x:v>
      </x:c>
      <x:c r="K44" s="14">
        <x:f t="shared" si="2"/>
        <x:v>2557.2871032402213</x:v>
      </x:c>
      <x:c r="L44" s="14">
        <x:f t="shared" si="3"/>
        <x:v>2557.2871032402213</x:v>
      </x:c>
      <x:c r="M44" s="14">
        <x:f t="shared" si="14"/>
        <x:v>2505.212442044995</x:v>
      </x:c>
      <x:c r="N44" s="14">
        <x:f t="shared" si="4"/>
        <x:v>2557.2871032402213</x:v>
      </x:c>
      <x:c r="O44" s="13" t="n">
        <x:f>Arrivals!I44</x:f>
        <x:v>6.876896628651202</x:v>
      </x:c>
      <x:c r="P44" s="14">
        <x:f t="shared" si="5"/>
        <x:v>2564.1639998688725</x:v>
      </x:c>
      <x:c r="Q44" s="14">
        <x:f t="shared" si="6"/>
        <x:v>30.89689662865112</x:v>
      </x:c>
      <x:c r="R44" s="14">
        <x:f t="shared" si="7"/>
        <x:v>0</x:v>
      </x:c>
      <x:c r="S44" s="14">
        <x:f t="shared" si="8"/>
        <x:v>0</x:v>
      </x:c>
      <x:c r="T44" s="14">
        <x:f t="shared" si="9"/>
        <x:v>0</x:v>
      </x:c>
      <x:c r="U44" s="14">
        <x:f t="shared" si="10"/>
        <x:v>0</x:v>
      </x:c>
      <x:c r="V44" t="str">
        <x:f>IF(MOD(C44-Settings!$B$32,Settings!$B$33)&lt;Settings!$B$30,"Up","Down")</x:f>
        <x:v>Up</x:v>
      </x:c>
      <x:c r="W44" s="15" t="n">
        <x:f>IF(OR(E44&gt;Settings!$B$30,Q44&gt;Settings!$B$37),0,1)</x:f>
        <x:v>1</x:v>
      </x:c>
      <x:c r="X44" s="15" t="n">
        <x:f>IF(AND(W44=1,Q44&lt;=Settings!$B$36),1,0)</x:f>
        <x:v>1</x:v>
      </x:c>
    </x:row>
    <x:row r="45">
      <x:c r="A45">
        <x:v>1</x:v>
      </x:c>
      <x:c r="B45">
        <x:v>40</x:v>
      </x:c>
      <x:c r="C45" s="13" t="n">
        <x:f>Arrivals!F45</x:f>
        <x:v>2581.9072057500875</x:v>
      </x:c>
      <x:c r="D45" s="13" t="n">
        <x:f>Arrivals!K45</x:f>
        <x:v>300</x:v>
      </x:c>
      <x:c r="E45" s="14" t="n">
        <x:f>D45*8/Settings!$B$28+Settings!$B$29</x:f>
        <x:v>24.02</x:v>
      </x:c>
      <x:c r="F45" s="14">
        <x:f t="shared" si="0"/>
        <x:v>2581.9072057500875</x:v>
      </x:c>
      <x:c r="G45" s="14">
        <x:f t="shared" si="13"/>
        <x:v>2557.2871032402213</x:v>
      </x:c>
      <x:c r="H45" s="14">
        <x:f t="shared" si="1"/>
        <x:v>2581.9072057500875</x:v>
      </x:c>
      <x:c r="I45" s="14" t="n">
        <x:f>MOD(H45-Settings!$B$32,Settings!$B$33)</x:f>
        <x:v>421.90720575008754</x:v>
      </x:c>
      <x:c r="J45" s="14" t="n">
        <x:f>IF(I45&lt;Settings!$B$30,IF(Settings!$B$30-I45&gt;=E45,H45,H45+(Settings!$B$30-I45)+Settings!$B$31),H45+(Settings!$B$33-I45))</x:f>
        <x:v>2581.9072057500875</x:v>
      </x:c>
      <x:c r="K45" s="14">
        <x:f t="shared" si="2"/>
        <x:v>2605.9272057500875</x:v>
      </x:c>
      <x:c r="L45" s="14">
        <x:f t="shared" si="3"/>
        <x:v>2605.9272057500875</x:v>
      </x:c>
      <x:c r="M45" s="14">
        <x:f t="shared" si="14"/>
        <x:v>2564.1639998688725</x:v>
      </x:c>
      <x:c r="N45" s="14">
        <x:f t="shared" si="4"/>
        <x:v>2605.9272057500875</x:v>
      </x:c>
      <x:c r="O45" s="13" t="n">
        <x:f>Arrivals!I45</x:f>
        <x:v>0.41876201679640374</x:v>
      </x:c>
      <x:c r="P45" s="14">
        <x:f t="shared" si="5"/>
        <x:v>2606.3459677668839</x:v>
      </x:c>
      <x:c r="Q45" s="14">
        <x:f t="shared" si="6"/>
        <x:v>24.438762016796318</x:v>
      </x:c>
      <x:c r="R45" s="14">
        <x:f t="shared" si="7"/>
        <x:v>0</x:v>
      </x:c>
      <x:c r="S45" s="14">
        <x:f t="shared" si="8"/>
        <x:v>0</x:v>
      </x:c>
      <x:c r="T45" s="14">
        <x:f t="shared" si="9"/>
        <x:v>0</x:v>
      </x:c>
      <x:c r="U45" s="14">
        <x:f t="shared" si="10"/>
        <x:v>0</x:v>
      </x:c>
      <x:c r="V45" t="str">
        <x:f>IF(MOD(C45-Settings!$B$32,Settings!$B$33)&lt;Settings!$B$30,"Up","Down")</x:f>
        <x:v>Up</x:v>
      </x:c>
      <x:c r="W45" s="15" t="n">
        <x:f>IF(OR(E45&gt;Settings!$B$30,Q45&gt;Settings!$B$37),0,1)</x:f>
        <x:v>1</x:v>
      </x:c>
      <x:c r="X45" s="15" t="n">
        <x:f>IF(AND(W45=1,Q45&lt;=Settings!$B$36),1,0)</x:f>
        <x:v>1</x:v>
      </x:c>
    </x:row>
    <x:row r="46">
      <x:c r="A46">
        <x:v>1</x:v>
      </x:c>
      <x:c r="B46">
        <x:v>41</x:v>
      </x:c>
      <x:c r="C46" s="13" t="n">
        <x:f>Arrivals!F46</x:f>
        <x:v>2600.467839022489</x:v>
      </x:c>
      <x:c r="D46" s="13" t="n">
        <x:f>Arrivals!K46</x:f>
        <x:v>300</x:v>
      </x:c>
      <x:c r="E46" s="14" t="n">
        <x:f>D46*8/Settings!$B$28+Settings!$B$29</x:f>
        <x:v>24.02</x:v>
      </x:c>
      <x:c r="F46" s="14">
        <x:f t="shared" si="0"/>
        <x:v>2600.467839022489</x:v>
      </x:c>
      <x:c r="G46" s="14">
        <x:f t="shared" si="13"/>
        <x:v>2605.9272057500875</x:v>
      </x:c>
      <x:c r="H46" s="14">
        <x:f t="shared" si="1"/>
        <x:v>2605.9272057500875</x:v>
      </x:c>
      <x:c r="I46" s="14" t="n">
        <x:f>MOD(H46-Settings!$B$32,Settings!$B$33)</x:f>
        <x:v>445.9272057500875</x:v>
      </x:c>
      <x:c r="J46" s="14" t="n">
        <x:f>IF(I46&lt;Settings!$B$30,IF(Settings!$B$30-I46&gt;=E46,H46,H46+(Settings!$B$30-I46)+Settings!$B$31),H46+(Settings!$B$33-I46))</x:f>
        <x:v>2605.9272057500875</x:v>
      </x:c>
      <x:c r="K46" s="14">
        <x:f t="shared" si="2"/>
        <x:v>2629.9472057500875</x:v>
      </x:c>
      <x:c r="L46" s="14">
        <x:f t="shared" si="3"/>
        <x:v>2629.9472057500875</x:v>
      </x:c>
      <x:c r="M46" s="14">
        <x:f t="shared" si="14"/>
        <x:v>2606.3459677668839</x:v>
      </x:c>
      <x:c r="N46" s="14">
        <x:f t="shared" si="4"/>
        <x:v>2629.9472057500875</x:v>
      </x:c>
      <x:c r="O46" s="13" t="n">
        <x:f>Arrivals!I46</x:f>
        <x:v>3.300407946032889</x:v>
      </x:c>
      <x:c r="P46" s="14">
        <x:f t="shared" si="5"/>
        <x:v>2633.2476136961204</x:v>
      </x:c>
      <x:c r="Q46" s="14">
        <x:f t="shared" si="6"/>
        <x:v>32.779774673631437</x:v>
      </x:c>
      <x:c r="R46" s="14">
        <x:f t="shared" si="7"/>
        <x:v>5.4593667275985354</x:v>
      </x:c>
      <x:c r="S46" s="14">
        <x:f t="shared" si="8"/>
        <x:v>0</x:v>
      </x:c>
      <x:c r="T46" s="14">
        <x:f t="shared" si="9"/>
        <x:v>0</x:v>
      </x:c>
      <x:c r="U46" s="14">
        <x:f t="shared" si="10"/>
        <x:v>5.4593667275985354</x:v>
      </x:c>
      <x:c r="V46" t="str">
        <x:f>IF(MOD(C46-Settings!$B$32,Settings!$B$33)&lt;Settings!$B$30,"Up","Down")</x:f>
        <x:v>Up</x:v>
      </x:c>
      <x:c r="W46" s="15" t="n">
        <x:f>IF(OR(E46&gt;Settings!$B$30,Q46&gt;Settings!$B$37),0,1)</x:f>
        <x:v>1</x:v>
      </x:c>
      <x:c r="X46" s="15" t="n">
        <x:f>IF(AND(W46=1,Q46&lt;=Settings!$B$36),1,0)</x:f>
        <x:v>1</x:v>
      </x:c>
    </x:row>
    <x:row r="47">
      <x:c r="A47">
        <x:v>1</x:v>
      </x:c>
      <x:c r="B47">
        <x:v>42</x:v>
      </x:c>
      <x:c r="C47" s="13" t="n">
        <x:f>Arrivals!F47</x:f>
        <x:v>2721.255826919866</x:v>
      </x:c>
      <x:c r="D47" s="13" t="n">
        <x:f>Arrivals!K47</x:f>
        <x:v>300</x:v>
      </x:c>
      <x:c r="E47" s="14" t="n">
        <x:f>D47*8/Settings!$B$28+Settings!$B$29</x:f>
        <x:v>24.02</x:v>
      </x:c>
      <x:c r="F47" s="14">
        <x:f t="shared" si="0"/>
        <x:v>2721.2558269198662</x:v>
      </x:c>
      <x:c r="G47" s="14">
        <x:f t="shared" si="13"/>
        <x:v>2629.9472057500875</x:v>
      </x:c>
      <x:c r="H47" s="14">
        <x:f t="shared" si="1"/>
        <x:v>2721.2558269198662</x:v>
      </x:c>
      <x:c r="I47" s="14" t="n">
        <x:f>MOD(H47-Settings!$B$32,Settings!$B$33)</x:f>
        <x:v>561.2558269198662</x:v>
      </x:c>
      <x:c r="J47" s="14" t="n">
        <x:f>IF(I47&lt;Settings!$B$30,IF(Settings!$B$30-I47&gt;=E47,H47,H47+(Settings!$B$30-I47)+Settings!$B$31),H47+(Settings!$B$33-I47))</x:f>
        <x:v>2721.255826919866</x:v>
      </x:c>
      <x:c r="K47" s="14">
        <x:f t="shared" si="2"/>
        <x:v>2745.2758269198662</x:v>
      </x:c>
      <x:c r="L47" s="14">
        <x:f t="shared" si="3"/>
        <x:v>2745.2758269198662</x:v>
      </x:c>
      <x:c r="M47" s="14">
        <x:f t="shared" si="14"/>
        <x:v>2633.2476136961204</x:v>
      </x:c>
      <x:c r="N47" s="14">
        <x:f t="shared" si="4"/>
        <x:v>2745.2758269198662</x:v>
      </x:c>
      <x:c r="O47" s="13" t="n">
        <x:f>Arrivals!I47</x:f>
        <x:v>1.6355820316350236</x:v>
      </x:c>
      <x:c r="P47" s="14">
        <x:f t="shared" si="5"/>
        <x:v>2746.911408951501</x:v>
      </x:c>
      <x:c r="Q47" s="14">
        <x:f t="shared" si="6"/>
        <x:v>25.655582031634822</x:v>
      </x:c>
      <x:c r="R47" s="14">
        <x:f t="shared" si="7"/>
        <x:v>0</x:v>
      </x:c>
      <x:c r="S47" s="14">
        <x:f t="shared" si="8"/>
        <x:v>0</x:v>
      </x:c>
      <x:c r="T47" s="14">
        <x:f t="shared" si="9"/>
        <x:v>0</x:v>
      </x:c>
      <x:c r="U47" s="14">
        <x:f t="shared" si="10"/>
        <x:v>0</x:v>
      </x:c>
      <x:c r="V47" t="str">
        <x:f>IF(MOD(C47-Settings!$B$32,Settings!$B$33)&lt;Settings!$B$30,"Up","Down")</x:f>
        <x:v>Up</x:v>
      </x:c>
      <x:c r="W47" s="15" t="n">
        <x:f>IF(OR(E47&gt;Settings!$B$30,Q47&gt;Settings!$B$37),0,1)</x:f>
        <x:v>1</x:v>
      </x:c>
      <x:c r="X47" s="15" t="n">
        <x:f>IF(AND(W47=1,Q47&lt;=Settings!$B$36),1,0)</x:f>
        <x:v>1</x:v>
      </x:c>
    </x:row>
    <x:row r="48">
      <x:c r="A48">
        <x:v>1</x:v>
      </x:c>
      <x:c r="B48">
        <x:v>43</x:v>
      </x:c>
      <x:c r="C48" s="13" t="n">
        <x:f>Arrivals!F48</x:f>
        <x:v>2727.374577917526</x:v>
      </x:c>
      <x:c r="D48" s="13" t="n">
        <x:f>Arrivals!K48</x:f>
        <x:v>300</x:v>
      </x:c>
      <x:c r="E48" s="14" t="n">
        <x:f>D48*8/Settings!$B$28+Settings!$B$29</x:f>
        <x:v>24.02</x:v>
      </x:c>
      <x:c r="F48" s="14">
        <x:f t="shared" si="0"/>
        <x:v>2727.374577917526</x:v>
      </x:c>
      <x:c r="G48" s="14">
        <x:f t="shared" si="13"/>
        <x:v>2745.2758269198662</x:v>
      </x:c>
      <x:c r="H48" s="14">
        <x:f t="shared" si="1"/>
        <x:v>2745.2758269198662</x:v>
      </x:c>
      <x:c r="I48" s="14" t="n">
        <x:f>MOD(H48-Settings!$B$32,Settings!$B$33)</x:f>
        <x:v>585.2758269198662</x:v>
      </x:c>
      <x:c r="J48" s="14" t="n">
        <x:f>IF(I48&lt;Settings!$B$30,IF(Settings!$B$30-I48&gt;=E48,H48,H48+(Settings!$B$30-I48)+Settings!$B$31),H48+(Settings!$B$33-I48))</x:f>
        <x:v>2880</x:v>
      </x:c>
      <x:c r="K48" s="14">
        <x:f t="shared" si="2"/>
        <x:v>2904.02</x:v>
      </x:c>
      <x:c r="L48" s="14">
        <x:f t="shared" si="3"/>
        <x:v>2904.02</x:v>
      </x:c>
      <x:c r="M48" s="14">
        <x:f t="shared" si="14"/>
        <x:v>2746.911408951501</x:v>
      </x:c>
      <x:c r="N48" s="14">
        <x:f t="shared" si="4"/>
        <x:v>2904.02</x:v>
      </x:c>
      <x:c r="O48" s="13" t="n">
        <x:f>Arrivals!I48</x:f>
        <x:v>4.869160277236359</x:v>
      </x:c>
      <x:c r="P48" s="14">
        <x:f t="shared" si="5"/>
        <x:v>2908.8891602772364</x:v>
      </x:c>
      <x:c r="Q48" s="14">
        <x:f t="shared" si="6"/>
        <x:v>181.5145823597104</x:v>
      </x:c>
      <x:c r="R48" s="14">
        <x:f t="shared" si="7"/>
        <x:v>17.901249002340137</x:v>
      </x:c>
      <x:c r="S48" s="14">
        <x:f t="shared" si="8"/>
        <x:v>134.72417308013382</x:v>
      </x:c>
      <x:c r="T48" s="14">
        <x:f t="shared" si="9"/>
        <x:v>0</x:v>
      </x:c>
      <x:c r="U48" s="14">
        <x:f t="shared" si="10"/>
        <x:v>152.62542208247396</x:v>
      </x:c>
      <x:c r="V48" t="str">
        <x:f>IF(MOD(C48-Settings!$B$32,Settings!$B$33)&lt;Settings!$B$30,"Up","Down")</x:f>
        <x:v>Up</x:v>
      </x:c>
      <x:c r="W48" s="15" t="n">
        <x:f>IF(OR(E48&gt;Settings!$B$30,Q48&gt;Settings!$B$37),0,1)</x:f>
        <x:v>1</x:v>
      </x:c>
      <x:c r="X48" s="15" t="n">
        <x:f>IF(AND(W48=1,Q48&lt;=Settings!$B$36),1,0)</x:f>
        <x:v>0</x:v>
      </x:c>
    </x:row>
    <x:row r="49">
      <x:c r="A49">
        <x:v>1</x:v>
      </x:c>
      <x:c r="B49">
        <x:v>44</x:v>
      </x:c>
      <x:c r="C49" s="13" t="n">
        <x:f>Arrivals!F49</x:f>
        <x:v>2765.0590967208273</x:v>
      </x:c>
      <x:c r="D49" s="13" t="n">
        <x:f>Arrivals!K49</x:f>
        <x:v>300</x:v>
      </x:c>
      <x:c r="E49" s="14" t="n">
        <x:f>D49*8/Settings!$B$28+Settings!$B$29</x:f>
        <x:v>24.02</x:v>
      </x:c>
      <x:c r="F49" s="14">
        <x:f t="shared" si="0"/>
        <x:v>2765.0590967208273</x:v>
      </x:c>
      <x:c r="G49" s="14">
        <x:f t="shared" si="13"/>
        <x:v>2904.02</x:v>
      </x:c>
      <x:c r="H49" s="14">
        <x:f t="shared" si="1"/>
        <x:v>2904.02</x:v>
      </x:c>
      <x:c r="I49" s="14" t="n">
        <x:f>MOD(H49-Settings!$B$32,Settings!$B$33)</x:f>
        <x:v>24.019999999999982</x:v>
      </x:c>
      <x:c r="J49" s="14" t="n">
        <x:f>IF(I49&lt;Settings!$B$30,IF(Settings!$B$30-I49&gt;=E49,H49,H49+(Settings!$B$30-I49)+Settings!$B$31),H49+(Settings!$B$33-I49))</x:f>
        <x:v>2904.02</x:v>
      </x:c>
      <x:c r="K49" s="14">
        <x:f t="shared" si="2"/>
        <x:v>2928.04</x:v>
      </x:c>
      <x:c r="L49" s="14">
        <x:f t="shared" si="3"/>
        <x:v>2928.04</x:v>
      </x:c>
      <x:c r="M49" s="14">
        <x:f t="shared" si="14"/>
        <x:v>2908.8891602772364</x:v>
      </x:c>
      <x:c r="N49" s="14">
        <x:f t="shared" si="4"/>
        <x:v>2928.04</x:v>
      </x:c>
      <x:c r="O49" s="13" t="n">
        <x:f>Arrivals!I49</x:f>
        <x:v>3.683734519136872</x:v>
      </x:c>
      <x:c r="P49" s="14">
        <x:f t="shared" si="5"/>
        <x:v>2931.723734519137</x:v>
      </x:c>
      <x:c r="Q49" s="14">
        <x:f t="shared" si="6"/>
        <x:v>166.66463779830974</x:v>
      </x:c>
      <x:c r="R49" s="14">
        <x:f t="shared" si="7"/>
        <x:v>138.96090327917273</x:v>
      </x:c>
      <x:c r="S49" s="14">
        <x:f t="shared" si="8"/>
        <x:v>0</x:v>
      </x:c>
      <x:c r="T49" s="14">
        <x:f t="shared" si="9"/>
        <x:v>0</x:v>
      </x:c>
      <x:c r="U49" s="14">
        <x:f t="shared" si="10"/>
        <x:v>138.96090327917273</x:v>
      </x:c>
      <x:c r="V49" t="str">
        <x:f>IF(MOD(C49-Settings!$B$32,Settings!$B$33)&lt;Settings!$B$30,"Up","Down")</x:f>
        <x:v>Down</x:v>
      </x:c>
      <x:c r="W49" s="15" t="n">
        <x:f>IF(OR(E49&gt;Settings!$B$30,Q49&gt;Settings!$B$37),0,1)</x:f>
        <x:v>1</x:v>
      </x:c>
      <x:c r="X49" s="15" t="n">
        <x:f>IF(AND(W49=1,Q49&lt;=Settings!$B$36),1,0)</x:f>
        <x:v>0</x:v>
      </x:c>
    </x:row>
    <x:row r="50">
      <x:c r="A50">
        <x:v>1</x:v>
      </x:c>
      <x:c r="B50">
        <x:v>45</x:v>
      </x:c>
      <x:c r="C50" s="13" t="n">
        <x:f>Arrivals!F50</x:f>
        <x:v>2804.830133870865</x:v>
      </x:c>
      <x:c r="D50" s="13" t="n">
        <x:f>Arrivals!K50</x:f>
        <x:v>300</x:v>
      </x:c>
      <x:c r="E50" s="14" t="n">
        <x:f>D50*8/Settings!$B$28+Settings!$B$29</x:f>
        <x:v>24.02</x:v>
      </x:c>
      <x:c r="F50" s="14">
        <x:f t="shared" si="0"/>
        <x:v>2804.8301338708652</x:v>
      </x:c>
      <x:c r="G50" s="14">
        <x:f t="shared" si="13"/>
        <x:v>2928.04</x:v>
      </x:c>
      <x:c r="H50" s="14">
        <x:f t="shared" si="1"/>
        <x:v>2928.04</x:v>
      </x:c>
      <x:c r="I50" s="14" t="n">
        <x:f>MOD(H50-Settings!$B$32,Settings!$B$33)</x:f>
        <x:v>48.039999999999964</x:v>
      </x:c>
      <x:c r="J50" s="14" t="n">
        <x:f>IF(I50&lt;Settings!$B$30,IF(Settings!$B$30-I50&gt;=E50,H50,H50+(Settings!$B$30-I50)+Settings!$B$31),H50+(Settings!$B$33-I50))</x:f>
        <x:v>2928.04</x:v>
      </x:c>
      <x:c r="K50" s="14">
        <x:f t="shared" si="2"/>
        <x:v>2952.06</x:v>
      </x:c>
      <x:c r="L50" s="14">
        <x:f t="shared" si="3"/>
        <x:v>2952.06</x:v>
      </x:c>
      <x:c r="M50" s="14">
        <x:f t="shared" si="14"/>
        <x:v>2931.723734519137</x:v>
      </x:c>
      <x:c r="N50" s="14">
        <x:f t="shared" si="4"/>
        <x:v>2952.06</x:v>
      </x:c>
      <x:c r="O50" s="13" t="n">
        <x:f>Arrivals!I50</x:f>
        <x:v>1.6676781942890417</x:v>
      </x:c>
      <x:c r="P50" s="14">
        <x:f t="shared" si="5"/>
        <x:v>2953.7276781942892</x:v>
      </x:c>
      <x:c r="Q50" s="14">
        <x:f t="shared" si="6"/>
        <x:v>148.89754432342397</x:v>
      </x:c>
      <x:c r="R50" s="14">
        <x:f t="shared" si="7"/>
        <x:v>123.20986612913475</x:v>
      </x:c>
      <x:c r="S50" s="14">
        <x:f t="shared" si="8"/>
        <x:v>0</x:v>
      </x:c>
      <x:c r="T50" s="14">
        <x:f t="shared" si="9"/>
        <x:v>0</x:v>
      </x:c>
      <x:c r="U50" s="14">
        <x:f t="shared" si="10"/>
        <x:v>123.20986612913475</x:v>
      </x:c>
      <x:c r="V50" t="str">
        <x:f>IF(MOD(C50-Settings!$B$32,Settings!$B$33)&lt;Settings!$B$30,"Up","Down")</x:f>
        <x:v>Down</x:v>
      </x:c>
      <x:c r="W50" s="15" t="n">
        <x:f>IF(OR(E50&gt;Settings!$B$30,Q50&gt;Settings!$B$37),0,1)</x:f>
        <x:v>1</x:v>
      </x:c>
      <x:c r="X50" s="15" t="n">
        <x:f>IF(AND(W50=1,Q50&lt;=Settings!$B$36),1,0)</x:f>
        <x:v>0</x:v>
      </x:c>
    </x:row>
    <x:row r="51">
      <x:c r="A51">
        <x:v>1</x:v>
      </x:c>
      <x:c r="B51">
        <x:v>46</x:v>
      </x:c>
      <x:c r="C51" s="13" t="n">
        <x:f>Arrivals!F51</x:f>
        <x:v>2805.245088472293</x:v>
      </x:c>
      <x:c r="D51" s="13" t="n">
        <x:f>Arrivals!K51</x:f>
        <x:v>300</x:v>
      </x:c>
      <x:c r="E51" s="14" t="n">
        <x:f>D51*8/Settings!$B$28+Settings!$B$29</x:f>
        <x:v>24.02</x:v>
      </x:c>
      <x:c r="F51" s="14">
        <x:f t="shared" si="0"/>
        <x:v>2805.245088472293</x:v>
      </x:c>
      <x:c r="G51" s="14">
        <x:f t="shared" si="13"/>
        <x:v>2952.06</x:v>
      </x:c>
      <x:c r="H51" s="14">
        <x:f t="shared" si="1"/>
        <x:v>2952.06</x:v>
      </x:c>
      <x:c r="I51" s="14" t="n">
        <x:f>MOD(H51-Settings!$B$32,Settings!$B$33)</x:f>
        <x:v>72.05999999999995</x:v>
      </x:c>
      <x:c r="J51" s="14" t="n">
        <x:f>IF(I51&lt;Settings!$B$30,IF(Settings!$B$30-I51&gt;=E51,H51,H51+(Settings!$B$30-I51)+Settings!$B$31),H51+(Settings!$B$33-I51))</x:f>
        <x:v>2952.06</x:v>
      </x:c>
      <x:c r="K51" s="14">
        <x:f t="shared" si="2"/>
        <x:v>2976.08</x:v>
      </x:c>
      <x:c r="L51" s="14">
        <x:f t="shared" si="3"/>
        <x:v>2976.08</x:v>
      </x:c>
      <x:c r="M51" s="14">
        <x:f t="shared" si="14"/>
        <x:v>2953.7276781942892</x:v>
      </x:c>
      <x:c r="N51" s="14">
        <x:f t="shared" si="4"/>
        <x:v>2976.08</x:v>
      </x:c>
      <x:c r="O51" s="13" t="n">
        <x:f>Arrivals!I51</x:f>
        <x:v>11.548903449119665</x:v>
      </x:c>
      <x:c r="P51" s="14">
        <x:f t="shared" si="5"/>
        <x:v>2987.6289034491197</x:v>
      </x:c>
      <x:c r="Q51" s="14">
        <x:f t="shared" si="6"/>
        <x:v>182.38381497682667</x:v>
      </x:c>
      <x:c r="R51" s="14">
        <x:f t="shared" si="7"/>
        <x:v>146.81491152770695</x:v>
      </x:c>
      <x:c r="S51" s="14">
        <x:f t="shared" si="8"/>
        <x:v>0</x:v>
      </x:c>
      <x:c r="T51" s="14">
        <x:f t="shared" si="9"/>
        <x:v>0</x:v>
      </x:c>
      <x:c r="U51" s="14">
        <x:f t="shared" si="10"/>
        <x:v>146.81491152770695</x:v>
      </x:c>
      <x:c r="V51" t="str">
        <x:f>IF(MOD(C51-Settings!$B$32,Settings!$B$33)&lt;Settings!$B$30,"Up","Down")</x:f>
        <x:v>Down</x:v>
      </x:c>
      <x:c r="W51" s="15" t="n">
        <x:f>IF(OR(E51&gt;Settings!$B$30,Q51&gt;Settings!$B$37),0,1)</x:f>
        <x:v>1</x:v>
      </x:c>
      <x:c r="X51" s="15" t="n">
        <x:f>IF(AND(W51=1,Q51&lt;=Settings!$B$36),1,0)</x:f>
        <x:v>0</x:v>
      </x:c>
    </x:row>
    <x:row r="52">
      <x:c r="A52">
        <x:v>1</x:v>
      </x:c>
      <x:c r="B52">
        <x:v>47</x:v>
      </x:c>
      <x:c r="C52" s="13" t="n">
        <x:f>Arrivals!F52</x:f>
        <x:v>2913.239943958502</x:v>
      </x:c>
      <x:c r="D52" s="13" t="n">
        <x:f>Arrivals!K52</x:f>
        <x:v>300</x:v>
      </x:c>
      <x:c r="E52" s="14" t="n">
        <x:f>D52*8/Settings!$B$28+Settings!$B$29</x:f>
        <x:v>24.02</x:v>
      </x:c>
      <x:c r="F52" s="14">
        <x:f t="shared" si="0"/>
        <x:v>2913.239943958502</x:v>
      </x:c>
      <x:c r="G52" s="14">
        <x:f t="shared" si="13"/>
        <x:v>2976.08</x:v>
      </x:c>
      <x:c r="H52" s="14">
        <x:f t="shared" si="1"/>
        <x:v>2976.08</x:v>
      </x:c>
      <x:c r="I52" s="14" t="n">
        <x:f>MOD(H52-Settings!$B$32,Settings!$B$33)</x:f>
        <x:v>96.07999999999993</x:v>
      </x:c>
      <x:c r="J52" s="14" t="n">
        <x:f>IF(I52&lt;Settings!$B$30,IF(Settings!$B$30-I52&gt;=E52,H52,H52+(Settings!$B$30-I52)+Settings!$B$31),H52+(Settings!$B$33-I52))</x:f>
        <x:v>2976.08</x:v>
      </x:c>
      <x:c r="K52" s="14">
        <x:f t="shared" si="2"/>
        <x:v>3000.1</x:v>
      </x:c>
      <x:c r="L52" s="14">
        <x:f t="shared" si="3"/>
        <x:v>3000.1</x:v>
      </x:c>
      <x:c r="M52" s="14">
        <x:f t="shared" si="14"/>
        <x:v>2987.6289034491197</x:v>
      </x:c>
      <x:c r="N52" s="14">
        <x:f t="shared" si="4"/>
        <x:v>3000.1</x:v>
      </x:c>
      <x:c r="O52" s="13" t="n">
        <x:f>Arrivals!I52</x:f>
        <x:v>1.6364465016905534</x:v>
      </x:c>
      <x:c r="P52" s="14">
        <x:f t="shared" si="5"/>
        <x:v>3001.7364465016904</x:v>
      </x:c>
      <x:c r="Q52" s="14">
        <x:f t="shared" si="6"/>
        <x:v>88.496502543188399</x:v>
      </x:c>
      <x:c r="R52" s="14">
        <x:f t="shared" si="7"/>
        <x:v>62.840056041497974</x:v>
      </x:c>
      <x:c r="S52" s="14">
        <x:f t="shared" si="8"/>
        <x:v>0</x:v>
      </x:c>
      <x:c r="T52" s="14">
        <x:f t="shared" si="9"/>
        <x:v>0</x:v>
      </x:c>
      <x:c r="U52" s="14">
        <x:f t="shared" si="10"/>
        <x:v>62.840056041497974</x:v>
      </x:c>
      <x:c r="V52" t="str">
        <x:f>IF(MOD(C52-Settings!$B$32,Settings!$B$33)&lt;Settings!$B$30,"Up","Down")</x:f>
        <x:v>Up</x:v>
      </x:c>
      <x:c r="W52" s="15" t="n">
        <x:f>IF(OR(E52&gt;Settings!$B$30,Q52&gt;Settings!$B$37),0,1)</x:f>
        <x:v>1</x:v>
      </x:c>
      <x:c r="X52" s="15" t="n">
        <x:f>IF(AND(W52=1,Q52&lt;=Settings!$B$36),1,0)</x:f>
        <x:v>1</x:v>
      </x:c>
    </x:row>
    <x:row r="53">
      <x:c r="A53">
        <x:v>1</x:v>
      </x:c>
      <x:c r="B53">
        <x:v>48</x:v>
      </x:c>
      <x:c r="C53" s="13" t="n">
        <x:f>Arrivals!F53</x:f>
        <x:v>2965.7732276450165</x:v>
      </x:c>
      <x:c r="D53" s="13" t="n">
        <x:f>Arrivals!K53</x:f>
        <x:v>300</x:v>
      </x:c>
      <x:c r="E53" s="14" t="n">
        <x:f>D53*8/Settings!$B$28+Settings!$B$29</x:f>
        <x:v>24.02</x:v>
      </x:c>
      <x:c r="F53" s="14">
        <x:f t="shared" si="0"/>
        <x:v>2965.7732276450165</x:v>
      </x:c>
      <x:c r="G53" s="14">
        <x:f t="shared" si="13"/>
        <x:v>3000.1</x:v>
      </x:c>
      <x:c r="H53" s="14">
        <x:f t="shared" si="1"/>
        <x:v>3000.1</x:v>
      </x:c>
      <x:c r="I53" s="14" t="n">
        <x:f>MOD(H53-Settings!$B$32,Settings!$B$33)</x:f>
        <x:v>120.09999999999991</x:v>
      </x:c>
      <x:c r="J53" s="14" t="n">
        <x:f>IF(I53&lt;Settings!$B$30,IF(Settings!$B$30-I53&gt;=E53,H53,H53+(Settings!$B$30-I53)+Settings!$B$31),H53+(Settings!$B$33-I53))</x:f>
        <x:v>3000.1</x:v>
      </x:c>
      <x:c r="K53" s="14">
        <x:f t="shared" si="2"/>
        <x:v>3024.12</x:v>
      </x:c>
      <x:c r="L53" s="14">
        <x:f t="shared" si="3"/>
        <x:v>3024.12</x:v>
      </x:c>
      <x:c r="M53" s="14">
        <x:f t="shared" si="14"/>
        <x:v>3001.7364465016904</x:v>
      </x:c>
      <x:c r="N53" s="14">
        <x:f t="shared" si="4"/>
        <x:v>3024.12</x:v>
      </x:c>
      <x:c r="O53" s="13" t="n">
        <x:f>Arrivals!I53</x:f>
        <x:v>0.49744888554275796</x:v>
      </x:c>
      <x:c r="P53" s="14">
        <x:f t="shared" si="5"/>
        <x:v>3024.6174488855427</x:v>
      </x:c>
      <x:c r="Q53" s="14">
        <x:f t="shared" si="6"/>
        <x:v>58.844221240526167</x:v>
      </x:c>
      <x:c r="R53" s="14">
        <x:f t="shared" si="7"/>
        <x:v>34.326772354983405</x:v>
      </x:c>
      <x:c r="S53" s="14">
        <x:f t="shared" si="8"/>
        <x:v>0</x:v>
      </x:c>
      <x:c r="T53" s="14">
        <x:f t="shared" si="9"/>
        <x:v>0</x:v>
      </x:c>
      <x:c r="U53" s="14">
        <x:f t="shared" si="10"/>
        <x:v>34.326772354983405</x:v>
      </x:c>
      <x:c r="V53" t="str">
        <x:f>IF(MOD(C53-Settings!$B$32,Settings!$B$33)&lt;Settings!$B$30,"Up","Down")</x:f>
        <x:v>Up</x:v>
      </x:c>
      <x:c r="W53" s="15" t="n">
        <x:f>IF(OR(E53&gt;Settings!$B$30,Q53&gt;Settings!$B$37),0,1)</x:f>
        <x:v>1</x:v>
      </x:c>
      <x:c r="X53" s="15" t="n">
        <x:f>IF(AND(W53=1,Q53&lt;=Settings!$B$36),1,0)</x:f>
        <x:v>1</x:v>
      </x:c>
    </x:row>
    <x:row r="54">
      <x:c r="A54">
        <x:v>1</x:v>
      </x:c>
      <x:c r="B54">
        <x:v>49</x:v>
      </x:c>
      <x:c r="C54" s="13" t="n">
        <x:f>Arrivals!F54</x:f>
        <x:v>3035.178265861164</x:v>
      </x:c>
      <x:c r="D54" s="13" t="n">
        <x:f>Arrivals!K54</x:f>
        <x:v>300</x:v>
      </x:c>
      <x:c r="E54" s="14" t="n">
        <x:f>D54*8/Settings!$B$28+Settings!$B$29</x:f>
        <x:v>24.02</x:v>
      </x:c>
      <x:c r="F54" s="14">
        <x:f t="shared" si="0"/>
        <x:v>3035.1782658611642</x:v>
      </x:c>
      <x:c r="G54" s="14">
        <x:f t="shared" si="13"/>
        <x:v>3024.12</x:v>
      </x:c>
      <x:c r="H54" s="14">
        <x:f t="shared" si="1"/>
        <x:v>3035.1782658611642</x:v>
      </x:c>
      <x:c r="I54" s="14" t="n">
        <x:f>MOD(H54-Settings!$B$32,Settings!$B$33)</x:f>
        <x:v>155.17826586116416</x:v>
      </x:c>
      <x:c r="J54" s="14" t="n">
        <x:f>IF(I54&lt;Settings!$B$30,IF(Settings!$B$30-I54&gt;=E54,H54,H54+(Settings!$B$30-I54)+Settings!$B$31),H54+(Settings!$B$33-I54))</x:f>
        <x:v>3035.178265861164</x:v>
      </x:c>
      <x:c r="K54" s="14">
        <x:f t="shared" si="2"/>
        <x:v>3059.1982658611641</x:v>
      </x:c>
      <x:c r="L54" s="14">
        <x:f t="shared" si="3"/>
        <x:v>3059.1982658611641</x:v>
      </x:c>
      <x:c r="M54" s="14">
        <x:f t="shared" si="14"/>
        <x:v>3024.6174488855427</x:v>
      </x:c>
      <x:c r="N54" s="14">
        <x:f t="shared" si="4"/>
        <x:v>3059.1982658611641</x:v>
      </x:c>
      <x:c r="O54" s="13" t="n">
        <x:f>Arrivals!I54</x:f>
        <x:v>2.1236279016946433</x:v>
      </x:c>
      <x:c r="P54" s="14">
        <x:f t="shared" si="5"/>
        <x:v>3061.321893762859</x:v>
      </x:c>
      <x:c r="Q54" s="14">
        <x:f t="shared" si="6"/>
        <x:v>26.143627901694799</x:v>
      </x:c>
      <x:c r="R54" s="14">
        <x:f t="shared" si="7"/>
        <x:v>0</x:v>
      </x:c>
      <x:c r="S54" s="14">
        <x:f t="shared" si="8"/>
        <x:v>0</x:v>
      </x:c>
      <x:c r="T54" s="14">
        <x:f t="shared" si="9"/>
        <x:v>0</x:v>
      </x:c>
      <x:c r="U54" s="14">
        <x:f t="shared" si="10"/>
        <x:v>0</x:v>
      </x:c>
      <x:c r="V54" t="str">
        <x:f>IF(MOD(C54-Settings!$B$32,Settings!$B$33)&lt;Settings!$B$30,"Up","Down")</x:f>
        <x:v>Up</x:v>
      </x:c>
      <x:c r="W54" s="15" t="n">
        <x:f>IF(OR(E54&gt;Settings!$B$30,Q54&gt;Settings!$B$37),0,1)</x:f>
        <x:v>1</x:v>
      </x:c>
      <x:c r="X54" s="15" t="n">
        <x:f>IF(AND(W54=1,Q54&lt;=Settings!$B$36),1,0)</x:f>
        <x:v>1</x:v>
      </x:c>
    </x:row>
    <x:row r="55">
      <x:c r="A55">
        <x:v>1</x:v>
      </x:c>
      <x:c r="B55">
        <x:v>50</x:v>
      </x:c>
      <x:c r="C55" s="13" t="n">
        <x:f>Arrivals!F55</x:f>
        <x:v>3040.8231666334746</x:v>
      </x:c>
      <x:c r="D55" s="13" t="n">
        <x:f>Arrivals!K55</x:f>
        <x:v>300</x:v>
      </x:c>
      <x:c r="E55" s="14" t="n">
        <x:f>D55*8/Settings!$B$28+Settings!$B$29</x:f>
        <x:v>24.02</x:v>
      </x:c>
      <x:c r="F55" s="14">
        <x:f t="shared" si="0"/>
        <x:v>3040.8231666334746</x:v>
      </x:c>
      <x:c r="G55" s="14">
        <x:f t="shared" si="13"/>
        <x:v>3059.1982658611641</x:v>
      </x:c>
      <x:c r="H55" s="14">
        <x:f t="shared" si="1"/>
        <x:v>3059.1982658611641</x:v>
      </x:c>
      <x:c r="I55" s="14" t="n">
        <x:f>MOD(H55-Settings!$B$32,Settings!$B$33)</x:f>
        <x:v>179.19826586116415</x:v>
      </x:c>
      <x:c r="J55" s="14" t="n">
        <x:f>IF(I55&lt;Settings!$B$30,IF(Settings!$B$30-I55&gt;=E55,H55,H55+(Settings!$B$30-I55)+Settings!$B$31),H55+(Settings!$B$33-I55))</x:f>
        <x:v>3059.198265861164</x:v>
      </x:c>
      <x:c r="K55" s="14">
        <x:f t="shared" si="2"/>
        <x:v>3083.2182658611641</x:v>
      </x:c>
      <x:c r="L55" s="14">
        <x:f t="shared" si="3"/>
        <x:v>3083.2182658611641</x:v>
      </x:c>
      <x:c r="M55" s="14">
        <x:f t="shared" si="14"/>
        <x:v>3061.321893762859</x:v>
      </x:c>
      <x:c r="N55" s="14">
        <x:f t="shared" si="4"/>
        <x:v>3083.2182658611641</x:v>
      </x:c>
      <x:c r="O55" s="13" t="n">
        <x:f>Arrivals!I55</x:f>
        <x:v>1.3398102334293411</x:v>
      </x:c>
      <x:c r="P55" s="14">
        <x:f t="shared" si="5"/>
        <x:v>3084.5580760945936</x:v>
      </x:c>
      <x:c r="Q55" s="14">
        <x:f t="shared" si="6"/>
        <x:v>43.734909461119059</x:v>
      </x:c>
      <x:c r="R55" s="14">
        <x:f t="shared" si="7"/>
        <x:v>18.375099227689589</x:v>
      </x:c>
      <x:c r="S55" s="14">
        <x:f t="shared" si="8"/>
        <x:v>0</x:v>
      </x:c>
      <x:c r="T55" s="14">
        <x:f t="shared" si="9"/>
        <x:v>0</x:v>
      </x:c>
      <x:c r="U55" s="14">
        <x:f t="shared" si="10"/>
        <x:v>18.375099227689589</x:v>
      </x:c>
      <x:c r="V55" t="str">
        <x:f>IF(MOD(C55-Settings!$B$32,Settings!$B$33)&lt;Settings!$B$30,"Up","Down")</x:f>
        <x:v>Up</x:v>
      </x:c>
      <x:c r="W55" s="15" t="n">
        <x:f>IF(OR(E55&gt;Settings!$B$30,Q55&gt;Settings!$B$37),0,1)</x:f>
        <x:v>1</x:v>
      </x:c>
      <x:c r="X55" s="15" t="n">
        <x:f>IF(AND(W55=1,Q55&lt;=Settings!$B$36),1,0)</x:f>
        <x:v>1</x:v>
      </x:c>
    </x:row>
    <x:row r="56">
      <x:c r="A56">
        <x:v>1</x:v>
      </x:c>
      <x:c r="B56">
        <x:v>51</x:v>
      </x:c>
      <x:c r="C56" s="13" t="n">
        <x:f>Arrivals!F56</x:f>
        <x:v>3048.985357778348</x:v>
      </x:c>
      <x:c r="D56" s="13" t="n">
        <x:f>Arrivals!K56</x:f>
        <x:v>300</x:v>
      </x:c>
      <x:c r="E56" s="14" t="n">
        <x:f>D56*8/Settings!$B$28+Settings!$B$29</x:f>
        <x:v>24.02</x:v>
      </x:c>
      <x:c r="F56" s="14">
        <x:f t="shared" si="0"/>
        <x:v>3048.9853577783479</x:v>
      </x:c>
      <x:c r="G56" s="14">
        <x:f t="shared" si="13"/>
        <x:v>3083.2182658611641</x:v>
      </x:c>
      <x:c r="H56" s="14">
        <x:f t="shared" si="1"/>
        <x:v>3083.2182658611641</x:v>
      </x:c>
      <x:c r="I56" s="14" t="n">
        <x:f>MOD(H56-Settings!$B$32,Settings!$B$33)</x:f>
        <x:v>203.21826586116413</x:v>
      </x:c>
      <x:c r="J56" s="14" t="n">
        <x:f>IF(I56&lt;Settings!$B$30,IF(Settings!$B$30-I56&gt;=E56,H56,H56+(Settings!$B$30-I56)+Settings!$B$31),H56+(Settings!$B$33-I56))</x:f>
        <x:v>3083.218265861164</x:v>
      </x:c>
      <x:c r="K56" s="14">
        <x:f t="shared" si="2"/>
        <x:v>3107.2382658611641</x:v>
      </x:c>
      <x:c r="L56" s="14">
        <x:f t="shared" si="3"/>
        <x:v>3107.2382658611641</x:v>
      </x:c>
      <x:c r="M56" s="14">
        <x:f t="shared" si="14"/>
        <x:v>3084.5580760945936</x:v>
      </x:c>
      <x:c r="N56" s="14">
        <x:f t="shared" si="4"/>
        <x:v>3107.2382658611641</x:v>
      </x:c>
      <x:c r="O56" s="13" t="n">
        <x:f>Arrivals!I56</x:f>
        <x:v>5.425282179104443</x:v>
      </x:c>
      <x:c r="P56" s="14">
        <x:f t="shared" si="5"/>
        <x:v>3112.6635480402688</x:v>
      </x:c>
      <x:c r="Q56" s="14">
        <x:f t="shared" si="6"/>
        <x:v>63.678190261920918</x:v>
      </x:c>
      <x:c r="R56" s="14">
        <x:f t="shared" si="7"/>
        <x:v>34.232908082816266</x:v>
      </x:c>
      <x:c r="S56" s="14">
        <x:f t="shared" si="8"/>
        <x:v>0</x:v>
      </x:c>
      <x:c r="T56" s="14">
        <x:f t="shared" si="9"/>
        <x:v>0</x:v>
      </x:c>
      <x:c r="U56" s="14">
        <x:f t="shared" si="10"/>
        <x:v>34.232908082816266</x:v>
      </x:c>
      <x:c r="V56" t="str">
        <x:f>IF(MOD(C56-Settings!$B$32,Settings!$B$33)&lt;Settings!$B$30,"Up","Down")</x:f>
        <x:v>Up</x:v>
      </x:c>
      <x:c r="W56" s="15" t="n">
        <x:f>IF(OR(E56&gt;Settings!$B$30,Q56&gt;Settings!$B$37),0,1)</x:f>
        <x:v>1</x:v>
      </x:c>
      <x:c r="X56" s="15" t="n">
        <x:f>IF(AND(W56=1,Q56&lt;=Settings!$B$36),1,0)</x:f>
        <x:v>1</x:v>
      </x:c>
    </x:row>
    <x:row r="57">
      <x:c r="A57">
        <x:v>1</x:v>
      </x:c>
      <x:c r="B57">
        <x:v>52</x:v>
      </x:c>
      <x:c r="C57" s="13" t="n">
        <x:f>Arrivals!F57</x:f>
        <x:v>3115.4317079056204</x:v>
      </x:c>
      <x:c r="D57" s="13" t="n">
        <x:f>Arrivals!K57</x:f>
        <x:v>300</x:v>
      </x:c>
      <x:c r="E57" s="14" t="n">
        <x:f>D57*8/Settings!$B$28+Settings!$B$29</x:f>
        <x:v>24.02</x:v>
      </x:c>
      <x:c r="F57" s="14">
        <x:f t="shared" si="0"/>
        <x:v>3115.4317079056204</x:v>
      </x:c>
      <x:c r="G57" s="14">
        <x:f t="shared" si="13"/>
        <x:v>3107.2382658611641</x:v>
      </x:c>
      <x:c r="H57" s="14">
        <x:f t="shared" si="1"/>
        <x:v>3115.4317079056204</x:v>
      </x:c>
      <x:c r="I57" s="14" t="n">
        <x:f>MOD(H57-Settings!$B$32,Settings!$B$33)</x:f>
        <x:v>235.43170790562044</x:v>
      </x:c>
      <x:c r="J57" s="14" t="n">
        <x:f>IF(I57&lt;Settings!$B$30,IF(Settings!$B$30-I57&gt;=E57,H57,H57+(Settings!$B$30-I57)+Settings!$B$31),H57+(Settings!$B$33-I57))</x:f>
        <x:v>3115.4317079056204</x:v>
      </x:c>
      <x:c r="K57" s="14">
        <x:f t="shared" si="2"/>
        <x:v>3139.4517079056204</x:v>
      </x:c>
      <x:c r="L57" s="14">
        <x:f t="shared" si="3"/>
        <x:v>3139.4517079056204</x:v>
      </x:c>
      <x:c r="M57" s="14">
        <x:f t="shared" si="14"/>
        <x:v>3112.6635480402688</x:v>
      </x:c>
      <x:c r="N57" s="14">
        <x:f t="shared" si="4"/>
        <x:v>3139.4517079056204</x:v>
      </x:c>
      <x:c r="O57" s="13" t="n">
        <x:f>Arrivals!I57</x:f>
        <x:v>2.0501628816486126</x:v>
      </x:c>
      <x:c r="P57" s="14">
        <x:f t="shared" si="5"/>
        <x:v>3141.5018707872691</x:v>
      </x:c>
      <x:c r="Q57" s="14">
        <x:f t="shared" si="6"/>
        <x:v>26.070162881648685</x:v>
      </x:c>
      <x:c r="R57" s="14">
        <x:f t="shared" si="7"/>
        <x:v>0</x:v>
      </x:c>
      <x:c r="S57" s="14">
        <x:f t="shared" si="8"/>
        <x:v>0</x:v>
      </x:c>
      <x:c r="T57" s="14">
        <x:f t="shared" si="9"/>
        <x:v>0</x:v>
      </x:c>
      <x:c r="U57" s="14">
        <x:f t="shared" si="10"/>
        <x:v>0</x:v>
      </x:c>
      <x:c r="V57" t="str">
        <x:f>IF(MOD(C57-Settings!$B$32,Settings!$B$33)&lt;Settings!$B$30,"Up","Down")</x:f>
        <x:v>Up</x:v>
      </x:c>
      <x:c r="W57" s="15" t="n">
        <x:f>IF(OR(E57&gt;Settings!$B$30,Q57&gt;Settings!$B$37),0,1)</x:f>
        <x:v>1</x:v>
      </x:c>
      <x:c r="X57" s="15" t="n">
        <x:f>IF(AND(W57=1,Q57&lt;=Settings!$B$36),1,0)</x:f>
        <x:v>1</x:v>
      </x:c>
    </x:row>
    <x:row r="58">
      <x:c r="A58">
        <x:v>1</x:v>
      </x:c>
      <x:c r="B58">
        <x:v>53</x:v>
      </x:c>
      <x:c r="C58" s="13" t="n">
        <x:f>Arrivals!F58</x:f>
        <x:v>3253.696447096314</x:v>
      </x:c>
      <x:c r="D58" s="13" t="n">
        <x:f>Arrivals!K58</x:f>
        <x:v>300</x:v>
      </x:c>
      <x:c r="E58" s="14" t="n">
        <x:f>D58*8/Settings!$B$28+Settings!$B$29</x:f>
        <x:v>24.02</x:v>
      </x:c>
      <x:c r="F58" s="14">
        <x:f t="shared" si="0"/>
        <x:v>3253.6964470963139</x:v>
      </x:c>
      <x:c r="G58" s="14">
        <x:f t="shared" si="13"/>
        <x:v>3139.4517079056204</x:v>
      </x:c>
      <x:c r="H58" s="14">
        <x:f t="shared" si="1"/>
        <x:v>3253.6964470963139</x:v>
      </x:c>
      <x:c r="I58" s="14" t="n">
        <x:f>MOD(H58-Settings!$B$32,Settings!$B$33)</x:f>
        <x:v>373.69644709631393</x:v>
      </x:c>
      <x:c r="J58" s="14" t="n">
        <x:f>IF(I58&lt;Settings!$B$30,IF(Settings!$B$30-I58&gt;=E58,H58,H58+(Settings!$B$30-I58)+Settings!$B$31),H58+(Settings!$B$33-I58))</x:f>
        <x:v>3253.696447096314</x:v>
      </x:c>
      <x:c r="K58" s="14">
        <x:f t="shared" si="2"/>
        <x:v>3277.7164470963139</x:v>
      </x:c>
      <x:c r="L58" s="14">
        <x:f t="shared" si="3"/>
        <x:v>3277.7164470963139</x:v>
      </x:c>
      <x:c r="M58" s="14">
        <x:f t="shared" si="14"/>
        <x:v>3141.5018707872691</x:v>
      </x:c>
      <x:c r="N58" s="14">
        <x:f t="shared" si="4"/>
        <x:v>3277.7164470963139</x:v>
      </x:c>
      <x:c r="O58" s="13" t="n">
        <x:f>Arrivals!I58</x:f>
        <x:v>0.33593782664468314</x:v>
      </x:c>
      <x:c r="P58" s="14">
        <x:f t="shared" si="5"/>
        <x:v>3278.0523849229585</x:v>
      </x:c>
      <x:c r="Q58" s="14">
        <x:f t="shared" si="6"/>
        <x:v>24.355937826644549</x:v>
      </x:c>
      <x:c r="R58" s="14">
        <x:f t="shared" si="7"/>
        <x:v>0</x:v>
      </x:c>
      <x:c r="S58" s="14">
        <x:f t="shared" si="8"/>
        <x:v>0</x:v>
      </x:c>
      <x:c r="T58" s="14">
        <x:f t="shared" si="9"/>
        <x:v>0</x:v>
      </x:c>
      <x:c r="U58" s="14">
        <x:f t="shared" si="10"/>
        <x:v>0</x:v>
      </x:c>
      <x:c r="V58" t="str">
        <x:f>IF(MOD(C58-Settings!$B$32,Settings!$B$33)&lt;Settings!$B$30,"Up","Down")</x:f>
        <x:v>Up</x:v>
      </x:c>
      <x:c r="W58" s="15" t="n">
        <x:f>IF(OR(E58&gt;Settings!$B$30,Q58&gt;Settings!$B$37),0,1)</x:f>
        <x:v>1</x:v>
      </x:c>
      <x:c r="X58" s="15" t="n">
        <x:f>IF(AND(W58=1,Q58&lt;=Settings!$B$36),1,0)</x:f>
        <x:v>1</x:v>
      </x:c>
    </x:row>
    <x:row r="59">
      <x:c r="A59">
        <x:v>1</x:v>
      </x:c>
      <x:c r="B59">
        <x:v>54</x:v>
      </x:c>
      <x:c r="C59" s="13" t="n">
        <x:f>Arrivals!F59</x:f>
        <x:v>3281.2489243682858</x:v>
      </x:c>
      <x:c r="D59" s="13" t="n">
        <x:f>Arrivals!K59</x:f>
        <x:v>300</x:v>
      </x:c>
      <x:c r="E59" s="14" t="n">
        <x:f>D59*8/Settings!$B$28+Settings!$B$29</x:f>
        <x:v>24.02</x:v>
      </x:c>
      <x:c r="F59" s="14">
        <x:f t="shared" si="0"/>
        <x:v>3281.2489243682858</x:v>
      </x:c>
      <x:c r="G59" s="14">
        <x:f t="shared" si="13"/>
        <x:v>3277.7164470963139</x:v>
      </x:c>
      <x:c r="H59" s="14">
        <x:f t="shared" si="1"/>
        <x:v>3281.2489243682858</x:v>
      </x:c>
      <x:c r="I59" s="14" t="n">
        <x:f>MOD(H59-Settings!$B$32,Settings!$B$33)</x:f>
        <x:v>401.24892436828577</x:v>
      </x:c>
      <x:c r="J59" s="14" t="n">
        <x:f>IF(I59&lt;Settings!$B$30,IF(Settings!$B$30-I59&gt;=E59,H59,H59+(Settings!$B$30-I59)+Settings!$B$31),H59+(Settings!$B$33-I59))</x:f>
        <x:v>3281.2489243682858</x:v>
      </x:c>
      <x:c r="K59" s="14">
        <x:f t="shared" si="2"/>
        <x:v>3305.2689243682858</x:v>
      </x:c>
      <x:c r="L59" s="14">
        <x:f t="shared" si="3"/>
        <x:v>3305.2689243682858</x:v>
      </x:c>
      <x:c r="M59" s="14">
        <x:f t="shared" si="14"/>
        <x:v>3278.0523849229585</x:v>
      </x:c>
      <x:c r="N59" s="14">
        <x:f t="shared" si="4"/>
        <x:v>3305.2689243682858</x:v>
      </x:c>
      <x:c r="O59" s="13" t="n">
        <x:f>Arrivals!I59</x:f>
        <x:v>8.43754415845215</x:v>
      </x:c>
      <x:c r="P59" s="14">
        <x:f t="shared" si="5"/>
        <x:v>3313.7064685267378</x:v>
      </x:c>
      <x:c r="Q59" s="14">
        <x:f t="shared" si="6"/>
        <x:v>32.457544158452038</x:v>
      </x:c>
      <x:c r="R59" s="14">
        <x:f t="shared" si="7"/>
        <x:v>0</x:v>
      </x:c>
      <x:c r="S59" s="14">
        <x:f t="shared" si="8"/>
        <x:v>0</x:v>
      </x:c>
      <x:c r="T59" s="14">
        <x:f t="shared" si="9"/>
        <x:v>0</x:v>
      </x:c>
      <x:c r="U59" s="14">
        <x:f t="shared" si="10"/>
        <x:v>0</x:v>
      </x:c>
      <x:c r="V59" t="str">
        <x:f>IF(MOD(C59-Settings!$B$32,Settings!$B$33)&lt;Settings!$B$30,"Up","Down")</x:f>
        <x:v>Up</x:v>
      </x:c>
      <x:c r="W59" s="15" t="n">
        <x:f>IF(OR(E59&gt;Settings!$B$30,Q59&gt;Settings!$B$37),0,1)</x:f>
        <x:v>1</x:v>
      </x:c>
      <x:c r="X59" s="15" t="n">
        <x:f>IF(AND(W59=1,Q59&lt;=Settings!$B$36),1,0)</x:f>
        <x:v>1</x:v>
      </x:c>
    </x:row>
    <x:row r="60">
      <x:c r="A60">
        <x:v>1</x:v>
      </x:c>
      <x:c r="B60">
        <x:v>55</x:v>
      </x:c>
      <x:c r="C60" s="13" t="n">
        <x:f>Arrivals!F60</x:f>
        <x:v>3337.5689516309612</x:v>
      </x:c>
      <x:c r="D60" s="13" t="n">
        <x:f>Arrivals!K60</x:f>
        <x:v>300</x:v>
      </x:c>
      <x:c r="E60" s="14" t="n">
        <x:f>D60*8/Settings!$B$28+Settings!$B$29</x:f>
        <x:v>24.02</x:v>
      </x:c>
      <x:c r="F60" s="14">
        <x:f t="shared" si="0"/>
        <x:v>3337.5689516309612</x:v>
      </x:c>
      <x:c r="G60" s="14">
        <x:f t="shared" si="13"/>
        <x:v>3305.2689243682858</x:v>
      </x:c>
      <x:c r="H60" s="14">
        <x:f t="shared" si="1"/>
        <x:v>3337.5689516309612</x:v>
      </x:c>
      <x:c r="I60" s="14" t="n">
        <x:f>MOD(H60-Settings!$B$32,Settings!$B$33)</x:f>
        <x:v>457.56895163096124</x:v>
      </x:c>
      <x:c r="J60" s="14" t="n">
        <x:f>IF(I60&lt;Settings!$B$30,IF(Settings!$B$30-I60&gt;=E60,H60,H60+(Settings!$B$30-I60)+Settings!$B$31),H60+(Settings!$B$33-I60))</x:f>
        <x:v>3337.5689516309612</x:v>
      </x:c>
      <x:c r="K60" s="14">
        <x:f t="shared" si="2"/>
        <x:v>3361.5889516309612</x:v>
      </x:c>
      <x:c r="L60" s="14">
        <x:f t="shared" si="3"/>
        <x:v>3361.5889516309612</x:v>
      </x:c>
      <x:c r="M60" s="14">
        <x:f t="shared" si="14"/>
        <x:v>3313.7064685267378</x:v>
      </x:c>
      <x:c r="N60" s="14">
        <x:f t="shared" si="4"/>
        <x:v>3361.5889516309612</x:v>
      </x:c>
      <x:c r="O60" s="13" t="n">
        <x:f>Arrivals!I60</x:f>
        <x:v>0.43069630639479056</x:v>
      </x:c>
      <x:c r="P60" s="14">
        <x:f t="shared" si="5"/>
        <x:v>3362.0196479373558</x:v>
      </x:c>
      <x:c r="Q60" s="14">
        <x:f t="shared" si="6"/>
        <x:v>24.450696306394548</x:v>
      </x:c>
      <x:c r="R60" s="14">
        <x:f t="shared" si="7"/>
        <x:v>0</x:v>
      </x:c>
      <x:c r="S60" s="14">
        <x:f t="shared" si="8"/>
        <x:v>0</x:v>
      </x:c>
      <x:c r="T60" s="14">
        <x:f t="shared" si="9"/>
        <x:v>0</x:v>
      </x:c>
      <x:c r="U60" s="14">
        <x:f t="shared" si="10"/>
        <x:v>0</x:v>
      </x:c>
      <x:c r="V60" t="str">
        <x:f>IF(MOD(C60-Settings!$B$32,Settings!$B$33)&lt;Settings!$B$30,"Up","Down")</x:f>
        <x:v>Up</x:v>
      </x:c>
      <x:c r="W60" s="15" t="n">
        <x:f>IF(OR(E60&gt;Settings!$B$30,Q60&gt;Settings!$B$37),0,1)</x:f>
        <x:v>1</x:v>
      </x:c>
      <x:c r="X60" s="15" t="n">
        <x:f>IF(AND(W60=1,Q60&lt;=Settings!$B$36),1,0)</x:f>
        <x:v>1</x:v>
      </x:c>
    </x:row>
    <x:row r="61">
      <x:c r="A61">
        <x:v>1</x:v>
      </x:c>
      <x:c r="B61">
        <x:v>56</x:v>
      </x:c>
      <x:c r="C61" s="13" t="n">
        <x:f>Arrivals!F61</x:f>
        <x:v>3532.85538588112</x:v>
      </x:c>
      <x:c r="D61" s="13" t="n">
        <x:f>Arrivals!K61</x:f>
        <x:v>300</x:v>
      </x:c>
      <x:c r="E61" s="14" t="n">
        <x:f>D61*8/Settings!$B$28+Settings!$B$29</x:f>
        <x:v>24.02</x:v>
      </x:c>
      <x:c r="F61" s="14">
        <x:f t="shared" si="0"/>
        <x:v>3532.8553858811201</x:v>
      </x:c>
      <x:c r="G61" s="14">
        <x:f t="shared" si="13"/>
        <x:v>3361.5889516309612</x:v>
      </x:c>
      <x:c r="H61" s="14">
        <x:f t="shared" si="1"/>
        <x:v>3532.8553858811201</x:v>
      </x:c>
      <x:c r="I61" s="14" t="n">
        <x:f>MOD(H61-Settings!$B$32,Settings!$B$33)</x:f>
        <x:v>652.8553858811201</x:v>
      </x:c>
      <x:c r="J61" s="14" t="n">
        <x:f>IF(I61&lt;Settings!$B$30,IF(Settings!$B$30-I61&gt;=E61,H61,H61+(Settings!$B$30-I61)+Settings!$B$31),H61+(Settings!$B$33-I61))</x:f>
        <x:v>3600</x:v>
      </x:c>
      <x:c r="K61" s="14">
        <x:f t="shared" si="2"/>
        <x:v>3624.02</x:v>
      </x:c>
      <x:c r="L61" s="14">
        <x:f t="shared" si="3"/>
        <x:v>3624.02</x:v>
      </x:c>
      <x:c r="M61" s="14">
        <x:f t="shared" si="14"/>
        <x:v>3362.0196479373558</x:v>
      </x:c>
      <x:c r="N61" s="14">
        <x:f t="shared" si="4"/>
        <x:v>3624.02</x:v>
      </x:c>
      <x:c r="O61" s="13" t="n">
        <x:f>Arrivals!I61</x:f>
        <x:v>4.258766403858443</x:v>
      </x:c>
      <x:c r="P61" s="14">
        <x:f t="shared" si="5"/>
        <x:v>3628.2787664038583</x:v>
      </x:c>
      <x:c r="Q61" s="14">
        <x:f t="shared" si="6"/>
        <x:v>95.423380522738171</x:v>
      </x:c>
      <x:c r="R61" s="14">
        <x:f t="shared" si="7"/>
        <x:v>0</x:v>
      </x:c>
      <x:c r="S61" s="14">
        <x:f t="shared" si="8"/>
        <x:v>67.144614118879872</x:v>
      </x:c>
      <x:c r="T61" s="14">
        <x:f t="shared" si="9"/>
        <x:v>0</x:v>
      </x:c>
      <x:c r="U61" s="14">
        <x:f t="shared" si="10"/>
        <x:v>67.144614118879872</x:v>
      </x:c>
      <x:c r="V61" t="str">
        <x:f>IF(MOD(C61-Settings!$B$32,Settings!$B$33)&lt;Settings!$B$30,"Up","Down")</x:f>
        <x:v>Down</x:v>
      </x:c>
      <x:c r="W61" s="15" t="n">
        <x:f>IF(OR(E61&gt;Settings!$B$30,Q61&gt;Settings!$B$37),0,1)</x:f>
        <x:v>1</x:v>
      </x:c>
      <x:c r="X61" s="15" t="n">
        <x:f>IF(AND(W61=1,Q61&lt;=Settings!$B$36),1,0)</x:f>
        <x:v>1</x:v>
      </x:c>
    </x:row>
    <x:row r="62">
      <x:c r="A62">
        <x:v>1</x:v>
      </x:c>
      <x:c r="B62">
        <x:v>57</x:v>
      </x:c>
      <x:c r="C62" s="13" t="n">
        <x:f>Arrivals!F62</x:f>
        <x:v>3566.113172216312</x:v>
      </x:c>
      <x:c r="D62" s="13" t="n">
        <x:f>Arrivals!K62</x:f>
        <x:v>300</x:v>
      </x:c>
      <x:c r="E62" s="14" t="n">
        <x:f>D62*8/Settings!$B$28+Settings!$B$29</x:f>
        <x:v>24.02</x:v>
      </x:c>
      <x:c r="F62" s="14">
        <x:f t="shared" si="0"/>
        <x:v>3566.1131722163118</x:v>
      </x:c>
      <x:c r="G62" s="14">
        <x:f t="shared" si="13"/>
        <x:v>3624.02</x:v>
      </x:c>
      <x:c r="H62" s="14">
        <x:f t="shared" si="1"/>
        <x:v>3624.02</x:v>
      </x:c>
      <x:c r="I62" s="14" t="n">
        <x:f>MOD(H62-Settings!$B$32,Settings!$B$33)</x:f>
        <x:v>24.019999999999982</x:v>
      </x:c>
      <x:c r="J62" s="14" t="n">
        <x:f>IF(I62&lt;Settings!$B$30,IF(Settings!$B$30-I62&gt;=E62,H62,H62+(Settings!$B$30-I62)+Settings!$B$31),H62+(Settings!$B$33-I62))</x:f>
        <x:v>3624.02</x:v>
      </x:c>
      <x:c r="K62" s="14">
        <x:f t="shared" si="2"/>
        <x:v>3648.04</x:v>
      </x:c>
      <x:c r="L62" s="14">
        <x:f t="shared" si="3"/>
        <x:v>3648.04</x:v>
      </x:c>
      <x:c r="M62" s="14">
        <x:f t="shared" si="14"/>
        <x:v>3628.2787664038583</x:v>
      </x:c>
      <x:c r="N62" s="14">
        <x:f t="shared" si="4"/>
        <x:v>3648.04</x:v>
      </x:c>
      <x:c r="O62" s="13" t="n">
        <x:f>Arrivals!I62</x:f>
        <x:v>1.8599330442746265</x:v>
      </x:c>
      <x:c r="P62" s="14">
        <x:f t="shared" si="5"/>
        <x:v>3649.8999330442748</x:v>
      </x:c>
      <x:c r="Q62" s="14">
        <x:f t="shared" si="6"/>
        <x:v>83.786760827963008</x:v>
      </x:c>
      <x:c r="R62" s="14">
        <x:f t="shared" si="7"/>
        <x:v>57.906827783688186</x:v>
      </x:c>
      <x:c r="S62" s="14">
        <x:f t="shared" si="8"/>
        <x:v>0</x:v>
      </x:c>
      <x:c r="T62" s="14">
        <x:f t="shared" si="9"/>
        <x:v>0</x:v>
      </x:c>
      <x:c r="U62" s="14">
        <x:f t="shared" si="10"/>
        <x:v>57.906827783688186</x:v>
      </x:c>
      <x:c r="V62" t="str">
        <x:f>IF(MOD(C62-Settings!$B$32,Settings!$B$33)&lt;Settings!$B$30,"Up","Down")</x:f>
        <x:v>Down</x:v>
      </x:c>
      <x:c r="W62" s="15" t="n">
        <x:f>IF(OR(E62&gt;Settings!$B$30,Q62&gt;Settings!$B$37),0,1)</x:f>
        <x:v>1</x:v>
      </x:c>
      <x:c r="X62" s="15" t="n">
        <x:f>IF(AND(W62=1,Q62&lt;=Settings!$B$36),1,0)</x:f>
        <x:v>1</x:v>
      </x:c>
    </x:row>
    <x:row r="63">
      <x:c r="A63">
        <x:v>1</x:v>
      </x:c>
      <x:c r="B63">
        <x:v>58</x:v>
      </x:c>
      <x:c r="C63" s="13" t="n">
        <x:f>Arrivals!F63</x:f>
        <x:v>3656.1094362435247</x:v>
      </x:c>
      <x:c r="D63" s="13" t="n">
        <x:f>Arrivals!K63</x:f>
        <x:v>300</x:v>
      </x:c>
      <x:c r="E63" s="14" t="n">
        <x:f>D63*8/Settings!$B$28+Settings!$B$29</x:f>
        <x:v>24.02</x:v>
      </x:c>
      <x:c r="F63" s="14">
        <x:f t="shared" si="0"/>
        <x:v>3656.1094362435247</x:v>
      </x:c>
      <x:c r="G63" s="14">
        <x:f t="shared" si="13"/>
        <x:v>3648.04</x:v>
      </x:c>
      <x:c r="H63" s="14">
        <x:f t="shared" si="1"/>
        <x:v>3656.1094362435247</x:v>
      </x:c>
      <x:c r="I63" s="14" t="n">
        <x:f>MOD(H63-Settings!$B$32,Settings!$B$33)</x:f>
        <x:v>56.10943624352467</x:v>
      </x:c>
      <x:c r="J63" s="14" t="n">
        <x:f>IF(I63&lt;Settings!$B$30,IF(Settings!$B$30-I63&gt;=E63,H63,H63+(Settings!$B$30-I63)+Settings!$B$31),H63+(Settings!$B$33-I63))</x:f>
        <x:v>3656.1094362435247</x:v>
      </x:c>
      <x:c r="K63" s="14">
        <x:f t="shared" si="2"/>
        <x:v>3680.1294362435247</x:v>
      </x:c>
      <x:c r="L63" s="14">
        <x:f t="shared" si="3"/>
        <x:v>3680.1294362435247</x:v>
      </x:c>
      <x:c r="M63" s="14">
        <x:f t="shared" si="14"/>
        <x:v>3649.8999330442748</x:v>
      </x:c>
      <x:c r="N63" s="14">
        <x:f t="shared" si="4"/>
        <x:v>3680.1294362435247</x:v>
      </x:c>
      <x:c r="O63" s="13" t="n">
        <x:f>Arrivals!I63</x:f>
        <x:v>5.651729433333069</x:v>
      </x:c>
      <x:c r="P63" s="14">
        <x:f t="shared" si="5"/>
        <x:v>3685.7811656768577</x:v>
      </x:c>
      <x:c r="Q63" s="14">
        <x:f t="shared" si="6"/>
        <x:v>29.671729433332985</x:v>
      </x:c>
      <x:c r="R63" s="14">
        <x:f t="shared" si="7"/>
        <x:v>0</x:v>
      </x:c>
      <x:c r="S63" s="14">
        <x:f t="shared" si="8"/>
        <x:v>0</x:v>
      </x:c>
      <x:c r="T63" s="14">
        <x:f t="shared" si="9"/>
        <x:v>0</x:v>
      </x:c>
      <x:c r="U63" s="14">
        <x:f t="shared" si="10"/>
        <x:v>0</x:v>
      </x:c>
      <x:c r="V63" t="str">
        <x:f>IF(MOD(C63-Settings!$B$32,Settings!$B$33)&lt;Settings!$B$30,"Up","Down")</x:f>
        <x:v>Up</x:v>
      </x:c>
      <x:c r="W63" s="15" t="n">
        <x:f>IF(OR(E63&gt;Settings!$B$30,Q63&gt;Settings!$B$37),0,1)</x:f>
        <x:v>1</x:v>
      </x:c>
      <x:c r="X63" s="15" t="n">
        <x:f>IF(AND(W63=1,Q63&lt;=Settings!$B$36),1,0)</x:f>
        <x:v>1</x:v>
      </x:c>
    </x:row>
    <x:row r="64">
      <x:c r="A64">
        <x:v>1</x:v>
      </x:c>
      <x:c r="B64">
        <x:v>59</x:v>
      </x:c>
      <x:c r="C64" s="13" t="n">
        <x:f>Arrivals!F64</x:f>
        <x:v>3713.831230770439</x:v>
      </x:c>
      <x:c r="D64" s="13" t="n">
        <x:f>Arrivals!K64</x:f>
        <x:v>300</x:v>
      </x:c>
      <x:c r="E64" s="14" t="n">
        <x:f>D64*8/Settings!$B$28+Settings!$B$29</x:f>
        <x:v>24.02</x:v>
      </x:c>
      <x:c r="F64" s="14">
        <x:f t="shared" si="0"/>
        <x:v>3713.8312307704391</x:v>
      </x:c>
      <x:c r="G64" s="14">
        <x:f t="shared" si="13"/>
        <x:v>3680.1294362435247</x:v>
      </x:c>
      <x:c r="H64" s="14">
        <x:f t="shared" si="1"/>
        <x:v>3713.8312307704391</x:v>
      </x:c>
      <x:c r="I64" s="14" t="n">
        <x:f>MOD(H64-Settings!$B$32,Settings!$B$33)</x:f>
        <x:v>113.8312307704391</x:v>
      </x:c>
      <x:c r="J64" s="14" t="n">
        <x:f>IF(I64&lt;Settings!$B$30,IF(Settings!$B$30-I64&gt;=E64,H64,H64+(Settings!$B$30-I64)+Settings!$B$31),H64+(Settings!$B$33-I64))</x:f>
        <x:v>3713.831230770439</x:v>
      </x:c>
      <x:c r="K64" s="14">
        <x:f t="shared" si="2"/>
        <x:v>3737.8512307704391</x:v>
      </x:c>
      <x:c r="L64" s="14">
        <x:f t="shared" si="3"/>
        <x:v>3737.8512307704391</x:v>
      </x:c>
      <x:c r="M64" s="14">
        <x:f t="shared" si="14"/>
        <x:v>3685.7811656768577</x:v>
      </x:c>
      <x:c r="N64" s="14">
        <x:f t="shared" si="4"/>
        <x:v>3737.8512307704391</x:v>
      </x:c>
      <x:c r="O64" s="13" t="n">
        <x:f>Arrivals!I64</x:f>
        <x:v>4.7973869202219745</x:v>
      </x:c>
      <x:c r="P64" s="14">
        <x:f t="shared" si="5"/>
        <x:v>3742.648617690661</x:v>
      </x:c>
      <x:c r="Q64" s="14">
        <x:f t="shared" si="6"/>
        <x:v>28.817386920221907</x:v>
      </x:c>
      <x:c r="R64" s="14">
        <x:f t="shared" si="7"/>
        <x:v>0</x:v>
      </x:c>
      <x:c r="S64" s="14">
        <x:f t="shared" si="8"/>
        <x:v>0</x:v>
      </x:c>
      <x:c r="T64" s="14">
        <x:f t="shared" si="9"/>
        <x:v>0</x:v>
      </x:c>
      <x:c r="U64" s="14">
        <x:f t="shared" si="10"/>
        <x:v>0</x:v>
      </x:c>
      <x:c r="V64" t="str">
        <x:f>IF(MOD(C64-Settings!$B$32,Settings!$B$33)&lt;Settings!$B$30,"Up","Down")</x:f>
        <x:v>Up</x:v>
      </x:c>
      <x:c r="W64" s="15" t="n">
        <x:f>IF(OR(E64&gt;Settings!$B$30,Q64&gt;Settings!$B$37),0,1)</x:f>
        <x:v>1</x:v>
      </x:c>
      <x:c r="X64" s="15" t="n">
        <x:f>IF(AND(W64=1,Q64&lt;=Settings!$B$36),1,0)</x:f>
        <x:v>1</x:v>
      </x:c>
    </x:row>
    <x:row r="65">
      <x:c r="A65">
        <x:v>1</x:v>
      </x:c>
      <x:c r="B65">
        <x:v>60</x:v>
      </x:c>
      <x:c r="C65" s="13" t="n">
        <x:f>Arrivals!F65</x:f>
        <x:v>3801.7641816547502</x:v>
      </x:c>
      <x:c r="D65" s="13" t="n">
        <x:f>Arrivals!K65</x:f>
        <x:v>300</x:v>
      </x:c>
      <x:c r="E65" s="14" t="n">
        <x:f>D65*8/Settings!$B$28+Settings!$B$29</x:f>
        <x:v>24.02</x:v>
      </x:c>
      <x:c r="F65" s="14">
        <x:f t="shared" si="0"/>
        <x:v>3801.7641816547502</x:v>
      </x:c>
      <x:c r="G65" s="14">
        <x:f t="shared" si="13"/>
        <x:v>3737.8512307704391</x:v>
      </x:c>
      <x:c r="H65" s="14">
        <x:f t="shared" si="1"/>
        <x:v>3801.7641816547502</x:v>
      </x:c>
      <x:c r="I65" s="14" t="n">
        <x:f>MOD(H65-Settings!$B$32,Settings!$B$33)</x:f>
        <x:v>201.76418165475025</x:v>
      </x:c>
      <x:c r="J65" s="14" t="n">
        <x:f>IF(I65&lt;Settings!$B$30,IF(Settings!$B$30-I65&gt;=E65,H65,H65+(Settings!$B$30-I65)+Settings!$B$31),H65+(Settings!$B$33-I65))</x:f>
        <x:v>3801.7641816547502</x:v>
      </x:c>
      <x:c r="K65" s="14">
        <x:f t="shared" si="2"/>
        <x:v>3825.7841816547502</x:v>
      </x:c>
      <x:c r="L65" s="14">
        <x:f t="shared" si="3"/>
        <x:v>3825.7841816547502</x:v>
      </x:c>
      <x:c r="M65" s="14">
        <x:f t="shared" si="14"/>
        <x:v>3742.648617690661</x:v>
      </x:c>
      <x:c r="N65" s="14">
        <x:f t="shared" si="4"/>
        <x:v>3825.7841816547502</x:v>
      </x:c>
      <x:c r="O65" s="13" t="n">
        <x:f>Arrivals!I65</x:f>
        <x:v>2.942847268755323</x:v>
      </x:c>
      <x:c r="P65" s="14">
        <x:f t="shared" si="5"/>
        <x:v>3828.7270289235057</x:v>
      </x:c>
      <x:c r="Q65" s="14">
        <x:f t="shared" si="6"/>
        <x:v>26.962847268755468</x:v>
      </x:c>
      <x:c r="R65" s="14">
        <x:f t="shared" si="7"/>
        <x:v>0</x:v>
      </x:c>
      <x:c r="S65" s="14">
        <x:f t="shared" si="8"/>
        <x:v>0</x:v>
      </x:c>
      <x:c r="T65" s="14">
        <x:f t="shared" si="9"/>
        <x:v>0</x:v>
      </x:c>
      <x:c r="U65" s="14">
        <x:f t="shared" si="10"/>
        <x:v>0</x:v>
      </x:c>
      <x:c r="V65" t="str">
        <x:f>IF(MOD(C65-Settings!$B$32,Settings!$B$33)&lt;Settings!$B$30,"Up","Down")</x:f>
        <x:v>Up</x:v>
      </x:c>
      <x:c r="W65" s="15" t="n">
        <x:f>IF(OR(E65&gt;Settings!$B$30,Q65&gt;Settings!$B$37),0,1)</x:f>
        <x:v>1</x:v>
      </x:c>
      <x:c r="X65" s="15" t="n">
        <x:f>IF(AND(W65=1,Q65&lt;=Settings!$B$36),1,0)</x:f>
        <x:v>1</x:v>
      </x:c>
    </x:row>
    <x:row r="66">
      <x:c r="A66">
        <x:v>1</x:v>
      </x:c>
      <x:c r="B66">
        <x:v>61</x:v>
      </x:c>
      <x:c r="C66" s="13" t="n">
        <x:f>Arrivals!F66</x:f>
        <x:v>3832.863679396134</x:v>
      </x:c>
      <x:c r="D66" s="13" t="n">
        <x:f>Arrivals!K66</x:f>
        <x:v>300</x:v>
      </x:c>
      <x:c r="E66" s="14" t="n">
        <x:f>D66*8/Settings!$B$28+Settings!$B$29</x:f>
        <x:v>24.02</x:v>
      </x:c>
      <x:c r="F66" s="14">
        <x:f t="shared" si="0"/>
        <x:v>3832.8636793961341</x:v>
      </x:c>
      <x:c r="G66" s="14">
        <x:f t="shared" si="13"/>
        <x:v>3825.7841816547502</x:v>
      </x:c>
      <x:c r="H66" s="14">
        <x:f t="shared" si="1"/>
        <x:v>3832.8636793961341</x:v>
      </x:c>
      <x:c r="I66" s="14" t="n">
        <x:f>MOD(H66-Settings!$B$32,Settings!$B$33)</x:f>
        <x:v>232.8636793961341</x:v>
      </x:c>
      <x:c r="J66" s="14" t="n">
        <x:f>IF(I66&lt;Settings!$B$30,IF(Settings!$B$30-I66&gt;=E66,H66,H66+(Settings!$B$30-I66)+Settings!$B$31),H66+(Settings!$B$33-I66))</x:f>
        <x:v>3832.863679396134</x:v>
      </x:c>
      <x:c r="K66" s="14">
        <x:f t="shared" si="2"/>
        <x:v>3856.8836793961341</x:v>
      </x:c>
      <x:c r="L66" s="14">
        <x:f t="shared" si="3"/>
        <x:v>3856.8836793961341</x:v>
      </x:c>
      <x:c r="M66" s="14">
        <x:f t="shared" si="14"/>
        <x:v>3828.7270289235057</x:v>
      </x:c>
      <x:c r="N66" s="14">
        <x:f t="shared" si="4"/>
        <x:v>3856.8836793961341</x:v>
      </x:c>
      <x:c r="O66" s="13" t="n">
        <x:f>Arrivals!I66</x:f>
        <x:v>4.63700321341093</x:v>
      </x:c>
      <x:c r="P66" s="14">
        <x:f t="shared" si="5"/>
        <x:v>3861.520682609545</x:v>
      </x:c>
      <x:c r="Q66" s="14">
        <x:f t="shared" si="6"/>
        <x:v>28.657003213410917</x:v>
      </x:c>
      <x:c r="R66" s="14">
        <x:f t="shared" si="7"/>
        <x:v>0</x:v>
      </x:c>
      <x:c r="S66" s="14">
        <x:f t="shared" si="8"/>
        <x:v>0</x:v>
      </x:c>
      <x:c r="T66" s="14">
        <x:f t="shared" si="9"/>
        <x:v>0</x:v>
      </x:c>
      <x:c r="U66" s="14">
        <x:f t="shared" si="10"/>
        <x:v>0</x:v>
      </x:c>
      <x:c r="V66" t="str">
        <x:f>IF(MOD(C66-Settings!$B$32,Settings!$B$33)&lt;Settings!$B$30,"Up","Down")</x:f>
        <x:v>Up</x:v>
      </x:c>
      <x:c r="W66" s="15" t="n">
        <x:f>IF(OR(E66&gt;Settings!$B$30,Q66&gt;Settings!$B$37),0,1)</x:f>
        <x:v>1</x:v>
      </x:c>
      <x:c r="X66" s="15" t="n">
        <x:f>IF(AND(W66=1,Q66&lt;=Settings!$B$36),1,0)</x:f>
        <x:v>1</x:v>
      </x:c>
    </x:row>
    <x:row r="67">
      <x:c r="A67">
        <x:v>1</x:v>
      </x:c>
      <x:c r="B67">
        <x:v>62</x:v>
      </x:c>
      <x:c r="C67" s="13" t="n">
        <x:f>Arrivals!F67</x:f>
        <x:v>3842.050627150178</x:v>
      </x:c>
      <x:c r="D67" s="13" t="n">
        <x:f>Arrivals!K67</x:f>
        <x:v>300</x:v>
      </x:c>
      <x:c r="E67" s="14" t="n">
        <x:f>D67*8/Settings!$B$28+Settings!$B$29</x:f>
        <x:v>24.02</x:v>
      </x:c>
      <x:c r="F67" s="14">
        <x:f t="shared" si="0"/>
        <x:v>3842.0506271501781</x:v>
      </x:c>
      <x:c r="G67" s="14">
        <x:f t="shared" si="13"/>
        <x:v>3856.8836793961341</x:v>
      </x:c>
      <x:c r="H67" s="14">
        <x:f t="shared" si="1"/>
        <x:v>3856.8836793961341</x:v>
      </x:c>
      <x:c r="I67" s="14" t="n">
        <x:f>MOD(H67-Settings!$B$32,Settings!$B$33)</x:f>
        <x:v>256.8836793961341</x:v>
      </x:c>
      <x:c r="J67" s="14" t="n">
        <x:f>IF(I67&lt;Settings!$B$30,IF(Settings!$B$30-I67&gt;=E67,H67,H67+(Settings!$B$30-I67)+Settings!$B$31),H67+(Settings!$B$33-I67))</x:f>
        <x:v>3856.883679396134</x:v>
      </x:c>
      <x:c r="K67" s="14">
        <x:f t="shared" si="2"/>
        <x:v>3880.9036793961341</x:v>
      </x:c>
      <x:c r="L67" s="14">
        <x:f t="shared" si="3"/>
        <x:v>3880.9036793961341</x:v>
      </x:c>
      <x:c r="M67" s="14">
        <x:f t="shared" si="14"/>
        <x:v>3861.520682609545</x:v>
      </x:c>
      <x:c r="N67" s="14">
        <x:f t="shared" si="4"/>
        <x:v>3880.9036793961341</x:v>
      </x:c>
      <x:c r="O67" s="13" t="n">
        <x:f>Arrivals!I67</x:f>
        <x:v>1.3639930881660969</x:v>
      </x:c>
      <x:c r="P67" s="14">
        <x:f t="shared" si="5"/>
        <x:v>3882.2676724843</x:v>
      </x:c>
      <x:c r="Q67" s="14">
        <x:f t="shared" si="6"/>
        <x:v>40.217045334121849</x:v>
      </x:c>
      <x:c r="R67" s="14">
        <x:f t="shared" si="7"/>
        <x:v>14.833052245955969</x:v>
      </x:c>
      <x:c r="S67" s="14">
        <x:f t="shared" si="8"/>
        <x:v>0</x:v>
      </x:c>
      <x:c r="T67" s="14">
        <x:f t="shared" si="9"/>
        <x:v>0</x:v>
      </x:c>
      <x:c r="U67" s="14">
        <x:f t="shared" si="10"/>
        <x:v>14.833052245955969</x:v>
      </x:c>
      <x:c r="V67" t="str">
        <x:f>IF(MOD(C67-Settings!$B$32,Settings!$B$33)&lt;Settings!$B$30,"Up","Down")</x:f>
        <x:v>Up</x:v>
      </x:c>
      <x:c r="W67" s="15" t="n">
        <x:f>IF(OR(E67&gt;Settings!$B$30,Q67&gt;Settings!$B$37),0,1)</x:f>
        <x:v>1</x:v>
      </x:c>
      <x:c r="X67" s="15" t="n">
        <x:f>IF(AND(W67=1,Q67&lt;=Settings!$B$36),1,0)</x:f>
        <x:v>1</x:v>
      </x:c>
    </x:row>
    <x:row r="68">
      <x:c r="A68">
        <x:v>1</x:v>
      </x:c>
      <x:c r="B68">
        <x:v>63</x:v>
      </x:c>
      <x:c r="C68" s="13" t="n">
        <x:f>Arrivals!F68</x:f>
        <x:v>3847.298273686635</x:v>
      </x:c>
      <x:c r="D68" s="13" t="n">
        <x:f>Arrivals!K68</x:f>
        <x:v>300</x:v>
      </x:c>
      <x:c r="E68" s="14" t="n">
        <x:f>D68*8/Settings!$B$28+Settings!$B$29</x:f>
        <x:v>24.02</x:v>
      </x:c>
      <x:c r="F68" s="14">
        <x:f t="shared" si="0"/>
        <x:v>3847.2982736866352</x:v>
      </x:c>
      <x:c r="G68" s="14">
        <x:f t="shared" si="13"/>
        <x:v>3880.9036793961341</x:v>
      </x:c>
      <x:c r="H68" s="14">
        <x:f t="shared" si="1"/>
        <x:v>3880.9036793961341</x:v>
      </x:c>
      <x:c r="I68" s="14" t="n">
        <x:f>MOD(H68-Settings!$B$32,Settings!$B$33)</x:f>
        <x:v>280.90367939613407</x:v>
      </x:c>
      <x:c r="J68" s="14" t="n">
        <x:f>IF(I68&lt;Settings!$B$30,IF(Settings!$B$30-I68&gt;=E68,H68,H68+(Settings!$B$30-I68)+Settings!$B$31),H68+(Settings!$B$33-I68))</x:f>
        <x:v>3880.903679396134</x:v>
      </x:c>
      <x:c r="K68" s="14">
        <x:f t="shared" si="2"/>
        <x:v>3904.923679396134</x:v>
      </x:c>
      <x:c r="L68" s="14">
        <x:f t="shared" si="3"/>
        <x:v>3904.923679396134</x:v>
      </x:c>
      <x:c r="M68" s="14">
        <x:f t="shared" si="14"/>
        <x:v>3882.2676724843</x:v>
      </x:c>
      <x:c r="N68" s="14">
        <x:f t="shared" si="4"/>
        <x:v>3904.923679396134</x:v>
      </x:c>
      <x:c r="O68" s="13" t="n">
        <x:f>Arrivals!I68</x:f>
        <x:v>0.954446915368085</x:v>
      </x:c>
      <x:c r="P68" s="14">
        <x:f t="shared" si="5"/>
        <x:v>3905.878126311502</x:v>
      </x:c>
      <x:c r="Q68" s="14">
        <x:f t="shared" si="6"/>
        <x:v>58.579852624866817</x:v>
      </x:c>
      <x:c r="R68" s="14">
        <x:f t="shared" si="7"/>
        <x:v>33.605405709498882</x:v>
      </x:c>
      <x:c r="S68" s="14">
        <x:f t="shared" si="8"/>
        <x:v>0</x:v>
      </x:c>
      <x:c r="T68" s="14">
        <x:f t="shared" si="9"/>
        <x:v>0</x:v>
      </x:c>
      <x:c r="U68" s="14">
        <x:f t="shared" si="10"/>
        <x:v>33.605405709498882</x:v>
      </x:c>
      <x:c r="V68" t="str">
        <x:f>IF(MOD(C68-Settings!$B$32,Settings!$B$33)&lt;Settings!$B$30,"Up","Down")</x:f>
        <x:v>Up</x:v>
      </x:c>
      <x:c r="W68" s="15" t="n">
        <x:f>IF(OR(E68&gt;Settings!$B$30,Q68&gt;Settings!$B$37),0,1)</x:f>
        <x:v>1</x:v>
      </x:c>
      <x:c r="X68" s="15" t="n">
        <x:f>IF(AND(W68=1,Q68&lt;=Settings!$B$36),1,0)</x:f>
        <x:v>1</x:v>
      </x:c>
    </x:row>
    <x:row r="69">
      <x:c r="A69">
        <x:v>1</x:v>
      </x:c>
      <x:c r="B69">
        <x:v>64</x:v>
      </x:c>
      <x:c r="C69" s="13" t="n">
        <x:f>Arrivals!F69</x:f>
        <x:v>3889.5386523265415</x:v>
      </x:c>
      <x:c r="D69" s="13" t="n">
        <x:f>Arrivals!K69</x:f>
        <x:v>300</x:v>
      </x:c>
      <x:c r="E69" s="14" t="n">
        <x:f>D69*8/Settings!$B$28+Settings!$B$29</x:f>
        <x:v>24.02</x:v>
      </x:c>
      <x:c r="F69" s="14">
        <x:f t="shared" si="0"/>
        <x:v>3889.5386523265415</x:v>
      </x:c>
      <x:c r="G69" s="14">
        <x:f t="shared" si="13"/>
        <x:v>3904.923679396134</x:v>
      </x:c>
      <x:c r="H69" s="14">
        <x:f t="shared" si="1"/>
        <x:v>3904.923679396134</x:v>
      </x:c>
      <x:c r="I69" s="14" t="n">
        <x:f>MOD(H69-Settings!$B$32,Settings!$B$33)</x:f>
        <x:v>304.92367939613405</x:v>
      </x:c>
      <x:c r="J69" s="14" t="n">
        <x:f>IF(I69&lt;Settings!$B$30,IF(Settings!$B$30-I69&gt;=E69,H69,H69+(Settings!$B$30-I69)+Settings!$B$31),H69+(Settings!$B$33-I69))</x:f>
        <x:v>3904.923679396134</x:v>
      </x:c>
      <x:c r="K69" s="14">
        <x:f t="shared" si="2"/>
        <x:v>3928.943679396134</x:v>
      </x:c>
      <x:c r="L69" s="14">
        <x:f t="shared" si="3"/>
        <x:v>3928.943679396134</x:v>
      </x:c>
      <x:c r="M69" s="14">
        <x:f t="shared" si="14"/>
        <x:v>3905.878126311502</x:v>
      </x:c>
      <x:c r="N69" s="14">
        <x:f t="shared" si="4"/>
        <x:v>3928.943679396134</x:v>
      </x:c>
      <x:c r="O69" s="13" t="n">
        <x:f>Arrivals!I69</x:f>
        <x:v>6.032256784687806</x:v>
      </x:c>
      <x:c r="P69" s="14">
        <x:f t="shared" si="5"/>
        <x:v>3934.9759361808219</x:v>
      </x:c>
      <x:c r="Q69" s="14">
        <x:f t="shared" si="6"/>
        <x:v>45.437283854280395</x:v>
      </x:c>
      <x:c r="R69" s="14">
        <x:f t="shared" si="7"/>
        <x:v>15.385027069592525</x:v>
      </x:c>
      <x:c r="S69" s="14">
        <x:f t="shared" si="8"/>
        <x:v>0</x:v>
      </x:c>
      <x:c r="T69" s="14">
        <x:f t="shared" si="9"/>
        <x:v>0</x:v>
      </x:c>
      <x:c r="U69" s="14">
        <x:f t="shared" si="10"/>
        <x:v>15.385027069592525</x:v>
      </x:c>
      <x:c r="V69" t="str">
        <x:f>IF(MOD(C69-Settings!$B$32,Settings!$B$33)&lt;Settings!$B$30,"Up","Down")</x:f>
        <x:v>Up</x:v>
      </x:c>
      <x:c r="W69" s="15" t="n">
        <x:f>IF(OR(E69&gt;Settings!$B$30,Q69&gt;Settings!$B$37),0,1)</x:f>
        <x:v>1</x:v>
      </x:c>
      <x:c r="X69" s="15" t="n">
        <x:f>IF(AND(W69=1,Q69&lt;=Settings!$B$36),1,0)</x:f>
        <x:v>1</x:v>
      </x:c>
    </x:row>
    <x:row r="70">
      <x:c r="A70">
        <x:v>1</x:v>
      </x:c>
      <x:c r="B70">
        <x:v>65</x:v>
      </x:c>
      <x:c r="C70" s="13" t="n">
        <x:f>Arrivals!F70</x:f>
        <x:v>3907.6873215084393</x:v>
      </x:c>
      <x:c r="D70" s="13" t="n">
        <x:f>Arrivals!K70</x:f>
        <x:v>300</x:v>
      </x:c>
      <x:c r="E70" s="14" t="n">
        <x:f>D70*8/Settings!$B$28+Settings!$B$29</x:f>
        <x:v>24.02</x:v>
      </x:c>
      <x:c r="F70" s="14" t="n">
        <x:f t="shared" ref="F70:F133" si="15">C70</x:f>
        <x:v>3907.6873215084393</x:v>
      </x:c>
      <x:c r="G70" s="14">
        <x:f t="shared" si="13"/>
        <x:v>3928.943679396134</x:v>
      </x:c>
      <x:c r="H70" s="14" t="n">
        <x:f t="shared" ref="H70:H133" si="16">MAX(F70,G70)</x:f>
        <x:v>3928.943679396134</x:v>
      </x:c>
      <x:c r="I70" s="14" t="n">
        <x:f>MOD(H70-Settings!$B$32,Settings!$B$33)</x:f>
        <x:v>328.94367939613403</x:v>
      </x:c>
      <x:c r="J70" s="14" t="n">
        <x:f>IF(I70&lt;Settings!$B$30,IF(Settings!$B$30-I70&gt;=E70,H70,H70+(Settings!$B$30-I70)+Settings!$B$31),H70+(Settings!$B$33-I70))</x:f>
        <x:v>3928.943679396134</x:v>
      </x:c>
      <x:c r="K70" s="14" t="n">
        <x:f t="shared" ref="K70:K133" si="17">J70+E70</x:f>
        <x:v>3952.963679396134</x:v>
      </x:c>
      <x:c r="L70" s="14" t="n">
        <x:f t="shared" ref="L70:L133" si="18">K70</x:f>
        <x:v>3952.963679396134</x:v>
      </x:c>
      <x:c r="M70" s="14">
        <x:f t="shared" si="14"/>
        <x:v>3934.9759361808219</x:v>
      </x:c>
      <x:c r="N70" s="14" t="n">
        <x:f t="shared" ref="N70:N133" si="19">MAX(L70,M70)</x:f>
        <x:v>3952.963679396134</x:v>
      </x:c>
      <x:c r="O70" s="13" t="n">
        <x:f>Arrivals!I70</x:f>
        <x:v>14.262551302171834</x:v>
      </x:c>
      <x:c r="P70" s="14" t="n">
        <x:f t="shared" ref="P70:P133" si="20">N70+O70</x:f>
        <x:v>3967.2262306983057</x:v>
      </x:c>
      <x:c r="Q70" s="14" t="n">
        <x:f t="shared" ref="Q70:Q133" si="21">P70-C70</x:f>
        <x:v>59.538909189866445</x:v>
      </x:c>
      <x:c r="R70" s="14" t="n">
        <x:f t="shared" ref="R70:R133" si="22">H70-F70</x:f>
        <x:v>21.256357887694776</x:v>
      </x:c>
      <x:c r="S70" s="14" t="n">
        <x:f t="shared" ref="S70:S133" si="23">J70-H70</x:f>
        <x:v>0</x:v>
      </x:c>
      <x:c r="T70" s="14" t="n">
        <x:f t="shared" ref="T70:T133" si="24">N70-L70</x:f>
        <x:v>0</x:v>
      </x:c>
      <x:c r="U70" s="14" t="n">
        <x:f t="shared" ref="U70:U133" si="25">R70+S70+T70</x:f>
        <x:v>21.256357887694776</x:v>
      </x:c>
      <x:c r="V70" t="str">
        <x:f>IF(MOD(C70-Settings!$B$32,Settings!$B$33)&lt;Settings!$B$30,"Up","Down")</x:f>
        <x:v>Up</x:v>
      </x:c>
      <x:c r="W70" s="15" t="n">
        <x:f>IF(OR(E70&gt;Settings!$B$30,Q70&gt;Settings!$B$37),0,1)</x:f>
        <x:v>1</x:v>
      </x:c>
      <x:c r="X70" s="15" t="n">
        <x:f>IF(AND(W70=1,Q70&lt;=Settings!$B$36),1,0)</x:f>
        <x:v>1</x:v>
      </x:c>
    </x:row>
    <x:row r="71">
      <x:c r="A71">
        <x:v>1</x:v>
      </x:c>
      <x:c r="B71">
        <x:v>66</x:v>
      </x:c>
      <x:c r="C71" s="13" t="n">
        <x:f>Arrivals!F71</x:f>
        <x:v>4035.475304944867</x:v>
      </x:c>
      <x:c r="D71" s="13" t="n">
        <x:f>Arrivals!K71</x:f>
        <x:v>300</x:v>
      </x:c>
      <x:c r="E71" s="14" t="n">
        <x:f>D71*8/Settings!$B$28+Settings!$B$29</x:f>
        <x:v>24.02</x:v>
      </x:c>
      <x:c r="F71" s="14">
        <x:f t="shared" si="15"/>
        <x:v>4035.4753049448668</x:v>
      </x:c>
      <x:c r="G71" s="14" t="n">
        <x:f t="shared" ref="G71:G102" si="26">K70</x:f>
        <x:v>3952.963679396134</x:v>
      </x:c>
      <x:c r="H71" s="14">
        <x:f t="shared" si="16"/>
        <x:v>4035.4753049448668</x:v>
      </x:c>
      <x:c r="I71" s="14" t="n">
        <x:f>MOD(H71-Settings!$B$32,Settings!$B$33)</x:f>
        <x:v>435.4753049448668</x:v>
      </x:c>
      <x:c r="J71" s="14" t="n">
        <x:f>IF(I71&lt;Settings!$B$30,IF(Settings!$B$30-I71&gt;=E71,H71,H71+(Settings!$B$30-I71)+Settings!$B$31),H71+(Settings!$B$33-I71))</x:f>
        <x:v>4035.475304944867</x:v>
      </x:c>
      <x:c r="K71" s="14">
        <x:f t="shared" si="17"/>
        <x:v>4059.4953049448668</x:v>
      </x:c>
      <x:c r="L71" s="14">
        <x:f t="shared" si="18"/>
        <x:v>4059.4953049448668</x:v>
      </x:c>
      <x:c r="M71" s="14" t="n">
        <x:f t="shared" ref="M71:M102" si="27">P70</x:f>
        <x:v>3967.2262306983057</x:v>
      </x:c>
      <x:c r="N71" s="14">
        <x:f t="shared" si="19"/>
        <x:v>4059.4953049448668</x:v>
      </x:c>
      <x:c r="O71" s="13" t="n">
        <x:f>Arrivals!I71</x:f>
        <x:v>5.032449877619133</x:v>
      </x:c>
      <x:c r="P71" s="14">
        <x:f t="shared" si="20"/>
        <x:v>4064.5277548224858</x:v>
      </x:c>
      <x:c r="Q71" s="14">
        <x:f t="shared" si="21"/>
        <x:v>29.052449877618983</x:v>
      </x:c>
      <x:c r="R71" s="14">
        <x:f t="shared" si="22"/>
        <x:v>0</x:v>
      </x:c>
      <x:c r="S71" s="14">
        <x:f t="shared" si="23"/>
        <x:v>0</x:v>
      </x:c>
      <x:c r="T71" s="14">
        <x:f t="shared" si="24"/>
        <x:v>0</x:v>
      </x:c>
      <x:c r="U71" s="14">
        <x:f t="shared" si="25"/>
        <x:v>0</x:v>
      </x:c>
      <x:c r="V71" t="str">
        <x:f>IF(MOD(C71-Settings!$B$32,Settings!$B$33)&lt;Settings!$B$30,"Up","Down")</x:f>
        <x:v>Up</x:v>
      </x:c>
      <x:c r="W71" s="15" t="n">
        <x:f>IF(OR(E71&gt;Settings!$B$30,Q71&gt;Settings!$B$37),0,1)</x:f>
        <x:v>1</x:v>
      </x:c>
      <x:c r="X71" s="15" t="n">
        <x:f>IF(AND(W71=1,Q71&lt;=Settings!$B$36),1,0)</x:f>
        <x:v>1</x:v>
      </x:c>
    </x:row>
    <x:row r="72">
      <x:c r="A72">
        <x:v>1</x:v>
      </x:c>
      <x:c r="B72">
        <x:v>67</x:v>
      </x:c>
      <x:c r="C72" s="13" t="n">
        <x:f>Arrivals!F72</x:f>
        <x:v>4057.0089014490713</x:v>
      </x:c>
      <x:c r="D72" s="13" t="n">
        <x:f>Arrivals!K72</x:f>
        <x:v>300</x:v>
      </x:c>
      <x:c r="E72" s="14" t="n">
        <x:f>D72*8/Settings!$B$28+Settings!$B$29</x:f>
        <x:v>24.02</x:v>
      </x:c>
      <x:c r="F72" s="14">
        <x:f t="shared" si="15"/>
        <x:v>4057.0089014490713</x:v>
      </x:c>
      <x:c r="G72" s="14">
        <x:f t="shared" si="26"/>
        <x:v>4059.4953049448668</x:v>
      </x:c>
      <x:c r="H72" s="14">
        <x:f t="shared" si="16"/>
        <x:v>4059.4953049448668</x:v>
      </x:c>
      <x:c r="I72" s="14" t="n">
        <x:f>MOD(H72-Settings!$B$32,Settings!$B$33)</x:f>
        <x:v>459.4953049448668</x:v>
      </x:c>
      <x:c r="J72" s="14" t="n">
        <x:f>IF(I72&lt;Settings!$B$30,IF(Settings!$B$30-I72&gt;=E72,H72,H72+(Settings!$B$30-I72)+Settings!$B$31),H72+(Settings!$B$33-I72))</x:f>
        <x:v>4059.495304944867</x:v>
      </x:c>
      <x:c r="K72" s="14">
        <x:f t="shared" si="17"/>
        <x:v>4083.5153049448668</x:v>
      </x:c>
      <x:c r="L72" s="14">
        <x:f t="shared" si="18"/>
        <x:v>4083.5153049448668</x:v>
      </x:c>
      <x:c r="M72" s="14">
        <x:f t="shared" si="27"/>
        <x:v>4064.5277548224858</x:v>
      </x:c>
      <x:c r="N72" s="14">
        <x:f t="shared" si="19"/>
        <x:v>4083.5153049448668</x:v>
      </x:c>
      <x:c r="O72" s="13" t="n">
        <x:f>Arrivals!I72</x:f>
        <x:v>3.867346940806135</x:v>
      </x:c>
      <x:c r="P72" s="14">
        <x:f t="shared" si="20"/>
        <x:v>4087.3826518856731</x:v>
      </x:c>
      <x:c r="Q72" s="14">
        <x:f t="shared" si="21"/>
        <x:v>30.373750436601767</x:v>
      </x:c>
      <x:c r="R72" s="14">
        <x:f t="shared" si="22"/>
        <x:v>2.4864034957954573</x:v>
      </x:c>
      <x:c r="S72" s="14">
        <x:f t="shared" si="23"/>
        <x:v>0</x:v>
      </x:c>
      <x:c r="T72" s="14">
        <x:f t="shared" si="24"/>
        <x:v>0</x:v>
      </x:c>
      <x:c r="U72" s="14">
        <x:f t="shared" si="25"/>
        <x:v>2.4864034957954573</x:v>
      </x:c>
      <x:c r="V72" t="str">
        <x:f>IF(MOD(C72-Settings!$B$32,Settings!$B$33)&lt;Settings!$B$30,"Up","Down")</x:f>
        <x:v>Up</x:v>
      </x:c>
      <x:c r="W72" s="15" t="n">
        <x:f>IF(OR(E72&gt;Settings!$B$30,Q72&gt;Settings!$B$37),0,1)</x:f>
        <x:v>1</x:v>
      </x:c>
      <x:c r="X72" s="15" t="n">
        <x:f>IF(AND(W72=1,Q72&lt;=Settings!$B$36),1,0)</x:f>
        <x:v>1</x:v>
      </x:c>
    </x:row>
    <x:row r="73">
      <x:c r="A73">
        <x:v>1</x:v>
      </x:c>
      <x:c r="B73">
        <x:v>68</x:v>
      </x:c>
      <x:c r="C73" s="13" t="n">
        <x:f>Arrivals!F73</x:f>
        <x:v>4068.1538302349622</x:v>
      </x:c>
      <x:c r="D73" s="13" t="n">
        <x:f>Arrivals!K73</x:f>
        <x:v>300</x:v>
      </x:c>
      <x:c r="E73" s="14" t="n">
        <x:f>D73*8/Settings!$B$28+Settings!$B$29</x:f>
        <x:v>24.02</x:v>
      </x:c>
      <x:c r="F73" s="14">
        <x:f t="shared" si="15"/>
        <x:v>4068.1538302349622</x:v>
      </x:c>
      <x:c r="G73" s="14">
        <x:f t="shared" si="26"/>
        <x:v>4083.5153049448668</x:v>
      </x:c>
      <x:c r="H73" s="14">
        <x:f t="shared" si="16"/>
        <x:v>4083.5153049448668</x:v>
      </x:c>
      <x:c r="I73" s="14" t="n">
        <x:f>MOD(H73-Settings!$B$32,Settings!$B$33)</x:f>
        <x:v>483.5153049448668</x:v>
      </x:c>
      <x:c r="J73" s="14" t="n">
        <x:f>IF(I73&lt;Settings!$B$30,IF(Settings!$B$30-I73&gt;=E73,H73,H73+(Settings!$B$30-I73)+Settings!$B$31),H73+(Settings!$B$33-I73))</x:f>
        <x:v>4083.515304944867</x:v>
      </x:c>
      <x:c r="K73" s="14">
        <x:f t="shared" si="17"/>
        <x:v>4107.5353049448668</x:v>
      </x:c>
      <x:c r="L73" s="14">
        <x:f t="shared" si="18"/>
        <x:v>4107.5353049448668</x:v>
      </x:c>
      <x:c r="M73" s="14">
        <x:f t="shared" si="27"/>
        <x:v>4087.3826518856731</x:v>
      </x:c>
      <x:c r="N73" s="14">
        <x:f t="shared" si="19"/>
        <x:v>4107.5353049448668</x:v>
      </x:c>
      <x:c r="O73" s="13" t="n">
        <x:f>Arrivals!I73</x:f>
        <x:v>3.33444298193913</x:v>
      </x:c>
      <x:c r="P73" s="14">
        <x:f t="shared" si="20"/>
        <x:v>4110.8697479268058</x:v>
      </x:c>
      <x:c r="Q73" s="14">
        <x:f t="shared" si="21"/>
        <x:v>42.715917691843515</x:v>
      </x:c>
      <x:c r="R73" s="14">
        <x:f t="shared" si="22"/>
        <x:v>15.361474709904542</x:v>
      </x:c>
      <x:c r="S73" s="14">
        <x:f t="shared" si="23"/>
        <x:v>0</x:v>
      </x:c>
      <x:c r="T73" s="14">
        <x:f t="shared" si="24"/>
        <x:v>0</x:v>
      </x:c>
      <x:c r="U73" s="14">
        <x:f t="shared" si="25"/>
        <x:v>15.361474709904542</x:v>
      </x:c>
      <x:c r="V73" t="str">
        <x:f>IF(MOD(C73-Settings!$B$32,Settings!$B$33)&lt;Settings!$B$30,"Up","Down")</x:f>
        <x:v>Up</x:v>
      </x:c>
      <x:c r="W73" s="15" t="n">
        <x:f>IF(OR(E73&gt;Settings!$B$30,Q73&gt;Settings!$B$37),0,1)</x:f>
        <x:v>1</x:v>
      </x:c>
      <x:c r="X73" s="15" t="n">
        <x:f>IF(AND(W73=1,Q73&lt;=Settings!$B$36),1,0)</x:f>
        <x:v>1</x:v>
      </x:c>
    </x:row>
    <x:row r="74">
      <x:c r="A74">
        <x:v>1</x:v>
      </x:c>
      <x:c r="B74">
        <x:v>69</x:v>
      </x:c>
      <x:c r="C74" s="13" t="n">
        <x:f>Arrivals!F74</x:f>
        <x:v>4073.55484592587</x:v>
      </x:c>
      <x:c r="D74" s="13" t="n">
        <x:f>Arrivals!K74</x:f>
        <x:v>300</x:v>
      </x:c>
      <x:c r="E74" s="14" t="n">
        <x:f>D74*8/Settings!$B$28+Settings!$B$29</x:f>
        <x:v>24.02</x:v>
      </x:c>
      <x:c r="F74" s="14">
        <x:f t="shared" si="15"/>
        <x:v>4073.5548459258698</x:v>
      </x:c>
      <x:c r="G74" s="14">
        <x:f t="shared" si="26"/>
        <x:v>4107.5353049448668</x:v>
      </x:c>
      <x:c r="H74" s="14">
        <x:f t="shared" si="16"/>
        <x:v>4107.5353049448668</x:v>
      </x:c>
      <x:c r="I74" s="14" t="n">
        <x:f>MOD(H74-Settings!$B$32,Settings!$B$33)</x:f>
        <x:v>507.53530494486677</x:v>
      </x:c>
      <x:c r="J74" s="14" t="n">
        <x:f>IF(I74&lt;Settings!$B$30,IF(Settings!$B$30-I74&gt;=E74,H74,H74+(Settings!$B$30-I74)+Settings!$B$31),H74+(Settings!$B$33-I74))</x:f>
        <x:v>4107.535304944867</x:v>
      </x:c>
      <x:c r="K74" s="14">
        <x:f t="shared" si="17"/>
        <x:v>4131.5553049448672</x:v>
      </x:c>
      <x:c r="L74" s="14">
        <x:f t="shared" si="18"/>
        <x:v>4131.5553049448672</x:v>
      </x:c>
      <x:c r="M74" s="14">
        <x:f t="shared" si="27"/>
        <x:v>4110.8697479268058</x:v>
      </x:c>
      <x:c r="N74" s="14">
        <x:f t="shared" si="19"/>
        <x:v>4131.5553049448672</x:v>
      </x:c>
      <x:c r="O74" s="13" t="n">
        <x:f>Arrivals!I74</x:f>
        <x:v>5.295952885979322</x:v>
      </x:c>
      <x:c r="P74" s="14">
        <x:f t="shared" si="20"/>
        <x:v>4136.8512578308464</x:v>
      </x:c>
      <x:c r="Q74" s="14">
        <x:f t="shared" si="21"/>
        <x:v>63.296411904976594</x:v>
      </x:c>
      <x:c r="R74" s="14">
        <x:f t="shared" si="22"/>
        <x:v>33.980459018996953</x:v>
      </x:c>
      <x:c r="S74" s="14">
        <x:f t="shared" si="23"/>
        <x:v>0</x:v>
      </x:c>
      <x:c r="T74" s="14">
        <x:f t="shared" si="24"/>
        <x:v>0</x:v>
      </x:c>
      <x:c r="U74" s="14">
        <x:f t="shared" si="25"/>
        <x:v>33.980459018996953</x:v>
      </x:c>
      <x:c r="V74" t="str">
        <x:f>IF(MOD(C74-Settings!$B$32,Settings!$B$33)&lt;Settings!$B$30,"Up","Down")</x:f>
        <x:v>Up</x:v>
      </x:c>
      <x:c r="W74" s="15" t="n">
        <x:f>IF(OR(E74&gt;Settings!$B$30,Q74&gt;Settings!$B$37),0,1)</x:f>
        <x:v>1</x:v>
      </x:c>
      <x:c r="X74" s="15" t="n">
        <x:f>IF(AND(W74=1,Q74&lt;=Settings!$B$36),1,0)</x:f>
        <x:v>1</x:v>
      </x:c>
    </x:row>
    <x:row r="75">
      <x:c r="A75">
        <x:v>1</x:v>
      </x:c>
      <x:c r="B75">
        <x:v>70</x:v>
      </x:c>
      <x:c r="C75" s="13" t="n">
        <x:f>Arrivals!F75</x:f>
        <x:v>4175.975009723834</x:v>
      </x:c>
      <x:c r="D75" s="13" t="n">
        <x:f>Arrivals!K75</x:f>
        <x:v>300</x:v>
      </x:c>
      <x:c r="E75" s="14" t="n">
        <x:f>D75*8/Settings!$B$28+Settings!$B$29</x:f>
        <x:v>24.02</x:v>
      </x:c>
      <x:c r="F75" s="14">
        <x:f t="shared" si="15"/>
        <x:v>4175.9750097238339</x:v>
      </x:c>
      <x:c r="G75" s="14">
        <x:f t="shared" si="26"/>
        <x:v>4131.5553049448672</x:v>
      </x:c>
      <x:c r="H75" s="14">
        <x:f t="shared" si="16"/>
        <x:v>4175.9750097238339</x:v>
      </x:c>
      <x:c r="I75" s="14" t="n">
        <x:f>MOD(H75-Settings!$B$32,Settings!$B$33)</x:f>
        <x:v>575.9750097238339</x:v>
      </x:c>
      <x:c r="J75" s="14" t="n">
        <x:f>IF(I75&lt;Settings!$B$30,IF(Settings!$B$30-I75&gt;=E75,H75,H75+(Settings!$B$30-I75)+Settings!$B$31),H75+(Settings!$B$33-I75))</x:f>
        <x:v>4175.975009723834</x:v>
      </x:c>
      <x:c r="K75" s="14">
        <x:f t="shared" si="17"/>
        <x:v>4199.9950097238343</x:v>
      </x:c>
      <x:c r="L75" s="14">
        <x:f t="shared" si="18"/>
        <x:v>4199.9950097238343</x:v>
      </x:c>
      <x:c r="M75" s="14">
        <x:f t="shared" si="27"/>
        <x:v>4136.8512578308464</x:v>
      </x:c>
      <x:c r="N75" s="14">
        <x:f t="shared" si="19"/>
        <x:v>4199.9950097238343</x:v>
      </x:c>
      <x:c r="O75" s="13" t="n">
        <x:f>Arrivals!I75</x:f>
        <x:v>0.5451587150764182</x:v>
      </x:c>
      <x:c r="P75" s="14">
        <x:f t="shared" si="20"/>
        <x:v>4200.5401684389108</x:v>
      </x:c>
      <x:c r="Q75" s="14">
        <x:f t="shared" si="21"/>
        <x:v>24.565158715076905</x:v>
      </x:c>
      <x:c r="R75" s="14">
        <x:f t="shared" si="22"/>
        <x:v>0</x:v>
      </x:c>
      <x:c r="S75" s="14">
        <x:f t="shared" si="23"/>
        <x:v>0</x:v>
      </x:c>
      <x:c r="T75" s="14">
        <x:f t="shared" si="24"/>
        <x:v>0</x:v>
      </x:c>
      <x:c r="U75" s="14">
        <x:f t="shared" si="25"/>
        <x:v>0</x:v>
      </x:c>
      <x:c r="V75" t="str">
        <x:f>IF(MOD(C75-Settings!$B$32,Settings!$B$33)&lt;Settings!$B$30,"Up","Down")</x:f>
        <x:v>Up</x:v>
      </x:c>
      <x:c r="W75" s="15" t="n">
        <x:f>IF(OR(E75&gt;Settings!$B$30,Q75&gt;Settings!$B$37),0,1)</x:f>
        <x:v>1</x:v>
      </x:c>
      <x:c r="X75" s="15" t="n">
        <x:f>IF(AND(W75=1,Q75&lt;=Settings!$B$36),1,0)</x:f>
        <x:v>1</x:v>
      </x:c>
    </x:row>
    <x:row r="76">
      <x:c r="A76">
        <x:v>1</x:v>
      </x:c>
      <x:c r="B76">
        <x:v>71</x:v>
      </x:c>
      <x:c r="C76" s="13" t="n">
        <x:f>Arrivals!F76</x:f>
        <x:v>4179.931861645487</x:v>
      </x:c>
      <x:c r="D76" s="13" t="n">
        <x:f>Arrivals!K76</x:f>
        <x:v>300</x:v>
      </x:c>
      <x:c r="E76" s="14" t="n">
        <x:f>D76*8/Settings!$B$28+Settings!$B$29</x:f>
        <x:v>24.02</x:v>
      </x:c>
      <x:c r="F76" s="14">
        <x:f t="shared" si="15"/>
        <x:v>4179.9318616454866</x:v>
      </x:c>
      <x:c r="G76" s="14">
        <x:f t="shared" si="26"/>
        <x:v>4199.9950097238343</x:v>
      </x:c>
      <x:c r="H76" s="14">
        <x:f t="shared" si="16"/>
        <x:v>4199.9950097238343</x:v>
      </x:c>
      <x:c r="I76" s="14" t="n">
        <x:f>MOD(H76-Settings!$B$32,Settings!$B$33)</x:f>
        <x:v>599.9950097238343</x:v>
      </x:c>
      <x:c r="J76" s="14" t="n">
        <x:f>IF(I76&lt;Settings!$B$30,IF(Settings!$B$30-I76&gt;=E76,H76,H76+(Settings!$B$30-I76)+Settings!$B$31),H76+(Settings!$B$33-I76))</x:f>
        <x:v>4320</x:v>
      </x:c>
      <x:c r="K76" s="14">
        <x:f t="shared" si="17"/>
        <x:v>4344.0200000000004</x:v>
      </x:c>
      <x:c r="L76" s="14">
        <x:f t="shared" si="18"/>
        <x:v>4344.0200000000004</x:v>
      </x:c>
      <x:c r="M76" s="14">
        <x:f t="shared" si="27"/>
        <x:v>4200.5401684389108</x:v>
      </x:c>
      <x:c r="N76" s="14">
        <x:f t="shared" si="19"/>
        <x:v>4344.0200000000004</x:v>
      </x:c>
      <x:c r="O76" s="13" t="n">
        <x:f>Arrivals!I76</x:f>
        <x:v>1.9303074891889758</x:v>
      </x:c>
      <x:c r="P76" s="14">
        <x:f t="shared" si="20"/>
        <x:v>4345.9503074891891</x:v>
      </x:c>
      <x:c r="Q76" s="14">
        <x:f t="shared" si="21"/>
        <x:v>166.01844584370247</x:v>
      </x:c>
      <x:c r="R76" s="14">
        <x:f t="shared" si="22"/>
        <x:v>20.063148078347695</x:v>
      </x:c>
      <x:c r="S76" s="14">
        <x:f t="shared" si="23"/>
        <x:v>120.0049902761657</x:v>
      </x:c>
      <x:c r="T76" s="14">
        <x:f t="shared" si="24"/>
        <x:v>0</x:v>
      </x:c>
      <x:c r="U76" s="14">
        <x:f t="shared" si="25"/>
        <x:v>140.06813835451339</x:v>
      </x:c>
      <x:c r="V76" t="str">
        <x:f>IF(MOD(C76-Settings!$B$32,Settings!$B$33)&lt;Settings!$B$30,"Up","Down")</x:f>
        <x:v>Up</x:v>
      </x:c>
      <x:c r="W76" s="15" t="n">
        <x:f>IF(OR(E76&gt;Settings!$B$30,Q76&gt;Settings!$B$37),0,1)</x:f>
        <x:v>1</x:v>
      </x:c>
      <x:c r="X76" s="15" t="n">
        <x:f>IF(AND(W76=1,Q76&lt;=Settings!$B$36),1,0)</x:f>
        <x:v>0</x:v>
      </x:c>
    </x:row>
    <x:row r="77">
      <x:c r="A77">
        <x:v>1</x:v>
      </x:c>
      <x:c r="B77">
        <x:v>72</x:v>
      </x:c>
      <x:c r="C77" s="13" t="n">
        <x:f>Arrivals!F77</x:f>
        <x:v>4238.467982099207</x:v>
      </x:c>
      <x:c r="D77" s="13" t="n">
        <x:f>Arrivals!K77</x:f>
        <x:v>300</x:v>
      </x:c>
      <x:c r="E77" s="14" t="n">
        <x:f>D77*8/Settings!$B$28+Settings!$B$29</x:f>
        <x:v>24.02</x:v>
      </x:c>
      <x:c r="F77" s="14">
        <x:f t="shared" si="15"/>
        <x:v>4238.4679820992069</x:v>
      </x:c>
      <x:c r="G77" s="14">
        <x:f t="shared" si="26"/>
        <x:v>4344.0200000000004</x:v>
      </x:c>
      <x:c r="H77" s="14">
        <x:f t="shared" si="16"/>
        <x:v>4344.0200000000004</x:v>
      </x:c>
      <x:c r="I77" s="14" t="n">
        <x:f>MOD(H77-Settings!$B$32,Settings!$B$33)</x:f>
        <x:v>24.020000000000437</x:v>
      </x:c>
      <x:c r="J77" s="14" t="n">
        <x:f>IF(I77&lt;Settings!$B$30,IF(Settings!$B$30-I77&gt;=E77,H77,H77+(Settings!$B$30-I77)+Settings!$B$31),H77+(Settings!$B$33-I77))</x:f>
        <x:v>4344.02</x:v>
      </x:c>
      <x:c r="K77" s="14">
        <x:f t="shared" si="17"/>
        <x:v>4368.0400000000009</x:v>
      </x:c>
      <x:c r="L77" s="14">
        <x:f t="shared" si="18"/>
        <x:v>4368.0400000000009</x:v>
      </x:c>
      <x:c r="M77" s="14">
        <x:f t="shared" si="27"/>
        <x:v>4345.9503074891891</x:v>
      </x:c>
      <x:c r="N77" s="14">
        <x:f t="shared" si="19"/>
        <x:v>4368.0400000000009</x:v>
      </x:c>
      <x:c r="O77" s="13" t="n">
        <x:f>Arrivals!I77</x:f>
        <x:v>8.230071889841698</x:v>
      </x:c>
      <x:c r="P77" s="14">
        <x:f t="shared" si="20"/>
        <x:v>4376.2700718898423</x:v>
      </x:c>
      <x:c r="Q77" s="14">
        <x:f t="shared" si="21"/>
        <x:v>137.80208979063536</x:v>
      </x:c>
      <x:c r="R77" s="14">
        <x:f t="shared" si="22"/>
        <x:v>105.55201790079354</x:v>
      </x:c>
      <x:c r="S77" s="14">
        <x:f t="shared" si="23"/>
        <x:v>0</x:v>
      </x:c>
      <x:c r="T77" s="14">
        <x:f t="shared" si="24"/>
        <x:v>0</x:v>
      </x:c>
      <x:c r="U77" s="14">
        <x:f t="shared" si="25"/>
        <x:v>105.55201790079354</x:v>
      </x:c>
      <x:c r="V77" t="str">
        <x:f>IF(MOD(C77-Settings!$B$32,Settings!$B$33)&lt;Settings!$B$30,"Up","Down")</x:f>
        <x:v>Down</x:v>
      </x:c>
      <x:c r="W77" s="15" t="n">
        <x:f>IF(OR(E77&gt;Settings!$B$30,Q77&gt;Settings!$B$37),0,1)</x:f>
        <x:v>1</x:v>
      </x:c>
      <x:c r="X77" s="15" t="n">
        <x:f>IF(AND(W77=1,Q77&lt;=Settings!$B$36),1,0)</x:f>
        <x:v>0</x:v>
      </x:c>
    </x:row>
    <x:row r="78">
      <x:c r="A78">
        <x:v>1</x:v>
      </x:c>
      <x:c r="B78">
        <x:v>73</x:v>
      </x:c>
      <x:c r="C78" s="13" t="n">
        <x:f>Arrivals!F78</x:f>
        <x:v>4263.706528281253</x:v>
      </x:c>
      <x:c r="D78" s="13" t="n">
        <x:f>Arrivals!K78</x:f>
        <x:v>300</x:v>
      </x:c>
      <x:c r="E78" s="14" t="n">
        <x:f>D78*8/Settings!$B$28+Settings!$B$29</x:f>
        <x:v>24.02</x:v>
      </x:c>
      <x:c r="F78" s="14">
        <x:f t="shared" si="15"/>
        <x:v>4263.7065282812528</x:v>
      </x:c>
      <x:c r="G78" s="14">
        <x:f t="shared" si="26"/>
        <x:v>4368.0400000000009</x:v>
      </x:c>
      <x:c r="H78" s="14">
        <x:f t="shared" si="16"/>
        <x:v>4368.0400000000009</x:v>
      </x:c>
      <x:c r="I78" s="14" t="n">
        <x:f>MOD(H78-Settings!$B$32,Settings!$B$33)</x:f>
        <x:v>48.04000000000087</x:v>
      </x:c>
      <x:c r="J78" s="14" t="n">
        <x:f>IF(I78&lt;Settings!$B$30,IF(Settings!$B$30-I78&gt;=E78,H78,H78+(Settings!$B$30-I78)+Settings!$B$31),H78+(Settings!$B$33-I78))</x:f>
        <x:v>4368.040000000001</x:v>
      </x:c>
      <x:c r="K78" s="14">
        <x:f t="shared" si="17"/>
        <x:v>4392.0600000000013</x:v>
      </x:c>
      <x:c r="L78" s="14">
        <x:f t="shared" si="18"/>
        <x:v>4392.0600000000013</x:v>
      </x:c>
      <x:c r="M78" s="14">
        <x:f t="shared" si="27"/>
        <x:v>4376.2700718898423</x:v>
      </x:c>
      <x:c r="N78" s="14">
        <x:f t="shared" si="19"/>
        <x:v>4392.0600000000013</x:v>
      </x:c>
      <x:c r="O78" s="13" t="n">
        <x:f>Arrivals!I78</x:f>
        <x:v>3.2633050910298946</x:v>
      </x:c>
      <x:c r="P78" s="14">
        <x:f t="shared" si="20"/>
        <x:v>4395.3233050910312</x:v>
      </x:c>
      <x:c r="Q78" s="14">
        <x:f t="shared" si="21"/>
        <x:v>131.61677680977846</x:v>
      </x:c>
      <x:c r="R78" s="14">
        <x:f t="shared" si="22"/>
        <x:v>104.33347171874811</x:v>
      </x:c>
      <x:c r="S78" s="14">
        <x:f t="shared" si="23"/>
        <x:v>0</x:v>
      </x:c>
      <x:c r="T78" s="14">
        <x:f t="shared" si="24"/>
        <x:v>0</x:v>
      </x:c>
      <x:c r="U78" s="14">
        <x:f t="shared" si="25"/>
        <x:v>104.33347171874811</x:v>
      </x:c>
      <x:c r="V78" t="str">
        <x:f>IF(MOD(C78-Settings!$B$32,Settings!$B$33)&lt;Settings!$B$30,"Up","Down")</x:f>
        <x:v>Down</x:v>
      </x:c>
      <x:c r="W78" s="15" t="n">
        <x:f>IF(OR(E78&gt;Settings!$B$30,Q78&gt;Settings!$B$37),0,1)</x:f>
        <x:v>1</x:v>
      </x:c>
      <x:c r="X78" s="15" t="n">
        <x:f>IF(AND(W78=1,Q78&lt;=Settings!$B$36),1,0)</x:f>
        <x:v>0</x:v>
      </x:c>
    </x:row>
    <x:row r="79">
      <x:c r="A79">
        <x:v>1</x:v>
      </x:c>
      <x:c r="B79">
        <x:v>74</x:v>
      </x:c>
      <x:c r="C79" s="13" t="n">
        <x:f>Arrivals!F79</x:f>
        <x:v>4270.445389771524</x:v>
      </x:c>
      <x:c r="D79" s="13" t="n">
        <x:f>Arrivals!K79</x:f>
        <x:v>300</x:v>
      </x:c>
      <x:c r="E79" s="14" t="n">
        <x:f>D79*8/Settings!$B$28+Settings!$B$29</x:f>
        <x:v>24.02</x:v>
      </x:c>
      <x:c r="F79" s="14">
        <x:f t="shared" si="15"/>
        <x:v>4270.4453897715239</x:v>
      </x:c>
      <x:c r="G79" s="14">
        <x:f t="shared" si="26"/>
        <x:v>4392.0600000000013</x:v>
      </x:c>
      <x:c r="H79" s="14">
        <x:f t="shared" si="16"/>
        <x:v>4392.0600000000013</x:v>
      </x:c>
      <x:c r="I79" s="14" t="n">
        <x:f>MOD(H79-Settings!$B$32,Settings!$B$33)</x:f>
        <x:v>72.06000000000131</x:v>
      </x:c>
      <x:c r="J79" s="14" t="n">
        <x:f>IF(I79&lt;Settings!$B$30,IF(Settings!$B$30-I79&gt;=E79,H79,H79+(Settings!$B$30-I79)+Settings!$B$31),H79+(Settings!$B$33-I79))</x:f>
        <x:v>4392.060000000001</x:v>
      </x:c>
      <x:c r="K79" s="14">
        <x:f t="shared" si="17"/>
        <x:v>4416.0800000000017</x:v>
      </x:c>
      <x:c r="L79" s="14">
        <x:f t="shared" si="18"/>
        <x:v>4416.0800000000017</x:v>
      </x:c>
      <x:c r="M79" s="14">
        <x:f t="shared" si="27"/>
        <x:v>4395.3233050910312</x:v>
      </x:c>
      <x:c r="N79" s="14">
        <x:f t="shared" si="19"/>
        <x:v>4416.0800000000017</x:v>
      </x:c>
      <x:c r="O79" s="13" t="n">
        <x:f>Arrivals!I79</x:f>
        <x:v>4.8870824185018895</x:v>
      </x:c>
      <x:c r="P79" s="14">
        <x:f t="shared" si="20"/>
        <x:v>4420.9670824185032</x:v>
      </x:c>
      <x:c r="Q79" s="14">
        <x:f t="shared" si="21"/>
        <x:v>150.52169264697932</x:v>
      </x:c>
      <x:c r="R79" s="14">
        <x:f t="shared" si="22"/>
        <x:v>121.61461022847743</x:v>
      </x:c>
      <x:c r="S79" s="14">
        <x:f t="shared" si="23"/>
        <x:v>0</x:v>
      </x:c>
      <x:c r="T79" s="14">
        <x:f t="shared" si="24"/>
        <x:v>0</x:v>
      </x:c>
      <x:c r="U79" s="14">
        <x:f t="shared" si="25"/>
        <x:v>121.61461022847743</x:v>
      </x:c>
      <x:c r="V79" t="str">
        <x:f>IF(MOD(C79-Settings!$B$32,Settings!$B$33)&lt;Settings!$B$30,"Up","Down")</x:f>
        <x:v>Down</x:v>
      </x:c>
      <x:c r="W79" s="15" t="n">
        <x:f>IF(OR(E79&gt;Settings!$B$30,Q79&gt;Settings!$B$37),0,1)</x:f>
        <x:v>1</x:v>
      </x:c>
      <x:c r="X79" s="15" t="n">
        <x:f>IF(AND(W79=1,Q79&lt;=Settings!$B$36),1,0)</x:f>
        <x:v>0</x:v>
      </x:c>
    </x:row>
    <x:row r="80">
      <x:c r="A80">
        <x:v>1</x:v>
      </x:c>
      <x:c r="B80">
        <x:v>75</x:v>
      </x:c>
      <x:c r="C80" s="13" t="n">
        <x:f>Arrivals!F80</x:f>
        <x:v>4314.612572134774</x:v>
      </x:c>
      <x:c r="D80" s="13" t="n">
        <x:f>Arrivals!K80</x:f>
        <x:v>300</x:v>
      </x:c>
      <x:c r="E80" s="14" t="n">
        <x:f>D80*8/Settings!$B$28+Settings!$B$29</x:f>
        <x:v>24.02</x:v>
      </x:c>
      <x:c r="F80" s="14">
        <x:f t="shared" si="15"/>
        <x:v>4314.6125721347744</x:v>
      </x:c>
      <x:c r="G80" s="14">
        <x:f t="shared" si="26"/>
        <x:v>4416.0800000000017</x:v>
      </x:c>
      <x:c r="H80" s="14">
        <x:f t="shared" si="16"/>
        <x:v>4416.0800000000017</x:v>
      </x:c>
      <x:c r="I80" s="14" t="n">
        <x:f>MOD(H80-Settings!$B$32,Settings!$B$33)</x:f>
        <x:v>96.08000000000175</x:v>
      </x:c>
      <x:c r="J80" s="14" t="n">
        <x:f>IF(I80&lt;Settings!$B$30,IF(Settings!$B$30-I80&gt;=E80,H80,H80+(Settings!$B$30-I80)+Settings!$B$31),H80+(Settings!$B$33-I80))</x:f>
        <x:v>4416.080000000002</x:v>
      </x:c>
      <x:c r="K80" s="14">
        <x:f t="shared" si="17"/>
        <x:v>4440.1000000000022</x:v>
      </x:c>
      <x:c r="L80" s="14">
        <x:f t="shared" si="18"/>
        <x:v>4440.1000000000022</x:v>
      </x:c>
      <x:c r="M80" s="14">
        <x:f t="shared" si="27"/>
        <x:v>4420.9670824185032</x:v>
      </x:c>
      <x:c r="N80" s="14">
        <x:f t="shared" si="19"/>
        <x:v>4440.1000000000022</x:v>
      </x:c>
      <x:c r="O80" s="13" t="n">
        <x:f>Arrivals!I80</x:f>
        <x:v>7.4427259299320765</x:v>
      </x:c>
      <x:c r="P80" s="14">
        <x:f t="shared" si="20"/>
        <x:v>4447.542725929934</x:v>
      </x:c>
      <x:c r="Q80" s="14">
        <x:f t="shared" si="21"/>
        <x:v>132.93015379515964</x:v>
      </x:c>
      <x:c r="R80" s="14">
        <x:f t="shared" si="22"/>
        <x:v>101.46742786522736</x:v>
      </x:c>
      <x:c r="S80" s="14">
        <x:f t="shared" si="23"/>
        <x:v>0</x:v>
      </x:c>
      <x:c r="T80" s="14">
        <x:f t="shared" si="24"/>
        <x:v>0</x:v>
      </x:c>
      <x:c r="U80" s="14">
        <x:f t="shared" si="25"/>
        <x:v>101.46742786522736</x:v>
      </x:c>
      <x:c r="V80" t="str">
        <x:f>IF(MOD(C80-Settings!$B$32,Settings!$B$33)&lt;Settings!$B$30,"Up","Down")</x:f>
        <x:v>Down</x:v>
      </x:c>
      <x:c r="W80" s="15" t="n">
        <x:f>IF(OR(E80&gt;Settings!$B$30,Q80&gt;Settings!$B$37),0,1)</x:f>
        <x:v>1</x:v>
      </x:c>
      <x:c r="X80" s="15" t="n">
        <x:f>IF(AND(W80=1,Q80&lt;=Settings!$B$36),1,0)</x:f>
        <x:v>0</x:v>
      </x:c>
    </x:row>
    <x:row r="81">
      <x:c r="A81">
        <x:v>1</x:v>
      </x:c>
      <x:c r="B81">
        <x:v>76</x:v>
      </x:c>
      <x:c r="C81" s="13" t="n">
        <x:f>Arrivals!F81</x:f>
        <x:v>4525.945415248492</x:v>
      </x:c>
      <x:c r="D81" s="13" t="n">
        <x:f>Arrivals!K81</x:f>
        <x:v>300</x:v>
      </x:c>
      <x:c r="E81" s="14" t="n">
        <x:f>D81*8/Settings!$B$28+Settings!$B$29</x:f>
        <x:v>24.02</x:v>
      </x:c>
      <x:c r="F81" s="14">
        <x:f t="shared" si="15"/>
        <x:v>4525.9454152484923</x:v>
      </x:c>
      <x:c r="G81" s="14">
        <x:f t="shared" si="26"/>
        <x:v>4440.1000000000022</x:v>
      </x:c>
      <x:c r="H81" s="14">
        <x:f t="shared" si="16"/>
        <x:v>4525.9454152484923</x:v>
      </x:c>
      <x:c r="I81" s="14" t="n">
        <x:f>MOD(H81-Settings!$B$32,Settings!$B$33)</x:f>
        <x:v>205.94541524849228</x:v>
      </x:c>
      <x:c r="J81" s="14" t="n">
        <x:f>IF(I81&lt;Settings!$B$30,IF(Settings!$B$30-I81&gt;=E81,H81,H81+(Settings!$B$30-I81)+Settings!$B$31),H81+(Settings!$B$33-I81))</x:f>
        <x:v>4525.945415248492</x:v>
      </x:c>
      <x:c r="K81" s="14">
        <x:f t="shared" si="17"/>
        <x:v>4549.9654152484927</x:v>
      </x:c>
      <x:c r="L81" s="14">
        <x:f t="shared" si="18"/>
        <x:v>4549.9654152484927</x:v>
      </x:c>
      <x:c r="M81" s="14">
        <x:f t="shared" si="27"/>
        <x:v>4447.542725929934</x:v>
      </x:c>
      <x:c r="N81" s="14">
        <x:f t="shared" si="19"/>
        <x:v>4549.9654152484927</x:v>
      </x:c>
      <x:c r="O81" s="13" t="n">
        <x:f>Arrivals!I81</x:f>
        <x:v>1.9937301315371945</x:v>
      </x:c>
      <x:c r="P81" s="14">
        <x:f t="shared" si="20"/>
        <x:v>4551.9591453800303</x:v>
      </x:c>
      <x:c r="Q81" s="14">
        <x:f t="shared" si="21"/>
        <x:v>26.013730131538068</x:v>
      </x:c>
      <x:c r="R81" s="14">
        <x:f t="shared" si="22"/>
        <x:v>0</x:v>
      </x:c>
      <x:c r="S81" s="14">
        <x:f t="shared" si="23"/>
        <x:v>0</x:v>
      </x:c>
      <x:c r="T81" s="14">
        <x:f t="shared" si="24"/>
        <x:v>0</x:v>
      </x:c>
      <x:c r="U81" s="14">
        <x:f t="shared" si="25"/>
        <x:v>0</x:v>
      </x:c>
      <x:c r="V81" t="str">
        <x:f>IF(MOD(C81-Settings!$B$32,Settings!$B$33)&lt;Settings!$B$30,"Up","Down")</x:f>
        <x:v>Up</x:v>
      </x:c>
      <x:c r="W81" s="15" t="n">
        <x:f>IF(OR(E81&gt;Settings!$B$30,Q81&gt;Settings!$B$37),0,1)</x:f>
        <x:v>1</x:v>
      </x:c>
      <x:c r="X81" s="15" t="n">
        <x:f>IF(AND(W81=1,Q81&lt;=Settings!$B$36),1,0)</x:f>
        <x:v>1</x:v>
      </x:c>
    </x:row>
    <x:row r="82">
      <x:c r="A82">
        <x:v>1</x:v>
      </x:c>
      <x:c r="B82">
        <x:v>77</x:v>
      </x:c>
      <x:c r="C82" s="13" t="n">
        <x:f>Arrivals!F82</x:f>
        <x:v>4584.399067686246</x:v>
      </x:c>
      <x:c r="D82" s="13" t="n">
        <x:f>Arrivals!K82</x:f>
        <x:v>300</x:v>
      </x:c>
      <x:c r="E82" s="14" t="n">
        <x:f>D82*8/Settings!$B$28+Settings!$B$29</x:f>
        <x:v>24.02</x:v>
      </x:c>
      <x:c r="F82" s="14">
        <x:f t="shared" si="15"/>
        <x:v>4584.3990676862459</x:v>
      </x:c>
      <x:c r="G82" s="14">
        <x:f t="shared" si="26"/>
        <x:v>4549.9654152484927</x:v>
      </x:c>
      <x:c r="H82" s="14">
        <x:f t="shared" si="16"/>
        <x:v>4584.3990676862459</x:v>
      </x:c>
      <x:c r="I82" s="14" t="n">
        <x:f>MOD(H82-Settings!$B$32,Settings!$B$33)</x:f>
        <x:v>264.39906768624587</x:v>
      </x:c>
      <x:c r="J82" s="14" t="n">
        <x:f>IF(I82&lt;Settings!$B$30,IF(Settings!$B$30-I82&gt;=E82,H82,H82+(Settings!$B$30-I82)+Settings!$B$31),H82+(Settings!$B$33-I82))</x:f>
        <x:v>4584.399067686246</x:v>
      </x:c>
      <x:c r="K82" s="14">
        <x:f t="shared" si="17"/>
        <x:v>4608.4190676862463</x:v>
      </x:c>
      <x:c r="L82" s="14">
        <x:f t="shared" si="18"/>
        <x:v>4608.4190676862463</x:v>
      </x:c>
      <x:c r="M82" s="14">
        <x:f t="shared" si="27"/>
        <x:v>4551.9591453800303</x:v>
      </x:c>
      <x:c r="N82" s="14">
        <x:f t="shared" si="19"/>
        <x:v>4608.4190676862463</x:v>
      </x:c>
      <x:c r="O82" s="13" t="n">
        <x:f>Arrivals!I82</x:f>
        <x:v>0.19665296425876508</x:v>
      </x:c>
      <x:c r="P82" s="14">
        <x:f t="shared" si="20"/>
        <x:v>4608.615720650505</x:v>
      </x:c>
      <x:c r="Q82" s="14">
        <x:f t="shared" si="21"/>
        <x:v>24.216652964259083</x:v>
      </x:c>
      <x:c r="R82" s="14">
        <x:f t="shared" si="22"/>
        <x:v>0</x:v>
      </x:c>
      <x:c r="S82" s="14">
        <x:f t="shared" si="23"/>
        <x:v>0</x:v>
      </x:c>
      <x:c r="T82" s="14">
        <x:f t="shared" si="24"/>
        <x:v>0</x:v>
      </x:c>
      <x:c r="U82" s="14">
        <x:f t="shared" si="25"/>
        <x:v>0</x:v>
      </x:c>
      <x:c r="V82" t="str">
        <x:f>IF(MOD(C82-Settings!$B$32,Settings!$B$33)&lt;Settings!$B$30,"Up","Down")</x:f>
        <x:v>Up</x:v>
      </x:c>
      <x:c r="W82" s="15" t="n">
        <x:f>IF(OR(E82&gt;Settings!$B$30,Q82&gt;Settings!$B$37),0,1)</x:f>
        <x:v>1</x:v>
      </x:c>
      <x:c r="X82" s="15" t="n">
        <x:f>IF(AND(W82=1,Q82&lt;=Settings!$B$36),1,0)</x:f>
        <x:v>1</x:v>
      </x:c>
    </x:row>
    <x:row r="83">
      <x:c r="A83">
        <x:v>1</x:v>
      </x:c>
      <x:c r="B83">
        <x:v>78</x:v>
      </x:c>
      <x:c r="C83" s="13" t="n">
        <x:f>Arrivals!F83</x:f>
        <x:v>4643.930658683257</x:v>
      </x:c>
      <x:c r="D83" s="13" t="n">
        <x:f>Arrivals!K83</x:f>
        <x:v>300</x:v>
      </x:c>
      <x:c r="E83" s="14" t="n">
        <x:f>D83*8/Settings!$B$28+Settings!$B$29</x:f>
        <x:v>24.02</x:v>
      </x:c>
      <x:c r="F83" s="14">
        <x:f t="shared" si="15"/>
        <x:v>4643.9306586832572</x:v>
      </x:c>
      <x:c r="G83" s="14">
        <x:f t="shared" si="26"/>
        <x:v>4608.4190676862463</x:v>
      </x:c>
      <x:c r="H83" s="14">
        <x:f t="shared" si="16"/>
        <x:v>4643.9306586832572</x:v>
      </x:c>
      <x:c r="I83" s="14" t="n">
        <x:f>MOD(H83-Settings!$B$32,Settings!$B$33)</x:f>
        <x:v>323.9306586832572</x:v>
      </x:c>
      <x:c r="J83" s="14" t="n">
        <x:f>IF(I83&lt;Settings!$B$30,IF(Settings!$B$30-I83&gt;=E83,H83,H83+(Settings!$B$30-I83)+Settings!$B$31),H83+(Settings!$B$33-I83))</x:f>
        <x:v>4643.930658683257</x:v>
      </x:c>
      <x:c r="K83" s="14">
        <x:f t="shared" si="17"/>
        <x:v>4667.9506586832576</x:v>
      </x:c>
      <x:c r="L83" s="14">
        <x:f t="shared" si="18"/>
        <x:v>4667.9506586832576</x:v>
      </x:c>
      <x:c r="M83" s="14">
        <x:f t="shared" si="27"/>
        <x:v>4608.615720650505</x:v>
      </x:c>
      <x:c r="N83" s="14">
        <x:f t="shared" si="19"/>
        <x:v>4667.9506586832576</x:v>
      </x:c>
      <x:c r="O83" s="13" t="n">
        <x:f>Arrivals!I83</x:f>
        <x:v>1.449260539169877</x:v>
      </x:c>
      <x:c r="P83" s="14">
        <x:f t="shared" si="20"/>
        <x:v>4669.3999192224273</x:v>
      </x:c>
      <x:c r="Q83" s="14">
        <x:f t="shared" si="21"/>
        <x:v>25.469260539170136</x:v>
      </x:c>
      <x:c r="R83" s="14">
        <x:f t="shared" si="22"/>
        <x:v>0</x:v>
      </x:c>
      <x:c r="S83" s="14">
        <x:f t="shared" si="23"/>
        <x:v>0</x:v>
      </x:c>
      <x:c r="T83" s="14">
        <x:f t="shared" si="24"/>
        <x:v>0</x:v>
      </x:c>
      <x:c r="U83" s="14">
        <x:f t="shared" si="25"/>
        <x:v>0</x:v>
      </x:c>
      <x:c r="V83" t="str">
        <x:f>IF(MOD(C83-Settings!$B$32,Settings!$B$33)&lt;Settings!$B$30,"Up","Down")</x:f>
        <x:v>Up</x:v>
      </x:c>
      <x:c r="W83" s="15" t="n">
        <x:f>IF(OR(E83&gt;Settings!$B$30,Q83&gt;Settings!$B$37),0,1)</x:f>
        <x:v>1</x:v>
      </x:c>
      <x:c r="X83" s="15" t="n">
        <x:f>IF(AND(W83=1,Q83&lt;=Settings!$B$36),1,0)</x:f>
        <x:v>1</x:v>
      </x:c>
    </x:row>
    <x:row r="84">
      <x:c r="A84">
        <x:v>1</x:v>
      </x:c>
      <x:c r="B84">
        <x:v>79</x:v>
      </x:c>
      <x:c r="C84" s="13" t="n">
        <x:f>Arrivals!F84</x:f>
        <x:v>4697.745117653652</x:v>
      </x:c>
      <x:c r="D84" s="13" t="n">
        <x:f>Arrivals!K84</x:f>
        <x:v>300</x:v>
      </x:c>
      <x:c r="E84" s="14" t="n">
        <x:f>D84*8/Settings!$B$28+Settings!$B$29</x:f>
        <x:v>24.02</x:v>
      </x:c>
      <x:c r="F84" s="14">
        <x:f t="shared" si="15"/>
        <x:v>4697.7451176536524</x:v>
      </x:c>
      <x:c r="G84" s="14">
        <x:f t="shared" si="26"/>
        <x:v>4667.9506586832576</x:v>
      </x:c>
      <x:c r="H84" s="14">
        <x:f t="shared" si="16"/>
        <x:v>4697.7451176536524</x:v>
      </x:c>
      <x:c r="I84" s="14" t="n">
        <x:f>MOD(H84-Settings!$B$32,Settings!$B$33)</x:f>
        <x:v>377.7451176536524</x:v>
      </x:c>
      <x:c r="J84" s="14" t="n">
        <x:f>IF(I84&lt;Settings!$B$30,IF(Settings!$B$30-I84&gt;=E84,H84,H84+(Settings!$B$30-I84)+Settings!$B$31),H84+(Settings!$B$33-I84))</x:f>
        <x:v>4697.745117653652</x:v>
      </x:c>
      <x:c r="K84" s="14">
        <x:f t="shared" si="17"/>
        <x:v>4721.7651176536529</x:v>
      </x:c>
      <x:c r="L84" s="14">
        <x:f t="shared" si="18"/>
        <x:v>4721.7651176536529</x:v>
      </x:c>
      <x:c r="M84" s="14">
        <x:f t="shared" si="27"/>
        <x:v>4669.3999192224273</x:v>
      </x:c>
      <x:c r="N84" s="14">
        <x:f t="shared" si="19"/>
        <x:v>4721.7651176536529</x:v>
      </x:c>
      <x:c r="O84" s="13" t="n">
        <x:f>Arrivals!I84</x:f>
        <x:v>1.25611323828549</x:v>
      </x:c>
      <x:c r="P84" s="14">
        <x:f t="shared" si="20"/>
        <x:v>4723.0212308919381</x:v>
      </x:c>
      <x:c r="Q84" s="14">
        <x:f t="shared" si="21"/>
        <x:v>25.276113238285689</x:v>
      </x:c>
      <x:c r="R84" s="14">
        <x:f t="shared" si="22"/>
        <x:v>0</x:v>
      </x:c>
      <x:c r="S84" s="14">
        <x:f t="shared" si="23"/>
        <x:v>0</x:v>
      </x:c>
      <x:c r="T84" s="14">
        <x:f t="shared" si="24"/>
        <x:v>0</x:v>
      </x:c>
      <x:c r="U84" s="14">
        <x:f t="shared" si="25"/>
        <x:v>0</x:v>
      </x:c>
      <x:c r="V84" t="str">
        <x:f>IF(MOD(C84-Settings!$B$32,Settings!$B$33)&lt;Settings!$B$30,"Up","Down")</x:f>
        <x:v>Up</x:v>
      </x:c>
      <x:c r="W84" s="15" t="n">
        <x:f>IF(OR(E84&gt;Settings!$B$30,Q84&gt;Settings!$B$37),0,1)</x:f>
        <x:v>1</x:v>
      </x:c>
      <x:c r="X84" s="15" t="n">
        <x:f>IF(AND(W84=1,Q84&lt;=Settings!$B$36),1,0)</x:f>
        <x:v>1</x:v>
      </x:c>
    </x:row>
    <x:row r="85">
      <x:c r="A85">
        <x:v>1</x:v>
      </x:c>
      <x:c r="B85">
        <x:v>80</x:v>
      </x:c>
      <x:c r="C85" s="13" t="n">
        <x:f>Arrivals!F85</x:f>
        <x:v>4755.851269931868</x:v>
      </x:c>
      <x:c r="D85" s="13" t="n">
        <x:f>Arrivals!K85</x:f>
        <x:v>300</x:v>
      </x:c>
      <x:c r="E85" s="14" t="n">
        <x:f>D85*8/Settings!$B$28+Settings!$B$29</x:f>
        <x:v>24.02</x:v>
      </x:c>
      <x:c r="F85" s="14">
        <x:f t="shared" si="15"/>
        <x:v>4755.851269931868</x:v>
      </x:c>
      <x:c r="G85" s="14">
        <x:f t="shared" si="26"/>
        <x:v>4721.7651176536529</x:v>
      </x:c>
      <x:c r="H85" s="14">
        <x:f t="shared" si="16"/>
        <x:v>4755.851269931868</x:v>
      </x:c>
      <x:c r="I85" s="14" t="n">
        <x:f>MOD(H85-Settings!$B$32,Settings!$B$33)</x:f>
        <x:v>435.85126993186805</x:v>
      </x:c>
      <x:c r="J85" s="14" t="n">
        <x:f>IF(I85&lt;Settings!$B$30,IF(Settings!$B$30-I85&gt;=E85,H85,H85+(Settings!$B$30-I85)+Settings!$B$31),H85+(Settings!$B$33-I85))</x:f>
        <x:v>4755.851269931868</x:v>
      </x:c>
      <x:c r="K85" s="14">
        <x:f t="shared" si="17"/>
        <x:v>4779.8712699318685</x:v>
      </x:c>
      <x:c r="L85" s="14">
        <x:f t="shared" si="18"/>
        <x:v>4779.8712699318685</x:v>
      </x:c>
      <x:c r="M85" s="14">
        <x:f t="shared" si="27"/>
        <x:v>4723.0212308919381</x:v>
      </x:c>
      <x:c r="N85" s="14">
        <x:f t="shared" si="19"/>
        <x:v>4779.8712699318685</x:v>
      </x:c>
      <x:c r="O85" s="13" t="n">
        <x:f>Arrivals!I85</x:f>
        <x:v>2.8884012493580826</x:v>
      </x:c>
      <x:c r="P85" s="14">
        <x:f t="shared" si="20"/>
        <x:v>4782.7596711812266</x:v>
      </x:c>
      <x:c r="Q85" s="14">
        <x:f t="shared" si="21"/>
        <x:v>26.908401249358576</x:v>
      </x:c>
      <x:c r="R85" s="14">
        <x:f t="shared" si="22"/>
        <x:v>0</x:v>
      </x:c>
      <x:c r="S85" s="14">
        <x:f t="shared" si="23"/>
        <x:v>0</x:v>
      </x:c>
      <x:c r="T85" s="14">
        <x:f t="shared" si="24"/>
        <x:v>0</x:v>
      </x:c>
      <x:c r="U85" s="14">
        <x:f t="shared" si="25"/>
        <x:v>0</x:v>
      </x:c>
      <x:c r="V85" t="str">
        <x:f>IF(MOD(C85-Settings!$B$32,Settings!$B$33)&lt;Settings!$B$30,"Up","Down")</x:f>
        <x:v>Up</x:v>
      </x:c>
      <x:c r="W85" s="15" t="n">
        <x:f>IF(OR(E85&gt;Settings!$B$30,Q85&gt;Settings!$B$37),0,1)</x:f>
        <x:v>1</x:v>
      </x:c>
      <x:c r="X85" s="15" t="n">
        <x:f>IF(AND(W85=1,Q85&lt;=Settings!$B$36),1,0)</x:f>
        <x:v>1</x:v>
      </x:c>
    </x:row>
    <x:row r="86">
      <x:c r="A86">
        <x:v>1</x:v>
      </x:c>
      <x:c r="B86">
        <x:v>81</x:v>
      </x:c>
      <x:c r="C86" s="13" t="n">
        <x:f>Arrivals!F86</x:f>
        <x:v>4846.190576755262</x:v>
      </x:c>
      <x:c r="D86" s="13" t="n">
        <x:f>Arrivals!K86</x:f>
        <x:v>300</x:v>
      </x:c>
      <x:c r="E86" s="14" t="n">
        <x:f>D86*8/Settings!$B$28+Settings!$B$29</x:f>
        <x:v>24.02</x:v>
      </x:c>
      <x:c r="F86" s="14">
        <x:f t="shared" si="15"/>
        <x:v>4846.1905767552616</x:v>
      </x:c>
      <x:c r="G86" s="14">
        <x:f t="shared" si="26"/>
        <x:v>4779.8712699318685</x:v>
      </x:c>
      <x:c r="H86" s="14">
        <x:f t="shared" si="16"/>
        <x:v>4846.1905767552616</x:v>
      </x:c>
      <x:c r="I86" s="14" t="n">
        <x:f>MOD(H86-Settings!$B$32,Settings!$B$33)</x:f>
        <x:v>526.1905767552616</x:v>
      </x:c>
      <x:c r="J86" s="14" t="n">
        <x:f>IF(I86&lt;Settings!$B$30,IF(Settings!$B$30-I86&gt;=E86,H86,H86+(Settings!$B$30-I86)+Settings!$B$31),H86+(Settings!$B$33-I86))</x:f>
        <x:v>4846.190576755262</x:v>
      </x:c>
      <x:c r="K86" s="14">
        <x:f t="shared" si="17"/>
        <x:v>4870.2105767552621</x:v>
      </x:c>
      <x:c r="L86" s="14">
        <x:f t="shared" si="18"/>
        <x:v>4870.2105767552621</x:v>
      </x:c>
      <x:c r="M86" s="14">
        <x:f t="shared" si="27"/>
        <x:v>4782.7596711812266</x:v>
      </x:c>
      <x:c r="N86" s="14">
        <x:f t="shared" si="19"/>
        <x:v>4870.2105767552621</x:v>
      </x:c>
      <x:c r="O86" s="13" t="n">
        <x:f>Arrivals!I86</x:f>
        <x:v>1.5375509784807264</x:v>
      </x:c>
      <x:c r="P86" s="14">
        <x:f t="shared" si="20"/>
        <x:v>4871.7481277337429</x:v>
      </x:c>
      <x:c r="Q86" s="14">
        <x:f t="shared" si="21"/>
        <x:v>25.557550978481231</x:v>
      </x:c>
      <x:c r="R86" s="14">
        <x:f t="shared" si="22"/>
        <x:v>0</x:v>
      </x:c>
      <x:c r="S86" s="14">
        <x:f t="shared" si="23"/>
        <x:v>0</x:v>
      </x:c>
      <x:c r="T86" s="14">
        <x:f t="shared" si="24"/>
        <x:v>0</x:v>
      </x:c>
      <x:c r="U86" s="14">
        <x:f t="shared" si="25"/>
        <x:v>0</x:v>
      </x:c>
      <x:c r="V86" t="str">
        <x:f>IF(MOD(C86-Settings!$B$32,Settings!$B$33)&lt;Settings!$B$30,"Up","Down")</x:f>
        <x:v>Up</x:v>
      </x:c>
      <x:c r="W86" s="15" t="n">
        <x:f>IF(OR(E86&gt;Settings!$B$30,Q86&gt;Settings!$B$37),0,1)</x:f>
        <x:v>1</x:v>
      </x:c>
      <x:c r="X86" s="15" t="n">
        <x:f>IF(AND(W86=1,Q86&lt;=Settings!$B$36),1,0)</x:f>
        <x:v>1</x:v>
      </x:c>
    </x:row>
    <x:row r="87">
      <x:c r="A87">
        <x:v>1</x:v>
      </x:c>
      <x:c r="B87">
        <x:v>82</x:v>
      </x:c>
      <x:c r="C87" s="13" t="n">
        <x:f>Arrivals!F87</x:f>
        <x:v>5264.536160097771</x:v>
      </x:c>
      <x:c r="D87" s="13" t="n">
        <x:f>Arrivals!K87</x:f>
        <x:v>300</x:v>
      </x:c>
      <x:c r="E87" s="14" t="n">
        <x:f>D87*8/Settings!$B$28+Settings!$B$29</x:f>
        <x:v>24.02</x:v>
      </x:c>
      <x:c r="F87" s="14">
        <x:f t="shared" si="15"/>
        <x:v>5264.5361600977712</x:v>
      </x:c>
      <x:c r="G87" s="14">
        <x:f t="shared" si="26"/>
        <x:v>4870.2105767552621</x:v>
      </x:c>
      <x:c r="H87" s="14">
        <x:f t="shared" si="16"/>
        <x:v>5264.5361600977712</x:v>
      </x:c>
      <x:c r="I87" s="14" t="n">
        <x:f>MOD(H87-Settings!$B$32,Settings!$B$33)</x:f>
        <x:v>224.53616009777124</x:v>
      </x:c>
      <x:c r="J87" s="14" t="n">
        <x:f>IF(I87&lt;Settings!$B$30,IF(Settings!$B$30-I87&gt;=E87,H87,H87+(Settings!$B$30-I87)+Settings!$B$31),H87+(Settings!$B$33-I87))</x:f>
        <x:v>5264.536160097771</x:v>
      </x:c>
      <x:c r="K87" s="14">
        <x:f t="shared" si="17"/>
        <x:v>5288.5561600977717</x:v>
      </x:c>
      <x:c r="L87" s="14">
        <x:f t="shared" si="18"/>
        <x:v>5288.5561600977717</x:v>
      </x:c>
      <x:c r="M87" s="14">
        <x:f t="shared" si="27"/>
        <x:v>4871.7481277337429</x:v>
      </x:c>
      <x:c r="N87" s="14">
        <x:f t="shared" si="19"/>
        <x:v>5288.5561600977717</x:v>
      </x:c>
      <x:c r="O87" s="13" t="n">
        <x:f>Arrivals!I87</x:f>
        <x:v>4.339505737626998</x:v>
      </x:c>
      <x:c r="P87" s="14">
        <x:f t="shared" si="20"/>
        <x:v>5292.8956658353991</x:v>
      </x:c>
      <x:c r="Q87" s="14">
        <x:f t="shared" si="21"/>
        <x:v>28.359505737627842</x:v>
      </x:c>
      <x:c r="R87" s="14">
        <x:f t="shared" si="22"/>
        <x:v>0</x:v>
      </x:c>
      <x:c r="S87" s="14">
        <x:f t="shared" si="23"/>
        <x:v>0</x:v>
      </x:c>
      <x:c r="T87" s="14">
        <x:f t="shared" si="24"/>
        <x:v>0</x:v>
      </x:c>
      <x:c r="U87" s="14">
        <x:f t="shared" si="25"/>
        <x:v>0</x:v>
      </x:c>
      <x:c r="V87" t="str">
        <x:f>IF(MOD(C87-Settings!$B$32,Settings!$B$33)&lt;Settings!$B$30,"Up","Down")</x:f>
        <x:v>Up</x:v>
      </x:c>
      <x:c r="W87" s="15" t="n">
        <x:f>IF(OR(E87&gt;Settings!$B$30,Q87&gt;Settings!$B$37),0,1)</x:f>
        <x:v>1</x:v>
      </x:c>
      <x:c r="X87" s="15" t="n">
        <x:f>IF(AND(W87=1,Q87&lt;=Settings!$B$36),1,0)</x:f>
        <x:v>1</x:v>
      </x:c>
    </x:row>
    <x:row r="88">
      <x:c r="A88">
        <x:v>1</x:v>
      </x:c>
      <x:c r="B88">
        <x:v>83</x:v>
      </x:c>
      <x:c r="C88" s="13" t="n">
        <x:f>Arrivals!F88</x:f>
        <x:v>5281.44026810535</x:v>
      </x:c>
      <x:c r="D88" s="13" t="n">
        <x:f>Arrivals!K88</x:f>
        <x:v>300</x:v>
      </x:c>
      <x:c r="E88" s="14" t="n">
        <x:f>D88*8/Settings!$B$28+Settings!$B$29</x:f>
        <x:v>24.02</x:v>
      </x:c>
      <x:c r="F88" s="14">
        <x:f t="shared" si="15"/>
        <x:v>5281.4402681053498</x:v>
      </x:c>
      <x:c r="G88" s="14">
        <x:f t="shared" si="26"/>
        <x:v>5288.5561600977717</x:v>
      </x:c>
      <x:c r="H88" s="14">
        <x:f t="shared" si="16"/>
        <x:v>5288.5561600977717</x:v>
      </x:c>
      <x:c r="I88" s="14" t="n">
        <x:f>MOD(H88-Settings!$B$32,Settings!$B$33)</x:f>
        <x:v>248.55616009777168</x:v>
      </x:c>
      <x:c r="J88" s="14" t="n">
        <x:f>IF(I88&lt;Settings!$B$30,IF(Settings!$B$30-I88&gt;=E88,H88,H88+(Settings!$B$30-I88)+Settings!$B$31),H88+(Settings!$B$33-I88))</x:f>
        <x:v>5288.556160097772</x:v>
      </x:c>
      <x:c r="K88" s="14">
        <x:f t="shared" si="17"/>
        <x:v>5312.5761600977721</x:v>
      </x:c>
      <x:c r="L88" s="14">
        <x:f t="shared" si="18"/>
        <x:v>5312.5761600977721</x:v>
      </x:c>
      <x:c r="M88" s="14">
        <x:f t="shared" si="27"/>
        <x:v>5292.8956658353991</x:v>
      </x:c>
      <x:c r="N88" s="14">
        <x:f t="shared" si="19"/>
        <x:v>5312.5761600977721</x:v>
      </x:c>
      <x:c r="O88" s="13" t="n">
        <x:f>Arrivals!I88</x:f>
        <x:v>0.8079646796678788</x:v>
      </x:c>
      <x:c r="P88" s="14">
        <x:f t="shared" si="20"/>
        <x:v>5313.3841247774399</x:v>
      </x:c>
      <x:c r="Q88" s="14">
        <x:f t="shared" si="21"/>
        <x:v>31.943856672090078</x:v>
      </x:c>
      <x:c r="R88" s="14">
        <x:f t="shared" si="22"/>
        <x:v>7.1158919924218935</x:v>
      </x:c>
      <x:c r="S88" s="14">
        <x:f t="shared" si="23"/>
        <x:v>0</x:v>
      </x:c>
      <x:c r="T88" s="14">
        <x:f t="shared" si="24"/>
        <x:v>0</x:v>
      </x:c>
      <x:c r="U88" s="14">
        <x:f t="shared" si="25"/>
        <x:v>7.1158919924218935</x:v>
      </x:c>
      <x:c r="V88" t="str">
        <x:f>IF(MOD(C88-Settings!$B$32,Settings!$B$33)&lt;Settings!$B$30,"Up","Down")</x:f>
        <x:v>Up</x:v>
      </x:c>
      <x:c r="W88" s="15" t="n">
        <x:f>IF(OR(E88&gt;Settings!$B$30,Q88&gt;Settings!$B$37),0,1)</x:f>
        <x:v>1</x:v>
      </x:c>
      <x:c r="X88" s="15" t="n">
        <x:f>IF(AND(W88=1,Q88&lt;=Settings!$B$36),1,0)</x:f>
        <x:v>1</x:v>
      </x:c>
    </x:row>
    <x:row r="89">
      <x:c r="A89">
        <x:v>1</x:v>
      </x:c>
      <x:c r="B89">
        <x:v>84</x:v>
      </x:c>
      <x:c r="C89" s="13" t="n">
        <x:f>Arrivals!F89</x:f>
        <x:v>5331.247820133259</x:v>
      </x:c>
      <x:c r="D89" s="13" t="n">
        <x:f>Arrivals!K89</x:f>
        <x:v>300</x:v>
      </x:c>
      <x:c r="E89" s="14" t="n">
        <x:f>D89*8/Settings!$B$28+Settings!$B$29</x:f>
        <x:v>24.02</x:v>
      </x:c>
      <x:c r="F89" s="14">
        <x:f t="shared" si="15"/>
        <x:v>5331.2478201332588</x:v>
      </x:c>
      <x:c r="G89" s="14">
        <x:f t="shared" si="26"/>
        <x:v>5312.5761600977721</x:v>
      </x:c>
      <x:c r="H89" s="14">
        <x:f t="shared" si="16"/>
        <x:v>5331.2478201332588</x:v>
      </x:c>
      <x:c r="I89" s="14" t="n">
        <x:f>MOD(H89-Settings!$B$32,Settings!$B$33)</x:f>
        <x:v>291.24782013325876</x:v>
      </x:c>
      <x:c r="J89" s="14" t="n">
        <x:f>IF(I89&lt;Settings!$B$30,IF(Settings!$B$30-I89&gt;=E89,H89,H89+(Settings!$B$30-I89)+Settings!$B$31),H89+(Settings!$B$33-I89))</x:f>
        <x:v>5331.247820133259</x:v>
      </x:c>
      <x:c r="K89" s="14">
        <x:f t="shared" si="17"/>
        <x:v>5355.2678201332592</x:v>
      </x:c>
      <x:c r="L89" s="14">
        <x:f t="shared" si="18"/>
        <x:v>5355.2678201332592</x:v>
      </x:c>
      <x:c r="M89" s="14">
        <x:f t="shared" si="27"/>
        <x:v>5313.3841247774399</x:v>
      </x:c>
      <x:c r="N89" s="14">
        <x:f t="shared" si="19"/>
        <x:v>5355.2678201332592</x:v>
      </x:c>
      <x:c r="O89" s="13" t="n">
        <x:f>Arrivals!I89</x:f>
        <x:v>13.328487686285898</x:v>
      </x:c>
      <x:c r="P89" s="14">
        <x:f t="shared" si="20"/>
        <x:v>5368.5963078195455</x:v>
      </x:c>
      <x:c r="Q89" s="14">
        <x:f t="shared" si="21"/>
        <x:v>37.348487686286717</x:v>
      </x:c>
      <x:c r="R89" s="14">
        <x:f t="shared" si="22"/>
        <x:v>0</x:v>
      </x:c>
      <x:c r="S89" s="14">
        <x:f t="shared" si="23"/>
        <x:v>0</x:v>
      </x:c>
      <x:c r="T89" s="14">
        <x:f t="shared" si="24"/>
        <x:v>0</x:v>
      </x:c>
      <x:c r="U89" s="14">
        <x:f t="shared" si="25"/>
        <x:v>0</x:v>
      </x:c>
      <x:c r="V89" t="str">
        <x:f>IF(MOD(C89-Settings!$B$32,Settings!$B$33)&lt;Settings!$B$30,"Up","Down")</x:f>
        <x:v>Up</x:v>
      </x:c>
      <x:c r="W89" s="15" t="n">
        <x:f>IF(OR(E89&gt;Settings!$B$30,Q89&gt;Settings!$B$37),0,1)</x:f>
        <x:v>1</x:v>
      </x:c>
      <x:c r="X89" s="15" t="n">
        <x:f>IF(AND(W89=1,Q89&lt;=Settings!$B$36),1,0)</x:f>
        <x:v>1</x:v>
      </x:c>
    </x:row>
    <x:row r="90">
      <x:c r="A90">
        <x:v>1</x:v>
      </x:c>
      <x:c r="B90">
        <x:v>85</x:v>
      </x:c>
      <x:c r="C90" s="13" t="n">
        <x:f>Arrivals!F90</x:f>
        <x:v>5347.874248834939</x:v>
      </x:c>
      <x:c r="D90" s="13" t="n">
        <x:f>Arrivals!K90</x:f>
        <x:v>300</x:v>
      </x:c>
      <x:c r="E90" s="14" t="n">
        <x:f>D90*8/Settings!$B$28+Settings!$B$29</x:f>
        <x:v>24.02</x:v>
      </x:c>
      <x:c r="F90" s="14">
        <x:f t="shared" si="15"/>
        <x:v>5347.874248834939</x:v>
      </x:c>
      <x:c r="G90" s="14">
        <x:f t="shared" si="26"/>
        <x:v>5355.2678201332592</x:v>
      </x:c>
      <x:c r="H90" s="14">
        <x:f t="shared" si="16"/>
        <x:v>5355.2678201332592</x:v>
      </x:c>
      <x:c r="I90" s="14" t="n">
        <x:f>MOD(H90-Settings!$B$32,Settings!$B$33)</x:f>
        <x:v>315.2678201332592</x:v>
      </x:c>
      <x:c r="J90" s="14" t="n">
        <x:f>IF(I90&lt;Settings!$B$30,IF(Settings!$B$30-I90&gt;=E90,H90,H90+(Settings!$B$30-I90)+Settings!$B$31),H90+(Settings!$B$33-I90))</x:f>
        <x:v>5355.267820133259</x:v>
      </x:c>
      <x:c r="K90" s="14">
        <x:f t="shared" si="17"/>
        <x:v>5379.2878201332596</x:v>
      </x:c>
      <x:c r="L90" s="14">
        <x:f t="shared" si="18"/>
        <x:v>5379.2878201332596</x:v>
      </x:c>
      <x:c r="M90" s="14">
        <x:f t="shared" si="27"/>
        <x:v>5368.5963078195455</x:v>
      </x:c>
      <x:c r="N90" s="14">
        <x:f t="shared" si="19"/>
        <x:v>5379.2878201332596</x:v>
      </x:c>
      <x:c r="O90" s="13" t="n">
        <x:f>Arrivals!I90</x:f>
        <x:v>4.821550464659563</x:v>
      </x:c>
      <x:c r="P90" s="14">
        <x:f t="shared" si="20"/>
        <x:v>5384.1093705979192</x:v>
      </x:c>
      <x:c r="Q90" s="14">
        <x:f t="shared" si="21"/>
        <x:v>36.23512176298027</x:v>
      </x:c>
      <x:c r="R90" s="14">
        <x:f t="shared" si="22"/>
        <x:v>7.3935712983202393</x:v>
      </x:c>
      <x:c r="S90" s="14">
        <x:f t="shared" si="23"/>
        <x:v>0</x:v>
      </x:c>
      <x:c r="T90" s="14">
        <x:f t="shared" si="24"/>
        <x:v>0</x:v>
      </x:c>
      <x:c r="U90" s="14">
        <x:f t="shared" si="25"/>
        <x:v>7.3935712983202393</x:v>
      </x:c>
      <x:c r="V90" t="str">
        <x:f>IF(MOD(C90-Settings!$B$32,Settings!$B$33)&lt;Settings!$B$30,"Up","Down")</x:f>
        <x:v>Up</x:v>
      </x:c>
      <x:c r="W90" s="15" t="n">
        <x:f>IF(OR(E90&gt;Settings!$B$30,Q90&gt;Settings!$B$37),0,1)</x:f>
        <x:v>1</x:v>
      </x:c>
      <x:c r="X90" s="15" t="n">
        <x:f>IF(AND(W90=1,Q90&lt;=Settings!$B$36),1,0)</x:f>
        <x:v>1</x:v>
      </x:c>
    </x:row>
    <x:row r="91">
      <x:c r="A91">
        <x:v>1</x:v>
      </x:c>
      <x:c r="B91">
        <x:v>86</x:v>
      </x:c>
      <x:c r="C91" s="13" t="n">
        <x:f>Arrivals!F91</x:f>
        <x:v>5429.415602111991</x:v>
      </x:c>
      <x:c r="D91" s="13" t="n">
        <x:f>Arrivals!K91</x:f>
        <x:v>300</x:v>
      </x:c>
      <x:c r="E91" s="14" t="n">
        <x:f>D91*8/Settings!$B$28+Settings!$B$29</x:f>
        <x:v>24.02</x:v>
      </x:c>
      <x:c r="F91" s="14">
        <x:f t="shared" si="15"/>
        <x:v>5429.4156021119907</x:v>
      </x:c>
      <x:c r="G91" s="14">
        <x:f t="shared" si="26"/>
        <x:v>5379.2878201332596</x:v>
      </x:c>
      <x:c r="H91" s="14">
        <x:f t="shared" si="16"/>
        <x:v>5429.4156021119907</x:v>
      </x:c>
      <x:c r="I91" s="14" t="n">
        <x:f>MOD(H91-Settings!$B$32,Settings!$B$33)</x:f>
        <x:v>389.41560211199067</x:v>
      </x:c>
      <x:c r="J91" s="14" t="n">
        <x:f>IF(I91&lt;Settings!$B$30,IF(Settings!$B$30-I91&gt;=E91,H91,H91+(Settings!$B$30-I91)+Settings!$B$31),H91+(Settings!$B$33-I91))</x:f>
        <x:v>5429.415602111991</x:v>
      </x:c>
      <x:c r="K91" s="14">
        <x:f t="shared" si="17"/>
        <x:v>5453.4356021119911</x:v>
      </x:c>
      <x:c r="L91" s="14">
        <x:f t="shared" si="18"/>
        <x:v>5453.4356021119911</x:v>
      </x:c>
      <x:c r="M91" s="14">
        <x:f t="shared" si="27"/>
        <x:v>5384.1093705979192</x:v>
      </x:c>
      <x:c r="N91" s="14">
        <x:f t="shared" si="19"/>
        <x:v>5453.4356021119911</x:v>
      </x:c>
      <x:c r="O91" s="13" t="n">
        <x:f>Arrivals!I91</x:f>
        <x:v>0.115980439860572</x:v>
      </x:c>
      <x:c r="P91" s="14">
        <x:f t="shared" si="20"/>
        <x:v>5453.5515825518514</x:v>
      </x:c>
      <x:c r="Q91" s="14">
        <x:f t="shared" si="21"/>
        <x:v>24.135980439860759</x:v>
      </x:c>
      <x:c r="R91" s="14">
        <x:f t="shared" si="22"/>
        <x:v>0</x:v>
      </x:c>
      <x:c r="S91" s="14">
        <x:f t="shared" si="23"/>
        <x:v>0</x:v>
      </x:c>
      <x:c r="T91" s="14">
        <x:f t="shared" si="24"/>
        <x:v>0</x:v>
      </x:c>
      <x:c r="U91" s="14">
        <x:f t="shared" si="25"/>
        <x:v>0</x:v>
      </x:c>
      <x:c r="V91" t="str">
        <x:f>IF(MOD(C91-Settings!$B$32,Settings!$B$33)&lt;Settings!$B$30,"Up","Down")</x:f>
        <x:v>Up</x:v>
      </x:c>
      <x:c r="W91" s="15" t="n">
        <x:f>IF(OR(E91&gt;Settings!$B$30,Q91&gt;Settings!$B$37),0,1)</x:f>
        <x:v>1</x:v>
      </x:c>
      <x:c r="X91" s="15" t="n">
        <x:f>IF(AND(W91=1,Q91&lt;=Settings!$B$36),1,0)</x:f>
        <x:v>1</x:v>
      </x:c>
    </x:row>
    <x:row r="92">
      <x:c r="A92">
        <x:v>1</x:v>
      </x:c>
      <x:c r="B92">
        <x:v>87</x:v>
      </x:c>
      <x:c r="C92" s="13" t="n">
        <x:f>Arrivals!F92</x:f>
        <x:v>5434.67054081352</x:v>
      </x:c>
      <x:c r="D92" s="13" t="n">
        <x:f>Arrivals!K92</x:f>
        <x:v>300</x:v>
      </x:c>
      <x:c r="E92" s="14" t="n">
        <x:f>D92*8/Settings!$B$28+Settings!$B$29</x:f>
        <x:v>24.02</x:v>
      </x:c>
      <x:c r="F92" s="14">
        <x:f t="shared" si="15"/>
        <x:v>5434.6705408135203</x:v>
      </x:c>
      <x:c r="G92" s="14">
        <x:f t="shared" si="26"/>
        <x:v>5453.4356021119911</x:v>
      </x:c>
      <x:c r="H92" s="14">
        <x:f t="shared" si="16"/>
        <x:v>5453.4356021119911</x:v>
      </x:c>
      <x:c r="I92" s="14" t="n">
        <x:f>MOD(H92-Settings!$B$32,Settings!$B$33)</x:f>
        <x:v>413.4356021119911</x:v>
      </x:c>
      <x:c r="J92" s="14" t="n">
        <x:f>IF(I92&lt;Settings!$B$30,IF(Settings!$B$30-I92&gt;=E92,H92,H92+(Settings!$B$30-I92)+Settings!$B$31),H92+(Settings!$B$33-I92))</x:f>
        <x:v>5453.435602111991</x:v>
      </x:c>
      <x:c r="K92" s="14">
        <x:f t="shared" si="17"/>
        <x:v>5477.4556021119915</x:v>
      </x:c>
      <x:c r="L92" s="14">
        <x:f t="shared" si="18"/>
        <x:v>5477.4556021119915</x:v>
      </x:c>
      <x:c r="M92" s="14">
        <x:f t="shared" si="27"/>
        <x:v>5453.5515825518514</x:v>
      </x:c>
      <x:c r="N92" s="14">
        <x:f t="shared" si="19"/>
        <x:v>5477.4556021119915</x:v>
      </x:c>
      <x:c r="O92" s="13" t="n">
        <x:f>Arrivals!I92</x:f>
        <x:v>1.5641421979283203</x:v>
      </x:c>
      <x:c r="P92" s="14">
        <x:f t="shared" si="20"/>
        <x:v>5479.0197443099196</x:v>
      </x:c>
      <x:c r="Q92" s="14">
        <x:f t="shared" si="21"/>
        <x:v>44.349203496399241</x:v>
      </x:c>
      <x:c r="R92" s="14">
        <x:f t="shared" si="22"/>
        <x:v>18.765061298470755</x:v>
      </x:c>
      <x:c r="S92" s="14">
        <x:f t="shared" si="23"/>
        <x:v>0</x:v>
      </x:c>
      <x:c r="T92" s="14">
        <x:f t="shared" si="24"/>
        <x:v>0</x:v>
      </x:c>
      <x:c r="U92" s="14">
        <x:f t="shared" si="25"/>
        <x:v>18.765061298470755</x:v>
      </x:c>
      <x:c r="V92" t="str">
        <x:f>IF(MOD(C92-Settings!$B$32,Settings!$B$33)&lt;Settings!$B$30,"Up","Down")</x:f>
        <x:v>Up</x:v>
      </x:c>
      <x:c r="W92" s="15" t="n">
        <x:f>IF(OR(E92&gt;Settings!$B$30,Q92&gt;Settings!$B$37),0,1)</x:f>
        <x:v>1</x:v>
      </x:c>
      <x:c r="X92" s="15" t="n">
        <x:f>IF(AND(W92=1,Q92&lt;=Settings!$B$36),1,0)</x:f>
        <x:v>1</x:v>
      </x:c>
    </x:row>
    <x:row r="93">
      <x:c r="A93">
        <x:v>1</x:v>
      </x:c>
      <x:c r="B93">
        <x:v>88</x:v>
      </x:c>
      <x:c r="C93" s="13" t="n">
        <x:f>Arrivals!F93</x:f>
        <x:v>5463.051581854097</x:v>
      </x:c>
      <x:c r="D93" s="13" t="n">
        <x:f>Arrivals!K93</x:f>
        <x:v>300</x:v>
      </x:c>
      <x:c r="E93" s="14" t="n">
        <x:f>D93*8/Settings!$B$28+Settings!$B$29</x:f>
        <x:v>24.02</x:v>
      </x:c>
      <x:c r="F93" s="14">
        <x:f t="shared" si="15"/>
        <x:v>5463.0515818540971</x:v>
      </x:c>
      <x:c r="G93" s="14">
        <x:f t="shared" si="26"/>
        <x:v>5477.4556021119915</x:v>
      </x:c>
      <x:c r="H93" s="14">
        <x:f t="shared" si="16"/>
        <x:v>5477.4556021119915</x:v>
      </x:c>
      <x:c r="I93" s="14" t="n">
        <x:f>MOD(H93-Settings!$B$32,Settings!$B$33)</x:f>
        <x:v>437.45560211199154</x:v>
      </x:c>
      <x:c r="J93" s="14" t="n">
        <x:f>IF(I93&lt;Settings!$B$30,IF(Settings!$B$30-I93&gt;=E93,H93,H93+(Settings!$B$30-I93)+Settings!$B$31),H93+(Settings!$B$33-I93))</x:f>
        <x:v>5477.4556021119915</x:v>
      </x:c>
      <x:c r="K93" s="14">
        <x:f t="shared" si="17"/>
        <x:v>5501.475602111992</x:v>
      </x:c>
      <x:c r="L93" s="14">
        <x:f t="shared" si="18"/>
        <x:v>5501.475602111992</x:v>
      </x:c>
      <x:c r="M93" s="14">
        <x:f t="shared" si="27"/>
        <x:v>5479.0197443099196</x:v>
      </x:c>
      <x:c r="N93" s="14">
        <x:f t="shared" si="19"/>
        <x:v>5501.475602111992</x:v>
      </x:c>
      <x:c r="O93" s="13" t="n">
        <x:f>Arrivals!I93</x:f>
        <x:v>2.6375653248990356</x:v>
      </x:c>
      <x:c r="P93" s="14">
        <x:f t="shared" si="20"/>
        <x:v>5504.1131674368908</x:v>
      </x:c>
      <x:c r="Q93" s="14">
        <x:f t="shared" si="21"/>
        <x:v>41.061585582793668</x:v>
      </x:c>
      <x:c r="R93" s="14">
        <x:f t="shared" si="22"/>
        <x:v>14.404020257894445</x:v>
      </x:c>
      <x:c r="S93" s="14">
        <x:f t="shared" si="23"/>
        <x:v>0</x:v>
      </x:c>
      <x:c r="T93" s="14">
        <x:f t="shared" si="24"/>
        <x:v>0</x:v>
      </x:c>
      <x:c r="U93" s="14">
        <x:f t="shared" si="25"/>
        <x:v>14.404020257894445</x:v>
      </x:c>
      <x:c r="V93" t="str">
        <x:f>IF(MOD(C93-Settings!$B$32,Settings!$B$33)&lt;Settings!$B$30,"Up","Down")</x:f>
        <x:v>Up</x:v>
      </x:c>
      <x:c r="W93" s="15" t="n">
        <x:f>IF(OR(E93&gt;Settings!$B$30,Q93&gt;Settings!$B$37),0,1)</x:f>
        <x:v>1</x:v>
      </x:c>
      <x:c r="X93" s="15" t="n">
        <x:f>IF(AND(W93=1,Q93&lt;=Settings!$B$36),1,0)</x:f>
        <x:v>1</x:v>
      </x:c>
    </x:row>
    <x:row r="94">
      <x:c r="A94">
        <x:v>1</x:v>
      </x:c>
      <x:c r="B94">
        <x:v>89</x:v>
      </x:c>
      <x:c r="C94" s="13" t="n">
        <x:f>Arrivals!F94</x:f>
        <x:v>5479.0933648504515</x:v>
      </x:c>
      <x:c r="D94" s="13" t="n">
        <x:f>Arrivals!K94</x:f>
        <x:v>300</x:v>
      </x:c>
      <x:c r="E94" s="14" t="n">
        <x:f>D94*8/Settings!$B$28+Settings!$B$29</x:f>
        <x:v>24.02</x:v>
      </x:c>
      <x:c r="F94" s="14">
        <x:f t="shared" si="15"/>
        <x:v>5479.0933648504515</x:v>
      </x:c>
      <x:c r="G94" s="14">
        <x:f t="shared" si="26"/>
        <x:v>5501.475602111992</x:v>
      </x:c>
      <x:c r="H94" s="14">
        <x:f t="shared" si="16"/>
        <x:v>5501.475602111992</x:v>
      </x:c>
      <x:c r="I94" s="14" t="n">
        <x:f>MOD(H94-Settings!$B$32,Settings!$B$33)</x:f>
        <x:v>461.475602111992</x:v>
      </x:c>
      <x:c r="J94" s="14" t="n">
        <x:f>IF(I94&lt;Settings!$B$30,IF(Settings!$B$30-I94&gt;=E94,H94,H94+(Settings!$B$30-I94)+Settings!$B$31),H94+(Settings!$B$33-I94))</x:f>
        <x:v>5501.475602111992</x:v>
      </x:c>
      <x:c r="K94" s="14">
        <x:f t="shared" si="17"/>
        <x:v>5525.4956021119924</x:v>
      </x:c>
      <x:c r="L94" s="14">
        <x:f t="shared" si="18"/>
        <x:v>5525.4956021119924</x:v>
      </x:c>
      <x:c r="M94" s="14">
        <x:f t="shared" si="27"/>
        <x:v>5504.1131674368908</x:v>
      </x:c>
      <x:c r="N94" s="14">
        <x:f t="shared" si="19"/>
        <x:v>5525.4956021119924</x:v>
      </x:c>
      <x:c r="O94" s="13" t="n">
        <x:f>Arrivals!I94</x:f>
        <x:v>18.700782789502373</x:v>
      </x:c>
      <x:c r="P94" s="14">
        <x:f t="shared" si="20"/>
        <x:v>5544.1963849014946</x:v>
      </x:c>
      <x:c r="Q94" s="14">
        <x:f t="shared" si="21"/>
        <x:v>65.103020051043131</x:v>
      </x:c>
      <x:c r="R94" s="14">
        <x:f t="shared" si="22"/>
        <x:v>22.382237261540467</x:v>
      </x:c>
      <x:c r="S94" s="14">
        <x:f t="shared" si="23"/>
        <x:v>0</x:v>
      </x:c>
      <x:c r="T94" s="14">
        <x:f t="shared" si="24"/>
        <x:v>0</x:v>
      </x:c>
      <x:c r="U94" s="14">
        <x:f t="shared" si="25"/>
        <x:v>22.382237261540467</x:v>
      </x:c>
      <x:c r="V94" t="str">
        <x:f>IF(MOD(C94-Settings!$B$32,Settings!$B$33)&lt;Settings!$B$30,"Up","Down")</x:f>
        <x:v>Up</x:v>
      </x:c>
      <x:c r="W94" s="15" t="n">
        <x:f>IF(OR(E94&gt;Settings!$B$30,Q94&gt;Settings!$B$37),0,1)</x:f>
        <x:v>1</x:v>
      </x:c>
      <x:c r="X94" s="15" t="n">
        <x:f>IF(AND(W94=1,Q94&lt;=Settings!$B$36),1,0)</x:f>
        <x:v>1</x:v>
      </x:c>
    </x:row>
    <x:row r="95">
      <x:c r="A95">
        <x:v>1</x:v>
      </x:c>
      <x:c r="B95">
        <x:v>90</x:v>
      </x:c>
      <x:c r="C95" s="13" t="n">
        <x:f>Arrivals!F95</x:f>
        <x:v>5479.322328614495</x:v>
      </x:c>
      <x:c r="D95" s="13" t="n">
        <x:f>Arrivals!K95</x:f>
        <x:v>300</x:v>
      </x:c>
      <x:c r="E95" s="14" t="n">
        <x:f>D95*8/Settings!$B$28+Settings!$B$29</x:f>
        <x:v>24.02</x:v>
      </x:c>
      <x:c r="F95" s="14">
        <x:f t="shared" si="15"/>
        <x:v>5479.3223286144948</x:v>
      </x:c>
      <x:c r="G95" s="14">
        <x:f t="shared" si="26"/>
        <x:v>5525.4956021119924</x:v>
      </x:c>
      <x:c r="H95" s="14">
        <x:f t="shared" si="16"/>
        <x:v>5525.4956021119924</x:v>
      </x:c>
      <x:c r="I95" s="14" t="n">
        <x:f>MOD(H95-Settings!$B$32,Settings!$B$33)</x:f>
        <x:v>485.4956021119924</x:v>
      </x:c>
      <x:c r="J95" s="14" t="n">
        <x:f>IF(I95&lt;Settings!$B$30,IF(Settings!$B$30-I95&gt;=E95,H95,H95+(Settings!$B$30-I95)+Settings!$B$31),H95+(Settings!$B$33-I95))</x:f>
        <x:v>5525.495602111992</x:v>
      </x:c>
      <x:c r="K95" s="14">
        <x:f t="shared" si="17"/>
        <x:v>5549.5156021119928</x:v>
      </x:c>
      <x:c r="L95" s="14">
        <x:f t="shared" si="18"/>
        <x:v>5549.5156021119928</x:v>
      </x:c>
      <x:c r="M95" s="14">
        <x:f t="shared" si="27"/>
        <x:v>5544.1963849014946</x:v>
      </x:c>
      <x:c r="N95" s="14">
        <x:f t="shared" si="19"/>
        <x:v>5549.5156021119928</x:v>
      </x:c>
      <x:c r="O95" s="13" t="n">
        <x:f>Arrivals!I95</x:f>
        <x:v>1.407138890152282</x:v>
      </x:c>
      <x:c r="P95" s="14">
        <x:f t="shared" si="20"/>
        <x:v>5550.9227410021449</x:v>
      </x:c>
      <x:c r="Q95" s="14">
        <x:f t="shared" si="21"/>
        <x:v>71.600412387650067</x:v>
      </x:c>
      <x:c r="R95" s="14">
        <x:f t="shared" si="22"/>
        <x:v>46.173273497497576</x:v>
      </x:c>
      <x:c r="S95" s="14">
        <x:f t="shared" si="23"/>
        <x:v>0</x:v>
      </x:c>
      <x:c r="T95" s="14">
        <x:f t="shared" si="24"/>
        <x:v>0</x:v>
      </x:c>
      <x:c r="U95" s="14">
        <x:f t="shared" si="25"/>
        <x:v>46.173273497497576</x:v>
      </x:c>
      <x:c r="V95" t="str">
        <x:f>IF(MOD(C95-Settings!$B$32,Settings!$B$33)&lt;Settings!$B$30,"Up","Down")</x:f>
        <x:v>Up</x:v>
      </x:c>
      <x:c r="W95" s="15" t="n">
        <x:f>IF(OR(E95&gt;Settings!$B$30,Q95&gt;Settings!$B$37),0,1)</x:f>
        <x:v>1</x:v>
      </x:c>
      <x:c r="X95" s="15" t="n">
        <x:f>IF(AND(W95=1,Q95&lt;=Settings!$B$36),1,0)</x:f>
        <x:v>1</x:v>
      </x:c>
    </x:row>
    <x:row r="96">
      <x:c r="A96">
        <x:v>1</x:v>
      </x:c>
      <x:c r="B96">
        <x:v>91</x:v>
      </x:c>
      <x:c r="C96" s="13" t="n">
        <x:f>Arrivals!F96</x:f>
        <x:v>5480.189402010895</x:v>
      </x:c>
      <x:c r="D96" s="13" t="n">
        <x:f>Arrivals!K96</x:f>
        <x:v>300</x:v>
      </x:c>
      <x:c r="E96" s="14" t="n">
        <x:f>D96*8/Settings!$B$28+Settings!$B$29</x:f>
        <x:v>24.02</x:v>
      </x:c>
      <x:c r="F96" s="14">
        <x:f t="shared" si="15"/>
        <x:v>5480.1894020108948</x:v>
      </x:c>
      <x:c r="G96" s="14">
        <x:f t="shared" si="26"/>
        <x:v>5549.5156021119928</x:v>
      </x:c>
      <x:c r="H96" s="14">
        <x:f t="shared" si="16"/>
        <x:v>5549.5156021119928</x:v>
      </x:c>
      <x:c r="I96" s="14" t="n">
        <x:f>MOD(H96-Settings!$B$32,Settings!$B$33)</x:f>
        <x:v>509.51560211199285</x:v>
      </x:c>
      <x:c r="J96" s="14" t="n">
        <x:f>IF(I96&lt;Settings!$B$30,IF(Settings!$B$30-I96&gt;=E96,H96,H96+(Settings!$B$30-I96)+Settings!$B$31),H96+(Settings!$B$33-I96))</x:f>
        <x:v>5549.515602111993</x:v>
      </x:c>
      <x:c r="K96" s="14">
        <x:f t="shared" si="17"/>
        <x:v>5573.5356021119933</x:v>
      </x:c>
      <x:c r="L96" s="14">
        <x:f t="shared" si="18"/>
        <x:v>5573.5356021119933</x:v>
      </x:c>
      <x:c r="M96" s="14">
        <x:f t="shared" si="27"/>
        <x:v>5550.9227410021449</x:v>
      </x:c>
      <x:c r="N96" s="14">
        <x:f t="shared" si="19"/>
        <x:v>5573.5356021119933</x:v>
      </x:c>
      <x:c r="O96" s="13" t="n">
        <x:f>Arrivals!I96</x:f>
        <x:v>2.2214108305720774</x:v>
      </x:c>
      <x:c r="P96" s="14">
        <x:f t="shared" si="20"/>
        <x:v>5575.7570129425658</x:v>
      </x:c>
      <x:c r="Q96" s="14">
        <x:f t="shared" si="21"/>
        <x:v>95.56761093167097</x:v>
      </x:c>
      <x:c r="R96" s="14">
        <x:f t="shared" si="22"/>
        <x:v>69.326200101098038</x:v>
      </x:c>
      <x:c r="S96" s="14">
        <x:f t="shared" si="23"/>
        <x:v>0</x:v>
      </x:c>
      <x:c r="T96" s="14">
        <x:f t="shared" si="24"/>
        <x:v>0</x:v>
      </x:c>
      <x:c r="U96" s="14">
        <x:f t="shared" si="25"/>
        <x:v>69.326200101098038</x:v>
      </x:c>
      <x:c r="V96" t="str">
        <x:f>IF(MOD(C96-Settings!$B$32,Settings!$B$33)&lt;Settings!$B$30,"Up","Down")</x:f>
        <x:v>Up</x:v>
      </x:c>
      <x:c r="W96" s="15" t="n">
        <x:f>IF(OR(E96&gt;Settings!$B$30,Q96&gt;Settings!$B$37),0,1)</x:f>
        <x:v>1</x:v>
      </x:c>
      <x:c r="X96" s="15" t="n">
        <x:f>IF(AND(W96=1,Q96&lt;=Settings!$B$36),1,0)</x:f>
        <x:v>1</x:v>
      </x:c>
    </x:row>
    <x:row r="97">
      <x:c r="A97">
        <x:v>1</x:v>
      </x:c>
      <x:c r="B97">
        <x:v>92</x:v>
      </x:c>
      <x:c r="C97" s="13" t="n">
        <x:f>Arrivals!F97</x:f>
        <x:v>5488.902325824299</x:v>
      </x:c>
      <x:c r="D97" s="13" t="n">
        <x:f>Arrivals!K97</x:f>
        <x:v>300</x:v>
      </x:c>
      <x:c r="E97" s="14" t="n">
        <x:f>D97*8/Settings!$B$28+Settings!$B$29</x:f>
        <x:v>24.02</x:v>
      </x:c>
      <x:c r="F97" s="14">
        <x:f t="shared" si="15"/>
        <x:v>5488.9023258242987</x:v>
      </x:c>
      <x:c r="G97" s="14">
        <x:f t="shared" si="26"/>
        <x:v>5573.5356021119933</x:v>
      </x:c>
      <x:c r="H97" s="14">
        <x:f t="shared" si="16"/>
        <x:v>5573.5356021119933</x:v>
      </x:c>
      <x:c r="I97" s="14" t="n">
        <x:f>MOD(H97-Settings!$B$32,Settings!$B$33)</x:f>
        <x:v>533.5356021119933</x:v>
      </x:c>
      <x:c r="J97" s="14" t="n">
        <x:f>IF(I97&lt;Settings!$B$30,IF(Settings!$B$30-I97&gt;=E97,H97,H97+(Settings!$B$30-I97)+Settings!$B$31),H97+(Settings!$B$33-I97))</x:f>
        <x:v>5573.535602111993</x:v>
      </x:c>
      <x:c r="K97" s="14">
        <x:f t="shared" si="17"/>
        <x:v>5597.5556021119937</x:v>
      </x:c>
      <x:c r="L97" s="14">
        <x:f t="shared" si="18"/>
        <x:v>5597.5556021119937</x:v>
      </x:c>
      <x:c r="M97" s="14">
        <x:f t="shared" si="27"/>
        <x:v>5575.7570129425658</x:v>
      </x:c>
      <x:c r="N97" s="14">
        <x:f t="shared" si="19"/>
        <x:v>5597.5556021119937</x:v>
      </x:c>
      <x:c r="O97" s="13" t="n">
        <x:f>Arrivals!I97</x:f>
        <x:v>14.023816369107895</x:v>
      </x:c>
      <x:c r="P97" s="14">
        <x:f t="shared" si="20"/>
        <x:v>5611.579418481102</x:v>
      </x:c>
      <x:c r="Q97" s="14">
        <x:f t="shared" si="21"/>
        <x:v>122.67709265680332</x:v>
      </x:c>
      <x:c r="R97" s="14">
        <x:f t="shared" si="22"/>
        <x:v>84.633276287694571</x:v>
      </x:c>
      <x:c r="S97" s="14">
        <x:f t="shared" si="23"/>
        <x:v>0</x:v>
      </x:c>
      <x:c r="T97" s="14">
        <x:f t="shared" si="24"/>
        <x:v>0</x:v>
      </x:c>
      <x:c r="U97" s="14">
        <x:f t="shared" si="25"/>
        <x:v>84.633276287694571</x:v>
      </x:c>
      <x:c r="V97" t="str">
        <x:f>IF(MOD(C97-Settings!$B$32,Settings!$B$33)&lt;Settings!$B$30,"Up","Down")</x:f>
        <x:v>Up</x:v>
      </x:c>
      <x:c r="W97" s="15" t="n">
        <x:f>IF(OR(E97&gt;Settings!$B$30,Q97&gt;Settings!$B$37),0,1)</x:f>
        <x:v>1</x:v>
      </x:c>
      <x:c r="X97" s="15" t="n">
        <x:f>IF(AND(W97=1,Q97&lt;=Settings!$B$36),1,0)</x:f>
        <x:v>0</x:v>
      </x:c>
    </x:row>
    <x:row r="98">
      <x:c r="A98">
        <x:v>1</x:v>
      </x:c>
      <x:c r="B98">
        <x:v>93</x:v>
      </x:c>
      <x:c r="C98" s="13" t="n">
        <x:f>Arrivals!F98</x:f>
        <x:v>5561.444459813781</x:v>
      </x:c>
      <x:c r="D98" s="13" t="n">
        <x:f>Arrivals!K98</x:f>
        <x:v>300</x:v>
      </x:c>
      <x:c r="E98" s="14" t="n">
        <x:f>D98*8/Settings!$B$28+Settings!$B$29</x:f>
        <x:v>24.02</x:v>
      </x:c>
      <x:c r="F98" s="14">
        <x:f t="shared" si="15"/>
        <x:v>5561.4444598137807</x:v>
      </x:c>
      <x:c r="G98" s="14">
        <x:f t="shared" si="26"/>
        <x:v>5597.5556021119937</x:v>
      </x:c>
      <x:c r="H98" s="14">
        <x:f t="shared" si="16"/>
        <x:v>5597.5556021119937</x:v>
      </x:c>
      <x:c r="I98" s="14" t="n">
        <x:f>MOD(H98-Settings!$B$32,Settings!$B$33)</x:f>
        <x:v>557.5556021119937</x:v>
      </x:c>
      <x:c r="J98" s="14" t="n">
        <x:f>IF(I98&lt;Settings!$B$30,IF(Settings!$B$30-I98&gt;=E98,H98,H98+(Settings!$B$30-I98)+Settings!$B$31),H98+(Settings!$B$33-I98))</x:f>
        <x:v>5597.555602111994</x:v>
      </x:c>
      <x:c r="K98" s="14">
        <x:f t="shared" si="17"/>
        <x:v>5621.5756021119942</x:v>
      </x:c>
      <x:c r="L98" s="14">
        <x:f t="shared" si="18"/>
        <x:v>5621.5756021119942</x:v>
      </x:c>
      <x:c r="M98" s="14">
        <x:f t="shared" si="27"/>
        <x:v>5611.579418481102</x:v>
      </x:c>
      <x:c r="N98" s="14">
        <x:f t="shared" si="19"/>
        <x:v>5621.5756021119942</x:v>
      </x:c>
      <x:c r="O98" s="13" t="n">
        <x:f>Arrivals!I98</x:f>
        <x:v>2.657955353384283</x:v>
      </x:c>
      <x:c r="P98" s="14">
        <x:f t="shared" si="20"/>
        <x:v>5624.233557465378</x:v>
      </x:c>
      <x:c r="Q98" s="14">
        <x:f t="shared" si="21"/>
        <x:v>62.789097651597331</x:v>
      </x:c>
      <x:c r="R98" s="14">
        <x:f t="shared" si="22"/>
        <x:v>36.111142298213053</x:v>
      </x:c>
      <x:c r="S98" s="14">
        <x:f t="shared" si="23"/>
        <x:v>0</x:v>
      </x:c>
      <x:c r="T98" s="14">
        <x:f t="shared" si="24"/>
        <x:v>0</x:v>
      </x:c>
      <x:c r="U98" s="14">
        <x:f t="shared" si="25"/>
        <x:v>36.111142298213053</x:v>
      </x:c>
      <x:c r="V98" t="str">
        <x:f>IF(MOD(C98-Settings!$B$32,Settings!$B$33)&lt;Settings!$B$30,"Up","Down")</x:f>
        <x:v>Up</x:v>
      </x:c>
      <x:c r="W98" s="15" t="n">
        <x:f>IF(OR(E98&gt;Settings!$B$30,Q98&gt;Settings!$B$37),0,1)</x:f>
        <x:v>1</x:v>
      </x:c>
      <x:c r="X98" s="15" t="n">
        <x:f>IF(AND(W98=1,Q98&lt;=Settings!$B$36),1,0)</x:f>
        <x:v>1</x:v>
      </x:c>
    </x:row>
    <x:row r="99">
      <x:c r="A99">
        <x:v>1</x:v>
      </x:c>
      <x:c r="B99">
        <x:v>94</x:v>
      </x:c>
      <x:c r="C99" s="13" t="n">
        <x:f>Arrivals!F99</x:f>
        <x:v>5588.451210003804</x:v>
      </x:c>
      <x:c r="D99" s="13" t="n">
        <x:f>Arrivals!K99</x:f>
        <x:v>300</x:v>
      </x:c>
      <x:c r="E99" s="14" t="n">
        <x:f>D99*8/Settings!$B$28+Settings!$B$29</x:f>
        <x:v>24.02</x:v>
      </x:c>
      <x:c r="F99" s="14">
        <x:f t="shared" si="15"/>
        <x:v>5588.4512100038037</x:v>
      </x:c>
      <x:c r="G99" s="14">
        <x:f t="shared" si="26"/>
        <x:v>5621.5756021119942</x:v>
      </x:c>
      <x:c r="H99" s="14">
        <x:f t="shared" si="16"/>
        <x:v>5621.5756021119942</x:v>
      </x:c>
      <x:c r="I99" s="14" t="n">
        <x:f>MOD(H99-Settings!$B$32,Settings!$B$33)</x:f>
        <x:v>581.5756021119942</x:v>
      </x:c>
      <x:c r="J99" s="14" t="n">
        <x:f>IF(I99&lt;Settings!$B$30,IF(Settings!$B$30-I99&gt;=E99,H99,H99+(Settings!$B$30-I99)+Settings!$B$31),H99+(Settings!$B$33-I99))</x:f>
        <x:v>5760</x:v>
      </x:c>
      <x:c r="K99" s="14">
        <x:f t="shared" si="17"/>
        <x:v>5784.02</x:v>
      </x:c>
      <x:c r="L99" s="14">
        <x:f t="shared" si="18"/>
        <x:v>5784.02</x:v>
      </x:c>
      <x:c r="M99" s="14">
        <x:f t="shared" si="27"/>
        <x:v>5624.233557465378</x:v>
      </x:c>
      <x:c r="N99" s="14">
        <x:f t="shared" si="19"/>
        <x:v>5784.02</x:v>
      </x:c>
      <x:c r="O99" s="13" t="n">
        <x:f>Arrivals!I99</x:f>
        <x:v>0.8208131101258016</x:v>
      </x:c>
      <x:c r="P99" s="14">
        <x:f t="shared" si="20"/>
        <x:v>5784.840813110126</x:v>
      </x:c>
      <x:c r="Q99" s="14">
        <x:f t="shared" si="21"/>
        <x:v>196.38960310632228</x:v>
      </x:c>
      <x:c r="R99" s="14">
        <x:f t="shared" si="22"/>
        <x:v>33.124392108190477</x:v>
      </x:c>
      <x:c r="S99" s="14">
        <x:f t="shared" si="23"/>
        <x:v>138.42439788800584</x:v>
      </x:c>
      <x:c r="T99" s="14">
        <x:f t="shared" si="24"/>
        <x:v>0</x:v>
      </x:c>
      <x:c r="U99" s="14">
        <x:f t="shared" si="25"/>
        <x:v>171.54878999619632</x:v>
      </x:c>
      <x:c r="V99" t="str">
        <x:f>IF(MOD(C99-Settings!$B$32,Settings!$B$33)&lt;Settings!$B$30,"Up","Down")</x:f>
        <x:v>Up</x:v>
      </x:c>
      <x:c r="W99" s="15" t="n">
        <x:f>IF(OR(E99&gt;Settings!$B$30,Q99&gt;Settings!$B$37),0,1)</x:f>
        <x:v>1</x:v>
      </x:c>
      <x:c r="X99" s="15" t="n">
        <x:f>IF(AND(W99=1,Q99&lt;=Settings!$B$36),1,0)</x:f>
        <x:v>0</x:v>
      </x:c>
    </x:row>
    <x:row r="100">
      <x:c r="A100">
        <x:v>1</x:v>
      </x:c>
      <x:c r="B100">
        <x:v>95</x:v>
      </x:c>
      <x:c r="C100" s="13" t="n">
        <x:f>Arrivals!F100</x:f>
        <x:v>5641.836149212661</x:v>
      </x:c>
      <x:c r="D100" s="13" t="n">
        <x:f>Arrivals!K100</x:f>
        <x:v>300</x:v>
      </x:c>
      <x:c r="E100" s="14" t="n">
        <x:f>D100*8/Settings!$B$28+Settings!$B$29</x:f>
        <x:v>24.02</x:v>
      </x:c>
      <x:c r="F100" s="14">
        <x:f t="shared" si="15"/>
        <x:v>5641.8361492126614</x:v>
      </x:c>
      <x:c r="G100" s="14">
        <x:f t="shared" si="26"/>
        <x:v>5784.02</x:v>
      </x:c>
      <x:c r="H100" s="14">
        <x:f t="shared" si="16"/>
        <x:v>5784.02</x:v>
      </x:c>
      <x:c r="I100" s="14" t="n">
        <x:f>MOD(H100-Settings!$B$32,Settings!$B$33)</x:f>
        <x:v>24.020000000000437</x:v>
      </x:c>
      <x:c r="J100" s="14" t="n">
        <x:f>IF(I100&lt;Settings!$B$30,IF(Settings!$B$30-I100&gt;=E100,H100,H100+(Settings!$B$30-I100)+Settings!$B$31),H100+(Settings!$B$33-I100))</x:f>
        <x:v>5784.02</x:v>
      </x:c>
      <x:c r="K100" s="14">
        <x:f t="shared" si="17"/>
        <x:v>5808.0400000000009</x:v>
      </x:c>
      <x:c r="L100" s="14">
        <x:f t="shared" si="18"/>
        <x:v>5808.0400000000009</x:v>
      </x:c>
      <x:c r="M100" s="14">
        <x:f t="shared" si="27"/>
        <x:v>5784.840813110126</x:v>
      </x:c>
      <x:c r="N100" s="14">
        <x:f t="shared" si="19"/>
        <x:v>5808.0400000000009</x:v>
      </x:c>
      <x:c r="O100" s="13" t="n">
        <x:f>Arrivals!I100</x:f>
        <x:v>0.02206445917259691</x:v>
      </x:c>
      <x:c r="P100" s="14">
        <x:f t="shared" si="20"/>
        <x:v>5808.0620644591736</x:v>
      </x:c>
      <x:c r="Q100" s="14">
        <x:f t="shared" si="21"/>
        <x:v>166.22591524651216</x:v>
      </x:c>
      <x:c r="R100" s="14">
        <x:f t="shared" si="22"/>
        <x:v>142.183850787339</x:v>
      </x:c>
      <x:c r="S100" s="14">
        <x:f t="shared" si="23"/>
        <x:v>0</x:v>
      </x:c>
      <x:c r="T100" s="14">
        <x:f t="shared" si="24"/>
        <x:v>0</x:v>
      </x:c>
      <x:c r="U100" s="14">
        <x:f t="shared" si="25"/>
        <x:v>142.183850787339</x:v>
      </x:c>
      <x:c r="V100" t="str">
        <x:f>IF(MOD(C100-Settings!$B$32,Settings!$B$33)&lt;Settings!$B$30,"Up","Down")</x:f>
        <x:v>Down</x:v>
      </x:c>
      <x:c r="W100" s="15" t="n">
        <x:f>IF(OR(E100&gt;Settings!$B$30,Q100&gt;Settings!$B$37),0,1)</x:f>
        <x:v>1</x:v>
      </x:c>
      <x:c r="X100" s="15" t="n">
        <x:f>IF(AND(W100=1,Q100&lt;=Settings!$B$36),1,0)</x:f>
        <x:v>0</x:v>
      </x:c>
    </x:row>
    <x:row r="101">
      <x:c r="A101">
        <x:v>1</x:v>
      </x:c>
      <x:c r="B101">
        <x:v>96</x:v>
      </x:c>
      <x:c r="C101" s="13" t="n">
        <x:f>Arrivals!F101</x:f>
        <x:v>5670.140168446301</x:v>
      </x:c>
      <x:c r="D101" s="13" t="n">
        <x:f>Arrivals!K101</x:f>
        <x:v>300</x:v>
      </x:c>
      <x:c r="E101" s="14" t="n">
        <x:f>D101*8/Settings!$B$28+Settings!$B$29</x:f>
        <x:v>24.02</x:v>
      </x:c>
      <x:c r="F101" s="14">
        <x:f t="shared" si="15"/>
        <x:v>5670.1401684463008</x:v>
      </x:c>
      <x:c r="G101" s="14">
        <x:f t="shared" si="26"/>
        <x:v>5808.0400000000009</x:v>
      </x:c>
      <x:c r="H101" s="14">
        <x:f t="shared" si="16"/>
        <x:v>5808.0400000000009</x:v>
      </x:c>
      <x:c r="I101" s="14" t="n">
        <x:f>MOD(H101-Settings!$B$32,Settings!$B$33)</x:f>
        <x:v>48.04000000000087</x:v>
      </x:c>
      <x:c r="J101" s="14" t="n">
        <x:f>IF(I101&lt;Settings!$B$30,IF(Settings!$B$30-I101&gt;=E101,H101,H101+(Settings!$B$30-I101)+Settings!$B$31),H101+(Settings!$B$33-I101))</x:f>
        <x:v>5808.040000000001</x:v>
      </x:c>
      <x:c r="K101" s="14">
        <x:f t="shared" si="17"/>
        <x:v>5832.0600000000013</x:v>
      </x:c>
      <x:c r="L101" s="14">
        <x:f t="shared" si="18"/>
        <x:v>5832.0600000000013</x:v>
      </x:c>
      <x:c r="M101" s="14">
        <x:f t="shared" si="27"/>
        <x:v>5808.0620644591736</x:v>
      </x:c>
      <x:c r="N101" s="14">
        <x:f t="shared" si="19"/>
        <x:v>5832.0600000000013</x:v>
      </x:c>
      <x:c r="O101" s="13" t="n">
        <x:f>Arrivals!I101</x:f>
        <x:v>2.4213742280084003</x:v>
      </x:c>
      <x:c r="P101" s="14">
        <x:f t="shared" si="20"/>
        <x:v>5834.4813742280094</x:v>
      </x:c>
      <x:c r="Q101" s="14">
        <x:f t="shared" si="21"/>
        <x:v>164.3412057817086</x:v>
      </x:c>
      <x:c r="R101" s="14">
        <x:f t="shared" si="22"/>
        <x:v>137.8998315537001</x:v>
      </x:c>
      <x:c r="S101" s="14">
        <x:f t="shared" si="23"/>
        <x:v>0</x:v>
      </x:c>
      <x:c r="T101" s="14">
        <x:f t="shared" si="24"/>
        <x:v>0</x:v>
      </x:c>
      <x:c r="U101" s="14">
        <x:f t="shared" si="25"/>
        <x:v>137.8998315537001</x:v>
      </x:c>
      <x:c r="V101" t="str">
        <x:f>IF(MOD(C101-Settings!$B$32,Settings!$B$33)&lt;Settings!$B$30,"Up","Down")</x:f>
        <x:v>Down</x:v>
      </x:c>
      <x:c r="W101" s="15" t="n">
        <x:f>IF(OR(E101&gt;Settings!$B$30,Q101&gt;Settings!$B$37),0,1)</x:f>
        <x:v>1</x:v>
      </x:c>
      <x:c r="X101" s="15" t="n">
        <x:f>IF(AND(W101=1,Q101&lt;=Settings!$B$36),1,0)</x:f>
        <x:v>0</x:v>
      </x:c>
    </x:row>
    <x:row r="102">
      <x:c r="A102">
        <x:v>1</x:v>
      </x:c>
      <x:c r="B102">
        <x:v>97</x:v>
      </x:c>
      <x:c r="C102" s="13" t="n">
        <x:f>Arrivals!F102</x:f>
        <x:v>5761.567993494844</x:v>
      </x:c>
      <x:c r="D102" s="13" t="n">
        <x:f>Arrivals!K102</x:f>
        <x:v>300</x:v>
      </x:c>
      <x:c r="E102" s="14" t="n">
        <x:f>D102*8/Settings!$B$28+Settings!$B$29</x:f>
        <x:v>24.02</x:v>
      </x:c>
      <x:c r="F102" s="14">
        <x:f t="shared" si="15"/>
        <x:v>5761.5679934948439</x:v>
      </x:c>
      <x:c r="G102" s="14">
        <x:f t="shared" si="26"/>
        <x:v>5832.0600000000013</x:v>
      </x:c>
      <x:c r="H102" s="14">
        <x:f t="shared" si="16"/>
        <x:v>5832.0600000000013</x:v>
      </x:c>
      <x:c r="I102" s="14" t="n">
        <x:f>MOD(H102-Settings!$B$32,Settings!$B$33)</x:f>
        <x:v>72.06000000000131</x:v>
      </x:c>
      <x:c r="J102" s="14" t="n">
        <x:f>IF(I102&lt;Settings!$B$30,IF(Settings!$B$30-I102&gt;=E102,H102,H102+(Settings!$B$30-I102)+Settings!$B$31),H102+(Settings!$B$33-I102))</x:f>
        <x:v>5832.060000000001</x:v>
      </x:c>
      <x:c r="K102" s="14">
        <x:f t="shared" si="17"/>
        <x:v>5856.0800000000017</x:v>
      </x:c>
      <x:c r="L102" s="14">
        <x:f t="shared" si="18"/>
        <x:v>5856.0800000000017</x:v>
      </x:c>
      <x:c r="M102" s="14">
        <x:f t="shared" si="27"/>
        <x:v>5834.4813742280094</x:v>
      </x:c>
      <x:c r="N102" s="14">
        <x:f t="shared" si="19"/>
        <x:v>5856.0800000000017</x:v>
      </x:c>
      <x:c r="O102" s="13" t="n">
        <x:f>Arrivals!I102</x:f>
        <x:v>1.312307660692305</x:v>
      </x:c>
      <x:c r="P102" s="14">
        <x:f t="shared" si="20"/>
        <x:v>5857.3923076606943</x:v>
      </x:c>
      <x:c r="Q102" s="14">
        <x:f t="shared" si="21"/>
        <x:v>95.82431416585041</x:v>
      </x:c>
      <x:c r="R102" s="14">
        <x:f t="shared" si="22"/>
        <x:v>70.492006505157406</x:v>
      </x:c>
      <x:c r="S102" s="14">
        <x:f t="shared" si="23"/>
        <x:v>0</x:v>
      </x:c>
      <x:c r="T102" s="14">
        <x:f t="shared" si="24"/>
        <x:v>0</x:v>
      </x:c>
      <x:c r="U102" s="14">
        <x:f t="shared" si="25"/>
        <x:v>70.492006505157406</x:v>
      </x:c>
      <x:c r="V102" t="str">
        <x:f>IF(MOD(C102-Settings!$B$32,Settings!$B$33)&lt;Settings!$B$30,"Up","Down")</x:f>
        <x:v>Up</x:v>
      </x:c>
      <x:c r="W102" s="15" t="n">
        <x:f>IF(OR(E102&gt;Settings!$B$30,Q102&gt;Settings!$B$37),0,1)</x:f>
        <x:v>1</x:v>
      </x:c>
      <x:c r="X102" s="15" t="n">
        <x:f>IF(AND(W102=1,Q102&lt;=Settings!$B$36),1,0)</x:f>
        <x:v>1</x:v>
      </x:c>
    </x:row>
    <x:row r="103">
      <x:c r="A103">
        <x:v>1</x:v>
      </x:c>
      <x:c r="B103">
        <x:v>98</x:v>
      </x:c>
      <x:c r="C103" s="13" t="n">
        <x:f>Arrivals!F103</x:f>
        <x:v>5764.049603796687</x:v>
      </x:c>
      <x:c r="D103" s="13" t="n">
        <x:f>Arrivals!K103</x:f>
        <x:v>300</x:v>
      </x:c>
      <x:c r="E103" s="14" t="n">
        <x:f>D103*8/Settings!$B$28+Settings!$B$29</x:f>
        <x:v>24.02</x:v>
      </x:c>
      <x:c r="F103" s="14">
        <x:f t="shared" si="15"/>
        <x:v>5764.0496037966868</x:v>
      </x:c>
      <x:c r="G103" s="14" t="n">
        <x:f t="shared" ref="G103:G125" si="28">K102</x:f>
        <x:v>5856.080000000002</x:v>
      </x:c>
      <x:c r="H103" s="14">
        <x:f t="shared" si="16"/>
        <x:v>5856.0800000000017</x:v>
      </x:c>
      <x:c r="I103" s="14" t="n">
        <x:f>MOD(H103-Settings!$B$32,Settings!$B$33)</x:f>
        <x:v>96.08000000000175</x:v>
      </x:c>
      <x:c r="J103" s="14" t="n">
        <x:f>IF(I103&lt;Settings!$B$30,IF(Settings!$B$30-I103&gt;=E103,H103,H103+(Settings!$B$30-I103)+Settings!$B$31),H103+(Settings!$B$33-I103))</x:f>
        <x:v>5856.080000000002</x:v>
      </x:c>
      <x:c r="K103" s="14">
        <x:f t="shared" si="17"/>
        <x:v>5880.1000000000022</x:v>
      </x:c>
      <x:c r="L103" s="14">
        <x:f t="shared" si="18"/>
        <x:v>5880.1000000000022</x:v>
      </x:c>
      <x:c r="M103" s="14" t="n">
        <x:f t="shared" ref="M103:M125" si="29">P102</x:f>
        <x:v>5857.392307660694</x:v>
      </x:c>
      <x:c r="N103" s="14">
        <x:f t="shared" si="19"/>
        <x:v>5880.1000000000022</x:v>
      </x:c>
      <x:c r="O103" s="13" t="n">
        <x:f>Arrivals!I103</x:f>
        <x:v>6.240969754852423</x:v>
      </x:c>
      <x:c r="P103" s="14">
        <x:f t="shared" si="20"/>
        <x:v>5886.340969754855</x:v>
      </x:c>
      <x:c r="Q103" s="14">
        <x:f t="shared" si="21"/>
        <x:v>122.29136595816817</x:v>
      </x:c>
      <x:c r="R103" s="14">
        <x:f t="shared" si="22"/>
        <x:v>92.030396203314922</x:v>
      </x:c>
      <x:c r="S103" s="14">
        <x:f t="shared" si="23"/>
        <x:v>0</x:v>
      </x:c>
      <x:c r="T103" s="14">
        <x:f t="shared" si="24"/>
        <x:v>0</x:v>
      </x:c>
      <x:c r="U103" s="14">
        <x:f t="shared" si="25"/>
        <x:v>92.030396203314922</x:v>
      </x:c>
      <x:c r="V103" t="str">
        <x:f>IF(MOD(C103-Settings!$B$32,Settings!$B$33)&lt;Settings!$B$30,"Up","Down")</x:f>
        <x:v>Up</x:v>
      </x:c>
      <x:c r="W103" s="15" t="n">
        <x:f>IF(OR(E103&gt;Settings!$B$30,Q103&gt;Settings!$B$37),0,1)</x:f>
        <x:v>1</x:v>
      </x:c>
      <x:c r="X103" s="15" t="n">
        <x:f>IF(AND(W103=1,Q103&lt;=Settings!$B$36),1,0)</x:f>
        <x:v>0</x:v>
      </x:c>
    </x:row>
    <x:row r="104">
      <x:c r="A104">
        <x:v>1</x:v>
      </x:c>
      <x:c r="B104">
        <x:v>99</x:v>
      </x:c>
      <x:c r="C104" s="13" t="n">
        <x:f>Arrivals!F104</x:f>
        <x:v>5958.704137761677</x:v>
      </x:c>
      <x:c r="D104" s="13" t="n">
        <x:f>Arrivals!K104</x:f>
        <x:v>300</x:v>
      </x:c>
      <x:c r="E104" s="14" t="n">
        <x:f>D104*8/Settings!$B$28+Settings!$B$29</x:f>
        <x:v>24.02</x:v>
      </x:c>
      <x:c r="F104" s="14">
        <x:f t="shared" si="15"/>
        <x:v>5958.704137761677</x:v>
      </x:c>
      <x:c r="G104" s="14">
        <x:f t="shared" si="28"/>
        <x:v>5880.1000000000022</x:v>
      </x:c>
      <x:c r="H104" s="14">
        <x:f t="shared" si="16"/>
        <x:v>5958.704137761677</x:v>
      </x:c>
      <x:c r="I104" s="14" t="n">
        <x:f>MOD(H104-Settings!$B$32,Settings!$B$33)</x:f>
        <x:v>198.70413776167698</x:v>
      </x:c>
      <x:c r="J104" s="14" t="n">
        <x:f>IF(I104&lt;Settings!$B$30,IF(Settings!$B$30-I104&gt;=E104,H104,H104+(Settings!$B$30-I104)+Settings!$B$31),H104+(Settings!$B$33-I104))</x:f>
        <x:v>5958.704137761677</x:v>
      </x:c>
      <x:c r="K104" s="14">
        <x:f t="shared" si="17"/>
        <x:v>5982.7241377616774</x:v>
      </x:c>
      <x:c r="L104" s="14">
        <x:f t="shared" si="18"/>
        <x:v>5982.7241377616774</x:v>
      </x:c>
      <x:c r="M104" s="14">
        <x:f t="shared" si="29"/>
        <x:v>5886.340969754855</x:v>
      </x:c>
      <x:c r="N104" s="14">
        <x:f t="shared" si="19"/>
        <x:v>5982.7241377616774</x:v>
      </x:c>
      <x:c r="O104" s="13" t="n">
        <x:f>Arrivals!I104</x:f>
        <x:v>0.4178088445598845</x:v>
      </x:c>
      <x:c r="P104" s="14">
        <x:f t="shared" si="20"/>
        <x:v>5983.1419466062371</x:v>
      </x:c>
      <x:c r="Q104" s="14">
        <x:f t="shared" si="21"/>
        <x:v>24.437808844560095</x:v>
      </x:c>
      <x:c r="R104" s="14">
        <x:f t="shared" si="22"/>
        <x:v>0</x:v>
      </x:c>
      <x:c r="S104" s="14">
        <x:f t="shared" si="23"/>
        <x:v>0</x:v>
      </x:c>
      <x:c r="T104" s="14">
        <x:f t="shared" si="24"/>
        <x:v>0</x:v>
      </x:c>
      <x:c r="U104" s="14">
        <x:f t="shared" si="25"/>
        <x:v>0</x:v>
      </x:c>
      <x:c r="V104" t="str">
        <x:f>IF(MOD(C104-Settings!$B$32,Settings!$B$33)&lt;Settings!$B$30,"Up","Down")</x:f>
        <x:v>Up</x:v>
      </x:c>
      <x:c r="W104" s="15" t="n">
        <x:f>IF(OR(E104&gt;Settings!$B$30,Q104&gt;Settings!$B$37),0,1)</x:f>
        <x:v>1</x:v>
      </x:c>
      <x:c r="X104" s="15" t="n">
        <x:f>IF(AND(W104=1,Q104&lt;=Settings!$B$36),1,0)</x:f>
        <x:v>1</x:v>
      </x:c>
    </x:row>
    <x:row r="105">
      <x:c r="A105">
        <x:v>1</x:v>
      </x:c>
      <x:c r="B105">
        <x:v>100</x:v>
      </x:c>
      <x:c r="C105" s="13" t="n">
        <x:f>Arrivals!F105</x:f>
        <x:v>6007.807057241065</x:v>
      </x:c>
      <x:c r="D105" s="13" t="n">
        <x:f>Arrivals!K105</x:f>
        <x:v>300</x:v>
      </x:c>
      <x:c r="E105" s="14" t="n">
        <x:f>D105*8/Settings!$B$28+Settings!$B$29</x:f>
        <x:v>24.02</x:v>
      </x:c>
      <x:c r="F105" s="14">
        <x:f t="shared" si="15"/>
        <x:v>6007.8070572410652</x:v>
      </x:c>
      <x:c r="G105" s="14">
        <x:f t="shared" si="28"/>
        <x:v>5982.7241377616774</x:v>
      </x:c>
      <x:c r="H105" s="14">
        <x:f t="shared" si="16"/>
        <x:v>6007.8070572410652</x:v>
      </x:c>
      <x:c r="I105" s="14" t="n">
        <x:f>MOD(H105-Settings!$B$32,Settings!$B$33)</x:f>
        <x:v>247.8070572410652</x:v>
      </x:c>
      <x:c r="J105" s="14" t="n">
        <x:f>IF(I105&lt;Settings!$B$30,IF(Settings!$B$30-I105&gt;=E105,H105,H105+(Settings!$B$30-I105)+Settings!$B$31),H105+(Settings!$B$33-I105))</x:f>
        <x:v>6007.807057241065</x:v>
      </x:c>
      <x:c r="K105" s="14">
        <x:f t="shared" si="17"/>
        <x:v>6031.8270572410656</x:v>
      </x:c>
      <x:c r="L105" s="14">
        <x:f t="shared" si="18"/>
        <x:v>6031.8270572410656</x:v>
      </x:c>
      <x:c r="M105" s="14">
        <x:f t="shared" si="29"/>
        <x:v>5983.1419466062371</x:v>
      </x:c>
      <x:c r="N105" s="14">
        <x:f t="shared" si="19"/>
        <x:v>6031.8270572410656</x:v>
      </x:c>
      <x:c r="O105" s="13" t="n">
        <x:f>Arrivals!I105</x:f>
        <x:v>12.357689407956707</x:v>
      </x:c>
      <x:c r="P105" s="14">
        <x:f t="shared" si="20"/>
        <x:v>6044.1847466490226</x:v>
      </x:c>
      <x:c r="Q105" s="14">
        <x:f t="shared" si="21"/>
        <x:v>36.377689407957405</x:v>
      </x:c>
      <x:c r="R105" s="14">
        <x:f t="shared" si="22"/>
        <x:v>0</x:v>
      </x:c>
      <x:c r="S105" s="14">
        <x:f t="shared" si="23"/>
        <x:v>0</x:v>
      </x:c>
      <x:c r="T105" s="14">
        <x:f t="shared" si="24"/>
        <x:v>0</x:v>
      </x:c>
      <x:c r="U105" s="14">
        <x:f t="shared" si="25"/>
        <x:v>0</x:v>
      </x:c>
      <x:c r="V105" t="str">
        <x:f>IF(MOD(C105-Settings!$B$32,Settings!$B$33)&lt;Settings!$B$30,"Up","Down")</x:f>
        <x:v>Up</x:v>
      </x:c>
      <x:c r="W105" s="15" t="n">
        <x:f>IF(OR(E105&gt;Settings!$B$30,Q105&gt;Settings!$B$37),0,1)</x:f>
        <x:v>1</x:v>
      </x:c>
      <x:c r="X105" s="15" t="n">
        <x:f>IF(AND(W105=1,Q105&lt;=Settings!$B$36),1,0)</x:f>
        <x:v>1</x:v>
      </x:c>
    </x:row>
    <x:row r="106">
      <x:c r="A106">
        <x:v>1</x:v>
      </x:c>
      <x:c r="B106">
        <x:v>101</x:v>
      </x:c>
      <x:c r="C106" s="13" t="n">
        <x:f>Arrivals!F106</x:f>
        <x:v>6075.882453275446</x:v>
      </x:c>
      <x:c r="D106" s="13" t="n">
        <x:f>Arrivals!K106</x:f>
        <x:v>300</x:v>
      </x:c>
      <x:c r="E106" s="14" t="n">
        <x:f>D106*8/Settings!$B$28+Settings!$B$29</x:f>
        <x:v>24.02</x:v>
      </x:c>
      <x:c r="F106" s="14">
        <x:f t="shared" si="15"/>
        <x:v>6075.8824532754461</x:v>
      </x:c>
      <x:c r="G106" s="14">
        <x:f t="shared" si="28"/>
        <x:v>6031.8270572410656</x:v>
      </x:c>
      <x:c r="H106" s="14">
        <x:f t="shared" si="16"/>
        <x:v>6075.8824532754461</x:v>
      </x:c>
      <x:c r="I106" s="14" t="n">
        <x:f>MOD(H106-Settings!$B$32,Settings!$B$33)</x:f>
        <x:v>315.8824532754461</x:v>
      </x:c>
      <x:c r="J106" s="14" t="n">
        <x:f>IF(I106&lt;Settings!$B$30,IF(Settings!$B$30-I106&gt;=E106,H106,H106+(Settings!$B$30-I106)+Settings!$B$31),H106+(Settings!$B$33-I106))</x:f>
        <x:v>6075.882453275446</x:v>
      </x:c>
      <x:c r="K106" s="14">
        <x:f t="shared" si="17"/>
        <x:v>6099.9024532754465</x:v>
      </x:c>
      <x:c r="L106" s="14">
        <x:f t="shared" si="18"/>
        <x:v>6099.9024532754465</x:v>
      </x:c>
      <x:c r="M106" s="14">
        <x:f t="shared" si="29"/>
        <x:v>6044.1847466490226</x:v>
      </x:c>
      <x:c r="N106" s="14">
        <x:f t="shared" si="19"/>
        <x:v>6099.9024532754465</x:v>
      </x:c>
      <x:c r="O106" s="13" t="n">
        <x:f>Arrivals!I106</x:f>
        <x:v>6.575446928907696</x:v>
      </x:c>
      <x:c r="P106" s="14">
        <x:f t="shared" si="20"/>
        <x:v>6106.4779002043542</x:v>
      </x:c>
      <x:c r="Q106" s="14">
        <x:f t="shared" si="21"/>
        <x:v>30.595446928908132</x:v>
      </x:c>
      <x:c r="R106" s="14">
        <x:f t="shared" si="22"/>
        <x:v>0</x:v>
      </x:c>
      <x:c r="S106" s="14">
        <x:f t="shared" si="23"/>
        <x:v>0</x:v>
      </x:c>
      <x:c r="T106" s="14">
        <x:f t="shared" si="24"/>
        <x:v>0</x:v>
      </x:c>
      <x:c r="U106" s="14">
        <x:f t="shared" si="25"/>
        <x:v>0</x:v>
      </x:c>
      <x:c r="V106" t="str">
        <x:f>IF(MOD(C106-Settings!$B$32,Settings!$B$33)&lt;Settings!$B$30,"Up","Down")</x:f>
        <x:v>Up</x:v>
      </x:c>
      <x:c r="W106" s="15" t="n">
        <x:f>IF(OR(E106&gt;Settings!$B$30,Q106&gt;Settings!$B$37),0,1)</x:f>
        <x:v>1</x:v>
      </x:c>
      <x:c r="X106" s="15" t="n">
        <x:f>IF(AND(W106=1,Q106&lt;=Settings!$B$36),1,0)</x:f>
        <x:v>1</x:v>
      </x:c>
    </x:row>
    <x:row r="107">
      <x:c r="A107">
        <x:v>1</x:v>
      </x:c>
      <x:c r="B107">
        <x:v>102</x:v>
      </x:c>
      <x:c r="C107" s="13" t="n">
        <x:f>Arrivals!F107</x:f>
        <x:v>6137.636141707759</x:v>
      </x:c>
      <x:c r="D107" s="13" t="n">
        <x:f>Arrivals!K107</x:f>
        <x:v>300</x:v>
      </x:c>
      <x:c r="E107" s="14" t="n">
        <x:f>D107*8/Settings!$B$28+Settings!$B$29</x:f>
        <x:v>24.02</x:v>
      </x:c>
      <x:c r="F107" s="14">
        <x:f t="shared" si="15"/>
        <x:v>6137.6361417077587</x:v>
      </x:c>
      <x:c r="G107" s="14">
        <x:f t="shared" si="28"/>
        <x:v>6099.9024532754465</x:v>
      </x:c>
      <x:c r="H107" s="14">
        <x:f t="shared" si="16"/>
        <x:v>6137.6361417077587</x:v>
      </x:c>
      <x:c r="I107" s="14" t="n">
        <x:f>MOD(H107-Settings!$B$32,Settings!$B$33)</x:f>
        <x:v>377.6361417077587</x:v>
      </x:c>
      <x:c r="J107" s="14" t="n">
        <x:f>IF(I107&lt;Settings!$B$30,IF(Settings!$B$30-I107&gt;=E107,H107,H107+(Settings!$B$30-I107)+Settings!$B$31),H107+(Settings!$B$33-I107))</x:f>
        <x:v>6137.636141707759</x:v>
      </x:c>
      <x:c r="K107" s="14">
        <x:f t="shared" si="17"/>
        <x:v>6161.6561417077592</x:v>
      </x:c>
      <x:c r="L107" s="14">
        <x:f t="shared" si="18"/>
        <x:v>6161.6561417077592</x:v>
      </x:c>
      <x:c r="M107" s="14">
        <x:f t="shared" si="29"/>
        <x:v>6106.4779002043542</x:v>
      </x:c>
      <x:c r="N107" s="14">
        <x:f t="shared" si="19"/>
        <x:v>6161.6561417077592</x:v>
      </x:c>
      <x:c r="O107" s="13" t="n">
        <x:f>Arrivals!I107</x:f>
        <x:v>1.6818514847487513</x:v>
      </x:c>
      <x:c r="P107" s="14">
        <x:f t="shared" si="20"/>
        <x:v>6163.3379931925083</x:v>
      </x:c>
      <x:c r="Q107" s="14">
        <x:f t="shared" si="21"/>
        <x:v>25.701851484749568</x:v>
      </x:c>
      <x:c r="R107" s="14">
        <x:f t="shared" si="22"/>
        <x:v>0</x:v>
      </x:c>
      <x:c r="S107" s="14">
        <x:f t="shared" si="23"/>
        <x:v>0</x:v>
      </x:c>
      <x:c r="T107" s="14">
        <x:f t="shared" si="24"/>
        <x:v>0</x:v>
      </x:c>
      <x:c r="U107" s="14">
        <x:f t="shared" si="25"/>
        <x:v>0</x:v>
      </x:c>
      <x:c r="V107" t="str">
        <x:f>IF(MOD(C107-Settings!$B$32,Settings!$B$33)&lt;Settings!$B$30,"Up","Down")</x:f>
        <x:v>Up</x:v>
      </x:c>
      <x:c r="W107" s="15" t="n">
        <x:f>IF(OR(E107&gt;Settings!$B$30,Q107&gt;Settings!$B$37),0,1)</x:f>
        <x:v>1</x:v>
      </x:c>
      <x:c r="X107" s="15" t="n">
        <x:f>IF(AND(W107=1,Q107&lt;=Settings!$B$36),1,0)</x:f>
        <x:v>1</x:v>
      </x:c>
    </x:row>
    <x:row r="108">
      <x:c r="A108">
        <x:v>1</x:v>
      </x:c>
      <x:c r="B108">
        <x:v>103</x:v>
      </x:c>
      <x:c r="C108" s="13" t="n">
        <x:f>Arrivals!F108</x:f>
        <x:v>6147.4510107864</x:v>
      </x:c>
      <x:c r="D108" s="13" t="n">
        <x:f>Arrivals!K108</x:f>
        <x:v>300</x:v>
      </x:c>
      <x:c r="E108" s="14" t="n">
        <x:f>D108*8/Settings!$B$28+Settings!$B$29</x:f>
        <x:v>24.02</x:v>
      </x:c>
      <x:c r="F108" s="14">
        <x:f t="shared" si="15"/>
        <x:v>6147.4510107863998</x:v>
      </x:c>
      <x:c r="G108" s="14">
        <x:f t="shared" si="28"/>
        <x:v>6161.6561417077592</x:v>
      </x:c>
      <x:c r="H108" s="14">
        <x:f t="shared" si="16"/>
        <x:v>6161.6561417077592</x:v>
      </x:c>
      <x:c r="I108" s="14" t="n">
        <x:f>MOD(H108-Settings!$B$32,Settings!$B$33)</x:f>
        <x:v>401.65614170775916</x:v>
      </x:c>
      <x:c r="J108" s="14" t="n">
        <x:f>IF(I108&lt;Settings!$B$30,IF(Settings!$B$30-I108&gt;=E108,H108,H108+(Settings!$B$30-I108)+Settings!$B$31),H108+(Settings!$B$33-I108))</x:f>
        <x:v>6161.656141707759</x:v>
      </x:c>
      <x:c r="K108" s="14">
        <x:f t="shared" si="17"/>
        <x:v>6185.6761417077596</x:v>
      </x:c>
      <x:c r="L108" s="14">
        <x:f t="shared" si="18"/>
        <x:v>6185.6761417077596</x:v>
      </x:c>
      <x:c r="M108" s="14">
        <x:f t="shared" si="29"/>
        <x:v>6163.3379931925083</x:v>
      </x:c>
      <x:c r="N108" s="14">
        <x:f t="shared" si="19"/>
        <x:v>6185.6761417077596</x:v>
      </x:c>
      <x:c r="O108" s="13" t="n">
        <x:f>Arrivals!I108</x:f>
        <x:v>0.5313679674782729</x:v>
      </x:c>
      <x:c r="P108" s="14">
        <x:f t="shared" si="20"/>
        <x:v>6186.2075096752378</x:v>
      </x:c>
      <x:c r="Q108" s="14">
        <x:f t="shared" si="21"/>
        <x:v>38.756498888837996</x:v>
      </x:c>
      <x:c r="R108" s="14">
        <x:f t="shared" si="22"/>
        <x:v>14.205130921359341</x:v>
      </x:c>
      <x:c r="S108" s="14">
        <x:f t="shared" si="23"/>
        <x:v>0</x:v>
      </x:c>
      <x:c r="T108" s="14">
        <x:f t="shared" si="24"/>
        <x:v>0</x:v>
      </x:c>
      <x:c r="U108" s="14">
        <x:f t="shared" si="25"/>
        <x:v>14.205130921359341</x:v>
      </x:c>
      <x:c r="V108" t="str">
        <x:f>IF(MOD(C108-Settings!$B$32,Settings!$B$33)&lt;Settings!$B$30,"Up","Down")</x:f>
        <x:v>Up</x:v>
      </x:c>
      <x:c r="W108" s="15" t="n">
        <x:f>IF(OR(E108&gt;Settings!$B$30,Q108&gt;Settings!$B$37),0,1)</x:f>
        <x:v>1</x:v>
      </x:c>
      <x:c r="X108" s="15" t="n">
        <x:f>IF(AND(W108=1,Q108&lt;=Settings!$B$36),1,0)</x:f>
        <x:v>1</x:v>
      </x:c>
    </x:row>
    <x:row r="109">
      <x:c r="A109">
        <x:v>1</x:v>
      </x:c>
      <x:c r="B109">
        <x:v>104</x:v>
      </x:c>
      <x:c r="C109" s="13" t="n">
        <x:f>Arrivals!F109</x:f>
        <x:v>6162.112355170104</x:v>
      </x:c>
      <x:c r="D109" s="13" t="n">
        <x:f>Arrivals!K109</x:f>
        <x:v>300</x:v>
      </x:c>
      <x:c r="E109" s="14" t="n">
        <x:f>D109*8/Settings!$B$28+Settings!$B$29</x:f>
        <x:v>24.02</x:v>
      </x:c>
      <x:c r="F109" s="14">
        <x:f t="shared" si="15"/>
        <x:v>6162.1123551701039</x:v>
      </x:c>
      <x:c r="G109" s="14">
        <x:f t="shared" si="28"/>
        <x:v>6185.6761417077596</x:v>
      </x:c>
      <x:c r="H109" s="14">
        <x:f t="shared" si="16"/>
        <x:v>6185.6761417077596</x:v>
      </x:c>
      <x:c r="I109" s="14" t="n">
        <x:f>MOD(H109-Settings!$B$32,Settings!$B$33)</x:f>
        <x:v>425.6761417077596</x:v>
      </x:c>
      <x:c r="J109" s="14" t="n">
        <x:f>IF(I109&lt;Settings!$B$30,IF(Settings!$B$30-I109&gt;=E109,H109,H109+(Settings!$B$30-I109)+Settings!$B$31),H109+(Settings!$B$33-I109))</x:f>
        <x:v>6185.67614170776</x:v>
      </x:c>
      <x:c r="K109" s="14">
        <x:f t="shared" si="17"/>
        <x:v>6209.69614170776</x:v>
      </x:c>
      <x:c r="L109" s="14">
        <x:f t="shared" si="18"/>
        <x:v>6209.69614170776</x:v>
      </x:c>
      <x:c r="M109" s="14">
        <x:f t="shared" si="29"/>
        <x:v>6186.2075096752378</x:v>
      </x:c>
      <x:c r="N109" s="14">
        <x:f t="shared" si="19"/>
        <x:v>6209.69614170776</x:v>
      </x:c>
      <x:c r="O109" s="13" t="n">
        <x:f>Arrivals!I109</x:f>
        <x:v>5.283387077746462</x:v>
      </x:c>
      <x:c r="P109" s="14">
        <x:f t="shared" si="20"/>
        <x:v>6214.9795287855068</x:v>
      </x:c>
      <x:c r="Q109" s="14">
        <x:f t="shared" si="21"/>
        <x:v>52.867173615402862</x:v>
      </x:c>
      <x:c r="R109" s="14">
        <x:f t="shared" si="22"/>
        <x:v>23.563786537655687</x:v>
      </x:c>
      <x:c r="S109" s="14">
        <x:f t="shared" si="23"/>
        <x:v>0</x:v>
      </x:c>
      <x:c r="T109" s="14">
        <x:f t="shared" si="24"/>
        <x:v>0</x:v>
      </x:c>
      <x:c r="U109" s="14">
        <x:f t="shared" si="25"/>
        <x:v>23.563786537655687</x:v>
      </x:c>
      <x:c r="V109" t="str">
        <x:f>IF(MOD(C109-Settings!$B$32,Settings!$B$33)&lt;Settings!$B$30,"Up","Down")</x:f>
        <x:v>Up</x:v>
      </x:c>
      <x:c r="W109" s="15" t="n">
        <x:f>IF(OR(E109&gt;Settings!$B$30,Q109&gt;Settings!$B$37),0,1)</x:f>
        <x:v>1</x:v>
      </x:c>
      <x:c r="X109" s="15" t="n">
        <x:f>IF(AND(W109=1,Q109&lt;=Settings!$B$36),1,0)</x:f>
        <x:v>1</x:v>
      </x:c>
    </x:row>
    <x:row r="110">
      <x:c r="A110">
        <x:v>1</x:v>
      </x:c>
      <x:c r="B110">
        <x:v>105</x:v>
      </x:c>
      <x:c r="C110" s="13" t="n">
        <x:f>Arrivals!F110</x:f>
        <x:v>6218.1347222226805</x:v>
      </x:c>
      <x:c r="D110" s="13" t="n">
        <x:f>Arrivals!K110</x:f>
        <x:v>300</x:v>
      </x:c>
      <x:c r="E110" s="14" t="n">
        <x:f>D110*8/Settings!$B$28+Settings!$B$29</x:f>
        <x:v>24.02</x:v>
      </x:c>
      <x:c r="F110" s="14">
        <x:f t="shared" si="15"/>
        <x:v>6218.1347222226805</x:v>
      </x:c>
      <x:c r="G110" s="14">
        <x:f t="shared" si="28"/>
        <x:v>6209.69614170776</x:v>
      </x:c>
      <x:c r="H110" s="14">
        <x:f t="shared" si="16"/>
        <x:v>6218.1347222226805</x:v>
      </x:c>
      <x:c r="I110" s="14" t="n">
        <x:f>MOD(H110-Settings!$B$32,Settings!$B$33)</x:f>
        <x:v>458.13472222268047</x:v>
      </x:c>
      <x:c r="J110" s="14" t="n">
        <x:f>IF(I110&lt;Settings!$B$30,IF(Settings!$B$30-I110&gt;=E110,H110,H110+(Settings!$B$30-I110)+Settings!$B$31),H110+(Settings!$B$33-I110))</x:f>
        <x:v>6218.1347222226805</x:v>
      </x:c>
      <x:c r="K110" s="14">
        <x:f t="shared" si="17"/>
        <x:v>6242.1547222226809</x:v>
      </x:c>
      <x:c r="L110" s="14">
        <x:f t="shared" si="18"/>
        <x:v>6242.1547222226809</x:v>
      </x:c>
      <x:c r="M110" s="14">
        <x:f t="shared" si="29"/>
        <x:v>6214.9795287855068</x:v>
      </x:c>
      <x:c r="N110" s="14">
        <x:f t="shared" si="19"/>
        <x:v>6242.1547222226809</x:v>
      </x:c>
      <x:c r="O110" s="13" t="n">
        <x:f>Arrivals!I110</x:f>
        <x:v>0.23538325637244653</x:v>
      </x:c>
      <x:c r="P110" s="14">
        <x:f t="shared" si="20"/>
        <x:v>6242.3901054790531</x:v>
      </x:c>
      <x:c r="Q110" s="14">
        <x:f t="shared" si="21"/>
        <x:v>24.255383256372625</x:v>
      </x:c>
      <x:c r="R110" s="14">
        <x:f t="shared" si="22"/>
        <x:v>0</x:v>
      </x:c>
      <x:c r="S110" s="14">
        <x:f t="shared" si="23"/>
        <x:v>0</x:v>
      </x:c>
      <x:c r="T110" s="14">
        <x:f t="shared" si="24"/>
        <x:v>0</x:v>
      </x:c>
      <x:c r="U110" s="14">
        <x:f t="shared" si="25"/>
        <x:v>0</x:v>
      </x:c>
      <x:c r="V110" t="str">
        <x:f>IF(MOD(C110-Settings!$B$32,Settings!$B$33)&lt;Settings!$B$30,"Up","Down")</x:f>
        <x:v>Up</x:v>
      </x:c>
      <x:c r="W110" s="15" t="n">
        <x:f>IF(OR(E110&gt;Settings!$B$30,Q110&gt;Settings!$B$37),0,1)</x:f>
        <x:v>1</x:v>
      </x:c>
      <x:c r="X110" s="15" t="n">
        <x:f>IF(AND(W110=1,Q110&lt;=Settings!$B$36),1,0)</x:f>
        <x:v>1</x:v>
      </x:c>
    </x:row>
    <x:row r="111">
      <x:c r="A111">
        <x:v>1</x:v>
      </x:c>
      <x:c r="B111">
        <x:v>106</x:v>
      </x:c>
      <x:c r="C111" s="13" t="n">
        <x:f>Arrivals!F111</x:f>
        <x:v>6236.73442320473</x:v>
      </x:c>
      <x:c r="D111" s="13" t="n">
        <x:f>Arrivals!K111</x:f>
        <x:v>300</x:v>
      </x:c>
      <x:c r="E111" s="14" t="n">
        <x:f>D111*8/Settings!$B$28+Settings!$B$29</x:f>
        <x:v>24.02</x:v>
      </x:c>
      <x:c r="F111" s="14">
        <x:f t="shared" si="15"/>
        <x:v>6236.7344232047299</x:v>
      </x:c>
      <x:c r="G111" s="14">
        <x:f t="shared" si="28"/>
        <x:v>6242.1547222226809</x:v>
      </x:c>
      <x:c r="H111" s="14">
        <x:f t="shared" si="16"/>
        <x:v>6242.1547222226809</x:v>
      </x:c>
      <x:c r="I111" s="14" t="n">
        <x:f>MOD(H111-Settings!$B$32,Settings!$B$33)</x:f>
        <x:v>482.1547222226809</x:v>
      </x:c>
      <x:c r="J111" s="14" t="n">
        <x:f>IF(I111&lt;Settings!$B$30,IF(Settings!$B$30-I111&gt;=E111,H111,H111+(Settings!$B$30-I111)+Settings!$B$31),H111+(Settings!$B$33-I111))</x:f>
        <x:v>6242.154722222681</x:v>
      </x:c>
      <x:c r="K111" s="14">
        <x:f t="shared" si="17"/>
        <x:v>6266.1747222226813</x:v>
      </x:c>
      <x:c r="L111" s="14">
        <x:f t="shared" si="18"/>
        <x:v>6266.1747222226813</x:v>
      </x:c>
      <x:c r="M111" s="14">
        <x:f t="shared" si="29"/>
        <x:v>6242.3901054790531</x:v>
      </x:c>
      <x:c r="N111" s="14">
        <x:f t="shared" si="19"/>
        <x:v>6266.1747222226813</x:v>
      </x:c>
      <x:c r="O111" s="13" t="n">
        <x:f>Arrivals!I111</x:f>
        <x:v>2.648220126614689</x:v>
      </x:c>
      <x:c r="P111" s="14">
        <x:f t="shared" si="20"/>
        <x:v>6268.8229423492958</x:v>
      </x:c>
      <x:c r="Q111" s="14">
        <x:f t="shared" si="21"/>
        <x:v>32.088519144565907</x:v>
      </x:c>
      <x:c r="R111" s="14">
        <x:f t="shared" si="22"/>
        <x:v>5.420299017951038</x:v>
      </x:c>
      <x:c r="S111" s="14">
        <x:f t="shared" si="23"/>
        <x:v>0</x:v>
      </x:c>
      <x:c r="T111" s="14">
        <x:f t="shared" si="24"/>
        <x:v>0</x:v>
      </x:c>
      <x:c r="U111" s="14">
        <x:f t="shared" si="25"/>
        <x:v>5.420299017951038</x:v>
      </x:c>
      <x:c r="V111" t="str">
        <x:f>IF(MOD(C111-Settings!$B$32,Settings!$B$33)&lt;Settings!$B$30,"Up","Down")</x:f>
        <x:v>Up</x:v>
      </x:c>
      <x:c r="W111" s="15" t="n">
        <x:f>IF(OR(E111&gt;Settings!$B$30,Q111&gt;Settings!$B$37),0,1)</x:f>
        <x:v>1</x:v>
      </x:c>
      <x:c r="X111" s="15" t="n">
        <x:f>IF(AND(W111=1,Q111&lt;=Settings!$B$36),1,0)</x:f>
        <x:v>1</x:v>
      </x:c>
    </x:row>
    <x:row r="112">
      <x:c r="A112">
        <x:v>1</x:v>
      </x:c>
      <x:c r="B112">
        <x:v>107</x:v>
      </x:c>
      <x:c r="C112" s="13" t="n">
        <x:f>Arrivals!F112</x:f>
        <x:v>6372.290520649448</x:v>
      </x:c>
      <x:c r="D112" s="13" t="n">
        <x:f>Arrivals!K112</x:f>
        <x:v>300</x:v>
      </x:c>
      <x:c r="E112" s="14" t="n">
        <x:f>D112*8/Settings!$B$28+Settings!$B$29</x:f>
        <x:v>24.02</x:v>
      </x:c>
      <x:c r="F112" s="14">
        <x:f t="shared" si="15"/>
        <x:v>6372.2905206494479</x:v>
      </x:c>
      <x:c r="G112" s="14">
        <x:f t="shared" si="28"/>
        <x:v>6266.1747222226813</x:v>
      </x:c>
      <x:c r="H112" s="14">
        <x:f t="shared" si="16"/>
        <x:v>6372.2905206494479</x:v>
      </x:c>
      <x:c r="I112" s="14" t="n">
        <x:f>MOD(H112-Settings!$B$32,Settings!$B$33)</x:f>
        <x:v>612.2905206494479</x:v>
      </x:c>
      <x:c r="J112" s="14" t="n">
        <x:f>IF(I112&lt;Settings!$B$30,IF(Settings!$B$30-I112&gt;=E112,H112,H112+(Settings!$B$30-I112)+Settings!$B$31),H112+(Settings!$B$33-I112))</x:f>
        <x:v>6480</x:v>
      </x:c>
      <x:c r="K112" s="14">
        <x:f t="shared" si="17"/>
        <x:v>6504.02</x:v>
      </x:c>
      <x:c r="L112" s="14">
        <x:f t="shared" si="18"/>
        <x:v>6504.02</x:v>
      </x:c>
      <x:c r="M112" s="14">
        <x:f t="shared" si="29"/>
        <x:v>6268.8229423492958</x:v>
      </x:c>
      <x:c r="N112" s="14">
        <x:f t="shared" si="19"/>
        <x:v>6504.02</x:v>
      </x:c>
      <x:c r="O112" s="13" t="n">
        <x:f>Arrivals!I112</x:f>
        <x:v>0.47863305130054806</x:v>
      </x:c>
      <x:c r="P112" s="14">
        <x:f t="shared" si="20"/>
        <x:v>6504.4986330513011</x:v>
      </x:c>
      <x:c r="Q112" s="14">
        <x:f t="shared" si="21"/>
        <x:v>132.20811240185321</x:v>
      </x:c>
      <x:c r="R112" s="14">
        <x:f t="shared" si="22"/>
        <x:v>0</x:v>
      </x:c>
      <x:c r="S112" s="14">
        <x:f t="shared" si="23"/>
        <x:v>107.7094793505521</x:v>
      </x:c>
      <x:c r="T112" s="14">
        <x:f t="shared" si="24"/>
        <x:v>0</x:v>
      </x:c>
      <x:c r="U112" s="14">
        <x:f t="shared" si="25"/>
        <x:v>107.7094793505521</x:v>
      </x:c>
      <x:c r="V112" t="str">
        <x:f>IF(MOD(C112-Settings!$B$32,Settings!$B$33)&lt;Settings!$B$30,"Up","Down")</x:f>
        <x:v>Down</x:v>
      </x:c>
      <x:c r="W112" s="15" t="n">
        <x:f>IF(OR(E112&gt;Settings!$B$30,Q112&gt;Settings!$B$37),0,1)</x:f>
        <x:v>1</x:v>
      </x:c>
      <x:c r="X112" s="15" t="n">
        <x:f>IF(AND(W112=1,Q112&lt;=Settings!$B$36),1,0)</x:f>
        <x:v>0</x:v>
      </x:c>
    </x:row>
    <x:row r="113">
      <x:c r="A113">
        <x:v>1</x:v>
      </x:c>
      <x:c r="B113">
        <x:v>108</x:v>
      </x:c>
      <x:c r="C113" s="13" t="n">
        <x:f>Arrivals!F113</x:f>
        <x:v>6509.050659284167</x:v>
      </x:c>
      <x:c r="D113" s="13" t="n">
        <x:f>Arrivals!K113</x:f>
        <x:v>300</x:v>
      </x:c>
      <x:c r="E113" s="14" t="n">
        <x:f>D113*8/Settings!$B$28+Settings!$B$29</x:f>
        <x:v>24.02</x:v>
      </x:c>
      <x:c r="F113" s="14">
        <x:f t="shared" si="15"/>
        <x:v>6509.0506592841666</x:v>
      </x:c>
      <x:c r="G113" s="14">
        <x:f t="shared" si="28"/>
        <x:v>6504.02</x:v>
      </x:c>
      <x:c r="H113" s="14">
        <x:f t="shared" si="16"/>
        <x:v>6509.0506592841666</x:v>
      </x:c>
      <x:c r="I113" s="14" t="n">
        <x:f>MOD(H113-Settings!$B$32,Settings!$B$33)</x:f>
        <x:v>29.050659284166613</x:v>
      </x:c>
      <x:c r="J113" s="14" t="n">
        <x:f>IF(I113&lt;Settings!$B$30,IF(Settings!$B$30-I113&gt;=E113,H113,H113+(Settings!$B$30-I113)+Settings!$B$31),H113+(Settings!$B$33-I113))</x:f>
        <x:v>6509.050659284167</x:v>
      </x:c>
      <x:c r="K113" s="14">
        <x:f t="shared" si="17"/>
        <x:v>6533.070659284167</x:v>
      </x:c>
      <x:c r="L113" s="14">
        <x:f t="shared" si="18"/>
        <x:v>6533.070659284167</x:v>
      </x:c>
      <x:c r="M113" s="14">
        <x:f t="shared" si="29"/>
        <x:v>6504.4986330513011</x:v>
      </x:c>
      <x:c r="N113" s="14">
        <x:f t="shared" si="19"/>
        <x:v>6533.070659284167</x:v>
      </x:c>
      <x:c r="O113" s="13" t="n">
        <x:f>Arrivals!I113</x:f>
        <x:v>2.271376340810644</x:v>
      </x:c>
      <x:c r="P113" s="14">
        <x:f t="shared" si="20"/>
        <x:v>6535.3420356249781</x:v>
      </x:c>
      <x:c r="Q113" s="14">
        <x:f t="shared" si="21"/>
        <x:v>26.291376340811439</x:v>
      </x:c>
      <x:c r="R113" s="14">
        <x:f t="shared" si="22"/>
        <x:v>0</x:v>
      </x:c>
      <x:c r="S113" s="14">
        <x:f t="shared" si="23"/>
        <x:v>0</x:v>
      </x:c>
      <x:c r="T113" s="14">
        <x:f t="shared" si="24"/>
        <x:v>0</x:v>
      </x:c>
      <x:c r="U113" s="14">
        <x:f t="shared" si="25"/>
        <x:v>0</x:v>
      </x:c>
      <x:c r="V113" t="str">
        <x:f>IF(MOD(C113-Settings!$B$32,Settings!$B$33)&lt;Settings!$B$30,"Up","Down")</x:f>
        <x:v>Up</x:v>
      </x:c>
      <x:c r="W113" s="15" t="n">
        <x:f>IF(OR(E113&gt;Settings!$B$30,Q113&gt;Settings!$B$37),0,1)</x:f>
        <x:v>1</x:v>
      </x:c>
      <x:c r="X113" s="15" t="n">
        <x:f>IF(AND(W113=1,Q113&lt;=Settings!$B$36),1,0)</x:f>
        <x:v>1</x:v>
      </x:c>
    </x:row>
    <x:row r="114">
      <x:c r="A114">
        <x:v>1</x:v>
      </x:c>
      <x:c r="B114">
        <x:v>109</x:v>
      </x:c>
      <x:c r="C114" s="13" t="n">
        <x:f>Arrivals!F114</x:f>
        <x:v>6596.42018216993</x:v>
      </x:c>
      <x:c r="D114" s="13" t="n">
        <x:f>Arrivals!K114</x:f>
        <x:v>300</x:v>
      </x:c>
      <x:c r="E114" s="14" t="n">
        <x:f>D114*8/Settings!$B$28+Settings!$B$29</x:f>
        <x:v>24.02</x:v>
      </x:c>
      <x:c r="F114" s="14">
        <x:f t="shared" si="15"/>
        <x:v>6596.4201821699298</x:v>
      </x:c>
      <x:c r="G114" s="14">
        <x:f t="shared" si="28"/>
        <x:v>6533.070659284167</x:v>
      </x:c>
      <x:c r="H114" s="14">
        <x:f t="shared" si="16"/>
        <x:v>6596.4201821699298</x:v>
      </x:c>
      <x:c r="I114" s="14" t="n">
        <x:f>MOD(H114-Settings!$B$32,Settings!$B$33)</x:f>
        <x:v>116.42018216992983</x:v>
      </x:c>
      <x:c r="J114" s="14" t="n">
        <x:f>IF(I114&lt;Settings!$B$30,IF(Settings!$B$30-I114&gt;=E114,H114,H114+(Settings!$B$30-I114)+Settings!$B$31),H114+(Settings!$B$33-I114))</x:f>
        <x:v>6596.42018216993</x:v>
      </x:c>
      <x:c r="K114" s="14">
        <x:f t="shared" si="17"/>
        <x:v>6620.4401821699303</x:v>
      </x:c>
      <x:c r="L114" s="14">
        <x:f t="shared" si="18"/>
        <x:v>6620.4401821699303</x:v>
      </x:c>
      <x:c r="M114" s="14">
        <x:f t="shared" si="29"/>
        <x:v>6535.3420356249781</x:v>
      </x:c>
      <x:c r="N114" s="14">
        <x:f t="shared" si="19"/>
        <x:v>6620.4401821699303</x:v>
      </x:c>
      <x:c r="O114" s="13" t="n">
        <x:f>Arrivals!I114</x:f>
        <x:v>4.820400876072826</x:v>
      </x:c>
      <x:c r="P114" s="14">
        <x:f t="shared" si="20"/>
        <x:v>6625.2605830460034</x:v>
      </x:c>
      <x:c r="Q114" s="14">
        <x:f t="shared" si="21"/>
        <x:v>28.840400876073545</x:v>
      </x:c>
      <x:c r="R114" s="14">
        <x:f t="shared" si="22"/>
        <x:v>0</x:v>
      </x:c>
      <x:c r="S114" s="14">
        <x:f t="shared" si="23"/>
        <x:v>0</x:v>
      </x:c>
      <x:c r="T114" s="14">
        <x:f t="shared" si="24"/>
        <x:v>0</x:v>
      </x:c>
      <x:c r="U114" s="14">
        <x:f t="shared" si="25"/>
        <x:v>0</x:v>
      </x:c>
      <x:c r="V114" t="str">
        <x:f>IF(MOD(C114-Settings!$B$32,Settings!$B$33)&lt;Settings!$B$30,"Up","Down")</x:f>
        <x:v>Up</x:v>
      </x:c>
      <x:c r="W114" s="15" t="n">
        <x:f>IF(OR(E114&gt;Settings!$B$30,Q114&gt;Settings!$B$37),0,1)</x:f>
        <x:v>1</x:v>
      </x:c>
      <x:c r="X114" s="15" t="n">
        <x:f>IF(AND(W114=1,Q114&lt;=Settings!$B$36),1,0)</x:f>
        <x:v>1</x:v>
      </x:c>
    </x:row>
    <x:row r="115">
      <x:c r="A115">
        <x:v>1</x:v>
      </x:c>
      <x:c r="B115">
        <x:v>110</x:v>
      </x:c>
      <x:c r="C115" s="13" t="n">
        <x:f>Arrivals!F115</x:f>
        <x:v>6688.039523979038</x:v>
      </x:c>
      <x:c r="D115" s="13" t="n">
        <x:f>Arrivals!K115</x:f>
        <x:v>300</x:v>
      </x:c>
      <x:c r="E115" s="14" t="n">
        <x:f>D115*8/Settings!$B$28+Settings!$B$29</x:f>
        <x:v>24.02</x:v>
      </x:c>
      <x:c r="F115" s="14">
        <x:f t="shared" si="15"/>
        <x:v>6688.0395239790378</x:v>
      </x:c>
      <x:c r="G115" s="14">
        <x:f t="shared" si="28"/>
        <x:v>6620.4401821699303</x:v>
      </x:c>
      <x:c r="H115" s="14">
        <x:f t="shared" si="16"/>
        <x:v>6688.0395239790378</x:v>
      </x:c>
      <x:c r="I115" s="14" t="n">
        <x:f>MOD(H115-Settings!$B$32,Settings!$B$33)</x:f>
        <x:v>208.03952397903777</x:v>
      </x:c>
      <x:c r="J115" s="14" t="n">
        <x:f>IF(I115&lt;Settings!$B$30,IF(Settings!$B$30-I115&gt;=E115,H115,H115+(Settings!$B$30-I115)+Settings!$B$31),H115+(Settings!$B$33-I115))</x:f>
        <x:v>6688.039523979038</x:v>
      </x:c>
      <x:c r="K115" s="14">
        <x:f t="shared" si="17"/>
        <x:v>6712.0595239790382</x:v>
      </x:c>
      <x:c r="L115" s="14">
        <x:f t="shared" si="18"/>
        <x:v>6712.0595239790382</x:v>
      </x:c>
      <x:c r="M115" s="14">
        <x:f t="shared" si="29"/>
        <x:v>6625.2605830460034</x:v>
      </x:c>
      <x:c r="N115" s="14">
        <x:f t="shared" si="19"/>
        <x:v>6712.0595239790382</x:v>
      </x:c>
      <x:c r="O115" s="13" t="n">
        <x:f>Arrivals!I115</x:f>
        <x:v>3.4827311517151367</x:v>
      </x:c>
      <x:c r="P115" s="14">
        <x:f t="shared" si="20"/>
        <x:v>6715.5422551307529</x:v>
      </x:c>
      <x:c r="Q115" s="14">
        <x:f t="shared" si="21"/>
        <x:v>27.502731151715125</x:v>
      </x:c>
      <x:c r="R115" s="14">
        <x:f t="shared" si="22"/>
        <x:v>0</x:v>
      </x:c>
      <x:c r="S115" s="14">
        <x:f t="shared" si="23"/>
        <x:v>0</x:v>
      </x:c>
      <x:c r="T115" s="14">
        <x:f t="shared" si="24"/>
        <x:v>0</x:v>
      </x:c>
      <x:c r="U115" s="14">
        <x:f t="shared" si="25"/>
        <x:v>0</x:v>
      </x:c>
      <x:c r="V115" t="str">
        <x:f>IF(MOD(C115-Settings!$B$32,Settings!$B$33)&lt;Settings!$B$30,"Up","Down")</x:f>
        <x:v>Up</x:v>
      </x:c>
      <x:c r="W115" s="15" t="n">
        <x:f>IF(OR(E115&gt;Settings!$B$30,Q115&gt;Settings!$B$37),0,1)</x:f>
        <x:v>1</x:v>
      </x:c>
      <x:c r="X115" s="15" t="n">
        <x:f>IF(AND(W115=1,Q115&lt;=Settings!$B$36),1,0)</x:f>
        <x:v>1</x:v>
      </x:c>
    </x:row>
    <x:row r="116">
      <x:c r="A116">
        <x:v>1</x:v>
      </x:c>
      <x:c r="B116">
        <x:v>111</x:v>
      </x:c>
      <x:c r="C116" s="13" t="n">
        <x:f>Arrivals!F116</x:f>
        <x:v>6762.44834664421</x:v>
      </x:c>
      <x:c r="D116" s="13" t="n">
        <x:f>Arrivals!K116</x:f>
        <x:v>300</x:v>
      </x:c>
      <x:c r="E116" s="14" t="n">
        <x:f>D116*8/Settings!$B$28+Settings!$B$29</x:f>
        <x:v>24.02</x:v>
      </x:c>
      <x:c r="F116" s="14">
        <x:f t="shared" si="15"/>
        <x:v>6762.4483466442098</x:v>
      </x:c>
      <x:c r="G116" s="14">
        <x:f t="shared" si="28"/>
        <x:v>6712.0595239790382</x:v>
      </x:c>
      <x:c r="H116" s="14">
        <x:f t="shared" si="16"/>
        <x:v>6762.4483466442098</x:v>
      </x:c>
      <x:c r="I116" s="14" t="n">
        <x:f>MOD(H116-Settings!$B$32,Settings!$B$33)</x:f>
        <x:v>282.4483466442098</x:v>
      </x:c>
      <x:c r="J116" s="14" t="n">
        <x:f>IF(I116&lt;Settings!$B$30,IF(Settings!$B$30-I116&gt;=E116,H116,H116+(Settings!$B$30-I116)+Settings!$B$31),H116+(Settings!$B$33-I116))</x:f>
        <x:v>6762.44834664421</x:v>
      </x:c>
      <x:c r="K116" s="14">
        <x:f t="shared" si="17"/>
        <x:v>6786.4683466442102</x:v>
      </x:c>
      <x:c r="L116" s="14">
        <x:f t="shared" si="18"/>
        <x:v>6786.4683466442102</x:v>
      </x:c>
      <x:c r="M116" s="14">
        <x:f t="shared" si="29"/>
        <x:v>6715.5422551307529</x:v>
      </x:c>
      <x:c r="N116" s="14">
        <x:f t="shared" si="19"/>
        <x:v>6786.4683466442102</x:v>
      </x:c>
      <x:c r="O116" s="13" t="n">
        <x:f>Arrivals!I116</x:f>
        <x:v>2.6730241445803</x:v>
      </x:c>
      <x:c r="P116" s="14">
        <x:f t="shared" si="20"/>
        <x:v>6789.1413707887905</x:v>
      </x:c>
      <x:c r="Q116" s="14">
        <x:f t="shared" si="21"/>
        <x:v>26.693024144580704</x:v>
      </x:c>
      <x:c r="R116" s="14">
        <x:f t="shared" si="22"/>
        <x:v>0</x:v>
      </x:c>
      <x:c r="S116" s="14">
        <x:f t="shared" si="23"/>
        <x:v>0</x:v>
      </x:c>
      <x:c r="T116" s="14">
        <x:f t="shared" si="24"/>
        <x:v>0</x:v>
      </x:c>
      <x:c r="U116" s="14">
        <x:f t="shared" si="25"/>
        <x:v>0</x:v>
      </x:c>
      <x:c r="V116" t="str">
        <x:f>IF(MOD(C116-Settings!$B$32,Settings!$B$33)&lt;Settings!$B$30,"Up","Down")</x:f>
        <x:v>Up</x:v>
      </x:c>
      <x:c r="W116" s="15" t="n">
        <x:f>IF(OR(E116&gt;Settings!$B$30,Q116&gt;Settings!$B$37),0,1)</x:f>
        <x:v>1</x:v>
      </x:c>
      <x:c r="X116" s="15" t="n">
        <x:f>IF(AND(W116=1,Q116&lt;=Settings!$B$36),1,0)</x:f>
        <x:v>1</x:v>
      </x:c>
    </x:row>
    <x:row r="117">
      <x:c r="A117">
        <x:v>1</x:v>
      </x:c>
      <x:c r="B117">
        <x:v>112</x:v>
      </x:c>
      <x:c r="C117" s="13" t="n">
        <x:f>Arrivals!F117</x:f>
        <x:v>6764.559471426022</x:v>
      </x:c>
      <x:c r="D117" s="13" t="n">
        <x:f>Arrivals!K117</x:f>
        <x:v>300</x:v>
      </x:c>
      <x:c r="E117" s="14" t="n">
        <x:f>D117*8/Settings!$B$28+Settings!$B$29</x:f>
        <x:v>24.02</x:v>
      </x:c>
      <x:c r="F117" s="14">
        <x:f t="shared" si="15"/>
        <x:v>6764.5594714260224</x:v>
      </x:c>
      <x:c r="G117" s="14">
        <x:f t="shared" si="28"/>
        <x:v>6786.4683466442102</x:v>
      </x:c>
      <x:c r="H117" s="14">
        <x:f t="shared" si="16"/>
        <x:v>6786.4683466442102</x:v>
      </x:c>
      <x:c r="I117" s="14" t="n">
        <x:f>MOD(H117-Settings!$B$32,Settings!$B$33)</x:f>
        <x:v>306.4683466442102</x:v>
      </x:c>
      <x:c r="J117" s="14" t="n">
        <x:f>IF(I117&lt;Settings!$B$30,IF(Settings!$B$30-I117&gt;=E117,H117,H117+(Settings!$B$30-I117)+Settings!$B$31),H117+(Settings!$B$33-I117))</x:f>
        <x:v>6786.46834664421</x:v>
      </x:c>
      <x:c r="K117" s="14">
        <x:f t="shared" si="17"/>
        <x:v>6810.4883466442107</x:v>
      </x:c>
      <x:c r="L117" s="14">
        <x:f t="shared" si="18"/>
        <x:v>6810.4883466442107</x:v>
      </x:c>
      <x:c r="M117" s="14">
        <x:f t="shared" si="29"/>
        <x:v>6789.1413707887905</x:v>
      </x:c>
      <x:c r="N117" s="14">
        <x:f t="shared" si="19"/>
        <x:v>6810.4883466442107</x:v>
      </x:c>
      <x:c r="O117" s="13" t="n">
        <x:f>Arrivals!I117</x:f>
        <x:v>4.846125126187221</x:v>
      </x:c>
      <x:c r="P117" s="14">
        <x:f t="shared" si="20"/>
        <x:v>6815.3344717703976</x:v>
      </x:c>
      <x:c r="Q117" s="14">
        <x:f t="shared" si="21"/>
        <x:v>50.775000344375258</x:v>
      </x:c>
      <x:c r="R117" s="14">
        <x:f t="shared" si="22"/>
        <x:v>21.908875218187859</x:v>
      </x:c>
      <x:c r="S117" s="14">
        <x:f t="shared" si="23"/>
        <x:v>0</x:v>
      </x:c>
      <x:c r="T117" s="14">
        <x:f t="shared" si="24"/>
        <x:v>0</x:v>
      </x:c>
      <x:c r="U117" s="14">
        <x:f t="shared" si="25"/>
        <x:v>21.908875218187859</x:v>
      </x:c>
      <x:c r="V117" t="str">
        <x:f>IF(MOD(C117-Settings!$B$32,Settings!$B$33)&lt;Settings!$B$30,"Up","Down")</x:f>
        <x:v>Up</x:v>
      </x:c>
      <x:c r="W117" s="15" t="n">
        <x:f>IF(OR(E117&gt;Settings!$B$30,Q117&gt;Settings!$B$37),0,1)</x:f>
        <x:v>1</x:v>
      </x:c>
      <x:c r="X117" s="15" t="n">
        <x:f>IF(AND(W117=1,Q117&lt;=Settings!$B$36),1,0)</x:f>
        <x:v>1</x:v>
      </x:c>
    </x:row>
    <x:row r="118">
      <x:c r="A118">
        <x:v>1</x:v>
      </x:c>
      <x:c r="B118">
        <x:v>113</x:v>
      </x:c>
      <x:c r="C118" s="13" t="n">
        <x:f>Arrivals!F118</x:f>
        <x:v>6769.467561286185</x:v>
      </x:c>
      <x:c r="D118" s="13" t="n">
        <x:f>Arrivals!K118</x:f>
        <x:v>300</x:v>
      </x:c>
      <x:c r="E118" s="14" t="n">
        <x:f>D118*8/Settings!$B$28+Settings!$B$29</x:f>
        <x:v>24.02</x:v>
      </x:c>
      <x:c r="F118" s="14">
        <x:f t="shared" si="15"/>
        <x:v>6769.4675612861847</x:v>
      </x:c>
      <x:c r="G118" s="14">
        <x:f t="shared" si="28"/>
        <x:v>6810.4883466442107</x:v>
      </x:c>
      <x:c r="H118" s="14">
        <x:f t="shared" si="16"/>
        <x:v>6810.4883466442107</x:v>
      </x:c>
      <x:c r="I118" s="14" t="n">
        <x:f>MOD(H118-Settings!$B$32,Settings!$B$33)</x:f>
        <x:v>330.48834664421065</x:v>
      </x:c>
      <x:c r="J118" s="14" t="n">
        <x:f>IF(I118&lt;Settings!$B$30,IF(Settings!$B$30-I118&gt;=E118,H118,H118+(Settings!$B$30-I118)+Settings!$B$31),H118+(Settings!$B$33-I118))</x:f>
        <x:v>6810.488346644211</x:v>
      </x:c>
      <x:c r="K118" s="14">
        <x:f t="shared" si="17"/>
        <x:v>6834.5083466442111</x:v>
      </x:c>
      <x:c r="L118" s="14">
        <x:f t="shared" si="18"/>
        <x:v>6834.5083466442111</x:v>
      </x:c>
      <x:c r="M118" s="14">
        <x:f t="shared" si="29"/>
        <x:v>6815.3344717703976</x:v>
      </x:c>
      <x:c r="N118" s="14">
        <x:f t="shared" si="19"/>
        <x:v>6834.5083466442111</x:v>
      </x:c>
      <x:c r="O118" s="13" t="n">
        <x:f>Arrivals!I118</x:f>
        <x:v>8.067554382342651</x:v>
      </x:c>
      <x:c r="P118" s="14">
        <x:f t="shared" si="20"/>
        <x:v>6842.5759010265538</x:v>
      </x:c>
      <x:c r="Q118" s="14">
        <x:f t="shared" si="21"/>
        <x:v>73.108339740369047</x:v>
      </x:c>
      <x:c r="R118" s="14">
        <x:f t="shared" si="22"/>
        <x:v>41.020785358025933</x:v>
      </x:c>
      <x:c r="S118" s="14">
        <x:f t="shared" si="23"/>
        <x:v>0</x:v>
      </x:c>
      <x:c r="T118" s="14">
        <x:f t="shared" si="24"/>
        <x:v>0</x:v>
      </x:c>
      <x:c r="U118" s="14">
        <x:f t="shared" si="25"/>
        <x:v>41.020785358025933</x:v>
      </x:c>
      <x:c r="V118" t="str">
        <x:f>IF(MOD(C118-Settings!$B$32,Settings!$B$33)&lt;Settings!$B$30,"Up","Down")</x:f>
        <x:v>Up</x:v>
      </x:c>
      <x:c r="W118" s="15" t="n">
        <x:f>IF(OR(E118&gt;Settings!$B$30,Q118&gt;Settings!$B$37),0,1)</x:f>
        <x:v>1</x:v>
      </x:c>
      <x:c r="X118" s="15" t="n">
        <x:f>IF(AND(W118=1,Q118&lt;=Settings!$B$36),1,0)</x:f>
        <x:v>1</x:v>
      </x:c>
    </x:row>
    <x:row r="119">
      <x:c r="A119">
        <x:v>1</x:v>
      </x:c>
      <x:c r="B119">
        <x:v>114</x:v>
      </x:c>
      <x:c r="C119" s="13" t="n">
        <x:f>Arrivals!F119</x:f>
        <x:v>6776.34584593209</x:v>
      </x:c>
      <x:c r="D119" s="13" t="n">
        <x:f>Arrivals!K119</x:f>
        <x:v>300</x:v>
      </x:c>
      <x:c r="E119" s="14" t="n">
        <x:f>D119*8/Settings!$B$28+Settings!$B$29</x:f>
        <x:v>24.02</x:v>
      </x:c>
      <x:c r="F119" s="14">
        <x:f t="shared" si="15"/>
        <x:v>6776.34584593209</x:v>
      </x:c>
      <x:c r="G119" s="14">
        <x:f t="shared" si="28"/>
        <x:v>6834.5083466442111</x:v>
      </x:c>
      <x:c r="H119" s="14">
        <x:f t="shared" si="16"/>
        <x:v>6834.5083466442111</x:v>
      </x:c>
      <x:c r="I119" s="14" t="n">
        <x:f>MOD(H119-Settings!$B$32,Settings!$B$33)</x:f>
        <x:v>354.5083466442111</x:v>
      </x:c>
      <x:c r="J119" s="14" t="n">
        <x:f>IF(I119&lt;Settings!$B$30,IF(Settings!$B$30-I119&gt;=E119,H119,H119+(Settings!$B$30-I119)+Settings!$B$31),H119+(Settings!$B$33-I119))</x:f>
        <x:v>6834.508346644211</x:v>
      </x:c>
      <x:c r="K119" s="14">
        <x:f t="shared" si="17"/>
        <x:v>6858.5283466442115</x:v>
      </x:c>
      <x:c r="L119" s="14">
        <x:f t="shared" si="18"/>
        <x:v>6858.5283466442115</x:v>
      </x:c>
      <x:c r="M119" s="14">
        <x:f t="shared" si="29"/>
        <x:v>6842.5759010265538</x:v>
      </x:c>
      <x:c r="N119" s="14">
        <x:f t="shared" si="19"/>
        <x:v>6858.5283466442115</x:v>
      </x:c>
      <x:c r="O119" s="13" t="n">
        <x:f>Arrivals!I119</x:f>
        <x:v>2.868066739645988</x:v>
      </x:c>
      <x:c r="P119" s="14">
        <x:f t="shared" si="20"/>
        <x:v>6861.3964133838572</x:v>
      </x:c>
      <x:c r="Q119" s="14">
        <x:f t="shared" si="21"/>
        <x:v>85.050567451767165</x:v>
      </x:c>
      <x:c r="R119" s="14">
        <x:f t="shared" si="22"/>
        <x:v>58.162500712121073</x:v>
      </x:c>
      <x:c r="S119" s="14">
        <x:f t="shared" si="23"/>
        <x:v>0</x:v>
      </x:c>
      <x:c r="T119" s="14">
        <x:f t="shared" si="24"/>
        <x:v>0</x:v>
      </x:c>
      <x:c r="U119" s="14">
        <x:f t="shared" si="25"/>
        <x:v>58.162500712121073</x:v>
      </x:c>
      <x:c r="V119" t="str">
        <x:f>IF(MOD(C119-Settings!$B$32,Settings!$B$33)&lt;Settings!$B$30,"Up","Down")</x:f>
        <x:v>Up</x:v>
      </x:c>
      <x:c r="W119" s="15" t="n">
        <x:f>IF(OR(E119&gt;Settings!$B$30,Q119&gt;Settings!$B$37),0,1)</x:f>
        <x:v>1</x:v>
      </x:c>
      <x:c r="X119" s="15" t="n">
        <x:f>IF(AND(W119=1,Q119&lt;=Settings!$B$36),1,0)</x:f>
        <x:v>1</x:v>
      </x:c>
    </x:row>
    <x:row r="120">
      <x:c r="A120">
        <x:v>1</x:v>
      </x:c>
      <x:c r="B120">
        <x:v>115</x:v>
      </x:c>
      <x:c r="C120" s="13" t="n">
        <x:f>Arrivals!F120</x:f>
        <x:v>6805.631700278577</x:v>
      </x:c>
      <x:c r="D120" s="13" t="n">
        <x:f>Arrivals!K120</x:f>
        <x:v>300</x:v>
      </x:c>
      <x:c r="E120" s="14" t="n">
        <x:f>D120*8/Settings!$B$28+Settings!$B$29</x:f>
        <x:v>24.02</x:v>
      </x:c>
      <x:c r="F120" s="14">
        <x:f t="shared" si="15"/>
        <x:v>6805.6317002785772</x:v>
      </x:c>
      <x:c r="G120" s="14">
        <x:f t="shared" si="28"/>
        <x:v>6858.5283466442115</x:v>
      </x:c>
      <x:c r="H120" s="14">
        <x:f t="shared" si="16"/>
        <x:v>6858.5283466442115</x:v>
      </x:c>
      <x:c r="I120" s="14" t="n">
        <x:f>MOD(H120-Settings!$B$32,Settings!$B$33)</x:f>
        <x:v>378.5283466442115</x:v>
      </x:c>
      <x:c r="J120" s="14" t="n">
        <x:f>IF(I120&lt;Settings!$B$30,IF(Settings!$B$30-I120&gt;=E120,H120,H120+(Settings!$B$30-I120)+Settings!$B$31),H120+(Settings!$B$33-I120))</x:f>
        <x:v>6858.5283466442115</x:v>
      </x:c>
      <x:c r="K120" s="14">
        <x:f t="shared" si="17"/>
        <x:v>6882.548346644212</x:v>
      </x:c>
      <x:c r="L120" s="14">
        <x:f t="shared" si="18"/>
        <x:v>6882.548346644212</x:v>
      </x:c>
      <x:c r="M120" s="14">
        <x:f t="shared" si="29"/>
        <x:v>6861.3964133838572</x:v>
      </x:c>
      <x:c r="N120" s="14">
        <x:f t="shared" si="19"/>
        <x:v>6882.548346644212</x:v>
      </x:c>
      <x:c r="O120" s="13" t="n">
        <x:f>Arrivals!I120</x:f>
        <x:v>4.984093026737725</x:v>
      </x:c>
      <x:c r="P120" s="14">
        <x:f t="shared" si="20"/>
        <x:v>6887.5324396709493</x:v>
      </x:c>
      <x:c r="Q120" s="14">
        <x:f t="shared" si="21"/>
        <x:v>81.900739392372088</x:v>
      </x:c>
      <x:c r="R120" s="14">
        <x:f t="shared" si="22"/>
        <x:v>52.896646365634297</x:v>
      </x:c>
      <x:c r="S120" s="14">
        <x:f t="shared" si="23"/>
        <x:v>0</x:v>
      </x:c>
      <x:c r="T120" s="14">
        <x:f t="shared" si="24"/>
        <x:v>0</x:v>
      </x:c>
      <x:c r="U120" s="14">
        <x:f t="shared" si="25"/>
        <x:v>52.896646365634297</x:v>
      </x:c>
      <x:c r="V120" t="str">
        <x:f>IF(MOD(C120-Settings!$B$32,Settings!$B$33)&lt;Settings!$B$30,"Up","Down")</x:f>
        <x:v>Up</x:v>
      </x:c>
      <x:c r="W120" s="15" t="n">
        <x:f>IF(OR(E120&gt;Settings!$B$30,Q120&gt;Settings!$B$37),0,1)</x:f>
        <x:v>1</x:v>
      </x:c>
      <x:c r="X120" s="15" t="n">
        <x:f>IF(AND(W120=1,Q120&lt;=Settings!$B$36),1,0)</x:f>
        <x:v>1</x:v>
      </x:c>
    </x:row>
    <x:row r="121">
      <x:c r="A121">
        <x:v>1</x:v>
      </x:c>
      <x:c r="B121">
        <x:v>116</x:v>
      </x:c>
      <x:c r="C121" s="13" t="n">
        <x:f>Arrivals!F121</x:f>
        <x:v>7044.613849428614</x:v>
      </x:c>
      <x:c r="D121" s="13" t="n">
        <x:f>Arrivals!K121</x:f>
        <x:v>300</x:v>
      </x:c>
      <x:c r="E121" s="14" t="n">
        <x:f>D121*8/Settings!$B$28+Settings!$B$29</x:f>
        <x:v>24.02</x:v>
      </x:c>
      <x:c r="F121" s="14">
        <x:f t="shared" si="15"/>
        <x:v>7044.6138494286142</x:v>
      </x:c>
      <x:c r="G121" s="14">
        <x:f t="shared" si="28"/>
        <x:v>6882.548346644212</x:v>
      </x:c>
      <x:c r="H121" s="14">
        <x:f t="shared" si="16"/>
        <x:v>7044.6138494286142</x:v>
      </x:c>
      <x:c r="I121" s="14" t="n">
        <x:f>MOD(H121-Settings!$B$32,Settings!$B$33)</x:f>
        <x:v>564.6138494286142</x:v>
      </x:c>
      <x:c r="J121" s="14" t="n">
        <x:f>IF(I121&lt;Settings!$B$30,IF(Settings!$B$30-I121&gt;=E121,H121,H121+(Settings!$B$30-I121)+Settings!$B$31),H121+(Settings!$B$33-I121))</x:f>
        <x:v>7044.613849428614</x:v>
      </x:c>
      <x:c r="K121" s="14">
        <x:f t="shared" si="17"/>
        <x:v>7068.6338494286147</x:v>
      </x:c>
      <x:c r="L121" s="14">
        <x:f t="shared" si="18"/>
        <x:v>7068.6338494286147</x:v>
      </x:c>
      <x:c r="M121" s="14">
        <x:f t="shared" si="29"/>
        <x:v>6887.5324396709493</x:v>
      </x:c>
      <x:c r="N121" s="14">
        <x:f t="shared" si="19"/>
        <x:v>7068.6338494286147</x:v>
      </x:c>
      <x:c r="O121" s="13" t="n">
        <x:f>Arrivals!I121</x:f>
        <x:v>2.9912254914022216</x:v>
      </x:c>
      <x:c r="P121" s="14">
        <x:f t="shared" si="20"/>
        <x:v>7071.6250749200171</x:v>
      </x:c>
      <x:c r="Q121" s="14">
        <x:f t="shared" si="21"/>
        <x:v>27.011225491402911</x:v>
      </x:c>
      <x:c r="R121" s="14">
        <x:f t="shared" si="22"/>
        <x:v>0</x:v>
      </x:c>
      <x:c r="S121" s="14">
        <x:f t="shared" si="23"/>
        <x:v>0</x:v>
      </x:c>
      <x:c r="T121" s="14">
        <x:f t="shared" si="24"/>
        <x:v>0</x:v>
      </x:c>
      <x:c r="U121" s="14">
        <x:f t="shared" si="25"/>
        <x:v>0</x:v>
      </x:c>
      <x:c r="V121" t="str">
        <x:f>IF(MOD(C121-Settings!$B$32,Settings!$B$33)&lt;Settings!$B$30,"Up","Down")</x:f>
        <x:v>Up</x:v>
      </x:c>
      <x:c r="W121" s="15" t="n">
        <x:f>IF(OR(E121&gt;Settings!$B$30,Q121&gt;Settings!$B$37),0,1)</x:f>
        <x:v>1</x:v>
      </x:c>
      <x:c r="X121" s="15" t="n">
        <x:f>IF(AND(W121=1,Q121&lt;=Settings!$B$36),1,0)</x:f>
        <x:v>1</x:v>
      </x:c>
    </x:row>
    <x:row r="122">
      <x:c r="A122">
        <x:v>1</x:v>
      </x:c>
      <x:c r="B122">
        <x:v>117</x:v>
      </x:c>
      <x:c r="C122" s="13" t="n">
        <x:f>Arrivals!F122</x:f>
        <x:v>7184.233621546938</x:v>
      </x:c>
      <x:c r="D122" s="13" t="n">
        <x:f>Arrivals!K122</x:f>
        <x:v>300</x:v>
      </x:c>
      <x:c r="E122" s="14" t="n">
        <x:f>D122*8/Settings!$B$28+Settings!$B$29</x:f>
        <x:v>24.02</x:v>
      </x:c>
      <x:c r="F122" s="14">
        <x:f t="shared" si="15"/>
        <x:v>7184.2336215469377</x:v>
      </x:c>
      <x:c r="G122" s="14">
        <x:f t="shared" si="28"/>
        <x:v>7068.6338494286147</x:v>
      </x:c>
      <x:c r="H122" s="14">
        <x:f t="shared" si="16"/>
        <x:v>7184.2336215469377</x:v>
      </x:c>
      <x:c r="I122" s="14" t="n">
        <x:f>MOD(H122-Settings!$B$32,Settings!$B$33)</x:f>
        <x:v>704.2336215469377</x:v>
      </x:c>
      <x:c r="J122" s="14" t="n">
        <x:f>IF(I122&lt;Settings!$B$30,IF(Settings!$B$30-I122&gt;=E122,H122,H122+(Settings!$B$30-I122)+Settings!$B$31),H122+(Settings!$B$33-I122))</x:f>
        <x:v>7200</x:v>
      </x:c>
      <x:c r="K122" s="14">
        <x:f t="shared" si="17"/>
        <x:v>7224.02</x:v>
      </x:c>
      <x:c r="L122" s="14">
        <x:f t="shared" si="18"/>
        <x:v>7224.02</x:v>
      </x:c>
      <x:c r="M122" s="14">
        <x:f t="shared" si="29"/>
        <x:v>7071.6250749200171</x:v>
      </x:c>
      <x:c r="N122" s="14">
        <x:f t="shared" si="19"/>
        <x:v>7224.02</x:v>
      </x:c>
      <x:c r="O122" s="13" t="n">
        <x:f>Arrivals!I122</x:f>
        <x:v>2.779674638944244</x:v>
      </x:c>
      <x:c r="P122" s="14">
        <x:f t="shared" si="20"/>
        <x:v>7226.7996746389445</x:v>
      </x:c>
      <x:c r="Q122" s="14">
        <x:f t="shared" si="21"/>
        <x:v>42.566053092006769</x:v>
      </x:c>
      <x:c r="R122" s="14">
        <x:f t="shared" si="22"/>
        <x:v>0</x:v>
      </x:c>
      <x:c r="S122" s="14">
        <x:f t="shared" si="23"/>
        <x:v>15.766378453062316</x:v>
      </x:c>
      <x:c r="T122" s="14">
        <x:f t="shared" si="24"/>
        <x:v>0</x:v>
      </x:c>
      <x:c r="U122" s="14">
        <x:f t="shared" si="25"/>
        <x:v>15.766378453062316</x:v>
      </x:c>
      <x:c r="V122" t="str">
        <x:f>IF(MOD(C122-Settings!$B$32,Settings!$B$33)&lt;Settings!$B$30,"Up","Down")</x:f>
        <x:v>Down</x:v>
      </x:c>
      <x:c r="W122" s="15" t="n">
        <x:f>IF(OR(E122&gt;Settings!$B$30,Q122&gt;Settings!$B$37),0,1)</x:f>
        <x:v>1</x:v>
      </x:c>
      <x:c r="X122" s="15" t="n">
        <x:f>IF(AND(W122=1,Q122&lt;=Settings!$B$36),1,0)</x:f>
        <x:v>1</x:v>
      </x:c>
    </x:row>
    <x:row r="123">
      <x:c r="A123">
        <x:v>1</x:v>
      </x:c>
      <x:c r="B123">
        <x:v>118</x:v>
      </x:c>
      <x:c r="C123" s="13" t="n">
        <x:f>Arrivals!F123</x:f>
        <x:v>7290.917236415409</x:v>
      </x:c>
      <x:c r="D123" s="13" t="n">
        <x:f>Arrivals!K123</x:f>
        <x:v>300</x:v>
      </x:c>
      <x:c r="E123" s="14" t="n">
        <x:f>D123*8/Settings!$B$28+Settings!$B$29</x:f>
        <x:v>24.02</x:v>
      </x:c>
      <x:c r="F123" s="14">
        <x:f t="shared" si="15"/>
        <x:v>7290.9172364154092</x:v>
      </x:c>
      <x:c r="G123" s="14">
        <x:f t="shared" si="28"/>
        <x:v>7224.02</x:v>
      </x:c>
      <x:c r="H123" s="14">
        <x:f t="shared" si="16"/>
        <x:v>7290.9172364154092</x:v>
      </x:c>
      <x:c r="I123" s="14" t="n">
        <x:f>MOD(H123-Settings!$B$32,Settings!$B$33)</x:f>
        <x:v>90.9172364154092</x:v>
      </x:c>
      <x:c r="J123" s="14" t="n">
        <x:f>IF(I123&lt;Settings!$B$30,IF(Settings!$B$30-I123&gt;=E123,H123,H123+(Settings!$B$30-I123)+Settings!$B$31),H123+(Settings!$B$33-I123))</x:f>
        <x:v>7290.917236415409</x:v>
      </x:c>
      <x:c r="K123" s="14">
        <x:f t="shared" si="17"/>
        <x:v>7314.9372364154096</x:v>
      </x:c>
      <x:c r="L123" s="14">
        <x:f t="shared" si="18"/>
        <x:v>7314.9372364154096</x:v>
      </x:c>
      <x:c r="M123" s="14">
        <x:f t="shared" si="29"/>
        <x:v>7226.7996746389445</x:v>
      </x:c>
      <x:c r="N123" s="14">
        <x:f t="shared" si="19"/>
        <x:v>7314.9372364154096</x:v>
      </x:c>
      <x:c r="O123" s="13" t="n">
        <x:f>Arrivals!I123</x:f>
        <x:v>1.8700899801350537</x:v>
      </x:c>
      <x:c r="P123" s="14">
        <x:f t="shared" si="20"/>
        <x:v>7316.8073263955448</x:v>
      </x:c>
      <x:c r="Q123" s="14">
        <x:f t="shared" si="21"/>
        <x:v>25.890089980135599</x:v>
      </x:c>
      <x:c r="R123" s="14">
        <x:f t="shared" si="22"/>
        <x:v>0</x:v>
      </x:c>
      <x:c r="S123" s="14">
        <x:f t="shared" si="23"/>
        <x:v>0</x:v>
      </x:c>
      <x:c r="T123" s="14">
        <x:f t="shared" si="24"/>
        <x:v>0</x:v>
      </x:c>
      <x:c r="U123" s="14">
        <x:f t="shared" si="25"/>
        <x:v>0</x:v>
      </x:c>
      <x:c r="V123" t="str">
        <x:f>IF(MOD(C123-Settings!$B$32,Settings!$B$33)&lt;Settings!$B$30,"Up","Down")</x:f>
        <x:v>Up</x:v>
      </x:c>
      <x:c r="W123" s="15" t="n">
        <x:f>IF(OR(E123&gt;Settings!$B$30,Q123&gt;Settings!$B$37),0,1)</x:f>
        <x:v>1</x:v>
      </x:c>
      <x:c r="X123" s="15" t="n">
        <x:f>IF(AND(W123=1,Q123&lt;=Settings!$B$36),1,0)</x:f>
        <x:v>1</x:v>
      </x:c>
    </x:row>
    <x:row r="124">
      <x:c r="A124">
        <x:v>1</x:v>
      </x:c>
      <x:c r="B124">
        <x:v>119</x:v>
      </x:c>
      <x:c r="C124" s="13" t="n">
        <x:f>Arrivals!F124</x:f>
        <x:v>7303.967873821834</x:v>
      </x:c>
      <x:c r="D124" s="13" t="n">
        <x:f>Arrivals!K124</x:f>
        <x:v>300</x:v>
      </x:c>
      <x:c r="E124" s="14" t="n">
        <x:f>D124*8/Settings!$B$28+Settings!$B$29</x:f>
        <x:v>24.02</x:v>
      </x:c>
      <x:c r="F124" s="14">
        <x:f t="shared" si="15"/>
        <x:v>7303.9678738218336</x:v>
      </x:c>
      <x:c r="G124" s="14">
        <x:f t="shared" si="28"/>
        <x:v>7314.9372364154096</x:v>
      </x:c>
      <x:c r="H124" s="14">
        <x:f t="shared" si="16"/>
        <x:v>7314.9372364154096</x:v>
      </x:c>
      <x:c r="I124" s="14" t="n">
        <x:f>MOD(H124-Settings!$B$32,Settings!$B$33)</x:f>
        <x:v>114.93723641540964</x:v>
      </x:c>
      <x:c r="J124" s="14" t="n">
        <x:f>IF(I124&lt;Settings!$B$30,IF(Settings!$B$30-I124&gt;=E124,H124,H124+(Settings!$B$30-I124)+Settings!$B$31),H124+(Settings!$B$33-I124))</x:f>
        <x:v>7314.93723641541</x:v>
      </x:c>
      <x:c r="K124" s="14">
        <x:f t="shared" si="17"/>
        <x:v>7338.9572364154101</x:v>
      </x:c>
      <x:c r="L124" s="14">
        <x:f t="shared" si="18"/>
        <x:v>7338.9572364154101</x:v>
      </x:c>
      <x:c r="M124" s="14">
        <x:f t="shared" si="29"/>
        <x:v>7316.8073263955448</x:v>
      </x:c>
      <x:c r="N124" s="14">
        <x:f t="shared" si="19"/>
        <x:v>7338.9572364154101</x:v>
      </x:c>
      <x:c r="O124" s="13" t="n">
        <x:f>Arrivals!I124</x:f>
        <x:v>3.0190389609476918</x:v>
      </x:c>
      <x:c r="P124" s="14">
        <x:f t="shared" si="20"/>
        <x:v>7341.976275376358</x:v>
      </x:c>
      <x:c r="Q124" s="14">
        <x:f t="shared" si="21"/>
        <x:v>38.008401554524426</x:v>
      </x:c>
      <x:c r="R124" s="14">
        <x:f t="shared" si="22"/>
        <x:v>10.969362593576079</x:v>
      </x:c>
      <x:c r="S124" s="14">
        <x:f t="shared" si="23"/>
        <x:v>0</x:v>
      </x:c>
      <x:c r="T124" s="14">
        <x:f t="shared" si="24"/>
        <x:v>0</x:v>
      </x:c>
      <x:c r="U124" s="14">
        <x:f t="shared" si="25"/>
        <x:v>10.969362593576079</x:v>
      </x:c>
      <x:c r="V124" t="str">
        <x:f>IF(MOD(C124-Settings!$B$32,Settings!$B$33)&lt;Settings!$B$30,"Up","Down")</x:f>
        <x:v>Up</x:v>
      </x:c>
      <x:c r="W124" s="15" t="n">
        <x:f>IF(OR(E124&gt;Settings!$B$30,Q124&gt;Settings!$B$37),0,1)</x:f>
        <x:v>1</x:v>
      </x:c>
      <x:c r="X124" s="15" t="n">
        <x:f>IF(AND(W124=1,Q124&lt;=Settings!$B$36),1,0)</x:f>
        <x:v>1</x:v>
      </x:c>
    </x:row>
    <x:row r="125">
      <x:c r="A125">
        <x:v>1</x:v>
      </x:c>
      <x:c r="B125">
        <x:v>120</x:v>
      </x:c>
      <x:c r="C125" s="13" t="n">
        <x:f>Arrivals!F125</x:f>
        <x:v>7339.64099344983</x:v>
      </x:c>
      <x:c r="D125" s="13" t="n">
        <x:f>Arrivals!K125</x:f>
        <x:v>300</x:v>
      </x:c>
      <x:c r="E125" s="14" t="n">
        <x:f>D125*8/Settings!$B$28+Settings!$B$29</x:f>
        <x:v>24.02</x:v>
      </x:c>
      <x:c r="F125" s="14">
        <x:f t="shared" si="15"/>
        <x:v>7339.6409934498297</x:v>
      </x:c>
      <x:c r="G125" s="14">
        <x:f t="shared" si="28"/>
        <x:v>7338.9572364154101</x:v>
      </x:c>
      <x:c r="H125" s="14">
        <x:f t="shared" si="16"/>
        <x:v>7339.6409934498297</x:v>
      </x:c>
      <x:c r="I125" s="14" t="n">
        <x:f>MOD(H125-Settings!$B$32,Settings!$B$33)</x:f>
        <x:v>139.6409934498297</x:v>
      </x:c>
      <x:c r="J125" s="14" t="n">
        <x:f>IF(I125&lt;Settings!$B$30,IF(Settings!$B$30-I125&gt;=E125,H125,H125+(Settings!$B$30-I125)+Settings!$B$31),H125+(Settings!$B$33-I125))</x:f>
        <x:v>7339.64099344983</x:v>
      </x:c>
      <x:c r="K125" s="14">
        <x:f t="shared" si="17"/>
        <x:v>7363.6609934498301</x:v>
      </x:c>
      <x:c r="L125" s="14">
        <x:f t="shared" si="18"/>
        <x:v>7363.6609934498301</x:v>
      </x:c>
      <x:c r="M125" s="14">
        <x:f t="shared" si="29"/>
        <x:v>7341.976275376358</x:v>
      </x:c>
      <x:c r="N125" s="14">
        <x:f t="shared" si="19"/>
        <x:v>7363.6609934498301</x:v>
      </x:c>
      <x:c r="O125" s="13" t="n">
        <x:f>Arrivals!I125</x:f>
        <x:v>4.014435549207603</x:v>
      </x:c>
      <x:c r="P125" s="14">
        <x:f t="shared" si="20"/>
        <x:v>7367.6754289990376</x:v>
      </x:c>
      <x:c r="Q125" s="14">
        <x:f t="shared" si="21"/>
        <x:v>28.034435549207956</x:v>
      </x:c>
      <x:c r="R125" s="14">
        <x:f t="shared" si="22"/>
        <x:v>0</x:v>
      </x:c>
      <x:c r="S125" s="14">
        <x:f t="shared" si="23"/>
        <x:v>0</x:v>
      </x:c>
      <x:c r="T125" s="14">
        <x:f t="shared" si="24"/>
        <x:v>0</x:v>
      </x:c>
      <x:c r="U125" s="14">
        <x:f t="shared" si="25"/>
        <x:v>0</x:v>
      </x:c>
      <x:c r="V125" t="str">
        <x:f>IF(MOD(C125-Settings!$B$32,Settings!$B$33)&lt;Settings!$B$30,"Up","Down")</x:f>
        <x:v>Up</x:v>
      </x:c>
      <x:c r="W125" s="15" t="n">
        <x:f>IF(OR(E125&gt;Settings!$B$30,Q125&gt;Settings!$B$37),0,1)</x:f>
        <x:v>1</x:v>
      </x:c>
      <x:c r="X125" s="15" t="n">
        <x:f>IF(AND(W125=1,Q125&lt;=Settings!$B$36),1,0)</x:f>
        <x:v>1</x:v>
      </x:c>
    </x:row>
    <x:row r="126">
      <x:c r="A126">
        <x:v>2</x:v>
      </x:c>
      <x:c r="B126">
        <x:v>1</x:v>
      </x:c>
      <x:c r="C126" s="13" t="n">
        <x:f>Arrivals!F126</x:f>
        <x:v>131.2113073920367</x:v>
      </x:c>
      <x:c r="D126" s="13" t="n">
        <x:f>Arrivals!K126</x:f>
        <x:v>300</x:v>
      </x:c>
      <x:c r="E126" s="14" t="n">
        <x:f>D126*8/Settings!$B$28+Settings!$B$29</x:f>
        <x:v>24.02</x:v>
      </x:c>
      <x:c r="F126" s="14">
        <x:f t="shared" si="15"/>
        <x:v>131.2113073920367</x:v>
      </x:c>
      <x:c r="G126" s="14">
        <x:v>0</x:v>
      </x:c>
      <x:c r="H126" s="14">
        <x:f t="shared" si="16"/>
        <x:v>131.2113073920367</x:v>
      </x:c>
      <x:c r="I126" s="14" t="n">
        <x:f>MOD(H126-Settings!$B$32,Settings!$B$33)</x:f>
        <x:v>131.2113073920367</x:v>
      </x:c>
      <x:c r="J126" s="14" t="n">
        <x:f>IF(I126&lt;Settings!$B$30,IF(Settings!$B$30-I126&gt;=E126,H126,H126+(Settings!$B$30-I126)+Settings!$B$31),H126+(Settings!$B$33-I126))</x:f>
        <x:v>131.2113073920367</x:v>
      </x:c>
      <x:c r="K126" s="14">
        <x:f t="shared" si="17"/>
        <x:v>155.23130739203671</x:v>
      </x:c>
      <x:c r="L126" s="14">
        <x:f t="shared" si="18"/>
        <x:v>155.23130739203671</x:v>
      </x:c>
      <x:c r="M126" s="14">
        <x:v>0</x:v>
      </x:c>
      <x:c r="N126" s="14">
        <x:f t="shared" si="19"/>
        <x:v>155.23130739203671</x:v>
      </x:c>
      <x:c r="O126" s="13" t="n">
        <x:f>Arrivals!I126</x:f>
        <x:v>3.276756421039859</x:v>
      </x:c>
      <x:c r="P126" s="14">
        <x:f t="shared" si="20"/>
        <x:v>158.50806381307657</x:v>
      </x:c>
      <x:c r="Q126" s="14">
        <x:f t="shared" si="21"/>
        <x:v>27.296756421039873</x:v>
      </x:c>
      <x:c r="R126" s="14">
        <x:f t="shared" si="22"/>
        <x:v>0</x:v>
      </x:c>
      <x:c r="S126" s="14">
        <x:f t="shared" si="23"/>
        <x:v>0</x:v>
      </x:c>
      <x:c r="T126" s="14">
        <x:f t="shared" si="24"/>
        <x:v>0</x:v>
      </x:c>
      <x:c r="U126" s="14">
        <x:f t="shared" si="25"/>
        <x:v>0</x:v>
      </x:c>
      <x:c r="V126" t="str">
        <x:f>IF(MOD(C126-Settings!$B$32,Settings!$B$33)&lt;Settings!$B$30,"Up","Down")</x:f>
        <x:v>Up</x:v>
      </x:c>
      <x:c r="W126" s="15" t="n">
        <x:f>IF(OR(E126&gt;Settings!$B$30,Q126&gt;Settings!$B$37),0,1)</x:f>
        <x:v>1</x:v>
      </x:c>
      <x:c r="X126" s="15" t="n">
        <x:f>IF(AND(W126=1,Q126&lt;=Settings!$B$36),1,0)</x:f>
        <x:v>1</x:v>
      </x:c>
    </x:row>
    <x:row r="127">
      <x:c r="A127">
        <x:v>2</x:v>
      </x:c>
      <x:c r="B127">
        <x:v>2</x:v>
      </x:c>
      <x:c r="C127" s="13" t="n">
        <x:f>Arrivals!F127</x:f>
        <x:v>136.89824623553147</x:v>
      </x:c>
      <x:c r="D127" s="13" t="n">
        <x:f>Arrivals!K127</x:f>
        <x:v>300</x:v>
      </x:c>
      <x:c r="E127" s="14" t="n">
        <x:f>D127*8/Settings!$B$28+Settings!$B$29</x:f>
        <x:v>24.02</x:v>
      </x:c>
      <x:c r="F127" s="14">
        <x:f t="shared" si="15"/>
        <x:v>136.89824623553147</x:v>
      </x:c>
      <x:c r="G127" s="14" t="n">
        <x:f t="shared" ref="G127:G158" si="30">K126</x:f>
        <x:v>155.2313073920367</x:v>
      </x:c>
      <x:c r="H127" s="14">
        <x:f t="shared" si="16"/>
        <x:v>155.23130739203671</x:v>
      </x:c>
      <x:c r="I127" s="14" t="n">
        <x:f>MOD(H127-Settings!$B$32,Settings!$B$33)</x:f>
        <x:v>155.2313073920367</x:v>
      </x:c>
      <x:c r="J127" s="14" t="n">
        <x:f>IF(I127&lt;Settings!$B$30,IF(Settings!$B$30-I127&gt;=E127,H127,H127+(Settings!$B$30-I127)+Settings!$B$31),H127+(Settings!$B$33-I127))</x:f>
        <x:v>155.2313073920367</x:v>
      </x:c>
      <x:c r="K127" s="14">
        <x:f t="shared" si="17"/>
        <x:v>179.25130739203672</x:v>
      </x:c>
      <x:c r="L127" s="14">
        <x:f t="shared" si="18"/>
        <x:v>179.25130739203672</x:v>
      </x:c>
      <x:c r="M127" s="14" t="n">
        <x:f t="shared" ref="M127:M158" si="31">P126</x:f>
        <x:v>158.50806381307657</x:v>
      </x:c>
      <x:c r="N127" s="14">
        <x:f t="shared" si="19"/>
        <x:v>179.25130739203672</x:v>
      </x:c>
      <x:c r="O127" s="13" t="n">
        <x:f>Arrivals!I127</x:f>
        <x:v>4.317992401803096</x:v>
      </x:c>
      <x:c r="P127" s="14">
        <x:f t="shared" si="20"/>
        <x:v>183.56929979383983</x:v>
      </x:c>
      <x:c r="Q127" s="14">
        <x:f t="shared" si="21"/>
        <x:v>46.671053558308358</x:v>
      </x:c>
      <x:c r="R127" s="14">
        <x:f t="shared" si="22"/>
        <x:v>18.333061156505238</x:v>
      </x:c>
      <x:c r="S127" s="14">
        <x:f t="shared" si="23"/>
        <x:v>0</x:v>
      </x:c>
      <x:c r="T127" s="14">
        <x:f t="shared" si="24"/>
        <x:v>0</x:v>
      </x:c>
      <x:c r="U127" s="14">
        <x:f t="shared" si="25"/>
        <x:v>18.333061156505238</x:v>
      </x:c>
      <x:c r="V127" t="str">
        <x:f>IF(MOD(C127-Settings!$B$32,Settings!$B$33)&lt;Settings!$B$30,"Up","Down")</x:f>
        <x:v>Up</x:v>
      </x:c>
      <x:c r="W127" s="15" t="n">
        <x:f>IF(OR(E127&gt;Settings!$B$30,Q127&gt;Settings!$B$37),0,1)</x:f>
        <x:v>1</x:v>
      </x:c>
      <x:c r="X127" s="15" t="n">
        <x:f>IF(AND(W127=1,Q127&lt;=Settings!$B$36),1,0)</x:f>
        <x:v>1</x:v>
      </x:c>
    </x:row>
    <x:row r="128">
      <x:c r="A128">
        <x:v>2</x:v>
      </x:c>
      <x:c r="B128">
        <x:v>3</x:v>
      </x:c>
      <x:c r="C128" s="13" t="n">
        <x:f>Arrivals!F128</x:f>
        <x:v>247.47627586116198</x:v>
      </x:c>
      <x:c r="D128" s="13" t="n">
        <x:f>Arrivals!K128</x:f>
        <x:v>300</x:v>
      </x:c>
      <x:c r="E128" s="14" t="n">
        <x:f>D128*8/Settings!$B$28+Settings!$B$29</x:f>
        <x:v>24.02</x:v>
      </x:c>
      <x:c r="F128" s="14">
        <x:f t="shared" si="15"/>
        <x:v>247.47627586116198</x:v>
      </x:c>
      <x:c r="G128" s="14">
        <x:f t="shared" si="30"/>
        <x:v>179.25130739203672</x:v>
      </x:c>
      <x:c r="H128" s="14">
        <x:f t="shared" si="16"/>
        <x:v>247.47627586116198</x:v>
      </x:c>
      <x:c r="I128" s="14" t="n">
        <x:f>MOD(H128-Settings!$B$32,Settings!$B$33)</x:f>
        <x:v>247.47627586116198</x:v>
      </x:c>
      <x:c r="J128" s="14" t="n">
        <x:f>IF(I128&lt;Settings!$B$30,IF(Settings!$B$30-I128&gt;=E128,H128,H128+(Settings!$B$30-I128)+Settings!$B$31),H128+(Settings!$B$33-I128))</x:f>
        <x:v>247.47627586116198</x:v>
      </x:c>
      <x:c r="K128" s="14">
        <x:f t="shared" si="17"/>
        <x:v>271.49627586116196</x:v>
      </x:c>
      <x:c r="L128" s="14">
        <x:f t="shared" si="18"/>
        <x:v>271.49627586116196</x:v>
      </x:c>
      <x:c r="M128" s="14">
        <x:f t="shared" si="31"/>
        <x:v>183.56929979383983</x:v>
      </x:c>
      <x:c r="N128" s="14">
        <x:f t="shared" si="19"/>
        <x:v>271.49627586116196</x:v>
      </x:c>
      <x:c r="O128" s="13" t="n">
        <x:f>Arrivals!I128</x:f>
        <x:v>3.2176439324829142</x:v>
      </x:c>
      <x:c r="P128" s="14">
        <x:f t="shared" si="20"/>
        <x:v>274.71391979364489</x:v>
      </x:c>
      <x:c r="Q128" s="14">
        <x:f t="shared" si="21"/>
        <x:v>27.237643932482911</x:v>
      </x:c>
      <x:c r="R128" s="14">
        <x:f t="shared" si="22"/>
        <x:v>0</x:v>
      </x:c>
      <x:c r="S128" s="14">
        <x:f t="shared" si="23"/>
        <x:v>0</x:v>
      </x:c>
      <x:c r="T128" s="14">
        <x:f t="shared" si="24"/>
        <x:v>0</x:v>
      </x:c>
      <x:c r="U128" s="14">
        <x:f t="shared" si="25"/>
        <x:v>0</x:v>
      </x:c>
      <x:c r="V128" t="str">
        <x:f>IF(MOD(C128-Settings!$B$32,Settings!$B$33)&lt;Settings!$B$30,"Up","Down")</x:f>
        <x:v>Up</x:v>
      </x:c>
      <x:c r="W128" s="15" t="n">
        <x:f>IF(OR(E128&gt;Settings!$B$30,Q128&gt;Settings!$B$37),0,1)</x:f>
        <x:v>1</x:v>
      </x:c>
      <x:c r="X128" s="15" t="n">
        <x:f>IF(AND(W128=1,Q128&lt;=Settings!$B$36),1,0)</x:f>
        <x:v>1</x:v>
      </x:c>
    </x:row>
    <x:row r="129">
      <x:c r="A129">
        <x:v>2</x:v>
      </x:c>
      <x:c r="B129">
        <x:v>4</x:v>
      </x:c>
      <x:c r="C129" s="13" t="n">
        <x:f>Arrivals!F129</x:f>
        <x:v>312.88949234237566</x:v>
      </x:c>
      <x:c r="D129" s="13" t="n">
        <x:f>Arrivals!K129</x:f>
        <x:v>300</x:v>
      </x:c>
      <x:c r="E129" s="14" t="n">
        <x:f>D129*8/Settings!$B$28+Settings!$B$29</x:f>
        <x:v>24.02</x:v>
      </x:c>
      <x:c r="F129" s="14">
        <x:f t="shared" si="15"/>
        <x:v>312.88949234237566</x:v>
      </x:c>
      <x:c r="G129" s="14">
        <x:f t="shared" si="30"/>
        <x:v>271.49627586116196</x:v>
      </x:c>
      <x:c r="H129" s="14">
        <x:f t="shared" si="16"/>
        <x:v>312.88949234237566</x:v>
      </x:c>
      <x:c r="I129" s="14" t="n">
        <x:f>MOD(H129-Settings!$B$32,Settings!$B$33)</x:f>
        <x:v>312.88949234237566</x:v>
      </x:c>
      <x:c r="J129" s="14" t="n">
        <x:f>IF(I129&lt;Settings!$B$30,IF(Settings!$B$30-I129&gt;=E129,H129,H129+(Settings!$B$30-I129)+Settings!$B$31),H129+(Settings!$B$33-I129))</x:f>
        <x:v>312.88949234237566</x:v>
      </x:c>
      <x:c r="K129" s="14">
        <x:f t="shared" si="17"/>
        <x:v>336.90949234237564</x:v>
      </x:c>
      <x:c r="L129" s="14">
        <x:f t="shared" si="18"/>
        <x:v>336.90949234237564</x:v>
      </x:c>
      <x:c r="M129" s="14">
        <x:f t="shared" si="31"/>
        <x:v>274.71391979364489</x:v>
      </x:c>
      <x:c r="N129" s="14">
        <x:f t="shared" si="19"/>
        <x:v>336.90949234237564</x:v>
      </x:c>
      <x:c r="O129" s="13" t="n">
        <x:f>Arrivals!I129</x:f>
        <x:v>1.822320215954024</x:v>
      </x:c>
      <x:c r="P129" s="14">
        <x:f t="shared" si="20"/>
        <x:v>338.73181255832969</x:v>
      </x:c>
      <x:c r="Q129" s="14">
        <x:f t="shared" si="21"/>
        <x:v>25.842320215954032</x:v>
      </x:c>
      <x:c r="R129" s="14">
        <x:f t="shared" si="22"/>
        <x:v>0</x:v>
      </x:c>
      <x:c r="S129" s="14">
        <x:f t="shared" si="23"/>
        <x:v>0</x:v>
      </x:c>
      <x:c r="T129" s="14">
        <x:f t="shared" si="24"/>
        <x:v>0</x:v>
      </x:c>
      <x:c r="U129" s="14">
        <x:f t="shared" si="25"/>
        <x:v>0</x:v>
      </x:c>
      <x:c r="V129" t="str">
        <x:f>IF(MOD(C129-Settings!$B$32,Settings!$B$33)&lt;Settings!$B$30,"Up","Down")</x:f>
        <x:v>Up</x:v>
      </x:c>
      <x:c r="W129" s="15" t="n">
        <x:f>IF(OR(E129&gt;Settings!$B$30,Q129&gt;Settings!$B$37),0,1)</x:f>
        <x:v>1</x:v>
      </x:c>
      <x:c r="X129" s="15" t="n">
        <x:f>IF(AND(W129=1,Q129&lt;=Settings!$B$36),1,0)</x:f>
        <x:v>1</x:v>
      </x:c>
    </x:row>
    <x:row r="130">
      <x:c r="A130">
        <x:v>2</x:v>
      </x:c>
      <x:c r="B130">
        <x:v>5</x:v>
      </x:c>
      <x:c r="C130" s="13" t="n">
        <x:f>Arrivals!F130</x:f>
        <x:v>349.19539831947344</x:v>
      </x:c>
      <x:c r="D130" s="13" t="n">
        <x:f>Arrivals!K130</x:f>
        <x:v>300</x:v>
      </x:c>
      <x:c r="E130" s="14" t="n">
        <x:f>D130*8/Settings!$B$28+Settings!$B$29</x:f>
        <x:v>24.02</x:v>
      </x:c>
      <x:c r="F130" s="14">
        <x:f t="shared" si="15"/>
        <x:v>349.19539831947344</x:v>
      </x:c>
      <x:c r="G130" s="14">
        <x:f t="shared" si="30"/>
        <x:v>336.90949234237564</x:v>
      </x:c>
      <x:c r="H130" s="14">
        <x:f t="shared" si="16"/>
        <x:v>349.19539831947344</x:v>
      </x:c>
      <x:c r="I130" s="14" t="n">
        <x:f>MOD(H130-Settings!$B$32,Settings!$B$33)</x:f>
        <x:v>349.19539831947344</x:v>
      </x:c>
      <x:c r="J130" s="14" t="n">
        <x:f>IF(I130&lt;Settings!$B$30,IF(Settings!$B$30-I130&gt;=E130,H130,H130+(Settings!$B$30-I130)+Settings!$B$31),H130+(Settings!$B$33-I130))</x:f>
        <x:v>349.19539831947344</x:v>
      </x:c>
      <x:c r="K130" s="14">
        <x:f t="shared" si="17"/>
        <x:v>373.21539831947342</x:v>
      </x:c>
      <x:c r="L130" s="14">
        <x:f t="shared" si="18"/>
        <x:v>373.21539831947342</x:v>
      </x:c>
      <x:c r="M130" s="14">
        <x:f t="shared" si="31"/>
        <x:v>338.73181255832969</x:v>
      </x:c>
      <x:c r="N130" s="14">
        <x:f t="shared" si="19"/>
        <x:v>373.21539831947342</x:v>
      </x:c>
      <x:c r="O130" s="13" t="n">
        <x:f>Arrivals!I130</x:f>
        <x:v>0.06623216027371724</x:v>
      </x:c>
      <x:c r="P130" s="14">
        <x:f t="shared" si="20"/>
        <x:v>373.28163047974715</x:v>
      </x:c>
      <x:c r="Q130" s="14">
        <x:f t="shared" si="21"/>
        <x:v>24.08623216027371</x:v>
      </x:c>
      <x:c r="R130" s="14">
        <x:f t="shared" si="22"/>
        <x:v>0</x:v>
      </x:c>
      <x:c r="S130" s="14">
        <x:f t="shared" si="23"/>
        <x:v>0</x:v>
      </x:c>
      <x:c r="T130" s="14">
        <x:f t="shared" si="24"/>
        <x:v>0</x:v>
      </x:c>
      <x:c r="U130" s="14">
        <x:f t="shared" si="25"/>
        <x:v>0</x:v>
      </x:c>
      <x:c r="V130" t="str">
        <x:f>IF(MOD(C130-Settings!$B$32,Settings!$B$33)&lt;Settings!$B$30,"Up","Down")</x:f>
        <x:v>Up</x:v>
      </x:c>
      <x:c r="W130" s="15" t="n">
        <x:f>IF(OR(E130&gt;Settings!$B$30,Q130&gt;Settings!$B$37),0,1)</x:f>
        <x:v>1</x:v>
      </x:c>
      <x:c r="X130" s="15" t="n">
        <x:f>IF(AND(W130=1,Q130&lt;=Settings!$B$36),1,0)</x:f>
        <x:v>1</x:v>
      </x:c>
    </x:row>
    <x:row r="131">
      <x:c r="A131">
        <x:v>2</x:v>
      </x:c>
      <x:c r="B131">
        <x:v>6</x:v>
      </x:c>
      <x:c r="C131" s="13" t="n">
        <x:f>Arrivals!F131</x:f>
        <x:v>351.0521613960911</x:v>
      </x:c>
      <x:c r="D131" s="13" t="n">
        <x:f>Arrivals!K131</x:f>
        <x:v>300</x:v>
      </x:c>
      <x:c r="E131" s="14" t="n">
        <x:f>D131*8/Settings!$B$28+Settings!$B$29</x:f>
        <x:v>24.02</x:v>
      </x:c>
      <x:c r="F131" s="14">
        <x:f t="shared" si="15"/>
        <x:v>351.05216139609109</x:v>
      </x:c>
      <x:c r="G131" s="14">
        <x:f t="shared" si="30"/>
        <x:v>373.21539831947342</x:v>
      </x:c>
      <x:c r="H131" s="14">
        <x:f t="shared" si="16"/>
        <x:v>373.21539831947342</x:v>
      </x:c>
      <x:c r="I131" s="14" t="n">
        <x:f>MOD(H131-Settings!$B$32,Settings!$B$33)</x:f>
        <x:v>373.2153983194734</x:v>
      </x:c>
      <x:c r="J131" s="14" t="n">
        <x:f>IF(I131&lt;Settings!$B$30,IF(Settings!$B$30-I131&gt;=E131,H131,H131+(Settings!$B$30-I131)+Settings!$B$31),H131+(Settings!$B$33-I131))</x:f>
        <x:v>373.2153983194734</x:v>
      </x:c>
      <x:c r="K131" s="14">
        <x:f t="shared" si="17"/>
        <x:v>397.2353983194734</x:v>
      </x:c>
      <x:c r="L131" s="14">
        <x:f t="shared" si="18"/>
        <x:v>397.2353983194734</x:v>
      </x:c>
      <x:c r="M131" s="14">
        <x:f t="shared" si="31"/>
        <x:v>373.28163047974715</x:v>
      </x:c>
      <x:c r="N131" s="14">
        <x:f t="shared" si="19"/>
        <x:v>397.2353983194734</x:v>
      </x:c>
      <x:c r="O131" s="13" t="n">
        <x:f>Arrivals!I131</x:f>
        <x:v>32.02725815193678</x:v>
      </x:c>
      <x:c r="P131" s="14">
        <x:f t="shared" si="20"/>
        <x:v>429.2626564714102</x:v>
      </x:c>
      <x:c r="Q131" s="14">
        <x:f t="shared" si="21"/>
        <x:v>78.210495075319102</x:v>
      </x:c>
      <x:c r="R131" s="14">
        <x:f t="shared" si="22"/>
        <x:v>22.163236923382328</x:v>
      </x:c>
      <x:c r="S131" s="14">
        <x:f t="shared" si="23"/>
        <x:v>0</x:v>
      </x:c>
      <x:c r="T131" s="14">
        <x:f t="shared" si="24"/>
        <x:v>0</x:v>
      </x:c>
      <x:c r="U131" s="14">
        <x:f t="shared" si="25"/>
        <x:v>22.163236923382328</x:v>
      </x:c>
      <x:c r="V131" t="str">
        <x:f>IF(MOD(C131-Settings!$B$32,Settings!$B$33)&lt;Settings!$B$30,"Up","Down")</x:f>
        <x:v>Up</x:v>
      </x:c>
      <x:c r="W131" s="15" t="n">
        <x:f>IF(OR(E131&gt;Settings!$B$30,Q131&gt;Settings!$B$37),0,1)</x:f>
        <x:v>1</x:v>
      </x:c>
      <x:c r="X131" s="15" t="n">
        <x:f>IF(AND(W131=1,Q131&lt;=Settings!$B$36),1,0)</x:f>
        <x:v>1</x:v>
      </x:c>
    </x:row>
    <x:row r="132">
      <x:c r="A132">
        <x:v>2</x:v>
      </x:c>
      <x:c r="B132">
        <x:v>7</x:v>
      </x:c>
      <x:c r="C132" s="13" t="n">
        <x:f>Arrivals!F132</x:f>
        <x:v>360.4500148002945</x:v>
      </x:c>
      <x:c r="D132" s="13" t="n">
        <x:f>Arrivals!K132</x:f>
        <x:v>300</x:v>
      </x:c>
      <x:c r="E132" s="14" t="n">
        <x:f>D132*8/Settings!$B$28+Settings!$B$29</x:f>
        <x:v>24.02</x:v>
      </x:c>
      <x:c r="F132" s="14">
        <x:f t="shared" si="15"/>
        <x:v>360.45001480029453</x:v>
      </x:c>
      <x:c r="G132" s="14">
        <x:f t="shared" si="30"/>
        <x:v>397.2353983194734</x:v>
      </x:c>
      <x:c r="H132" s="14">
        <x:f t="shared" si="16"/>
        <x:v>397.2353983194734</x:v>
      </x:c>
      <x:c r="I132" s="14" t="n">
        <x:f>MOD(H132-Settings!$B$32,Settings!$B$33)</x:f>
        <x:v>397.2353983194734</x:v>
      </x:c>
      <x:c r="J132" s="14" t="n">
        <x:f>IF(I132&lt;Settings!$B$30,IF(Settings!$B$30-I132&gt;=E132,H132,H132+(Settings!$B$30-I132)+Settings!$B$31),H132+(Settings!$B$33-I132))</x:f>
        <x:v>397.2353983194734</x:v>
      </x:c>
      <x:c r="K132" s="14">
        <x:f t="shared" si="17"/>
        <x:v>421.25539831947339</x:v>
      </x:c>
      <x:c r="L132" s="14">
        <x:f t="shared" si="18"/>
        <x:v>421.25539831947339</x:v>
      </x:c>
      <x:c r="M132" s="14">
        <x:f t="shared" si="31"/>
        <x:v>429.2626564714102</x:v>
      </x:c>
      <x:c r="N132" s="14">
        <x:f t="shared" si="19"/>
        <x:v>429.2626564714102</x:v>
      </x:c>
      <x:c r="O132" s="13" t="n">
        <x:f>Arrivals!I132</x:f>
        <x:v>2.0444372155102224</x:v>
      </x:c>
      <x:c r="P132" s="14">
        <x:f t="shared" si="20"/>
        <x:v>431.30709368692044</x:v>
      </x:c>
      <x:c r="Q132" s="14">
        <x:f t="shared" si="21"/>
        <x:v>70.857078886625914</x:v>
      </x:c>
      <x:c r="R132" s="14">
        <x:f t="shared" si="22"/>
        <x:v>36.785383519178879</x:v>
      </x:c>
      <x:c r="S132" s="14">
        <x:f t="shared" si="23"/>
        <x:v>0</x:v>
      </x:c>
      <x:c r="T132" s="14">
        <x:f t="shared" si="24"/>
        <x:v>8.00725815193681</x:v>
      </x:c>
      <x:c r="U132" s="14">
        <x:f t="shared" si="25"/>
        <x:v>44.792641671115689</x:v>
      </x:c>
      <x:c r="V132" t="str">
        <x:f>IF(MOD(C132-Settings!$B$32,Settings!$B$33)&lt;Settings!$B$30,"Up","Down")</x:f>
        <x:v>Up</x:v>
      </x:c>
      <x:c r="W132" s="15" t="n">
        <x:f>IF(OR(E132&gt;Settings!$B$30,Q132&gt;Settings!$B$37),0,1)</x:f>
        <x:v>1</x:v>
      </x:c>
      <x:c r="X132" s="15" t="n">
        <x:f>IF(AND(W132=1,Q132&lt;=Settings!$B$36),1,0)</x:f>
        <x:v>1</x:v>
      </x:c>
    </x:row>
    <x:row r="133">
      <x:c r="A133">
        <x:v>2</x:v>
      </x:c>
      <x:c r="B133">
        <x:v>8</x:v>
      </x:c>
      <x:c r="C133" s="13" t="n">
        <x:f>Arrivals!F133</x:f>
        <x:v>429.88233853307827</x:v>
      </x:c>
      <x:c r="D133" s="13" t="n">
        <x:f>Arrivals!K133</x:f>
        <x:v>300</x:v>
      </x:c>
      <x:c r="E133" s="14" t="n">
        <x:f>D133*8/Settings!$B$28+Settings!$B$29</x:f>
        <x:v>24.02</x:v>
      </x:c>
      <x:c r="F133" s="14">
        <x:f t="shared" si="15"/>
        <x:v>429.88233853307827</x:v>
      </x:c>
      <x:c r="G133" s="14">
        <x:f t="shared" si="30"/>
        <x:v>421.25539831947339</x:v>
      </x:c>
      <x:c r="H133" s="14">
        <x:f t="shared" si="16"/>
        <x:v>429.88233853307827</x:v>
      </x:c>
      <x:c r="I133" s="14" t="n">
        <x:f>MOD(H133-Settings!$B$32,Settings!$B$33)</x:f>
        <x:v>429.88233853307827</x:v>
      </x:c>
      <x:c r="J133" s="14" t="n">
        <x:f>IF(I133&lt;Settings!$B$30,IF(Settings!$B$30-I133&gt;=E133,H133,H133+(Settings!$B$30-I133)+Settings!$B$31),H133+(Settings!$B$33-I133))</x:f>
        <x:v>429.88233853307827</x:v>
      </x:c>
      <x:c r="K133" s="14">
        <x:f t="shared" si="17"/>
        <x:v>453.90233853307825</x:v>
      </x:c>
      <x:c r="L133" s="14">
        <x:f t="shared" si="18"/>
        <x:v>453.90233853307825</x:v>
      </x:c>
      <x:c r="M133" s="14">
        <x:f t="shared" si="31"/>
        <x:v>431.30709368692044</x:v>
      </x:c>
      <x:c r="N133" s="14">
        <x:f t="shared" si="19"/>
        <x:v>453.90233853307825</x:v>
      </x:c>
      <x:c r="O133" s="13" t="n">
        <x:f>Arrivals!I133</x:f>
        <x:v>4.318548949089581</x:v>
      </x:c>
      <x:c r="P133" s="14">
        <x:f t="shared" si="20"/>
        <x:v>458.22088748216783</x:v>
      </x:c>
      <x:c r="Q133" s="14">
        <x:f t="shared" si="21"/>
        <x:v>28.338548949089557</x:v>
      </x:c>
      <x:c r="R133" s="14">
        <x:f t="shared" si="22"/>
        <x:v>0</x:v>
      </x:c>
      <x:c r="S133" s="14">
        <x:f t="shared" si="23"/>
        <x:v>0</x:v>
      </x:c>
      <x:c r="T133" s="14">
        <x:f t="shared" si="24"/>
        <x:v>0</x:v>
      </x:c>
      <x:c r="U133" s="14">
        <x:f t="shared" si="25"/>
        <x:v>0</x:v>
      </x:c>
      <x:c r="V133" t="str">
        <x:f>IF(MOD(C133-Settings!$B$32,Settings!$B$33)&lt;Settings!$B$30,"Up","Down")</x:f>
        <x:v>Up</x:v>
      </x:c>
      <x:c r="W133" s="15" t="n">
        <x:f>IF(OR(E133&gt;Settings!$B$30,Q133&gt;Settings!$B$37),0,1)</x:f>
        <x:v>1</x:v>
      </x:c>
      <x:c r="X133" s="15" t="n">
        <x:f>IF(AND(W133=1,Q133&lt;=Settings!$B$36),1,0)</x:f>
        <x:v>1</x:v>
      </x:c>
    </x:row>
    <x:row r="134">
      <x:c r="A134">
        <x:v>2</x:v>
      </x:c>
      <x:c r="B134">
        <x:v>9</x:v>
      </x:c>
      <x:c r="C134" s="13" t="n">
        <x:f>Arrivals!F134</x:f>
        <x:v>470.6438917603881</x:v>
      </x:c>
      <x:c r="D134" s="13" t="n">
        <x:f>Arrivals!K134</x:f>
        <x:v>300</x:v>
      </x:c>
      <x:c r="E134" s="14" t="n">
        <x:f>D134*8/Settings!$B$28+Settings!$B$29</x:f>
        <x:v>24.02</x:v>
      </x:c>
      <x:c r="F134" s="14" t="n">
        <x:f t="shared" ref="F134:F197" si="32">C134</x:f>
        <x:v>470.6438917603881</x:v>
      </x:c>
      <x:c r="G134" s="14">
        <x:f t="shared" si="30"/>
        <x:v>453.90233853307825</x:v>
      </x:c>
      <x:c r="H134" s="14" t="n">
        <x:f t="shared" ref="H134:H197" si="33">MAX(F134,G134)</x:f>
        <x:v>470.6438917603881</x:v>
      </x:c>
      <x:c r="I134" s="14" t="n">
        <x:f>MOD(H134-Settings!$B$32,Settings!$B$33)</x:f>
        <x:v>470.6438917603881</x:v>
      </x:c>
      <x:c r="J134" s="14" t="n">
        <x:f>IF(I134&lt;Settings!$B$30,IF(Settings!$B$30-I134&gt;=E134,H134,H134+(Settings!$B$30-I134)+Settings!$B$31),H134+(Settings!$B$33-I134))</x:f>
        <x:v>470.6438917603881</x:v>
      </x:c>
      <x:c r="K134" s="14" t="n">
        <x:f t="shared" ref="K134:K197" si="34">J134+E134</x:f>
        <x:v>494.6638917603881</x:v>
      </x:c>
      <x:c r="L134" s="14" t="n">
        <x:f t="shared" ref="L134:L197" si="35">K134</x:f>
        <x:v>494.6638917603881</x:v>
      </x:c>
      <x:c r="M134" s="14">
        <x:f t="shared" si="31"/>
        <x:v>458.22088748216783</x:v>
      </x:c>
      <x:c r="N134" s="14" t="n">
        <x:f t="shared" ref="N134:N197" si="36">MAX(L134,M134)</x:f>
        <x:v>494.6638917603881</x:v>
      </x:c>
      <x:c r="O134" s="13" t="n">
        <x:f>Arrivals!I134</x:f>
        <x:v>1.7054898637118387</x:v>
      </x:c>
      <x:c r="P134" s="14" t="n">
        <x:f t="shared" ref="P134:P197" si="37">N134+O134</x:f>
        <x:v>496.3693816240999</x:v>
      </x:c>
      <x:c r="Q134" s="14" t="n">
        <x:f t="shared" ref="Q134:Q197" si="38">P134-C134</x:f>
        <x:v>25.7254898637118</x:v>
      </x:c>
      <x:c r="R134" s="14" t="n">
        <x:f t="shared" ref="R134:R197" si="39">H134-F134</x:f>
        <x:v>0</x:v>
      </x:c>
      <x:c r="S134" s="14" t="n">
        <x:f t="shared" ref="S134:S197" si="40">J134-H134</x:f>
        <x:v>0</x:v>
      </x:c>
      <x:c r="T134" s="14" t="n">
        <x:f t="shared" ref="T134:T197" si="41">N134-L134</x:f>
        <x:v>0</x:v>
      </x:c>
      <x:c r="U134" s="14" t="n">
        <x:f t="shared" ref="U134:U197" si="42">R134+S134+T134</x:f>
        <x:v>0</x:v>
      </x:c>
      <x:c r="V134" t="str">
        <x:f>IF(MOD(C134-Settings!$B$32,Settings!$B$33)&lt;Settings!$B$30,"Up","Down")</x:f>
        <x:v>Up</x:v>
      </x:c>
      <x:c r="W134" s="15" t="n">
        <x:f>IF(OR(E134&gt;Settings!$B$30,Q134&gt;Settings!$B$37),0,1)</x:f>
        <x:v>1</x:v>
      </x:c>
      <x:c r="X134" s="15" t="n">
        <x:f>IF(AND(W134=1,Q134&lt;=Settings!$B$36),1,0)</x:f>
        <x:v>1</x:v>
      </x:c>
    </x:row>
    <x:row r="135">
      <x:c r="A135">
        <x:v>2</x:v>
      </x:c>
      <x:c r="B135">
        <x:v>10</x:v>
      </x:c>
      <x:c r="C135" s="13" t="n">
        <x:f>Arrivals!F135</x:f>
        <x:v>577.1053794152509</x:v>
      </x:c>
      <x:c r="D135" s="13" t="n">
        <x:f>Arrivals!K135</x:f>
        <x:v>300</x:v>
      </x:c>
      <x:c r="E135" s="14" t="n">
        <x:f>D135*8/Settings!$B$28+Settings!$B$29</x:f>
        <x:v>24.02</x:v>
      </x:c>
      <x:c r="F135" s="14">
        <x:f t="shared" si="32"/>
        <x:v>577.10537941525092</x:v>
      </x:c>
      <x:c r="G135" s="14">
        <x:f t="shared" si="30"/>
        <x:v>494.66389176038808</x:v>
      </x:c>
      <x:c r="H135" s="14">
        <x:f t="shared" si="33"/>
        <x:v>577.10537941525092</x:v>
      </x:c>
      <x:c r="I135" s="14" t="n">
        <x:f>MOD(H135-Settings!$B$32,Settings!$B$33)</x:f>
        <x:v>577.1053794152509</x:v>
      </x:c>
      <x:c r="J135" s="14" t="n">
        <x:f>IF(I135&lt;Settings!$B$30,IF(Settings!$B$30-I135&gt;=E135,H135,H135+(Settings!$B$30-I135)+Settings!$B$31),H135+(Settings!$B$33-I135))</x:f>
        <x:v>720</x:v>
      </x:c>
      <x:c r="K135" s="14">
        <x:f t="shared" si="34"/>
        <x:v>744.02</x:v>
      </x:c>
      <x:c r="L135" s="14">
        <x:f t="shared" si="35"/>
        <x:v>744.02</x:v>
      </x:c>
      <x:c r="M135" s="14">
        <x:f t="shared" si="31"/>
        <x:v>496.3693816240999</x:v>
      </x:c>
      <x:c r="N135" s="14">
        <x:f t="shared" si="36"/>
        <x:v>744.02</x:v>
      </x:c>
      <x:c r="O135" s="13" t="n">
        <x:f>Arrivals!I135</x:f>
        <x:v>0.7041225844369424</x:v>
      </x:c>
      <x:c r="P135" s="14">
        <x:f t="shared" si="37"/>
        <x:v>744.72412258443694</x:v>
      </x:c>
      <x:c r="Q135" s="14">
        <x:f t="shared" si="38"/>
        <x:v>167.61874316918602</x:v>
      </x:c>
      <x:c r="R135" s="14">
        <x:f t="shared" si="39"/>
        <x:v>0</x:v>
      </x:c>
      <x:c r="S135" s="14">
        <x:f t="shared" si="40"/>
        <x:v>142.89462058474908</x:v>
      </x:c>
      <x:c r="T135" s="14">
        <x:f t="shared" si="41"/>
        <x:v>0</x:v>
      </x:c>
      <x:c r="U135" s="14">
        <x:f t="shared" si="42"/>
        <x:v>142.89462058474908</x:v>
      </x:c>
      <x:c r="V135" t="str">
        <x:f>IF(MOD(C135-Settings!$B$32,Settings!$B$33)&lt;Settings!$B$30,"Up","Down")</x:f>
        <x:v>Up</x:v>
      </x:c>
      <x:c r="W135" s="15" t="n">
        <x:f>IF(OR(E135&gt;Settings!$B$30,Q135&gt;Settings!$B$37),0,1)</x:f>
        <x:v>1</x:v>
      </x:c>
      <x:c r="X135" s="15" t="n">
        <x:f>IF(AND(W135=1,Q135&lt;=Settings!$B$36),1,0)</x:f>
        <x:v>0</x:v>
      </x:c>
    </x:row>
    <x:row r="136">
      <x:c r="A136">
        <x:v>2</x:v>
      </x:c>
      <x:c r="B136">
        <x:v>11</x:v>
      </x:c>
      <x:c r="C136" s="13" t="n">
        <x:f>Arrivals!F136</x:f>
        <x:v>642.3120484347113</x:v>
      </x:c>
      <x:c r="D136" s="13" t="n">
        <x:f>Arrivals!K136</x:f>
        <x:v>300</x:v>
      </x:c>
      <x:c r="E136" s="14" t="n">
        <x:f>D136*8/Settings!$B$28+Settings!$B$29</x:f>
        <x:v>24.02</x:v>
      </x:c>
      <x:c r="F136" s="14">
        <x:f t="shared" si="32"/>
        <x:v>642.3120484347113</x:v>
      </x:c>
      <x:c r="G136" s="14">
        <x:f t="shared" si="30"/>
        <x:v>744.02</x:v>
      </x:c>
      <x:c r="H136" s="14">
        <x:f t="shared" si="33"/>
        <x:v>744.02</x:v>
      </x:c>
      <x:c r="I136" s="14" t="n">
        <x:f>MOD(H136-Settings!$B$32,Settings!$B$33)</x:f>
        <x:v>24.019999999999982</x:v>
      </x:c>
      <x:c r="J136" s="14" t="n">
        <x:f>IF(I136&lt;Settings!$B$30,IF(Settings!$B$30-I136&gt;=E136,H136,H136+(Settings!$B$30-I136)+Settings!$B$31),H136+(Settings!$B$33-I136))</x:f>
        <x:v>744.02</x:v>
      </x:c>
      <x:c r="K136" s="14">
        <x:f t="shared" si="34"/>
        <x:v>768.04</x:v>
      </x:c>
      <x:c r="L136" s="14">
        <x:f t="shared" si="35"/>
        <x:v>768.04</x:v>
      </x:c>
      <x:c r="M136" s="14">
        <x:f t="shared" si="31"/>
        <x:v>744.72412258443694</x:v>
      </x:c>
      <x:c r="N136" s="14">
        <x:f t="shared" si="36"/>
        <x:v>768.04</x:v>
      </x:c>
      <x:c r="O136" s="13" t="n">
        <x:f>Arrivals!I136</x:f>
        <x:v>6.04731593666211</x:v>
      </x:c>
      <x:c r="P136" s="14">
        <x:f t="shared" si="37"/>
        <x:v>774.08731593666209</x:v>
      </x:c>
      <x:c r="Q136" s="14">
        <x:f t="shared" si="38"/>
        <x:v>131.77526750195079</x:v>
      </x:c>
      <x:c r="R136" s="14">
        <x:f t="shared" si="39"/>
        <x:v>101.70795156528868</x:v>
      </x:c>
      <x:c r="S136" s="14">
        <x:f t="shared" si="40"/>
        <x:v>0</x:v>
      </x:c>
      <x:c r="T136" s="14">
        <x:f t="shared" si="41"/>
        <x:v>0</x:v>
      </x:c>
      <x:c r="U136" s="14">
        <x:f t="shared" si="42"/>
        <x:v>101.70795156528868</x:v>
      </x:c>
      <x:c r="V136" t="str">
        <x:f>IF(MOD(C136-Settings!$B$32,Settings!$B$33)&lt;Settings!$B$30,"Up","Down")</x:f>
        <x:v>Down</x:v>
      </x:c>
      <x:c r="W136" s="15" t="n">
        <x:f>IF(OR(E136&gt;Settings!$B$30,Q136&gt;Settings!$B$37),0,1)</x:f>
        <x:v>1</x:v>
      </x:c>
      <x:c r="X136" s="15" t="n">
        <x:f>IF(AND(W136=1,Q136&lt;=Settings!$B$36),1,0)</x:f>
        <x:v>0</x:v>
      </x:c>
    </x:row>
    <x:row r="137">
      <x:c r="A137">
        <x:v>2</x:v>
      </x:c>
      <x:c r="B137">
        <x:v>12</x:v>
      </x:c>
      <x:c r="C137" s="13" t="n">
        <x:f>Arrivals!F137</x:f>
        <x:v>857.1516302480937</x:v>
      </x:c>
      <x:c r="D137" s="13" t="n">
        <x:f>Arrivals!K137</x:f>
        <x:v>300</x:v>
      </x:c>
      <x:c r="E137" s="14" t="n">
        <x:f>D137*8/Settings!$B$28+Settings!$B$29</x:f>
        <x:v>24.02</x:v>
      </x:c>
      <x:c r="F137" s="14">
        <x:f t="shared" si="32"/>
        <x:v>857.15163024809374</x:v>
      </x:c>
      <x:c r="G137" s="14">
        <x:f t="shared" si="30"/>
        <x:v>768.04</x:v>
      </x:c>
      <x:c r="H137" s="14">
        <x:f t="shared" si="33"/>
        <x:v>857.15163024809374</x:v>
      </x:c>
      <x:c r="I137" s="14" t="n">
        <x:f>MOD(H137-Settings!$B$32,Settings!$B$33)</x:f>
        <x:v>137.15163024809374</x:v>
      </x:c>
      <x:c r="J137" s="14" t="n">
        <x:f>IF(I137&lt;Settings!$B$30,IF(Settings!$B$30-I137&gt;=E137,H137,H137+(Settings!$B$30-I137)+Settings!$B$31),H137+(Settings!$B$33-I137))</x:f>
        <x:v>857.1516302480937</x:v>
      </x:c>
      <x:c r="K137" s="14">
        <x:f t="shared" si="34"/>
        <x:v>881.17163024809372</x:v>
      </x:c>
      <x:c r="L137" s="14">
        <x:f t="shared" si="35"/>
        <x:v>881.17163024809372</x:v>
      </x:c>
      <x:c r="M137" s="14">
        <x:f t="shared" si="31"/>
        <x:v>774.08731593666209</x:v>
      </x:c>
      <x:c r="N137" s="14">
        <x:f t="shared" si="36"/>
        <x:v>881.17163024809372</x:v>
      </x:c>
      <x:c r="O137" s="13" t="n">
        <x:f>Arrivals!I137</x:f>
        <x:v>12.023838438140757</x:v>
      </x:c>
      <x:c r="P137" s="14">
        <x:f t="shared" si="37"/>
        <x:v>893.19546868623445</x:v>
      </x:c>
      <x:c r="Q137" s="14">
        <x:f t="shared" si="38"/>
        <x:v>36.04383843814071</x:v>
      </x:c>
      <x:c r="R137" s="14">
        <x:f t="shared" si="39"/>
        <x:v>0</x:v>
      </x:c>
      <x:c r="S137" s="14">
        <x:f t="shared" si="40"/>
        <x:v>0</x:v>
      </x:c>
      <x:c r="T137" s="14">
        <x:f t="shared" si="41"/>
        <x:v>0</x:v>
      </x:c>
      <x:c r="U137" s="14">
        <x:f t="shared" si="42"/>
        <x:v>0</x:v>
      </x:c>
      <x:c r="V137" t="str">
        <x:f>IF(MOD(C137-Settings!$B$32,Settings!$B$33)&lt;Settings!$B$30,"Up","Down")</x:f>
        <x:v>Up</x:v>
      </x:c>
      <x:c r="W137" s="15" t="n">
        <x:f>IF(OR(E137&gt;Settings!$B$30,Q137&gt;Settings!$B$37),0,1)</x:f>
        <x:v>1</x:v>
      </x:c>
      <x:c r="X137" s="15" t="n">
        <x:f>IF(AND(W137=1,Q137&lt;=Settings!$B$36),1,0)</x:f>
        <x:v>1</x:v>
      </x:c>
    </x:row>
    <x:row r="138">
      <x:c r="A138">
        <x:v>2</x:v>
      </x:c>
      <x:c r="B138">
        <x:v>13</x:v>
      </x:c>
      <x:c r="C138" s="13" t="n">
        <x:f>Arrivals!F138</x:f>
        <x:v>954.3542732342654</x:v>
      </x:c>
      <x:c r="D138" s="13" t="n">
        <x:f>Arrivals!K138</x:f>
        <x:v>300</x:v>
      </x:c>
      <x:c r="E138" s="14" t="n">
        <x:f>D138*8/Settings!$B$28+Settings!$B$29</x:f>
        <x:v>24.02</x:v>
      </x:c>
      <x:c r="F138" s="14">
        <x:f t="shared" si="32"/>
        <x:v>954.35427323426541</x:v>
      </x:c>
      <x:c r="G138" s="14">
        <x:f t="shared" si="30"/>
        <x:v>881.17163024809372</x:v>
      </x:c>
      <x:c r="H138" s="14">
        <x:f t="shared" si="33"/>
        <x:v>954.35427323426541</x:v>
      </x:c>
      <x:c r="I138" s="14" t="n">
        <x:f>MOD(H138-Settings!$B$32,Settings!$B$33)</x:f>
        <x:v>234.3542732342654</x:v>
      </x:c>
      <x:c r="J138" s="14" t="n">
        <x:f>IF(I138&lt;Settings!$B$30,IF(Settings!$B$30-I138&gt;=E138,H138,H138+(Settings!$B$30-I138)+Settings!$B$31),H138+(Settings!$B$33-I138))</x:f>
        <x:v>954.3542732342654</x:v>
      </x:c>
      <x:c r="K138" s="14">
        <x:f t="shared" si="34"/>
        <x:v>978.37427323426539</x:v>
      </x:c>
      <x:c r="L138" s="14">
        <x:f t="shared" si="35"/>
        <x:v>978.37427323426539</x:v>
      </x:c>
      <x:c r="M138" s="14">
        <x:f t="shared" si="31"/>
        <x:v>893.19546868623445</x:v>
      </x:c>
      <x:c r="N138" s="14">
        <x:f t="shared" si="36"/>
        <x:v>978.37427323426539</x:v>
      </x:c>
      <x:c r="O138" s="13" t="n">
        <x:f>Arrivals!I138</x:f>
        <x:v>0.8962839523079893</x:v>
      </x:c>
      <x:c r="P138" s="14">
        <x:f t="shared" si="37"/>
        <x:v>979.27055718657334</x:v>
      </x:c>
      <x:c r="Q138" s="14">
        <x:f t="shared" si="38"/>
        <x:v>24.916283952307936</x:v>
      </x:c>
      <x:c r="R138" s="14">
        <x:f t="shared" si="39"/>
        <x:v>0</x:v>
      </x:c>
      <x:c r="S138" s="14">
        <x:f t="shared" si="40"/>
        <x:v>0</x:v>
      </x:c>
      <x:c r="T138" s="14">
        <x:f t="shared" si="41"/>
        <x:v>0</x:v>
      </x:c>
      <x:c r="U138" s="14">
        <x:f t="shared" si="42"/>
        <x:v>0</x:v>
      </x:c>
      <x:c r="V138" t="str">
        <x:f>IF(MOD(C138-Settings!$B$32,Settings!$B$33)&lt;Settings!$B$30,"Up","Down")</x:f>
        <x:v>Up</x:v>
      </x:c>
      <x:c r="W138" s="15" t="n">
        <x:f>IF(OR(E138&gt;Settings!$B$30,Q138&gt;Settings!$B$37),0,1)</x:f>
        <x:v>1</x:v>
      </x:c>
      <x:c r="X138" s="15" t="n">
        <x:f>IF(AND(W138=1,Q138&lt;=Settings!$B$36),1,0)</x:f>
        <x:v>1</x:v>
      </x:c>
    </x:row>
    <x:row r="139">
      <x:c r="A139">
        <x:v>2</x:v>
      </x:c>
      <x:c r="B139">
        <x:v>14</x:v>
      </x:c>
      <x:c r="C139" s="13" t="n">
        <x:f>Arrivals!F139</x:f>
        <x:v>958.26336272039</x:v>
      </x:c>
      <x:c r="D139" s="13" t="n">
        <x:f>Arrivals!K139</x:f>
        <x:v>300</x:v>
      </x:c>
      <x:c r="E139" s="14" t="n">
        <x:f>D139*8/Settings!$B$28+Settings!$B$29</x:f>
        <x:v>24.02</x:v>
      </x:c>
      <x:c r="F139" s="14">
        <x:f t="shared" si="32"/>
        <x:v>958.26336272038998</x:v>
      </x:c>
      <x:c r="G139" s="14">
        <x:f t="shared" si="30"/>
        <x:v>978.37427323426539</x:v>
      </x:c>
      <x:c r="H139" s="14">
        <x:f t="shared" si="33"/>
        <x:v>978.37427323426539</x:v>
      </x:c>
      <x:c r="I139" s="14" t="n">
        <x:f>MOD(H139-Settings!$B$32,Settings!$B$33)</x:f>
        <x:v>258.3742732342654</x:v>
      </x:c>
      <x:c r="J139" s="14" t="n">
        <x:f>IF(I139&lt;Settings!$B$30,IF(Settings!$B$30-I139&gt;=E139,H139,H139+(Settings!$B$30-I139)+Settings!$B$31),H139+(Settings!$B$33-I139))</x:f>
        <x:v>978.3742732342654</x:v>
      </x:c>
      <x:c r="K139" s="14">
        <x:f t="shared" si="34"/>
        <x:v>1002.3942732342654</x:v>
      </x:c>
      <x:c r="L139" s="14">
        <x:f t="shared" si="35"/>
        <x:v>1002.3942732342654</x:v>
      </x:c>
      <x:c r="M139" s="14">
        <x:f t="shared" si="31"/>
        <x:v>979.27055718657334</x:v>
      </x:c>
      <x:c r="N139" s="14">
        <x:f t="shared" si="36"/>
        <x:v>1002.3942732342654</x:v>
      </x:c>
      <x:c r="O139" s="13" t="n">
        <x:f>Arrivals!I139</x:f>
        <x:v>7.985198060677638</x:v>
      </x:c>
      <x:c r="P139" s="14">
        <x:f t="shared" si="37"/>
        <x:v>1010.379471294943</x:v>
      </x:c>
      <x:c r="Q139" s="14">
        <x:f t="shared" si="38"/>
        <x:v>52.116108574552982</x:v>
      </x:c>
      <x:c r="R139" s="14">
        <x:f t="shared" si="39"/>
        <x:v>20.11091051387541</x:v>
      </x:c>
      <x:c r="S139" s="14">
        <x:f t="shared" si="40"/>
        <x:v>0</x:v>
      </x:c>
      <x:c r="T139" s="14">
        <x:f t="shared" si="41"/>
        <x:v>0</x:v>
      </x:c>
      <x:c r="U139" s="14">
        <x:f t="shared" si="42"/>
        <x:v>20.11091051387541</x:v>
      </x:c>
      <x:c r="V139" t="str">
        <x:f>IF(MOD(C139-Settings!$B$32,Settings!$B$33)&lt;Settings!$B$30,"Up","Down")</x:f>
        <x:v>Up</x:v>
      </x:c>
      <x:c r="W139" s="15" t="n">
        <x:f>IF(OR(E139&gt;Settings!$B$30,Q139&gt;Settings!$B$37),0,1)</x:f>
        <x:v>1</x:v>
      </x:c>
      <x:c r="X139" s="15" t="n">
        <x:f>IF(AND(W139=1,Q139&lt;=Settings!$B$36),1,0)</x:f>
        <x:v>1</x:v>
      </x:c>
    </x:row>
    <x:row r="140">
      <x:c r="A140">
        <x:v>2</x:v>
      </x:c>
      <x:c r="B140">
        <x:v>15</x:v>
      </x:c>
      <x:c r="C140" s="13" t="n">
        <x:f>Arrivals!F140</x:f>
        <x:v>964.1098986803966</x:v>
      </x:c>
      <x:c r="D140" s="13" t="n">
        <x:f>Arrivals!K140</x:f>
        <x:v>300</x:v>
      </x:c>
      <x:c r="E140" s="14" t="n">
        <x:f>D140*8/Settings!$B$28+Settings!$B$29</x:f>
        <x:v>24.02</x:v>
      </x:c>
      <x:c r="F140" s="14">
        <x:f t="shared" si="32"/>
        <x:v>964.10989868039655</x:v>
      </x:c>
      <x:c r="G140" s="14">
        <x:f t="shared" si="30"/>
        <x:v>1002.3942732342654</x:v>
      </x:c>
      <x:c r="H140" s="14">
        <x:f t="shared" si="33"/>
        <x:v>1002.3942732342654</x:v>
      </x:c>
      <x:c r="I140" s="14" t="n">
        <x:f>MOD(H140-Settings!$B$32,Settings!$B$33)</x:f>
        <x:v>282.39427323426537</x:v>
      </x:c>
      <x:c r="J140" s="14" t="n">
        <x:f>IF(I140&lt;Settings!$B$30,IF(Settings!$B$30-I140&gt;=E140,H140,H140+(Settings!$B$30-I140)+Settings!$B$31),H140+(Settings!$B$33-I140))</x:f>
        <x:v>1002.3942732342654</x:v>
      </x:c>
      <x:c r="K140" s="14">
        <x:f t="shared" si="34"/>
        <x:v>1026.4142732342655</x:v>
      </x:c>
      <x:c r="L140" s="14">
        <x:f t="shared" si="35"/>
        <x:v>1026.4142732342655</x:v>
      </x:c>
      <x:c r="M140" s="14">
        <x:f t="shared" si="31"/>
        <x:v>1010.379471294943</x:v>
      </x:c>
      <x:c r="N140" s="14">
        <x:f t="shared" si="36"/>
        <x:v>1026.4142732342655</x:v>
      </x:c>
      <x:c r="O140" s="13" t="n">
        <x:f>Arrivals!I140</x:f>
        <x:v>17.44972977782049</x:v>
      </x:c>
      <x:c r="P140" s="14">
        <x:f t="shared" si="37"/>
        <x:v>1043.864003012086</x:v>
      </x:c>
      <x:c r="Q140" s="14">
        <x:f t="shared" si="38"/>
        <x:v>79.754104331689405</x:v>
      </x:c>
      <x:c r="R140" s="14">
        <x:f t="shared" si="39"/>
        <x:v>38.284374553868815</x:v>
      </x:c>
      <x:c r="S140" s="14">
        <x:f t="shared" si="40"/>
        <x:v>0</x:v>
      </x:c>
      <x:c r="T140" s="14">
        <x:f t="shared" si="41"/>
        <x:v>0</x:v>
      </x:c>
      <x:c r="U140" s="14">
        <x:f t="shared" si="42"/>
        <x:v>38.284374553868815</x:v>
      </x:c>
      <x:c r="V140" t="str">
        <x:f>IF(MOD(C140-Settings!$B$32,Settings!$B$33)&lt;Settings!$B$30,"Up","Down")</x:f>
        <x:v>Up</x:v>
      </x:c>
      <x:c r="W140" s="15" t="n">
        <x:f>IF(OR(E140&gt;Settings!$B$30,Q140&gt;Settings!$B$37),0,1)</x:f>
        <x:v>1</x:v>
      </x:c>
      <x:c r="X140" s="15" t="n">
        <x:f>IF(AND(W140=1,Q140&lt;=Settings!$B$36),1,0)</x:f>
        <x:v>1</x:v>
      </x:c>
    </x:row>
    <x:row r="141">
      <x:c r="A141">
        <x:v>2</x:v>
      </x:c>
      <x:c r="B141">
        <x:v>16</x:v>
      </x:c>
      <x:c r="C141" s="13" t="n">
        <x:f>Arrivals!F141</x:f>
        <x:v>1000.059437359679</x:v>
      </x:c>
      <x:c r="D141" s="13" t="n">
        <x:f>Arrivals!K141</x:f>
        <x:v>300</x:v>
      </x:c>
      <x:c r="E141" s="14" t="n">
        <x:f>D141*8/Settings!$B$28+Settings!$B$29</x:f>
        <x:v>24.02</x:v>
      </x:c>
      <x:c r="F141" s="14">
        <x:f t="shared" si="32"/>
        <x:v>1000.059437359679</x:v>
      </x:c>
      <x:c r="G141" s="14">
        <x:f t="shared" si="30"/>
        <x:v>1026.4142732342655</x:v>
      </x:c>
      <x:c r="H141" s="14">
        <x:f t="shared" si="33"/>
        <x:v>1026.4142732342655</x:v>
      </x:c>
      <x:c r="I141" s="14" t="n">
        <x:f>MOD(H141-Settings!$B$32,Settings!$B$33)</x:f>
        <x:v>306.41427323426547</x:v>
      </x:c>
      <x:c r="J141" s="14" t="n">
        <x:f>IF(I141&lt;Settings!$B$30,IF(Settings!$B$30-I141&gt;=E141,H141,H141+(Settings!$B$30-I141)+Settings!$B$31),H141+(Settings!$B$33-I141))</x:f>
        <x:v>1026.4142732342655</x:v>
      </x:c>
      <x:c r="K141" s="14">
        <x:f t="shared" si="34"/>
        <x:v>1050.4342732342654</x:v>
      </x:c>
      <x:c r="L141" s="14">
        <x:f t="shared" si="35"/>
        <x:v>1050.4342732342654</x:v>
      </x:c>
      <x:c r="M141" s="14">
        <x:f t="shared" si="31"/>
        <x:v>1043.864003012086</x:v>
      </x:c>
      <x:c r="N141" s="14">
        <x:f t="shared" si="36"/>
        <x:v>1050.4342732342654</x:v>
      </x:c>
      <x:c r="O141" s="13" t="n">
        <x:f>Arrivals!I141</x:f>
        <x:v>5.632706897719269</x:v>
      </x:c>
      <x:c r="P141" s="14">
        <x:f t="shared" si="37"/>
        <x:v>1056.0669801319848</x:v>
      </x:c>
      <x:c r="Q141" s="14">
        <x:f t="shared" si="38"/>
        <x:v>56.007542772305783</x:v>
      </x:c>
      <x:c r="R141" s="14">
        <x:f t="shared" si="39"/>
        <x:v>26.354835874586456</x:v>
      </x:c>
      <x:c r="S141" s="14">
        <x:f t="shared" si="40"/>
        <x:v>0</x:v>
      </x:c>
      <x:c r="T141" s="14">
        <x:f t="shared" si="41"/>
        <x:v>0</x:v>
      </x:c>
      <x:c r="U141" s="14">
        <x:f t="shared" si="42"/>
        <x:v>26.354835874586456</x:v>
      </x:c>
      <x:c r="V141" t="str">
        <x:f>IF(MOD(C141-Settings!$B$32,Settings!$B$33)&lt;Settings!$B$30,"Up","Down")</x:f>
        <x:v>Up</x:v>
      </x:c>
      <x:c r="W141" s="15" t="n">
        <x:f>IF(OR(E141&gt;Settings!$B$30,Q141&gt;Settings!$B$37),0,1)</x:f>
        <x:v>1</x:v>
      </x:c>
      <x:c r="X141" s="15" t="n">
        <x:f>IF(AND(W141=1,Q141&lt;=Settings!$B$36),1,0)</x:f>
        <x:v>1</x:v>
      </x:c>
    </x:row>
    <x:row r="142">
      <x:c r="A142">
        <x:v>2</x:v>
      </x:c>
      <x:c r="B142">
        <x:v>17</x:v>
      </x:c>
      <x:c r="C142" s="13" t="n">
        <x:f>Arrivals!F142</x:f>
        <x:v>1027.0324901083075</x:v>
      </x:c>
      <x:c r="D142" s="13" t="n">
        <x:f>Arrivals!K142</x:f>
        <x:v>300</x:v>
      </x:c>
      <x:c r="E142" s="14" t="n">
        <x:f>D142*8/Settings!$B$28+Settings!$B$29</x:f>
        <x:v>24.02</x:v>
      </x:c>
      <x:c r="F142" s="14">
        <x:f t="shared" si="32"/>
        <x:v>1027.0324901083075</x:v>
      </x:c>
      <x:c r="G142" s="14">
        <x:f t="shared" si="30"/>
        <x:v>1050.4342732342654</x:v>
      </x:c>
      <x:c r="H142" s="14">
        <x:f t="shared" si="33"/>
        <x:v>1050.4342732342654</x:v>
      </x:c>
      <x:c r="I142" s="14" t="n">
        <x:f>MOD(H142-Settings!$B$32,Settings!$B$33)</x:f>
        <x:v>330.43427323426545</x:v>
      </x:c>
      <x:c r="J142" s="14" t="n">
        <x:f>IF(I142&lt;Settings!$B$30,IF(Settings!$B$30-I142&gt;=E142,H142,H142+(Settings!$B$30-I142)+Settings!$B$31),H142+(Settings!$B$33-I142))</x:f>
        <x:v>1050.4342732342654</x:v>
      </x:c>
      <x:c r="K142" s="14">
        <x:f t="shared" si="34"/>
        <x:v>1074.4542732342654</x:v>
      </x:c>
      <x:c r="L142" s="14">
        <x:f t="shared" si="35"/>
        <x:v>1074.4542732342654</x:v>
      </x:c>
      <x:c r="M142" s="14">
        <x:f t="shared" si="31"/>
        <x:v>1056.0669801319848</x:v>
      </x:c>
      <x:c r="N142" s="14">
        <x:f t="shared" si="36"/>
        <x:v>1074.4542732342654</x:v>
      </x:c>
      <x:c r="O142" s="13" t="n">
        <x:f>Arrivals!I142</x:f>
        <x:v>0.8703330816527688</x:v>
      </x:c>
      <x:c r="P142" s="14">
        <x:f t="shared" si="37"/>
        <x:v>1075.3246063159181</x:v>
      </x:c>
      <x:c r="Q142" s="14">
        <x:f t="shared" si="38"/>
        <x:v>48.292116207610661</x:v>
      </x:c>
      <x:c r="R142" s="14">
        <x:f t="shared" si="39"/>
        <x:v>23.401783125957991</x:v>
      </x:c>
      <x:c r="S142" s="14">
        <x:f t="shared" si="40"/>
        <x:v>0</x:v>
      </x:c>
      <x:c r="T142" s="14">
        <x:f t="shared" si="41"/>
        <x:v>0</x:v>
      </x:c>
      <x:c r="U142" s="14">
        <x:f t="shared" si="42"/>
        <x:v>23.401783125957991</x:v>
      </x:c>
      <x:c r="V142" t="str">
        <x:f>IF(MOD(C142-Settings!$B$32,Settings!$B$33)&lt;Settings!$B$30,"Up","Down")</x:f>
        <x:v>Up</x:v>
      </x:c>
      <x:c r="W142" s="15" t="n">
        <x:f>IF(OR(E142&gt;Settings!$B$30,Q142&gt;Settings!$B$37),0,1)</x:f>
        <x:v>1</x:v>
      </x:c>
      <x:c r="X142" s="15" t="n">
        <x:f>IF(AND(W142=1,Q142&lt;=Settings!$B$36),1,0)</x:f>
        <x:v>1</x:v>
      </x:c>
    </x:row>
    <x:row r="143">
      <x:c r="A143">
        <x:v>2</x:v>
      </x:c>
      <x:c r="B143">
        <x:v>18</x:v>
      </x:c>
      <x:c r="C143" s="13" t="n">
        <x:f>Arrivals!F143</x:f>
        <x:v>1077.6035878333767</x:v>
      </x:c>
      <x:c r="D143" s="13" t="n">
        <x:f>Arrivals!K143</x:f>
        <x:v>300</x:v>
      </x:c>
      <x:c r="E143" s="14" t="n">
        <x:f>D143*8/Settings!$B$28+Settings!$B$29</x:f>
        <x:v>24.02</x:v>
      </x:c>
      <x:c r="F143" s="14">
        <x:f t="shared" si="32"/>
        <x:v>1077.6035878333767</x:v>
      </x:c>
      <x:c r="G143" s="14">
        <x:f t="shared" si="30"/>
        <x:v>1074.4542732342654</x:v>
      </x:c>
      <x:c r="H143" s="14">
        <x:f t="shared" si="33"/>
        <x:v>1077.6035878333767</x:v>
      </x:c>
      <x:c r="I143" s="14" t="n">
        <x:f>MOD(H143-Settings!$B$32,Settings!$B$33)</x:f>
        <x:v>357.60358783337665</x:v>
      </x:c>
      <x:c r="J143" s="14" t="n">
        <x:f>IF(I143&lt;Settings!$B$30,IF(Settings!$B$30-I143&gt;=E143,H143,H143+(Settings!$B$30-I143)+Settings!$B$31),H143+(Settings!$B$33-I143))</x:f>
        <x:v>1077.6035878333767</x:v>
      </x:c>
      <x:c r="K143" s="14">
        <x:f t="shared" si="34"/>
        <x:v>1101.6235878333766</x:v>
      </x:c>
      <x:c r="L143" s="14">
        <x:f t="shared" si="35"/>
        <x:v>1101.6235878333766</x:v>
      </x:c>
      <x:c r="M143" s="14">
        <x:f t="shared" si="31"/>
        <x:v>1075.3246063159181</x:v>
      </x:c>
      <x:c r="N143" s="14">
        <x:f t="shared" si="36"/>
        <x:v>1101.6235878333766</x:v>
      </x:c>
      <x:c r="O143" s="13" t="n">
        <x:f>Arrivals!I143</x:f>
        <x:v>2.251665730056941</x:v>
      </x:c>
      <x:c r="P143" s="14">
        <x:f t="shared" si="37"/>
        <x:v>1103.8752535634335</x:v>
      </x:c>
      <x:c r="Q143" s="14">
        <x:f t="shared" si="38"/>
        <x:v>26.271665730056839</x:v>
      </x:c>
      <x:c r="R143" s="14">
        <x:f t="shared" si="39"/>
        <x:v>0</x:v>
      </x:c>
      <x:c r="S143" s="14">
        <x:f t="shared" si="40"/>
        <x:v>0</x:v>
      </x:c>
      <x:c r="T143" s="14">
        <x:f t="shared" si="41"/>
        <x:v>0</x:v>
      </x:c>
      <x:c r="U143" s="14">
        <x:f t="shared" si="42"/>
        <x:v>0</x:v>
      </x:c>
      <x:c r="V143" t="str">
        <x:f>IF(MOD(C143-Settings!$B$32,Settings!$B$33)&lt;Settings!$B$30,"Up","Down")</x:f>
        <x:v>Up</x:v>
      </x:c>
      <x:c r="W143" s="15" t="n">
        <x:f>IF(OR(E143&gt;Settings!$B$30,Q143&gt;Settings!$B$37),0,1)</x:f>
        <x:v>1</x:v>
      </x:c>
      <x:c r="X143" s="15" t="n">
        <x:f>IF(AND(W143=1,Q143&lt;=Settings!$B$36),1,0)</x:f>
        <x:v>1</x:v>
      </x:c>
    </x:row>
    <x:row r="144">
      <x:c r="A144">
        <x:v>2</x:v>
      </x:c>
      <x:c r="B144">
        <x:v>19</x:v>
      </x:c>
      <x:c r="C144" s="13" t="n">
        <x:f>Arrivals!F144</x:f>
        <x:v>1217.2715597712122</x:v>
      </x:c>
      <x:c r="D144" s="13" t="n">
        <x:f>Arrivals!K144</x:f>
        <x:v>300</x:v>
      </x:c>
      <x:c r="E144" s="14" t="n">
        <x:f>D144*8/Settings!$B$28+Settings!$B$29</x:f>
        <x:v>24.02</x:v>
      </x:c>
      <x:c r="F144" s="14">
        <x:f t="shared" si="32"/>
        <x:v>1217.2715597712122</x:v>
      </x:c>
      <x:c r="G144" s="14">
        <x:f t="shared" si="30"/>
        <x:v>1101.6235878333766</x:v>
      </x:c>
      <x:c r="H144" s="14">
        <x:f t="shared" si="33"/>
        <x:v>1217.2715597712122</x:v>
      </x:c>
      <x:c r="I144" s="14" t="n">
        <x:f>MOD(H144-Settings!$B$32,Settings!$B$33)</x:f>
        <x:v>497.2715597712122</x:v>
      </x:c>
      <x:c r="J144" s="14" t="n">
        <x:f>IF(I144&lt;Settings!$B$30,IF(Settings!$B$30-I144&gt;=E144,H144,H144+(Settings!$B$30-I144)+Settings!$B$31),H144+(Settings!$B$33-I144))</x:f>
        <x:v>1217.2715597712122</x:v>
      </x:c>
      <x:c r="K144" s="14">
        <x:f t="shared" si="34"/>
        <x:v>1241.2915597712122</x:v>
      </x:c>
      <x:c r="L144" s="14">
        <x:f t="shared" si="35"/>
        <x:v>1241.2915597712122</x:v>
      </x:c>
      <x:c r="M144" s="14">
        <x:f t="shared" si="31"/>
        <x:v>1103.8752535634335</x:v>
      </x:c>
      <x:c r="N144" s="14">
        <x:f t="shared" si="36"/>
        <x:v>1241.2915597712122</x:v>
      </x:c>
      <x:c r="O144" s="13" t="n">
        <x:f>Arrivals!I144</x:f>
        <x:v>4.166665703392146</x:v>
      </x:c>
      <x:c r="P144" s="14">
        <x:f t="shared" si="37"/>
        <x:v>1245.4582254746044</x:v>
      </x:c>
      <x:c r="Q144" s="14">
        <x:f t="shared" si="38"/>
        <x:v>28.186665703392237</x:v>
      </x:c>
      <x:c r="R144" s="14">
        <x:f t="shared" si="39"/>
        <x:v>0</x:v>
      </x:c>
      <x:c r="S144" s="14">
        <x:f t="shared" si="40"/>
        <x:v>0</x:v>
      </x:c>
      <x:c r="T144" s="14">
        <x:f t="shared" si="41"/>
        <x:v>0</x:v>
      </x:c>
      <x:c r="U144" s="14">
        <x:f t="shared" si="42"/>
        <x:v>0</x:v>
      </x:c>
      <x:c r="V144" t="str">
        <x:f>IF(MOD(C144-Settings!$B$32,Settings!$B$33)&lt;Settings!$B$30,"Up","Down")</x:f>
        <x:v>Up</x:v>
      </x:c>
      <x:c r="W144" s="15" t="n">
        <x:f>IF(OR(E144&gt;Settings!$B$30,Q144&gt;Settings!$B$37),0,1)</x:f>
        <x:v>1</x:v>
      </x:c>
      <x:c r="X144" s="15" t="n">
        <x:f>IF(AND(W144=1,Q144&lt;=Settings!$B$36),1,0)</x:f>
        <x:v>1</x:v>
      </x:c>
    </x:row>
    <x:row r="145">
      <x:c r="A145">
        <x:v>2</x:v>
      </x:c>
      <x:c r="B145">
        <x:v>20</x:v>
      </x:c>
      <x:c r="C145" s="13" t="n">
        <x:f>Arrivals!F145</x:f>
        <x:v>1226.8889245089488</x:v>
      </x:c>
      <x:c r="D145" s="13" t="n">
        <x:f>Arrivals!K145</x:f>
        <x:v>300</x:v>
      </x:c>
      <x:c r="E145" s="14" t="n">
        <x:f>D145*8/Settings!$B$28+Settings!$B$29</x:f>
        <x:v>24.02</x:v>
      </x:c>
      <x:c r="F145" s="14">
        <x:f t="shared" si="32"/>
        <x:v>1226.8889245089488</x:v>
      </x:c>
      <x:c r="G145" s="14">
        <x:f t="shared" si="30"/>
        <x:v>1241.2915597712122</x:v>
      </x:c>
      <x:c r="H145" s="14">
        <x:f t="shared" si="33"/>
        <x:v>1241.2915597712122</x:v>
      </x:c>
      <x:c r="I145" s="14" t="n">
        <x:f>MOD(H145-Settings!$B$32,Settings!$B$33)</x:f>
        <x:v>521.2915597712122</x:v>
      </x:c>
      <x:c r="J145" s="14" t="n">
        <x:f>IF(I145&lt;Settings!$B$30,IF(Settings!$B$30-I145&gt;=E145,H145,H145+(Settings!$B$30-I145)+Settings!$B$31),H145+(Settings!$B$33-I145))</x:f>
        <x:v>1241.2915597712122</x:v>
      </x:c>
      <x:c r="K145" s="14">
        <x:f t="shared" si="34"/>
        <x:v>1265.3115597712122</x:v>
      </x:c>
      <x:c r="L145" s="14">
        <x:f t="shared" si="35"/>
        <x:v>1265.3115597712122</x:v>
      </x:c>
      <x:c r="M145" s="14">
        <x:f t="shared" si="31"/>
        <x:v>1245.4582254746044</x:v>
      </x:c>
      <x:c r="N145" s="14">
        <x:f t="shared" si="36"/>
        <x:v>1265.3115597712122</x:v>
      </x:c>
      <x:c r="O145" s="13" t="n">
        <x:f>Arrivals!I145</x:f>
        <x:v>1.9014524521624507</x:v>
      </x:c>
      <x:c r="P145" s="14">
        <x:f t="shared" si="37"/>
        <x:v>1267.2130122233746</x:v>
      </x:c>
      <x:c r="Q145" s="14">
        <x:f t="shared" si="38"/>
        <x:v>40.324087714425787</x:v>
      </x:c>
      <x:c r="R145" s="14">
        <x:f t="shared" si="39"/>
        <x:v>14.402635262263402</x:v>
      </x:c>
      <x:c r="S145" s="14">
        <x:f t="shared" si="40"/>
        <x:v>0</x:v>
      </x:c>
      <x:c r="T145" s="14">
        <x:f t="shared" si="41"/>
        <x:v>0</x:v>
      </x:c>
      <x:c r="U145" s="14">
        <x:f t="shared" si="42"/>
        <x:v>14.402635262263402</x:v>
      </x:c>
      <x:c r="V145" t="str">
        <x:f>IF(MOD(C145-Settings!$B$32,Settings!$B$33)&lt;Settings!$B$30,"Up","Down")</x:f>
        <x:v>Up</x:v>
      </x:c>
      <x:c r="W145" s="15" t="n">
        <x:f>IF(OR(E145&gt;Settings!$B$30,Q145&gt;Settings!$B$37),0,1)</x:f>
        <x:v>1</x:v>
      </x:c>
      <x:c r="X145" s="15" t="n">
        <x:f>IF(AND(W145=1,Q145&lt;=Settings!$B$36),1,0)</x:f>
        <x:v>1</x:v>
      </x:c>
    </x:row>
    <x:row r="146">
      <x:c r="A146">
        <x:v>2</x:v>
      </x:c>
      <x:c r="B146">
        <x:v>21</x:v>
      </x:c>
      <x:c r="C146" s="13" t="n">
        <x:f>Arrivals!F146</x:f>
        <x:v>1237.6147391426828</x:v>
      </x:c>
      <x:c r="D146" s="13" t="n">
        <x:f>Arrivals!K146</x:f>
        <x:v>300</x:v>
      </x:c>
      <x:c r="E146" s="14" t="n">
        <x:f>D146*8/Settings!$B$28+Settings!$B$29</x:f>
        <x:v>24.02</x:v>
      </x:c>
      <x:c r="F146" s="14">
        <x:f t="shared" si="32"/>
        <x:v>1237.6147391426828</x:v>
      </x:c>
      <x:c r="G146" s="14">
        <x:f t="shared" si="30"/>
        <x:v>1265.3115597712122</x:v>
      </x:c>
      <x:c r="H146" s="14">
        <x:f t="shared" si="33"/>
        <x:v>1265.3115597712122</x:v>
      </x:c>
      <x:c r="I146" s="14" t="n">
        <x:f>MOD(H146-Settings!$B$32,Settings!$B$33)</x:f>
        <x:v>545.3115597712122</x:v>
      </x:c>
      <x:c r="J146" s="14" t="n">
        <x:f>IF(I146&lt;Settings!$B$30,IF(Settings!$B$30-I146&gt;=E146,H146,H146+(Settings!$B$30-I146)+Settings!$B$31),H146+(Settings!$B$33-I146))</x:f>
        <x:v>1265.3115597712122</x:v>
      </x:c>
      <x:c r="K146" s="14">
        <x:f t="shared" si="34"/>
        <x:v>1289.3315597712121</x:v>
      </x:c>
      <x:c r="L146" s="14">
        <x:f t="shared" si="35"/>
        <x:v>1289.3315597712121</x:v>
      </x:c>
      <x:c r="M146" s="14">
        <x:f t="shared" si="31"/>
        <x:v>1267.2130122233746</x:v>
      </x:c>
      <x:c r="N146" s="14">
        <x:f t="shared" si="36"/>
        <x:v>1289.3315597712121</x:v>
      </x:c>
      <x:c r="O146" s="13" t="n">
        <x:f>Arrivals!I146</x:f>
        <x:v>5.921234612496285</x:v>
      </x:c>
      <x:c r="P146" s="14">
        <x:f t="shared" si="37"/>
        <x:v>1295.2527943837085</x:v>
      </x:c>
      <x:c r="Q146" s="14">
        <x:f t="shared" si="38"/>
        <x:v>57.638055241025768</x:v>
      </x:c>
      <x:c r="R146" s="14">
        <x:f t="shared" si="39"/>
        <x:v>27.696820628529395</x:v>
      </x:c>
      <x:c r="S146" s="14">
        <x:f t="shared" si="40"/>
        <x:v>0</x:v>
      </x:c>
      <x:c r="T146" s="14">
        <x:f t="shared" si="41"/>
        <x:v>0</x:v>
      </x:c>
      <x:c r="U146" s="14">
        <x:f t="shared" si="42"/>
        <x:v>27.696820628529395</x:v>
      </x:c>
      <x:c r="V146" t="str">
        <x:f>IF(MOD(C146-Settings!$B$32,Settings!$B$33)&lt;Settings!$B$30,"Up","Down")</x:f>
        <x:v>Up</x:v>
      </x:c>
      <x:c r="W146" s="15" t="n">
        <x:f>IF(OR(E146&gt;Settings!$B$30,Q146&gt;Settings!$B$37),0,1)</x:f>
        <x:v>1</x:v>
      </x:c>
      <x:c r="X146" s="15" t="n">
        <x:f>IF(AND(W146=1,Q146&lt;=Settings!$B$36),1,0)</x:f>
        <x:v>1</x:v>
      </x:c>
    </x:row>
    <x:row r="147">
      <x:c r="A147">
        <x:v>2</x:v>
      </x:c>
      <x:c r="B147">
        <x:v>22</x:v>
      </x:c>
      <x:c r="C147" s="13" t="n">
        <x:f>Arrivals!F147</x:f>
        <x:v>1254.5120625272186</x:v>
      </x:c>
      <x:c r="D147" s="13" t="n">
        <x:f>Arrivals!K147</x:f>
        <x:v>300</x:v>
      </x:c>
      <x:c r="E147" s="14" t="n">
        <x:f>D147*8/Settings!$B$28+Settings!$B$29</x:f>
        <x:v>24.02</x:v>
      </x:c>
      <x:c r="F147" s="14">
        <x:f t="shared" si="32"/>
        <x:v>1254.5120625272186</x:v>
      </x:c>
      <x:c r="G147" s="14">
        <x:f t="shared" si="30"/>
        <x:v>1289.3315597712121</x:v>
      </x:c>
      <x:c r="H147" s="14">
        <x:f t="shared" si="33"/>
        <x:v>1289.3315597712121</x:v>
      </x:c>
      <x:c r="I147" s="14" t="n">
        <x:f>MOD(H147-Settings!$B$32,Settings!$B$33)</x:f>
        <x:v>569.3315597712121</x:v>
      </x:c>
      <x:c r="J147" s="14" t="n">
        <x:f>IF(I147&lt;Settings!$B$30,IF(Settings!$B$30-I147&gt;=E147,H147,H147+(Settings!$B$30-I147)+Settings!$B$31),H147+(Settings!$B$33-I147))</x:f>
        <x:v>1289.3315597712121</x:v>
      </x:c>
      <x:c r="K147" s="14">
        <x:f t="shared" si="34"/>
        <x:v>1313.3515597712121</x:v>
      </x:c>
      <x:c r="L147" s="14">
        <x:f t="shared" si="35"/>
        <x:v>1313.3515597712121</x:v>
      </x:c>
      <x:c r="M147" s="14">
        <x:f t="shared" si="31"/>
        <x:v>1295.2527943837085</x:v>
      </x:c>
      <x:c r="N147" s="14">
        <x:f t="shared" si="36"/>
        <x:v>1313.3515597712121</x:v>
      </x:c>
      <x:c r="O147" s="13" t="n">
        <x:f>Arrivals!I147</x:f>
        <x:v>1.281191015902401</x:v>
      </x:c>
      <x:c r="P147" s="14">
        <x:f t="shared" si="37"/>
        <x:v>1314.6327507871144</x:v>
      </x:c>
      <x:c r="Q147" s="14">
        <x:f t="shared" si="38"/>
        <x:v>60.120688259895815</x:v>
      </x:c>
      <x:c r="R147" s="14">
        <x:f t="shared" si="39"/>
        <x:v>34.81949724399351</x:v>
      </x:c>
      <x:c r="S147" s="14">
        <x:f t="shared" si="40"/>
        <x:v>0</x:v>
      </x:c>
      <x:c r="T147" s="14">
        <x:f t="shared" si="41"/>
        <x:v>0</x:v>
      </x:c>
      <x:c r="U147" s="14">
        <x:f t="shared" si="42"/>
        <x:v>34.81949724399351</x:v>
      </x:c>
      <x:c r="V147" t="str">
        <x:f>IF(MOD(C147-Settings!$B$32,Settings!$B$33)&lt;Settings!$B$30,"Up","Down")</x:f>
        <x:v>Up</x:v>
      </x:c>
      <x:c r="W147" s="15" t="n">
        <x:f>IF(OR(E147&gt;Settings!$B$30,Q147&gt;Settings!$B$37),0,1)</x:f>
        <x:v>1</x:v>
      </x:c>
      <x:c r="X147" s="15" t="n">
        <x:f>IF(AND(W147=1,Q147&lt;=Settings!$B$36),1,0)</x:f>
        <x:v>1</x:v>
      </x:c>
    </x:row>
    <x:row r="148">
      <x:c r="A148">
        <x:v>2</x:v>
      </x:c>
      <x:c r="B148">
        <x:v>23</x:v>
      </x:c>
      <x:c r="C148" s="13" t="n">
        <x:f>Arrivals!F148</x:f>
        <x:v>1262.8718017902374</x:v>
      </x:c>
      <x:c r="D148" s="13" t="n">
        <x:f>Arrivals!K148</x:f>
        <x:v>300</x:v>
      </x:c>
      <x:c r="E148" s="14" t="n">
        <x:f>D148*8/Settings!$B$28+Settings!$B$29</x:f>
        <x:v>24.02</x:v>
      </x:c>
      <x:c r="F148" s="14">
        <x:f t="shared" si="32"/>
        <x:v>1262.8718017902374</x:v>
      </x:c>
      <x:c r="G148" s="14">
        <x:f t="shared" si="30"/>
        <x:v>1313.3515597712121</x:v>
      </x:c>
      <x:c r="H148" s="14">
        <x:f t="shared" si="33"/>
        <x:v>1313.3515597712121</x:v>
      </x:c>
      <x:c r="I148" s="14" t="n">
        <x:f>MOD(H148-Settings!$B$32,Settings!$B$33)</x:f>
        <x:v>593.3515597712121</x:v>
      </x:c>
      <x:c r="J148" s="14" t="n">
        <x:f>IF(I148&lt;Settings!$B$30,IF(Settings!$B$30-I148&gt;=E148,H148,H148+(Settings!$B$30-I148)+Settings!$B$31),H148+(Settings!$B$33-I148))</x:f>
        <x:v>1440</x:v>
      </x:c>
      <x:c r="K148" s="14">
        <x:f t="shared" si="34"/>
        <x:v>1464.02</x:v>
      </x:c>
      <x:c r="L148" s="14">
        <x:f t="shared" si="35"/>
        <x:v>1464.02</x:v>
      </x:c>
      <x:c r="M148" s="14">
        <x:f t="shared" si="31"/>
        <x:v>1314.6327507871144</x:v>
      </x:c>
      <x:c r="N148" s="14">
        <x:f t="shared" si="36"/>
        <x:v>1464.02</x:v>
      </x:c>
      <x:c r="O148" s="13" t="n">
        <x:f>Arrivals!I148</x:f>
        <x:v>1.1320926244351432</x:v>
      </x:c>
      <x:c r="P148" s="14">
        <x:f t="shared" si="37"/>
        <x:v>1465.1520926244352</x:v>
      </x:c>
      <x:c r="Q148" s="14">
        <x:f t="shared" si="38"/>
        <x:v>202.28029083419779</x:v>
      </x:c>
      <x:c r="R148" s="14">
        <x:f t="shared" si="39"/>
        <x:v>50.479757980974682</x:v>
      </x:c>
      <x:c r="S148" s="14">
        <x:f t="shared" si="40"/>
        <x:v>126.64844022878788</x:v>
      </x:c>
      <x:c r="T148" s="14">
        <x:f t="shared" si="41"/>
        <x:v>0</x:v>
      </x:c>
      <x:c r="U148" s="14">
        <x:f t="shared" si="42"/>
        <x:v>177.12819820976256</x:v>
      </x:c>
      <x:c r="V148" t="str">
        <x:f>IF(MOD(C148-Settings!$B$32,Settings!$B$33)&lt;Settings!$B$30,"Up","Down")</x:f>
        <x:v>Up</x:v>
      </x:c>
      <x:c r="W148" s="15" t="n">
        <x:f>IF(OR(E148&gt;Settings!$B$30,Q148&gt;Settings!$B$37),0,1)</x:f>
        <x:v>1</x:v>
      </x:c>
      <x:c r="X148" s="15" t="n">
        <x:f>IF(AND(W148=1,Q148&lt;=Settings!$B$36),1,0)</x:f>
        <x:v>0</x:v>
      </x:c>
    </x:row>
    <x:row r="149">
      <x:c r="A149">
        <x:v>2</x:v>
      </x:c>
      <x:c r="B149">
        <x:v>24</x:v>
      </x:c>
      <x:c r="C149" s="13" t="n">
        <x:f>Arrivals!F149</x:f>
        <x:v>1394.4865654066307</x:v>
      </x:c>
      <x:c r="D149" s="13" t="n">
        <x:f>Arrivals!K149</x:f>
        <x:v>300</x:v>
      </x:c>
      <x:c r="E149" s="14" t="n">
        <x:f>D149*8/Settings!$B$28+Settings!$B$29</x:f>
        <x:v>24.02</x:v>
      </x:c>
      <x:c r="F149" s="14">
        <x:f t="shared" si="32"/>
        <x:v>1394.4865654066307</x:v>
      </x:c>
      <x:c r="G149" s="14">
        <x:f t="shared" si="30"/>
        <x:v>1464.02</x:v>
      </x:c>
      <x:c r="H149" s="14">
        <x:f t="shared" si="33"/>
        <x:v>1464.02</x:v>
      </x:c>
      <x:c r="I149" s="14" t="n">
        <x:f>MOD(H149-Settings!$B$32,Settings!$B$33)</x:f>
        <x:v>24.019999999999982</x:v>
      </x:c>
      <x:c r="J149" s="14" t="n">
        <x:f>IF(I149&lt;Settings!$B$30,IF(Settings!$B$30-I149&gt;=E149,H149,H149+(Settings!$B$30-I149)+Settings!$B$31),H149+(Settings!$B$33-I149))</x:f>
        <x:v>1464.02</x:v>
      </x:c>
      <x:c r="K149" s="14">
        <x:f t="shared" si="34"/>
        <x:v>1488.04</x:v>
      </x:c>
      <x:c r="L149" s="14">
        <x:f t="shared" si="35"/>
        <x:v>1488.04</x:v>
      </x:c>
      <x:c r="M149" s="14">
        <x:f t="shared" si="31"/>
        <x:v>1465.1520926244352</x:v>
      </x:c>
      <x:c r="N149" s="14">
        <x:f t="shared" si="36"/>
        <x:v>1488.04</x:v>
      </x:c>
      <x:c r="O149" s="13" t="n">
        <x:f>Arrivals!I149</x:f>
        <x:v>8.692563366761537</x:v>
      </x:c>
      <x:c r="P149" s="14">
        <x:f t="shared" si="37"/>
        <x:v>1496.7325633667615</x:v>
      </x:c>
      <x:c r="Q149" s="14">
        <x:f t="shared" si="38"/>
        <x:v>102.24599796013081</x:v>
      </x:c>
      <x:c r="R149" s="14">
        <x:f t="shared" si="39"/>
        <x:v>69.533434593369293</x:v>
      </x:c>
      <x:c r="S149" s="14">
        <x:f t="shared" si="40"/>
        <x:v>0</x:v>
      </x:c>
      <x:c r="T149" s="14">
        <x:f t="shared" si="41"/>
        <x:v>0</x:v>
      </x:c>
      <x:c r="U149" s="14">
        <x:f t="shared" si="42"/>
        <x:v>69.533434593369293</x:v>
      </x:c>
      <x:c r="V149" t="str">
        <x:f>IF(MOD(C149-Settings!$B$32,Settings!$B$33)&lt;Settings!$B$30,"Up","Down")</x:f>
        <x:v>Down</x:v>
      </x:c>
      <x:c r="W149" s="15" t="n">
        <x:f>IF(OR(E149&gt;Settings!$B$30,Q149&gt;Settings!$B$37),0,1)</x:f>
        <x:v>1</x:v>
      </x:c>
      <x:c r="X149" s="15" t="n">
        <x:f>IF(AND(W149=1,Q149&lt;=Settings!$B$36),1,0)</x:f>
        <x:v>1</x:v>
      </x:c>
    </x:row>
    <x:row r="150">
      <x:c r="A150">
        <x:v>2</x:v>
      </x:c>
      <x:c r="B150">
        <x:v>25</x:v>
      </x:c>
      <x:c r="C150" s="13" t="n">
        <x:f>Arrivals!F150</x:f>
        <x:v>1474.3848582850928</x:v>
      </x:c>
      <x:c r="D150" s="13" t="n">
        <x:f>Arrivals!K150</x:f>
        <x:v>300</x:v>
      </x:c>
      <x:c r="E150" s="14" t="n">
        <x:f>D150*8/Settings!$B$28+Settings!$B$29</x:f>
        <x:v>24.02</x:v>
      </x:c>
      <x:c r="F150" s="14">
        <x:f t="shared" si="32"/>
        <x:v>1474.3848582850928</x:v>
      </x:c>
      <x:c r="G150" s="14">
        <x:f t="shared" si="30"/>
        <x:v>1488.04</x:v>
      </x:c>
      <x:c r="H150" s="14">
        <x:f t="shared" si="33"/>
        <x:v>1488.04</x:v>
      </x:c>
      <x:c r="I150" s="14" t="n">
        <x:f>MOD(H150-Settings!$B$32,Settings!$B$33)</x:f>
        <x:v>48.039999999999964</x:v>
      </x:c>
      <x:c r="J150" s="14" t="n">
        <x:f>IF(I150&lt;Settings!$B$30,IF(Settings!$B$30-I150&gt;=E150,H150,H150+(Settings!$B$30-I150)+Settings!$B$31),H150+(Settings!$B$33-I150))</x:f>
        <x:v>1488.04</x:v>
      </x:c>
      <x:c r="K150" s="14">
        <x:f t="shared" si="34"/>
        <x:v>1512.06</x:v>
      </x:c>
      <x:c r="L150" s="14">
        <x:f t="shared" si="35"/>
        <x:v>1512.06</x:v>
      </x:c>
      <x:c r="M150" s="14">
        <x:f t="shared" si="31"/>
        <x:v>1496.7325633667615</x:v>
      </x:c>
      <x:c r="N150" s="14">
        <x:f t="shared" si="36"/>
        <x:v>1512.06</x:v>
      </x:c>
      <x:c r="O150" s="13" t="n">
        <x:f>Arrivals!I150</x:f>
        <x:v>0.1406839109591394</x:v>
      </x:c>
      <x:c r="P150" s="14">
        <x:f t="shared" si="37"/>
        <x:v>1512.200683910959</x:v>
      </x:c>
      <x:c r="Q150" s="14">
        <x:f t="shared" si="38"/>
        <x:v>37.815825625866182</x:v>
      </x:c>
      <x:c r="R150" s="14">
        <x:f t="shared" si="39"/>
        <x:v>13.655141714907131</x:v>
      </x:c>
      <x:c r="S150" s="14">
        <x:f t="shared" si="40"/>
        <x:v>0</x:v>
      </x:c>
      <x:c r="T150" s="14">
        <x:f t="shared" si="41"/>
        <x:v>0</x:v>
      </x:c>
      <x:c r="U150" s="14">
        <x:f t="shared" si="42"/>
        <x:v>13.655141714907131</x:v>
      </x:c>
      <x:c r="V150" t="str">
        <x:f>IF(MOD(C150-Settings!$B$32,Settings!$B$33)&lt;Settings!$B$30,"Up","Down")</x:f>
        <x:v>Up</x:v>
      </x:c>
      <x:c r="W150" s="15" t="n">
        <x:f>IF(OR(E150&gt;Settings!$B$30,Q150&gt;Settings!$B$37),0,1)</x:f>
        <x:v>1</x:v>
      </x:c>
      <x:c r="X150" s="15" t="n">
        <x:f>IF(AND(W150=1,Q150&lt;=Settings!$B$36),1,0)</x:f>
        <x:v>1</x:v>
      </x:c>
    </x:row>
    <x:row r="151">
      <x:c r="A151">
        <x:v>2</x:v>
      </x:c>
      <x:c r="B151">
        <x:v>26</x:v>
      </x:c>
      <x:c r="C151" s="13" t="n">
        <x:f>Arrivals!F151</x:f>
        <x:v>1488.2769927269687</x:v>
      </x:c>
      <x:c r="D151" s="13" t="n">
        <x:f>Arrivals!K151</x:f>
        <x:v>300</x:v>
      </x:c>
      <x:c r="E151" s="14" t="n">
        <x:f>D151*8/Settings!$B$28+Settings!$B$29</x:f>
        <x:v>24.02</x:v>
      </x:c>
      <x:c r="F151" s="14">
        <x:f t="shared" si="32"/>
        <x:v>1488.2769927269687</x:v>
      </x:c>
      <x:c r="G151" s="14">
        <x:f t="shared" si="30"/>
        <x:v>1512.06</x:v>
      </x:c>
      <x:c r="H151" s="14">
        <x:f t="shared" si="33"/>
        <x:v>1512.06</x:v>
      </x:c>
      <x:c r="I151" s="14" t="n">
        <x:f>MOD(H151-Settings!$B$32,Settings!$B$33)</x:f>
        <x:v>72.05999999999995</x:v>
      </x:c>
      <x:c r="J151" s="14" t="n">
        <x:f>IF(I151&lt;Settings!$B$30,IF(Settings!$B$30-I151&gt;=E151,H151,H151+(Settings!$B$30-I151)+Settings!$B$31),H151+(Settings!$B$33-I151))</x:f>
        <x:v>1512.06</x:v>
      </x:c>
      <x:c r="K151" s="14">
        <x:f t="shared" si="34"/>
        <x:v>1536.08</x:v>
      </x:c>
      <x:c r="L151" s="14">
        <x:f t="shared" si="35"/>
        <x:v>1536.08</x:v>
      </x:c>
      <x:c r="M151" s="14">
        <x:f t="shared" si="31"/>
        <x:v>1512.200683910959</x:v>
      </x:c>
      <x:c r="N151" s="14">
        <x:f t="shared" si="36"/>
        <x:v>1536.08</x:v>
      </x:c>
      <x:c r="O151" s="13" t="n">
        <x:f>Arrivals!I151</x:f>
        <x:v>7.439748189553662</x:v>
      </x:c>
      <x:c r="P151" s="14">
        <x:f t="shared" si="37"/>
        <x:v>1543.5197481895536</x:v>
      </x:c>
      <x:c r="Q151" s="14">
        <x:f t="shared" si="38"/>
        <x:v>55.24275546258491</x:v>
      </x:c>
      <x:c r="R151" s="14">
        <x:f t="shared" si="39"/>
        <x:v>23.783007273031217</x:v>
      </x:c>
      <x:c r="S151" s="14">
        <x:f t="shared" si="40"/>
        <x:v>0</x:v>
      </x:c>
      <x:c r="T151" s="14">
        <x:f t="shared" si="41"/>
        <x:v>0</x:v>
      </x:c>
      <x:c r="U151" s="14">
        <x:f t="shared" si="42"/>
        <x:v>23.783007273031217</x:v>
      </x:c>
      <x:c r="V151" t="str">
        <x:f>IF(MOD(C151-Settings!$B$32,Settings!$B$33)&lt;Settings!$B$30,"Up","Down")</x:f>
        <x:v>Up</x:v>
      </x:c>
      <x:c r="W151" s="15" t="n">
        <x:f>IF(OR(E151&gt;Settings!$B$30,Q151&gt;Settings!$B$37),0,1)</x:f>
        <x:v>1</x:v>
      </x:c>
      <x:c r="X151" s="15" t="n">
        <x:f>IF(AND(W151=1,Q151&lt;=Settings!$B$36),1,0)</x:f>
        <x:v>1</x:v>
      </x:c>
    </x:row>
    <x:row r="152">
      <x:c r="A152">
        <x:v>2</x:v>
      </x:c>
      <x:c r="B152">
        <x:v>27</x:v>
      </x:c>
      <x:c r="C152" s="13" t="n">
        <x:f>Arrivals!F152</x:f>
        <x:v>1574.8214742015525</x:v>
      </x:c>
      <x:c r="D152" s="13" t="n">
        <x:f>Arrivals!K152</x:f>
        <x:v>300</x:v>
      </x:c>
      <x:c r="E152" s="14" t="n">
        <x:f>D152*8/Settings!$B$28+Settings!$B$29</x:f>
        <x:v>24.02</x:v>
      </x:c>
      <x:c r="F152" s="14">
        <x:f t="shared" si="32"/>
        <x:v>1574.8214742015525</x:v>
      </x:c>
      <x:c r="G152" s="14">
        <x:f t="shared" si="30"/>
        <x:v>1536.08</x:v>
      </x:c>
      <x:c r="H152" s="14">
        <x:f t="shared" si="33"/>
        <x:v>1574.8214742015525</x:v>
      </x:c>
      <x:c r="I152" s="14" t="n">
        <x:f>MOD(H152-Settings!$B$32,Settings!$B$33)</x:f>
        <x:v>134.82147420155252</x:v>
      </x:c>
      <x:c r="J152" s="14" t="n">
        <x:f>IF(I152&lt;Settings!$B$30,IF(Settings!$B$30-I152&gt;=E152,H152,H152+(Settings!$B$30-I152)+Settings!$B$31),H152+(Settings!$B$33-I152))</x:f>
        <x:v>1574.8214742015525</x:v>
      </x:c>
      <x:c r="K152" s="14">
        <x:f t="shared" si="34"/>
        <x:v>1598.8414742015525</x:v>
      </x:c>
      <x:c r="L152" s="14">
        <x:f t="shared" si="35"/>
        <x:v>1598.8414742015525</x:v>
      </x:c>
      <x:c r="M152" s="14">
        <x:f t="shared" si="31"/>
        <x:v>1543.5197481895536</x:v>
      </x:c>
      <x:c r="N152" s="14">
        <x:f t="shared" si="36"/>
        <x:v>1598.8414742015525</x:v>
      </x:c>
      <x:c r="O152" s="13" t="n">
        <x:f>Arrivals!I152</x:f>
        <x:v>2.3579434641345514</x:v>
      </x:c>
      <x:c r="P152" s="14">
        <x:f t="shared" si="37"/>
        <x:v>1601.199417665687</x:v>
      </x:c>
      <x:c r="Q152" s="14">
        <x:f t="shared" si="38"/>
        <x:v>26.377943464134432</x:v>
      </x:c>
      <x:c r="R152" s="14">
        <x:f t="shared" si="39"/>
        <x:v>0</x:v>
      </x:c>
      <x:c r="S152" s="14">
        <x:f t="shared" si="40"/>
        <x:v>0</x:v>
      </x:c>
      <x:c r="T152" s="14">
        <x:f t="shared" si="41"/>
        <x:v>0</x:v>
      </x:c>
      <x:c r="U152" s="14">
        <x:f t="shared" si="42"/>
        <x:v>0</x:v>
      </x:c>
      <x:c r="V152" t="str">
        <x:f>IF(MOD(C152-Settings!$B$32,Settings!$B$33)&lt;Settings!$B$30,"Up","Down")</x:f>
        <x:v>Up</x:v>
      </x:c>
      <x:c r="W152" s="15" t="n">
        <x:f>IF(OR(E152&gt;Settings!$B$30,Q152&gt;Settings!$B$37),0,1)</x:f>
        <x:v>1</x:v>
      </x:c>
      <x:c r="X152" s="15" t="n">
        <x:f>IF(AND(W152=1,Q152&lt;=Settings!$B$36),1,0)</x:f>
        <x:v>1</x:v>
      </x:c>
    </x:row>
    <x:row r="153">
      <x:c r="A153">
        <x:v>2</x:v>
      </x:c>
      <x:c r="B153">
        <x:v>28</x:v>
      </x:c>
      <x:c r="C153" s="13" t="n">
        <x:f>Arrivals!F153</x:f>
        <x:v>1620.4410105272486</x:v>
      </x:c>
      <x:c r="D153" s="13" t="n">
        <x:f>Arrivals!K153</x:f>
        <x:v>300</x:v>
      </x:c>
      <x:c r="E153" s="14" t="n">
        <x:f>D153*8/Settings!$B$28+Settings!$B$29</x:f>
        <x:v>24.02</x:v>
      </x:c>
      <x:c r="F153" s="14">
        <x:f t="shared" si="32"/>
        <x:v>1620.4410105272486</x:v>
      </x:c>
      <x:c r="G153" s="14">
        <x:f t="shared" si="30"/>
        <x:v>1598.8414742015525</x:v>
      </x:c>
      <x:c r="H153" s="14">
        <x:f t="shared" si="33"/>
        <x:v>1620.4410105272486</x:v>
      </x:c>
      <x:c r="I153" s="14" t="n">
        <x:f>MOD(H153-Settings!$B$32,Settings!$B$33)</x:f>
        <x:v>180.44101052724864</x:v>
      </x:c>
      <x:c r="J153" s="14" t="n">
        <x:f>IF(I153&lt;Settings!$B$30,IF(Settings!$B$30-I153&gt;=E153,H153,H153+(Settings!$B$30-I153)+Settings!$B$31),H153+(Settings!$B$33-I153))</x:f>
        <x:v>1620.4410105272486</x:v>
      </x:c>
      <x:c r="K153" s="14">
        <x:f t="shared" si="34"/>
        <x:v>1644.4610105272486</x:v>
      </x:c>
      <x:c r="L153" s="14">
        <x:f t="shared" si="35"/>
        <x:v>1644.4610105272486</x:v>
      </x:c>
      <x:c r="M153" s="14">
        <x:f t="shared" si="31"/>
        <x:v>1601.199417665687</x:v>
      </x:c>
      <x:c r="N153" s="14">
        <x:f t="shared" si="36"/>
        <x:v>1644.4610105272486</x:v>
      </x:c>
      <x:c r="O153" s="13" t="n">
        <x:f>Arrivals!I153</x:f>
        <x:v>3.9783538188920575</x:v>
      </x:c>
      <x:c r="P153" s="14">
        <x:f t="shared" si="37"/>
        <x:v>1648.4393643461406</x:v>
      </x:c>
      <x:c r="Q153" s="14">
        <x:f t="shared" si="38"/>
        <x:v>27.998353818891928</x:v>
      </x:c>
      <x:c r="R153" s="14">
        <x:f t="shared" si="39"/>
        <x:v>0</x:v>
      </x:c>
      <x:c r="S153" s="14">
        <x:f t="shared" si="40"/>
        <x:v>0</x:v>
      </x:c>
      <x:c r="T153" s="14">
        <x:f t="shared" si="41"/>
        <x:v>0</x:v>
      </x:c>
      <x:c r="U153" s="14">
        <x:f t="shared" si="42"/>
        <x:v>0</x:v>
      </x:c>
      <x:c r="V153" t="str">
        <x:f>IF(MOD(C153-Settings!$B$32,Settings!$B$33)&lt;Settings!$B$30,"Up","Down")</x:f>
        <x:v>Up</x:v>
      </x:c>
      <x:c r="W153" s="15" t="n">
        <x:f>IF(OR(E153&gt;Settings!$B$30,Q153&gt;Settings!$B$37),0,1)</x:f>
        <x:v>1</x:v>
      </x:c>
      <x:c r="X153" s="15" t="n">
        <x:f>IF(AND(W153=1,Q153&lt;=Settings!$B$36),1,0)</x:f>
        <x:v>1</x:v>
      </x:c>
    </x:row>
    <x:row r="154">
      <x:c r="A154">
        <x:v>2</x:v>
      </x:c>
      <x:c r="B154">
        <x:v>29</x:v>
      </x:c>
      <x:c r="C154" s="13" t="n">
        <x:f>Arrivals!F154</x:f>
        <x:v>1660.750690717062</x:v>
      </x:c>
      <x:c r="D154" s="13" t="n">
        <x:f>Arrivals!K154</x:f>
        <x:v>300</x:v>
      </x:c>
      <x:c r="E154" s="14" t="n">
        <x:f>D154*8/Settings!$B$28+Settings!$B$29</x:f>
        <x:v>24.02</x:v>
      </x:c>
      <x:c r="F154" s="14">
        <x:f t="shared" si="32"/>
        <x:v>1660.7506907170621</x:v>
      </x:c>
      <x:c r="G154" s="14">
        <x:f t="shared" si="30"/>
        <x:v>1644.4610105272486</x:v>
      </x:c>
      <x:c r="H154" s="14">
        <x:f t="shared" si="33"/>
        <x:v>1660.7506907170621</x:v>
      </x:c>
      <x:c r="I154" s="14" t="n">
        <x:f>MOD(H154-Settings!$B$32,Settings!$B$33)</x:f>
        <x:v>220.75069071706207</x:v>
      </x:c>
      <x:c r="J154" s="14" t="n">
        <x:f>IF(I154&lt;Settings!$B$30,IF(Settings!$B$30-I154&gt;=E154,H154,H154+(Settings!$B$30-I154)+Settings!$B$31),H154+(Settings!$B$33-I154))</x:f>
        <x:v>1660.750690717062</x:v>
      </x:c>
      <x:c r="K154" s="14">
        <x:f t="shared" si="34"/>
        <x:v>1684.7706907170621</x:v>
      </x:c>
      <x:c r="L154" s="14">
        <x:f t="shared" si="35"/>
        <x:v>1684.7706907170621</x:v>
      </x:c>
      <x:c r="M154" s="14">
        <x:f t="shared" si="31"/>
        <x:v>1648.4393643461406</x:v>
      </x:c>
      <x:c r="N154" s="14">
        <x:f t="shared" si="36"/>
        <x:v>1684.7706907170621</x:v>
      </x:c>
      <x:c r="O154" s="13" t="n">
        <x:f>Arrivals!I154</x:f>
        <x:v>2.7743714864685773</x:v>
      </x:c>
      <x:c r="P154" s="14">
        <x:f t="shared" si="37"/>
        <x:v>1687.5450622035307</x:v>
      </x:c>
      <x:c r="Q154" s="14">
        <x:f t="shared" si="38"/>
        <x:v>26.794371486468663</x:v>
      </x:c>
      <x:c r="R154" s="14">
        <x:f t="shared" si="39"/>
        <x:v>0</x:v>
      </x:c>
      <x:c r="S154" s="14">
        <x:f t="shared" si="40"/>
        <x:v>0</x:v>
      </x:c>
      <x:c r="T154" s="14">
        <x:f t="shared" si="41"/>
        <x:v>0</x:v>
      </x:c>
      <x:c r="U154" s="14">
        <x:f t="shared" si="42"/>
        <x:v>0</x:v>
      </x:c>
      <x:c r="V154" t="str">
        <x:f>IF(MOD(C154-Settings!$B$32,Settings!$B$33)&lt;Settings!$B$30,"Up","Down")</x:f>
        <x:v>Up</x:v>
      </x:c>
      <x:c r="W154" s="15" t="n">
        <x:f>IF(OR(E154&gt;Settings!$B$30,Q154&gt;Settings!$B$37),0,1)</x:f>
        <x:v>1</x:v>
      </x:c>
      <x:c r="X154" s="15" t="n">
        <x:f>IF(AND(W154=1,Q154&lt;=Settings!$B$36),1,0)</x:f>
        <x:v>1</x:v>
      </x:c>
    </x:row>
    <x:row r="155">
      <x:c r="A155">
        <x:v>2</x:v>
      </x:c>
      <x:c r="B155">
        <x:v>30</x:v>
      </x:c>
      <x:c r="C155" s="13" t="n">
        <x:f>Arrivals!F155</x:f>
        <x:v>1693.5298481581306</x:v>
      </x:c>
      <x:c r="D155" s="13" t="n">
        <x:f>Arrivals!K155</x:f>
        <x:v>300</x:v>
      </x:c>
      <x:c r="E155" s="14" t="n">
        <x:f>D155*8/Settings!$B$28+Settings!$B$29</x:f>
        <x:v>24.02</x:v>
      </x:c>
      <x:c r="F155" s="14">
        <x:f t="shared" si="32"/>
        <x:v>1693.5298481581306</x:v>
      </x:c>
      <x:c r="G155" s="14">
        <x:f t="shared" si="30"/>
        <x:v>1684.7706907170621</x:v>
      </x:c>
      <x:c r="H155" s="14">
        <x:f t="shared" si="33"/>
        <x:v>1693.5298481581306</x:v>
      </x:c>
      <x:c r="I155" s="14" t="n">
        <x:f>MOD(H155-Settings!$B$32,Settings!$B$33)</x:f>
        <x:v>253.52984815813056</x:v>
      </x:c>
      <x:c r="J155" s="14" t="n">
        <x:f>IF(I155&lt;Settings!$B$30,IF(Settings!$B$30-I155&gt;=E155,H155,H155+(Settings!$B$30-I155)+Settings!$B$31),H155+(Settings!$B$33-I155))</x:f>
        <x:v>1693.5298481581306</x:v>
      </x:c>
      <x:c r="K155" s="14">
        <x:f t="shared" si="34"/>
        <x:v>1717.5498481581305</x:v>
      </x:c>
      <x:c r="L155" s="14">
        <x:f t="shared" si="35"/>
        <x:v>1717.5498481581305</x:v>
      </x:c>
      <x:c r="M155" s="14">
        <x:f t="shared" si="31"/>
        <x:v>1687.5450622035307</x:v>
      </x:c>
      <x:c r="N155" s="14">
        <x:f t="shared" si="36"/>
        <x:v>1717.5498481581305</x:v>
      </x:c>
      <x:c r="O155" s="13" t="n">
        <x:f>Arrivals!I155</x:f>
        <x:v>1.121662338323415</x:v>
      </x:c>
      <x:c r="P155" s="14">
        <x:f t="shared" si="37"/>
        <x:v>1718.6715104964539</x:v>
      </x:c>
      <x:c r="Q155" s="14">
        <x:f t="shared" si="38"/>
        <x:v>25.141662338323385</x:v>
      </x:c>
      <x:c r="R155" s="14">
        <x:f t="shared" si="39"/>
        <x:v>0</x:v>
      </x:c>
      <x:c r="S155" s="14">
        <x:f t="shared" si="40"/>
        <x:v>0</x:v>
      </x:c>
      <x:c r="T155" s="14">
        <x:f t="shared" si="41"/>
        <x:v>0</x:v>
      </x:c>
      <x:c r="U155" s="14">
        <x:f t="shared" si="42"/>
        <x:v>0</x:v>
      </x:c>
      <x:c r="V155" t="str">
        <x:f>IF(MOD(C155-Settings!$B$32,Settings!$B$33)&lt;Settings!$B$30,"Up","Down")</x:f>
        <x:v>Up</x:v>
      </x:c>
      <x:c r="W155" s="15" t="n">
        <x:f>IF(OR(E155&gt;Settings!$B$30,Q155&gt;Settings!$B$37),0,1)</x:f>
        <x:v>1</x:v>
      </x:c>
      <x:c r="X155" s="15" t="n">
        <x:f>IF(AND(W155=1,Q155&lt;=Settings!$B$36),1,0)</x:f>
        <x:v>1</x:v>
      </x:c>
    </x:row>
    <x:row r="156">
      <x:c r="A156">
        <x:v>2</x:v>
      </x:c>
      <x:c r="B156">
        <x:v>31</x:v>
      </x:c>
      <x:c r="C156" s="13" t="n">
        <x:f>Arrivals!F156</x:f>
        <x:v>1729.1482293782265</x:v>
      </x:c>
      <x:c r="D156" s="13" t="n">
        <x:f>Arrivals!K156</x:f>
        <x:v>300</x:v>
      </x:c>
      <x:c r="E156" s="14" t="n">
        <x:f>D156*8/Settings!$B$28+Settings!$B$29</x:f>
        <x:v>24.02</x:v>
      </x:c>
      <x:c r="F156" s="14">
        <x:f t="shared" si="32"/>
        <x:v>1729.1482293782265</x:v>
      </x:c>
      <x:c r="G156" s="14">
        <x:f t="shared" si="30"/>
        <x:v>1717.5498481581305</x:v>
      </x:c>
      <x:c r="H156" s="14">
        <x:f t="shared" si="33"/>
        <x:v>1729.1482293782265</x:v>
      </x:c>
      <x:c r="I156" s="14" t="n">
        <x:f>MOD(H156-Settings!$B$32,Settings!$B$33)</x:f>
        <x:v>289.14822937822646</x:v>
      </x:c>
      <x:c r="J156" s="14" t="n">
        <x:f>IF(I156&lt;Settings!$B$30,IF(Settings!$B$30-I156&gt;=E156,H156,H156+(Settings!$B$30-I156)+Settings!$B$31),H156+(Settings!$B$33-I156))</x:f>
        <x:v>1729.1482293782265</x:v>
      </x:c>
      <x:c r="K156" s="14">
        <x:f t="shared" si="34"/>
        <x:v>1753.1682293782264</x:v>
      </x:c>
      <x:c r="L156" s="14">
        <x:f t="shared" si="35"/>
        <x:v>1753.1682293782264</x:v>
      </x:c>
      <x:c r="M156" s="14">
        <x:f t="shared" si="31"/>
        <x:v>1718.6715104964539</x:v>
      </x:c>
      <x:c r="N156" s="14">
        <x:f t="shared" si="36"/>
        <x:v>1753.1682293782264</x:v>
      </x:c>
      <x:c r="O156" s="13" t="n">
        <x:f>Arrivals!I156</x:f>
        <x:v>6.87045381201894</x:v>
      </x:c>
      <x:c r="P156" s="14">
        <x:f t="shared" si="37"/>
        <x:v>1760.0386831902454</x:v>
      </x:c>
      <x:c r="Q156" s="14">
        <x:f t="shared" si="38"/>
        <x:v>30.890453812018905</x:v>
      </x:c>
      <x:c r="R156" s="14">
        <x:f t="shared" si="39"/>
        <x:v>0</x:v>
      </x:c>
      <x:c r="S156" s="14">
        <x:f t="shared" si="40"/>
        <x:v>0</x:v>
      </x:c>
      <x:c r="T156" s="14">
        <x:f t="shared" si="41"/>
        <x:v>0</x:v>
      </x:c>
      <x:c r="U156" s="14">
        <x:f t="shared" si="42"/>
        <x:v>0</x:v>
      </x:c>
      <x:c r="V156" t="str">
        <x:f>IF(MOD(C156-Settings!$B$32,Settings!$B$33)&lt;Settings!$B$30,"Up","Down")</x:f>
        <x:v>Up</x:v>
      </x:c>
      <x:c r="W156" s="15" t="n">
        <x:f>IF(OR(E156&gt;Settings!$B$30,Q156&gt;Settings!$B$37),0,1)</x:f>
        <x:v>1</x:v>
      </x:c>
      <x:c r="X156" s="15" t="n">
        <x:f>IF(AND(W156=1,Q156&lt;=Settings!$B$36),1,0)</x:f>
        <x:v>1</x:v>
      </x:c>
    </x:row>
    <x:row r="157">
      <x:c r="A157">
        <x:v>2</x:v>
      </x:c>
      <x:c r="B157">
        <x:v>32</x:v>
      </x:c>
      <x:c r="C157" s="13" t="n">
        <x:f>Arrivals!F157</x:f>
        <x:v>1747.9586473086165</x:v>
      </x:c>
      <x:c r="D157" s="13" t="n">
        <x:f>Arrivals!K157</x:f>
        <x:v>300</x:v>
      </x:c>
      <x:c r="E157" s="14" t="n">
        <x:f>D157*8/Settings!$B$28+Settings!$B$29</x:f>
        <x:v>24.02</x:v>
      </x:c>
      <x:c r="F157" s="14">
        <x:f t="shared" si="32"/>
        <x:v>1747.9586473086165</x:v>
      </x:c>
      <x:c r="G157" s="14">
        <x:f t="shared" si="30"/>
        <x:v>1753.1682293782264</x:v>
      </x:c>
      <x:c r="H157" s="14">
        <x:f t="shared" si="33"/>
        <x:v>1753.1682293782264</x:v>
      </x:c>
      <x:c r="I157" s="14" t="n">
        <x:f>MOD(H157-Settings!$B$32,Settings!$B$33)</x:f>
        <x:v>313.16822937822644</x:v>
      </x:c>
      <x:c r="J157" s="14" t="n">
        <x:f>IF(I157&lt;Settings!$B$30,IF(Settings!$B$30-I157&gt;=E157,H157,H157+(Settings!$B$30-I157)+Settings!$B$31),H157+(Settings!$B$33-I157))</x:f>
        <x:v>1753.1682293782264</x:v>
      </x:c>
      <x:c r="K157" s="14">
        <x:f t="shared" si="34"/>
        <x:v>1777.1882293782264</x:v>
      </x:c>
      <x:c r="L157" s="14">
        <x:f t="shared" si="35"/>
        <x:v>1777.1882293782264</x:v>
      </x:c>
      <x:c r="M157" s="14">
        <x:f t="shared" si="31"/>
        <x:v>1760.0386831902454</x:v>
      </x:c>
      <x:c r="N157" s="14">
        <x:f t="shared" si="36"/>
        <x:v>1777.1882293782264</x:v>
      </x:c>
      <x:c r="O157" s="13" t="n">
        <x:f>Arrivals!I157</x:f>
        <x:v>1.1199503363703516</x:v>
      </x:c>
      <x:c r="P157" s="14">
        <x:f t="shared" si="37"/>
        <x:v>1778.3081797145967</x:v>
      </x:c>
      <x:c r="Q157" s="14">
        <x:f t="shared" si="38"/>
        <x:v>30.349532405980199</x:v>
      </x:c>
      <x:c r="R157" s="14">
        <x:f t="shared" si="39"/>
        <x:v>5.2095820696099508</x:v>
      </x:c>
      <x:c r="S157" s="14">
        <x:f t="shared" si="40"/>
        <x:v>0</x:v>
      </x:c>
      <x:c r="T157" s="14">
        <x:f t="shared" si="41"/>
        <x:v>0</x:v>
      </x:c>
      <x:c r="U157" s="14">
        <x:f t="shared" si="42"/>
        <x:v>5.2095820696099508</x:v>
      </x:c>
      <x:c r="V157" t="str">
        <x:f>IF(MOD(C157-Settings!$B$32,Settings!$B$33)&lt;Settings!$B$30,"Up","Down")</x:f>
        <x:v>Up</x:v>
      </x:c>
      <x:c r="W157" s="15" t="n">
        <x:f>IF(OR(E157&gt;Settings!$B$30,Q157&gt;Settings!$B$37),0,1)</x:f>
        <x:v>1</x:v>
      </x:c>
      <x:c r="X157" s="15" t="n">
        <x:f>IF(AND(W157=1,Q157&lt;=Settings!$B$36),1,0)</x:f>
        <x:v>1</x:v>
      </x:c>
    </x:row>
    <x:row r="158">
      <x:c r="A158">
        <x:v>2</x:v>
      </x:c>
      <x:c r="B158">
        <x:v>33</x:v>
      </x:c>
      <x:c r="C158" s="13" t="n">
        <x:f>Arrivals!F158</x:f>
        <x:v>1755.0725451904593</x:v>
      </x:c>
      <x:c r="D158" s="13" t="n">
        <x:f>Arrivals!K158</x:f>
        <x:v>300</x:v>
      </x:c>
      <x:c r="E158" s="14" t="n">
        <x:f>D158*8/Settings!$B$28+Settings!$B$29</x:f>
        <x:v>24.02</x:v>
      </x:c>
      <x:c r="F158" s="14">
        <x:f t="shared" si="32"/>
        <x:v>1755.0725451904593</x:v>
      </x:c>
      <x:c r="G158" s="14">
        <x:f t="shared" si="30"/>
        <x:v>1777.1882293782264</x:v>
      </x:c>
      <x:c r="H158" s="14">
        <x:f t="shared" si="33"/>
        <x:v>1777.1882293782264</x:v>
      </x:c>
      <x:c r="I158" s="14" t="n">
        <x:f>MOD(H158-Settings!$B$32,Settings!$B$33)</x:f>
        <x:v>337.1882293782264</x:v>
      </x:c>
      <x:c r="J158" s="14" t="n">
        <x:f>IF(I158&lt;Settings!$B$30,IF(Settings!$B$30-I158&gt;=E158,H158,H158+(Settings!$B$30-I158)+Settings!$B$31),H158+(Settings!$B$33-I158))</x:f>
        <x:v>1777.1882293782264</x:v>
      </x:c>
      <x:c r="K158" s="14">
        <x:f t="shared" si="34"/>
        <x:v>1801.2082293782264</x:v>
      </x:c>
      <x:c r="L158" s="14">
        <x:f t="shared" si="35"/>
        <x:v>1801.2082293782264</x:v>
      </x:c>
      <x:c r="M158" s="14">
        <x:f t="shared" si="31"/>
        <x:v>1778.3081797145967</x:v>
      </x:c>
      <x:c r="N158" s="14">
        <x:f t="shared" si="36"/>
        <x:v>1801.2082293782264</x:v>
      </x:c>
      <x:c r="O158" s="13" t="n">
        <x:f>Arrivals!I158</x:f>
        <x:v>1.944166794862909</x:v>
      </x:c>
      <x:c r="P158" s="14">
        <x:f t="shared" si="37"/>
        <x:v>1803.1523961730893</x:v>
      </x:c>
      <x:c r="Q158" s="14">
        <x:f t="shared" si="38"/>
        <x:v>48.079850982629978</x:v>
      </x:c>
      <x:c r="R158" s="14">
        <x:f t="shared" si="39"/>
        <x:v>22.115684187767101</x:v>
      </x:c>
      <x:c r="S158" s="14">
        <x:f t="shared" si="40"/>
        <x:v>0</x:v>
      </x:c>
      <x:c r="T158" s="14">
        <x:f t="shared" si="41"/>
        <x:v>0</x:v>
      </x:c>
      <x:c r="U158" s="14">
        <x:f t="shared" si="42"/>
        <x:v>22.115684187767101</x:v>
      </x:c>
      <x:c r="V158" t="str">
        <x:f>IF(MOD(C158-Settings!$B$32,Settings!$B$33)&lt;Settings!$B$30,"Up","Down")</x:f>
        <x:v>Up</x:v>
      </x:c>
      <x:c r="W158" s="15" t="n">
        <x:f>IF(OR(E158&gt;Settings!$B$30,Q158&gt;Settings!$B$37),0,1)</x:f>
        <x:v>1</x:v>
      </x:c>
      <x:c r="X158" s="15" t="n">
        <x:f>IF(AND(W158=1,Q158&lt;=Settings!$B$36),1,0)</x:f>
        <x:v>1</x:v>
      </x:c>
    </x:row>
    <x:row r="159">
      <x:c r="A159">
        <x:v>2</x:v>
      </x:c>
      <x:c r="B159">
        <x:v>34</x:v>
      </x:c>
      <x:c r="C159" s="13" t="n">
        <x:f>Arrivals!F159</x:f>
        <x:v>1762.8483814709277</x:v>
      </x:c>
      <x:c r="D159" s="13" t="n">
        <x:f>Arrivals!K159</x:f>
        <x:v>300</x:v>
      </x:c>
      <x:c r="E159" s="14" t="n">
        <x:f>D159*8/Settings!$B$28+Settings!$B$29</x:f>
        <x:v>24.02</x:v>
      </x:c>
      <x:c r="F159" s="14">
        <x:f t="shared" si="32"/>
        <x:v>1762.8483814709277</x:v>
      </x:c>
      <x:c r="G159" s="14" t="n">
        <x:f t="shared" ref="G159:G190" si="43">K158</x:f>
        <x:v>1801.2082293782264</x:v>
      </x:c>
      <x:c r="H159" s="14">
        <x:f t="shared" si="33"/>
        <x:v>1801.2082293782264</x:v>
      </x:c>
      <x:c r="I159" s="14" t="n">
        <x:f>MOD(H159-Settings!$B$32,Settings!$B$33)</x:f>
        <x:v>361.2082293782264</x:v>
      </x:c>
      <x:c r="J159" s="14" t="n">
        <x:f>IF(I159&lt;Settings!$B$30,IF(Settings!$B$30-I159&gt;=E159,H159,H159+(Settings!$B$30-I159)+Settings!$B$31),H159+(Settings!$B$33-I159))</x:f>
        <x:v>1801.2082293782264</x:v>
      </x:c>
      <x:c r="K159" s="14">
        <x:f t="shared" si="34"/>
        <x:v>1825.2282293782264</x:v>
      </x:c>
      <x:c r="L159" s="14">
        <x:f t="shared" si="35"/>
        <x:v>1825.2282293782264</x:v>
      </x:c>
      <x:c r="M159" s="14" t="n">
        <x:f t="shared" ref="M159:M190" si="44">P158</x:f>
        <x:v>1803.1523961730893</x:v>
      </x:c>
      <x:c r="N159" s="14">
        <x:f t="shared" si="36"/>
        <x:v>1825.2282293782264</x:v>
      </x:c>
      <x:c r="O159" s="13" t="n">
        <x:f>Arrivals!I159</x:f>
        <x:v>5.563193493000758</x:v>
      </x:c>
      <x:c r="P159" s="14">
        <x:f t="shared" si="37"/>
        <x:v>1830.791422871227</x:v>
      </x:c>
      <x:c r="Q159" s="14">
        <x:f t="shared" si="38"/>
        <x:v>67.943041400299307</x:v>
      </x:c>
      <x:c r="R159" s="14">
        <x:f t="shared" si="39"/>
        <x:v>38.359847907298672</x:v>
      </x:c>
      <x:c r="S159" s="14">
        <x:f t="shared" si="40"/>
        <x:v>0</x:v>
      </x:c>
      <x:c r="T159" s="14">
        <x:f t="shared" si="41"/>
        <x:v>0</x:v>
      </x:c>
      <x:c r="U159" s="14">
        <x:f t="shared" si="42"/>
        <x:v>38.359847907298672</x:v>
      </x:c>
      <x:c r="V159" t="str">
        <x:f>IF(MOD(C159-Settings!$B$32,Settings!$B$33)&lt;Settings!$B$30,"Up","Down")</x:f>
        <x:v>Up</x:v>
      </x:c>
      <x:c r="W159" s="15" t="n">
        <x:f>IF(OR(E159&gt;Settings!$B$30,Q159&gt;Settings!$B$37),0,1)</x:f>
        <x:v>1</x:v>
      </x:c>
      <x:c r="X159" s="15" t="n">
        <x:f>IF(AND(W159=1,Q159&lt;=Settings!$B$36),1,0)</x:f>
        <x:v>1</x:v>
      </x:c>
    </x:row>
    <x:row r="160">
      <x:c r="A160">
        <x:v>2</x:v>
      </x:c>
      <x:c r="B160">
        <x:v>35</x:v>
      </x:c>
      <x:c r="C160" s="13" t="n">
        <x:f>Arrivals!F160</x:f>
        <x:v>1904.3124500282</x:v>
      </x:c>
      <x:c r="D160" s="13" t="n">
        <x:f>Arrivals!K160</x:f>
        <x:v>300</x:v>
      </x:c>
      <x:c r="E160" s="14" t="n">
        <x:f>D160*8/Settings!$B$28+Settings!$B$29</x:f>
        <x:v>24.02</x:v>
      </x:c>
      <x:c r="F160" s="14">
        <x:f t="shared" si="32"/>
        <x:v>1904.3124500281999</x:v>
      </x:c>
      <x:c r="G160" s="14">
        <x:f t="shared" si="43"/>
        <x:v>1825.2282293782264</x:v>
      </x:c>
      <x:c r="H160" s="14">
        <x:f t="shared" si="33"/>
        <x:v>1904.3124500281999</x:v>
      </x:c>
      <x:c r="I160" s="14" t="n">
        <x:f>MOD(H160-Settings!$B$32,Settings!$B$33)</x:f>
        <x:v>464.3124500281999</x:v>
      </x:c>
      <x:c r="J160" s="14" t="n">
        <x:f>IF(I160&lt;Settings!$B$30,IF(Settings!$B$30-I160&gt;=E160,H160,H160+(Settings!$B$30-I160)+Settings!$B$31),H160+(Settings!$B$33-I160))</x:f>
        <x:v>1904.3124500282</x:v>
      </x:c>
      <x:c r="K160" s="14">
        <x:f t="shared" si="34"/>
        <x:v>1928.3324500281999</x:v>
      </x:c>
      <x:c r="L160" s="14">
        <x:f t="shared" si="35"/>
        <x:v>1928.3324500281999</x:v>
      </x:c>
      <x:c r="M160" s="14">
        <x:f t="shared" si="44"/>
        <x:v>1830.791422871227</x:v>
      </x:c>
      <x:c r="N160" s="14">
        <x:f t="shared" si="36"/>
        <x:v>1928.3324500281999</x:v>
      </x:c>
      <x:c r="O160" s="13" t="n">
        <x:f>Arrivals!I160</x:f>
        <x:v>0.5670758531392689</x:v>
      </x:c>
      <x:c r="P160" s="14">
        <x:f t="shared" si="37"/>
        <x:v>1928.8995258813391</x:v>
      </x:c>
      <x:c r="Q160" s="14">
        <x:f t="shared" si="38"/>
        <x:v>24.58707585313914</x:v>
      </x:c>
      <x:c r="R160" s="14">
        <x:f t="shared" si="39"/>
        <x:v>0</x:v>
      </x:c>
      <x:c r="S160" s="14">
        <x:f t="shared" si="40"/>
        <x:v>0</x:v>
      </x:c>
      <x:c r="T160" s="14">
        <x:f t="shared" si="41"/>
        <x:v>0</x:v>
      </x:c>
      <x:c r="U160" s="14">
        <x:f t="shared" si="42"/>
        <x:v>0</x:v>
      </x:c>
      <x:c r="V160" t="str">
        <x:f>IF(MOD(C160-Settings!$B$32,Settings!$B$33)&lt;Settings!$B$30,"Up","Down")</x:f>
        <x:v>Up</x:v>
      </x:c>
      <x:c r="W160" s="15" t="n">
        <x:f>IF(OR(E160&gt;Settings!$B$30,Q160&gt;Settings!$B$37),0,1)</x:f>
        <x:v>1</x:v>
      </x:c>
      <x:c r="X160" s="15" t="n">
        <x:f>IF(AND(W160=1,Q160&lt;=Settings!$B$36),1,0)</x:f>
        <x:v>1</x:v>
      </x:c>
    </x:row>
    <x:row r="161">
      <x:c r="A161">
        <x:v>2</x:v>
      </x:c>
      <x:c r="B161">
        <x:v>36</x:v>
      </x:c>
      <x:c r="C161" s="13" t="n">
        <x:f>Arrivals!F161</x:f>
        <x:v>1943.5510571080517</x:v>
      </x:c>
      <x:c r="D161" s="13" t="n">
        <x:f>Arrivals!K161</x:f>
        <x:v>300</x:v>
      </x:c>
      <x:c r="E161" s="14" t="n">
        <x:f>D161*8/Settings!$B$28+Settings!$B$29</x:f>
        <x:v>24.02</x:v>
      </x:c>
      <x:c r="F161" s="14">
        <x:f t="shared" si="32"/>
        <x:v>1943.5510571080517</x:v>
      </x:c>
      <x:c r="G161" s="14">
        <x:f t="shared" si="43"/>
        <x:v>1928.3324500281999</x:v>
      </x:c>
      <x:c r="H161" s="14">
        <x:f t="shared" si="33"/>
        <x:v>1943.5510571080517</x:v>
      </x:c>
      <x:c r="I161" s="14" t="n">
        <x:f>MOD(H161-Settings!$B$32,Settings!$B$33)</x:f>
        <x:v>503.55105710805174</x:v>
      </x:c>
      <x:c r="J161" s="14" t="n">
        <x:f>IF(I161&lt;Settings!$B$30,IF(Settings!$B$30-I161&gt;=E161,H161,H161+(Settings!$B$30-I161)+Settings!$B$31),H161+(Settings!$B$33-I161))</x:f>
        <x:v>1943.5510571080517</x:v>
      </x:c>
      <x:c r="K161" s="14">
        <x:f t="shared" si="34"/>
        <x:v>1967.5710571080517</x:v>
      </x:c>
      <x:c r="L161" s="14">
        <x:f t="shared" si="35"/>
        <x:v>1967.5710571080517</x:v>
      </x:c>
      <x:c r="M161" s="14">
        <x:f t="shared" si="44"/>
        <x:v>1928.8995258813391</x:v>
      </x:c>
      <x:c r="N161" s="14">
        <x:f t="shared" si="36"/>
        <x:v>1967.5710571080517</x:v>
      </x:c>
      <x:c r="O161" s="13" t="n">
        <x:f>Arrivals!I161</x:f>
        <x:v>2.9371279709618983</x:v>
      </x:c>
      <x:c r="P161" s="14">
        <x:f t="shared" si="37"/>
        <x:v>1970.5081850790136</x:v>
      </x:c>
      <x:c r="Q161" s="14">
        <x:f t="shared" si="38"/>
        <x:v>26.957127970961892</x:v>
      </x:c>
      <x:c r="R161" s="14">
        <x:f t="shared" si="39"/>
        <x:v>0</x:v>
      </x:c>
      <x:c r="S161" s="14">
        <x:f t="shared" si="40"/>
        <x:v>0</x:v>
      </x:c>
      <x:c r="T161" s="14">
        <x:f t="shared" si="41"/>
        <x:v>0</x:v>
      </x:c>
      <x:c r="U161" s="14">
        <x:f t="shared" si="42"/>
        <x:v>0</x:v>
      </x:c>
      <x:c r="V161" t="str">
        <x:f>IF(MOD(C161-Settings!$B$32,Settings!$B$33)&lt;Settings!$B$30,"Up","Down")</x:f>
        <x:v>Up</x:v>
      </x:c>
      <x:c r="W161" s="15" t="n">
        <x:f>IF(OR(E161&gt;Settings!$B$30,Q161&gt;Settings!$B$37),0,1)</x:f>
        <x:v>1</x:v>
      </x:c>
      <x:c r="X161" s="15" t="n">
        <x:f>IF(AND(W161=1,Q161&lt;=Settings!$B$36),1,0)</x:f>
        <x:v>1</x:v>
      </x:c>
    </x:row>
    <x:row r="162">
      <x:c r="A162">
        <x:v>2</x:v>
      </x:c>
      <x:c r="B162">
        <x:v>37</x:v>
      </x:c>
      <x:c r="C162" s="13" t="n">
        <x:f>Arrivals!F162</x:f>
        <x:v>2040.0404770518392</x:v>
      </x:c>
      <x:c r="D162" s="13" t="n">
        <x:f>Arrivals!K162</x:f>
        <x:v>300</x:v>
      </x:c>
      <x:c r="E162" s="14" t="n">
        <x:f>D162*8/Settings!$B$28+Settings!$B$29</x:f>
        <x:v>24.02</x:v>
      </x:c>
      <x:c r="F162" s="14">
        <x:f t="shared" si="32"/>
        <x:v>2040.0404770518392</x:v>
      </x:c>
      <x:c r="G162" s="14">
        <x:f t="shared" si="43"/>
        <x:v>1967.5710571080517</x:v>
      </x:c>
      <x:c r="H162" s="14">
        <x:f t="shared" si="33"/>
        <x:v>2040.0404770518392</x:v>
      </x:c>
      <x:c r="I162" s="14" t="n">
        <x:f>MOD(H162-Settings!$B$32,Settings!$B$33)</x:f>
        <x:v>600.0404770518392</x:v>
      </x:c>
      <x:c r="J162" s="14" t="n">
        <x:f>IF(I162&lt;Settings!$B$30,IF(Settings!$B$30-I162&gt;=E162,H162,H162+(Settings!$B$30-I162)+Settings!$B$31),H162+(Settings!$B$33-I162))</x:f>
        <x:v>2160</x:v>
      </x:c>
      <x:c r="K162" s="14">
        <x:f t="shared" si="34"/>
        <x:v>2184.02</x:v>
      </x:c>
      <x:c r="L162" s="14">
        <x:f t="shared" si="35"/>
        <x:v>2184.02</x:v>
      </x:c>
      <x:c r="M162" s="14">
        <x:f t="shared" si="44"/>
        <x:v>1970.5081850790136</x:v>
      </x:c>
      <x:c r="N162" s="14">
        <x:f t="shared" si="36"/>
        <x:v>2184.02</x:v>
      </x:c>
      <x:c r="O162" s="13" t="n">
        <x:f>Arrivals!I162</x:f>
        <x:v>0.7127668126192868</x:v>
      </x:c>
      <x:c r="P162" s="14">
        <x:f t="shared" si="37"/>
        <x:v>2184.732766812619</x:v>
      </x:c>
      <x:c r="Q162" s="14">
        <x:f t="shared" si="38"/>
        <x:v>144.69228976077989</x:v>
      </x:c>
      <x:c r="R162" s="14">
        <x:f t="shared" si="39"/>
        <x:v>0</x:v>
      </x:c>
      <x:c r="S162" s="14">
        <x:f t="shared" si="40"/>
        <x:v>119.95952294816084</x:v>
      </x:c>
      <x:c r="T162" s="14">
        <x:f t="shared" si="41"/>
        <x:v>0</x:v>
      </x:c>
      <x:c r="U162" s="14">
        <x:f t="shared" si="42"/>
        <x:v>119.95952294816084</x:v>
      </x:c>
      <x:c r="V162" t="str">
        <x:f>IF(MOD(C162-Settings!$B$32,Settings!$B$33)&lt;Settings!$B$30,"Up","Down")</x:f>
        <x:v>Down</x:v>
      </x:c>
      <x:c r="W162" s="15" t="n">
        <x:f>IF(OR(E162&gt;Settings!$B$30,Q162&gt;Settings!$B$37),0,1)</x:f>
        <x:v>1</x:v>
      </x:c>
      <x:c r="X162" s="15" t="n">
        <x:f>IF(AND(W162=1,Q162&lt;=Settings!$B$36),1,0)</x:f>
        <x:v>0</x:v>
      </x:c>
    </x:row>
    <x:row r="163">
      <x:c r="A163">
        <x:v>2</x:v>
      </x:c>
      <x:c r="B163">
        <x:v>38</x:v>
      </x:c>
      <x:c r="C163" s="13" t="n">
        <x:f>Arrivals!F163</x:f>
        <x:v>2060.723483081795</x:v>
      </x:c>
      <x:c r="D163" s="13" t="n">
        <x:f>Arrivals!K163</x:f>
        <x:v>300</x:v>
      </x:c>
      <x:c r="E163" s="14" t="n">
        <x:f>D163*8/Settings!$B$28+Settings!$B$29</x:f>
        <x:v>24.02</x:v>
      </x:c>
      <x:c r="F163" s="14">
        <x:f t="shared" si="32"/>
        <x:v>2060.7234830817952</x:v>
      </x:c>
      <x:c r="G163" s="14">
        <x:f t="shared" si="43"/>
        <x:v>2184.02</x:v>
      </x:c>
      <x:c r="H163" s="14">
        <x:f t="shared" si="33"/>
        <x:v>2184.02</x:v>
      </x:c>
      <x:c r="I163" s="14" t="n">
        <x:f>MOD(H163-Settings!$B$32,Settings!$B$33)</x:f>
        <x:v>24.019999999999982</x:v>
      </x:c>
      <x:c r="J163" s="14" t="n">
        <x:f>IF(I163&lt;Settings!$B$30,IF(Settings!$B$30-I163&gt;=E163,H163,H163+(Settings!$B$30-I163)+Settings!$B$31),H163+(Settings!$B$33-I163))</x:f>
        <x:v>2184.02</x:v>
      </x:c>
      <x:c r="K163" s="14">
        <x:f t="shared" si="34"/>
        <x:v>2208.04</x:v>
      </x:c>
      <x:c r="L163" s="14">
        <x:f t="shared" si="35"/>
        <x:v>2208.04</x:v>
      </x:c>
      <x:c r="M163" s="14">
        <x:f t="shared" si="44"/>
        <x:v>2184.732766812619</x:v>
      </x:c>
      <x:c r="N163" s="14">
        <x:f t="shared" si="36"/>
        <x:v>2208.04</x:v>
      </x:c>
      <x:c r="O163" s="13" t="n">
        <x:f>Arrivals!I163</x:f>
        <x:v>0.9177569606258389</x:v>
      </x:c>
      <x:c r="P163" s="14">
        <x:f t="shared" si="37"/>
        <x:v>2208.9577569606258</x:v>
      </x:c>
      <x:c r="Q163" s="14">
        <x:f t="shared" si="38"/>
        <x:v>148.23427387883066</x:v>
      </x:c>
      <x:c r="R163" s="14">
        <x:f t="shared" si="39"/>
        <x:v>123.29651691820482</x:v>
      </x:c>
      <x:c r="S163" s="14">
        <x:f t="shared" si="40"/>
        <x:v>0</x:v>
      </x:c>
      <x:c r="T163" s="14">
        <x:f t="shared" si="41"/>
        <x:v>0</x:v>
      </x:c>
      <x:c r="U163" s="14">
        <x:f t="shared" si="42"/>
        <x:v>123.29651691820482</x:v>
      </x:c>
      <x:c r="V163" t="str">
        <x:f>IF(MOD(C163-Settings!$B$32,Settings!$B$33)&lt;Settings!$B$30,"Up","Down")</x:f>
        <x:v>Down</x:v>
      </x:c>
      <x:c r="W163" s="15" t="n">
        <x:f>IF(OR(E163&gt;Settings!$B$30,Q163&gt;Settings!$B$37),0,1)</x:f>
        <x:v>1</x:v>
      </x:c>
      <x:c r="X163" s="15" t="n">
        <x:f>IF(AND(W163=1,Q163&lt;=Settings!$B$36),1,0)</x:f>
        <x:v>0</x:v>
      </x:c>
    </x:row>
    <x:row r="164">
      <x:c r="A164">
        <x:v>2</x:v>
      </x:c>
      <x:c r="B164">
        <x:v>39</x:v>
      </x:c>
      <x:c r="C164" s="13" t="n">
        <x:f>Arrivals!F164</x:f>
        <x:v>2111.1811935803557</x:v>
      </x:c>
      <x:c r="D164" s="13" t="n">
        <x:f>Arrivals!K164</x:f>
        <x:v>300</x:v>
      </x:c>
      <x:c r="E164" s="14" t="n">
        <x:f>D164*8/Settings!$B$28+Settings!$B$29</x:f>
        <x:v>24.02</x:v>
      </x:c>
      <x:c r="F164" s="14">
        <x:f t="shared" si="32"/>
        <x:v>2111.1811935803557</x:v>
      </x:c>
      <x:c r="G164" s="14">
        <x:f t="shared" si="43"/>
        <x:v>2208.04</x:v>
      </x:c>
      <x:c r="H164" s="14">
        <x:f t="shared" si="33"/>
        <x:v>2208.04</x:v>
      </x:c>
      <x:c r="I164" s="14" t="n">
        <x:f>MOD(H164-Settings!$B$32,Settings!$B$33)</x:f>
        <x:v>48.039999999999964</x:v>
      </x:c>
      <x:c r="J164" s="14" t="n">
        <x:f>IF(I164&lt;Settings!$B$30,IF(Settings!$B$30-I164&gt;=E164,H164,H164+(Settings!$B$30-I164)+Settings!$B$31),H164+(Settings!$B$33-I164))</x:f>
        <x:v>2208.04</x:v>
      </x:c>
      <x:c r="K164" s="14">
        <x:f t="shared" si="34"/>
        <x:v>2232.06</x:v>
      </x:c>
      <x:c r="L164" s="14">
        <x:f t="shared" si="35"/>
        <x:v>2232.06</x:v>
      </x:c>
      <x:c r="M164" s="14">
        <x:f t="shared" si="44"/>
        <x:v>2208.9577569606258</x:v>
      </x:c>
      <x:c r="N164" s="14">
        <x:f t="shared" si="36"/>
        <x:v>2232.06</x:v>
      </x:c>
      <x:c r="O164" s="13" t="n">
        <x:f>Arrivals!I164</x:f>
        <x:v>6.118984208831415</x:v>
      </x:c>
      <x:c r="P164" s="14">
        <x:f t="shared" si="37"/>
        <x:v>2238.1789842088315</x:v>
      </x:c>
      <x:c r="Q164" s="14">
        <x:f t="shared" si="38"/>
        <x:v>126.99779062847574</x:v>
      </x:c>
      <x:c r="R164" s="14">
        <x:f t="shared" si="39"/>
        <x:v>96.858806419644225</x:v>
      </x:c>
      <x:c r="S164" s="14">
        <x:f t="shared" si="40"/>
        <x:v>0</x:v>
      </x:c>
      <x:c r="T164" s="14">
        <x:f t="shared" si="41"/>
        <x:v>0</x:v>
      </x:c>
      <x:c r="U164" s="14">
        <x:f t="shared" si="42"/>
        <x:v>96.858806419644225</x:v>
      </x:c>
      <x:c r="V164" t="str">
        <x:f>IF(MOD(C164-Settings!$B$32,Settings!$B$33)&lt;Settings!$B$30,"Up","Down")</x:f>
        <x:v>Down</x:v>
      </x:c>
      <x:c r="W164" s="15" t="n">
        <x:f>IF(OR(E164&gt;Settings!$B$30,Q164&gt;Settings!$B$37),0,1)</x:f>
        <x:v>1</x:v>
      </x:c>
      <x:c r="X164" s="15" t="n">
        <x:f>IF(AND(W164=1,Q164&lt;=Settings!$B$36),1,0)</x:f>
        <x:v>0</x:v>
      </x:c>
    </x:row>
    <x:row r="165">
      <x:c r="A165">
        <x:v>2</x:v>
      </x:c>
      <x:c r="B165">
        <x:v>40</x:v>
      </x:c>
      <x:c r="C165" s="13" t="n">
        <x:f>Arrivals!F165</x:f>
        <x:v>2125.8408071900676</x:v>
      </x:c>
      <x:c r="D165" s="13" t="n">
        <x:f>Arrivals!K165</x:f>
        <x:v>300</x:v>
      </x:c>
      <x:c r="E165" s="14" t="n">
        <x:f>D165*8/Settings!$B$28+Settings!$B$29</x:f>
        <x:v>24.02</x:v>
      </x:c>
      <x:c r="F165" s="14">
        <x:f t="shared" si="32"/>
        <x:v>2125.8408071900676</x:v>
      </x:c>
      <x:c r="G165" s="14">
        <x:f t="shared" si="43"/>
        <x:v>2232.06</x:v>
      </x:c>
      <x:c r="H165" s="14">
        <x:f t="shared" si="33"/>
        <x:v>2232.06</x:v>
      </x:c>
      <x:c r="I165" s="14" t="n">
        <x:f>MOD(H165-Settings!$B$32,Settings!$B$33)</x:f>
        <x:v>72.05999999999995</x:v>
      </x:c>
      <x:c r="J165" s="14" t="n">
        <x:f>IF(I165&lt;Settings!$B$30,IF(Settings!$B$30-I165&gt;=E165,H165,H165+(Settings!$B$30-I165)+Settings!$B$31),H165+(Settings!$B$33-I165))</x:f>
        <x:v>2232.06</x:v>
      </x:c>
      <x:c r="K165" s="14">
        <x:f t="shared" si="34"/>
        <x:v>2256.08</x:v>
      </x:c>
      <x:c r="L165" s="14">
        <x:f t="shared" si="35"/>
        <x:v>2256.08</x:v>
      </x:c>
      <x:c r="M165" s="14">
        <x:f t="shared" si="44"/>
        <x:v>2238.1789842088315</x:v>
      </x:c>
      <x:c r="N165" s="14">
        <x:f t="shared" si="36"/>
        <x:v>2256.08</x:v>
      </x:c>
      <x:c r="O165" s="13" t="n">
        <x:f>Arrivals!I165</x:f>
        <x:v>5.720584797335375</x:v>
      </x:c>
      <x:c r="P165" s="14">
        <x:f t="shared" si="37"/>
        <x:v>2261.8005847973354</x:v>
      </x:c>
      <x:c r="Q165" s="14">
        <x:f t="shared" si="38"/>
        <x:v>135.95977760726782</x:v>
      </x:c>
      <x:c r="R165" s="14">
        <x:f t="shared" si="39"/>
        <x:v>106.21919280993234</x:v>
      </x:c>
      <x:c r="S165" s="14">
        <x:f t="shared" si="40"/>
        <x:v>0</x:v>
      </x:c>
      <x:c r="T165" s="14">
        <x:f t="shared" si="41"/>
        <x:v>0</x:v>
      </x:c>
      <x:c r="U165" s="14">
        <x:f t="shared" si="42"/>
        <x:v>106.21919280993234</x:v>
      </x:c>
      <x:c r="V165" t="str">
        <x:f>IF(MOD(C165-Settings!$B$32,Settings!$B$33)&lt;Settings!$B$30,"Up","Down")</x:f>
        <x:v>Down</x:v>
      </x:c>
      <x:c r="W165" s="15" t="n">
        <x:f>IF(OR(E165&gt;Settings!$B$30,Q165&gt;Settings!$B$37),0,1)</x:f>
        <x:v>1</x:v>
      </x:c>
      <x:c r="X165" s="15" t="n">
        <x:f>IF(AND(W165=1,Q165&lt;=Settings!$B$36),1,0)</x:f>
        <x:v>0</x:v>
      </x:c>
    </x:row>
    <x:row r="166">
      <x:c r="A166">
        <x:v>2</x:v>
      </x:c>
      <x:c r="B166">
        <x:v>41</x:v>
      </x:c>
      <x:c r="C166" s="13" t="n">
        <x:f>Arrivals!F166</x:f>
        <x:v>2141.3038248230355</x:v>
      </x:c>
      <x:c r="D166" s="13" t="n">
        <x:f>Arrivals!K166</x:f>
        <x:v>300</x:v>
      </x:c>
      <x:c r="E166" s="14" t="n">
        <x:f>D166*8/Settings!$B$28+Settings!$B$29</x:f>
        <x:v>24.02</x:v>
      </x:c>
      <x:c r="F166" s="14">
        <x:f t="shared" si="32"/>
        <x:v>2141.3038248230355</x:v>
      </x:c>
      <x:c r="G166" s="14">
        <x:f t="shared" si="43"/>
        <x:v>2256.08</x:v>
      </x:c>
      <x:c r="H166" s="14">
        <x:f t="shared" si="33"/>
        <x:v>2256.08</x:v>
      </x:c>
      <x:c r="I166" s="14" t="n">
        <x:f>MOD(H166-Settings!$B$32,Settings!$B$33)</x:f>
        <x:v>96.07999999999993</x:v>
      </x:c>
      <x:c r="J166" s="14" t="n">
        <x:f>IF(I166&lt;Settings!$B$30,IF(Settings!$B$30-I166&gt;=E166,H166,H166+(Settings!$B$30-I166)+Settings!$B$31),H166+(Settings!$B$33-I166))</x:f>
        <x:v>2256.08</x:v>
      </x:c>
      <x:c r="K166" s="14">
        <x:f t="shared" si="34"/>
        <x:v>2280.1</x:v>
      </x:c>
      <x:c r="L166" s="14">
        <x:f t="shared" si="35"/>
        <x:v>2280.1</x:v>
      </x:c>
      <x:c r="M166" s="14">
        <x:f t="shared" si="44"/>
        <x:v>2261.8005847973354</x:v>
      </x:c>
      <x:c r="N166" s="14">
        <x:f t="shared" si="36"/>
        <x:v>2280.1</x:v>
      </x:c>
      <x:c r="O166" s="13" t="n">
        <x:f>Arrivals!I166</x:f>
        <x:v>2.960318715758679</x:v>
      </x:c>
      <x:c r="P166" s="14">
        <x:f t="shared" si="37"/>
        <x:v>2283.0603187157585</x:v>
      </x:c>
      <x:c r="Q166" s="14">
        <x:f t="shared" si="38"/>
        <x:v>141.75649389272303</x:v>
      </x:c>
      <x:c r="R166" s="14">
        <x:f t="shared" si="39"/>
        <x:v>114.77617517696444</x:v>
      </x:c>
      <x:c r="S166" s="14">
        <x:f t="shared" si="40"/>
        <x:v>0</x:v>
      </x:c>
      <x:c r="T166" s="14">
        <x:f t="shared" si="41"/>
        <x:v>0</x:v>
      </x:c>
      <x:c r="U166" s="14">
        <x:f t="shared" si="42"/>
        <x:v>114.77617517696444</x:v>
      </x:c>
      <x:c r="V166" t="str">
        <x:f>IF(MOD(C166-Settings!$B$32,Settings!$B$33)&lt;Settings!$B$30,"Up","Down")</x:f>
        <x:v>Down</x:v>
      </x:c>
      <x:c r="W166" s="15" t="n">
        <x:f>IF(OR(E166&gt;Settings!$B$30,Q166&gt;Settings!$B$37),0,1)</x:f>
        <x:v>1</x:v>
      </x:c>
      <x:c r="X166" s="15" t="n">
        <x:f>IF(AND(W166=1,Q166&lt;=Settings!$B$36),1,0)</x:f>
        <x:v>0</x:v>
      </x:c>
    </x:row>
    <x:row r="167">
      <x:c r="A167">
        <x:v>2</x:v>
      </x:c>
      <x:c r="B167">
        <x:v>42</x:v>
      </x:c>
      <x:c r="C167" s="13" t="n">
        <x:f>Arrivals!F167</x:f>
        <x:v>2164.104322084545</x:v>
      </x:c>
      <x:c r="D167" s="13" t="n">
        <x:f>Arrivals!K167</x:f>
        <x:v>300</x:v>
      </x:c>
      <x:c r="E167" s="14" t="n">
        <x:f>D167*8/Settings!$B$28+Settings!$B$29</x:f>
        <x:v>24.02</x:v>
      </x:c>
      <x:c r="F167" s="14">
        <x:f t="shared" si="32"/>
        <x:v>2164.1043220845449</x:v>
      </x:c>
      <x:c r="G167" s="14">
        <x:f t="shared" si="43"/>
        <x:v>2280.1</x:v>
      </x:c>
      <x:c r="H167" s="14">
        <x:f t="shared" si="33"/>
        <x:v>2280.1</x:v>
      </x:c>
      <x:c r="I167" s="14" t="n">
        <x:f>MOD(H167-Settings!$B$32,Settings!$B$33)</x:f>
        <x:v>120.09999999999991</x:v>
      </x:c>
      <x:c r="J167" s="14" t="n">
        <x:f>IF(I167&lt;Settings!$B$30,IF(Settings!$B$30-I167&gt;=E167,H167,H167+(Settings!$B$30-I167)+Settings!$B$31),H167+(Settings!$B$33-I167))</x:f>
        <x:v>2280.1</x:v>
      </x:c>
      <x:c r="K167" s="14">
        <x:f t="shared" si="34"/>
        <x:v>2304.12</x:v>
      </x:c>
      <x:c r="L167" s="14">
        <x:f t="shared" si="35"/>
        <x:v>2304.12</x:v>
      </x:c>
      <x:c r="M167" s="14">
        <x:f t="shared" si="44"/>
        <x:v>2283.0603187157585</x:v>
      </x:c>
      <x:c r="N167" s="14">
        <x:f t="shared" si="36"/>
        <x:v>2304.12</x:v>
      </x:c>
      <x:c r="O167" s="13" t="n">
        <x:f>Arrivals!I167</x:f>
        <x:v>6.15461575813036</x:v>
      </x:c>
      <x:c r="P167" s="14">
        <x:f t="shared" si="37"/>
        <x:v>2310.27461575813</x:v>
      </x:c>
      <x:c r="Q167" s="14">
        <x:f t="shared" si="38"/>
        <x:v>146.17029367358509</x:v>
      </x:c>
      <x:c r="R167" s="14">
        <x:f t="shared" si="39"/>
        <x:v>115.99567791545496</x:v>
      </x:c>
      <x:c r="S167" s="14">
        <x:f t="shared" si="40"/>
        <x:v>0</x:v>
      </x:c>
      <x:c r="T167" s="14">
        <x:f t="shared" si="41"/>
        <x:v>0</x:v>
      </x:c>
      <x:c r="U167" s="14">
        <x:f t="shared" si="42"/>
        <x:v>115.99567791545496</x:v>
      </x:c>
      <x:c r="V167" t="str">
        <x:f>IF(MOD(C167-Settings!$B$32,Settings!$B$33)&lt;Settings!$B$30,"Up","Down")</x:f>
        <x:v>Up</x:v>
      </x:c>
      <x:c r="W167" s="15" t="n">
        <x:f>IF(OR(E167&gt;Settings!$B$30,Q167&gt;Settings!$B$37),0,1)</x:f>
        <x:v>1</x:v>
      </x:c>
      <x:c r="X167" s="15" t="n">
        <x:f>IF(AND(W167=1,Q167&lt;=Settings!$B$36),1,0)</x:f>
        <x:v>0</x:v>
      </x:c>
    </x:row>
    <x:row r="168">
      <x:c r="A168">
        <x:v>2</x:v>
      </x:c>
      <x:c r="B168">
        <x:v>43</x:v>
      </x:c>
      <x:c r="C168" s="13" t="n">
        <x:f>Arrivals!F168</x:f>
        <x:v>2198.525016038785</x:v>
      </x:c>
      <x:c r="D168" s="13" t="n">
        <x:f>Arrivals!K168</x:f>
        <x:v>300</x:v>
      </x:c>
      <x:c r="E168" s="14" t="n">
        <x:f>D168*8/Settings!$B$28+Settings!$B$29</x:f>
        <x:v>24.02</x:v>
      </x:c>
      <x:c r="F168" s="14">
        <x:f t="shared" si="32"/>
        <x:v>2198.525016038785</x:v>
      </x:c>
      <x:c r="G168" s="14">
        <x:f t="shared" si="43"/>
        <x:v>2304.12</x:v>
      </x:c>
      <x:c r="H168" s="14">
        <x:f t="shared" si="33"/>
        <x:v>2304.12</x:v>
      </x:c>
      <x:c r="I168" s="14" t="n">
        <x:f>MOD(H168-Settings!$B$32,Settings!$B$33)</x:f>
        <x:v>144.1199999999999</x:v>
      </x:c>
      <x:c r="J168" s="14" t="n">
        <x:f>IF(I168&lt;Settings!$B$30,IF(Settings!$B$30-I168&gt;=E168,H168,H168+(Settings!$B$30-I168)+Settings!$B$31),H168+(Settings!$B$33-I168))</x:f>
        <x:v>2304.12</x:v>
      </x:c>
      <x:c r="K168" s="14">
        <x:f t="shared" si="34"/>
        <x:v>2328.14</x:v>
      </x:c>
      <x:c r="L168" s="14">
        <x:f t="shared" si="35"/>
        <x:v>2328.14</x:v>
      </x:c>
      <x:c r="M168" s="14">
        <x:f t="shared" si="44"/>
        <x:v>2310.27461575813</x:v>
      </x:c>
      <x:c r="N168" s="14">
        <x:f t="shared" si="36"/>
        <x:v>2328.14</x:v>
      </x:c>
      <x:c r="O168" s="13" t="n">
        <x:f>Arrivals!I168</x:f>
        <x:v>0.1781820026620094</x:v>
      </x:c>
      <x:c r="P168" s="14">
        <x:f t="shared" si="37"/>
        <x:v>2328.3181820026621</x:v>
      </x:c>
      <x:c r="Q168" s="14">
        <x:f t="shared" si="38"/>
        <x:v>129.79316596387707</x:v>
      </x:c>
      <x:c r="R168" s="14">
        <x:f t="shared" si="39"/>
        <x:v>105.59498396121489</x:v>
      </x:c>
      <x:c r="S168" s="14">
        <x:f t="shared" si="40"/>
        <x:v>0</x:v>
      </x:c>
      <x:c r="T168" s="14">
        <x:f t="shared" si="41"/>
        <x:v>0</x:v>
      </x:c>
      <x:c r="U168" s="14">
        <x:f t="shared" si="42"/>
        <x:v>105.59498396121489</x:v>
      </x:c>
      <x:c r="V168" t="str">
        <x:f>IF(MOD(C168-Settings!$B$32,Settings!$B$33)&lt;Settings!$B$30,"Up","Down")</x:f>
        <x:v>Up</x:v>
      </x:c>
      <x:c r="W168" s="15" t="n">
        <x:f>IF(OR(E168&gt;Settings!$B$30,Q168&gt;Settings!$B$37),0,1)</x:f>
        <x:v>1</x:v>
      </x:c>
      <x:c r="X168" s="15" t="n">
        <x:f>IF(AND(W168=1,Q168&lt;=Settings!$B$36),1,0)</x:f>
        <x:v>0</x:v>
      </x:c>
    </x:row>
    <x:row r="169">
      <x:c r="A169">
        <x:v>2</x:v>
      </x:c>
      <x:c r="B169">
        <x:v>44</x:v>
      </x:c>
      <x:c r="C169" s="13" t="n">
        <x:f>Arrivals!F169</x:f>
        <x:v>2205.553943255843</x:v>
      </x:c>
      <x:c r="D169" s="13" t="n">
        <x:f>Arrivals!K169</x:f>
        <x:v>300</x:v>
      </x:c>
      <x:c r="E169" s="14" t="n">
        <x:f>D169*8/Settings!$B$28+Settings!$B$29</x:f>
        <x:v>24.02</x:v>
      </x:c>
      <x:c r="F169" s="14">
        <x:f t="shared" si="32"/>
        <x:v>2205.553943255843</x:v>
      </x:c>
      <x:c r="G169" s="14">
        <x:f t="shared" si="43"/>
        <x:v>2328.14</x:v>
      </x:c>
      <x:c r="H169" s="14">
        <x:f t="shared" si="33"/>
        <x:v>2328.14</x:v>
      </x:c>
      <x:c r="I169" s="14" t="n">
        <x:f>MOD(H169-Settings!$B$32,Settings!$B$33)</x:f>
        <x:v>168.13999999999987</x:v>
      </x:c>
      <x:c r="J169" s="14" t="n">
        <x:f>IF(I169&lt;Settings!$B$30,IF(Settings!$B$30-I169&gt;=E169,H169,H169+(Settings!$B$30-I169)+Settings!$B$31),H169+(Settings!$B$33-I169))</x:f>
        <x:v>2328.14</x:v>
      </x:c>
      <x:c r="K169" s="14">
        <x:f t="shared" si="34"/>
        <x:v>2352.16</x:v>
      </x:c>
      <x:c r="L169" s="14">
        <x:f t="shared" si="35"/>
        <x:v>2352.16</x:v>
      </x:c>
      <x:c r="M169" s="14">
        <x:f t="shared" si="44"/>
        <x:v>2328.3181820026621</x:v>
      </x:c>
      <x:c r="N169" s="14">
        <x:f t="shared" si="36"/>
        <x:v>2352.16</x:v>
      </x:c>
      <x:c r="O169" s="13" t="n">
        <x:f>Arrivals!I169</x:f>
        <x:v>1.1295464493056038</x:v>
      </x:c>
      <x:c r="P169" s="14">
        <x:f t="shared" si="37"/>
        <x:v>2353.2895464493054</x:v>
      </x:c>
      <x:c r="Q169" s="14">
        <x:f t="shared" si="38"/>
        <x:v>147.73560319346234</x:v>
      </x:c>
      <x:c r="R169" s="14">
        <x:f t="shared" si="39"/>
        <x:v>122.58605674415685</x:v>
      </x:c>
      <x:c r="S169" s="14">
        <x:f t="shared" si="40"/>
        <x:v>0</x:v>
      </x:c>
      <x:c r="T169" s="14">
        <x:f t="shared" si="41"/>
        <x:v>0</x:v>
      </x:c>
      <x:c r="U169" s="14">
        <x:f t="shared" si="42"/>
        <x:v>122.58605674415685</x:v>
      </x:c>
      <x:c r="V169" t="str">
        <x:f>IF(MOD(C169-Settings!$B$32,Settings!$B$33)&lt;Settings!$B$30,"Up","Down")</x:f>
        <x:v>Up</x:v>
      </x:c>
      <x:c r="W169" s="15" t="n">
        <x:f>IF(OR(E169&gt;Settings!$B$30,Q169&gt;Settings!$B$37),0,1)</x:f>
        <x:v>1</x:v>
      </x:c>
      <x:c r="X169" s="15" t="n">
        <x:f>IF(AND(W169=1,Q169&lt;=Settings!$B$36),1,0)</x:f>
        <x:v>0</x:v>
      </x:c>
    </x:row>
    <x:row r="170">
      <x:c r="A170">
        <x:v>2</x:v>
      </x:c>
      <x:c r="B170">
        <x:v>45</x:v>
      </x:c>
      <x:c r="C170" s="13" t="n">
        <x:f>Arrivals!F170</x:f>
        <x:v>2408.517376132375</x:v>
      </x:c>
      <x:c r="D170" s="13" t="n">
        <x:f>Arrivals!K170</x:f>
        <x:v>300</x:v>
      </x:c>
      <x:c r="E170" s="14" t="n">
        <x:f>D170*8/Settings!$B$28+Settings!$B$29</x:f>
        <x:v>24.02</x:v>
      </x:c>
      <x:c r="F170" s="14">
        <x:f t="shared" si="32"/>
        <x:v>2408.5173761323749</x:v>
      </x:c>
      <x:c r="G170" s="14">
        <x:f t="shared" si="43"/>
        <x:v>2352.16</x:v>
      </x:c>
      <x:c r="H170" s="14">
        <x:f t="shared" si="33"/>
        <x:v>2408.5173761323749</x:v>
      </x:c>
      <x:c r="I170" s="14" t="n">
        <x:f>MOD(H170-Settings!$B$32,Settings!$B$33)</x:f>
        <x:v>248.51737613237492</x:v>
      </x:c>
      <x:c r="J170" s="14" t="n">
        <x:f>IF(I170&lt;Settings!$B$30,IF(Settings!$B$30-I170&gt;=E170,H170,H170+(Settings!$B$30-I170)+Settings!$B$31),H170+(Settings!$B$33-I170))</x:f>
        <x:v>2408.517376132375</x:v>
      </x:c>
      <x:c r="K170" s="14">
        <x:f t="shared" si="34"/>
        <x:v>2432.5373761323749</x:v>
      </x:c>
      <x:c r="L170" s="14">
        <x:f t="shared" si="35"/>
        <x:v>2432.5373761323749</x:v>
      </x:c>
      <x:c r="M170" s="14">
        <x:f t="shared" si="44"/>
        <x:v>2353.2895464493054</x:v>
      </x:c>
      <x:c r="N170" s="14">
        <x:f t="shared" si="36"/>
        <x:v>2432.5373761323749</x:v>
      </x:c>
      <x:c r="O170" s="13" t="n">
        <x:f>Arrivals!I170</x:f>
        <x:v>6.911789214227053</x:v>
      </x:c>
      <x:c r="P170" s="14">
        <x:f t="shared" si="37"/>
        <x:v>2439.4491653466021</x:v>
      </x:c>
      <x:c r="Q170" s="14">
        <x:f t="shared" si="38"/>
        <x:v>30.931789214227138</x:v>
      </x:c>
      <x:c r="R170" s="14">
        <x:f t="shared" si="39"/>
        <x:v>0</x:v>
      </x:c>
      <x:c r="S170" s="14">
        <x:f t="shared" si="40"/>
        <x:v>0</x:v>
      </x:c>
      <x:c r="T170" s="14">
        <x:f t="shared" si="41"/>
        <x:v>0</x:v>
      </x:c>
      <x:c r="U170" s="14">
        <x:f t="shared" si="42"/>
        <x:v>0</x:v>
      </x:c>
      <x:c r="V170" t="str">
        <x:f>IF(MOD(C170-Settings!$B$32,Settings!$B$33)&lt;Settings!$B$30,"Up","Down")</x:f>
        <x:v>Up</x:v>
      </x:c>
      <x:c r="W170" s="15" t="n">
        <x:f>IF(OR(E170&gt;Settings!$B$30,Q170&gt;Settings!$B$37),0,1)</x:f>
        <x:v>1</x:v>
      </x:c>
      <x:c r="X170" s="15" t="n">
        <x:f>IF(AND(W170=1,Q170&lt;=Settings!$B$36),1,0)</x:f>
        <x:v>1</x:v>
      </x:c>
    </x:row>
    <x:row r="171">
      <x:c r="A171">
        <x:v>2</x:v>
      </x:c>
      <x:c r="B171">
        <x:v>46</x:v>
      </x:c>
      <x:c r="C171" s="13" t="n">
        <x:f>Arrivals!F171</x:f>
        <x:v>2431.7462294790434</x:v>
      </x:c>
      <x:c r="D171" s="13" t="n">
        <x:f>Arrivals!K171</x:f>
        <x:v>300</x:v>
      </x:c>
      <x:c r="E171" s="14" t="n">
        <x:f>D171*8/Settings!$B$28+Settings!$B$29</x:f>
        <x:v>24.02</x:v>
      </x:c>
      <x:c r="F171" s="14">
        <x:f t="shared" si="32"/>
        <x:v>2431.7462294790434</x:v>
      </x:c>
      <x:c r="G171" s="14">
        <x:f t="shared" si="43"/>
        <x:v>2432.5373761323749</x:v>
      </x:c>
      <x:c r="H171" s="14">
        <x:f t="shared" si="33"/>
        <x:v>2432.5373761323749</x:v>
      </x:c>
      <x:c r="I171" s="14" t="n">
        <x:f>MOD(H171-Settings!$B$32,Settings!$B$33)</x:f>
        <x:v>272.5373761323749</x:v>
      </x:c>
      <x:c r="J171" s="14" t="n">
        <x:f>IF(I171&lt;Settings!$B$30,IF(Settings!$B$30-I171&gt;=E171,H171,H171+(Settings!$B$30-I171)+Settings!$B$31),H171+(Settings!$B$33-I171))</x:f>
        <x:v>2432.537376132375</x:v>
      </x:c>
      <x:c r="K171" s="14">
        <x:f t="shared" si="34"/>
        <x:v>2456.5573761323749</x:v>
      </x:c>
      <x:c r="L171" s="14">
        <x:f t="shared" si="35"/>
        <x:v>2456.5573761323749</x:v>
      </x:c>
      <x:c r="M171" s="14">
        <x:f t="shared" si="44"/>
        <x:v>2439.4491653466021</x:v>
      </x:c>
      <x:c r="N171" s="14">
        <x:f t="shared" si="36"/>
        <x:v>2456.5573761323749</x:v>
      </x:c>
      <x:c r="O171" s="13" t="n">
        <x:f>Arrivals!I171</x:f>
        <x:v>1.1957079668804198</x:v>
      </x:c>
      <x:c r="P171" s="14">
        <x:f t="shared" si="37"/>
        <x:v>2457.7530840992554</x:v>
      </x:c>
      <x:c r="Q171" s="14">
        <x:f t="shared" si="38"/>
        <x:v>26.006854620211925</x:v>
      </x:c>
      <x:c r="R171" s="14">
        <x:f t="shared" si="39"/>
        <x:v>0.7911466533314524</x:v>
      </x:c>
      <x:c r="S171" s="14">
        <x:f t="shared" si="40"/>
        <x:v>0</x:v>
      </x:c>
      <x:c r="T171" s="14">
        <x:f t="shared" si="41"/>
        <x:v>0</x:v>
      </x:c>
      <x:c r="U171" s="14">
        <x:f t="shared" si="42"/>
        <x:v>0.7911466533314524</x:v>
      </x:c>
      <x:c r="V171" t="str">
        <x:f>IF(MOD(C171-Settings!$B$32,Settings!$B$33)&lt;Settings!$B$30,"Up","Down")</x:f>
        <x:v>Up</x:v>
      </x:c>
      <x:c r="W171" s="15" t="n">
        <x:f>IF(OR(E171&gt;Settings!$B$30,Q171&gt;Settings!$B$37),0,1)</x:f>
        <x:v>1</x:v>
      </x:c>
      <x:c r="X171" s="15" t="n">
        <x:f>IF(AND(W171=1,Q171&lt;=Settings!$B$36),1,0)</x:f>
        <x:v>1</x:v>
      </x:c>
    </x:row>
    <x:row r="172">
      <x:c r="A172">
        <x:v>2</x:v>
      </x:c>
      <x:c r="B172">
        <x:v>47</x:v>
      </x:c>
      <x:c r="C172" s="13" t="n">
        <x:f>Arrivals!F172</x:f>
        <x:v>2445.132505365596</x:v>
      </x:c>
      <x:c r="D172" s="13" t="n">
        <x:f>Arrivals!K172</x:f>
        <x:v>300</x:v>
      </x:c>
      <x:c r="E172" s="14" t="n">
        <x:f>D172*8/Settings!$B$28+Settings!$B$29</x:f>
        <x:v>24.02</x:v>
      </x:c>
      <x:c r="F172" s="14">
        <x:f t="shared" si="32"/>
        <x:v>2445.132505365596</x:v>
      </x:c>
      <x:c r="G172" s="14">
        <x:f t="shared" si="43"/>
        <x:v>2456.5573761323749</x:v>
      </x:c>
      <x:c r="H172" s="14">
        <x:f t="shared" si="33"/>
        <x:v>2456.5573761323749</x:v>
      </x:c>
      <x:c r="I172" s="14" t="n">
        <x:f>MOD(H172-Settings!$B$32,Settings!$B$33)</x:f>
        <x:v>296.5573761323749</x:v>
      </x:c>
      <x:c r="J172" s="14" t="n">
        <x:f>IF(I172&lt;Settings!$B$30,IF(Settings!$B$30-I172&gt;=E172,H172,H172+(Settings!$B$30-I172)+Settings!$B$31),H172+(Settings!$B$33-I172))</x:f>
        <x:v>2456.557376132375</x:v>
      </x:c>
      <x:c r="K172" s="14">
        <x:f t="shared" si="34"/>
        <x:v>2480.5773761323749</x:v>
      </x:c>
      <x:c r="L172" s="14">
        <x:f t="shared" si="35"/>
        <x:v>2480.5773761323749</x:v>
      </x:c>
      <x:c r="M172" s="14">
        <x:f t="shared" si="44"/>
        <x:v>2457.7530840992554</x:v>
      </x:c>
      <x:c r="N172" s="14">
        <x:f t="shared" si="36"/>
        <x:v>2480.5773761323749</x:v>
      </x:c>
      <x:c r="O172" s="13" t="n">
        <x:f>Arrivals!I172</x:f>
        <x:v>4.8298062808134725</x:v>
      </x:c>
      <x:c r="P172" s="14">
        <x:f t="shared" si="37"/>
        <x:v>2485.4071824131884</x:v>
      </x:c>
      <x:c r="Q172" s="14">
        <x:f t="shared" si="38"/>
        <x:v>40.274677047592377</x:v>
      </x:c>
      <x:c r="R172" s="14">
        <x:f t="shared" si="39"/>
        <x:v>11.424870766778895</x:v>
      </x:c>
      <x:c r="S172" s="14">
        <x:f t="shared" si="40"/>
        <x:v>0</x:v>
      </x:c>
      <x:c r="T172" s="14">
        <x:f t="shared" si="41"/>
        <x:v>0</x:v>
      </x:c>
      <x:c r="U172" s="14">
        <x:f t="shared" si="42"/>
        <x:v>11.424870766778895</x:v>
      </x:c>
      <x:c r="V172" t="str">
        <x:f>IF(MOD(C172-Settings!$B$32,Settings!$B$33)&lt;Settings!$B$30,"Up","Down")</x:f>
        <x:v>Up</x:v>
      </x:c>
      <x:c r="W172" s="15" t="n">
        <x:f>IF(OR(E172&gt;Settings!$B$30,Q172&gt;Settings!$B$37),0,1)</x:f>
        <x:v>1</x:v>
      </x:c>
      <x:c r="X172" s="15" t="n">
        <x:f>IF(AND(W172=1,Q172&lt;=Settings!$B$36),1,0)</x:f>
        <x:v>1</x:v>
      </x:c>
    </x:row>
    <x:row r="173">
      <x:c r="A173">
        <x:v>2</x:v>
      </x:c>
      <x:c r="B173">
        <x:v>48</x:v>
      </x:c>
      <x:c r="C173" s="13" t="n">
        <x:f>Arrivals!F173</x:f>
        <x:v>2570.497453765999</x:v>
      </x:c>
      <x:c r="D173" s="13" t="n">
        <x:f>Arrivals!K173</x:f>
        <x:v>300</x:v>
      </x:c>
      <x:c r="E173" s="14" t="n">
        <x:f>D173*8/Settings!$B$28+Settings!$B$29</x:f>
        <x:v>24.02</x:v>
      </x:c>
      <x:c r="F173" s="14">
        <x:f t="shared" si="32"/>
        <x:v>2570.4974537659991</x:v>
      </x:c>
      <x:c r="G173" s="14">
        <x:f t="shared" si="43"/>
        <x:v>2480.5773761323749</x:v>
      </x:c>
      <x:c r="H173" s="14">
        <x:f t="shared" si="33"/>
        <x:v>2570.4974537659991</x:v>
      </x:c>
      <x:c r="I173" s="14" t="n">
        <x:f>MOD(H173-Settings!$B$32,Settings!$B$33)</x:f>
        <x:v>410.4974537659991</x:v>
      </x:c>
      <x:c r="J173" s="14" t="n">
        <x:f>IF(I173&lt;Settings!$B$30,IF(Settings!$B$30-I173&gt;=E173,H173,H173+(Settings!$B$30-I173)+Settings!$B$31),H173+(Settings!$B$33-I173))</x:f>
        <x:v>2570.497453765999</x:v>
      </x:c>
      <x:c r="K173" s="14">
        <x:f t="shared" si="34"/>
        <x:v>2594.5174537659991</x:v>
      </x:c>
      <x:c r="L173" s="14">
        <x:f t="shared" si="35"/>
        <x:v>2594.5174537659991</x:v>
      </x:c>
      <x:c r="M173" s="14">
        <x:f t="shared" si="44"/>
        <x:v>2485.4071824131884</x:v>
      </x:c>
      <x:c r="N173" s="14">
        <x:f t="shared" si="36"/>
        <x:v>2594.5174537659991</x:v>
      </x:c>
      <x:c r="O173" s="13" t="n">
        <x:f>Arrivals!I173</x:f>
        <x:v>2.109253239148553</x:v>
      </x:c>
      <x:c r="P173" s="14">
        <x:f t="shared" si="37"/>
        <x:v>2596.6267070051476</x:v>
      </x:c>
      <x:c r="Q173" s="14">
        <x:f t="shared" si="38"/>
        <x:v>26.129253239148511</x:v>
      </x:c>
      <x:c r="R173" s="14">
        <x:f t="shared" si="39"/>
        <x:v>0</x:v>
      </x:c>
      <x:c r="S173" s="14">
        <x:f t="shared" si="40"/>
        <x:v>0</x:v>
      </x:c>
      <x:c r="T173" s="14">
        <x:f t="shared" si="41"/>
        <x:v>0</x:v>
      </x:c>
      <x:c r="U173" s="14">
        <x:f t="shared" si="42"/>
        <x:v>0</x:v>
      </x:c>
      <x:c r="V173" t="str">
        <x:f>IF(MOD(C173-Settings!$B$32,Settings!$B$33)&lt;Settings!$B$30,"Up","Down")</x:f>
        <x:v>Up</x:v>
      </x:c>
      <x:c r="W173" s="15" t="n">
        <x:f>IF(OR(E173&gt;Settings!$B$30,Q173&gt;Settings!$B$37),0,1)</x:f>
        <x:v>1</x:v>
      </x:c>
      <x:c r="X173" s="15" t="n">
        <x:f>IF(AND(W173=1,Q173&lt;=Settings!$B$36),1,0)</x:f>
        <x:v>1</x:v>
      </x:c>
    </x:row>
    <x:row r="174">
      <x:c r="A174">
        <x:v>2</x:v>
      </x:c>
      <x:c r="B174">
        <x:v>49</x:v>
      </x:c>
      <x:c r="C174" s="13" t="n">
        <x:f>Arrivals!F174</x:f>
        <x:v>2793.107973014801</x:v>
      </x:c>
      <x:c r="D174" s="13" t="n">
        <x:f>Arrivals!K174</x:f>
        <x:v>300</x:v>
      </x:c>
      <x:c r="E174" s="14" t="n">
        <x:f>D174*8/Settings!$B$28+Settings!$B$29</x:f>
        <x:v>24.02</x:v>
      </x:c>
      <x:c r="F174" s="14">
        <x:f t="shared" si="32"/>
        <x:v>2793.1079730148008</x:v>
      </x:c>
      <x:c r="G174" s="14">
        <x:f t="shared" si="43"/>
        <x:v>2594.5174537659991</x:v>
      </x:c>
      <x:c r="H174" s="14">
        <x:f t="shared" si="33"/>
        <x:v>2793.1079730148008</x:v>
      </x:c>
      <x:c r="I174" s="14" t="n">
        <x:f>MOD(H174-Settings!$B$32,Settings!$B$33)</x:f>
        <x:v>633.1079730148008</x:v>
      </x:c>
      <x:c r="J174" s="14" t="n">
        <x:f>IF(I174&lt;Settings!$B$30,IF(Settings!$B$30-I174&gt;=E174,H174,H174+(Settings!$B$30-I174)+Settings!$B$31),H174+(Settings!$B$33-I174))</x:f>
        <x:v>2880</x:v>
      </x:c>
      <x:c r="K174" s="14">
        <x:f t="shared" si="34"/>
        <x:v>2904.02</x:v>
      </x:c>
      <x:c r="L174" s="14">
        <x:f t="shared" si="35"/>
        <x:v>2904.02</x:v>
      </x:c>
      <x:c r="M174" s="14">
        <x:f t="shared" si="44"/>
        <x:v>2596.6267070051476</x:v>
      </x:c>
      <x:c r="N174" s="14">
        <x:f t="shared" si="36"/>
        <x:v>2904.02</x:v>
      </x:c>
      <x:c r="O174" s="13" t="n">
        <x:f>Arrivals!I174</x:f>
        <x:v>4.842135449048753</x:v>
      </x:c>
      <x:c r="P174" s="14">
        <x:f t="shared" si="37"/>
        <x:v>2908.8621354490488</x:v>
      </x:c>
      <x:c r="Q174" s="14">
        <x:f t="shared" si="38"/>
        <x:v>115.75416243424797</x:v>
      </x:c>
      <x:c r="R174" s="14">
        <x:f t="shared" si="39"/>
        <x:v>0</x:v>
      </x:c>
      <x:c r="S174" s="14">
        <x:f t="shared" si="40"/>
        <x:v>86.892026985199209</x:v>
      </x:c>
      <x:c r="T174" s="14">
        <x:f t="shared" si="41"/>
        <x:v>0</x:v>
      </x:c>
      <x:c r="U174" s="14">
        <x:f t="shared" si="42"/>
        <x:v>86.892026985199209</x:v>
      </x:c>
      <x:c r="V174" t="str">
        <x:f>IF(MOD(C174-Settings!$B$32,Settings!$B$33)&lt;Settings!$B$30,"Up","Down")</x:f>
        <x:v>Down</x:v>
      </x:c>
      <x:c r="W174" s="15" t="n">
        <x:f>IF(OR(E174&gt;Settings!$B$30,Q174&gt;Settings!$B$37),0,1)</x:f>
        <x:v>1</x:v>
      </x:c>
      <x:c r="X174" s="15" t="n">
        <x:f>IF(AND(W174=1,Q174&lt;=Settings!$B$36),1,0)</x:f>
        <x:v>1</x:v>
      </x:c>
    </x:row>
    <x:row r="175">
      <x:c r="A175">
        <x:v>2</x:v>
      </x:c>
      <x:c r="B175">
        <x:v>50</x:v>
      </x:c>
      <x:c r="C175" s="13" t="n">
        <x:f>Arrivals!F175</x:f>
        <x:v>2861.1721535258707</x:v>
      </x:c>
      <x:c r="D175" s="13" t="n">
        <x:f>Arrivals!K175</x:f>
        <x:v>300</x:v>
      </x:c>
      <x:c r="E175" s="14" t="n">
        <x:f>D175*8/Settings!$B$28+Settings!$B$29</x:f>
        <x:v>24.02</x:v>
      </x:c>
      <x:c r="F175" s="14">
        <x:f t="shared" si="32"/>
        <x:v>2861.1721535258707</x:v>
      </x:c>
      <x:c r="G175" s="14">
        <x:f t="shared" si="43"/>
        <x:v>2904.02</x:v>
      </x:c>
      <x:c r="H175" s="14">
        <x:f t="shared" si="33"/>
        <x:v>2904.02</x:v>
      </x:c>
      <x:c r="I175" s="14" t="n">
        <x:f>MOD(H175-Settings!$B$32,Settings!$B$33)</x:f>
        <x:v>24.019999999999982</x:v>
      </x:c>
      <x:c r="J175" s="14" t="n">
        <x:f>IF(I175&lt;Settings!$B$30,IF(Settings!$B$30-I175&gt;=E175,H175,H175+(Settings!$B$30-I175)+Settings!$B$31),H175+(Settings!$B$33-I175))</x:f>
        <x:v>2904.02</x:v>
      </x:c>
      <x:c r="K175" s="14">
        <x:f t="shared" si="34"/>
        <x:v>2928.04</x:v>
      </x:c>
      <x:c r="L175" s="14">
        <x:f t="shared" si="35"/>
        <x:v>2928.04</x:v>
      </x:c>
      <x:c r="M175" s="14">
        <x:f t="shared" si="44"/>
        <x:v>2908.8621354490488</x:v>
      </x:c>
      <x:c r="N175" s="14">
        <x:f t="shared" si="36"/>
        <x:v>2928.04</x:v>
      </x:c>
      <x:c r="O175" s="13" t="n">
        <x:f>Arrivals!I175</x:f>
        <x:v>8.261281266644529</x:v>
      </x:c>
      <x:c r="P175" s="14">
        <x:f t="shared" si="37"/>
        <x:v>2936.3012812666443</x:v>
      </x:c>
      <x:c r="Q175" s="14">
        <x:f t="shared" si="38"/>
        <x:v>75.129127740773583</x:v>
      </x:c>
      <x:c r="R175" s="14">
        <x:f t="shared" si="39"/>
        <x:v>42.847846474129256</x:v>
      </x:c>
      <x:c r="S175" s="14">
        <x:f t="shared" si="40"/>
        <x:v>0</x:v>
      </x:c>
      <x:c r="T175" s="14">
        <x:f t="shared" si="41"/>
        <x:v>0</x:v>
      </x:c>
      <x:c r="U175" s="14">
        <x:f t="shared" si="42"/>
        <x:v>42.847846474129256</x:v>
      </x:c>
      <x:c r="V175" t="str">
        <x:f>IF(MOD(C175-Settings!$B$32,Settings!$B$33)&lt;Settings!$B$30,"Up","Down")</x:f>
        <x:v>Down</x:v>
      </x:c>
      <x:c r="W175" s="15" t="n">
        <x:f>IF(OR(E175&gt;Settings!$B$30,Q175&gt;Settings!$B$37),0,1)</x:f>
        <x:v>1</x:v>
      </x:c>
      <x:c r="X175" s="15" t="n">
        <x:f>IF(AND(W175=1,Q175&lt;=Settings!$B$36),1,0)</x:f>
        <x:v>1</x:v>
      </x:c>
    </x:row>
    <x:row r="176">
      <x:c r="A176">
        <x:v>2</x:v>
      </x:c>
      <x:c r="B176">
        <x:v>51</x:v>
      </x:c>
      <x:c r="C176" s="13" t="n">
        <x:f>Arrivals!F176</x:f>
        <x:v>2921.2196020589454</x:v>
      </x:c>
      <x:c r="D176" s="13" t="n">
        <x:f>Arrivals!K176</x:f>
        <x:v>300</x:v>
      </x:c>
      <x:c r="E176" s="14" t="n">
        <x:f>D176*8/Settings!$B$28+Settings!$B$29</x:f>
        <x:v>24.02</x:v>
      </x:c>
      <x:c r="F176" s="14">
        <x:f t="shared" si="32"/>
        <x:v>2921.2196020589454</x:v>
      </x:c>
      <x:c r="G176" s="14">
        <x:f t="shared" si="43"/>
        <x:v>2928.04</x:v>
      </x:c>
      <x:c r="H176" s="14">
        <x:f t="shared" si="33"/>
        <x:v>2928.04</x:v>
      </x:c>
      <x:c r="I176" s="14" t="n">
        <x:f>MOD(H176-Settings!$B$32,Settings!$B$33)</x:f>
        <x:v>48.039999999999964</x:v>
      </x:c>
      <x:c r="J176" s="14" t="n">
        <x:f>IF(I176&lt;Settings!$B$30,IF(Settings!$B$30-I176&gt;=E176,H176,H176+(Settings!$B$30-I176)+Settings!$B$31),H176+(Settings!$B$33-I176))</x:f>
        <x:v>2928.04</x:v>
      </x:c>
      <x:c r="K176" s="14">
        <x:f t="shared" si="34"/>
        <x:v>2952.06</x:v>
      </x:c>
      <x:c r="L176" s="14">
        <x:f t="shared" si="35"/>
        <x:v>2952.06</x:v>
      </x:c>
      <x:c r="M176" s="14">
        <x:f t="shared" si="44"/>
        <x:v>2936.3012812666443</x:v>
      </x:c>
      <x:c r="N176" s="14">
        <x:f t="shared" si="36"/>
        <x:v>2952.06</x:v>
      </x:c>
      <x:c r="O176" s="13" t="n">
        <x:f>Arrivals!I176</x:f>
        <x:v>1.1380297238901842</x:v>
      </x:c>
      <x:c r="P176" s="14">
        <x:f t="shared" si="37"/>
        <x:v>2953.1980297238902</x:v>
      </x:c>
      <x:c r="Q176" s="14">
        <x:f t="shared" si="38"/>
        <x:v>31.978427664944775</x:v>
      </x:c>
      <x:c r="R176" s="14">
        <x:f t="shared" si="39"/>
        <x:v>6.8203979410545799</x:v>
      </x:c>
      <x:c r="S176" s="14">
        <x:f t="shared" si="40"/>
        <x:v>0</x:v>
      </x:c>
      <x:c r="T176" s="14">
        <x:f t="shared" si="41"/>
        <x:v>0</x:v>
      </x:c>
      <x:c r="U176" s="14">
        <x:f t="shared" si="42"/>
        <x:v>6.8203979410545799</x:v>
      </x:c>
      <x:c r="V176" t="str">
        <x:f>IF(MOD(C176-Settings!$B$32,Settings!$B$33)&lt;Settings!$B$30,"Up","Down")</x:f>
        <x:v>Up</x:v>
      </x:c>
      <x:c r="W176" s="15" t="n">
        <x:f>IF(OR(E176&gt;Settings!$B$30,Q176&gt;Settings!$B$37),0,1)</x:f>
        <x:v>1</x:v>
      </x:c>
      <x:c r="X176" s="15" t="n">
        <x:f>IF(AND(W176=1,Q176&lt;=Settings!$B$36),1,0)</x:f>
        <x:v>1</x:v>
      </x:c>
    </x:row>
    <x:row r="177">
      <x:c r="A177">
        <x:v>2</x:v>
      </x:c>
      <x:c r="B177">
        <x:v>52</x:v>
      </x:c>
      <x:c r="C177" s="13" t="n">
        <x:f>Arrivals!F177</x:f>
        <x:v>3087.8935373772624</x:v>
      </x:c>
      <x:c r="D177" s="13" t="n">
        <x:f>Arrivals!K177</x:f>
        <x:v>300</x:v>
      </x:c>
      <x:c r="E177" s="14" t="n">
        <x:f>D177*8/Settings!$B$28+Settings!$B$29</x:f>
        <x:v>24.02</x:v>
      </x:c>
      <x:c r="F177" s="14">
        <x:f t="shared" si="32"/>
        <x:v>3087.8935373772624</x:v>
      </x:c>
      <x:c r="G177" s="14">
        <x:f t="shared" si="43"/>
        <x:v>2952.06</x:v>
      </x:c>
      <x:c r="H177" s="14">
        <x:f t="shared" si="33"/>
        <x:v>3087.8935373772624</x:v>
      </x:c>
      <x:c r="I177" s="14" t="n">
        <x:f>MOD(H177-Settings!$B$32,Settings!$B$33)</x:f>
        <x:v>207.89353737726242</x:v>
      </x:c>
      <x:c r="J177" s="14" t="n">
        <x:f>IF(I177&lt;Settings!$B$30,IF(Settings!$B$30-I177&gt;=E177,H177,H177+(Settings!$B$30-I177)+Settings!$B$31),H177+(Settings!$B$33-I177))</x:f>
        <x:v>3087.8935373772624</x:v>
      </x:c>
      <x:c r="K177" s="14">
        <x:f t="shared" si="34"/>
        <x:v>3111.9135373772624</x:v>
      </x:c>
      <x:c r="L177" s="14">
        <x:f t="shared" si="35"/>
        <x:v>3111.9135373772624</x:v>
      </x:c>
      <x:c r="M177" s="14">
        <x:f t="shared" si="44"/>
        <x:v>2953.1980297238902</x:v>
      </x:c>
      <x:c r="N177" s="14">
        <x:f t="shared" si="36"/>
        <x:v>3111.9135373772624</x:v>
      </x:c>
      <x:c r="O177" s="13" t="n">
        <x:f>Arrivals!I177</x:f>
        <x:v>4.425729197747072</x:v>
      </x:c>
      <x:c r="P177" s="14">
        <x:f t="shared" si="37"/>
        <x:v>3116.3392665750093</x:v>
      </x:c>
      <x:c r="Q177" s="14">
        <x:f t="shared" si="38"/>
        <x:v>28.445729197746914</x:v>
      </x:c>
      <x:c r="R177" s="14">
        <x:f t="shared" si="39"/>
        <x:v>0</x:v>
      </x:c>
      <x:c r="S177" s="14">
        <x:f t="shared" si="40"/>
        <x:v>0</x:v>
      </x:c>
      <x:c r="T177" s="14">
        <x:f t="shared" si="41"/>
        <x:v>0</x:v>
      </x:c>
      <x:c r="U177" s="14">
        <x:f t="shared" si="42"/>
        <x:v>0</x:v>
      </x:c>
      <x:c r="V177" t="str">
        <x:f>IF(MOD(C177-Settings!$B$32,Settings!$B$33)&lt;Settings!$B$30,"Up","Down")</x:f>
        <x:v>Up</x:v>
      </x:c>
      <x:c r="W177" s="15" t="n">
        <x:f>IF(OR(E177&gt;Settings!$B$30,Q177&gt;Settings!$B$37),0,1)</x:f>
        <x:v>1</x:v>
      </x:c>
      <x:c r="X177" s="15" t="n">
        <x:f>IF(AND(W177=1,Q177&lt;=Settings!$B$36),1,0)</x:f>
        <x:v>1</x:v>
      </x:c>
    </x:row>
    <x:row r="178">
      <x:c r="A178">
        <x:v>2</x:v>
      </x:c>
      <x:c r="B178">
        <x:v>53</x:v>
      </x:c>
      <x:c r="C178" s="13" t="n">
        <x:f>Arrivals!F178</x:f>
        <x:v>3095.956794488299</x:v>
      </x:c>
      <x:c r="D178" s="13" t="n">
        <x:f>Arrivals!K178</x:f>
        <x:v>300</x:v>
      </x:c>
      <x:c r="E178" s="14" t="n">
        <x:f>D178*8/Settings!$B$28+Settings!$B$29</x:f>
        <x:v>24.02</x:v>
      </x:c>
      <x:c r="F178" s="14">
        <x:f t="shared" si="32"/>
        <x:v>3095.9567944882988</x:v>
      </x:c>
      <x:c r="G178" s="14">
        <x:f t="shared" si="43"/>
        <x:v>3111.9135373772624</x:v>
      </x:c>
      <x:c r="H178" s="14">
        <x:f t="shared" si="33"/>
        <x:v>3111.9135373772624</x:v>
      </x:c>
      <x:c r="I178" s="14" t="n">
        <x:f>MOD(H178-Settings!$B$32,Settings!$B$33)</x:f>
        <x:v>231.9135373772624</x:v>
      </x:c>
      <x:c r="J178" s="14" t="n">
        <x:f>IF(I178&lt;Settings!$B$30,IF(Settings!$B$30-I178&gt;=E178,H178,H178+(Settings!$B$30-I178)+Settings!$B$31),H178+(Settings!$B$33-I178))</x:f>
        <x:v>3111.9135373772624</x:v>
      </x:c>
      <x:c r="K178" s="14">
        <x:f t="shared" si="34"/>
        <x:v>3135.9335373772624</x:v>
      </x:c>
      <x:c r="L178" s="14">
        <x:f t="shared" si="35"/>
        <x:v>3135.9335373772624</x:v>
      </x:c>
      <x:c r="M178" s="14">
        <x:f t="shared" si="44"/>
        <x:v>3116.3392665750093</x:v>
      </x:c>
      <x:c r="N178" s="14">
        <x:f t="shared" si="36"/>
        <x:v>3135.9335373772624</x:v>
      </x:c>
      <x:c r="O178" s="13" t="n">
        <x:f>Arrivals!I178</x:f>
        <x:v>1.46182943776314</x:v>
      </x:c>
      <x:c r="P178" s="14">
        <x:f t="shared" si="37"/>
        <x:v>3137.3953668150257</x:v>
      </x:c>
      <x:c r="Q178" s="14">
        <x:f t="shared" si="38"/>
        <x:v>41.438572326726899</x:v>
      </x:c>
      <x:c r="R178" s="14">
        <x:f t="shared" si="39"/>
        <x:v>15.956742888963618</x:v>
      </x:c>
      <x:c r="S178" s="14">
        <x:f t="shared" si="40"/>
        <x:v>0</x:v>
      </x:c>
      <x:c r="T178" s="14">
        <x:f t="shared" si="41"/>
        <x:v>0</x:v>
      </x:c>
      <x:c r="U178" s="14">
        <x:f t="shared" si="42"/>
        <x:v>15.956742888963618</x:v>
      </x:c>
      <x:c r="V178" t="str">
        <x:f>IF(MOD(C178-Settings!$B$32,Settings!$B$33)&lt;Settings!$B$30,"Up","Down")</x:f>
        <x:v>Up</x:v>
      </x:c>
      <x:c r="W178" s="15" t="n">
        <x:f>IF(OR(E178&gt;Settings!$B$30,Q178&gt;Settings!$B$37),0,1)</x:f>
        <x:v>1</x:v>
      </x:c>
      <x:c r="X178" s="15" t="n">
        <x:f>IF(AND(W178=1,Q178&lt;=Settings!$B$36),1,0)</x:f>
        <x:v>1</x:v>
      </x:c>
    </x:row>
    <x:row r="179">
      <x:c r="A179">
        <x:v>2</x:v>
      </x:c>
      <x:c r="B179">
        <x:v>54</x:v>
      </x:c>
      <x:c r="C179" s="13" t="n">
        <x:f>Arrivals!F179</x:f>
        <x:v>3133.081029897544</x:v>
      </x:c>
      <x:c r="D179" s="13" t="n">
        <x:f>Arrivals!K179</x:f>
        <x:v>300</x:v>
      </x:c>
      <x:c r="E179" s="14" t="n">
        <x:f>D179*8/Settings!$B$28+Settings!$B$29</x:f>
        <x:v>24.02</x:v>
      </x:c>
      <x:c r="F179" s="14">
        <x:f t="shared" si="32"/>
        <x:v>3133.0810298975439</x:v>
      </x:c>
      <x:c r="G179" s="14">
        <x:f t="shared" si="43"/>
        <x:v>3135.9335373772624</x:v>
      </x:c>
      <x:c r="H179" s="14">
        <x:f t="shared" si="33"/>
        <x:v>3135.9335373772624</x:v>
      </x:c>
      <x:c r="I179" s="14" t="n">
        <x:f>MOD(H179-Settings!$B$32,Settings!$B$33)</x:f>
        <x:v>255.93353737726238</x:v>
      </x:c>
      <x:c r="J179" s="14" t="n">
        <x:f>IF(I179&lt;Settings!$B$30,IF(Settings!$B$30-I179&gt;=E179,H179,H179+(Settings!$B$30-I179)+Settings!$B$31),H179+(Settings!$B$33-I179))</x:f>
        <x:v>3135.9335373772624</x:v>
      </x:c>
      <x:c r="K179" s="14">
        <x:f t="shared" si="34"/>
        <x:v>3159.9535373772624</x:v>
      </x:c>
      <x:c r="L179" s="14">
        <x:f t="shared" si="35"/>
        <x:v>3159.9535373772624</x:v>
      </x:c>
      <x:c r="M179" s="14">
        <x:f t="shared" si="44"/>
        <x:v>3137.3953668150257</x:v>
      </x:c>
      <x:c r="N179" s="14">
        <x:f t="shared" si="36"/>
        <x:v>3159.9535373772624</x:v>
      </x:c>
      <x:c r="O179" s="13" t="n">
        <x:f>Arrivals!I179</x:f>
        <x:v>14.280444078608712</x:v>
      </x:c>
      <x:c r="P179" s="14">
        <x:f t="shared" si="37"/>
        <x:v>3174.2339814558709</x:v>
      </x:c>
      <x:c r="Q179" s="14">
        <x:f t="shared" si="38"/>
        <x:v>41.152951558327004</x:v>
      </x:c>
      <x:c r="R179" s="14">
        <x:f t="shared" si="39"/>
        <x:v>2.8525074797184971</x:v>
      </x:c>
      <x:c r="S179" s="14">
        <x:f t="shared" si="40"/>
        <x:v>0</x:v>
      </x:c>
      <x:c r="T179" s="14">
        <x:f t="shared" si="41"/>
        <x:v>0</x:v>
      </x:c>
      <x:c r="U179" s="14">
        <x:f t="shared" si="42"/>
        <x:v>2.8525074797184971</x:v>
      </x:c>
      <x:c r="V179" t="str">
        <x:f>IF(MOD(C179-Settings!$B$32,Settings!$B$33)&lt;Settings!$B$30,"Up","Down")</x:f>
        <x:v>Up</x:v>
      </x:c>
      <x:c r="W179" s="15" t="n">
        <x:f>IF(OR(E179&gt;Settings!$B$30,Q179&gt;Settings!$B$37),0,1)</x:f>
        <x:v>1</x:v>
      </x:c>
      <x:c r="X179" s="15" t="n">
        <x:f>IF(AND(W179=1,Q179&lt;=Settings!$B$36),1,0)</x:f>
        <x:v>1</x:v>
      </x:c>
    </x:row>
    <x:row r="180">
      <x:c r="A180">
        <x:v>2</x:v>
      </x:c>
      <x:c r="B180">
        <x:v>55</x:v>
      </x:c>
      <x:c r="C180" s="13" t="n">
        <x:f>Arrivals!F180</x:f>
        <x:v>3158.364979555342</x:v>
      </x:c>
      <x:c r="D180" s="13" t="n">
        <x:f>Arrivals!K180</x:f>
        <x:v>300</x:v>
      </x:c>
      <x:c r="E180" s="14" t="n">
        <x:f>D180*8/Settings!$B$28+Settings!$B$29</x:f>
        <x:v>24.02</x:v>
      </x:c>
      <x:c r="F180" s="14">
        <x:f t="shared" si="32"/>
        <x:v>3158.364979555342</x:v>
      </x:c>
      <x:c r="G180" s="14">
        <x:f t="shared" si="43"/>
        <x:v>3159.9535373772624</x:v>
      </x:c>
      <x:c r="H180" s="14">
        <x:f t="shared" si="33"/>
        <x:v>3159.9535373772624</x:v>
      </x:c>
      <x:c r="I180" s="14" t="n">
        <x:f>MOD(H180-Settings!$B$32,Settings!$B$33)</x:f>
        <x:v>279.95353737726236</x:v>
      </x:c>
      <x:c r="J180" s="14" t="n">
        <x:f>IF(I180&lt;Settings!$B$30,IF(Settings!$B$30-I180&gt;=E180,H180,H180+(Settings!$B$30-I180)+Settings!$B$31),H180+(Settings!$B$33-I180))</x:f>
        <x:v>3159.9535373772624</x:v>
      </x:c>
      <x:c r="K180" s="14">
        <x:f t="shared" si="34"/>
        <x:v>3183.9735373772623</x:v>
      </x:c>
      <x:c r="L180" s="14">
        <x:f t="shared" si="35"/>
        <x:v>3183.9735373772623</x:v>
      </x:c>
      <x:c r="M180" s="14">
        <x:f t="shared" si="44"/>
        <x:v>3174.2339814558709</x:v>
      </x:c>
      <x:c r="N180" s="14">
        <x:f t="shared" si="36"/>
        <x:v>3183.9735373772623</x:v>
      </x:c>
      <x:c r="O180" s="13" t="n">
        <x:f>Arrivals!I180</x:f>
        <x:v>7.2584871292216615</x:v>
      </x:c>
      <x:c r="P180" s="14">
        <x:f t="shared" si="37"/>
        <x:v>3191.2320245064839</x:v>
      </x:c>
      <x:c r="Q180" s="14">
        <x:f t="shared" si="38"/>
        <x:v>32.867044951141906</x:v>
      </x:c>
      <x:c r="R180" s="14">
        <x:f t="shared" si="39"/>
        <x:v>1.5885578219204035</x:v>
      </x:c>
      <x:c r="S180" s="14">
        <x:f t="shared" si="40"/>
        <x:v>0</x:v>
      </x:c>
      <x:c r="T180" s="14">
        <x:f t="shared" si="41"/>
        <x:v>0</x:v>
      </x:c>
      <x:c r="U180" s="14">
        <x:f t="shared" si="42"/>
        <x:v>1.5885578219204035</x:v>
      </x:c>
      <x:c r="V180" t="str">
        <x:f>IF(MOD(C180-Settings!$B$32,Settings!$B$33)&lt;Settings!$B$30,"Up","Down")</x:f>
        <x:v>Up</x:v>
      </x:c>
      <x:c r="W180" s="15" t="n">
        <x:f>IF(OR(E180&gt;Settings!$B$30,Q180&gt;Settings!$B$37),0,1)</x:f>
        <x:v>1</x:v>
      </x:c>
      <x:c r="X180" s="15" t="n">
        <x:f>IF(AND(W180=1,Q180&lt;=Settings!$B$36),1,0)</x:f>
        <x:v>1</x:v>
      </x:c>
    </x:row>
    <x:row r="181">
      <x:c r="A181">
        <x:v>2</x:v>
      </x:c>
      <x:c r="B181">
        <x:v>56</x:v>
      </x:c>
      <x:c r="C181" s="13" t="n">
        <x:f>Arrivals!F181</x:f>
        <x:v>3194.696243498554</x:v>
      </x:c>
      <x:c r="D181" s="13" t="n">
        <x:f>Arrivals!K181</x:f>
        <x:v>300</x:v>
      </x:c>
      <x:c r="E181" s="14" t="n">
        <x:f>D181*8/Settings!$B$28+Settings!$B$29</x:f>
        <x:v>24.02</x:v>
      </x:c>
      <x:c r="F181" s="14">
        <x:f t="shared" si="32"/>
        <x:v>3194.6962434985539</x:v>
      </x:c>
      <x:c r="G181" s="14">
        <x:f t="shared" si="43"/>
        <x:v>3183.9735373772623</x:v>
      </x:c>
      <x:c r="H181" s="14">
        <x:f t="shared" si="33"/>
        <x:v>3194.6962434985539</x:v>
      </x:c>
      <x:c r="I181" s="14" t="n">
        <x:f>MOD(H181-Settings!$B$32,Settings!$B$33)</x:f>
        <x:v>314.69624349855394</x:v>
      </x:c>
      <x:c r="J181" s="14" t="n">
        <x:f>IF(I181&lt;Settings!$B$30,IF(Settings!$B$30-I181&gt;=E181,H181,H181+(Settings!$B$30-I181)+Settings!$B$31),H181+(Settings!$B$33-I181))</x:f>
        <x:v>3194.696243498554</x:v>
      </x:c>
      <x:c r="K181" s="14">
        <x:f t="shared" si="34"/>
        <x:v>3218.7162434985539</x:v>
      </x:c>
      <x:c r="L181" s="14">
        <x:f t="shared" si="35"/>
        <x:v>3218.7162434985539</x:v>
      </x:c>
      <x:c r="M181" s="14">
        <x:f t="shared" si="44"/>
        <x:v>3191.2320245064839</x:v>
      </x:c>
      <x:c r="N181" s="14">
        <x:f t="shared" si="36"/>
        <x:v>3218.7162434985539</x:v>
      </x:c>
      <x:c r="O181" s="13" t="n">
        <x:f>Arrivals!I181</x:f>
        <x:v>0.6405125687984606</x:v>
      </x:c>
      <x:c r="P181" s="14">
        <x:f t="shared" si="37"/>
        <x:v>3219.3567560673523</x:v>
      </x:c>
      <x:c r="Q181" s="14">
        <x:f t="shared" si="38"/>
        <x:v>24.660512568798367</x:v>
      </x:c>
      <x:c r="R181" s="14">
        <x:f t="shared" si="39"/>
        <x:v>0</x:v>
      </x:c>
      <x:c r="S181" s="14">
        <x:f t="shared" si="40"/>
        <x:v>0</x:v>
      </x:c>
      <x:c r="T181" s="14">
        <x:f t="shared" si="41"/>
        <x:v>0</x:v>
      </x:c>
      <x:c r="U181" s="14">
        <x:f t="shared" si="42"/>
        <x:v>0</x:v>
      </x:c>
      <x:c r="V181" t="str">
        <x:f>IF(MOD(C181-Settings!$B$32,Settings!$B$33)&lt;Settings!$B$30,"Up","Down")</x:f>
        <x:v>Up</x:v>
      </x:c>
      <x:c r="W181" s="15" t="n">
        <x:f>IF(OR(E181&gt;Settings!$B$30,Q181&gt;Settings!$B$37),0,1)</x:f>
        <x:v>1</x:v>
      </x:c>
      <x:c r="X181" s="15" t="n">
        <x:f>IF(AND(W181=1,Q181&lt;=Settings!$B$36),1,0)</x:f>
        <x:v>1</x:v>
      </x:c>
    </x:row>
    <x:row r="182">
      <x:c r="A182">
        <x:v>2</x:v>
      </x:c>
      <x:c r="B182">
        <x:v>57</x:v>
      </x:c>
      <x:c r="C182" s="13" t="n">
        <x:f>Arrivals!F182</x:f>
        <x:v>3337.946069902103</x:v>
      </x:c>
      <x:c r="D182" s="13" t="n">
        <x:f>Arrivals!K182</x:f>
        <x:v>300</x:v>
      </x:c>
      <x:c r="E182" s="14" t="n">
        <x:f>D182*8/Settings!$B$28+Settings!$B$29</x:f>
        <x:v>24.02</x:v>
      </x:c>
      <x:c r="F182" s="14">
        <x:f t="shared" si="32"/>
        <x:v>3337.9460699021029</x:v>
      </x:c>
      <x:c r="G182" s="14">
        <x:f t="shared" si="43"/>
        <x:v>3218.7162434985539</x:v>
      </x:c>
      <x:c r="H182" s="14">
        <x:f t="shared" si="33"/>
        <x:v>3337.9460699021029</x:v>
      </x:c>
      <x:c r="I182" s="14" t="n">
        <x:f>MOD(H182-Settings!$B$32,Settings!$B$33)</x:f>
        <x:v>457.94606990210286</x:v>
      </x:c>
      <x:c r="J182" s="14" t="n">
        <x:f>IF(I182&lt;Settings!$B$30,IF(Settings!$B$30-I182&gt;=E182,H182,H182+(Settings!$B$30-I182)+Settings!$B$31),H182+(Settings!$B$33-I182))</x:f>
        <x:v>3337.946069902103</x:v>
      </x:c>
      <x:c r="K182" s="14">
        <x:f t="shared" si="34"/>
        <x:v>3361.9660699021028</x:v>
      </x:c>
      <x:c r="L182" s="14">
        <x:f t="shared" si="35"/>
        <x:v>3361.9660699021028</x:v>
      </x:c>
      <x:c r="M182" s="14">
        <x:f t="shared" si="44"/>
        <x:v>3219.3567560673523</x:v>
      </x:c>
      <x:c r="N182" s="14">
        <x:f t="shared" si="36"/>
        <x:v>3361.9660699021028</x:v>
      </x:c>
      <x:c r="O182" s="13" t="n">
        <x:f>Arrivals!I182</x:f>
        <x:v>7.709529717894348</x:v>
      </x:c>
      <x:c r="P182" s="14">
        <x:f t="shared" si="37"/>
        <x:v>3369.6755996199972</x:v>
      </x:c>
      <x:c r="Q182" s="14">
        <x:f t="shared" si="38"/>
        <x:v>31.729529717894366</x:v>
      </x:c>
      <x:c r="R182" s="14">
        <x:f t="shared" si="39"/>
        <x:v>0</x:v>
      </x:c>
      <x:c r="S182" s="14">
        <x:f t="shared" si="40"/>
        <x:v>0</x:v>
      </x:c>
      <x:c r="T182" s="14">
        <x:f t="shared" si="41"/>
        <x:v>0</x:v>
      </x:c>
      <x:c r="U182" s="14">
        <x:f t="shared" si="42"/>
        <x:v>0</x:v>
      </x:c>
      <x:c r="V182" t="str">
        <x:f>IF(MOD(C182-Settings!$B$32,Settings!$B$33)&lt;Settings!$B$30,"Up","Down")</x:f>
        <x:v>Up</x:v>
      </x:c>
      <x:c r="W182" s="15" t="n">
        <x:f>IF(OR(E182&gt;Settings!$B$30,Q182&gt;Settings!$B$37),0,1)</x:f>
        <x:v>1</x:v>
      </x:c>
      <x:c r="X182" s="15" t="n">
        <x:f>IF(AND(W182=1,Q182&lt;=Settings!$B$36),1,0)</x:f>
        <x:v>1</x:v>
      </x:c>
    </x:row>
    <x:row r="183">
      <x:c r="A183">
        <x:v>2</x:v>
      </x:c>
      <x:c r="B183">
        <x:v>58</x:v>
      </x:c>
      <x:c r="C183" s="13" t="n">
        <x:f>Arrivals!F183</x:f>
        <x:v>3345.654906982546</x:v>
      </x:c>
      <x:c r="D183" s="13" t="n">
        <x:f>Arrivals!K183</x:f>
        <x:v>300</x:v>
      </x:c>
      <x:c r="E183" s="14" t="n">
        <x:f>D183*8/Settings!$B$28+Settings!$B$29</x:f>
        <x:v>24.02</x:v>
      </x:c>
      <x:c r="F183" s="14">
        <x:f t="shared" si="32"/>
        <x:v>3345.654906982546</x:v>
      </x:c>
      <x:c r="G183" s="14">
        <x:f t="shared" si="43"/>
        <x:v>3361.9660699021028</x:v>
      </x:c>
      <x:c r="H183" s="14">
        <x:f t="shared" si="33"/>
        <x:v>3361.9660699021028</x:v>
      </x:c>
      <x:c r="I183" s="14" t="n">
        <x:f>MOD(H183-Settings!$B$32,Settings!$B$33)</x:f>
        <x:v>481.96606990210284</x:v>
      </x:c>
      <x:c r="J183" s="14" t="n">
        <x:f>IF(I183&lt;Settings!$B$30,IF(Settings!$B$30-I183&gt;=E183,H183,H183+(Settings!$B$30-I183)+Settings!$B$31),H183+(Settings!$B$33-I183))</x:f>
        <x:v>3361.966069902103</x:v>
      </x:c>
      <x:c r="K183" s="14">
        <x:f t="shared" si="34"/>
        <x:v>3385.9860699021028</x:v>
      </x:c>
      <x:c r="L183" s="14">
        <x:f t="shared" si="35"/>
        <x:v>3385.9860699021028</x:v>
      </x:c>
      <x:c r="M183" s="14">
        <x:f t="shared" si="44"/>
        <x:v>3369.6755996199972</x:v>
      </x:c>
      <x:c r="N183" s="14">
        <x:f t="shared" si="36"/>
        <x:v>3385.9860699021028</x:v>
      </x:c>
      <x:c r="O183" s="13" t="n">
        <x:f>Arrivals!I183</x:f>
        <x:v>0.4227090654164369</x:v>
      </x:c>
      <x:c r="P183" s="14">
        <x:f t="shared" si="37"/>
        <x:v>3386.4087789675191</x:v>
      </x:c>
      <x:c r="Q183" s="14">
        <x:f t="shared" si="38"/>
        <x:v>40.753871984973102</x:v>
      </x:c>
      <x:c r="R183" s="14">
        <x:f t="shared" si="39"/>
        <x:v>16.311162919556864</x:v>
      </x:c>
      <x:c r="S183" s="14">
        <x:f t="shared" si="40"/>
        <x:v>0</x:v>
      </x:c>
      <x:c r="T183" s="14">
        <x:f t="shared" si="41"/>
        <x:v>0</x:v>
      </x:c>
      <x:c r="U183" s="14">
        <x:f t="shared" si="42"/>
        <x:v>16.311162919556864</x:v>
      </x:c>
      <x:c r="V183" t="str">
        <x:f>IF(MOD(C183-Settings!$B$32,Settings!$B$33)&lt;Settings!$B$30,"Up","Down")</x:f>
        <x:v>Up</x:v>
      </x:c>
      <x:c r="W183" s="15" t="n">
        <x:f>IF(OR(E183&gt;Settings!$B$30,Q183&gt;Settings!$B$37),0,1)</x:f>
        <x:v>1</x:v>
      </x:c>
      <x:c r="X183" s="15" t="n">
        <x:f>IF(AND(W183=1,Q183&lt;=Settings!$B$36),1,0)</x:f>
        <x:v>1</x:v>
      </x:c>
    </x:row>
    <x:row r="184">
      <x:c r="A184">
        <x:v>2</x:v>
      </x:c>
      <x:c r="B184">
        <x:v>59</x:v>
      </x:c>
      <x:c r="C184" s="13" t="n">
        <x:f>Arrivals!F184</x:f>
        <x:v>3377.2906979290315</x:v>
      </x:c>
      <x:c r="D184" s="13" t="n">
        <x:f>Arrivals!K184</x:f>
        <x:v>300</x:v>
      </x:c>
      <x:c r="E184" s="14" t="n">
        <x:f>D184*8/Settings!$B$28+Settings!$B$29</x:f>
        <x:v>24.02</x:v>
      </x:c>
      <x:c r="F184" s="14">
        <x:f t="shared" si="32"/>
        <x:v>3377.2906979290315</x:v>
      </x:c>
      <x:c r="G184" s="14">
        <x:f t="shared" si="43"/>
        <x:v>3385.9860699021028</x:v>
      </x:c>
      <x:c r="H184" s="14">
        <x:f t="shared" si="33"/>
        <x:v>3385.9860699021028</x:v>
      </x:c>
      <x:c r="I184" s="14" t="n">
        <x:f>MOD(H184-Settings!$B$32,Settings!$B$33)</x:f>
        <x:v>505.9860699021028</x:v>
      </x:c>
      <x:c r="J184" s="14" t="n">
        <x:f>IF(I184&lt;Settings!$B$30,IF(Settings!$B$30-I184&gt;=E184,H184,H184+(Settings!$B$30-I184)+Settings!$B$31),H184+(Settings!$B$33-I184))</x:f>
        <x:v>3385.986069902103</x:v>
      </x:c>
      <x:c r="K184" s="14">
        <x:f t="shared" si="34"/>
        <x:v>3410.0060699021028</x:v>
      </x:c>
      <x:c r="L184" s="14">
        <x:f t="shared" si="35"/>
        <x:v>3410.0060699021028</x:v>
      </x:c>
      <x:c r="M184" s="14">
        <x:f t="shared" si="44"/>
        <x:v>3386.4087789675191</x:v>
      </x:c>
      <x:c r="N184" s="14">
        <x:f t="shared" si="36"/>
        <x:v>3410.0060699021028</x:v>
      </x:c>
      <x:c r="O184" s="13" t="n">
        <x:f>Arrivals!I184</x:f>
        <x:v>2.697359164898572</x:v>
      </x:c>
      <x:c r="P184" s="14">
        <x:f t="shared" si="37"/>
        <x:v>3412.7034290670013</x:v>
      </x:c>
      <x:c r="Q184" s="14">
        <x:f t="shared" si="38"/>
        <x:v>35.412731137969786</x:v>
      </x:c>
      <x:c r="R184" s="14">
        <x:f t="shared" si="39"/>
        <x:v>8.6953719730713601</x:v>
      </x:c>
      <x:c r="S184" s="14">
        <x:f t="shared" si="40"/>
        <x:v>0</x:v>
      </x:c>
      <x:c r="T184" s="14">
        <x:f t="shared" si="41"/>
        <x:v>0</x:v>
      </x:c>
      <x:c r="U184" s="14">
        <x:f t="shared" si="42"/>
        <x:v>8.6953719730713601</x:v>
      </x:c>
      <x:c r="V184" t="str">
        <x:f>IF(MOD(C184-Settings!$B$32,Settings!$B$33)&lt;Settings!$B$30,"Up","Down")</x:f>
        <x:v>Up</x:v>
      </x:c>
      <x:c r="W184" s="15" t="n">
        <x:f>IF(OR(E184&gt;Settings!$B$30,Q184&gt;Settings!$B$37),0,1)</x:f>
        <x:v>1</x:v>
      </x:c>
      <x:c r="X184" s="15" t="n">
        <x:f>IF(AND(W184=1,Q184&lt;=Settings!$B$36),1,0)</x:f>
        <x:v>1</x:v>
      </x:c>
    </x:row>
    <x:row r="185">
      <x:c r="A185">
        <x:v>2</x:v>
      </x:c>
      <x:c r="B185">
        <x:v>60</x:v>
      </x:c>
      <x:c r="C185" s="13" t="n">
        <x:f>Arrivals!F185</x:f>
        <x:v>3391.0344597629314</x:v>
      </x:c>
      <x:c r="D185" s="13" t="n">
        <x:f>Arrivals!K185</x:f>
        <x:v>300</x:v>
      </x:c>
      <x:c r="E185" s="14" t="n">
        <x:f>D185*8/Settings!$B$28+Settings!$B$29</x:f>
        <x:v>24.02</x:v>
      </x:c>
      <x:c r="F185" s="14">
        <x:f t="shared" si="32"/>
        <x:v>3391.0344597629314</x:v>
      </x:c>
      <x:c r="G185" s="14">
        <x:f t="shared" si="43"/>
        <x:v>3410.0060699021028</x:v>
      </x:c>
      <x:c r="H185" s="14">
        <x:f t="shared" si="33"/>
        <x:v>3410.0060699021028</x:v>
      </x:c>
      <x:c r="I185" s="14" t="n">
        <x:f>MOD(H185-Settings!$B$32,Settings!$B$33)</x:f>
        <x:v>530.0060699021028</x:v>
      </x:c>
      <x:c r="J185" s="14" t="n">
        <x:f>IF(I185&lt;Settings!$B$30,IF(Settings!$B$30-I185&gt;=E185,H185,H185+(Settings!$B$30-I185)+Settings!$B$31),H185+(Settings!$B$33-I185))</x:f>
        <x:v>3410.006069902103</x:v>
      </x:c>
      <x:c r="K185" s="14">
        <x:f t="shared" si="34"/>
        <x:v>3434.0260699021028</x:v>
      </x:c>
      <x:c r="L185" s="14">
        <x:f t="shared" si="35"/>
        <x:v>3434.0260699021028</x:v>
      </x:c>
      <x:c r="M185" s="14">
        <x:f t="shared" si="44"/>
        <x:v>3412.7034290670013</x:v>
      </x:c>
      <x:c r="N185" s="14">
        <x:f t="shared" si="36"/>
        <x:v>3434.0260699021028</x:v>
      </x:c>
      <x:c r="O185" s="13" t="n">
        <x:f>Arrivals!I185</x:f>
        <x:v>12.540730741480308</x:v>
      </x:c>
      <x:c r="P185" s="14">
        <x:f t="shared" si="37"/>
        <x:v>3446.5668006435831</x:v>
      </x:c>
      <x:c r="Q185" s="14">
        <x:f t="shared" si="38"/>
        <x:v>55.532340880651645</x:v>
      </x:c>
      <x:c r="R185" s="14">
        <x:f t="shared" si="39"/>
        <x:v>18.971610139171389</x:v>
      </x:c>
      <x:c r="S185" s="14">
        <x:f t="shared" si="40"/>
        <x:v>0</x:v>
      </x:c>
      <x:c r="T185" s="14">
        <x:f t="shared" si="41"/>
        <x:v>0</x:v>
      </x:c>
      <x:c r="U185" s="14">
        <x:f t="shared" si="42"/>
        <x:v>18.971610139171389</x:v>
      </x:c>
      <x:c r="V185" t="str">
        <x:f>IF(MOD(C185-Settings!$B$32,Settings!$B$33)&lt;Settings!$B$30,"Up","Down")</x:f>
        <x:v>Up</x:v>
      </x:c>
      <x:c r="W185" s="15" t="n">
        <x:f>IF(OR(E185&gt;Settings!$B$30,Q185&gt;Settings!$B$37),0,1)</x:f>
        <x:v>1</x:v>
      </x:c>
      <x:c r="X185" s="15" t="n">
        <x:f>IF(AND(W185=1,Q185&lt;=Settings!$B$36),1,0)</x:f>
        <x:v>1</x:v>
      </x:c>
    </x:row>
    <x:row r="186">
      <x:c r="A186">
        <x:v>2</x:v>
      </x:c>
      <x:c r="B186">
        <x:v>61</x:v>
      </x:c>
      <x:c r="C186" s="13" t="n">
        <x:f>Arrivals!F186</x:f>
        <x:v>3474.546757760009</x:v>
      </x:c>
      <x:c r="D186" s="13" t="n">
        <x:f>Arrivals!K186</x:f>
        <x:v>300</x:v>
      </x:c>
      <x:c r="E186" s="14" t="n">
        <x:f>D186*8/Settings!$B$28+Settings!$B$29</x:f>
        <x:v>24.02</x:v>
      </x:c>
      <x:c r="F186" s="14">
        <x:f t="shared" si="32"/>
        <x:v>3474.5467577600089</x:v>
      </x:c>
      <x:c r="G186" s="14">
        <x:f t="shared" si="43"/>
        <x:v>3434.0260699021028</x:v>
      </x:c>
      <x:c r="H186" s="14">
        <x:f t="shared" si="33"/>
        <x:v>3474.5467577600089</x:v>
      </x:c>
      <x:c r="I186" s="14" t="n">
        <x:f>MOD(H186-Settings!$B$32,Settings!$B$33)</x:f>
        <x:v>594.5467577600089</x:v>
      </x:c>
      <x:c r="J186" s="14" t="n">
        <x:f>IF(I186&lt;Settings!$B$30,IF(Settings!$B$30-I186&gt;=E186,H186,H186+(Settings!$B$30-I186)+Settings!$B$31),H186+(Settings!$B$33-I186))</x:f>
        <x:v>3600</x:v>
      </x:c>
      <x:c r="K186" s="14">
        <x:f t="shared" si="34"/>
        <x:v>3624.02</x:v>
      </x:c>
      <x:c r="L186" s="14">
        <x:f t="shared" si="35"/>
        <x:v>3624.02</x:v>
      </x:c>
      <x:c r="M186" s="14">
        <x:f t="shared" si="44"/>
        <x:v>3446.5668006435831</x:v>
      </x:c>
      <x:c r="N186" s="14">
        <x:f t="shared" si="36"/>
        <x:v>3624.02</x:v>
      </x:c>
      <x:c r="O186" s="13" t="n">
        <x:f>Arrivals!I186</x:f>
        <x:v>0.13499879947184287</x:v>
      </x:c>
      <x:c r="P186" s="14">
        <x:f t="shared" si="37"/>
        <x:v>3624.1549987994717</x:v>
      </x:c>
      <x:c r="Q186" s="14">
        <x:f t="shared" si="38"/>
        <x:v>149.60824103946288</x:v>
      </x:c>
      <x:c r="R186" s="14">
        <x:f t="shared" si="39"/>
        <x:v>0</x:v>
      </x:c>
      <x:c r="S186" s="14">
        <x:f t="shared" si="40"/>
        <x:v>125.45324223999114</x:v>
      </x:c>
      <x:c r="T186" s="14">
        <x:f t="shared" si="41"/>
        <x:v>0</x:v>
      </x:c>
      <x:c r="U186" s="14">
        <x:f t="shared" si="42"/>
        <x:v>125.45324223999114</x:v>
      </x:c>
      <x:c r="V186" t="str">
        <x:f>IF(MOD(C186-Settings!$B$32,Settings!$B$33)&lt;Settings!$B$30,"Up","Down")</x:f>
        <x:v>Up</x:v>
      </x:c>
      <x:c r="W186" s="15" t="n">
        <x:f>IF(OR(E186&gt;Settings!$B$30,Q186&gt;Settings!$B$37),0,1)</x:f>
        <x:v>1</x:v>
      </x:c>
      <x:c r="X186" s="15" t="n">
        <x:f>IF(AND(W186=1,Q186&lt;=Settings!$B$36),1,0)</x:f>
        <x:v>0</x:v>
      </x:c>
    </x:row>
    <x:row r="187">
      <x:c r="A187">
        <x:v>2</x:v>
      </x:c>
      <x:c r="B187">
        <x:v>62</x:v>
      </x:c>
      <x:c r="C187" s="13" t="n">
        <x:f>Arrivals!F187</x:f>
        <x:v>3532.4559078383745</x:v>
      </x:c>
      <x:c r="D187" s="13" t="n">
        <x:f>Arrivals!K187</x:f>
        <x:v>300</x:v>
      </x:c>
      <x:c r="E187" s="14" t="n">
        <x:f>D187*8/Settings!$B$28+Settings!$B$29</x:f>
        <x:v>24.02</x:v>
      </x:c>
      <x:c r="F187" s="14">
        <x:f t="shared" si="32"/>
        <x:v>3532.4559078383745</x:v>
      </x:c>
      <x:c r="G187" s="14">
        <x:f t="shared" si="43"/>
        <x:v>3624.02</x:v>
      </x:c>
      <x:c r="H187" s="14">
        <x:f t="shared" si="33"/>
        <x:v>3624.02</x:v>
      </x:c>
      <x:c r="I187" s="14" t="n">
        <x:f>MOD(H187-Settings!$B$32,Settings!$B$33)</x:f>
        <x:v>24.019999999999982</x:v>
      </x:c>
      <x:c r="J187" s="14" t="n">
        <x:f>IF(I187&lt;Settings!$B$30,IF(Settings!$B$30-I187&gt;=E187,H187,H187+(Settings!$B$30-I187)+Settings!$B$31),H187+(Settings!$B$33-I187))</x:f>
        <x:v>3624.02</x:v>
      </x:c>
      <x:c r="K187" s="14">
        <x:f t="shared" si="34"/>
        <x:v>3648.04</x:v>
      </x:c>
      <x:c r="L187" s="14">
        <x:f t="shared" si="35"/>
        <x:v>3648.04</x:v>
      </x:c>
      <x:c r="M187" s="14">
        <x:f t="shared" si="44"/>
        <x:v>3624.1549987994717</x:v>
      </x:c>
      <x:c r="N187" s="14">
        <x:f t="shared" si="36"/>
        <x:v>3648.04</x:v>
      </x:c>
      <x:c r="O187" s="13" t="n">
        <x:f>Arrivals!I187</x:f>
        <x:v>5.810507994484215</x:v>
      </x:c>
      <x:c r="P187" s="14">
        <x:f t="shared" si="37"/>
        <x:v>3653.8505079944844</x:v>
      </x:c>
      <x:c r="Q187" s="14">
        <x:f t="shared" si="38"/>
        <x:v>121.39460015610985</x:v>
      </x:c>
      <x:c r="R187" s="14">
        <x:f t="shared" si="39"/>
        <x:v>91.564092161625467</x:v>
      </x:c>
      <x:c r="S187" s="14">
        <x:f t="shared" si="40"/>
        <x:v>0</x:v>
      </x:c>
      <x:c r="T187" s="14">
        <x:f t="shared" si="41"/>
        <x:v>0</x:v>
      </x:c>
      <x:c r="U187" s="14">
        <x:f t="shared" si="42"/>
        <x:v>91.564092161625467</x:v>
      </x:c>
      <x:c r="V187" t="str">
        <x:f>IF(MOD(C187-Settings!$B$32,Settings!$B$33)&lt;Settings!$B$30,"Up","Down")</x:f>
        <x:v>Down</x:v>
      </x:c>
      <x:c r="W187" s="15" t="n">
        <x:f>IF(OR(E187&gt;Settings!$B$30,Q187&gt;Settings!$B$37),0,1)</x:f>
        <x:v>1</x:v>
      </x:c>
      <x:c r="X187" s="15" t="n">
        <x:f>IF(AND(W187=1,Q187&lt;=Settings!$B$36),1,0)</x:f>
        <x:v>0</x:v>
      </x:c>
    </x:row>
    <x:row r="188">
      <x:c r="A188">
        <x:v>2</x:v>
      </x:c>
      <x:c r="B188">
        <x:v>63</x:v>
      </x:c>
      <x:c r="C188" s="13" t="n">
        <x:f>Arrivals!F188</x:f>
        <x:v>3626.605957550665</x:v>
      </x:c>
      <x:c r="D188" s="13" t="n">
        <x:f>Arrivals!K188</x:f>
        <x:v>300</x:v>
      </x:c>
      <x:c r="E188" s="14" t="n">
        <x:f>D188*8/Settings!$B$28+Settings!$B$29</x:f>
        <x:v>24.02</x:v>
      </x:c>
      <x:c r="F188" s="14">
        <x:f t="shared" si="32"/>
        <x:v>3626.6059575506652</x:v>
      </x:c>
      <x:c r="G188" s="14">
        <x:f t="shared" si="43"/>
        <x:v>3648.04</x:v>
      </x:c>
      <x:c r="H188" s="14">
        <x:f t="shared" si="33"/>
        <x:v>3648.04</x:v>
      </x:c>
      <x:c r="I188" s="14" t="n">
        <x:f>MOD(H188-Settings!$B$32,Settings!$B$33)</x:f>
        <x:v>48.039999999999964</x:v>
      </x:c>
      <x:c r="J188" s="14" t="n">
        <x:f>IF(I188&lt;Settings!$B$30,IF(Settings!$B$30-I188&gt;=E188,H188,H188+(Settings!$B$30-I188)+Settings!$B$31),H188+(Settings!$B$33-I188))</x:f>
        <x:v>3648.04</x:v>
      </x:c>
      <x:c r="K188" s="14">
        <x:f t="shared" si="34"/>
        <x:v>3672.06</x:v>
      </x:c>
      <x:c r="L188" s="14">
        <x:f t="shared" si="35"/>
        <x:v>3672.06</x:v>
      </x:c>
      <x:c r="M188" s="14">
        <x:f t="shared" si="44"/>
        <x:v>3653.8505079944844</x:v>
      </x:c>
      <x:c r="N188" s="14">
        <x:f t="shared" si="36"/>
        <x:v>3672.06</x:v>
      </x:c>
      <x:c r="O188" s="13" t="n">
        <x:f>Arrivals!I188</x:f>
        <x:v>10.11873006121952</x:v>
      </x:c>
      <x:c r="P188" s="14">
        <x:f t="shared" si="37"/>
        <x:v>3682.1787300612195</x:v>
      </x:c>
      <x:c r="Q188" s="14">
        <x:f t="shared" si="38"/>
        <x:v>55.572772510554387</x:v>
      </x:c>
      <x:c r="R188" s="14">
        <x:f t="shared" si="39"/>
        <x:v>21.434042449334811</x:v>
      </x:c>
      <x:c r="S188" s="14">
        <x:f t="shared" si="40"/>
        <x:v>0</x:v>
      </x:c>
      <x:c r="T188" s="14">
        <x:f t="shared" si="41"/>
        <x:v>0</x:v>
      </x:c>
      <x:c r="U188" s="14">
        <x:f t="shared" si="42"/>
        <x:v>21.434042449334811</x:v>
      </x:c>
      <x:c r="V188" t="str">
        <x:f>IF(MOD(C188-Settings!$B$32,Settings!$B$33)&lt;Settings!$B$30,"Up","Down")</x:f>
        <x:v>Up</x:v>
      </x:c>
      <x:c r="W188" s="15" t="n">
        <x:f>IF(OR(E188&gt;Settings!$B$30,Q188&gt;Settings!$B$37),0,1)</x:f>
        <x:v>1</x:v>
      </x:c>
      <x:c r="X188" s="15" t="n">
        <x:f>IF(AND(W188=1,Q188&lt;=Settings!$B$36),1,0)</x:f>
        <x:v>1</x:v>
      </x:c>
    </x:row>
    <x:row r="189">
      <x:c r="A189">
        <x:v>2</x:v>
      </x:c>
      <x:c r="B189">
        <x:v>64</x:v>
      </x:c>
      <x:c r="C189" s="13" t="n">
        <x:f>Arrivals!F189</x:f>
        <x:v>3664.9776823592915</x:v>
      </x:c>
      <x:c r="D189" s="13" t="n">
        <x:f>Arrivals!K189</x:f>
        <x:v>300</x:v>
      </x:c>
      <x:c r="E189" s="14" t="n">
        <x:f>D189*8/Settings!$B$28+Settings!$B$29</x:f>
        <x:v>24.02</x:v>
      </x:c>
      <x:c r="F189" s="14">
        <x:f t="shared" si="32"/>
        <x:v>3664.9776823592915</x:v>
      </x:c>
      <x:c r="G189" s="14">
        <x:f t="shared" si="43"/>
        <x:v>3672.06</x:v>
      </x:c>
      <x:c r="H189" s="14">
        <x:f t="shared" si="33"/>
        <x:v>3672.06</x:v>
      </x:c>
      <x:c r="I189" s="14" t="n">
        <x:f>MOD(H189-Settings!$B$32,Settings!$B$33)</x:f>
        <x:v>72.05999999999995</x:v>
      </x:c>
      <x:c r="J189" s="14" t="n">
        <x:f>IF(I189&lt;Settings!$B$30,IF(Settings!$B$30-I189&gt;=E189,H189,H189+(Settings!$B$30-I189)+Settings!$B$31),H189+(Settings!$B$33-I189))</x:f>
        <x:v>3672.06</x:v>
      </x:c>
      <x:c r="K189" s="14">
        <x:f t="shared" si="34"/>
        <x:v>3696.08</x:v>
      </x:c>
      <x:c r="L189" s="14">
        <x:f t="shared" si="35"/>
        <x:v>3696.08</x:v>
      </x:c>
      <x:c r="M189" s="14">
        <x:f t="shared" si="44"/>
        <x:v>3682.1787300612195</x:v>
      </x:c>
      <x:c r="N189" s="14">
        <x:f t="shared" si="36"/>
        <x:v>3696.08</x:v>
      </x:c>
      <x:c r="O189" s="13" t="n">
        <x:f>Arrivals!I189</x:f>
        <x:v>5.477289727762754</x:v>
      </x:c>
      <x:c r="P189" s="14">
        <x:f t="shared" si="37"/>
        <x:v>3701.5572897277625</x:v>
      </x:c>
      <x:c r="Q189" s="14">
        <x:f t="shared" si="38"/>
        <x:v>36.579607368470988</x:v>
      </x:c>
      <x:c r="R189" s="14">
        <x:f t="shared" si="39"/>
        <x:v>7.0823176407084247</x:v>
      </x:c>
      <x:c r="S189" s="14">
        <x:f t="shared" si="40"/>
        <x:v>0</x:v>
      </x:c>
      <x:c r="T189" s="14">
        <x:f t="shared" si="41"/>
        <x:v>0</x:v>
      </x:c>
      <x:c r="U189" s="14">
        <x:f t="shared" si="42"/>
        <x:v>7.0823176407084247</x:v>
      </x:c>
      <x:c r="V189" t="str">
        <x:f>IF(MOD(C189-Settings!$B$32,Settings!$B$33)&lt;Settings!$B$30,"Up","Down")</x:f>
        <x:v>Up</x:v>
      </x:c>
      <x:c r="W189" s="15" t="n">
        <x:f>IF(OR(E189&gt;Settings!$B$30,Q189&gt;Settings!$B$37),0,1)</x:f>
        <x:v>1</x:v>
      </x:c>
      <x:c r="X189" s="15" t="n">
        <x:f>IF(AND(W189=1,Q189&lt;=Settings!$B$36),1,0)</x:f>
        <x:v>1</x:v>
      </x:c>
    </x:row>
    <x:row r="190">
      <x:c r="A190">
        <x:v>2</x:v>
      </x:c>
      <x:c r="B190">
        <x:v>65</x:v>
      </x:c>
      <x:c r="C190" s="13" t="n">
        <x:f>Arrivals!F190</x:f>
        <x:v>3722.859779177471</x:v>
      </x:c>
      <x:c r="D190" s="13" t="n">
        <x:f>Arrivals!K190</x:f>
        <x:v>300</x:v>
      </x:c>
      <x:c r="E190" s="14" t="n">
        <x:f>D190*8/Settings!$B$28+Settings!$B$29</x:f>
        <x:v>24.02</x:v>
      </x:c>
      <x:c r="F190" s="14">
        <x:f t="shared" si="32"/>
        <x:v>3722.859779177471</x:v>
      </x:c>
      <x:c r="G190" s="14">
        <x:f t="shared" si="43"/>
        <x:v>3696.08</x:v>
      </x:c>
      <x:c r="H190" s="14">
        <x:f t="shared" si="33"/>
        <x:v>3722.859779177471</x:v>
      </x:c>
      <x:c r="I190" s="14" t="n">
        <x:f>MOD(H190-Settings!$B$32,Settings!$B$33)</x:f>
        <x:v>122.85977917747095</x:v>
      </x:c>
      <x:c r="J190" s="14" t="n">
        <x:f>IF(I190&lt;Settings!$B$30,IF(Settings!$B$30-I190&gt;=E190,H190,H190+(Settings!$B$30-I190)+Settings!$B$31),H190+(Settings!$B$33-I190))</x:f>
        <x:v>3722.859779177471</x:v>
      </x:c>
      <x:c r="K190" s="14">
        <x:f t="shared" si="34"/>
        <x:v>3746.8797791774709</x:v>
      </x:c>
      <x:c r="L190" s="14">
        <x:f t="shared" si="35"/>
        <x:v>3746.8797791774709</x:v>
      </x:c>
      <x:c r="M190" s="14">
        <x:f t="shared" si="44"/>
        <x:v>3701.5572897277625</x:v>
      </x:c>
      <x:c r="N190" s="14">
        <x:f t="shared" si="36"/>
        <x:v>3746.8797791774709</x:v>
      </x:c>
      <x:c r="O190" s="13" t="n">
        <x:f>Arrivals!I190</x:f>
        <x:v>1.5995768539468753</x:v>
      </x:c>
      <x:c r="P190" s="14">
        <x:f t="shared" si="37"/>
        <x:v>3748.4793560314179</x:v>
      </x:c>
      <x:c r="Q190" s="14">
        <x:f t="shared" si="38"/>
        <x:v>25.61957685394691</x:v>
      </x:c>
      <x:c r="R190" s="14">
        <x:f t="shared" si="39"/>
        <x:v>0</x:v>
      </x:c>
      <x:c r="S190" s="14">
        <x:f t="shared" si="40"/>
        <x:v>0</x:v>
      </x:c>
      <x:c r="T190" s="14">
        <x:f t="shared" si="41"/>
        <x:v>0</x:v>
      </x:c>
      <x:c r="U190" s="14">
        <x:f t="shared" si="42"/>
        <x:v>0</x:v>
      </x:c>
      <x:c r="V190" t="str">
        <x:f>IF(MOD(C190-Settings!$B$32,Settings!$B$33)&lt;Settings!$B$30,"Up","Down")</x:f>
        <x:v>Up</x:v>
      </x:c>
      <x:c r="W190" s="15" t="n">
        <x:f>IF(OR(E190&gt;Settings!$B$30,Q190&gt;Settings!$B$37),0,1)</x:f>
        <x:v>1</x:v>
      </x:c>
      <x:c r="X190" s="15" t="n">
        <x:f>IF(AND(W190=1,Q190&lt;=Settings!$B$36),1,0)</x:f>
        <x:v>1</x:v>
      </x:c>
    </x:row>
    <x:row r="191">
      <x:c r="A191">
        <x:v>2</x:v>
      </x:c>
      <x:c r="B191">
        <x:v>66</x:v>
      </x:c>
      <x:c r="C191" s="13" t="n">
        <x:f>Arrivals!F191</x:f>
        <x:v>3863.748577654547</x:v>
      </x:c>
      <x:c r="D191" s="13" t="n">
        <x:f>Arrivals!K191</x:f>
        <x:v>300</x:v>
      </x:c>
      <x:c r="E191" s="14" t="n">
        <x:f>D191*8/Settings!$B$28+Settings!$B$29</x:f>
        <x:v>24.02</x:v>
      </x:c>
      <x:c r="F191" s="14">
        <x:f t="shared" si="32"/>
        <x:v>3863.7485776545468</x:v>
      </x:c>
      <x:c r="G191" s="14" t="n">
        <x:f t="shared" ref="G191:G222" si="45">K190</x:f>
        <x:v>3746.879779177471</x:v>
      </x:c>
      <x:c r="H191" s="14">
        <x:f t="shared" si="33"/>
        <x:v>3863.7485776545468</x:v>
      </x:c>
      <x:c r="I191" s="14" t="n">
        <x:f>MOD(H191-Settings!$B$32,Settings!$B$33)</x:f>
        <x:v>263.7485776545468</x:v>
      </x:c>
      <x:c r="J191" s="14" t="n">
        <x:f>IF(I191&lt;Settings!$B$30,IF(Settings!$B$30-I191&gt;=E191,H191,H191+(Settings!$B$30-I191)+Settings!$B$31),H191+(Settings!$B$33-I191))</x:f>
        <x:v>3863.748577654547</x:v>
      </x:c>
      <x:c r="K191" s="14">
        <x:f t="shared" si="34"/>
        <x:v>3887.7685776545468</x:v>
      </x:c>
      <x:c r="L191" s="14">
        <x:f t="shared" si="35"/>
        <x:v>3887.7685776545468</x:v>
      </x:c>
      <x:c r="M191" s="14" t="n">
        <x:f t="shared" ref="M191:M222" si="46">P190</x:f>
        <x:v>3748.479356031418</x:v>
      </x:c>
      <x:c r="N191" s="14">
        <x:f t="shared" si="36"/>
        <x:v>3887.7685776545468</x:v>
      </x:c>
      <x:c r="O191" s="13" t="n">
        <x:f>Arrivals!I191</x:f>
        <x:v>5.374856871073172</x:v>
      </x:c>
      <x:c r="P191" s="14">
        <x:f t="shared" si="37"/>
        <x:v>3893.1434345256198</x:v>
      </x:c>
      <x:c r="Q191" s="14">
        <x:f t="shared" si="38"/>
        <x:v>29.394856871072989</x:v>
      </x:c>
      <x:c r="R191" s="14">
        <x:f t="shared" si="39"/>
        <x:v>0</x:v>
      </x:c>
      <x:c r="S191" s="14">
        <x:f t="shared" si="40"/>
        <x:v>0</x:v>
      </x:c>
      <x:c r="T191" s="14">
        <x:f t="shared" si="41"/>
        <x:v>0</x:v>
      </x:c>
      <x:c r="U191" s="14">
        <x:f t="shared" si="42"/>
        <x:v>0</x:v>
      </x:c>
      <x:c r="V191" t="str">
        <x:f>IF(MOD(C191-Settings!$B$32,Settings!$B$33)&lt;Settings!$B$30,"Up","Down")</x:f>
        <x:v>Up</x:v>
      </x:c>
      <x:c r="W191" s="15" t="n">
        <x:f>IF(OR(E191&gt;Settings!$B$30,Q191&gt;Settings!$B$37),0,1)</x:f>
        <x:v>1</x:v>
      </x:c>
      <x:c r="X191" s="15" t="n">
        <x:f>IF(AND(W191=1,Q191&lt;=Settings!$B$36),1,0)</x:f>
        <x:v>1</x:v>
      </x:c>
    </x:row>
    <x:row r="192">
      <x:c r="A192">
        <x:v>2</x:v>
      </x:c>
      <x:c r="B192">
        <x:v>67</x:v>
      </x:c>
      <x:c r="C192" s="13" t="n">
        <x:f>Arrivals!F192</x:f>
        <x:v>3873.9990006844346</x:v>
      </x:c>
      <x:c r="D192" s="13" t="n">
        <x:f>Arrivals!K192</x:f>
        <x:v>300</x:v>
      </x:c>
      <x:c r="E192" s="14" t="n">
        <x:f>D192*8/Settings!$B$28+Settings!$B$29</x:f>
        <x:v>24.02</x:v>
      </x:c>
      <x:c r="F192" s="14">
        <x:f t="shared" si="32"/>
        <x:v>3873.9990006844346</x:v>
      </x:c>
      <x:c r="G192" s="14">
        <x:f t="shared" si="45"/>
        <x:v>3887.7685776545468</x:v>
      </x:c>
      <x:c r="H192" s="14">
        <x:f t="shared" si="33"/>
        <x:v>3887.7685776545468</x:v>
      </x:c>
      <x:c r="I192" s="14" t="n">
        <x:f>MOD(H192-Settings!$B$32,Settings!$B$33)</x:f>
        <x:v>287.7685776545468</x:v>
      </x:c>
      <x:c r="J192" s="14" t="n">
        <x:f>IF(I192&lt;Settings!$B$30,IF(Settings!$B$30-I192&gt;=E192,H192,H192+(Settings!$B$30-I192)+Settings!$B$31),H192+(Settings!$B$33-I192))</x:f>
        <x:v>3887.768577654547</x:v>
      </x:c>
      <x:c r="K192" s="14">
        <x:f t="shared" si="34"/>
        <x:v>3911.7885776545468</x:v>
      </x:c>
      <x:c r="L192" s="14">
        <x:f t="shared" si="35"/>
        <x:v>3911.7885776545468</x:v>
      </x:c>
      <x:c r="M192" s="14">
        <x:f t="shared" si="46"/>
        <x:v>3893.1434345256198</x:v>
      </x:c>
      <x:c r="N192" s="14">
        <x:f t="shared" si="36"/>
        <x:v>3911.7885776545468</x:v>
      </x:c>
      <x:c r="O192" s="13" t="n">
        <x:f>Arrivals!I192</x:f>
        <x:v>2.5790184799081515</x:v>
      </x:c>
      <x:c r="P192" s="14">
        <x:f t="shared" si="37"/>
        <x:v>3914.3675961344547</x:v>
      </x:c>
      <x:c r="Q192" s="14">
        <x:f t="shared" si="38"/>
        <x:v>40.368595450020166</x:v>
      </x:c>
      <x:c r="R192" s="14">
        <x:f t="shared" si="39"/>
        <x:v>13.769576970112212</x:v>
      </x:c>
      <x:c r="S192" s="14">
        <x:f t="shared" si="40"/>
        <x:v>0</x:v>
      </x:c>
      <x:c r="T192" s="14">
        <x:f t="shared" si="41"/>
        <x:v>0</x:v>
      </x:c>
      <x:c r="U192" s="14">
        <x:f t="shared" si="42"/>
        <x:v>13.769576970112212</x:v>
      </x:c>
      <x:c r="V192" t="str">
        <x:f>IF(MOD(C192-Settings!$B$32,Settings!$B$33)&lt;Settings!$B$30,"Up","Down")</x:f>
        <x:v>Up</x:v>
      </x:c>
      <x:c r="W192" s="15" t="n">
        <x:f>IF(OR(E192&gt;Settings!$B$30,Q192&gt;Settings!$B$37),0,1)</x:f>
        <x:v>1</x:v>
      </x:c>
      <x:c r="X192" s="15" t="n">
        <x:f>IF(AND(W192=1,Q192&lt;=Settings!$B$36),1,0)</x:f>
        <x:v>1</x:v>
      </x:c>
    </x:row>
    <x:row r="193">
      <x:c r="A193">
        <x:v>2</x:v>
      </x:c>
      <x:c r="B193">
        <x:v>68</x:v>
      </x:c>
      <x:c r="C193" s="13" t="n">
        <x:f>Arrivals!F193</x:f>
        <x:v>3908.4273696890564</x:v>
      </x:c>
      <x:c r="D193" s="13" t="n">
        <x:f>Arrivals!K193</x:f>
        <x:v>300</x:v>
      </x:c>
      <x:c r="E193" s="14" t="n">
        <x:f>D193*8/Settings!$B$28+Settings!$B$29</x:f>
        <x:v>24.02</x:v>
      </x:c>
      <x:c r="F193" s="14">
        <x:f t="shared" si="32"/>
        <x:v>3908.4273696890564</x:v>
      </x:c>
      <x:c r="G193" s="14">
        <x:f t="shared" si="45"/>
        <x:v>3911.7885776545468</x:v>
      </x:c>
      <x:c r="H193" s="14">
        <x:f t="shared" si="33"/>
        <x:v>3911.7885776545468</x:v>
      </x:c>
      <x:c r="I193" s="14" t="n">
        <x:f>MOD(H193-Settings!$B$32,Settings!$B$33)</x:f>
        <x:v>311.78857765454677</x:v>
      </x:c>
      <x:c r="J193" s="14" t="n">
        <x:f>IF(I193&lt;Settings!$B$30,IF(Settings!$B$30-I193&gt;=E193,H193,H193+(Settings!$B$30-I193)+Settings!$B$31),H193+(Settings!$B$33-I193))</x:f>
        <x:v>3911.7885776545468</x:v>
      </x:c>
      <x:c r="K193" s="14">
        <x:f t="shared" si="34"/>
        <x:v>3935.8085776545468</x:v>
      </x:c>
      <x:c r="L193" s="14">
        <x:f t="shared" si="35"/>
        <x:v>3935.8085776545468</x:v>
      </x:c>
      <x:c r="M193" s="14">
        <x:f t="shared" si="46"/>
        <x:v>3914.3675961344547</x:v>
      </x:c>
      <x:c r="N193" s="14">
        <x:f t="shared" si="36"/>
        <x:v>3935.8085776545468</x:v>
      </x:c>
      <x:c r="O193" s="13" t="n">
        <x:f>Arrivals!I193</x:f>
        <x:v>7.150132630438223</x:v>
      </x:c>
      <x:c r="P193" s="14">
        <x:f t="shared" si="37"/>
        <x:v>3942.958710284985</x:v>
      </x:c>
      <x:c r="Q193" s="14">
        <x:f t="shared" si="38"/>
        <x:v>34.531340595928668</x:v>
      </x:c>
      <x:c r="R193" s="14">
        <x:f t="shared" si="39"/>
        <x:v>3.3612079654903937</x:v>
      </x:c>
      <x:c r="S193" s="14">
        <x:f t="shared" si="40"/>
        <x:v>0</x:v>
      </x:c>
      <x:c r="T193" s="14">
        <x:f t="shared" si="41"/>
        <x:v>0</x:v>
      </x:c>
      <x:c r="U193" s="14">
        <x:f t="shared" si="42"/>
        <x:v>3.3612079654903937</x:v>
      </x:c>
      <x:c r="V193" t="str">
        <x:f>IF(MOD(C193-Settings!$B$32,Settings!$B$33)&lt;Settings!$B$30,"Up","Down")</x:f>
        <x:v>Up</x:v>
      </x:c>
      <x:c r="W193" s="15" t="n">
        <x:f>IF(OR(E193&gt;Settings!$B$30,Q193&gt;Settings!$B$37),0,1)</x:f>
        <x:v>1</x:v>
      </x:c>
      <x:c r="X193" s="15" t="n">
        <x:f>IF(AND(W193=1,Q193&lt;=Settings!$B$36),1,0)</x:f>
        <x:v>1</x:v>
      </x:c>
    </x:row>
    <x:row r="194">
      <x:c r="A194">
        <x:v>2</x:v>
      </x:c>
      <x:c r="B194">
        <x:v>69</x:v>
      </x:c>
      <x:c r="C194" s="13" t="n">
        <x:f>Arrivals!F194</x:f>
        <x:v>3931.729189521365</x:v>
      </x:c>
      <x:c r="D194" s="13" t="n">
        <x:f>Arrivals!K194</x:f>
        <x:v>300</x:v>
      </x:c>
      <x:c r="E194" s="14" t="n">
        <x:f>D194*8/Settings!$B$28+Settings!$B$29</x:f>
        <x:v>24.02</x:v>
      </x:c>
      <x:c r="F194" s="14">
        <x:f t="shared" si="32"/>
        <x:v>3931.7291895213648</x:v>
      </x:c>
      <x:c r="G194" s="14">
        <x:f t="shared" si="45"/>
        <x:v>3935.8085776545468</x:v>
      </x:c>
      <x:c r="H194" s="14">
        <x:f t="shared" si="33"/>
        <x:v>3935.8085776545468</x:v>
      </x:c>
      <x:c r="I194" s="14" t="n">
        <x:f>MOD(H194-Settings!$B$32,Settings!$B$33)</x:f>
        <x:v>335.80857765454675</x:v>
      </x:c>
      <x:c r="J194" s="14" t="n">
        <x:f>IF(I194&lt;Settings!$B$30,IF(Settings!$B$30-I194&gt;=E194,H194,H194+(Settings!$B$30-I194)+Settings!$B$31),H194+(Settings!$B$33-I194))</x:f>
        <x:v>3935.8085776545468</x:v>
      </x:c>
      <x:c r="K194" s="14">
        <x:f t="shared" si="34"/>
        <x:v>3959.8285776545467</x:v>
      </x:c>
      <x:c r="L194" s="14">
        <x:f t="shared" si="35"/>
        <x:v>3959.8285776545467</x:v>
      </x:c>
      <x:c r="M194" s="14">
        <x:f t="shared" si="46"/>
        <x:v>3942.958710284985</x:v>
      </x:c>
      <x:c r="N194" s="14">
        <x:f t="shared" si="36"/>
        <x:v>3959.8285776545467</x:v>
      </x:c>
      <x:c r="O194" s="13" t="n">
        <x:f>Arrivals!I194</x:f>
        <x:v>13.983528512449585</x:v>
      </x:c>
      <x:c r="P194" s="14">
        <x:f t="shared" si="37"/>
        <x:v>3973.8121061669963</x:v>
      </x:c>
      <x:c r="Q194" s="14">
        <x:f t="shared" si="38"/>
        <x:v>42.082916645631485</x:v>
      </x:c>
      <x:c r="R194" s="14">
        <x:f t="shared" si="39"/>
        <x:v>4.0793881331819648</x:v>
      </x:c>
      <x:c r="S194" s="14">
        <x:f t="shared" si="40"/>
        <x:v>0</x:v>
      </x:c>
      <x:c r="T194" s="14">
        <x:f t="shared" si="41"/>
        <x:v>0</x:v>
      </x:c>
      <x:c r="U194" s="14">
        <x:f t="shared" si="42"/>
        <x:v>4.0793881331819648</x:v>
      </x:c>
      <x:c r="V194" t="str">
        <x:f>IF(MOD(C194-Settings!$B$32,Settings!$B$33)&lt;Settings!$B$30,"Up","Down")</x:f>
        <x:v>Up</x:v>
      </x:c>
      <x:c r="W194" s="15" t="n">
        <x:f>IF(OR(E194&gt;Settings!$B$30,Q194&gt;Settings!$B$37),0,1)</x:f>
        <x:v>1</x:v>
      </x:c>
      <x:c r="X194" s="15" t="n">
        <x:f>IF(AND(W194=1,Q194&lt;=Settings!$B$36),1,0)</x:f>
        <x:v>1</x:v>
      </x:c>
    </x:row>
    <x:row r="195">
      <x:c r="A195">
        <x:v>2</x:v>
      </x:c>
      <x:c r="B195">
        <x:v>70</x:v>
      </x:c>
      <x:c r="C195" s="13" t="n">
        <x:f>Arrivals!F195</x:f>
        <x:v>3936.0522184460015</x:v>
      </x:c>
      <x:c r="D195" s="13" t="n">
        <x:f>Arrivals!K195</x:f>
        <x:v>300</x:v>
      </x:c>
      <x:c r="E195" s="14" t="n">
        <x:f>D195*8/Settings!$B$28+Settings!$B$29</x:f>
        <x:v>24.02</x:v>
      </x:c>
      <x:c r="F195" s="14">
        <x:f t="shared" si="32"/>
        <x:v>3936.0522184460015</x:v>
      </x:c>
      <x:c r="G195" s="14">
        <x:f t="shared" si="45"/>
        <x:v>3959.8285776545467</x:v>
      </x:c>
      <x:c r="H195" s="14">
        <x:f t="shared" si="33"/>
        <x:v>3959.8285776545467</x:v>
      </x:c>
      <x:c r="I195" s="14" t="n">
        <x:f>MOD(H195-Settings!$B$32,Settings!$B$33)</x:f>
        <x:v>359.82857765454673</x:v>
      </x:c>
      <x:c r="J195" s="14" t="n">
        <x:f>IF(I195&lt;Settings!$B$30,IF(Settings!$B$30-I195&gt;=E195,H195,H195+(Settings!$B$30-I195)+Settings!$B$31),H195+(Settings!$B$33-I195))</x:f>
        <x:v>3959.8285776545467</x:v>
      </x:c>
      <x:c r="K195" s="14">
        <x:f t="shared" si="34"/>
        <x:v>3983.8485776545467</x:v>
      </x:c>
      <x:c r="L195" s="14">
        <x:f t="shared" si="35"/>
        <x:v>3983.8485776545467</x:v>
      </x:c>
      <x:c r="M195" s="14">
        <x:f t="shared" si="46"/>
        <x:v>3973.8121061669963</x:v>
      </x:c>
      <x:c r="N195" s="14">
        <x:f t="shared" si="36"/>
        <x:v>3983.8485776545467</x:v>
      </x:c>
      <x:c r="O195" s="13" t="n">
        <x:f>Arrivals!I195</x:f>
        <x:v>1.9014154247056767</x:v>
      </x:c>
      <x:c r="P195" s="14">
        <x:f t="shared" si="37"/>
        <x:v>3985.7499930792524</x:v>
      </x:c>
      <x:c r="Q195" s="14">
        <x:f t="shared" si="38"/>
        <x:v>49.697774633250901</x:v>
      </x:c>
      <x:c r="R195" s="14">
        <x:f t="shared" si="39"/>
        <x:v>23.776359208545273</x:v>
      </x:c>
      <x:c r="S195" s="14">
        <x:f t="shared" si="40"/>
        <x:v>0</x:v>
      </x:c>
      <x:c r="T195" s="14">
        <x:f t="shared" si="41"/>
        <x:v>0</x:v>
      </x:c>
      <x:c r="U195" s="14">
        <x:f t="shared" si="42"/>
        <x:v>23.776359208545273</x:v>
      </x:c>
      <x:c r="V195" t="str">
        <x:f>IF(MOD(C195-Settings!$B$32,Settings!$B$33)&lt;Settings!$B$30,"Up","Down")</x:f>
        <x:v>Up</x:v>
      </x:c>
      <x:c r="W195" s="15" t="n">
        <x:f>IF(OR(E195&gt;Settings!$B$30,Q195&gt;Settings!$B$37),0,1)</x:f>
        <x:v>1</x:v>
      </x:c>
      <x:c r="X195" s="15" t="n">
        <x:f>IF(AND(W195=1,Q195&lt;=Settings!$B$36),1,0)</x:f>
        <x:v>1</x:v>
      </x:c>
    </x:row>
    <x:row r="196">
      <x:c r="A196">
        <x:v>2</x:v>
      </x:c>
      <x:c r="B196">
        <x:v>71</x:v>
      </x:c>
      <x:c r="C196" s="13" t="n">
        <x:f>Arrivals!F196</x:f>
        <x:v>3962.523217405406</x:v>
      </x:c>
      <x:c r="D196" s="13" t="n">
        <x:f>Arrivals!K196</x:f>
        <x:v>300</x:v>
      </x:c>
      <x:c r="E196" s="14" t="n">
        <x:f>D196*8/Settings!$B$28+Settings!$B$29</x:f>
        <x:v>24.02</x:v>
      </x:c>
      <x:c r="F196" s="14">
        <x:f t="shared" si="32"/>
        <x:v>3962.5232174054058</x:v>
      </x:c>
      <x:c r="G196" s="14">
        <x:f t="shared" si="45"/>
        <x:v>3983.8485776545467</x:v>
      </x:c>
      <x:c r="H196" s="14">
        <x:f t="shared" si="33"/>
        <x:v>3983.8485776545467</x:v>
      </x:c>
      <x:c r="I196" s="14" t="n">
        <x:f>MOD(H196-Settings!$B$32,Settings!$B$33)</x:f>
        <x:v>383.8485776545467</x:v>
      </x:c>
      <x:c r="J196" s="14" t="n">
        <x:f>IF(I196&lt;Settings!$B$30,IF(Settings!$B$30-I196&gt;=E196,H196,H196+(Settings!$B$30-I196)+Settings!$B$31),H196+(Settings!$B$33-I196))</x:f>
        <x:v>3983.8485776545467</x:v>
      </x:c>
      <x:c r="K196" s="14">
        <x:f t="shared" si="34"/>
        <x:v>4007.8685776545467</x:v>
      </x:c>
      <x:c r="L196" s="14">
        <x:f t="shared" si="35"/>
        <x:v>4007.8685776545467</x:v>
      </x:c>
      <x:c r="M196" s="14">
        <x:f t="shared" si="46"/>
        <x:v>3985.7499930792524</x:v>
      </x:c>
      <x:c r="N196" s="14">
        <x:f t="shared" si="36"/>
        <x:v>4007.8685776545467</x:v>
      </x:c>
      <x:c r="O196" s="13" t="n">
        <x:f>Arrivals!I196</x:f>
        <x:v>4.504521329893681</x:v>
      </x:c>
      <x:c r="P196" s="14">
        <x:f t="shared" si="37"/>
        <x:v>4012.3730989844403</x:v>
      </x:c>
      <x:c r="Q196" s="14">
        <x:f t="shared" si="38"/>
        <x:v>49.849881579034445</x:v>
      </x:c>
      <x:c r="R196" s="14">
        <x:f t="shared" si="39"/>
        <x:v>21.325360249140886</x:v>
      </x:c>
      <x:c r="S196" s="14">
        <x:f t="shared" si="40"/>
        <x:v>0</x:v>
      </x:c>
      <x:c r="T196" s="14">
        <x:f t="shared" si="41"/>
        <x:v>0</x:v>
      </x:c>
      <x:c r="U196" s="14">
        <x:f t="shared" si="42"/>
        <x:v>21.325360249140886</x:v>
      </x:c>
      <x:c r="V196" t="str">
        <x:f>IF(MOD(C196-Settings!$B$32,Settings!$B$33)&lt;Settings!$B$30,"Up","Down")</x:f>
        <x:v>Up</x:v>
      </x:c>
      <x:c r="W196" s="15" t="n">
        <x:f>IF(OR(E196&gt;Settings!$B$30,Q196&gt;Settings!$B$37),0,1)</x:f>
        <x:v>1</x:v>
      </x:c>
      <x:c r="X196" s="15" t="n">
        <x:f>IF(AND(W196=1,Q196&lt;=Settings!$B$36),1,0)</x:f>
        <x:v>1</x:v>
      </x:c>
    </x:row>
    <x:row r="197">
      <x:c r="A197">
        <x:v>2</x:v>
      </x:c>
      <x:c r="B197">
        <x:v>72</x:v>
      </x:c>
      <x:c r="C197" s="13" t="n">
        <x:f>Arrivals!F197</x:f>
        <x:v>4001.8611961203756</x:v>
      </x:c>
      <x:c r="D197" s="13" t="n">
        <x:f>Arrivals!K197</x:f>
        <x:v>300</x:v>
      </x:c>
      <x:c r="E197" s="14" t="n">
        <x:f>D197*8/Settings!$B$28+Settings!$B$29</x:f>
        <x:v>24.02</x:v>
      </x:c>
      <x:c r="F197" s="14">
        <x:f t="shared" si="32"/>
        <x:v>4001.8611961203756</x:v>
      </x:c>
      <x:c r="G197" s="14">
        <x:f t="shared" si="45"/>
        <x:v>4007.8685776545467</x:v>
      </x:c>
      <x:c r="H197" s="14">
        <x:f t="shared" si="33"/>
        <x:v>4007.8685776545467</x:v>
      </x:c>
      <x:c r="I197" s="14" t="n">
        <x:f>MOD(H197-Settings!$B$32,Settings!$B$33)</x:f>
        <x:v>407.8685776545467</x:v>
      </x:c>
      <x:c r="J197" s="14" t="n">
        <x:f>IF(I197&lt;Settings!$B$30,IF(Settings!$B$30-I197&gt;=E197,H197,H197+(Settings!$B$30-I197)+Settings!$B$31),H197+(Settings!$B$33-I197))</x:f>
        <x:v>4007.8685776545467</x:v>
      </x:c>
      <x:c r="K197" s="14">
        <x:f t="shared" si="34"/>
        <x:v>4031.8885776545467</x:v>
      </x:c>
      <x:c r="L197" s="14">
        <x:f t="shared" si="35"/>
        <x:v>4031.8885776545467</x:v>
      </x:c>
      <x:c r="M197" s="14">
        <x:f t="shared" si="46"/>
        <x:v>4012.3730989844403</x:v>
      </x:c>
      <x:c r="N197" s="14">
        <x:f t="shared" si="36"/>
        <x:v>4031.8885776545467</x:v>
      </x:c>
      <x:c r="O197" s="13" t="n">
        <x:f>Arrivals!I197</x:f>
        <x:v>5.2385374797641315</x:v>
      </x:c>
      <x:c r="P197" s="14">
        <x:f t="shared" si="37"/>
        <x:v>4037.1271151343108</x:v>
      </x:c>
      <x:c r="Q197" s="14">
        <x:f t="shared" si="38"/>
        <x:v>35.265919013935218</x:v>
      </x:c>
      <x:c r="R197" s="14">
        <x:f t="shared" si="39"/>
        <x:v>6.0073815341711452</x:v>
      </x:c>
      <x:c r="S197" s="14">
        <x:f t="shared" si="40"/>
        <x:v>0</x:v>
      </x:c>
      <x:c r="T197" s="14">
        <x:f t="shared" si="41"/>
        <x:v>0</x:v>
      </x:c>
      <x:c r="U197" s="14">
        <x:f t="shared" si="42"/>
        <x:v>6.0073815341711452</x:v>
      </x:c>
      <x:c r="V197" t="str">
        <x:f>IF(MOD(C197-Settings!$B$32,Settings!$B$33)&lt;Settings!$B$30,"Up","Down")</x:f>
        <x:v>Up</x:v>
      </x:c>
      <x:c r="W197" s="15" t="n">
        <x:f>IF(OR(E197&gt;Settings!$B$30,Q197&gt;Settings!$B$37),0,1)</x:f>
        <x:v>1</x:v>
      </x:c>
      <x:c r="X197" s="15" t="n">
        <x:f>IF(AND(W197=1,Q197&lt;=Settings!$B$36),1,0)</x:f>
        <x:v>1</x:v>
      </x:c>
    </x:row>
    <x:row r="198">
      <x:c r="A198">
        <x:v>2</x:v>
      </x:c>
      <x:c r="B198">
        <x:v>73</x:v>
      </x:c>
      <x:c r="C198" s="13" t="n">
        <x:f>Arrivals!F198</x:f>
        <x:v>4020.055329700948</x:v>
      </x:c>
      <x:c r="D198" s="13" t="n">
        <x:f>Arrivals!K198</x:f>
        <x:v>300</x:v>
      </x:c>
      <x:c r="E198" s="14" t="n">
        <x:f>D198*8/Settings!$B$28+Settings!$B$29</x:f>
        <x:v>24.02</x:v>
      </x:c>
      <x:c r="F198" s="14" t="n">
        <x:f t="shared" ref="F198:F261" si="47">C198</x:f>
        <x:v>4020.055329700948</x:v>
      </x:c>
      <x:c r="G198" s="14">
        <x:f t="shared" si="45"/>
        <x:v>4031.8885776545467</x:v>
      </x:c>
      <x:c r="H198" s="14" t="n">
        <x:f t="shared" ref="H198:H261" si="48">MAX(F198,G198)</x:f>
        <x:v>4031.8885776545467</x:v>
      </x:c>
      <x:c r="I198" s="14" t="n">
        <x:f>MOD(H198-Settings!$B$32,Settings!$B$33)</x:f>
        <x:v>431.8885776545467</x:v>
      </x:c>
      <x:c r="J198" s="14" t="n">
        <x:f>IF(I198&lt;Settings!$B$30,IF(Settings!$B$30-I198&gt;=E198,H198,H198+(Settings!$B$30-I198)+Settings!$B$31),H198+(Settings!$B$33-I198))</x:f>
        <x:v>4031.8885776545467</x:v>
      </x:c>
      <x:c r="K198" s="14" t="n">
        <x:f t="shared" ref="K198:K261" si="49">J198+E198</x:f>
        <x:v>4055.9085776545467</x:v>
      </x:c>
      <x:c r="L198" s="14" t="n">
        <x:f t="shared" ref="L198:L261" si="50">K198</x:f>
        <x:v>4055.9085776545467</x:v>
      </x:c>
      <x:c r="M198" s="14">
        <x:f t="shared" si="46"/>
        <x:v>4037.1271151343108</x:v>
      </x:c>
      <x:c r="N198" s="14" t="n">
        <x:f t="shared" ref="N198:N261" si="51">MAX(L198,M198)</x:f>
        <x:v>4055.9085776545467</x:v>
      </x:c>
      <x:c r="O198" s="13" t="n">
        <x:f>Arrivals!I198</x:f>
        <x:v>2.584489336905066</x:v>
      </x:c>
      <x:c r="P198" s="14" t="n">
        <x:f t="shared" ref="P198:P261" si="52">N198+O198</x:f>
        <x:v>4058.4930669914515</x:v>
      </x:c>
      <x:c r="Q198" s="14" t="n">
        <x:f t="shared" ref="Q198:Q261" si="53">P198-C198</x:f>
        <x:v>38.43773729050372</x:v>
      </x:c>
      <x:c r="R198" s="14" t="n">
        <x:f t="shared" ref="R198:R261" si="54">H198-F198</x:f>
        <x:v>11.833247953598857</x:v>
      </x:c>
      <x:c r="S198" s="14" t="n">
        <x:f t="shared" ref="S198:S261" si="55">J198-H198</x:f>
        <x:v>0</x:v>
      </x:c>
      <x:c r="T198" s="14" t="n">
        <x:f t="shared" ref="T198:T261" si="56">N198-L198</x:f>
        <x:v>0</x:v>
      </x:c>
      <x:c r="U198" s="14" t="n">
        <x:f t="shared" ref="U198:U261" si="57">R198+S198+T198</x:f>
        <x:v>11.833247953598857</x:v>
      </x:c>
      <x:c r="V198" t="str">
        <x:f>IF(MOD(C198-Settings!$B$32,Settings!$B$33)&lt;Settings!$B$30,"Up","Down")</x:f>
        <x:v>Up</x:v>
      </x:c>
      <x:c r="W198" s="15" t="n">
        <x:f>IF(OR(E198&gt;Settings!$B$30,Q198&gt;Settings!$B$37),0,1)</x:f>
        <x:v>1</x:v>
      </x:c>
      <x:c r="X198" s="15" t="n">
        <x:f>IF(AND(W198=1,Q198&lt;=Settings!$B$36),1,0)</x:f>
        <x:v>1</x:v>
      </x:c>
    </x:row>
    <x:row r="199">
      <x:c r="A199">
        <x:v>2</x:v>
      </x:c>
      <x:c r="B199">
        <x:v>74</x:v>
      </x:c>
      <x:c r="C199" s="13" t="n">
        <x:f>Arrivals!F199</x:f>
        <x:v>4040.502983852514</x:v>
      </x:c>
      <x:c r="D199" s="13" t="n">
        <x:f>Arrivals!K199</x:f>
        <x:v>300</x:v>
      </x:c>
      <x:c r="E199" s="14" t="n">
        <x:f>D199*8/Settings!$B$28+Settings!$B$29</x:f>
        <x:v>24.02</x:v>
      </x:c>
      <x:c r="F199" s="14">
        <x:f t="shared" si="47"/>
        <x:v>4040.5029838525138</x:v>
      </x:c>
      <x:c r="G199" s="14">
        <x:f t="shared" si="45"/>
        <x:v>4055.9085776545467</x:v>
      </x:c>
      <x:c r="H199" s="14">
        <x:f t="shared" si="48"/>
        <x:v>4055.9085776545467</x:v>
      </x:c>
      <x:c r="I199" s="14" t="n">
        <x:f>MOD(H199-Settings!$B$32,Settings!$B$33)</x:f>
        <x:v>455.90857765454666</x:v>
      </x:c>
      <x:c r="J199" s="14" t="n">
        <x:f>IF(I199&lt;Settings!$B$30,IF(Settings!$B$30-I199&gt;=E199,H199,H199+(Settings!$B$30-I199)+Settings!$B$31),H199+(Settings!$B$33-I199))</x:f>
        <x:v>4055.9085776545467</x:v>
      </x:c>
      <x:c r="K199" s="14">
        <x:f t="shared" si="49"/>
        <x:v>4079.9285776545466</x:v>
      </x:c>
      <x:c r="L199" s="14">
        <x:f t="shared" si="50"/>
        <x:v>4079.9285776545466</x:v>
      </x:c>
      <x:c r="M199" s="14">
        <x:f t="shared" si="46"/>
        <x:v>4058.4930669914515</x:v>
      </x:c>
      <x:c r="N199" s="14">
        <x:f t="shared" si="51"/>
        <x:v>4079.9285776545466</x:v>
      </x:c>
      <x:c r="O199" s="13" t="n">
        <x:f>Arrivals!I199</x:f>
        <x:v>8.751676506723626</x:v>
      </x:c>
      <x:c r="P199" s="14">
        <x:f t="shared" si="52"/>
        <x:v>4088.6802541612701</x:v>
      </x:c>
      <x:c r="Q199" s="14">
        <x:f t="shared" si="53"/>
        <x:v>48.177270308756306</x:v>
      </x:c>
      <x:c r="R199" s="14">
        <x:f t="shared" si="54"/>
        <x:v>15.405593802032854</x:v>
      </x:c>
      <x:c r="S199" s="14">
        <x:f t="shared" si="55"/>
        <x:v>0</x:v>
      </x:c>
      <x:c r="T199" s="14">
        <x:f t="shared" si="56"/>
        <x:v>0</x:v>
      </x:c>
      <x:c r="U199" s="14">
        <x:f t="shared" si="57"/>
        <x:v>15.405593802032854</x:v>
      </x:c>
      <x:c r="V199" t="str">
        <x:f>IF(MOD(C199-Settings!$B$32,Settings!$B$33)&lt;Settings!$B$30,"Up","Down")</x:f>
        <x:v>Up</x:v>
      </x:c>
      <x:c r="W199" s="15" t="n">
        <x:f>IF(OR(E199&gt;Settings!$B$30,Q199&gt;Settings!$B$37),0,1)</x:f>
        <x:v>1</x:v>
      </x:c>
      <x:c r="X199" s="15" t="n">
        <x:f>IF(AND(W199=1,Q199&lt;=Settings!$B$36),1,0)</x:f>
        <x:v>1</x:v>
      </x:c>
    </x:row>
    <x:row r="200">
      <x:c r="A200">
        <x:v>2</x:v>
      </x:c>
      <x:c r="B200">
        <x:v>75</x:v>
      </x:c>
      <x:c r="C200" s="13" t="n">
        <x:f>Arrivals!F200</x:f>
        <x:v>4129.640025842796</x:v>
      </x:c>
      <x:c r="D200" s="13" t="n">
        <x:f>Arrivals!K200</x:f>
        <x:v>300</x:v>
      </x:c>
      <x:c r="E200" s="14" t="n">
        <x:f>D200*8/Settings!$B$28+Settings!$B$29</x:f>
        <x:v>24.02</x:v>
      </x:c>
      <x:c r="F200" s="14">
        <x:f t="shared" si="47"/>
        <x:v>4129.6400258427957</x:v>
      </x:c>
      <x:c r="G200" s="14">
        <x:f t="shared" si="45"/>
        <x:v>4079.9285776545466</x:v>
      </x:c>
      <x:c r="H200" s="14">
        <x:f t="shared" si="48"/>
        <x:v>4129.6400258427957</x:v>
      </x:c>
      <x:c r="I200" s="14" t="n">
        <x:f>MOD(H200-Settings!$B$32,Settings!$B$33)</x:f>
        <x:v>529.6400258427957</x:v>
      </x:c>
      <x:c r="J200" s="14" t="n">
        <x:f>IF(I200&lt;Settings!$B$30,IF(Settings!$B$30-I200&gt;=E200,H200,H200+(Settings!$B$30-I200)+Settings!$B$31),H200+(Settings!$B$33-I200))</x:f>
        <x:v>4129.640025842796</x:v>
      </x:c>
      <x:c r="K200" s="14">
        <x:f t="shared" si="49"/>
        <x:v>4153.6600258427961</x:v>
      </x:c>
      <x:c r="L200" s="14">
        <x:f t="shared" si="50"/>
        <x:v>4153.6600258427961</x:v>
      </x:c>
      <x:c r="M200" s="14">
        <x:f t="shared" si="46"/>
        <x:v>4088.6802541612701</x:v>
      </x:c>
      <x:c r="N200" s="14">
        <x:f t="shared" si="51"/>
        <x:v>4153.6600258427961</x:v>
      </x:c>
      <x:c r="O200" s="13" t="n">
        <x:f>Arrivals!I200</x:f>
        <x:v>0.408306884309598</x:v>
      </x:c>
      <x:c r="P200" s="14">
        <x:f t="shared" si="52"/>
        <x:v>4154.0683327271054</x:v>
      </x:c>
      <x:c r="Q200" s="14">
        <x:f t="shared" si="53"/>
        <x:v>24.428306884309677</x:v>
      </x:c>
      <x:c r="R200" s="14">
        <x:f t="shared" si="54"/>
        <x:v>0</x:v>
      </x:c>
      <x:c r="S200" s="14">
        <x:f t="shared" si="55"/>
        <x:v>0</x:v>
      </x:c>
      <x:c r="T200" s="14">
        <x:f t="shared" si="56"/>
        <x:v>0</x:v>
      </x:c>
      <x:c r="U200" s="14">
        <x:f t="shared" si="57"/>
        <x:v>0</x:v>
      </x:c>
      <x:c r="V200" t="str">
        <x:f>IF(MOD(C200-Settings!$B$32,Settings!$B$33)&lt;Settings!$B$30,"Up","Down")</x:f>
        <x:v>Up</x:v>
      </x:c>
      <x:c r="W200" s="15" t="n">
        <x:f>IF(OR(E200&gt;Settings!$B$30,Q200&gt;Settings!$B$37),0,1)</x:f>
        <x:v>1</x:v>
      </x:c>
      <x:c r="X200" s="15" t="n">
        <x:f>IF(AND(W200=1,Q200&lt;=Settings!$B$36),1,0)</x:f>
        <x:v>1</x:v>
      </x:c>
    </x:row>
    <x:row r="201">
      <x:c r="A201">
        <x:v>2</x:v>
      </x:c>
      <x:c r="B201">
        <x:v>76</x:v>
      </x:c>
      <x:c r="C201" s="13" t="n">
        <x:f>Arrivals!F201</x:f>
        <x:v>4174.26113367692</x:v>
      </x:c>
      <x:c r="D201" s="13" t="n">
        <x:f>Arrivals!K201</x:f>
        <x:v>300</x:v>
      </x:c>
      <x:c r="E201" s="14" t="n">
        <x:f>D201*8/Settings!$B$28+Settings!$B$29</x:f>
        <x:v>24.02</x:v>
      </x:c>
      <x:c r="F201" s="14">
        <x:f t="shared" si="47"/>
        <x:v>4174.2611336769196</x:v>
      </x:c>
      <x:c r="G201" s="14">
        <x:f t="shared" si="45"/>
        <x:v>4153.6600258427961</x:v>
      </x:c>
      <x:c r="H201" s="14">
        <x:f t="shared" si="48"/>
        <x:v>4174.2611336769196</x:v>
      </x:c>
      <x:c r="I201" s="14" t="n">
        <x:f>MOD(H201-Settings!$B$32,Settings!$B$33)</x:f>
        <x:v>574.2611336769196</x:v>
      </x:c>
      <x:c r="J201" s="14" t="n">
        <x:f>IF(I201&lt;Settings!$B$30,IF(Settings!$B$30-I201&gt;=E201,H201,H201+(Settings!$B$30-I201)+Settings!$B$31),H201+(Settings!$B$33-I201))</x:f>
        <x:v>4174.26113367692</x:v>
      </x:c>
      <x:c r="K201" s="14">
        <x:f t="shared" si="49"/>
        <x:v>4198.28113367692</x:v>
      </x:c>
      <x:c r="L201" s="14">
        <x:f t="shared" si="50"/>
        <x:v>4198.28113367692</x:v>
      </x:c>
      <x:c r="M201" s="14">
        <x:f t="shared" si="46"/>
        <x:v>4154.0683327271054</x:v>
      </x:c>
      <x:c r="N201" s="14">
        <x:f t="shared" si="51"/>
        <x:v>4198.28113367692</x:v>
      </x:c>
      <x:c r="O201" s="13" t="n">
        <x:f>Arrivals!I201</x:f>
        <x:v>11.726745003523176</x:v>
      </x:c>
      <x:c r="P201" s="14">
        <x:f t="shared" si="52"/>
        <x:v>4210.0078786804434</x:v>
      </x:c>
      <x:c r="Q201" s="14">
        <x:f t="shared" si="53"/>
        <x:v>35.746745003523756</x:v>
      </x:c>
      <x:c r="R201" s="14">
        <x:f t="shared" si="54"/>
        <x:v>0</x:v>
      </x:c>
      <x:c r="S201" s="14">
        <x:f t="shared" si="55"/>
        <x:v>0</x:v>
      </x:c>
      <x:c r="T201" s="14">
        <x:f t="shared" si="56"/>
        <x:v>0</x:v>
      </x:c>
      <x:c r="U201" s="14">
        <x:f t="shared" si="57"/>
        <x:v>0</x:v>
      </x:c>
      <x:c r="V201" t="str">
        <x:f>IF(MOD(C201-Settings!$B$32,Settings!$B$33)&lt;Settings!$B$30,"Up","Down")</x:f>
        <x:v>Up</x:v>
      </x:c>
      <x:c r="W201" s="15" t="n">
        <x:f>IF(OR(E201&gt;Settings!$B$30,Q201&gt;Settings!$B$37),0,1)</x:f>
        <x:v>1</x:v>
      </x:c>
      <x:c r="X201" s="15" t="n">
        <x:f>IF(AND(W201=1,Q201&lt;=Settings!$B$36),1,0)</x:f>
        <x:v>1</x:v>
      </x:c>
    </x:row>
    <x:row r="202">
      <x:c r="A202">
        <x:v>2</x:v>
      </x:c>
      <x:c r="B202">
        <x:v>77</x:v>
      </x:c>
      <x:c r="C202" s="13" t="n">
        <x:f>Arrivals!F202</x:f>
        <x:v>4235.988792310003</x:v>
      </x:c>
      <x:c r="D202" s="13" t="n">
        <x:f>Arrivals!K202</x:f>
        <x:v>300</x:v>
      </x:c>
      <x:c r="E202" s="14" t="n">
        <x:f>D202*8/Settings!$B$28+Settings!$B$29</x:f>
        <x:v>24.02</x:v>
      </x:c>
      <x:c r="F202" s="14">
        <x:f t="shared" si="47"/>
        <x:v>4235.9887923100032</x:v>
      </x:c>
      <x:c r="G202" s="14">
        <x:f t="shared" si="45"/>
        <x:v>4198.28113367692</x:v>
      </x:c>
      <x:c r="H202" s="14">
        <x:f t="shared" si="48"/>
        <x:v>4235.9887923100032</x:v>
      </x:c>
      <x:c r="I202" s="14" t="n">
        <x:f>MOD(H202-Settings!$B$32,Settings!$B$33)</x:f>
        <x:v>635.9887923100032</x:v>
      </x:c>
      <x:c r="J202" s="14" t="n">
        <x:f>IF(I202&lt;Settings!$B$30,IF(Settings!$B$30-I202&gt;=E202,H202,H202+(Settings!$B$30-I202)+Settings!$B$31),H202+(Settings!$B$33-I202))</x:f>
        <x:v>4320</x:v>
      </x:c>
      <x:c r="K202" s="14">
        <x:f t="shared" si="49"/>
        <x:v>4344.0200000000004</x:v>
      </x:c>
      <x:c r="L202" s="14">
        <x:f t="shared" si="50"/>
        <x:v>4344.0200000000004</x:v>
      </x:c>
      <x:c r="M202" s="14">
        <x:f t="shared" si="46"/>
        <x:v>4210.0078786804434</x:v>
      </x:c>
      <x:c r="N202" s="14">
        <x:f t="shared" si="51"/>
        <x:v>4344.0200000000004</x:v>
      </x:c>
      <x:c r="O202" s="13" t="n">
        <x:f>Arrivals!I202</x:f>
        <x:v>0.2817776902712238</x:v>
      </x:c>
      <x:c r="P202" s="14">
        <x:f t="shared" si="52"/>
        <x:v>4344.3017776902716</x:v>
      </x:c>
      <x:c r="Q202" s="14">
        <x:f t="shared" si="53"/>
        <x:v>108.3129853802684</x:v>
      </x:c>
      <x:c r="R202" s="14">
        <x:f t="shared" si="54"/>
        <x:v>0</x:v>
      </x:c>
      <x:c r="S202" s="14">
        <x:f t="shared" si="55"/>
        <x:v>84.011207689996809</x:v>
      </x:c>
      <x:c r="T202" s="14">
        <x:f t="shared" si="56"/>
        <x:v>0</x:v>
      </x:c>
      <x:c r="U202" s="14">
        <x:f t="shared" si="57"/>
        <x:v>84.011207689996809</x:v>
      </x:c>
      <x:c r="V202" t="str">
        <x:f>IF(MOD(C202-Settings!$B$32,Settings!$B$33)&lt;Settings!$B$30,"Up","Down")</x:f>
        <x:v>Down</x:v>
      </x:c>
      <x:c r="W202" s="15" t="n">
        <x:f>IF(OR(E202&gt;Settings!$B$30,Q202&gt;Settings!$B$37),0,1)</x:f>
        <x:v>1</x:v>
      </x:c>
      <x:c r="X202" s="15" t="n">
        <x:f>IF(AND(W202=1,Q202&lt;=Settings!$B$36),1,0)</x:f>
        <x:v>1</x:v>
      </x:c>
    </x:row>
    <x:row r="203">
      <x:c r="A203">
        <x:v>2</x:v>
      </x:c>
      <x:c r="B203">
        <x:v>78</x:v>
      </x:c>
      <x:c r="C203" s="13" t="n">
        <x:f>Arrivals!F203</x:f>
        <x:v>4283.269720125399</x:v>
      </x:c>
      <x:c r="D203" s="13" t="n">
        <x:f>Arrivals!K203</x:f>
        <x:v>300</x:v>
      </x:c>
      <x:c r="E203" s="14" t="n">
        <x:f>D203*8/Settings!$B$28+Settings!$B$29</x:f>
        <x:v>24.02</x:v>
      </x:c>
      <x:c r="F203" s="14">
        <x:f t="shared" si="47"/>
        <x:v>4283.2697201253986</x:v>
      </x:c>
      <x:c r="G203" s="14">
        <x:f t="shared" si="45"/>
        <x:v>4344.0200000000004</x:v>
      </x:c>
      <x:c r="H203" s="14">
        <x:f t="shared" si="48"/>
        <x:v>4344.0200000000004</x:v>
      </x:c>
      <x:c r="I203" s="14" t="n">
        <x:f>MOD(H203-Settings!$B$32,Settings!$B$33)</x:f>
        <x:v>24.020000000000437</x:v>
      </x:c>
      <x:c r="J203" s="14" t="n">
        <x:f>IF(I203&lt;Settings!$B$30,IF(Settings!$B$30-I203&gt;=E203,H203,H203+(Settings!$B$30-I203)+Settings!$B$31),H203+(Settings!$B$33-I203))</x:f>
        <x:v>4344.02</x:v>
      </x:c>
      <x:c r="K203" s="14">
        <x:f t="shared" si="49"/>
        <x:v>4368.0400000000009</x:v>
      </x:c>
      <x:c r="L203" s="14">
        <x:f t="shared" si="50"/>
        <x:v>4368.0400000000009</x:v>
      </x:c>
      <x:c r="M203" s="14">
        <x:f t="shared" si="46"/>
        <x:v>4344.3017776902716</x:v>
      </x:c>
      <x:c r="N203" s="14">
        <x:f t="shared" si="51"/>
        <x:v>4368.0400000000009</x:v>
      </x:c>
      <x:c r="O203" s="13" t="n">
        <x:f>Arrivals!I203</x:f>
        <x:v>0.9936059957386872</x:v>
      </x:c>
      <x:c r="P203" s="14">
        <x:f t="shared" si="52"/>
        <x:v>4369.0336059957399</x:v>
      </x:c>
      <x:c r="Q203" s="14">
        <x:f t="shared" si="53"/>
        <x:v>85.763885870341255</x:v>
      </x:c>
      <x:c r="R203" s="14">
        <x:f t="shared" si="54"/>
        <x:v>60.750279874601802</x:v>
      </x:c>
      <x:c r="S203" s="14">
        <x:f t="shared" si="55"/>
        <x:v>0</x:v>
      </x:c>
      <x:c r="T203" s="14">
        <x:f t="shared" si="56"/>
        <x:v>0</x:v>
      </x:c>
      <x:c r="U203" s="14">
        <x:f t="shared" si="57"/>
        <x:v>60.750279874601802</x:v>
      </x:c>
      <x:c r="V203" t="str">
        <x:f>IF(MOD(C203-Settings!$B$32,Settings!$B$33)&lt;Settings!$B$30,"Up","Down")</x:f>
        <x:v>Down</x:v>
      </x:c>
      <x:c r="W203" s="15" t="n">
        <x:f>IF(OR(E203&gt;Settings!$B$30,Q203&gt;Settings!$B$37),0,1)</x:f>
        <x:v>1</x:v>
      </x:c>
      <x:c r="X203" s="15" t="n">
        <x:f>IF(AND(W203=1,Q203&lt;=Settings!$B$36),1,0)</x:f>
        <x:v>1</x:v>
      </x:c>
    </x:row>
    <x:row r="204">
      <x:c r="A204">
        <x:v>2</x:v>
      </x:c>
      <x:c r="B204">
        <x:v>79</x:v>
      </x:c>
      <x:c r="C204" s="13" t="n">
        <x:f>Arrivals!F204</x:f>
        <x:v>4288.136398790465</x:v>
      </x:c>
      <x:c r="D204" s="13" t="n">
        <x:f>Arrivals!K204</x:f>
        <x:v>300</x:v>
      </x:c>
      <x:c r="E204" s="14" t="n">
        <x:f>D204*8/Settings!$B$28+Settings!$B$29</x:f>
        <x:v>24.02</x:v>
      </x:c>
      <x:c r="F204" s="14">
        <x:f t="shared" si="47"/>
        <x:v>4288.1363987904651</x:v>
      </x:c>
      <x:c r="G204" s="14">
        <x:f t="shared" si="45"/>
        <x:v>4368.0400000000009</x:v>
      </x:c>
      <x:c r="H204" s="14">
        <x:f t="shared" si="48"/>
        <x:v>4368.0400000000009</x:v>
      </x:c>
      <x:c r="I204" s="14" t="n">
        <x:f>MOD(H204-Settings!$B$32,Settings!$B$33)</x:f>
        <x:v>48.04000000000087</x:v>
      </x:c>
      <x:c r="J204" s="14" t="n">
        <x:f>IF(I204&lt;Settings!$B$30,IF(Settings!$B$30-I204&gt;=E204,H204,H204+(Settings!$B$30-I204)+Settings!$B$31),H204+(Settings!$B$33-I204))</x:f>
        <x:v>4368.040000000001</x:v>
      </x:c>
      <x:c r="K204" s="14">
        <x:f t="shared" si="49"/>
        <x:v>4392.0600000000013</x:v>
      </x:c>
      <x:c r="L204" s="14">
        <x:f t="shared" si="50"/>
        <x:v>4392.0600000000013</x:v>
      </x:c>
      <x:c r="M204" s="14">
        <x:f t="shared" si="46"/>
        <x:v>4369.0336059957399</x:v>
      </x:c>
      <x:c r="N204" s="14">
        <x:f t="shared" si="51"/>
        <x:v>4392.0600000000013</x:v>
      </x:c>
      <x:c r="O204" s="13" t="n">
        <x:f>Arrivals!I204</x:f>
        <x:v>5.629899851356168</x:v>
      </x:c>
      <x:c r="P204" s="14">
        <x:f t="shared" si="52"/>
        <x:v>4397.689899851357</x:v>
      </x:c>
      <x:c r="Q204" s="14">
        <x:f t="shared" si="53"/>
        <x:v>109.5535010608919</x:v>
      </x:c>
      <x:c r="R204" s="14">
        <x:f t="shared" si="54"/>
        <x:v>79.903601209535736</x:v>
      </x:c>
      <x:c r="S204" s="14">
        <x:f t="shared" si="55"/>
        <x:v>0</x:v>
      </x:c>
      <x:c r="T204" s="14">
        <x:f t="shared" si="56"/>
        <x:v>0</x:v>
      </x:c>
      <x:c r="U204" s="14">
        <x:f t="shared" si="57"/>
        <x:v>79.903601209535736</x:v>
      </x:c>
      <x:c r="V204" t="str">
        <x:f>IF(MOD(C204-Settings!$B$32,Settings!$B$33)&lt;Settings!$B$30,"Up","Down")</x:f>
        <x:v>Down</x:v>
      </x:c>
      <x:c r="W204" s="15" t="n">
        <x:f>IF(OR(E204&gt;Settings!$B$30,Q204&gt;Settings!$B$37),0,1)</x:f>
        <x:v>1</x:v>
      </x:c>
      <x:c r="X204" s="15" t="n">
        <x:f>IF(AND(W204=1,Q204&lt;=Settings!$B$36),1,0)</x:f>
        <x:v>1</x:v>
      </x:c>
    </x:row>
    <x:row r="205">
      <x:c r="A205">
        <x:v>2</x:v>
      </x:c>
      <x:c r="B205">
        <x:v>80</x:v>
      </x:c>
      <x:c r="C205" s="13" t="n">
        <x:f>Arrivals!F205</x:f>
        <x:v>4320.38473035197</x:v>
      </x:c>
      <x:c r="D205" s="13" t="n">
        <x:f>Arrivals!K205</x:f>
        <x:v>300</x:v>
      </x:c>
      <x:c r="E205" s="14" t="n">
        <x:f>D205*8/Settings!$B$28+Settings!$B$29</x:f>
        <x:v>24.02</x:v>
      </x:c>
      <x:c r="F205" s="14">
        <x:f t="shared" si="47"/>
        <x:v>4320.3847303519697</x:v>
      </x:c>
      <x:c r="G205" s="14">
        <x:f t="shared" si="45"/>
        <x:v>4392.0600000000013</x:v>
      </x:c>
      <x:c r="H205" s="14">
        <x:f t="shared" si="48"/>
        <x:v>4392.0600000000013</x:v>
      </x:c>
      <x:c r="I205" s="14" t="n">
        <x:f>MOD(H205-Settings!$B$32,Settings!$B$33)</x:f>
        <x:v>72.06000000000131</x:v>
      </x:c>
      <x:c r="J205" s="14" t="n">
        <x:f>IF(I205&lt;Settings!$B$30,IF(Settings!$B$30-I205&gt;=E205,H205,H205+(Settings!$B$30-I205)+Settings!$B$31),H205+(Settings!$B$33-I205))</x:f>
        <x:v>4392.060000000001</x:v>
      </x:c>
      <x:c r="K205" s="14">
        <x:f t="shared" si="49"/>
        <x:v>4416.0800000000017</x:v>
      </x:c>
      <x:c r="L205" s="14">
        <x:f t="shared" si="50"/>
        <x:v>4416.0800000000017</x:v>
      </x:c>
      <x:c r="M205" s="14">
        <x:f t="shared" si="46"/>
        <x:v>4397.689899851357</x:v>
      </x:c>
      <x:c r="N205" s="14">
        <x:f t="shared" si="51"/>
        <x:v>4416.0800000000017</x:v>
      </x:c>
      <x:c r="O205" s="13" t="n">
        <x:f>Arrivals!I205</x:f>
        <x:v>1.482644896559444</x:v>
      </x:c>
      <x:c r="P205" s="14">
        <x:f t="shared" si="52"/>
        <x:v>4417.5626448965613</x:v>
      </x:c>
      <x:c r="Q205" s="14">
        <x:f t="shared" si="53"/>
        <x:v>97.177914544591658</x:v>
      </x:c>
      <x:c r="R205" s="14">
        <x:f t="shared" si="54"/>
        <x:v>71.675269648031644</x:v>
      </x:c>
      <x:c r="S205" s="14">
        <x:f t="shared" si="55"/>
        <x:v>0</x:v>
      </x:c>
      <x:c r="T205" s="14">
        <x:f t="shared" si="56"/>
        <x:v>0</x:v>
      </x:c>
      <x:c r="U205" s="14">
        <x:f t="shared" si="57"/>
        <x:v>71.675269648031644</x:v>
      </x:c>
      <x:c r="V205" t="str">
        <x:f>IF(MOD(C205-Settings!$B$32,Settings!$B$33)&lt;Settings!$B$30,"Up","Down")</x:f>
        <x:v>Up</x:v>
      </x:c>
      <x:c r="W205" s="15" t="n">
        <x:f>IF(OR(E205&gt;Settings!$B$30,Q205&gt;Settings!$B$37),0,1)</x:f>
        <x:v>1</x:v>
      </x:c>
      <x:c r="X205" s="15" t="n">
        <x:f>IF(AND(W205=1,Q205&lt;=Settings!$B$36),1,0)</x:f>
        <x:v>1</x:v>
      </x:c>
    </x:row>
    <x:row r="206">
      <x:c r="A206">
        <x:v>2</x:v>
      </x:c>
      <x:c r="B206">
        <x:v>81</x:v>
      </x:c>
      <x:c r="C206" s="13" t="n">
        <x:f>Arrivals!F206</x:f>
        <x:v>4514.7720860843065</x:v>
      </x:c>
      <x:c r="D206" s="13" t="n">
        <x:f>Arrivals!K206</x:f>
        <x:v>300</x:v>
      </x:c>
      <x:c r="E206" s="14" t="n">
        <x:f>D206*8/Settings!$B$28+Settings!$B$29</x:f>
        <x:v>24.02</x:v>
      </x:c>
      <x:c r="F206" s="14">
        <x:f t="shared" si="47"/>
        <x:v>4514.7720860843065</x:v>
      </x:c>
      <x:c r="G206" s="14">
        <x:f t="shared" si="45"/>
        <x:v>4416.0800000000017</x:v>
      </x:c>
      <x:c r="H206" s="14">
        <x:f t="shared" si="48"/>
        <x:v>4514.7720860843065</x:v>
      </x:c>
      <x:c r="I206" s="14" t="n">
        <x:f>MOD(H206-Settings!$B$32,Settings!$B$33)</x:f>
        <x:v>194.77208608430647</x:v>
      </x:c>
      <x:c r="J206" s="14" t="n">
        <x:f>IF(I206&lt;Settings!$B$30,IF(Settings!$B$30-I206&gt;=E206,H206,H206+(Settings!$B$30-I206)+Settings!$B$31),H206+(Settings!$B$33-I206))</x:f>
        <x:v>4514.7720860843065</x:v>
      </x:c>
      <x:c r="K206" s="14">
        <x:f t="shared" si="49"/>
        <x:v>4538.7920860843069</x:v>
      </x:c>
      <x:c r="L206" s="14">
        <x:f t="shared" si="50"/>
        <x:v>4538.7920860843069</x:v>
      </x:c>
      <x:c r="M206" s="14">
        <x:f t="shared" si="46"/>
        <x:v>4417.5626448965613</x:v>
      </x:c>
      <x:c r="N206" s="14">
        <x:f t="shared" si="51"/>
        <x:v>4538.7920860843069</x:v>
      </x:c>
      <x:c r="O206" s="13" t="n">
        <x:f>Arrivals!I206</x:f>
        <x:v>2.787274626966785</x:v>
      </x:c>
      <x:c r="P206" s="14">
        <x:f t="shared" si="52"/>
        <x:v>4541.5793607112737</x:v>
      </x:c>
      <x:c r="Q206" s="14">
        <x:f t="shared" si="53"/>
        <x:v>26.807274626967228</x:v>
      </x:c>
      <x:c r="R206" s="14">
        <x:f t="shared" si="54"/>
        <x:v>0</x:v>
      </x:c>
      <x:c r="S206" s="14">
        <x:f t="shared" si="55"/>
        <x:v>0</x:v>
      </x:c>
      <x:c r="T206" s="14">
        <x:f t="shared" si="56"/>
        <x:v>0</x:v>
      </x:c>
      <x:c r="U206" s="14">
        <x:f t="shared" si="57"/>
        <x:v>0</x:v>
      </x:c>
      <x:c r="V206" t="str">
        <x:f>IF(MOD(C206-Settings!$B$32,Settings!$B$33)&lt;Settings!$B$30,"Up","Down")</x:f>
        <x:v>Up</x:v>
      </x:c>
      <x:c r="W206" s="15" t="n">
        <x:f>IF(OR(E206&gt;Settings!$B$30,Q206&gt;Settings!$B$37),0,1)</x:f>
        <x:v>1</x:v>
      </x:c>
      <x:c r="X206" s="15" t="n">
        <x:f>IF(AND(W206=1,Q206&lt;=Settings!$B$36),1,0)</x:f>
        <x:v>1</x:v>
      </x:c>
    </x:row>
    <x:row r="207">
      <x:c r="A207">
        <x:v>2</x:v>
      </x:c>
      <x:c r="B207">
        <x:v>82</x:v>
      </x:c>
      <x:c r="C207" s="13" t="n">
        <x:f>Arrivals!F207</x:f>
        <x:v>4575.028117328254</x:v>
      </x:c>
      <x:c r="D207" s="13" t="n">
        <x:f>Arrivals!K207</x:f>
        <x:v>300</x:v>
      </x:c>
      <x:c r="E207" s="14" t="n">
        <x:f>D207*8/Settings!$B$28+Settings!$B$29</x:f>
        <x:v>24.02</x:v>
      </x:c>
      <x:c r="F207" s="14">
        <x:f t="shared" si="47"/>
        <x:v>4575.0281173282538</x:v>
      </x:c>
      <x:c r="G207" s="14">
        <x:f t="shared" si="45"/>
        <x:v>4538.7920860843069</x:v>
      </x:c>
      <x:c r="H207" s="14">
        <x:f t="shared" si="48"/>
        <x:v>4575.0281173282538</x:v>
      </x:c>
      <x:c r="I207" s="14" t="n">
        <x:f>MOD(H207-Settings!$B$32,Settings!$B$33)</x:f>
        <x:v>255.02811732825376</x:v>
      </x:c>
      <x:c r="J207" s="14" t="n">
        <x:f>IF(I207&lt;Settings!$B$30,IF(Settings!$B$30-I207&gt;=E207,H207,H207+(Settings!$B$30-I207)+Settings!$B$31),H207+(Settings!$B$33-I207))</x:f>
        <x:v>4575.028117328254</x:v>
      </x:c>
      <x:c r="K207" s="14">
        <x:f t="shared" si="49"/>
        <x:v>4599.0481173282542</x:v>
      </x:c>
      <x:c r="L207" s="14">
        <x:f t="shared" si="50"/>
        <x:v>4599.0481173282542</x:v>
      </x:c>
      <x:c r="M207" s="14">
        <x:f t="shared" si="46"/>
        <x:v>4541.5793607112737</x:v>
      </x:c>
      <x:c r="N207" s="14">
        <x:f t="shared" si="51"/>
        <x:v>4599.0481173282542</x:v>
      </x:c>
      <x:c r="O207" s="13" t="n">
        <x:f>Arrivals!I207</x:f>
        <x:v>1.407778080013888</x:v>
      </x:c>
      <x:c r="P207" s="14">
        <x:f t="shared" si="52"/>
        <x:v>4600.4558954082677</x:v>
      </x:c>
      <x:c r="Q207" s="14">
        <x:f t="shared" si="53"/>
        <x:v>25.427778080013923</x:v>
      </x:c>
      <x:c r="R207" s="14">
        <x:f t="shared" si="54"/>
        <x:v>0</x:v>
      </x:c>
      <x:c r="S207" s="14">
        <x:f t="shared" si="55"/>
        <x:v>0</x:v>
      </x:c>
      <x:c r="T207" s="14">
        <x:f t="shared" si="56"/>
        <x:v>0</x:v>
      </x:c>
      <x:c r="U207" s="14">
        <x:f t="shared" si="57"/>
        <x:v>0</x:v>
      </x:c>
      <x:c r="V207" t="str">
        <x:f>IF(MOD(C207-Settings!$B$32,Settings!$B$33)&lt;Settings!$B$30,"Up","Down")</x:f>
        <x:v>Up</x:v>
      </x:c>
      <x:c r="W207" s="15" t="n">
        <x:f>IF(OR(E207&gt;Settings!$B$30,Q207&gt;Settings!$B$37),0,1)</x:f>
        <x:v>1</x:v>
      </x:c>
      <x:c r="X207" s="15" t="n">
        <x:f>IF(AND(W207=1,Q207&lt;=Settings!$B$36),1,0)</x:f>
        <x:v>1</x:v>
      </x:c>
    </x:row>
    <x:row r="208">
      <x:c r="A208">
        <x:v>2</x:v>
      </x:c>
      <x:c r="B208">
        <x:v>83</x:v>
      </x:c>
      <x:c r="C208" s="13" t="n">
        <x:f>Arrivals!F208</x:f>
        <x:v>4603.500172394481</x:v>
      </x:c>
      <x:c r="D208" s="13" t="n">
        <x:f>Arrivals!K208</x:f>
        <x:v>300</x:v>
      </x:c>
      <x:c r="E208" s="14" t="n">
        <x:f>D208*8/Settings!$B$28+Settings!$B$29</x:f>
        <x:v>24.02</x:v>
      </x:c>
      <x:c r="F208" s="14">
        <x:f t="shared" si="47"/>
        <x:v>4603.5001723944806</x:v>
      </x:c>
      <x:c r="G208" s="14">
        <x:f t="shared" si="45"/>
        <x:v>4599.0481173282542</x:v>
      </x:c>
      <x:c r="H208" s="14">
        <x:f t="shared" si="48"/>
        <x:v>4603.5001723944806</x:v>
      </x:c>
      <x:c r="I208" s="14" t="n">
        <x:f>MOD(H208-Settings!$B$32,Settings!$B$33)</x:f>
        <x:v>283.5001723944806</x:v>
      </x:c>
      <x:c r="J208" s="14" t="n">
        <x:f>IF(I208&lt;Settings!$B$30,IF(Settings!$B$30-I208&gt;=E208,H208,H208+(Settings!$B$30-I208)+Settings!$B$31),H208+(Settings!$B$33-I208))</x:f>
        <x:v>4603.500172394481</x:v>
      </x:c>
      <x:c r="K208" s="14">
        <x:f t="shared" si="49"/>
        <x:v>4627.5201723944811</x:v>
      </x:c>
      <x:c r="L208" s="14">
        <x:f t="shared" si="50"/>
        <x:v>4627.5201723944811</x:v>
      </x:c>
      <x:c r="M208" s="14">
        <x:f t="shared" si="46"/>
        <x:v>4600.4558954082677</x:v>
      </x:c>
      <x:c r="N208" s="14">
        <x:f t="shared" si="51"/>
        <x:v>4627.5201723944811</x:v>
      </x:c>
      <x:c r="O208" s="13" t="n">
        <x:f>Arrivals!I208</x:f>
        <x:v>1.5144938614108663</x:v>
      </x:c>
      <x:c r="P208" s="14">
        <x:f t="shared" si="52"/>
        <x:v>4629.0346662558923</x:v>
      </x:c>
      <x:c r="Q208" s="14">
        <x:f t="shared" si="53"/>
        <x:v>25.534493861411647</x:v>
      </x:c>
      <x:c r="R208" s="14">
        <x:f t="shared" si="54"/>
        <x:v>0</x:v>
      </x:c>
      <x:c r="S208" s="14">
        <x:f t="shared" si="55"/>
        <x:v>0</x:v>
      </x:c>
      <x:c r="T208" s="14">
        <x:f t="shared" si="56"/>
        <x:v>0</x:v>
      </x:c>
      <x:c r="U208" s="14">
        <x:f t="shared" si="57"/>
        <x:v>0</x:v>
      </x:c>
      <x:c r="V208" t="str">
        <x:f>IF(MOD(C208-Settings!$B$32,Settings!$B$33)&lt;Settings!$B$30,"Up","Down")</x:f>
        <x:v>Up</x:v>
      </x:c>
      <x:c r="W208" s="15" t="n">
        <x:f>IF(OR(E208&gt;Settings!$B$30,Q208&gt;Settings!$B$37),0,1)</x:f>
        <x:v>1</x:v>
      </x:c>
      <x:c r="X208" s="15" t="n">
        <x:f>IF(AND(W208=1,Q208&lt;=Settings!$B$36),1,0)</x:f>
        <x:v>1</x:v>
      </x:c>
    </x:row>
    <x:row r="209">
      <x:c r="A209">
        <x:v>2</x:v>
      </x:c>
      <x:c r="B209">
        <x:v>84</x:v>
      </x:c>
      <x:c r="C209" s="13" t="n">
        <x:f>Arrivals!F209</x:f>
        <x:v>4610.404921239401</x:v>
      </x:c>
      <x:c r="D209" s="13" t="n">
        <x:f>Arrivals!K209</x:f>
        <x:v>300</x:v>
      </x:c>
      <x:c r="E209" s="14" t="n">
        <x:f>D209*8/Settings!$B$28+Settings!$B$29</x:f>
        <x:v>24.02</x:v>
      </x:c>
      <x:c r="F209" s="14">
        <x:f t="shared" si="47"/>
        <x:v>4610.4049212394011</x:v>
      </x:c>
      <x:c r="G209" s="14">
        <x:f t="shared" si="45"/>
        <x:v>4627.5201723944811</x:v>
      </x:c>
      <x:c r="H209" s="14">
        <x:f t="shared" si="48"/>
        <x:v>4627.5201723944811</x:v>
      </x:c>
      <x:c r="I209" s="14" t="n">
        <x:f>MOD(H209-Settings!$B$32,Settings!$B$33)</x:f>
        <x:v>307.52017239448105</x:v>
      </x:c>
      <x:c r="J209" s="14" t="n">
        <x:f>IF(I209&lt;Settings!$B$30,IF(Settings!$B$30-I209&gt;=E209,H209,H209+(Settings!$B$30-I209)+Settings!$B$31),H209+(Settings!$B$33-I209))</x:f>
        <x:v>4627.520172394481</x:v>
      </x:c>
      <x:c r="K209" s="14">
        <x:f t="shared" si="49"/>
        <x:v>4651.5401723944815</x:v>
      </x:c>
      <x:c r="L209" s="14">
        <x:f t="shared" si="50"/>
        <x:v>4651.5401723944815</x:v>
      </x:c>
      <x:c r="M209" s="14">
        <x:f t="shared" si="46"/>
        <x:v>4629.0346662558923</x:v>
      </x:c>
      <x:c r="N209" s="14">
        <x:f t="shared" si="51"/>
        <x:v>4651.5401723944815</x:v>
      </x:c>
      <x:c r="O209" s="13" t="n">
        <x:f>Arrivals!I209</x:f>
        <x:v>2.84509448700629</x:v>
      </x:c>
      <x:c r="P209" s="14">
        <x:f t="shared" si="52"/>
        <x:v>4654.385266881488</x:v>
      </x:c>
      <x:c r="Q209" s="14">
        <x:f t="shared" si="53"/>
        <x:v>43.980345642086832</x:v>
      </x:c>
      <x:c r="R209" s="14">
        <x:f t="shared" si="54"/>
        <x:v>17.115251155079932</x:v>
      </x:c>
      <x:c r="S209" s="14">
        <x:f t="shared" si="55"/>
        <x:v>0</x:v>
      </x:c>
      <x:c r="T209" s="14">
        <x:f t="shared" si="56"/>
        <x:v>0</x:v>
      </x:c>
      <x:c r="U209" s="14">
        <x:f t="shared" si="57"/>
        <x:v>17.115251155079932</x:v>
      </x:c>
      <x:c r="V209" t="str">
        <x:f>IF(MOD(C209-Settings!$B$32,Settings!$B$33)&lt;Settings!$B$30,"Up","Down")</x:f>
        <x:v>Up</x:v>
      </x:c>
      <x:c r="W209" s="15" t="n">
        <x:f>IF(OR(E209&gt;Settings!$B$30,Q209&gt;Settings!$B$37),0,1)</x:f>
        <x:v>1</x:v>
      </x:c>
      <x:c r="X209" s="15" t="n">
        <x:f>IF(AND(W209=1,Q209&lt;=Settings!$B$36),1,0)</x:f>
        <x:v>1</x:v>
      </x:c>
    </x:row>
    <x:row r="210">
      <x:c r="A210">
        <x:v>2</x:v>
      </x:c>
      <x:c r="B210">
        <x:v>85</x:v>
      </x:c>
      <x:c r="C210" s="13" t="n">
        <x:f>Arrivals!F210</x:f>
        <x:v>4927.056595032748</x:v>
      </x:c>
      <x:c r="D210" s="13" t="n">
        <x:f>Arrivals!K210</x:f>
        <x:v>300</x:v>
      </x:c>
      <x:c r="E210" s="14" t="n">
        <x:f>D210*8/Settings!$B$28+Settings!$B$29</x:f>
        <x:v>24.02</x:v>
      </x:c>
      <x:c r="F210" s="14">
        <x:f t="shared" si="47"/>
        <x:v>4927.0565950327482</x:v>
      </x:c>
      <x:c r="G210" s="14">
        <x:f t="shared" si="45"/>
        <x:v>4651.5401723944815</x:v>
      </x:c>
      <x:c r="H210" s="14">
        <x:f t="shared" si="48"/>
        <x:v>4927.0565950327482</x:v>
      </x:c>
      <x:c r="I210" s="14" t="n">
        <x:f>MOD(H210-Settings!$B$32,Settings!$B$33)</x:f>
        <x:v>607.0565950327482</x:v>
      </x:c>
      <x:c r="J210" s="14" t="n">
        <x:f>IF(I210&lt;Settings!$B$30,IF(Settings!$B$30-I210&gt;=E210,H210,H210+(Settings!$B$30-I210)+Settings!$B$31),H210+(Settings!$B$33-I210))</x:f>
        <x:v>5040</x:v>
      </x:c>
      <x:c r="K210" s="14">
        <x:f t="shared" si="49"/>
        <x:v>5064.0200000000004</x:v>
      </x:c>
      <x:c r="L210" s="14">
        <x:f t="shared" si="50"/>
        <x:v>5064.0200000000004</x:v>
      </x:c>
      <x:c r="M210" s="14">
        <x:f t="shared" si="46"/>
        <x:v>4654.385266881488</x:v>
      </x:c>
      <x:c r="N210" s="14">
        <x:f t="shared" si="51"/>
        <x:v>5064.0200000000004</x:v>
      </x:c>
      <x:c r="O210" s="13" t="n">
        <x:f>Arrivals!I210</x:f>
        <x:v>2.415364596709112</x:v>
      </x:c>
      <x:c r="P210" s="14">
        <x:f t="shared" si="52"/>
        <x:v>5066.4353645967094</x:v>
      </x:c>
      <x:c r="Q210" s="14">
        <x:f t="shared" si="53"/>
        <x:v>139.37876956396121</x:v>
      </x:c>
      <x:c r="R210" s="14">
        <x:f t="shared" si="54"/>
        <x:v>0</x:v>
      </x:c>
      <x:c r="S210" s="14">
        <x:f t="shared" si="55"/>
        <x:v>112.94340496725181</x:v>
      </x:c>
      <x:c r="T210" s="14">
        <x:f t="shared" si="56"/>
        <x:v>0</x:v>
      </x:c>
      <x:c r="U210" s="14">
        <x:f t="shared" si="57"/>
        <x:v>112.94340496725181</x:v>
      </x:c>
      <x:c r="V210" t="str">
        <x:f>IF(MOD(C210-Settings!$B$32,Settings!$B$33)&lt;Settings!$B$30,"Up","Down")</x:f>
        <x:v>Down</x:v>
      </x:c>
      <x:c r="W210" s="15" t="n">
        <x:f>IF(OR(E210&gt;Settings!$B$30,Q210&gt;Settings!$B$37),0,1)</x:f>
        <x:v>1</x:v>
      </x:c>
      <x:c r="X210" s="15" t="n">
        <x:f>IF(AND(W210=1,Q210&lt;=Settings!$B$36),1,0)</x:f>
        <x:v>0</x:v>
      </x:c>
    </x:row>
    <x:row r="211">
      <x:c r="A211">
        <x:v>2</x:v>
      </x:c>
      <x:c r="B211">
        <x:v>86</x:v>
      </x:c>
      <x:c r="C211" s="13" t="n">
        <x:f>Arrivals!F211</x:f>
        <x:v>4940.420488427157</x:v>
      </x:c>
      <x:c r="D211" s="13" t="n">
        <x:f>Arrivals!K211</x:f>
        <x:v>300</x:v>
      </x:c>
      <x:c r="E211" s="14" t="n">
        <x:f>D211*8/Settings!$B$28+Settings!$B$29</x:f>
        <x:v>24.02</x:v>
      </x:c>
      <x:c r="F211" s="14">
        <x:f t="shared" si="47"/>
        <x:v>4940.4204884271567</x:v>
      </x:c>
      <x:c r="G211" s="14">
        <x:f t="shared" si="45"/>
        <x:v>5064.0200000000004</x:v>
      </x:c>
      <x:c r="H211" s="14">
        <x:f t="shared" si="48"/>
        <x:v>5064.0200000000004</x:v>
      </x:c>
      <x:c r="I211" s="14" t="n">
        <x:f>MOD(H211-Settings!$B$32,Settings!$B$33)</x:f>
        <x:v>24.020000000000437</x:v>
      </x:c>
      <x:c r="J211" s="14" t="n">
        <x:f>IF(I211&lt;Settings!$B$30,IF(Settings!$B$30-I211&gt;=E211,H211,H211+(Settings!$B$30-I211)+Settings!$B$31),H211+(Settings!$B$33-I211))</x:f>
        <x:v>5064.02</x:v>
      </x:c>
      <x:c r="K211" s="14">
        <x:f t="shared" si="49"/>
        <x:v>5088.0400000000009</x:v>
      </x:c>
      <x:c r="L211" s="14">
        <x:f t="shared" si="50"/>
        <x:v>5088.0400000000009</x:v>
      </x:c>
      <x:c r="M211" s="14">
        <x:f t="shared" si="46"/>
        <x:v>5066.4353645967094</x:v>
      </x:c>
      <x:c r="N211" s="14">
        <x:f t="shared" si="51"/>
        <x:v>5088.0400000000009</x:v>
      </x:c>
      <x:c r="O211" s="13" t="n">
        <x:f>Arrivals!I211</x:f>
        <x:v>2.6556033633167306</x:v>
      </x:c>
      <x:c r="P211" s="14">
        <x:f t="shared" si="52"/>
        <x:v>5090.6956033633178</x:v>
      </x:c>
      <x:c r="Q211" s="14">
        <x:f t="shared" si="53"/>
        <x:v>150.27511493616112</x:v>
      </x:c>
      <x:c r="R211" s="14">
        <x:f t="shared" si="54"/>
        <x:v>123.59951157284377</x:v>
      </x:c>
      <x:c r="S211" s="14">
        <x:f t="shared" si="55"/>
        <x:v>0</x:v>
      </x:c>
      <x:c r="T211" s="14">
        <x:f t="shared" si="56"/>
        <x:v>0</x:v>
      </x:c>
      <x:c r="U211" s="14">
        <x:f t="shared" si="57"/>
        <x:v>123.59951157284377</x:v>
      </x:c>
      <x:c r="V211" t="str">
        <x:f>IF(MOD(C211-Settings!$B$32,Settings!$B$33)&lt;Settings!$B$30,"Up","Down")</x:f>
        <x:v>Down</x:v>
      </x:c>
      <x:c r="W211" s="15" t="n">
        <x:f>IF(OR(E211&gt;Settings!$B$30,Q211&gt;Settings!$B$37),0,1)</x:f>
        <x:v>1</x:v>
      </x:c>
      <x:c r="X211" s="15" t="n">
        <x:f>IF(AND(W211=1,Q211&lt;=Settings!$B$36),1,0)</x:f>
        <x:v>0</x:v>
      </x:c>
    </x:row>
    <x:row r="212">
      <x:c r="A212">
        <x:v>2</x:v>
      </x:c>
      <x:c r="B212">
        <x:v>87</x:v>
      </x:c>
      <x:c r="C212" s="13" t="n">
        <x:f>Arrivals!F212</x:f>
        <x:v>5058.106019126492</x:v>
      </x:c>
      <x:c r="D212" s="13" t="n">
        <x:f>Arrivals!K212</x:f>
        <x:v>300</x:v>
      </x:c>
      <x:c r="E212" s="14" t="n">
        <x:f>D212*8/Settings!$B$28+Settings!$B$29</x:f>
        <x:v>24.02</x:v>
      </x:c>
      <x:c r="F212" s="14">
        <x:f t="shared" si="47"/>
        <x:v>5058.1060191264924</x:v>
      </x:c>
      <x:c r="G212" s="14">
        <x:f t="shared" si="45"/>
        <x:v>5088.0400000000009</x:v>
      </x:c>
      <x:c r="H212" s="14">
        <x:f t="shared" si="48"/>
        <x:v>5088.0400000000009</x:v>
      </x:c>
      <x:c r="I212" s="14" t="n">
        <x:f>MOD(H212-Settings!$B$32,Settings!$B$33)</x:f>
        <x:v>48.04000000000087</x:v>
      </x:c>
      <x:c r="J212" s="14" t="n">
        <x:f>IF(I212&lt;Settings!$B$30,IF(Settings!$B$30-I212&gt;=E212,H212,H212+(Settings!$B$30-I212)+Settings!$B$31),H212+(Settings!$B$33-I212))</x:f>
        <x:v>5088.040000000001</x:v>
      </x:c>
      <x:c r="K212" s="14">
        <x:f t="shared" si="49"/>
        <x:v>5112.0600000000013</x:v>
      </x:c>
      <x:c r="L212" s="14">
        <x:f t="shared" si="50"/>
        <x:v>5112.0600000000013</x:v>
      </x:c>
      <x:c r="M212" s="14">
        <x:f t="shared" si="46"/>
        <x:v>5090.6956033633178</x:v>
      </x:c>
      <x:c r="N212" s="14">
        <x:f t="shared" si="51"/>
        <x:v>5112.0600000000013</x:v>
      </x:c>
      <x:c r="O212" s="13" t="n">
        <x:f>Arrivals!I212</x:f>
        <x:v>0.4175753946843895</x:v>
      </x:c>
      <x:c r="P212" s="14">
        <x:f t="shared" si="52"/>
        <x:v>5112.477575394686</x:v>
      </x:c>
      <x:c r="Q212" s="14">
        <x:f t="shared" si="53"/>
        <x:v>54.371556268193672</x:v>
      </x:c>
      <x:c r="R212" s="14">
        <x:f t="shared" si="54"/>
        <x:v>29.933980873508517</x:v>
      </x:c>
      <x:c r="S212" s="14">
        <x:f t="shared" si="55"/>
        <x:v>0</x:v>
      </x:c>
      <x:c r="T212" s="14">
        <x:f t="shared" si="56"/>
        <x:v>0</x:v>
      </x:c>
      <x:c r="U212" s="14">
        <x:f t="shared" si="57"/>
        <x:v>29.933980873508517</x:v>
      </x:c>
      <x:c r="V212" t="str">
        <x:f>IF(MOD(C212-Settings!$B$32,Settings!$B$33)&lt;Settings!$B$30,"Up","Down")</x:f>
        <x:v>Up</x:v>
      </x:c>
      <x:c r="W212" s="15" t="n">
        <x:f>IF(OR(E212&gt;Settings!$B$30,Q212&gt;Settings!$B$37),0,1)</x:f>
        <x:v>1</x:v>
      </x:c>
      <x:c r="X212" s="15" t="n">
        <x:f>IF(AND(W212=1,Q212&lt;=Settings!$B$36),1,0)</x:f>
        <x:v>1</x:v>
      </x:c>
    </x:row>
    <x:row r="213">
      <x:c r="A213">
        <x:v>2</x:v>
      </x:c>
      <x:c r="B213">
        <x:v>88</x:v>
      </x:c>
      <x:c r="C213" s="13" t="n">
        <x:f>Arrivals!F213</x:f>
        <x:v>5259.049010079966</x:v>
      </x:c>
      <x:c r="D213" s="13" t="n">
        <x:f>Arrivals!K213</x:f>
        <x:v>300</x:v>
      </x:c>
      <x:c r="E213" s="14" t="n">
        <x:f>D213*8/Settings!$B$28+Settings!$B$29</x:f>
        <x:v>24.02</x:v>
      </x:c>
      <x:c r="F213" s="14">
        <x:f t="shared" si="47"/>
        <x:v>5259.0490100799661</x:v>
      </x:c>
      <x:c r="G213" s="14">
        <x:f t="shared" si="45"/>
        <x:v>5112.0600000000013</x:v>
      </x:c>
      <x:c r="H213" s="14">
        <x:f t="shared" si="48"/>
        <x:v>5259.0490100799661</x:v>
      </x:c>
      <x:c r="I213" s="14" t="n">
        <x:f>MOD(H213-Settings!$B$32,Settings!$B$33)</x:f>
        <x:v>219.04901007996614</x:v>
      </x:c>
      <x:c r="J213" s="14" t="n">
        <x:f>IF(I213&lt;Settings!$B$30,IF(Settings!$B$30-I213&gt;=E213,H213,H213+(Settings!$B$30-I213)+Settings!$B$31),H213+(Settings!$B$33-I213))</x:f>
        <x:v>5259.049010079966</x:v>
      </x:c>
      <x:c r="K213" s="14">
        <x:f t="shared" si="49"/>
        <x:v>5283.0690100799666</x:v>
      </x:c>
      <x:c r="L213" s="14">
        <x:f t="shared" si="50"/>
        <x:v>5283.0690100799666</x:v>
      </x:c>
      <x:c r="M213" s="14">
        <x:f t="shared" si="46"/>
        <x:v>5112.477575394686</x:v>
      </x:c>
      <x:c r="N213" s="14">
        <x:f t="shared" si="51"/>
        <x:v>5283.0690100799666</x:v>
      </x:c>
      <x:c r="O213" s="13" t="n">
        <x:f>Arrivals!I213</x:f>
        <x:v>0.2938780754642255</x:v>
      </x:c>
      <x:c r="P213" s="14">
        <x:f t="shared" si="52"/>
        <x:v>5283.3628881554305</x:v>
      </x:c>
      <x:c r="Q213" s="14">
        <x:f t="shared" si="53"/>
        <x:v>24.313878075464345</x:v>
      </x:c>
      <x:c r="R213" s="14">
        <x:f t="shared" si="54"/>
        <x:v>0</x:v>
      </x:c>
      <x:c r="S213" s="14">
        <x:f t="shared" si="55"/>
        <x:v>0</x:v>
      </x:c>
      <x:c r="T213" s="14">
        <x:f t="shared" si="56"/>
        <x:v>0</x:v>
      </x:c>
      <x:c r="U213" s="14">
        <x:f t="shared" si="57"/>
        <x:v>0</x:v>
      </x:c>
      <x:c r="V213" t="str">
        <x:f>IF(MOD(C213-Settings!$B$32,Settings!$B$33)&lt;Settings!$B$30,"Up","Down")</x:f>
        <x:v>Up</x:v>
      </x:c>
      <x:c r="W213" s="15" t="n">
        <x:f>IF(OR(E213&gt;Settings!$B$30,Q213&gt;Settings!$B$37),0,1)</x:f>
        <x:v>1</x:v>
      </x:c>
      <x:c r="X213" s="15" t="n">
        <x:f>IF(AND(W213=1,Q213&lt;=Settings!$B$36),1,0)</x:f>
        <x:v>1</x:v>
      </x:c>
    </x:row>
    <x:row r="214">
      <x:c r="A214">
        <x:v>2</x:v>
      </x:c>
      <x:c r="B214">
        <x:v>89</x:v>
      </x:c>
      <x:c r="C214" s="13" t="n">
        <x:f>Arrivals!F214</x:f>
        <x:v>5349.010307247431</x:v>
      </x:c>
      <x:c r="D214" s="13" t="n">
        <x:f>Arrivals!K214</x:f>
        <x:v>300</x:v>
      </x:c>
      <x:c r="E214" s="14" t="n">
        <x:f>D214*8/Settings!$B$28+Settings!$B$29</x:f>
        <x:v>24.02</x:v>
      </x:c>
      <x:c r="F214" s="14">
        <x:f t="shared" si="47"/>
        <x:v>5349.0103072474312</x:v>
      </x:c>
      <x:c r="G214" s="14">
        <x:f t="shared" si="45"/>
        <x:v>5283.0690100799666</x:v>
      </x:c>
      <x:c r="H214" s="14">
        <x:f t="shared" si="48"/>
        <x:v>5349.0103072474312</x:v>
      </x:c>
      <x:c r="I214" s="14" t="n">
        <x:f>MOD(H214-Settings!$B$32,Settings!$B$33)</x:f>
        <x:v>309.01030724743123</x:v>
      </x:c>
      <x:c r="J214" s="14" t="n">
        <x:f>IF(I214&lt;Settings!$B$30,IF(Settings!$B$30-I214&gt;=E214,H214,H214+(Settings!$B$30-I214)+Settings!$B$31),H214+(Settings!$B$33-I214))</x:f>
        <x:v>5349.010307247431</x:v>
      </x:c>
      <x:c r="K214" s="14">
        <x:f t="shared" si="49"/>
        <x:v>5373.0303072474317</x:v>
      </x:c>
      <x:c r="L214" s="14">
        <x:f t="shared" si="50"/>
        <x:v>5373.0303072474317</x:v>
      </x:c>
      <x:c r="M214" s="14">
        <x:f t="shared" si="46"/>
        <x:v>5283.3628881554305</x:v>
      </x:c>
      <x:c r="N214" s="14">
        <x:f t="shared" si="51"/>
        <x:v>5373.0303072474317</x:v>
      </x:c>
      <x:c r="O214" s="13" t="n">
        <x:f>Arrivals!I214</x:f>
        <x:v>3.0439683416124472</x:v>
      </x:c>
      <x:c r="P214" s="14">
        <x:f t="shared" si="52"/>
        <x:v>5376.0742755890442</x:v>
      </x:c>
      <x:c r="Q214" s="14">
        <x:f t="shared" si="53"/>
        <x:v>27.063968341612963</x:v>
      </x:c>
      <x:c r="R214" s="14">
        <x:f t="shared" si="54"/>
        <x:v>0</x:v>
      </x:c>
      <x:c r="S214" s="14">
        <x:f t="shared" si="55"/>
        <x:v>0</x:v>
      </x:c>
      <x:c r="T214" s="14">
        <x:f t="shared" si="56"/>
        <x:v>0</x:v>
      </x:c>
      <x:c r="U214" s="14">
        <x:f t="shared" si="57"/>
        <x:v>0</x:v>
      </x:c>
      <x:c r="V214" t="str">
        <x:f>IF(MOD(C214-Settings!$B$32,Settings!$B$33)&lt;Settings!$B$30,"Up","Down")</x:f>
        <x:v>Up</x:v>
      </x:c>
      <x:c r="W214" s="15" t="n">
        <x:f>IF(OR(E214&gt;Settings!$B$30,Q214&gt;Settings!$B$37),0,1)</x:f>
        <x:v>1</x:v>
      </x:c>
      <x:c r="X214" s="15" t="n">
        <x:f>IF(AND(W214=1,Q214&lt;=Settings!$B$36),1,0)</x:f>
        <x:v>1</x:v>
      </x:c>
    </x:row>
    <x:row r="215">
      <x:c r="A215">
        <x:v>2</x:v>
      </x:c>
      <x:c r="B215">
        <x:v>90</x:v>
      </x:c>
      <x:c r="C215" s="13" t="n">
        <x:f>Arrivals!F215</x:f>
        <x:v>5382.905586887747</x:v>
      </x:c>
      <x:c r="D215" s="13" t="n">
        <x:f>Arrivals!K215</x:f>
        <x:v>300</x:v>
      </x:c>
      <x:c r="E215" s="14" t="n">
        <x:f>D215*8/Settings!$B$28+Settings!$B$29</x:f>
        <x:v>24.02</x:v>
      </x:c>
      <x:c r="F215" s="14">
        <x:f t="shared" si="47"/>
        <x:v>5382.9055868877467</x:v>
      </x:c>
      <x:c r="G215" s="14">
        <x:f t="shared" si="45"/>
        <x:v>5373.0303072474317</x:v>
      </x:c>
      <x:c r="H215" s="14">
        <x:f t="shared" si="48"/>
        <x:v>5382.9055868877467</x:v>
      </x:c>
      <x:c r="I215" s="14" t="n">
        <x:f>MOD(H215-Settings!$B$32,Settings!$B$33)</x:f>
        <x:v>342.9055868877467</x:v>
      </x:c>
      <x:c r="J215" s="14" t="n">
        <x:f>IF(I215&lt;Settings!$B$30,IF(Settings!$B$30-I215&gt;=E215,H215,H215+(Settings!$B$30-I215)+Settings!$B$31),H215+(Settings!$B$33-I215))</x:f>
        <x:v>5382.905586887747</x:v>
      </x:c>
      <x:c r="K215" s="14">
        <x:f t="shared" si="49"/>
        <x:v>5406.9255868877472</x:v>
      </x:c>
      <x:c r="L215" s="14">
        <x:f t="shared" si="50"/>
        <x:v>5406.9255868877472</x:v>
      </x:c>
      <x:c r="M215" s="14">
        <x:f t="shared" si="46"/>
        <x:v>5376.0742755890442</x:v>
      </x:c>
      <x:c r="N215" s="14">
        <x:f t="shared" si="51"/>
        <x:v>5406.9255868877472</x:v>
      </x:c>
      <x:c r="O215" s="13" t="n">
        <x:f>Arrivals!I215</x:f>
        <x:v>5.154563100584387</x:v>
      </x:c>
      <x:c r="P215" s="14">
        <x:f t="shared" si="52"/>
        <x:v>5412.0801499883319</x:v>
      </x:c>
      <x:c r="Q215" s="14">
        <x:f t="shared" si="53"/>
        <x:v>29.174563100585146</x:v>
      </x:c>
      <x:c r="R215" s="14">
        <x:f t="shared" si="54"/>
        <x:v>0</x:v>
      </x:c>
      <x:c r="S215" s="14">
        <x:f t="shared" si="55"/>
        <x:v>0</x:v>
      </x:c>
      <x:c r="T215" s="14">
        <x:f t="shared" si="56"/>
        <x:v>0</x:v>
      </x:c>
      <x:c r="U215" s="14">
        <x:f t="shared" si="57"/>
        <x:v>0</x:v>
      </x:c>
      <x:c r="V215" t="str">
        <x:f>IF(MOD(C215-Settings!$B$32,Settings!$B$33)&lt;Settings!$B$30,"Up","Down")</x:f>
        <x:v>Up</x:v>
      </x:c>
      <x:c r="W215" s="15" t="n">
        <x:f>IF(OR(E215&gt;Settings!$B$30,Q215&gt;Settings!$B$37),0,1)</x:f>
        <x:v>1</x:v>
      </x:c>
      <x:c r="X215" s="15" t="n">
        <x:f>IF(AND(W215=1,Q215&lt;=Settings!$B$36),1,0)</x:f>
        <x:v>1</x:v>
      </x:c>
    </x:row>
    <x:row r="216">
      <x:c r="A216">
        <x:v>2</x:v>
      </x:c>
      <x:c r="B216">
        <x:v>91</x:v>
      </x:c>
      <x:c r="C216" s="13" t="n">
        <x:f>Arrivals!F216</x:f>
        <x:v>5485.616710618699</x:v>
      </x:c>
      <x:c r="D216" s="13" t="n">
        <x:f>Arrivals!K216</x:f>
        <x:v>300</x:v>
      </x:c>
      <x:c r="E216" s="14" t="n">
        <x:f>D216*8/Settings!$B$28+Settings!$B$29</x:f>
        <x:v>24.02</x:v>
      </x:c>
      <x:c r="F216" s="14">
        <x:f t="shared" si="47"/>
        <x:v>5485.6167106186986</x:v>
      </x:c>
      <x:c r="G216" s="14">
        <x:f t="shared" si="45"/>
        <x:v>5406.9255868877472</x:v>
      </x:c>
      <x:c r="H216" s="14">
        <x:f t="shared" si="48"/>
        <x:v>5485.6167106186986</x:v>
      </x:c>
      <x:c r="I216" s="14" t="n">
        <x:f>MOD(H216-Settings!$B$32,Settings!$B$33)</x:f>
        <x:v>445.61671061869856</x:v>
      </x:c>
      <x:c r="J216" s="14" t="n">
        <x:f>IF(I216&lt;Settings!$B$30,IF(Settings!$B$30-I216&gt;=E216,H216,H216+(Settings!$B$30-I216)+Settings!$B$31),H216+(Settings!$B$33-I216))</x:f>
        <x:v>5485.616710618699</x:v>
      </x:c>
      <x:c r="K216" s="14">
        <x:f t="shared" si="49"/>
        <x:v>5509.636710618699</x:v>
      </x:c>
      <x:c r="L216" s="14">
        <x:f t="shared" si="50"/>
        <x:v>5509.636710618699</x:v>
      </x:c>
      <x:c r="M216" s="14">
        <x:f t="shared" si="46"/>
        <x:v>5412.0801499883319</x:v>
      </x:c>
      <x:c r="N216" s="14">
        <x:f t="shared" si="51"/>
        <x:v>5509.636710618699</x:v>
      </x:c>
      <x:c r="O216" s="13" t="n">
        <x:f>Arrivals!I216</x:f>
        <x:v>1.051966941597104</x:v>
      </x:c>
      <x:c r="P216" s="14">
        <x:f t="shared" si="52"/>
        <x:v>5510.6886775602961</x:v>
      </x:c>
      <x:c r="Q216" s="14">
        <x:f t="shared" si="53"/>
        <x:v>25.071966941597566</x:v>
      </x:c>
      <x:c r="R216" s="14">
        <x:f t="shared" si="54"/>
        <x:v>0</x:v>
      </x:c>
      <x:c r="S216" s="14">
        <x:f t="shared" si="55"/>
        <x:v>0</x:v>
      </x:c>
      <x:c r="T216" s="14">
        <x:f t="shared" si="56"/>
        <x:v>0</x:v>
      </x:c>
      <x:c r="U216" s="14">
        <x:f t="shared" si="57"/>
        <x:v>0</x:v>
      </x:c>
      <x:c r="V216" t="str">
        <x:f>IF(MOD(C216-Settings!$B$32,Settings!$B$33)&lt;Settings!$B$30,"Up","Down")</x:f>
        <x:v>Up</x:v>
      </x:c>
      <x:c r="W216" s="15" t="n">
        <x:f>IF(OR(E216&gt;Settings!$B$30,Q216&gt;Settings!$B$37),0,1)</x:f>
        <x:v>1</x:v>
      </x:c>
      <x:c r="X216" s="15" t="n">
        <x:f>IF(AND(W216=1,Q216&lt;=Settings!$B$36),1,0)</x:f>
        <x:v>1</x:v>
      </x:c>
    </x:row>
    <x:row r="217">
      <x:c r="A217">
        <x:v>2</x:v>
      </x:c>
      <x:c r="B217">
        <x:v>92</x:v>
      </x:c>
      <x:c r="C217" s="13" t="n">
        <x:f>Arrivals!F217</x:f>
        <x:v>5586.322422511891</x:v>
      </x:c>
      <x:c r="D217" s="13" t="n">
        <x:f>Arrivals!K217</x:f>
        <x:v>300</x:v>
      </x:c>
      <x:c r="E217" s="14" t="n">
        <x:f>D217*8/Settings!$B$28+Settings!$B$29</x:f>
        <x:v>24.02</x:v>
      </x:c>
      <x:c r="F217" s="14">
        <x:f t="shared" si="47"/>
        <x:v>5586.3224225118911</x:v>
      </x:c>
      <x:c r="G217" s="14">
        <x:f t="shared" si="45"/>
        <x:v>5509.636710618699</x:v>
      </x:c>
      <x:c r="H217" s="14">
        <x:f t="shared" si="48"/>
        <x:v>5586.3224225118911</x:v>
      </x:c>
      <x:c r="I217" s="14" t="n">
        <x:f>MOD(H217-Settings!$B$32,Settings!$B$33)</x:f>
        <x:v>546.3224225118911</x:v>
      </x:c>
      <x:c r="J217" s="14" t="n">
        <x:f>IF(I217&lt;Settings!$B$30,IF(Settings!$B$30-I217&gt;=E217,H217,H217+(Settings!$B$30-I217)+Settings!$B$31),H217+(Settings!$B$33-I217))</x:f>
        <x:v>5586.322422511891</x:v>
      </x:c>
      <x:c r="K217" s="14">
        <x:f t="shared" si="49"/>
        <x:v>5610.3424225118915</x:v>
      </x:c>
      <x:c r="L217" s="14">
        <x:f t="shared" si="50"/>
        <x:v>5610.3424225118915</x:v>
      </x:c>
      <x:c r="M217" s="14">
        <x:f t="shared" si="46"/>
        <x:v>5510.6886775602961</x:v>
      </x:c>
      <x:c r="N217" s="14">
        <x:f t="shared" si="51"/>
        <x:v>5610.3424225118915</x:v>
      </x:c>
      <x:c r="O217" s="13" t="n">
        <x:f>Arrivals!I217</x:f>
        <x:v>4.17821022760581</x:v>
      </x:c>
      <x:c r="P217" s="14">
        <x:f t="shared" si="52"/>
        <x:v>5614.5206327394972</x:v>
      </x:c>
      <x:c r="Q217" s="14">
        <x:f t="shared" si="53"/>
        <x:v>28.198210227606069</x:v>
      </x:c>
      <x:c r="R217" s="14">
        <x:f t="shared" si="54"/>
        <x:v>0</x:v>
      </x:c>
      <x:c r="S217" s="14">
        <x:f t="shared" si="55"/>
        <x:v>0</x:v>
      </x:c>
      <x:c r="T217" s="14">
        <x:f t="shared" si="56"/>
        <x:v>0</x:v>
      </x:c>
      <x:c r="U217" s="14">
        <x:f t="shared" si="57"/>
        <x:v>0</x:v>
      </x:c>
      <x:c r="V217" t="str">
        <x:f>IF(MOD(C217-Settings!$B$32,Settings!$B$33)&lt;Settings!$B$30,"Up","Down")</x:f>
        <x:v>Up</x:v>
      </x:c>
      <x:c r="W217" s="15" t="n">
        <x:f>IF(OR(E217&gt;Settings!$B$30,Q217&gt;Settings!$B$37),0,1)</x:f>
        <x:v>1</x:v>
      </x:c>
      <x:c r="X217" s="15" t="n">
        <x:f>IF(AND(W217=1,Q217&lt;=Settings!$B$36),1,0)</x:f>
        <x:v>1</x:v>
      </x:c>
    </x:row>
    <x:row r="218">
      <x:c r="A218">
        <x:v>2</x:v>
      </x:c>
      <x:c r="B218">
        <x:v>93</x:v>
      </x:c>
      <x:c r="C218" s="13" t="n">
        <x:f>Arrivals!F218</x:f>
        <x:v>5655.875192628144</x:v>
      </x:c>
      <x:c r="D218" s="13" t="n">
        <x:f>Arrivals!K218</x:f>
        <x:v>300</x:v>
      </x:c>
      <x:c r="E218" s="14" t="n">
        <x:f>D218*8/Settings!$B$28+Settings!$B$29</x:f>
        <x:v>24.02</x:v>
      </x:c>
      <x:c r="F218" s="14">
        <x:f t="shared" si="47"/>
        <x:v>5655.8751926281439</x:v>
      </x:c>
      <x:c r="G218" s="14">
        <x:f t="shared" si="45"/>
        <x:v>5610.3424225118915</x:v>
      </x:c>
      <x:c r="H218" s="14">
        <x:f t="shared" si="48"/>
        <x:v>5655.8751926281439</x:v>
      </x:c>
      <x:c r="I218" s="14" t="n">
        <x:f>MOD(H218-Settings!$B$32,Settings!$B$33)</x:f>
        <x:v>615.8751926281439</x:v>
      </x:c>
      <x:c r="J218" s="14" t="n">
        <x:f>IF(I218&lt;Settings!$B$30,IF(Settings!$B$30-I218&gt;=E218,H218,H218+(Settings!$B$30-I218)+Settings!$B$31),H218+(Settings!$B$33-I218))</x:f>
        <x:v>5760</x:v>
      </x:c>
      <x:c r="K218" s="14">
        <x:f t="shared" si="49"/>
        <x:v>5784.02</x:v>
      </x:c>
      <x:c r="L218" s="14">
        <x:f t="shared" si="50"/>
        <x:v>5784.02</x:v>
      </x:c>
      <x:c r="M218" s="14">
        <x:f t="shared" si="46"/>
        <x:v>5614.5206327394972</x:v>
      </x:c>
      <x:c r="N218" s="14">
        <x:f t="shared" si="51"/>
        <x:v>5784.02</x:v>
      </x:c>
      <x:c r="O218" s="13" t="n">
        <x:f>Arrivals!I218</x:f>
        <x:v>2.541139794038049</x:v>
      </x:c>
      <x:c r="P218" s="14">
        <x:f t="shared" si="52"/>
        <x:v>5786.5611397940384</x:v>
      </x:c>
      <x:c r="Q218" s="14">
        <x:f t="shared" si="53"/>
        <x:v>130.6859471658945</x:v>
      </x:c>
      <x:c r="R218" s="14">
        <x:f t="shared" si="54"/>
        <x:v>0</x:v>
      </x:c>
      <x:c r="S218" s="14">
        <x:f t="shared" si="55"/>
        <x:v>104.12480737185615</x:v>
      </x:c>
      <x:c r="T218" s="14">
        <x:f t="shared" si="56"/>
        <x:v>0</x:v>
      </x:c>
      <x:c r="U218" s="14">
        <x:f t="shared" si="57"/>
        <x:v>104.12480737185615</x:v>
      </x:c>
      <x:c r="V218" t="str">
        <x:f>IF(MOD(C218-Settings!$B$32,Settings!$B$33)&lt;Settings!$B$30,"Up","Down")</x:f>
        <x:v>Down</x:v>
      </x:c>
      <x:c r="W218" s="15" t="n">
        <x:f>IF(OR(E218&gt;Settings!$B$30,Q218&gt;Settings!$B$37),0,1)</x:f>
        <x:v>1</x:v>
      </x:c>
      <x:c r="X218" s="15" t="n">
        <x:f>IF(AND(W218=1,Q218&lt;=Settings!$B$36),1,0)</x:f>
        <x:v>0</x:v>
      </x:c>
    </x:row>
    <x:row r="219">
      <x:c r="A219">
        <x:v>2</x:v>
      </x:c>
      <x:c r="B219">
        <x:v>94</x:v>
      </x:c>
      <x:c r="C219" s="13" t="n">
        <x:f>Arrivals!F219</x:f>
        <x:v>5661.450901997154</x:v>
      </x:c>
      <x:c r="D219" s="13" t="n">
        <x:f>Arrivals!K219</x:f>
        <x:v>300</x:v>
      </x:c>
      <x:c r="E219" s="14" t="n">
        <x:f>D219*8/Settings!$B$28+Settings!$B$29</x:f>
        <x:v>24.02</x:v>
      </x:c>
      <x:c r="F219" s="14">
        <x:f t="shared" si="47"/>
        <x:v>5661.4509019971538</x:v>
      </x:c>
      <x:c r="G219" s="14">
        <x:f t="shared" si="45"/>
        <x:v>5784.02</x:v>
      </x:c>
      <x:c r="H219" s="14">
        <x:f t="shared" si="48"/>
        <x:v>5784.02</x:v>
      </x:c>
      <x:c r="I219" s="14" t="n">
        <x:f>MOD(H219-Settings!$B$32,Settings!$B$33)</x:f>
        <x:v>24.020000000000437</x:v>
      </x:c>
      <x:c r="J219" s="14" t="n">
        <x:f>IF(I219&lt;Settings!$B$30,IF(Settings!$B$30-I219&gt;=E219,H219,H219+(Settings!$B$30-I219)+Settings!$B$31),H219+(Settings!$B$33-I219))</x:f>
        <x:v>5784.02</x:v>
      </x:c>
      <x:c r="K219" s="14">
        <x:f t="shared" si="49"/>
        <x:v>5808.0400000000009</x:v>
      </x:c>
      <x:c r="L219" s="14">
        <x:f t="shared" si="50"/>
        <x:v>5808.0400000000009</x:v>
      </x:c>
      <x:c r="M219" s="14">
        <x:f t="shared" si="46"/>
        <x:v>5786.5611397940384</x:v>
      </x:c>
      <x:c r="N219" s="14">
        <x:f t="shared" si="51"/>
        <x:v>5808.0400000000009</x:v>
      </x:c>
      <x:c r="O219" s="13" t="n">
        <x:f>Arrivals!I219</x:f>
        <x:v>9.713320050101117</x:v>
      </x:c>
      <x:c r="P219" s="14">
        <x:f t="shared" si="52"/>
        <x:v>5817.753320050102</x:v>
      </x:c>
      <x:c r="Q219" s="14">
        <x:f t="shared" si="53"/>
        <x:v>156.30241805294827</x:v>
      </x:c>
      <x:c r="R219" s="14">
        <x:f t="shared" si="54"/>
        <x:v>122.56909800284666</x:v>
      </x:c>
      <x:c r="S219" s="14">
        <x:f t="shared" si="55"/>
        <x:v>0</x:v>
      </x:c>
      <x:c r="T219" s="14">
        <x:f t="shared" si="56"/>
        <x:v>0</x:v>
      </x:c>
      <x:c r="U219" s="14">
        <x:f t="shared" si="57"/>
        <x:v>122.56909800284666</x:v>
      </x:c>
      <x:c r="V219" t="str">
        <x:f>IF(MOD(C219-Settings!$B$32,Settings!$B$33)&lt;Settings!$B$30,"Up","Down")</x:f>
        <x:v>Down</x:v>
      </x:c>
      <x:c r="W219" s="15" t="n">
        <x:f>IF(OR(E219&gt;Settings!$B$30,Q219&gt;Settings!$B$37),0,1)</x:f>
        <x:v>1</x:v>
      </x:c>
      <x:c r="X219" s="15" t="n">
        <x:f>IF(AND(W219=1,Q219&lt;=Settings!$B$36),1,0)</x:f>
        <x:v>0</x:v>
      </x:c>
    </x:row>
    <x:row r="220">
      <x:c r="A220">
        <x:v>2</x:v>
      </x:c>
      <x:c r="B220">
        <x:v>95</x:v>
      </x:c>
      <x:c r="C220" s="13" t="n">
        <x:f>Arrivals!F220</x:f>
        <x:v>5700.187641730614</x:v>
      </x:c>
      <x:c r="D220" s="13" t="n">
        <x:f>Arrivals!K220</x:f>
        <x:v>300</x:v>
      </x:c>
      <x:c r="E220" s="14" t="n">
        <x:f>D220*8/Settings!$B$28+Settings!$B$29</x:f>
        <x:v>24.02</x:v>
      </x:c>
      <x:c r="F220" s="14">
        <x:f t="shared" si="47"/>
        <x:v>5700.1876417306139</x:v>
      </x:c>
      <x:c r="G220" s="14">
        <x:f t="shared" si="45"/>
        <x:v>5808.0400000000009</x:v>
      </x:c>
      <x:c r="H220" s="14">
        <x:f t="shared" si="48"/>
        <x:v>5808.0400000000009</x:v>
      </x:c>
      <x:c r="I220" s="14" t="n">
        <x:f>MOD(H220-Settings!$B$32,Settings!$B$33)</x:f>
        <x:v>48.04000000000087</x:v>
      </x:c>
      <x:c r="J220" s="14" t="n">
        <x:f>IF(I220&lt;Settings!$B$30,IF(Settings!$B$30-I220&gt;=E220,H220,H220+(Settings!$B$30-I220)+Settings!$B$31),H220+(Settings!$B$33-I220))</x:f>
        <x:v>5808.040000000001</x:v>
      </x:c>
      <x:c r="K220" s="14">
        <x:f t="shared" si="49"/>
        <x:v>5832.0600000000013</x:v>
      </x:c>
      <x:c r="L220" s="14">
        <x:f t="shared" si="50"/>
        <x:v>5832.0600000000013</x:v>
      </x:c>
      <x:c r="M220" s="14">
        <x:f t="shared" si="46"/>
        <x:v>5817.753320050102</x:v>
      </x:c>
      <x:c r="N220" s="14">
        <x:f t="shared" si="51"/>
        <x:v>5832.0600000000013</x:v>
      </x:c>
      <x:c r="O220" s="13" t="n">
        <x:f>Arrivals!I220</x:f>
        <x:v>8.899475135696761</x:v>
      </x:c>
      <x:c r="P220" s="14">
        <x:f t="shared" si="52"/>
        <x:v>5840.9594751356981</x:v>
      </x:c>
      <x:c r="Q220" s="14">
        <x:f t="shared" si="53"/>
        <x:v>140.77183340508418</x:v>
      </x:c>
      <x:c r="R220" s="14">
        <x:f t="shared" si="54"/>
        <x:v>107.85235826938697</x:v>
      </x:c>
      <x:c r="S220" s="14">
        <x:f t="shared" si="55"/>
        <x:v>0</x:v>
      </x:c>
      <x:c r="T220" s="14">
        <x:f t="shared" si="56"/>
        <x:v>0</x:v>
      </x:c>
      <x:c r="U220" s="14">
        <x:f t="shared" si="57"/>
        <x:v>107.85235826938697</x:v>
      </x:c>
      <x:c r="V220" t="str">
        <x:f>IF(MOD(C220-Settings!$B$32,Settings!$B$33)&lt;Settings!$B$30,"Up","Down")</x:f>
        <x:v>Down</x:v>
      </x:c>
      <x:c r="W220" s="15" t="n">
        <x:f>IF(OR(E220&gt;Settings!$B$30,Q220&gt;Settings!$B$37),0,1)</x:f>
        <x:v>1</x:v>
      </x:c>
      <x:c r="X220" s="15" t="n">
        <x:f>IF(AND(W220=1,Q220&lt;=Settings!$B$36),1,0)</x:f>
        <x:v>0</x:v>
      </x:c>
    </x:row>
    <x:row r="221">
      <x:c r="A221">
        <x:v>2</x:v>
      </x:c>
      <x:c r="B221">
        <x:v>96</x:v>
      </x:c>
      <x:c r="C221" s="13" t="n">
        <x:f>Arrivals!F221</x:f>
        <x:v>5730.291688409336</x:v>
      </x:c>
      <x:c r="D221" s="13" t="n">
        <x:f>Arrivals!K221</x:f>
        <x:v>300</x:v>
      </x:c>
      <x:c r="E221" s="14" t="n">
        <x:f>D221*8/Settings!$B$28+Settings!$B$29</x:f>
        <x:v>24.02</x:v>
      </x:c>
      <x:c r="F221" s="14">
        <x:f t="shared" si="47"/>
        <x:v>5730.2916884093356</x:v>
      </x:c>
      <x:c r="G221" s="14">
        <x:f t="shared" si="45"/>
        <x:v>5832.0600000000013</x:v>
      </x:c>
      <x:c r="H221" s="14">
        <x:f t="shared" si="48"/>
        <x:v>5832.0600000000013</x:v>
      </x:c>
      <x:c r="I221" s="14" t="n">
        <x:f>MOD(H221-Settings!$B$32,Settings!$B$33)</x:f>
        <x:v>72.06000000000131</x:v>
      </x:c>
      <x:c r="J221" s="14" t="n">
        <x:f>IF(I221&lt;Settings!$B$30,IF(Settings!$B$30-I221&gt;=E221,H221,H221+(Settings!$B$30-I221)+Settings!$B$31),H221+(Settings!$B$33-I221))</x:f>
        <x:v>5832.060000000001</x:v>
      </x:c>
      <x:c r="K221" s="14">
        <x:f t="shared" si="49"/>
        <x:v>5856.0800000000017</x:v>
      </x:c>
      <x:c r="L221" s="14">
        <x:f t="shared" si="50"/>
        <x:v>5856.0800000000017</x:v>
      </x:c>
      <x:c r="M221" s="14">
        <x:f t="shared" si="46"/>
        <x:v>5840.9594751356981</x:v>
      </x:c>
      <x:c r="N221" s="14">
        <x:f t="shared" si="51"/>
        <x:v>5856.0800000000017</x:v>
      </x:c>
      <x:c r="O221" s="13" t="n">
        <x:f>Arrivals!I221</x:f>
        <x:v>2.558827864125042</x:v>
      </x:c>
      <x:c r="P221" s="14">
        <x:f t="shared" si="52"/>
        <x:v>5858.6388278641271</x:v>
      </x:c>
      <x:c r="Q221" s="14">
        <x:f t="shared" si="53"/>
        <x:v>128.34713945479143</x:v>
      </x:c>
      <x:c r="R221" s="14">
        <x:f t="shared" si="54"/>
        <x:v>101.76831159066569</x:v>
      </x:c>
      <x:c r="S221" s="14">
        <x:f t="shared" si="55"/>
        <x:v>0</x:v>
      </x:c>
      <x:c r="T221" s="14">
        <x:f t="shared" si="56"/>
        <x:v>0</x:v>
      </x:c>
      <x:c r="U221" s="14">
        <x:f t="shared" si="57"/>
        <x:v>101.76831159066569</x:v>
      </x:c>
      <x:c r="V221" t="str">
        <x:f>IF(MOD(C221-Settings!$B$32,Settings!$B$33)&lt;Settings!$B$30,"Up","Down")</x:f>
        <x:v>Down</x:v>
      </x:c>
      <x:c r="W221" s="15" t="n">
        <x:f>IF(OR(E221&gt;Settings!$B$30,Q221&gt;Settings!$B$37),0,1)</x:f>
        <x:v>1</x:v>
      </x:c>
      <x:c r="X221" s="15" t="n">
        <x:f>IF(AND(W221=1,Q221&lt;=Settings!$B$36),1,0)</x:f>
        <x:v>0</x:v>
      </x:c>
    </x:row>
    <x:row r="222">
      <x:c r="A222">
        <x:v>2</x:v>
      </x:c>
      <x:c r="B222">
        <x:v>97</x:v>
      </x:c>
      <x:c r="C222" s="13" t="n">
        <x:f>Arrivals!F222</x:f>
        <x:v>5802.799953890991</x:v>
      </x:c>
      <x:c r="D222" s="13" t="n">
        <x:f>Arrivals!K222</x:f>
        <x:v>300</x:v>
      </x:c>
      <x:c r="E222" s="14" t="n">
        <x:f>D222*8/Settings!$B$28+Settings!$B$29</x:f>
        <x:v>24.02</x:v>
      </x:c>
      <x:c r="F222" s="14">
        <x:f t="shared" si="47"/>
        <x:v>5802.7999538909908</x:v>
      </x:c>
      <x:c r="G222" s="14">
        <x:f t="shared" si="45"/>
        <x:v>5856.0800000000017</x:v>
      </x:c>
      <x:c r="H222" s="14">
        <x:f t="shared" si="48"/>
        <x:v>5856.0800000000017</x:v>
      </x:c>
      <x:c r="I222" s="14" t="n">
        <x:f>MOD(H222-Settings!$B$32,Settings!$B$33)</x:f>
        <x:v>96.08000000000175</x:v>
      </x:c>
      <x:c r="J222" s="14" t="n">
        <x:f>IF(I222&lt;Settings!$B$30,IF(Settings!$B$30-I222&gt;=E222,H222,H222+(Settings!$B$30-I222)+Settings!$B$31),H222+(Settings!$B$33-I222))</x:f>
        <x:v>5856.080000000002</x:v>
      </x:c>
      <x:c r="K222" s="14">
        <x:f t="shared" si="49"/>
        <x:v>5880.1000000000022</x:v>
      </x:c>
      <x:c r="L222" s="14">
        <x:f t="shared" si="50"/>
        <x:v>5880.1000000000022</x:v>
      </x:c>
      <x:c r="M222" s="14">
        <x:f t="shared" si="46"/>
        <x:v>5858.6388278641271</x:v>
      </x:c>
      <x:c r="N222" s="14">
        <x:f t="shared" si="51"/>
        <x:v>5880.1000000000022</x:v>
      </x:c>
      <x:c r="O222" s="13" t="n">
        <x:f>Arrivals!I222</x:f>
        <x:v>0.8871870080075529</x:v>
      </x:c>
      <x:c r="P222" s="14">
        <x:f t="shared" si="52"/>
        <x:v>5880.9871870080096</x:v>
      </x:c>
      <x:c r="Q222" s="14">
        <x:f t="shared" si="53"/>
        <x:v>78.187233117018877</x:v>
      </x:c>
      <x:c r="R222" s="14">
        <x:f t="shared" si="54"/>
        <x:v>53.280046109010982</x:v>
      </x:c>
      <x:c r="S222" s="14">
        <x:f t="shared" si="55"/>
        <x:v>0</x:v>
      </x:c>
      <x:c r="T222" s="14">
        <x:f t="shared" si="56"/>
        <x:v>0</x:v>
      </x:c>
      <x:c r="U222" s="14">
        <x:f t="shared" si="57"/>
        <x:v>53.280046109010982</x:v>
      </x:c>
      <x:c r="V222" t="str">
        <x:f>IF(MOD(C222-Settings!$B$32,Settings!$B$33)&lt;Settings!$B$30,"Up","Down")</x:f>
        <x:v>Up</x:v>
      </x:c>
      <x:c r="W222" s="15" t="n">
        <x:f>IF(OR(E222&gt;Settings!$B$30,Q222&gt;Settings!$B$37),0,1)</x:f>
        <x:v>1</x:v>
      </x:c>
      <x:c r="X222" s="15" t="n">
        <x:f>IF(AND(W222=1,Q222&lt;=Settings!$B$36),1,0)</x:f>
        <x:v>1</x:v>
      </x:c>
    </x:row>
    <x:row r="223">
      <x:c r="A223">
        <x:v>2</x:v>
      </x:c>
      <x:c r="B223">
        <x:v>98</x:v>
      </x:c>
      <x:c r="C223" s="13" t="n">
        <x:f>Arrivals!F223</x:f>
        <x:v>5848.085616396932</x:v>
      </x:c>
      <x:c r="D223" s="13" t="n">
        <x:f>Arrivals!K223</x:f>
        <x:v>300</x:v>
      </x:c>
      <x:c r="E223" s="14" t="n">
        <x:f>D223*8/Settings!$B$28+Settings!$B$29</x:f>
        <x:v>24.02</x:v>
      </x:c>
      <x:c r="F223" s="14">
        <x:f t="shared" si="47"/>
        <x:v>5848.085616396932</x:v>
      </x:c>
      <x:c r="G223" s="14" t="n">
        <x:f t="shared" ref="G223:G245" si="58">K222</x:f>
        <x:v>5880.100000000002</x:v>
      </x:c>
      <x:c r="H223" s="14">
        <x:f t="shared" si="48"/>
        <x:v>5880.1000000000022</x:v>
      </x:c>
      <x:c r="I223" s="14" t="n">
        <x:f>MOD(H223-Settings!$B$32,Settings!$B$33)</x:f>
        <x:v>120.10000000000218</x:v>
      </x:c>
      <x:c r="J223" s="14" t="n">
        <x:f>IF(I223&lt;Settings!$B$30,IF(Settings!$B$30-I223&gt;=E223,H223,H223+(Settings!$B$30-I223)+Settings!$B$31),H223+(Settings!$B$33-I223))</x:f>
        <x:v>5880.100000000002</x:v>
      </x:c>
      <x:c r="K223" s="14">
        <x:f t="shared" si="49"/>
        <x:v>5904.1200000000026</x:v>
      </x:c>
      <x:c r="L223" s="14">
        <x:f t="shared" si="50"/>
        <x:v>5904.1200000000026</x:v>
      </x:c>
      <x:c r="M223" s="14" t="n">
        <x:f t="shared" ref="M223:M245" si="59">P222</x:f>
        <x:v>5880.98718700801</x:v>
      </x:c>
      <x:c r="N223" s="14">
        <x:f t="shared" si="51"/>
        <x:v>5904.1200000000026</x:v>
      </x:c>
      <x:c r="O223" s="13" t="n">
        <x:f>Arrivals!I223</x:f>
        <x:v>1.3099928231651108</x:v>
      </x:c>
      <x:c r="P223" s="14">
        <x:f t="shared" si="52"/>
        <x:v>5905.4299928231676</x:v>
      </x:c>
      <x:c r="Q223" s="14">
        <x:f t="shared" si="53"/>
        <x:v>57.344376426235613</x:v>
      </x:c>
      <x:c r="R223" s="14">
        <x:f t="shared" si="54"/>
        <x:v>32.0143836030702</x:v>
      </x:c>
      <x:c r="S223" s="14">
        <x:f t="shared" si="55"/>
        <x:v>0</x:v>
      </x:c>
      <x:c r="T223" s="14">
        <x:f t="shared" si="56"/>
        <x:v>0</x:v>
      </x:c>
      <x:c r="U223" s="14">
        <x:f t="shared" si="57"/>
        <x:v>32.0143836030702</x:v>
      </x:c>
      <x:c r="V223" t="str">
        <x:f>IF(MOD(C223-Settings!$B$32,Settings!$B$33)&lt;Settings!$B$30,"Up","Down")</x:f>
        <x:v>Up</x:v>
      </x:c>
      <x:c r="W223" s="15" t="n">
        <x:f>IF(OR(E223&gt;Settings!$B$30,Q223&gt;Settings!$B$37),0,1)</x:f>
        <x:v>1</x:v>
      </x:c>
      <x:c r="X223" s="15" t="n">
        <x:f>IF(AND(W223=1,Q223&lt;=Settings!$B$36),1,0)</x:f>
        <x:v>1</x:v>
      </x:c>
    </x:row>
    <x:row r="224">
      <x:c r="A224">
        <x:v>2</x:v>
      </x:c>
      <x:c r="B224">
        <x:v>99</x:v>
      </x:c>
      <x:c r="C224" s="13" t="n">
        <x:f>Arrivals!F224</x:f>
        <x:v>5910.009542090809</x:v>
      </x:c>
      <x:c r="D224" s="13" t="n">
        <x:f>Arrivals!K224</x:f>
        <x:v>300</x:v>
      </x:c>
      <x:c r="E224" s="14" t="n">
        <x:f>D224*8/Settings!$B$28+Settings!$B$29</x:f>
        <x:v>24.02</x:v>
      </x:c>
      <x:c r="F224" s="14">
        <x:f t="shared" si="47"/>
        <x:v>5910.0095420908092</x:v>
      </x:c>
      <x:c r="G224" s="14">
        <x:f t="shared" si="58"/>
        <x:v>5904.1200000000026</x:v>
      </x:c>
      <x:c r="H224" s="14">
        <x:f t="shared" si="48"/>
        <x:v>5910.0095420908092</x:v>
      </x:c>
      <x:c r="I224" s="14" t="n">
        <x:f>MOD(H224-Settings!$B$32,Settings!$B$33)</x:f>
        <x:v>150.0095420908092</x:v>
      </x:c>
      <x:c r="J224" s="14" t="n">
        <x:f>IF(I224&lt;Settings!$B$30,IF(Settings!$B$30-I224&gt;=E224,H224,H224+(Settings!$B$30-I224)+Settings!$B$31),H224+(Settings!$B$33-I224))</x:f>
        <x:v>5910.009542090809</x:v>
      </x:c>
      <x:c r="K224" s="14">
        <x:f t="shared" si="49"/>
        <x:v>5934.0295420908096</x:v>
      </x:c>
      <x:c r="L224" s="14">
        <x:f t="shared" si="50"/>
        <x:v>5934.0295420908096</x:v>
      </x:c>
      <x:c r="M224" s="14">
        <x:f t="shared" si="59"/>
        <x:v>5905.4299928231676</x:v>
      </x:c>
      <x:c r="N224" s="14">
        <x:f t="shared" si="51"/>
        <x:v>5934.0295420908096</x:v>
      </x:c>
      <x:c r="O224" s="13" t="n">
        <x:f>Arrivals!I224</x:f>
        <x:v>6.0913881774174286</x:v>
      </x:c>
      <x:c r="P224" s="14">
        <x:f t="shared" si="52"/>
        <x:v>5940.1209302682273</x:v>
      </x:c>
      <x:c r="Q224" s="14">
        <x:f t="shared" si="53"/>
        <x:v>30.111388177418121</x:v>
      </x:c>
      <x:c r="R224" s="14">
        <x:f t="shared" si="54"/>
        <x:v>0</x:v>
      </x:c>
      <x:c r="S224" s="14">
        <x:f t="shared" si="55"/>
        <x:v>0</x:v>
      </x:c>
      <x:c r="T224" s="14">
        <x:f t="shared" si="56"/>
        <x:v>0</x:v>
      </x:c>
      <x:c r="U224" s="14">
        <x:f t="shared" si="57"/>
        <x:v>0</x:v>
      </x:c>
      <x:c r="V224" t="str">
        <x:f>IF(MOD(C224-Settings!$B$32,Settings!$B$33)&lt;Settings!$B$30,"Up","Down")</x:f>
        <x:v>Up</x:v>
      </x:c>
      <x:c r="W224" s="15" t="n">
        <x:f>IF(OR(E224&gt;Settings!$B$30,Q224&gt;Settings!$B$37),0,1)</x:f>
        <x:v>1</x:v>
      </x:c>
      <x:c r="X224" s="15" t="n">
        <x:f>IF(AND(W224=1,Q224&lt;=Settings!$B$36),1,0)</x:f>
        <x:v>1</x:v>
      </x:c>
    </x:row>
    <x:row r="225">
      <x:c r="A225">
        <x:v>2</x:v>
      </x:c>
      <x:c r="B225">
        <x:v>100</x:v>
      </x:c>
      <x:c r="C225" s="13" t="n">
        <x:f>Arrivals!F225</x:f>
        <x:v>5920.77433860259</x:v>
      </x:c>
      <x:c r="D225" s="13" t="n">
        <x:f>Arrivals!K225</x:f>
        <x:v>300</x:v>
      </x:c>
      <x:c r="E225" s="14" t="n">
        <x:f>D225*8/Settings!$B$28+Settings!$B$29</x:f>
        <x:v>24.02</x:v>
      </x:c>
      <x:c r="F225" s="14">
        <x:f t="shared" si="47"/>
        <x:v>5920.7743386025904</x:v>
      </x:c>
      <x:c r="G225" s="14">
        <x:f t="shared" si="58"/>
        <x:v>5934.0295420908096</x:v>
      </x:c>
      <x:c r="H225" s="14">
        <x:f t="shared" si="48"/>
        <x:v>5934.0295420908096</x:v>
      </x:c>
      <x:c r="I225" s="14" t="n">
        <x:f>MOD(H225-Settings!$B$32,Settings!$B$33)</x:f>
        <x:v>174.02954209080963</x:v>
      </x:c>
      <x:c r="J225" s="14" t="n">
        <x:f>IF(I225&lt;Settings!$B$30,IF(Settings!$B$30-I225&gt;=E225,H225,H225+(Settings!$B$30-I225)+Settings!$B$31),H225+(Settings!$B$33-I225))</x:f>
        <x:v>5934.02954209081</x:v>
      </x:c>
      <x:c r="K225" s="14">
        <x:f t="shared" si="49"/>
        <x:v>5958.0495420908101</x:v>
      </x:c>
      <x:c r="L225" s="14">
        <x:f t="shared" si="50"/>
        <x:v>5958.0495420908101</x:v>
      </x:c>
      <x:c r="M225" s="14">
        <x:f t="shared" si="59"/>
        <x:v>5940.1209302682273</x:v>
      </x:c>
      <x:c r="N225" s="14">
        <x:f t="shared" si="51"/>
        <x:v>5958.0495420908101</x:v>
      </x:c>
      <x:c r="O225" s="13" t="n">
        <x:f>Arrivals!I225</x:f>
        <x:v>3.282614953732275</x:v>
      </x:c>
      <x:c r="P225" s="14">
        <x:f t="shared" si="52"/>
        <x:v>5961.3321570445423</x:v>
      </x:c>
      <x:c r="Q225" s="14">
        <x:f t="shared" si="53"/>
        <x:v>40.557818441951895</x:v>
      </x:c>
      <x:c r="R225" s="14">
        <x:f t="shared" si="54"/>
        <x:v>13.255203488219195</x:v>
      </x:c>
      <x:c r="S225" s="14">
        <x:f t="shared" si="55"/>
        <x:v>0</x:v>
      </x:c>
      <x:c r="T225" s="14">
        <x:f t="shared" si="56"/>
        <x:v>0</x:v>
      </x:c>
      <x:c r="U225" s="14">
        <x:f t="shared" si="57"/>
        <x:v>13.255203488219195</x:v>
      </x:c>
      <x:c r="V225" t="str">
        <x:f>IF(MOD(C225-Settings!$B$32,Settings!$B$33)&lt;Settings!$B$30,"Up","Down")</x:f>
        <x:v>Up</x:v>
      </x:c>
      <x:c r="W225" s="15" t="n">
        <x:f>IF(OR(E225&gt;Settings!$B$30,Q225&gt;Settings!$B$37),0,1)</x:f>
        <x:v>1</x:v>
      </x:c>
      <x:c r="X225" s="15" t="n">
        <x:f>IF(AND(W225=1,Q225&lt;=Settings!$B$36),1,0)</x:f>
        <x:v>1</x:v>
      </x:c>
    </x:row>
    <x:row r="226">
      <x:c r="A226">
        <x:v>2</x:v>
      </x:c>
      <x:c r="B226">
        <x:v>101</x:v>
      </x:c>
      <x:c r="C226" s="13" t="n">
        <x:f>Arrivals!F226</x:f>
        <x:v>5948.923743910813</x:v>
      </x:c>
      <x:c r="D226" s="13" t="n">
        <x:f>Arrivals!K226</x:f>
        <x:v>300</x:v>
      </x:c>
      <x:c r="E226" s="14" t="n">
        <x:f>D226*8/Settings!$B$28+Settings!$B$29</x:f>
        <x:v>24.02</x:v>
      </x:c>
      <x:c r="F226" s="14">
        <x:f t="shared" si="47"/>
        <x:v>5948.9237439108128</x:v>
      </x:c>
      <x:c r="G226" s="14">
        <x:f t="shared" si="58"/>
        <x:v>5958.0495420908101</x:v>
      </x:c>
      <x:c r="H226" s="14">
        <x:f t="shared" si="48"/>
        <x:v>5958.0495420908101</x:v>
      </x:c>
      <x:c r="I226" s="14" t="n">
        <x:f>MOD(H226-Settings!$B$32,Settings!$B$33)</x:f>
        <x:v>198.04954209081006</x:v>
      </x:c>
      <x:c r="J226" s="14" t="n">
        <x:f>IF(I226&lt;Settings!$B$30,IF(Settings!$B$30-I226&gt;=E226,H226,H226+(Settings!$B$30-I226)+Settings!$B$31),H226+(Settings!$B$33-I226))</x:f>
        <x:v>5958.04954209081</x:v>
      </x:c>
      <x:c r="K226" s="14">
        <x:f t="shared" si="49"/>
        <x:v>5982.0695420908105</x:v>
      </x:c>
      <x:c r="L226" s="14">
        <x:f t="shared" si="50"/>
        <x:v>5982.0695420908105</x:v>
      </x:c>
      <x:c r="M226" s="14">
        <x:f t="shared" si="59"/>
        <x:v>5961.3321570445423</x:v>
      </x:c>
      <x:c r="N226" s="14">
        <x:f t="shared" si="51"/>
        <x:v>5982.0695420908105</x:v>
      </x:c>
      <x:c r="O226" s="13" t="n">
        <x:f>Arrivals!I226</x:f>
        <x:v>2.7949876739619546</x:v>
      </x:c>
      <x:c r="P226" s="14">
        <x:f t="shared" si="52"/>
        <x:v>5984.8645297647727</x:v>
      </x:c>
      <x:c r="Q226" s="14">
        <x:f t="shared" si="53"/>
        <x:v>35.940785853959824</x:v>
      </x:c>
      <x:c r="R226" s="14">
        <x:f t="shared" si="54"/>
        <x:v>9.1257981799972185</x:v>
      </x:c>
      <x:c r="S226" s="14">
        <x:f t="shared" si="55"/>
        <x:v>0</x:v>
      </x:c>
      <x:c r="T226" s="14">
        <x:f t="shared" si="56"/>
        <x:v>0</x:v>
      </x:c>
      <x:c r="U226" s="14">
        <x:f t="shared" si="57"/>
        <x:v>9.1257981799972185</x:v>
      </x:c>
      <x:c r="V226" t="str">
        <x:f>IF(MOD(C226-Settings!$B$32,Settings!$B$33)&lt;Settings!$B$30,"Up","Down")</x:f>
        <x:v>Up</x:v>
      </x:c>
      <x:c r="W226" s="15" t="n">
        <x:f>IF(OR(E226&gt;Settings!$B$30,Q226&gt;Settings!$B$37),0,1)</x:f>
        <x:v>1</x:v>
      </x:c>
      <x:c r="X226" s="15" t="n">
        <x:f>IF(AND(W226=1,Q226&lt;=Settings!$B$36),1,0)</x:f>
        <x:v>1</x:v>
      </x:c>
    </x:row>
    <x:row r="227">
      <x:c r="A227">
        <x:v>2</x:v>
      </x:c>
      <x:c r="B227">
        <x:v>102</x:v>
      </x:c>
      <x:c r="C227" s="13" t="n">
        <x:f>Arrivals!F227</x:f>
        <x:v>6026.458961149877</x:v>
      </x:c>
      <x:c r="D227" s="13" t="n">
        <x:f>Arrivals!K227</x:f>
        <x:v>300</x:v>
      </x:c>
      <x:c r="E227" s="14" t="n">
        <x:f>D227*8/Settings!$B$28+Settings!$B$29</x:f>
        <x:v>24.02</x:v>
      </x:c>
      <x:c r="F227" s="14">
        <x:f t="shared" si="47"/>
        <x:v>6026.4589611498768</x:v>
      </x:c>
      <x:c r="G227" s="14">
        <x:f t="shared" si="58"/>
        <x:v>5982.0695420908105</x:v>
      </x:c>
      <x:c r="H227" s="14">
        <x:f t="shared" si="48"/>
        <x:v>6026.4589611498768</x:v>
      </x:c>
      <x:c r="I227" s="14" t="n">
        <x:f>MOD(H227-Settings!$B$32,Settings!$B$33)</x:f>
        <x:v>266.4589611498768</x:v>
      </x:c>
      <x:c r="J227" s="14" t="n">
        <x:f>IF(I227&lt;Settings!$B$30,IF(Settings!$B$30-I227&gt;=E227,H227,H227+(Settings!$B$30-I227)+Settings!$B$31),H227+(Settings!$B$33-I227))</x:f>
        <x:v>6026.458961149877</x:v>
      </x:c>
      <x:c r="K227" s="14">
        <x:f t="shared" si="49"/>
        <x:v>6050.4789611498773</x:v>
      </x:c>
      <x:c r="L227" s="14">
        <x:f t="shared" si="50"/>
        <x:v>6050.4789611498773</x:v>
      </x:c>
      <x:c r="M227" s="14">
        <x:f t="shared" si="59"/>
        <x:v>5984.8645297647727</x:v>
      </x:c>
      <x:c r="N227" s="14">
        <x:f t="shared" si="51"/>
        <x:v>6050.4789611498773</x:v>
      </x:c>
      <x:c r="O227" s="13" t="n">
        <x:f>Arrivals!I227</x:f>
        <x:v>2.2197282631203508</x:v>
      </x:c>
      <x:c r="P227" s="14">
        <x:f t="shared" si="52"/>
        <x:v>6052.6986894129977</x:v>
      </x:c>
      <x:c r="Q227" s="14">
        <x:f t="shared" si="53"/>
        <x:v>26.239728263120924</x:v>
      </x:c>
      <x:c r="R227" s="14">
        <x:f t="shared" si="54"/>
        <x:v>0</x:v>
      </x:c>
      <x:c r="S227" s="14">
        <x:f t="shared" si="55"/>
        <x:v>0</x:v>
      </x:c>
      <x:c r="T227" s="14">
        <x:f t="shared" si="56"/>
        <x:v>0</x:v>
      </x:c>
      <x:c r="U227" s="14">
        <x:f t="shared" si="57"/>
        <x:v>0</x:v>
      </x:c>
      <x:c r="V227" t="str">
        <x:f>IF(MOD(C227-Settings!$B$32,Settings!$B$33)&lt;Settings!$B$30,"Up","Down")</x:f>
        <x:v>Up</x:v>
      </x:c>
      <x:c r="W227" s="15" t="n">
        <x:f>IF(OR(E227&gt;Settings!$B$30,Q227&gt;Settings!$B$37),0,1)</x:f>
        <x:v>1</x:v>
      </x:c>
      <x:c r="X227" s="15" t="n">
        <x:f>IF(AND(W227=1,Q227&lt;=Settings!$B$36),1,0)</x:f>
        <x:v>1</x:v>
      </x:c>
    </x:row>
    <x:row r="228">
      <x:c r="A228">
        <x:v>2</x:v>
      </x:c>
      <x:c r="B228">
        <x:v>103</x:v>
      </x:c>
      <x:c r="C228" s="13" t="n">
        <x:f>Arrivals!F228</x:f>
        <x:v>6193.812215883256</x:v>
      </x:c>
      <x:c r="D228" s="13" t="n">
        <x:f>Arrivals!K228</x:f>
        <x:v>300</x:v>
      </x:c>
      <x:c r="E228" s="14" t="n">
        <x:f>D228*8/Settings!$B$28+Settings!$B$29</x:f>
        <x:v>24.02</x:v>
      </x:c>
      <x:c r="F228" s="14">
        <x:f t="shared" si="47"/>
        <x:v>6193.8122158832557</x:v>
      </x:c>
      <x:c r="G228" s="14">
        <x:f t="shared" si="58"/>
        <x:v>6050.4789611498773</x:v>
      </x:c>
      <x:c r="H228" s="14">
        <x:f t="shared" si="48"/>
        <x:v>6193.8122158832557</x:v>
      </x:c>
      <x:c r="I228" s="14" t="n">
        <x:f>MOD(H228-Settings!$B$32,Settings!$B$33)</x:f>
        <x:v>433.8122158832557</x:v>
      </x:c>
      <x:c r="J228" s="14" t="n">
        <x:f>IF(I228&lt;Settings!$B$30,IF(Settings!$B$30-I228&gt;=E228,H228,H228+(Settings!$B$30-I228)+Settings!$B$31),H228+(Settings!$B$33-I228))</x:f>
        <x:v>6193.812215883256</x:v>
      </x:c>
      <x:c r="K228" s="14">
        <x:f t="shared" si="49"/>
        <x:v>6217.8322158832561</x:v>
      </x:c>
      <x:c r="L228" s="14">
        <x:f t="shared" si="50"/>
        <x:v>6217.8322158832561</x:v>
      </x:c>
      <x:c r="M228" s="14">
        <x:f t="shared" si="59"/>
        <x:v>6052.6986894129977</x:v>
      </x:c>
      <x:c r="N228" s="14">
        <x:f t="shared" si="51"/>
        <x:v>6217.8322158832561</x:v>
      </x:c>
      <x:c r="O228" s="13" t="n">
        <x:f>Arrivals!I228</x:f>
        <x:v>9.722813661541608</x:v>
      </x:c>
      <x:c r="P228" s="14">
        <x:f t="shared" si="52"/>
        <x:v>6227.5550295447974</x:v>
      </x:c>
      <x:c r="Q228" s="14">
        <x:f t="shared" si="53"/>
        <x:v>33.742813661541732</x:v>
      </x:c>
      <x:c r="R228" s="14">
        <x:f t="shared" si="54"/>
        <x:v>0</x:v>
      </x:c>
      <x:c r="S228" s="14">
        <x:f t="shared" si="55"/>
        <x:v>0</x:v>
      </x:c>
      <x:c r="T228" s="14">
        <x:f t="shared" si="56"/>
        <x:v>0</x:v>
      </x:c>
      <x:c r="U228" s="14">
        <x:f t="shared" si="57"/>
        <x:v>0</x:v>
      </x:c>
      <x:c r="V228" t="str">
        <x:f>IF(MOD(C228-Settings!$B$32,Settings!$B$33)&lt;Settings!$B$30,"Up","Down")</x:f>
        <x:v>Up</x:v>
      </x:c>
      <x:c r="W228" s="15" t="n">
        <x:f>IF(OR(E228&gt;Settings!$B$30,Q228&gt;Settings!$B$37),0,1)</x:f>
        <x:v>1</x:v>
      </x:c>
      <x:c r="X228" s="15" t="n">
        <x:f>IF(AND(W228=1,Q228&lt;=Settings!$B$36),1,0)</x:f>
        <x:v>1</x:v>
      </x:c>
    </x:row>
    <x:row r="229">
      <x:c r="A229">
        <x:v>2</x:v>
      </x:c>
      <x:c r="B229">
        <x:v>104</x:v>
      </x:c>
      <x:c r="C229" s="13" t="n">
        <x:f>Arrivals!F229</x:f>
        <x:v>6325.752821363448</x:v>
      </x:c>
      <x:c r="D229" s="13" t="n">
        <x:f>Arrivals!K229</x:f>
        <x:v>300</x:v>
      </x:c>
      <x:c r="E229" s="14" t="n">
        <x:f>D229*8/Settings!$B$28+Settings!$B$29</x:f>
        <x:v>24.02</x:v>
      </x:c>
      <x:c r="F229" s="14">
        <x:f t="shared" si="47"/>
        <x:v>6325.7528213634478</x:v>
      </x:c>
      <x:c r="G229" s="14">
        <x:f t="shared" si="58"/>
        <x:v>6217.8322158832561</x:v>
      </x:c>
      <x:c r="H229" s="14">
        <x:f t="shared" si="48"/>
        <x:v>6325.7528213634478</x:v>
      </x:c>
      <x:c r="I229" s="14" t="n">
        <x:f>MOD(H229-Settings!$B$32,Settings!$B$33)</x:f>
        <x:v>565.7528213634478</x:v>
      </x:c>
      <x:c r="J229" s="14" t="n">
        <x:f>IF(I229&lt;Settings!$B$30,IF(Settings!$B$30-I229&gt;=E229,H229,H229+(Settings!$B$30-I229)+Settings!$B$31),H229+(Settings!$B$33-I229))</x:f>
        <x:v>6325.752821363448</x:v>
      </x:c>
      <x:c r="K229" s="14">
        <x:f t="shared" si="49"/>
        <x:v>6349.7728213634482</x:v>
      </x:c>
      <x:c r="L229" s="14">
        <x:f t="shared" si="50"/>
        <x:v>6349.7728213634482</x:v>
      </x:c>
      <x:c r="M229" s="14">
        <x:f t="shared" si="59"/>
        <x:v>6227.5550295447974</x:v>
      </x:c>
      <x:c r="N229" s="14">
        <x:f t="shared" si="51"/>
        <x:v>6349.7728213634482</x:v>
      </x:c>
      <x:c r="O229" s="13" t="n">
        <x:f>Arrivals!I229</x:f>
        <x:v>2.0793771650500665</x:v>
      </x:c>
      <x:c r="P229" s="14">
        <x:f t="shared" si="52"/>
        <x:v>6351.8521985284979</x:v>
      </x:c>
      <x:c r="Q229" s="14">
        <x:f t="shared" si="53"/>
        <x:v>26.0993771650501</x:v>
      </x:c>
      <x:c r="R229" s="14">
        <x:f t="shared" si="54"/>
        <x:v>0</x:v>
      </x:c>
      <x:c r="S229" s="14">
        <x:f t="shared" si="55"/>
        <x:v>0</x:v>
      </x:c>
      <x:c r="T229" s="14">
        <x:f t="shared" si="56"/>
        <x:v>0</x:v>
      </x:c>
      <x:c r="U229" s="14">
        <x:f t="shared" si="57"/>
        <x:v>0</x:v>
      </x:c>
      <x:c r="V229" t="str">
        <x:f>IF(MOD(C229-Settings!$B$32,Settings!$B$33)&lt;Settings!$B$30,"Up","Down")</x:f>
        <x:v>Up</x:v>
      </x:c>
      <x:c r="W229" s="15" t="n">
        <x:f>IF(OR(E229&gt;Settings!$B$30,Q229&gt;Settings!$B$37),0,1)</x:f>
        <x:v>1</x:v>
      </x:c>
      <x:c r="X229" s="15" t="n">
        <x:f>IF(AND(W229=1,Q229&lt;=Settings!$B$36),1,0)</x:f>
        <x:v>1</x:v>
      </x:c>
    </x:row>
    <x:row r="230">
      <x:c r="A230">
        <x:v>2</x:v>
      </x:c>
      <x:c r="B230">
        <x:v>105</x:v>
      </x:c>
      <x:c r="C230" s="13" t="n">
        <x:f>Arrivals!F230</x:f>
        <x:v>6456.537056535517</x:v>
      </x:c>
      <x:c r="D230" s="13" t="n">
        <x:f>Arrivals!K230</x:f>
        <x:v>300</x:v>
      </x:c>
      <x:c r="E230" s="14" t="n">
        <x:f>D230*8/Settings!$B$28+Settings!$B$29</x:f>
        <x:v>24.02</x:v>
      </x:c>
      <x:c r="F230" s="14">
        <x:f t="shared" si="47"/>
        <x:v>6456.537056535517</x:v>
      </x:c>
      <x:c r="G230" s="14">
        <x:f t="shared" si="58"/>
        <x:v>6349.7728213634482</x:v>
      </x:c>
      <x:c r="H230" s="14">
        <x:f t="shared" si="48"/>
        <x:v>6456.537056535517</x:v>
      </x:c>
      <x:c r="I230" s="14" t="n">
        <x:f>MOD(H230-Settings!$B$32,Settings!$B$33)</x:f>
        <x:v>696.537056535517</x:v>
      </x:c>
      <x:c r="J230" s="14" t="n">
        <x:f>IF(I230&lt;Settings!$B$30,IF(Settings!$B$30-I230&gt;=E230,H230,H230+(Settings!$B$30-I230)+Settings!$B$31),H230+(Settings!$B$33-I230))</x:f>
        <x:v>6480</x:v>
      </x:c>
      <x:c r="K230" s="14">
        <x:f t="shared" si="49"/>
        <x:v>6504.02</x:v>
      </x:c>
      <x:c r="L230" s="14">
        <x:f t="shared" si="50"/>
        <x:v>6504.02</x:v>
      </x:c>
      <x:c r="M230" s="14">
        <x:f t="shared" si="59"/>
        <x:v>6351.8521985284979</x:v>
      </x:c>
      <x:c r="N230" s="14">
        <x:f t="shared" si="51"/>
        <x:v>6504.02</x:v>
      </x:c>
      <x:c r="O230" s="13" t="n">
        <x:f>Arrivals!I230</x:f>
        <x:v>1.644951670517131</x:v>
      </x:c>
      <x:c r="P230" s="14">
        <x:f t="shared" si="52"/>
        <x:v>6505.6649516705174</x:v>
      </x:c>
      <x:c r="Q230" s="14">
        <x:f t="shared" si="53"/>
        <x:v>49.127895135000472</x:v>
      </x:c>
      <x:c r="R230" s="14">
        <x:f t="shared" si="54"/>
        <x:v>0</x:v>
      </x:c>
      <x:c r="S230" s="14">
        <x:f t="shared" si="55"/>
        <x:v>23.462943464483033</x:v>
      </x:c>
      <x:c r="T230" s="14">
        <x:f t="shared" si="56"/>
        <x:v>0</x:v>
      </x:c>
      <x:c r="U230" s="14">
        <x:f t="shared" si="57"/>
        <x:v>23.462943464483033</x:v>
      </x:c>
      <x:c r="V230" t="str">
        <x:f>IF(MOD(C230-Settings!$B$32,Settings!$B$33)&lt;Settings!$B$30,"Up","Down")</x:f>
        <x:v>Down</x:v>
      </x:c>
      <x:c r="W230" s="15" t="n">
        <x:f>IF(OR(E230&gt;Settings!$B$30,Q230&gt;Settings!$B$37),0,1)</x:f>
        <x:v>1</x:v>
      </x:c>
      <x:c r="X230" s="15" t="n">
        <x:f>IF(AND(W230=1,Q230&lt;=Settings!$B$36),1,0)</x:f>
        <x:v>1</x:v>
      </x:c>
    </x:row>
    <x:row r="231">
      <x:c r="A231">
        <x:v>2</x:v>
      </x:c>
      <x:c r="B231">
        <x:v>106</x:v>
      </x:c>
      <x:c r="C231" s="13" t="n">
        <x:f>Arrivals!F231</x:f>
        <x:v>6513.3016364339555</x:v>
      </x:c>
      <x:c r="D231" s="13" t="n">
        <x:f>Arrivals!K231</x:f>
        <x:v>300</x:v>
      </x:c>
      <x:c r="E231" s="14" t="n">
        <x:f>D231*8/Settings!$B$28+Settings!$B$29</x:f>
        <x:v>24.02</x:v>
      </x:c>
      <x:c r="F231" s="14">
        <x:f t="shared" si="47"/>
        <x:v>6513.3016364339555</x:v>
      </x:c>
      <x:c r="G231" s="14">
        <x:f t="shared" si="58"/>
        <x:v>6504.02</x:v>
      </x:c>
      <x:c r="H231" s="14">
        <x:f t="shared" si="48"/>
        <x:v>6513.3016364339555</x:v>
      </x:c>
      <x:c r="I231" s="14" t="n">
        <x:f>MOD(H231-Settings!$B$32,Settings!$B$33)</x:f>
        <x:v>33.30163643395554</x:v>
      </x:c>
      <x:c r="J231" s="14" t="n">
        <x:f>IF(I231&lt;Settings!$B$30,IF(Settings!$B$30-I231&gt;=E231,H231,H231+(Settings!$B$30-I231)+Settings!$B$31),H231+(Settings!$B$33-I231))</x:f>
        <x:v>6513.3016364339555</x:v>
      </x:c>
      <x:c r="K231" s="14">
        <x:f t="shared" si="49"/>
        <x:v>6537.321636433956</x:v>
      </x:c>
      <x:c r="L231" s="14">
        <x:f t="shared" si="50"/>
        <x:v>6537.321636433956</x:v>
      </x:c>
      <x:c r="M231" s="14">
        <x:f t="shared" si="59"/>
        <x:v>6505.6649516705174</x:v>
      </x:c>
      <x:c r="N231" s="14">
        <x:f t="shared" si="51"/>
        <x:v>6537.321636433956</x:v>
      </x:c>
      <x:c r="O231" s="13" t="n">
        <x:f>Arrivals!I231</x:f>
        <x:v>7.073708417718955</x:v>
      </x:c>
      <x:c r="P231" s="14">
        <x:f t="shared" si="52"/>
        <x:v>6544.395344851675</x:v>
      </x:c>
      <x:c r="Q231" s="14">
        <x:f t="shared" si="53"/>
        <x:v>31.093708417719427</x:v>
      </x:c>
      <x:c r="R231" s="14">
        <x:f t="shared" si="54"/>
        <x:v>0</x:v>
      </x:c>
      <x:c r="S231" s="14">
        <x:f t="shared" si="55"/>
        <x:v>0</x:v>
      </x:c>
      <x:c r="T231" s="14">
        <x:f t="shared" si="56"/>
        <x:v>0</x:v>
      </x:c>
      <x:c r="U231" s="14">
        <x:f t="shared" si="57"/>
        <x:v>0</x:v>
      </x:c>
      <x:c r="V231" t="str">
        <x:f>IF(MOD(C231-Settings!$B$32,Settings!$B$33)&lt;Settings!$B$30,"Up","Down")</x:f>
        <x:v>Up</x:v>
      </x:c>
      <x:c r="W231" s="15" t="n">
        <x:f>IF(OR(E231&gt;Settings!$B$30,Q231&gt;Settings!$B$37),0,1)</x:f>
        <x:v>1</x:v>
      </x:c>
      <x:c r="X231" s="15" t="n">
        <x:f>IF(AND(W231=1,Q231&lt;=Settings!$B$36),1,0)</x:f>
        <x:v>1</x:v>
      </x:c>
    </x:row>
    <x:row r="232">
      <x:c r="A232">
        <x:v>2</x:v>
      </x:c>
      <x:c r="B232">
        <x:v>107</x:v>
      </x:c>
      <x:c r="C232" s="13" t="n">
        <x:f>Arrivals!F232</x:f>
        <x:v>6553.684209912817</x:v>
      </x:c>
      <x:c r="D232" s="13" t="n">
        <x:f>Arrivals!K232</x:f>
        <x:v>300</x:v>
      </x:c>
      <x:c r="E232" s="14" t="n">
        <x:f>D232*8/Settings!$B$28+Settings!$B$29</x:f>
        <x:v>24.02</x:v>
      </x:c>
      <x:c r="F232" s="14">
        <x:f t="shared" si="47"/>
        <x:v>6553.6842099128171</x:v>
      </x:c>
      <x:c r="G232" s="14">
        <x:f t="shared" si="58"/>
        <x:v>6537.321636433956</x:v>
      </x:c>
      <x:c r="H232" s="14">
        <x:f t="shared" si="48"/>
        <x:v>6553.6842099128171</x:v>
      </x:c>
      <x:c r="I232" s="14" t="n">
        <x:f>MOD(H232-Settings!$B$32,Settings!$B$33)</x:f>
        <x:v>73.6842099128171</x:v>
      </x:c>
      <x:c r="J232" s="14" t="n">
        <x:f>IF(I232&lt;Settings!$B$30,IF(Settings!$B$30-I232&gt;=E232,H232,H232+(Settings!$B$30-I232)+Settings!$B$31),H232+(Settings!$B$33-I232))</x:f>
        <x:v>6553.684209912817</x:v>
      </x:c>
      <x:c r="K232" s="14">
        <x:f t="shared" si="49"/>
        <x:v>6577.7042099128175</x:v>
      </x:c>
      <x:c r="L232" s="14">
        <x:f t="shared" si="50"/>
        <x:v>6577.7042099128175</x:v>
      </x:c>
      <x:c r="M232" s="14">
        <x:f t="shared" si="59"/>
        <x:v>6544.395344851675</x:v>
      </x:c>
      <x:c r="N232" s="14">
        <x:f t="shared" si="51"/>
        <x:v>6577.7042099128175</x:v>
      </x:c>
      <x:c r="O232" s="13" t="n">
        <x:f>Arrivals!I232</x:f>
        <x:v>4.911005329425737</x:v>
      </x:c>
      <x:c r="P232" s="14">
        <x:f t="shared" si="52"/>
        <x:v>6582.6152152422437</x:v>
      </x:c>
      <x:c r="Q232" s="14">
        <x:f t="shared" si="53"/>
        <x:v>28.931005329426625</x:v>
      </x:c>
      <x:c r="R232" s="14">
        <x:f t="shared" si="54"/>
        <x:v>0</x:v>
      </x:c>
      <x:c r="S232" s="14">
        <x:f t="shared" si="55"/>
        <x:v>0</x:v>
      </x:c>
      <x:c r="T232" s="14">
        <x:f t="shared" si="56"/>
        <x:v>0</x:v>
      </x:c>
      <x:c r="U232" s="14">
        <x:f t="shared" si="57"/>
        <x:v>0</x:v>
      </x:c>
      <x:c r="V232" t="str">
        <x:f>IF(MOD(C232-Settings!$B$32,Settings!$B$33)&lt;Settings!$B$30,"Up","Down")</x:f>
        <x:v>Up</x:v>
      </x:c>
      <x:c r="W232" s="15" t="n">
        <x:f>IF(OR(E232&gt;Settings!$B$30,Q232&gt;Settings!$B$37),0,1)</x:f>
        <x:v>1</x:v>
      </x:c>
      <x:c r="X232" s="15" t="n">
        <x:f>IF(AND(W232=1,Q232&lt;=Settings!$B$36),1,0)</x:f>
        <x:v>1</x:v>
      </x:c>
    </x:row>
    <x:row r="233">
      <x:c r="A233">
        <x:v>2</x:v>
      </x:c>
      <x:c r="B233">
        <x:v>108</x:v>
      </x:c>
      <x:c r="C233" s="13" t="n">
        <x:f>Arrivals!F233</x:f>
        <x:v>6665.117195197195</x:v>
      </x:c>
      <x:c r="D233" s="13" t="n">
        <x:f>Arrivals!K233</x:f>
        <x:v>300</x:v>
      </x:c>
      <x:c r="E233" s="14" t="n">
        <x:f>D233*8/Settings!$B$28+Settings!$B$29</x:f>
        <x:v>24.02</x:v>
      </x:c>
      <x:c r="F233" s="14">
        <x:f t="shared" si="47"/>
        <x:v>6665.1171951971946</x:v>
      </x:c>
      <x:c r="G233" s="14">
        <x:f t="shared" si="58"/>
        <x:v>6577.7042099128175</x:v>
      </x:c>
      <x:c r="H233" s="14">
        <x:f t="shared" si="48"/>
        <x:v>6665.1171951971946</x:v>
      </x:c>
      <x:c r="I233" s="14" t="n">
        <x:f>MOD(H233-Settings!$B$32,Settings!$B$33)</x:f>
        <x:v>185.11719519719463</x:v>
      </x:c>
      <x:c r="J233" s="14" t="n">
        <x:f>IF(I233&lt;Settings!$B$30,IF(Settings!$B$30-I233&gt;=E233,H233,H233+(Settings!$B$30-I233)+Settings!$B$31),H233+(Settings!$B$33-I233))</x:f>
        <x:v>6665.117195197195</x:v>
      </x:c>
      <x:c r="K233" s="14">
        <x:f t="shared" si="49"/>
        <x:v>6689.1371951971951</x:v>
      </x:c>
      <x:c r="L233" s="14">
        <x:f t="shared" si="50"/>
        <x:v>6689.1371951971951</x:v>
      </x:c>
      <x:c r="M233" s="14">
        <x:f t="shared" si="59"/>
        <x:v>6582.6152152422437</x:v>
      </x:c>
      <x:c r="N233" s="14">
        <x:f t="shared" si="51"/>
        <x:v>6689.1371951971951</x:v>
      </x:c>
      <x:c r="O233" s="13" t="n">
        <x:f>Arrivals!I233</x:f>
        <x:v>1.9089163948254761</x:v>
      </x:c>
      <x:c r="P233" s="14">
        <x:f t="shared" si="52"/>
        <x:v>6691.0461115920207</x:v>
      </x:c>
      <x:c r="Q233" s="14">
        <x:f t="shared" si="53"/>
        <x:v>25.928916394826047</x:v>
      </x:c>
      <x:c r="R233" s="14">
        <x:f t="shared" si="54"/>
        <x:v>0</x:v>
      </x:c>
      <x:c r="S233" s="14">
        <x:f t="shared" si="55"/>
        <x:v>0</x:v>
      </x:c>
      <x:c r="T233" s="14">
        <x:f t="shared" si="56"/>
        <x:v>0</x:v>
      </x:c>
      <x:c r="U233" s="14">
        <x:f t="shared" si="57"/>
        <x:v>0</x:v>
      </x:c>
      <x:c r="V233" t="str">
        <x:f>IF(MOD(C233-Settings!$B$32,Settings!$B$33)&lt;Settings!$B$30,"Up","Down")</x:f>
        <x:v>Up</x:v>
      </x:c>
      <x:c r="W233" s="15" t="n">
        <x:f>IF(OR(E233&gt;Settings!$B$30,Q233&gt;Settings!$B$37),0,1)</x:f>
        <x:v>1</x:v>
      </x:c>
      <x:c r="X233" s="15" t="n">
        <x:f>IF(AND(W233=1,Q233&lt;=Settings!$B$36),1,0)</x:f>
        <x:v>1</x:v>
      </x:c>
    </x:row>
    <x:row r="234">
      <x:c r="A234">
        <x:v>2</x:v>
      </x:c>
      <x:c r="B234">
        <x:v>109</x:v>
      </x:c>
      <x:c r="C234" s="13" t="n">
        <x:f>Arrivals!F234</x:f>
        <x:v>6687.995348604171</x:v>
      </x:c>
      <x:c r="D234" s="13" t="n">
        <x:f>Arrivals!K234</x:f>
        <x:v>300</x:v>
      </x:c>
      <x:c r="E234" s="14" t="n">
        <x:f>D234*8/Settings!$B$28+Settings!$B$29</x:f>
        <x:v>24.02</x:v>
      </x:c>
      <x:c r="F234" s="14">
        <x:f t="shared" si="47"/>
        <x:v>6687.9953486041713</x:v>
      </x:c>
      <x:c r="G234" s="14">
        <x:f t="shared" si="58"/>
        <x:v>6689.1371951971951</x:v>
      </x:c>
      <x:c r="H234" s="14">
        <x:f t="shared" si="48"/>
        <x:v>6689.1371951971951</x:v>
      </x:c>
      <x:c r="I234" s="14" t="n">
        <x:f>MOD(H234-Settings!$B$32,Settings!$B$33)</x:f>
        <x:v>209.13719519719507</x:v>
      </x:c>
      <x:c r="J234" s="14" t="n">
        <x:f>IF(I234&lt;Settings!$B$30,IF(Settings!$B$30-I234&gt;=E234,H234,H234+(Settings!$B$30-I234)+Settings!$B$31),H234+(Settings!$B$33-I234))</x:f>
        <x:v>6689.137195197195</x:v>
      </x:c>
      <x:c r="K234" s="14">
        <x:f t="shared" si="49"/>
        <x:v>6713.1571951971955</x:v>
      </x:c>
      <x:c r="L234" s="14">
        <x:f t="shared" si="50"/>
        <x:v>6713.1571951971955</x:v>
      </x:c>
      <x:c r="M234" s="14">
        <x:f t="shared" si="59"/>
        <x:v>6691.0461115920207</x:v>
      </x:c>
      <x:c r="N234" s="14">
        <x:f t="shared" si="51"/>
        <x:v>6713.1571951971955</x:v>
      </x:c>
      <x:c r="O234" s="13" t="n">
        <x:f>Arrivals!I234</x:f>
        <x:v>1.1533792433403194</x:v>
      </x:c>
      <x:c r="P234" s="14">
        <x:f t="shared" si="52"/>
        <x:v>6714.3105744405357</x:v>
      </x:c>
      <x:c r="Q234" s="14">
        <x:f t="shared" si="53"/>
        <x:v>26.315225836364334</x:v>
      </x:c>
      <x:c r="R234" s="14">
        <x:f t="shared" si="54"/>
        <x:v>1.1418465930237289</x:v>
      </x:c>
      <x:c r="S234" s="14">
        <x:f t="shared" si="55"/>
        <x:v>0</x:v>
      </x:c>
      <x:c r="T234" s="14">
        <x:f t="shared" si="56"/>
        <x:v>0</x:v>
      </x:c>
      <x:c r="U234" s="14">
        <x:f t="shared" si="57"/>
        <x:v>1.1418465930237289</x:v>
      </x:c>
      <x:c r="V234" t="str">
        <x:f>IF(MOD(C234-Settings!$B$32,Settings!$B$33)&lt;Settings!$B$30,"Up","Down")</x:f>
        <x:v>Up</x:v>
      </x:c>
      <x:c r="W234" s="15" t="n">
        <x:f>IF(OR(E234&gt;Settings!$B$30,Q234&gt;Settings!$B$37),0,1)</x:f>
        <x:v>1</x:v>
      </x:c>
      <x:c r="X234" s="15" t="n">
        <x:f>IF(AND(W234=1,Q234&lt;=Settings!$B$36),1,0)</x:f>
        <x:v>1</x:v>
      </x:c>
    </x:row>
    <x:row r="235">
      <x:c r="A235">
        <x:v>2</x:v>
      </x:c>
      <x:c r="B235">
        <x:v>110</x:v>
      </x:c>
      <x:c r="C235" s="13" t="n">
        <x:f>Arrivals!F235</x:f>
        <x:v>6709.627060848234</x:v>
      </x:c>
      <x:c r="D235" s="13" t="n">
        <x:f>Arrivals!K235</x:f>
        <x:v>300</x:v>
      </x:c>
      <x:c r="E235" s="14" t="n">
        <x:f>D235*8/Settings!$B$28+Settings!$B$29</x:f>
        <x:v>24.02</x:v>
      </x:c>
      <x:c r="F235" s="14">
        <x:f t="shared" si="47"/>
        <x:v>6709.6270608482337</x:v>
      </x:c>
      <x:c r="G235" s="14">
        <x:f t="shared" si="58"/>
        <x:v>6713.1571951971955</x:v>
      </x:c>
      <x:c r="H235" s="14">
        <x:f t="shared" si="48"/>
        <x:v>6713.1571951971955</x:v>
      </x:c>
      <x:c r="I235" s="14" t="n">
        <x:f>MOD(H235-Settings!$B$32,Settings!$B$33)</x:f>
        <x:v>233.1571951971955</x:v>
      </x:c>
      <x:c r="J235" s="14" t="n">
        <x:f>IF(I235&lt;Settings!$B$30,IF(Settings!$B$30-I235&gt;=E235,H235,H235+(Settings!$B$30-I235)+Settings!$B$31),H235+(Settings!$B$33-I235))</x:f>
        <x:v>6713.1571951971955</x:v>
      </x:c>
      <x:c r="K235" s="14">
        <x:f t="shared" si="49"/>
        <x:v>6737.1771951971959</x:v>
      </x:c>
      <x:c r="L235" s="14">
        <x:f t="shared" si="50"/>
        <x:v>6737.1771951971959</x:v>
      </x:c>
      <x:c r="M235" s="14">
        <x:f t="shared" si="59"/>
        <x:v>6714.3105744405357</x:v>
      </x:c>
      <x:c r="N235" s="14">
        <x:f t="shared" si="51"/>
        <x:v>6737.1771951971959</x:v>
      </x:c>
      <x:c r="O235" s="13" t="n">
        <x:f>Arrivals!I235</x:f>
        <x:v>0.426847334993595</x:v>
      </x:c>
      <x:c r="P235" s="14">
        <x:f t="shared" si="52"/>
        <x:v>6737.6040425321899</x:v>
      </x:c>
      <x:c r="Q235" s="14">
        <x:f t="shared" si="53"/>
        <x:v>27.976981683956183</x:v>
      </x:c>
      <x:c r="R235" s="14">
        <x:f t="shared" si="54"/>
        <x:v>3.5301343489618375</x:v>
      </x:c>
      <x:c r="S235" s="14">
        <x:f t="shared" si="55"/>
        <x:v>0</x:v>
      </x:c>
      <x:c r="T235" s="14">
        <x:f t="shared" si="56"/>
        <x:v>0</x:v>
      </x:c>
      <x:c r="U235" s="14">
        <x:f t="shared" si="57"/>
        <x:v>3.5301343489618375</x:v>
      </x:c>
      <x:c r="V235" t="str">
        <x:f>IF(MOD(C235-Settings!$B$32,Settings!$B$33)&lt;Settings!$B$30,"Up","Down")</x:f>
        <x:v>Up</x:v>
      </x:c>
      <x:c r="W235" s="15" t="n">
        <x:f>IF(OR(E235&gt;Settings!$B$30,Q235&gt;Settings!$B$37),0,1)</x:f>
        <x:v>1</x:v>
      </x:c>
      <x:c r="X235" s="15" t="n">
        <x:f>IF(AND(W235=1,Q235&lt;=Settings!$B$36),1,0)</x:f>
        <x:v>1</x:v>
      </x:c>
    </x:row>
    <x:row r="236">
      <x:c r="A236">
        <x:v>2</x:v>
      </x:c>
      <x:c r="B236">
        <x:v>111</x:v>
      </x:c>
      <x:c r="C236" s="13" t="n">
        <x:f>Arrivals!F236</x:f>
        <x:v>6735.46465541574</x:v>
      </x:c>
      <x:c r="D236" s="13" t="n">
        <x:f>Arrivals!K236</x:f>
        <x:v>300</x:v>
      </x:c>
      <x:c r="E236" s="14" t="n">
        <x:f>D236*8/Settings!$B$28+Settings!$B$29</x:f>
        <x:v>24.02</x:v>
      </x:c>
      <x:c r="F236" s="14">
        <x:f t="shared" si="47"/>
        <x:v>6735.4646554157398</x:v>
      </x:c>
      <x:c r="G236" s="14">
        <x:f t="shared" si="58"/>
        <x:v>6737.1771951971959</x:v>
      </x:c>
      <x:c r="H236" s="14">
        <x:f t="shared" si="48"/>
        <x:v>6737.1771951971959</x:v>
      </x:c>
      <x:c r="I236" s="14" t="n">
        <x:f>MOD(H236-Settings!$B$32,Settings!$B$33)</x:f>
        <x:v>257.17719519719594</x:v>
      </x:c>
      <x:c r="J236" s="14" t="n">
        <x:f>IF(I236&lt;Settings!$B$30,IF(Settings!$B$30-I236&gt;=E236,H236,H236+(Settings!$B$30-I236)+Settings!$B$31),H236+(Settings!$B$33-I236))</x:f>
        <x:v>6737.177195197196</x:v>
      </x:c>
      <x:c r="K236" s="14">
        <x:f t="shared" si="49"/>
        <x:v>6761.1971951971964</x:v>
      </x:c>
      <x:c r="L236" s="14">
        <x:f t="shared" si="50"/>
        <x:v>6761.1971951971964</x:v>
      </x:c>
      <x:c r="M236" s="14">
        <x:f t="shared" si="59"/>
        <x:v>6737.6040425321899</x:v>
      </x:c>
      <x:c r="N236" s="14">
        <x:f t="shared" si="51"/>
        <x:v>6761.1971951971964</x:v>
      </x:c>
      <x:c r="O236" s="13" t="n">
        <x:f>Arrivals!I236</x:f>
        <x:v>0.5416218802704335</x:v>
      </x:c>
      <x:c r="P236" s="14">
        <x:f t="shared" si="52"/>
        <x:v>6761.7388170774666</x:v>
      </x:c>
      <x:c r="Q236" s="14">
        <x:f t="shared" si="53"/>
        <x:v>26.274161661726794</x:v>
      </x:c>
      <x:c r="R236" s="14">
        <x:f t="shared" si="54"/>
        <x:v>1.7125397814561438</x:v>
      </x:c>
      <x:c r="S236" s="14">
        <x:f t="shared" si="55"/>
        <x:v>0</x:v>
      </x:c>
      <x:c r="T236" s="14">
        <x:f t="shared" si="56"/>
        <x:v>0</x:v>
      </x:c>
      <x:c r="U236" s="14">
        <x:f t="shared" si="57"/>
        <x:v>1.7125397814561438</x:v>
      </x:c>
      <x:c r="V236" t="str">
        <x:f>IF(MOD(C236-Settings!$B$32,Settings!$B$33)&lt;Settings!$B$30,"Up","Down")</x:f>
        <x:v>Up</x:v>
      </x:c>
      <x:c r="W236" s="15" t="n">
        <x:f>IF(OR(E236&gt;Settings!$B$30,Q236&gt;Settings!$B$37),0,1)</x:f>
        <x:v>1</x:v>
      </x:c>
      <x:c r="X236" s="15" t="n">
        <x:f>IF(AND(W236=1,Q236&lt;=Settings!$B$36),1,0)</x:f>
        <x:v>1</x:v>
      </x:c>
    </x:row>
    <x:row r="237">
      <x:c r="A237">
        <x:v>2</x:v>
      </x:c>
      <x:c r="B237">
        <x:v>112</x:v>
      </x:c>
      <x:c r="C237" s="13" t="n">
        <x:f>Arrivals!F237</x:f>
        <x:v>6816.734421320095</x:v>
      </x:c>
      <x:c r="D237" s="13" t="n">
        <x:f>Arrivals!K237</x:f>
        <x:v>300</x:v>
      </x:c>
      <x:c r="E237" s="14" t="n">
        <x:f>D237*8/Settings!$B$28+Settings!$B$29</x:f>
        <x:v>24.02</x:v>
      </x:c>
      <x:c r="F237" s="14">
        <x:f t="shared" si="47"/>
        <x:v>6816.734421320095</x:v>
      </x:c>
      <x:c r="G237" s="14">
        <x:f t="shared" si="58"/>
        <x:v>6761.1971951971964</x:v>
      </x:c>
      <x:c r="H237" s="14">
        <x:f t="shared" si="48"/>
        <x:v>6816.734421320095</x:v>
      </x:c>
      <x:c r="I237" s="14" t="n">
        <x:f>MOD(H237-Settings!$B$32,Settings!$B$33)</x:f>
        <x:v>336.73442132009495</x:v>
      </x:c>
      <x:c r="J237" s="14" t="n">
        <x:f>IF(I237&lt;Settings!$B$30,IF(Settings!$B$30-I237&gt;=E237,H237,H237+(Settings!$B$30-I237)+Settings!$B$31),H237+(Settings!$B$33-I237))</x:f>
        <x:v>6816.734421320095</x:v>
      </x:c>
      <x:c r="K237" s="14">
        <x:f t="shared" si="49"/>
        <x:v>6840.7544213200954</x:v>
      </x:c>
      <x:c r="L237" s="14">
        <x:f t="shared" si="50"/>
        <x:v>6840.7544213200954</x:v>
      </x:c>
      <x:c r="M237" s="14">
        <x:f t="shared" si="59"/>
        <x:v>6761.7388170774666</x:v>
      </x:c>
      <x:c r="N237" s="14">
        <x:f t="shared" si="51"/>
        <x:v>6840.7544213200954</x:v>
      </x:c>
      <x:c r="O237" s="13" t="n">
        <x:f>Arrivals!I237</x:f>
        <x:v>2.1078747988983237</x:v>
      </x:c>
      <x:c r="P237" s="14">
        <x:f t="shared" si="52"/>
        <x:v>6842.862296118994</x:v>
      </x:c>
      <x:c r="Q237" s="14">
        <x:f t="shared" si="53"/>
        <x:v>26.127874798899029</x:v>
      </x:c>
      <x:c r="R237" s="14">
        <x:f t="shared" si="54"/>
        <x:v>0</x:v>
      </x:c>
      <x:c r="S237" s="14">
        <x:f t="shared" si="55"/>
        <x:v>0</x:v>
      </x:c>
      <x:c r="T237" s="14">
        <x:f t="shared" si="56"/>
        <x:v>0</x:v>
      </x:c>
      <x:c r="U237" s="14">
        <x:f t="shared" si="57"/>
        <x:v>0</x:v>
      </x:c>
      <x:c r="V237" t="str">
        <x:f>IF(MOD(C237-Settings!$B$32,Settings!$B$33)&lt;Settings!$B$30,"Up","Down")</x:f>
        <x:v>Up</x:v>
      </x:c>
      <x:c r="W237" s="15" t="n">
        <x:f>IF(OR(E237&gt;Settings!$B$30,Q237&gt;Settings!$B$37),0,1)</x:f>
        <x:v>1</x:v>
      </x:c>
      <x:c r="X237" s="15" t="n">
        <x:f>IF(AND(W237=1,Q237&lt;=Settings!$B$36),1,0)</x:f>
        <x:v>1</x:v>
      </x:c>
    </x:row>
    <x:row r="238">
      <x:c r="A238">
        <x:v>2</x:v>
      </x:c>
      <x:c r="B238">
        <x:v>113</x:v>
      </x:c>
      <x:c r="C238" s="13" t="n">
        <x:f>Arrivals!F238</x:f>
        <x:v>6857.690231446863</x:v>
      </x:c>
      <x:c r="D238" s="13" t="n">
        <x:f>Arrivals!K238</x:f>
        <x:v>300</x:v>
      </x:c>
      <x:c r="E238" s="14" t="n">
        <x:f>D238*8/Settings!$B$28+Settings!$B$29</x:f>
        <x:v>24.02</x:v>
      </x:c>
      <x:c r="F238" s="14">
        <x:f t="shared" si="47"/>
        <x:v>6857.6902314468634</x:v>
      </x:c>
      <x:c r="G238" s="14">
        <x:f t="shared" si="58"/>
        <x:v>6840.7544213200954</x:v>
      </x:c>
      <x:c r="H238" s="14">
        <x:f t="shared" si="48"/>
        <x:v>6857.6902314468634</x:v>
      </x:c>
      <x:c r="I238" s="14" t="n">
        <x:f>MOD(H238-Settings!$B$32,Settings!$B$33)</x:f>
        <x:v>377.69023144686344</x:v>
      </x:c>
      <x:c r="J238" s="14" t="n">
        <x:f>IF(I238&lt;Settings!$B$30,IF(Settings!$B$30-I238&gt;=E238,H238,H238+(Settings!$B$30-I238)+Settings!$B$31),H238+(Settings!$B$33-I238))</x:f>
        <x:v>6857.690231446863</x:v>
      </x:c>
      <x:c r="K238" s="14">
        <x:f t="shared" si="49"/>
        <x:v>6881.7102314468639</x:v>
      </x:c>
      <x:c r="L238" s="14">
        <x:f t="shared" si="50"/>
        <x:v>6881.7102314468639</x:v>
      </x:c>
      <x:c r="M238" s="14">
        <x:f t="shared" si="59"/>
        <x:v>6842.862296118994</x:v>
      </x:c>
      <x:c r="N238" s="14">
        <x:f t="shared" si="51"/>
        <x:v>6881.7102314468639</x:v>
      </x:c>
      <x:c r="O238" s="13" t="n">
        <x:f>Arrivals!I238</x:f>
        <x:v>1.3311802667439565</x:v>
      </x:c>
      <x:c r="P238" s="14">
        <x:f t="shared" si="52"/>
        <x:v>6883.0414117136079</x:v>
      </x:c>
      <x:c r="Q238" s="14">
        <x:f t="shared" si="53"/>
        <x:v>25.35118026674445</x:v>
      </x:c>
      <x:c r="R238" s="14">
        <x:f t="shared" si="54"/>
        <x:v>0</x:v>
      </x:c>
      <x:c r="S238" s="14">
        <x:f t="shared" si="55"/>
        <x:v>0</x:v>
      </x:c>
      <x:c r="T238" s="14">
        <x:f t="shared" si="56"/>
        <x:v>0</x:v>
      </x:c>
      <x:c r="U238" s="14">
        <x:f t="shared" si="57"/>
        <x:v>0</x:v>
      </x:c>
      <x:c r="V238" t="str">
        <x:f>IF(MOD(C238-Settings!$B$32,Settings!$B$33)&lt;Settings!$B$30,"Up","Down")</x:f>
        <x:v>Up</x:v>
      </x:c>
      <x:c r="W238" s="15" t="n">
        <x:f>IF(OR(E238&gt;Settings!$B$30,Q238&gt;Settings!$B$37),0,1)</x:f>
        <x:v>1</x:v>
      </x:c>
      <x:c r="X238" s="15" t="n">
        <x:f>IF(AND(W238=1,Q238&lt;=Settings!$B$36),1,0)</x:f>
        <x:v>1</x:v>
      </x:c>
    </x:row>
    <x:row r="239">
      <x:c r="A239">
        <x:v>2</x:v>
      </x:c>
      <x:c r="B239">
        <x:v>114</x:v>
      </x:c>
      <x:c r="C239" s="13" t="n">
        <x:f>Arrivals!F239</x:f>
        <x:v>6885.491442336</x:v>
      </x:c>
      <x:c r="D239" s="13" t="n">
        <x:f>Arrivals!K239</x:f>
        <x:v>300</x:v>
      </x:c>
      <x:c r="E239" s="14" t="n">
        <x:f>D239*8/Settings!$B$28+Settings!$B$29</x:f>
        <x:v>24.02</x:v>
      </x:c>
      <x:c r="F239" s="14">
        <x:f t="shared" si="47"/>
        <x:v>6885.4914423359996</x:v>
      </x:c>
      <x:c r="G239" s="14">
        <x:f t="shared" si="58"/>
        <x:v>6881.7102314468639</x:v>
      </x:c>
      <x:c r="H239" s="14">
        <x:f t="shared" si="48"/>
        <x:v>6885.4914423359996</x:v>
      </x:c>
      <x:c r="I239" s="14" t="n">
        <x:f>MOD(H239-Settings!$B$32,Settings!$B$33)</x:f>
        <x:v>405.49144233599964</x:v>
      </x:c>
      <x:c r="J239" s="14" t="n">
        <x:f>IF(I239&lt;Settings!$B$30,IF(Settings!$B$30-I239&gt;=E239,H239,H239+(Settings!$B$30-I239)+Settings!$B$31),H239+(Settings!$B$33-I239))</x:f>
        <x:v>6885.491442336</x:v>
      </x:c>
      <x:c r="K239" s="14">
        <x:f t="shared" si="49"/>
        <x:v>6909.5114423360001</x:v>
      </x:c>
      <x:c r="L239" s="14">
        <x:f t="shared" si="50"/>
        <x:v>6909.5114423360001</x:v>
      </x:c>
      <x:c r="M239" s="14">
        <x:f t="shared" si="59"/>
        <x:v>6883.0414117136079</x:v>
      </x:c>
      <x:c r="N239" s="14">
        <x:f t="shared" si="51"/>
        <x:v>6909.5114423360001</x:v>
      </x:c>
      <x:c r="O239" s="13" t="n">
        <x:f>Arrivals!I239</x:f>
        <x:v>5.9544084059213045</x:v>
      </x:c>
      <x:c r="P239" s="14">
        <x:f t="shared" si="52"/>
        <x:v>6915.4658507419217</x:v>
      </x:c>
      <x:c r="Q239" s="14">
        <x:f t="shared" si="53"/>
        <x:v>29.974408405922077</x:v>
      </x:c>
      <x:c r="R239" s="14">
        <x:f t="shared" si="54"/>
        <x:v>0</x:v>
      </x:c>
      <x:c r="S239" s="14">
        <x:f t="shared" si="55"/>
        <x:v>0</x:v>
      </x:c>
      <x:c r="T239" s="14">
        <x:f t="shared" si="56"/>
        <x:v>0</x:v>
      </x:c>
      <x:c r="U239" s="14">
        <x:f t="shared" si="57"/>
        <x:v>0</x:v>
      </x:c>
      <x:c r="V239" t="str">
        <x:f>IF(MOD(C239-Settings!$B$32,Settings!$B$33)&lt;Settings!$B$30,"Up","Down")</x:f>
        <x:v>Up</x:v>
      </x:c>
      <x:c r="W239" s="15" t="n">
        <x:f>IF(OR(E239&gt;Settings!$B$30,Q239&gt;Settings!$B$37),0,1)</x:f>
        <x:v>1</x:v>
      </x:c>
      <x:c r="X239" s="15" t="n">
        <x:f>IF(AND(W239=1,Q239&lt;=Settings!$B$36),1,0)</x:f>
        <x:v>1</x:v>
      </x:c>
    </x:row>
    <x:row r="240">
      <x:c r="A240">
        <x:v>2</x:v>
      </x:c>
      <x:c r="B240">
        <x:v>115</x:v>
      </x:c>
      <x:c r="C240" s="13" t="n">
        <x:f>Arrivals!F240</x:f>
        <x:v>6931.682209246503</x:v>
      </x:c>
      <x:c r="D240" s="13" t="n">
        <x:f>Arrivals!K240</x:f>
        <x:v>300</x:v>
      </x:c>
      <x:c r="E240" s="14" t="n">
        <x:f>D240*8/Settings!$B$28+Settings!$B$29</x:f>
        <x:v>24.02</x:v>
      </x:c>
      <x:c r="F240" s="14">
        <x:f t="shared" si="47"/>
        <x:v>6931.6822092465027</x:v>
      </x:c>
      <x:c r="G240" s="14">
        <x:f t="shared" si="58"/>
        <x:v>6909.5114423360001</x:v>
      </x:c>
      <x:c r="H240" s="14">
        <x:f t="shared" si="48"/>
        <x:v>6931.6822092465027</x:v>
      </x:c>
      <x:c r="I240" s="14" t="n">
        <x:f>MOD(H240-Settings!$B$32,Settings!$B$33)</x:f>
        <x:v>451.6822092465027</x:v>
      </x:c>
      <x:c r="J240" s="14" t="n">
        <x:f>IF(I240&lt;Settings!$B$30,IF(Settings!$B$30-I240&gt;=E240,H240,H240+(Settings!$B$30-I240)+Settings!$B$31),H240+(Settings!$B$33-I240))</x:f>
        <x:v>6931.682209246503</x:v>
      </x:c>
      <x:c r="K240" s="14">
        <x:f t="shared" si="49"/>
        <x:v>6955.7022092465031</x:v>
      </x:c>
      <x:c r="L240" s="14">
        <x:f t="shared" si="50"/>
        <x:v>6955.7022092465031</x:v>
      </x:c>
      <x:c r="M240" s="14">
        <x:f t="shared" si="59"/>
        <x:v>6915.4658507419217</x:v>
      </x:c>
      <x:c r="N240" s="14">
        <x:f t="shared" si="51"/>
        <x:v>6955.7022092465031</x:v>
      </x:c>
      <x:c r="O240" s="13" t="n">
        <x:f>Arrivals!I240</x:f>
        <x:v>7.9529149056771535</x:v>
      </x:c>
      <x:c r="P240" s="14">
        <x:f t="shared" si="52"/>
        <x:v>6963.6551241521802</x:v>
      </x:c>
      <x:c r="Q240" s="14">
        <x:f t="shared" si="53"/>
        <x:v>31.972914905677499</x:v>
      </x:c>
      <x:c r="R240" s="14">
        <x:f t="shared" si="54"/>
        <x:v>0</x:v>
      </x:c>
      <x:c r="S240" s="14">
        <x:f t="shared" si="55"/>
        <x:v>0</x:v>
      </x:c>
      <x:c r="T240" s="14">
        <x:f t="shared" si="56"/>
        <x:v>0</x:v>
      </x:c>
      <x:c r="U240" s="14">
        <x:f t="shared" si="57"/>
        <x:v>0</x:v>
      </x:c>
      <x:c r="V240" t="str">
        <x:f>IF(MOD(C240-Settings!$B$32,Settings!$B$33)&lt;Settings!$B$30,"Up","Down")</x:f>
        <x:v>Up</x:v>
      </x:c>
      <x:c r="W240" s="15" t="n">
        <x:f>IF(OR(E240&gt;Settings!$B$30,Q240&gt;Settings!$B$37),0,1)</x:f>
        <x:v>1</x:v>
      </x:c>
      <x:c r="X240" s="15" t="n">
        <x:f>IF(AND(W240=1,Q240&lt;=Settings!$B$36),1,0)</x:f>
        <x:v>1</x:v>
      </x:c>
    </x:row>
    <x:row r="241">
      <x:c r="A241">
        <x:v>2</x:v>
      </x:c>
      <x:c r="B241">
        <x:v>116</x:v>
      </x:c>
      <x:c r="C241" s="13" t="n">
        <x:f>Arrivals!F241</x:f>
        <x:v>7102.271622927054</x:v>
      </x:c>
      <x:c r="D241" s="13" t="n">
        <x:f>Arrivals!K241</x:f>
        <x:v>300</x:v>
      </x:c>
      <x:c r="E241" s="14" t="n">
        <x:f>D241*8/Settings!$B$28+Settings!$B$29</x:f>
        <x:v>24.02</x:v>
      </x:c>
      <x:c r="F241" s="14">
        <x:f t="shared" si="47"/>
        <x:v>7102.2716229270536</x:v>
      </x:c>
      <x:c r="G241" s="14">
        <x:f t="shared" si="58"/>
        <x:v>6955.7022092465031</x:v>
      </x:c>
      <x:c r="H241" s="14">
        <x:f t="shared" si="48"/>
        <x:v>7102.2716229270536</x:v>
      </x:c>
      <x:c r="I241" s="14" t="n">
        <x:f>MOD(H241-Settings!$B$32,Settings!$B$33)</x:f>
        <x:v>622.2716229270536</x:v>
      </x:c>
      <x:c r="J241" s="14" t="n">
        <x:f>IF(I241&lt;Settings!$B$30,IF(Settings!$B$30-I241&gt;=E241,H241,H241+(Settings!$B$30-I241)+Settings!$B$31),H241+(Settings!$B$33-I241))</x:f>
        <x:v>7200</x:v>
      </x:c>
      <x:c r="K241" s="14">
        <x:f t="shared" si="49"/>
        <x:v>7224.02</x:v>
      </x:c>
      <x:c r="L241" s="14">
        <x:f t="shared" si="50"/>
        <x:v>7224.02</x:v>
      </x:c>
      <x:c r="M241" s="14">
        <x:f t="shared" si="59"/>
        <x:v>6963.6551241521802</x:v>
      </x:c>
      <x:c r="N241" s="14">
        <x:f t="shared" si="51"/>
        <x:v>7224.02</x:v>
      </x:c>
      <x:c r="O241" s="13" t="n">
        <x:f>Arrivals!I241</x:f>
        <x:v>2.669789860748899</x:v>
      </x:c>
      <x:c r="P241" s="14">
        <x:f t="shared" si="52"/>
        <x:v>7226.6897898607494</x:v>
      </x:c>
      <x:c r="Q241" s="14">
        <x:f t="shared" si="53"/>
        <x:v>124.41816693369583</x:v>
      </x:c>
      <x:c r="R241" s="14">
        <x:f t="shared" si="54"/>
        <x:v>0</x:v>
      </x:c>
      <x:c r="S241" s="14">
        <x:f t="shared" si="55"/>
        <x:v>97.728377072946387</x:v>
      </x:c>
      <x:c r="T241" s="14">
        <x:f t="shared" si="56"/>
        <x:v>0</x:v>
      </x:c>
      <x:c r="U241" s="14">
        <x:f t="shared" si="57"/>
        <x:v>97.728377072946387</x:v>
      </x:c>
      <x:c r="V241" t="str">
        <x:f>IF(MOD(C241-Settings!$B$32,Settings!$B$33)&lt;Settings!$B$30,"Up","Down")</x:f>
        <x:v>Down</x:v>
      </x:c>
      <x:c r="W241" s="15" t="n">
        <x:f>IF(OR(E241&gt;Settings!$B$30,Q241&gt;Settings!$B$37),0,1)</x:f>
        <x:v>1</x:v>
      </x:c>
      <x:c r="X241" s="15" t="n">
        <x:f>IF(AND(W241=1,Q241&lt;=Settings!$B$36),1,0)</x:f>
        <x:v>0</x:v>
      </x:c>
    </x:row>
    <x:row r="242">
      <x:c r="A242">
        <x:v>2</x:v>
      </x:c>
      <x:c r="B242">
        <x:v>117</x:v>
      </x:c>
      <x:c r="C242" s="13" t="n">
        <x:f>Arrivals!F242</x:f>
        <x:v>7110.965470720598</x:v>
      </x:c>
      <x:c r="D242" s="13" t="n">
        <x:f>Arrivals!K242</x:f>
        <x:v>300</x:v>
      </x:c>
      <x:c r="E242" s="14" t="n">
        <x:f>D242*8/Settings!$B$28+Settings!$B$29</x:f>
        <x:v>24.02</x:v>
      </x:c>
      <x:c r="F242" s="14">
        <x:f t="shared" si="47"/>
        <x:v>7110.9654707205982</x:v>
      </x:c>
      <x:c r="G242" s="14">
        <x:f t="shared" si="58"/>
        <x:v>7224.02</x:v>
      </x:c>
      <x:c r="H242" s="14">
        <x:f t="shared" si="48"/>
        <x:v>7224.02</x:v>
      </x:c>
      <x:c r="I242" s="14" t="n">
        <x:f>MOD(H242-Settings!$B$32,Settings!$B$33)</x:f>
        <x:v>24.020000000000437</x:v>
      </x:c>
      <x:c r="J242" s="14" t="n">
        <x:f>IF(I242&lt;Settings!$B$30,IF(Settings!$B$30-I242&gt;=E242,H242,H242+(Settings!$B$30-I242)+Settings!$B$31),H242+(Settings!$B$33-I242))</x:f>
        <x:v>7224.02</x:v>
      </x:c>
      <x:c r="K242" s="14">
        <x:f t="shared" si="49"/>
        <x:v>7248.0400000000009</x:v>
      </x:c>
      <x:c r="L242" s="14">
        <x:f t="shared" si="50"/>
        <x:v>7248.0400000000009</x:v>
      </x:c>
      <x:c r="M242" s="14">
        <x:f t="shared" si="59"/>
        <x:v>7226.6897898607494</x:v>
      </x:c>
      <x:c r="N242" s="14">
        <x:f t="shared" si="51"/>
        <x:v>7248.0400000000009</x:v>
      </x:c>
      <x:c r="O242" s="13" t="n">
        <x:f>Arrivals!I242</x:f>
        <x:v>5.2874594512817525</x:v>
      </x:c>
      <x:c r="P242" s="14">
        <x:f t="shared" si="52"/>
        <x:v>7253.3274594512823</x:v>
      </x:c>
      <x:c r="Q242" s="14">
        <x:f t="shared" si="53"/>
        <x:v>142.36198873068406</x:v>
      </x:c>
      <x:c r="R242" s="14">
        <x:f t="shared" si="54"/>
        <x:v>113.05452927940223</x:v>
      </x:c>
      <x:c r="S242" s="14">
        <x:f t="shared" si="55"/>
        <x:v>0</x:v>
      </x:c>
      <x:c r="T242" s="14">
        <x:f t="shared" si="56"/>
        <x:v>0</x:v>
      </x:c>
      <x:c r="U242" s="14">
        <x:f t="shared" si="57"/>
        <x:v>113.05452927940223</x:v>
      </x:c>
      <x:c r="V242" t="str">
        <x:f>IF(MOD(C242-Settings!$B$32,Settings!$B$33)&lt;Settings!$B$30,"Up","Down")</x:f>
        <x:v>Down</x:v>
      </x:c>
      <x:c r="W242" s="15" t="n">
        <x:f>IF(OR(E242&gt;Settings!$B$30,Q242&gt;Settings!$B$37),0,1)</x:f>
        <x:v>1</x:v>
      </x:c>
      <x:c r="X242" s="15" t="n">
        <x:f>IF(AND(W242=1,Q242&lt;=Settings!$B$36),1,0)</x:f>
        <x:v>0</x:v>
      </x:c>
    </x:row>
    <x:row r="243">
      <x:c r="A243">
        <x:v>2</x:v>
      </x:c>
      <x:c r="B243">
        <x:v>118</x:v>
      </x:c>
      <x:c r="C243" s="13" t="n">
        <x:f>Arrivals!F243</x:f>
        <x:v>7115.937043432561</x:v>
      </x:c>
      <x:c r="D243" s="13" t="n">
        <x:f>Arrivals!K243</x:f>
        <x:v>300</x:v>
      </x:c>
      <x:c r="E243" s="14" t="n">
        <x:f>D243*8/Settings!$B$28+Settings!$B$29</x:f>
        <x:v>24.02</x:v>
      </x:c>
      <x:c r="F243" s="14">
        <x:f t="shared" si="47"/>
        <x:v>7115.937043432561</x:v>
      </x:c>
      <x:c r="G243" s="14">
        <x:f t="shared" si="58"/>
        <x:v>7248.0400000000009</x:v>
      </x:c>
      <x:c r="H243" s="14">
        <x:f t="shared" si="48"/>
        <x:v>7248.0400000000009</x:v>
      </x:c>
      <x:c r="I243" s="14" t="n">
        <x:f>MOD(H243-Settings!$B$32,Settings!$B$33)</x:f>
        <x:v>48.04000000000087</x:v>
      </x:c>
      <x:c r="J243" s="14" t="n">
        <x:f>IF(I243&lt;Settings!$B$30,IF(Settings!$B$30-I243&gt;=E243,H243,H243+(Settings!$B$30-I243)+Settings!$B$31),H243+(Settings!$B$33-I243))</x:f>
        <x:v>7248.040000000001</x:v>
      </x:c>
      <x:c r="K243" s="14">
        <x:f t="shared" si="49"/>
        <x:v>7272.0600000000013</x:v>
      </x:c>
      <x:c r="L243" s="14">
        <x:f t="shared" si="50"/>
        <x:v>7272.0600000000013</x:v>
      </x:c>
      <x:c r="M243" s="14">
        <x:f t="shared" si="59"/>
        <x:v>7253.3274594512823</x:v>
      </x:c>
      <x:c r="N243" s="14">
        <x:f t="shared" si="51"/>
        <x:v>7272.0600000000013</x:v>
      </x:c>
      <x:c r="O243" s="13" t="n">
        <x:f>Arrivals!I243</x:f>
        <x:v>3.8907303514966745</x:v>
      </x:c>
      <x:c r="P243" s="14">
        <x:f t="shared" si="52"/>
        <x:v>7275.9507303514984</x:v>
      </x:c>
      <x:c r="Q243" s="14">
        <x:f t="shared" si="53"/>
        <x:v>160.01368691893731</x:v>
      </x:c>
      <x:c r="R243" s="14">
        <x:f t="shared" si="54"/>
        <x:v>132.10295656743983</x:v>
      </x:c>
      <x:c r="S243" s="14">
        <x:f t="shared" si="55"/>
        <x:v>0</x:v>
      </x:c>
      <x:c r="T243" s="14">
        <x:f t="shared" si="56"/>
        <x:v>0</x:v>
      </x:c>
      <x:c r="U243" s="14">
        <x:f t="shared" si="57"/>
        <x:v>132.10295656743983</x:v>
      </x:c>
      <x:c r="V243" t="str">
        <x:f>IF(MOD(C243-Settings!$B$32,Settings!$B$33)&lt;Settings!$B$30,"Up","Down")</x:f>
        <x:v>Down</x:v>
      </x:c>
      <x:c r="W243" s="15" t="n">
        <x:f>IF(OR(E243&gt;Settings!$B$30,Q243&gt;Settings!$B$37),0,1)</x:f>
        <x:v>1</x:v>
      </x:c>
      <x:c r="X243" s="15" t="n">
        <x:f>IF(AND(W243=1,Q243&lt;=Settings!$B$36),1,0)</x:f>
        <x:v>0</x:v>
      </x:c>
    </x:row>
    <x:row r="244">
      <x:c r="A244">
        <x:v>2</x:v>
      </x:c>
      <x:c r="B244">
        <x:v>119</x:v>
      </x:c>
      <x:c r="C244" s="13" t="n">
        <x:f>Arrivals!F244</x:f>
        <x:v>7155.812170230163</x:v>
      </x:c>
      <x:c r="D244" s="13" t="n">
        <x:f>Arrivals!K244</x:f>
        <x:v>300</x:v>
      </x:c>
      <x:c r="E244" s="14" t="n">
        <x:f>D244*8/Settings!$B$28+Settings!$B$29</x:f>
        <x:v>24.02</x:v>
      </x:c>
      <x:c r="F244" s="14">
        <x:f t="shared" si="47"/>
        <x:v>7155.8121702301632</x:v>
      </x:c>
      <x:c r="G244" s="14">
        <x:f t="shared" si="58"/>
        <x:v>7272.0600000000013</x:v>
      </x:c>
      <x:c r="H244" s="14">
        <x:f t="shared" si="48"/>
        <x:v>7272.0600000000013</x:v>
      </x:c>
      <x:c r="I244" s="14" t="n">
        <x:f>MOD(H244-Settings!$B$32,Settings!$B$33)</x:f>
        <x:v>72.06000000000131</x:v>
      </x:c>
      <x:c r="J244" s="14" t="n">
        <x:f>IF(I244&lt;Settings!$B$30,IF(Settings!$B$30-I244&gt;=E244,H244,H244+(Settings!$B$30-I244)+Settings!$B$31),H244+(Settings!$B$33-I244))</x:f>
        <x:v>7272.060000000001</x:v>
      </x:c>
      <x:c r="K244" s="14">
        <x:f t="shared" si="49"/>
        <x:v>7296.0800000000017</x:v>
      </x:c>
      <x:c r="L244" s="14">
        <x:f t="shared" si="50"/>
        <x:v>7296.0800000000017</x:v>
      </x:c>
      <x:c r="M244" s="14">
        <x:f t="shared" si="59"/>
        <x:v>7275.9507303514984</x:v>
      </x:c>
      <x:c r="N244" s="14">
        <x:f t="shared" si="51"/>
        <x:v>7296.0800000000017</x:v>
      </x:c>
      <x:c r="O244" s="13" t="n">
        <x:f>Arrivals!I244</x:f>
        <x:v>6.85716621406296</x:v>
      </x:c>
      <x:c r="P244" s="14">
        <x:f t="shared" si="52"/>
        <x:v>7302.9371662140647</x:v>
      </x:c>
      <x:c r="Q244" s="14">
        <x:f t="shared" si="53"/>
        <x:v>147.1249959839015</x:v>
      </x:c>
      <x:c r="R244" s="14">
        <x:f t="shared" si="54"/>
        <x:v>116.24782976983806</x:v>
      </x:c>
      <x:c r="S244" s="14">
        <x:f t="shared" si="55"/>
        <x:v>0</x:v>
      </x:c>
      <x:c r="T244" s="14">
        <x:f t="shared" si="56"/>
        <x:v>0</x:v>
      </x:c>
      <x:c r="U244" s="14">
        <x:f t="shared" si="57"/>
        <x:v>116.24782976983806</x:v>
      </x:c>
      <x:c r="V244" t="str">
        <x:f>IF(MOD(C244-Settings!$B$32,Settings!$B$33)&lt;Settings!$B$30,"Up","Down")</x:f>
        <x:v>Down</x:v>
      </x:c>
      <x:c r="W244" s="15" t="n">
        <x:f>IF(OR(E244&gt;Settings!$B$30,Q244&gt;Settings!$B$37),0,1)</x:f>
        <x:v>1</x:v>
      </x:c>
      <x:c r="X244" s="15" t="n">
        <x:f>IF(AND(W244=1,Q244&lt;=Settings!$B$36),1,0)</x:f>
        <x:v>0</x:v>
      </x:c>
    </x:row>
    <x:row r="245">
      <x:c r="A245">
        <x:v>2</x:v>
      </x:c>
      <x:c r="B245">
        <x:v>120</x:v>
      </x:c>
      <x:c r="C245" s="13" t="n">
        <x:f>Arrivals!F245</x:f>
        <x:v>7157.081200433454</x:v>
      </x:c>
      <x:c r="D245" s="13" t="n">
        <x:f>Arrivals!K245</x:f>
        <x:v>300</x:v>
      </x:c>
      <x:c r="E245" s="14" t="n">
        <x:f>D245*8/Settings!$B$28+Settings!$B$29</x:f>
        <x:v>24.02</x:v>
      </x:c>
      <x:c r="F245" s="14">
        <x:f t="shared" si="47"/>
        <x:v>7157.0812004334539</x:v>
      </x:c>
      <x:c r="G245" s="14">
        <x:f t="shared" si="58"/>
        <x:v>7296.0800000000017</x:v>
      </x:c>
      <x:c r="H245" s="14">
        <x:f t="shared" si="48"/>
        <x:v>7296.0800000000017</x:v>
      </x:c>
      <x:c r="I245" s="14" t="n">
        <x:f>MOD(H245-Settings!$B$32,Settings!$B$33)</x:f>
        <x:v>96.08000000000175</x:v>
      </x:c>
      <x:c r="J245" s="14" t="n">
        <x:f>IF(I245&lt;Settings!$B$30,IF(Settings!$B$30-I245&gt;=E245,H245,H245+(Settings!$B$30-I245)+Settings!$B$31),H245+(Settings!$B$33-I245))</x:f>
        <x:v>7296.080000000002</x:v>
      </x:c>
      <x:c r="K245" s="14">
        <x:f t="shared" si="49"/>
        <x:v>7320.1000000000022</x:v>
      </x:c>
      <x:c r="L245" s="14">
        <x:f t="shared" si="50"/>
        <x:v>7320.1000000000022</x:v>
      </x:c>
      <x:c r="M245" s="14">
        <x:f t="shared" si="59"/>
        <x:v>7302.9371662140647</x:v>
      </x:c>
      <x:c r="N245" s="14">
        <x:f t="shared" si="51"/>
        <x:v>7320.1000000000022</x:v>
      </x:c>
      <x:c r="O245" s="13" t="n">
        <x:f>Arrivals!I245</x:f>
        <x:v>0.923613959123795</x:v>
      </x:c>
      <x:c r="P245" s="14">
        <x:f t="shared" si="52"/>
        <x:v>7321.0236139591261</x:v>
      </x:c>
      <x:c r="Q245" s="14">
        <x:f t="shared" si="53"/>
        <x:v>163.94241352567224</x:v>
      </x:c>
      <x:c r="R245" s="14">
        <x:f t="shared" si="54"/>
        <x:v>138.99879956654786</x:v>
      </x:c>
      <x:c r="S245" s="14">
        <x:f t="shared" si="55"/>
        <x:v>0</x:v>
      </x:c>
      <x:c r="T245" s="14">
        <x:f t="shared" si="56"/>
        <x:v>0</x:v>
      </x:c>
      <x:c r="U245" s="14">
        <x:f t="shared" si="57"/>
        <x:v>138.99879956654786</x:v>
      </x:c>
      <x:c r="V245" t="str">
        <x:f>IF(MOD(C245-Settings!$B$32,Settings!$B$33)&lt;Settings!$B$30,"Up","Down")</x:f>
        <x:v>Down</x:v>
      </x:c>
      <x:c r="W245" s="15" t="n">
        <x:f>IF(OR(E245&gt;Settings!$B$30,Q245&gt;Settings!$B$37),0,1)</x:f>
        <x:v>1</x:v>
      </x:c>
      <x:c r="X245" s="15" t="n">
        <x:f>IF(AND(W245=1,Q245&lt;=Settings!$B$36),1,0)</x:f>
        <x:v>0</x:v>
      </x:c>
    </x:row>
    <x:row r="246">
      <x:c r="A246">
        <x:v>3</x:v>
      </x:c>
      <x:c r="B246">
        <x:v>1</x:v>
      </x:c>
      <x:c r="C246" s="13" t="n">
        <x:f>Arrivals!F246</x:f>
        <x:v>127.16801307373443</x:v>
      </x:c>
      <x:c r="D246" s="13" t="n">
        <x:f>Arrivals!K246</x:f>
        <x:v>300</x:v>
      </x:c>
      <x:c r="E246" s="14" t="n">
        <x:f>D246*8/Settings!$B$28+Settings!$B$29</x:f>
        <x:v>24.02</x:v>
      </x:c>
      <x:c r="F246" s="14">
        <x:f t="shared" si="47"/>
        <x:v>127.16801307373443</x:v>
      </x:c>
      <x:c r="G246" s="14">
        <x:v>0</x:v>
      </x:c>
      <x:c r="H246" s="14">
        <x:f t="shared" si="48"/>
        <x:v>127.16801307373443</x:v>
      </x:c>
      <x:c r="I246" s="14" t="n">
        <x:f>MOD(H246-Settings!$B$32,Settings!$B$33)</x:f>
        <x:v>127.16801307373443</x:v>
      </x:c>
      <x:c r="J246" s="14" t="n">
        <x:f>IF(I246&lt;Settings!$B$30,IF(Settings!$B$30-I246&gt;=E246,H246,H246+(Settings!$B$30-I246)+Settings!$B$31),H246+(Settings!$B$33-I246))</x:f>
        <x:v>127.16801307373443</x:v>
      </x:c>
      <x:c r="K246" s="14">
        <x:f t="shared" si="49"/>
        <x:v>151.18801307373442</x:v>
      </x:c>
      <x:c r="L246" s="14">
        <x:f t="shared" si="50"/>
        <x:v>151.18801307373442</x:v>
      </x:c>
      <x:c r="M246" s="14">
        <x:v>0</x:v>
      </x:c>
      <x:c r="N246" s="14">
        <x:f t="shared" si="51"/>
        <x:v>151.18801307373442</x:v>
      </x:c>
      <x:c r="O246" s="13" t="n">
        <x:f>Arrivals!I246</x:f>
        <x:v>3.2063580956339663</x:v>
      </x:c>
      <x:c r="P246" s="14">
        <x:f t="shared" si="52"/>
        <x:v>154.39437116936838</x:v>
      </x:c>
      <x:c r="Q246" s="14">
        <x:f t="shared" si="53"/>
        <x:v>27.226358095633955</x:v>
      </x:c>
      <x:c r="R246" s="14">
        <x:f t="shared" si="54"/>
        <x:v>0</x:v>
      </x:c>
      <x:c r="S246" s="14">
        <x:f t="shared" si="55"/>
        <x:v>0</x:v>
      </x:c>
      <x:c r="T246" s="14">
        <x:f t="shared" si="56"/>
        <x:v>0</x:v>
      </x:c>
      <x:c r="U246" s="14">
        <x:f t="shared" si="57"/>
        <x:v>0</x:v>
      </x:c>
      <x:c r="V246" t="str">
        <x:f>IF(MOD(C246-Settings!$B$32,Settings!$B$33)&lt;Settings!$B$30,"Up","Down")</x:f>
        <x:v>Up</x:v>
      </x:c>
      <x:c r="W246" s="15" t="n">
        <x:f>IF(OR(E246&gt;Settings!$B$30,Q246&gt;Settings!$B$37),0,1)</x:f>
        <x:v>1</x:v>
      </x:c>
      <x:c r="X246" s="15" t="n">
        <x:f>IF(AND(W246=1,Q246&lt;=Settings!$B$36),1,0)</x:f>
        <x:v>1</x:v>
      </x:c>
    </x:row>
    <x:row r="247">
      <x:c r="A247">
        <x:v>3</x:v>
      </x:c>
      <x:c r="B247">
        <x:v>2</x:v>
      </x:c>
      <x:c r="C247" s="13" t="n">
        <x:f>Arrivals!F247</x:f>
        <x:v>175.43163792708586</x:v>
      </x:c>
      <x:c r="D247" s="13" t="n">
        <x:f>Arrivals!K247</x:f>
        <x:v>300</x:v>
      </x:c>
      <x:c r="E247" s="14" t="n">
        <x:f>D247*8/Settings!$B$28+Settings!$B$29</x:f>
        <x:v>24.02</x:v>
      </x:c>
      <x:c r="F247" s="14">
        <x:f t="shared" si="47"/>
        <x:v>175.43163792708586</x:v>
      </x:c>
      <x:c r="G247" s="14" t="n">
        <x:f t="shared" ref="G247:G278" si="60">K246</x:f>
        <x:v>151.18801307373442</x:v>
      </x:c>
      <x:c r="H247" s="14">
        <x:f t="shared" si="48"/>
        <x:v>175.43163792708586</x:v>
      </x:c>
      <x:c r="I247" s="14" t="n">
        <x:f>MOD(H247-Settings!$B$32,Settings!$B$33)</x:f>
        <x:v>175.43163792708586</x:v>
      </x:c>
      <x:c r="J247" s="14" t="n">
        <x:f>IF(I247&lt;Settings!$B$30,IF(Settings!$B$30-I247&gt;=E247,H247,H247+(Settings!$B$30-I247)+Settings!$B$31),H247+(Settings!$B$33-I247))</x:f>
        <x:v>175.43163792708586</x:v>
      </x:c>
      <x:c r="K247" s="14">
        <x:f t="shared" si="49"/>
        <x:v>199.45163792708587</x:v>
      </x:c>
      <x:c r="L247" s="14">
        <x:f t="shared" si="50"/>
        <x:v>199.45163792708587</x:v>
      </x:c>
      <x:c r="M247" s="14" t="n">
        <x:f t="shared" ref="M247:M278" si="61">P246</x:f>
        <x:v>154.39437116936838</x:v>
      </x:c>
      <x:c r="N247" s="14">
        <x:f t="shared" si="51"/>
        <x:v>199.45163792708587</x:v>
      </x:c>
      <x:c r="O247" s="13" t="n">
        <x:f>Arrivals!I247</x:f>
        <x:v>0.5224664443750321</x:v>
      </x:c>
      <x:c r="P247" s="14">
        <x:f t="shared" si="52"/>
        <x:v>199.9741043714609</x:v>
      </x:c>
      <x:c r="Q247" s="14">
        <x:f t="shared" si="53"/>
        <x:v>24.542466444375037</x:v>
      </x:c>
      <x:c r="R247" s="14">
        <x:f t="shared" si="54"/>
        <x:v>0</x:v>
      </x:c>
      <x:c r="S247" s="14">
        <x:f t="shared" si="55"/>
        <x:v>0</x:v>
      </x:c>
      <x:c r="T247" s="14">
        <x:f t="shared" si="56"/>
        <x:v>0</x:v>
      </x:c>
      <x:c r="U247" s="14">
        <x:f t="shared" si="57"/>
        <x:v>0</x:v>
      </x:c>
      <x:c r="V247" t="str">
        <x:f>IF(MOD(C247-Settings!$B$32,Settings!$B$33)&lt;Settings!$B$30,"Up","Down")</x:f>
        <x:v>Up</x:v>
      </x:c>
      <x:c r="W247" s="15" t="n">
        <x:f>IF(OR(E247&gt;Settings!$B$30,Q247&gt;Settings!$B$37),0,1)</x:f>
        <x:v>1</x:v>
      </x:c>
      <x:c r="X247" s="15" t="n">
        <x:f>IF(AND(W247=1,Q247&lt;=Settings!$B$36),1,0)</x:f>
        <x:v>1</x:v>
      </x:c>
    </x:row>
    <x:row r="248">
      <x:c r="A248">
        <x:v>3</x:v>
      </x:c>
      <x:c r="B248">
        <x:v>3</x:v>
      </x:c>
      <x:c r="C248" s="13" t="n">
        <x:f>Arrivals!F248</x:f>
        <x:v>191.60888120886526</x:v>
      </x:c>
      <x:c r="D248" s="13" t="n">
        <x:f>Arrivals!K248</x:f>
        <x:v>300</x:v>
      </x:c>
      <x:c r="E248" s="14" t="n">
        <x:f>D248*8/Settings!$B$28+Settings!$B$29</x:f>
        <x:v>24.02</x:v>
      </x:c>
      <x:c r="F248" s="14">
        <x:f t="shared" si="47"/>
        <x:v>191.60888120886526</x:v>
      </x:c>
      <x:c r="G248" s="14">
        <x:f t="shared" si="60"/>
        <x:v>199.45163792708587</x:v>
      </x:c>
      <x:c r="H248" s="14">
        <x:f t="shared" si="48"/>
        <x:v>199.45163792708587</x:v>
      </x:c>
      <x:c r="I248" s="14" t="n">
        <x:f>MOD(H248-Settings!$B$32,Settings!$B$33)</x:f>
        <x:v>199.45163792708587</x:v>
      </x:c>
      <x:c r="J248" s="14" t="n">
        <x:f>IF(I248&lt;Settings!$B$30,IF(Settings!$B$30-I248&gt;=E248,H248,H248+(Settings!$B$30-I248)+Settings!$B$31),H248+(Settings!$B$33-I248))</x:f>
        <x:v>199.45163792708587</x:v>
      </x:c>
      <x:c r="K248" s="14">
        <x:f t="shared" si="49"/>
        <x:v>223.47163792708588</x:v>
      </x:c>
      <x:c r="L248" s="14">
        <x:f t="shared" si="50"/>
        <x:v>223.47163792708588</x:v>
      </x:c>
      <x:c r="M248" s="14">
        <x:f t="shared" si="61"/>
        <x:v>199.9741043714609</x:v>
      </x:c>
      <x:c r="N248" s="14">
        <x:f t="shared" si="51"/>
        <x:v>223.47163792708588</x:v>
      </x:c>
      <x:c r="O248" s="13" t="n">
        <x:f>Arrivals!I248</x:f>
        <x:v>11.774568033357525</x:v>
      </x:c>
      <x:c r="P248" s="14">
        <x:f t="shared" si="52"/>
        <x:v>235.2462059604434</x:v>
      </x:c>
      <x:c r="Q248" s="14">
        <x:f t="shared" si="53"/>
        <x:v>43.637324751578149</x:v>
      </x:c>
      <x:c r="R248" s="14">
        <x:f t="shared" si="54"/>
        <x:v>7.8427567182206133</x:v>
      </x:c>
      <x:c r="S248" s="14">
        <x:f t="shared" si="55"/>
        <x:v>0</x:v>
      </x:c>
      <x:c r="T248" s="14">
        <x:f t="shared" si="56"/>
        <x:v>0</x:v>
      </x:c>
      <x:c r="U248" s="14">
        <x:f t="shared" si="57"/>
        <x:v>7.8427567182206133</x:v>
      </x:c>
      <x:c r="V248" t="str">
        <x:f>IF(MOD(C248-Settings!$B$32,Settings!$B$33)&lt;Settings!$B$30,"Up","Down")</x:f>
        <x:v>Up</x:v>
      </x:c>
      <x:c r="W248" s="15" t="n">
        <x:f>IF(OR(E248&gt;Settings!$B$30,Q248&gt;Settings!$B$37),0,1)</x:f>
        <x:v>1</x:v>
      </x:c>
      <x:c r="X248" s="15" t="n">
        <x:f>IF(AND(W248=1,Q248&lt;=Settings!$B$36),1,0)</x:f>
        <x:v>1</x:v>
      </x:c>
    </x:row>
    <x:row r="249">
      <x:c r="A249">
        <x:v>3</x:v>
      </x:c>
      <x:c r="B249">
        <x:v>4</x:v>
      </x:c>
      <x:c r="C249" s="13" t="n">
        <x:f>Arrivals!F249</x:f>
        <x:v>192.4381233350953</x:v>
      </x:c>
      <x:c r="D249" s="13" t="n">
        <x:f>Arrivals!K249</x:f>
        <x:v>300</x:v>
      </x:c>
      <x:c r="E249" s="14" t="n">
        <x:f>D249*8/Settings!$B$28+Settings!$B$29</x:f>
        <x:v>24.02</x:v>
      </x:c>
      <x:c r="F249" s="14">
        <x:f t="shared" si="47"/>
        <x:v>192.4381233350953</x:v>
      </x:c>
      <x:c r="G249" s="14">
        <x:f t="shared" si="60"/>
        <x:v>223.47163792708588</x:v>
      </x:c>
      <x:c r="H249" s="14">
        <x:f t="shared" si="48"/>
        <x:v>223.47163792708588</x:v>
      </x:c>
      <x:c r="I249" s="14" t="n">
        <x:f>MOD(H249-Settings!$B$32,Settings!$B$33)</x:f>
        <x:v>223.47163792708588</x:v>
      </x:c>
      <x:c r="J249" s="14" t="n">
        <x:f>IF(I249&lt;Settings!$B$30,IF(Settings!$B$30-I249&gt;=E249,H249,H249+(Settings!$B$30-I249)+Settings!$B$31),H249+(Settings!$B$33-I249))</x:f>
        <x:v>223.47163792708588</x:v>
      </x:c>
      <x:c r="K249" s="14">
        <x:f t="shared" si="49"/>
        <x:v>247.49163792708589</x:v>
      </x:c>
      <x:c r="L249" s="14">
        <x:f t="shared" si="50"/>
        <x:v>247.49163792708589</x:v>
      </x:c>
      <x:c r="M249" s="14">
        <x:f t="shared" si="61"/>
        <x:v>235.2462059604434</x:v>
      </x:c>
      <x:c r="N249" s="14">
        <x:f t="shared" si="51"/>
        <x:v>247.49163792708589</x:v>
      </x:c>
      <x:c r="O249" s="13" t="n">
        <x:f>Arrivals!I249</x:f>
        <x:v>5.032139586366948</x:v>
      </x:c>
      <x:c r="P249" s="14">
        <x:f t="shared" si="52"/>
        <x:v>252.52377751345284</x:v>
      </x:c>
      <x:c r="Q249" s="14">
        <x:f t="shared" si="53"/>
        <x:v>60.085654178357544</x:v>
      </x:c>
      <x:c r="R249" s="14">
        <x:f t="shared" si="54"/>
        <x:v>31.033514591990581</x:v>
      </x:c>
      <x:c r="S249" s="14">
        <x:f t="shared" si="55"/>
        <x:v>0</x:v>
      </x:c>
      <x:c r="T249" s="14">
        <x:f t="shared" si="56"/>
        <x:v>0</x:v>
      </x:c>
      <x:c r="U249" s="14">
        <x:f t="shared" si="57"/>
        <x:v>31.033514591990581</x:v>
      </x:c>
      <x:c r="V249" t="str">
        <x:f>IF(MOD(C249-Settings!$B$32,Settings!$B$33)&lt;Settings!$B$30,"Up","Down")</x:f>
        <x:v>Up</x:v>
      </x:c>
      <x:c r="W249" s="15" t="n">
        <x:f>IF(OR(E249&gt;Settings!$B$30,Q249&gt;Settings!$B$37),0,1)</x:f>
        <x:v>1</x:v>
      </x:c>
      <x:c r="X249" s="15" t="n">
        <x:f>IF(AND(W249=1,Q249&lt;=Settings!$B$36),1,0)</x:f>
        <x:v>1</x:v>
      </x:c>
    </x:row>
    <x:row r="250">
      <x:c r="A250">
        <x:v>3</x:v>
      </x:c>
      <x:c r="B250">
        <x:v>5</x:v>
      </x:c>
      <x:c r="C250" s="13" t="n">
        <x:f>Arrivals!F250</x:f>
        <x:v>262.08179495684175</x:v>
      </x:c>
      <x:c r="D250" s="13" t="n">
        <x:f>Arrivals!K250</x:f>
        <x:v>300</x:v>
      </x:c>
      <x:c r="E250" s="14" t="n">
        <x:f>D250*8/Settings!$B$28+Settings!$B$29</x:f>
        <x:v>24.02</x:v>
      </x:c>
      <x:c r="F250" s="14">
        <x:f t="shared" si="47"/>
        <x:v>262.08179495684175</x:v>
      </x:c>
      <x:c r="G250" s="14">
        <x:f t="shared" si="60"/>
        <x:v>247.49163792708589</x:v>
      </x:c>
      <x:c r="H250" s="14">
        <x:f t="shared" si="48"/>
        <x:v>262.08179495684175</x:v>
      </x:c>
      <x:c r="I250" s="14" t="n">
        <x:f>MOD(H250-Settings!$B$32,Settings!$B$33)</x:f>
        <x:v>262.08179495684175</x:v>
      </x:c>
      <x:c r="J250" s="14" t="n">
        <x:f>IF(I250&lt;Settings!$B$30,IF(Settings!$B$30-I250&gt;=E250,H250,H250+(Settings!$B$30-I250)+Settings!$B$31),H250+(Settings!$B$33-I250))</x:f>
        <x:v>262.08179495684175</x:v>
      </x:c>
      <x:c r="K250" s="14">
        <x:f t="shared" si="49"/>
        <x:v>286.10179495684173</x:v>
      </x:c>
      <x:c r="L250" s="14">
        <x:f t="shared" si="50"/>
        <x:v>286.10179495684173</x:v>
      </x:c>
      <x:c r="M250" s="14">
        <x:f t="shared" si="61"/>
        <x:v>252.52377751345284</x:v>
      </x:c>
      <x:c r="N250" s="14">
        <x:f t="shared" si="51"/>
        <x:v>286.10179495684173</x:v>
      </x:c>
      <x:c r="O250" s="13" t="n">
        <x:f>Arrivals!I250</x:f>
        <x:v>1.1463802381143915</x:v>
      </x:c>
      <x:c r="P250" s="14">
        <x:f t="shared" si="52"/>
        <x:v>287.2481751949561</x:v>
      </x:c>
      <x:c r="Q250" s="14">
        <x:f t="shared" si="53"/>
        <x:v>25.166380238114357</x:v>
      </x:c>
      <x:c r="R250" s="14">
        <x:f t="shared" si="54"/>
        <x:v>0</x:v>
      </x:c>
      <x:c r="S250" s="14">
        <x:f t="shared" si="55"/>
        <x:v>0</x:v>
      </x:c>
      <x:c r="T250" s="14">
        <x:f t="shared" si="56"/>
        <x:v>0</x:v>
      </x:c>
      <x:c r="U250" s="14">
        <x:f t="shared" si="57"/>
        <x:v>0</x:v>
      </x:c>
      <x:c r="V250" t="str">
        <x:f>IF(MOD(C250-Settings!$B$32,Settings!$B$33)&lt;Settings!$B$30,"Up","Down")</x:f>
        <x:v>Up</x:v>
      </x:c>
      <x:c r="W250" s="15" t="n">
        <x:f>IF(OR(E250&gt;Settings!$B$30,Q250&gt;Settings!$B$37),0,1)</x:f>
        <x:v>1</x:v>
      </x:c>
      <x:c r="X250" s="15" t="n">
        <x:f>IF(AND(W250=1,Q250&lt;=Settings!$B$36),1,0)</x:f>
        <x:v>1</x:v>
      </x:c>
    </x:row>
    <x:row r="251">
      <x:c r="A251">
        <x:v>3</x:v>
      </x:c>
      <x:c r="B251">
        <x:v>6</x:v>
      </x:c>
      <x:c r="C251" s="13" t="n">
        <x:f>Arrivals!F251</x:f>
        <x:v>266.51904847070847</x:v>
      </x:c>
      <x:c r="D251" s="13" t="n">
        <x:f>Arrivals!K251</x:f>
        <x:v>300</x:v>
      </x:c>
      <x:c r="E251" s="14" t="n">
        <x:f>D251*8/Settings!$B$28+Settings!$B$29</x:f>
        <x:v>24.02</x:v>
      </x:c>
      <x:c r="F251" s="14">
        <x:f t="shared" si="47"/>
        <x:v>266.51904847070847</x:v>
      </x:c>
      <x:c r="G251" s="14">
        <x:f t="shared" si="60"/>
        <x:v>286.10179495684173</x:v>
      </x:c>
      <x:c r="H251" s="14">
        <x:f t="shared" si="48"/>
        <x:v>286.10179495684173</x:v>
      </x:c>
      <x:c r="I251" s="14" t="n">
        <x:f>MOD(H251-Settings!$B$32,Settings!$B$33)</x:f>
        <x:v>286.10179495684173</x:v>
      </x:c>
      <x:c r="J251" s="14" t="n">
        <x:f>IF(I251&lt;Settings!$B$30,IF(Settings!$B$30-I251&gt;=E251,H251,H251+(Settings!$B$30-I251)+Settings!$B$31),H251+(Settings!$B$33-I251))</x:f>
        <x:v>286.10179495684173</x:v>
      </x:c>
      <x:c r="K251" s="14">
        <x:f t="shared" si="49"/>
        <x:v>310.12179495684171</x:v>
      </x:c>
      <x:c r="L251" s="14">
        <x:f t="shared" si="50"/>
        <x:v>310.12179495684171</x:v>
      </x:c>
      <x:c r="M251" s="14">
        <x:f t="shared" si="61"/>
        <x:v>287.2481751949561</x:v>
      </x:c>
      <x:c r="N251" s="14">
        <x:f t="shared" si="51"/>
        <x:v>310.12179495684171</x:v>
      </x:c>
      <x:c r="O251" s="13" t="n">
        <x:f>Arrivals!I251</x:f>
        <x:v>0.16529051065254058</x:v>
      </x:c>
      <x:c r="P251" s="14">
        <x:f t="shared" si="52"/>
        <x:v>310.28708546749425</x:v>
      </x:c>
      <x:c r="Q251" s="14">
        <x:f t="shared" si="53"/>
        <x:v>43.768036996785781</x:v>
      </x:c>
      <x:c r="R251" s="14">
        <x:f t="shared" si="54"/>
        <x:v>19.58274648613326</x:v>
      </x:c>
      <x:c r="S251" s="14">
        <x:f t="shared" si="55"/>
        <x:v>0</x:v>
      </x:c>
      <x:c r="T251" s="14">
        <x:f t="shared" si="56"/>
        <x:v>0</x:v>
      </x:c>
      <x:c r="U251" s="14">
        <x:f t="shared" si="57"/>
        <x:v>19.58274648613326</x:v>
      </x:c>
      <x:c r="V251" t="str">
        <x:f>IF(MOD(C251-Settings!$B$32,Settings!$B$33)&lt;Settings!$B$30,"Up","Down")</x:f>
        <x:v>Up</x:v>
      </x:c>
      <x:c r="W251" s="15" t="n">
        <x:f>IF(OR(E251&gt;Settings!$B$30,Q251&gt;Settings!$B$37),0,1)</x:f>
        <x:v>1</x:v>
      </x:c>
      <x:c r="X251" s="15" t="n">
        <x:f>IF(AND(W251=1,Q251&lt;=Settings!$B$36),1,0)</x:f>
        <x:v>1</x:v>
      </x:c>
    </x:row>
    <x:row r="252">
      <x:c r="A252">
        <x:v>3</x:v>
      </x:c>
      <x:c r="B252">
        <x:v>7</x:v>
      </x:c>
      <x:c r="C252" s="13" t="n">
        <x:f>Arrivals!F252</x:f>
        <x:v>272.86496357121223</x:v>
      </x:c>
      <x:c r="D252" s="13" t="n">
        <x:f>Arrivals!K252</x:f>
        <x:v>300</x:v>
      </x:c>
      <x:c r="E252" s="14" t="n">
        <x:f>D252*8/Settings!$B$28+Settings!$B$29</x:f>
        <x:v>24.02</x:v>
      </x:c>
      <x:c r="F252" s="14">
        <x:f t="shared" si="47"/>
        <x:v>272.86496357121223</x:v>
      </x:c>
      <x:c r="G252" s="14">
        <x:f t="shared" si="60"/>
        <x:v>310.12179495684171</x:v>
      </x:c>
      <x:c r="H252" s="14">
        <x:f t="shared" si="48"/>
        <x:v>310.12179495684171</x:v>
      </x:c>
      <x:c r="I252" s="14" t="n">
        <x:f>MOD(H252-Settings!$B$32,Settings!$B$33)</x:f>
        <x:v>310.1217949568417</x:v>
      </x:c>
      <x:c r="J252" s="14" t="n">
        <x:f>IF(I252&lt;Settings!$B$30,IF(Settings!$B$30-I252&gt;=E252,H252,H252+(Settings!$B$30-I252)+Settings!$B$31),H252+(Settings!$B$33-I252))</x:f>
        <x:v>310.1217949568417</x:v>
      </x:c>
      <x:c r="K252" s="14">
        <x:f t="shared" si="49"/>
        <x:v>334.14179495684169</x:v>
      </x:c>
      <x:c r="L252" s="14">
        <x:f t="shared" si="50"/>
        <x:v>334.14179495684169</x:v>
      </x:c>
      <x:c r="M252" s="14">
        <x:f t="shared" si="61"/>
        <x:v>310.28708546749425</x:v>
      </x:c>
      <x:c r="N252" s="14">
        <x:f t="shared" si="51"/>
        <x:v>334.14179495684169</x:v>
      </x:c>
      <x:c r="O252" s="13" t="n">
        <x:f>Arrivals!I252</x:f>
        <x:v>1.7574567942971298</x:v>
      </x:c>
      <x:c r="P252" s="14">
        <x:f t="shared" si="52"/>
        <x:v>335.89925175113882</x:v>
      </x:c>
      <x:c r="Q252" s="14">
        <x:f t="shared" si="53"/>
        <x:v>63.034288179926591</x:v>
      </x:c>
      <x:c r="R252" s="14">
        <x:f t="shared" si="54"/>
        <x:v>37.256831385629482</x:v>
      </x:c>
      <x:c r="S252" s="14">
        <x:f t="shared" si="55"/>
        <x:v>0</x:v>
      </x:c>
      <x:c r="T252" s="14">
        <x:f t="shared" si="56"/>
        <x:v>0</x:v>
      </x:c>
      <x:c r="U252" s="14">
        <x:f t="shared" si="57"/>
        <x:v>37.256831385629482</x:v>
      </x:c>
      <x:c r="V252" t="str">
        <x:f>IF(MOD(C252-Settings!$B$32,Settings!$B$33)&lt;Settings!$B$30,"Up","Down")</x:f>
        <x:v>Up</x:v>
      </x:c>
      <x:c r="W252" s="15" t="n">
        <x:f>IF(OR(E252&gt;Settings!$B$30,Q252&gt;Settings!$B$37),0,1)</x:f>
        <x:v>1</x:v>
      </x:c>
      <x:c r="X252" s="15" t="n">
        <x:f>IF(AND(W252=1,Q252&lt;=Settings!$B$36),1,0)</x:f>
        <x:v>1</x:v>
      </x:c>
    </x:row>
    <x:row r="253">
      <x:c r="A253">
        <x:v>3</x:v>
      </x:c>
      <x:c r="B253">
        <x:v>8</x:v>
      </x:c>
      <x:c r="C253" s="13" t="n">
        <x:f>Arrivals!F253</x:f>
        <x:v>376.06020693342526</x:v>
      </x:c>
      <x:c r="D253" s="13" t="n">
        <x:f>Arrivals!K253</x:f>
        <x:v>300</x:v>
      </x:c>
      <x:c r="E253" s="14" t="n">
        <x:f>D253*8/Settings!$B$28+Settings!$B$29</x:f>
        <x:v>24.02</x:v>
      </x:c>
      <x:c r="F253" s="14">
        <x:f t="shared" si="47"/>
        <x:v>376.06020693342526</x:v>
      </x:c>
      <x:c r="G253" s="14">
        <x:f t="shared" si="60"/>
        <x:v>334.14179495684169</x:v>
      </x:c>
      <x:c r="H253" s="14">
        <x:f t="shared" si="48"/>
        <x:v>376.06020693342526</x:v>
      </x:c>
      <x:c r="I253" s="14" t="n">
        <x:f>MOD(H253-Settings!$B$32,Settings!$B$33)</x:f>
        <x:v>376.06020693342526</x:v>
      </x:c>
      <x:c r="J253" s="14" t="n">
        <x:f>IF(I253&lt;Settings!$B$30,IF(Settings!$B$30-I253&gt;=E253,H253,H253+(Settings!$B$30-I253)+Settings!$B$31),H253+(Settings!$B$33-I253))</x:f>
        <x:v>376.06020693342526</x:v>
      </x:c>
      <x:c r="K253" s="14">
        <x:f t="shared" si="49"/>
        <x:v>400.08020693342525</x:v>
      </x:c>
      <x:c r="L253" s="14">
        <x:f t="shared" si="50"/>
        <x:v>400.08020693342525</x:v>
      </x:c>
      <x:c r="M253" s="14">
        <x:f t="shared" si="61"/>
        <x:v>335.89925175113882</x:v>
      </x:c>
      <x:c r="N253" s="14">
        <x:f t="shared" si="51"/>
        <x:v>400.08020693342525</x:v>
      </x:c>
      <x:c r="O253" s="13" t="n">
        <x:f>Arrivals!I253</x:f>
        <x:v>6.35000889573732</x:v>
      </x:c>
      <x:c r="P253" s="14">
        <x:f t="shared" si="52"/>
        <x:v>406.43021582916259</x:v>
      </x:c>
      <x:c r="Q253" s="14">
        <x:f t="shared" si="53"/>
        <x:v>30.370008895737328</x:v>
      </x:c>
      <x:c r="R253" s="14">
        <x:f t="shared" si="54"/>
        <x:v>0</x:v>
      </x:c>
      <x:c r="S253" s="14">
        <x:f t="shared" si="55"/>
        <x:v>0</x:v>
      </x:c>
      <x:c r="T253" s="14">
        <x:f t="shared" si="56"/>
        <x:v>0</x:v>
      </x:c>
      <x:c r="U253" s="14">
        <x:f t="shared" si="57"/>
        <x:v>0</x:v>
      </x:c>
      <x:c r="V253" t="str">
        <x:f>IF(MOD(C253-Settings!$B$32,Settings!$B$33)&lt;Settings!$B$30,"Up","Down")</x:f>
        <x:v>Up</x:v>
      </x:c>
      <x:c r="W253" s="15" t="n">
        <x:f>IF(OR(E253&gt;Settings!$B$30,Q253&gt;Settings!$B$37),0,1)</x:f>
        <x:v>1</x:v>
      </x:c>
      <x:c r="X253" s="15" t="n">
        <x:f>IF(AND(W253=1,Q253&lt;=Settings!$B$36),1,0)</x:f>
        <x:v>1</x:v>
      </x:c>
    </x:row>
    <x:row r="254">
      <x:c r="A254">
        <x:v>3</x:v>
      </x:c>
      <x:c r="B254">
        <x:v>9</x:v>
      </x:c>
      <x:c r="C254" s="13" t="n">
        <x:f>Arrivals!F254</x:f>
        <x:v>389.19827662999495</x:v>
      </x:c>
      <x:c r="D254" s="13" t="n">
        <x:f>Arrivals!K254</x:f>
        <x:v>300</x:v>
      </x:c>
      <x:c r="E254" s="14" t="n">
        <x:f>D254*8/Settings!$B$28+Settings!$B$29</x:f>
        <x:v>24.02</x:v>
      </x:c>
      <x:c r="F254" s="14">
        <x:f t="shared" si="47"/>
        <x:v>389.19827662999495</x:v>
      </x:c>
      <x:c r="G254" s="14">
        <x:f t="shared" si="60"/>
        <x:v>400.08020693342525</x:v>
      </x:c>
      <x:c r="H254" s="14">
        <x:f t="shared" si="48"/>
        <x:v>400.08020693342525</x:v>
      </x:c>
      <x:c r="I254" s="14" t="n">
        <x:f>MOD(H254-Settings!$B$32,Settings!$B$33)</x:f>
        <x:v>400.08020693342525</x:v>
      </x:c>
      <x:c r="J254" s="14" t="n">
        <x:f>IF(I254&lt;Settings!$B$30,IF(Settings!$B$30-I254&gt;=E254,H254,H254+(Settings!$B$30-I254)+Settings!$B$31),H254+(Settings!$B$33-I254))</x:f>
        <x:v>400.08020693342525</x:v>
      </x:c>
      <x:c r="K254" s="14">
        <x:f t="shared" si="49"/>
        <x:v>424.10020693342523</x:v>
      </x:c>
      <x:c r="L254" s="14">
        <x:f t="shared" si="50"/>
        <x:v>424.10020693342523</x:v>
      </x:c>
      <x:c r="M254" s="14">
        <x:f t="shared" si="61"/>
        <x:v>406.43021582916259</x:v>
      </x:c>
      <x:c r="N254" s="14">
        <x:f t="shared" si="51"/>
        <x:v>424.10020693342523</x:v>
      </x:c>
      <x:c r="O254" s="13" t="n">
        <x:f>Arrivals!I254</x:f>
        <x:v>0.2082102862768913</x:v>
      </x:c>
      <x:c r="P254" s="14">
        <x:f t="shared" si="52"/>
        <x:v>424.30841721970211</x:v>
      </x:c>
      <x:c r="Q254" s="14">
        <x:f t="shared" si="53"/>
        <x:v>35.110140589707157</x:v>
      </x:c>
      <x:c r="R254" s="14">
        <x:f t="shared" si="54"/>
        <x:v>10.881930303430295</x:v>
      </x:c>
      <x:c r="S254" s="14">
        <x:f t="shared" si="55"/>
        <x:v>0</x:v>
      </x:c>
      <x:c r="T254" s="14">
        <x:f t="shared" si="56"/>
        <x:v>0</x:v>
      </x:c>
      <x:c r="U254" s="14">
        <x:f t="shared" si="57"/>
        <x:v>10.881930303430295</x:v>
      </x:c>
      <x:c r="V254" t="str">
        <x:f>IF(MOD(C254-Settings!$B$32,Settings!$B$33)&lt;Settings!$B$30,"Up","Down")</x:f>
        <x:v>Up</x:v>
      </x:c>
      <x:c r="W254" s="15" t="n">
        <x:f>IF(OR(E254&gt;Settings!$B$30,Q254&gt;Settings!$B$37),0,1)</x:f>
        <x:v>1</x:v>
      </x:c>
      <x:c r="X254" s="15" t="n">
        <x:f>IF(AND(W254=1,Q254&lt;=Settings!$B$36),1,0)</x:f>
        <x:v>1</x:v>
      </x:c>
    </x:row>
    <x:row r="255">
      <x:c r="A255">
        <x:v>3</x:v>
      </x:c>
      <x:c r="B255">
        <x:v>10</x:v>
      </x:c>
      <x:c r="C255" s="13" t="n">
        <x:f>Arrivals!F255</x:f>
        <x:v>398.07430447498746</x:v>
      </x:c>
      <x:c r="D255" s="13" t="n">
        <x:f>Arrivals!K255</x:f>
        <x:v>300</x:v>
      </x:c>
      <x:c r="E255" s="14" t="n">
        <x:f>D255*8/Settings!$B$28+Settings!$B$29</x:f>
        <x:v>24.02</x:v>
      </x:c>
      <x:c r="F255" s="14">
        <x:f t="shared" si="47"/>
        <x:v>398.07430447498746</x:v>
      </x:c>
      <x:c r="G255" s="14">
        <x:f t="shared" si="60"/>
        <x:v>424.10020693342523</x:v>
      </x:c>
      <x:c r="H255" s="14">
        <x:f t="shared" si="48"/>
        <x:v>424.10020693342523</x:v>
      </x:c>
      <x:c r="I255" s="14" t="n">
        <x:f>MOD(H255-Settings!$B$32,Settings!$B$33)</x:f>
        <x:v>424.1002069334252</x:v>
      </x:c>
      <x:c r="J255" s="14" t="n">
        <x:f>IF(I255&lt;Settings!$B$30,IF(Settings!$B$30-I255&gt;=E255,H255,H255+(Settings!$B$30-I255)+Settings!$B$31),H255+(Settings!$B$33-I255))</x:f>
        <x:v>424.1002069334252</x:v>
      </x:c>
      <x:c r="K255" s="14">
        <x:f t="shared" si="49"/>
        <x:v>448.12020693342521</x:v>
      </x:c>
      <x:c r="L255" s="14">
        <x:f t="shared" si="50"/>
        <x:v>448.12020693342521</x:v>
      </x:c>
      <x:c r="M255" s="14">
        <x:f t="shared" si="61"/>
        <x:v>424.30841721970211</x:v>
      </x:c>
      <x:c r="N255" s="14">
        <x:f t="shared" si="51"/>
        <x:v>448.12020693342521</x:v>
      </x:c>
      <x:c r="O255" s="13" t="n">
        <x:f>Arrivals!I255</x:f>
        <x:v>2.5282969490735496</x:v>
      </x:c>
      <x:c r="P255" s="14">
        <x:f t="shared" si="52"/>
        <x:v>450.64850388249874</x:v>
      </x:c>
      <x:c r="Q255" s="14">
        <x:f t="shared" si="53"/>
        <x:v>52.574199407511287</x:v>
      </x:c>
      <x:c r="R255" s="14">
        <x:f t="shared" si="54"/>
        <x:v>26.02590245843777</x:v>
      </x:c>
      <x:c r="S255" s="14">
        <x:f t="shared" si="55"/>
        <x:v>0</x:v>
      </x:c>
      <x:c r="T255" s="14">
        <x:f t="shared" si="56"/>
        <x:v>0</x:v>
      </x:c>
      <x:c r="U255" s="14">
        <x:f t="shared" si="57"/>
        <x:v>26.02590245843777</x:v>
      </x:c>
      <x:c r="V255" t="str">
        <x:f>IF(MOD(C255-Settings!$B$32,Settings!$B$33)&lt;Settings!$B$30,"Up","Down")</x:f>
        <x:v>Up</x:v>
      </x:c>
      <x:c r="W255" s="15" t="n">
        <x:f>IF(OR(E255&gt;Settings!$B$30,Q255&gt;Settings!$B$37),0,1)</x:f>
        <x:v>1</x:v>
      </x:c>
      <x:c r="X255" s="15" t="n">
        <x:f>IF(AND(W255=1,Q255&lt;=Settings!$B$36),1,0)</x:f>
        <x:v>1</x:v>
      </x:c>
    </x:row>
    <x:row r="256">
      <x:c r="A256">
        <x:v>3</x:v>
      </x:c>
      <x:c r="B256">
        <x:v>11</x:v>
      </x:c>
      <x:c r="C256" s="13" t="n">
        <x:f>Arrivals!F256</x:f>
        <x:v>408.57987539706016</x:v>
      </x:c>
      <x:c r="D256" s="13" t="n">
        <x:f>Arrivals!K256</x:f>
        <x:v>300</x:v>
      </x:c>
      <x:c r="E256" s="14" t="n">
        <x:f>D256*8/Settings!$B$28+Settings!$B$29</x:f>
        <x:v>24.02</x:v>
      </x:c>
      <x:c r="F256" s="14">
        <x:f t="shared" si="47"/>
        <x:v>408.57987539706016</x:v>
      </x:c>
      <x:c r="G256" s="14">
        <x:f t="shared" si="60"/>
        <x:v>448.12020693342521</x:v>
      </x:c>
      <x:c r="H256" s="14">
        <x:f t="shared" si="48"/>
        <x:v>448.12020693342521</x:v>
      </x:c>
      <x:c r="I256" s="14" t="n">
        <x:f>MOD(H256-Settings!$B$32,Settings!$B$33)</x:f>
        <x:v>448.1202069334252</x:v>
      </x:c>
      <x:c r="J256" s="14" t="n">
        <x:f>IF(I256&lt;Settings!$B$30,IF(Settings!$B$30-I256&gt;=E256,H256,H256+(Settings!$B$30-I256)+Settings!$B$31),H256+(Settings!$B$33-I256))</x:f>
        <x:v>448.1202069334252</x:v>
      </x:c>
      <x:c r="K256" s="14">
        <x:f t="shared" si="49"/>
        <x:v>472.14020693342519</x:v>
      </x:c>
      <x:c r="L256" s="14">
        <x:f t="shared" si="50"/>
        <x:v>472.14020693342519</x:v>
      </x:c>
      <x:c r="M256" s="14">
        <x:f t="shared" si="61"/>
        <x:v>450.64850388249874</x:v>
      </x:c>
      <x:c r="N256" s="14">
        <x:f t="shared" si="51"/>
        <x:v>472.14020693342519</x:v>
      </x:c>
      <x:c r="O256" s="13" t="n">
        <x:f>Arrivals!I256</x:f>
        <x:v>1.2996875390956424</x:v>
      </x:c>
      <x:c r="P256" s="14">
        <x:f t="shared" si="52"/>
        <x:v>473.43989447252085</x:v>
      </x:c>
      <x:c r="Q256" s="14">
        <x:f t="shared" si="53"/>
        <x:v>64.860019075460684</x:v>
      </x:c>
      <x:c r="R256" s="14">
        <x:f t="shared" si="54"/>
        <x:v>39.540331536365045</x:v>
      </x:c>
      <x:c r="S256" s="14">
        <x:f t="shared" si="55"/>
        <x:v>0</x:v>
      </x:c>
      <x:c r="T256" s="14">
        <x:f t="shared" si="56"/>
        <x:v>0</x:v>
      </x:c>
      <x:c r="U256" s="14">
        <x:f t="shared" si="57"/>
        <x:v>39.540331536365045</x:v>
      </x:c>
      <x:c r="V256" t="str">
        <x:f>IF(MOD(C256-Settings!$B$32,Settings!$B$33)&lt;Settings!$B$30,"Up","Down")</x:f>
        <x:v>Up</x:v>
      </x:c>
      <x:c r="W256" s="15" t="n">
        <x:f>IF(OR(E256&gt;Settings!$B$30,Q256&gt;Settings!$B$37),0,1)</x:f>
        <x:v>1</x:v>
      </x:c>
      <x:c r="X256" s="15" t="n">
        <x:f>IF(AND(W256=1,Q256&lt;=Settings!$B$36),1,0)</x:f>
        <x:v>1</x:v>
      </x:c>
    </x:row>
    <x:row r="257">
      <x:c r="A257">
        <x:v>3</x:v>
      </x:c>
      <x:c r="B257">
        <x:v>12</x:v>
      </x:c>
      <x:c r="C257" s="13" t="n">
        <x:f>Arrivals!F257</x:f>
        <x:v>457.2647287237804</x:v>
      </x:c>
      <x:c r="D257" s="13" t="n">
        <x:f>Arrivals!K257</x:f>
        <x:v>300</x:v>
      </x:c>
      <x:c r="E257" s="14" t="n">
        <x:f>D257*8/Settings!$B$28+Settings!$B$29</x:f>
        <x:v>24.02</x:v>
      </x:c>
      <x:c r="F257" s="14">
        <x:f t="shared" si="47"/>
        <x:v>457.26472872378042</x:v>
      </x:c>
      <x:c r="G257" s="14">
        <x:f t="shared" si="60"/>
        <x:v>472.14020693342519</x:v>
      </x:c>
      <x:c r="H257" s="14">
        <x:f t="shared" si="48"/>
        <x:v>472.14020693342519</x:v>
      </x:c>
      <x:c r="I257" s="14" t="n">
        <x:f>MOD(H257-Settings!$B$32,Settings!$B$33)</x:f>
        <x:v>472.1402069334252</x:v>
      </x:c>
      <x:c r="J257" s="14" t="n">
        <x:f>IF(I257&lt;Settings!$B$30,IF(Settings!$B$30-I257&gt;=E257,H257,H257+(Settings!$B$30-I257)+Settings!$B$31),H257+(Settings!$B$33-I257))</x:f>
        <x:v>472.1402069334252</x:v>
      </x:c>
      <x:c r="K257" s="14">
        <x:f t="shared" si="49"/>
        <x:v>496.16020693342517</x:v>
      </x:c>
      <x:c r="L257" s="14">
        <x:f t="shared" si="50"/>
        <x:v>496.16020693342517</x:v>
      </x:c>
      <x:c r="M257" s="14">
        <x:f t="shared" si="61"/>
        <x:v>473.43989447252085</x:v>
      </x:c>
      <x:c r="N257" s="14">
        <x:f t="shared" si="51"/>
        <x:v>496.16020693342517</x:v>
      </x:c>
      <x:c r="O257" s="13" t="n">
        <x:f>Arrivals!I257</x:f>
        <x:v>3.0554520800999727</x:v>
      </x:c>
      <x:c r="P257" s="14">
        <x:f t="shared" si="52"/>
        <x:v>499.21565901352517</x:v>
      </x:c>
      <x:c r="Q257" s="14">
        <x:f t="shared" si="53"/>
        <x:v>41.950930289744747</x:v>
      </x:c>
      <x:c r="R257" s="14">
        <x:f t="shared" si="54"/>
        <x:v>14.875478209644768</x:v>
      </x:c>
      <x:c r="S257" s="14">
        <x:f t="shared" si="55"/>
        <x:v>0</x:v>
      </x:c>
      <x:c r="T257" s="14">
        <x:f t="shared" si="56"/>
        <x:v>0</x:v>
      </x:c>
      <x:c r="U257" s="14">
        <x:f t="shared" si="57"/>
        <x:v>14.875478209644768</x:v>
      </x:c>
      <x:c r="V257" t="str">
        <x:f>IF(MOD(C257-Settings!$B$32,Settings!$B$33)&lt;Settings!$B$30,"Up","Down")</x:f>
        <x:v>Up</x:v>
      </x:c>
      <x:c r="W257" s="15" t="n">
        <x:f>IF(OR(E257&gt;Settings!$B$30,Q257&gt;Settings!$B$37),0,1)</x:f>
        <x:v>1</x:v>
      </x:c>
      <x:c r="X257" s="15" t="n">
        <x:f>IF(AND(W257=1,Q257&lt;=Settings!$B$36),1,0)</x:f>
        <x:v>1</x:v>
      </x:c>
    </x:row>
    <x:row r="258">
      <x:c r="A258">
        <x:v>3</x:v>
      </x:c>
      <x:c r="B258">
        <x:v>13</x:v>
      </x:c>
      <x:c r="C258" s="13" t="n">
        <x:f>Arrivals!F258</x:f>
        <x:v>566.0181904336143</x:v>
      </x:c>
      <x:c r="D258" s="13" t="n">
        <x:f>Arrivals!K258</x:f>
        <x:v>300</x:v>
      </x:c>
      <x:c r="E258" s="14" t="n">
        <x:f>D258*8/Settings!$B$28+Settings!$B$29</x:f>
        <x:v>24.02</x:v>
      </x:c>
      <x:c r="F258" s="14">
        <x:f t="shared" si="47"/>
        <x:v>566.01819043361434</x:v>
      </x:c>
      <x:c r="G258" s="14">
        <x:f t="shared" si="60"/>
        <x:v>496.16020693342517</x:v>
      </x:c>
      <x:c r="H258" s="14">
        <x:f t="shared" si="48"/>
        <x:v>566.01819043361434</x:v>
      </x:c>
      <x:c r="I258" s="14" t="n">
        <x:f>MOD(H258-Settings!$B$32,Settings!$B$33)</x:f>
        <x:v>566.0181904336143</x:v>
      </x:c>
      <x:c r="J258" s="14" t="n">
        <x:f>IF(I258&lt;Settings!$B$30,IF(Settings!$B$30-I258&gt;=E258,H258,H258+(Settings!$B$30-I258)+Settings!$B$31),H258+(Settings!$B$33-I258))</x:f>
        <x:v>566.0181904336143</x:v>
      </x:c>
      <x:c r="K258" s="14">
        <x:f t="shared" si="49"/>
        <x:v>590.03819043361432</x:v>
      </x:c>
      <x:c r="L258" s="14">
        <x:f t="shared" si="50"/>
        <x:v>590.03819043361432</x:v>
      </x:c>
      <x:c r="M258" s="14">
        <x:f t="shared" si="61"/>
        <x:v>499.21565901352517</x:v>
      </x:c>
      <x:c r="N258" s="14">
        <x:f t="shared" si="51"/>
        <x:v>590.03819043361432</x:v>
      </x:c>
      <x:c r="O258" s="13" t="n">
        <x:f>Arrivals!I258</x:f>
        <x:v>1.073586253106565</x:v>
      </x:c>
      <x:c r="P258" s="14">
        <x:f t="shared" si="52"/>
        <x:v>591.11177668672087</x:v>
      </x:c>
      <x:c r="Q258" s="14">
        <x:f t="shared" si="53"/>
        <x:v>25.093586253106537</x:v>
      </x:c>
      <x:c r="R258" s="14">
        <x:f t="shared" si="54"/>
        <x:v>0</x:v>
      </x:c>
      <x:c r="S258" s="14">
        <x:f t="shared" si="55"/>
        <x:v>0</x:v>
      </x:c>
      <x:c r="T258" s="14">
        <x:f t="shared" si="56"/>
        <x:v>0</x:v>
      </x:c>
      <x:c r="U258" s="14">
        <x:f t="shared" si="57"/>
        <x:v>0</x:v>
      </x:c>
      <x:c r="V258" t="str">
        <x:f>IF(MOD(C258-Settings!$B$32,Settings!$B$33)&lt;Settings!$B$30,"Up","Down")</x:f>
        <x:v>Up</x:v>
      </x:c>
      <x:c r="W258" s="15" t="n">
        <x:f>IF(OR(E258&gt;Settings!$B$30,Q258&gt;Settings!$B$37),0,1)</x:f>
        <x:v>1</x:v>
      </x:c>
      <x:c r="X258" s="15" t="n">
        <x:f>IF(AND(W258=1,Q258&lt;=Settings!$B$36),1,0)</x:f>
        <x:v>1</x:v>
      </x:c>
    </x:row>
    <x:row r="259">
      <x:c r="A259">
        <x:v>3</x:v>
      </x:c>
      <x:c r="B259">
        <x:v>14</x:v>
      </x:c>
      <x:c r="C259" s="13" t="n">
        <x:f>Arrivals!F259</x:f>
        <x:v>606.5323775406397</x:v>
      </x:c>
      <x:c r="D259" s="13" t="n">
        <x:f>Arrivals!K259</x:f>
        <x:v>300</x:v>
      </x:c>
      <x:c r="E259" s="14" t="n">
        <x:f>D259*8/Settings!$B$28+Settings!$B$29</x:f>
        <x:v>24.02</x:v>
      </x:c>
      <x:c r="F259" s="14">
        <x:f t="shared" si="47"/>
        <x:v>606.53237754063969</x:v>
      </x:c>
      <x:c r="G259" s="14">
        <x:f t="shared" si="60"/>
        <x:v>590.03819043361432</x:v>
      </x:c>
      <x:c r="H259" s="14">
        <x:f t="shared" si="48"/>
        <x:v>606.53237754063969</x:v>
      </x:c>
      <x:c r="I259" s="14" t="n">
        <x:f>MOD(H259-Settings!$B$32,Settings!$B$33)</x:f>
        <x:v>606.5323775406397</x:v>
      </x:c>
      <x:c r="J259" s="14" t="n">
        <x:f>IF(I259&lt;Settings!$B$30,IF(Settings!$B$30-I259&gt;=E259,H259,H259+(Settings!$B$30-I259)+Settings!$B$31),H259+(Settings!$B$33-I259))</x:f>
        <x:v>720</x:v>
      </x:c>
      <x:c r="K259" s="14">
        <x:f t="shared" si="49"/>
        <x:v>744.02</x:v>
      </x:c>
      <x:c r="L259" s="14">
        <x:f t="shared" si="50"/>
        <x:v>744.02</x:v>
      </x:c>
      <x:c r="M259" s="14">
        <x:f t="shared" si="61"/>
        <x:v>591.11177668672087</x:v>
      </x:c>
      <x:c r="N259" s="14">
        <x:f t="shared" si="51"/>
        <x:v>744.02</x:v>
      </x:c>
      <x:c r="O259" s="13" t="n">
        <x:f>Arrivals!I259</x:f>
        <x:v>1.381541110225642</x:v>
      </x:c>
      <x:c r="P259" s="14">
        <x:f t="shared" si="52"/>
        <x:v>745.40154111022559</x:v>
      </x:c>
      <x:c r="Q259" s="14">
        <x:f t="shared" si="53"/>
        <x:v>138.86916356958591</x:v>
      </x:c>
      <x:c r="R259" s="14">
        <x:f t="shared" si="54"/>
        <x:v>0</x:v>
      </x:c>
      <x:c r="S259" s="14">
        <x:f t="shared" si="55"/>
        <x:v>113.46762245936031</x:v>
      </x:c>
      <x:c r="T259" s="14">
        <x:f t="shared" si="56"/>
        <x:v>0</x:v>
      </x:c>
      <x:c r="U259" s="14">
        <x:f t="shared" si="57"/>
        <x:v>113.46762245936031</x:v>
      </x:c>
      <x:c r="V259" t="str">
        <x:f>IF(MOD(C259-Settings!$B$32,Settings!$B$33)&lt;Settings!$B$30,"Up","Down")</x:f>
        <x:v>Down</x:v>
      </x:c>
      <x:c r="W259" s="15" t="n">
        <x:f>IF(OR(E259&gt;Settings!$B$30,Q259&gt;Settings!$B$37),0,1)</x:f>
        <x:v>1</x:v>
      </x:c>
      <x:c r="X259" s="15" t="n">
        <x:f>IF(AND(W259=1,Q259&lt;=Settings!$B$36),1,0)</x:f>
        <x:v>0</x:v>
      </x:c>
    </x:row>
    <x:row r="260">
      <x:c r="A260">
        <x:v>3</x:v>
      </x:c>
      <x:c r="B260">
        <x:v>15</x:v>
      </x:c>
      <x:c r="C260" s="13" t="n">
        <x:f>Arrivals!F260</x:f>
        <x:v>666.3840910318054</x:v>
      </x:c>
      <x:c r="D260" s="13" t="n">
        <x:f>Arrivals!K260</x:f>
        <x:v>300</x:v>
      </x:c>
      <x:c r="E260" s="14" t="n">
        <x:f>D260*8/Settings!$B$28+Settings!$B$29</x:f>
        <x:v>24.02</x:v>
      </x:c>
      <x:c r="F260" s="14">
        <x:f t="shared" si="47"/>
        <x:v>666.38409103180538</x:v>
      </x:c>
      <x:c r="G260" s="14">
        <x:f t="shared" si="60"/>
        <x:v>744.02</x:v>
      </x:c>
      <x:c r="H260" s="14">
        <x:f t="shared" si="48"/>
        <x:v>744.02</x:v>
      </x:c>
      <x:c r="I260" s="14" t="n">
        <x:f>MOD(H260-Settings!$B$32,Settings!$B$33)</x:f>
        <x:v>24.019999999999982</x:v>
      </x:c>
      <x:c r="J260" s="14" t="n">
        <x:f>IF(I260&lt;Settings!$B$30,IF(Settings!$B$30-I260&gt;=E260,H260,H260+(Settings!$B$30-I260)+Settings!$B$31),H260+(Settings!$B$33-I260))</x:f>
        <x:v>744.02</x:v>
      </x:c>
      <x:c r="K260" s="14">
        <x:f t="shared" si="49"/>
        <x:v>768.04</x:v>
      </x:c>
      <x:c r="L260" s="14">
        <x:f t="shared" si="50"/>
        <x:v>768.04</x:v>
      </x:c>
      <x:c r="M260" s="14">
        <x:f t="shared" si="61"/>
        <x:v>745.40154111022559</x:v>
      </x:c>
      <x:c r="N260" s="14">
        <x:f t="shared" si="51"/>
        <x:v>768.04</x:v>
      </x:c>
      <x:c r="O260" s="13" t="n">
        <x:f>Arrivals!I260</x:f>
        <x:v>2.982966233605431</x:v>
      </x:c>
      <x:c r="P260" s="14">
        <x:f t="shared" si="52"/>
        <x:v>771.02296623360542</x:v>
      </x:c>
      <x:c r="Q260" s="14">
        <x:f t="shared" si="53"/>
        <x:v>104.63887520180003</x:v>
      </x:c>
      <x:c r="R260" s="14">
        <x:f t="shared" si="54"/>
        <x:v>77.635908968194599</x:v>
      </x:c>
      <x:c r="S260" s="14">
        <x:f t="shared" si="55"/>
        <x:v>0</x:v>
      </x:c>
      <x:c r="T260" s="14">
        <x:f t="shared" si="56"/>
        <x:v>0</x:v>
      </x:c>
      <x:c r="U260" s="14">
        <x:f t="shared" si="57"/>
        <x:v>77.635908968194599</x:v>
      </x:c>
      <x:c r="V260" t="str">
        <x:f>IF(MOD(C260-Settings!$B$32,Settings!$B$33)&lt;Settings!$B$30,"Up","Down")</x:f>
        <x:v>Down</x:v>
      </x:c>
      <x:c r="W260" s="15" t="n">
        <x:f>IF(OR(E260&gt;Settings!$B$30,Q260&gt;Settings!$B$37),0,1)</x:f>
        <x:v>1</x:v>
      </x:c>
      <x:c r="X260" s="15" t="n">
        <x:f>IF(AND(W260=1,Q260&lt;=Settings!$B$36),1,0)</x:f>
        <x:v>1</x:v>
      </x:c>
    </x:row>
    <x:row r="261">
      <x:c r="A261">
        <x:v>3</x:v>
      </x:c>
      <x:c r="B261">
        <x:v>16</x:v>
      </x:c>
      <x:c r="C261" s="13" t="n">
        <x:f>Arrivals!F261</x:f>
        <x:v>749.6898746586234</x:v>
      </x:c>
      <x:c r="D261" s="13" t="n">
        <x:f>Arrivals!K261</x:f>
        <x:v>300</x:v>
      </x:c>
      <x:c r="E261" s="14" t="n">
        <x:f>D261*8/Settings!$B$28+Settings!$B$29</x:f>
        <x:v>24.02</x:v>
      </x:c>
      <x:c r="F261" s="14">
        <x:f t="shared" si="47"/>
        <x:v>749.68987465862335</x:v>
      </x:c>
      <x:c r="G261" s="14">
        <x:f t="shared" si="60"/>
        <x:v>768.04</x:v>
      </x:c>
      <x:c r="H261" s="14">
        <x:f t="shared" si="48"/>
        <x:v>768.04</x:v>
      </x:c>
      <x:c r="I261" s="14" t="n">
        <x:f>MOD(H261-Settings!$B$32,Settings!$B$33)</x:f>
        <x:v>48.039999999999964</x:v>
      </x:c>
      <x:c r="J261" s="14" t="n">
        <x:f>IF(I261&lt;Settings!$B$30,IF(Settings!$B$30-I261&gt;=E261,H261,H261+(Settings!$B$30-I261)+Settings!$B$31),H261+(Settings!$B$33-I261))</x:f>
        <x:v>768.04</x:v>
      </x:c>
      <x:c r="K261" s="14">
        <x:f t="shared" si="49"/>
        <x:v>792.06</x:v>
      </x:c>
      <x:c r="L261" s="14">
        <x:f t="shared" si="50"/>
        <x:v>792.06</x:v>
      </x:c>
      <x:c r="M261" s="14">
        <x:f t="shared" si="61"/>
        <x:v>771.02296623360542</x:v>
      </x:c>
      <x:c r="N261" s="14">
        <x:f t="shared" si="51"/>
        <x:v>792.06</x:v>
      </x:c>
      <x:c r="O261" s="13" t="n">
        <x:f>Arrivals!I261</x:f>
        <x:v>0.22720356577320372</x:v>
      </x:c>
      <x:c r="P261" s="14">
        <x:f t="shared" si="52"/>
        <x:v>792.2872035657731</x:v>
      </x:c>
      <x:c r="Q261" s="14">
        <x:f t="shared" si="53"/>
        <x:v>42.597328907149745</x:v>
      </x:c>
      <x:c r="R261" s="14">
        <x:f t="shared" si="54"/>
        <x:v>18.350125341376611</x:v>
      </x:c>
      <x:c r="S261" s="14">
        <x:f t="shared" si="55"/>
        <x:v>0</x:v>
      </x:c>
      <x:c r="T261" s="14">
        <x:f t="shared" si="56"/>
        <x:v>0</x:v>
      </x:c>
      <x:c r="U261" s="14">
        <x:f t="shared" si="57"/>
        <x:v>18.350125341376611</x:v>
      </x:c>
      <x:c r="V261" t="str">
        <x:f>IF(MOD(C261-Settings!$B$32,Settings!$B$33)&lt;Settings!$B$30,"Up","Down")</x:f>
        <x:v>Up</x:v>
      </x:c>
      <x:c r="W261" s="15" t="n">
        <x:f>IF(OR(E261&gt;Settings!$B$30,Q261&gt;Settings!$B$37),0,1)</x:f>
        <x:v>1</x:v>
      </x:c>
      <x:c r="X261" s="15" t="n">
        <x:f>IF(AND(W261=1,Q261&lt;=Settings!$B$36),1,0)</x:f>
        <x:v>1</x:v>
      </x:c>
    </x:row>
    <x:row r="262">
      <x:c r="A262">
        <x:v>3</x:v>
      </x:c>
      <x:c r="B262">
        <x:v>17</x:v>
      </x:c>
      <x:c r="C262" s="13" t="n">
        <x:f>Arrivals!F262</x:f>
        <x:v>764.0387309047755</x:v>
      </x:c>
      <x:c r="D262" s="13" t="n">
        <x:f>Arrivals!K262</x:f>
        <x:v>300</x:v>
      </x:c>
      <x:c r="E262" s="14" t="n">
        <x:f>D262*8/Settings!$B$28+Settings!$B$29</x:f>
        <x:v>24.02</x:v>
      </x:c>
      <x:c r="F262" s="14" t="n">
        <x:f t="shared" ref="F262:F325" si="62">C262</x:f>
        <x:v>764.0387309047755</x:v>
      </x:c>
      <x:c r="G262" s="14">
        <x:f t="shared" si="60"/>
        <x:v>792.06</x:v>
      </x:c>
      <x:c r="H262" s="14" t="n">
        <x:f t="shared" ref="H262:H325" si="63">MAX(F262,G262)</x:f>
        <x:v>792.06</x:v>
      </x:c>
      <x:c r="I262" s="14" t="n">
        <x:f>MOD(H262-Settings!$B$32,Settings!$B$33)</x:f>
        <x:v>72.05999999999995</x:v>
      </x:c>
      <x:c r="J262" s="14" t="n">
        <x:f>IF(I262&lt;Settings!$B$30,IF(Settings!$B$30-I262&gt;=E262,H262,H262+(Settings!$B$30-I262)+Settings!$B$31),H262+(Settings!$B$33-I262))</x:f>
        <x:v>792.06</x:v>
      </x:c>
      <x:c r="K262" s="14" t="n">
        <x:f t="shared" ref="K262:K325" si="64">J262+E262</x:f>
        <x:v>816.0799999999999</x:v>
      </x:c>
      <x:c r="L262" s="14" t="n">
        <x:f t="shared" ref="L262:L325" si="65">K262</x:f>
        <x:v>816.0799999999999</x:v>
      </x:c>
      <x:c r="M262" s="14">
        <x:f t="shared" si="61"/>
        <x:v>792.2872035657731</x:v>
      </x:c>
      <x:c r="N262" s="14" t="n">
        <x:f t="shared" ref="N262:N325" si="66">MAX(L262,M262)</x:f>
        <x:v>816.0799999999999</x:v>
      </x:c>
      <x:c r="O262" s="13" t="n">
        <x:f>Arrivals!I262</x:f>
        <x:v>0.18901767138492964</x:v>
      </x:c>
      <x:c r="P262" s="14" t="n">
        <x:f t="shared" ref="P262:P325" si="67">N262+O262</x:f>
        <x:v>816.2690176713849</x:v>
      </x:c>
      <x:c r="Q262" s="14" t="n">
        <x:f t="shared" ref="Q262:Q325" si="68">P262-C262</x:f>
        <x:v>52.23028676660931</x:v>
      </x:c>
      <x:c r="R262" s="14" t="n">
        <x:f t="shared" ref="R262:R325" si="69">H262-F262</x:f>
        <x:v>28.021269095224397</x:v>
      </x:c>
      <x:c r="S262" s="14" t="n">
        <x:f t="shared" ref="S262:S325" si="70">J262-H262</x:f>
        <x:v>0</x:v>
      </x:c>
      <x:c r="T262" s="14" t="n">
        <x:f t="shared" ref="T262:T325" si="71">N262-L262</x:f>
        <x:v>0</x:v>
      </x:c>
      <x:c r="U262" s="14" t="n">
        <x:f t="shared" ref="U262:U325" si="72">R262+S262+T262</x:f>
        <x:v>28.021269095224397</x:v>
      </x:c>
      <x:c r="V262" t="str">
        <x:f>IF(MOD(C262-Settings!$B$32,Settings!$B$33)&lt;Settings!$B$30,"Up","Down")</x:f>
        <x:v>Up</x:v>
      </x:c>
      <x:c r="W262" s="15" t="n">
        <x:f>IF(OR(E262&gt;Settings!$B$30,Q262&gt;Settings!$B$37),0,1)</x:f>
        <x:v>1</x:v>
      </x:c>
      <x:c r="X262" s="15" t="n">
        <x:f>IF(AND(W262=1,Q262&lt;=Settings!$B$36),1,0)</x:f>
        <x:v>1</x:v>
      </x:c>
    </x:row>
    <x:row r="263">
      <x:c r="A263">
        <x:v>3</x:v>
      </x:c>
      <x:c r="B263">
        <x:v>18</x:v>
      </x:c>
      <x:c r="C263" s="13" t="n">
        <x:f>Arrivals!F263</x:f>
        <x:v>887.0701961380346</x:v>
      </x:c>
      <x:c r="D263" s="13" t="n">
        <x:f>Arrivals!K263</x:f>
        <x:v>300</x:v>
      </x:c>
      <x:c r="E263" s="14" t="n">
        <x:f>D263*8/Settings!$B$28+Settings!$B$29</x:f>
        <x:v>24.02</x:v>
      </x:c>
      <x:c r="F263" s="14">
        <x:f t="shared" si="62"/>
        <x:v>887.07019613803459</x:v>
      </x:c>
      <x:c r="G263" s="14">
        <x:f t="shared" si="60"/>
        <x:v>816.07999999999993</x:v>
      </x:c>
      <x:c r="H263" s="14">
        <x:f t="shared" si="63"/>
        <x:v>887.07019613803459</x:v>
      </x:c>
      <x:c r="I263" s="14" t="n">
        <x:f>MOD(H263-Settings!$B$32,Settings!$B$33)</x:f>
        <x:v>167.0701961380346</x:v>
      </x:c>
      <x:c r="J263" s="14" t="n">
        <x:f>IF(I263&lt;Settings!$B$30,IF(Settings!$B$30-I263&gt;=E263,H263,H263+(Settings!$B$30-I263)+Settings!$B$31),H263+(Settings!$B$33-I263))</x:f>
        <x:v>887.0701961380346</x:v>
      </x:c>
      <x:c r="K263" s="14">
        <x:f t="shared" si="64"/>
        <x:v>911.09019613803457</x:v>
      </x:c>
      <x:c r="L263" s="14">
        <x:f t="shared" si="65"/>
        <x:v>911.09019613803457</x:v>
      </x:c>
      <x:c r="M263" s="14">
        <x:f t="shared" si="61"/>
        <x:v>816.26901767138486</x:v>
      </x:c>
      <x:c r="N263" s="14">
        <x:f t="shared" si="66"/>
        <x:v>911.09019613803457</x:v>
      </x:c>
      <x:c r="O263" s="13" t="n">
        <x:f>Arrivals!I263</x:f>
        <x:v>5.271078046101686</x:v>
      </x:c>
      <x:c r="P263" s="14">
        <x:f t="shared" si="67"/>
        <x:v>916.36127418413628</x:v>
      </x:c>
      <x:c r="Q263" s="14">
        <x:f t="shared" si="68"/>
        <x:v>29.291078046101688</x:v>
      </x:c>
      <x:c r="R263" s="14">
        <x:f t="shared" si="69"/>
        <x:v>0</x:v>
      </x:c>
      <x:c r="S263" s="14">
        <x:f t="shared" si="70"/>
        <x:v>0</x:v>
      </x:c>
      <x:c r="T263" s="14">
        <x:f t="shared" si="71"/>
        <x:v>0</x:v>
      </x:c>
      <x:c r="U263" s="14">
        <x:f t="shared" si="72"/>
        <x:v>0</x:v>
      </x:c>
      <x:c r="V263" t="str">
        <x:f>IF(MOD(C263-Settings!$B$32,Settings!$B$33)&lt;Settings!$B$30,"Up","Down")</x:f>
        <x:v>Up</x:v>
      </x:c>
      <x:c r="W263" s="15" t="n">
        <x:f>IF(OR(E263&gt;Settings!$B$30,Q263&gt;Settings!$B$37),0,1)</x:f>
        <x:v>1</x:v>
      </x:c>
      <x:c r="X263" s="15" t="n">
        <x:f>IF(AND(W263=1,Q263&lt;=Settings!$B$36),1,0)</x:f>
        <x:v>1</x:v>
      </x:c>
    </x:row>
    <x:row r="264">
      <x:c r="A264">
        <x:v>3</x:v>
      </x:c>
      <x:c r="B264">
        <x:v>19</x:v>
      </x:c>
      <x:c r="C264" s="13" t="n">
        <x:f>Arrivals!F264</x:f>
        <x:v>927.1001541368372</x:v>
      </x:c>
      <x:c r="D264" s="13" t="n">
        <x:f>Arrivals!K264</x:f>
        <x:v>300</x:v>
      </x:c>
      <x:c r="E264" s="14" t="n">
        <x:f>D264*8/Settings!$B$28+Settings!$B$29</x:f>
        <x:v>24.02</x:v>
      </x:c>
      <x:c r="F264" s="14">
        <x:f t="shared" si="62"/>
        <x:v>927.1001541368372</x:v>
      </x:c>
      <x:c r="G264" s="14">
        <x:f t="shared" si="60"/>
        <x:v>911.09019613803457</x:v>
      </x:c>
      <x:c r="H264" s="14">
        <x:f t="shared" si="63"/>
        <x:v>927.1001541368372</x:v>
      </x:c>
      <x:c r="I264" s="14" t="n">
        <x:f>MOD(H264-Settings!$B$32,Settings!$B$33)</x:f>
        <x:v>207.1001541368372</x:v>
      </x:c>
      <x:c r="J264" s="14" t="n">
        <x:f>IF(I264&lt;Settings!$B$30,IF(Settings!$B$30-I264&gt;=E264,H264,H264+(Settings!$B$30-I264)+Settings!$B$31),H264+(Settings!$B$33-I264))</x:f>
        <x:v>927.1001541368372</x:v>
      </x:c>
      <x:c r="K264" s="14">
        <x:f t="shared" si="64"/>
        <x:v>951.12015413683719</x:v>
      </x:c>
      <x:c r="L264" s="14">
        <x:f t="shared" si="65"/>
        <x:v>951.12015413683719</x:v>
      </x:c>
      <x:c r="M264" s="14">
        <x:f t="shared" si="61"/>
        <x:v>916.36127418413628</x:v>
      </x:c>
      <x:c r="N264" s="14">
        <x:f t="shared" si="66"/>
        <x:v>951.12015413683719</x:v>
      </x:c>
      <x:c r="O264" s="13" t="n">
        <x:f>Arrivals!I264</x:f>
        <x:v>1.0531707903941963</x:v>
      </x:c>
      <x:c r="P264" s="14">
        <x:f t="shared" si="67"/>
        <x:v>952.17332492723142</x:v>
      </x:c>
      <x:c r="Q264" s="14">
        <x:f t="shared" si="68"/>
        <x:v>25.073170790394215</x:v>
      </x:c>
      <x:c r="R264" s="14">
        <x:f t="shared" si="69"/>
        <x:v>0</x:v>
      </x:c>
      <x:c r="S264" s="14">
        <x:f t="shared" si="70"/>
        <x:v>0</x:v>
      </x:c>
      <x:c r="T264" s="14">
        <x:f t="shared" si="71"/>
        <x:v>0</x:v>
      </x:c>
      <x:c r="U264" s="14">
        <x:f t="shared" si="72"/>
        <x:v>0</x:v>
      </x:c>
      <x:c r="V264" t="str">
        <x:f>IF(MOD(C264-Settings!$B$32,Settings!$B$33)&lt;Settings!$B$30,"Up","Down")</x:f>
        <x:v>Up</x:v>
      </x:c>
      <x:c r="W264" s="15" t="n">
        <x:f>IF(OR(E264&gt;Settings!$B$30,Q264&gt;Settings!$B$37),0,1)</x:f>
        <x:v>1</x:v>
      </x:c>
      <x:c r="X264" s="15" t="n">
        <x:f>IF(AND(W264=1,Q264&lt;=Settings!$B$36),1,0)</x:f>
        <x:v>1</x:v>
      </x:c>
    </x:row>
    <x:row r="265">
      <x:c r="A265">
        <x:v>3</x:v>
      </x:c>
      <x:c r="B265">
        <x:v>20</x:v>
      </x:c>
      <x:c r="C265" s="13" t="n">
        <x:f>Arrivals!F265</x:f>
        <x:v>949.0055069127976</x:v>
      </x:c>
      <x:c r="D265" s="13" t="n">
        <x:f>Arrivals!K265</x:f>
        <x:v>300</x:v>
      </x:c>
      <x:c r="E265" s="14" t="n">
        <x:f>D265*8/Settings!$B$28+Settings!$B$29</x:f>
        <x:v>24.02</x:v>
      </x:c>
      <x:c r="F265" s="14">
        <x:f t="shared" si="62"/>
        <x:v>949.00550691279761</x:v>
      </x:c>
      <x:c r="G265" s="14">
        <x:f t="shared" si="60"/>
        <x:v>951.12015413683719</x:v>
      </x:c>
      <x:c r="H265" s="14">
        <x:f t="shared" si="63"/>
        <x:v>951.12015413683719</x:v>
      </x:c>
      <x:c r="I265" s="14" t="n">
        <x:f>MOD(H265-Settings!$B$32,Settings!$B$33)</x:f>
        <x:v>231.1201541368372</x:v>
      </x:c>
      <x:c r="J265" s="14" t="n">
        <x:f>IF(I265&lt;Settings!$B$30,IF(Settings!$B$30-I265&gt;=E265,H265,H265+(Settings!$B$30-I265)+Settings!$B$31),H265+(Settings!$B$33-I265))</x:f>
        <x:v>951.1201541368372</x:v>
      </x:c>
      <x:c r="K265" s="14">
        <x:f t="shared" si="64"/>
        <x:v>975.14015413683717</x:v>
      </x:c>
      <x:c r="L265" s="14">
        <x:f t="shared" si="65"/>
        <x:v>975.14015413683717</x:v>
      </x:c>
      <x:c r="M265" s="14">
        <x:f t="shared" si="61"/>
        <x:v>952.17332492723142</x:v>
      </x:c>
      <x:c r="N265" s="14">
        <x:f t="shared" si="66"/>
        <x:v>975.14015413683717</x:v>
      </x:c>
      <x:c r="O265" s="13" t="n">
        <x:f>Arrivals!I265</x:f>
        <x:v>3.072372648681691</x:v>
      </x:c>
      <x:c r="P265" s="14">
        <x:f t="shared" si="67"/>
        <x:v>978.21252678551889</x:v>
      </x:c>
      <x:c r="Q265" s="14">
        <x:f t="shared" si="68"/>
        <x:v>29.207019872721276</x:v>
      </x:c>
      <x:c r="R265" s="14">
        <x:f t="shared" si="69"/>
        <x:v>2.1146472240395724</x:v>
      </x:c>
      <x:c r="S265" s="14">
        <x:f t="shared" si="70"/>
        <x:v>0</x:v>
      </x:c>
      <x:c r="T265" s="14">
        <x:f t="shared" si="71"/>
        <x:v>0</x:v>
      </x:c>
      <x:c r="U265" s="14">
        <x:f t="shared" si="72"/>
        <x:v>2.1146472240395724</x:v>
      </x:c>
      <x:c r="V265" t="str">
        <x:f>IF(MOD(C265-Settings!$B$32,Settings!$B$33)&lt;Settings!$B$30,"Up","Down")</x:f>
        <x:v>Up</x:v>
      </x:c>
      <x:c r="W265" s="15" t="n">
        <x:f>IF(OR(E265&gt;Settings!$B$30,Q265&gt;Settings!$B$37),0,1)</x:f>
        <x:v>1</x:v>
      </x:c>
      <x:c r="X265" s="15" t="n">
        <x:f>IF(AND(W265=1,Q265&lt;=Settings!$B$36),1,0)</x:f>
        <x:v>1</x:v>
      </x:c>
    </x:row>
    <x:row r="266">
      <x:c r="A266">
        <x:v>3</x:v>
      </x:c>
      <x:c r="B266">
        <x:v>21</x:v>
      </x:c>
      <x:c r="C266" s="13" t="n">
        <x:f>Arrivals!F266</x:f>
        <x:v>1016.9459417770473</x:v>
      </x:c>
      <x:c r="D266" s="13" t="n">
        <x:f>Arrivals!K266</x:f>
        <x:v>300</x:v>
      </x:c>
      <x:c r="E266" s="14" t="n">
        <x:f>D266*8/Settings!$B$28+Settings!$B$29</x:f>
        <x:v>24.02</x:v>
      </x:c>
      <x:c r="F266" s="14">
        <x:f t="shared" si="62"/>
        <x:v>1016.9459417770473</x:v>
      </x:c>
      <x:c r="G266" s="14">
        <x:f t="shared" si="60"/>
        <x:v>975.14015413683717</x:v>
      </x:c>
      <x:c r="H266" s="14">
        <x:f t="shared" si="63"/>
        <x:v>1016.9459417770473</x:v>
      </x:c>
      <x:c r="I266" s="14" t="n">
        <x:f>MOD(H266-Settings!$B$32,Settings!$B$33)</x:f>
        <x:v>296.9459417770473</x:v>
      </x:c>
      <x:c r="J266" s="14" t="n">
        <x:f>IF(I266&lt;Settings!$B$30,IF(Settings!$B$30-I266&gt;=E266,H266,H266+(Settings!$B$30-I266)+Settings!$B$31),H266+(Settings!$B$33-I266))</x:f>
        <x:v>1016.9459417770473</x:v>
      </x:c>
      <x:c r="K266" s="14">
        <x:f t="shared" si="64"/>
        <x:v>1040.9659417770474</x:v>
      </x:c>
      <x:c r="L266" s="14">
        <x:f t="shared" si="65"/>
        <x:v>1040.9659417770474</x:v>
      </x:c>
      <x:c r="M266" s="14">
        <x:f t="shared" si="61"/>
        <x:v>978.21252678551889</x:v>
      </x:c>
      <x:c r="N266" s="14">
        <x:f t="shared" si="66"/>
        <x:v>1040.9659417770474</x:v>
      </x:c>
      <x:c r="O266" s="13" t="n">
        <x:f>Arrivals!I266</x:f>
        <x:v>1.3500564994785076</x:v>
      </x:c>
      <x:c r="P266" s="14">
        <x:f t="shared" si="67"/>
        <x:v>1042.315998276526</x:v>
      </x:c>
      <x:c r="Q266" s="14">
        <x:f t="shared" si="68"/>
        <x:v>25.370056499478665</x:v>
      </x:c>
      <x:c r="R266" s="14">
        <x:f t="shared" si="69"/>
        <x:v>0</x:v>
      </x:c>
      <x:c r="S266" s="14">
        <x:f t="shared" si="70"/>
        <x:v>0</x:v>
      </x:c>
      <x:c r="T266" s="14">
        <x:f t="shared" si="71"/>
        <x:v>0</x:v>
      </x:c>
      <x:c r="U266" s="14">
        <x:f t="shared" si="72"/>
        <x:v>0</x:v>
      </x:c>
      <x:c r="V266" t="str">
        <x:f>IF(MOD(C266-Settings!$B$32,Settings!$B$33)&lt;Settings!$B$30,"Up","Down")</x:f>
        <x:v>Up</x:v>
      </x:c>
      <x:c r="W266" s="15" t="n">
        <x:f>IF(OR(E266&gt;Settings!$B$30,Q266&gt;Settings!$B$37),0,1)</x:f>
        <x:v>1</x:v>
      </x:c>
      <x:c r="X266" s="15" t="n">
        <x:f>IF(AND(W266=1,Q266&lt;=Settings!$B$36),1,0)</x:f>
        <x:v>1</x:v>
      </x:c>
    </x:row>
    <x:row r="267">
      <x:c r="A267">
        <x:v>3</x:v>
      </x:c>
      <x:c r="B267">
        <x:v>22</x:v>
      </x:c>
      <x:c r="C267" s="13" t="n">
        <x:f>Arrivals!F267</x:f>
        <x:v>1055.348360092814</x:v>
      </x:c>
      <x:c r="D267" s="13" t="n">
        <x:f>Arrivals!K267</x:f>
        <x:v>300</x:v>
      </x:c>
      <x:c r="E267" s="14" t="n">
        <x:f>D267*8/Settings!$B$28+Settings!$B$29</x:f>
        <x:v>24.02</x:v>
      </x:c>
      <x:c r="F267" s="14">
        <x:f t="shared" si="62"/>
        <x:v>1055.3483600928139</x:v>
      </x:c>
      <x:c r="G267" s="14">
        <x:f t="shared" si="60"/>
        <x:v>1040.9659417770474</x:v>
      </x:c>
      <x:c r="H267" s="14">
        <x:f t="shared" si="63"/>
        <x:v>1055.3483600928139</x:v>
      </x:c>
      <x:c r="I267" s="14" t="n">
        <x:f>MOD(H267-Settings!$B$32,Settings!$B$33)</x:f>
        <x:v>335.3483600928139</x:v>
      </x:c>
      <x:c r="J267" s="14" t="n">
        <x:f>IF(I267&lt;Settings!$B$30,IF(Settings!$B$30-I267&gt;=E267,H267,H267+(Settings!$B$30-I267)+Settings!$B$31),H267+(Settings!$B$33-I267))</x:f>
        <x:v>1055.348360092814</x:v>
      </x:c>
      <x:c r="K267" s="14">
        <x:f t="shared" si="64"/>
        <x:v>1079.3683600928139</x:v>
      </x:c>
      <x:c r="L267" s="14">
        <x:f t="shared" si="65"/>
        <x:v>1079.3683600928139</x:v>
      </x:c>
      <x:c r="M267" s="14">
        <x:f t="shared" si="61"/>
        <x:v>1042.315998276526</x:v>
      </x:c>
      <x:c r="N267" s="14">
        <x:f t="shared" si="66"/>
        <x:v>1079.3683600928139</x:v>
      </x:c>
      <x:c r="O267" s="13" t="n">
        <x:f>Arrivals!I267</x:f>
        <x:v>2.7834417043905058</x:v>
      </x:c>
      <x:c r="P267" s="14">
        <x:f t="shared" si="67"/>
        <x:v>1082.1518017972044</x:v>
      </x:c>
      <x:c r="Q267" s="14">
        <x:f t="shared" si="68"/>
        <x:v>26.80344170439048</x:v>
      </x:c>
      <x:c r="R267" s="14">
        <x:f t="shared" si="69"/>
        <x:v>0</x:v>
      </x:c>
      <x:c r="S267" s="14">
        <x:f t="shared" si="70"/>
        <x:v>0</x:v>
      </x:c>
      <x:c r="T267" s="14">
        <x:f t="shared" si="71"/>
        <x:v>0</x:v>
      </x:c>
      <x:c r="U267" s="14">
        <x:f t="shared" si="72"/>
        <x:v>0</x:v>
      </x:c>
      <x:c r="V267" t="str">
        <x:f>IF(MOD(C267-Settings!$B$32,Settings!$B$33)&lt;Settings!$B$30,"Up","Down")</x:f>
        <x:v>Up</x:v>
      </x:c>
      <x:c r="W267" s="15" t="n">
        <x:f>IF(OR(E267&gt;Settings!$B$30,Q267&gt;Settings!$B$37),0,1)</x:f>
        <x:v>1</x:v>
      </x:c>
      <x:c r="X267" s="15" t="n">
        <x:f>IF(AND(W267=1,Q267&lt;=Settings!$B$36),1,0)</x:f>
        <x:v>1</x:v>
      </x:c>
    </x:row>
    <x:row r="268">
      <x:c r="A268">
        <x:v>3</x:v>
      </x:c>
      <x:c r="B268">
        <x:v>23</x:v>
      </x:c>
      <x:c r="C268" s="13" t="n">
        <x:f>Arrivals!F268</x:f>
        <x:v>1065.3410658847183</x:v>
      </x:c>
      <x:c r="D268" s="13" t="n">
        <x:f>Arrivals!K268</x:f>
        <x:v>300</x:v>
      </x:c>
      <x:c r="E268" s="14" t="n">
        <x:f>D268*8/Settings!$B$28+Settings!$B$29</x:f>
        <x:v>24.02</x:v>
      </x:c>
      <x:c r="F268" s="14">
        <x:f t="shared" si="62"/>
        <x:v>1065.3410658847183</x:v>
      </x:c>
      <x:c r="G268" s="14">
        <x:f t="shared" si="60"/>
        <x:v>1079.3683600928139</x:v>
      </x:c>
      <x:c r="H268" s="14">
        <x:f t="shared" si="63"/>
        <x:v>1079.3683600928139</x:v>
      </x:c>
      <x:c r="I268" s="14" t="n">
        <x:f>MOD(H268-Settings!$B$32,Settings!$B$33)</x:f>
        <x:v>359.3683600928139</x:v>
      </x:c>
      <x:c r="J268" s="14" t="n">
        <x:f>IF(I268&lt;Settings!$B$30,IF(Settings!$B$30-I268&gt;=E268,H268,H268+(Settings!$B$30-I268)+Settings!$B$31),H268+(Settings!$B$33-I268))</x:f>
        <x:v>1079.3683600928139</x:v>
      </x:c>
      <x:c r="K268" s="14">
        <x:f t="shared" si="64"/>
        <x:v>1103.3883600928139</x:v>
      </x:c>
      <x:c r="L268" s="14">
        <x:f t="shared" si="65"/>
        <x:v>1103.3883600928139</x:v>
      </x:c>
      <x:c r="M268" s="14">
        <x:f t="shared" si="61"/>
        <x:v>1082.1518017972044</x:v>
      </x:c>
      <x:c r="N268" s="14">
        <x:f t="shared" si="66"/>
        <x:v>1103.3883600928139</x:v>
      </x:c>
      <x:c r="O268" s="13" t="n">
        <x:f>Arrivals!I268</x:f>
        <x:v>1.2580474622797038</x:v>
      </x:c>
      <x:c r="P268" s="14">
        <x:f t="shared" si="67"/>
        <x:v>1104.6464075550934</x:v>
      </x:c>
      <x:c r="Q268" s="14">
        <x:f t="shared" si="68"/>
        <x:v>39.305341670375128</x:v>
      </x:c>
      <x:c r="R268" s="14">
        <x:f t="shared" si="69"/>
        <x:v>14.027294208095554</x:v>
      </x:c>
      <x:c r="S268" s="14">
        <x:f t="shared" si="70"/>
        <x:v>0</x:v>
      </x:c>
      <x:c r="T268" s="14">
        <x:f t="shared" si="71"/>
        <x:v>0</x:v>
      </x:c>
      <x:c r="U268" s="14">
        <x:f t="shared" si="72"/>
        <x:v>14.027294208095554</x:v>
      </x:c>
      <x:c r="V268" t="str">
        <x:f>IF(MOD(C268-Settings!$B$32,Settings!$B$33)&lt;Settings!$B$30,"Up","Down")</x:f>
        <x:v>Up</x:v>
      </x:c>
      <x:c r="W268" s="15" t="n">
        <x:f>IF(OR(E268&gt;Settings!$B$30,Q268&gt;Settings!$B$37),0,1)</x:f>
        <x:v>1</x:v>
      </x:c>
      <x:c r="X268" s="15" t="n">
        <x:f>IF(AND(W268=1,Q268&lt;=Settings!$B$36),1,0)</x:f>
        <x:v>1</x:v>
      </x:c>
    </x:row>
    <x:row r="269">
      <x:c r="A269">
        <x:v>3</x:v>
      </x:c>
      <x:c r="B269">
        <x:v>24</x:v>
      </x:c>
      <x:c r="C269" s="13" t="n">
        <x:f>Arrivals!F269</x:f>
        <x:v>1101.4285955188418</x:v>
      </x:c>
      <x:c r="D269" s="13" t="n">
        <x:f>Arrivals!K269</x:f>
        <x:v>300</x:v>
      </x:c>
      <x:c r="E269" s="14" t="n">
        <x:f>D269*8/Settings!$B$28+Settings!$B$29</x:f>
        <x:v>24.02</x:v>
      </x:c>
      <x:c r="F269" s="14">
        <x:f t="shared" si="62"/>
        <x:v>1101.4285955188418</x:v>
      </x:c>
      <x:c r="G269" s="14">
        <x:f t="shared" si="60"/>
        <x:v>1103.3883600928139</x:v>
      </x:c>
      <x:c r="H269" s="14">
        <x:f t="shared" si="63"/>
        <x:v>1103.3883600928139</x:v>
      </x:c>
      <x:c r="I269" s="14" t="n">
        <x:f>MOD(H269-Settings!$B$32,Settings!$B$33)</x:f>
        <x:v>383.38836009281385</x:v>
      </x:c>
      <x:c r="J269" s="14" t="n">
        <x:f>IF(I269&lt;Settings!$B$30,IF(Settings!$B$30-I269&gt;=E269,H269,H269+(Settings!$B$30-I269)+Settings!$B$31),H269+(Settings!$B$33-I269))</x:f>
        <x:v>1103.3883600928139</x:v>
      </x:c>
      <x:c r="K269" s="14">
        <x:f t="shared" si="64"/>
        <x:v>1127.4083600928138</x:v>
      </x:c>
      <x:c r="L269" s="14">
        <x:f t="shared" si="65"/>
        <x:v>1127.4083600928138</x:v>
      </x:c>
      <x:c r="M269" s="14">
        <x:f t="shared" si="61"/>
        <x:v>1104.6464075550934</x:v>
      </x:c>
      <x:c r="N269" s="14">
        <x:f t="shared" si="66"/>
        <x:v>1127.4083600928138</x:v>
      </x:c>
      <x:c r="O269" s="13" t="n">
        <x:f>Arrivals!I269</x:f>
        <x:v>2.389062884963719</x:v>
      </x:c>
      <x:c r="P269" s="14">
        <x:f t="shared" si="67"/>
        <x:v>1129.7974229777776</x:v>
      </x:c>
      <x:c r="Q269" s="14">
        <x:f t="shared" si="68"/>
        <x:v>28.368827458935812</x:v>
      </x:c>
      <x:c r="R269" s="14">
        <x:f t="shared" si="69"/>
        <x:v>1.9597645739720519</x:v>
      </x:c>
      <x:c r="S269" s="14">
        <x:f t="shared" si="70"/>
        <x:v>0</x:v>
      </x:c>
      <x:c r="T269" s="14">
        <x:f t="shared" si="71"/>
        <x:v>0</x:v>
      </x:c>
      <x:c r="U269" s="14">
        <x:f t="shared" si="72"/>
        <x:v>1.9597645739720519</x:v>
      </x:c>
      <x:c r="V269" t="str">
        <x:f>IF(MOD(C269-Settings!$B$32,Settings!$B$33)&lt;Settings!$B$30,"Up","Down")</x:f>
        <x:v>Up</x:v>
      </x:c>
      <x:c r="W269" s="15" t="n">
        <x:f>IF(OR(E269&gt;Settings!$B$30,Q269&gt;Settings!$B$37),0,1)</x:f>
        <x:v>1</x:v>
      </x:c>
      <x:c r="X269" s="15" t="n">
        <x:f>IF(AND(W269=1,Q269&lt;=Settings!$B$36),1,0)</x:f>
        <x:v>1</x:v>
      </x:c>
    </x:row>
    <x:row r="270">
      <x:c r="A270">
        <x:v>3</x:v>
      </x:c>
      <x:c r="B270">
        <x:v>25</x:v>
      </x:c>
      <x:c r="C270" s="13" t="n">
        <x:f>Arrivals!F270</x:f>
        <x:v>1151.9364965784303</x:v>
      </x:c>
      <x:c r="D270" s="13" t="n">
        <x:f>Arrivals!K270</x:f>
        <x:v>300</x:v>
      </x:c>
      <x:c r="E270" s="14" t="n">
        <x:f>D270*8/Settings!$B$28+Settings!$B$29</x:f>
        <x:v>24.02</x:v>
      </x:c>
      <x:c r="F270" s="14">
        <x:f t="shared" si="62"/>
        <x:v>1151.9364965784303</x:v>
      </x:c>
      <x:c r="G270" s="14">
        <x:f t="shared" si="60"/>
        <x:v>1127.4083600928138</x:v>
      </x:c>
      <x:c r="H270" s="14">
        <x:f t="shared" si="63"/>
        <x:v>1151.9364965784303</x:v>
      </x:c>
      <x:c r="I270" s="14" t="n">
        <x:f>MOD(H270-Settings!$B$32,Settings!$B$33)</x:f>
        <x:v>431.93649657843025</x:v>
      </x:c>
      <x:c r="J270" s="14" t="n">
        <x:f>IF(I270&lt;Settings!$B$30,IF(Settings!$B$30-I270&gt;=E270,H270,H270+(Settings!$B$30-I270)+Settings!$B$31),H270+(Settings!$B$33-I270))</x:f>
        <x:v>1151.9364965784303</x:v>
      </x:c>
      <x:c r="K270" s="14">
        <x:f t="shared" si="64"/>
        <x:v>1175.9564965784302</x:v>
      </x:c>
      <x:c r="L270" s="14">
        <x:f t="shared" si="65"/>
        <x:v>1175.9564965784302</x:v>
      </x:c>
      <x:c r="M270" s="14">
        <x:f t="shared" si="61"/>
        <x:v>1129.7974229777776</x:v>
      </x:c>
      <x:c r="N270" s="14">
        <x:f t="shared" si="66"/>
        <x:v>1175.9564965784302</x:v>
      </x:c>
      <x:c r="O270" s="13" t="n">
        <x:f>Arrivals!I270</x:f>
        <x:v>8.089800456003633</x:v>
      </x:c>
      <x:c r="P270" s="14">
        <x:f t="shared" si="67"/>
        <x:v>1184.0462970344338</x:v>
      </x:c>
      <x:c r="Q270" s="14">
        <x:f t="shared" si="68"/>
        <x:v>32.109800456003541</x:v>
      </x:c>
      <x:c r="R270" s="14">
        <x:f t="shared" si="69"/>
        <x:v>0</x:v>
      </x:c>
      <x:c r="S270" s="14">
        <x:f t="shared" si="70"/>
        <x:v>0</x:v>
      </x:c>
      <x:c r="T270" s="14">
        <x:f t="shared" si="71"/>
        <x:v>0</x:v>
      </x:c>
      <x:c r="U270" s="14">
        <x:f t="shared" si="72"/>
        <x:v>0</x:v>
      </x:c>
      <x:c r="V270" t="str">
        <x:f>IF(MOD(C270-Settings!$B$32,Settings!$B$33)&lt;Settings!$B$30,"Up","Down")</x:f>
        <x:v>Up</x:v>
      </x:c>
      <x:c r="W270" s="15" t="n">
        <x:f>IF(OR(E270&gt;Settings!$B$30,Q270&gt;Settings!$B$37),0,1)</x:f>
        <x:v>1</x:v>
      </x:c>
      <x:c r="X270" s="15" t="n">
        <x:f>IF(AND(W270=1,Q270&lt;=Settings!$B$36),1,0)</x:f>
        <x:v>1</x:v>
      </x:c>
    </x:row>
    <x:row r="271">
      <x:c r="A271">
        <x:v>3</x:v>
      </x:c>
      <x:c r="B271">
        <x:v>26</x:v>
      </x:c>
      <x:c r="C271" s="13" t="n">
        <x:f>Arrivals!F271</x:f>
        <x:v>1171.4726550744915</x:v>
      </x:c>
      <x:c r="D271" s="13" t="n">
        <x:f>Arrivals!K271</x:f>
        <x:v>300</x:v>
      </x:c>
      <x:c r="E271" s="14" t="n">
        <x:f>D271*8/Settings!$B$28+Settings!$B$29</x:f>
        <x:v>24.02</x:v>
      </x:c>
      <x:c r="F271" s="14">
        <x:f t="shared" si="62"/>
        <x:v>1171.4726550744915</x:v>
      </x:c>
      <x:c r="G271" s="14">
        <x:f t="shared" si="60"/>
        <x:v>1175.9564965784302</x:v>
      </x:c>
      <x:c r="H271" s="14">
        <x:f t="shared" si="63"/>
        <x:v>1175.9564965784302</x:v>
      </x:c>
      <x:c r="I271" s="14" t="n">
        <x:f>MOD(H271-Settings!$B$32,Settings!$B$33)</x:f>
        <x:v>455.95649657843023</x:v>
      </x:c>
      <x:c r="J271" s="14" t="n">
        <x:f>IF(I271&lt;Settings!$B$30,IF(Settings!$B$30-I271&gt;=E271,H271,H271+(Settings!$B$30-I271)+Settings!$B$31),H271+(Settings!$B$33-I271))</x:f>
        <x:v>1175.9564965784302</x:v>
      </x:c>
      <x:c r="K271" s="14">
        <x:f t="shared" si="64"/>
        <x:v>1199.9764965784302</x:v>
      </x:c>
      <x:c r="L271" s="14">
        <x:f t="shared" si="65"/>
        <x:v>1199.9764965784302</x:v>
      </x:c>
      <x:c r="M271" s="14">
        <x:f t="shared" si="61"/>
        <x:v>1184.0462970344338</x:v>
      </x:c>
      <x:c r="N271" s="14">
        <x:f t="shared" si="66"/>
        <x:v>1199.9764965784302</x:v>
      </x:c>
      <x:c r="O271" s="13" t="n">
        <x:f>Arrivals!I271</x:f>
        <x:v>9.885908120130948</x:v>
      </x:c>
      <x:c r="P271" s="14">
        <x:f t="shared" si="67"/>
        <x:v>1209.8624046985612</x:v>
      </x:c>
      <x:c r="Q271" s="14">
        <x:f t="shared" si="68"/>
        <x:v>38.389749624069736</x:v>
      </x:c>
      <x:c r="R271" s="14">
        <x:f t="shared" si="69"/>
        <x:v>4.4838415039387201</x:v>
      </x:c>
      <x:c r="S271" s="14">
        <x:f t="shared" si="70"/>
        <x:v>0</x:v>
      </x:c>
      <x:c r="T271" s="14">
        <x:f t="shared" si="71"/>
        <x:v>0</x:v>
      </x:c>
      <x:c r="U271" s="14">
        <x:f t="shared" si="72"/>
        <x:v>4.4838415039387201</x:v>
      </x:c>
      <x:c r="V271" t="str">
        <x:f>IF(MOD(C271-Settings!$B$32,Settings!$B$33)&lt;Settings!$B$30,"Up","Down")</x:f>
        <x:v>Up</x:v>
      </x:c>
      <x:c r="W271" s="15" t="n">
        <x:f>IF(OR(E271&gt;Settings!$B$30,Q271&gt;Settings!$B$37),0,1)</x:f>
        <x:v>1</x:v>
      </x:c>
      <x:c r="X271" s="15" t="n">
        <x:f>IF(AND(W271=1,Q271&lt;=Settings!$B$36),1,0)</x:f>
        <x:v>1</x:v>
      </x:c>
    </x:row>
    <x:row r="272">
      <x:c r="A272">
        <x:v>3</x:v>
      </x:c>
      <x:c r="B272">
        <x:v>27</x:v>
      </x:c>
      <x:c r="C272" s="13" t="n">
        <x:f>Arrivals!F272</x:f>
        <x:v>1267.6654919432299</x:v>
      </x:c>
      <x:c r="D272" s="13" t="n">
        <x:f>Arrivals!K272</x:f>
        <x:v>300</x:v>
      </x:c>
      <x:c r="E272" s="14" t="n">
        <x:f>D272*8/Settings!$B$28+Settings!$B$29</x:f>
        <x:v>24.02</x:v>
      </x:c>
      <x:c r="F272" s="14">
        <x:f t="shared" si="62"/>
        <x:v>1267.6654919432299</x:v>
      </x:c>
      <x:c r="G272" s="14">
        <x:f t="shared" si="60"/>
        <x:v>1199.9764965784302</x:v>
      </x:c>
      <x:c r="H272" s="14">
        <x:f t="shared" si="63"/>
        <x:v>1267.6654919432299</x:v>
      </x:c>
      <x:c r="I272" s="14" t="n">
        <x:f>MOD(H272-Settings!$B$32,Settings!$B$33)</x:f>
        <x:v>547.6654919432299</x:v>
      </x:c>
      <x:c r="J272" s="14" t="n">
        <x:f>IF(I272&lt;Settings!$B$30,IF(Settings!$B$30-I272&gt;=E272,H272,H272+(Settings!$B$30-I272)+Settings!$B$31),H272+(Settings!$B$33-I272))</x:f>
        <x:v>1267.6654919432299</x:v>
      </x:c>
      <x:c r="K272" s="14">
        <x:f t="shared" si="64"/>
        <x:v>1291.6854919432299</x:v>
      </x:c>
      <x:c r="L272" s="14">
        <x:f t="shared" si="65"/>
        <x:v>1291.6854919432299</x:v>
      </x:c>
      <x:c r="M272" s="14">
        <x:f t="shared" si="61"/>
        <x:v>1209.8624046985612</x:v>
      </x:c>
      <x:c r="N272" s="14">
        <x:f t="shared" si="66"/>
        <x:v>1291.6854919432299</x:v>
      </x:c>
      <x:c r="O272" s="13" t="n">
        <x:f>Arrivals!I272</x:f>
        <x:v>2.6195298965142304</x:v>
      </x:c>
      <x:c r="P272" s="14">
        <x:f t="shared" si="67"/>
        <x:v>1294.3050218397441</x:v>
      </x:c>
      <x:c r="Q272" s="14">
        <x:f t="shared" si="68"/>
        <x:v>26.639529896514205</x:v>
      </x:c>
      <x:c r="R272" s="14">
        <x:f t="shared" si="69"/>
        <x:v>0</x:v>
      </x:c>
      <x:c r="S272" s="14">
        <x:f t="shared" si="70"/>
        <x:v>0</x:v>
      </x:c>
      <x:c r="T272" s="14">
        <x:f t="shared" si="71"/>
        <x:v>0</x:v>
      </x:c>
      <x:c r="U272" s="14">
        <x:f t="shared" si="72"/>
        <x:v>0</x:v>
      </x:c>
      <x:c r="V272" t="str">
        <x:f>IF(MOD(C272-Settings!$B$32,Settings!$B$33)&lt;Settings!$B$30,"Up","Down")</x:f>
        <x:v>Up</x:v>
      </x:c>
      <x:c r="W272" s="15" t="n">
        <x:f>IF(OR(E272&gt;Settings!$B$30,Q272&gt;Settings!$B$37),0,1)</x:f>
        <x:v>1</x:v>
      </x:c>
      <x:c r="X272" s="15" t="n">
        <x:f>IF(AND(W272=1,Q272&lt;=Settings!$B$36),1,0)</x:f>
        <x:v>1</x:v>
      </x:c>
    </x:row>
    <x:row r="273">
      <x:c r="A273">
        <x:v>3</x:v>
      </x:c>
      <x:c r="B273">
        <x:v>28</x:v>
      </x:c>
      <x:c r="C273" s="13" t="n">
        <x:f>Arrivals!F273</x:f>
        <x:v>1324.7065485731632</x:v>
      </x:c>
      <x:c r="D273" s="13" t="n">
        <x:f>Arrivals!K273</x:f>
        <x:v>300</x:v>
      </x:c>
      <x:c r="E273" s="14" t="n">
        <x:f>D273*8/Settings!$B$28+Settings!$B$29</x:f>
        <x:v>24.02</x:v>
      </x:c>
      <x:c r="F273" s="14">
        <x:f t="shared" si="62"/>
        <x:v>1324.7065485731632</x:v>
      </x:c>
      <x:c r="G273" s="14">
        <x:f t="shared" si="60"/>
        <x:v>1291.6854919432299</x:v>
      </x:c>
      <x:c r="H273" s="14">
        <x:f t="shared" si="63"/>
        <x:v>1324.7065485731632</x:v>
      </x:c>
      <x:c r="I273" s="14" t="n">
        <x:f>MOD(H273-Settings!$B$32,Settings!$B$33)</x:f>
        <x:v>604.7065485731632</x:v>
      </x:c>
      <x:c r="J273" s="14" t="n">
        <x:f>IF(I273&lt;Settings!$B$30,IF(Settings!$B$30-I273&gt;=E273,H273,H273+(Settings!$B$30-I273)+Settings!$B$31),H273+(Settings!$B$33-I273))</x:f>
        <x:v>1440</x:v>
      </x:c>
      <x:c r="K273" s="14">
        <x:f t="shared" si="64"/>
        <x:v>1464.02</x:v>
      </x:c>
      <x:c r="L273" s="14">
        <x:f t="shared" si="65"/>
        <x:v>1464.02</x:v>
      </x:c>
      <x:c r="M273" s="14">
        <x:f t="shared" si="61"/>
        <x:v>1294.3050218397441</x:v>
      </x:c>
      <x:c r="N273" s="14">
        <x:f t="shared" si="66"/>
        <x:v>1464.02</x:v>
      </x:c>
      <x:c r="O273" s="13" t="n">
        <x:f>Arrivals!I273</x:f>
        <x:v>4.96755813938486</x:v>
      </x:c>
      <x:c r="P273" s="14">
        <x:f t="shared" si="67"/>
        <x:v>1468.9875581393849</x:v>
      </x:c>
      <x:c r="Q273" s="14">
        <x:f t="shared" si="68"/>
        <x:v>144.28100956622166</x:v>
      </x:c>
      <x:c r="R273" s="14">
        <x:f t="shared" si="69"/>
        <x:v>0</x:v>
      </x:c>
      <x:c r="S273" s="14">
        <x:f t="shared" si="70"/>
        <x:v>115.29345142683678</x:v>
      </x:c>
      <x:c r="T273" s="14">
        <x:f t="shared" si="71"/>
        <x:v>0</x:v>
      </x:c>
      <x:c r="U273" s="14">
        <x:f t="shared" si="72"/>
        <x:v>115.29345142683678</x:v>
      </x:c>
      <x:c r="V273" t="str">
        <x:f>IF(MOD(C273-Settings!$B$32,Settings!$B$33)&lt;Settings!$B$30,"Up","Down")</x:f>
        <x:v>Down</x:v>
      </x:c>
      <x:c r="W273" s="15" t="n">
        <x:f>IF(OR(E273&gt;Settings!$B$30,Q273&gt;Settings!$B$37),0,1)</x:f>
        <x:v>1</x:v>
      </x:c>
      <x:c r="X273" s="15" t="n">
        <x:f>IF(AND(W273=1,Q273&lt;=Settings!$B$36),1,0)</x:f>
        <x:v>0</x:v>
      </x:c>
    </x:row>
    <x:row r="274">
      <x:c r="A274">
        <x:v>3</x:v>
      </x:c>
      <x:c r="B274">
        <x:v>29</x:v>
      </x:c>
      <x:c r="C274" s="13" t="n">
        <x:f>Arrivals!F274</x:f>
        <x:v>1365.0918262961202</x:v>
      </x:c>
      <x:c r="D274" s="13" t="n">
        <x:f>Arrivals!K274</x:f>
        <x:v>300</x:v>
      </x:c>
      <x:c r="E274" s="14" t="n">
        <x:f>D274*8/Settings!$B$28+Settings!$B$29</x:f>
        <x:v>24.02</x:v>
      </x:c>
      <x:c r="F274" s="14">
        <x:f t="shared" si="62"/>
        <x:v>1365.0918262961202</x:v>
      </x:c>
      <x:c r="G274" s="14">
        <x:f t="shared" si="60"/>
        <x:v>1464.02</x:v>
      </x:c>
      <x:c r="H274" s="14">
        <x:f t="shared" si="63"/>
        <x:v>1464.02</x:v>
      </x:c>
      <x:c r="I274" s="14" t="n">
        <x:f>MOD(H274-Settings!$B$32,Settings!$B$33)</x:f>
        <x:v>24.019999999999982</x:v>
      </x:c>
      <x:c r="J274" s="14" t="n">
        <x:f>IF(I274&lt;Settings!$B$30,IF(Settings!$B$30-I274&gt;=E274,H274,H274+(Settings!$B$30-I274)+Settings!$B$31),H274+(Settings!$B$33-I274))</x:f>
        <x:v>1464.02</x:v>
      </x:c>
      <x:c r="K274" s="14">
        <x:f t="shared" si="64"/>
        <x:v>1488.04</x:v>
      </x:c>
      <x:c r="L274" s="14">
        <x:f t="shared" si="65"/>
        <x:v>1488.04</x:v>
      </x:c>
      <x:c r="M274" s="14">
        <x:f t="shared" si="61"/>
        <x:v>1468.9875581393849</x:v>
      </x:c>
      <x:c r="N274" s="14">
        <x:f t="shared" si="66"/>
        <x:v>1488.04</x:v>
      </x:c>
      <x:c r="O274" s="13" t="n">
        <x:f>Arrivals!I274</x:f>
        <x:v>2.7795222872150145</x:v>
      </x:c>
      <x:c r="P274" s="14">
        <x:f t="shared" si="67"/>
        <x:v>1490.819522287215</x:v>
      </x:c>
      <x:c r="Q274" s="14">
        <x:f t="shared" si="68"/>
        <x:v>125.72769599109483</x:v>
      </x:c>
      <x:c r="R274" s="14">
        <x:f t="shared" si="69"/>
        <x:v>98.928173703879793</x:v>
      </x:c>
      <x:c r="S274" s="14">
        <x:f t="shared" si="70"/>
        <x:v>0</x:v>
      </x:c>
      <x:c r="T274" s="14">
        <x:f t="shared" si="71"/>
        <x:v>0</x:v>
      </x:c>
      <x:c r="U274" s="14">
        <x:f t="shared" si="72"/>
        <x:v>98.928173703879793</x:v>
      </x:c>
      <x:c r="V274" t="str">
        <x:f>IF(MOD(C274-Settings!$B$32,Settings!$B$33)&lt;Settings!$B$30,"Up","Down")</x:f>
        <x:v>Down</x:v>
      </x:c>
      <x:c r="W274" s="15" t="n">
        <x:f>IF(OR(E274&gt;Settings!$B$30,Q274&gt;Settings!$B$37),0,1)</x:f>
        <x:v>1</x:v>
      </x:c>
      <x:c r="X274" s="15" t="n">
        <x:f>IF(AND(W274=1,Q274&lt;=Settings!$B$36),1,0)</x:f>
        <x:v>0</x:v>
      </x:c>
    </x:row>
    <x:row r="275">
      <x:c r="A275">
        <x:v>3</x:v>
      </x:c>
      <x:c r="B275">
        <x:v>30</x:v>
      </x:c>
      <x:c r="C275" s="13" t="n">
        <x:f>Arrivals!F275</x:f>
        <x:v>1380.7992953267142</x:v>
      </x:c>
      <x:c r="D275" s="13" t="n">
        <x:f>Arrivals!K275</x:f>
        <x:v>300</x:v>
      </x:c>
      <x:c r="E275" s="14" t="n">
        <x:f>D275*8/Settings!$B$28+Settings!$B$29</x:f>
        <x:v>24.02</x:v>
      </x:c>
      <x:c r="F275" s="14">
        <x:f t="shared" si="62"/>
        <x:v>1380.7992953267142</x:v>
      </x:c>
      <x:c r="G275" s="14">
        <x:f t="shared" si="60"/>
        <x:v>1488.04</x:v>
      </x:c>
      <x:c r="H275" s="14">
        <x:f t="shared" si="63"/>
        <x:v>1488.04</x:v>
      </x:c>
      <x:c r="I275" s="14" t="n">
        <x:f>MOD(H275-Settings!$B$32,Settings!$B$33)</x:f>
        <x:v>48.039999999999964</x:v>
      </x:c>
      <x:c r="J275" s="14" t="n">
        <x:f>IF(I275&lt;Settings!$B$30,IF(Settings!$B$30-I275&gt;=E275,H275,H275+(Settings!$B$30-I275)+Settings!$B$31),H275+(Settings!$B$33-I275))</x:f>
        <x:v>1488.04</x:v>
      </x:c>
      <x:c r="K275" s="14">
        <x:f t="shared" si="64"/>
        <x:v>1512.06</x:v>
      </x:c>
      <x:c r="L275" s="14">
        <x:f t="shared" si="65"/>
        <x:v>1512.06</x:v>
      </x:c>
      <x:c r="M275" s="14">
        <x:f t="shared" si="61"/>
        <x:v>1490.819522287215</x:v>
      </x:c>
      <x:c r="N275" s="14">
        <x:f t="shared" si="66"/>
        <x:v>1512.06</x:v>
      </x:c>
      <x:c r="O275" s="13" t="n">
        <x:f>Arrivals!I275</x:f>
        <x:v>0.22177956245510763</x:v>
      </x:c>
      <x:c r="P275" s="14">
        <x:f t="shared" si="67"/>
        <x:v>1512.2817795624551</x:v>
      </x:c>
      <x:c r="Q275" s="14">
        <x:f t="shared" si="68"/>
        <x:v>131.48248423574091</x:v>
      </x:c>
      <x:c r="R275" s="14">
        <x:f t="shared" si="69"/>
        <x:v>107.24070467328579</x:v>
      </x:c>
      <x:c r="S275" s="14">
        <x:f t="shared" si="70"/>
        <x:v>0</x:v>
      </x:c>
      <x:c r="T275" s="14">
        <x:f t="shared" si="71"/>
        <x:v>0</x:v>
      </x:c>
      <x:c r="U275" s="14">
        <x:f t="shared" si="72"/>
        <x:v>107.24070467328579</x:v>
      </x:c>
      <x:c r="V275" t="str">
        <x:f>IF(MOD(C275-Settings!$B$32,Settings!$B$33)&lt;Settings!$B$30,"Up","Down")</x:f>
        <x:v>Down</x:v>
      </x:c>
      <x:c r="W275" s="15" t="n">
        <x:f>IF(OR(E275&gt;Settings!$B$30,Q275&gt;Settings!$B$37),0,1)</x:f>
        <x:v>1</x:v>
      </x:c>
      <x:c r="X275" s="15" t="n">
        <x:f>IF(AND(W275=1,Q275&lt;=Settings!$B$36),1,0)</x:f>
        <x:v>0</x:v>
      </x:c>
    </x:row>
    <x:row r="276">
      <x:c r="A276">
        <x:v>3</x:v>
      </x:c>
      <x:c r="B276">
        <x:v>31</x:v>
      </x:c>
      <x:c r="C276" s="13" t="n">
        <x:f>Arrivals!F276</x:f>
        <x:v>1388.9385919831261</x:v>
      </x:c>
      <x:c r="D276" s="13" t="n">
        <x:f>Arrivals!K276</x:f>
        <x:v>300</x:v>
      </x:c>
      <x:c r="E276" s="14" t="n">
        <x:f>D276*8/Settings!$B$28+Settings!$B$29</x:f>
        <x:v>24.02</x:v>
      </x:c>
      <x:c r="F276" s="14">
        <x:f t="shared" si="62"/>
        <x:v>1388.9385919831261</x:v>
      </x:c>
      <x:c r="G276" s="14">
        <x:f t="shared" si="60"/>
        <x:v>1512.06</x:v>
      </x:c>
      <x:c r="H276" s="14">
        <x:f t="shared" si="63"/>
        <x:v>1512.06</x:v>
      </x:c>
      <x:c r="I276" s="14" t="n">
        <x:f>MOD(H276-Settings!$B$32,Settings!$B$33)</x:f>
        <x:v>72.05999999999995</x:v>
      </x:c>
      <x:c r="J276" s="14" t="n">
        <x:f>IF(I276&lt;Settings!$B$30,IF(Settings!$B$30-I276&gt;=E276,H276,H276+(Settings!$B$30-I276)+Settings!$B$31),H276+(Settings!$B$33-I276))</x:f>
        <x:v>1512.06</x:v>
      </x:c>
      <x:c r="K276" s="14">
        <x:f t="shared" si="64"/>
        <x:v>1536.08</x:v>
      </x:c>
      <x:c r="L276" s="14">
        <x:f t="shared" si="65"/>
        <x:v>1536.08</x:v>
      </x:c>
      <x:c r="M276" s="14">
        <x:f t="shared" si="61"/>
        <x:v>1512.2817795624551</x:v>
      </x:c>
      <x:c r="N276" s="14">
        <x:f t="shared" si="66"/>
        <x:v>1536.08</x:v>
      </x:c>
      <x:c r="O276" s="13" t="n">
        <x:f>Arrivals!I276</x:f>
        <x:v>2.769993582681327</x:v>
      </x:c>
      <x:c r="P276" s="14">
        <x:f t="shared" si="67"/>
        <x:v>1538.8499935826812</x:v>
      </x:c>
      <x:c r="Q276" s="14">
        <x:f t="shared" si="68"/>
        <x:v>149.91140159955512</x:v>
      </x:c>
      <x:c r="R276" s="14">
        <x:f t="shared" si="69"/>
        <x:v>123.12140801687383</x:v>
      </x:c>
      <x:c r="S276" s="14">
        <x:f t="shared" si="70"/>
        <x:v>0</x:v>
      </x:c>
      <x:c r="T276" s="14">
        <x:f t="shared" si="71"/>
        <x:v>0</x:v>
      </x:c>
      <x:c r="U276" s="14">
        <x:f t="shared" si="72"/>
        <x:v>123.12140801687383</x:v>
      </x:c>
      <x:c r="V276" t="str">
        <x:f>IF(MOD(C276-Settings!$B$32,Settings!$B$33)&lt;Settings!$B$30,"Up","Down")</x:f>
        <x:v>Down</x:v>
      </x:c>
      <x:c r="W276" s="15" t="n">
        <x:f>IF(OR(E276&gt;Settings!$B$30,Q276&gt;Settings!$B$37),0,1)</x:f>
        <x:v>1</x:v>
      </x:c>
      <x:c r="X276" s="15" t="n">
        <x:f>IF(AND(W276=1,Q276&lt;=Settings!$B$36),1,0)</x:f>
        <x:v>0</x:v>
      </x:c>
    </x:row>
    <x:row r="277">
      <x:c r="A277">
        <x:v>3</x:v>
      </x:c>
      <x:c r="B277">
        <x:v>32</x:v>
      </x:c>
      <x:c r="C277" s="13" t="n">
        <x:f>Arrivals!F277</x:f>
        <x:v>1393.3626177639935</x:v>
      </x:c>
      <x:c r="D277" s="13" t="n">
        <x:f>Arrivals!K277</x:f>
        <x:v>300</x:v>
      </x:c>
      <x:c r="E277" s="14" t="n">
        <x:f>D277*8/Settings!$B$28+Settings!$B$29</x:f>
        <x:v>24.02</x:v>
      </x:c>
      <x:c r="F277" s="14">
        <x:f t="shared" si="62"/>
        <x:v>1393.3626177639935</x:v>
      </x:c>
      <x:c r="G277" s="14">
        <x:f t="shared" si="60"/>
        <x:v>1536.08</x:v>
      </x:c>
      <x:c r="H277" s="14">
        <x:f t="shared" si="63"/>
        <x:v>1536.08</x:v>
      </x:c>
      <x:c r="I277" s="14" t="n">
        <x:f>MOD(H277-Settings!$B$32,Settings!$B$33)</x:f>
        <x:v>96.07999999999993</x:v>
      </x:c>
      <x:c r="J277" s="14" t="n">
        <x:f>IF(I277&lt;Settings!$B$30,IF(Settings!$B$30-I277&gt;=E277,H277,H277+(Settings!$B$30-I277)+Settings!$B$31),H277+(Settings!$B$33-I277))</x:f>
        <x:v>1536.08</x:v>
      </x:c>
      <x:c r="K277" s="14">
        <x:f t="shared" si="64"/>
        <x:v>1560.1</x:v>
      </x:c>
      <x:c r="L277" s="14">
        <x:f t="shared" si="65"/>
        <x:v>1560.1</x:v>
      </x:c>
      <x:c r="M277" s="14">
        <x:f t="shared" si="61"/>
        <x:v>1538.8499935826812</x:v>
      </x:c>
      <x:c r="N277" s="14">
        <x:f t="shared" si="66"/>
        <x:v>1560.1</x:v>
      </x:c>
      <x:c r="O277" s="13" t="n">
        <x:f>Arrivals!I277</x:f>
        <x:v>0.18906749482552931</x:v>
      </x:c>
      <x:c r="P277" s="14">
        <x:f t="shared" si="67"/>
        <x:v>1560.2890674948255</x:v>
      </x:c>
      <x:c r="Q277" s="14">
        <x:f t="shared" si="68"/>
        <x:v>166.92644973083202</x:v>
      </x:c>
      <x:c r="R277" s="14">
        <x:f t="shared" si="69"/>
        <x:v>142.71738223600642</x:v>
      </x:c>
      <x:c r="S277" s="14">
        <x:f t="shared" si="70"/>
        <x:v>0</x:v>
      </x:c>
      <x:c r="T277" s="14">
        <x:f t="shared" si="71"/>
        <x:v>0</x:v>
      </x:c>
      <x:c r="U277" s="14">
        <x:f t="shared" si="72"/>
        <x:v>142.71738223600642</x:v>
      </x:c>
      <x:c r="V277" t="str">
        <x:f>IF(MOD(C277-Settings!$B$32,Settings!$B$33)&lt;Settings!$B$30,"Up","Down")</x:f>
        <x:v>Down</x:v>
      </x:c>
      <x:c r="W277" s="15" t="n">
        <x:f>IF(OR(E277&gt;Settings!$B$30,Q277&gt;Settings!$B$37),0,1)</x:f>
        <x:v>1</x:v>
      </x:c>
      <x:c r="X277" s="15" t="n">
        <x:f>IF(AND(W277=1,Q277&lt;=Settings!$B$36),1,0)</x:f>
        <x:v>0</x:v>
      </x:c>
    </x:row>
    <x:row r="278">
      <x:c r="A278">
        <x:v>3</x:v>
      </x:c>
      <x:c r="B278">
        <x:v>33</x:v>
      </x:c>
      <x:c r="C278" s="13" t="n">
        <x:f>Arrivals!F278</x:f>
        <x:v>1457.8819550725614</x:v>
      </x:c>
      <x:c r="D278" s="13" t="n">
        <x:f>Arrivals!K278</x:f>
        <x:v>300</x:v>
      </x:c>
      <x:c r="E278" s="14" t="n">
        <x:f>D278*8/Settings!$B$28+Settings!$B$29</x:f>
        <x:v>24.02</x:v>
      </x:c>
      <x:c r="F278" s="14">
        <x:f t="shared" si="62"/>
        <x:v>1457.8819550725614</x:v>
      </x:c>
      <x:c r="G278" s="14">
        <x:f t="shared" si="60"/>
        <x:v>1560.1</x:v>
      </x:c>
      <x:c r="H278" s="14">
        <x:f t="shared" si="63"/>
        <x:v>1560.1</x:v>
      </x:c>
      <x:c r="I278" s="14" t="n">
        <x:f>MOD(H278-Settings!$B$32,Settings!$B$33)</x:f>
        <x:v>120.09999999999991</x:v>
      </x:c>
      <x:c r="J278" s="14" t="n">
        <x:f>IF(I278&lt;Settings!$B$30,IF(Settings!$B$30-I278&gt;=E278,H278,H278+(Settings!$B$30-I278)+Settings!$B$31),H278+(Settings!$B$33-I278))</x:f>
        <x:v>1560.1</x:v>
      </x:c>
      <x:c r="K278" s="14">
        <x:f t="shared" si="64"/>
        <x:v>1584.12</x:v>
      </x:c>
      <x:c r="L278" s="14">
        <x:f t="shared" si="65"/>
        <x:v>1584.12</x:v>
      </x:c>
      <x:c r="M278" s="14">
        <x:f t="shared" si="61"/>
        <x:v>1560.2890674948255</x:v>
      </x:c>
      <x:c r="N278" s="14">
        <x:f t="shared" si="66"/>
        <x:v>1584.12</x:v>
      </x:c>
      <x:c r="O278" s="13" t="n">
        <x:f>Arrivals!I278</x:f>
        <x:v>10.750060550941749</x:v>
      </x:c>
      <x:c r="P278" s="14">
        <x:f t="shared" si="67"/>
        <x:v>1594.8700605509416</x:v>
      </x:c>
      <x:c r="Q278" s="14">
        <x:f t="shared" si="68"/>
        <x:v>136.98810547838025</x:v>
      </x:c>
      <x:c r="R278" s="14">
        <x:f t="shared" si="69"/>
        <x:v>102.21804492743854</x:v>
      </x:c>
      <x:c r="S278" s="14">
        <x:f t="shared" si="70"/>
        <x:v>0</x:v>
      </x:c>
      <x:c r="T278" s="14">
        <x:f t="shared" si="71"/>
        <x:v>0</x:v>
      </x:c>
      <x:c r="U278" s="14">
        <x:f t="shared" si="72"/>
        <x:v>102.21804492743854</x:v>
      </x:c>
      <x:c r="V278" t="str">
        <x:f>IF(MOD(C278-Settings!$B$32,Settings!$B$33)&lt;Settings!$B$30,"Up","Down")</x:f>
        <x:v>Up</x:v>
      </x:c>
      <x:c r="W278" s="15" t="n">
        <x:f>IF(OR(E278&gt;Settings!$B$30,Q278&gt;Settings!$B$37),0,1)</x:f>
        <x:v>1</x:v>
      </x:c>
      <x:c r="X278" s="15" t="n">
        <x:f>IF(AND(W278=1,Q278&lt;=Settings!$B$36),1,0)</x:f>
        <x:v>0</x:v>
      </x:c>
    </x:row>
    <x:row r="279">
      <x:c r="A279">
        <x:v>3</x:v>
      </x:c>
      <x:c r="B279">
        <x:v>34</x:v>
      </x:c>
      <x:c r="C279" s="13" t="n">
        <x:f>Arrivals!F279</x:f>
        <x:v>1522.0899449269507</x:v>
      </x:c>
      <x:c r="D279" s="13" t="n">
        <x:f>Arrivals!K279</x:f>
        <x:v>300</x:v>
      </x:c>
      <x:c r="E279" s="14" t="n">
        <x:f>D279*8/Settings!$B$28+Settings!$B$29</x:f>
        <x:v>24.02</x:v>
      </x:c>
      <x:c r="F279" s="14">
        <x:f t="shared" si="62"/>
        <x:v>1522.0899449269507</x:v>
      </x:c>
      <x:c r="G279" s="14" t="n">
        <x:f t="shared" ref="G279:G310" si="73">K278</x:f>
        <x:v>1584.12</x:v>
      </x:c>
      <x:c r="H279" s="14">
        <x:f t="shared" si="63"/>
        <x:v>1584.12</x:v>
      </x:c>
      <x:c r="I279" s="14" t="n">
        <x:f>MOD(H279-Settings!$B$32,Settings!$B$33)</x:f>
        <x:v>144.1199999999999</x:v>
      </x:c>
      <x:c r="J279" s="14" t="n">
        <x:f>IF(I279&lt;Settings!$B$30,IF(Settings!$B$30-I279&gt;=E279,H279,H279+(Settings!$B$30-I279)+Settings!$B$31),H279+(Settings!$B$33-I279))</x:f>
        <x:v>1584.12</x:v>
      </x:c>
      <x:c r="K279" s="14">
        <x:f t="shared" si="64"/>
        <x:v>1608.1399999999999</x:v>
      </x:c>
      <x:c r="L279" s="14">
        <x:f t="shared" si="65"/>
        <x:v>1608.1399999999999</x:v>
      </x:c>
      <x:c r="M279" s="14" t="n">
        <x:f t="shared" ref="M279:M310" si="74">P278</x:f>
        <x:v>1594.8700605509416</x:v>
      </x:c>
      <x:c r="N279" s="14">
        <x:f t="shared" si="66"/>
        <x:v>1608.1399999999999</x:v>
      </x:c>
      <x:c r="O279" s="13" t="n">
        <x:f>Arrivals!I279</x:f>
        <x:v>1.3509067675982127</x:v>
      </x:c>
      <x:c r="P279" s="14">
        <x:f t="shared" si="67"/>
        <x:v>1609.4909067675981</x:v>
      </x:c>
      <x:c r="Q279" s="14">
        <x:f t="shared" si="68"/>
        <x:v>87.400961840647369</x:v>
      </x:c>
      <x:c r="R279" s="14">
        <x:f t="shared" si="69"/>
        <x:v>62.030055073049198</x:v>
      </x:c>
      <x:c r="S279" s="14">
        <x:f t="shared" si="70"/>
        <x:v>0</x:v>
      </x:c>
      <x:c r="T279" s="14">
        <x:f t="shared" si="71"/>
        <x:v>0</x:v>
      </x:c>
      <x:c r="U279" s="14">
        <x:f t="shared" si="72"/>
        <x:v>62.030055073049198</x:v>
      </x:c>
      <x:c r="V279" t="str">
        <x:f>IF(MOD(C279-Settings!$B$32,Settings!$B$33)&lt;Settings!$B$30,"Up","Down")</x:f>
        <x:v>Up</x:v>
      </x:c>
      <x:c r="W279" s="15" t="n">
        <x:f>IF(OR(E279&gt;Settings!$B$30,Q279&gt;Settings!$B$37),0,1)</x:f>
        <x:v>1</x:v>
      </x:c>
      <x:c r="X279" s="15" t="n">
        <x:f>IF(AND(W279=1,Q279&lt;=Settings!$B$36),1,0)</x:f>
        <x:v>1</x:v>
      </x:c>
    </x:row>
    <x:row r="280">
      <x:c r="A280">
        <x:v>3</x:v>
      </x:c>
      <x:c r="B280">
        <x:v>35</x:v>
      </x:c>
      <x:c r="C280" s="13" t="n">
        <x:f>Arrivals!F280</x:f>
        <x:v>1626.1495633101486</x:v>
      </x:c>
      <x:c r="D280" s="13" t="n">
        <x:f>Arrivals!K280</x:f>
        <x:v>300</x:v>
      </x:c>
      <x:c r="E280" s="14" t="n">
        <x:f>D280*8/Settings!$B$28+Settings!$B$29</x:f>
        <x:v>24.02</x:v>
      </x:c>
      <x:c r="F280" s="14">
        <x:f t="shared" si="62"/>
        <x:v>1626.1495633101486</x:v>
      </x:c>
      <x:c r="G280" s="14">
        <x:f t="shared" si="73"/>
        <x:v>1608.1399999999999</x:v>
      </x:c>
      <x:c r="H280" s="14">
        <x:f t="shared" si="63"/>
        <x:v>1626.1495633101486</x:v>
      </x:c>
      <x:c r="I280" s="14" t="n">
        <x:f>MOD(H280-Settings!$B$32,Settings!$B$33)</x:f>
        <x:v>186.14956331014855</x:v>
      </x:c>
      <x:c r="J280" s="14" t="n">
        <x:f>IF(I280&lt;Settings!$B$30,IF(Settings!$B$30-I280&gt;=E280,H280,H280+(Settings!$B$30-I280)+Settings!$B$31),H280+(Settings!$B$33-I280))</x:f>
        <x:v>1626.1495633101486</x:v>
      </x:c>
      <x:c r="K280" s="14">
        <x:f t="shared" si="64"/>
        <x:v>1650.1695633101485</x:v>
      </x:c>
      <x:c r="L280" s="14">
        <x:f t="shared" si="65"/>
        <x:v>1650.1695633101485</x:v>
      </x:c>
      <x:c r="M280" s="14">
        <x:f t="shared" si="74"/>
        <x:v>1609.4909067675981</x:v>
      </x:c>
      <x:c r="N280" s="14">
        <x:f t="shared" si="66"/>
        <x:v>1650.1695633101485</x:v>
      </x:c>
      <x:c r="O280" s="13" t="n">
        <x:f>Arrivals!I280</x:f>
        <x:v>0.20640992717545906</x:v>
      </x:c>
      <x:c r="P280" s="14">
        <x:f t="shared" si="67"/>
        <x:v>1650.3759732373239</x:v>
      </x:c>
      <x:c r="Q280" s="14">
        <x:f t="shared" si="68"/>
        <x:v>24.226409927175382</x:v>
      </x:c>
      <x:c r="R280" s="14">
        <x:f t="shared" si="69"/>
        <x:v>0</x:v>
      </x:c>
      <x:c r="S280" s="14">
        <x:f t="shared" si="70"/>
        <x:v>0</x:v>
      </x:c>
      <x:c r="T280" s="14">
        <x:f t="shared" si="71"/>
        <x:v>0</x:v>
      </x:c>
      <x:c r="U280" s="14">
        <x:f t="shared" si="72"/>
        <x:v>0</x:v>
      </x:c>
      <x:c r="V280" t="str">
        <x:f>IF(MOD(C280-Settings!$B$32,Settings!$B$33)&lt;Settings!$B$30,"Up","Down")</x:f>
        <x:v>Up</x:v>
      </x:c>
      <x:c r="W280" s="15" t="n">
        <x:f>IF(OR(E280&gt;Settings!$B$30,Q280&gt;Settings!$B$37),0,1)</x:f>
        <x:v>1</x:v>
      </x:c>
      <x:c r="X280" s="15" t="n">
        <x:f>IF(AND(W280=1,Q280&lt;=Settings!$B$36),1,0)</x:f>
        <x:v>1</x:v>
      </x:c>
    </x:row>
    <x:row r="281">
      <x:c r="A281">
        <x:v>3</x:v>
      </x:c>
      <x:c r="B281">
        <x:v>36</x:v>
      </x:c>
      <x:c r="C281" s="13" t="n">
        <x:f>Arrivals!F281</x:f>
        <x:v>1643.0754276849589</x:v>
      </x:c>
      <x:c r="D281" s="13" t="n">
        <x:f>Arrivals!K281</x:f>
        <x:v>300</x:v>
      </x:c>
      <x:c r="E281" s="14" t="n">
        <x:f>D281*8/Settings!$B$28+Settings!$B$29</x:f>
        <x:v>24.02</x:v>
      </x:c>
      <x:c r="F281" s="14">
        <x:f t="shared" si="62"/>
        <x:v>1643.0754276849589</x:v>
      </x:c>
      <x:c r="G281" s="14">
        <x:f t="shared" si="73"/>
        <x:v>1650.1695633101485</x:v>
      </x:c>
      <x:c r="H281" s="14">
        <x:f t="shared" si="63"/>
        <x:v>1650.1695633101485</x:v>
      </x:c>
      <x:c r="I281" s="14" t="n">
        <x:f>MOD(H281-Settings!$B$32,Settings!$B$33)</x:f>
        <x:v>210.16956331014853</x:v>
      </x:c>
      <x:c r="J281" s="14" t="n">
        <x:f>IF(I281&lt;Settings!$B$30,IF(Settings!$B$30-I281&gt;=E281,H281,H281+(Settings!$B$30-I281)+Settings!$B$31),H281+(Settings!$B$33-I281))</x:f>
        <x:v>1650.1695633101485</x:v>
      </x:c>
      <x:c r="K281" s="14">
        <x:f t="shared" si="64"/>
        <x:v>1674.1895633101485</x:v>
      </x:c>
      <x:c r="L281" s="14">
        <x:f t="shared" si="65"/>
        <x:v>1674.1895633101485</x:v>
      </x:c>
      <x:c r="M281" s="14">
        <x:f t="shared" si="74"/>
        <x:v>1650.3759732373239</x:v>
      </x:c>
      <x:c r="N281" s="14">
        <x:f t="shared" si="66"/>
        <x:v>1674.1895633101485</x:v>
      </x:c>
      <x:c r="O281" s="13" t="n">
        <x:f>Arrivals!I281</x:f>
        <x:v>1.3470635129606208</x:v>
      </x:c>
      <x:c r="P281" s="14">
        <x:f t="shared" si="67"/>
        <x:v>1675.5366268231091</x:v>
      </x:c>
      <x:c r="Q281" s="14">
        <x:f t="shared" si="68"/>
        <x:v>32.461199138150278</x:v>
      </x:c>
      <x:c r="R281" s="14">
        <x:f t="shared" si="69"/>
        <x:v>7.094135625189665</x:v>
      </x:c>
      <x:c r="S281" s="14">
        <x:f t="shared" si="70"/>
        <x:v>0</x:v>
      </x:c>
      <x:c r="T281" s="14">
        <x:f t="shared" si="71"/>
        <x:v>0</x:v>
      </x:c>
      <x:c r="U281" s="14">
        <x:f t="shared" si="72"/>
        <x:v>7.094135625189665</x:v>
      </x:c>
      <x:c r="V281" t="str">
        <x:f>IF(MOD(C281-Settings!$B$32,Settings!$B$33)&lt;Settings!$B$30,"Up","Down")</x:f>
        <x:v>Up</x:v>
      </x:c>
      <x:c r="W281" s="15" t="n">
        <x:f>IF(OR(E281&gt;Settings!$B$30,Q281&gt;Settings!$B$37),0,1)</x:f>
        <x:v>1</x:v>
      </x:c>
      <x:c r="X281" s="15" t="n">
        <x:f>IF(AND(W281=1,Q281&lt;=Settings!$B$36),1,0)</x:f>
        <x:v>1</x:v>
      </x:c>
    </x:row>
    <x:row r="282">
      <x:c r="A282">
        <x:v>3</x:v>
      </x:c>
      <x:c r="B282">
        <x:v>37</x:v>
      </x:c>
      <x:c r="C282" s="13" t="n">
        <x:f>Arrivals!F282</x:f>
        <x:v>1653.6206730049632</x:v>
      </x:c>
      <x:c r="D282" s="13" t="n">
        <x:f>Arrivals!K282</x:f>
        <x:v>300</x:v>
      </x:c>
      <x:c r="E282" s="14" t="n">
        <x:f>D282*8/Settings!$B$28+Settings!$B$29</x:f>
        <x:v>24.02</x:v>
      </x:c>
      <x:c r="F282" s="14">
        <x:f t="shared" si="62"/>
        <x:v>1653.6206730049632</x:v>
      </x:c>
      <x:c r="G282" s="14">
        <x:f t="shared" si="73"/>
        <x:v>1674.1895633101485</x:v>
      </x:c>
      <x:c r="H282" s="14">
        <x:f t="shared" si="63"/>
        <x:v>1674.1895633101485</x:v>
      </x:c>
      <x:c r="I282" s="14" t="n">
        <x:f>MOD(H282-Settings!$B$32,Settings!$B$33)</x:f>
        <x:v>234.18956331014851</x:v>
      </x:c>
      <x:c r="J282" s="14" t="n">
        <x:f>IF(I282&lt;Settings!$B$30,IF(Settings!$B$30-I282&gt;=E282,H282,H282+(Settings!$B$30-I282)+Settings!$B$31),H282+(Settings!$B$33-I282))</x:f>
        <x:v>1674.1895633101485</x:v>
      </x:c>
      <x:c r="K282" s="14">
        <x:f t="shared" si="64"/>
        <x:v>1698.2095633101485</x:v>
      </x:c>
      <x:c r="L282" s="14">
        <x:f t="shared" si="65"/>
        <x:v>1698.2095633101485</x:v>
      </x:c>
      <x:c r="M282" s="14">
        <x:f t="shared" si="74"/>
        <x:v>1675.5366268231091</x:v>
      </x:c>
      <x:c r="N282" s="14">
        <x:f t="shared" si="66"/>
        <x:v>1698.2095633101485</x:v>
      </x:c>
      <x:c r="O282" s="13" t="n">
        <x:f>Arrivals!I282</x:f>
        <x:v>2.97481661043842</x:v>
      </x:c>
      <x:c r="P282" s="14">
        <x:f t="shared" si="67"/>
        <x:v>1701.1843799205869</x:v>
      </x:c>
      <x:c r="Q282" s="14">
        <x:f t="shared" si="68"/>
        <x:v>47.563706915623698</x:v>
      </x:c>
      <x:c r="R282" s="14">
        <x:f t="shared" si="69"/>
        <x:v>20.568890305185278</x:v>
      </x:c>
      <x:c r="S282" s="14">
        <x:f t="shared" si="70"/>
        <x:v>0</x:v>
      </x:c>
      <x:c r="T282" s="14">
        <x:f t="shared" si="71"/>
        <x:v>0</x:v>
      </x:c>
      <x:c r="U282" s="14">
        <x:f t="shared" si="72"/>
        <x:v>20.568890305185278</x:v>
      </x:c>
      <x:c r="V282" t="str">
        <x:f>IF(MOD(C282-Settings!$B$32,Settings!$B$33)&lt;Settings!$B$30,"Up","Down")</x:f>
        <x:v>Up</x:v>
      </x:c>
      <x:c r="W282" s="15" t="n">
        <x:f>IF(OR(E282&gt;Settings!$B$30,Q282&gt;Settings!$B$37),0,1)</x:f>
        <x:v>1</x:v>
      </x:c>
      <x:c r="X282" s="15" t="n">
        <x:f>IF(AND(W282=1,Q282&lt;=Settings!$B$36),1,0)</x:f>
        <x:v>1</x:v>
      </x:c>
    </x:row>
    <x:row r="283">
      <x:c r="A283">
        <x:v>3</x:v>
      </x:c>
      <x:c r="B283">
        <x:v>38</x:v>
      </x:c>
      <x:c r="C283" s="13" t="n">
        <x:f>Arrivals!F283</x:f>
        <x:v>1781.3855273144497</x:v>
      </x:c>
      <x:c r="D283" s="13" t="n">
        <x:f>Arrivals!K283</x:f>
        <x:v>300</x:v>
      </x:c>
      <x:c r="E283" s="14" t="n">
        <x:f>D283*8/Settings!$B$28+Settings!$B$29</x:f>
        <x:v>24.02</x:v>
      </x:c>
      <x:c r="F283" s="14">
        <x:f t="shared" si="62"/>
        <x:v>1781.3855273144497</x:v>
      </x:c>
      <x:c r="G283" s="14">
        <x:f t="shared" si="73"/>
        <x:v>1698.2095633101485</x:v>
      </x:c>
      <x:c r="H283" s="14">
        <x:f t="shared" si="63"/>
        <x:v>1781.3855273144497</x:v>
      </x:c>
      <x:c r="I283" s="14" t="n">
        <x:f>MOD(H283-Settings!$B$32,Settings!$B$33)</x:f>
        <x:v>341.38552731444975</x:v>
      </x:c>
      <x:c r="J283" s="14" t="n">
        <x:f>IF(I283&lt;Settings!$B$30,IF(Settings!$B$30-I283&gt;=E283,H283,H283+(Settings!$B$30-I283)+Settings!$B$31),H283+(Settings!$B$33-I283))</x:f>
        <x:v>1781.3855273144497</x:v>
      </x:c>
      <x:c r="K283" s="14">
        <x:f t="shared" si="64"/>
        <x:v>1805.4055273144497</x:v>
      </x:c>
      <x:c r="L283" s="14">
        <x:f t="shared" si="65"/>
        <x:v>1805.4055273144497</x:v>
      </x:c>
      <x:c r="M283" s="14">
        <x:f t="shared" si="74"/>
        <x:v>1701.1843799205869</x:v>
      </x:c>
      <x:c r="N283" s="14">
        <x:f t="shared" si="66"/>
        <x:v>1805.4055273144497</x:v>
      </x:c>
      <x:c r="O283" s="13" t="n">
        <x:f>Arrivals!I283</x:f>
        <x:v>6.3299139930437915</x:v>
      </x:c>
      <x:c r="P283" s="14">
        <x:f t="shared" si="67"/>
        <x:v>1811.7354413074936</x:v>
      </x:c>
      <x:c r="Q283" s="14">
        <x:f t="shared" si="68"/>
        <x:v>30.349913993043856</x:v>
      </x:c>
      <x:c r="R283" s="14">
        <x:f t="shared" si="69"/>
        <x:v>0</x:v>
      </x:c>
      <x:c r="S283" s="14">
        <x:f t="shared" si="70"/>
        <x:v>0</x:v>
      </x:c>
      <x:c r="T283" s="14">
        <x:f t="shared" si="71"/>
        <x:v>0</x:v>
      </x:c>
      <x:c r="U283" s="14">
        <x:f t="shared" si="72"/>
        <x:v>0</x:v>
      </x:c>
      <x:c r="V283" t="str">
        <x:f>IF(MOD(C283-Settings!$B$32,Settings!$B$33)&lt;Settings!$B$30,"Up","Down")</x:f>
        <x:v>Up</x:v>
      </x:c>
      <x:c r="W283" s="15" t="n">
        <x:f>IF(OR(E283&gt;Settings!$B$30,Q283&gt;Settings!$B$37),0,1)</x:f>
        <x:v>1</x:v>
      </x:c>
      <x:c r="X283" s="15" t="n">
        <x:f>IF(AND(W283=1,Q283&lt;=Settings!$B$36),1,0)</x:f>
        <x:v>1</x:v>
      </x:c>
    </x:row>
    <x:row r="284">
      <x:c r="A284">
        <x:v>3</x:v>
      </x:c>
      <x:c r="B284">
        <x:v>39</x:v>
      </x:c>
      <x:c r="C284" s="13" t="n">
        <x:f>Arrivals!F284</x:f>
        <x:v>1826.8554995125376</x:v>
      </x:c>
      <x:c r="D284" s="13" t="n">
        <x:f>Arrivals!K284</x:f>
        <x:v>300</x:v>
      </x:c>
      <x:c r="E284" s="14" t="n">
        <x:f>D284*8/Settings!$B$28+Settings!$B$29</x:f>
        <x:v>24.02</x:v>
      </x:c>
      <x:c r="F284" s="14">
        <x:f t="shared" si="62"/>
        <x:v>1826.8554995125376</x:v>
      </x:c>
      <x:c r="G284" s="14">
        <x:f t="shared" si="73"/>
        <x:v>1805.4055273144497</x:v>
      </x:c>
      <x:c r="H284" s="14">
        <x:f t="shared" si="63"/>
        <x:v>1826.8554995125376</x:v>
      </x:c>
      <x:c r="I284" s="14" t="n">
        <x:f>MOD(H284-Settings!$B$32,Settings!$B$33)</x:f>
        <x:v>386.85549951253756</x:v>
      </x:c>
      <x:c r="J284" s="14" t="n">
        <x:f>IF(I284&lt;Settings!$B$30,IF(Settings!$B$30-I284&gt;=E284,H284,H284+(Settings!$B$30-I284)+Settings!$B$31),H284+(Settings!$B$33-I284))</x:f>
        <x:v>1826.8554995125376</x:v>
      </x:c>
      <x:c r="K284" s="14">
        <x:f t="shared" si="64"/>
        <x:v>1850.8754995125375</x:v>
      </x:c>
      <x:c r="L284" s="14">
        <x:f t="shared" si="65"/>
        <x:v>1850.8754995125375</x:v>
      </x:c>
      <x:c r="M284" s="14">
        <x:f t="shared" si="74"/>
        <x:v>1811.7354413074936</x:v>
      </x:c>
      <x:c r="N284" s="14">
        <x:f t="shared" si="66"/>
        <x:v>1850.8754995125375</x:v>
      </x:c>
      <x:c r="O284" s="13" t="n">
        <x:f>Arrivals!I284</x:f>
        <x:v>5.482058914234676</x:v>
      </x:c>
      <x:c r="P284" s="14">
        <x:f t="shared" si="67"/>
        <x:v>1856.3575584267721</x:v>
      </x:c>
      <x:c r="Q284" s="14">
        <x:f t="shared" si="68"/>
        <x:v>29.502058914234567</x:v>
      </x:c>
      <x:c r="R284" s="14">
        <x:f t="shared" si="69"/>
        <x:v>0</x:v>
      </x:c>
      <x:c r="S284" s="14">
        <x:f t="shared" si="70"/>
        <x:v>0</x:v>
      </x:c>
      <x:c r="T284" s="14">
        <x:f t="shared" si="71"/>
        <x:v>0</x:v>
      </x:c>
      <x:c r="U284" s="14">
        <x:f t="shared" si="72"/>
        <x:v>0</x:v>
      </x:c>
      <x:c r="V284" t="str">
        <x:f>IF(MOD(C284-Settings!$B$32,Settings!$B$33)&lt;Settings!$B$30,"Up","Down")</x:f>
        <x:v>Up</x:v>
      </x:c>
      <x:c r="W284" s="15" t="n">
        <x:f>IF(OR(E284&gt;Settings!$B$30,Q284&gt;Settings!$B$37),0,1)</x:f>
        <x:v>1</x:v>
      </x:c>
      <x:c r="X284" s="15" t="n">
        <x:f>IF(AND(W284=1,Q284&lt;=Settings!$B$36),1,0)</x:f>
        <x:v>1</x:v>
      </x:c>
    </x:row>
    <x:row r="285">
      <x:c r="A285">
        <x:v>3</x:v>
      </x:c>
      <x:c r="B285">
        <x:v>40</x:v>
      </x:c>
      <x:c r="C285" s="13" t="n">
        <x:f>Arrivals!F285</x:f>
        <x:v>1953.127629510915</x:v>
      </x:c>
      <x:c r="D285" s="13" t="n">
        <x:f>Arrivals!K285</x:f>
        <x:v>300</x:v>
      </x:c>
      <x:c r="E285" s="14" t="n">
        <x:f>D285*8/Settings!$B$28+Settings!$B$29</x:f>
        <x:v>24.02</x:v>
      </x:c>
      <x:c r="F285" s="14">
        <x:f t="shared" si="62"/>
        <x:v>1953.1276295109151</x:v>
      </x:c>
      <x:c r="G285" s="14">
        <x:f t="shared" si="73"/>
        <x:v>1850.8754995125375</x:v>
      </x:c>
      <x:c r="H285" s="14">
        <x:f t="shared" si="63"/>
        <x:v>1953.1276295109151</x:v>
      </x:c>
      <x:c r="I285" s="14" t="n">
        <x:f>MOD(H285-Settings!$B$32,Settings!$B$33)</x:f>
        <x:v>513.1276295109151</x:v>
      </x:c>
      <x:c r="J285" s="14" t="n">
        <x:f>IF(I285&lt;Settings!$B$30,IF(Settings!$B$30-I285&gt;=E285,H285,H285+(Settings!$B$30-I285)+Settings!$B$31),H285+(Settings!$B$33-I285))</x:f>
        <x:v>1953.127629510915</x:v>
      </x:c>
      <x:c r="K285" s="14">
        <x:f t="shared" si="64"/>
        <x:v>1977.1476295109151</x:v>
      </x:c>
      <x:c r="L285" s="14">
        <x:f t="shared" si="65"/>
        <x:v>1977.1476295109151</x:v>
      </x:c>
      <x:c r="M285" s="14">
        <x:f t="shared" si="74"/>
        <x:v>1856.3575584267721</x:v>
      </x:c>
      <x:c r="N285" s="14">
        <x:f t="shared" si="66"/>
        <x:v>1977.1476295109151</x:v>
      </x:c>
      <x:c r="O285" s="13" t="n">
        <x:f>Arrivals!I285</x:f>
        <x:v>2.1931086102817123</x:v>
      </x:c>
      <x:c r="P285" s="14">
        <x:f t="shared" si="67"/>
        <x:v>1979.3407381211969</x:v>
      </x:c>
      <x:c r="Q285" s="14">
        <x:f t="shared" si="68"/>
        <x:v>26.213108610281779</x:v>
      </x:c>
      <x:c r="R285" s="14">
        <x:f t="shared" si="69"/>
        <x:v>0</x:v>
      </x:c>
      <x:c r="S285" s="14">
        <x:f t="shared" si="70"/>
        <x:v>0</x:v>
      </x:c>
      <x:c r="T285" s="14">
        <x:f t="shared" si="71"/>
        <x:v>0</x:v>
      </x:c>
      <x:c r="U285" s="14">
        <x:f t="shared" si="72"/>
        <x:v>0</x:v>
      </x:c>
      <x:c r="V285" t="str">
        <x:f>IF(MOD(C285-Settings!$B$32,Settings!$B$33)&lt;Settings!$B$30,"Up","Down")</x:f>
        <x:v>Up</x:v>
      </x:c>
      <x:c r="W285" s="15" t="n">
        <x:f>IF(OR(E285&gt;Settings!$B$30,Q285&gt;Settings!$B$37),0,1)</x:f>
        <x:v>1</x:v>
      </x:c>
      <x:c r="X285" s="15" t="n">
        <x:f>IF(AND(W285=1,Q285&lt;=Settings!$B$36),1,0)</x:f>
        <x:v>1</x:v>
      </x:c>
    </x:row>
    <x:row r="286">
      <x:c r="A286">
        <x:v>3</x:v>
      </x:c>
      <x:c r="B286">
        <x:v>41</x:v>
      </x:c>
      <x:c r="C286" s="13" t="n">
        <x:f>Arrivals!F286</x:f>
        <x:v>1965.6451315445115</x:v>
      </x:c>
      <x:c r="D286" s="13" t="n">
        <x:f>Arrivals!K286</x:f>
        <x:v>300</x:v>
      </x:c>
      <x:c r="E286" s="14" t="n">
        <x:f>D286*8/Settings!$B$28+Settings!$B$29</x:f>
        <x:v>24.02</x:v>
      </x:c>
      <x:c r="F286" s="14">
        <x:f t="shared" si="62"/>
        <x:v>1965.6451315445115</x:v>
      </x:c>
      <x:c r="G286" s="14">
        <x:f t="shared" si="73"/>
        <x:v>1977.1476295109151</x:v>
      </x:c>
      <x:c r="H286" s="14">
        <x:f t="shared" si="63"/>
        <x:v>1977.1476295109151</x:v>
      </x:c>
      <x:c r="I286" s="14" t="n">
        <x:f>MOD(H286-Settings!$B$32,Settings!$B$33)</x:f>
        <x:v>537.1476295109151</x:v>
      </x:c>
      <x:c r="J286" s="14" t="n">
        <x:f>IF(I286&lt;Settings!$B$30,IF(Settings!$B$30-I286&gt;=E286,H286,H286+(Settings!$B$30-I286)+Settings!$B$31),H286+(Settings!$B$33-I286))</x:f>
        <x:v>1977.147629510915</x:v>
      </x:c>
      <x:c r="K286" s="14">
        <x:f t="shared" si="64"/>
        <x:v>2001.167629510915</x:v>
      </x:c>
      <x:c r="L286" s="14">
        <x:f t="shared" si="65"/>
        <x:v>2001.167629510915</x:v>
      </x:c>
      <x:c r="M286" s="14">
        <x:f t="shared" si="74"/>
        <x:v>1979.3407381211969</x:v>
      </x:c>
      <x:c r="N286" s="14">
        <x:f t="shared" si="66"/>
        <x:v>2001.167629510915</x:v>
      </x:c>
      <x:c r="O286" s="13" t="n">
        <x:f>Arrivals!I286</x:f>
        <x:v>2.646892502950165</x:v>
      </x:c>
      <x:c r="P286" s="14">
        <x:f t="shared" si="67"/>
        <x:v>2003.8145220138651</x:v>
      </x:c>
      <x:c r="Q286" s="14">
        <x:f t="shared" si="68"/>
        <x:v>38.16939046935363</x:v>
      </x:c>
      <x:c r="R286" s="14">
        <x:f t="shared" si="69"/>
        <x:v>11.502497966403553</x:v>
      </x:c>
      <x:c r="S286" s="14">
        <x:f t="shared" si="70"/>
        <x:v>0</x:v>
      </x:c>
      <x:c r="T286" s="14">
        <x:f t="shared" si="71"/>
        <x:v>0</x:v>
      </x:c>
      <x:c r="U286" s="14">
        <x:f t="shared" si="72"/>
        <x:v>11.502497966403553</x:v>
      </x:c>
      <x:c r="V286" t="str">
        <x:f>IF(MOD(C286-Settings!$B$32,Settings!$B$33)&lt;Settings!$B$30,"Up","Down")</x:f>
        <x:v>Up</x:v>
      </x:c>
      <x:c r="W286" s="15" t="n">
        <x:f>IF(OR(E286&gt;Settings!$B$30,Q286&gt;Settings!$B$37),0,1)</x:f>
        <x:v>1</x:v>
      </x:c>
      <x:c r="X286" s="15" t="n">
        <x:f>IF(AND(W286=1,Q286&lt;=Settings!$B$36),1,0)</x:f>
        <x:v>1</x:v>
      </x:c>
    </x:row>
    <x:row r="287">
      <x:c r="A287">
        <x:v>3</x:v>
      </x:c>
      <x:c r="B287">
        <x:v>42</x:v>
      </x:c>
      <x:c r="C287" s="13" t="n">
        <x:f>Arrivals!F287</x:f>
        <x:v>2052.7547934938634</x:v>
      </x:c>
      <x:c r="D287" s="13" t="n">
        <x:f>Arrivals!K287</x:f>
        <x:v>300</x:v>
      </x:c>
      <x:c r="E287" s="14" t="n">
        <x:f>D287*8/Settings!$B$28+Settings!$B$29</x:f>
        <x:v>24.02</x:v>
      </x:c>
      <x:c r="F287" s="14">
        <x:f t="shared" si="62"/>
        <x:v>2052.7547934938634</x:v>
      </x:c>
      <x:c r="G287" s="14">
        <x:f t="shared" si="73"/>
        <x:v>2001.167629510915</x:v>
      </x:c>
      <x:c r="H287" s="14">
        <x:f t="shared" si="63"/>
        <x:v>2052.7547934938634</x:v>
      </x:c>
      <x:c r="I287" s="14" t="n">
        <x:f>MOD(H287-Settings!$B$32,Settings!$B$33)</x:f>
        <x:v>612.7547934938634</x:v>
      </x:c>
      <x:c r="J287" s="14" t="n">
        <x:f>IF(I287&lt;Settings!$B$30,IF(Settings!$B$30-I287&gt;=E287,H287,H287+(Settings!$B$30-I287)+Settings!$B$31),H287+(Settings!$B$33-I287))</x:f>
        <x:v>2160</x:v>
      </x:c>
      <x:c r="K287" s="14">
        <x:f t="shared" si="64"/>
        <x:v>2184.02</x:v>
      </x:c>
      <x:c r="L287" s="14">
        <x:f t="shared" si="65"/>
        <x:v>2184.02</x:v>
      </x:c>
      <x:c r="M287" s="14">
        <x:f t="shared" si="74"/>
        <x:v>2003.8145220138651</x:v>
      </x:c>
      <x:c r="N287" s="14">
        <x:f t="shared" si="66"/>
        <x:v>2184.02</x:v>
      </x:c>
      <x:c r="O287" s="13" t="n">
        <x:f>Arrivals!I287</x:f>
        <x:v>1.0717474354259882</x:v>
      </x:c>
      <x:c r="P287" s="14">
        <x:f t="shared" si="67"/>
        <x:v>2185.091747435426</x:v>
      </x:c>
      <x:c r="Q287" s="14">
        <x:f t="shared" si="68"/>
        <x:v>132.33695394156257</x:v>
      </x:c>
      <x:c r="R287" s="14">
        <x:f t="shared" si="69"/>
        <x:v>0</x:v>
      </x:c>
      <x:c r="S287" s="14">
        <x:f t="shared" si="70"/>
        <x:v>107.24520650613658</x:v>
      </x:c>
      <x:c r="T287" s="14">
        <x:f t="shared" si="71"/>
        <x:v>0</x:v>
      </x:c>
      <x:c r="U287" s="14">
        <x:f t="shared" si="72"/>
        <x:v>107.24520650613658</x:v>
      </x:c>
      <x:c r="V287" t="str">
        <x:f>IF(MOD(C287-Settings!$B$32,Settings!$B$33)&lt;Settings!$B$30,"Up","Down")</x:f>
        <x:v>Down</x:v>
      </x:c>
      <x:c r="W287" s="15" t="n">
        <x:f>IF(OR(E287&gt;Settings!$B$30,Q287&gt;Settings!$B$37),0,1)</x:f>
        <x:v>1</x:v>
      </x:c>
      <x:c r="X287" s="15" t="n">
        <x:f>IF(AND(W287=1,Q287&lt;=Settings!$B$36),1,0)</x:f>
        <x:v>0</x:v>
      </x:c>
    </x:row>
    <x:row r="288">
      <x:c r="A288">
        <x:v>3</x:v>
      </x:c>
      <x:c r="B288">
        <x:v>43</x:v>
      </x:c>
      <x:c r="C288" s="13" t="n">
        <x:f>Arrivals!F288</x:f>
        <x:v>2142.561565659755</x:v>
      </x:c>
      <x:c r="D288" s="13" t="n">
        <x:f>Arrivals!K288</x:f>
        <x:v>300</x:v>
      </x:c>
      <x:c r="E288" s="14" t="n">
        <x:f>D288*8/Settings!$B$28+Settings!$B$29</x:f>
        <x:v>24.02</x:v>
      </x:c>
      <x:c r="F288" s="14">
        <x:f t="shared" si="62"/>
        <x:v>2142.5615656597552</x:v>
      </x:c>
      <x:c r="G288" s="14">
        <x:f t="shared" si="73"/>
        <x:v>2184.02</x:v>
      </x:c>
      <x:c r="H288" s="14">
        <x:f t="shared" si="63"/>
        <x:v>2184.02</x:v>
      </x:c>
      <x:c r="I288" s="14" t="n">
        <x:f>MOD(H288-Settings!$B$32,Settings!$B$33)</x:f>
        <x:v>24.019999999999982</x:v>
      </x:c>
      <x:c r="J288" s="14" t="n">
        <x:f>IF(I288&lt;Settings!$B$30,IF(Settings!$B$30-I288&gt;=E288,H288,H288+(Settings!$B$30-I288)+Settings!$B$31),H288+(Settings!$B$33-I288))</x:f>
        <x:v>2184.02</x:v>
      </x:c>
      <x:c r="K288" s="14">
        <x:f t="shared" si="64"/>
        <x:v>2208.04</x:v>
      </x:c>
      <x:c r="L288" s="14">
        <x:f t="shared" si="65"/>
        <x:v>2208.04</x:v>
      </x:c>
      <x:c r="M288" s="14">
        <x:f t="shared" si="74"/>
        <x:v>2185.091747435426</x:v>
      </x:c>
      <x:c r="N288" s="14">
        <x:f t="shared" si="66"/>
        <x:v>2208.04</x:v>
      </x:c>
      <x:c r="O288" s="13" t="n">
        <x:f>Arrivals!I288</x:f>
        <x:v>1.9326287562379814</x:v>
      </x:c>
      <x:c r="P288" s="14">
        <x:f t="shared" si="67"/>
        <x:v>2209.972628756238</x:v>
      </x:c>
      <x:c r="Q288" s="14">
        <x:f t="shared" si="68"/>
        <x:v>67.411063096482849</x:v>
      </x:c>
      <x:c r="R288" s="14">
        <x:f t="shared" si="69"/>
        <x:v>41.458434340244821</x:v>
      </x:c>
      <x:c r="S288" s="14">
        <x:f t="shared" si="70"/>
        <x:v>0</x:v>
      </x:c>
      <x:c r="T288" s="14">
        <x:f t="shared" si="71"/>
        <x:v>0</x:v>
      </x:c>
      <x:c r="U288" s="14">
        <x:f t="shared" si="72"/>
        <x:v>41.458434340244821</x:v>
      </x:c>
      <x:c r="V288" t="str">
        <x:f>IF(MOD(C288-Settings!$B$32,Settings!$B$33)&lt;Settings!$B$30,"Up","Down")</x:f>
        <x:v>Down</x:v>
      </x:c>
      <x:c r="W288" s="15" t="n">
        <x:f>IF(OR(E288&gt;Settings!$B$30,Q288&gt;Settings!$B$37),0,1)</x:f>
        <x:v>1</x:v>
      </x:c>
      <x:c r="X288" s="15" t="n">
        <x:f>IF(AND(W288=1,Q288&lt;=Settings!$B$36),1,0)</x:f>
        <x:v>1</x:v>
      </x:c>
    </x:row>
    <x:row r="289">
      <x:c r="A289">
        <x:v>3</x:v>
      </x:c>
      <x:c r="B289">
        <x:v>44</x:v>
      </x:c>
      <x:c r="C289" s="13" t="n">
        <x:f>Arrivals!F289</x:f>
        <x:v>2226.8809425850322</x:v>
      </x:c>
      <x:c r="D289" s="13" t="n">
        <x:f>Arrivals!K289</x:f>
        <x:v>300</x:v>
      </x:c>
      <x:c r="E289" s="14" t="n">
        <x:f>D289*8/Settings!$B$28+Settings!$B$29</x:f>
        <x:v>24.02</x:v>
      </x:c>
      <x:c r="F289" s="14">
        <x:f t="shared" si="62"/>
        <x:v>2226.8809425850322</x:v>
      </x:c>
      <x:c r="G289" s="14">
        <x:f t="shared" si="73"/>
        <x:v>2208.04</x:v>
      </x:c>
      <x:c r="H289" s="14">
        <x:f t="shared" si="63"/>
        <x:v>2226.8809425850322</x:v>
      </x:c>
      <x:c r="I289" s="14" t="n">
        <x:f>MOD(H289-Settings!$B$32,Settings!$B$33)</x:f>
        <x:v>66.88094258503224</x:v>
      </x:c>
      <x:c r="J289" s="14" t="n">
        <x:f>IF(I289&lt;Settings!$B$30,IF(Settings!$B$30-I289&gt;=E289,H289,H289+(Settings!$B$30-I289)+Settings!$B$31),H289+(Settings!$B$33-I289))</x:f>
        <x:v>2226.8809425850322</x:v>
      </x:c>
      <x:c r="K289" s="14">
        <x:f t="shared" si="64"/>
        <x:v>2250.9009425850322</x:v>
      </x:c>
      <x:c r="L289" s="14">
        <x:f t="shared" si="65"/>
        <x:v>2250.9009425850322</x:v>
      </x:c>
      <x:c r="M289" s="14">
        <x:f t="shared" si="74"/>
        <x:v>2209.972628756238</x:v>
      </x:c>
      <x:c r="N289" s="14">
        <x:f t="shared" si="66"/>
        <x:v>2250.9009425850322</x:v>
      </x:c>
      <x:c r="O289" s="13" t="n">
        <x:f>Arrivals!I289</x:f>
        <x:v>8.835755612402254</x:v>
      </x:c>
      <x:c r="P289" s="14">
        <x:f t="shared" si="67"/>
        <x:v>2259.7366981974346</x:v>
      </x:c>
      <x:c r="Q289" s="14">
        <x:f t="shared" si="68"/>
        <x:v>32.85575561240239</x:v>
      </x:c>
      <x:c r="R289" s="14">
        <x:f t="shared" si="69"/>
        <x:v>0</x:v>
      </x:c>
      <x:c r="S289" s="14">
        <x:f t="shared" si="70"/>
        <x:v>0</x:v>
      </x:c>
      <x:c r="T289" s="14">
        <x:f t="shared" si="71"/>
        <x:v>0</x:v>
      </x:c>
      <x:c r="U289" s="14">
        <x:f t="shared" si="72"/>
        <x:v>0</x:v>
      </x:c>
      <x:c r="V289" t="str">
        <x:f>IF(MOD(C289-Settings!$B$32,Settings!$B$33)&lt;Settings!$B$30,"Up","Down")</x:f>
        <x:v>Up</x:v>
      </x:c>
      <x:c r="W289" s="15" t="n">
        <x:f>IF(OR(E289&gt;Settings!$B$30,Q289&gt;Settings!$B$37),0,1)</x:f>
        <x:v>1</x:v>
      </x:c>
      <x:c r="X289" s="15" t="n">
        <x:f>IF(AND(W289=1,Q289&lt;=Settings!$B$36),1,0)</x:f>
        <x:v>1</x:v>
      </x:c>
    </x:row>
    <x:row r="290">
      <x:c r="A290">
        <x:v>3</x:v>
      </x:c>
      <x:c r="B290">
        <x:v>45</x:v>
      </x:c>
      <x:c r="C290" s="13" t="n">
        <x:f>Arrivals!F290</x:f>
        <x:v>2262.4758396592947</x:v>
      </x:c>
      <x:c r="D290" s="13" t="n">
        <x:f>Arrivals!K290</x:f>
        <x:v>300</x:v>
      </x:c>
      <x:c r="E290" s="14" t="n">
        <x:f>D290*8/Settings!$B$28+Settings!$B$29</x:f>
        <x:v>24.02</x:v>
      </x:c>
      <x:c r="F290" s="14">
        <x:f t="shared" si="62"/>
        <x:v>2262.4758396592947</x:v>
      </x:c>
      <x:c r="G290" s="14">
        <x:f t="shared" si="73"/>
        <x:v>2250.9009425850322</x:v>
      </x:c>
      <x:c r="H290" s="14">
        <x:f t="shared" si="63"/>
        <x:v>2262.4758396592947</x:v>
      </x:c>
      <x:c r="I290" s="14" t="n">
        <x:f>MOD(H290-Settings!$B$32,Settings!$B$33)</x:f>
        <x:v>102.4758396592947</x:v>
      </x:c>
      <x:c r="J290" s="14" t="n">
        <x:f>IF(I290&lt;Settings!$B$30,IF(Settings!$B$30-I290&gt;=E290,H290,H290+(Settings!$B$30-I290)+Settings!$B$31),H290+(Settings!$B$33-I290))</x:f>
        <x:v>2262.4758396592947</x:v>
      </x:c>
      <x:c r="K290" s="14">
        <x:f t="shared" si="64"/>
        <x:v>2286.4958396592947</x:v>
      </x:c>
      <x:c r="L290" s="14">
        <x:f t="shared" si="65"/>
        <x:v>2286.4958396592947</x:v>
      </x:c>
      <x:c r="M290" s="14">
        <x:f t="shared" si="74"/>
        <x:v>2259.7366981974346</x:v>
      </x:c>
      <x:c r="N290" s="14">
        <x:f t="shared" si="66"/>
        <x:v>2286.4958396592947</x:v>
      </x:c>
      <x:c r="O290" s="13" t="n">
        <x:f>Arrivals!I290</x:f>
        <x:v>1.4483384947410107</x:v>
      </x:c>
      <x:c r="P290" s="14">
        <x:f t="shared" si="67"/>
        <x:v>2287.9441781540359</x:v>
      </x:c>
      <x:c r="Q290" s="14">
        <x:f t="shared" si="68"/>
        <x:v>25.468338494741147</x:v>
      </x:c>
      <x:c r="R290" s="14">
        <x:f t="shared" si="69"/>
        <x:v>0</x:v>
      </x:c>
      <x:c r="S290" s="14">
        <x:f t="shared" si="70"/>
        <x:v>0</x:v>
      </x:c>
      <x:c r="T290" s="14">
        <x:f t="shared" si="71"/>
        <x:v>0</x:v>
      </x:c>
      <x:c r="U290" s="14">
        <x:f t="shared" si="72"/>
        <x:v>0</x:v>
      </x:c>
      <x:c r="V290" t="str">
        <x:f>IF(MOD(C290-Settings!$B$32,Settings!$B$33)&lt;Settings!$B$30,"Up","Down")</x:f>
        <x:v>Up</x:v>
      </x:c>
      <x:c r="W290" s="15" t="n">
        <x:f>IF(OR(E290&gt;Settings!$B$30,Q290&gt;Settings!$B$37),0,1)</x:f>
        <x:v>1</x:v>
      </x:c>
      <x:c r="X290" s="15" t="n">
        <x:f>IF(AND(W290=1,Q290&lt;=Settings!$B$36),1,0)</x:f>
        <x:v>1</x:v>
      </x:c>
    </x:row>
    <x:row r="291">
      <x:c r="A291">
        <x:v>3</x:v>
      </x:c>
      <x:c r="B291">
        <x:v>46</x:v>
      </x:c>
      <x:c r="C291" s="13" t="n">
        <x:f>Arrivals!F291</x:f>
        <x:v>2322.9680562204794</x:v>
      </x:c>
      <x:c r="D291" s="13" t="n">
        <x:f>Arrivals!K291</x:f>
        <x:v>300</x:v>
      </x:c>
      <x:c r="E291" s="14" t="n">
        <x:f>D291*8/Settings!$B$28+Settings!$B$29</x:f>
        <x:v>24.02</x:v>
      </x:c>
      <x:c r="F291" s="14">
        <x:f t="shared" si="62"/>
        <x:v>2322.9680562204794</x:v>
      </x:c>
      <x:c r="G291" s="14">
        <x:f t="shared" si="73"/>
        <x:v>2286.4958396592947</x:v>
      </x:c>
      <x:c r="H291" s="14">
        <x:f t="shared" si="63"/>
        <x:v>2322.9680562204794</x:v>
      </x:c>
      <x:c r="I291" s="14" t="n">
        <x:f>MOD(H291-Settings!$B$32,Settings!$B$33)</x:f>
        <x:v>162.9680562204794</x:v>
      </x:c>
      <x:c r="J291" s="14" t="n">
        <x:f>IF(I291&lt;Settings!$B$30,IF(Settings!$B$30-I291&gt;=E291,H291,H291+(Settings!$B$30-I291)+Settings!$B$31),H291+(Settings!$B$33-I291))</x:f>
        <x:v>2322.9680562204794</x:v>
      </x:c>
      <x:c r="K291" s="14">
        <x:f t="shared" si="64"/>
        <x:v>2346.9880562204794</x:v>
      </x:c>
      <x:c r="L291" s="14">
        <x:f t="shared" si="65"/>
        <x:v>2346.9880562204794</x:v>
      </x:c>
      <x:c r="M291" s="14">
        <x:f t="shared" si="74"/>
        <x:v>2287.9441781540359</x:v>
      </x:c>
      <x:c r="N291" s="14">
        <x:f t="shared" si="66"/>
        <x:v>2346.9880562204794</x:v>
      </x:c>
      <x:c r="O291" s="13" t="n">
        <x:f>Arrivals!I291</x:f>
        <x:v>3.3992367106564965</x:v>
      </x:c>
      <x:c r="P291" s="14">
        <x:f t="shared" si="67"/>
        <x:v>2350.387292931136</x:v>
      </x:c>
      <x:c r="Q291" s="14">
        <x:f t="shared" si="68"/>
        <x:v>27.419236710656605</x:v>
      </x:c>
      <x:c r="R291" s="14">
        <x:f t="shared" si="69"/>
        <x:v>0</x:v>
      </x:c>
      <x:c r="S291" s="14">
        <x:f t="shared" si="70"/>
        <x:v>0</x:v>
      </x:c>
      <x:c r="T291" s="14">
        <x:f t="shared" si="71"/>
        <x:v>0</x:v>
      </x:c>
      <x:c r="U291" s="14">
        <x:f t="shared" si="72"/>
        <x:v>0</x:v>
      </x:c>
      <x:c r="V291" t="str">
        <x:f>IF(MOD(C291-Settings!$B$32,Settings!$B$33)&lt;Settings!$B$30,"Up","Down")</x:f>
        <x:v>Up</x:v>
      </x:c>
      <x:c r="W291" s="15" t="n">
        <x:f>IF(OR(E291&gt;Settings!$B$30,Q291&gt;Settings!$B$37),0,1)</x:f>
        <x:v>1</x:v>
      </x:c>
      <x:c r="X291" s="15" t="n">
        <x:f>IF(AND(W291=1,Q291&lt;=Settings!$B$36),1,0)</x:f>
        <x:v>1</x:v>
      </x:c>
    </x:row>
    <x:row r="292">
      <x:c r="A292">
        <x:v>3</x:v>
      </x:c>
      <x:c r="B292">
        <x:v>47</x:v>
      </x:c>
      <x:c r="C292" s="13" t="n">
        <x:f>Arrivals!F292</x:f>
        <x:v>2372.9472052758365</x:v>
      </x:c>
      <x:c r="D292" s="13" t="n">
        <x:f>Arrivals!K292</x:f>
        <x:v>300</x:v>
      </x:c>
      <x:c r="E292" s="14" t="n">
        <x:f>D292*8/Settings!$B$28+Settings!$B$29</x:f>
        <x:v>24.02</x:v>
      </x:c>
      <x:c r="F292" s="14">
        <x:f t="shared" si="62"/>
        <x:v>2372.9472052758365</x:v>
      </x:c>
      <x:c r="G292" s="14">
        <x:f t="shared" si="73"/>
        <x:v>2346.9880562204794</x:v>
      </x:c>
      <x:c r="H292" s="14">
        <x:f t="shared" si="63"/>
        <x:v>2372.9472052758365</x:v>
      </x:c>
      <x:c r="I292" s="14" t="n">
        <x:f>MOD(H292-Settings!$B$32,Settings!$B$33)</x:f>
        <x:v>212.9472052758365</x:v>
      </x:c>
      <x:c r="J292" s="14" t="n">
        <x:f>IF(I292&lt;Settings!$B$30,IF(Settings!$B$30-I292&gt;=E292,H292,H292+(Settings!$B$30-I292)+Settings!$B$31),H292+(Settings!$B$33-I292))</x:f>
        <x:v>2372.9472052758365</x:v>
      </x:c>
      <x:c r="K292" s="14">
        <x:f t="shared" si="64"/>
        <x:v>2396.9672052758365</x:v>
      </x:c>
      <x:c r="L292" s="14">
        <x:f t="shared" si="65"/>
        <x:v>2396.9672052758365</x:v>
      </x:c>
      <x:c r="M292" s="14">
        <x:f t="shared" si="74"/>
        <x:v>2350.387292931136</x:v>
      </x:c>
      <x:c r="N292" s="14">
        <x:f t="shared" si="66"/>
        <x:v>2396.9672052758365</x:v>
      </x:c>
      <x:c r="O292" s="13" t="n">
        <x:f>Arrivals!I292</x:f>
        <x:v>0.2745019643161625</x:v>
      </x:c>
      <x:c r="P292" s="14">
        <x:f t="shared" si="67"/>
        <x:v>2397.2417072401527</x:v>
      </x:c>
      <x:c r="Q292" s="14">
        <x:f t="shared" si="68"/>
        <x:v>24.294501964316169</x:v>
      </x:c>
      <x:c r="R292" s="14">
        <x:f t="shared" si="69"/>
        <x:v>0</x:v>
      </x:c>
      <x:c r="S292" s="14">
        <x:f t="shared" si="70"/>
        <x:v>0</x:v>
      </x:c>
      <x:c r="T292" s="14">
        <x:f t="shared" si="71"/>
        <x:v>0</x:v>
      </x:c>
      <x:c r="U292" s="14">
        <x:f t="shared" si="72"/>
        <x:v>0</x:v>
      </x:c>
      <x:c r="V292" t="str">
        <x:f>IF(MOD(C292-Settings!$B$32,Settings!$B$33)&lt;Settings!$B$30,"Up","Down")</x:f>
        <x:v>Up</x:v>
      </x:c>
      <x:c r="W292" s="15" t="n">
        <x:f>IF(OR(E292&gt;Settings!$B$30,Q292&gt;Settings!$B$37),0,1)</x:f>
        <x:v>1</x:v>
      </x:c>
      <x:c r="X292" s="15" t="n">
        <x:f>IF(AND(W292=1,Q292&lt;=Settings!$B$36),1,0)</x:f>
        <x:v>1</x:v>
      </x:c>
    </x:row>
    <x:row r="293">
      <x:c r="A293">
        <x:v>3</x:v>
      </x:c>
      <x:c r="B293">
        <x:v>48</x:v>
      </x:c>
      <x:c r="C293" s="13" t="n">
        <x:f>Arrivals!F293</x:f>
        <x:v>2384.0628222672403</x:v>
      </x:c>
      <x:c r="D293" s="13" t="n">
        <x:f>Arrivals!K293</x:f>
        <x:v>300</x:v>
      </x:c>
      <x:c r="E293" s="14" t="n">
        <x:f>D293*8/Settings!$B$28+Settings!$B$29</x:f>
        <x:v>24.02</x:v>
      </x:c>
      <x:c r="F293" s="14">
        <x:f t="shared" si="62"/>
        <x:v>2384.0628222672403</x:v>
      </x:c>
      <x:c r="G293" s="14">
        <x:f t="shared" si="73"/>
        <x:v>2396.9672052758365</x:v>
      </x:c>
      <x:c r="H293" s="14">
        <x:f t="shared" si="63"/>
        <x:v>2396.9672052758365</x:v>
      </x:c>
      <x:c r="I293" s="14" t="n">
        <x:f>MOD(H293-Settings!$B$32,Settings!$B$33)</x:f>
        <x:v>236.96720527583648</x:v>
      </x:c>
      <x:c r="J293" s="14" t="n">
        <x:f>IF(I293&lt;Settings!$B$30,IF(Settings!$B$30-I293&gt;=E293,H293,H293+(Settings!$B$30-I293)+Settings!$B$31),H293+(Settings!$B$33-I293))</x:f>
        <x:v>2396.9672052758365</x:v>
      </x:c>
      <x:c r="K293" s="14">
        <x:f t="shared" si="64"/>
        <x:v>2420.9872052758365</x:v>
      </x:c>
      <x:c r="L293" s="14">
        <x:f t="shared" si="65"/>
        <x:v>2420.9872052758365</x:v>
      </x:c>
      <x:c r="M293" s="14">
        <x:f t="shared" si="74"/>
        <x:v>2397.2417072401527</x:v>
      </x:c>
      <x:c r="N293" s="14">
        <x:f t="shared" si="66"/>
        <x:v>2420.9872052758365</x:v>
      </x:c>
      <x:c r="O293" s="13" t="n">
        <x:f>Arrivals!I293</x:f>
        <x:v>4.851824527978063</x:v>
      </x:c>
      <x:c r="P293" s="14">
        <x:f t="shared" si="67"/>
        <x:v>2425.8390298038144</x:v>
      </x:c>
      <x:c r="Q293" s="14">
        <x:f t="shared" si="68"/>
        <x:v>41.77620753657402</x:v>
      </x:c>
      <x:c r="R293" s="14">
        <x:f t="shared" si="69"/>
        <x:v>12.904383008596142</x:v>
      </x:c>
      <x:c r="S293" s="14">
        <x:f t="shared" si="70"/>
        <x:v>0</x:v>
      </x:c>
      <x:c r="T293" s="14">
        <x:f t="shared" si="71"/>
        <x:v>0</x:v>
      </x:c>
      <x:c r="U293" s="14">
        <x:f t="shared" si="72"/>
        <x:v>12.904383008596142</x:v>
      </x:c>
      <x:c r="V293" t="str">
        <x:f>IF(MOD(C293-Settings!$B$32,Settings!$B$33)&lt;Settings!$B$30,"Up","Down")</x:f>
        <x:v>Up</x:v>
      </x:c>
      <x:c r="W293" s="15" t="n">
        <x:f>IF(OR(E293&gt;Settings!$B$30,Q293&gt;Settings!$B$37),0,1)</x:f>
        <x:v>1</x:v>
      </x:c>
      <x:c r="X293" s="15" t="n">
        <x:f>IF(AND(W293=1,Q293&lt;=Settings!$B$36),1,0)</x:f>
        <x:v>1</x:v>
      </x:c>
    </x:row>
    <x:row r="294">
      <x:c r="A294">
        <x:v>3</x:v>
      </x:c>
      <x:c r="B294">
        <x:v>49</x:v>
      </x:c>
      <x:c r="C294" s="13" t="n">
        <x:f>Arrivals!F294</x:f>
        <x:v>2402.581641055956</x:v>
      </x:c>
      <x:c r="D294" s="13" t="n">
        <x:f>Arrivals!K294</x:f>
        <x:v>300</x:v>
      </x:c>
      <x:c r="E294" s="14" t="n">
        <x:f>D294*8/Settings!$B$28+Settings!$B$29</x:f>
        <x:v>24.02</x:v>
      </x:c>
      <x:c r="F294" s="14">
        <x:f t="shared" si="62"/>
        <x:v>2402.581641055956</x:v>
      </x:c>
      <x:c r="G294" s="14">
        <x:f t="shared" si="73"/>
        <x:v>2420.9872052758365</x:v>
      </x:c>
      <x:c r="H294" s="14">
        <x:f t="shared" si="63"/>
        <x:v>2420.9872052758365</x:v>
      </x:c>
      <x:c r="I294" s="14" t="n">
        <x:f>MOD(H294-Settings!$B$32,Settings!$B$33)</x:f>
        <x:v>260.98720527583646</x:v>
      </x:c>
      <x:c r="J294" s="14" t="n">
        <x:f>IF(I294&lt;Settings!$B$30,IF(Settings!$B$30-I294&gt;=E294,H294,H294+(Settings!$B$30-I294)+Settings!$B$31),H294+(Settings!$B$33-I294))</x:f>
        <x:v>2420.9872052758365</x:v>
      </x:c>
      <x:c r="K294" s="14">
        <x:f t="shared" si="64"/>
        <x:v>2445.0072052758364</x:v>
      </x:c>
      <x:c r="L294" s="14">
        <x:f t="shared" si="65"/>
        <x:v>2445.0072052758364</x:v>
      </x:c>
      <x:c r="M294" s="14">
        <x:f t="shared" si="74"/>
        <x:v>2425.8390298038144</x:v>
      </x:c>
      <x:c r="N294" s="14">
        <x:f t="shared" si="66"/>
        <x:v>2445.0072052758364</x:v>
      </x:c>
      <x:c r="O294" s="13" t="n">
        <x:f>Arrivals!I294</x:f>
        <x:v>19.31081078249324</x:v>
      </x:c>
      <x:c r="P294" s="14">
        <x:f t="shared" si="67"/>
        <x:v>2464.3180160583297</x:v>
      </x:c>
      <x:c r="Q294" s="14">
        <x:f t="shared" si="68"/>
        <x:v>61.736375002373734</x:v>
      </x:c>
      <x:c r="R294" s="14">
        <x:f t="shared" si="69"/>
        <x:v>18.405564219880489</x:v>
      </x:c>
      <x:c r="S294" s="14">
        <x:f t="shared" si="70"/>
        <x:v>0</x:v>
      </x:c>
      <x:c r="T294" s="14">
        <x:f t="shared" si="71"/>
        <x:v>0</x:v>
      </x:c>
      <x:c r="U294" s="14">
        <x:f t="shared" si="72"/>
        <x:v>18.405564219880489</x:v>
      </x:c>
      <x:c r="V294" t="str">
        <x:f>IF(MOD(C294-Settings!$B$32,Settings!$B$33)&lt;Settings!$B$30,"Up","Down")</x:f>
        <x:v>Up</x:v>
      </x:c>
      <x:c r="W294" s="15" t="n">
        <x:f>IF(OR(E294&gt;Settings!$B$30,Q294&gt;Settings!$B$37),0,1)</x:f>
        <x:v>1</x:v>
      </x:c>
      <x:c r="X294" s="15" t="n">
        <x:f>IF(AND(W294=1,Q294&lt;=Settings!$B$36),1,0)</x:f>
        <x:v>1</x:v>
      </x:c>
    </x:row>
    <x:row r="295">
      <x:c r="A295">
        <x:v>3</x:v>
      </x:c>
      <x:c r="B295">
        <x:v>50</x:v>
      </x:c>
      <x:c r="C295" s="13" t="n">
        <x:f>Arrivals!F295</x:f>
        <x:v>2421.216601844014</x:v>
      </x:c>
      <x:c r="D295" s="13" t="n">
        <x:f>Arrivals!K295</x:f>
        <x:v>300</x:v>
      </x:c>
      <x:c r="E295" s="14" t="n">
        <x:f>D295*8/Settings!$B$28+Settings!$B$29</x:f>
        <x:v>24.02</x:v>
      </x:c>
      <x:c r="F295" s="14">
        <x:f t="shared" si="62"/>
        <x:v>2421.2166018440139</x:v>
      </x:c>
      <x:c r="G295" s="14">
        <x:f t="shared" si="73"/>
        <x:v>2445.0072052758364</x:v>
      </x:c>
      <x:c r="H295" s="14">
        <x:f t="shared" si="63"/>
        <x:v>2445.0072052758364</x:v>
      </x:c>
      <x:c r="I295" s="14" t="n">
        <x:f>MOD(H295-Settings!$B$32,Settings!$B$33)</x:f>
        <x:v>285.00720527583644</x:v>
      </x:c>
      <x:c r="J295" s="14" t="n">
        <x:f>IF(I295&lt;Settings!$B$30,IF(Settings!$B$30-I295&gt;=E295,H295,H295+(Settings!$B$30-I295)+Settings!$B$31),H295+(Settings!$B$33-I295))</x:f>
        <x:v>2445.0072052758364</x:v>
      </x:c>
      <x:c r="K295" s="14">
        <x:f t="shared" si="64"/>
        <x:v>2469.0272052758364</x:v>
      </x:c>
      <x:c r="L295" s="14">
        <x:f t="shared" si="65"/>
        <x:v>2469.0272052758364</x:v>
      </x:c>
      <x:c r="M295" s="14">
        <x:f t="shared" si="74"/>
        <x:v>2464.3180160583297</x:v>
      </x:c>
      <x:c r="N295" s="14">
        <x:f t="shared" si="66"/>
        <x:v>2469.0272052758364</x:v>
      </x:c>
      <x:c r="O295" s="13" t="n">
        <x:f>Arrivals!I295</x:f>
        <x:v>2.4782240877372668</x:v>
      </x:c>
      <x:c r="P295" s="14">
        <x:f t="shared" si="67"/>
        <x:v>2471.5054293635735</x:v>
      </x:c>
      <x:c r="Q295" s="14">
        <x:f t="shared" si="68"/>
        <x:v>50.288827519559618</x:v>
      </x:c>
      <x:c r="R295" s="14">
        <x:f t="shared" si="69"/>
        <x:v>23.790603431822547</x:v>
      </x:c>
      <x:c r="S295" s="14">
        <x:f t="shared" si="70"/>
        <x:v>0</x:v>
      </x:c>
      <x:c r="T295" s="14">
        <x:f t="shared" si="71"/>
        <x:v>0</x:v>
      </x:c>
      <x:c r="U295" s="14">
        <x:f t="shared" si="72"/>
        <x:v>23.790603431822547</x:v>
      </x:c>
      <x:c r="V295" t="str">
        <x:f>IF(MOD(C295-Settings!$B$32,Settings!$B$33)&lt;Settings!$B$30,"Up","Down")</x:f>
        <x:v>Up</x:v>
      </x:c>
      <x:c r="W295" s="15" t="n">
        <x:f>IF(OR(E295&gt;Settings!$B$30,Q295&gt;Settings!$B$37),0,1)</x:f>
        <x:v>1</x:v>
      </x:c>
      <x:c r="X295" s="15" t="n">
        <x:f>IF(AND(W295=1,Q295&lt;=Settings!$B$36),1,0)</x:f>
        <x:v>1</x:v>
      </x:c>
    </x:row>
    <x:row r="296">
      <x:c r="A296">
        <x:v>3</x:v>
      </x:c>
      <x:c r="B296">
        <x:v>51</x:v>
      </x:c>
      <x:c r="C296" s="13" t="n">
        <x:f>Arrivals!F296</x:f>
        <x:v>2430.10109662641</x:v>
      </x:c>
      <x:c r="D296" s="13" t="n">
        <x:f>Arrivals!K296</x:f>
        <x:v>300</x:v>
      </x:c>
      <x:c r="E296" s="14" t="n">
        <x:f>D296*8/Settings!$B$28+Settings!$B$29</x:f>
        <x:v>24.02</x:v>
      </x:c>
      <x:c r="F296" s="14">
        <x:f t="shared" si="62"/>
        <x:v>2430.1010966264098</x:v>
      </x:c>
      <x:c r="G296" s="14">
        <x:f t="shared" si="73"/>
        <x:v>2469.0272052758364</x:v>
      </x:c>
      <x:c r="H296" s="14">
        <x:f t="shared" si="63"/>
        <x:v>2469.0272052758364</x:v>
      </x:c>
      <x:c r="I296" s="14" t="n">
        <x:f>MOD(H296-Settings!$B$32,Settings!$B$33)</x:f>
        <x:v>309.0272052758364</x:v>
      </x:c>
      <x:c r="J296" s="14" t="n">
        <x:f>IF(I296&lt;Settings!$B$30,IF(Settings!$B$30-I296&gt;=E296,H296,H296+(Settings!$B$30-I296)+Settings!$B$31),H296+(Settings!$B$33-I296))</x:f>
        <x:v>2469.0272052758364</x:v>
      </x:c>
      <x:c r="K296" s="14">
        <x:f t="shared" si="64"/>
        <x:v>2493.0472052758364</x:v>
      </x:c>
      <x:c r="L296" s="14">
        <x:f t="shared" si="65"/>
        <x:v>2493.0472052758364</x:v>
      </x:c>
      <x:c r="M296" s="14">
        <x:f t="shared" si="74"/>
        <x:v>2471.5054293635735</x:v>
      </x:c>
      <x:c r="N296" s="14">
        <x:f t="shared" si="66"/>
        <x:v>2493.0472052758364</x:v>
      </x:c>
      <x:c r="O296" s="13" t="n">
        <x:f>Arrivals!I296</x:f>
        <x:v>5.590834779093249</x:v>
      </x:c>
      <x:c r="P296" s="14">
        <x:f t="shared" si="67"/>
        <x:v>2498.6380400549297</x:v>
      </x:c>
      <x:c r="Q296" s="14">
        <x:f t="shared" si="68"/>
        <x:v>68.536943428519862</x:v>
      </x:c>
      <x:c r="R296" s="14">
        <x:f t="shared" si="69"/>
        <x:v>38.926108649426624</x:v>
      </x:c>
      <x:c r="S296" s="14">
        <x:f t="shared" si="70"/>
        <x:v>0</x:v>
      </x:c>
      <x:c r="T296" s="14">
        <x:f t="shared" si="71"/>
        <x:v>0</x:v>
      </x:c>
      <x:c r="U296" s="14">
        <x:f t="shared" si="72"/>
        <x:v>38.926108649426624</x:v>
      </x:c>
      <x:c r="V296" t="str">
        <x:f>IF(MOD(C296-Settings!$B$32,Settings!$B$33)&lt;Settings!$B$30,"Up","Down")</x:f>
        <x:v>Up</x:v>
      </x:c>
      <x:c r="W296" s="15" t="n">
        <x:f>IF(OR(E296&gt;Settings!$B$30,Q296&gt;Settings!$B$37),0,1)</x:f>
        <x:v>1</x:v>
      </x:c>
      <x:c r="X296" s="15" t="n">
        <x:f>IF(AND(W296=1,Q296&lt;=Settings!$B$36),1,0)</x:f>
        <x:v>1</x:v>
      </x:c>
    </x:row>
    <x:row r="297">
      <x:c r="A297">
        <x:v>3</x:v>
      </x:c>
      <x:c r="B297">
        <x:v>52</x:v>
      </x:c>
      <x:c r="C297" s="13" t="n">
        <x:f>Arrivals!F297</x:f>
        <x:v>2443.9463935425547</x:v>
      </x:c>
      <x:c r="D297" s="13" t="n">
        <x:f>Arrivals!K297</x:f>
        <x:v>300</x:v>
      </x:c>
      <x:c r="E297" s="14" t="n">
        <x:f>D297*8/Settings!$B$28+Settings!$B$29</x:f>
        <x:v>24.02</x:v>
      </x:c>
      <x:c r="F297" s="14">
        <x:f t="shared" si="62"/>
        <x:v>2443.9463935425547</x:v>
      </x:c>
      <x:c r="G297" s="14">
        <x:f t="shared" si="73"/>
        <x:v>2493.0472052758364</x:v>
      </x:c>
      <x:c r="H297" s="14">
        <x:f t="shared" si="63"/>
        <x:v>2493.0472052758364</x:v>
      </x:c>
      <x:c r="I297" s="14" t="n">
        <x:f>MOD(H297-Settings!$B$32,Settings!$B$33)</x:f>
        <x:v>333.0472052758364</x:v>
      </x:c>
      <x:c r="J297" s="14" t="n">
        <x:f>IF(I297&lt;Settings!$B$30,IF(Settings!$B$30-I297&gt;=E297,H297,H297+(Settings!$B$30-I297)+Settings!$B$31),H297+(Settings!$B$33-I297))</x:f>
        <x:v>2493.0472052758364</x:v>
      </x:c>
      <x:c r="K297" s="14">
        <x:f t="shared" si="64"/>
        <x:v>2517.0672052758364</x:v>
      </x:c>
      <x:c r="L297" s="14">
        <x:f t="shared" si="65"/>
        <x:v>2517.0672052758364</x:v>
      </x:c>
      <x:c r="M297" s="14">
        <x:f t="shared" si="74"/>
        <x:v>2498.6380400549297</x:v>
      </x:c>
      <x:c r="N297" s="14">
        <x:f t="shared" si="66"/>
        <x:v>2517.0672052758364</x:v>
      </x:c>
      <x:c r="O297" s="13" t="n">
        <x:f>Arrivals!I297</x:f>
        <x:v>11.090237557074047</x:v>
      </x:c>
      <x:c r="P297" s="14">
        <x:f t="shared" si="67"/>
        <x:v>2528.1574428329104</x:v>
      </x:c>
      <x:c r="Q297" s="14">
        <x:f t="shared" si="68"/>
        <x:v>84.211049290355732</x:v>
      </x:c>
      <x:c r="R297" s="14">
        <x:f t="shared" si="69"/>
        <x:v>49.100811733281716</x:v>
      </x:c>
      <x:c r="S297" s="14">
        <x:f t="shared" si="70"/>
        <x:v>0</x:v>
      </x:c>
      <x:c r="T297" s="14">
        <x:f t="shared" si="71"/>
        <x:v>0</x:v>
      </x:c>
      <x:c r="U297" s="14">
        <x:f t="shared" si="72"/>
        <x:v>49.100811733281716</x:v>
      </x:c>
      <x:c r="V297" t="str">
        <x:f>IF(MOD(C297-Settings!$B$32,Settings!$B$33)&lt;Settings!$B$30,"Up","Down")</x:f>
        <x:v>Up</x:v>
      </x:c>
      <x:c r="W297" s="15" t="n">
        <x:f>IF(OR(E297&gt;Settings!$B$30,Q297&gt;Settings!$B$37),0,1)</x:f>
        <x:v>1</x:v>
      </x:c>
      <x:c r="X297" s="15" t="n">
        <x:f>IF(AND(W297=1,Q297&lt;=Settings!$B$36),1,0)</x:f>
        <x:v>1</x:v>
      </x:c>
    </x:row>
    <x:row r="298">
      <x:c r="A298">
        <x:v>3</x:v>
      </x:c>
      <x:c r="B298">
        <x:v>53</x:v>
      </x:c>
      <x:c r="C298" s="13" t="n">
        <x:f>Arrivals!F298</x:f>
        <x:v>2469.9148944037042</x:v>
      </x:c>
      <x:c r="D298" s="13" t="n">
        <x:f>Arrivals!K298</x:f>
        <x:v>300</x:v>
      </x:c>
      <x:c r="E298" s="14" t="n">
        <x:f>D298*8/Settings!$B$28+Settings!$B$29</x:f>
        <x:v>24.02</x:v>
      </x:c>
      <x:c r="F298" s="14">
        <x:f t="shared" si="62"/>
        <x:v>2469.9148944037042</x:v>
      </x:c>
      <x:c r="G298" s="14">
        <x:f t="shared" si="73"/>
        <x:v>2517.0672052758364</x:v>
      </x:c>
      <x:c r="H298" s="14">
        <x:f t="shared" si="63"/>
        <x:v>2517.0672052758364</x:v>
      </x:c>
      <x:c r="I298" s="14" t="n">
        <x:f>MOD(H298-Settings!$B$32,Settings!$B$33)</x:f>
        <x:v>357.0672052758364</x:v>
      </x:c>
      <x:c r="J298" s="14" t="n">
        <x:f>IF(I298&lt;Settings!$B$30,IF(Settings!$B$30-I298&gt;=E298,H298,H298+(Settings!$B$30-I298)+Settings!$B$31),H298+(Settings!$B$33-I298))</x:f>
        <x:v>2517.0672052758364</x:v>
      </x:c>
      <x:c r="K298" s="14">
        <x:f t="shared" si="64"/>
        <x:v>2541.0872052758364</x:v>
      </x:c>
      <x:c r="L298" s="14">
        <x:f t="shared" si="65"/>
        <x:v>2541.0872052758364</x:v>
      </x:c>
      <x:c r="M298" s="14">
        <x:f t="shared" si="74"/>
        <x:v>2528.1574428329104</x:v>
      </x:c>
      <x:c r="N298" s="14">
        <x:f t="shared" si="66"/>
        <x:v>2541.0872052758364</x:v>
      </x:c>
      <x:c r="O298" s="13" t="n">
        <x:f>Arrivals!I298</x:f>
        <x:v>3.0344744248657984</x:v>
      </x:c>
      <x:c r="P298" s="14">
        <x:f t="shared" si="67"/>
        <x:v>2544.1216797007023</x:v>
      </x:c>
      <x:c r="Q298" s="14">
        <x:f t="shared" si="68"/>
        <x:v>74.206785296998078</x:v>
      </x:c>
      <x:c r="R298" s="14">
        <x:f t="shared" si="69"/>
        <x:v>47.152310872132148</x:v>
      </x:c>
      <x:c r="S298" s="14">
        <x:f t="shared" si="70"/>
        <x:v>0</x:v>
      </x:c>
      <x:c r="T298" s="14">
        <x:f t="shared" si="71"/>
        <x:v>0</x:v>
      </x:c>
      <x:c r="U298" s="14">
        <x:f t="shared" si="72"/>
        <x:v>47.152310872132148</x:v>
      </x:c>
      <x:c r="V298" t="str">
        <x:f>IF(MOD(C298-Settings!$B$32,Settings!$B$33)&lt;Settings!$B$30,"Up","Down")</x:f>
        <x:v>Up</x:v>
      </x:c>
      <x:c r="W298" s="15" t="n">
        <x:f>IF(OR(E298&gt;Settings!$B$30,Q298&gt;Settings!$B$37),0,1)</x:f>
        <x:v>1</x:v>
      </x:c>
      <x:c r="X298" s="15" t="n">
        <x:f>IF(AND(W298=1,Q298&lt;=Settings!$B$36),1,0)</x:f>
        <x:v>1</x:v>
      </x:c>
    </x:row>
    <x:row r="299">
      <x:c r="A299">
        <x:v>3</x:v>
      </x:c>
      <x:c r="B299">
        <x:v>54</x:v>
      </x:c>
      <x:c r="C299" s="13" t="n">
        <x:f>Arrivals!F299</x:f>
        <x:v>2518.433163626027</x:v>
      </x:c>
      <x:c r="D299" s="13" t="n">
        <x:f>Arrivals!K299</x:f>
        <x:v>300</x:v>
      </x:c>
      <x:c r="E299" s="14" t="n">
        <x:f>D299*8/Settings!$B$28+Settings!$B$29</x:f>
        <x:v>24.02</x:v>
      </x:c>
      <x:c r="F299" s="14">
        <x:f t="shared" si="62"/>
        <x:v>2518.4331636260272</x:v>
      </x:c>
      <x:c r="G299" s="14">
        <x:f t="shared" si="73"/>
        <x:v>2541.0872052758364</x:v>
      </x:c>
      <x:c r="H299" s="14">
        <x:f t="shared" si="63"/>
        <x:v>2541.0872052758364</x:v>
      </x:c>
      <x:c r="I299" s="14" t="n">
        <x:f>MOD(H299-Settings!$B$32,Settings!$B$33)</x:f>
        <x:v>381.08720527583637</x:v>
      </x:c>
      <x:c r="J299" s="14" t="n">
        <x:f>IF(I299&lt;Settings!$B$30,IF(Settings!$B$30-I299&gt;=E299,H299,H299+(Settings!$B$30-I299)+Settings!$B$31),H299+(Settings!$B$33-I299))</x:f>
        <x:v>2541.0872052758364</x:v>
      </x:c>
      <x:c r="K299" s="14">
        <x:f t="shared" si="64"/>
        <x:v>2565.1072052758363</x:v>
      </x:c>
      <x:c r="L299" s="14">
        <x:f t="shared" si="65"/>
        <x:v>2565.1072052758363</x:v>
      </x:c>
      <x:c r="M299" s="14">
        <x:f t="shared" si="74"/>
        <x:v>2544.1216797007023</x:v>
      </x:c>
      <x:c r="N299" s="14">
        <x:f t="shared" si="66"/>
        <x:v>2565.1072052758363</x:v>
      </x:c>
      <x:c r="O299" s="13" t="n">
        <x:f>Arrivals!I299</x:f>
        <x:v>0.26886481105839993</x:v>
      </x:c>
      <x:c r="P299" s="14">
        <x:f t="shared" si="67"/>
        <x:v>2565.3760700868947</x:v>
      </x:c>
      <x:c r="Q299" s="14">
        <x:f t="shared" si="68"/>
        <x:v>46.942906460867562</x:v>
      </x:c>
      <x:c r="R299" s="14">
        <x:f t="shared" si="69"/>
        <x:v>22.654041649809187</x:v>
      </x:c>
      <x:c r="S299" s="14">
        <x:f t="shared" si="70"/>
        <x:v>0</x:v>
      </x:c>
      <x:c r="T299" s="14">
        <x:f t="shared" si="71"/>
        <x:v>0</x:v>
      </x:c>
      <x:c r="U299" s="14">
        <x:f t="shared" si="72"/>
        <x:v>22.654041649809187</x:v>
      </x:c>
      <x:c r="V299" t="str">
        <x:f>IF(MOD(C299-Settings!$B$32,Settings!$B$33)&lt;Settings!$B$30,"Up","Down")</x:f>
        <x:v>Up</x:v>
      </x:c>
      <x:c r="W299" s="15" t="n">
        <x:f>IF(OR(E299&gt;Settings!$B$30,Q299&gt;Settings!$B$37),0,1)</x:f>
        <x:v>1</x:v>
      </x:c>
      <x:c r="X299" s="15" t="n">
        <x:f>IF(AND(W299=1,Q299&lt;=Settings!$B$36),1,0)</x:f>
        <x:v>1</x:v>
      </x:c>
    </x:row>
    <x:row r="300">
      <x:c r="A300">
        <x:v>3</x:v>
      </x:c>
      <x:c r="B300">
        <x:v>55</x:v>
      </x:c>
      <x:c r="C300" s="13" t="n">
        <x:f>Arrivals!F300</x:f>
        <x:v>2523.363878294759</x:v>
      </x:c>
      <x:c r="D300" s="13" t="n">
        <x:f>Arrivals!K300</x:f>
        <x:v>300</x:v>
      </x:c>
      <x:c r="E300" s="14" t="n">
        <x:f>D300*8/Settings!$B$28+Settings!$B$29</x:f>
        <x:v>24.02</x:v>
      </x:c>
      <x:c r="F300" s="14">
        <x:f t="shared" si="62"/>
        <x:v>2523.3638782947592</x:v>
      </x:c>
      <x:c r="G300" s="14">
        <x:f t="shared" si="73"/>
        <x:v>2565.1072052758363</x:v>
      </x:c>
      <x:c r="H300" s="14">
        <x:f t="shared" si="63"/>
        <x:v>2565.1072052758363</x:v>
      </x:c>
      <x:c r="I300" s="14" t="n">
        <x:f>MOD(H300-Settings!$B$32,Settings!$B$33)</x:f>
        <x:v>405.10720527583635</x:v>
      </x:c>
      <x:c r="J300" s="14" t="n">
        <x:f>IF(I300&lt;Settings!$B$30,IF(Settings!$B$30-I300&gt;=E300,H300,H300+(Settings!$B$30-I300)+Settings!$B$31),H300+(Settings!$B$33-I300))</x:f>
        <x:v>2565.1072052758363</x:v>
      </x:c>
      <x:c r="K300" s="14">
        <x:f t="shared" si="64"/>
        <x:v>2589.1272052758363</x:v>
      </x:c>
      <x:c r="L300" s="14">
        <x:f t="shared" si="65"/>
        <x:v>2589.1272052758363</x:v>
      </x:c>
      <x:c r="M300" s="14">
        <x:f t="shared" si="74"/>
        <x:v>2565.3760700868947</x:v>
      </x:c>
      <x:c r="N300" s="14">
        <x:f t="shared" si="66"/>
        <x:v>2589.1272052758363</x:v>
      </x:c>
      <x:c r="O300" s="13" t="n">
        <x:f>Arrivals!I300</x:f>
        <x:v>3.3956610688975655</x:v>
      </x:c>
      <x:c r="P300" s="14">
        <x:f t="shared" si="67"/>
        <x:v>2592.5228663447338</x:v>
      </x:c>
      <x:c r="Q300" s="14">
        <x:f t="shared" si="68"/>
        <x:v>69.158988049974596</x:v>
      </x:c>
      <x:c r="R300" s="14">
        <x:f t="shared" si="69"/>
        <x:v>41.743326981077189</x:v>
      </x:c>
      <x:c r="S300" s="14">
        <x:f t="shared" si="70"/>
        <x:v>0</x:v>
      </x:c>
      <x:c r="T300" s="14">
        <x:f t="shared" si="71"/>
        <x:v>0</x:v>
      </x:c>
      <x:c r="U300" s="14">
        <x:f t="shared" si="72"/>
        <x:v>41.743326981077189</x:v>
      </x:c>
      <x:c r="V300" t="str">
        <x:f>IF(MOD(C300-Settings!$B$32,Settings!$B$33)&lt;Settings!$B$30,"Up","Down")</x:f>
        <x:v>Up</x:v>
      </x:c>
      <x:c r="W300" s="15" t="n">
        <x:f>IF(OR(E300&gt;Settings!$B$30,Q300&gt;Settings!$B$37),0,1)</x:f>
        <x:v>1</x:v>
      </x:c>
      <x:c r="X300" s="15" t="n">
        <x:f>IF(AND(W300=1,Q300&lt;=Settings!$B$36),1,0)</x:f>
        <x:v>1</x:v>
      </x:c>
    </x:row>
    <x:row r="301">
      <x:c r="A301">
        <x:v>3</x:v>
      </x:c>
      <x:c r="B301">
        <x:v>56</x:v>
      </x:c>
      <x:c r="C301" s="13" t="n">
        <x:f>Arrivals!F301</x:f>
        <x:v>2699.6225767831643</x:v>
      </x:c>
      <x:c r="D301" s="13" t="n">
        <x:f>Arrivals!K301</x:f>
        <x:v>300</x:v>
      </x:c>
      <x:c r="E301" s="14" t="n">
        <x:f>D301*8/Settings!$B$28+Settings!$B$29</x:f>
        <x:v>24.02</x:v>
      </x:c>
      <x:c r="F301" s="14">
        <x:f t="shared" si="62"/>
        <x:v>2699.6225767831643</x:v>
      </x:c>
      <x:c r="G301" s="14">
        <x:f t="shared" si="73"/>
        <x:v>2589.1272052758363</x:v>
      </x:c>
      <x:c r="H301" s="14">
        <x:f t="shared" si="63"/>
        <x:v>2699.6225767831643</x:v>
      </x:c>
      <x:c r="I301" s="14" t="n">
        <x:f>MOD(H301-Settings!$B$32,Settings!$B$33)</x:f>
        <x:v>539.6225767831643</x:v>
      </x:c>
      <x:c r="J301" s="14" t="n">
        <x:f>IF(I301&lt;Settings!$B$30,IF(Settings!$B$30-I301&gt;=E301,H301,H301+(Settings!$B$30-I301)+Settings!$B$31),H301+(Settings!$B$33-I301))</x:f>
        <x:v>2699.6225767831643</x:v>
      </x:c>
      <x:c r="K301" s="14">
        <x:f t="shared" si="64"/>
        <x:v>2723.6425767831643</x:v>
      </x:c>
      <x:c r="L301" s="14">
        <x:f t="shared" si="65"/>
        <x:v>2723.6425767831643</x:v>
      </x:c>
      <x:c r="M301" s="14">
        <x:f t="shared" si="74"/>
        <x:v>2592.5228663447338</x:v>
      </x:c>
      <x:c r="N301" s="14">
        <x:f t="shared" si="66"/>
        <x:v>2723.6425767831643</x:v>
      </x:c>
      <x:c r="O301" s="13" t="n">
        <x:f>Arrivals!I301</x:f>
        <x:v>4.095113857538801</x:v>
      </x:c>
      <x:c r="P301" s="14">
        <x:f t="shared" si="67"/>
        <x:v>2727.737690640703</x:v>
      </x:c>
      <x:c r="Q301" s="14">
        <x:f t="shared" si="68"/>
        <x:v>28.115113857538745</x:v>
      </x:c>
      <x:c r="R301" s="14">
        <x:f t="shared" si="69"/>
        <x:v>0</x:v>
      </x:c>
      <x:c r="S301" s="14">
        <x:f t="shared" si="70"/>
        <x:v>0</x:v>
      </x:c>
      <x:c r="T301" s="14">
        <x:f t="shared" si="71"/>
        <x:v>0</x:v>
      </x:c>
      <x:c r="U301" s="14">
        <x:f t="shared" si="72"/>
        <x:v>0</x:v>
      </x:c>
      <x:c r="V301" t="str">
        <x:f>IF(MOD(C301-Settings!$B$32,Settings!$B$33)&lt;Settings!$B$30,"Up","Down")</x:f>
        <x:v>Up</x:v>
      </x:c>
      <x:c r="W301" s="15" t="n">
        <x:f>IF(OR(E301&gt;Settings!$B$30,Q301&gt;Settings!$B$37),0,1)</x:f>
        <x:v>1</x:v>
      </x:c>
      <x:c r="X301" s="15" t="n">
        <x:f>IF(AND(W301=1,Q301&lt;=Settings!$B$36),1,0)</x:f>
        <x:v>1</x:v>
      </x:c>
    </x:row>
    <x:row r="302">
      <x:c r="A302">
        <x:v>3</x:v>
      </x:c>
      <x:c r="B302">
        <x:v>57</x:v>
      </x:c>
      <x:c r="C302" s="13" t="n">
        <x:f>Arrivals!F302</x:f>
        <x:v>2729.3549280530838</x:v>
      </x:c>
      <x:c r="D302" s="13" t="n">
        <x:f>Arrivals!K302</x:f>
        <x:v>300</x:v>
      </x:c>
      <x:c r="E302" s="14" t="n">
        <x:f>D302*8/Settings!$B$28+Settings!$B$29</x:f>
        <x:v>24.02</x:v>
      </x:c>
      <x:c r="F302" s="14">
        <x:f t="shared" si="62"/>
        <x:v>2729.3549280530838</x:v>
      </x:c>
      <x:c r="G302" s="14">
        <x:f t="shared" si="73"/>
        <x:v>2723.6425767831643</x:v>
      </x:c>
      <x:c r="H302" s="14">
        <x:f t="shared" si="63"/>
        <x:v>2729.3549280530838</x:v>
      </x:c>
      <x:c r="I302" s="14" t="n">
        <x:f>MOD(H302-Settings!$B$32,Settings!$B$33)</x:f>
        <x:v>569.3549280530838</x:v>
      </x:c>
      <x:c r="J302" s="14" t="n">
        <x:f>IF(I302&lt;Settings!$B$30,IF(Settings!$B$30-I302&gt;=E302,H302,H302+(Settings!$B$30-I302)+Settings!$B$31),H302+(Settings!$B$33-I302))</x:f>
        <x:v>2729.3549280530838</x:v>
      </x:c>
      <x:c r="K302" s="14">
        <x:f t="shared" si="64"/>
        <x:v>2753.3749280530837</x:v>
      </x:c>
      <x:c r="L302" s="14">
        <x:f t="shared" si="65"/>
        <x:v>2753.3749280530837</x:v>
      </x:c>
      <x:c r="M302" s="14">
        <x:f t="shared" si="74"/>
        <x:v>2727.737690640703</x:v>
      </x:c>
      <x:c r="N302" s="14">
        <x:f t="shared" si="66"/>
        <x:v>2753.3749280530837</x:v>
      </x:c>
      <x:c r="O302" s="13" t="n">
        <x:f>Arrivals!I302</x:f>
        <x:v>1.6444542582891872</x:v>
      </x:c>
      <x:c r="P302" s="14">
        <x:f t="shared" si="67"/>
        <x:v>2755.0193823113727</x:v>
      </x:c>
      <x:c r="Q302" s="14">
        <x:f t="shared" si="68"/>
        <x:v>25.66445425828897</x:v>
      </x:c>
      <x:c r="R302" s="14">
        <x:f t="shared" si="69"/>
        <x:v>0</x:v>
      </x:c>
      <x:c r="S302" s="14">
        <x:f t="shared" si="70"/>
        <x:v>0</x:v>
      </x:c>
      <x:c r="T302" s="14">
        <x:f t="shared" si="71"/>
        <x:v>0</x:v>
      </x:c>
      <x:c r="U302" s="14">
        <x:f t="shared" si="72"/>
        <x:v>0</x:v>
      </x:c>
      <x:c r="V302" t="str">
        <x:f>IF(MOD(C302-Settings!$B$32,Settings!$B$33)&lt;Settings!$B$30,"Up","Down")</x:f>
        <x:v>Up</x:v>
      </x:c>
      <x:c r="W302" s="15" t="n">
        <x:f>IF(OR(E302&gt;Settings!$B$30,Q302&gt;Settings!$B$37),0,1)</x:f>
        <x:v>1</x:v>
      </x:c>
      <x:c r="X302" s="15" t="n">
        <x:f>IF(AND(W302=1,Q302&lt;=Settings!$B$36),1,0)</x:f>
        <x:v>1</x:v>
      </x:c>
    </x:row>
    <x:row r="303">
      <x:c r="A303">
        <x:v>3</x:v>
      </x:c>
      <x:c r="B303">
        <x:v>58</x:v>
      </x:c>
      <x:c r="C303" s="13" t="n">
        <x:f>Arrivals!F303</x:f>
        <x:v>2766.8038646009977</x:v>
      </x:c>
      <x:c r="D303" s="13" t="n">
        <x:f>Arrivals!K303</x:f>
        <x:v>300</x:v>
      </x:c>
      <x:c r="E303" s="14" t="n">
        <x:f>D303*8/Settings!$B$28+Settings!$B$29</x:f>
        <x:v>24.02</x:v>
      </x:c>
      <x:c r="F303" s="14">
        <x:f t="shared" si="62"/>
        <x:v>2766.8038646009977</x:v>
      </x:c>
      <x:c r="G303" s="14">
        <x:f t="shared" si="73"/>
        <x:v>2753.3749280530837</x:v>
      </x:c>
      <x:c r="H303" s="14">
        <x:f t="shared" si="63"/>
        <x:v>2766.8038646009977</x:v>
      </x:c>
      <x:c r="I303" s="14" t="n">
        <x:f>MOD(H303-Settings!$B$32,Settings!$B$33)</x:f>
        <x:v>606.8038646009977</x:v>
      </x:c>
      <x:c r="J303" s="14" t="n">
        <x:f>IF(I303&lt;Settings!$B$30,IF(Settings!$B$30-I303&gt;=E303,H303,H303+(Settings!$B$30-I303)+Settings!$B$31),H303+(Settings!$B$33-I303))</x:f>
        <x:v>2880</x:v>
      </x:c>
      <x:c r="K303" s="14">
        <x:f t="shared" si="64"/>
        <x:v>2904.02</x:v>
      </x:c>
      <x:c r="L303" s="14">
        <x:f t="shared" si="65"/>
        <x:v>2904.02</x:v>
      </x:c>
      <x:c r="M303" s="14">
        <x:f t="shared" si="74"/>
        <x:v>2755.0193823113727</x:v>
      </x:c>
      <x:c r="N303" s="14">
        <x:f t="shared" si="66"/>
        <x:v>2904.02</x:v>
      </x:c>
      <x:c r="O303" s="13" t="n">
        <x:f>Arrivals!I303</x:f>
        <x:v>2.3479369832778594</x:v>
      </x:c>
      <x:c r="P303" s="14">
        <x:f t="shared" si="67"/>
        <x:v>2906.367936983278</x:v>
      </x:c>
      <x:c r="Q303" s="14">
        <x:f t="shared" si="68"/>
        <x:v>139.5640723822803</x:v>
      </x:c>
      <x:c r="R303" s="14">
        <x:f t="shared" si="69"/>
        <x:v>0</x:v>
      </x:c>
      <x:c r="S303" s="14">
        <x:f t="shared" si="70"/>
        <x:v>113.19613539900229</x:v>
      </x:c>
      <x:c r="T303" s="14">
        <x:f t="shared" si="71"/>
        <x:v>0</x:v>
      </x:c>
      <x:c r="U303" s="14">
        <x:f t="shared" si="72"/>
        <x:v>113.19613539900229</x:v>
      </x:c>
      <x:c r="V303" t="str">
        <x:f>IF(MOD(C303-Settings!$B$32,Settings!$B$33)&lt;Settings!$B$30,"Up","Down")</x:f>
        <x:v>Down</x:v>
      </x:c>
      <x:c r="W303" s="15" t="n">
        <x:f>IF(OR(E303&gt;Settings!$B$30,Q303&gt;Settings!$B$37),0,1)</x:f>
        <x:v>1</x:v>
      </x:c>
      <x:c r="X303" s="15" t="n">
        <x:f>IF(AND(W303=1,Q303&lt;=Settings!$B$36),1,0)</x:f>
        <x:v>0</x:v>
      </x:c>
    </x:row>
    <x:row r="304">
      <x:c r="A304">
        <x:v>3</x:v>
      </x:c>
      <x:c r="B304">
        <x:v>59</x:v>
      </x:c>
      <x:c r="C304" s="13" t="n">
        <x:f>Arrivals!F304</x:f>
        <x:v>2780.318630886793</x:v>
      </x:c>
      <x:c r="D304" s="13" t="n">
        <x:f>Arrivals!K304</x:f>
        <x:v>300</x:v>
      </x:c>
      <x:c r="E304" s="14" t="n">
        <x:f>D304*8/Settings!$B$28+Settings!$B$29</x:f>
        <x:v>24.02</x:v>
      </x:c>
      <x:c r="F304" s="14">
        <x:f t="shared" si="62"/>
        <x:v>2780.318630886793</x:v>
      </x:c>
      <x:c r="G304" s="14">
        <x:f t="shared" si="73"/>
        <x:v>2904.02</x:v>
      </x:c>
      <x:c r="H304" s="14">
        <x:f t="shared" si="63"/>
        <x:v>2904.02</x:v>
      </x:c>
      <x:c r="I304" s="14" t="n">
        <x:f>MOD(H304-Settings!$B$32,Settings!$B$33)</x:f>
        <x:v>24.019999999999982</x:v>
      </x:c>
      <x:c r="J304" s="14" t="n">
        <x:f>IF(I304&lt;Settings!$B$30,IF(Settings!$B$30-I304&gt;=E304,H304,H304+(Settings!$B$30-I304)+Settings!$B$31),H304+(Settings!$B$33-I304))</x:f>
        <x:v>2904.02</x:v>
      </x:c>
      <x:c r="K304" s="14">
        <x:f t="shared" si="64"/>
        <x:v>2928.04</x:v>
      </x:c>
      <x:c r="L304" s="14">
        <x:f t="shared" si="65"/>
        <x:v>2928.04</x:v>
      </x:c>
      <x:c r="M304" s="14">
        <x:f t="shared" si="74"/>
        <x:v>2906.367936983278</x:v>
      </x:c>
      <x:c r="N304" s="14">
        <x:f t="shared" si="66"/>
        <x:v>2928.04</x:v>
      </x:c>
      <x:c r="O304" s="13" t="n">
        <x:f>Arrivals!I304</x:f>
        <x:v>1.3274035066021375</x:v>
      </x:c>
      <x:c r="P304" s="14">
        <x:f t="shared" si="67"/>
        <x:v>2929.3674035066019</x:v>
      </x:c>
      <x:c r="Q304" s="14">
        <x:f t="shared" si="68"/>
        <x:v>149.04877261980891</x:v>
      </x:c>
      <x:c r="R304" s="14">
        <x:f t="shared" si="69"/>
        <x:v>123.70136911320697</x:v>
      </x:c>
      <x:c r="S304" s="14">
        <x:f t="shared" si="70"/>
        <x:v>0</x:v>
      </x:c>
      <x:c r="T304" s="14">
        <x:f t="shared" si="71"/>
        <x:v>0</x:v>
      </x:c>
      <x:c r="U304" s="14">
        <x:f t="shared" si="72"/>
        <x:v>123.70136911320697</x:v>
      </x:c>
      <x:c r="V304" t="str">
        <x:f>IF(MOD(C304-Settings!$B$32,Settings!$B$33)&lt;Settings!$B$30,"Up","Down")</x:f>
        <x:v>Down</x:v>
      </x:c>
      <x:c r="W304" s="15" t="n">
        <x:f>IF(OR(E304&gt;Settings!$B$30,Q304&gt;Settings!$B$37),0,1)</x:f>
        <x:v>1</x:v>
      </x:c>
      <x:c r="X304" s="15" t="n">
        <x:f>IF(AND(W304=1,Q304&lt;=Settings!$B$36),1,0)</x:f>
        <x:v>0</x:v>
      </x:c>
    </x:row>
    <x:row r="305">
      <x:c r="A305">
        <x:v>3</x:v>
      </x:c>
      <x:c r="B305">
        <x:v>60</x:v>
      </x:c>
      <x:c r="C305" s="13" t="n">
        <x:f>Arrivals!F305</x:f>
        <x:v>2841.6833720327227</x:v>
      </x:c>
      <x:c r="D305" s="13" t="n">
        <x:f>Arrivals!K305</x:f>
        <x:v>300</x:v>
      </x:c>
      <x:c r="E305" s="14" t="n">
        <x:f>D305*8/Settings!$B$28+Settings!$B$29</x:f>
        <x:v>24.02</x:v>
      </x:c>
      <x:c r="F305" s="14">
        <x:f t="shared" si="62"/>
        <x:v>2841.6833720327227</x:v>
      </x:c>
      <x:c r="G305" s="14">
        <x:f t="shared" si="73"/>
        <x:v>2928.04</x:v>
      </x:c>
      <x:c r="H305" s="14">
        <x:f t="shared" si="63"/>
        <x:v>2928.04</x:v>
      </x:c>
      <x:c r="I305" s="14" t="n">
        <x:f>MOD(H305-Settings!$B$32,Settings!$B$33)</x:f>
        <x:v>48.039999999999964</x:v>
      </x:c>
      <x:c r="J305" s="14" t="n">
        <x:f>IF(I305&lt;Settings!$B$30,IF(Settings!$B$30-I305&gt;=E305,H305,H305+(Settings!$B$30-I305)+Settings!$B$31),H305+(Settings!$B$33-I305))</x:f>
        <x:v>2928.04</x:v>
      </x:c>
      <x:c r="K305" s="14">
        <x:f t="shared" si="64"/>
        <x:v>2952.06</x:v>
      </x:c>
      <x:c r="L305" s="14">
        <x:f t="shared" si="65"/>
        <x:v>2952.06</x:v>
      </x:c>
      <x:c r="M305" s="14">
        <x:f t="shared" si="74"/>
        <x:v>2929.3674035066019</x:v>
      </x:c>
      <x:c r="N305" s="14">
        <x:f t="shared" si="66"/>
        <x:v>2952.06</x:v>
      </x:c>
      <x:c r="O305" s="13" t="n">
        <x:f>Arrivals!I305</x:f>
        <x:v>1.9915102161247833</x:v>
      </x:c>
      <x:c r="P305" s="14">
        <x:f t="shared" si="67"/>
        <x:v>2954.0515102161248</x:v>
      </x:c>
      <x:c r="Q305" s="14">
        <x:f t="shared" si="68"/>
        <x:v>112.36813818340215</x:v>
      </x:c>
      <x:c r="R305" s="14">
        <x:f t="shared" si="69"/>
        <x:v>86.356627967277291</x:v>
      </x:c>
      <x:c r="S305" s="14">
        <x:f t="shared" si="70"/>
        <x:v>0</x:v>
      </x:c>
      <x:c r="T305" s="14">
        <x:f t="shared" si="71"/>
        <x:v>0</x:v>
      </x:c>
      <x:c r="U305" s="14">
        <x:f t="shared" si="72"/>
        <x:v>86.356627967277291</x:v>
      </x:c>
      <x:c r="V305" t="str">
        <x:f>IF(MOD(C305-Settings!$B$32,Settings!$B$33)&lt;Settings!$B$30,"Up","Down")</x:f>
        <x:v>Down</x:v>
      </x:c>
      <x:c r="W305" s="15" t="n">
        <x:f>IF(OR(E305&gt;Settings!$B$30,Q305&gt;Settings!$B$37),0,1)</x:f>
        <x:v>1</x:v>
      </x:c>
      <x:c r="X305" s="15" t="n">
        <x:f>IF(AND(W305=1,Q305&lt;=Settings!$B$36),1,0)</x:f>
        <x:v>1</x:v>
      </x:c>
    </x:row>
    <x:row r="306">
      <x:c r="A306">
        <x:v>3</x:v>
      </x:c>
      <x:c r="B306">
        <x:v>61</x:v>
      </x:c>
      <x:c r="C306" s="13" t="n">
        <x:f>Arrivals!F306</x:f>
        <x:v>2847.8916501668327</x:v>
      </x:c>
      <x:c r="D306" s="13" t="n">
        <x:f>Arrivals!K306</x:f>
        <x:v>300</x:v>
      </x:c>
      <x:c r="E306" s="14" t="n">
        <x:f>D306*8/Settings!$B$28+Settings!$B$29</x:f>
        <x:v>24.02</x:v>
      </x:c>
      <x:c r="F306" s="14">
        <x:f t="shared" si="62"/>
        <x:v>2847.8916501668327</x:v>
      </x:c>
      <x:c r="G306" s="14">
        <x:f t="shared" si="73"/>
        <x:v>2952.06</x:v>
      </x:c>
      <x:c r="H306" s="14">
        <x:f t="shared" si="63"/>
        <x:v>2952.06</x:v>
      </x:c>
      <x:c r="I306" s="14" t="n">
        <x:f>MOD(H306-Settings!$B$32,Settings!$B$33)</x:f>
        <x:v>72.05999999999995</x:v>
      </x:c>
      <x:c r="J306" s="14" t="n">
        <x:f>IF(I306&lt;Settings!$B$30,IF(Settings!$B$30-I306&gt;=E306,H306,H306+(Settings!$B$30-I306)+Settings!$B$31),H306+(Settings!$B$33-I306))</x:f>
        <x:v>2952.06</x:v>
      </x:c>
      <x:c r="K306" s="14">
        <x:f t="shared" si="64"/>
        <x:v>2976.08</x:v>
      </x:c>
      <x:c r="L306" s="14">
        <x:f t="shared" si="65"/>
        <x:v>2976.08</x:v>
      </x:c>
      <x:c r="M306" s="14">
        <x:f t="shared" si="74"/>
        <x:v>2954.0515102161248</x:v>
      </x:c>
      <x:c r="N306" s="14">
        <x:f t="shared" si="66"/>
        <x:v>2976.08</x:v>
      </x:c>
      <x:c r="O306" s="13" t="n">
        <x:f>Arrivals!I306</x:f>
        <x:v>1.912750965380647</x:v>
      </x:c>
      <x:c r="P306" s="14">
        <x:f t="shared" si="67"/>
        <x:v>2977.9927509653808</x:v>
      </x:c>
      <x:c r="Q306" s="14">
        <x:f t="shared" si="68"/>
        <x:v>130.10110079854803</x:v>
      </x:c>
      <x:c r="R306" s="14">
        <x:f t="shared" si="69"/>
        <x:v>104.16834983316721</x:v>
      </x:c>
      <x:c r="S306" s="14">
        <x:f t="shared" si="70"/>
        <x:v>0</x:v>
      </x:c>
      <x:c r="T306" s="14">
        <x:f t="shared" si="71"/>
        <x:v>0</x:v>
      </x:c>
      <x:c r="U306" s="14">
        <x:f t="shared" si="72"/>
        <x:v>104.16834983316721</x:v>
      </x:c>
      <x:c r="V306" t="str">
        <x:f>IF(MOD(C306-Settings!$B$32,Settings!$B$33)&lt;Settings!$B$30,"Up","Down")</x:f>
        <x:v>Down</x:v>
      </x:c>
      <x:c r="W306" s="15" t="n">
        <x:f>IF(OR(E306&gt;Settings!$B$30,Q306&gt;Settings!$B$37),0,1)</x:f>
        <x:v>1</x:v>
      </x:c>
      <x:c r="X306" s="15" t="n">
        <x:f>IF(AND(W306=1,Q306&lt;=Settings!$B$36),1,0)</x:f>
        <x:v>0</x:v>
      </x:c>
    </x:row>
    <x:row r="307">
      <x:c r="A307">
        <x:v>3</x:v>
      </x:c>
      <x:c r="B307">
        <x:v>62</x:v>
      </x:c>
      <x:c r="C307" s="13" t="n">
        <x:f>Arrivals!F307</x:f>
        <x:v>2853.9591634777516</x:v>
      </x:c>
      <x:c r="D307" s="13" t="n">
        <x:f>Arrivals!K307</x:f>
        <x:v>300</x:v>
      </x:c>
      <x:c r="E307" s="14" t="n">
        <x:f>D307*8/Settings!$B$28+Settings!$B$29</x:f>
        <x:v>24.02</x:v>
      </x:c>
      <x:c r="F307" s="14">
        <x:f t="shared" si="62"/>
        <x:v>2853.9591634777516</x:v>
      </x:c>
      <x:c r="G307" s="14">
        <x:f t="shared" si="73"/>
        <x:v>2976.08</x:v>
      </x:c>
      <x:c r="H307" s="14">
        <x:f t="shared" si="63"/>
        <x:v>2976.08</x:v>
      </x:c>
      <x:c r="I307" s="14" t="n">
        <x:f>MOD(H307-Settings!$B$32,Settings!$B$33)</x:f>
        <x:v>96.07999999999993</x:v>
      </x:c>
      <x:c r="J307" s="14" t="n">
        <x:f>IF(I307&lt;Settings!$B$30,IF(Settings!$B$30-I307&gt;=E307,H307,H307+(Settings!$B$30-I307)+Settings!$B$31),H307+(Settings!$B$33-I307))</x:f>
        <x:v>2976.08</x:v>
      </x:c>
      <x:c r="K307" s="14">
        <x:f t="shared" si="64"/>
        <x:v>3000.1</x:v>
      </x:c>
      <x:c r="L307" s="14">
        <x:f t="shared" si="65"/>
        <x:v>3000.1</x:v>
      </x:c>
      <x:c r="M307" s="14">
        <x:f t="shared" si="74"/>
        <x:v>2977.9927509653808</x:v>
      </x:c>
      <x:c r="N307" s="14">
        <x:f t="shared" si="66"/>
        <x:v>3000.1</x:v>
      </x:c>
      <x:c r="O307" s="13" t="n">
        <x:f>Arrivals!I307</x:f>
        <x:v>1.114362764810256</x:v>
      </x:c>
      <x:c r="P307" s="14">
        <x:f t="shared" si="67"/>
        <x:v>3001.2143627648102</x:v>
      </x:c>
      <x:c r="Q307" s="14">
        <x:f t="shared" si="68"/>
        <x:v>147.25519928705853</x:v>
      </x:c>
      <x:c r="R307" s="14">
        <x:f t="shared" si="69"/>
        <x:v>122.12083652224828</x:v>
      </x:c>
      <x:c r="S307" s="14">
        <x:f t="shared" si="70"/>
        <x:v>0</x:v>
      </x:c>
      <x:c r="T307" s="14">
        <x:f t="shared" si="71"/>
        <x:v>0</x:v>
      </x:c>
      <x:c r="U307" s="14">
        <x:f t="shared" si="72"/>
        <x:v>122.12083652224828</x:v>
      </x:c>
      <x:c r="V307" t="str">
        <x:f>IF(MOD(C307-Settings!$B$32,Settings!$B$33)&lt;Settings!$B$30,"Up","Down")</x:f>
        <x:v>Down</x:v>
      </x:c>
      <x:c r="W307" s="15" t="n">
        <x:f>IF(OR(E307&gt;Settings!$B$30,Q307&gt;Settings!$B$37),0,1)</x:f>
        <x:v>1</x:v>
      </x:c>
      <x:c r="X307" s="15" t="n">
        <x:f>IF(AND(W307=1,Q307&lt;=Settings!$B$36),1,0)</x:f>
        <x:v>0</x:v>
      </x:c>
    </x:row>
    <x:row r="308">
      <x:c r="A308">
        <x:v>3</x:v>
      </x:c>
      <x:c r="B308">
        <x:v>63</x:v>
      </x:c>
      <x:c r="C308" s="13" t="n">
        <x:f>Arrivals!F308</x:f>
        <x:v>2895.5261468075632</x:v>
      </x:c>
      <x:c r="D308" s="13" t="n">
        <x:f>Arrivals!K308</x:f>
        <x:v>300</x:v>
      </x:c>
      <x:c r="E308" s="14" t="n">
        <x:f>D308*8/Settings!$B$28+Settings!$B$29</x:f>
        <x:v>24.02</x:v>
      </x:c>
      <x:c r="F308" s="14">
        <x:f t="shared" si="62"/>
        <x:v>2895.5261468075632</x:v>
      </x:c>
      <x:c r="G308" s="14">
        <x:f t="shared" si="73"/>
        <x:v>3000.1</x:v>
      </x:c>
      <x:c r="H308" s="14">
        <x:f t="shared" si="63"/>
        <x:v>3000.1</x:v>
      </x:c>
      <x:c r="I308" s="14" t="n">
        <x:f>MOD(H308-Settings!$B$32,Settings!$B$33)</x:f>
        <x:v>120.09999999999991</x:v>
      </x:c>
      <x:c r="J308" s="14" t="n">
        <x:f>IF(I308&lt;Settings!$B$30,IF(Settings!$B$30-I308&gt;=E308,H308,H308+(Settings!$B$30-I308)+Settings!$B$31),H308+(Settings!$B$33-I308))</x:f>
        <x:v>3000.1</x:v>
      </x:c>
      <x:c r="K308" s="14">
        <x:f t="shared" si="64"/>
        <x:v>3024.12</x:v>
      </x:c>
      <x:c r="L308" s="14">
        <x:f t="shared" si="65"/>
        <x:v>3024.12</x:v>
      </x:c>
      <x:c r="M308" s="14">
        <x:f t="shared" si="74"/>
        <x:v>3001.2143627648102</x:v>
      </x:c>
      <x:c r="N308" s="14">
        <x:f t="shared" si="66"/>
        <x:v>3024.12</x:v>
      </x:c>
      <x:c r="O308" s="13" t="n">
        <x:f>Arrivals!I308</x:f>
        <x:v>3.959232895215359</x:v>
      </x:c>
      <x:c r="P308" s="14">
        <x:f t="shared" si="67"/>
        <x:v>3028.0792328952152</x:v>
      </x:c>
      <x:c r="Q308" s="14">
        <x:f t="shared" si="68"/>
        <x:v>132.55308608765199</x:v>
      </x:c>
      <x:c r="R308" s="14">
        <x:f t="shared" si="69"/>
        <x:v>104.57385319243667</x:v>
      </x:c>
      <x:c r="S308" s="14">
        <x:f t="shared" si="70"/>
        <x:v>0</x:v>
      </x:c>
      <x:c r="T308" s="14">
        <x:f t="shared" si="71"/>
        <x:v>0</x:v>
      </x:c>
      <x:c r="U308" s="14">
        <x:f t="shared" si="72"/>
        <x:v>104.57385319243667</x:v>
      </x:c>
      <x:c r="V308" t="str">
        <x:f>IF(MOD(C308-Settings!$B$32,Settings!$B$33)&lt;Settings!$B$30,"Up","Down")</x:f>
        <x:v>Up</x:v>
      </x:c>
      <x:c r="W308" s="15" t="n">
        <x:f>IF(OR(E308&gt;Settings!$B$30,Q308&gt;Settings!$B$37),0,1)</x:f>
        <x:v>1</x:v>
      </x:c>
      <x:c r="X308" s="15" t="n">
        <x:f>IF(AND(W308=1,Q308&lt;=Settings!$B$36),1,0)</x:f>
        <x:v>0</x:v>
      </x:c>
    </x:row>
    <x:row r="309">
      <x:c r="A309">
        <x:v>3</x:v>
      </x:c>
      <x:c r="B309">
        <x:v>64</x:v>
      </x:c>
      <x:c r="C309" s="13" t="n">
        <x:f>Arrivals!F309</x:f>
        <x:v>2930.263621642632</x:v>
      </x:c>
      <x:c r="D309" s="13" t="n">
        <x:f>Arrivals!K309</x:f>
        <x:v>300</x:v>
      </x:c>
      <x:c r="E309" s="14" t="n">
        <x:f>D309*8/Settings!$B$28+Settings!$B$29</x:f>
        <x:v>24.02</x:v>
      </x:c>
      <x:c r="F309" s="14">
        <x:f t="shared" si="62"/>
        <x:v>2930.2636216426322</x:v>
      </x:c>
      <x:c r="G309" s="14">
        <x:f t="shared" si="73"/>
        <x:v>3024.12</x:v>
      </x:c>
      <x:c r="H309" s="14">
        <x:f t="shared" si="63"/>
        <x:v>3024.12</x:v>
      </x:c>
      <x:c r="I309" s="14" t="n">
        <x:f>MOD(H309-Settings!$B$32,Settings!$B$33)</x:f>
        <x:v>144.1199999999999</x:v>
      </x:c>
      <x:c r="J309" s="14" t="n">
        <x:f>IF(I309&lt;Settings!$B$30,IF(Settings!$B$30-I309&gt;=E309,H309,H309+(Settings!$B$30-I309)+Settings!$B$31),H309+(Settings!$B$33-I309))</x:f>
        <x:v>3024.12</x:v>
      </x:c>
      <x:c r="K309" s="14">
        <x:f t="shared" si="64"/>
        <x:v>3048.14</x:v>
      </x:c>
      <x:c r="L309" s="14">
        <x:f t="shared" si="65"/>
        <x:v>3048.14</x:v>
      </x:c>
      <x:c r="M309" s="14">
        <x:f t="shared" si="74"/>
        <x:v>3028.0792328952152</x:v>
      </x:c>
      <x:c r="N309" s="14">
        <x:f t="shared" si="66"/>
        <x:v>3048.14</x:v>
      </x:c>
      <x:c r="O309" s="13" t="n">
        <x:f>Arrivals!I309</x:f>
        <x:v>4.990022284361843</x:v>
      </x:c>
      <x:c r="P309" s="14">
        <x:f t="shared" si="67"/>
        <x:v>3053.1300222843615</x:v>
      </x:c>
      <x:c r="Q309" s="14">
        <x:f t="shared" si="68"/>
        <x:v>122.86640064172934</x:v>
      </x:c>
      <x:c r="R309" s="14">
        <x:f t="shared" si="69"/>
        <x:v>93.856378357367703</x:v>
      </x:c>
      <x:c r="S309" s="14">
        <x:f t="shared" si="70"/>
        <x:v>0</x:v>
      </x:c>
      <x:c r="T309" s="14">
        <x:f t="shared" si="71"/>
        <x:v>0</x:v>
      </x:c>
      <x:c r="U309" s="14">
        <x:f t="shared" si="72"/>
        <x:v>93.856378357367703</x:v>
      </x:c>
      <x:c r="V309" t="str">
        <x:f>IF(MOD(C309-Settings!$B$32,Settings!$B$33)&lt;Settings!$B$30,"Up","Down")</x:f>
        <x:v>Up</x:v>
      </x:c>
      <x:c r="W309" s="15" t="n">
        <x:f>IF(OR(E309&gt;Settings!$B$30,Q309&gt;Settings!$B$37),0,1)</x:f>
        <x:v>1</x:v>
      </x:c>
      <x:c r="X309" s="15" t="n">
        <x:f>IF(AND(W309=1,Q309&lt;=Settings!$B$36),1,0)</x:f>
        <x:v>0</x:v>
      </x:c>
    </x:row>
    <x:row r="310">
      <x:c r="A310">
        <x:v>3</x:v>
      </x:c>
      <x:c r="B310">
        <x:v>65</x:v>
      </x:c>
      <x:c r="C310" s="13" t="n">
        <x:f>Arrivals!F310</x:f>
        <x:v>3156.05675056962</x:v>
      </x:c>
      <x:c r="D310" s="13" t="n">
        <x:f>Arrivals!K310</x:f>
        <x:v>300</x:v>
      </x:c>
      <x:c r="E310" s="14" t="n">
        <x:f>D310*8/Settings!$B$28+Settings!$B$29</x:f>
        <x:v>24.02</x:v>
      </x:c>
      <x:c r="F310" s="14">
        <x:f t="shared" si="62"/>
        <x:v>3156.0567505696199</x:v>
      </x:c>
      <x:c r="G310" s="14">
        <x:f t="shared" si="73"/>
        <x:v>3048.14</x:v>
      </x:c>
      <x:c r="H310" s="14">
        <x:f t="shared" si="63"/>
        <x:v>3156.0567505696199</x:v>
      </x:c>
      <x:c r="I310" s="14" t="n">
        <x:f>MOD(H310-Settings!$B$32,Settings!$B$33)</x:f>
        <x:v>276.0567505696199</x:v>
      </x:c>
      <x:c r="J310" s="14" t="n">
        <x:f>IF(I310&lt;Settings!$B$30,IF(Settings!$B$30-I310&gt;=E310,H310,H310+(Settings!$B$30-I310)+Settings!$B$31),H310+(Settings!$B$33-I310))</x:f>
        <x:v>3156.05675056962</x:v>
      </x:c>
      <x:c r="K310" s="14">
        <x:f t="shared" si="64"/>
        <x:v>3180.0767505696199</x:v>
      </x:c>
      <x:c r="L310" s="14">
        <x:f t="shared" si="65"/>
        <x:v>3180.0767505696199</x:v>
      </x:c>
      <x:c r="M310" s="14">
        <x:f t="shared" si="74"/>
        <x:v>3053.1300222843615</x:v>
      </x:c>
      <x:c r="N310" s="14">
        <x:f t="shared" si="66"/>
        <x:v>3180.0767505696199</x:v>
      </x:c>
      <x:c r="O310" s="13" t="n">
        <x:f>Arrivals!I310</x:f>
        <x:v>4.65256511441095</x:v>
      </x:c>
      <x:c r="P310" s="14">
        <x:f t="shared" si="67"/>
        <x:v>3184.729315684031</x:v>
      </x:c>
      <x:c r="Q310" s="14">
        <x:f t="shared" si="68"/>
        <x:v>28.6725651144111</x:v>
      </x:c>
      <x:c r="R310" s="14">
        <x:f t="shared" si="69"/>
        <x:v>0</x:v>
      </x:c>
      <x:c r="S310" s="14">
        <x:f t="shared" si="70"/>
        <x:v>0</x:v>
      </x:c>
      <x:c r="T310" s="14">
        <x:f t="shared" si="71"/>
        <x:v>0</x:v>
      </x:c>
      <x:c r="U310" s="14">
        <x:f t="shared" si="72"/>
        <x:v>0</x:v>
      </x:c>
      <x:c r="V310" t="str">
        <x:f>IF(MOD(C310-Settings!$B$32,Settings!$B$33)&lt;Settings!$B$30,"Up","Down")</x:f>
        <x:v>Up</x:v>
      </x:c>
      <x:c r="W310" s="15" t="n">
        <x:f>IF(OR(E310&gt;Settings!$B$30,Q310&gt;Settings!$B$37),0,1)</x:f>
        <x:v>1</x:v>
      </x:c>
      <x:c r="X310" s="15" t="n">
        <x:f>IF(AND(W310=1,Q310&lt;=Settings!$B$36),1,0)</x:f>
        <x:v>1</x:v>
      </x:c>
    </x:row>
    <x:row r="311">
      <x:c r="A311">
        <x:v>3</x:v>
      </x:c>
      <x:c r="B311">
        <x:v>66</x:v>
      </x:c>
      <x:c r="C311" s="13" t="n">
        <x:f>Arrivals!F311</x:f>
        <x:v>3313.7298565967753</x:v>
      </x:c>
      <x:c r="D311" s="13" t="n">
        <x:f>Arrivals!K311</x:f>
        <x:v>300</x:v>
      </x:c>
      <x:c r="E311" s="14" t="n">
        <x:f>D311*8/Settings!$B$28+Settings!$B$29</x:f>
        <x:v>24.02</x:v>
      </x:c>
      <x:c r="F311" s="14">
        <x:f t="shared" si="62"/>
        <x:v>3313.7298565967753</x:v>
      </x:c>
      <x:c r="G311" s="14" t="n">
        <x:f t="shared" ref="G311:G342" si="75">K310</x:f>
        <x:v>3180.07675056962</x:v>
      </x:c>
      <x:c r="H311" s="14">
        <x:f t="shared" si="63"/>
        <x:v>3313.7298565967753</x:v>
      </x:c>
      <x:c r="I311" s="14" t="n">
        <x:f>MOD(H311-Settings!$B$32,Settings!$B$33)</x:f>
        <x:v>433.72985659677533</x:v>
      </x:c>
      <x:c r="J311" s="14" t="n">
        <x:f>IF(I311&lt;Settings!$B$30,IF(Settings!$B$30-I311&gt;=E311,H311,H311+(Settings!$B$30-I311)+Settings!$B$31),H311+(Settings!$B$33-I311))</x:f>
        <x:v>3313.7298565967753</x:v>
      </x:c>
      <x:c r="K311" s="14">
        <x:f t="shared" si="64"/>
        <x:v>3337.7498565967753</x:v>
      </x:c>
      <x:c r="L311" s="14">
        <x:f t="shared" si="65"/>
        <x:v>3337.7498565967753</x:v>
      </x:c>
      <x:c r="M311" s="14" t="n">
        <x:f t="shared" ref="M311:M342" si="76">P310</x:f>
        <x:v>3184.729315684031</x:v>
      </x:c>
      <x:c r="N311" s="14">
        <x:f t="shared" si="66"/>
        <x:v>3337.7498565967753</x:v>
      </x:c>
      <x:c r="O311" s="13" t="n">
        <x:f>Arrivals!I311</x:f>
        <x:v>5.749341847792192</x:v>
      </x:c>
      <x:c r="P311" s="14">
        <x:f t="shared" si="67"/>
        <x:v>3343.4991984445674</x:v>
      </x:c>
      <x:c r="Q311" s="14">
        <x:f t="shared" si="68"/>
        <x:v>29.76934184779202</x:v>
      </x:c>
      <x:c r="R311" s="14">
        <x:f t="shared" si="69"/>
        <x:v>0</x:v>
      </x:c>
      <x:c r="S311" s="14">
        <x:f t="shared" si="70"/>
        <x:v>0</x:v>
      </x:c>
      <x:c r="T311" s="14">
        <x:f t="shared" si="71"/>
        <x:v>0</x:v>
      </x:c>
      <x:c r="U311" s="14">
        <x:f t="shared" si="72"/>
        <x:v>0</x:v>
      </x:c>
      <x:c r="V311" t="str">
        <x:f>IF(MOD(C311-Settings!$B$32,Settings!$B$33)&lt;Settings!$B$30,"Up","Down")</x:f>
        <x:v>Up</x:v>
      </x:c>
      <x:c r="W311" s="15" t="n">
        <x:f>IF(OR(E311&gt;Settings!$B$30,Q311&gt;Settings!$B$37),0,1)</x:f>
        <x:v>1</x:v>
      </x:c>
      <x:c r="X311" s="15" t="n">
        <x:f>IF(AND(W311=1,Q311&lt;=Settings!$B$36),1,0)</x:f>
        <x:v>1</x:v>
      </x:c>
    </x:row>
    <x:row r="312">
      <x:c r="A312">
        <x:v>3</x:v>
      </x:c>
      <x:c r="B312">
        <x:v>67</x:v>
      </x:c>
      <x:c r="C312" s="13" t="n">
        <x:f>Arrivals!F312</x:f>
        <x:v>3314.4868113152465</x:v>
      </x:c>
      <x:c r="D312" s="13" t="n">
        <x:f>Arrivals!K312</x:f>
        <x:v>300</x:v>
      </x:c>
      <x:c r="E312" s="14" t="n">
        <x:f>D312*8/Settings!$B$28+Settings!$B$29</x:f>
        <x:v>24.02</x:v>
      </x:c>
      <x:c r="F312" s="14">
        <x:f t="shared" si="62"/>
        <x:v>3314.4868113152465</x:v>
      </x:c>
      <x:c r="G312" s="14">
        <x:f t="shared" si="75"/>
        <x:v>3337.7498565967753</x:v>
      </x:c>
      <x:c r="H312" s="14">
        <x:f t="shared" si="63"/>
        <x:v>3337.7498565967753</x:v>
      </x:c>
      <x:c r="I312" s="14" t="n">
        <x:f>MOD(H312-Settings!$B$32,Settings!$B$33)</x:f>
        <x:v>457.7498565967753</x:v>
      </x:c>
      <x:c r="J312" s="14" t="n">
        <x:f>IF(I312&lt;Settings!$B$30,IF(Settings!$B$30-I312&gt;=E312,H312,H312+(Settings!$B$30-I312)+Settings!$B$31),H312+(Settings!$B$33-I312))</x:f>
        <x:v>3337.7498565967753</x:v>
      </x:c>
      <x:c r="K312" s="14">
        <x:f t="shared" si="64"/>
        <x:v>3361.7698565967753</x:v>
      </x:c>
      <x:c r="L312" s="14">
        <x:f t="shared" si="65"/>
        <x:v>3361.7698565967753</x:v>
      </x:c>
      <x:c r="M312" s="14">
        <x:f t="shared" si="76"/>
        <x:v>3343.4991984445674</x:v>
      </x:c>
      <x:c r="N312" s="14">
        <x:f t="shared" si="66"/>
        <x:v>3361.7698565967753</x:v>
      </x:c>
      <x:c r="O312" s="13" t="n">
        <x:f>Arrivals!I312</x:f>
        <x:v>1.6061003857164524</x:v>
      </x:c>
      <x:c r="P312" s="14">
        <x:f t="shared" si="67"/>
        <x:v>3363.375956982492</x:v>
      </x:c>
      <x:c r="Q312" s="14">
        <x:f t="shared" si="68"/>
        <x:v>48.88914566724543</x:v>
      </x:c>
      <x:c r="R312" s="14">
        <x:f t="shared" si="69"/>
        <x:v>23.263045281528775</x:v>
      </x:c>
      <x:c r="S312" s="14">
        <x:f t="shared" si="70"/>
        <x:v>0</x:v>
      </x:c>
      <x:c r="T312" s="14">
        <x:f t="shared" si="71"/>
        <x:v>0</x:v>
      </x:c>
      <x:c r="U312" s="14">
        <x:f t="shared" si="72"/>
        <x:v>23.263045281528775</x:v>
      </x:c>
      <x:c r="V312" t="str">
        <x:f>IF(MOD(C312-Settings!$B$32,Settings!$B$33)&lt;Settings!$B$30,"Up","Down")</x:f>
        <x:v>Up</x:v>
      </x:c>
      <x:c r="W312" s="15" t="n">
        <x:f>IF(OR(E312&gt;Settings!$B$30,Q312&gt;Settings!$B$37),0,1)</x:f>
        <x:v>1</x:v>
      </x:c>
      <x:c r="X312" s="15" t="n">
        <x:f>IF(AND(W312=1,Q312&lt;=Settings!$B$36),1,0)</x:f>
        <x:v>1</x:v>
      </x:c>
    </x:row>
    <x:row r="313">
      <x:c r="A313">
        <x:v>3</x:v>
      </x:c>
      <x:c r="B313">
        <x:v>68</x:v>
      </x:c>
      <x:c r="C313" s="13" t="n">
        <x:f>Arrivals!F313</x:f>
        <x:v>3387.4754640907586</x:v>
      </x:c>
      <x:c r="D313" s="13" t="n">
        <x:f>Arrivals!K313</x:f>
        <x:v>300</x:v>
      </x:c>
      <x:c r="E313" s="14" t="n">
        <x:f>D313*8/Settings!$B$28+Settings!$B$29</x:f>
        <x:v>24.02</x:v>
      </x:c>
      <x:c r="F313" s="14">
        <x:f t="shared" si="62"/>
        <x:v>3387.4754640907586</x:v>
      </x:c>
      <x:c r="G313" s="14">
        <x:f t="shared" si="75"/>
        <x:v>3361.7698565967753</x:v>
      </x:c>
      <x:c r="H313" s="14">
        <x:f t="shared" si="63"/>
        <x:v>3387.4754640907586</x:v>
      </x:c>
      <x:c r="I313" s="14" t="n">
        <x:f>MOD(H313-Settings!$B$32,Settings!$B$33)</x:f>
        <x:v>507.4754640907586</x:v>
      </x:c>
      <x:c r="J313" s="14" t="n">
        <x:f>IF(I313&lt;Settings!$B$30,IF(Settings!$B$30-I313&gt;=E313,H313,H313+(Settings!$B$30-I313)+Settings!$B$31),H313+(Settings!$B$33-I313))</x:f>
        <x:v>3387.4754640907586</x:v>
      </x:c>
      <x:c r="K313" s="14">
        <x:f t="shared" si="64"/>
        <x:v>3411.4954640907586</x:v>
      </x:c>
      <x:c r="L313" s="14">
        <x:f t="shared" si="65"/>
        <x:v>3411.4954640907586</x:v>
      </x:c>
      <x:c r="M313" s="14">
        <x:f t="shared" si="76"/>
        <x:v>3363.375956982492</x:v>
      </x:c>
      <x:c r="N313" s="14">
        <x:f t="shared" si="66"/>
        <x:v>3411.4954640907586</x:v>
      </x:c>
      <x:c r="O313" s="13" t="n">
        <x:f>Arrivals!I313</x:f>
        <x:v>0.42025369420525466</x:v>
      </x:c>
      <x:c r="P313" s="14">
        <x:f t="shared" si="67"/>
        <x:v>3411.9157177849638</x:v>
      </x:c>
      <x:c r="Q313" s="14">
        <x:f t="shared" si="68"/>
        <x:v>24.440253694205239</x:v>
      </x:c>
      <x:c r="R313" s="14">
        <x:f t="shared" si="69"/>
        <x:v>0</x:v>
      </x:c>
      <x:c r="S313" s="14">
        <x:f t="shared" si="70"/>
        <x:v>0</x:v>
      </x:c>
      <x:c r="T313" s="14">
        <x:f t="shared" si="71"/>
        <x:v>0</x:v>
      </x:c>
      <x:c r="U313" s="14">
        <x:f t="shared" si="72"/>
        <x:v>0</x:v>
      </x:c>
      <x:c r="V313" t="str">
        <x:f>IF(MOD(C313-Settings!$B$32,Settings!$B$33)&lt;Settings!$B$30,"Up","Down")</x:f>
        <x:v>Up</x:v>
      </x:c>
      <x:c r="W313" s="15" t="n">
        <x:f>IF(OR(E313&gt;Settings!$B$30,Q313&gt;Settings!$B$37),0,1)</x:f>
        <x:v>1</x:v>
      </x:c>
      <x:c r="X313" s="15" t="n">
        <x:f>IF(AND(W313=1,Q313&lt;=Settings!$B$36),1,0)</x:f>
        <x:v>1</x:v>
      </x:c>
    </x:row>
    <x:row r="314">
      <x:c r="A314">
        <x:v>3</x:v>
      </x:c>
      <x:c r="B314">
        <x:v>69</x:v>
      </x:c>
      <x:c r="C314" s="13" t="n">
        <x:f>Arrivals!F314</x:f>
        <x:v>3436.405793523217</x:v>
      </x:c>
      <x:c r="D314" s="13" t="n">
        <x:f>Arrivals!K314</x:f>
        <x:v>300</x:v>
      </x:c>
      <x:c r="E314" s="14" t="n">
        <x:f>D314*8/Settings!$B$28+Settings!$B$29</x:f>
        <x:v>24.02</x:v>
      </x:c>
      <x:c r="F314" s="14">
        <x:f t="shared" si="62"/>
        <x:v>3436.4057935232172</x:v>
      </x:c>
      <x:c r="G314" s="14">
        <x:f t="shared" si="75"/>
        <x:v>3411.4954640907586</x:v>
      </x:c>
      <x:c r="H314" s="14">
        <x:f t="shared" si="63"/>
        <x:v>3436.4057935232172</x:v>
      </x:c>
      <x:c r="I314" s="14" t="n">
        <x:f>MOD(H314-Settings!$B$32,Settings!$B$33)</x:f>
        <x:v>556.4057935232172</x:v>
      </x:c>
      <x:c r="J314" s="14" t="n">
        <x:f>IF(I314&lt;Settings!$B$30,IF(Settings!$B$30-I314&gt;=E314,H314,H314+(Settings!$B$30-I314)+Settings!$B$31),H314+(Settings!$B$33-I314))</x:f>
        <x:v>3436.405793523217</x:v>
      </x:c>
      <x:c r="K314" s="14">
        <x:f t="shared" si="64"/>
        <x:v>3460.4257935232172</x:v>
      </x:c>
      <x:c r="L314" s="14">
        <x:f t="shared" si="65"/>
        <x:v>3460.4257935232172</x:v>
      </x:c>
      <x:c r="M314" s="14">
        <x:f t="shared" si="76"/>
        <x:v>3411.9157177849638</x:v>
      </x:c>
      <x:c r="N314" s="14">
        <x:f t="shared" si="66"/>
        <x:v>3460.4257935232172</x:v>
      </x:c>
      <x:c r="O314" s="13" t="n">
        <x:f>Arrivals!I314</x:f>
        <x:v>0.9198069550289336</x:v>
      </x:c>
      <x:c r="P314" s="14">
        <x:f t="shared" si="67"/>
        <x:v>3461.3456004782461</x:v>
      </x:c>
      <x:c r="Q314" s="14">
        <x:f t="shared" si="68"/>
        <x:v>24.939806955028871</x:v>
      </x:c>
      <x:c r="R314" s="14">
        <x:f t="shared" si="69"/>
        <x:v>0</x:v>
      </x:c>
      <x:c r="S314" s="14">
        <x:f t="shared" si="70"/>
        <x:v>0</x:v>
      </x:c>
      <x:c r="T314" s="14">
        <x:f t="shared" si="71"/>
        <x:v>0</x:v>
      </x:c>
      <x:c r="U314" s="14">
        <x:f t="shared" si="72"/>
        <x:v>0</x:v>
      </x:c>
      <x:c r="V314" t="str">
        <x:f>IF(MOD(C314-Settings!$B$32,Settings!$B$33)&lt;Settings!$B$30,"Up","Down")</x:f>
        <x:v>Up</x:v>
      </x:c>
      <x:c r="W314" s="15" t="n">
        <x:f>IF(OR(E314&gt;Settings!$B$30,Q314&gt;Settings!$B$37),0,1)</x:f>
        <x:v>1</x:v>
      </x:c>
      <x:c r="X314" s="15" t="n">
        <x:f>IF(AND(W314=1,Q314&lt;=Settings!$B$36),1,0)</x:f>
        <x:v>1</x:v>
      </x:c>
    </x:row>
    <x:row r="315">
      <x:c r="A315">
        <x:v>3</x:v>
      </x:c>
      <x:c r="B315">
        <x:v>70</x:v>
      </x:c>
      <x:c r="C315" s="13" t="n">
        <x:f>Arrivals!F315</x:f>
        <x:v>3459.58445490536</x:v>
      </x:c>
      <x:c r="D315" s="13" t="n">
        <x:f>Arrivals!K315</x:f>
        <x:v>300</x:v>
      </x:c>
      <x:c r="E315" s="14" t="n">
        <x:f>D315*8/Settings!$B$28+Settings!$B$29</x:f>
        <x:v>24.02</x:v>
      </x:c>
      <x:c r="F315" s="14">
        <x:f t="shared" si="62"/>
        <x:v>3459.58445490536</x:v>
      </x:c>
      <x:c r="G315" s="14">
        <x:f t="shared" si="75"/>
        <x:v>3460.4257935232172</x:v>
      </x:c>
      <x:c r="H315" s="14">
        <x:f t="shared" si="63"/>
        <x:v>3460.4257935232172</x:v>
      </x:c>
      <x:c r="I315" s="14" t="n">
        <x:f>MOD(H315-Settings!$B$32,Settings!$B$33)</x:f>
        <x:v>580.4257935232172</x:v>
      </x:c>
      <x:c r="J315" s="14" t="n">
        <x:f>IF(I315&lt;Settings!$B$30,IF(Settings!$B$30-I315&gt;=E315,H315,H315+(Settings!$B$30-I315)+Settings!$B$31),H315+(Settings!$B$33-I315))</x:f>
        <x:v>3600</x:v>
      </x:c>
      <x:c r="K315" s="14">
        <x:f t="shared" si="64"/>
        <x:v>3624.02</x:v>
      </x:c>
      <x:c r="L315" s="14">
        <x:f t="shared" si="65"/>
        <x:v>3624.02</x:v>
      </x:c>
      <x:c r="M315" s="14">
        <x:f t="shared" si="76"/>
        <x:v>3461.3456004782461</x:v>
      </x:c>
      <x:c r="N315" s="14">
        <x:f t="shared" si="66"/>
        <x:v>3624.02</x:v>
      </x:c>
      <x:c r="O315" s="13" t="n">
        <x:f>Arrivals!I315</x:f>
        <x:v>3.9690143862199094</x:v>
      </x:c>
      <x:c r="P315" s="14">
        <x:f t="shared" si="67"/>
        <x:v>3627.9890143862199</x:v>
      </x:c>
      <x:c r="Q315" s="14">
        <x:f t="shared" si="68"/>
        <x:v>168.40455948085992</x:v>
      </x:c>
      <x:c r="R315" s="14">
        <x:f t="shared" si="69"/>
        <x:v>0.8413386178572182</x:v>
      </x:c>
      <x:c r="S315" s="14">
        <x:f t="shared" si="70"/>
        <x:v>139.57420647678282</x:v>
      </x:c>
      <x:c r="T315" s="14">
        <x:f t="shared" si="71"/>
        <x:v>0</x:v>
      </x:c>
      <x:c r="U315" s="14">
        <x:f t="shared" si="72"/>
        <x:v>140.41554509464004</x:v>
      </x:c>
      <x:c r="V315" t="str">
        <x:f>IF(MOD(C315-Settings!$B$32,Settings!$B$33)&lt;Settings!$B$30,"Up","Down")</x:f>
        <x:v>Up</x:v>
      </x:c>
      <x:c r="W315" s="15" t="n">
        <x:f>IF(OR(E315&gt;Settings!$B$30,Q315&gt;Settings!$B$37),0,1)</x:f>
        <x:v>1</x:v>
      </x:c>
      <x:c r="X315" s="15" t="n">
        <x:f>IF(AND(W315=1,Q315&lt;=Settings!$B$36),1,0)</x:f>
        <x:v>0</x:v>
      </x:c>
    </x:row>
    <x:row r="316">
      <x:c r="A316">
        <x:v>3</x:v>
      </x:c>
      <x:c r="B316">
        <x:v>71</x:v>
      </x:c>
      <x:c r="C316" s="13" t="n">
        <x:f>Arrivals!F316</x:f>
        <x:v>3522.5104619784433</x:v>
      </x:c>
      <x:c r="D316" s="13" t="n">
        <x:f>Arrivals!K316</x:f>
        <x:v>300</x:v>
      </x:c>
      <x:c r="E316" s="14" t="n">
        <x:f>D316*8/Settings!$B$28+Settings!$B$29</x:f>
        <x:v>24.02</x:v>
      </x:c>
      <x:c r="F316" s="14">
        <x:f t="shared" si="62"/>
        <x:v>3522.5104619784433</x:v>
      </x:c>
      <x:c r="G316" s="14">
        <x:f t="shared" si="75"/>
        <x:v>3624.02</x:v>
      </x:c>
      <x:c r="H316" s="14">
        <x:f t="shared" si="63"/>
        <x:v>3624.02</x:v>
      </x:c>
      <x:c r="I316" s="14" t="n">
        <x:f>MOD(H316-Settings!$B$32,Settings!$B$33)</x:f>
        <x:v>24.019999999999982</x:v>
      </x:c>
      <x:c r="J316" s="14" t="n">
        <x:f>IF(I316&lt;Settings!$B$30,IF(Settings!$B$30-I316&gt;=E316,H316,H316+(Settings!$B$30-I316)+Settings!$B$31),H316+(Settings!$B$33-I316))</x:f>
        <x:v>3624.02</x:v>
      </x:c>
      <x:c r="K316" s="14">
        <x:f t="shared" si="64"/>
        <x:v>3648.04</x:v>
      </x:c>
      <x:c r="L316" s="14">
        <x:f t="shared" si="65"/>
        <x:v>3648.04</x:v>
      </x:c>
      <x:c r="M316" s="14">
        <x:f t="shared" si="76"/>
        <x:v>3627.9890143862199</x:v>
      </x:c>
      <x:c r="N316" s="14">
        <x:f t="shared" si="66"/>
        <x:v>3648.04</x:v>
      </x:c>
      <x:c r="O316" s="13" t="n">
        <x:f>Arrivals!I316</x:f>
        <x:v>13.846274367701946</x:v>
      </x:c>
      <x:c r="P316" s="14">
        <x:f t="shared" si="67"/>
        <x:v>3661.8862743677018</x:v>
      </x:c>
      <x:c r="Q316" s="14">
        <x:f t="shared" si="68"/>
        <x:v>139.3758123892585</x:v>
      </x:c>
      <x:c r="R316" s="14">
        <x:f t="shared" si="69"/>
        <x:v>101.50953802155664</x:v>
      </x:c>
      <x:c r="S316" s="14">
        <x:f t="shared" si="70"/>
        <x:v>0</x:v>
      </x:c>
      <x:c r="T316" s="14">
        <x:f t="shared" si="71"/>
        <x:v>0</x:v>
      </x:c>
      <x:c r="U316" s="14">
        <x:f t="shared" si="72"/>
        <x:v>101.50953802155664</x:v>
      </x:c>
      <x:c r="V316" t="str">
        <x:f>IF(MOD(C316-Settings!$B$32,Settings!$B$33)&lt;Settings!$B$30,"Up","Down")</x:f>
        <x:v>Down</x:v>
      </x:c>
      <x:c r="W316" s="15" t="n">
        <x:f>IF(OR(E316&gt;Settings!$B$30,Q316&gt;Settings!$B$37),0,1)</x:f>
        <x:v>1</x:v>
      </x:c>
      <x:c r="X316" s="15" t="n">
        <x:f>IF(AND(W316=1,Q316&lt;=Settings!$B$36),1,0)</x:f>
        <x:v>0</x:v>
      </x:c>
    </x:row>
    <x:row r="317">
      <x:c r="A317">
        <x:v>3</x:v>
      </x:c>
      <x:c r="B317">
        <x:v>72</x:v>
      </x:c>
      <x:c r="C317" s="13" t="n">
        <x:f>Arrivals!F317</x:f>
        <x:v>3547.3268260028844</x:v>
      </x:c>
      <x:c r="D317" s="13" t="n">
        <x:f>Arrivals!K317</x:f>
        <x:v>300</x:v>
      </x:c>
      <x:c r="E317" s="14" t="n">
        <x:f>D317*8/Settings!$B$28+Settings!$B$29</x:f>
        <x:v>24.02</x:v>
      </x:c>
      <x:c r="F317" s="14">
        <x:f t="shared" si="62"/>
        <x:v>3547.3268260028844</x:v>
      </x:c>
      <x:c r="G317" s="14">
        <x:f t="shared" si="75"/>
        <x:v>3648.04</x:v>
      </x:c>
      <x:c r="H317" s="14">
        <x:f t="shared" si="63"/>
        <x:v>3648.04</x:v>
      </x:c>
      <x:c r="I317" s="14" t="n">
        <x:f>MOD(H317-Settings!$B$32,Settings!$B$33)</x:f>
        <x:v>48.039999999999964</x:v>
      </x:c>
      <x:c r="J317" s="14" t="n">
        <x:f>IF(I317&lt;Settings!$B$30,IF(Settings!$B$30-I317&gt;=E317,H317,H317+(Settings!$B$30-I317)+Settings!$B$31),H317+(Settings!$B$33-I317))</x:f>
        <x:v>3648.04</x:v>
      </x:c>
      <x:c r="K317" s="14">
        <x:f t="shared" si="64"/>
        <x:v>3672.06</x:v>
      </x:c>
      <x:c r="L317" s="14">
        <x:f t="shared" si="65"/>
        <x:v>3672.06</x:v>
      </x:c>
      <x:c r="M317" s="14">
        <x:f t="shared" si="76"/>
        <x:v>3661.8862743677018</x:v>
      </x:c>
      <x:c r="N317" s="14">
        <x:f t="shared" si="66"/>
        <x:v>3672.06</x:v>
      </x:c>
      <x:c r="O317" s="13" t="n">
        <x:f>Arrivals!I317</x:f>
        <x:v>3.546279708689973</x:v>
      </x:c>
      <x:c r="P317" s="14">
        <x:f t="shared" si="67"/>
        <x:v>3675.6062797086897</x:v>
      </x:c>
      <x:c r="Q317" s="14">
        <x:f t="shared" si="68"/>
        <x:v>128.27945370580528</x:v>
      </x:c>
      <x:c r="R317" s="14">
        <x:f t="shared" si="69"/>
        <x:v>100.71317399711552</x:v>
      </x:c>
      <x:c r="S317" s="14">
        <x:f t="shared" si="70"/>
        <x:v>0</x:v>
      </x:c>
      <x:c r="T317" s="14">
        <x:f t="shared" si="71"/>
        <x:v>0</x:v>
      </x:c>
      <x:c r="U317" s="14">
        <x:f t="shared" si="72"/>
        <x:v>100.71317399711552</x:v>
      </x:c>
      <x:c r="V317" t="str">
        <x:f>IF(MOD(C317-Settings!$B$32,Settings!$B$33)&lt;Settings!$B$30,"Up","Down")</x:f>
        <x:v>Down</x:v>
      </x:c>
      <x:c r="W317" s="15" t="n">
        <x:f>IF(OR(E317&gt;Settings!$B$30,Q317&gt;Settings!$B$37),0,1)</x:f>
        <x:v>1</x:v>
      </x:c>
      <x:c r="X317" s="15" t="n">
        <x:f>IF(AND(W317=1,Q317&lt;=Settings!$B$36),1,0)</x:f>
        <x:v>0</x:v>
      </x:c>
    </x:row>
    <x:row r="318">
      <x:c r="A318">
        <x:v>3</x:v>
      </x:c>
      <x:c r="B318">
        <x:v>73</x:v>
      </x:c>
      <x:c r="C318" s="13" t="n">
        <x:f>Arrivals!F318</x:f>
        <x:v>3559.217390388917</x:v>
      </x:c>
      <x:c r="D318" s="13" t="n">
        <x:f>Arrivals!K318</x:f>
        <x:v>300</x:v>
      </x:c>
      <x:c r="E318" s="14" t="n">
        <x:f>D318*8/Settings!$B$28+Settings!$B$29</x:f>
        <x:v>24.02</x:v>
      </x:c>
      <x:c r="F318" s="14">
        <x:f t="shared" si="62"/>
        <x:v>3559.217390388917</x:v>
      </x:c>
      <x:c r="G318" s="14">
        <x:f t="shared" si="75"/>
        <x:v>3672.06</x:v>
      </x:c>
      <x:c r="H318" s="14">
        <x:f t="shared" si="63"/>
        <x:v>3672.06</x:v>
      </x:c>
      <x:c r="I318" s="14" t="n">
        <x:f>MOD(H318-Settings!$B$32,Settings!$B$33)</x:f>
        <x:v>72.05999999999995</x:v>
      </x:c>
      <x:c r="J318" s="14" t="n">
        <x:f>IF(I318&lt;Settings!$B$30,IF(Settings!$B$30-I318&gt;=E318,H318,H318+(Settings!$B$30-I318)+Settings!$B$31),H318+(Settings!$B$33-I318))</x:f>
        <x:v>3672.06</x:v>
      </x:c>
      <x:c r="K318" s="14">
        <x:f t="shared" si="64"/>
        <x:v>3696.08</x:v>
      </x:c>
      <x:c r="L318" s="14">
        <x:f t="shared" si="65"/>
        <x:v>3696.08</x:v>
      </x:c>
      <x:c r="M318" s="14">
        <x:f t="shared" si="76"/>
        <x:v>3675.6062797086897</x:v>
      </x:c>
      <x:c r="N318" s="14">
        <x:f t="shared" si="66"/>
        <x:v>3696.08</x:v>
      </x:c>
      <x:c r="O318" s="13" t="n">
        <x:f>Arrivals!I318</x:f>
        <x:v>2.004330869646597</x:v>
      </x:c>
      <x:c r="P318" s="14">
        <x:f t="shared" si="67"/>
        <x:v>3698.0843308696467</x:v>
      </x:c>
      <x:c r="Q318" s="14">
        <x:f t="shared" si="68"/>
        <x:v>138.86694048072968</x:v>
      </x:c>
      <x:c r="R318" s="14">
        <x:f t="shared" si="69"/>
        <x:v>112.84260961108293</x:v>
      </x:c>
      <x:c r="S318" s="14">
        <x:f t="shared" si="70"/>
        <x:v>0</x:v>
      </x:c>
      <x:c r="T318" s="14">
        <x:f t="shared" si="71"/>
        <x:v>0</x:v>
      </x:c>
      <x:c r="U318" s="14">
        <x:f t="shared" si="72"/>
        <x:v>112.84260961108293</x:v>
      </x:c>
      <x:c r="V318" t="str">
        <x:f>IF(MOD(C318-Settings!$B$32,Settings!$B$33)&lt;Settings!$B$30,"Up","Down")</x:f>
        <x:v>Down</x:v>
      </x:c>
      <x:c r="W318" s="15" t="n">
        <x:f>IF(OR(E318&gt;Settings!$B$30,Q318&gt;Settings!$B$37),0,1)</x:f>
        <x:v>1</x:v>
      </x:c>
      <x:c r="X318" s="15" t="n">
        <x:f>IF(AND(W318=1,Q318&lt;=Settings!$B$36),1,0)</x:f>
        <x:v>0</x:v>
      </x:c>
    </x:row>
    <x:row r="319">
      <x:c r="A319">
        <x:v>3</x:v>
      </x:c>
      <x:c r="B319">
        <x:v>74</x:v>
      </x:c>
      <x:c r="C319" s="13" t="n">
        <x:f>Arrivals!F319</x:f>
        <x:v>3597.4634278933395</x:v>
      </x:c>
      <x:c r="D319" s="13" t="n">
        <x:f>Arrivals!K319</x:f>
        <x:v>300</x:v>
      </x:c>
      <x:c r="E319" s="14" t="n">
        <x:f>D319*8/Settings!$B$28+Settings!$B$29</x:f>
        <x:v>24.02</x:v>
      </x:c>
      <x:c r="F319" s="14">
        <x:f t="shared" si="62"/>
        <x:v>3597.4634278933395</x:v>
      </x:c>
      <x:c r="G319" s="14">
        <x:f t="shared" si="75"/>
        <x:v>3696.08</x:v>
      </x:c>
      <x:c r="H319" s="14">
        <x:f t="shared" si="63"/>
        <x:v>3696.08</x:v>
      </x:c>
      <x:c r="I319" s="14" t="n">
        <x:f>MOD(H319-Settings!$B$32,Settings!$B$33)</x:f>
        <x:v>96.07999999999993</x:v>
      </x:c>
      <x:c r="J319" s="14" t="n">
        <x:f>IF(I319&lt;Settings!$B$30,IF(Settings!$B$30-I319&gt;=E319,H319,H319+(Settings!$B$30-I319)+Settings!$B$31),H319+(Settings!$B$33-I319))</x:f>
        <x:v>3696.08</x:v>
      </x:c>
      <x:c r="K319" s="14">
        <x:f t="shared" si="64"/>
        <x:v>3720.1</x:v>
      </x:c>
      <x:c r="L319" s="14">
        <x:f t="shared" si="65"/>
        <x:v>3720.1</x:v>
      </x:c>
      <x:c r="M319" s="14">
        <x:f t="shared" si="76"/>
        <x:v>3698.0843308696467</x:v>
      </x:c>
      <x:c r="N319" s="14">
        <x:f t="shared" si="66"/>
        <x:v>3720.1</x:v>
      </x:c>
      <x:c r="O319" s="13" t="n">
        <x:f>Arrivals!I319</x:f>
        <x:v>0.29203860699512435</x:v>
      </x:c>
      <x:c r="P319" s="14">
        <x:f t="shared" si="67"/>
        <x:v>3720.3920386069949</x:v>
      </x:c>
      <x:c r="Q319" s="14">
        <x:f t="shared" si="68"/>
        <x:v>122.92861071365542</x:v>
      </x:c>
      <x:c r="R319" s="14">
        <x:f t="shared" si="69"/>
        <x:v>98.616572106660442</x:v>
      </x:c>
      <x:c r="S319" s="14">
        <x:f t="shared" si="70"/>
        <x:v>0</x:v>
      </x:c>
      <x:c r="T319" s="14">
        <x:f t="shared" si="71"/>
        <x:v>0</x:v>
      </x:c>
      <x:c r="U319" s="14">
        <x:f t="shared" si="72"/>
        <x:v>98.616572106660442</x:v>
      </x:c>
      <x:c r="V319" t="str">
        <x:f>IF(MOD(C319-Settings!$B$32,Settings!$B$33)&lt;Settings!$B$30,"Up","Down")</x:f>
        <x:v>Down</x:v>
      </x:c>
      <x:c r="W319" s="15" t="n">
        <x:f>IF(OR(E319&gt;Settings!$B$30,Q319&gt;Settings!$B$37),0,1)</x:f>
        <x:v>1</x:v>
      </x:c>
      <x:c r="X319" s="15" t="n">
        <x:f>IF(AND(W319=1,Q319&lt;=Settings!$B$36),1,0)</x:f>
        <x:v>0</x:v>
      </x:c>
    </x:row>
    <x:row r="320">
      <x:c r="A320">
        <x:v>3</x:v>
      </x:c>
      <x:c r="B320">
        <x:v>75</x:v>
      </x:c>
      <x:c r="C320" s="13" t="n">
        <x:f>Arrivals!F320</x:f>
        <x:v>3599.0590840961095</x:v>
      </x:c>
      <x:c r="D320" s="13" t="n">
        <x:f>Arrivals!K320</x:f>
        <x:v>300</x:v>
      </x:c>
      <x:c r="E320" s="14" t="n">
        <x:f>D320*8/Settings!$B$28+Settings!$B$29</x:f>
        <x:v>24.02</x:v>
      </x:c>
      <x:c r="F320" s="14">
        <x:f t="shared" si="62"/>
        <x:v>3599.0590840961095</x:v>
      </x:c>
      <x:c r="G320" s="14">
        <x:f t="shared" si="75"/>
        <x:v>3720.1</x:v>
      </x:c>
      <x:c r="H320" s="14">
        <x:f t="shared" si="63"/>
        <x:v>3720.1</x:v>
      </x:c>
      <x:c r="I320" s="14" t="n">
        <x:f>MOD(H320-Settings!$B$32,Settings!$B$33)</x:f>
        <x:v>120.09999999999991</x:v>
      </x:c>
      <x:c r="J320" s="14" t="n">
        <x:f>IF(I320&lt;Settings!$B$30,IF(Settings!$B$30-I320&gt;=E320,H320,H320+(Settings!$B$30-I320)+Settings!$B$31),H320+(Settings!$B$33-I320))</x:f>
        <x:v>3720.1</x:v>
      </x:c>
      <x:c r="K320" s="14">
        <x:f t="shared" si="64"/>
        <x:v>3744.12</x:v>
      </x:c>
      <x:c r="L320" s="14">
        <x:f t="shared" si="65"/>
        <x:v>3744.12</x:v>
      </x:c>
      <x:c r="M320" s="14">
        <x:f t="shared" si="76"/>
        <x:v>3720.3920386069949</x:v>
      </x:c>
      <x:c r="N320" s="14">
        <x:f t="shared" si="66"/>
        <x:v>3744.12</x:v>
      </x:c>
      <x:c r="O320" s="13" t="n">
        <x:f>Arrivals!I320</x:f>
        <x:v>1.720953995626871</x:v>
      </x:c>
      <x:c r="P320" s="14">
        <x:f t="shared" si="67"/>
        <x:v>3745.8409539956269</x:v>
      </x:c>
      <x:c r="Q320" s="14">
        <x:f t="shared" si="68"/>
        <x:v>146.78186989951746</x:v>
      </x:c>
      <x:c r="R320" s="14">
        <x:f t="shared" si="69"/>
        <x:v>121.04091590389044</x:v>
      </x:c>
      <x:c r="S320" s="14">
        <x:f t="shared" si="70"/>
        <x:v>0</x:v>
      </x:c>
      <x:c r="T320" s="14">
        <x:f t="shared" si="71"/>
        <x:v>0</x:v>
      </x:c>
      <x:c r="U320" s="14">
        <x:f t="shared" si="72"/>
        <x:v>121.04091590389044</x:v>
      </x:c>
      <x:c r="V320" t="str">
        <x:f>IF(MOD(C320-Settings!$B$32,Settings!$B$33)&lt;Settings!$B$30,"Up","Down")</x:f>
        <x:v>Down</x:v>
      </x:c>
      <x:c r="W320" s="15" t="n">
        <x:f>IF(OR(E320&gt;Settings!$B$30,Q320&gt;Settings!$B$37),0,1)</x:f>
        <x:v>1</x:v>
      </x:c>
      <x:c r="X320" s="15" t="n">
        <x:f>IF(AND(W320=1,Q320&lt;=Settings!$B$36),1,0)</x:f>
        <x:v>0</x:v>
      </x:c>
    </x:row>
    <x:row r="321">
      <x:c r="A321">
        <x:v>3</x:v>
      </x:c>
      <x:c r="B321">
        <x:v>76</x:v>
      </x:c>
      <x:c r="C321" s="13" t="n">
        <x:f>Arrivals!F321</x:f>
        <x:v>3603.9848210110617</x:v>
      </x:c>
      <x:c r="D321" s="13" t="n">
        <x:f>Arrivals!K321</x:f>
        <x:v>300</x:v>
      </x:c>
      <x:c r="E321" s="14" t="n">
        <x:f>D321*8/Settings!$B$28+Settings!$B$29</x:f>
        <x:v>24.02</x:v>
      </x:c>
      <x:c r="F321" s="14">
        <x:f t="shared" si="62"/>
        <x:v>3603.9848210110617</x:v>
      </x:c>
      <x:c r="G321" s="14">
        <x:f t="shared" si="75"/>
        <x:v>3744.12</x:v>
      </x:c>
      <x:c r="H321" s="14">
        <x:f t="shared" si="63"/>
        <x:v>3744.12</x:v>
      </x:c>
      <x:c r="I321" s="14" t="n">
        <x:f>MOD(H321-Settings!$B$32,Settings!$B$33)</x:f>
        <x:v>144.1199999999999</x:v>
      </x:c>
      <x:c r="J321" s="14" t="n">
        <x:f>IF(I321&lt;Settings!$B$30,IF(Settings!$B$30-I321&gt;=E321,H321,H321+(Settings!$B$30-I321)+Settings!$B$31),H321+(Settings!$B$33-I321))</x:f>
        <x:v>3744.12</x:v>
      </x:c>
      <x:c r="K321" s="14">
        <x:f t="shared" si="64"/>
        <x:v>3768.14</x:v>
      </x:c>
      <x:c r="L321" s="14">
        <x:f t="shared" si="65"/>
        <x:v>3768.14</x:v>
      </x:c>
      <x:c r="M321" s="14">
        <x:f t="shared" si="76"/>
        <x:v>3745.8409539956269</x:v>
      </x:c>
      <x:c r="N321" s="14">
        <x:f t="shared" si="66"/>
        <x:v>3768.14</x:v>
      </x:c>
      <x:c r="O321" s="13" t="n">
        <x:f>Arrivals!I321</x:f>
        <x:v>2.779538561424199</x:v>
      </x:c>
      <x:c r="P321" s="14">
        <x:f t="shared" si="67"/>
        <x:v>3770.9195385614239</x:v>
      </x:c>
      <x:c r="Q321" s="14">
        <x:f t="shared" si="68"/>
        <x:v>166.93471755036217</x:v>
      </x:c>
      <x:c r="R321" s="14">
        <x:f t="shared" si="69"/>
        <x:v>140.13517898893815</x:v>
      </x:c>
      <x:c r="S321" s="14">
        <x:f t="shared" si="70"/>
        <x:v>0</x:v>
      </x:c>
      <x:c r="T321" s="14">
        <x:f t="shared" si="71"/>
        <x:v>0</x:v>
      </x:c>
      <x:c r="U321" s="14">
        <x:f t="shared" si="72"/>
        <x:v>140.13517898893815</x:v>
      </x:c>
      <x:c r="V321" t="str">
        <x:f>IF(MOD(C321-Settings!$B$32,Settings!$B$33)&lt;Settings!$B$30,"Up","Down")</x:f>
        <x:v>Up</x:v>
      </x:c>
      <x:c r="W321" s="15" t="n">
        <x:f>IF(OR(E321&gt;Settings!$B$30,Q321&gt;Settings!$B$37),0,1)</x:f>
        <x:v>1</x:v>
      </x:c>
      <x:c r="X321" s="15" t="n">
        <x:f>IF(AND(W321=1,Q321&lt;=Settings!$B$36),1,0)</x:f>
        <x:v>0</x:v>
      </x:c>
    </x:row>
    <x:row r="322">
      <x:c r="A322">
        <x:v>3</x:v>
      </x:c>
      <x:c r="B322">
        <x:v>77</x:v>
      </x:c>
      <x:c r="C322" s="13" t="n">
        <x:f>Arrivals!F322</x:f>
        <x:v>3669.1755013478178</x:v>
      </x:c>
      <x:c r="D322" s="13" t="n">
        <x:f>Arrivals!K322</x:f>
        <x:v>300</x:v>
      </x:c>
      <x:c r="E322" s="14" t="n">
        <x:f>D322*8/Settings!$B$28+Settings!$B$29</x:f>
        <x:v>24.02</x:v>
      </x:c>
      <x:c r="F322" s="14">
        <x:f t="shared" si="62"/>
        <x:v>3669.1755013478178</x:v>
      </x:c>
      <x:c r="G322" s="14">
        <x:f t="shared" si="75"/>
        <x:v>3768.14</x:v>
      </x:c>
      <x:c r="H322" s="14">
        <x:f t="shared" si="63"/>
        <x:v>3768.14</x:v>
      </x:c>
      <x:c r="I322" s="14" t="n">
        <x:f>MOD(H322-Settings!$B$32,Settings!$B$33)</x:f>
        <x:v>168.13999999999987</x:v>
      </x:c>
      <x:c r="J322" s="14" t="n">
        <x:f>IF(I322&lt;Settings!$B$30,IF(Settings!$B$30-I322&gt;=E322,H322,H322+(Settings!$B$30-I322)+Settings!$B$31),H322+(Settings!$B$33-I322))</x:f>
        <x:v>3768.14</x:v>
      </x:c>
      <x:c r="K322" s="14">
        <x:f t="shared" si="64"/>
        <x:v>3792.16</x:v>
      </x:c>
      <x:c r="L322" s="14">
        <x:f t="shared" si="65"/>
        <x:v>3792.16</x:v>
      </x:c>
      <x:c r="M322" s="14">
        <x:f t="shared" si="76"/>
        <x:v>3770.9195385614239</x:v>
      </x:c>
      <x:c r="N322" s="14">
        <x:f t="shared" si="66"/>
        <x:v>3792.16</x:v>
      </x:c>
      <x:c r="O322" s="13" t="n">
        <x:f>Arrivals!I322</x:f>
        <x:v>0.3687534342539154</x:v>
      </x:c>
      <x:c r="P322" s="14">
        <x:f t="shared" si="67"/>
        <x:v>3792.5287534342538</x:v>
      </x:c>
      <x:c r="Q322" s="14">
        <x:f t="shared" si="68"/>
        <x:v>123.35325208643599</x:v>
      </x:c>
      <x:c r="R322" s="14">
        <x:f t="shared" si="69"/>
        <x:v>98.964498652182101</x:v>
      </x:c>
      <x:c r="S322" s="14">
        <x:f t="shared" si="70"/>
        <x:v>0</x:v>
      </x:c>
      <x:c r="T322" s="14">
        <x:f t="shared" si="71"/>
        <x:v>0</x:v>
      </x:c>
      <x:c r="U322" s="14">
        <x:f t="shared" si="72"/>
        <x:v>98.964498652182101</x:v>
      </x:c>
      <x:c r="V322" t="str">
        <x:f>IF(MOD(C322-Settings!$B$32,Settings!$B$33)&lt;Settings!$B$30,"Up","Down")</x:f>
        <x:v>Up</x:v>
      </x:c>
      <x:c r="W322" s="15" t="n">
        <x:f>IF(OR(E322&gt;Settings!$B$30,Q322&gt;Settings!$B$37),0,1)</x:f>
        <x:v>1</x:v>
      </x:c>
      <x:c r="X322" s="15" t="n">
        <x:f>IF(AND(W322=1,Q322&lt;=Settings!$B$36),1,0)</x:f>
        <x:v>0</x:v>
      </x:c>
    </x:row>
    <x:row r="323">
      <x:c r="A323">
        <x:v>3</x:v>
      </x:c>
      <x:c r="B323">
        <x:v>78</x:v>
      </x:c>
      <x:c r="C323" s="13" t="n">
        <x:f>Arrivals!F323</x:f>
        <x:v>3706.2879387828193</x:v>
      </x:c>
      <x:c r="D323" s="13" t="n">
        <x:f>Arrivals!K323</x:f>
        <x:v>300</x:v>
      </x:c>
      <x:c r="E323" s="14" t="n">
        <x:f>D323*8/Settings!$B$28+Settings!$B$29</x:f>
        <x:v>24.02</x:v>
      </x:c>
      <x:c r="F323" s="14">
        <x:f t="shared" si="62"/>
        <x:v>3706.2879387828193</x:v>
      </x:c>
      <x:c r="G323" s="14">
        <x:f t="shared" si="75"/>
        <x:v>3792.16</x:v>
      </x:c>
      <x:c r="H323" s="14">
        <x:f t="shared" si="63"/>
        <x:v>3792.16</x:v>
      </x:c>
      <x:c r="I323" s="14" t="n">
        <x:f>MOD(H323-Settings!$B$32,Settings!$B$33)</x:f>
        <x:v>192.15999999999985</x:v>
      </x:c>
      <x:c r="J323" s="14" t="n">
        <x:f>IF(I323&lt;Settings!$B$30,IF(Settings!$B$30-I323&gt;=E323,H323,H323+(Settings!$B$30-I323)+Settings!$B$31),H323+(Settings!$B$33-I323))</x:f>
        <x:v>3792.16</x:v>
      </x:c>
      <x:c r="K323" s="14">
        <x:f t="shared" si="64"/>
        <x:v>3816.18</x:v>
      </x:c>
      <x:c r="L323" s="14">
        <x:f t="shared" si="65"/>
        <x:v>3816.18</x:v>
      </x:c>
      <x:c r="M323" s="14">
        <x:f t="shared" si="76"/>
        <x:v>3792.5287534342538</x:v>
      </x:c>
      <x:c r="N323" s="14">
        <x:f t="shared" si="66"/>
        <x:v>3816.18</x:v>
      </x:c>
      <x:c r="O323" s="13" t="n">
        <x:f>Arrivals!I323</x:f>
        <x:v>0.5845892776796725</x:v>
      </x:c>
      <x:c r="P323" s="14">
        <x:f t="shared" si="67"/>
        <x:v>3816.7645892776795</x:v>
      </x:c>
      <x:c r="Q323" s="14">
        <x:f t="shared" si="68"/>
        <x:v>110.47665049486022</x:v>
      </x:c>
      <x:c r="R323" s="14">
        <x:f t="shared" si="69"/>
        <x:v>85.872061217180544</x:v>
      </x:c>
      <x:c r="S323" s="14">
        <x:f t="shared" si="70"/>
        <x:v>0</x:v>
      </x:c>
      <x:c r="T323" s="14">
        <x:f t="shared" si="71"/>
        <x:v>0</x:v>
      </x:c>
      <x:c r="U323" s="14">
        <x:f t="shared" si="72"/>
        <x:v>85.872061217180544</x:v>
      </x:c>
      <x:c r="V323" t="str">
        <x:f>IF(MOD(C323-Settings!$B$32,Settings!$B$33)&lt;Settings!$B$30,"Up","Down")</x:f>
        <x:v>Up</x:v>
      </x:c>
      <x:c r="W323" s="15" t="n">
        <x:f>IF(OR(E323&gt;Settings!$B$30,Q323&gt;Settings!$B$37),0,1)</x:f>
        <x:v>1</x:v>
      </x:c>
      <x:c r="X323" s="15" t="n">
        <x:f>IF(AND(W323=1,Q323&lt;=Settings!$B$36),1,0)</x:f>
        <x:v>1</x:v>
      </x:c>
    </x:row>
    <x:row r="324">
      <x:c r="A324">
        <x:v>3</x:v>
      </x:c>
      <x:c r="B324">
        <x:v>79</x:v>
      </x:c>
      <x:c r="C324" s="13" t="n">
        <x:f>Arrivals!F324</x:f>
        <x:v>3756.0461306952257</x:v>
      </x:c>
      <x:c r="D324" s="13" t="n">
        <x:f>Arrivals!K324</x:f>
        <x:v>300</x:v>
      </x:c>
      <x:c r="E324" s="14" t="n">
        <x:f>D324*8/Settings!$B$28+Settings!$B$29</x:f>
        <x:v>24.02</x:v>
      </x:c>
      <x:c r="F324" s="14">
        <x:f t="shared" si="62"/>
        <x:v>3756.0461306952257</x:v>
      </x:c>
      <x:c r="G324" s="14">
        <x:f t="shared" si="75"/>
        <x:v>3816.18</x:v>
      </x:c>
      <x:c r="H324" s="14">
        <x:f t="shared" si="63"/>
        <x:v>3816.18</x:v>
      </x:c>
      <x:c r="I324" s="14" t="n">
        <x:f>MOD(H324-Settings!$B$32,Settings!$B$33)</x:f>
        <x:v>216.17999999999984</x:v>
      </x:c>
      <x:c r="J324" s="14" t="n">
        <x:f>IF(I324&lt;Settings!$B$30,IF(Settings!$B$30-I324&gt;=E324,H324,H324+(Settings!$B$30-I324)+Settings!$B$31),H324+(Settings!$B$33-I324))</x:f>
        <x:v>3816.18</x:v>
      </x:c>
      <x:c r="K324" s="14">
        <x:f t="shared" si="64"/>
        <x:v>3840.2</x:v>
      </x:c>
      <x:c r="L324" s="14">
        <x:f t="shared" si="65"/>
        <x:v>3840.2</x:v>
      </x:c>
      <x:c r="M324" s="14">
        <x:f t="shared" si="76"/>
        <x:v>3816.7645892776795</x:v>
      </x:c>
      <x:c r="N324" s="14">
        <x:f t="shared" si="66"/>
        <x:v>3840.2</x:v>
      </x:c>
      <x:c r="O324" s="13" t="n">
        <x:f>Arrivals!I324</x:f>
        <x:v>1.1028942812169076</x:v>
      </x:c>
      <x:c r="P324" s="14">
        <x:f t="shared" si="67"/>
        <x:v>3841.3028942812166</x:v>
      </x:c>
      <x:c r="Q324" s="14">
        <x:f t="shared" si="68"/>
        <x:v>85.256763585990939</x:v>
      </x:c>
      <x:c r="R324" s="14">
        <x:f t="shared" si="69"/>
        <x:v>60.13386930477418</x:v>
      </x:c>
      <x:c r="S324" s="14">
        <x:f t="shared" si="70"/>
        <x:v>0</x:v>
      </x:c>
      <x:c r="T324" s="14">
        <x:f t="shared" si="71"/>
        <x:v>0</x:v>
      </x:c>
      <x:c r="U324" s="14">
        <x:f t="shared" si="72"/>
        <x:v>60.13386930477418</x:v>
      </x:c>
      <x:c r="V324" t="str">
        <x:f>IF(MOD(C324-Settings!$B$32,Settings!$B$33)&lt;Settings!$B$30,"Up","Down")</x:f>
        <x:v>Up</x:v>
      </x:c>
      <x:c r="W324" s="15" t="n">
        <x:f>IF(OR(E324&gt;Settings!$B$30,Q324&gt;Settings!$B$37),0,1)</x:f>
        <x:v>1</x:v>
      </x:c>
      <x:c r="X324" s="15" t="n">
        <x:f>IF(AND(W324=1,Q324&lt;=Settings!$B$36),1,0)</x:f>
        <x:v>1</x:v>
      </x:c>
    </x:row>
    <x:row r="325">
      <x:c r="A325">
        <x:v>3</x:v>
      </x:c>
      <x:c r="B325">
        <x:v>80</x:v>
      </x:c>
      <x:c r="C325" s="13" t="n">
        <x:f>Arrivals!F325</x:f>
        <x:v>3770.2829653805093</x:v>
      </x:c>
      <x:c r="D325" s="13" t="n">
        <x:f>Arrivals!K325</x:f>
        <x:v>300</x:v>
      </x:c>
      <x:c r="E325" s="14" t="n">
        <x:f>D325*8/Settings!$B$28+Settings!$B$29</x:f>
        <x:v>24.02</x:v>
      </x:c>
      <x:c r="F325" s="14">
        <x:f t="shared" si="62"/>
        <x:v>3770.2829653805093</x:v>
      </x:c>
      <x:c r="G325" s="14">
        <x:f t="shared" si="75"/>
        <x:v>3840.2</x:v>
      </x:c>
      <x:c r="H325" s="14">
        <x:f t="shared" si="63"/>
        <x:v>3840.2</x:v>
      </x:c>
      <x:c r="I325" s="14" t="n">
        <x:f>MOD(H325-Settings!$B$32,Settings!$B$33)</x:f>
        <x:v>240.19999999999982</x:v>
      </x:c>
      <x:c r="J325" s="14" t="n">
        <x:f>IF(I325&lt;Settings!$B$30,IF(Settings!$B$30-I325&gt;=E325,H325,H325+(Settings!$B$30-I325)+Settings!$B$31),H325+(Settings!$B$33-I325))</x:f>
        <x:v>3840.2</x:v>
      </x:c>
      <x:c r="K325" s="14">
        <x:f t="shared" si="64"/>
        <x:v>3864.22</x:v>
      </x:c>
      <x:c r="L325" s="14">
        <x:f t="shared" si="65"/>
        <x:v>3864.22</x:v>
      </x:c>
      <x:c r="M325" s="14">
        <x:f t="shared" si="76"/>
        <x:v>3841.3028942812166</x:v>
      </x:c>
      <x:c r="N325" s="14">
        <x:f t="shared" si="66"/>
        <x:v>3864.22</x:v>
      </x:c>
      <x:c r="O325" s="13" t="n">
        <x:f>Arrivals!I325</x:f>
        <x:v>0.44451065164846637</x:v>
      </x:c>
      <x:c r="P325" s="14">
        <x:f t="shared" si="67"/>
        <x:v>3864.6645106516485</x:v>
      </x:c>
      <x:c r="Q325" s="14">
        <x:f t="shared" si="68"/>
        <x:v>94.381545271139203</x:v>
      </x:c>
      <x:c r="R325" s="14">
        <x:f t="shared" si="69"/>
        <x:v>69.917034619490551</x:v>
      </x:c>
      <x:c r="S325" s="14">
        <x:f t="shared" si="70"/>
        <x:v>0</x:v>
      </x:c>
      <x:c r="T325" s="14">
        <x:f t="shared" si="71"/>
        <x:v>0</x:v>
      </x:c>
      <x:c r="U325" s="14">
        <x:f t="shared" si="72"/>
        <x:v>69.917034619490551</x:v>
      </x:c>
      <x:c r="V325" t="str">
        <x:f>IF(MOD(C325-Settings!$B$32,Settings!$B$33)&lt;Settings!$B$30,"Up","Down")</x:f>
        <x:v>Up</x:v>
      </x:c>
      <x:c r="W325" s="15" t="n">
        <x:f>IF(OR(E325&gt;Settings!$B$30,Q325&gt;Settings!$B$37),0,1)</x:f>
        <x:v>1</x:v>
      </x:c>
      <x:c r="X325" s="15" t="n">
        <x:f>IF(AND(W325=1,Q325&lt;=Settings!$B$36),1,0)</x:f>
        <x:v>1</x:v>
      </x:c>
    </x:row>
    <x:row r="326">
      <x:c r="A326">
        <x:v>3</x:v>
      </x:c>
      <x:c r="B326">
        <x:v>81</x:v>
      </x:c>
      <x:c r="C326" s="13" t="n">
        <x:f>Arrivals!F326</x:f>
        <x:v>3779.578956277338</x:v>
      </x:c>
      <x:c r="D326" s="13" t="n">
        <x:f>Arrivals!K326</x:f>
        <x:v>300</x:v>
      </x:c>
      <x:c r="E326" s="14" t="n">
        <x:f>D326*8/Settings!$B$28+Settings!$B$29</x:f>
        <x:v>24.02</x:v>
      </x:c>
      <x:c r="F326" s="14" t="n">
        <x:f t="shared" ref="F326:F389" si="77">C326</x:f>
        <x:v>3779.578956277338</x:v>
      </x:c>
      <x:c r="G326" s="14">
        <x:f t="shared" si="75"/>
        <x:v>3864.22</x:v>
      </x:c>
      <x:c r="H326" s="14" t="n">
        <x:f t="shared" ref="H326:H389" si="78">MAX(F326,G326)</x:f>
        <x:v>3864.22</x:v>
      </x:c>
      <x:c r="I326" s="14" t="n">
        <x:f>MOD(H326-Settings!$B$32,Settings!$B$33)</x:f>
        <x:v>264.2199999999998</x:v>
      </x:c>
      <x:c r="J326" s="14" t="n">
        <x:f>IF(I326&lt;Settings!$B$30,IF(Settings!$B$30-I326&gt;=E326,H326,H326+(Settings!$B$30-I326)+Settings!$B$31),H326+(Settings!$B$33-I326))</x:f>
        <x:v>3864.22</x:v>
      </x:c>
      <x:c r="K326" s="14" t="n">
        <x:f t="shared" ref="K326:K389" si="79">J326+E326</x:f>
        <x:v>3888.24</x:v>
      </x:c>
      <x:c r="L326" s="14" t="n">
        <x:f t="shared" ref="L326:L389" si="80">K326</x:f>
        <x:v>3888.24</x:v>
      </x:c>
      <x:c r="M326" s="14">
        <x:f t="shared" si="76"/>
        <x:v>3864.6645106516485</x:v>
      </x:c>
      <x:c r="N326" s="14" t="n">
        <x:f t="shared" ref="N326:N389" si="81">MAX(L326,M326)</x:f>
        <x:v>3888.24</x:v>
      </x:c>
      <x:c r="O326" s="13" t="n">
        <x:f>Arrivals!I326</x:f>
        <x:v>4.614793608515701</x:v>
      </x:c>
      <x:c r="P326" s="14" t="n">
        <x:f t="shared" ref="P326:P389" si="82">N326+O326</x:f>
        <x:v>3892.8547936085156</x:v>
      </x:c>
      <x:c r="Q326" s="14" t="n">
        <x:f t="shared" ref="Q326:Q389" si="83">P326-C326</x:f>
        <x:v>113.27583733117763</x:v>
      </x:c>
      <x:c r="R326" s="14" t="n">
        <x:f t="shared" ref="R326:R389" si="84">H326-F326</x:f>
        <x:v>84.64104372266183</x:v>
      </x:c>
      <x:c r="S326" s="14" t="n">
        <x:f t="shared" ref="S326:S389" si="85">J326-H326</x:f>
        <x:v>0</x:v>
      </x:c>
      <x:c r="T326" s="14" t="n">
        <x:f t="shared" ref="T326:T389" si="86">N326-L326</x:f>
        <x:v>0</x:v>
      </x:c>
      <x:c r="U326" s="14" t="n">
        <x:f t="shared" ref="U326:U389" si="87">R326+S326+T326</x:f>
        <x:v>84.64104372266183</x:v>
      </x:c>
      <x:c r="V326" t="str">
        <x:f>IF(MOD(C326-Settings!$B$32,Settings!$B$33)&lt;Settings!$B$30,"Up","Down")</x:f>
        <x:v>Up</x:v>
      </x:c>
      <x:c r="W326" s="15" t="n">
        <x:f>IF(OR(E326&gt;Settings!$B$30,Q326&gt;Settings!$B$37),0,1)</x:f>
        <x:v>1</x:v>
      </x:c>
      <x:c r="X326" s="15" t="n">
        <x:f>IF(AND(W326=1,Q326&lt;=Settings!$B$36),1,0)</x:f>
        <x:v>1</x:v>
      </x:c>
    </x:row>
    <x:row r="327">
      <x:c r="A327">
        <x:v>3</x:v>
      </x:c>
      <x:c r="B327">
        <x:v>82</x:v>
      </x:c>
      <x:c r="C327" s="13" t="n">
        <x:f>Arrivals!F327</x:f>
        <x:v>3798.322974268995</x:v>
      </x:c>
      <x:c r="D327" s="13" t="n">
        <x:f>Arrivals!K327</x:f>
        <x:v>300</x:v>
      </x:c>
      <x:c r="E327" s="14" t="n">
        <x:f>D327*8/Settings!$B$28+Settings!$B$29</x:f>
        <x:v>24.02</x:v>
      </x:c>
      <x:c r="F327" s="14">
        <x:f t="shared" si="77"/>
        <x:v>3798.322974268995</x:v>
      </x:c>
      <x:c r="G327" s="14">
        <x:f t="shared" si="75"/>
        <x:v>3888.24</x:v>
      </x:c>
      <x:c r="H327" s="14">
        <x:f t="shared" si="78"/>
        <x:v>3888.24</x:v>
      </x:c>
      <x:c r="I327" s="14" t="n">
        <x:f>MOD(H327-Settings!$B$32,Settings!$B$33)</x:f>
        <x:v>288.2399999999998</x:v>
      </x:c>
      <x:c r="J327" s="14" t="n">
        <x:f>IF(I327&lt;Settings!$B$30,IF(Settings!$B$30-I327&gt;=E327,H327,H327+(Settings!$B$30-I327)+Settings!$B$31),H327+(Settings!$B$33-I327))</x:f>
        <x:v>3888.24</x:v>
      </x:c>
      <x:c r="K327" s="14">
        <x:f t="shared" si="79"/>
        <x:v>3912.2599999999998</x:v>
      </x:c>
      <x:c r="L327" s="14">
        <x:f t="shared" si="80"/>
        <x:v>3912.2599999999998</x:v>
      </x:c>
      <x:c r="M327" s="14">
        <x:f t="shared" si="76"/>
        <x:v>3892.8547936085156</x:v>
      </x:c>
      <x:c r="N327" s="14">
        <x:f t="shared" si="81"/>
        <x:v>3912.2599999999998</x:v>
      </x:c>
      <x:c r="O327" s="13" t="n">
        <x:f>Arrivals!I327</x:f>
        <x:v>10.71233055689103</x:v>
      </x:c>
      <x:c r="P327" s="14">
        <x:f t="shared" si="82"/>
        <x:v>3922.9723305568909</x:v>
      </x:c>
      <x:c r="Q327" s="14">
        <x:f t="shared" si="83"/>
        <x:v>124.6493562878959</x:v>
      </x:c>
      <x:c r="R327" s="14">
        <x:f t="shared" si="84"/>
        <x:v>89.917025731004742</x:v>
      </x:c>
      <x:c r="S327" s="14">
        <x:f t="shared" si="85"/>
        <x:v>0</x:v>
      </x:c>
      <x:c r="T327" s="14">
        <x:f t="shared" si="86"/>
        <x:v>0</x:v>
      </x:c>
      <x:c r="U327" s="14">
        <x:f t="shared" si="87"/>
        <x:v>89.917025731004742</x:v>
      </x:c>
      <x:c r="V327" t="str">
        <x:f>IF(MOD(C327-Settings!$B$32,Settings!$B$33)&lt;Settings!$B$30,"Up","Down")</x:f>
        <x:v>Up</x:v>
      </x:c>
      <x:c r="W327" s="15" t="n">
        <x:f>IF(OR(E327&gt;Settings!$B$30,Q327&gt;Settings!$B$37),0,1)</x:f>
        <x:v>1</x:v>
      </x:c>
      <x:c r="X327" s="15" t="n">
        <x:f>IF(AND(W327=1,Q327&lt;=Settings!$B$36),1,0)</x:f>
        <x:v>0</x:v>
      </x:c>
    </x:row>
    <x:row r="328">
      <x:c r="A328">
        <x:v>3</x:v>
      </x:c>
      <x:c r="B328">
        <x:v>83</x:v>
      </x:c>
      <x:c r="C328" s="13" t="n">
        <x:f>Arrivals!F328</x:f>
        <x:v>3841.1391482920258</x:v>
      </x:c>
      <x:c r="D328" s="13" t="n">
        <x:f>Arrivals!K328</x:f>
        <x:v>300</x:v>
      </x:c>
      <x:c r="E328" s="14" t="n">
        <x:f>D328*8/Settings!$B$28+Settings!$B$29</x:f>
        <x:v>24.02</x:v>
      </x:c>
      <x:c r="F328" s="14">
        <x:f t="shared" si="77"/>
        <x:v>3841.1391482920258</x:v>
      </x:c>
      <x:c r="G328" s="14">
        <x:f t="shared" si="75"/>
        <x:v>3912.2599999999998</x:v>
      </x:c>
      <x:c r="H328" s="14">
        <x:f t="shared" si="78"/>
        <x:v>3912.2599999999998</x:v>
      </x:c>
      <x:c r="I328" s="14" t="n">
        <x:f>MOD(H328-Settings!$B$32,Settings!$B$33)</x:f>
        <x:v>312.25999999999976</x:v>
      </x:c>
      <x:c r="J328" s="14" t="n">
        <x:f>IF(I328&lt;Settings!$B$30,IF(Settings!$B$30-I328&gt;=E328,H328,H328+(Settings!$B$30-I328)+Settings!$B$31),H328+(Settings!$B$33-I328))</x:f>
        <x:v>3912.2599999999998</x:v>
      </x:c>
      <x:c r="K328" s="14">
        <x:f t="shared" si="79"/>
        <x:v>3936.2799999999997</x:v>
      </x:c>
      <x:c r="L328" s="14">
        <x:f t="shared" si="80"/>
        <x:v>3936.2799999999997</x:v>
      </x:c>
      <x:c r="M328" s="14">
        <x:f t="shared" si="76"/>
        <x:v>3922.9723305568909</x:v>
      </x:c>
      <x:c r="N328" s="14">
        <x:f t="shared" si="81"/>
        <x:v>3936.2799999999997</x:v>
      </x:c>
      <x:c r="O328" s="13" t="n">
        <x:f>Arrivals!I328</x:f>
        <x:v>2.3731734299985097</x:v>
      </x:c>
      <x:c r="P328" s="14">
        <x:f t="shared" si="82"/>
        <x:v>3938.6531734299983</x:v>
      </x:c>
      <x:c r="Q328" s="14">
        <x:f t="shared" si="83"/>
        <x:v>97.514025137972567</x:v>
      </x:c>
      <x:c r="R328" s="14">
        <x:f t="shared" si="84"/>
        <x:v>71.120851707973998</x:v>
      </x:c>
      <x:c r="S328" s="14">
        <x:f t="shared" si="85"/>
        <x:v>0</x:v>
      </x:c>
      <x:c r="T328" s="14">
        <x:f t="shared" si="86"/>
        <x:v>0</x:v>
      </x:c>
      <x:c r="U328" s="14">
        <x:f t="shared" si="87"/>
        <x:v>71.120851707973998</x:v>
      </x:c>
      <x:c r="V328" t="str">
        <x:f>IF(MOD(C328-Settings!$B$32,Settings!$B$33)&lt;Settings!$B$30,"Up","Down")</x:f>
        <x:v>Up</x:v>
      </x:c>
      <x:c r="W328" s="15" t="n">
        <x:f>IF(OR(E328&gt;Settings!$B$30,Q328&gt;Settings!$B$37),0,1)</x:f>
        <x:v>1</x:v>
      </x:c>
      <x:c r="X328" s="15" t="n">
        <x:f>IF(AND(W328=1,Q328&lt;=Settings!$B$36),1,0)</x:f>
        <x:v>1</x:v>
      </x:c>
    </x:row>
    <x:row r="329">
      <x:c r="A329">
        <x:v>3</x:v>
      </x:c>
      <x:c r="B329">
        <x:v>84</x:v>
      </x:c>
      <x:c r="C329" s="13" t="n">
        <x:f>Arrivals!F329</x:f>
        <x:v>3904.7147382116327</x:v>
      </x:c>
      <x:c r="D329" s="13" t="n">
        <x:f>Arrivals!K329</x:f>
        <x:v>300</x:v>
      </x:c>
      <x:c r="E329" s="14" t="n">
        <x:f>D329*8/Settings!$B$28+Settings!$B$29</x:f>
        <x:v>24.02</x:v>
      </x:c>
      <x:c r="F329" s="14">
        <x:f t="shared" si="77"/>
        <x:v>3904.7147382116327</x:v>
      </x:c>
      <x:c r="G329" s="14">
        <x:f t="shared" si="75"/>
        <x:v>3936.2799999999997</x:v>
      </x:c>
      <x:c r="H329" s="14">
        <x:f t="shared" si="78"/>
        <x:v>3936.2799999999997</x:v>
      </x:c>
      <x:c r="I329" s="14" t="n">
        <x:f>MOD(H329-Settings!$B$32,Settings!$B$33)</x:f>
        <x:v>336.27999999999975</x:v>
      </x:c>
      <x:c r="J329" s="14" t="n">
        <x:f>IF(I329&lt;Settings!$B$30,IF(Settings!$B$30-I329&gt;=E329,H329,H329+(Settings!$B$30-I329)+Settings!$B$31),H329+(Settings!$B$33-I329))</x:f>
        <x:v>3936.2799999999997</x:v>
      </x:c>
      <x:c r="K329" s="14">
        <x:f t="shared" si="79"/>
        <x:v>3960.2999999999997</x:v>
      </x:c>
      <x:c r="L329" s="14">
        <x:f t="shared" si="80"/>
        <x:v>3960.2999999999997</x:v>
      </x:c>
      <x:c r="M329" s="14">
        <x:f t="shared" si="76"/>
        <x:v>3938.6531734299983</x:v>
      </x:c>
      <x:c r="N329" s="14">
        <x:f t="shared" si="81"/>
        <x:v>3960.2999999999997</x:v>
      </x:c>
      <x:c r="O329" s="13" t="n">
        <x:f>Arrivals!I329</x:f>
        <x:v>0.22069961271486557</x:v>
      </x:c>
      <x:c r="P329" s="14">
        <x:f t="shared" si="82"/>
        <x:v>3960.5206996127145</x:v>
      </x:c>
      <x:c r="Q329" s="14">
        <x:f t="shared" si="83"/>
        <x:v>55.805961401081731</x:v>
      </x:c>
      <x:c r="R329" s="14">
        <x:f t="shared" si="84"/>
        <x:v>31.565261788367025</x:v>
      </x:c>
      <x:c r="S329" s="14">
        <x:f t="shared" si="85"/>
        <x:v>0</x:v>
      </x:c>
      <x:c r="T329" s="14">
        <x:f t="shared" si="86"/>
        <x:v>0</x:v>
      </x:c>
      <x:c r="U329" s="14">
        <x:f t="shared" si="87"/>
        <x:v>31.565261788367025</x:v>
      </x:c>
      <x:c r="V329" t="str">
        <x:f>IF(MOD(C329-Settings!$B$32,Settings!$B$33)&lt;Settings!$B$30,"Up","Down")</x:f>
        <x:v>Up</x:v>
      </x:c>
      <x:c r="W329" s="15" t="n">
        <x:f>IF(OR(E329&gt;Settings!$B$30,Q329&gt;Settings!$B$37),0,1)</x:f>
        <x:v>1</x:v>
      </x:c>
      <x:c r="X329" s="15" t="n">
        <x:f>IF(AND(W329=1,Q329&lt;=Settings!$B$36),1,0)</x:f>
        <x:v>1</x:v>
      </x:c>
    </x:row>
    <x:row r="330">
      <x:c r="A330">
        <x:v>3</x:v>
      </x:c>
      <x:c r="B330">
        <x:v>85</x:v>
      </x:c>
      <x:c r="C330" s="13" t="n">
        <x:f>Arrivals!F330</x:f>
        <x:v>3987.357957344604</x:v>
      </x:c>
      <x:c r="D330" s="13" t="n">
        <x:f>Arrivals!K330</x:f>
        <x:v>300</x:v>
      </x:c>
      <x:c r="E330" s="14" t="n">
        <x:f>D330*8/Settings!$B$28+Settings!$B$29</x:f>
        <x:v>24.02</x:v>
      </x:c>
      <x:c r="F330" s="14">
        <x:f t="shared" si="77"/>
        <x:v>3987.3579573446041</x:v>
      </x:c>
      <x:c r="G330" s="14">
        <x:f t="shared" si="75"/>
        <x:v>3960.2999999999997</x:v>
      </x:c>
      <x:c r="H330" s="14">
        <x:f t="shared" si="78"/>
        <x:v>3987.3579573446041</x:v>
      </x:c>
      <x:c r="I330" s="14" t="n">
        <x:f>MOD(H330-Settings!$B$32,Settings!$B$33)</x:f>
        <x:v>387.3579573446041</x:v>
      </x:c>
      <x:c r="J330" s="14" t="n">
        <x:f>IF(I330&lt;Settings!$B$30,IF(Settings!$B$30-I330&gt;=E330,H330,H330+(Settings!$B$30-I330)+Settings!$B$31),H330+(Settings!$B$33-I330))</x:f>
        <x:v>3987.357957344604</x:v>
      </x:c>
      <x:c r="K330" s="14">
        <x:f t="shared" si="79"/>
        <x:v>4011.3779573446041</x:v>
      </x:c>
      <x:c r="L330" s="14">
        <x:f t="shared" si="80"/>
        <x:v>4011.3779573446041</x:v>
      </x:c>
      <x:c r="M330" s="14">
        <x:f t="shared" si="76"/>
        <x:v>3960.5206996127145</x:v>
      </x:c>
      <x:c r="N330" s="14">
        <x:f t="shared" si="81"/>
        <x:v>4011.3779573446041</x:v>
      </x:c>
      <x:c r="O330" s="13" t="n">
        <x:f>Arrivals!I330</x:f>
        <x:v>0.9234965823195447</x:v>
      </x:c>
      <x:c r="P330" s="14">
        <x:f t="shared" si="82"/>
        <x:v>4012.3014539269234</x:v>
      </x:c>
      <x:c r="Q330" s="14">
        <x:f t="shared" si="83"/>
        <x:v>24.943496582319312</x:v>
      </x:c>
      <x:c r="R330" s="14">
        <x:f t="shared" si="84"/>
        <x:v>0</x:v>
      </x:c>
      <x:c r="S330" s="14">
        <x:f t="shared" si="85"/>
        <x:v>0</x:v>
      </x:c>
      <x:c r="T330" s="14">
        <x:f t="shared" si="86"/>
        <x:v>0</x:v>
      </x:c>
      <x:c r="U330" s="14">
        <x:f t="shared" si="87"/>
        <x:v>0</x:v>
      </x:c>
      <x:c r="V330" t="str">
        <x:f>IF(MOD(C330-Settings!$B$32,Settings!$B$33)&lt;Settings!$B$30,"Up","Down")</x:f>
        <x:v>Up</x:v>
      </x:c>
      <x:c r="W330" s="15" t="n">
        <x:f>IF(OR(E330&gt;Settings!$B$30,Q330&gt;Settings!$B$37),0,1)</x:f>
        <x:v>1</x:v>
      </x:c>
      <x:c r="X330" s="15" t="n">
        <x:f>IF(AND(W330=1,Q330&lt;=Settings!$B$36),1,0)</x:f>
        <x:v>1</x:v>
      </x:c>
    </x:row>
    <x:row r="331">
      <x:c r="A331">
        <x:v>3</x:v>
      </x:c>
      <x:c r="B331">
        <x:v>86</x:v>
      </x:c>
      <x:c r="C331" s="13" t="n">
        <x:f>Arrivals!F331</x:f>
        <x:v>4051.428821752054</x:v>
      </x:c>
      <x:c r="D331" s="13" t="n">
        <x:f>Arrivals!K331</x:f>
        <x:v>300</x:v>
      </x:c>
      <x:c r="E331" s="14" t="n">
        <x:f>D331*8/Settings!$B$28+Settings!$B$29</x:f>
        <x:v>24.02</x:v>
      </x:c>
      <x:c r="F331" s="14">
        <x:f t="shared" si="77"/>
        <x:v>4051.4288217520539</x:v>
      </x:c>
      <x:c r="G331" s="14">
        <x:f t="shared" si="75"/>
        <x:v>4011.3779573446041</x:v>
      </x:c>
      <x:c r="H331" s="14">
        <x:f t="shared" si="78"/>
        <x:v>4051.4288217520539</x:v>
      </x:c>
      <x:c r="I331" s="14" t="n">
        <x:f>MOD(H331-Settings!$B$32,Settings!$B$33)</x:f>
        <x:v>451.42882175205386</x:v>
      </x:c>
      <x:c r="J331" s="14" t="n">
        <x:f>IF(I331&lt;Settings!$B$30,IF(Settings!$B$30-I331&gt;=E331,H331,H331+(Settings!$B$30-I331)+Settings!$B$31),H331+(Settings!$B$33-I331))</x:f>
        <x:v>4051.428821752054</x:v>
      </x:c>
      <x:c r="K331" s="14">
        <x:f t="shared" si="79"/>
        <x:v>4075.4488217520538</x:v>
      </x:c>
      <x:c r="L331" s="14">
        <x:f t="shared" si="80"/>
        <x:v>4075.4488217520538</x:v>
      </x:c>
      <x:c r="M331" s="14">
        <x:f t="shared" si="76"/>
        <x:v>4012.3014539269234</x:v>
      </x:c>
      <x:c r="N331" s="14">
        <x:f t="shared" si="81"/>
        <x:v>4075.4488217520538</x:v>
      </x:c>
      <x:c r="O331" s="13" t="n">
        <x:f>Arrivals!I331</x:f>
        <x:v>11.371564146625692</x:v>
      </x:c>
      <x:c r="P331" s="14">
        <x:f t="shared" si="82"/>
        <x:v>4086.8203858986794</x:v>
      </x:c>
      <x:c r="Q331" s="14">
        <x:f t="shared" si="83"/>
        <x:v>35.391564146625569</x:v>
      </x:c>
      <x:c r="R331" s="14">
        <x:f t="shared" si="84"/>
        <x:v>0</x:v>
      </x:c>
      <x:c r="S331" s="14">
        <x:f t="shared" si="85"/>
        <x:v>0</x:v>
      </x:c>
      <x:c r="T331" s="14">
        <x:f t="shared" si="86"/>
        <x:v>0</x:v>
      </x:c>
      <x:c r="U331" s="14">
        <x:f t="shared" si="87"/>
        <x:v>0</x:v>
      </x:c>
      <x:c r="V331" t="str">
        <x:f>IF(MOD(C331-Settings!$B$32,Settings!$B$33)&lt;Settings!$B$30,"Up","Down")</x:f>
        <x:v>Up</x:v>
      </x:c>
      <x:c r="W331" s="15" t="n">
        <x:f>IF(OR(E331&gt;Settings!$B$30,Q331&gt;Settings!$B$37),0,1)</x:f>
        <x:v>1</x:v>
      </x:c>
      <x:c r="X331" s="15" t="n">
        <x:f>IF(AND(W331=1,Q331&lt;=Settings!$B$36),1,0)</x:f>
        <x:v>1</x:v>
      </x:c>
    </x:row>
    <x:row r="332">
      <x:c r="A332">
        <x:v>3</x:v>
      </x:c>
      <x:c r="B332">
        <x:v>87</x:v>
      </x:c>
      <x:c r="C332" s="13" t="n">
        <x:f>Arrivals!F332</x:f>
        <x:v>4111.872017135492</x:v>
      </x:c>
      <x:c r="D332" s="13" t="n">
        <x:f>Arrivals!K332</x:f>
        <x:v>300</x:v>
      </x:c>
      <x:c r="E332" s="14" t="n">
        <x:f>D332*8/Settings!$B$28+Settings!$B$29</x:f>
        <x:v>24.02</x:v>
      </x:c>
      <x:c r="F332" s="14">
        <x:f t="shared" si="77"/>
        <x:v>4111.8720171354917</x:v>
      </x:c>
      <x:c r="G332" s="14">
        <x:f t="shared" si="75"/>
        <x:v>4075.4488217520538</x:v>
      </x:c>
      <x:c r="H332" s="14">
        <x:f t="shared" si="78"/>
        <x:v>4111.8720171354917</x:v>
      </x:c>
      <x:c r="I332" s="14" t="n">
        <x:f>MOD(H332-Settings!$B$32,Settings!$B$33)</x:f>
        <x:v>511.87201713549166</x:v>
      </x:c>
      <x:c r="J332" s="14" t="n">
        <x:f>IF(I332&lt;Settings!$B$30,IF(Settings!$B$30-I332&gt;=E332,H332,H332+(Settings!$B$30-I332)+Settings!$B$31),H332+(Settings!$B$33-I332))</x:f>
        <x:v>4111.872017135492</x:v>
      </x:c>
      <x:c r="K332" s="14">
        <x:f t="shared" si="79"/>
        <x:v>4135.8920171354921</x:v>
      </x:c>
      <x:c r="L332" s="14">
        <x:f t="shared" si="80"/>
        <x:v>4135.8920171354921</x:v>
      </x:c>
      <x:c r="M332" s="14">
        <x:f t="shared" si="76"/>
        <x:v>4086.8203858986794</x:v>
      </x:c>
      <x:c r="N332" s="14">
        <x:f t="shared" si="81"/>
        <x:v>4135.8920171354921</x:v>
      </x:c>
      <x:c r="O332" s="13" t="n">
        <x:f>Arrivals!I332</x:f>
        <x:v>8.305473703116261</x:v>
      </x:c>
      <x:c r="P332" s="14">
        <x:f t="shared" si="82"/>
        <x:v>4144.1974908386082</x:v>
      </x:c>
      <x:c r="Q332" s="14">
        <x:f t="shared" si="83"/>
        <x:v>32.325473703116586</x:v>
      </x:c>
      <x:c r="R332" s="14">
        <x:f t="shared" si="84"/>
        <x:v>0</x:v>
      </x:c>
      <x:c r="S332" s="14">
        <x:f t="shared" si="85"/>
        <x:v>0</x:v>
      </x:c>
      <x:c r="T332" s="14">
        <x:f t="shared" si="86"/>
        <x:v>0</x:v>
      </x:c>
      <x:c r="U332" s="14">
        <x:f t="shared" si="87"/>
        <x:v>0</x:v>
      </x:c>
      <x:c r="V332" t="str">
        <x:f>IF(MOD(C332-Settings!$B$32,Settings!$B$33)&lt;Settings!$B$30,"Up","Down")</x:f>
        <x:v>Up</x:v>
      </x:c>
      <x:c r="W332" s="15" t="n">
        <x:f>IF(OR(E332&gt;Settings!$B$30,Q332&gt;Settings!$B$37),0,1)</x:f>
        <x:v>1</x:v>
      </x:c>
      <x:c r="X332" s="15" t="n">
        <x:f>IF(AND(W332=1,Q332&lt;=Settings!$B$36),1,0)</x:f>
        <x:v>1</x:v>
      </x:c>
    </x:row>
    <x:row r="333">
      <x:c r="A333">
        <x:v>3</x:v>
      </x:c>
      <x:c r="B333">
        <x:v>88</x:v>
      </x:c>
      <x:c r="C333" s="13" t="n">
        <x:f>Arrivals!F333</x:f>
        <x:v>4160.168229458477</x:v>
      </x:c>
      <x:c r="D333" s="13" t="n">
        <x:f>Arrivals!K333</x:f>
        <x:v>300</x:v>
      </x:c>
      <x:c r="E333" s="14" t="n">
        <x:f>D333*8/Settings!$B$28+Settings!$B$29</x:f>
        <x:v>24.02</x:v>
      </x:c>
      <x:c r="F333" s="14">
        <x:f t="shared" si="77"/>
        <x:v>4160.1682294584771</x:v>
      </x:c>
      <x:c r="G333" s="14">
        <x:f t="shared" si="75"/>
        <x:v>4135.8920171354921</x:v>
      </x:c>
      <x:c r="H333" s="14">
        <x:f t="shared" si="78"/>
        <x:v>4160.1682294584771</x:v>
      </x:c>
      <x:c r="I333" s="14" t="n">
        <x:f>MOD(H333-Settings!$B$32,Settings!$B$33)</x:f>
        <x:v>560.1682294584771</x:v>
      </x:c>
      <x:c r="J333" s="14" t="n">
        <x:f>IF(I333&lt;Settings!$B$30,IF(Settings!$B$30-I333&gt;=E333,H333,H333+(Settings!$B$30-I333)+Settings!$B$31),H333+(Settings!$B$33-I333))</x:f>
        <x:v>4160.168229458477</x:v>
      </x:c>
      <x:c r="K333" s="14">
        <x:f t="shared" si="79"/>
        <x:v>4184.1882294584775</x:v>
      </x:c>
      <x:c r="L333" s="14">
        <x:f t="shared" si="80"/>
        <x:v>4184.1882294584775</x:v>
      </x:c>
      <x:c r="M333" s="14">
        <x:f t="shared" si="76"/>
        <x:v>4144.1974908386082</x:v>
      </x:c>
      <x:c r="N333" s="14">
        <x:f t="shared" si="81"/>
        <x:v>4184.1882294584775</x:v>
      </x:c>
      <x:c r="O333" s="13" t="n">
        <x:f>Arrivals!I333</x:f>
        <x:v>4.301580658190123</x:v>
      </x:c>
      <x:c r="P333" s="14">
        <x:f t="shared" si="82"/>
        <x:v>4188.4898101166673</x:v>
      </x:c>
      <x:c r="Q333" s="14">
        <x:f t="shared" si="83"/>
        <x:v>28.321580658190214</x:v>
      </x:c>
      <x:c r="R333" s="14">
        <x:f t="shared" si="84"/>
        <x:v>0</x:v>
      </x:c>
      <x:c r="S333" s="14">
        <x:f t="shared" si="85"/>
        <x:v>0</x:v>
      </x:c>
      <x:c r="T333" s="14">
        <x:f t="shared" si="86"/>
        <x:v>0</x:v>
      </x:c>
      <x:c r="U333" s="14">
        <x:f t="shared" si="87"/>
        <x:v>0</x:v>
      </x:c>
      <x:c r="V333" t="str">
        <x:f>IF(MOD(C333-Settings!$B$32,Settings!$B$33)&lt;Settings!$B$30,"Up","Down")</x:f>
        <x:v>Up</x:v>
      </x:c>
      <x:c r="W333" s="15" t="n">
        <x:f>IF(OR(E333&gt;Settings!$B$30,Q333&gt;Settings!$B$37),0,1)</x:f>
        <x:v>1</x:v>
      </x:c>
      <x:c r="X333" s="15" t="n">
        <x:f>IF(AND(W333=1,Q333&lt;=Settings!$B$36),1,0)</x:f>
        <x:v>1</x:v>
      </x:c>
    </x:row>
    <x:row r="334">
      <x:c r="A334">
        <x:v>3</x:v>
      </x:c>
      <x:c r="B334">
        <x:v>89</x:v>
      </x:c>
      <x:c r="C334" s="13" t="n">
        <x:f>Arrivals!F334</x:f>
        <x:v>4183.206317911098</x:v>
      </x:c>
      <x:c r="D334" s="13" t="n">
        <x:f>Arrivals!K334</x:f>
        <x:v>300</x:v>
      </x:c>
      <x:c r="E334" s="14" t="n">
        <x:f>D334*8/Settings!$B$28+Settings!$B$29</x:f>
        <x:v>24.02</x:v>
      </x:c>
      <x:c r="F334" s="14">
        <x:f t="shared" si="77"/>
        <x:v>4183.2063179110983</x:v>
      </x:c>
      <x:c r="G334" s="14">
        <x:f t="shared" si="75"/>
        <x:v>4184.1882294584775</x:v>
      </x:c>
      <x:c r="H334" s="14">
        <x:f t="shared" si="78"/>
        <x:v>4184.1882294584775</x:v>
      </x:c>
      <x:c r="I334" s="14" t="n">
        <x:f>MOD(H334-Settings!$B$32,Settings!$B$33)</x:f>
        <x:v>584.1882294584775</x:v>
      </x:c>
      <x:c r="J334" s="14" t="n">
        <x:f>IF(I334&lt;Settings!$B$30,IF(Settings!$B$30-I334&gt;=E334,H334,H334+(Settings!$B$30-I334)+Settings!$B$31),H334+(Settings!$B$33-I334))</x:f>
        <x:v>4320</x:v>
      </x:c>
      <x:c r="K334" s="14">
        <x:f t="shared" si="79"/>
        <x:v>4344.0200000000004</x:v>
      </x:c>
      <x:c r="L334" s="14">
        <x:f t="shared" si="80"/>
        <x:v>4344.0200000000004</x:v>
      </x:c>
      <x:c r="M334" s="14">
        <x:f t="shared" si="76"/>
        <x:v>4188.4898101166673</x:v>
      </x:c>
      <x:c r="N334" s="14">
        <x:f t="shared" si="81"/>
        <x:v>4344.0200000000004</x:v>
      </x:c>
      <x:c r="O334" s="13" t="n">
        <x:f>Arrivals!I334</x:f>
        <x:v>0.31149295443166686</x:v>
      </x:c>
      <x:c r="P334" s="14">
        <x:f t="shared" si="82"/>
        <x:v>4344.3314929544322</x:v>
      </x:c>
      <x:c r="Q334" s="14">
        <x:f t="shared" si="83"/>
        <x:v>161.12517504333391</x:v>
      </x:c>
      <x:c r="R334" s="14">
        <x:f t="shared" si="84"/>
        <x:v>0.9819115473792408</x:v>
      </x:c>
      <x:c r="S334" s="14">
        <x:f t="shared" si="85"/>
        <x:v>135.81177054152249</x:v>
      </x:c>
      <x:c r="T334" s="14">
        <x:f t="shared" si="86"/>
        <x:v>0</x:v>
      </x:c>
      <x:c r="U334" s="14">
        <x:f t="shared" si="87"/>
        <x:v>136.79368208890173</x:v>
      </x:c>
      <x:c r="V334" t="str">
        <x:f>IF(MOD(C334-Settings!$B$32,Settings!$B$33)&lt;Settings!$B$30,"Up","Down")</x:f>
        <x:v>Up</x:v>
      </x:c>
      <x:c r="W334" s="15" t="n">
        <x:f>IF(OR(E334&gt;Settings!$B$30,Q334&gt;Settings!$B$37),0,1)</x:f>
        <x:v>1</x:v>
      </x:c>
      <x:c r="X334" s="15" t="n">
        <x:f>IF(AND(W334=1,Q334&lt;=Settings!$B$36),1,0)</x:f>
        <x:v>0</x:v>
      </x:c>
    </x:row>
    <x:row r="335">
      <x:c r="A335">
        <x:v>3</x:v>
      </x:c>
      <x:c r="B335">
        <x:v>90</x:v>
      </x:c>
      <x:c r="C335" s="13" t="n">
        <x:f>Arrivals!F335</x:f>
        <x:v>4300.9085945599</x:v>
      </x:c>
      <x:c r="D335" s="13" t="n">
        <x:f>Arrivals!K335</x:f>
        <x:v>300</x:v>
      </x:c>
      <x:c r="E335" s="14" t="n">
        <x:f>D335*8/Settings!$B$28+Settings!$B$29</x:f>
        <x:v>24.02</x:v>
      </x:c>
      <x:c r="F335" s="14">
        <x:f t="shared" si="77"/>
        <x:v>4300.9085945598999</x:v>
      </x:c>
      <x:c r="G335" s="14">
        <x:f t="shared" si="75"/>
        <x:v>4344.0200000000004</x:v>
      </x:c>
      <x:c r="H335" s="14">
        <x:f t="shared" si="78"/>
        <x:v>4344.0200000000004</x:v>
      </x:c>
      <x:c r="I335" s="14" t="n">
        <x:f>MOD(H335-Settings!$B$32,Settings!$B$33)</x:f>
        <x:v>24.020000000000437</x:v>
      </x:c>
      <x:c r="J335" s="14" t="n">
        <x:f>IF(I335&lt;Settings!$B$30,IF(Settings!$B$30-I335&gt;=E335,H335,H335+(Settings!$B$30-I335)+Settings!$B$31),H335+(Settings!$B$33-I335))</x:f>
        <x:v>4344.02</x:v>
      </x:c>
      <x:c r="K335" s="14">
        <x:f t="shared" si="79"/>
        <x:v>4368.0400000000009</x:v>
      </x:c>
      <x:c r="L335" s="14">
        <x:f t="shared" si="80"/>
        <x:v>4368.0400000000009</x:v>
      </x:c>
      <x:c r="M335" s="14">
        <x:f t="shared" si="76"/>
        <x:v>4344.3314929544322</x:v>
      </x:c>
      <x:c r="N335" s="14">
        <x:f t="shared" si="81"/>
        <x:v>4368.0400000000009</x:v>
      </x:c>
      <x:c r="O335" s="13" t="n">
        <x:f>Arrivals!I335</x:f>
        <x:v>0.6601644483856854</x:v>
      </x:c>
      <x:c r="P335" s="14">
        <x:f t="shared" si="82"/>
        <x:v>4368.7001644483862</x:v>
      </x:c>
      <x:c r="Q335" s="14">
        <x:f t="shared" si="83"/>
        <x:v>67.791569888486265</x:v>
      </x:c>
      <x:c r="R335" s="14">
        <x:f t="shared" si="84"/>
        <x:v>43.111405440100498</x:v>
      </x:c>
      <x:c r="S335" s="14">
        <x:f t="shared" si="85"/>
        <x:v>0</x:v>
      </x:c>
      <x:c r="T335" s="14">
        <x:f t="shared" si="86"/>
        <x:v>0</x:v>
      </x:c>
      <x:c r="U335" s="14">
        <x:f t="shared" si="87"/>
        <x:v>43.111405440100498</x:v>
      </x:c>
      <x:c r="V335" t="str">
        <x:f>IF(MOD(C335-Settings!$B$32,Settings!$B$33)&lt;Settings!$B$30,"Up","Down")</x:f>
        <x:v>Down</x:v>
      </x:c>
      <x:c r="W335" s="15" t="n">
        <x:f>IF(OR(E335&gt;Settings!$B$30,Q335&gt;Settings!$B$37),0,1)</x:f>
        <x:v>1</x:v>
      </x:c>
      <x:c r="X335" s="15" t="n">
        <x:f>IF(AND(W335=1,Q335&lt;=Settings!$B$36),1,0)</x:f>
        <x:v>1</x:v>
      </x:c>
    </x:row>
    <x:row r="336">
      <x:c r="A336">
        <x:v>3</x:v>
      </x:c>
      <x:c r="B336">
        <x:v>91</x:v>
      </x:c>
      <x:c r="C336" s="13" t="n">
        <x:f>Arrivals!F336</x:f>
        <x:v>4359.692855677745</x:v>
      </x:c>
      <x:c r="D336" s="13" t="n">
        <x:f>Arrivals!K336</x:f>
        <x:v>300</x:v>
      </x:c>
      <x:c r="E336" s="14" t="n">
        <x:f>D336*8/Settings!$B$28+Settings!$B$29</x:f>
        <x:v>24.02</x:v>
      </x:c>
      <x:c r="F336" s="14">
        <x:f t="shared" si="77"/>
        <x:v>4359.6928556777448</x:v>
      </x:c>
      <x:c r="G336" s="14">
        <x:f t="shared" si="75"/>
        <x:v>4368.0400000000009</x:v>
      </x:c>
      <x:c r="H336" s="14">
        <x:f t="shared" si="78"/>
        <x:v>4368.0400000000009</x:v>
      </x:c>
      <x:c r="I336" s="14" t="n">
        <x:f>MOD(H336-Settings!$B$32,Settings!$B$33)</x:f>
        <x:v>48.04000000000087</x:v>
      </x:c>
      <x:c r="J336" s="14" t="n">
        <x:f>IF(I336&lt;Settings!$B$30,IF(Settings!$B$30-I336&gt;=E336,H336,H336+(Settings!$B$30-I336)+Settings!$B$31),H336+(Settings!$B$33-I336))</x:f>
        <x:v>4368.040000000001</x:v>
      </x:c>
      <x:c r="K336" s="14">
        <x:f t="shared" si="79"/>
        <x:v>4392.0600000000013</x:v>
      </x:c>
      <x:c r="L336" s="14">
        <x:f t="shared" si="80"/>
        <x:v>4392.0600000000013</x:v>
      </x:c>
      <x:c r="M336" s="14">
        <x:f t="shared" si="76"/>
        <x:v>4368.7001644483862</x:v>
      </x:c>
      <x:c r="N336" s="14">
        <x:f t="shared" si="81"/>
        <x:v>4392.0600000000013</x:v>
      </x:c>
      <x:c r="O336" s="13" t="n">
        <x:f>Arrivals!I336</x:f>
        <x:v>0.14820526597143657</x:v>
      </x:c>
      <x:c r="P336" s="14">
        <x:f t="shared" si="82"/>
        <x:v>4392.2082052659725</x:v>
      </x:c>
      <x:c r="Q336" s="14">
        <x:f t="shared" si="83"/>
        <x:v>32.515349588227764</x:v>
      </x:c>
      <x:c r="R336" s="14">
        <x:f t="shared" si="84"/>
        <x:v>8.3471443222560993</x:v>
      </x:c>
      <x:c r="S336" s="14">
        <x:f t="shared" si="85"/>
        <x:v>0</x:v>
      </x:c>
      <x:c r="T336" s="14">
        <x:f t="shared" si="86"/>
        <x:v>0</x:v>
      </x:c>
      <x:c r="U336" s="14">
        <x:f t="shared" si="87"/>
        <x:v>8.3471443222560993</x:v>
      </x:c>
      <x:c r="V336" t="str">
        <x:f>IF(MOD(C336-Settings!$B$32,Settings!$B$33)&lt;Settings!$B$30,"Up","Down")</x:f>
        <x:v>Up</x:v>
      </x:c>
      <x:c r="W336" s="15" t="n">
        <x:f>IF(OR(E336&gt;Settings!$B$30,Q336&gt;Settings!$B$37),0,1)</x:f>
        <x:v>1</x:v>
      </x:c>
      <x:c r="X336" s="15" t="n">
        <x:f>IF(AND(W336=1,Q336&lt;=Settings!$B$36),1,0)</x:f>
        <x:v>1</x:v>
      </x:c>
    </x:row>
    <x:row r="337">
      <x:c r="A337">
        <x:v>3</x:v>
      </x:c>
      <x:c r="B337">
        <x:v>92</x:v>
      </x:c>
      <x:c r="C337" s="13" t="n">
        <x:f>Arrivals!F337</x:f>
        <x:v>4400.270473746848</x:v>
      </x:c>
      <x:c r="D337" s="13" t="n">
        <x:f>Arrivals!K337</x:f>
        <x:v>300</x:v>
      </x:c>
      <x:c r="E337" s="14" t="n">
        <x:f>D337*8/Settings!$B$28+Settings!$B$29</x:f>
        <x:v>24.02</x:v>
      </x:c>
      <x:c r="F337" s="14">
        <x:f t="shared" si="77"/>
        <x:v>4400.2704737468484</x:v>
      </x:c>
      <x:c r="G337" s="14">
        <x:f t="shared" si="75"/>
        <x:v>4392.0600000000013</x:v>
      </x:c>
      <x:c r="H337" s="14">
        <x:f t="shared" si="78"/>
        <x:v>4400.2704737468484</x:v>
      </x:c>
      <x:c r="I337" s="14" t="n">
        <x:f>MOD(H337-Settings!$B$32,Settings!$B$33)</x:f>
        <x:v>80.27047374684844</x:v>
      </x:c>
      <x:c r="J337" s="14" t="n">
        <x:f>IF(I337&lt;Settings!$B$30,IF(Settings!$B$30-I337&gt;=E337,H337,H337+(Settings!$B$30-I337)+Settings!$B$31),H337+(Settings!$B$33-I337))</x:f>
        <x:v>4400.270473746848</x:v>
      </x:c>
      <x:c r="K337" s="14">
        <x:f t="shared" si="79"/>
        <x:v>4424.2904737468489</x:v>
      </x:c>
      <x:c r="L337" s="14">
        <x:f t="shared" si="80"/>
        <x:v>4424.2904737468489</x:v>
      </x:c>
      <x:c r="M337" s="14">
        <x:f t="shared" si="76"/>
        <x:v>4392.2082052659725</x:v>
      </x:c>
      <x:c r="N337" s="14">
        <x:f t="shared" si="81"/>
        <x:v>4424.2904737468489</x:v>
      </x:c>
      <x:c r="O337" s="13" t="n">
        <x:f>Arrivals!I337</x:f>
        <x:v>1.5799983703718903</x:v>
      </x:c>
      <x:c r="P337" s="14">
        <x:f t="shared" si="82"/>
        <x:v>4425.8704721172207</x:v>
      </x:c>
      <x:c r="Q337" s="14">
        <x:f t="shared" si="83"/>
        <x:v>25.599998370372305</x:v>
      </x:c>
      <x:c r="R337" s="14">
        <x:f t="shared" si="84"/>
        <x:v>0</x:v>
      </x:c>
      <x:c r="S337" s="14">
        <x:f t="shared" si="85"/>
        <x:v>0</x:v>
      </x:c>
      <x:c r="T337" s="14">
        <x:f t="shared" si="86"/>
        <x:v>0</x:v>
      </x:c>
      <x:c r="U337" s="14">
        <x:f t="shared" si="87"/>
        <x:v>0</x:v>
      </x:c>
      <x:c r="V337" t="str">
        <x:f>IF(MOD(C337-Settings!$B$32,Settings!$B$33)&lt;Settings!$B$30,"Up","Down")</x:f>
        <x:v>Up</x:v>
      </x:c>
      <x:c r="W337" s="15" t="n">
        <x:f>IF(OR(E337&gt;Settings!$B$30,Q337&gt;Settings!$B$37),0,1)</x:f>
        <x:v>1</x:v>
      </x:c>
      <x:c r="X337" s="15" t="n">
        <x:f>IF(AND(W337=1,Q337&lt;=Settings!$B$36),1,0)</x:f>
        <x:v>1</x:v>
      </x:c>
    </x:row>
    <x:row r="338">
      <x:c r="A338">
        <x:v>3</x:v>
      </x:c>
      <x:c r="B338">
        <x:v>93</x:v>
      </x:c>
      <x:c r="C338" s="13" t="n">
        <x:f>Arrivals!F338</x:f>
        <x:v>4466.975776544687</x:v>
      </x:c>
      <x:c r="D338" s="13" t="n">
        <x:f>Arrivals!K338</x:f>
        <x:v>300</x:v>
      </x:c>
      <x:c r="E338" s="14" t="n">
        <x:f>D338*8/Settings!$B$28+Settings!$B$29</x:f>
        <x:v>24.02</x:v>
      </x:c>
      <x:c r="F338" s="14">
        <x:f t="shared" si="77"/>
        <x:v>4466.9757765446866</x:v>
      </x:c>
      <x:c r="G338" s="14">
        <x:f t="shared" si="75"/>
        <x:v>4424.2904737468489</x:v>
      </x:c>
      <x:c r="H338" s="14">
        <x:f t="shared" si="78"/>
        <x:v>4466.9757765446866</x:v>
      </x:c>
      <x:c r="I338" s="14" t="n">
        <x:f>MOD(H338-Settings!$B$32,Settings!$B$33)</x:f>
        <x:v>146.9757765446866</x:v>
      </x:c>
      <x:c r="J338" s="14" t="n">
        <x:f>IF(I338&lt;Settings!$B$30,IF(Settings!$B$30-I338&gt;=E338,H338,H338+(Settings!$B$30-I338)+Settings!$B$31),H338+(Settings!$B$33-I338))</x:f>
        <x:v>4466.975776544687</x:v>
      </x:c>
      <x:c r="K338" s="14">
        <x:f t="shared" si="79"/>
        <x:v>4490.995776544687</x:v>
      </x:c>
      <x:c r="L338" s="14">
        <x:f t="shared" si="80"/>
        <x:v>4490.995776544687</x:v>
      </x:c>
      <x:c r="M338" s="14">
        <x:f t="shared" si="76"/>
        <x:v>4425.8704721172207</x:v>
      </x:c>
      <x:c r="N338" s="14">
        <x:f t="shared" si="81"/>
        <x:v>4490.995776544687</x:v>
      </x:c>
      <x:c r="O338" s="13" t="n">
        <x:f>Arrivals!I338</x:f>
        <x:v>2.427639124639012</x:v>
      </x:c>
      <x:c r="P338" s="14">
        <x:f t="shared" si="82"/>
        <x:v>4493.4234156693265</x:v>
      </x:c>
      <x:c r="Q338" s="14">
        <x:f t="shared" si="83"/>
        <x:v>26.447639124639863</x:v>
      </x:c>
      <x:c r="R338" s="14">
        <x:f t="shared" si="84"/>
        <x:v>0</x:v>
      </x:c>
      <x:c r="S338" s="14">
        <x:f t="shared" si="85"/>
        <x:v>0</x:v>
      </x:c>
      <x:c r="T338" s="14">
        <x:f t="shared" si="86"/>
        <x:v>0</x:v>
      </x:c>
      <x:c r="U338" s="14">
        <x:f t="shared" si="87"/>
        <x:v>0</x:v>
      </x:c>
      <x:c r="V338" t="str">
        <x:f>IF(MOD(C338-Settings!$B$32,Settings!$B$33)&lt;Settings!$B$30,"Up","Down")</x:f>
        <x:v>Up</x:v>
      </x:c>
      <x:c r="W338" s="15" t="n">
        <x:f>IF(OR(E338&gt;Settings!$B$30,Q338&gt;Settings!$B$37),0,1)</x:f>
        <x:v>1</x:v>
      </x:c>
      <x:c r="X338" s="15" t="n">
        <x:f>IF(AND(W338=1,Q338&lt;=Settings!$B$36),1,0)</x:f>
        <x:v>1</x:v>
      </x:c>
    </x:row>
    <x:row r="339">
      <x:c r="A339">
        <x:v>3</x:v>
      </x:c>
      <x:c r="B339">
        <x:v>94</x:v>
      </x:c>
      <x:c r="C339" s="13" t="n">
        <x:f>Arrivals!F339</x:f>
        <x:v>4568.232424702444</x:v>
      </x:c>
      <x:c r="D339" s="13" t="n">
        <x:f>Arrivals!K339</x:f>
        <x:v>300</x:v>
      </x:c>
      <x:c r="E339" s="14" t="n">
        <x:f>D339*8/Settings!$B$28+Settings!$B$29</x:f>
        <x:v>24.02</x:v>
      </x:c>
      <x:c r="F339" s="14">
        <x:f t="shared" si="77"/>
        <x:v>4568.2324247024444</x:v>
      </x:c>
      <x:c r="G339" s="14">
        <x:f t="shared" si="75"/>
        <x:v>4490.995776544687</x:v>
      </x:c>
      <x:c r="H339" s="14">
        <x:f t="shared" si="78"/>
        <x:v>4568.2324247024444</x:v>
      </x:c>
      <x:c r="I339" s="14" t="n">
        <x:f>MOD(H339-Settings!$B$32,Settings!$B$33)</x:f>
        <x:v>248.2324247024444</x:v>
      </x:c>
      <x:c r="J339" s="14" t="n">
        <x:f>IF(I339&lt;Settings!$B$30,IF(Settings!$B$30-I339&gt;=E339,H339,H339+(Settings!$B$30-I339)+Settings!$B$31),H339+(Settings!$B$33-I339))</x:f>
        <x:v>4568.232424702444</x:v>
      </x:c>
      <x:c r="K339" s="14">
        <x:f t="shared" si="79"/>
        <x:v>4592.2524247024448</x:v>
      </x:c>
      <x:c r="L339" s="14">
        <x:f t="shared" si="80"/>
        <x:v>4592.2524247024448</x:v>
      </x:c>
      <x:c r="M339" s="14">
        <x:f t="shared" si="76"/>
        <x:v>4493.4234156693265</x:v>
      </x:c>
      <x:c r="N339" s="14">
        <x:f t="shared" si="81"/>
        <x:v>4592.2524247024448</x:v>
      </x:c>
      <x:c r="O339" s="13" t="n">
        <x:f>Arrivals!I339</x:f>
        <x:v>4.065701727105278</x:v>
      </x:c>
      <x:c r="P339" s="14">
        <x:f t="shared" si="82"/>
        <x:v>4596.3181264295499</x:v>
      </x:c>
      <x:c r="Q339" s="14">
        <x:f t="shared" si="83"/>
        <x:v>28.085701727105516</x:v>
      </x:c>
      <x:c r="R339" s="14">
        <x:f t="shared" si="84"/>
        <x:v>0</x:v>
      </x:c>
      <x:c r="S339" s="14">
        <x:f t="shared" si="85"/>
        <x:v>0</x:v>
      </x:c>
      <x:c r="T339" s="14">
        <x:f t="shared" si="86"/>
        <x:v>0</x:v>
      </x:c>
      <x:c r="U339" s="14">
        <x:f t="shared" si="87"/>
        <x:v>0</x:v>
      </x:c>
      <x:c r="V339" t="str">
        <x:f>IF(MOD(C339-Settings!$B$32,Settings!$B$33)&lt;Settings!$B$30,"Up","Down")</x:f>
        <x:v>Up</x:v>
      </x:c>
      <x:c r="W339" s="15" t="n">
        <x:f>IF(OR(E339&gt;Settings!$B$30,Q339&gt;Settings!$B$37),0,1)</x:f>
        <x:v>1</x:v>
      </x:c>
      <x:c r="X339" s="15" t="n">
        <x:f>IF(AND(W339=1,Q339&lt;=Settings!$B$36),1,0)</x:f>
        <x:v>1</x:v>
      </x:c>
    </x:row>
    <x:row r="340">
      <x:c r="A340">
        <x:v>3</x:v>
      </x:c>
      <x:c r="B340">
        <x:v>95</x:v>
      </x:c>
      <x:c r="C340" s="13" t="n">
        <x:f>Arrivals!F340</x:f>
        <x:v>4595.204601313055</x:v>
      </x:c>
      <x:c r="D340" s="13" t="n">
        <x:f>Arrivals!K340</x:f>
        <x:v>300</x:v>
      </x:c>
      <x:c r="E340" s="14" t="n">
        <x:f>D340*8/Settings!$B$28+Settings!$B$29</x:f>
        <x:v>24.02</x:v>
      </x:c>
      <x:c r="F340" s="14">
        <x:f t="shared" si="77"/>
        <x:v>4595.2046013130548</x:v>
      </x:c>
      <x:c r="G340" s="14">
        <x:f t="shared" si="75"/>
        <x:v>4592.2524247024448</x:v>
      </x:c>
      <x:c r="H340" s="14">
        <x:f t="shared" si="78"/>
        <x:v>4595.2046013130548</x:v>
      </x:c>
      <x:c r="I340" s="14" t="n">
        <x:f>MOD(H340-Settings!$B$32,Settings!$B$33)</x:f>
        <x:v>275.2046013130548</x:v>
      </x:c>
      <x:c r="J340" s="14" t="n">
        <x:f>IF(I340&lt;Settings!$B$30,IF(Settings!$B$30-I340&gt;=E340,H340,H340+(Settings!$B$30-I340)+Settings!$B$31),H340+(Settings!$B$33-I340))</x:f>
        <x:v>4595.204601313055</x:v>
      </x:c>
      <x:c r="K340" s="14">
        <x:f t="shared" si="79"/>
        <x:v>4619.2246013130552</x:v>
      </x:c>
      <x:c r="L340" s="14">
        <x:f t="shared" si="80"/>
        <x:v>4619.2246013130552</x:v>
      </x:c>
      <x:c r="M340" s="14">
        <x:f t="shared" si="76"/>
        <x:v>4596.3181264295499</x:v>
      </x:c>
      <x:c r="N340" s="14">
        <x:f t="shared" si="81"/>
        <x:v>4619.2246013130552</x:v>
      </x:c>
      <x:c r="O340" s="13" t="n">
        <x:f>Arrivals!I340</x:f>
        <x:v>6.026367910417951</x:v>
      </x:c>
      <x:c r="P340" s="14">
        <x:f t="shared" si="82"/>
        <x:v>4625.2509692234735</x:v>
      </x:c>
      <x:c r="Q340" s="14">
        <x:f t="shared" si="83"/>
        <x:v>30.046367910418667</x:v>
      </x:c>
      <x:c r="R340" s="14">
        <x:f t="shared" si="84"/>
        <x:v>0</x:v>
      </x:c>
      <x:c r="S340" s="14">
        <x:f t="shared" si="85"/>
        <x:v>0</x:v>
      </x:c>
      <x:c r="T340" s="14">
        <x:f t="shared" si="86"/>
        <x:v>0</x:v>
      </x:c>
      <x:c r="U340" s="14">
        <x:f t="shared" si="87"/>
        <x:v>0</x:v>
      </x:c>
      <x:c r="V340" t="str">
        <x:f>IF(MOD(C340-Settings!$B$32,Settings!$B$33)&lt;Settings!$B$30,"Up","Down")</x:f>
        <x:v>Up</x:v>
      </x:c>
      <x:c r="W340" s="15" t="n">
        <x:f>IF(OR(E340&gt;Settings!$B$30,Q340&gt;Settings!$B$37),0,1)</x:f>
        <x:v>1</x:v>
      </x:c>
      <x:c r="X340" s="15" t="n">
        <x:f>IF(AND(W340=1,Q340&lt;=Settings!$B$36),1,0)</x:f>
        <x:v>1</x:v>
      </x:c>
    </x:row>
    <x:row r="341">
      <x:c r="A341">
        <x:v>3</x:v>
      </x:c>
      <x:c r="B341">
        <x:v>96</x:v>
      </x:c>
      <x:c r="C341" s="13" t="n">
        <x:f>Arrivals!F341</x:f>
        <x:v>4627.164351701802</x:v>
      </x:c>
      <x:c r="D341" s="13" t="n">
        <x:f>Arrivals!K341</x:f>
        <x:v>300</x:v>
      </x:c>
      <x:c r="E341" s="14" t="n">
        <x:f>D341*8/Settings!$B$28+Settings!$B$29</x:f>
        <x:v>24.02</x:v>
      </x:c>
      <x:c r="F341" s="14">
        <x:f t="shared" si="77"/>
        <x:v>4627.1643517018019</x:v>
      </x:c>
      <x:c r="G341" s="14">
        <x:f t="shared" si="75"/>
        <x:v>4619.2246013130552</x:v>
      </x:c>
      <x:c r="H341" s="14">
        <x:f t="shared" si="78"/>
        <x:v>4627.1643517018019</x:v>
      </x:c>
      <x:c r="I341" s="14" t="n">
        <x:f>MOD(H341-Settings!$B$32,Settings!$B$33)</x:f>
        <x:v>307.16435170180193</x:v>
      </x:c>
      <x:c r="J341" s="14" t="n">
        <x:f>IF(I341&lt;Settings!$B$30,IF(Settings!$B$30-I341&gt;=E341,H341,H341+(Settings!$B$30-I341)+Settings!$B$31),H341+(Settings!$B$33-I341))</x:f>
        <x:v>4627.164351701802</x:v>
      </x:c>
      <x:c r="K341" s="14">
        <x:f t="shared" si="79"/>
        <x:v>4651.1843517018024</x:v>
      </x:c>
      <x:c r="L341" s="14">
        <x:f t="shared" si="80"/>
        <x:v>4651.1843517018024</x:v>
      </x:c>
      <x:c r="M341" s="14">
        <x:f t="shared" si="76"/>
        <x:v>4625.2509692234735</x:v>
      </x:c>
      <x:c r="N341" s="14">
        <x:f t="shared" si="81"/>
        <x:v>4651.1843517018024</x:v>
      </x:c>
      <x:c r="O341" s="13" t="n">
        <x:f>Arrivals!I341</x:f>
        <x:v>2.701173479331299</x:v>
      </x:c>
      <x:c r="P341" s="14">
        <x:f t="shared" si="82"/>
        <x:v>4653.8855251811337</x:v>
      </x:c>
      <x:c r="Q341" s="14">
        <x:f t="shared" si="83"/>
        <x:v>26.72117347933181</x:v>
      </x:c>
      <x:c r="R341" s="14">
        <x:f t="shared" si="84"/>
        <x:v>0</x:v>
      </x:c>
      <x:c r="S341" s="14">
        <x:f t="shared" si="85"/>
        <x:v>0</x:v>
      </x:c>
      <x:c r="T341" s="14">
        <x:f t="shared" si="86"/>
        <x:v>0</x:v>
      </x:c>
      <x:c r="U341" s="14">
        <x:f t="shared" si="87"/>
        <x:v>0</x:v>
      </x:c>
      <x:c r="V341" t="str">
        <x:f>IF(MOD(C341-Settings!$B$32,Settings!$B$33)&lt;Settings!$B$30,"Up","Down")</x:f>
        <x:v>Up</x:v>
      </x:c>
      <x:c r="W341" s="15" t="n">
        <x:f>IF(OR(E341&gt;Settings!$B$30,Q341&gt;Settings!$B$37),0,1)</x:f>
        <x:v>1</x:v>
      </x:c>
      <x:c r="X341" s="15" t="n">
        <x:f>IF(AND(W341=1,Q341&lt;=Settings!$B$36),1,0)</x:f>
        <x:v>1</x:v>
      </x:c>
    </x:row>
    <x:row r="342">
      <x:c r="A342">
        <x:v>3</x:v>
      </x:c>
      <x:c r="B342">
        <x:v>97</x:v>
      </x:c>
      <x:c r="C342" s="13" t="n">
        <x:f>Arrivals!F342</x:f>
        <x:v>4685.310394642796</x:v>
      </x:c>
      <x:c r="D342" s="13" t="n">
        <x:f>Arrivals!K342</x:f>
        <x:v>300</x:v>
      </x:c>
      <x:c r="E342" s="14" t="n">
        <x:f>D342*8/Settings!$B$28+Settings!$B$29</x:f>
        <x:v>24.02</x:v>
      </x:c>
      <x:c r="F342" s="14">
        <x:f t="shared" si="77"/>
        <x:v>4685.3103946427964</x:v>
      </x:c>
      <x:c r="G342" s="14">
        <x:f t="shared" si="75"/>
        <x:v>4651.1843517018024</x:v>
      </x:c>
      <x:c r="H342" s="14">
        <x:f t="shared" si="78"/>
        <x:v>4685.3103946427964</x:v>
      </x:c>
      <x:c r="I342" s="14" t="n">
        <x:f>MOD(H342-Settings!$B$32,Settings!$B$33)</x:f>
        <x:v>365.3103946427964</x:v>
      </x:c>
      <x:c r="J342" s="14" t="n">
        <x:f>IF(I342&lt;Settings!$B$30,IF(Settings!$B$30-I342&gt;=E342,H342,H342+(Settings!$B$30-I342)+Settings!$B$31),H342+(Settings!$B$33-I342))</x:f>
        <x:v>4685.310394642796</x:v>
      </x:c>
      <x:c r="K342" s="14">
        <x:f t="shared" si="79"/>
        <x:v>4709.3303946427968</x:v>
      </x:c>
      <x:c r="L342" s="14">
        <x:f t="shared" si="80"/>
        <x:v>4709.3303946427968</x:v>
      </x:c>
      <x:c r="M342" s="14">
        <x:f t="shared" si="76"/>
        <x:v>4653.8855251811337</x:v>
      </x:c>
      <x:c r="N342" s="14">
        <x:f t="shared" si="81"/>
        <x:v>4709.3303946427968</x:v>
      </x:c>
      <x:c r="O342" s="13" t="n">
        <x:f>Arrivals!I342</x:f>
        <x:v>0.5029390475457376</x:v>
      </x:c>
      <x:c r="P342" s="14">
        <x:f t="shared" si="82"/>
        <x:v>4709.8333336903424</x:v>
      </x:c>
      <x:c r="Q342" s="14">
        <x:f t="shared" si="83"/>
        <x:v>24.52293904754606</x:v>
      </x:c>
      <x:c r="R342" s="14">
        <x:f t="shared" si="84"/>
        <x:v>0</x:v>
      </x:c>
      <x:c r="S342" s="14">
        <x:f t="shared" si="85"/>
        <x:v>0</x:v>
      </x:c>
      <x:c r="T342" s="14">
        <x:f t="shared" si="86"/>
        <x:v>0</x:v>
      </x:c>
      <x:c r="U342" s="14">
        <x:f t="shared" si="87"/>
        <x:v>0</x:v>
      </x:c>
      <x:c r="V342" t="str">
        <x:f>IF(MOD(C342-Settings!$B$32,Settings!$B$33)&lt;Settings!$B$30,"Up","Down")</x:f>
        <x:v>Up</x:v>
      </x:c>
      <x:c r="W342" s="15" t="n">
        <x:f>IF(OR(E342&gt;Settings!$B$30,Q342&gt;Settings!$B$37),0,1)</x:f>
        <x:v>1</x:v>
      </x:c>
      <x:c r="X342" s="15" t="n">
        <x:f>IF(AND(W342=1,Q342&lt;=Settings!$B$36),1,0)</x:f>
        <x:v>1</x:v>
      </x:c>
    </x:row>
    <x:row r="343">
      <x:c r="A343">
        <x:v>3</x:v>
      </x:c>
      <x:c r="B343">
        <x:v>98</x:v>
      </x:c>
      <x:c r="C343" s="13" t="n">
        <x:f>Arrivals!F343</x:f>
        <x:v>4686.475898093737</x:v>
      </x:c>
      <x:c r="D343" s="13" t="n">
        <x:f>Arrivals!K343</x:f>
        <x:v>300</x:v>
      </x:c>
      <x:c r="E343" s="14" t="n">
        <x:f>D343*8/Settings!$B$28+Settings!$B$29</x:f>
        <x:v>24.02</x:v>
      </x:c>
      <x:c r="F343" s="14">
        <x:f t="shared" si="77"/>
        <x:v>4686.4758980937368</x:v>
      </x:c>
      <x:c r="G343" s="14" t="n">
        <x:f t="shared" ref="G343:G365" si="88">K342</x:f>
        <x:v>4709.330394642797</x:v>
      </x:c>
      <x:c r="H343" s="14">
        <x:f t="shared" si="78"/>
        <x:v>4709.3303946427968</x:v>
      </x:c>
      <x:c r="I343" s="14" t="n">
        <x:f>MOD(H343-Settings!$B$32,Settings!$B$33)</x:f>
        <x:v>389.3303946427968</x:v>
      </x:c>
      <x:c r="J343" s="14" t="n">
        <x:f>IF(I343&lt;Settings!$B$30,IF(Settings!$B$30-I343&gt;=E343,H343,H343+(Settings!$B$30-I343)+Settings!$B$31),H343+(Settings!$B$33-I343))</x:f>
        <x:v>4709.330394642797</x:v>
      </x:c>
      <x:c r="K343" s="14">
        <x:f t="shared" si="79"/>
        <x:v>4733.3503946427973</x:v>
      </x:c>
      <x:c r="L343" s="14">
        <x:f t="shared" si="80"/>
        <x:v>4733.3503946427973</x:v>
      </x:c>
      <x:c r="M343" s="14" t="n">
        <x:f t="shared" ref="M343:M365" si="89">P342</x:f>
        <x:v>4709.833333690342</x:v>
      </x:c>
      <x:c r="N343" s="14">
        <x:f t="shared" si="81"/>
        <x:v>4733.3503946427973</x:v>
      </x:c>
      <x:c r="O343" s="13" t="n">
        <x:f>Arrivals!I343</x:f>
        <x:v>5.85505157240692</x:v>
      </x:c>
      <x:c r="P343" s="14">
        <x:f t="shared" si="82"/>
        <x:v>4739.2054462152046</x:v>
      </x:c>
      <x:c r="Q343" s="14">
        <x:f t="shared" si="83"/>
        <x:v>52.729548121467815</x:v>
      </x:c>
      <x:c r="R343" s="14">
        <x:f t="shared" si="84"/>
        <x:v>22.854496549060059</x:v>
      </x:c>
      <x:c r="S343" s="14">
        <x:f t="shared" si="85"/>
        <x:v>0</x:v>
      </x:c>
      <x:c r="T343" s="14">
        <x:f t="shared" si="86"/>
        <x:v>0</x:v>
      </x:c>
      <x:c r="U343" s="14">
        <x:f t="shared" si="87"/>
        <x:v>22.854496549060059</x:v>
      </x:c>
      <x:c r="V343" t="str">
        <x:f>IF(MOD(C343-Settings!$B$32,Settings!$B$33)&lt;Settings!$B$30,"Up","Down")</x:f>
        <x:v>Up</x:v>
      </x:c>
      <x:c r="W343" s="15" t="n">
        <x:f>IF(OR(E343&gt;Settings!$B$30,Q343&gt;Settings!$B$37),0,1)</x:f>
        <x:v>1</x:v>
      </x:c>
      <x:c r="X343" s="15" t="n">
        <x:f>IF(AND(W343=1,Q343&lt;=Settings!$B$36),1,0)</x:f>
        <x:v>1</x:v>
      </x:c>
    </x:row>
    <x:row r="344">
      <x:c r="A344">
        <x:v>3</x:v>
      </x:c>
      <x:c r="B344">
        <x:v>99</x:v>
      </x:c>
      <x:c r="C344" s="13" t="n">
        <x:f>Arrivals!F344</x:f>
        <x:v>4710.1881406430975</x:v>
      </x:c>
      <x:c r="D344" s="13" t="n">
        <x:f>Arrivals!K344</x:f>
        <x:v>300</x:v>
      </x:c>
      <x:c r="E344" s="14" t="n">
        <x:f>D344*8/Settings!$B$28+Settings!$B$29</x:f>
        <x:v>24.02</x:v>
      </x:c>
      <x:c r="F344" s="14">
        <x:f t="shared" si="77"/>
        <x:v>4710.1881406430975</x:v>
      </x:c>
      <x:c r="G344" s="14">
        <x:f t="shared" si="88"/>
        <x:v>4733.3503946427973</x:v>
      </x:c>
      <x:c r="H344" s="14">
        <x:f t="shared" si="78"/>
        <x:v>4733.3503946427973</x:v>
      </x:c>
      <x:c r="I344" s="14" t="n">
        <x:f>MOD(H344-Settings!$B$32,Settings!$B$33)</x:f>
        <x:v>413.35039464279726</x:v>
      </x:c>
      <x:c r="J344" s="14" t="n">
        <x:f>IF(I344&lt;Settings!$B$30,IF(Settings!$B$30-I344&gt;=E344,H344,H344+(Settings!$B$30-I344)+Settings!$B$31),H344+(Settings!$B$33-I344))</x:f>
        <x:v>4733.350394642797</x:v>
      </x:c>
      <x:c r="K344" s="14">
        <x:f t="shared" si="79"/>
        <x:v>4757.3703946427977</x:v>
      </x:c>
      <x:c r="L344" s="14">
        <x:f t="shared" si="80"/>
        <x:v>4757.3703946427977</x:v>
      </x:c>
      <x:c r="M344" s="14">
        <x:f t="shared" si="89"/>
        <x:v>4739.2054462152046</x:v>
      </x:c>
      <x:c r="N344" s="14">
        <x:f t="shared" si="81"/>
        <x:v>4757.3703946427977</x:v>
      </x:c>
      <x:c r="O344" s="13" t="n">
        <x:f>Arrivals!I344</x:f>
        <x:v>2.499246000768024</x:v>
      </x:c>
      <x:c r="P344" s="14">
        <x:f t="shared" si="82"/>
        <x:v>4759.8696406435656</x:v>
      </x:c>
      <x:c r="Q344" s="14">
        <x:f t="shared" si="83"/>
        <x:v>49.681500000468077</x:v>
      </x:c>
      <x:c r="R344" s="14">
        <x:f t="shared" si="84"/>
        <x:v>23.162253999699715</x:v>
      </x:c>
      <x:c r="S344" s="14">
        <x:f t="shared" si="85"/>
        <x:v>0</x:v>
      </x:c>
      <x:c r="T344" s="14">
        <x:f t="shared" si="86"/>
        <x:v>0</x:v>
      </x:c>
      <x:c r="U344" s="14">
        <x:f t="shared" si="87"/>
        <x:v>23.162253999699715</x:v>
      </x:c>
      <x:c r="V344" t="str">
        <x:f>IF(MOD(C344-Settings!$B$32,Settings!$B$33)&lt;Settings!$B$30,"Up","Down")</x:f>
        <x:v>Up</x:v>
      </x:c>
      <x:c r="W344" s="15" t="n">
        <x:f>IF(OR(E344&gt;Settings!$B$30,Q344&gt;Settings!$B$37),0,1)</x:f>
        <x:v>1</x:v>
      </x:c>
      <x:c r="X344" s="15" t="n">
        <x:f>IF(AND(W344=1,Q344&lt;=Settings!$B$36),1,0)</x:f>
        <x:v>1</x:v>
      </x:c>
    </x:row>
    <x:row r="345">
      <x:c r="A345">
        <x:v>3</x:v>
      </x:c>
      <x:c r="B345">
        <x:v>100</x:v>
      </x:c>
      <x:c r="C345" s="13" t="n">
        <x:f>Arrivals!F345</x:f>
        <x:v>4798.270690845678</x:v>
      </x:c>
      <x:c r="D345" s="13" t="n">
        <x:f>Arrivals!K345</x:f>
        <x:v>300</x:v>
      </x:c>
      <x:c r="E345" s="14" t="n">
        <x:f>D345*8/Settings!$B$28+Settings!$B$29</x:f>
        <x:v>24.02</x:v>
      </x:c>
      <x:c r="F345" s="14">
        <x:f t="shared" si="77"/>
        <x:v>4798.2706908456776</x:v>
      </x:c>
      <x:c r="G345" s="14">
        <x:f t="shared" si="88"/>
        <x:v>4757.3703946427977</x:v>
      </x:c>
      <x:c r="H345" s="14">
        <x:f t="shared" si="78"/>
        <x:v>4798.2706908456776</x:v>
      </x:c>
      <x:c r="I345" s="14" t="n">
        <x:f>MOD(H345-Settings!$B$32,Settings!$B$33)</x:f>
        <x:v>478.27069084567756</x:v>
      </x:c>
      <x:c r="J345" s="14" t="n">
        <x:f>IF(I345&lt;Settings!$B$30,IF(Settings!$B$30-I345&gt;=E345,H345,H345+(Settings!$B$30-I345)+Settings!$B$31),H345+(Settings!$B$33-I345))</x:f>
        <x:v>4798.270690845678</x:v>
      </x:c>
      <x:c r="K345" s="14">
        <x:f t="shared" si="79"/>
        <x:v>4822.290690845678</x:v>
      </x:c>
      <x:c r="L345" s="14">
        <x:f t="shared" si="80"/>
        <x:v>4822.290690845678</x:v>
      </x:c>
      <x:c r="M345" s="14">
        <x:f t="shared" si="89"/>
        <x:v>4759.8696406435656</x:v>
      </x:c>
      <x:c r="N345" s="14">
        <x:f t="shared" si="81"/>
        <x:v>4822.290690845678</x:v>
      </x:c>
      <x:c r="O345" s="13" t="n">
        <x:f>Arrivals!I345</x:f>
        <x:v>0.7224469723653402</x:v>
      </x:c>
      <x:c r="P345" s="14">
        <x:f t="shared" si="82"/>
        <x:v>4823.0131378180431</x:v>
      </x:c>
      <x:c r="Q345" s="14">
        <x:f t="shared" si="83"/>
        <x:v>24.742446972365542</x:v>
      </x:c>
      <x:c r="R345" s="14">
        <x:f t="shared" si="84"/>
        <x:v>0</x:v>
      </x:c>
      <x:c r="S345" s="14">
        <x:f t="shared" si="85"/>
        <x:v>0</x:v>
      </x:c>
      <x:c r="T345" s="14">
        <x:f t="shared" si="86"/>
        <x:v>0</x:v>
      </x:c>
      <x:c r="U345" s="14">
        <x:f t="shared" si="87"/>
        <x:v>0</x:v>
      </x:c>
      <x:c r="V345" t="str">
        <x:f>IF(MOD(C345-Settings!$B$32,Settings!$B$33)&lt;Settings!$B$30,"Up","Down")</x:f>
        <x:v>Up</x:v>
      </x:c>
      <x:c r="W345" s="15" t="n">
        <x:f>IF(OR(E345&gt;Settings!$B$30,Q345&gt;Settings!$B$37),0,1)</x:f>
        <x:v>1</x:v>
      </x:c>
      <x:c r="X345" s="15" t="n">
        <x:f>IF(AND(W345=1,Q345&lt;=Settings!$B$36),1,0)</x:f>
        <x:v>1</x:v>
      </x:c>
    </x:row>
    <x:row r="346">
      <x:c r="A346">
        <x:v>3</x:v>
      </x:c>
      <x:c r="B346">
        <x:v>101</x:v>
      </x:c>
      <x:c r="C346" s="13" t="n">
        <x:f>Arrivals!F346</x:f>
        <x:v>4802.6568706996295</x:v>
      </x:c>
      <x:c r="D346" s="13" t="n">
        <x:f>Arrivals!K346</x:f>
        <x:v>300</x:v>
      </x:c>
      <x:c r="E346" s="14" t="n">
        <x:f>D346*8/Settings!$B$28+Settings!$B$29</x:f>
        <x:v>24.02</x:v>
      </x:c>
      <x:c r="F346" s="14">
        <x:f t="shared" si="77"/>
        <x:v>4802.6568706996295</x:v>
      </x:c>
      <x:c r="G346" s="14">
        <x:f t="shared" si="88"/>
        <x:v>4822.290690845678</x:v>
      </x:c>
      <x:c r="H346" s="14">
        <x:f t="shared" si="78"/>
        <x:v>4822.290690845678</x:v>
      </x:c>
      <x:c r="I346" s="14" t="n">
        <x:f>MOD(H346-Settings!$B$32,Settings!$B$33)</x:f>
        <x:v>502.290690845678</x:v>
      </x:c>
      <x:c r="J346" s="14" t="n">
        <x:f>IF(I346&lt;Settings!$B$30,IF(Settings!$B$30-I346&gt;=E346,H346,H346+(Settings!$B$30-I346)+Settings!$B$31),H346+(Settings!$B$33-I346))</x:f>
        <x:v>4822.290690845678</x:v>
      </x:c>
      <x:c r="K346" s="14">
        <x:f t="shared" si="79"/>
        <x:v>4846.3106908456784</x:v>
      </x:c>
      <x:c r="L346" s="14">
        <x:f t="shared" si="80"/>
        <x:v>4846.3106908456784</x:v>
      </x:c>
      <x:c r="M346" s="14">
        <x:f t="shared" si="89"/>
        <x:v>4823.0131378180431</x:v>
      </x:c>
      <x:c r="N346" s="14">
        <x:f t="shared" si="81"/>
        <x:v>4846.3106908456784</x:v>
      </x:c>
      <x:c r="O346" s="13" t="n">
        <x:f>Arrivals!I346</x:f>
        <x:v>0.8866609606309251</x:v>
      </x:c>
      <x:c r="P346" s="14">
        <x:f t="shared" si="82"/>
        <x:v>4847.1973518063096</x:v>
      </x:c>
      <x:c r="Q346" s="14">
        <x:f t="shared" si="83"/>
        <x:v>44.54048110668009</x:v>
      </x:c>
      <x:c r="R346" s="14">
        <x:f t="shared" si="84"/>
        <x:v>19.633820146048492</x:v>
      </x:c>
      <x:c r="S346" s="14">
        <x:f t="shared" si="85"/>
        <x:v>0</x:v>
      </x:c>
      <x:c r="T346" s="14">
        <x:f t="shared" si="86"/>
        <x:v>0</x:v>
      </x:c>
      <x:c r="U346" s="14">
        <x:f t="shared" si="87"/>
        <x:v>19.633820146048492</x:v>
      </x:c>
      <x:c r="V346" t="str">
        <x:f>IF(MOD(C346-Settings!$B$32,Settings!$B$33)&lt;Settings!$B$30,"Up","Down")</x:f>
        <x:v>Up</x:v>
      </x:c>
      <x:c r="W346" s="15" t="n">
        <x:f>IF(OR(E346&gt;Settings!$B$30,Q346&gt;Settings!$B$37),0,1)</x:f>
        <x:v>1</x:v>
      </x:c>
      <x:c r="X346" s="15" t="n">
        <x:f>IF(AND(W346=1,Q346&lt;=Settings!$B$36),1,0)</x:f>
        <x:v>1</x:v>
      </x:c>
    </x:row>
    <x:row r="347">
      <x:c r="A347">
        <x:v>3</x:v>
      </x:c>
      <x:c r="B347">
        <x:v>102</x:v>
      </x:c>
      <x:c r="C347" s="13" t="n">
        <x:f>Arrivals!F347</x:f>
        <x:v>4901.666332558224</x:v>
      </x:c>
      <x:c r="D347" s="13" t="n">
        <x:f>Arrivals!K347</x:f>
        <x:v>300</x:v>
      </x:c>
      <x:c r="E347" s="14" t="n">
        <x:f>D347*8/Settings!$B$28+Settings!$B$29</x:f>
        <x:v>24.02</x:v>
      </x:c>
      <x:c r="F347" s="14">
        <x:f t="shared" si="77"/>
        <x:v>4901.666332558224</x:v>
      </x:c>
      <x:c r="G347" s="14">
        <x:f t="shared" si="88"/>
        <x:v>4846.3106908456784</x:v>
      </x:c>
      <x:c r="H347" s="14">
        <x:f t="shared" si="78"/>
        <x:v>4901.666332558224</x:v>
      </x:c>
      <x:c r="I347" s="14" t="n">
        <x:f>MOD(H347-Settings!$B$32,Settings!$B$33)</x:f>
        <x:v>581.666332558224</x:v>
      </x:c>
      <x:c r="J347" s="14" t="n">
        <x:f>IF(I347&lt;Settings!$B$30,IF(Settings!$B$30-I347&gt;=E347,H347,H347+(Settings!$B$30-I347)+Settings!$B$31),H347+(Settings!$B$33-I347))</x:f>
        <x:v>5040</x:v>
      </x:c>
      <x:c r="K347" s="14">
        <x:f t="shared" si="79"/>
        <x:v>5064.0200000000004</x:v>
      </x:c>
      <x:c r="L347" s="14">
        <x:f t="shared" si="80"/>
        <x:v>5064.0200000000004</x:v>
      </x:c>
      <x:c r="M347" s="14">
        <x:f t="shared" si="89"/>
        <x:v>4847.1973518063096</x:v>
      </x:c>
      <x:c r="N347" s="14">
        <x:f t="shared" si="81"/>
        <x:v>5064.0200000000004</x:v>
      </x:c>
      <x:c r="O347" s="13" t="n">
        <x:f>Arrivals!I347</x:f>
        <x:v>2.8413380714811587</x:v>
      </x:c>
      <x:c r="P347" s="14">
        <x:f t="shared" si="82"/>
        <x:v>5066.8613380714814</x:v>
      </x:c>
      <x:c r="Q347" s="14">
        <x:f t="shared" si="83"/>
        <x:v>165.19500551325746</x:v>
      </x:c>
      <x:c r="R347" s="14">
        <x:f t="shared" si="84"/>
        <x:v>0</x:v>
      </x:c>
      <x:c r="S347" s="14">
        <x:f t="shared" si="85"/>
        <x:v>138.33366744177602</x:v>
      </x:c>
      <x:c r="T347" s="14">
        <x:f t="shared" si="86"/>
        <x:v>0</x:v>
      </x:c>
      <x:c r="U347" s="14">
        <x:f t="shared" si="87"/>
        <x:v>138.33366744177602</x:v>
      </x:c>
      <x:c r="V347" t="str">
        <x:f>IF(MOD(C347-Settings!$B$32,Settings!$B$33)&lt;Settings!$B$30,"Up","Down")</x:f>
        <x:v>Up</x:v>
      </x:c>
      <x:c r="W347" s="15" t="n">
        <x:f>IF(OR(E347&gt;Settings!$B$30,Q347&gt;Settings!$B$37),0,1)</x:f>
        <x:v>1</x:v>
      </x:c>
      <x:c r="X347" s="15" t="n">
        <x:f>IF(AND(W347=1,Q347&lt;=Settings!$B$36),1,0)</x:f>
        <x:v>0</x:v>
      </x:c>
    </x:row>
    <x:row r="348">
      <x:c r="A348">
        <x:v>3</x:v>
      </x:c>
      <x:c r="B348">
        <x:v>103</x:v>
      </x:c>
      <x:c r="C348" s="13" t="n">
        <x:f>Arrivals!F348</x:f>
        <x:v>4979.378882708875</x:v>
      </x:c>
      <x:c r="D348" s="13" t="n">
        <x:f>Arrivals!K348</x:f>
        <x:v>300</x:v>
      </x:c>
      <x:c r="E348" s="14" t="n">
        <x:f>D348*8/Settings!$B$28+Settings!$B$29</x:f>
        <x:v>24.02</x:v>
      </x:c>
      <x:c r="F348" s="14">
        <x:f t="shared" si="77"/>
        <x:v>4979.3788827088747</x:v>
      </x:c>
      <x:c r="G348" s="14">
        <x:f t="shared" si="88"/>
        <x:v>5064.0200000000004</x:v>
      </x:c>
      <x:c r="H348" s="14">
        <x:f t="shared" si="78"/>
        <x:v>5064.0200000000004</x:v>
      </x:c>
      <x:c r="I348" s="14" t="n">
        <x:f>MOD(H348-Settings!$B$32,Settings!$B$33)</x:f>
        <x:v>24.020000000000437</x:v>
      </x:c>
      <x:c r="J348" s="14" t="n">
        <x:f>IF(I348&lt;Settings!$B$30,IF(Settings!$B$30-I348&gt;=E348,H348,H348+(Settings!$B$30-I348)+Settings!$B$31),H348+(Settings!$B$33-I348))</x:f>
        <x:v>5064.02</x:v>
      </x:c>
      <x:c r="K348" s="14">
        <x:f t="shared" si="79"/>
        <x:v>5088.0400000000009</x:v>
      </x:c>
      <x:c r="L348" s="14">
        <x:f t="shared" si="80"/>
        <x:v>5088.0400000000009</x:v>
      </x:c>
      <x:c r="M348" s="14">
        <x:f t="shared" si="89"/>
        <x:v>5066.8613380714814</x:v>
      </x:c>
      <x:c r="N348" s="14">
        <x:f t="shared" si="81"/>
        <x:v>5088.0400000000009</x:v>
      </x:c>
      <x:c r="O348" s="13" t="n">
        <x:f>Arrivals!I348</x:f>
        <x:v>4.811274920116673</x:v>
      </x:c>
      <x:c r="P348" s="14">
        <x:f t="shared" si="82"/>
        <x:v>5092.8512749201172</x:v>
      </x:c>
      <x:c r="Q348" s="14">
        <x:f t="shared" si="83"/>
        <x:v>113.47239221124255</x:v>
      </x:c>
      <x:c r="R348" s="14">
        <x:f t="shared" si="84"/>
        <x:v>84.641117291125738</x:v>
      </x:c>
      <x:c r="S348" s="14">
        <x:f t="shared" si="85"/>
        <x:v>0</x:v>
      </x:c>
      <x:c r="T348" s="14">
        <x:f t="shared" si="86"/>
        <x:v>0</x:v>
      </x:c>
      <x:c r="U348" s="14">
        <x:f t="shared" si="87"/>
        <x:v>84.641117291125738</x:v>
      </x:c>
      <x:c r="V348" t="str">
        <x:f>IF(MOD(C348-Settings!$B$32,Settings!$B$33)&lt;Settings!$B$30,"Up","Down")</x:f>
        <x:v>Down</x:v>
      </x:c>
      <x:c r="W348" s="15" t="n">
        <x:f>IF(OR(E348&gt;Settings!$B$30,Q348&gt;Settings!$B$37),0,1)</x:f>
        <x:v>1</x:v>
      </x:c>
      <x:c r="X348" s="15" t="n">
        <x:f>IF(AND(W348=1,Q348&lt;=Settings!$B$36),1,0)</x:f>
        <x:v>1</x:v>
      </x:c>
    </x:row>
    <x:row r="349">
      <x:c r="A349">
        <x:v>3</x:v>
      </x:c>
      <x:c r="B349">
        <x:v>104</x:v>
      </x:c>
      <x:c r="C349" s="13" t="n">
        <x:f>Arrivals!F349</x:f>
        <x:v>5028.826627117182</x:v>
      </x:c>
      <x:c r="D349" s="13" t="n">
        <x:f>Arrivals!K349</x:f>
        <x:v>300</x:v>
      </x:c>
      <x:c r="E349" s="14" t="n">
        <x:f>D349*8/Settings!$B$28+Settings!$B$29</x:f>
        <x:v>24.02</x:v>
      </x:c>
      <x:c r="F349" s="14">
        <x:f t="shared" si="77"/>
        <x:v>5028.8266271171824</x:v>
      </x:c>
      <x:c r="G349" s="14">
        <x:f t="shared" si="88"/>
        <x:v>5088.0400000000009</x:v>
      </x:c>
      <x:c r="H349" s="14">
        <x:f t="shared" si="78"/>
        <x:v>5088.0400000000009</x:v>
      </x:c>
      <x:c r="I349" s="14" t="n">
        <x:f>MOD(H349-Settings!$B$32,Settings!$B$33)</x:f>
        <x:v>48.04000000000087</x:v>
      </x:c>
      <x:c r="J349" s="14" t="n">
        <x:f>IF(I349&lt;Settings!$B$30,IF(Settings!$B$30-I349&gt;=E349,H349,H349+(Settings!$B$30-I349)+Settings!$B$31),H349+(Settings!$B$33-I349))</x:f>
        <x:v>5088.040000000001</x:v>
      </x:c>
      <x:c r="K349" s="14">
        <x:f t="shared" si="79"/>
        <x:v>5112.0600000000013</x:v>
      </x:c>
      <x:c r="L349" s="14">
        <x:f t="shared" si="80"/>
        <x:v>5112.0600000000013</x:v>
      </x:c>
      <x:c r="M349" s="14">
        <x:f t="shared" si="89"/>
        <x:v>5092.8512749201172</x:v>
      </x:c>
      <x:c r="N349" s="14">
        <x:f t="shared" si="81"/>
        <x:v>5112.0600000000013</x:v>
      </x:c>
      <x:c r="O349" s="13" t="n">
        <x:f>Arrivals!I349</x:f>
        <x:v>0.3234649321563948</x:v>
      </x:c>
      <x:c r="P349" s="14">
        <x:f t="shared" si="82"/>
        <x:v>5112.3834649321579</x:v>
      </x:c>
      <x:c r="Q349" s="14">
        <x:f t="shared" si="83"/>
        <x:v>83.556837814975552</x:v>
      </x:c>
      <x:c r="R349" s="14">
        <x:f t="shared" si="84"/>
        <x:v>59.213372882818476</x:v>
      </x:c>
      <x:c r="S349" s="14">
        <x:f t="shared" si="85"/>
        <x:v>0</x:v>
      </x:c>
      <x:c r="T349" s="14">
        <x:f t="shared" si="86"/>
        <x:v>0</x:v>
      </x:c>
      <x:c r="U349" s="14">
        <x:f t="shared" si="87"/>
        <x:v>59.213372882818476</x:v>
      </x:c>
      <x:c r="V349" t="str">
        <x:f>IF(MOD(C349-Settings!$B$32,Settings!$B$33)&lt;Settings!$B$30,"Up","Down")</x:f>
        <x:v>Down</x:v>
      </x:c>
      <x:c r="W349" s="15" t="n">
        <x:f>IF(OR(E349&gt;Settings!$B$30,Q349&gt;Settings!$B$37),0,1)</x:f>
        <x:v>1</x:v>
      </x:c>
      <x:c r="X349" s="15" t="n">
        <x:f>IF(AND(W349=1,Q349&lt;=Settings!$B$36),1,0)</x:f>
        <x:v>1</x:v>
      </x:c>
    </x:row>
    <x:row r="350">
      <x:c r="A350">
        <x:v>3</x:v>
      </x:c>
      <x:c r="B350">
        <x:v>105</x:v>
      </x:c>
      <x:c r="C350" s="13" t="n">
        <x:f>Arrivals!F350</x:f>
        <x:v>5039.7864451746655</x:v>
      </x:c>
      <x:c r="D350" s="13" t="n">
        <x:f>Arrivals!K350</x:f>
        <x:v>300</x:v>
      </x:c>
      <x:c r="E350" s="14" t="n">
        <x:f>D350*8/Settings!$B$28+Settings!$B$29</x:f>
        <x:v>24.02</x:v>
      </x:c>
      <x:c r="F350" s="14">
        <x:f t="shared" si="77"/>
        <x:v>5039.7864451746655</x:v>
      </x:c>
      <x:c r="G350" s="14">
        <x:f t="shared" si="88"/>
        <x:v>5112.0600000000013</x:v>
      </x:c>
      <x:c r="H350" s="14">
        <x:f t="shared" si="78"/>
        <x:v>5112.0600000000013</x:v>
      </x:c>
      <x:c r="I350" s="14" t="n">
        <x:f>MOD(H350-Settings!$B$32,Settings!$B$33)</x:f>
        <x:v>72.06000000000131</x:v>
      </x:c>
      <x:c r="J350" s="14" t="n">
        <x:f>IF(I350&lt;Settings!$B$30,IF(Settings!$B$30-I350&gt;=E350,H350,H350+(Settings!$B$30-I350)+Settings!$B$31),H350+(Settings!$B$33-I350))</x:f>
        <x:v>5112.060000000001</x:v>
      </x:c>
      <x:c r="K350" s="14">
        <x:f t="shared" si="79"/>
        <x:v>5136.0800000000017</x:v>
      </x:c>
      <x:c r="L350" s="14">
        <x:f t="shared" si="80"/>
        <x:v>5136.0800000000017</x:v>
      </x:c>
      <x:c r="M350" s="14">
        <x:f t="shared" si="89"/>
        <x:v>5112.3834649321579</x:v>
      </x:c>
      <x:c r="N350" s="14">
        <x:f t="shared" si="81"/>
        <x:v>5136.0800000000017</x:v>
      </x:c>
      <x:c r="O350" s="13" t="n">
        <x:f>Arrivals!I350</x:f>
        <x:v>3.84090469228947</x:v>
      </x:c>
      <x:c r="P350" s="14">
        <x:f t="shared" si="82"/>
        <x:v>5139.9209046922915</x:v>
      </x:c>
      <x:c r="Q350" s="14">
        <x:f t="shared" si="83"/>
        <x:v>100.13445951762606</x:v>
      </x:c>
      <x:c r="R350" s="14">
        <x:f t="shared" si="84"/>
        <x:v>72.27355482533585</x:v>
      </x:c>
      <x:c r="S350" s="14">
        <x:f t="shared" si="85"/>
        <x:v>0</x:v>
      </x:c>
      <x:c r="T350" s="14">
        <x:f t="shared" si="86"/>
        <x:v>0</x:v>
      </x:c>
      <x:c r="U350" s="14">
        <x:f t="shared" si="87"/>
        <x:v>72.27355482533585</x:v>
      </x:c>
      <x:c r="V350" t="str">
        <x:f>IF(MOD(C350-Settings!$B$32,Settings!$B$33)&lt;Settings!$B$30,"Up","Down")</x:f>
        <x:v>Down</x:v>
      </x:c>
      <x:c r="W350" s="15" t="n">
        <x:f>IF(OR(E350&gt;Settings!$B$30,Q350&gt;Settings!$B$37),0,1)</x:f>
        <x:v>1</x:v>
      </x:c>
      <x:c r="X350" s="15" t="n">
        <x:f>IF(AND(W350=1,Q350&lt;=Settings!$B$36),1,0)</x:f>
        <x:v>1</x:v>
      </x:c>
    </x:row>
    <x:row r="351">
      <x:c r="A351">
        <x:v>3</x:v>
      </x:c>
      <x:c r="B351">
        <x:v>106</x:v>
      </x:c>
      <x:c r="C351" s="13" t="n">
        <x:f>Arrivals!F351</x:f>
        <x:v>5228.478977951358</x:v>
      </x:c>
      <x:c r="D351" s="13" t="n">
        <x:f>Arrivals!K351</x:f>
        <x:v>300</x:v>
      </x:c>
      <x:c r="E351" s="14" t="n">
        <x:f>D351*8/Settings!$B$28+Settings!$B$29</x:f>
        <x:v>24.02</x:v>
      </x:c>
      <x:c r="F351" s="14">
        <x:f t="shared" si="77"/>
        <x:v>5228.4789779513576</x:v>
      </x:c>
      <x:c r="G351" s="14">
        <x:f t="shared" si="88"/>
        <x:v>5136.0800000000017</x:v>
      </x:c>
      <x:c r="H351" s="14">
        <x:f t="shared" si="78"/>
        <x:v>5228.4789779513576</x:v>
      </x:c>
      <x:c r="I351" s="14" t="n">
        <x:f>MOD(H351-Settings!$B$32,Settings!$B$33)</x:f>
        <x:v>188.4789779513576</x:v>
      </x:c>
      <x:c r="J351" s="14" t="n">
        <x:f>IF(I351&lt;Settings!$B$30,IF(Settings!$B$30-I351&gt;=E351,H351,H351+(Settings!$B$30-I351)+Settings!$B$31),H351+(Settings!$B$33-I351))</x:f>
        <x:v>5228.478977951358</x:v>
      </x:c>
      <x:c r="K351" s="14">
        <x:f t="shared" si="79"/>
        <x:v>5252.498977951358</x:v>
      </x:c>
      <x:c r="L351" s="14">
        <x:f t="shared" si="80"/>
        <x:v>5252.498977951358</x:v>
      </x:c>
      <x:c r="M351" s="14">
        <x:f t="shared" si="89"/>
        <x:v>5139.9209046922915</x:v>
      </x:c>
      <x:c r="N351" s="14">
        <x:f t="shared" si="81"/>
        <x:v>5252.498977951358</x:v>
      </x:c>
      <x:c r="O351" s="13" t="n">
        <x:f>Arrivals!I351</x:f>
        <x:v>0.7674907259719866</x:v>
      </x:c>
      <x:c r="P351" s="14">
        <x:f t="shared" si="82"/>
        <x:v>5253.2664686773296</x:v>
      </x:c>
      <x:c r="Q351" s="14">
        <x:f t="shared" si="83"/>
        <x:v>24.78749072597202</x:v>
      </x:c>
      <x:c r="R351" s="14">
        <x:f t="shared" si="84"/>
        <x:v>0</x:v>
      </x:c>
      <x:c r="S351" s="14">
        <x:f t="shared" si="85"/>
        <x:v>0</x:v>
      </x:c>
      <x:c r="T351" s="14">
        <x:f t="shared" si="86"/>
        <x:v>0</x:v>
      </x:c>
      <x:c r="U351" s="14">
        <x:f t="shared" si="87"/>
        <x:v>0</x:v>
      </x:c>
      <x:c r="V351" t="str">
        <x:f>IF(MOD(C351-Settings!$B$32,Settings!$B$33)&lt;Settings!$B$30,"Up","Down")</x:f>
        <x:v>Up</x:v>
      </x:c>
      <x:c r="W351" s="15" t="n">
        <x:f>IF(OR(E351&gt;Settings!$B$30,Q351&gt;Settings!$B$37),0,1)</x:f>
        <x:v>1</x:v>
      </x:c>
      <x:c r="X351" s="15" t="n">
        <x:f>IF(AND(W351=1,Q351&lt;=Settings!$B$36),1,0)</x:f>
        <x:v>1</x:v>
      </x:c>
    </x:row>
    <x:row r="352">
      <x:c r="A352">
        <x:v>3</x:v>
      </x:c>
      <x:c r="B352">
        <x:v>107</x:v>
      </x:c>
      <x:c r="C352" s="13" t="n">
        <x:f>Arrivals!F352</x:f>
        <x:v>5233.751116285075</x:v>
      </x:c>
      <x:c r="D352" s="13" t="n">
        <x:f>Arrivals!K352</x:f>
        <x:v>300</x:v>
      </x:c>
      <x:c r="E352" s="14" t="n">
        <x:f>D352*8/Settings!$B$28+Settings!$B$29</x:f>
        <x:v>24.02</x:v>
      </x:c>
      <x:c r="F352" s="14">
        <x:f t="shared" si="77"/>
        <x:v>5233.7511162850751</x:v>
      </x:c>
      <x:c r="G352" s="14">
        <x:f t="shared" si="88"/>
        <x:v>5252.498977951358</x:v>
      </x:c>
      <x:c r="H352" s="14">
        <x:f t="shared" si="78"/>
        <x:v>5252.498977951358</x:v>
      </x:c>
      <x:c r="I352" s="14" t="n">
        <x:f>MOD(H352-Settings!$B$32,Settings!$B$33)</x:f>
        <x:v>212.49897795135803</x:v>
      </x:c>
      <x:c r="J352" s="14" t="n">
        <x:f>IF(I352&lt;Settings!$B$30,IF(Settings!$B$30-I352&gt;=E352,H352,H352+(Settings!$B$30-I352)+Settings!$B$31),H352+(Settings!$B$33-I352))</x:f>
        <x:v>5252.498977951358</x:v>
      </x:c>
      <x:c r="K352" s="14">
        <x:f t="shared" si="79"/>
        <x:v>5276.5189779513585</x:v>
      </x:c>
      <x:c r="L352" s="14">
        <x:f t="shared" si="80"/>
        <x:v>5276.5189779513585</x:v>
      </x:c>
      <x:c r="M352" s="14">
        <x:f t="shared" si="89"/>
        <x:v>5253.2664686773296</x:v>
      </x:c>
      <x:c r="N352" s="14">
        <x:f t="shared" si="81"/>
        <x:v>5276.5189779513585</x:v>
      </x:c>
      <x:c r="O352" s="13" t="n">
        <x:f>Arrivals!I352</x:f>
        <x:v>1.434263551292476</x:v>
      </x:c>
      <x:c r="P352" s="14">
        <x:f t="shared" si="82"/>
        <x:v>5277.9532415026506</x:v>
      </x:c>
      <x:c r="Q352" s="14">
        <x:f t="shared" si="83"/>
        <x:v>44.202125217575485</x:v>
      </x:c>
      <x:c r="R352" s="14">
        <x:f t="shared" si="84"/>
        <x:v>18.747861666282915</x:v>
      </x:c>
      <x:c r="S352" s="14">
        <x:f t="shared" si="85"/>
        <x:v>0</x:v>
      </x:c>
      <x:c r="T352" s="14">
        <x:f t="shared" si="86"/>
        <x:v>0</x:v>
      </x:c>
      <x:c r="U352" s="14">
        <x:f t="shared" si="87"/>
        <x:v>18.747861666282915</x:v>
      </x:c>
      <x:c r="V352" t="str">
        <x:f>IF(MOD(C352-Settings!$B$32,Settings!$B$33)&lt;Settings!$B$30,"Up","Down")</x:f>
        <x:v>Up</x:v>
      </x:c>
      <x:c r="W352" s="15" t="n">
        <x:f>IF(OR(E352&gt;Settings!$B$30,Q352&gt;Settings!$B$37),0,1)</x:f>
        <x:v>1</x:v>
      </x:c>
      <x:c r="X352" s="15" t="n">
        <x:f>IF(AND(W352=1,Q352&lt;=Settings!$B$36),1,0)</x:f>
        <x:v>1</x:v>
      </x:c>
    </x:row>
    <x:row r="353">
      <x:c r="A353">
        <x:v>3</x:v>
      </x:c>
      <x:c r="B353">
        <x:v>108</x:v>
      </x:c>
      <x:c r="C353" s="13" t="n">
        <x:f>Arrivals!F353</x:f>
        <x:v>5327.429725875939</x:v>
      </x:c>
      <x:c r="D353" s="13" t="n">
        <x:f>Arrivals!K353</x:f>
        <x:v>300</x:v>
      </x:c>
      <x:c r="E353" s="14" t="n">
        <x:f>D353*8/Settings!$B$28+Settings!$B$29</x:f>
        <x:v>24.02</x:v>
      </x:c>
      <x:c r="F353" s="14">
        <x:f t="shared" si="77"/>
        <x:v>5327.4297258759389</x:v>
      </x:c>
      <x:c r="G353" s="14">
        <x:f t="shared" si="88"/>
        <x:v>5276.5189779513585</x:v>
      </x:c>
      <x:c r="H353" s="14">
        <x:f t="shared" si="78"/>
        <x:v>5327.4297258759389</x:v>
      </x:c>
      <x:c r="I353" s="14" t="n">
        <x:f>MOD(H353-Settings!$B$32,Settings!$B$33)</x:f>
        <x:v>287.42972587593886</x:v>
      </x:c>
      <x:c r="J353" s="14" t="n">
        <x:f>IF(I353&lt;Settings!$B$30,IF(Settings!$B$30-I353&gt;=E353,H353,H353+(Settings!$B$30-I353)+Settings!$B$31),H353+(Settings!$B$33-I353))</x:f>
        <x:v>5327.429725875939</x:v>
      </x:c>
      <x:c r="K353" s="14">
        <x:f t="shared" si="79"/>
        <x:v>5351.4497258759393</x:v>
      </x:c>
      <x:c r="L353" s="14">
        <x:f t="shared" si="80"/>
        <x:v>5351.4497258759393</x:v>
      </x:c>
      <x:c r="M353" s="14">
        <x:f t="shared" si="89"/>
        <x:v>5277.9532415026506</x:v>
      </x:c>
      <x:c r="N353" s="14">
        <x:f t="shared" si="81"/>
        <x:v>5351.4497258759393</x:v>
      </x:c>
      <x:c r="O353" s="13" t="n">
        <x:f>Arrivals!I353</x:f>
        <x:v>1.5765891728492016</x:v>
      </x:c>
      <x:c r="P353" s="14">
        <x:f t="shared" si="82"/>
        <x:v>5353.0263150487881</x:v>
      </x:c>
      <x:c r="Q353" s="14">
        <x:f t="shared" si="83"/>
        <x:v>25.596589172849235</x:v>
      </x:c>
      <x:c r="R353" s="14">
        <x:f t="shared" si="84"/>
        <x:v>0</x:v>
      </x:c>
      <x:c r="S353" s="14">
        <x:f t="shared" si="85"/>
        <x:v>0</x:v>
      </x:c>
      <x:c r="T353" s="14">
        <x:f t="shared" si="86"/>
        <x:v>0</x:v>
      </x:c>
      <x:c r="U353" s="14">
        <x:f t="shared" si="87"/>
        <x:v>0</x:v>
      </x:c>
      <x:c r="V353" t="str">
        <x:f>IF(MOD(C353-Settings!$B$32,Settings!$B$33)&lt;Settings!$B$30,"Up","Down")</x:f>
        <x:v>Up</x:v>
      </x:c>
      <x:c r="W353" s="15" t="n">
        <x:f>IF(OR(E353&gt;Settings!$B$30,Q353&gt;Settings!$B$37),0,1)</x:f>
        <x:v>1</x:v>
      </x:c>
      <x:c r="X353" s="15" t="n">
        <x:f>IF(AND(W353=1,Q353&lt;=Settings!$B$36),1,0)</x:f>
        <x:v>1</x:v>
      </x:c>
    </x:row>
    <x:row r="354">
      <x:c r="A354">
        <x:v>3</x:v>
      </x:c>
      <x:c r="B354">
        <x:v>109</x:v>
      </x:c>
      <x:c r="C354" s="13" t="n">
        <x:f>Arrivals!F354</x:f>
        <x:v>5448.558801836572</x:v>
      </x:c>
      <x:c r="D354" s="13" t="n">
        <x:f>Arrivals!K354</x:f>
        <x:v>300</x:v>
      </x:c>
      <x:c r="E354" s="14" t="n">
        <x:f>D354*8/Settings!$B$28+Settings!$B$29</x:f>
        <x:v>24.02</x:v>
      </x:c>
      <x:c r="F354" s="14">
        <x:f t="shared" si="77"/>
        <x:v>5448.5588018365715</x:v>
      </x:c>
      <x:c r="G354" s="14">
        <x:f t="shared" si="88"/>
        <x:v>5351.4497258759393</x:v>
      </x:c>
      <x:c r="H354" s="14">
        <x:f t="shared" si="78"/>
        <x:v>5448.5588018365715</x:v>
      </x:c>
      <x:c r="I354" s="14" t="n">
        <x:f>MOD(H354-Settings!$B$32,Settings!$B$33)</x:f>
        <x:v>408.55880183657155</x:v>
      </x:c>
      <x:c r="J354" s="14" t="n">
        <x:f>IF(I354&lt;Settings!$B$30,IF(Settings!$B$30-I354&gt;=E354,H354,H354+(Settings!$B$30-I354)+Settings!$B$31),H354+(Settings!$B$33-I354))</x:f>
        <x:v>5448.558801836572</x:v>
      </x:c>
      <x:c r="K354" s="14">
        <x:f t="shared" si="79"/>
        <x:v>5472.578801836572</x:v>
      </x:c>
      <x:c r="L354" s="14">
        <x:f t="shared" si="80"/>
        <x:v>5472.578801836572</x:v>
      </x:c>
      <x:c r="M354" s="14">
        <x:f t="shared" si="89"/>
        <x:v>5353.0263150487881</x:v>
      </x:c>
      <x:c r="N354" s="14">
        <x:f t="shared" si="81"/>
        <x:v>5472.578801836572</x:v>
      </x:c>
      <x:c r="O354" s="13" t="n">
        <x:f>Arrivals!I354</x:f>
        <x:v>6.450888085111148</x:v>
      </x:c>
      <x:c r="P354" s="14">
        <x:f t="shared" si="82"/>
        <x:v>5479.0296899216828</x:v>
      </x:c>
      <x:c r="Q354" s="14">
        <x:f t="shared" si="83"/>
        <x:v>30.470888085111255</x:v>
      </x:c>
      <x:c r="R354" s="14">
        <x:f t="shared" si="84"/>
        <x:v>0</x:v>
      </x:c>
      <x:c r="S354" s="14">
        <x:f t="shared" si="85"/>
        <x:v>0</x:v>
      </x:c>
      <x:c r="T354" s="14">
        <x:f t="shared" si="86"/>
        <x:v>0</x:v>
      </x:c>
      <x:c r="U354" s="14">
        <x:f t="shared" si="87"/>
        <x:v>0</x:v>
      </x:c>
      <x:c r="V354" t="str">
        <x:f>IF(MOD(C354-Settings!$B$32,Settings!$B$33)&lt;Settings!$B$30,"Up","Down")</x:f>
        <x:v>Up</x:v>
      </x:c>
      <x:c r="W354" s="15" t="n">
        <x:f>IF(OR(E354&gt;Settings!$B$30,Q354&gt;Settings!$B$37),0,1)</x:f>
        <x:v>1</x:v>
      </x:c>
      <x:c r="X354" s="15" t="n">
        <x:f>IF(AND(W354=1,Q354&lt;=Settings!$B$36),1,0)</x:f>
        <x:v>1</x:v>
      </x:c>
    </x:row>
    <x:row r="355">
      <x:c r="A355">
        <x:v>3</x:v>
      </x:c>
      <x:c r="B355">
        <x:v>110</x:v>
      </x:c>
      <x:c r="C355" s="13" t="n">
        <x:f>Arrivals!F355</x:f>
        <x:v>5552.310658291042</x:v>
      </x:c>
      <x:c r="D355" s="13" t="n">
        <x:f>Arrivals!K355</x:f>
        <x:v>300</x:v>
      </x:c>
      <x:c r="E355" s="14" t="n">
        <x:f>D355*8/Settings!$B$28+Settings!$B$29</x:f>
        <x:v>24.02</x:v>
      </x:c>
      <x:c r="F355" s="14">
        <x:f t="shared" si="77"/>
        <x:v>5552.3106582910423</x:v>
      </x:c>
      <x:c r="G355" s="14">
        <x:f t="shared" si="88"/>
        <x:v>5472.578801836572</x:v>
      </x:c>
      <x:c r="H355" s="14">
        <x:f t="shared" si="78"/>
        <x:v>5552.3106582910423</x:v>
      </x:c>
      <x:c r="I355" s="14" t="n">
        <x:f>MOD(H355-Settings!$B$32,Settings!$B$33)</x:f>
        <x:v>512.3106582910423</x:v>
      </x:c>
      <x:c r="J355" s="14" t="n">
        <x:f>IF(I355&lt;Settings!$B$30,IF(Settings!$B$30-I355&gt;=E355,H355,H355+(Settings!$B$30-I355)+Settings!$B$31),H355+(Settings!$B$33-I355))</x:f>
        <x:v>5552.310658291042</x:v>
      </x:c>
      <x:c r="K355" s="14">
        <x:f t="shared" si="79"/>
        <x:v>5576.3306582910427</x:v>
      </x:c>
      <x:c r="L355" s="14">
        <x:f t="shared" si="80"/>
        <x:v>5576.3306582910427</x:v>
      </x:c>
      <x:c r="M355" s="14">
        <x:f t="shared" si="89"/>
        <x:v>5479.0296899216828</x:v>
      </x:c>
      <x:c r="N355" s="14">
        <x:f t="shared" si="81"/>
        <x:v>5576.3306582910427</x:v>
      </x:c>
      <x:c r="O355" s="13" t="n">
        <x:f>Arrivals!I355</x:f>
        <x:v>3.8818930123571516</x:v>
      </x:c>
      <x:c r="P355" s="14">
        <x:f t="shared" si="82"/>
        <x:v>5580.2125513033998</x:v>
      </x:c>
      <x:c r="Q355" s="14">
        <x:f t="shared" si="83"/>
        <x:v>27.901893012357505</x:v>
      </x:c>
      <x:c r="R355" s="14">
        <x:f t="shared" si="84"/>
        <x:v>0</x:v>
      </x:c>
      <x:c r="S355" s="14">
        <x:f t="shared" si="85"/>
        <x:v>0</x:v>
      </x:c>
      <x:c r="T355" s="14">
        <x:f t="shared" si="86"/>
        <x:v>0</x:v>
      </x:c>
      <x:c r="U355" s="14">
        <x:f t="shared" si="87"/>
        <x:v>0</x:v>
      </x:c>
      <x:c r="V355" t="str">
        <x:f>IF(MOD(C355-Settings!$B$32,Settings!$B$33)&lt;Settings!$B$30,"Up","Down")</x:f>
        <x:v>Up</x:v>
      </x:c>
      <x:c r="W355" s="15" t="n">
        <x:f>IF(OR(E355&gt;Settings!$B$30,Q355&gt;Settings!$B$37),0,1)</x:f>
        <x:v>1</x:v>
      </x:c>
      <x:c r="X355" s="15" t="n">
        <x:f>IF(AND(W355=1,Q355&lt;=Settings!$B$36),1,0)</x:f>
        <x:v>1</x:v>
      </x:c>
    </x:row>
    <x:row r="356">
      <x:c r="A356">
        <x:v>3</x:v>
      </x:c>
      <x:c r="B356">
        <x:v>111</x:v>
      </x:c>
      <x:c r="C356" s="13" t="n">
        <x:f>Arrivals!F356</x:f>
        <x:v>5823.66201717362</x:v>
      </x:c>
      <x:c r="D356" s="13" t="n">
        <x:f>Arrivals!K356</x:f>
        <x:v>300</x:v>
      </x:c>
      <x:c r="E356" s="14" t="n">
        <x:f>D356*8/Settings!$B$28+Settings!$B$29</x:f>
        <x:v>24.02</x:v>
      </x:c>
      <x:c r="F356" s="14">
        <x:f t="shared" si="77"/>
        <x:v>5823.6620171736204</x:v>
      </x:c>
      <x:c r="G356" s="14">
        <x:f t="shared" si="88"/>
        <x:v>5576.3306582910427</x:v>
      </x:c>
      <x:c r="H356" s="14">
        <x:f t="shared" si="78"/>
        <x:v>5823.6620171736204</x:v>
      </x:c>
      <x:c r="I356" s="14" t="n">
        <x:f>MOD(H356-Settings!$B$32,Settings!$B$33)</x:f>
        <x:v>63.66201717362037</x:v>
      </x:c>
      <x:c r="J356" s="14" t="n">
        <x:f>IF(I356&lt;Settings!$B$30,IF(Settings!$B$30-I356&gt;=E356,H356,H356+(Settings!$B$30-I356)+Settings!$B$31),H356+(Settings!$B$33-I356))</x:f>
        <x:v>5823.66201717362</x:v>
      </x:c>
      <x:c r="K356" s="14">
        <x:f t="shared" si="79"/>
        <x:v>5847.6820171736208</x:v>
      </x:c>
      <x:c r="L356" s="14">
        <x:f t="shared" si="80"/>
        <x:v>5847.6820171736208</x:v>
      </x:c>
      <x:c r="M356" s="14">
        <x:f t="shared" si="89"/>
        <x:v>5580.2125513033998</x:v>
      </x:c>
      <x:c r="N356" s="14">
        <x:f t="shared" si="81"/>
        <x:v>5847.6820171736208</x:v>
      </x:c>
      <x:c r="O356" s="13" t="n">
        <x:f>Arrivals!I356</x:f>
        <x:v>5.80765722859003</x:v>
      </x:c>
      <x:c r="P356" s="14">
        <x:f t="shared" si="82"/>
        <x:v>5853.4896744022108</x:v>
      </x:c>
      <x:c r="Q356" s="14">
        <x:f t="shared" si="83"/>
        <x:v>29.827657228590397</x:v>
      </x:c>
      <x:c r="R356" s="14">
        <x:f t="shared" si="84"/>
        <x:v>0</x:v>
      </x:c>
      <x:c r="S356" s="14">
        <x:f t="shared" si="85"/>
        <x:v>0</x:v>
      </x:c>
      <x:c r="T356" s="14">
        <x:f t="shared" si="86"/>
        <x:v>0</x:v>
      </x:c>
      <x:c r="U356" s="14">
        <x:f t="shared" si="87"/>
        <x:v>0</x:v>
      </x:c>
      <x:c r="V356" t="str">
        <x:f>IF(MOD(C356-Settings!$B$32,Settings!$B$33)&lt;Settings!$B$30,"Up","Down")</x:f>
        <x:v>Up</x:v>
      </x:c>
      <x:c r="W356" s="15" t="n">
        <x:f>IF(OR(E356&gt;Settings!$B$30,Q356&gt;Settings!$B$37),0,1)</x:f>
        <x:v>1</x:v>
      </x:c>
      <x:c r="X356" s="15" t="n">
        <x:f>IF(AND(W356=1,Q356&lt;=Settings!$B$36),1,0)</x:f>
        <x:v>1</x:v>
      </x:c>
    </x:row>
    <x:row r="357">
      <x:c r="A357">
        <x:v>3</x:v>
      </x:c>
      <x:c r="B357">
        <x:v>112</x:v>
      </x:c>
      <x:c r="C357" s="13" t="n">
        <x:f>Arrivals!F357</x:f>
        <x:v>5859.452847856451</x:v>
      </x:c>
      <x:c r="D357" s="13" t="n">
        <x:f>Arrivals!K357</x:f>
        <x:v>300</x:v>
      </x:c>
      <x:c r="E357" s="14" t="n">
        <x:f>D357*8/Settings!$B$28+Settings!$B$29</x:f>
        <x:v>24.02</x:v>
      </x:c>
      <x:c r="F357" s="14">
        <x:f t="shared" si="77"/>
        <x:v>5859.4528478564507</x:v>
      </x:c>
      <x:c r="G357" s="14">
        <x:f t="shared" si="88"/>
        <x:v>5847.6820171736208</x:v>
      </x:c>
      <x:c r="H357" s="14">
        <x:f t="shared" si="78"/>
        <x:v>5859.4528478564507</x:v>
      </x:c>
      <x:c r="I357" s="14" t="n">
        <x:f>MOD(H357-Settings!$B$32,Settings!$B$33)</x:f>
        <x:v>99.45284785645072</x:v>
      </x:c>
      <x:c r="J357" s="14" t="n">
        <x:f>IF(I357&lt;Settings!$B$30,IF(Settings!$B$30-I357&gt;=E357,H357,H357+(Settings!$B$30-I357)+Settings!$B$31),H357+(Settings!$B$33-I357))</x:f>
        <x:v>5859.452847856451</x:v>
      </x:c>
      <x:c r="K357" s="14">
        <x:f t="shared" si="79"/>
        <x:v>5883.4728478564512</x:v>
      </x:c>
      <x:c r="L357" s="14">
        <x:f t="shared" si="80"/>
        <x:v>5883.4728478564512</x:v>
      </x:c>
      <x:c r="M357" s="14">
        <x:f t="shared" si="89"/>
        <x:v>5853.4896744022108</x:v>
      </x:c>
      <x:c r="N357" s="14">
        <x:f t="shared" si="81"/>
        <x:v>5883.4728478564512</x:v>
      </x:c>
      <x:c r="O357" s="13" t="n">
        <x:f>Arrivals!I357</x:f>
        <x:v>0.4975263189804812</x:v>
      </x:c>
      <x:c r="P357" s="14">
        <x:f t="shared" si="82"/>
        <x:v>5883.970374175432</x:v>
      </x:c>
      <x:c r="Q357" s="14">
        <x:f t="shared" si="83"/>
        <x:v>24.517526318981254</x:v>
      </x:c>
      <x:c r="R357" s="14">
        <x:f t="shared" si="84"/>
        <x:v>0</x:v>
      </x:c>
      <x:c r="S357" s="14">
        <x:f t="shared" si="85"/>
        <x:v>0</x:v>
      </x:c>
      <x:c r="T357" s="14">
        <x:f t="shared" si="86"/>
        <x:v>0</x:v>
      </x:c>
      <x:c r="U357" s="14">
        <x:f t="shared" si="87"/>
        <x:v>0</x:v>
      </x:c>
      <x:c r="V357" t="str">
        <x:f>IF(MOD(C357-Settings!$B$32,Settings!$B$33)&lt;Settings!$B$30,"Up","Down")</x:f>
        <x:v>Up</x:v>
      </x:c>
      <x:c r="W357" s="15" t="n">
        <x:f>IF(OR(E357&gt;Settings!$B$30,Q357&gt;Settings!$B$37),0,1)</x:f>
        <x:v>1</x:v>
      </x:c>
      <x:c r="X357" s="15" t="n">
        <x:f>IF(AND(W357=1,Q357&lt;=Settings!$B$36),1,0)</x:f>
        <x:v>1</x:v>
      </x:c>
    </x:row>
    <x:row r="358">
      <x:c r="A358">
        <x:v>3</x:v>
      </x:c>
      <x:c r="B358">
        <x:v>113</x:v>
      </x:c>
      <x:c r="C358" s="13" t="n">
        <x:f>Arrivals!F358</x:f>
        <x:v>6004.498038883035</x:v>
      </x:c>
      <x:c r="D358" s="13" t="n">
        <x:f>Arrivals!K358</x:f>
        <x:v>300</x:v>
      </x:c>
      <x:c r="E358" s="14" t="n">
        <x:f>D358*8/Settings!$B$28+Settings!$B$29</x:f>
        <x:v>24.02</x:v>
      </x:c>
      <x:c r="F358" s="14">
        <x:f t="shared" si="77"/>
        <x:v>6004.4980388830354</x:v>
      </x:c>
      <x:c r="G358" s="14">
        <x:f t="shared" si="88"/>
        <x:v>5883.4728478564512</x:v>
      </x:c>
      <x:c r="H358" s="14">
        <x:f t="shared" si="78"/>
        <x:v>6004.4980388830354</x:v>
      </x:c>
      <x:c r="I358" s="14" t="n">
        <x:f>MOD(H358-Settings!$B$32,Settings!$B$33)</x:f>
        <x:v>244.4980388830354</x:v>
      </x:c>
      <x:c r="J358" s="14" t="n">
        <x:f>IF(I358&lt;Settings!$B$30,IF(Settings!$B$30-I358&gt;=E358,H358,H358+(Settings!$B$30-I358)+Settings!$B$31),H358+(Settings!$B$33-I358))</x:f>
        <x:v>6004.498038883035</x:v>
      </x:c>
      <x:c r="K358" s="14">
        <x:f t="shared" si="79"/>
        <x:v>6028.5180388830358</x:v>
      </x:c>
      <x:c r="L358" s="14">
        <x:f t="shared" si="80"/>
        <x:v>6028.5180388830358</x:v>
      </x:c>
      <x:c r="M358" s="14">
        <x:f t="shared" si="89"/>
        <x:v>5883.970374175432</x:v>
      </x:c>
      <x:c r="N358" s="14">
        <x:f t="shared" si="81"/>
        <x:v>6028.5180388830358</x:v>
      </x:c>
      <x:c r="O358" s="13" t="n">
        <x:f>Arrivals!I358</x:f>
        <x:v>4.805699599379639</x:v>
      </x:c>
      <x:c r="P358" s="14">
        <x:f t="shared" si="82"/>
        <x:v>6033.3237384824151</x:v>
      </x:c>
      <x:c r="Q358" s="14">
        <x:f t="shared" si="83"/>
        <x:v>28.825699599379732</x:v>
      </x:c>
      <x:c r="R358" s="14">
        <x:f t="shared" si="84"/>
        <x:v>0</x:v>
      </x:c>
      <x:c r="S358" s="14">
        <x:f t="shared" si="85"/>
        <x:v>0</x:v>
      </x:c>
      <x:c r="T358" s="14">
        <x:f t="shared" si="86"/>
        <x:v>0</x:v>
      </x:c>
      <x:c r="U358" s="14">
        <x:f t="shared" si="87"/>
        <x:v>0</x:v>
      </x:c>
      <x:c r="V358" t="str">
        <x:f>IF(MOD(C358-Settings!$B$32,Settings!$B$33)&lt;Settings!$B$30,"Up","Down")</x:f>
        <x:v>Up</x:v>
      </x:c>
      <x:c r="W358" s="15" t="n">
        <x:f>IF(OR(E358&gt;Settings!$B$30,Q358&gt;Settings!$B$37),0,1)</x:f>
        <x:v>1</x:v>
      </x:c>
      <x:c r="X358" s="15" t="n">
        <x:f>IF(AND(W358=1,Q358&lt;=Settings!$B$36),1,0)</x:f>
        <x:v>1</x:v>
      </x:c>
    </x:row>
    <x:row r="359">
      <x:c r="A359">
        <x:v>3</x:v>
      </x:c>
      <x:c r="B359">
        <x:v>114</x:v>
      </x:c>
      <x:c r="C359" s="13" t="n">
        <x:f>Arrivals!F359</x:f>
        <x:v>6064.698641294725</x:v>
      </x:c>
      <x:c r="D359" s="13" t="n">
        <x:f>Arrivals!K359</x:f>
        <x:v>300</x:v>
      </x:c>
      <x:c r="E359" s="14" t="n">
        <x:f>D359*8/Settings!$B$28+Settings!$B$29</x:f>
        <x:v>24.02</x:v>
      </x:c>
      <x:c r="F359" s="14">
        <x:f t="shared" si="77"/>
        <x:v>6064.6986412947253</x:v>
      </x:c>
      <x:c r="G359" s="14">
        <x:f t="shared" si="88"/>
        <x:v>6028.5180388830358</x:v>
      </x:c>
      <x:c r="H359" s="14">
        <x:f t="shared" si="78"/>
        <x:v>6064.6986412947253</x:v>
      </x:c>
      <x:c r="I359" s="14" t="n">
        <x:f>MOD(H359-Settings!$B$32,Settings!$B$33)</x:f>
        <x:v>304.69864129472535</x:v>
      </x:c>
      <x:c r="J359" s="14" t="n">
        <x:f>IF(I359&lt;Settings!$B$30,IF(Settings!$B$30-I359&gt;=E359,H359,H359+(Settings!$B$30-I359)+Settings!$B$31),H359+(Settings!$B$33-I359))</x:f>
        <x:v>6064.698641294725</x:v>
      </x:c>
      <x:c r="K359" s="14">
        <x:f t="shared" si="79"/>
        <x:v>6088.7186412947258</x:v>
      </x:c>
      <x:c r="L359" s="14">
        <x:f t="shared" si="80"/>
        <x:v>6088.7186412947258</x:v>
      </x:c>
      <x:c r="M359" s="14">
        <x:f t="shared" si="89"/>
        <x:v>6033.3237384824151</x:v>
      </x:c>
      <x:c r="N359" s="14">
        <x:f t="shared" si="81"/>
        <x:v>6088.7186412947258</x:v>
      </x:c>
      <x:c r="O359" s="13" t="n">
        <x:f>Arrivals!I359</x:f>
        <x:v>0.15010435986532605</x:v>
      </x:c>
      <x:c r="P359" s="14">
        <x:f t="shared" si="82"/>
        <x:v>6088.8687456545913</x:v>
      </x:c>
      <x:c r="Q359" s="14">
        <x:f t="shared" si="83"/>
        <x:v>24.170104359865945</x:v>
      </x:c>
      <x:c r="R359" s="14">
        <x:f t="shared" si="84"/>
        <x:v>0</x:v>
      </x:c>
      <x:c r="S359" s="14">
        <x:f t="shared" si="85"/>
        <x:v>0</x:v>
      </x:c>
      <x:c r="T359" s="14">
        <x:f t="shared" si="86"/>
        <x:v>0</x:v>
      </x:c>
      <x:c r="U359" s="14">
        <x:f t="shared" si="87"/>
        <x:v>0</x:v>
      </x:c>
      <x:c r="V359" t="str">
        <x:f>IF(MOD(C359-Settings!$B$32,Settings!$B$33)&lt;Settings!$B$30,"Up","Down")</x:f>
        <x:v>Up</x:v>
      </x:c>
      <x:c r="W359" s="15" t="n">
        <x:f>IF(OR(E359&gt;Settings!$B$30,Q359&gt;Settings!$B$37),0,1)</x:f>
        <x:v>1</x:v>
      </x:c>
      <x:c r="X359" s="15" t="n">
        <x:f>IF(AND(W359=1,Q359&lt;=Settings!$B$36),1,0)</x:f>
        <x:v>1</x:v>
      </x:c>
    </x:row>
    <x:row r="360">
      <x:c r="A360">
        <x:v>3</x:v>
      </x:c>
      <x:c r="B360">
        <x:v>115</x:v>
      </x:c>
      <x:c r="C360" s="13" t="n">
        <x:f>Arrivals!F360</x:f>
        <x:v>6134.511566354863</x:v>
      </x:c>
      <x:c r="D360" s="13" t="n">
        <x:f>Arrivals!K360</x:f>
        <x:v>300</x:v>
      </x:c>
      <x:c r="E360" s="14" t="n">
        <x:f>D360*8/Settings!$B$28+Settings!$B$29</x:f>
        <x:v>24.02</x:v>
      </x:c>
      <x:c r="F360" s="14">
        <x:f t="shared" si="77"/>
        <x:v>6134.5115663548631</x:v>
      </x:c>
      <x:c r="G360" s="14">
        <x:f t="shared" si="88"/>
        <x:v>6088.7186412947258</x:v>
      </x:c>
      <x:c r="H360" s="14">
        <x:f t="shared" si="78"/>
        <x:v>6134.5115663548631</x:v>
      </x:c>
      <x:c r="I360" s="14" t="n">
        <x:f>MOD(H360-Settings!$B$32,Settings!$B$33)</x:f>
        <x:v>374.51156635486313</x:v>
      </x:c>
      <x:c r="J360" s="14" t="n">
        <x:f>IF(I360&lt;Settings!$B$30,IF(Settings!$B$30-I360&gt;=E360,H360,H360+(Settings!$B$30-I360)+Settings!$B$31),H360+(Settings!$B$33-I360))</x:f>
        <x:v>6134.511566354863</x:v>
      </x:c>
      <x:c r="K360" s="14">
        <x:f t="shared" si="79"/>
        <x:v>6158.5315663548636</x:v>
      </x:c>
      <x:c r="L360" s="14">
        <x:f t="shared" si="80"/>
        <x:v>6158.5315663548636</x:v>
      </x:c>
      <x:c r="M360" s="14">
        <x:f t="shared" si="89"/>
        <x:v>6088.8687456545913</x:v>
      </x:c>
      <x:c r="N360" s="14">
        <x:f t="shared" si="81"/>
        <x:v>6158.5315663548636</x:v>
      </x:c>
      <x:c r="O360" s="13" t="n">
        <x:f>Arrivals!I360</x:f>
        <x:v>0.05546635866938538</x:v>
      </x:c>
      <x:c r="P360" s="14">
        <x:f t="shared" si="82"/>
        <x:v>6158.5870327135326</x:v>
      </x:c>
      <x:c r="Q360" s="14">
        <x:f t="shared" si="83"/>
        <x:v>24.075466358669473</x:v>
      </x:c>
      <x:c r="R360" s="14">
        <x:f t="shared" si="84"/>
        <x:v>0</x:v>
      </x:c>
      <x:c r="S360" s="14">
        <x:f t="shared" si="85"/>
        <x:v>0</x:v>
      </x:c>
      <x:c r="T360" s="14">
        <x:f t="shared" si="86"/>
        <x:v>0</x:v>
      </x:c>
      <x:c r="U360" s="14">
        <x:f t="shared" si="87"/>
        <x:v>0</x:v>
      </x:c>
      <x:c r="V360" t="str">
        <x:f>IF(MOD(C360-Settings!$B$32,Settings!$B$33)&lt;Settings!$B$30,"Up","Down")</x:f>
        <x:v>Up</x:v>
      </x:c>
      <x:c r="W360" s="15" t="n">
        <x:f>IF(OR(E360&gt;Settings!$B$30,Q360&gt;Settings!$B$37),0,1)</x:f>
        <x:v>1</x:v>
      </x:c>
      <x:c r="X360" s="15" t="n">
        <x:f>IF(AND(W360=1,Q360&lt;=Settings!$B$36),1,0)</x:f>
        <x:v>1</x:v>
      </x:c>
    </x:row>
    <x:row r="361">
      <x:c r="A361">
        <x:v>3</x:v>
      </x:c>
      <x:c r="B361">
        <x:v>116</x:v>
      </x:c>
      <x:c r="C361" s="13" t="n">
        <x:f>Arrivals!F361</x:f>
        <x:v>6273.968272160275</x:v>
      </x:c>
      <x:c r="D361" s="13" t="n">
        <x:f>Arrivals!K361</x:f>
        <x:v>300</x:v>
      </x:c>
      <x:c r="E361" s="14" t="n">
        <x:f>D361*8/Settings!$B$28+Settings!$B$29</x:f>
        <x:v>24.02</x:v>
      </x:c>
      <x:c r="F361" s="14">
        <x:f t="shared" si="77"/>
        <x:v>6273.9682721602749</x:v>
      </x:c>
      <x:c r="G361" s="14">
        <x:f t="shared" si="88"/>
        <x:v>6158.5315663548636</x:v>
      </x:c>
      <x:c r="H361" s="14">
        <x:f t="shared" si="78"/>
        <x:v>6273.9682721602749</x:v>
      </x:c>
      <x:c r="I361" s="14" t="n">
        <x:f>MOD(H361-Settings!$B$32,Settings!$B$33)</x:f>
        <x:v>513.9682721602749</x:v>
      </x:c>
      <x:c r="J361" s="14" t="n">
        <x:f>IF(I361&lt;Settings!$B$30,IF(Settings!$B$30-I361&gt;=E361,H361,H361+(Settings!$B$30-I361)+Settings!$B$31),H361+(Settings!$B$33-I361))</x:f>
        <x:v>6273.968272160275</x:v>
      </x:c>
      <x:c r="K361" s="14">
        <x:f t="shared" si="79"/>
        <x:v>6297.9882721602753</x:v>
      </x:c>
      <x:c r="L361" s="14">
        <x:f t="shared" si="80"/>
        <x:v>6297.9882721602753</x:v>
      </x:c>
      <x:c r="M361" s="14">
        <x:f t="shared" si="89"/>
        <x:v>6158.5870327135326</x:v>
      </x:c>
      <x:c r="N361" s="14">
        <x:f t="shared" si="81"/>
        <x:v>6297.9882721602753</x:v>
      </x:c>
      <x:c r="O361" s="13" t="n">
        <x:f>Arrivals!I361</x:f>
        <x:v>2.3722741761036734</x:v>
      </x:c>
      <x:c r="P361" s="14">
        <x:f t="shared" si="82"/>
        <x:v>6300.3605463363792</x:v>
      </x:c>
      <x:c r="Q361" s="14">
        <x:f t="shared" si="83"/>
        <x:v>26.392274176104365</x:v>
      </x:c>
      <x:c r="R361" s="14">
        <x:f t="shared" si="84"/>
        <x:v>0</x:v>
      </x:c>
      <x:c r="S361" s="14">
        <x:f t="shared" si="85"/>
        <x:v>0</x:v>
      </x:c>
      <x:c r="T361" s="14">
        <x:f t="shared" si="86"/>
        <x:v>0</x:v>
      </x:c>
      <x:c r="U361" s="14">
        <x:f t="shared" si="87"/>
        <x:v>0</x:v>
      </x:c>
      <x:c r="V361" t="str">
        <x:f>IF(MOD(C361-Settings!$B$32,Settings!$B$33)&lt;Settings!$B$30,"Up","Down")</x:f>
        <x:v>Up</x:v>
      </x:c>
      <x:c r="W361" s="15" t="n">
        <x:f>IF(OR(E361&gt;Settings!$B$30,Q361&gt;Settings!$B$37),0,1)</x:f>
        <x:v>1</x:v>
      </x:c>
      <x:c r="X361" s="15" t="n">
        <x:f>IF(AND(W361=1,Q361&lt;=Settings!$B$36),1,0)</x:f>
        <x:v>1</x:v>
      </x:c>
    </x:row>
    <x:row r="362">
      <x:c r="A362">
        <x:v>3</x:v>
      </x:c>
      <x:c r="B362">
        <x:v>117</x:v>
      </x:c>
      <x:c r="C362" s="13" t="n">
        <x:f>Arrivals!F362</x:f>
        <x:v>6301.440108674778</x:v>
      </x:c>
      <x:c r="D362" s="13" t="n">
        <x:f>Arrivals!K362</x:f>
        <x:v>300</x:v>
      </x:c>
      <x:c r="E362" s="14" t="n">
        <x:f>D362*8/Settings!$B$28+Settings!$B$29</x:f>
        <x:v>24.02</x:v>
      </x:c>
      <x:c r="F362" s="14">
        <x:f t="shared" si="77"/>
        <x:v>6301.4401086747775</x:v>
      </x:c>
      <x:c r="G362" s="14">
        <x:f t="shared" si="88"/>
        <x:v>6297.9882721602753</x:v>
      </x:c>
      <x:c r="H362" s="14">
        <x:f t="shared" si="78"/>
        <x:v>6301.4401086747775</x:v>
      </x:c>
      <x:c r="I362" s="14" t="n">
        <x:f>MOD(H362-Settings!$B$32,Settings!$B$33)</x:f>
        <x:v>541.4401086747775</x:v>
      </x:c>
      <x:c r="J362" s="14" t="n">
        <x:f>IF(I362&lt;Settings!$B$30,IF(Settings!$B$30-I362&gt;=E362,H362,H362+(Settings!$B$30-I362)+Settings!$B$31),H362+(Settings!$B$33-I362))</x:f>
        <x:v>6301.440108674778</x:v>
      </x:c>
      <x:c r="K362" s="14">
        <x:f t="shared" si="79"/>
        <x:v>6325.460108674778</x:v>
      </x:c>
      <x:c r="L362" s="14">
        <x:f t="shared" si="80"/>
        <x:v>6325.460108674778</x:v>
      </x:c>
      <x:c r="M362" s="14">
        <x:f t="shared" si="89"/>
        <x:v>6300.3605463363792</x:v>
      </x:c>
      <x:c r="N362" s="14">
        <x:f t="shared" si="81"/>
        <x:v>6325.460108674778</x:v>
      </x:c>
      <x:c r="O362" s="13" t="n">
        <x:f>Arrivals!I362</x:f>
        <x:v>13.506782485055934</x:v>
      </x:c>
      <x:c r="P362" s="14">
        <x:f t="shared" si="82"/>
        <x:v>6338.9668911598337</x:v>
      </x:c>
      <x:c r="Q362" s="14">
        <x:f t="shared" si="83"/>
        <x:v>37.526782485056174</x:v>
      </x:c>
      <x:c r="R362" s="14">
        <x:f t="shared" si="84"/>
        <x:v>0</x:v>
      </x:c>
      <x:c r="S362" s="14">
        <x:f t="shared" si="85"/>
        <x:v>0</x:v>
      </x:c>
      <x:c r="T362" s="14">
        <x:f t="shared" si="86"/>
        <x:v>0</x:v>
      </x:c>
      <x:c r="U362" s="14">
        <x:f t="shared" si="87"/>
        <x:v>0</x:v>
      </x:c>
      <x:c r="V362" t="str">
        <x:f>IF(MOD(C362-Settings!$B$32,Settings!$B$33)&lt;Settings!$B$30,"Up","Down")</x:f>
        <x:v>Up</x:v>
      </x:c>
      <x:c r="W362" s="15" t="n">
        <x:f>IF(OR(E362&gt;Settings!$B$30,Q362&gt;Settings!$B$37),0,1)</x:f>
        <x:v>1</x:v>
      </x:c>
      <x:c r="X362" s="15" t="n">
        <x:f>IF(AND(W362=1,Q362&lt;=Settings!$B$36),1,0)</x:f>
        <x:v>1</x:v>
      </x:c>
    </x:row>
    <x:row r="363">
      <x:c r="A363">
        <x:v>3</x:v>
      </x:c>
      <x:c r="B363">
        <x:v>118</x:v>
      </x:c>
      <x:c r="C363" s="13" t="n">
        <x:f>Arrivals!F363</x:f>
        <x:v>6325.290347562443</x:v>
      </x:c>
      <x:c r="D363" s="13" t="n">
        <x:f>Arrivals!K363</x:f>
        <x:v>300</x:v>
      </x:c>
      <x:c r="E363" s="14" t="n">
        <x:f>D363*8/Settings!$B$28+Settings!$B$29</x:f>
        <x:v>24.02</x:v>
      </x:c>
      <x:c r="F363" s="14">
        <x:f t="shared" si="77"/>
        <x:v>6325.2903475624425</x:v>
      </x:c>
      <x:c r="G363" s="14">
        <x:f t="shared" si="88"/>
        <x:v>6325.460108674778</x:v>
      </x:c>
      <x:c r="H363" s="14">
        <x:f t="shared" si="78"/>
        <x:v>6325.460108674778</x:v>
      </x:c>
      <x:c r="I363" s="14" t="n">
        <x:f>MOD(H363-Settings!$B$32,Settings!$B$33)</x:f>
        <x:v>565.460108674778</x:v>
      </x:c>
      <x:c r="J363" s="14" t="n">
        <x:f>IF(I363&lt;Settings!$B$30,IF(Settings!$B$30-I363&gt;=E363,H363,H363+(Settings!$B$30-I363)+Settings!$B$31),H363+(Settings!$B$33-I363))</x:f>
        <x:v>6325.460108674778</x:v>
      </x:c>
      <x:c r="K363" s="14">
        <x:f t="shared" si="79"/>
        <x:v>6349.4801086747784</x:v>
      </x:c>
      <x:c r="L363" s="14">
        <x:f t="shared" si="80"/>
        <x:v>6349.4801086747784</x:v>
      </x:c>
      <x:c r="M363" s="14">
        <x:f t="shared" si="89"/>
        <x:v>6338.9668911598337</x:v>
      </x:c>
      <x:c r="N363" s="14">
        <x:f t="shared" si="81"/>
        <x:v>6349.4801086747784</x:v>
      </x:c>
      <x:c r="O363" s="13" t="n">
        <x:f>Arrivals!I363</x:f>
        <x:v>8.173755684135063</x:v>
      </x:c>
      <x:c r="P363" s="14">
        <x:f t="shared" si="82"/>
        <x:v>6357.6538643589138</x:v>
      </x:c>
      <x:c r="Q363" s="14">
        <x:f t="shared" si="83"/>
        <x:v>32.363516796471231</x:v>
      </x:c>
      <x:c r="R363" s="14">
        <x:f t="shared" si="84"/>
        <x:v>0.16976111233543634</x:v>
      </x:c>
      <x:c r="S363" s="14">
        <x:f t="shared" si="85"/>
        <x:v>0</x:v>
      </x:c>
      <x:c r="T363" s="14">
        <x:f t="shared" si="86"/>
        <x:v>0</x:v>
      </x:c>
      <x:c r="U363" s="14">
        <x:f t="shared" si="87"/>
        <x:v>0.16976111233543634</x:v>
      </x:c>
      <x:c r="V363" t="str">
        <x:f>IF(MOD(C363-Settings!$B$32,Settings!$B$33)&lt;Settings!$B$30,"Up","Down")</x:f>
        <x:v>Up</x:v>
      </x:c>
      <x:c r="W363" s="15" t="n">
        <x:f>IF(OR(E363&gt;Settings!$B$30,Q363&gt;Settings!$B$37),0,1)</x:f>
        <x:v>1</x:v>
      </x:c>
      <x:c r="X363" s="15" t="n">
        <x:f>IF(AND(W363=1,Q363&lt;=Settings!$B$36),1,0)</x:f>
        <x:v>1</x:v>
      </x:c>
    </x:row>
    <x:row r="364">
      <x:c r="A364">
        <x:v>3</x:v>
      </x:c>
      <x:c r="B364">
        <x:v>119</x:v>
      </x:c>
      <x:c r="C364" s="13" t="n">
        <x:f>Arrivals!F364</x:f>
        <x:v>6414.935290585053</x:v>
      </x:c>
      <x:c r="D364" s="13" t="n">
        <x:f>Arrivals!K364</x:f>
        <x:v>300</x:v>
      </x:c>
      <x:c r="E364" s="14" t="n">
        <x:f>D364*8/Settings!$B$28+Settings!$B$29</x:f>
        <x:v>24.02</x:v>
      </x:c>
      <x:c r="F364" s="14">
        <x:f t="shared" si="77"/>
        <x:v>6414.9352905850528</x:v>
      </x:c>
      <x:c r="G364" s="14">
        <x:f t="shared" si="88"/>
        <x:v>6349.4801086747784</x:v>
      </x:c>
      <x:c r="H364" s="14">
        <x:f t="shared" si="78"/>
        <x:v>6414.9352905850528</x:v>
      </x:c>
      <x:c r="I364" s="14" t="n">
        <x:f>MOD(H364-Settings!$B$32,Settings!$B$33)</x:f>
        <x:v>654.9352905850528</x:v>
      </x:c>
      <x:c r="J364" s="14" t="n">
        <x:f>IF(I364&lt;Settings!$B$30,IF(Settings!$B$30-I364&gt;=E364,H364,H364+(Settings!$B$30-I364)+Settings!$B$31),H364+(Settings!$B$33-I364))</x:f>
        <x:v>6480</x:v>
      </x:c>
      <x:c r="K364" s="14">
        <x:f t="shared" si="79"/>
        <x:v>6504.02</x:v>
      </x:c>
      <x:c r="L364" s="14">
        <x:f t="shared" si="80"/>
        <x:v>6504.02</x:v>
      </x:c>
      <x:c r="M364" s="14">
        <x:f t="shared" si="89"/>
        <x:v>6357.6538643589138</x:v>
      </x:c>
      <x:c r="N364" s="14">
        <x:f t="shared" si="81"/>
        <x:v>6504.02</x:v>
      </x:c>
      <x:c r="O364" s="13" t="n">
        <x:f>Arrivals!I364</x:f>
        <x:v>0.46587024834262103</x:v>
      </x:c>
      <x:c r="P364" s="14">
        <x:f t="shared" si="82"/>
        <x:v>6504.4858702483434</x:v>
      </x:c>
      <x:c r="Q364" s="14">
        <x:f t="shared" si="83"/>
        <x:v>89.550579663290591</x:v>
      </x:c>
      <x:c r="R364" s="14">
        <x:f t="shared" si="84"/>
        <x:v>0</x:v>
      </x:c>
      <x:c r="S364" s="14">
        <x:f t="shared" si="85"/>
        <x:v>65.064709414947174</x:v>
      </x:c>
      <x:c r="T364" s="14">
        <x:f t="shared" si="86"/>
        <x:v>0</x:v>
      </x:c>
      <x:c r="U364" s="14">
        <x:f t="shared" si="87"/>
        <x:v>65.064709414947174</x:v>
      </x:c>
      <x:c r="V364" t="str">
        <x:f>IF(MOD(C364-Settings!$B$32,Settings!$B$33)&lt;Settings!$B$30,"Up","Down")</x:f>
        <x:v>Down</x:v>
      </x:c>
      <x:c r="W364" s="15" t="n">
        <x:f>IF(OR(E364&gt;Settings!$B$30,Q364&gt;Settings!$B$37),0,1)</x:f>
        <x:v>1</x:v>
      </x:c>
      <x:c r="X364" s="15" t="n">
        <x:f>IF(AND(W364=1,Q364&lt;=Settings!$B$36),1,0)</x:f>
        <x:v>1</x:v>
      </x:c>
    </x:row>
    <x:row r="365">
      <x:c r="A365">
        <x:v>3</x:v>
      </x:c>
      <x:c r="B365">
        <x:v>120</x:v>
      </x:c>
      <x:c r="C365" s="13" t="n">
        <x:f>Arrivals!F365</x:f>
        <x:v>6468.970155942051</x:v>
      </x:c>
      <x:c r="D365" s="13" t="n">
        <x:f>Arrivals!K365</x:f>
        <x:v>300</x:v>
      </x:c>
      <x:c r="E365" s="14" t="n">
        <x:f>D365*8/Settings!$B$28+Settings!$B$29</x:f>
        <x:v>24.02</x:v>
      </x:c>
      <x:c r="F365" s="14">
        <x:f t="shared" si="77"/>
        <x:v>6468.970155942051</x:v>
      </x:c>
      <x:c r="G365" s="14">
        <x:f t="shared" si="88"/>
        <x:v>6504.02</x:v>
      </x:c>
      <x:c r="H365" s="14">
        <x:f t="shared" si="78"/>
        <x:v>6504.02</x:v>
      </x:c>
      <x:c r="I365" s="14" t="n">
        <x:f>MOD(H365-Settings!$B$32,Settings!$B$33)</x:f>
        <x:v>24.020000000000437</x:v>
      </x:c>
      <x:c r="J365" s="14" t="n">
        <x:f>IF(I365&lt;Settings!$B$30,IF(Settings!$B$30-I365&gt;=E365,H365,H365+(Settings!$B$30-I365)+Settings!$B$31),H365+(Settings!$B$33-I365))</x:f>
        <x:v>6504.02</x:v>
      </x:c>
      <x:c r="K365" s="14">
        <x:f t="shared" si="79"/>
        <x:v>6528.0400000000009</x:v>
      </x:c>
      <x:c r="L365" s="14">
        <x:f t="shared" si="80"/>
        <x:v>6528.0400000000009</x:v>
      </x:c>
      <x:c r="M365" s="14">
        <x:f t="shared" si="89"/>
        <x:v>6504.4858702483434</x:v>
      </x:c>
      <x:c r="N365" s="14">
        <x:f t="shared" si="81"/>
        <x:v>6528.0400000000009</x:v>
      </x:c>
      <x:c r="O365" s="13" t="n">
        <x:f>Arrivals!I365</x:f>
        <x:v>6.03695971857847</x:v>
      </x:c>
      <x:c r="P365" s="14">
        <x:f t="shared" si="82"/>
        <x:v>6534.076959718579</x:v>
      </x:c>
      <x:c r="Q365" s="14">
        <x:f t="shared" si="83"/>
        <x:v>65.106803776528068</x:v>
      </x:c>
      <x:c r="R365" s="14">
        <x:f t="shared" si="84"/>
        <x:v>35.049844057949485</x:v>
      </x:c>
      <x:c r="S365" s="14">
        <x:f t="shared" si="85"/>
        <x:v>0</x:v>
      </x:c>
      <x:c r="T365" s="14">
        <x:f t="shared" si="86"/>
        <x:v>0</x:v>
      </x:c>
      <x:c r="U365" s="14">
        <x:f t="shared" si="87"/>
        <x:v>35.049844057949485</x:v>
      </x:c>
      <x:c r="V365" t="str">
        <x:f>IF(MOD(C365-Settings!$B$32,Settings!$B$33)&lt;Settings!$B$30,"Up","Down")</x:f>
        <x:v>Down</x:v>
      </x:c>
      <x:c r="W365" s="15" t="n">
        <x:f>IF(OR(E365&gt;Settings!$B$30,Q365&gt;Settings!$B$37),0,1)</x:f>
        <x:v>1</x:v>
      </x:c>
      <x:c r="X365" s="15" t="n">
        <x:f>IF(AND(W365=1,Q365&lt;=Settings!$B$36),1,0)</x:f>
        <x:v>1</x:v>
      </x:c>
    </x:row>
    <x:row r="366">
      <x:c r="A366">
        <x:v>4</x:v>
      </x:c>
      <x:c r="B366">
        <x:v>1</x:v>
      </x:c>
      <x:c r="C366" s="13" t="n">
        <x:f>Arrivals!F366</x:f>
        <x:v>123.38007194746596</x:v>
      </x:c>
      <x:c r="D366" s="13" t="n">
        <x:f>Arrivals!K366</x:f>
        <x:v>300</x:v>
      </x:c>
      <x:c r="E366" s="14" t="n">
        <x:f>D366*8/Settings!$B$28+Settings!$B$29</x:f>
        <x:v>24.02</x:v>
      </x:c>
      <x:c r="F366" s="14">
        <x:f t="shared" si="77"/>
        <x:v>123.38007194746596</x:v>
      </x:c>
      <x:c r="G366" s="14">
        <x:v>0</x:v>
      </x:c>
      <x:c r="H366" s="14">
        <x:f t="shared" si="78"/>
        <x:v>123.38007194746596</x:v>
      </x:c>
      <x:c r="I366" s="14" t="n">
        <x:f>MOD(H366-Settings!$B$32,Settings!$B$33)</x:f>
        <x:v>123.38007194746596</x:v>
      </x:c>
      <x:c r="J366" s="14" t="n">
        <x:f>IF(I366&lt;Settings!$B$30,IF(Settings!$B$30-I366&gt;=E366,H366,H366+(Settings!$B$30-I366)+Settings!$B$31),H366+(Settings!$B$33-I366))</x:f>
        <x:v>123.38007194746596</x:v>
      </x:c>
      <x:c r="K366" s="14">
        <x:f t="shared" si="79"/>
        <x:v>147.40007194746596</x:v>
      </x:c>
      <x:c r="L366" s="14">
        <x:f t="shared" si="80"/>
        <x:v>147.40007194746596</x:v>
      </x:c>
      <x:c r="M366" s="14">
        <x:v>0</x:v>
      </x:c>
      <x:c r="N366" s="14">
        <x:f t="shared" si="81"/>
        <x:v>147.40007194746596</x:v>
      </x:c>
      <x:c r="O366" s="13" t="n">
        <x:f>Arrivals!I366</x:f>
        <x:v>3.1371773532165412</x:v>
      </x:c>
      <x:c r="P366" s="14">
        <x:f t="shared" si="82"/>
        <x:v>150.5372493006825</x:v>
      </x:c>
      <x:c r="Q366" s="14">
        <x:f t="shared" si="83"/>
        <x:v>27.157177353216539</x:v>
      </x:c>
      <x:c r="R366" s="14">
        <x:f t="shared" si="84"/>
        <x:v>0</x:v>
      </x:c>
      <x:c r="S366" s="14">
        <x:f t="shared" si="85"/>
        <x:v>0</x:v>
      </x:c>
      <x:c r="T366" s="14">
        <x:f t="shared" si="86"/>
        <x:v>0</x:v>
      </x:c>
      <x:c r="U366" s="14">
        <x:f t="shared" si="87"/>
        <x:v>0</x:v>
      </x:c>
      <x:c r="V366" t="str">
        <x:f>IF(MOD(C366-Settings!$B$32,Settings!$B$33)&lt;Settings!$B$30,"Up","Down")</x:f>
        <x:v>Up</x:v>
      </x:c>
      <x:c r="W366" s="15" t="n">
        <x:f>IF(OR(E366&gt;Settings!$B$30,Q366&gt;Settings!$B$37),0,1)</x:f>
        <x:v>1</x:v>
      </x:c>
      <x:c r="X366" s="15" t="n">
        <x:f>IF(AND(W366=1,Q366&lt;=Settings!$B$36),1,0)</x:f>
        <x:v>1</x:v>
      </x:c>
    </x:row>
    <x:row r="367">
      <x:c r="A367">
        <x:v>4</x:v>
      </x:c>
      <x:c r="B367">
        <x:v>2</x:v>
      </x:c>
      <x:c r="C367" s="13" t="n">
        <x:f>Arrivals!F367</x:f>
        <x:v>124.27792438534316</x:v>
      </x:c>
      <x:c r="D367" s="13" t="n">
        <x:f>Arrivals!K367</x:f>
        <x:v>300</x:v>
      </x:c>
      <x:c r="E367" s="14" t="n">
        <x:f>D367*8/Settings!$B$28+Settings!$B$29</x:f>
        <x:v>24.02</x:v>
      </x:c>
      <x:c r="F367" s="14">
        <x:f t="shared" si="77"/>
        <x:v>124.27792438534316</x:v>
      </x:c>
      <x:c r="G367" s="14" t="n">
        <x:f t="shared" ref="G367:G398" si="90">K366</x:f>
        <x:v>147.40007194746596</x:v>
      </x:c>
      <x:c r="H367" s="14">
        <x:f t="shared" si="78"/>
        <x:v>147.40007194746596</x:v>
      </x:c>
      <x:c r="I367" s="14" t="n">
        <x:f>MOD(H367-Settings!$B$32,Settings!$B$33)</x:f>
        <x:v>147.40007194746596</x:v>
      </x:c>
      <x:c r="J367" s="14" t="n">
        <x:f>IF(I367&lt;Settings!$B$30,IF(Settings!$B$30-I367&gt;=E367,H367,H367+(Settings!$B$30-I367)+Settings!$B$31),H367+(Settings!$B$33-I367))</x:f>
        <x:v>147.40007194746596</x:v>
      </x:c>
      <x:c r="K367" s="14">
        <x:f t="shared" si="79"/>
        <x:v>171.42007194746597</x:v>
      </x:c>
      <x:c r="L367" s="14">
        <x:f t="shared" si="80"/>
        <x:v>171.42007194746597</x:v>
      </x:c>
      <x:c r="M367" s="14" t="n">
        <x:f t="shared" ref="M367:M398" si="91">P366</x:f>
        <x:v>150.5372493006825</x:v>
      </x:c>
      <x:c r="N367" s="14">
        <x:f t="shared" si="81"/>
        <x:v>171.42007194746597</x:v>
      </x:c>
      <x:c r="O367" s="13" t="n">
        <x:f>Arrivals!I367</x:f>
        <x:v>3.514609140932014</x:v>
      </x:c>
      <x:c r="P367" s="14">
        <x:f t="shared" si="82"/>
        <x:v>174.93468108839798</x:v>
      </x:c>
      <x:c r="Q367" s="14">
        <x:f t="shared" si="83"/>
        <x:v>50.656756703054825</x:v>
      </x:c>
      <x:c r="R367" s="14">
        <x:f t="shared" si="84"/>
        <x:v>23.122147562122805</x:v>
      </x:c>
      <x:c r="S367" s="14">
        <x:f t="shared" si="85"/>
        <x:v>0</x:v>
      </x:c>
      <x:c r="T367" s="14">
        <x:f t="shared" si="86"/>
        <x:v>0</x:v>
      </x:c>
      <x:c r="U367" s="14">
        <x:f t="shared" si="87"/>
        <x:v>23.122147562122805</x:v>
      </x:c>
      <x:c r="V367" t="str">
        <x:f>IF(MOD(C367-Settings!$B$32,Settings!$B$33)&lt;Settings!$B$30,"Up","Down")</x:f>
        <x:v>Up</x:v>
      </x:c>
      <x:c r="W367" s="15" t="n">
        <x:f>IF(OR(E367&gt;Settings!$B$30,Q367&gt;Settings!$B$37),0,1)</x:f>
        <x:v>1</x:v>
      </x:c>
      <x:c r="X367" s="15" t="n">
        <x:f>IF(AND(W367=1,Q367&lt;=Settings!$B$36),1,0)</x:f>
        <x:v>1</x:v>
      </x:c>
    </x:row>
    <x:row r="368">
      <x:c r="A368">
        <x:v>4</x:v>
      </x:c>
      <x:c r="B368">
        <x:v>3</x:v>
      </x:c>
      <x:c r="C368" s="13" t="n">
        <x:f>Arrivals!F368</x:f>
        <x:v>184.09686073956135</x:v>
      </x:c>
      <x:c r="D368" s="13" t="n">
        <x:f>Arrivals!K368</x:f>
        <x:v>300</x:v>
      </x:c>
      <x:c r="E368" s="14" t="n">
        <x:f>D368*8/Settings!$B$28+Settings!$B$29</x:f>
        <x:v>24.02</x:v>
      </x:c>
      <x:c r="F368" s="14">
        <x:f t="shared" si="77"/>
        <x:v>184.09686073956135</x:v>
      </x:c>
      <x:c r="G368" s="14">
        <x:f t="shared" si="90"/>
        <x:v>171.42007194746597</x:v>
      </x:c>
      <x:c r="H368" s="14">
        <x:f t="shared" si="78"/>
        <x:v>184.09686073956135</x:v>
      </x:c>
      <x:c r="I368" s="14" t="n">
        <x:f>MOD(H368-Settings!$B$32,Settings!$B$33)</x:f>
        <x:v>184.09686073956135</x:v>
      </x:c>
      <x:c r="J368" s="14" t="n">
        <x:f>IF(I368&lt;Settings!$B$30,IF(Settings!$B$30-I368&gt;=E368,H368,H368+(Settings!$B$30-I368)+Settings!$B$31),H368+(Settings!$B$33-I368))</x:f>
        <x:v>184.09686073956135</x:v>
      </x:c>
      <x:c r="K368" s="14">
        <x:f t="shared" si="79"/>
        <x:v>208.11686073956136</x:v>
      </x:c>
      <x:c r="L368" s="14">
        <x:f t="shared" si="80"/>
        <x:v>208.11686073956136</x:v>
      </x:c>
      <x:c r="M368" s="14">
        <x:f t="shared" si="91"/>
        <x:v>174.93468108839798</x:v>
      </x:c>
      <x:c r="N368" s="14">
        <x:f t="shared" si="81"/>
        <x:v>208.11686073956136</x:v>
      </x:c>
      <x:c r="O368" s="13" t="n">
        <x:f>Arrivals!I368</x:f>
        <x:v>1.6742273084447254</x:v>
      </x:c>
      <x:c r="P368" s="14">
        <x:f t="shared" si="82"/>
        <x:v>209.79108804800609</x:v>
      </x:c>
      <x:c r="Q368" s="14">
        <x:f t="shared" si="83"/>
        <x:v>25.694227308444738</x:v>
      </x:c>
      <x:c r="R368" s="14">
        <x:f t="shared" si="84"/>
        <x:v>0</x:v>
      </x:c>
      <x:c r="S368" s="14">
        <x:f t="shared" si="85"/>
        <x:v>0</x:v>
      </x:c>
      <x:c r="T368" s="14">
        <x:f t="shared" si="86"/>
        <x:v>0</x:v>
      </x:c>
      <x:c r="U368" s="14">
        <x:f t="shared" si="87"/>
        <x:v>0</x:v>
      </x:c>
      <x:c r="V368" t="str">
        <x:f>IF(MOD(C368-Settings!$B$32,Settings!$B$33)&lt;Settings!$B$30,"Up","Down")</x:f>
        <x:v>Up</x:v>
      </x:c>
      <x:c r="W368" s="15" t="n">
        <x:f>IF(OR(E368&gt;Settings!$B$30,Q368&gt;Settings!$B$37),0,1)</x:f>
        <x:v>1</x:v>
      </x:c>
      <x:c r="X368" s="15" t="n">
        <x:f>IF(AND(W368=1,Q368&lt;=Settings!$B$36),1,0)</x:f>
        <x:v>1</x:v>
      </x:c>
    </x:row>
    <x:row r="369">
      <x:c r="A369">
        <x:v>4</x:v>
      </x:c>
      <x:c r="B369">
        <x:v>4</x:v>
      </x:c>
      <x:c r="C369" s="13" t="n">
        <x:f>Arrivals!F369</x:f>
        <x:v>211.21194678549946</x:v>
      </x:c>
      <x:c r="D369" s="13" t="n">
        <x:f>Arrivals!K369</x:f>
        <x:v>300</x:v>
      </x:c>
      <x:c r="E369" s="14" t="n">
        <x:f>D369*8/Settings!$B$28+Settings!$B$29</x:f>
        <x:v>24.02</x:v>
      </x:c>
      <x:c r="F369" s="14">
        <x:f t="shared" si="77"/>
        <x:v>211.21194678549946</x:v>
      </x:c>
      <x:c r="G369" s="14">
        <x:f t="shared" si="90"/>
        <x:v>208.11686073956136</x:v>
      </x:c>
      <x:c r="H369" s="14">
        <x:f t="shared" si="78"/>
        <x:v>211.21194678549946</x:v>
      </x:c>
      <x:c r="I369" s="14" t="n">
        <x:f>MOD(H369-Settings!$B$32,Settings!$B$33)</x:f>
        <x:v>211.21194678549946</x:v>
      </x:c>
      <x:c r="J369" s="14" t="n">
        <x:f>IF(I369&lt;Settings!$B$30,IF(Settings!$B$30-I369&gt;=E369,H369,H369+(Settings!$B$30-I369)+Settings!$B$31),H369+(Settings!$B$33-I369))</x:f>
        <x:v>211.21194678549946</x:v>
      </x:c>
      <x:c r="K369" s="14">
        <x:f t="shared" si="79"/>
        <x:v>235.23194678549947</x:v>
      </x:c>
      <x:c r="L369" s="14">
        <x:f t="shared" si="80"/>
        <x:v>235.23194678549947</x:v>
      </x:c>
      <x:c r="M369" s="14">
        <x:f t="shared" si="91"/>
        <x:v>209.79108804800609</x:v>
      </x:c>
      <x:c r="N369" s="14">
        <x:f t="shared" si="81"/>
        <x:v>235.23194678549947</x:v>
      </x:c>
      <x:c r="O369" s="13" t="n">
        <x:f>Arrivals!I369</x:f>
        <x:v>0.2716427969041983</x:v>
      </x:c>
      <x:c r="P369" s="14">
        <x:f t="shared" si="82"/>
        <x:v>235.50358958240366</x:v>
      </x:c>
      <x:c r="Q369" s="14">
        <x:f t="shared" si="83"/>
        <x:v>24.291642796904199</x:v>
      </x:c>
      <x:c r="R369" s="14">
        <x:f t="shared" si="84"/>
        <x:v>0</x:v>
      </x:c>
      <x:c r="S369" s="14">
        <x:f t="shared" si="85"/>
        <x:v>0</x:v>
      </x:c>
      <x:c r="T369" s="14">
        <x:f t="shared" si="86"/>
        <x:v>0</x:v>
      </x:c>
      <x:c r="U369" s="14">
        <x:f t="shared" si="87"/>
        <x:v>0</x:v>
      </x:c>
      <x:c r="V369" t="str">
        <x:f>IF(MOD(C369-Settings!$B$32,Settings!$B$33)&lt;Settings!$B$30,"Up","Down")</x:f>
        <x:v>Up</x:v>
      </x:c>
      <x:c r="W369" s="15" t="n">
        <x:f>IF(OR(E369&gt;Settings!$B$30,Q369&gt;Settings!$B$37),0,1)</x:f>
        <x:v>1</x:v>
      </x:c>
      <x:c r="X369" s="15" t="n">
        <x:f>IF(AND(W369=1,Q369&lt;=Settings!$B$36),1,0)</x:f>
        <x:v>1</x:v>
      </x:c>
    </x:row>
    <x:row r="370">
      <x:c r="A370">
        <x:v>4</x:v>
      </x:c>
      <x:c r="B370">
        <x:v>5</x:v>
      </x:c>
      <x:c r="C370" s="13" t="n">
        <x:f>Arrivals!F370</x:f>
        <x:v>362.3851851693398</x:v>
      </x:c>
      <x:c r="D370" s="13" t="n">
        <x:f>Arrivals!K370</x:f>
        <x:v>300</x:v>
      </x:c>
      <x:c r="E370" s="14" t="n">
        <x:f>D370*8/Settings!$B$28+Settings!$B$29</x:f>
        <x:v>24.02</x:v>
      </x:c>
      <x:c r="F370" s="14">
        <x:f t="shared" si="77"/>
        <x:v>362.38518516933982</x:v>
      </x:c>
      <x:c r="G370" s="14">
        <x:f t="shared" si="90"/>
        <x:v>235.23194678549947</x:v>
      </x:c>
      <x:c r="H370" s="14">
        <x:f t="shared" si="78"/>
        <x:v>362.38518516933982</x:v>
      </x:c>
      <x:c r="I370" s="14" t="n">
        <x:f>MOD(H370-Settings!$B$32,Settings!$B$33)</x:f>
        <x:v>362.3851851693398</x:v>
      </x:c>
      <x:c r="J370" s="14" t="n">
        <x:f>IF(I370&lt;Settings!$B$30,IF(Settings!$B$30-I370&gt;=E370,H370,H370+(Settings!$B$30-I370)+Settings!$B$31),H370+(Settings!$B$33-I370))</x:f>
        <x:v>362.3851851693398</x:v>
      </x:c>
      <x:c r="K370" s="14">
        <x:f t="shared" si="79"/>
        <x:v>386.4051851693398</x:v>
      </x:c>
      <x:c r="L370" s="14">
        <x:f t="shared" si="80"/>
        <x:v>386.4051851693398</x:v>
      </x:c>
      <x:c r="M370" s="14">
        <x:f t="shared" si="91"/>
        <x:v>235.50358958240366</x:v>
      </x:c>
      <x:c r="N370" s="14">
        <x:f t="shared" si="81"/>
        <x:v>386.4051851693398</x:v>
      </x:c>
      <x:c r="O370" s="13" t="n">
        <x:f>Arrivals!I370</x:f>
        <x:v>2.6307100125422127</x:v>
      </x:c>
      <x:c r="P370" s="14">
        <x:f t="shared" si="82"/>
        <x:v>389.03589518188204</x:v>
      </x:c>
      <x:c r="Q370" s="14">
        <x:f t="shared" si="83"/>
        <x:v>26.65071001254222</x:v>
      </x:c>
      <x:c r="R370" s="14">
        <x:f t="shared" si="84"/>
        <x:v>0</x:v>
      </x:c>
      <x:c r="S370" s="14">
        <x:f t="shared" si="85"/>
        <x:v>0</x:v>
      </x:c>
      <x:c r="T370" s="14">
        <x:f t="shared" si="86"/>
        <x:v>0</x:v>
      </x:c>
      <x:c r="U370" s="14">
        <x:f t="shared" si="87"/>
        <x:v>0</x:v>
      </x:c>
      <x:c r="V370" t="str">
        <x:f>IF(MOD(C370-Settings!$B$32,Settings!$B$33)&lt;Settings!$B$30,"Up","Down")</x:f>
        <x:v>Up</x:v>
      </x:c>
      <x:c r="W370" s="15" t="n">
        <x:f>IF(OR(E370&gt;Settings!$B$30,Q370&gt;Settings!$B$37),0,1)</x:f>
        <x:v>1</x:v>
      </x:c>
      <x:c r="X370" s="15" t="n">
        <x:f>IF(AND(W370=1,Q370&lt;=Settings!$B$36),1,0)</x:f>
        <x:v>1</x:v>
      </x:c>
    </x:row>
    <x:row r="371">
      <x:c r="A371">
        <x:v>4</x:v>
      </x:c>
      <x:c r="B371">
        <x:v>6</x:v>
      </x:c>
      <x:c r="C371" s="13" t="n">
        <x:f>Arrivals!F371</x:f>
        <x:v>369.51891847295946</x:v>
      </x:c>
      <x:c r="D371" s="13" t="n">
        <x:f>Arrivals!K371</x:f>
        <x:v>300</x:v>
      </x:c>
      <x:c r="E371" s="14" t="n">
        <x:f>D371*8/Settings!$B$28+Settings!$B$29</x:f>
        <x:v>24.02</x:v>
      </x:c>
      <x:c r="F371" s="14">
        <x:f t="shared" si="77"/>
        <x:v>369.51891847295946</x:v>
      </x:c>
      <x:c r="G371" s="14">
        <x:f t="shared" si="90"/>
        <x:v>386.4051851693398</x:v>
      </x:c>
      <x:c r="H371" s="14">
        <x:f t="shared" si="78"/>
        <x:v>386.4051851693398</x:v>
      </x:c>
      <x:c r="I371" s="14" t="n">
        <x:f>MOD(H371-Settings!$B$32,Settings!$B$33)</x:f>
        <x:v>386.4051851693398</x:v>
      </x:c>
      <x:c r="J371" s="14" t="n">
        <x:f>IF(I371&lt;Settings!$B$30,IF(Settings!$B$30-I371&gt;=E371,H371,H371+(Settings!$B$30-I371)+Settings!$B$31),H371+(Settings!$B$33-I371))</x:f>
        <x:v>386.4051851693398</x:v>
      </x:c>
      <x:c r="K371" s="14">
        <x:f t="shared" si="79"/>
        <x:v>410.42518516933978</x:v>
      </x:c>
      <x:c r="L371" s="14">
        <x:f t="shared" si="80"/>
        <x:v>410.42518516933978</x:v>
      </x:c>
      <x:c r="M371" s="14">
        <x:f t="shared" si="91"/>
        <x:v>389.03589518188204</x:v>
      </x:c>
      <x:c r="N371" s="14">
        <x:f t="shared" si="81"/>
        <x:v>410.42518516933978</x:v>
      </x:c>
      <x:c r="O371" s="13" t="n">
        <x:f>Arrivals!I371</x:f>
        <x:v>0.33915717723947814</x:v>
      </x:c>
      <x:c r="P371" s="14">
        <x:f t="shared" si="82"/>
        <x:v>410.76434234657927</x:v>
      </x:c>
      <x:c r="Q371" s="14">
        <x:f t="shared" si="83"/>
        <x:v>41.245423873619814</x:v>
      </x:c>
      <x:c r="R371" s="14">
        <x:f t="shared" si="84"/>
        <x:v>16.886266696380346</x:v>
      </x:c>
      <x:c r="S371" s="14">
        <x:f t="shared" si="85"/>
        <x:v>0</x:v>
      </x:c>
      <x:c r="T371" s="14">
        <x:f t="shared" si="86"/>
        <x:v>0</x:v>
      </x:c>
      <x:c r="U371" s="14">
        <x:f t="shared" si="87"/>
        <x:v>16.886266696380346</x:v>
      </x:c>
      <x:c r="V371" t="str">
        <x:f>IF(MOD(C371-Settings!$B$32,Settings!$B$33)&lt;Settings!$B$30,"Up","Down")</x:f>
        <x:v>Up</x:v>
      </x:c>
      <x:c r="W371" s="15" t="n">
        <x:f>IF(OR(E371&gt;Settings!$B$30,Q371&gt;Settings!$B$37),0,1)</x:f>
        <x:v>1</x:v>
      </x:c>
      <x:c r="X371" s="15" t="n">
        <x:f>IF(AND(W371=1,Q371&lt;=Settings!$B$36),1,0)</x:f>
        <x:v>1</x:v>
      </x:c>
    </x:row>
    <x:row r="372">
      <x:c r="A372">
        <x:v>4</x:v>
      </x:c>
      <x:c r="B372">
        <x:v>7</x:v>
      </x:c>
      <x:c r="C372" s="13" t="n">
        <x:f>Arrivals!F372</x:f>
        <x:v>372.9606487936296</x:v>
      </x:c>
      <x:c r="D372" s="13" t="n">
        <x:f>Arrivals!K372</x:f>
        <x:v>300</x:v>
      </x:c>
      <x:c r="E372" s="14" t="n">
        <x:f>D372*8/Settings!$B$28+Settings!$B$29</x:f>
        <x:v>24.02</x:v>
      </x:c>
      <x:c r="F372" s="14">
        <x:f t="shared" si="77"/>
        <x:v>372.96064879362962</x:v>
      </x:c>
      <x:c r="G372" s="14">
        <x:f t="shared" si="90"/>
        <x:v>410.42518516933978</x:v>
      </x:c>
      <x:c r="H372" s="14">
        <x:f t="shared" si="78"/>
        <x:v>410.42518516933978</x:v>
      </x:c>
      <x:c r="I372" s="14" t="n">
        <x:f>MOD(H372-Settings!$B$32,Settings!$B$33)</x:f>
        <x:v>410.4251851693398</x:v>
      </x:c>
      <x:c r="J372" s="14" t="n">
        <x:f>IF(I372&lt;Settings!$B$30,IF(Settings!$B$30-I372&gt;=E372,H372,H372+(Settings!$B$30-I372)+Settings!$B$31),H372+(Settings!$B$33-I372))</x:f>
        <x:v>410.4251851693398</x:v>
      </x:c>
      <x:c r="K372" s="14">
        <x:f t="shared" si="79"/>
        <x:v>434.44518516933977</x:v>
      </x:c>
      <x:c r="L372" s="14">
        <x:f t="shared" si="80"/>
        <x:v>434.44518516933977</x:v>
      </x:c>
      <x:c r="M372" s="14">
        <x:f t="shared" si="91"/>
        <x:v>410.76434234657927</x:v>
      </x:c>
      <x:c r="N372" s="14">
        <x:f t="shared" si="81"/>
        <x:v>434.44518516933977</x:v>
      </x:c>
      <x:c r="O372" s="13" t="n">
        <x:f>Arrivals!I372</x:f>
        <x:v>1.4896946836366012</x:v>
      </x:c>
      <x:c r="P372" s="14">
        <x:f t="shared" si="82"/>
        <x:v>435.93487985297639</x:v>
      </x:c>
      <x:c r="Q372" s="14">
        <x:f t="shared" si="83"/>
        <x:v>62.974231059346778</x:v>
      </x:c>
      <x:c r="R372" s="14">
        <x:f t="shared" si="84"/>
        <x:v>37.464536375710168</x:v>
      </x:c>
      <x:c r="S372" s="14">
        <x:f t="shared" si="85"/>
        <x:v>0</x:v>
      </x:c>
      <x:c r="T372" s="14">
        <x:f t="shared" si="86"/>
        <x:v>0</x:v>
      </x:c>
      <x:c r="U372" s="14">
        <x:f t="shared" si="87"/>
        <x:v>37.464536375710168</x:v>
      </x:c>
      <x:c r="V372" t="str">
        <x:f>IF(MOD(C372-Settings!$B$32,Settings!$B$33)&lt;Settings!$B$30,"Up","Down")</x:f>
        <x:v>Up</x:v>
      </x:c>
      <x:c r="W372" s="15" t="n">
        <x:f>IF(OR(E372&gt;Settings!$B$30,Q372&gt;Settings!$B$37),0,1)</x:f>
        <x:v>1</x:v>
      </x:c>
      <x:c r="X372" s="15" t="n">
        <x:f>IF(AND(W372=1,Q372&lt;=Settings!$B$36),1,0)</x:f>
        <x:v>1</x:v>
      </x:c>
    </x:row>
    <x:row r="373">
      <x:c r="A373">
        <x:v>4</x:v>
      </x:c>
      <x:c r="B373">
        <x:v>8</x:v>
      </x:c>
      <x:c r="C373" s="13" t="n">
        <x:f>Arrivals!F373</x:f>
        <x:v>560.651754866924</x:v>
      </x:c>
      <x:c r="D373" s="13" t="n">
        <x:f>Arrivals!K373</x:f>
        <x:v>300</x:v>
      </x:c>
      <x:c r="E373" s="14" t="n">
        <x:f>D373*8/Settings!$B$28+Settings!$B$29</x:f>
        <x:v>24.02</x:v>
      </x:c>
      <x:c r="F373" s="14">
        <x:f t="shared" si="77"/>
        <x:v>560.65175486692397</x:v>
      </x:c>
      <x:c r="G373" s="14">
        <x:f t="shared" si="90"/>
        <x:v>434.44518516933977</x:v>
      </x:c>
      <x:c r="H373" s="14">
        <x:f t="shared" si="78"/>
        <x:v>560.65175486692397</x:v>
      </x:c>
      <x:c r="I373" s="14" t="n">
        <x:f>MOD(H373-Settings!$B$32,Settings!$B$33)</x:f>
        <x:v>560.651754866924</x:v>
      </x:c>
      <x:c r="J373" s="14" t="n">
        <x:f>IF(I373&lt;Settings!$B$30,IF(Settings!$B$30-I373&gt;=E373,H373,H373+(Settings!$B$30-I373)+Settings!$B$31),H373+(Settings!$B$33-I373))</x:f>
        <x:v>560.651754866924</x:v>
      </x:c>
      <x:c r="K373" s="14">
        <x:f t="shared" si="79"/>
        <x:v>584.67175486692395</x:v>
      </x:c>
      <x:c r="L373" s="14">
        <x:f t="shared" si="80"/>
        <x:v>584.67175486692395</x:v>
      </x:c>
      <x:c r="M373" s="14">
        <x:f t="shared" si="91"/>
        <x:v>435.93487985297639</x:v>
      </x:c>
      <x:c r="N373" s="14">
        <x:f t="shared" si="81"/>
        <x:v>584.67175486692395</x:v>
      </x:c>
      <x:c r="O373" s="13" t="n">
        <x:f>Arrivals!I373</x:f>
        <x:v>10.685765590054988</x:v>
      </x:c>
      <x:c r="P373" s="14">
        <x:f t="shared" si="82"/>
        <x:v>595.35752045697893</x:v>
      </x:c>
      <x:c r="Q373" s="14">
        <x:f t="shared" si="83"/>
        <x:v>34.705765590054966</x:v>
      </x:c>
      <x:c r="R373" s="14">
        <x:f t="shared" si="84"/>
        <x:v>0</x:v>
      </x:c>
      <x:c r="S373" s="14">
        <x:f t="shared" si="85"/>
        <x:v>0</x:v>
      </x:c>
      <x:c r="T373" s="14">
        <x:f t="shared" si="86"/>
        <x:v>0</x:v>
      </x:c>
      <x:c r="U373" s="14">
        <x:f t="shared" si="87"/>
        <x:v>0</x:v>
      </x:c>
      <x:c r="V373" t="str">
        <x:f>IF(MOD(C373-Settings!$B$32,Settings!$B$33)&lt;Settings!$B$30,"Up","Down")</x:f>
        <x:v>Up</x:v>
      </x:c>
      <x:c r="W373" s="15" t="n">
        <x:f>IF(OR(E373&gt;Settings!$B$30,Q373&gt;Settings!$B$37),0,1)</x:f>
        <x:v>1</x:v>
      </x:c>
      <x:c r="X373" s="15" t="n">
        <x:f>IF(AND(W373=1,Q373&lt;=Settings!$B$36),1,0)</x:f>
        <x:v>1</x:v>
      </x:c>
    </x:row>
    <x:row r="374">
      <x:c r="A374">
        <x:v>4</x:v>
      </x:c>
      <x:c r="B374">
        <x:v>9</x:v>
      </x:c>
      <x:c r="C374" s="13" t="n">
        <x:f>Arrivals!F374</x:f>
        <x:v>698.9550035269749</x:v>
      </x:c>
      <x:c r="D374" s="13" t="n">
        <x:f>Arrivals!K374</x:f>
        <x:v>300</x:v>
      </x:c>
      <x:c r="E374" s="14" t="n">
        <x:f>D374*8/Settings!$B$28+Settings!$B$29</x:f>
        <x:v>24.02</x:v>
      </x:c>
      <x:c r="F374" s="14">
        <x:f t="shared" si="77"/>
        <x:v>698.95500352697491</x:v>
      </x:c>
      <x:c r="G374" s="14">
        <x:f t="shared" si="90"/>
        <x:v>584.67175486692395</x:v>
      </x:c>
      <x:c r="H374" s="14">
        <x:f t="shared" si="78"/>
        <x:v>698.95500352697491</x:v>
      </x:c>
      <x:c r="I374" s="14" t="n">
        <x:f>MOD(H374-Settings!$B$32,Settings!$B$33)</x:f>
        <x:v>698.9550035269749</x:v>
      </x:c>
      <x:c r="J374" s="14" t="n">
        <x:f>IF(I374&lt;Settings!$B$30,IF(Settings!$B$30-I374&gt;=E374,H374,H374+(Settings!$B$30-I374)+Settings!$B$31),H374+(Settings!$B$33-I374))</x:f>
        <x:v>720</x:v>
      </x:c>
      <x:c r="K374" s="14">
        <x:f t="shared" si="79"/>
        <x:v>744.02</x:v>
      </x:c>
      <x:c r="L374" s="14">
        <x:f t="shared" si="80"/>
        <x:v>744.02</x:v>
      </x:c>
      <x:c r="M374" s="14">
        <x:f t="shared" si="91"/>
        <x:v>595.35752045697893</x:v>
      </x:c>
      <x:c r="N374" s="14">
        <x:f t="shared" si="81"/>
        <x:v>744.02</x:v>
      </x:c>
      <x:c r="O374" s="13" t="n">
        <x:f>Arrivals!I374</x:f>
        <x:v>5.614823509610031</x:v>
      </x:c>
      <x:c r="P374" s="14">
        <x:f t="shared" si="82"/>
        <x:v>749.63482350960999</x:v>
      </x:c>
      <x:c r="Q374" s="14">
        <x:f t="shared" si="83"/>
        <x:v>50.679819982635081</x:v>
      </x:c>
      <x:c r="R374" s="14">
        <x:f t="shared" si="84"/>
        <x:v>0</x:v>
      </x:c>
      <x:c r="S374" s="14">
        <x:f t="shared" si="85"/>
        <x:v>21.044996473025094</x:v>
      </x:c>
      <x:c r="T374" s="14">
        <x:f t="shared" si="86"/>
        <x:v>0</x:v>
      </x:c>
      <x:c r="U374" s="14">
        <x:f t="shared" si="87"/>
        <x:v>21.044996473025094</x:v>
      </x:c>
      <x:c r="V374" t="str">
        <x:f>IF(MOD(C374-Settings!$B$32,Settings!$B$33)&lt;Settings!$B$30,"Up","Down")</x:f>
        <x:v>Down</x:v>
      </x:c>
      <x:c r="W374" s="15" t="n">
        <x:f>IF(OR(E374&gt;Settings!$B$30,Q374&gt;Settings!$B$37),0,1)</x:f>
        <x:v>1</x:v>
      </x:c>
      <x:c r="X374" s="15" t="n">
        <x:f>IF(AND(W374=1,Q374&lt;=Settings!$B$36),1,0)</x:f>
        <x:v>1</x:v>
      </x:c>
    </x:row>
    <x:row r="375">
      <x:c r="A375">
        <x:v>4</x:v>
      </x:c>
      <x:c r="B375">
        <x:v>10</x:v>
      </x:c>
      <x:c r="C375" s="13" t="n">
        <x:f>Arrivals!F375</x:f>
        <x:v>734.2407177719484</x:v>
      </x:c>
      <x:c r="D375" s="13" t="n">
        <x:f>Arrivals!K375</x:f>
        <x:v>300</x:v>
      </x:c>
      <x:c r="E375" s="14" t="n">
        <x:f>D375*8/Settings!$B$28+Settings!$B$29</x:f>
        <x:v>24.02</x:v>
      </x:c>
      <x:c r="F375" s="14">
        <x:f t="shared" si="77"/>
        <x:v>734.24071777194843</x:v>
      </x:c>
      <x:c r="G375" s="14">
        <x:f t="shared" si="90"/>
        <x:v>744.02</x:v>
      </x:c>
      <x:c r="H375" s="14">
        <x:f t="shared" si="78"/>
        <x:v>744.02</x:v>
      </x:c>
      <x:c r="I375" s="14" t="n">
        <x:f>MOD(H375-Settings!$B$32,Settings!$B$33)</x:f>
        <x:v>24.019999999999982</x:v>
      </x:c>
      <x:c r="J375" s="14" t="n">
        <x:f>IF(I375&lt;Settings!$B$30,IF(Settings!$B$30-I375&gt;=E375,H375,H375+(Settings!$B$30-I375)+Settings!$B$31),H375+(Settings!$B$33-I375))</x:f>
        <x:v>744.02</x:v>
      </x:c>
      <x:c r="K375" s="14">
        <x:f t="shared" si="79"/>
        <x:v>768.04</x:v>
      </x:c>
      <x:c r="L375" s="14">
        <x:f t="shared" si="80"/>
        <x:v>768.04</x:v>
      </x:c>
      <x:c r="M375" s="14">
        <x:f t="shared" si="91"/>
        <x:v>749.63482350960999</x:v>
      </x:c>
      <x:c r="N375" s="14">
        <x:f t="shared" si="81"/>
        <x:v>768.04</x:v>
      </x:c>
      <x:c r="O375" s="13" t="n">
        <x:f>Arrivals!I375</x:f>
        <x:v>5.97758269496953</x:v>
      </x:c>
      <x:c r="P375" s="14">
        <x:f t="shared" si="82"/>
        <x:v>774.01758269496952</x:v>
      </x:c>
      <x:c r="Q375" s="14">
        <x:f t="shared" si="83"/>
        <x:v>39.776864923021094</x:v>
      </x:c>
      <x:c r="R375" s="14">
        <x:f t="shared" si="84"/>
        <x:v>9.7792822280515566</x:v>
      </x:c>
      <x:c r="S375" s="14">
        <x:f t="shared" si="85"/>
        <x:v>0</x:v>
      </x:c>
      <x:c r="T375" s="14">
        <x:f t="shared" si="86"/>
        <x:v>0</x:v>
      </x:c>
      <x:c r="U375" s="14">
        <x:f t="shared" si="87"/>
        <x:v>9.7792822280515566</x:v>
      </x:c>
      <x:c r="V375" t="str">
        <x:f>IF(MOD(C375-Settings!$B$32,Settings!$B$33)&lt;Settings!$B$30,"Up","Down")</x:f>
        <x:v>Up</x:v>
      </x:c>
      <x:c r="W375" s="15" t="n">
        <x:f>IF(OR(E375&gt;Settings!$B$30,Q375&gt;Settings!$B$37),0,1)</x:f>
        <x:v>1</x:v>
      </x:c>
      <x:c r="X375" s="15" t="n">
        <x:f>IF(AND(W375=1,Q375&lt;=Settings!$B$36),1,0)</x:f>
        <x:v>1</x:v>
      </x:c>
    </x:row>
    <x:row r="376">
      <x:c r="A376">
        <x:v>4</x:v>
      </x:c>
      <x:c r="B376">
        <x:v>11</x:v>
      </x:c>
      <x:c r="C376" s="13" t="n">
        <x:f>Arrivals!F376</x:f>
        <x:v>798.7128044013327</x:v>
      </x:c>
      <x:c r="D376" s="13" t="n">
        <x:f>Arrivals!K376</x:f>
        <x:v>300</x:v>
      </x:c>
      <x:c r="E376" s="14" t="n">
        <x:f>D376*8/Settings!$B$28+Settings!$B$29</x:f>
        <x:v>24.02</x:v>
      </x:c>
      <x:c r="F376" s="14">
        <x:f t="shared" si="77"/>
        <x:v>798.71280440133273</x:v>
      </x:c>
      <x:c r="G376" s="14">
        <x:f t="shared" si="90"/>
        <x:v>768.04</x:v>
      </x:c>
      <x:c r="H376" s="14">
        <x:f t="shared" si="78"/>
        <x:v>798.71280440133273</x:v>
      </x:c>
      <x:c r="I376" s="14" t="n">
        <x:f>MOD(H376-Settings!$B$32,Settings!$B$33)</x:f>
        <x:v>78.71280440133273</x:v>
      </x:c>
      <x:c r="J376" s="14" t="n">
        <x:f>IF(I376&lt;Settings!$B$30,IF(Settings!$B$30-I376&gt;=E376,H376,H376+(Settings!$B$30-I376)+Settings!$B$31),H376+(Settings!$B$33-I376))</x:f>
        <x:v>798.7128044013327</x:v>
      </x:c>
      <x:c r="K376" s="14">
        <x:f t="shared" si="79"/>
        <x:v>822.73280440133271</x:v>
      </x:c>
      <x:c r="L376" s="14">
        <x:f t="shared" si="80"/>
        <x:v>822.73280440133271</x:v>
      </x:c>
      <x:c r="M376" s="14">
        <x:f t="shared" si="91"/>
        <x:v>774.01758269496952</x:v>
      </x:c>
      <x:c r="N376" s="14">
        <x:f t="shared" si="81"/>
        <x:v>822.73280440133271</x:v>
      </x:c>
      <x:c r="O376" s="13" t="n">
        <x:f>Arrivals!I376</x:f>
        <x:v>5.97264562465197</x:v>
      </x:c>
      <x:c r="P376" s="14">
        <x:f t="shared" si="82"/>
        <x:v>828.70545002598465</x:v>
      </x:c>
      <x:c r="Q376" s="14">
        <x:f t="shared" si="83"/>
        <x:v>29.992645624651914</x:v>
      </x:c>
      <x:c r="R376" s="14">
        <x:f t="shared" si="84"/>
        <x:v>0</x:v>
      </x:c>
      <x:c r="S376" s="14">
        <x:f t="shared" si="85"/>
        <x:v>0</x:v>
      </x:c>
      <x:c r="T376" s="14">
        <x:f t="shared" si="86"/>
        <x:v>0</x:v>
      </x:c>
      <x:c r="U376" s="14">
        <x:f t="shared" si="87"/>
        <x:v>0</x:v>
      </x:c>
      <x:c r="V376" t="str">
        <x:f>IF(MOD(C376-Settings!$B$32,Settings!$B$33)&lt;Settings!$B$30,"Up","Down")</x:f>
        <x:v>Up</x:v>
      </x:c>
      <x:c r="W376" s="15" t="n">
        <x:f>IF(OR(E376&gt;Settings!$B$30,Q376&gt;Settings!$B$37),0,1)</x:f>
        <x:v>1</x:v>
      </x:c>
      <x:c r="X376" s="15" t="n">
        <x:f>IF(AND(W376=1,Q376&lt;=Settings!$B$36),1,0)</x:f>
        <x:v>1</x:v>
      </x:c>
    </x:row>
    <x:row r="377">
      <x:c r="A377">
        <x:v>4</x:v>
      </x:c>
      <x:c r="B377">
        <x:v>12</x:v>
      </x:c>
      <x:c r="C377" s="13" t="n">
        <x:f>Arrivals!F377</x:f>
        <x:v>807.7202307738017</x:v>
      </x:c>
      <x:c r="D377" s="13" t="n">
        <x:f>Arrivals!K377</x:f>
        <x:v>300</x:v>
      </x:c>
      <x:c r="E377" s="14" t="n">
        <x:f>D377*8/Settings!$B$28+Settings!$B$29</x:f>
        <x:v>24.02</x:v>
      </x:c>
      <x:c r="F377" s="14">
        <x:f t="shared" si="77"/>
        <x:v>807.72023077380175</x:v>
      </x:c>
      <x:c r="G377" s="14">
        <x:f t="shared" si="90"/>
        <x:v>822.73280440133271</x:v>
      </x:c>
      <x:c r="H377" s="14">
        <x:f t="shared" si="78"/>
        <x:v>822.73280440133271</x:v>
      </x:c>
      <x:c r="I377" s="14" t="n">
        <x:f>MOD(H377-Settings!$B$32,Settings!$B$33)</x:f>
        <x:v>102.73280440133271</x:v>
      </x:c>
      <x:c r="J377" s="14" t="n">
        <x:f>IF(I377&lt;Settings!$B$30,IF(Settings!$B$30-I377&gt;=E377,H377,H377+(Settings!$B$30-I377)+Settings!$B$31),H377+(Settings!$B$33-I377))</x:f>
        <x:v>822.7328044013327</x:v>
      </x:c>
      <x:c r="K377" s="14">
        <x:f t="shared" si="79"/>
        <x:v>846.7528044013327</x:v>
      </x:c>
      <x:c r="L377" s="14">
        <x:f t="shared" si="80"/>
        <x:v>846.7528044013327</x:v>
      </x:c>
      <x:c r="M377" s="14">
        <x:f t="shared" si="91"/>
        <x:v>828.70545002598465</x:v>
      </x:c>
      <x:c r="N377" s="14">
        <x:f t="shared" si="81"/>
        <x:v>846.7528044013327</x:v>
      </x:c>
      <x:c r="O377" s="13" t="n">
        <x:f>Arrivals!I377</x:f>
        <x:v>0.50118557318478</x:v>
      </x:c>
      <x:c r="P377" s="14">
        <x:f t="shared" si="82"/>
        <x:v>847.25398997451748</x:v>
      </x:c>
      <x:c r="Q377" s="14">
        <x:f t="shared" si="83"/>
        <x:v>39.533759200715735</x:v>
      </x:c>
      <x:c r="R377" s="14">
        <x:f t="shared" si="84"/>
        <x:v>15.012573627530969</x:v>
      </x:c>
      <x:c r="S377" s="14">
        <x:f t="shared" si="85"/>
        <x:v>0</x:v>
      </x:c>
      <x:c r="T377" s="14">
        <x:f t="shared" si="86"/>
        <x:v>0</x:v>
      </x:c>
      <x:c r="U377" s="14">
        <x:f t="shared" si="87"/>
        <x:v>15.012573627530969</x:v>
      </x:c>
      <x:c r="V377" t="str">
        <x:f>IF(MOD(C377-Settings!$B$32,Settings!$B$33)&lt;Settings!$B$30,"Up","Down")</x:f>
        <x:v>Up</x:v>
      </x:c>
      <x:c r="W377" s="15" t="n">
        <x:f>IF(OR(E377&gt;Settings!$B$30,Q377&gt;Settings!$B$37),0,1)</x:f>
        <x:v>1</x:v>
      </x:c>
      <x:c r="X377" s="15" t="n">
        <x:f>IF(AND(W377=1,Q377&lt;=Settings!$B$36),1,0)</x:f>
        <x:v>1</x:v>
      </x:c>
    </x:row>
    <x:row r="378">
      <x:c r="A378">
        <x:v>4</x:v>
      </x:c>
      <x:c r="B378">
        <x:v>13</x:v>
      </x:c>
      <x:c r="C378" s="13" t="n">
        <x:f>Arrivals!F378</x:f>
        <x:v>930.7914411139247</x:v>
      </x:c>
      <x:c r="D378" s="13" t="n">
        <x:f>Arrivals!K378</x:f>
        <x:v>300</x:v>
      </x:c>
      <x:c r="E378" s="14" t="n">
        <x:f>D378*8/Settings!$B$28+Settings!$B$29</x:f>
        <x:v>24.02</x:v>
      </x:c>
      <x:c r="F378" s="14">
        <x:f t="shared" si="77"/>
        <x:v>930.79144111392475</x:v>
      </x:c>
      <x:c r="G378" s="14">
        <x:f t="shared" si="90"/>
        <x:v>846.7528044013327</x:v>
      </x:c>
      <x:c r="H378" s="14">
        <x:f t="shared" si="78"/>
        <x:v>930.79144111392475</x:v>
      </x:c>
      <x:c r="I378" s="14" t="n">
        <x:f>MOD(H378-Settings!$B$32,Settings!$B$33)</x:f>
        <x:v>210.79144111392475</x:v>
      </x:c>
      <x:c r="J378" s="14" t="n">
        <x:f>IF(I378&lt;Settings!$B$30,IF(Settings!$B$30-I378&gt;=E378,H378,H378+(Settings!$B$30-I378)+Settings!$B$31),H378+(Settings!$B$33-I378))</x:f>
        <x:v>930.7914411139247</x:v>
      </x:c>
      <x:c r="K378" s="14">
        <x:f t="shared" si="79"/>
        <x:v>954.81144111392473</x:v>
      </x:c>
      <x:c r="L378" s="14">
        <x:f t="shared" si="80"/>
        <x:v>954.81144111392473</x:v>
      </x:c>
      <x:c r="M378" s="14">
        <x:f t="shared" si="91"/>
        <x:v>847.25398997451748</x:v>
      </x:c>
      <x:c r="N378" s="14">
        <x:f t="shared" si="81"/>
        <x:v>954.81144111392473</x:v>
      </x:c>
      <x:c r="O378" s="13" t="n">
        <x:f>Arrivals!I378</x:f>
        <x:v>1.2591135678529393</x:v>
      </x:c>
      <x:c r="P378" s="14">
        <x:f t="shared" si="82"/>
        <x:v>956.07055468177771</x:v>
      </x:c>
      <x:c r="Q378" s="14">
        <x:f t="shared" si="83"/>
        <x:v>25.27911356785296</x:v>
      </x:c>
      <x:c r="R378" s="14">
        <x:f t="shared" si="84"/>
        <x:v>0</x:v>
      </x:c>
      <x:c r="S378" s="14">
        <x:f t="shared" si="85"/>
        <x:v>0</x:v>
      </x:c>
      <x:c r="T378" s="14">
        <x:f t="shared" si="86"/>
        <x:v>0</x:v>
      </x:c>
      <x:c r="U378" s="14">
        <x:f t="shared" si="87"/>
        <x:v>0</x:v>
      </x:c>
      <x:c r="V378" t="str">
        <x:f>IF(MOD(C378-Settings!$B$32,Settings!$B$33)&lt;Settings!$B$30,"Up","Down")</x:f>
        <x:v>Up</x:v>
      </x:c>
      <x:c r="W378" s="15" t="n">
        <x:f>IF(OR(E378&gt;Settings!$B$30,Q378&gt;Settings!$B$37),0,1)</x:f>
        <x:v>1</x:v>
      </x:c>
      <x:c r="X378" s="15" t="n">
        <x:f>IF(AND(W378=1,Q378&lt;=Settings!$B$36),1,0)</x:f>
        <x:v>1</x:v>
      </x:c>
    </x:row>
    <x:row r="379">
      <x:c r="A379">
        <x:v>4</x:v>
      </x:c>
      <x:c r="B379">
        <x:v>14</x:v>
      </x:c>
      <x:c r="C379" s="13" t="n">
        <x:f>Arrivals!F379</x:f>
        <x:v>1081.4813353095578</x:v>
      </x:c>
      <x:c r="D379" s="13" t="n">
        <x:f>Arrivals!K379</x:f>
        <x:v>300</x:v>
      </x:c>
      <x:c r="E379" s="14" t="n">
        <x:f>D379*8/Settings!$B$28+Settings!$B$29</x:f>
        <x:v>24.02</x:v>
      </x:c>
      <x:c r="F379" s="14">
        <x:f t="shared" si="77"/>
        <x:v>1081.4813353095578</x:v>
      </x:c>
      <x:c r="G379" s="14">
        <x:f t="shared" si="90"/>
        <x:v>954.81144111392473</x:v>
      </x:c>
      <x:c r="H379" s="14">
        <x:f t="shared" si="78"/>
        <x:v>1081.4813353095578</x:v>
      </x:c>
      <x:c r="I379" s="14" t="n">
        <x:f>MOD(H379-Settings!$B$32,Settings!$B$33)</x:f>
        <x:v>361.48133530955783</x:v>
      </x:c>
      <x:c r="J379" s="14" t="n">
        <x:f>IF(I379&lt;Settings!$B$30,IF(Settings!$B$30-I379&gt;=E379,H379,H379+(Settings!$B$30-I379)+Settings!$B$31),H379+(Settings!$B$33-I379))</x:f>
        <x:v>1081.4813353095578</x:v>
      </x:c>
      <x:c r="K379" s="14">
        <x:f t="shared" si="79"/>
        <x:v>1105.5013353095578</x:v>
      </x:c>
      <x:c r="L379" s="14">
        <x:f t="shared" si="80"/>
        <x:v>1105.5013353095578</x:v>
      </x:c>
      <x:c r="M379" s="14">
        <x:f t="shared" si="91"/>
        <x:v>956.07055468177771</x:v>
      </x:c>
      <x:c r="N379" s="14">
        <x:f t="shared" si="81"/>
        <x:v>1105.5013353095578</x:v>
      </x:c>
      <x:c r="O379" s="13" t="n">
        <x:f>Arrivals!I379</x:f>
        <x:v>5.091033188140838</x:v>
      </x:c>
      <x:c r="P379" s="14">
        <x:f t="shared" si="82"/>
        <x:v>1110.5923684976985</x:v>
      </x:c>
      <x:c r="Q379" s="14">
        <x:f t="shared" si="83"/>
        <x:v>29.111033188140709</x:v>
      </x:c>
      <x:c r="R379" s="14">
        <x:f t="shared" si="84"/>
        <x:v>0</x:v>
      </x:c>
      <x:c r="S379" s="14">
        <x:f t="shared" si="85"/>
        <x:v>0</x:v>
      </x:c>
      <x:c r="T379" s="14">
        <x:f t="shared" si="86"/>
        <x:v>0</x:v>
      </x:c>
      <x:c r="U379" s="14">
        <x:f t="shared" si="87"/>
        <x:v>0</x:v>
      </x:c>
      <x:c r="V379" t="str">
        <x:f>IF(MOD(C379-Settings!$B$32,Settings!$B$33)&lt;Settings!$B$30,"Up","Down")</x:f>
        <x:v>Up</x:v>
      </x:c>
      <x:c r="W379" s="15" t="n">
        <x:f>IF(OR(E379&gt;Settings!$B$30,Q379&gt;Settings!$B$37),0,1)</x:f>
        <x:v>1</x:v>
      </x:c>
      <x:c r="X379" s="15" t="n">
        <x:f>IF(AND(W379=1,Q379&lt;=Settings!$B$36),1,0)</x:f>
        <x:v>1</x:v>
      </x:c>
    </x:row>
    <x:row r="380">
      <x:c r="A380">
        <x:v>4</x:v>
      </x:c>
      <x:c r="B380">
        <x:v>15</x:v>
      </x:c>
      <x:c r="C380" s="13" t="n">
        <x:f>Arrivals!F380</x:f>
        <x:v>1092.630409223289</x:v>
      </x:c>
      <x:c r="D380" s="13" t="n">
        <x:f>Arrivals!K380</x:f>
        <x:v>300</x:v>
      </x:c>
      <x:c r="E380" s="14" t="n">
        <x:f>D380*8/Settings!$B$28+Settings!$B$29</x:f>
        <x:v>24.02</x:v>
      </x:c>
      <x:c r="F380" s="14">
        <x:f t="shared" si="77"/>
        <x:v>1092.630409223289</x:v>
      </x:c>
      <x:c r="G380" s="14">
        <x:f t="shared" si="90"/>
        <x:v>1105.5013353095578</x:v>
      </x:c>
      <x:c r="H380" s="14">
        <x:f t="shared" si="78"/>
        <x:v>1105.5013353095578</x:v>
      </x:c>
      <x:c r="I380" s="14" t="n">
        <x:f>MOD(H380-Settings!$B$32,Settings!$B$33)</x:f>
        <x:v>385.5013353095578</x:v>
      </x:c>
      <x:c r="J380" s="14" t="n">
        <x:f>IF(I380&lt;Settings!$B$30,IF(Settings!$B$30-I380&gt;=E380,H380,H380+(Settings!$B$30-I380)+Settings!$B$31),H380+(Settings!$B$33-I380))</x:f>
        <x:v>1105.5013353095578</x:v>
      </x:c>
      <x:c r="K380" s="14">
        <x:f t="shared" si="79"/>
        <x:v>1129.5213353095578</x:v>
      </x:c>
      <x:c r="L380" s="14">
        <x:f t="shared" si="80"/>
        <x:v>1129.5213353095578</x:v>
      </x:c>
      <x:c r="M380" s="14">
        <x:f t="shared" si="91"/>
        <x:v>1110.5923684976985</x:v>
      </x:c>
      <x:c r="N380" s="14">
        <x:f t="shared" si="81"/>
        <x:v>1129.5213353095578</x:v>
      </x:c>
      <x:c r="O380" s="13" t="n">
        <x:f>Arrivals!I380</x:f>
        <x:v>0.26448471603396023</x:v>
      </x:c>
      <x:c r="P380" s="14">
        <x:f t="shared" si="82"/>
        <x:v>1129.7858200255916</x:v>
      </x:c>
      <x:c r="Q380" s="14">
        <x:f t="shared" si="83"/>
        <x:v>37.15541080230264</x:v>
      </x:c>
      <x:c r="R380" s="14">
        <x:f t="shared" si="84"/>
        <x:v>12.87092608626881</x:v>
      </x:c>
      <x:c r="S380" s="14">
        <x:f t="shared" si="85"/>
        <x:v>0</x:v>
      </x:c>
      <x:c r="T380" s="14">
        <x:f t="shared" si="86"/>
        <x:v>0</x:v>
      </x:c>
      <x:c r="U380" s="14">
        <x:f t="shared" si="87"/>
        <x:v>12.87092608626881</x:v>
      </x:c>
      <x:c r="V380" t="str">
        <x:f>IF(MOD(C380-Settings!$B$32,Settings!$B$33)&lt;Settings!$B$30,"Up","Down")</x:f>
        <x:v>Up</x:v>
      </x:c>
      <x:c r="W380" s="15" t="n">
        <x:f>IF(OR(E380&gt;Settings!$B$30,Q380&gt;Settings!$B$37),0,1)</x:f>
        <x:v>1</x:v>
      </x:c>
      <x:c r="X380" s="15" t="n">
        <x:f>IF(AND(W380=1,Q380&lt;=Settings!$B$36),1,0)</x:f>
        <x:v>1</x:v>
      </x:c>
    </x:row>
    <x:row r="381">
      <x:c r="A381">
        <x:v>4</x:v>
      </x:c>
      <x:c r="B381">
        <x:v>16</x:v>
      </x:c>
      <x:c r="C381" s="13" t="n">
        <x:f>Arrivals!F381</x:f>
        <x:v>1095.7294804192907</x:v>
      </x:c>
      <x:c r="D381" s="13" t="n">
        <x:f>Arrivals!K381</x:f>
        <x:v>300</x:v>
      </x:c>
      <x:c r="E381" s="14" t="n">
        <x:f>D381*8/Settings!$B$28+Settings!$B$29</x:f>
        <x:v>24.02</x:v>
      </x:c>
      <x:c r="F381" s="14">
        <x:f t="shared" si="77"/>
        <x:v>1095.7294804192907</x:v>
      </x:c>
      <x:c r="G381" s="14">
        <x:f t="shared" si="90"/>
        <x:v>1129.5213353095578</x:v>
      </x:c>
      <x:c r="H381" s="14">
        <x:f t="shared" si="78"/>
        <x:v>1129.5213353095578</x:v>
      </x:c>
      <x:c r="I381" s="14" t="n">
        <x:f>MOD(H381-Settings!$B$32,Settings!$B$33)</x:f>
        <x:v>409.5213353095578</x:v>
      </x:c>
      <x:c r="J381" s="14" t="n">
        <x:f>IF(I381&lt;Settings!$B$30,IF(Settings!$B$30-I381&gt;=E381,H381,H381+(Settings!$B$30-I381)+Settings!$B$31),H381+(Settings!$B$33-I381))</x:f>
        <x:v>1129.5213353095578</x:v>
      </x:c>
      <x:c r="K381" s="14">
        <x:f t="shared" si="79"/>
        <x:v>1153.5413353095578</x:v>
      </x:c>
      <x:c r="L381" s="14">
        <x:f t="shared" si="80"/>
        <x:v>1153.5413353095578</x:v>
      </x:c>
      <x:c r="M381" s="14">
        <x:f t="shared" si="91"/>
        <x:v>1129.7858200255916</x:v>
      </x:c>
      <x:c r="N381" s="14">
        <x:f t="shared" si="81"/>
        <x:v>1153.5413353095578</x:v>
      </x:c>
      <x:c r="O381" s="13" t="n">
        <x:f>Arrivals!I381</x:f>
        <x:v>1.7541717895164668</x:v>
      </x:c>
      <x:c r="P381" s="14">
        <x:f t="shared" si="82"/>
        <x:v>1155.2955070990743</x:v>
      </x:c>
      <x:c r="Q381" s="14">
        <x:f t="shared" si="83"/>
        <x:v>59.56602667978359</x:v>
      </x:c>
      <x:c r="R381" s="14">
        <x:f t="shared" si="84"/>
        <x:v>33.791854890267132</x:v>
      </x:c>
      <x:c r="S381" s="14">
        <x:f t="shared" si="85"/>
        <x:v>0</x:v>
      </x:c>
      <x:c r="T381" s="14">
        <x:f t="shared" si="86"/>
        <x:v>0</x:v>
      </x:c>
      <x:c r="U381" s="14">
        <x:f t="shared" si="87"/>
        <x:v>33.791854890267132</x:v>
      </x:c>
      <x:c r="V381" t="str">
        <x:f>IF(MOD(C381-Settings!$B$32,Settings!$B$33)&lt;Settings!$B$30,"Up","Down")</x:f>
        <x:v>Up</x:v>
      </x:c>
      <x:c r="W381" s="15" t="n">
        <x:f>IF(OR(E381&gt;Settings!$B$30,Q381&gt;Settings!$B$37),0,1)</x:f>
        <x:v>1</x:v>
      </x:c>
      <x:c r="X381" s="15" t="n">
        <x:f>IF(AND(W381=1,Q381&lt;=Settings!$B$36),1,0)</x:f>
        <x:v>1</x:v>
      </x:c>
    </x:row>
    <x:row r="382">
      <x:c r="A382">
        <x:v>4</x:v>
      </x:c>
      <x:c r="B382">
        <x:v>17</x:v>
      </x:c>
      <x:c r="C382" s="13" t="n">
        <x:f>Arrivals!F382</x:f>
        <x:v>1099.6541189771767</x:v>
      </x:c>
      <x:c r="D382" s="13" t="n">
        <x:f>Arrivals!K382</x:f>
        <x:v>300</x:v>
      </x:c>
      <x:c r="E382" s="14" t="n">
        <x:f>D382*8/Settings!$B$28+Settings!$B$29</x:f>
        <x:v>24.02</x:v>
      </x:c>
      <x:c r="F382" s="14">
        <x:f t="shared" si="77"/>
        <x:v>1099.6541189771767</x:v>
      </x:c>
      <x:c r="G382" s="14">
        <x:f t="shared" si="90"/>
        <x:v>1153.5413353095578</x:v>
      </x:c>
      <x:c r="H382" s="14">
        <x:f t="shared" si="78"/>
        <x:v>1153.5413353095578</x:v>
      </x:c>
      <x:c r="I382" s="14" t="n">
        <x:f>MOD(H382-Settings!$B$32,Settings!$B$33)</x:f>
        <x:v>433.5413353095578</x:v>
      </x:c>
      <x:c r="J382" s="14" t="n">
        <x:f>IF(I382&lt;Settings!$B$30,IF(Settings!$B$30-I382&gt;=E382,H382,H382+(Settings!$B$30-I382)+Settings!$B$31),H382+(Settings!$B$33-I382))</x:f>
        <x:v>1153.5413353095578</x:v>
      </x:c>
      <x:c r="K382" s="14">
        <x:f t="shared" si="79"/>
        <x:v>1177.5613353095578</x:v>
      </x:c>
      <x:c r="L382" s="14">
        <x:f t="shared" si="80"/>
        <x:v>1177.5613353095578</x:v>
      </x:c>
      <x:c r="M382" s="14">
        <x:f t="shared" si="91"/>
        <x:v>1155.2955070990743</x:v>
      </x:c>
      <x:c r="N382" s="14">
        <x:f t="shared" si="81"/>
        <x:v>1177.5613353095578</x:v>
      </x:c>
      <x:c r="O382" s="13" t="n">
        <x:f>Arrivals!I382</x:f>
        <x:v>9.083230787523464</x:v>
      </x:c>
      <x:c r="P382" s="14">
        <x:f t="shared" si="82"/>
        <x:v>1186.6445660970812</x:v>
      </x:c>
      <x:c r="Q382" s="14">
        <x:f t="shared" si="83"/>
        <x:v>86.990447119904502</x:v>
      </x:c>
      <x:c r="R382" s="14">
        <x:f t="shared" si="84"/>
        <x:v>53.887216332381058</x:v>
      </x:c>
      <x:c r="S382" s="14">
        <x:f t="shared" si="85"/>
        <x:v>0</x:v>
      </x:c>
      <x:c r="T382" s="14">
        <x:f t="shared" si="86"/>
        <x:v>0</x:v>
      </x:c>
      <x:c r="U382" s="14">
        <x:f t="shared" si="87"/>
        <x:v>53.887216332381058</x:v>
      </x:c>
      <x:c r="V382" t="str">
        <x:f>IF(MOD(C382-Settings!$B$32,Settings!$B$33)&lt;Settings!$B$30,"Up","Down")</x:f>
        <x:v>Up</x:v>
      </x:c>
      <x:c r="W382" s="15" t="n">
        <x:f>IF(OR(E382&gt;Settings!$B$30,Q382&gt;Settings!$B$37),0,1)</x:f>
        <x:v>1</x:v>
      </x:c>
      <x:c r="X382" s="15" t="n">
        <x:f>IF(AND(W382=1,Q382&lt;=Settings!$B$36),1,0)</x:f>
        <x:v>1</x:v>
      </x:c>
    </x:row>
    <x:row r="383">
      <x:c r="A383">
        <x:v>4</x:v>
      </x:c>
      <x:c r="B383">
        <x:v>18</x:v>
      </x:c>
      <x:c r="C383" s="13" t="n">
        <x:f>Arrivals!F383</x:f>
        <x:v>1111.0617749398045</x:v>
      </x:c>
      <x:c r="D383" s="13" t="n">
        <x:f>Arrivals!K383</x:f>
        <x:v>300</x:v>
      </x:c>
      <x:c r="E383" s="14" t="n">
        <x:f>D383*8/Settings!$B$28+Settings!$B$29</x:f>
        <x:v>24.02</x:v>
      </x:c>
      <x:c r="F383" s="14">
        <x:f t="shared" si="77"/>
        <x:v>1111.0617749398045</x:v>
      </x:c>
      <x:c r="G383" s="14">
        <x:f t="shared" si="90"/>
        <x:v>1177.5613353095578</x:v>
      </x:c>
      <x:c r="H383" s="14">
        <x:f t="shared" si="78"/>
        <x:v>1177.5613353095578</x:v>
      </x:c>
      <x:c r="I383" s="14" t="n">
        <x:f>MOD(H383-Settings!$B$32,Settings!$B$33)</x:f>
        <x:v>457.56133530955776</x:v>
      </x:c>
      <x:c r="J383" s="14" t="n">
        <x:f>IF(I383&lt;Settings!$B$30,IF(Settings!$B$30-I383&gt;=E383,H383,H383+(Settings!$B$30-I383)+Settings!$B$31),H383+(Settings!$B$33-I383))</x:f>
        <x:v>1177.5613353095578</x:v>
      </x:c>
      <x:c r="K383" s="14">
        <x:f t="shared" si="79"/>
        <x:v>1201.5813353095577</x:v>
      </x:c>
      <x:c r="L383" s="14">
        <x:f t="shared" si="80"/>
        <x:v>1201.5813353095577</x:v>
      </x:c>
      <x:c r="M383" s="14">
        <x:f t="shared" si="91"/>
        <x:v>1186.6445660970812</x:v>
      </x:c>
      <x:c r="N383" s="14">
        <x:f t="shared" si="81"/>
        <x:v>1201.5813353095577</x:v>
      </x:c>
      <x:c r="O383" s="13" t="n">
        <x:f>Arrivals!I383</x:f>
        <x:v>0.13870525381720342</x:v>
      </x:c>
      <x:c r="P383" s="14">
        <x:f t="shared" si="82"/>
        <x:v>1201.7200405633751</x:v>
      </x:c>
      <x:c r="Q383" s="14">
        <x:f t="shared" si="83"/>
        <x:v>90.658265623570514</x:v>
      </x:c>
      <x:c r="R383" s="14">
        <x:f t="shared" si="84"/>
        <x:v>66.499560369753226</x:v>
      </x:c>
      <x:c r="S383" s="14">
        <x:f t="shared" si="85"/>
        <x:v>0</x:v>
      </x:c>
      <x:c r="T383" s="14">
        <x:f t="shared" si="86"/>
        <x:v>0</x:v>
      </x:c>
      <x:c r="U383" s="14">
        <x:f t="shared" si="87"/>
        <x:v>66.499560369753226</x:v>
      </x:c>
      <x:c r="V383" t="str">
        <x:f>IF(MOD(C383-Settings!$B$32,Settings!$B$33)&lt;Settings!$B$30,"Up","Down")</x:f>
        <x:v>Up</x:v>
      </x:c>
      <x:c r="W383" s="15" t="n">
        <x:f>IF(OR(E383&gt;Settings!$B$30,Q383&gt;Settings!$B$37),0,1)</x:f>
        <x:v>1</x:v>
      </x:c>
      <x:c r="X383" s="15" t="n">
        <x:f>IF(AND(W383=1,Q383&lt;=Settings!$B$36),1,0)</x:f>
        <x:v>1</x:v>
      </x:c>
    </x:row>
    <x:row r="384">
      <x:c r="A384">
        <x:v>4</x:v>
      </x:c>
      <x:c r="B384">
        <x:v>19</x:v>
      </x:c>
      <x:c r="C384" s="13" t="n">
        <x:f>Arrivals!F384</x:f>
        <x:v>1115.4927372326613</x:v>
      </x:c>
      <x:c r="D384" s="13" t="n">
        <x:f>Arrivals!K384</x:f>
        <x:v>300</x:v>
      </x:c>
      <x:c r="E384" s="14" t="n">
        <x:f>D384*8/Settings!$B$28+Settings!$B$29</x:f>
        <x:v>24.02</x:v>
      </x:c>
      <x:c r="F384" s="14">
        <x:f t="shared" si="77"/>
        <x:v>1115.4927372326613</x:v>
      </x:c>
      <x:c r="G384" s="14">
        <x:f t="shared" si="90"/>
        <x:v>1201.5813353095577</x:v>
      </x:c>
      <x:c r="H384" s="14">
        <x:f t="shared" si="78"/>
        <x:v>1201.5813353095577</x:v>
      </x:c>
      <x:c r="I384" s="14" t="n">
        <x:f>MOD(H384-Settings!$B$32,Settings!$B$33)</x:f>
        <x:v>481.58133530955774</x:v>
      </x:c>
      <x:c r="J384" s="14" t="n">
        <x:f>IF(I384&lt;Settings!$B$30,IF(Settings!$B$30-I384&gt;=E384,H384,H384+(Settings!$B$30-I384)+Settings!$B$31),H384+(Settings!$B$33-I384))</x:f>
        <x:v>1201.5813353095577</x:v>
      </x:c>
      <x:c r="K384" s="14">
        <x:f t="shared" si="79"/>
        <x:v>1225.6013353095577</x:v>
      </x:c>
      <x:c r="L384" s="14">
        <x:f t="shared" si="80"/>
        <x:v>1225.6013353095577</x:v>
      </x:c>
      <x:c r="M384" s="14">
        <x:f t="shared" si="91"/>
        <x:v>1201.7200405633751</x:v>
      </x:c>
      <x:c r="N384" s="14">
        <x:f t="shared" si="81"/>
        <x:v>1225.6013353095577</x:v>
      </x:c>
      <x:c r="O384" s="13" t="n">
        <x:f>Arrivals!I384</x:f>
        <x:v>6.767634610026319</x:v>
      </x:c>
      <x:c r="P384" s="14">
        <x:f t="shared" si="82"/>
        <x:v>1232.3689699195841</x:v>
      </x:c>
      <x:c r="Q384" s="14">
        <x:f t="shared" si="83"/>
        <x:v>116.87623268692278</x:v>
      </x:c>
      <x:c r="R384" s="14">
        <x:f t="shared" si="84"/>
        <x:v>86.08859807689646</x:v>
      </x:c>
      <x:c r="S384" s="14">
        <x:f t="shared" si="85"/>
        <x:v>0</x:v>
      </x:c>
      <x:c r="T384" s="14">
        <x:f t="shared" si="86"/>
        <x:v>0</x:v>
      </x:c>
      <x:c r="U384" s="14">
        <x:f t="shared" si="87"/>
        <x:v>86.08859807689646</x:v>
      </x:c>
      <x:c r="V384" t="str">
        <x:f>IF(MOD(C384-Settings!$B$32,Settings!$B$33)&lt;Settings!$B$30,"Up","Down")</x:f>
        <x:v>Up</x:v>
      </x:c>
      <x:c r="W384" s="15" t="n">
        <x:f>IF(OR(E384&gt;Settings!$B$30,Q384&gt;Settings!$B$37),0,1)</x:f>
        <x:v>1</x:v>
      </x:c>
      <x:c r="X384" s="15" t="n">
        <x:f>IF(AND(W384=1,Q384&lt;=Settings!$B$36),1,0)</x:f>
        <x:v>1</x:v>
      </x:c>
    </x:row>
    <x:row r="385">
      <x:c r="A385">
        <x:v>4</x:v>
      </x:c>
      <x:c r="B385">
        <x:v>20</x:v>
      </x:c>
      <x:c r="C385" s="13" t="n">
        <x:f>Arrivals!F385</x:f>
        <x:v>1152.8683500141808</x:v>
      </x:c>
      <x:c r="D385" s="13" t="n">
        <x:f>Arrivals!K385</x:f>
        <x:v>300</x:v>
      </x:c>
      <x:c r="E385" s="14" t="n">
        <x:f>D385*8/Settings!$B$28+Settings!$B$29</x:f>
        <x:v>24.02</x:v>
      </x:c>
      <x:c r="F385" s="14">
        <x:f t="shared" si="77"/>
        <x:v>1152.8683500141808</x:v>
      </x:c>
      <x:c r="G385" s="14">
        <x:f t="shared" si="90"/>
        <x:v>1225.6013353095577</x:v>
      </x:c>
      <x:c r="H385" s="14">
        <x:f t="shared" si="78"/>
        <x:v>1225.6013353095577</x:v>
      </x:c>
      <x:c r="I385" s="14" t="n">
        <x:f>MOD(H385-Settings!$B$32,Settings!$B$33)</x:f>
        <x:v>505.6013353095577</x:v>
      </x:c>
      <x:c r="J385" s="14" t="n">
        <x:f>IF(I385&lt;Settings!$B$30,IF(Settings!$B$30-I385&gt;=E385,H385,H385+(Settings!$B$30-I385)+Settings!$B$31),H385+(Settings!$B$33-I385))</x:f>
        <x:v>1225.6013353095577</x:v>
      </x:c>
      <x:c r="K385" s="14">
        <x:f t="shared" si="79"/>
        <x:v>1249.6213353095577</x:v>
      </x:c>
      <x:c r="L385" s="14">
        <x:f t="shared" si="80"/>
        <x:v>1249.6213353095577</x:v>
      </x:c>
      <x:c r="M385" s="14">
        <x:f t="shared" si="91"/>
        <x:v>1232.3689699195841</x:v>
      </x:c>
      <x:c r="N385" s="14">
        <x:f t="shared" si="81"/>
        <x:v>1249.6213353095577</x:v>
      </x:c>
      <x:c r="O385" s="13" t="n">
        <x:f>Arrivals!I385</x:f>
        <x:v>4.734925276286055</x:v>
      </x:c>
      <x:c r="P385" s="14">
        <x:f t="shared" si="82"/>
        <x:v>1254.3562605858438</x:v>
      </x:c>
      <x:c r="Q385" s="14">
        <x:f t="shared" si="83"/>
        <x:v>101.48791057166295</x:v>
      </x:c>
      <x:c r="R385" s="14">
        <x:f t="shared" si="84"/>
        <x:v>72.73298529537692</x:v>
      </x:c>
      <x:c r="S385" s="14">
        <x:f t="shared" si="85"/>
        <x:v>0</x:v>
      </x:c>
      <x:c r="T385" s="14">
        <x:f t="shared" si="86"/>
        <x:v>0</x:v>
      </x:c>
      <x:c r="U385" s="14">
        <x:f t="shared" si="87"/>
        <x:v>72.73298529537692</x:v>
      </x:c>
      <x:c r="V385" t="str">
        <x:f>IF(MOD(C385-Settings!$B$32,Settings!$B$33)&lt;Settings!$B$30,"Up","Down")</x:f>
        <x:v>Up</x:v>
      </x:c>
      <x:c r="W385" s="15" t="n">
        <x:f>IF(OR(E385&gt;Settings!$B$30,Q385&gt;Settings!$B$37),0,1)</x:f>
        <x:v>1</x:v>
      </x:c>
      <x:c r="X385" s="15" t="n">
        <x:f>IF(AND(W385=1,Q385&lt;=Settings!$B$36),1,0)</x:f>
        <x:v>1</x:v>
      </x:c>
    </x:row>
    <x:row r="386">
      <x:c r="A386">
        <x:v>4</x:v>
      </x:c>
      <x:c r="B386">
        <x:v>21</x:v>
      </x:c>
      <x:c r="C386" s="13" t="n">
        <x:f>Arrivals!F386</x:f>
        <x:v>1165.6411952167355</x:v>
      </x:c>
      <x:c r="D386" s="13" t="n">
        <x:f>Arrivals!K386</x:f>
        <x:v>300</x:v>
      </x:c>
      <x:c r="E386" s="14" t="n">
        <x:f>D386*8/Settings!$B$28+Settings!$B$29</x:f>
        <x:v>24.02</x:v>
      </x:c>
      <x:c r="F386" s="14">
        <x:f t="shared" si="77"/>
        <x:v>1165.6411952167355</x:v>
      </x:c>
      <x:c r="G386" s="14">
        <x:f t="shared" si="90"/>
        <x:v>1249.6213353095577</x:v>
      </x:c>
      <x:c r="H386" s="14">
        <x:f t="shared" si="78"/>
        <x:v>1249.6213353095577</x:v>
      </x:c>
      <x:c r="I386" s="14" t="n">
        <x:f>MOD(H386-Settings!$B$32,Settings!$B$33)</x:f>
        <x:v>529.6213353095577</x:v>
      </x:c>
      <x:c r="J386" s="14" t="n">
        <x:f>IF(I386&lt;Settings!$B$30,IF(Settings!$B$30-I386&gt;=E386,H386,H386+(Settings!$B$30-I386)+Settings!$B$31),H386+(Settings!$B$33-I386))</x:f>
        <x:v>1249.6213353095577</x:v>
      </x:c>
      <x:c r="K386" s="14">
        <x:f t="shared" si="79"/>
        <x:v>1273.6413353095577</x:v>
      </x:c>
      <x:c r="L386" s="14">
        <x:f t="shared" si="80"/>
        <x:v>1273.6413353095577</x:v>
      </x:c>
      <x:c r="M386" s="14">
        <x:f t="shared" si="91"/>
        <x:v>1254.3562605858438</x:v>
      </x:c>
      <x:c r="N386" s="14">
        <x:f t="shared" si="81"/>
        <x:v>1273.6413353095577</x:v>
      </x:c>
      <x:c r="O386" s="13" t="n">
        <x:f>Arrivals!I386</x:f>
        <x:v>6.4474362891910975</x:v>
      </x:c>
      <x:c r="P386" s="14">
        <x:f t="shared" si="82"/>
        <x:v>1280.0887715987487</x:v>
      </x:c>
      <x:c r="Q386" s="14">
        <x:f t="shared" si="83"/>
        <x:v>114.44757638201327</x:v>
      </x:c>
      <x:c r="R386" s="14">
        <x:f t="shared" si="84"/>
        <x:v>83.980140092822239</x:v>
      </x:c>
      <x:c r="S386" s="14">
        <x:f t="shared" si="85"/>
        <x:v>0</x:v>
      </x:c>
      <x:c r="T386" s="14">
        <x:f t="shared" si="86"/>
        <x:v>0</x:v>
      </x:c>
      <x:c r="U386" s="14">
        <x:f t="shared" si="87"/>
        <x:v>83.980140092822239</x:v>
      </x:c>
      <x:c r="V386" t="str">
        <x:f>IF(MOD(C386-Settings!$B$32,Settings!$B$33)&lt;Settings!$B$30,"Up","Down")</x:f>
        <x:v>Up</x:v>
      </x:c>
      <x:c r="W386" s="15" t="n">
        <x:f>IF(OR(E386&gt;Settings!$B$30,Q386&gt;Settings!$B$37),0,1)</x:f>
        <x:v>1</x:v>
      </x:c>
      <x:c r="X386" s="15" t="n">
        <x:f>IF(AND(W386=1,Q386&lt;=Settings!$B$36),1,0)</x:f>
        <x:v>1</x:v>
      </x:c>
    </x:row>
    <x:row r="387">
      <x:c r="A387">
        <x:v>4</x:v>
      </x:c>
      <x:c r="B387">
        <x:v>22</x:v>
      </x:c>
      <x:c r="C387" s="13" t="n">
        <x:f>Arrivals!F387</x:f>
        <x:v>1237.8828571051574</x:v>
      </x:c>
      <x:c r="D387" s="13" t="n">
        <x:f>Arrivals!K387</x:f>
        <x:v>300</x:v>
      </x:c>
      <x:c r="E387" s="14" t="n">
        <x:f>D387*8/Settings!$B$28+Settings!$B$29</x:f>
        <x:v>24.02</x:v>
      </x:c>
      <x:c r="F387" s="14">
        <x:f t="shared" si="77"/>
        <x:v>1237.8828571051574</x:v>
      </x:c>
      <x:c r="G387" s="14">
        <x:f t="shared" si="90"/>
        <x:v>1273.6413353095577</x:v>
      </x:c>
      <x:c r="H387" s="14">
        <x:f t="shared" si="78"/>
        <x:v>1273.6413353095577</x:v>
      </x:c>
      <x:c r="I387" s="14" t="n">
        <x:f>MOD(H387-Settings!$B$32,Settings!$B$33)</x:f>
        <x:v>553.6413353095577</x:v>
      </x:c>
      <x:c r="J387" s="14" t="n">
        <x:f>IF(I387&lt;Settings!$B$30,IF(Settings!$B$30-I387&gt;=E387,H387,H387+(Settings!$B$30-I387)+Settings!$B$31),H387+(Settings!$B$33-I387))</x:f>
        <x:v>1273.6413353095577</x:v>
      </x:c>
      <x:c r="K387" s="14">
        <x:f t="shared" si="79"/>
        <x:v>1297.6613353095577</x:v>
      </x:c>
      <x:c r="L387" s="14">
        <x:f t="shared" si="80"/>
        <x:v>1297.6613353095577</x:v>
      </x:c>
      <x:c r="M387" s="14">
        <x:f t="shared" si="91"/>
        <x:v>1280.0887715987487</x:v>
      </x:c>
      <x:c r="N387" s="14">
        <x:f t="shared" si="81"/>
        <x:v>1297.6613353095577</x:v>
      </x:c>
      <x:c r="O387" s="13" t="n">
        <x:f>Arrivals!I387</x:f>
        <x:v>5.217271429595658</x:v>
      </x:c>
      <x:c r="P387" s="14">
        <x:f t="shared" si="82"/>
        <x:v>1302.8786067391534</x:v>
      </x:c>
      <x:c r="Q387" s="14">
        <x:f t="shared" si="83"/>
        <x:v>64.995749633995956</x:v>
      </x:c>
      <x:c r="R387" s="14">
        <x:f t="shared" si="84"/>
        <x:v>35.758478204400262</x:v>
      </x:c>
      <x:c r="S387" s="14">
        <x:f t="shared" si="85"/>
        <x:v>0</x:v>
      </x:c>
      <x:c r="T387" s="14">
        <x:f t="shared" si="86"/>
        <x:v>0</x:v>
      </x:c>
      <x:c r="U387" s="14">
        <x:f t="shared" si="87"/>
        <x:v>35.758478204400262</x:v>
      </x:c>
      <x:c r="V387" t="str">
        <x:f>IF(MOD(C387-Settings!$B$32,Settings!$B$33)&lt;Settings!$B$30,"Up","Down")</x:f>
        <x:v>Up</x:v>
      </x:c>
      <x:c r="W387" s="15" t="n">
        <x:f>IF(OR(E387&gt;Settings!$B$30,Q387&gt;Settings!$B$37),0,1)</x:f>
        <x:v>1</x:v>
      </x:c>
      <x:c r="X387" s="15" t="n">
        <x:f>IF(AND(W387=1,Q387&lt;=Settings!$B$36),1,0)</x:f>
        <x:v>1</x:v>
      </x:c>
    </x:row>
    <x:row r="388">
      <x:c r="A388">
        <x:v>4</x:v>
      </x:c>
      <x:c r="B388">
        <x:v>23</x:v>
      </x:c>
      <x:c r="C388" s="13" t="n">
        <x:f>Arrivals!F388</x:f>
        <x:v>1249.55421880689</x:v>
      </x:c>
      <x:c r="D388" s="13" t="n">
        <x:f>Arrivals!K388</x:f>
        <x:v>300</x:v>
      </x:c>
      <x:c r="E388" s="14" t="n">
        <x:f>D388*8/Settings!$B$28+Settings!$B$29</x:f>
        <x:v>24.02</x:v>
      </x:c>
      <x:c r="F388" s="14">
        <x:f t="shared" si="77"/>
        <x:v>1249.55421880689</x:v>
      </x:c>
      <x:c r="G388" s="14">
        <x:f t="shared" si="90"/>
        <x:v>1297.6613353095577</x:v>
      </x:c>
      <x:c r="H388" s="14">
        <x:f t="shared" si="78"/>
        <x:v>1297.6613353095577</x:v>
      </x:c>
      <x:c r="I388" s="14" t="n">
        <x:f>MOD(H388-Settings!$B$32,Settings!$B$33)</x:f>
        <x:v>577.6613353095577</x:v>
      </x:c>
      <x:c r="J388" s="14" t="n">
        <x:f>IF(I388&lt;Settings!$B$30,IF(Settings!$B$30-I388&gt;=E388,H388,H388+(Settings!$B$30-I388)+Settings!$B$31),H388+(Settings!$B$33-I388))</x:f>
        <x:v>1440</x:v>
      </x:c>
      <x:c r="K388" s="14">
        <x:f t="shared" si="79"/>
        <x:v>1464.02</x:v>
      </x:c>
      <x:c r="L388" s="14">
        <x:f t="shared" si="80"/>
        <x:v>1464.02</x:v>
      </x:c>
      <x:c r="M388" s="14">
        <x:f t="shared" si="91"/>
        <x:v>1302.8786067391534</x:v>
      </x:c>
      <x:c r="N388" s="14">
        <x:f t="shared" si="81"/>
        <x:v>1464.02</x:v>
      </x:c>
      <x:c r="O388" s="13" t="n">
        <x:f>Arrivals!I388</x:f>
        <x:v>1.3880977657314235</x:v>
      </x:c>
      <x:c r="P388" s="14">
        <x:f t="shared" si="82"/>
        <x:v>1465.4080977657313</x:v>
      </x:c>
      <x:c r="Q388" s="14">
        <x:f t="shared" si="83"/>
        <x:v>215.85387895884128</x:v>
      </x:c>
      <x:c r="R388" s="14">
        <x:f t="shared" si="84"/>
        <x:v>48.107116502667623</x:v>
      </x:c>
      <x:c r="S388" s="14">
        <x:f t="shared" si="85"/>
        <x:v>142.33866469044233</x:v>
      </x:c>
      <x:c r="T388" s="14">
        <x:f t="shared" si="86"/>
        <x:v>0</x:v>
      </x:c>
      <x:c r="U388" s="14">
        <x:f t="shared" si="87"/>
        <x:v>190.44578119310995</x:v>
      </x:c>
      <x:c r="V388" t="str">
        <x:f>IF(MOD(C388-Settings!$B$32,Settings!$B$33)&lt;Settings!$B$30,"Up","Down")</x:f>
        <x:v>Up</x:v>
      </x:c>
      <x:c r="W388" s="15" t="n">
        <x:f>IF(OR(E388&gt;Settings!$B$30,Q388&gt;Settings!$B$37),0,1)</x:f>
        <x:v>1</x:v>
      </x:c>
      <x:c r="X388" s="15" t="n">
        <x:f>IF(AND(W388=1,Q388&lt;=Settings!$B$36),1,0)</x:f>
        <x:v>0</x:v>
      </x:c>
    </x:row>
    <x:row r="389">
      <x:c r="A389">
        <x:v>4</x:v>
      </x:c>
      <x:c r="B389">
        <x:v>24</x:v>
      </x:c>
      <x:c r="C389" s="13" t="n">
        <x:f>Arrivals!F389</x:f>
        <x:v>1250.491116110979</x:v>
      </x:c>
      <x:c r="D389" s="13" t="n">
        <x:f>Arrivals!K389</x:f>
        <x:v>300</x:v>
      </x:c>
      <x:c r="E389" s="14" t="n">
        <x:f>D389*8/Settings!$B$28+Settings!$B$29</x:f>
        <x:v>24.02</x:v>
      </x:c>
      <x:c r="F389" s="14">
        <x:f t="shared" si="77"/>
        <x:v>1250.491116110979</x:v>
      </x:c>
      <x:c r="G389" s="14">
        <x:f t="shared" si="90"/>
        <x:v>1464.02</x:v>
      </x:c>
      <x:c r="H389" s="14">
        <x:f t="shared" si="78"/>
        <x:v>1464.02</x:v>
      </x:c>
      <x:c r="I389" s="14" t="n">
        <x:f>MOD(H389-Settings!$B$32,Settings!$B$33)</x:f>
        <x:v>24.019999999999982</x:v>
      </x:c>
      <x:c r="J389" s="14" t="n">
        <x:f>IF(I389&lt;Settings!$B$30,IF(Settings!$B$30-I389&gt;=E389,H389,H389+(Settings!$B$30-I389)+Settings!$B$31),H389+(Settings!$B$33-I389))</x:f>
        <x:v>1464.02</x:v>
      </x:c>
      <x:c r="K389" s="14">
        <x:f t="shared" si="79"/>
        <x:v>1488.04</x:v>
      </x:c>
      <x:c r="L389" s="14">
        <x:f t="shared" si="80"/>
        <x:v>1488.04</x:v>
      </x:c>
      <x:c r="M389" s="14">
        <x:f t="shared" si="91"/>
        <x:v>1465.4080977657313</x:v>
      </x:c>
      <x:c r="N389" s="14">
        <x:f t="shared" si="81"/>
        <x:v>1488.04</x:v>
      </x:c>
      <x:c r="O389" s="13" t="n">
        <x:f>Arrivals!I389</x:f>
        <x:v>0.05311500949150388</x:v>
      </x:c>
      <x:c r="P389" s="14">
        <x:f t="shared" si="82"/>
        <x:v>1488.0931150094914</x:v>
      </x:c>
      <x:c r="Q389" s="14">
        <x:f t="shared" si="83"/>
        <x:v>237.60199889851242</x:v>
      </x:c>
      <x:c r="R389" s="14">
        <x:f t="shared" si="84"/>
        <x:v>213.52888388902102</x:v>
      </x:c>
      <x:c r="S389" s="14">
        <x:f t="shared" si="85"/>
        <x:v>0</x:v>
      </x:c>
      <x:c r="T389" s="14">
        <x:f t="shared" si="86"/>
        <x:v>0</x:v>
      </x:c>
      <x:c r="U389" s="14">
        <x:f t="shared" si="87"/>
        <x:v>213.52888388902102</x:v>
      </x:c>
      <x:c r="V389" t="str">
        <x:f>IF(MOD(C389-Settings!$B$32,Settings!$B$33)&lt;Settings!$B$30,"Up","Down")</x:f>
        <x:v>Up</x:v>
      </x:c>
      <x:c r="W389" s="15" t="n">
        <x:f>IF(OR(E389&gt;Settings!$B$30,Q389&gt;Settings!$B$37),0,1)</x:f>
        <x:v>1</x:v>
      </x:c>
      <x:c r="X389" s="15" t="n">
        <x:f>IF(AND(W389=1,Q389&lt;=Settings!$B$36),1,0)</x:f>
        <x:v>0</x:v>
      </x:c>
    </x:row>
    <x:row r="390">
      <x:c r="A390">
        <x:v>4</x:v>
      </x:c>
      <x:c r="B390">
        <x:v>25</x:v>
      </x:c>
      <x:c r="C390" s="13" t="n">
        <x:f>Arrivals!F390</x:f>
        <x:v>1281.3585123165174</x:v>
      </x:c>
      <x:c r="D390" s="13" t="n">
        <x:f>Arrivals!K390</x:f>
        <x:v>300</x:v>
      </x:c>
      <x:c r="E390" s="14" t="n">
        <x:f>D390*8/Settings!$B$28+Settings!$B$29</x:f>
        <x:v>24.02</x:v>
      </x:c>
      <x:c r="F390" s="14" t="n">
        <x:f t="shared" ref="F390:F453" si="92">C390</x:f>
        <x:v>1281.3585123165174</x:v>
      </x:c>
      <x:c r="G390" s="14">
        <x:f t="shared" si="90"/>
        <x:v>1488.04</x:v>
      </x:c>
      <x:c r="H390" s="14" t="n">
        <x:f t="shared" ref="H390:H453" si="93">MAX(F390,G390)</x:f>
        <x:v>1488.04</x:v>
      </x:c>
      <x:c r="I390" s="14" t="n">
        <x:f>MOD(H390-Settings!$B$32,Settings!$B$33)</x:f>
        <x:v>48.039999999999964</x:v>
      </x:c>
      <x:c r="J390" s="14" t="n">
        <x:f>IF(I390&lt;Settings!$B$30,IF(Settings!$B$30-I390&gt;=E390,H390,H390+(Settings!$B$30-I390)+Settings!$B$31),H390+(Settings!$B$33-I390))</x:f>
        <x:v>1488.04</x:v>
      </x:c>
      <x:c r="K390" s="14" t="n">
        <x:f t="shared" ref="K390:K453" si="94">J390+E390</x:f>
        <x:v>1512.06</x:v>
      </x:c>
      <x:c r="L390" s="14" t="n">
        <x:f t="shared" ref="L390:L453" si="95">K390</x:f>
        <x:v>1512.06</x:v>
      </x:c>
      <x:c r="M390" s="14">
        <x:f t="shared" si="91"/>
        <x:v>1488.0931150094914</x:v>
      </x:c>
      <x:c r="N390" s="14" t="n">
        <x:f t="shared" ref="N390:N453" si="96">MAX(L390,M390)</x:f>
        <x:v>1512.06</x:v>
      </x:c>
      <x:c r="O390" s="13" t="n">
        <x:f>Arrivals!I390</x:f>
        <x:v>4.826286707418134</x:v>
      </x:c>
      <x:c r="P390" s="14" t="n">
        <x:f t="shared" ref="P390:P453" si="97">N390+O390</x:f>
        <x:v>1516.886286707418</x:v>
      </x:c>
      <x:c r="Q390" s="14" t="n">
        <x:f t="shared" ref="Q390:Q453" si="98">P390-C390</x:f>
        <x:v>235.52777439090073</x:v>
      </x:c>
      <x:c r="R390" s="14" t="n">
        <x:f t="shared" ref="R390:R453" si="99">H390-F390</x:f>
        <x:v>206.6814876834826</x:v>
      </x:c>
      <x:c r="S390" s="14" t="n">
        <x:f t="shared" ref="S390:S453" si="100">J390-H390</x:f>
        <x:v>0</x:v>
      </x:c>
      <x:c r="T390" s="14" t="n">
        <x:f t="shared" ref="T390:T453" si="101">N390-L390</x:f>
        <x:v>0</x:v>
      </x:c>
      <x:c r="U390" s="14" t="n">
        <x:f t="shared" ref="U390:U453" si="102">R390+S390+T390</x:f>
        <x:v>206.6814876834826</x:v>
      </x:c>
      <x:c r="V390" t="str">
        <x:f>IF(MOD(C390-Settings!$B$32,Settings!$B$33)&lt;Settings!$B$30,"Up","Down")</x:f>
        <x:v>Up</x:v>
      </x:c>
      <x:c r="W390" s="15" t="n">
        <x:f>IF(OR(E390&gt;Settings!$B$30,Q390&gt;Settings!$B$37),0,1)</x:f>
        <x:v>1</x:v>
      </x:c>
      <x:c r="X390" s="15" t="n">
        <x:f>IF(AND(W390=1,Q390&lt;=Settings!$B$36),1,0)</x:f>
        <x:v>0</x:v>
      </x:c>
    </x:row>
    <x:row r="391">
      <x:c r="A391">
        <x:v>4</x:v>
      </x:c>
      <x:c r="B391">
        <x:v>26</x:v>
      </x:c>
      <x:c r="C391" s="13" t="n">
        <x:f>Arrivals!F391</x:f>
        <x:v>1307.1252659243607</x:v>
      </x:c>
      <x:c r="D391" s="13" t="n">
        <x:f>Arrivals!K391</x:f>
        <x:v>300</x:v>
      </x:c>
      <x:c r="E391" s="14" t="n">
        <x:f>D391*8/Settings!$B$28+Settings!$B$29</x:f>
        <x:v>24.02</x:v>
      </x:c>
      <x:c r="F391" s="14">
        <x:f t="shared" si="92"/>
        <x:v>1307.1252659243607</x:v>
      </x:c>
      <x:c r="G391" s="14">
        <x:f t="shared" si="90"/>
        <x:v>1512.06</x:v>
      </x:c>
      <x:c r="H391" s="14">
        <x:f t="shared" si="93"/>
        <x:v>1512.06</x:v>
      </x:c>
      <x:c r="I391" s="14" t="n">
        <x:f>MOD(H391-Settings!$B$32,Settings!$B$33)</x:f>
        <x:v>72.05999999999995</x:v>
      </x:c>
      <x:c r="J391" s="14" t="n">
        <x:f>IF(I391&lt;Settings!$B$30,IF(Settings!$B$30-I391&gt;=E391,H391,H391+(Settings!$B$30-I391)+Settings!$B$31),H391+(Settings!$B$33-I391))</x:f>
        <x:v>1512.06</x:v>
      </x:c>
      <x:c r="K391" s="14">
        <x:f t="shared" si="94"/>
        <x:v>1536.08</x:v>
      </x:c>
      <x:c r="L391" s="14">
        <x:f t="shared" si="95"/>
        <x:v>1536.08</x:v>
      </x:c>
      <x:c r="M391" s="14">
        <x:f t="shared" si="91"/>
        <x:v>1516.8862867074181</x:v>
      </x:c>
      <x:c r="N391" s="14">
        <x:f t="shared" si="96"/>
        <x:v>1536.08</x:v>
      </x:c>
      <x:c r="O391" s="13" t="n">
        <x:f>Arrivals!I391</x:f>
        <x:v>17.298775144132176</x:v>
      </x:c>
      <x:c r="P391" s="14">
        <x:f t="shared" si="97"/>
        <x:v>1553.3787751441321</x:v>
      </x:c>
      <x:c r="Q391" s="14">
        <x:f t="shared" si="98"/>
        <x:v>246.25350921977133</x:v>
      </x:c>
      <x:c r="R391" s="14">
        <x:f t="shared" si="99"/>
        <x:v>204.9347340756392</x:v>
      </x:c>
      <x:c r="S391" s="14">
        <x:f t="shared" si="100"/>
        <x:v>0</x:v>
      </x:c>
      <x:c r="T391" s="14">
        <x:f t="shared" si="101"/>
        <x:v>0</x:v>
      </x:c>
      <x:c r="U391" s="14">
        <x:f t="shared" si="102"/>
        <x:v>204.9347340756392</x:v>
      </x:c>
      <x:c r="V391" t="str">
        <x:f>IF(MOD(C391-Settings!$B$32,Settings!$B$33)&lt;Settings!$B$30,"Up","Down")</x:f>
        <x:v>Up</x:v>
      </x:c>
      <x:c r="W391" s="15" t="n">
        <x:f>IF(OR(E391&gt;Settings!$B$30,Q391&gt;Settings!$B$37),0,1)</x:f>
        <x:v>1</x:v>
      </x:c>
      <x:c r="X391" s="15" t="n">
        <x:f>IF(AND(W391=1,Q391&lt;=Settings!$B$36),1,0)</x:f>
        <x:v>0</x:v>
      </x:c>
    </x:row>
    <x:row r="392">
      <x:c r="A392">
        <x:v>4</x:v>
      </x:c>
      <x:c r="B392">
        <x:v>27</x:v>
      </x:c>
      <x:c r="C392" s="13" t="n">
        <x:f>Arrivals!F392</x:f>
        <x:v>1414.8209392965111</x:v>
      </x:c>
      <x:c r="D392" s="13" t="n">
        <x:f>Arrivals!K392</x:f>
        <x:v>300</x:v>
      </x:c>
      <x:c r="E392" s="14" t="n">
        <x:f>D392*8/Settings!$B$28+Settings!$B$29</x:f>
        <x:v>24.02</x:v>
      </x:c>
      <x:c r="F392" s="14">
        <x:f t="shared" si="92"/>
        <x:v>1414.8209392965111</x:v>
      </x:c>
      <x:c r="G392" s="14">
        <x:f t="shared" si="90"/>
        <x:v>1536.08</x:v>
      </x:c>
      <x:c r="H392" s="14">
        <x:f t="shared" si="93"/>
        <x:v>1536.08</x:v>
      </x:c>
      <x:c r="I392" s="14" t="n">
        <x:f>MOD(H392-Settings!$B$32,Settings!$B$33)</x:f>
        <x:v>96.07999999999993</x:v>
      </x:c>
      <x:c r="J392" s="14" t="n">
        <x:f>IF(I392&lt;Settings!$B$30,IF(Settings!$B$30-I392&gt;=E392,H392,H392+(Settings!$B$30-I392)+Settings!$B$31),H392+(Settings!$B$33-I392))</x:f>
        <x:v>1536.08</x:v>
      </x:c>
      <x:c r="K392" s="14">
        <x:f t="shared" si="94"/>
        <x:v>1560.1</x:v>
      </x:c>
      <x:c r="L392" s="14">
        <x:f t="shared" si="95"/>
        <x:v>1560.1</x:v>
      </x:c>
      <x:c r="M392" s="14">
        <x:f t="shared" si="91"/>
        <x:v>1553.3787751441321</x:v>
      </x:c>
      <x:c r="N392" s="14">
        <x:f t="shared" si="96"/>
        <x:v>1560.1</x:v>
      </x:c>
      <x:c r="O392" s="13" t="n">
        <x:f>Arrivals!I392</x:f>
        <x:v>2.899427675520595</x:v>
      </x:c>
      <x:c r="P392" s="14">
        <x:f t="shared" si="97"/>
        <x:v>1562.9994276755206</x:v>
      </x:c>
      <x:c r="Q392" s="14">
        <x:f t="shared" si="98"/>
        <x:v>148.17848837900942</x:v>
      </x:c>
      <x:c r="R392" s="14">
        <x:f t="shared" si="99"/>
        <x:v>121.25906070348879</x:v>
      </x:c>
      <x:c r="S392" s="14">
        <x:f t="shared" si="100"/>
        <x:v>0</x:v>
      </x:c>
      <x:c r="T392" s="14">
        <x:f t="shared" si="101"/>
        <x:v>0</x:v>
      </x:c>
      <x:c r="U392" s="14">
        <x:f t="shared" si="102"/>
        <x:v>121.25906070348879</x:v>
      </x:c>
      <x:c r="V392" t="str">
        <x:f>IF(MOD(C392-Settings!$B$32,Settings!$B$33)&lt;Settings!$B$30,"Up","Down")</x:f>
        <x:v>Down</x:v>
      </x:c>
      <x:c r="W392" s="15" t="n">
        <x:f>IF(OR(E392&gt;Settings!$B$30,Q392&gt;Settings!$B$37),0,1)</x:f>
        <x:v>1</x:v>
      </x:c>
      <x:c r="X392" s="15" t="n">
        <x:f>IF(AND(W392=1,Q392&lt;=Settings!$B$36),1,0)</x:f>
        <x:v>0</x:v>
      </x:c>
    </x:row>
    <x:row r="393">
      <x:c r="A393">
        <x:v>4</x:v>
      </x:c>
      <x:c r="B393">
        <x:v>28</x:v>
      </x:c>
      <x:c r="C393" s="13" t="n">
        <x:f>Arrivals!F393</x:f>
        <x:v>1485.9812951169297</x:v>
      </x:c>
      <x:c r="D393" s="13" t="n">
        <x:f>Arrivals!K393</x:f>
        <x:v>300</x:v>
      </x:c>
      <x:c r="E393" s="14" t="n">
        <x:f>D393*8/Settings!$B$28+Settings!$B$29</x:f>
        <x:v>24.02</x:v>
      </x:c>
      <x:c r="F393" s="14">
        <x:f t="shared" si="92"/>
        <x:v>1485.9812951169297</x:v>
      </x:c>
      <x:c r="G393" s="14">
        <x:f t="shared" si="90"/>
        <x:v>1560.1</x:v>
      </x:c>
      <x:c r="H393" s="14">
        <x:f t="shared" si="93"/>
        <x:v>1560.1</x:v>
      </x:c>
      <x:c r="I393" s="14" t="n">
        <x:f>MOD(H393-Settings!$B$32,Settings!$B$33)</x:f>
        <x:v>120.09999999999991</x:v>
      </x:c>
      <x:c r="J393" s="14" t="n">
        <x:f>IF(I393&lt;Settings!$B$30,IF(Settings!$B$30-I393&gt;=E393,H393,H393+(Settings!$B$30-I393)+Settings!$B$31),H393+(Settings!$B$33-I393))</x:f>
        <x:v>1560.1</x:v>
      </x:c>
      <x:c r="K393" s="14">
        <x:f t="shared" si="94"/>
        <x:v>1584.12</x:v>
      </x:c>
      <x:c r="L393" s="14">
        <x:f t="shared" si="95"/>
        <x:v>1584.12</x:v>
      </x:c>
      <x:c r="M393" s="14">
        <x:f t="shared" si="91"/>
        <x:v>1562.9994276755206</x:v>
      </x:c>
      <x:c r="N393" s="14">
        <x:f t="shared" si="96"/>
        <x:v>1584.12</x:v>
      </x:c>
      <x:c r="O393" s="13" t="n">
        <x:f>Arrivals!I393</x:f>
        <x:v>6.284712344964607</x:v>
      </x:c>
      <x:c r="P393" s="14">
        <x:f t="shared" si="97"/>
        <x:v>1590.4047123449645</x:v>
      </x:c>
      <x:c r="Q393" s="14">
        <x:f t="shared" si="98"/>
        <x:v>104.42341722803485</x:v>
      </x:c>
      <x:c r="R393" s="14">
        <x:f t="shared" si="99"/>
        <x:v>74.118704883070222</x:v>
      </x:c>
      <x:c r="S393" s="14">
        <x:f t="shared" si="100"/>
        <x:v>0</x:v>
      </x:c>
      <x:c r="T393" s="14">
        <x:f t="shared" si="101"/>
        <x:v>0</x:v>
      </x:c>
      <x:c r="U393" s="14">
        <x:f t="shared" si="102"/>
        <x:v>74.118704883070222</x:v>
      </x:c>
      <x:c r="V393" t="str">
        <x:f>IF(MOD(C393-Settings!$B$32,Settings!$B$33)&lt;Settings!$B$30,"Up","Down")</x:f>
        <x:v>Up</x:v>
      </x:c>
      <x:c r="W393" s="15" t="n">
        <x:f>IF(OR(E393&gt;Settings!$B$30,Q393&gt;Settings!$B$37),0,1)</x:f>
        <x:v>1</x:v>
      </x:c>
      <x:c r="X393" s="15" t="n">
        <x:f>IF(AND(W393=1,Q393&lt;=Settings!$B$36),1,0)</x:f>
        <x:v>1</x:v>
      </x:c>
    </x:row>
    <x:row r="394">
      <x:c r="A394">
        <x:v>4</x:v>
      </x:c>
      <x:c r="B394">
        <x:v>29</x:v>
      </x:c>
      <x:c r="C394" s="13" t="n">
        <x:f>Arrivals!F394</x:f>
        <x:v>1526.4422657429886</x:v>
      </x:c>
      <x:c r="D394" s="13" t="n">
        <x:f>Arrivals!K394</x:f>
        <x:v>300</x:v>
      </x:c>
      <x:c r="E394" s="14" t="n">
        <x:f>D394*8/Settings!$B$28+Settings!$B$29</x:f>
        <x:v>24.02</x:v>
      </x:c>
      <x:c r="F394" s="14">
        <x:f t="shared" si="92"/>
        <x:v>1526.4422657429886</x:v>
      </x:c>
      <x:c r="G394" s="14">
        <x:f t="shared" si="90"/>
        <x:v>1584.12</x:v>
      </x:c>
      <x:c r="H394" s="14">
        <x:f t="shared" si="93"/>
        <x:v>1584.12</x:v>
      </x:c>
      <x:c r="I394" s="14" t="n">
        <x:f>MOD(H394-Settings!$B$32,Settings!$B$33)</x:f>
        <x:v>144.1199999999999</x:v>
      </x:c>
      <x:c r="J394" s="14" t="n">
        <x:f>IF(I394&lt;Settings!$B$30,IF(Settings!$B$30-I394&gt;=E394,H394,H394+(Settings!$B$30-I394)+Settings!$B$31),H394+(Settings!$B$33-I394))</x:f>
        <x:v>1584.12</x:v>
      </x:c>
      <x:c r="K394" s="14">
        <x:f t="shared" si="94"/>
        <x:v>1608.1399999999999</x:v>
      </x:c>
      <x:c r="L394" s="14">
        <x:f t="shared" si="95"/>
        <x:v>1608.1399999999999</x:v>
      </x:c>
      <x:c r="M394" s="14">
        <x:f t="shared" si="91"/>
        <x:v>1590.4047123449645</x:v>
      </x:c>
      <x:c r="N394" s="14">
        <x:f t="shared" si="96"/>
        <x:v>1608.1399999999999</x:v>
      </x:c>
      <x:c r="O394" s="13" t="n">
        <x:f>Arrivals!I394</x:f>
        <x:v>2.7846797292013785</x:v>
      </x:c>
      <x:c r="P394" s="14">
        <x:f t="shared" si="97"/>
        <x:v>1610.9246797292012</x:v>
      </x:c>
      <x:c r="Q394" s="14">
        <x:f t="shared" si="98"/>
        <x:v>84.482413986212578</x:v>
      </x:c>
      <x:c r="R394" s="14">
        <x:f t="shared" si="99"/>
        <x:v>57.677734257011252</x:v>
      </x:c>
      <x:c r="S394" s="14">
        <x:f t="shared" si="100"/>
        <x:v>0</x:v>
      </x:c>
      <x:c r="T394" s="14">
        <x:f t="shared" si="101"/>
        <x:v>0</x:v>
      </x:c>
      <x:c r="U394" s="14">
        <x:f t="shared" si="102"/>
        <x:v>57.677734257011252</x:v>
      </x:c>
      <x:c r="V394" t="str">
        <x:f>IF(MOD(C394-Settings!$B$32,Settings!$B$33)&lt;Settings!$B$30,"Up","Down")</x:f>
        <x:v>Up</x:v>
      </x:c>
      <x:c r="W394" s="15" t="n">
        <x:f>IF(OR(E394&gt;Settings!$B$30,Q394&gt;Settings!$B$37),0,1)</x:f>
        <x:v>1</x:v>
      </x:c>
      <x:c r="X394" s="15" t="n">
        <x:f>IF(AND(W394=1,Q394&lt;=Settings!$B$36),1,0)</x:f>
        <x:v>1</x:v>
      </x:c>
    </x:row>
    <x:row r="395">
      <x:c r="A395">
        <x:v>4</x:v>
      </x:c>
      <x:c r="B395">
        <x:v>30</x:v>
      </x:c>
      <x:c r="C395" s="13" t="n">
        <x:f>Arrivals!F395</x:f>
        <x:v>1528.8749504028358</x:v>
      </x:c>
      <x:c r="D395" s="13" t="n">
        <x:f>Arrivals!K395</x:f>
        <x:v>300</x:v>
      </x:c>
      <x:c r="E395" s="14" t="n">
        <x:f>D395*8/Settings!$B$28+Settings!$B$29</x:f>
        <x:v>24.02</x:v>
      </x:c>
      <x:c r="F395" s="14">
        <x:f t="shared" si="92"/>
        <x:v>1528.8749504028358</x:v>
      </x:c>
      <x:c r="G395" s="14">
        <x:f t="shared" si="90"/>
        <x:v>1608.1399999999999</x:v>
      </x:c>
      <x:c r="H395" s="14">
        <x:f t="shared" si="93"/>
        <x:v>1608.1399999999999</x:v>
      </x:c>
      <x:c r="I395" s="14" t="n">
        <x:f>MOD(H395-Settings!$B$32,Settings!$B$33)</x:f>
        <x:v>168.13999999999987</x:v>
      </x:c>
      <x:c r="J395" s="14" t="n">
        <x:f>IF(I395&lt;Settings!$B$30,IF(Settings!$B$30-I395&gt;=E395,H395,H395+(Settings!$B$30-I395)+Settings!$B$31),H395+(Settings!$B$33-I395))</x:f>
        <x:v>1608.1399999999999</x:v>
      </x:c>
      <x:c r="K395" s="14">
        <x:f t="shared" si="94"/>
        <x:v>1632.1599999999999</x:v>
      </x:c>
      <x:c r="L395" s="14">
        <x:f t="shared" si="95"/>
        <x:v>1632.1599999999999</x:v>
      </x:c>
      <x:c r="M395" s="14">
        <x:f t="shared" si="91"/>
        <x:v>1610.9246797292012</x:v>
      </x:c>
      <x:c r="N395" s="14">
        <x:f t="shared" si="96"/>
        <x:v>1632.1599999999999</x:v>
      </x:c>
      <x:c r="O395" s="13" t="n">
        <x:f>Arrivals!I395</x:f>
        <x:v>7.961077623506973</x:v>
      </x:c>
      <x:c r="P395" s="14">
        <x:f t="shared" si="97"/>
        <x:v>1640.1210776235068</x:v>
      </x:c>
      <x:c r="Q395" s="14">
        <x:f t="shared" si="98"/>
        <x:v>111.24612722067104</x:v>
      </x:c>
      <x:c r="R395" s="14">
        <x:f t="shared" si="99"/>
        <x:v>79.265049597164079</x:v>
      </x:c>
      <x:c r="S395" s="14">
        <x:f t="shared" si="100"/>
        <x:v>0</x:v>
      </x:c>
      <x:c r="T395" s="14">
        <x:f t="shared" si="101"/>
        <x:v>0</x:v>
      </x:c>
      <x:c r="U395" s="14">
        <x:f t="shared" si="102"/>
        <x:v>79.265049597164079</x:v>
      </x:c>
      <x:c r="V395" t="str">
        <x:f>IF(MOD(C395-Settings!$B$32,Settings!$B$33)&lt;Settings!$B$30,"Up","Down")</x:f>
        <x:v>Up</x:v>
      </x:c>
      <x:c r="W395" s="15" t="n">
        <x:f>IF(OR(E395&gt;Settings!$B$30,Q395&gt;Settings!$B$37),0,1)</x:f>
        <x:v>1</x:v>
      </x:c>
      <x:c r="X395" s="15" t="n">
        <x:f>IF(AND(W395=1,Q395&lt;=Settings!$B$36),1,0)</x:f>
        <x:v>1</x:v>
      </x:c>
    </x:row>
    <x:row r="396">
      <x:c r="A396">
        <x:v>4</x:v>
      </x:c>
      <x:c r="B396">
        <x:v>31</x:v>
      </x:c>
      <x:c r="C396" s="13" t="n">
        <x:f>Arrivals!F396</x:f>
        <x:v>1627.2767100408482</x:v>
      </x:c>
      <x:c r="D396" s="13" t="n">
        <x:f>Arrivals!K396</x:f>
        <x:v>300</x:v>
      </x:c>
      <x:c r="E396" s="14" t="n">
        <x:f>D396*8/Settings!$B$28+Settings!$B$29</x:f>
        <x:v>24.02</x:v>
      </x:c>
      <x:c r="F396" s="14">
        <x:f t="shared" si="92"/>
        <x:v>1627.2767100408482</x:v>
      </x:c>
      <x:c r="G396" s="14">
        <x:f t="shared" si="90"/>
        <x:v>1632.1599999999999</x:v>
      </x:c>
      <x:c r="H396" s="14">
        <x:f t="shared" si="93"/>
        <x:v>1632.1599999999999</x:v>
      </x:c>
      <x:c r="I396" s="14" t="n">
        <x:f>MOD(H396-Settings!$B$32,Settings!$B$33)</x:f>
        <x:v>192.15999999999985</x:v>
      </x:c>
      <x:c r="J396" s="14" t="n">
        <x:f>IF(I396&lt;Settings!$B$30,IF(Settings!$B$30-I396&gt;=E396,H396,H396+(Settings!$B$30-I396)+Settings!$B$31),H396+(Settings!$B$33-I396))</x:f>
        <x:v>1632.1599999999999</x:v>
      </x:c>
      <x:c r="K396" s="14">
        <x:f t="shared" si="94"/>
        <x:v>1656.1799999999998</x:v>
      </x:c>
      <x:c r="L396" s="14">
        <x:f t="shared" si="95"/>
        <x:v>1656.1799999999998</x:v>
      </x:c>
      <x:c r="M396" s="14">
        <x:f t="shared" si="91"/>
        <x:v>1640.1210776235068</x:v>
      </x:c>
      <x:c r="N396" s="14">
        <x:f t="shared" si="96"/>
        <x:v>1656.1799999999998</x:v>
      </x:c>
      <x:c r="O396" s="13" t="n">
        <x:f>Arrivals!I396</x:f>
        <x:v>0.7881736343726089</x:v>
      </x:c>
      <x:c r="P396" s="14">
        <x:f t="shared" si="97"/>
        <x:v>1656.9681736343725</x:v>
      </x:c>
      <x:c r="Q396" s="14">
        <x:f t="shared" si="98"/>
        <x:v>29.691463593524304</x:v>
      </x:c>
      <x:c r="R396" s="14">
        <x:f t="shared" si="99"/>
        <x:v>4.8832899591516252</x:v>
      </x:c>
      <x:c r="S396" s="14">
        <x:f t="shared" si="100"/>
        <x:v>0</x:v>
      </x:c>
      <x:c r="T396" s="14">
        <x:f t="shared" si="101"/>
        <x:v>0</x:v>
      </x:c>
      <x:c r="U396" s="14">
        <x:f t="shared" si="102"/>
        <x:v>4.8832899591516252</x:v>
      </x:c>
      <x:c r="V396" t="str">
        <x:f>IF(MOD(C396-Settings!$B$32,Settings!$B$33)&lt;Settings!$B$30,"Up","Down")</x:f>
        <x:v>Up</x:v>
      </x:c>
      <x:c r="W396" s="15" t="n">
        <x:f>IF(OR(E396&gt;Settings!$B$30,Q396&gt;Settings!$B$37),0,1)</x:f>
        <x:v>1</x:v>
      </x:c>
      <x:c r="X396" s="15" t="n">
        <x:f>IF(AND(W396=1,Q396&lt;=Settings!$B$36),1,0)</x:f>
        <x:v>1</x:v>
      </x:c>
    </x:row>
    <x:row r="397">
      <x:c r="A397">
        <x:v>4</x:v>
      </x:c>
      <x:c r="B397">
        <x:v>32</x:v>
      </x:c>
      <x:c r="C397" s="13" t="n">
        <x:f>Arrivals!F397</x:f>
        <x:v>1751.1103359634094</x:v>
      </x:c>
      <x:c r="D397" s="13" t="n">
        <x:f>Arrivals!K397</x:f>
        <x:v>300</x:v>
      </x:c>
      <x:c r="E397" s="14" t="n">
        <x:f>D397*8/Settings!$B$28+Settings!$B$29</x:f>
        <x:v>24.02</x:v>
      </x:c>
      <x:c r="F397" s="14">
        <x:f t="shared" si="92"/>
        <x:v>1751.1103359634094</x:v>
      </x:c>
      <x:c r="G397" s="14">
        <x:f t="shared" si="90"/>
        <x:v>1656.1799999999998</x:v>
      </x:c>
      <x:c r="H397" s="14">
        <x:f t="shared" si="93"/>
        <x:v>1751.1103359634094</x:v>
      </x:c>
      <x:c r="I397" s="14" t="n">
        <x:f>MOD(H397-Settings!$B$32,Settings!$B$33)</x:f>
        <x:v>311.1103359634094</x:v>
      </x:c>
      <x:c r="J397" s="14" t="n">
        <x:f>IF(I397&lt;Settings!$B$30,IF(Settings!$B$30-I397&gt;=E397,H397,H397+(Settings!$B$30-I397)+Settings!$B$31),H397+(Settings!$B$33-I397))</x:f>
        <x:v>1751.1103359634094</x:v>
      </x:c>
      <x:c r="K397" s="14">
        <x:f t="shared" si="94"/>
        <x:v>1775.1303359634094</x:v>
      </x:c>
      <x:c r="L397" s="14">
        <x:f t="shared" si="95"/>
        <x:v>1775.1303359634094</x:v>
      </x:c>
      <x:c r="M397" s="14">
        <x:f t="shared" si="91"/>
        <x:v>1656.9681736343725</x:v>
      </x:c>
      <x:c r="N397" s="14">
        <x:f t="shared" si="96"/>
        <x:v>1775.1303359634094</x:v>
      </x:c>
      <x:c r="O397" s="13" t="n">
        <x:f>Arrivals!I397</x:f>
        <x:v>7.538855804024325</x:v>
      </x:c>
      <x:c r="P397" s="14">
        <x:f t="shared" si="97"/>
        <x:v>1782.6691917674336</x:v>
      </x:c>
      <x:c r="Q397" s="14">
        <x:f t="shared" si="98"/>
        <x:v>31.558855804024233</x:v>
      </x:c>
      <x:c r="R397" s="14">
        <x:f t="shared" si="99"/>
        <x:v>0</x:v>
      </x:c>
      <x:c r="S397" s="14">
        <x:f t="shared" si="100"/>
        <x:v>0</x:v>
      </x:c>
      <x:c r="T397" s="14">
        <x:f t="shared" si="101"/>
        <x:v>0</x:v>
      </x:c>
      <x:c r="U397" s="14">
        <x:f t="shared" si="102"/>
        <x:v>0</x:v>
      </x:c>
      <x:c r="V397" t="str">
        <x:f>IF(MOD(C397-Settings!$B$32,Settings!$B$33)&lt;Settings!$B$30,"Up","Down")</x:f>
        <x:v>Up</x:v>
      </x:c>
      <x:c r="W397" s="15" t="n">
        <x:f>IF(OR(E397&gt;Settings!$B$30,Q397&gt;Settings!$B$37),0,1)</x:f>
        <x:v>1</x:v>
      </x:c>
      <x:c r="X397" s="15" t="n">
        <x:f>IF(AND(W397=1,Q397&lt;=Settings!$B$36),1,0)</x:f>
        <x:v>1</x:v>
      </x:c>
    </x:row>
    <x:row r="398">
      <x:c r="A398">
        <x:v>4</x:v>
      </x:c>
      <x:c r="B398">
        <x:v>33</x:v>
      </x:c>
      <x:c r="C398" s="13" t="n">
        <x:f>Arrivals!F398</x:f>
        <x:v>1764.9369356975424</x:v>
      </x:c>
      <x:c r="D398" s="13" t="n">
        <x:f>Arrivals!K398</x:f>
        <x:v>300</x:v>
      </x:c>
      <x:c r="E398" s="14" t="n">
        <x:f>D398*8/Settings!$B$28+Settings!$B$29</x:f>
        <x:v>24.02</x:v>
      </x:c>
      <x:c r="F398" s="14">
        <x:f t="shared" si="92"/>
        <x:v>1764.9369356975424</x:v>
      </x:c>
      <x:c r="G398" s="14">
        <x:f t="shared" si="90"/>
        <x:v>1775.1303359634094</x:v>
      </x:c>
      <x:c r="H398" s="14">
        <x:f t="shared" si="93"/>
        <x:v>1775.1303359634094</x:v>
      </x:c>
      <x:c r="I398" s="14" t="n">
        <x:f>MOD(H398-Settings!$B$32,Settings!$B$33)</x:f>
        <x:v>335.1303359634094</x:v>
      </x:c>
      <x:c r="J398" s="14" t="n">
        <x:f>IF(I398&lt;Settings!$B$30,IF(Settings!$B$30-I398&gt;=E398,H398,H398+(Settings!$B$30-I398)+Settings!$B$31),H398+(Settings!$B$33-I398))</x:f>
        <x:v>1775.1303359634094</x:v>
      </x:c>
      <x:c r="K398" s="14">
        <x:f t="shared" si="94"/>
        <x:v>1799.1503359634094</x:v>
      </x:c>
      <x:c r="L398" s="14">
        <x:f t="shared" si="95"/>
        <x:v>1799.1503359634094</x:v>
      </x:c>
      <x:c r="M398" s="14">
        <x:f t="shared" si="91"/>
        <x:v>1782.6691917674336</x:v>
      </x:c>
      <x:c r="N398" s="14">
        <x:f t="shared" si="96"/>
        <x:v>1799.1503359634094</x:v>
      </x:c>
      <x:c r="O398" s="13" t="n">
        <x:f>Arrivals!I398</x:f>
        <x:v>2.6076870813354436</x:v>
      </x:c>
      <x:c r="P398" s="14">
        <x:f t="shared" si="97"/>
        <x:v>1801.7580230447447</x:v>
      </x:c>
      <x:c r="Q398" s="14">
        <x:f t="shared" si="98"/>
        <x:v>36.821087347202365</x:v>
      </x:c>
      <x:c r="R398" s="14">
        <x:f t="shared" si="99"/>
        <x:v>10.193400265867012</x:v>
      </x:c>
      <x:c r="S398" s="14">
        <x:f t="shared" si="100"/>
        <x:v>0</x:v>
      </x:c>
      <x:c r="T398" s="14">
        <x:f t="shared" si="101"/>
        <x:v>0</x:v>
      </x:c>
      <x:c r="U398" s="14">
        <x:f t="shared" si="102"/>
        <x:v>10.193400265867012</x:v>
      </x:c>
      <x:c r="V398" t="str">
        <x:f>IF(MOD(C398-Settings!$B$32,Settings!$B$33)&lt;Settings!$B$30,"Up","Down")</x:f>
        <x:v>Up</x:v>
      </x:c>
      <x:c r="W398" s="15" t="n">
        <x:f>IF(OR(E398&gt;Settings!$B$30,Q398&gt;Settings!$B$37),0,1)</x:f>
        <x:v>1</x:v>
      </x:c>
      <x:c r="X398" s="15" t="n">
        <x:f>IF(AND(W398=1,Q398&lt;=Settings!$B$36),1,0)</x:f>
        <x:v>1</x:v>
      </x:c>
    </x:row>
    <x:row r="399">
      <x:c r="A399">
        <x:v>4</x:v>
      </x:c>
      <x:c r="B399">
        <x:v>34</x:v>
      </x:c>
      <x:c r="C399" s="13" t="n">
        <x:f>Arrivals!F399</x:f>
        <x:v>1777.7674114483686</x:v>
      </x:c>
      <x:c r="D399" s="13" t="n">
        <x:f>Arrivals!K399</x:f>
        <x:v>300</x:v>
      </x:c>
      <x:c r="E399" s="14" t="n">
        <x:f>D399*8/Settings!$B$28+Settings!$B$29</x:f>
        <x:v>24.02</x:v>
      </x:c>
      <x:c r="F399" s="14">
        <x:f t="shared" si="92"/>
        <x:v>1777.7674114483686</x:v>
      </x:c>
      <x:c r="G399" s="14" t="n">
        <x:f t="shared" ref="G399:G430" si="103">K398</x:f>
        <x:v>1799.1503359634094</x:v>
      </x:c>
      <x:c r="H399" s="14">
        <x:f t="shared" si="93"/>
        <x:v>1799.1503359634094</x:v>
      </x:c>
      <x:c r="I399" s="14" t="n">
        <x:f>MOD(H399-Settings!$B$32,Settings!$B$33)</x:f>
        <x:v>359.15033596340936</x:v>
      </x:c>
      <x:c r="J399" s="14" t="n">
        <x:f>IF(I399&lt;Settings!$B$30,IF(Settings!$B$30-I399&gt;=E399,H399,H399+(Settings!$B$30-I399)+Settings!$B$31),H399+(Settings!$B$33-I399))</x:f>
        <x:v>1799.1503359634094</x:v>
      </x:c>
      <x:c r="K399" s="14">
        <x:f t="shared" si="94"/>
        <x:v>1823.1703359634093</x:v>
      </x:c>
      <x:c r="L399" s="14">
        <x:f t="shared" si="95"/>
        <x:v>1823.1703359634093</x:v>
      </x:c>
      <x:c r="M399" s="14" t="n">
        <x:f t="shared" ref="M399:M430" si="104">P398</x:f>
        <x:v>1801.7580230447447</x:v>
      </x:c>
      <x:c r="N399" s="14">
        <x:f t="shared" si="96"/>
        <x:v>1823.1703359634093</x:v>
      </x:c>
      <x:c r="O399" s="13" t="n">
        <x:f>Arrivals!I399</x:f>
        <x:v>6.90604605371337</x:v>
      </x:c>
      <x:c r="P399" s="14">
        <x:f t="shared" si="97"/>
        <x:v>1830.0763820171228</x:v>
      </x:c>
      <x:c r="Q399" s="14">
        <x:f t="shared" si="98"/>
        <x:v>52.308970568754148</x:v>
      </x:c>
      <x:c r="R399" s="14">
        <x:f t="shared" si="99"/>
        <x:v>21.382924515040713</x:v>
      </x:c>
      <x:c r="S399" s="14">
        <x:f t="shared" si="100"/>
        <x:v>0</x:v>
      </x:c>
      <x:c r="T399" s="14">
        <x:f t="shared" si="101"/>
        <x:v>0</x:v>
      </x:c>
      <x:c r="U399" s="14">
        <x:f t="shared" si="102"/>
        <x:v>21.382924515040713</x:v>
      </x:c>
      <x:c r="V399" t="str">
        <x:f>IF(MOD(C399-Settings!$B$32,Settings!$B$33)&lt;Settings!$B$30,"Up","Down")</x:f>
        <x:v>Up</x:v>
      </x:c>
      <x:c r="W399" s="15" t="n">
        <x:f>IF(OR(E399&gt;Settings!$B$30,Q399&gt;Settings!$B$37),0,1)</x:f>
        <x:v>1</x:v>
      </x:c>
      <x:c r="X399" s="15" t="n">
        <x:f>IF(AND(W399=1,Q399&lt;=Settings!$B$36),1,0)</x:f>
        <x:v>1</x:v>
      </x:c>
    </x:row>
    <x:row r="400">
      <x:c r="A400">
        <x:v>4</x:v>
      </x:c>
      <x:c r="B400">
        <x:v>35</x:v>
      </x:c>
      <x:c r="C400" s="13" t="n">
        <x:f>Arrivals!F400</x:f>
        <x:v>1858.9613781104504</x:v>
      </x:c>
      <x:c r="D400" s="13" t="n">
        <x:f>Arrivals!K400</x:f>
        <x:v>300</x:v>
      </x:c>
      <x:c r="E400" s="14" t="n">
        <x:f>D400*8/Settings!$B$28+Settings!$B$29</x:f>
        <x:v>24.02</x:v>
      </x:c>
      <x:c r="F400" s="14">
        <x:f t="shared" si="92"/>
        <x:v>1858.9613781104504</x:v>
      </x:c>
      <x:c r="G400" s="14">
        <x:f t="shared" si="103"/>
        <x:v>1823.1703359634093</x:v>
      </x:c>
      <x:c r="H400" s="14">
        <x:f t="shared" si="93"/>
        <x:v>1858.9613781104504</x:v>
      </x:c>
      <x:c r="I400" s="14" t="n">
        <x:f>MOD(H400-Settings!$B$32,Settings!$B$33)</x:f>
        <x:v>418.96137811045037</x:v>
      </x:c>
      <x:c r="J400" s="14" t="n">
        <x:f>IF(I400&lt;Settings!$B$30,IF(Settings!$B$30-I400&gt;=E400,H400,H400+(Settings!$B$30-I400)+Settings!$B$31),H400+(Settings!$B$33-I400))</x:f>
        <x:v>1858.9613781104504</x:v>
      </x:c>
      <x:c r="K400" s="14">
        <x:f t="shared" si="94"/>
        <x:v>1882.9813781104504</x:v>
      </x:c>
      <x:c r="L400" s="14">
        <x:f t="shared" si="95"/>
        <x:v>1882.9813781104504</x:v>
      </x:c>
      <x:c r="M400" s="14">
        <x:f t="shared" si="104"/>
        <x:v>1830.0763820171228</x:v>
      </x:c>
      <x:c r="N400" s="14">
        <x:f t="shared" si="96"/>
        <x:v>1882.9813781104504</x:v>
      </x:c>
      <x:c r="O400" s="13" t="n">
        <x:f>Arrivals!I400</x:f>
        <x:v>13.819544352904456</x:v>
      </x:c>
      <x:c r="P400" s="14">
        <x:f t="shared" si="97"/>
        <x:v>1896.8009224633547</x:v>
      </x:c>
      <x:c r="Q400" s="14">
        <x:f t="shared" si="98"/>
        <x:v>37.83954435290434</x:v>
      </x:c>
      <x:c r="R400" s="14">
        <x:f t="shared" si="99"/>
        <x:v>0</x:v>
      </x:c>
      <x:c r="S400" s="14">
        <x:f t="shared" si="100"/>
        <x:v>0</x:v>
      </x:c>
      <x:c r="T400" s="14">
        <x:f t="shared" si="101"/>
        <x:v>0</x:v>
      </x:c>
      <x:c r="U400" s="14">
        <x:f t="shared" si="102"/>
        <x:v>0</x:v>
      </x:c>
      <x:c r="V400" t="str">
        <x:f>IF(MOD(C400-Settings!$B$32,Settings!$B$33)&lt;Settings!$B$30,"Up","Down")</x:f>
        <x:v>Up</x:v>
      </x:c>
      <x:c r="W400" s="15" t="n">
        <x:f>IF(OR(E400&gt;Settings!$B$30,Q400&gt;Settings!$B$37),0,1)</x:f>
        <x:v>1</x:v>
      </x:c>
      <x:c r="X400" s="15" t="n">
        <x:f>IF(AND(W400=1,Q400&lt;=Settings!$B$36),1,0)</x:f>
        <x:v>1</x:v>
      </x:c>
    </x:row>
    <x:row r="401">
      <x:c r="A401">
        <x:v>4</x:v>
      </x:c>
      <x:c r="B401">
        <x:v>36</x:v>
      </x:c>
      <x:c r="C401" s="13" t="n">
        <x:f>Arrivals!F401</x:f>
        <x:v>1859.6598622995457</x:v>
      </x:c>
      <x:c r="D401" s="13" t="n">
        <x:f>Arrivals!K401</x:f>
        <x:v>300</x:v>
      </x:c>
      <x:c r="E401" s="14" t="n">
        <x:f>D401*8/Settings!$B$28+Settings!$B$29</x:f>
        <x:v>24.02</x:v>
      </x:c>
      <x:c r="F401" s="14">
        <x:f t="shared" si="92"/>
        <x:v>1859.6598622995457</x:v>
      </x:c>
      <x:c r="G401" s="14">
        <x:f t="shared" si="103"/>
        <x:v>1882.9813781104504</x:v>
      </x:c>
      <x:c r="H401" s="14">
        <x:f t="shared" si="93"/>
        <x:v>1882.9813781104504</x:v>
      </x:c>
      <x:c r="I401" s="14" t="n">
        <x:f>MOD(H401-Settings!$B$32,Settings!$B$33)</x:f>
        <x:v>442.98137811045035</x:v>
      </x:c>
      <x:c r="J401" s="14" t="n">
        <x:f>IF(I401&lt;Settings!$B$30,IF(Settings!$B$30-I401&gt;=E401,H401,H401+(Settings!$B$30-I401)+Settings!$B$31),H401+(Settings!$B$33-I401))</x:f>
        <x:v>1882.9813781104504</x:v>
      </x:c>
      <x:c r="K401" s="14">
        <x:f t="shared" si="94"/>
        <x:v>1907.0013781104503</x:v>
      </x:c>
      <x:c r="L401" s="14">
        <x:f t="shared" si="95"/>
        <x:v>1907.0013781104503</x:v>
      </x:c>
      <x:c r="M401" s="14">
        <x:f t="shared" si="104"/>
        <x:v>1896.8009224633547</x:v>
      </x:c>
      <x:c r="N401" s="14">
        <x:f t="shared" si="96"/>
        <x:v>1907.0013781104503</x:v>
      </x:c>
      <x:c r="O401" s="13" t="n">
        <x:f>Arrivals!I401</x:f>
        <x:v>0.21232849514816496</x:v>
      </x:c>
      <x:c r="P401" s="14">
        <x:f t="shared" si="97"/>
        <x:v>1907.2137066055984</x:v>
      </x:c>
      <x:c r="Q401" s="14">
        <x:f t="shared" si="98"/>
        <x:v>47.553844306052724</x:v>
      </x:c>
      <x:c r="R401" s="14">
        <x:f t="shared" si="99"/>
        <x:v>23.321515810904657</x:v>
      </x:c>
      <x:c r="S401" s="14">
        <x:f t="shared" si="100"/>
        <x:v>0</x:v>
      </x:c>
      <x:c r="T401" s="14">
        <x:f t="shared" si="101"/>
        <x:v>0</x:v>
      </x:c>
      <x:c r="U401" s="14">
        <x:f t="shared" si="102"/>
        <x:v>23.321515810904657</x:v>
      </x:c>
      <x:c r="V401" t="str">
        <x:f>IF(MOD(C401-Settings!$B$32,Settings!$B$33)&lt;Settings!$B$30,"Up","Down")</x:f>
        <x:v>Up</x:v>
      </x:c>
      <x:c r="W401" s="15" t="n">
        <x:f>IF(OR(E401&gt;Settings!$B$30,Q401&gt;Settings!$B$37),0,1)</x:f>
        <x:v>1</x:v>
      </x:c>
      <x:c r="X401" s="15" t="n">
        <x:f>IF(AND(W401=1,Q401&lt;=Settings!$B$36),1,0)</x:f>
        <x:v>1</x:v>
      </x:c>
    </x:row>
    <x:row r="402">
      <x:c r="A402">
        <x:v>4</x:v>
      </x:c>
      <x:c r="B402">
        <x:v>37</x:v>
      </x:c>
      <x:c r="C402" s="13" t="n">
        <x:f>Arrivals!F402</x:f>
        <x:v>1904.0248863372728</x:v>
      </x:c>
      <x:c r="D402" s="13" t="n">
        <x:f>Arrivals!K402</x:f>
        <x:v>300</x:v>
      </x:c>
      <x:c r="E402" s="14" t="n">
        <x:f>D402*8/Settings!$B$28+Settings!$B$29</x:f>
        <x:v>24.02</x:v>
      </x:c>
      <x:c r="F402" s="14">
        <x:f t="shared" si="92"/>
        <x:v>1904.0248863372728</x:v>
      </x:c>
      <x:c r="G402" s="14">
        <x:f t="shared" si="103"/>
        <x:v>1907.0013781104503</x:v>
      </x:c>
      <x:c r="H402" s="14">
        <x:f t="shared" si="93"/>
        <x:v>1907.0013781104503</x:v>
      </x:c>
      <x:c r="I402" s="14" t="n">
        <x:f>MOD(H402-Settings!$B$32,Settings!$B$33)</x:f>
        <x:v>467.00137811045033</x:v>
      </x:c>
      <x:c r="J402" s="14" t="n">
        <x:f>IF(I402&lt;Settings!$B$30,IF(Settings!$B$30-I402&gt;=E402,H402,H402+(Settings!$B$30-I402)+Settings!$B$31),H402+(Settings!$B$33-I402))</x:f>
        <x:v>1907.0013781104503</x:v>
      </x:c>
      <x:c r="K402" s="14">
        <x:f t="shared" si="94"/>
        <x:v>1931.0213781104503</x:v>
      </x:c>
      <x:c r="L402" s="14">
        <x:f t="shared" si="95"/>
        <x:v>1931.0213781104503</x:v>
      </x:c>
      <x:c r="M402" s="14">
        <x:f t="shared" si="104"/>
        <x:v>1907.2137066055984</x:v>
      </x:c>
      <x:c r="N402" s="14">
        <x:f t="shared" si="96"/>
        <x:v>1931.0213781104503</x:v>
      </x:c>
      <x:c r="O402" s="13" t="n">
        <x:f>Arrivals!I402</x:f>
        <x:v>8.689113645858505</x:v>
      </x:c>
      <x:c r="P402" s="14">
        <x:f t="shared" si="97"/>
        <x:v>1939.7104917563088</x:v>
      </x:c>
      <x:c r="Q402" s="14">
        <x:f t="shared" si="98"/>
        <x:v>35.685605419035937</x:v>
      </x:c>
      <x:c r="R402" s="14">
        <x:f t="shared" si="99"/>
        <x:v>2.9764917731774858</x:v>
      </x:c>
      <x:c r="S402" s="14">
        <x:f t="shared" si="100"/>
        <x:v>0</x:v>
      </x:c>
      <x:c r="T402" s="14">
        <x:f t="shared" si="101"/>
        <x:v>0</x:v>
      </x:c>
      <x:c r="U402" s="14">
        <x:f t="shared" si="102"/>
        <x:v>2.9764917731774858</x:v>
      </x:c>
      <x:c r="V402" t="str">
        <x:f>IF(MOD(C402-Settings!$B$32,Settings!$B$33)&lt;Settings!$B$30,"Up","Down")</x:f>
        <x:v>Up</x:v>
      </x:c>
      <x:c r="W402" s="15" t="n">
        <x:f>IF(OR(E402&gt;Settings!$B$30,Q402&gt;Settings!$B$37),0,1)</x:f>
        <x:v>1</x:v>
      </x:c>
      <x:c r="X402" s="15" t="n">
        <x:f>IF(AND(W402=1,Q402&lt;=Settings!$B$36),1,0)</x:f>
        <x:v>1</x:v>
      </x:c>
    </x:row>
    <x:row r="403">
      <x:c r="A403">
        <x:v>4</x:v>
      </x:c>
      <x:c r="B403">
        <x:v>38</x:v>
      </x:c>
      <x:c r="C403" s="13" t="n">
        <x:f>Arrivals!F403</x:f>
        <x:v>1942.1863531012116</x:v>
      </x:c>
      <x:c r="D403" s="13" t="n">
        <x:f>Arrivals!K403</x:f>
        <x:v>300</x:v>
      </x:c>
      <x:c r="E403" s="14" t="n">
        <x:f>D403*8/Settings!$B$28+Settings!$B$29</x:f>
        <x:v>24.02</x:v>
      </x:c>
      <x:c r="F403" s="14">
        <x:f t="shared" si="92"/>
        <x:v>1942.1863531012116</x:v>
      </x:c>
      <x:c r="G403" s="14">
        <x:f t="shared" si="103"/>
        <x:v>1931.0213781104503</x:v>
      </x:c>
      <x:c r="H403" s="14">
        <x:f t="shared" si="93"/>
        <x:v>1942.1863531012116</x:v>
      </x:c>
      <x:c r="I403" s="14" t="n">
        <x:f>MOD(H403-Settings!$B$32,Settings!$B$33)</x:f>
        <x:v>502.1863531012116</x:v>
      </x:c>
      <x:c r="J403" s="14" t="n">
        <x:f>IF(I403&lt;Settings!$B$30,IF(Settings!$B$30-I403&gt;=E403,H403,H403+(Settings!$B$30-I403)+Settings!$B$31),H403+(Settings!$B$33-I403))</x:f>
        <x:v>1942.1863531012116</x:v>
      </x:c>
      <x:c r="K403" s="14">
        <x:f t="shared" si="94"/>
        <x:v>1966.2063531012116</x:v>
      </x:c>
      <x:c r="L403" s="14">
        <x:f t="shared" si="95"/>
        <x:v>1966.2063531012116</x:v>
      </x:c>
      <x:c r="M403" s="14">
        <x:f t="shared" si="104"/>
        <x:v>1939.7104917563088</x:v>
      </x:c>
      <x:c r="N403" s="14">
        <x:f t="shared" si="96"/>
        <x:v>1966.2063531012116</x:v>
      </x:c>
      <x:c r="O403" s="13" t="n">
        <x:f>Arrivals!I403</x:f>
        <x:v>1.938350333915189</x:v>
      </x:c>
      <x:c r="P403" s="14">
        <x:f t="shared" si="97"/>
        <x:v>1968.1447034351268</x:v>
      </x:c>
      <x:c r="Q403" s="14">
        <x:f t="shared" si="98"/>
        <x:v>25.958350333915178</x:v>
      </x:c>
      <x:c r="R403" s="14">
        <x:f t="shared" si="99"/>
        <x:v>0</x:v>
      </x:c>
      <x:c r="S403" s="14">
        <x:f t="shared" si="100"/>
        <x:v>0</x:v>
      </x:c>
      <x:c r="T403" s="14">
        <x:f t="shared" si="101"/>
        <x:v>0</x:v>
      </x:c>
      <x:c r="U403" s="14">
        <x:f t="shared" si="102"/>
        <x:v>0</x:v>
      </x:c>
      <x:c r="V403" t="str">
        <x:f>IF(MOD(C403-Settings!$B$32,Settings!$B$33)&lt;Settings!$B$30,"Up","Down")</x:f>
        <x:v>Up</x:v>
      </x:c>
      <x:c r="W403" s="15" t="n">
        <x:f>IF(OR(E403&gt;Settings!$B$30,Q403&gt;Settings!$B$37),0,1)</x:f>
        <x:v>1</x:v>
      </x:c>
      <x:c r="X403" s="15" t="n">
        <x:f>IF(AND(W403=1,Q403&lt;=Settings!$B$36),1,0)</x:f>
        <x:v>1</x:v>
      </x:c>
    </x:row>
    <x:row r="404">
      <x:c r="A404">
        <x:v>4</x:v>
      </x:c>
      <x:c r="B404">
        <x:v>39</x:v>
      </x:c>
      <x:c r="C404" s="13" t="n">
        <x:f>Arrivals!F404</x:f>
        <x:v>1983.0515784236688</x:v>
      </x:c>
      <x:c r="D404" s="13" t="n">
        <x:f>Arrivals!K404</x:f>
        <x:v>300</x:v>
      </x:c>
      <x:c r="E404" s="14" t="n">
        <x:f>D404*8/Settings!$B$28+Settings!$B$29</x:f>
        <x:v>24.02</x:v>
      </x:c>
      <x:c r="F404" s="14">
        <x:f t="shared" si="92"/>
        <x:v>1983.0515784236688</x:v>
      </x:c>
      <x:c r="G404" s="14">
        <x:f t="shared" si="103"/>
        <x:v>1966.2063531012116</x:v>
      </x:c>
      <x:c r="H404" s="14">
        <x:f t="shared" si="93"/>
        <x:v>1983.0515784236688</x:v>
      </x:c>
      <x:c r="I404" s="14" t="n">
        <x:f>MOD(H404-Settings!$B$32,Settings!$B$33)</x:f>
        <x:v>543.0515784236688</x:v>
      </x:c>
      <x:c r="J404" s="14" t="n">
        <x:f>IF(I404&lt;Settings!$B$30,IF(Settings!$B$30-I404&gt;=E404,H404,H404+(Settings!$B$30-I404)+Settings!$B$31),H404+(Settings!$B$33-I404))</x:f>
        <x:v>1983.0515784236688</x:v>
      </x:c>
      <x:c r="K404" s="14">
        <x:f t="shared" si="94"/>
        <x:v>2007.0715784236688</x:v>
      </x:c>
      <x:c r="L404" s="14">
        <x:f t="shared" si="95"/>
        <x:v>2007.0715784236688</x:v>
      </x:c>
      <x:c r="M404" s="14">
        <x:f t="shared" si="104"/>
        <x:v>1968.1447034351268</x:v>
      </x:c>
      <x:c r="N404" s="14">
        <x:f t="shared" si="96"/>
        <x:v>2007.0715784236688</x:v>
      </x:c>
      <x:c r="O404" s="13" t="n">
        <x:f>Arrivals!I404</x:f>
        <x:v>4.9327588856473605</x:v>
      </x:c>
      <x:c r="P404" s="14">
        <x:f t="shared" si="97"/>
        <x:v>2012.0043373093163</x:v>
      </x:c>
      <x:c r="Q404" s="14">
        <x:f t="shared" si="98"/>
        <x:v>28.952758885647427</x:v>
      </x:c>
      <x:c r="R404" s="14">
        <x:f t="shared" si="99"/>
        <x:v>0</x:v>
      </x:c>
      <x:c r="S404" s="14">
        <x:f t="shared" si="100"/>
        <x:v>0</x:v>
      </x:c>
      <x:c r="T404" s="14">
        <x:f t="shared" si="101"/>
        <x:v>0</x:v>
      </x:c>
      <x:c r="U404" s="14">
        <x:f t="shared" si="102"/>
        <x:v>0</x:v>
      </x:c>
      <x:c r="V404" t="str">
        <x:f>IF(MOD(C404-Settings!$B$32,Settings!$B$33)&lt;Settings!$B$30,"Up","Down")</x:f>
        <x:v>Up</x:v>
      </x:c>
      <x:c r="W404" s="15" t="n">
        <x:f>IF(OR(E404&gt;Settings!$B$30,Q404&gt;Settings!$B$37),0,1)</x:f>
        <x:v>1</x:v>
      </x:c>
      <x:c r="X404" s="15" t="n">
        <x:f>IF(AND(W404=1,Q404&lt;=Settings!$B$36),1,0)</x:f>
        <x:v>1</x:v>
      </x:c>
    </x:row>
    <x:row r="405">
      <x:c r="A405">
        <x:v>4</x:v>
      </x:c>
      <x:c r="B405">
        <x:v>40</x:v>
      </x:c>
      <x:c r="C405" s="13" t="n">
        <x:f>Arrivals!F405</x:f>
        <x:v>2029.5686118242688</x:v>
      </x:c>
      <x:c r="D405" s="13" t="n">
        <x:f>Arrivals!K405</x:f>
        <x:v>300</x:v>
      </x:c>
      <x:c r="E405" s="14" t="n">
        <x:f>D405*8/Settings!$B$28+Settings!$B$29</x:f>
        <x:v>24.02</x:v>
      </x:c>
      <x:c r="F405" s="14">
        <x:f t="shared" si="92"/>
        <x:v>2029.5686118242688</x:v>
      </x:c>
      <x:c r="G405" s="14">
        <x:f t="shared" si="103"/>
        <x:v>2007.0715784236688</x:v>
      </x:c>
      <x:c r="H405" s="14">
        <x:f t="shared" si="93"/>
        <x:v>2029.5686118242688</x:v>
      </x:c>
      <x:c r="I405" s="14" t="n">
        <x:f>MOD(H405-Settings!$B$32,Settings!$B$33)</x:f>
        <x:v>589.5686118242688</x:v>
      </x:c>
      <x:c r="J405" s="14" t="n">
        <x:f>IF(I405&lt;Settings!$B$30,IF(Settings!$B$30-I405&gt;=E405,H405,H405+(Settings!$B$30-I405)+Settings!$B$31),H405+(Settings!$B$33-I405))</x:f>
        <x:v>2160</x:v>
      </x:c>
      <x:c r="K405" s="14">
        <x:f t="shared" si="94"/>
        <x:v>2184.02</x:v>
      </x:c>
      <x:c r="L405" s="14">
        <x:f t="shared" si="95"/>
        <x:v>2184.02</x:v>
      </x:c>
      <x:c r="M405" s="14">
        <x:f t="shared" si="104"/>
        <x:v>2012.0043373093163</x:v>
      </x:c>
      <x:c r="N405" s="14">
        <x:f t="shared" si="96"/>
        <x:v>2184.02</x:v>
      </x:c>
      <x:c r="O405" s="13" t="n">
        <x:f>Arrivals!I405</x:f>
        <x:v>0.34826927022301846</x:v>
      </x:c>
      <x:c r="P405" s="14">
        <x:f t="shared" si="97"/>
        <x:v>2184.3682692702232</x:v>
      </x:c>
      <x:c r="Q405" s="14">
        <x:f t="shared" si="98"/>
        <x:v>154.79965744595438</x:v>
      </x:c>
      <x:c r="R405" s="14">
        <x:f t="shared" si="99"/>
        <x:v>0</x:v>
      </x:c>
      <x:c r="S405" s="14">
        <x:f t="shared" si="100"/>
        <x:v>130.43138817573117</x:v>
      </x:c>
      <x:c r="T405" s="14">
        <x:f t="shared" si="101"/>
        <x:v>0</x:v>
      </x:c>
      <x:c r="U405" s="14">
        <x:f t="shared" si="102"/>
        <x:v>130.43138817573117</x:v>
      </x:c>
      <x:c r="V405" t="str">
        <x:f>IF(MOD(C405-Settings!$B$32,Settings!$B$33)&lt;Settings!$B$30,"Up","Down")</x:f>
        <x:v>Up</x:v>
      </x:c>
      <x:c r="W405" s="15" t="n">
        <x:f>IF(OR(E405&gt;Settings!$B$30,Q405&gt;Settings!$B$37),0,1)</x:f>
        <x:v>1</x:v>
      </x:c>
      <x:c r="X405" s="15" t="n">
        <x:f>IF(AND(W405=1,Q405&lt;=Settings!$B$36),1,0)</x:f>
        <x:v>0</x:v>
      </x:c>
    </x:row>
    <x:row r="406">
      <x:c r="A406">
        <x:v>4</x:v>
      </x:c>
      <x:c r="B406">
        <x:v>41</x:v>
      </x:c>
      <x:c r="C406" s="13" t="n">
        <x:f>Arrivals!F406</x:f>
        <x:v>2039.2784578875949</x:v>
      </x:c>
      <x:c r="D406" s="13" t="n">
        <x:f>Arrivals!K406</x:f>
        <x:v>300</x:v>
      </x:c>
      <x:c r="E406" s="14" t="n">
        <x:f>D406*8/Settings!$B$28+Settings!$B$29</x:f>
        <x:v>24.02</x:v>
      </x:c>
      <x:c r="F406" s="14">
        <x:f t="shared" si="92"/>
        <x:v>2039.2784578875949</x:v>
      </x:c>
      <x:c r="G406" s="14">
        <x:f t="shared" si="103"/>
        <x:v>2184.02</x:v>
      </x:c>
      <x:c r="H406" s="14">
        <x:f t="shared" si="93"/>
        <x:v>2184.02</x:v>
      </x:c>
      <x:c r="I406" s="14" t="n">
        <x:f>MOD(H406-Settings!$B$32,Settings!$B$33)</x:f>
        <x:v>24.019999999999982</x:v>
      </x:c>
      <x:c r="J406" s="14" t="n">
        <x:f>IF(I406&lt;Settings!$B$30,IF(Settings!$B$30-I406&gt;=E406,H406,H406+(Settings!$B$30-I406)+Settings!$B$31),H406+(Settings!$B$33-I406))</x:f>
        <x:v>2184.02</x:v>
      </x:c>
      <x:c r="K406" s="14">
        <x:f t="shared" si="94"/>
        <x:v>2208.04</x:v>
      </x:c>
      <x:c r="L406" s="14">
        <x:f t="shared" si="95"/>
        <x:v>2208.04</x:v>
      </x:c>
      <x:c r="M406" s="14">
        <x:f t="shared" si="104"/>
        <x:v>2184.3682692702232</x:v>
      </x:c>
      <x:c r="N406" s="14">
        <x:f t="shared" si="96"/>
        <x:v>2208.04</x:v>
      </x:c>
      <x:c r="O406" s="13" t="n">
        <x:f>Arrivals!I406</x:f>
        <x:v>2.3562507807673874</x:v>
      </x:c>
      <x:c r="P406" s="14">
        <x:f t="shared" si="97"/>
        <x:v>2210.3962507807673</x:v>
      </x:c>
      <x:c r="Q406" s="14">
        <x:f t="shared" si="98"/>
        <x:v>171.11779289317246</x:v>
      </x:c>
      <x:c r="R406" s="14">
        <x:f t="shared" si="99"/>
        <x:v>144.74154211240511</x:v>
      </x:c>
      <x:c r="S406" s="14">
        <x:f t="shared" si="100"/>
        <x:v>0</x:v>
      </x:c>
      <x:c r="T406" s="14">
        <x:f t="shared" si="101"/>
        <x:v>0</x:v>
      </x:c>
      <x:c r="U406" s="14">
        <x:f t="shared" si="102"/>
        <x:v>144.74154211240511</x:v>
      </x:c>
      <x:c r="V406" t="str">
        <x:f>IF(MOD(C406-Settings!$B$32,Settings!$B$33)&lt;Settings!$B$30,"Up","Down")</x:f>
        <x:v>Up</x:v>
      </x:c>
      <x:c r="W406" s="15" t="n">
        <x:f>IF(OR(E406&gt;Settings!$B$30,Q406&gt;Settings!$B$37),0,1)</x:f>
        <x:v>1</x:v>
      </x:c>
      <x:c r="X406" s="15" t="n">
        <x:f>IF(AND(W406=1,Q406&lt;=Settings!$B$36),1,0)</x:f>
        <x:v>0</x:v>
      </x:c>
    </x:row>
    <x:row r="407">
      <x:c r="A407">
        <x:v>4</x:v>
      </x:c>
      <x:c r="B407">
        <x:v>42</x:v>
      </x:c>
      <x:c r="C407" s="13" t="n">
        <x:f>Arrivals!F407</x:f>
        <x:v>2053.846474249345</x:v>
      </x:c>
      <x:c r="D407" s="13" t="n">
        <x:f>Arrivals!K407</x:f>
        <x:v>300</x:v>
      </x:c>
      <x:c r="E407" s="14" t="n">
        <x:f>D407*8/Settings!$B$28+Settings!$B$29</x:f>
        <x:v>24.02</x:v>
      </x:c>
      <x:c r="F407" s="14">
        <x:f t="shared" si="92"/>
        <x:v>2053.8464742493452</x:v>
      </x:c>
      <x:c r="G407" s="14">
        <x:f t="shared" si="103"/>
        <x:v>2208.04</x:v>
      </x:c>
      <x:c r="H407" s="14">
        <x:f t="shared" si="93"/>
        <x:v>2208.04</x:v>
      </x:c>
      <x:c r="I407" s="14" t="n">
        <x:f>MOD(H407-Settings!$B$32,Settings!$B$33)</x:f>
        <x:v>48.039999999999964</x:v>
      </x:c>
      <x:c r="J407" s="14" t="n">
        <x:f>IF(I407&lt;Settings!$B$30,IF(Settings!$B$30-I407&gt;=E407,H407,H407+(Settings!$B$30-I407)+Settings!$B$31),H407+(Settings!$B$33-I407))</x:f>
        <x:v>2208.04</x:v>
      </x:c>
      <x:c r="K407" s="14">
        <x:f t="shared" si="94"/>
        <x:v>2232.06</x:v>
      </x:c>
      <x:c r="L407" s="14">
        <x:f t="shared" si="95"/>
        <x:v>2232.06</x:v>
      </x:c>
      <x:c r="M407" s="14">
        <x:f t="shared" si="104"/>
        <x:v>2210.3962507807673</x:v>
      </x:c>
      <x:c r="N407" s="14">
        <x:f t="shared" si="96"/>
        <x:v>2232.06</x:v>
      </x:c>
      <x:c r="O407" s="13" t="n">
        <x:f>Arrivals!I407</x:f>
        <x:v>4.617654995339052</x:v>
      </x:c>
      <x:c r="P407" s="14">
        <x:f t="shared" si="97"/>
        <x:v>2236.6776549953388</x:v>
      </x:c>
      <x:c r="Q407" s="14">
        <x:f t="shared" si="98"/>
        <x:v>182.83118074599361</x:v>
      </x:c>
      <x:c r="R407" s="14">
        <x:f t="shared" si="99"/>
        <x:v>154.19352575065477</x:v>
      </x:c>
      <x:c r="S407" s="14">
        <x:f t="shared" si="100"/>
        <x:v>0</x:v>
      </x:c>
      <x:c r="T407" s="14">
        <x:f t="shared" si="101"/>
        <x:v>0</x:v>
      </x:c>
      <x:c r="U407" s="14">
        <x:f t="shared" si="102"/>
        <x:v>154.19352575065477</x:v>
      </x:c>
      <x:c r="V407" t="str">
        <x:f>IF(MOD(C407-Settings!$B$32,Settings!$B$33)&lt;Settings!$B$30,"Up","Down")</x:f>
        <x:v>Down</x:v>
      </x:c>
      <x:c r="W407" s="15" t="n">
        <x:f>IF(OR(E407&gt;Settings!$B$30,Q407&gt;Settings!$B$37),0,1)</x:f>
        <x:v>1</x:v>
      </x:c>
      <x:c r="X407" s="15" t="n">
        <x:f>IF(AND(W407=1,Q407&lt;=Settings!$B$36),1,0)</x:f>
        <x:v>0</x:v>
      </x:c>
    </x:row>
    <x:row r="408">
      <x:c r="A408">
        <x:v>4</x:v>
      </x:c>
      <x:c r="B408">
        <x:v>43</x:v>
      </x:c>
      <x:c r="C408" s="13" t="n">
        <x:f>Arrivals!F408</x:f>
        <x:v>2061.2273553882337</x:v>
      </x:c>
      <x:c r="D408" s="13" t="n">
        <x:f>Arrivals!K408</x:f>
        <x:v>300</x:v>
      </x:c>
      <x:c r="E408" s="14" t="n">
        <x:f>D408*8/Settings!$B$28+Settings!$B$29</x:f>
        <x:v>24.02</x:v>
      </x:c>
      <x:c r="F408" s="14">
        <x:f t="shared" si="92"/>
        <x:v>2061.2273553882337</x:v>
      </x:c>
      <x:c r="G408" s="14">
        <x:f t="shared" si="103"/>
        <x:v>2232.06</x:v>
      </x:c>
      <x:c r="H408" s="14">
        <x:f t="shared" si="93"/>
        <x:v>2232.06</x:v>
      </x:c>
      <x:c r="I408" s="14" t="n">
        <x:f>MOD(H408-Settings!$B$32,Settings!$B$33)</x:f>
        <x:v>72.05999999999995</x:v>
      </x:c>
      <x:c r="J408" s="14" t="n">
        <x:f>IF(I408&lt;Settings!$B$30,IF(Settings!$B$30-I408&gt;=E408,H408,H408+(Settings!$B$30-I408)+Settings!$B$31),H408+(Settings!$B$33-I408))</x:f>
        <x:v>2232.06</x:v>
      </x:c>
      <x:c r="K408" s="14">
        <x:f t="shared" si="94"/>
        <x:v>2256.08</x:v>
      </x:c>
      <x:c r="L408" s="14">
        <x:f t="shared" si="95"/>
        <x:v>2256.08</x:v>
      </x:c>
      <x:c r="M408" s="14">
        <x:f t="shared" si="104"/>
        <x:v>2236.6776549953388</x:v>
      </x:c>
      <x:c r="N408" s="14">
        <x:f t="shared" si="96"/>
        <x:v>2256.08</x:v>
      </x:c>
      <x:c r="O408" s="13" t="n">
        <x:f>Arrivals!I408</x:f>
        <x:v>5.131578766654218</x:v>
      </x:c>
      <x:c r="P408" s="14">
        <x:f t="shared" si="97"/>
        <x:v>2261.2115787666539</x:v>
      </x:c>
      <x:c r="Q408" s="14">
        <x:f t="shared" si="98"/>
        <x:v>199.98422337842021</x:v>
      </x:c>
      <x:c r="R408" s="14">
        <x:f t="shared" si="99"/>
        <x:v>170.83264461176623</x:v>
      </x:c>
      <x:c r="S408" s="14">
        <x:f t="shared" si="100"/>
        <x:v>0</x:v>
      </x:c>
      <x:c r="T408" s="14">
        <x:f t="shared" si="101"/>
        <x:v>0</x:v>
      </x:c>
      <x:c r="U408" s="14">
        <x:f t="shared" si="102"/>
        <x:v>170.83264461176623</x:v>
      </x:c>
      <x:c r="V408" t="str">
        <x:f>IF(MOD(C408-Settings!$B$32,Settings!$B$33)&lt;Settings!$B$30,"Up","Down")</x:f>
        <x:v>Down</x:v>
      </x:c>
      <x:c r="W408" s="15" t="n">
        <x:f>IF(OR(E408&gt;Settings!$B$30,Q408&gt;Settings!$B$37),0,1)</x:f>
        <x:v>1</x:v>
      </x:c>
      <x:c r="X408" s="15" t="n">
        <x:f>IF(AND(W408=1,Q408&lt;=Settings!$B$36),1,0)</x:f>
        <x:v>0</x:v>
      </x:c>
    </x:row>
    <x:row r="409">
      <x:c r="A409">
        <x:v>4</x:v>
      </x:c>
      <x:c r="B409">
        <x:v>44</x:v>
      </x:c>
      <x:c r="C409" s="13" t="n">
        <x:f>Arrivals!F409</x:f>
        <x:v>2091.7647165240182</x:v>
      </x:c>
      <x:c r="D409" s="13" t="n">
        <x:f>Arrivals!K409</x:f>
        <x:v>300</x:v>
      </x:c>
      <x:c r="E409" s="14" t="n">
        <x:f>D409*8/Settings!$B$28+Settings!$B$29</x:f>
        <x:v>24.02</x:v>
      </x:c>
      <x:c r="F409" s="14">
        <x:f t="shared" si="92"/>
        <x:v>2091.7647165240182</x:v>
      </x:c>
      <x:c r="G409" s="14">
        <x:f t="shared" si="103"/>
        <x:v>2256.08</x:v>
      </x:c>
      <x:c r="H409" s="14">
        <x:f t="shared" si="93"/>
        <x:v>2256.08</x:v>
      </x:c>
      <x:c r="I409" s="14" t="n">
        <x:f>MOD(H409-Settings!$B$32,Settings!$B$33)</x:f>
        <x:v>96.07999999999993</x:v>
      </x:c>
      <x:c r="J409" s="14" t="n">
        <x:f>IF(I409&lt;Settings!$B$30,IF(Settings!$B$30-I409&gt;=E409,H409,H409+(Settings!$B$30-I409)+Settings!$B$31),H409+(Settings!$B$33-I409))</x:f>
        <x:v>2256.08</x:v>
      </x:c>
      <x:c r="K409" s="14">
        <x:f t="shared" si="94"/>
        <x:v>2280.1</x:v>
      </x:c>
      <x:c r="L409" s="14">
        <x:f t="shared" si="95"/>
        <x:v>2280.1</x:v>
      </x:c>
      <x:c r="M409" s="14">
        <x:f t="shared" si="104"/>
        <x:v>2261.2115787666539</x:v>
      </x:c>
      <x:c r="N409" s="14">
        <x:f t="shared" si="96"/>
        <x:v>2280.1</x:v>
      </x:c>
      <x:c r="O409" s="13" t="n">
        <x:f>Arrivals!I409</x:f>
        <x:v>3.057265984563958</x:v>
      </x:c>
      <x:c r="P409" s="14">
        <x:f t="shared" si="97"/>
        <x:v>2283.1572659845638</x:v>
      </x:c>
      <x:c r="Q409" s="14">
        <x:f t="shared" si="98"/>
        <x:v>191.39254946054552</x:v>
      </x:c>
      <x:c r="R409" s="14">
        <x:f t="shared" si="99"/>
        <x:v>164.31528347598169</x:v>
      </x:c>
      <x:c r="S409" s="14">
        <x:f t="shared" si="100"/>
        <x:v>0</x:v>
      </x:c>
      <x:c r="T409" s="14">
        <x:f t="shared" si="101"/>
        <x:v>0</x:v>
      </x:c>
      <x:c r="U409" s="14">
        <x:f t="shared" si="102"/>
        <x:v>164.31528347598169</x:v>
      </x:c>
      <x:c r="V409" t="str">
        <x:f>IF(MOD(C409-Settings!$B$32,Settings!$B$33)&lt;Settings!$B$30,"Up","Down")</x:f>
        <x:v>Down</x:v>
      </x:c>
      <x:c r="W409" s="15" t="n">
        <x:f>IF(OR(E409&gt;Settings!$B$30,Q409&gt;Settings!$B$37),0,1)</x:f>
        <x:v>1</x:v>
      </x:c>
      <x:c r="X409" s="15" t="n">
        <x:f>IF(AND(W409=1,Q409&lt;=Settings!$B$36),1,0)</x:f>
        <x:v>0</x:v>
      </x:c>
    </x:row>
    <x:row r="410">
      <x:c r="A410">
        <x:v>4</x:v>
      </x:c>
      <x:c r="B410">
        <x:v>45</x:v>
      </x:c>
      <x:c r="C410" s="13" t="n">
        <x:f>Arrivals!F410</x:f>
        <x:v>2250.3811249744285</x:v>
      </x:c>
      <x:c r="D410" s="13" t="n">
        <x:f>Arrivals!K410</x:f>
        <x:v>300</x:v>
      </x:c>
      <x:c r="E410" s="14" t="n">
        <x:f>D410*8/Settings!$B$28+Settings!$B$29</x:f>
        <x:v>24.02</x:v>
      </x:c>
      <x:c r="F410" s="14">
        <x:f t="shared" si="92"/>
        <x:v>2250.3811249744285</x:v>
      </x:c>
      <x:c r="G410" s="14">
        <x:f t="shared" si="103"/>
        <x:v>2280.1</x:v>
      </x:c>
      <x:c r="H410" s="14">
        <x:f t="shared" si="93"/>
        <x:v>2280.1</x:v>
      </x:c>
      <x:c r="I410" s="14" t="n">
        <x:f>MOD(H410-Settings!$B$32,Settings!$B$33)</x:f>
        <x:v>120.09999999999991</x:v>
      </x:c>
      <x:c r="J410" s="14" t="n">
        <x:f>IF(I410&lt;Settings!$B$30,IF(Settings!$B$30-I410&gt;=E410,H410,H410+(Settings!$B$30-I410)+Settings!$B$31),H410+(Settings!$B$33-I410))</x:f>
        <x:v>2280.1</x:v>
      </x:c>
      <x:c r="K410" s="14">
        <x:f t="shared" si="94"/>
        <x:v>2304.12</x:v>
      </x:c>
      <x:c r="L410" s="14">
        <x:f t="shared" si="95"/>
        <x:v>2304.12</x:v>
      </x:c>
      <x:c r="M410" s="14">
        <x:f t="shared" si="104"/>
        <x:v>2283.1572659845638</x:v>
      </x:c>
      <x:c r="N410" s="14">
        <x:f t="shared" si="96"/>
        <x:v>2304.12</x:v>
      </x:c>
      <x:c r="O410" s="13" t="n">
        <x:f>Arrivals!I410</x:f>
        <x:v>6.1522251495733125</x:v>
      </x:c>
      <x:c r="P410" s="14">
        <x:f t="shared" si="97"/>
        <x:v>2310.2722251495734</x:v>
      </x:c>
      <x:c r="Q410" s="14">
        <x:f t="shared" si="98"/>
        <x:v>59.891100175144857</x:v>
      </x:c>
      <x:c r="R410" s="14">
        <x:f t="shared" si="99"/>
        <x:v>29.718875025571379</x:v>
      </x:c>
      <x:c r="S410" s="14">
        <x:f t="shared" si="100"/>
        <x:v>0</x:v>
      </x:c>
      <x:c r="T410" s="14">
        <x:f t="shared" si="101"/>
        <x:v>0</x:v>
      </x:c>
      <x:c r="U410" s="14">
        <x:f t="shared" si="102"/>
        <x:v>29.718875025571379</x:v>
      </x:c>
      <x:c r="V410" t="str">
        <x:f>IF(MOD(C410-Settings!$B$32,Settings!$B$33)&lt;Settings!$B$30,"Up","Down")</x:f>
        <x:v>Up</x:v>
      </x:c>
      <x:c r="W410" s="15" t="n">
        <x:f>IF(OR(E410&gt;Settings!$B$30,Q410&gt;Settings!$B$37),0,1)</x:f>
        <x:v>1</x:v>
      </x:c>
      <x:c r="X410" s="15" t="n">
        <x:f>IF(AND(W410=1,Q410&lt;=Settings!$B$36),1,0)</x:f>
        <x:v>1</x:v>
      </x:c>
    </x:row>
    <x:row r="411">
      <x:c r="A411">
        <x:v>4</x:v>
      </x:c>
      <x:c r="B411">
        <x:v>46</x:v>
      </x:c>
      <x:c r="C411" s="13" t="n">
        <x:f>Arrivals!F411</x:f>
        <x:v>2429.2237107076</x:v>
      </x:c>
      <x:c r="D411" s="13" t="n">
        <x:f>Arrivals!K411</x:f>
        <x:v>300</x:v>
      </x:c>
      <x:c r="E411" s="14" t="n">
        <x:f>D411*8/Settings!$B$28+Settings!$B$29</x:f>
        <x:v>24.02</x:v>
      </x:c>
      <x:c r="F411" s="14">
        <x:f t="shared" si="92"/>
        <x:v>2429.2237107075998</x:v>
      </x:c>
      <x:c r="G411" s="14">
        <x:f t="shared" si="103"/>
        <x:v>2304.12</x:v>
      </x:c>
      <x:c r="H411" s="14">
        <x:f t="shared" si="93"/>
        <x:v>2429.2237107075998</x:v>
      </x:c>
      <x:c r="I411" s="14" t="n">
        <x:f>MOD(H411-Settings!$B$32,Settings!$B$33)</x:f>
        <x:v>269.2237107075998</x:v>
      </x:c>
      <x:c r="J411" s="14" t="n">
        <x:f>IF(I411&lt;Settings!$B$30,IF(Settings!$B$30-I411&gt;=E411,H411,H411+(Settings!$B$30-I411)+Settings!$B$31),H411+(Settings!$B$33-I411))</x:f>
        <x:v>2429.2237107076</x:v>
      </x:c>
      <x:c r="K411" s="14">
        <x:f t="shared" si="94"/>
        <x:v>2453.2437107075998</x:v>
      </x:c>
      <x:c r="L411" s="14">
        <x:f t="shared" si="95"/>
        <x:v>2453.2437107075998</x:v>
      </x:c>
      <x:c r="M411" s="14">
        <x:f t="shared" si="104"/>
        <x:v>2310.2722251495734</x:v>
      </x:c>
      <x:c r="N411" s="14">
        <x:f t="shared" si="96"/>
        <x:v>2453.2437107075998</x:v>
      </x:c>
      <x:c r="O411" s="13" t="n">
        <x:f>Arrivals!I411</x:f>
        <x:v>8.708060529850936</x:v>
      </x:c>
      <x:c r="P411" s="14">
        <x:f t="shared" si="97"/>
        <x:v>2461.9517712374509</x:v>
      </x:c>
      <x:c r="Q411" s="14">
        <x:f t="shared" si="98"/>
        <x:v>32.728060529851064</x:v>
      </x:c>
      <x:c r="R411" s="14">
        <x:f t="shared" si="99"/>
        <x:v>0</x:v>
      </x:c>
      <x:c r="S411" s="14">
        <x:f t="shared" si="100"/>
        <x:v>0</x:v>
      </x:c>
      <x:c r="T411" s="14">
        <x:f t="shared" si="101"/>
        <x:v>0</x:v>
      </x:c>
      <x:c r="U411" s="14">
        <x:f t="shared" si="102"/>
        <x:v>0</x:v>
      </x:c>
      <x:c r="V411" t="str">
        <x:f>IF(MOD(C411-Settings!$B$32,Settings!$B$33)&lt;Settings!$B$30,"Up","Down")</x:f>
        <x:v>Up</x:v>
      </x:c>
      <x:c r="W411" s="15" t="n">
        <x:f>IF(OR(E411&gt;Settings!$B$30,Q411&gt;Settings!$B$37),0,1)</x:f>
        <x:v>1</x:v>
      </x:c>
      <x:c r="X411" s="15" t="n">
        <x:f>IF(AND(W411=1,Q411&lt;=Settings!$B$36),1,0)</x:f>
        <x:v>1</x:v>
      </x:c>
    </x:row>
    <x:row r="412">
      <x:c r="A412">
        <x:v>4</x:v>
      </x:c>
      <x:c r="B412">
        <x:v>47</x:v>
      </x:c>
      <x:c r="C412" s="13" t="n">
        <x:f>Arrivals!F412</x:f>
        <x:v>2589.2376023413244</x:v>
      </x:c>
      <x:c r="D412" s="13" t="n">
        <x:f>Arrivals!K412</x:f>
        <x:v>300</x:v>
      </x:c>
      <x:c r="E412" s="14" t="n">
        <x:f>D412*8/Settings!$B$28+Settings!$B$29</x:f>
        <x:v>24.02</x:v>
      </x:c>
      <x:c r="F412" s="14">
        <x:f t="shared" si="92"/>
        <x:v>2589.2376023413244</x:v>
      </x:c>
      <x:c r="G412" s="14">
        <x:f t="shared" si="103"/>
        <x:v>2453.2437107075998</x:v>
      </x:c>
      <x:c r="H412" s="14">
        <x:f t="shared" si="93"/>
        <x:v>2589.2376023413244</x:v>
      </x:c>
      <x:c r="I412" s="14" t="n">
        <x:f>MOD(H412-Settings!$B$32,Settings!$B$33)</x:f>
        <x:v>429.2376023413244</x:v>
      </x:c>
      <x:c r="J412" s="14" t="n">
        <x:f>IF(I412&lt;Settings!$B$30,IF(Settings!$B$30-I412&gt;=E412,H412,H412+(Settings!$B$30-I412)+Settings!$B$31),H412+(Settings!$B$33-I412))</x:f>
        <x:v>2589.2376023413244</x:v>
      </x:c>
      <x:c r="K412" s="14">
        <x:f t="shared" si="94"/>
        <x:v>2613.2576023413244</x:v>
      </x:c>
      <x:c r="L412" s="14">
        <x:f t="shared" si="95"/>
        <x:v>2613.2576023413244</x:v>
      </x:c>
      <x:c r="M412" s="14">
        <x:f t="shared" si="104"/>
        <x:v>2461.9517712374509</x:v>
      </x:c>
      <x:c r="N412" s="14">
        <x:f t="shared" si="96"/>
        <x:v>2613.2576023413244</x:v>
      </x:c>
      <x:c r="O412" s="13" t="n">
        <x:f>Arrivals!I412</x:f>
        <x:v>2.2597590385607553</x:v>
      </x:c>
      <x:c r="P412" s="14">
        <x:f t="shared" si="97"/>
        <x:v>2615.5173613798852</x:v>
      </x:c>
      <x:c r="Q412" s="14">
        <x:f t="shared" si="98"/>
        <x:v>26.279759038560769</x:v>
      </x:c>
      <x:c r="R412" s="14">
        <x:f t="shared" si="99"/>
        <x:v>0</x:v>
      </x:c>
      <x:c r="S412" s="14">
        <x:f t="shared" si="100"/>
        <x:v>0</x:v>
      </x:c>
      <x:c r="T412" s="14">
        <x:f t="shared" si="101"/>
        <x:v>0</x:v>
      </x:c>
      <x:c r="U412" s="14">
        <x:f t="shared" si="102"/>
        <x:v>0</x:v>
      </x:c>
      <x:c r="V412" t="str">
        <x:f>IF(MOD(C412-Settings!$B$32,Settings!$B$33)&lt;Settings!$B$30,"Up","Down")</x:f>
        <x:v>Up</x:v>
      </x:c>
      <x:c r="W412" s="15" t="n">
        <x:f>IF(OR(E412&gt;Settings!$B$30,Q412&gt;Settings!$B$37),0,1)</x:f>
        <x:v>1</x:v>
      </x:c>
      <x:c r="X412" s="15" t="n">
        <x:f>IF(AND(W412=1,Q412&lt;=Settings!$B$36),1,0)</x:f>
        <x:v>1</x:v>
      </x:c>
    </x:row>
    <x:row r="413">
      <x:c r="A413">
        <x:v>4</x:v>
      </x:c>
      <x:c r="B413">
        <x:v>48</x:v>
      </x:c>
      <x:c r="C413" s="13" t="n">
        <x:f>Arrivals!F413</x:f>
        <x:v>2626.4295581091415</x:v>
      </x:c>
      <x:c r="D413" s="13" t="n">
        <x:f>Arrivals!K413</x:f>
        <x:v>300</x:v>
      </x:c>
      <x:c r="E413" s="14" t="n">
        <x:f>D413*8/Settings!$B$28+Settings!$B$29</x:f>
        <x:v>24.02</x:v>
      </x:c>
      <x:c r="F413" s="14">
        <x:f t="shared" si="92"/>
        <x:v>2626.4295581091415</x:v>
      </x:c>
      <x:c r="G413" s="14">
        <x:f t="shared" si="103"/>
        <x:v>2613.2576023413244</x:v>
      </x:c>
      <x:c r="H413" s="14">
        <x:f t="shared" si="93"/>
        <x:v>2626.4295581091415</x:v>
      </x:c>
      <x:c r="I413" s="14" t="n">
        <x:f>MOD(H413-Settings!$B$32,Settings!$B$33)</x:f>
        <x:v>466.42955810914145</x:v>
      </x:c>
      <x:c r="J413" s="14" t="n">
        <x:f>IF(I413&lt;Settings!$B$30,IF(Settings!$B$30-I413&gt;=E413,H413,H413+(Settings!$B$30-I413)+Settings!$B$31),H413+(Settings!$B$33-I413))</x:f>
        <x:v>2626.4295581091415</x:v>
      </x:c>
      <x:c r="K413" s="14">
        <x:f t="shared" si="94"/>
        <x:v>2650.4495581091414</x:v>
      </x:c>
      <x:c r="L413" s="14">
        <x:f t="shared" si="95"/>
        <x:v>2650.4495581091414</x:v>
      </x:c>
      <x:c r="M413" s="14">
        <x:f t="shared" si="104"/>
        <x:v>2615.5173613798852</x:v>
      </x:c>
      <x:c r="N413" s="14">
        <x:f t="shared" si="96"/>
        <x:v>2650.4495581091414</x:v>
      </x:c>
      <x:c r="O413" s="13" t="n">
        <x:f>Arrivals!I413</x:f>
        <x:v>21.663320390730092</x:v>
      </x:c>
      <x:c r="P413" s="14">
        <x:f t="shared" si="97"/>
        <x:v>2672.1128784998714</x:v>
      </x:c>
      <x:c r="Q413" s="14">
        <x:f t="shared" si="98"/>
        <x:v>45.683320390729932</x:v>
      </x:c>
      <x:c r="R413" s="14">
        <x:f t="shared" si="99"/>
        <x:v>0</x:v>
      </x:c>
      <x:c r="S413" s="14">
        <x:f t="shared" si="100"/>
        <x:v>0</x:v>
      </x:c>
      <x:c r="T413" s="14">
        <x:f t="shared" si="101"/>
        <x:v>0</x:v>
      </x:c>
      <x:c r="U413" s="14">
        <x:f t="shared" si="102"/>
        <x:v>0</x:v>
      </x:c>
      <x:c r="V413" t="str">
        <x:f>IF(MOD(C413-Settings!$B$32,Settings!$B$33)&lt;Settings!$B$30,"Up","Down")</x:f>
        <x:v>Up</x:v>
      </x:c>
      <x:c r="W413" s="15" t="n">
        <x:f>IF(OR(E413&gt;Settings!$B$30,Q413&gt;Settings!$B$37),0,1)</x:f>
        <x:v>1</x:v>
      </x:c>
      <x:c r="X413" s="15" t="n">
        <x:f>IF(AND(W413=1,Q413&lt;=Settings!$B$36),1,0)</x:f>
        <x:v>1</x:v>
      </x:c>
    </x:row>
    <x:row r="414">
      <x:c r="A414">
        <x:v>4</x:v>
      </x:c>
      <x:c r="B414">
        <x:v>49</x:v>
      </x:c>
      <x:c r="C414" s="13" t="n">
        <x:f>Arrivals!F414</x:f>
        <x:v>2675.090458617105</x:v>
      </x:c>
      <x:c r="D414" s="13" t="n">
        <x:f>Arrivals!K414</x:f>
        <x:v>300</x:v>
      </x:c>
      <x:c r="E414" s="14" t="n">
        <x:f>D414*8/Settings!$B$28+Settings!$B$29</x:f>
        <x:v>24.02</x:v>
      </x:c>
      <x:c r="F414" s="14">
        <x:f t="shared" si="92"/>
        <x:v>2675.090458617105</x:v>
      </x:c>
      <x:c r="G414" s="14">
        <x:f t="shared" si="103"/>
        <x:v>2650.4495581091414</x:v>
      </x:c>
      <x:c r="H414" s="14">
        <x:f t="shared" si="93"/>
        <x:v>2675.090458617105</x:v>
      </x:c>
      <x:c r="I414" s="14" t="n">
        <x:f>MOD(H414-Settings!$B$32,Settings!$B$33)</x:f>
        <x:v>515.090458617105</x:v>
      </x:c>
      <x:c r="J414" s="14" t="n">
        <x:f>IF(I414&lt;Settings!$B$30,IF(Settings!$B$30-I414&gt;=E414,H414,H414+(Settings!$B$30-I414)+Settings!$B$31),H414+(Settings!$B$33-I414))</x:f>
        <x:v>2675.090458617105</x:v>
      </x:c>
      <x:c r="K414" s="14">
        <x:f t="shared" si="94"/>
        <x:v>2699.110458617105</x:v>
      </x:c>
      <x:c r="L414" s="14">
        <x:f t="shared" si="95"/>
        <x:v>2699.110458617105</x:v>
      </x:c>
      <x:c r="M414" s="14">
        <x:f t="shared" si="104"/>
        <x:v>2672.1128784998714</x:v>
      </x:c>
      <x:c r="N414" s="14">
        <x:f t="shared" si="96"/>
        <x:v>2699.110458617105</x:v>
      </x:c>
      <x:c r="O414" s="13" t="n">
        <x:f>Arrivals!I414</x:f>
        <x:v>1.3253007592214285</x:v>
      </x:c>
      <x:c r="P414" s="14">
        <x:f t="shared" si="97"/>
        <x:v>2700.4357593763266</x:v>
      </x:c>
      <x:c r="Q414" s="14">
        <x:f t="shared" si="98"/>
        <x:v>25.345300759221573</x:v>
      </x:c>
      <x:c r="R414" s="14">
        <x:f t="shared" si="99"/>
        <x:v>0</x:v>
      </x:c>
      <x:c r="S414" s="14">
        <x:f t="shared" si="100"/>
        <x:v>0</x:v>
      </x:c>
      <x:c r="T414" s="14">
        <x:f t="shared" si="101"/>
        <x:v>0</x:v>
      </x:c>
      <x:c r="U414" s="14">
        <x:f t="shared" si="102"/>
        <x:v>0</x:v>
      </x:c>
      <x:c r="V414" t="str">
        <x:f>IF(MOD(C414-Settings!$B$32,Settings!$B$33)&lt;Settings!$B$30,"Up","Down")</x:f>
        <x:v>Up</x:v>
      </x:c>
      <x:c r="W414" s="15" t="n">
        <x:f>IF(OR(E414&gt;Settings!$B$30,Q414&gt;Settings!$B$37),0,1)</x:f>
        <x:v>1</x:v>
      </x:c>
      <x:c r="X414" s="15" t="n">
        <x:f>IF(AND(W414=1,Q414&lt;=Settings!$B$36),1,0)</x:f>
        <x:v>1</x:v>
      </x:c>
    </x:row>
    <x:row r="415">
      <x:c r="A415">
        <x:v>4</x:v>
      </x:c>
      <x:c r="B415">
        <x:v>50</x:v>
      </x:c>
      <x:c r="C415" s="13" t="n">
        <x:f>Arrivals!F415</x:f>
        <x:v>2791.1900023594217</x:v>
      </x:c>
      <x:c r="D415" s="13" t="n">
        <x:f>Arrivals!K415</x:f>
        <x:v>300</x:v>
      </x:c>
      <x:c r="E415" s="14" t="n">
        <x:f>D415*8/Settings!$B$28+Settings!$B$29</x:f>
        <x:v>24.02</x:v>
      </x:c>
      <x:c r="F415" s="14">
        <x:f t="shared" si="92"/>
        <x:v>2791.1900023594217</x:v>
      </x:c>
      <x:c r="G415" s="14">
        <x:f t="shared" si="103"/>
        <x:v>2699.110458617105</x:v>
      </x:c>
      <x:c r="H415" s="14">
        <x:f t="shared" si="93"/>
        <x:v>2791.1900023594217</x:v>
      </x:c>
      <x:c r="I415" s="14" t="n">
        <x:f>MOD(H415-Settings!$B$32,Settings!$B$33)</x:f>
        <x:v>631.1900023594217</x:v>
      </x:c>
      <x:c r="J415" s="14" t="n">
        <x:f>IF(I415&lt;Settings!$B$30,IF(Settings!$B$30-I415&gt;=E415,H415,H415+(Settings!$B$30-I415)+Settings!$B$31),H415+(Settings!$B$33-I415))</x:f>
        <x:v>2880</x:v>
      </x:c>
      <x:c r="K415" s="14">
        <x:f t="shared" si="94"/>
        <x:v>2904.02</x:v>
      </x:c>
      <x:c r="L415" s="14">
        <x:f t="shared" si="95"/>
        <x:v>2904.02</x:v>
      </x:c>
      <x:c r="M415" s="14">
        <x:f t="shared" si="104"/>
        <x:v>2700.4357593763266</x:v>
      </x:c>
      <x:c r="N415" s="14">
        <x:f t="shared" si="96"/>
        <x:v>2904.02</x:v>
      </x:c>
      <x:c r="O415" s="13" t="n">
        <x:f>Arrivals!I415</x:f>
        <x:v>0.20690417417614573</x:v>
      </x:c>
      <x:c r="P415" s="14">
        <x:f t="shared" si="97"/>
        <x:v>2904.2269041741761</x:v>
      </x:c>
      <x:c r="Q415" s="14">
        <x:f t="shared" si="98"/>
        <x:v>113.0369018147544</x:v>
      </x:c>
      <x:c r="R415" s="14">
        <x:f t="shared" si="99"/>
        <x:v>0</x:v>
      </x:c>
      <x:c r="S415" s="14">
        <x:f t="shared" si="100"/>
        <x:v>88.809997640578331</x:v>
      </x:c>
      <x:c r="T415" s="14">
        <x:f t="shared" si="101"/>
        <x:v>0</x:v>
      </x:c>
      <x:c r="U415" s="14">
        <x:f t="shared" si="102"/>
        <x:v>88.809997640578331</x:v>
      </x:c>
      <x:c r="V415" t="str">
        <x:f>IF(MOD(C415-Settings!$B$32,Settings!$B$33)&lt;Settings!$B$30,"Up","Down")</x:f>
        <x:v>Down</x:v>
      </x:c>
      <x:c r="W415" s="15" t="n">
        <x:f>IF(OR(E415&gt;Settings!$B$30,Q415&gt;Settings!$B$37),0,1)</x:f>
        <x:v>1</x:v>
      </x:c>
      <x:c r="X415" s="15" t="n">
        <x:f>IF(AND(W415=1,Q415&lt;=Settings!$B$36),1,0)</x:f>
        <x:v>1</x:v>
      </x:c>
    </x:row>
    <x:row r="416">
      <x:c r="A416">
        <x:v>4</x:v>
      </x:c>
      <x:c r="B416">
        <x:v>51</x:v>
      </x:c>
      <x:c r="C416" s="13" t="n">
        <x:f>Arrivals!F416</x:f>
        <x:v>2852.9669105078606</x:v>
      </x:c>
      <x:c r="D416" s="13" t="n">
        <x:f>Arrivals!K416</x:f>
        <x:v>300</x:v>
      </x:c>
      <x:c r="E416" s="14" t="n">
        <x:f>D416*8/Settings!$B$28+Settings!$B$29</x:f>
        <x:v>24.02</x:v>
      </x:c>
      <x:c r="F416" s="14">
        <x:f t="shared" si="92"/>
        <x:v>2852.9669105078606</x:v>
      </x:c>
      <x:c r="G416" s="14">
        <x:f t="shared" si="103"/>
        <x:v>2904.02</x:v>
      </x:c>
      <x:c r="H416" s="14">
        <x:f t="shared" si="93"/>
        <x:v>2904.02</x:v>
      </x:c>
      <x:c r="I416" s="14" t="n">
        <x:f>MOD(H416-Settings!$B$32,Settings!$B$33)</x:f>
        <x:v>24.019999999999982</x:v>
      </x:c>
      <x:c r="J416" s="14" t="n">
        <x:f>IF(I416&lt;Settings!$B$30,IF(Settings!$B$30-I416&gt;=E416,H416,H416+(Settings!$B$30-I416)+Settings!$B$31),H416+(Settings!$B$33-I416))</x:f>
        <x:v>2904.02</x:v>
      </x:c>
      <x:c r="K416" s="14">
        <x:f t="shared" si="94"/>
        <x:v>2928.04</x:v>
      </x:c>
      <x:c r="L416" s="14">
        <x:f t="shared" si="95"/>
        <x:v>2928.04</x:v>
      </x:c>
      <x:c r="M416" s="14">
        <x:f t="shared" si="104"/>
        <x:v>2904.2269041741761</x:v>
      </x:c>
      <x:c r="N416" s="14">
        <x:f t="shared" si="96"/>
        <x:v>2928.04</x:v>
      </x:c>
      <x:c r="O416" s="13" t="n">
        <x:f>Arrivals!I416</x:f>
        <x:v>1.19394481994935</x:v>
      </x:c>
      <x:c r="P416" s="14">
        <x:f t="shared" si="97"/>
        <x:v>2929.2339448199491</x:v>
      </x:c>
      <x:c r="Q416" s="14">
        <x:f t="shared" si="98"/>
        <x:v>76.267034312088526</x:v>
      </x:c>
      <x:c r="R416" s="14">
        <x:f t="shared" si="99"/>
        <x:v>51.053089492139407</x:v>
      </x:c>
      <x:c r="S416" s="14">
        <x:f t="shared" si="100"/>
        <x:v>0</x:v>
      </x:c>
      <x:c r="T416" s="14">
        <x:f t="shared" si="101"/>
        <x:v>0</x:v>
      </x:c>
      <x:c r="U416" s="14">
        <x:f t="shared" si="102"/>
        <x:v>51.053089492139407</x:v>
      </x:c>
      <x:c r="V416" t="str">
        <x:f>IF(MOD(C416-Settings!$B$32,Settings!$B$33)&lt;Settings!$B$30,"Up","Down")</x:f>
        <x:v>Down</x:v>
      </x:c>
      <x:c r="W416" s="15" t="n">
        <x:f>IF(OR(E416&gt;Settings!$B$30,Q416&gt;Settings!$B$37),0,1)</x:f>
        <x:v>1</x:v>
      </x:c>
      <x:c r="X416" s="15" t="n">
        <x:f>IF(AND(W416=1,Q416&lt;=Settings!$B$36),1,0)</x:f>
        <x:v>1</x:v>
      </x:c>
    </x:row>
    <x:row r="417">
      <x:c r="A417">
        <x:v>4</x:v>
      </x:c>
      <x:c r="B417">
        <x:v>52</x:v>
      </x:c>
      <x:c r="C417" s="13" t="n">
        <x:f>Arrivals!F417</x:f>
        <x:v>2891.548498737874</x:v>
      </x:c>
      <x:c r="D417" s="13" t="n">
        <x:f>Arrivals!K417</x:f>
        <x:v>300</x:v>
      </x:c>
      <x:c r="E417" s="14" t="n">
        <x:f>D417*8/Settings!$B$28+Settings!$B$29</x:f>
        <x:v>24.02</x:v>
      </x:c>
      <x:c r="F417" s="14">
        <x:f t="shared" si="92"/>
        <x:v>2891.5484987378741</x:v>
      </x:c>
      <x:c r="G417" s="14">
        <x:f t="shared" si="103"/>
        <x:v>2928.04</x:v>
      </x:c>
      <x:c r="H417" s="14">
        <x:f t="shared" si="93"/>
        <x:v>2928.04</x:v>
      </x:c>
      <x:c r="I417" s="14" t="n">
        <x:f>MOD(H417-Settings!$B$32,Settings!$B$33)</x:f>
        <x:v>48.039999999999964</x:v>
      </x:c>
      <x:c r="J417" s="14" t="n">
        <x:f>IF(I417&lt;Settings!$B$30,IF(Settings!$B$30-I417&gt;=E417,H417,H417+(Settings!$B$30-I417)+Settings!$B$31),H417+(Settings!$B$33-I417))</x:f>
        <x:v>2928.04</x:v>
      </x:c>
      <x:c r="K417" s="14">
        <x:f t="shared" si="94"/>
        <x:v>2952.06</x:v>
      </x:c>
      <x:c r="L417" s="14">
        <x:f t="shared" si="95"/>
        <x:v>2952.06</x:v>
      </x:c>
      <x:c r="M417" s="14">
        <x:f t="shared" si="104"/>
        <x:v>2929.2339448199491</x:v>
      </x:c>
      <x:c r="N417" s="14">
        <x:f t="shared" si="96"/>
        <x:v>2952.06</x:v>
      </x:c>
      <x:c r="O417" s="13" t="n">
        <x:f>Arrivals!I417</x:f>
        <x:v>0.9213432246373064</x:v>
      </x:c>
      <x:c r="P417" s="14">
        <x:f t="shared" si="97"/>
        <x:v>2952.9813432246374</x:v>
      </x:c>
      <x:c r="Q417" s="14">
        <x:f t="shared" si="98"/>
        <x:v>61.432844486763315</x:v>
      </x:c>
      <x:c r="R417" s="14">
        <x:f t="shared" si="99"/>
        <x:v>36.491501262125894</x:v>
      </x:c>
      <x:c r="S417" s="14">
        <x:f t="shared" si="100"/>
        <x:v>0</x:v>
      </x:c>
      <x:c r="T417" s="14">
        <x:f t="shared" si="101"/>
        <x:v>0</x:v>
      </x:c>
      <x:c r="U417" s="14">
        <x:f t="shared" si="102"/>
        <x:v>36.491501262125894</x:v>
      </x:c>
      <x:c r="V417" t="str">
        <x:f>IF(MOD(C417-Settings!$B$32,Settings!$B$33)&lt;Settings!$B$30,"Up","Down")</x:f>
        <x:v>Up</x:v>
      </x:c>
      <x:c r="W417" s="15" t="n">
        <x:f>IF(OR(E417&gt;Settings!$B$30,Q417&gt;Settings!$B$37),0,1)</x:f>
        <x:v>1</x:v>
      </x:c>
      <x:c r="X417" s="15" t="n">
        <x:f>IF(AND(W417=1,Q417&lt;=Settings!$B$36),1,0)</x:f>
        <x:v>1</x:v>
      </x:c>
    </x:row>
    <x:row r="418">
      <x:c r="A418">
        <x:v>4</x:v>
      </x:c>
      <x:c r="B418">
        <x:v>53</x:v>
      </x:c>
      <x:c r="C418" s="13" t="n">
        <x:f>Arrivals!F418</x:f>
        <x:v>2943.1546813172395</x:v>
      </x:c>
      <x:c r="D418" s="13" t="n">
        <x:f>Arrivals!K418</x:f>
        <x:v>300</x:v>
      </x:c>
      <x:c r="E418" s="14" t="n">
        <x:f>D418*8/Settings!$B$28+Settings!$B$29</x:f>
        <x:v>24.02</x:v>
      </x:c>
      <x:c r="F418" s="14">
        <x:f t="shared" si="92"/>
        <x:v>2943.1546813172395</x:v>
      </x:c>
      <x:c r="G418" s="14">
        <x:f t="shared" si="103"/>
        <x:v>2952.06</x:v>
      </x:c>
      <x:c r="H418" s="14">
        <x:f t="shared" si="93"/>
        <x:v>2952.06</x:v>
      </x:c>
      <x:c r="I418" s="14" t="n">
        <x:f>MOD(H418-Settings!$B$32,Settings!$B$33)</x:f>
        <x:v>72.05999999999995</x:v>
      </x:c>
      <x:c r="J418" s="14" t="n">
        <x:f>IF(I418&lt;Settings!$B$30,IF(Settings!$B$30-I418&gt;=E418,H418,H418+(Settings!$B$30-I418)+Settings!$B$31),H418+(Settings!$B$33-I418))</x:f>
        <x:v>2952.06</x:v>
      </x:c>
      <x:c r="K418" s="14">
        <x:f t="shared" si="94"/>
        <x:v>2976.08</x:v>
      </x:c>
      <x:c r="L418" s="14">
        <x:f t="shared" si="95"/>
        <x:v>2976.08</x:v>
      </x:c>
      <x:c r="M418" s="14">
        <x:f t="shared" si="104"/>
        <x:v>2952.9813432246374</x:v>
      </x:c>
      <x:c r="N418" s="14">
        <x:f t="shared" si="96"/>
        <x:v>2976.08</x:v>
      </x:c>
      <x:c r="O418" s="13" t="n">
        <x:f>Arrivals!I418</x:f>
        <x:v>5.6629489798772035</x:v>
      </x:c>
      <x:c r="P418" s="14">
        <x:f t="shared" si="97"/>
        <x:v>2981.7429489798769</x:v>
      </x:c>
      <x:c r="Q418" s="14">
        <x:f t="shared" si="98"/>
        <x:v>38.588267662637463</x:v>
      </x:c>
      <x:c r="R418" s="14">
        <x:f t="shared" si="99"/>
        <x:v>8.9053186827604804</x:v>
      </x:c>
      <x:c r="S418" s="14">
        <x:f t="shared" si="100"/>
        <x:v>0</x:v>
      </x:c>
      <x:c r="T418" s="14">
        <x:f t="shared" si="101"/>
        <x:v>0</x:v>
      </x:c>
      <x:c r="U418" s="14">
        <x:f t="shared" si="102"/>
        <x:v>8.9053186827604804</x:v>
      </x:c>
      <x:c r="V418" t="str">
        <x:f>IF(MOD(C418-Settings!$B$32,Settings!$B$33)&lt;Settings!$B$30,"Up","Down")</x:f>
        <x:v>Up</x:v>
      </x:c>
      <x:c r="W418" s="15" t="n">
        <x:f>IF(OR(E418&gt;Settings!$B$30,Q418&gt;Settings!$B$37),0,1)</x:f>
        <x:v>1</x:v>
      </x:c>
      <x:c r="X418" s="15" t="n">
        <x:f>IF(AND(W418=1,Q418&lt;=Settings!$B$36),1,0)</x:f>
        <x:v>1</x:v>
      </x:c>
    </x:row>
    <x:row r="419">
      <x:c r="A419">
        <x:v>4</x:v>
      </x:c>
      <x:c r="B419">
        <x:v>54</x:v>
      </x:c>
      <x:c r="C419" s="13" t="n">
        <x:f>Arrivals!F419</x:f>
        <x:v>3005.7502024156192</x:v>
      </x:c>
      <x:c r="D419" s="13" t="n">
        <x:f>Arrivals!K419</x:f>
        <x:v>300</x:v>
      </x:c>
      <x:c r="E419" s="14" t="n">
        <x:f>D419*8/Settings!$B$28+Settings!$B$29</x:f>
        <x:v>24.02</x:v>
      </x:c>
      <x:c r="F419" s="14">
        <x:f t="shared" si="92"/>
        <x:v>3005.7502024156192</x:v>
      </x:c>
      <x:c r="G419" s="14">
        <x:f t="shared" si="103"/>
        <x:v>2976.08</x:v>
      </x:c>
      <x:c r="H419" s="14">
        <x:f t="shared" si="93"/>
        <x:v>3005.7502024156192</x:v>
      </x:c>
      <x:c r="I419" s="14" t="n">
        <x:f>MOD(H419-Settings!$B$32,Settings!$B$33)</x:f>
        <x:v>125.75020241561924</x:v>
      </x:c>
      <x:c r="J419" s="14" t="n">
        <x:f>IF(I419&lt;Settings!$B$30,IF(Settings!$B$30-I419&gt;=E419,H419,H419+(Settings!$B$30-I419)+Settings!$B$31),H419+(Settings!$B$33-I419))</x:f>
        <x:v>3005.7502024156192</x:v>
      </x:c>
      <x:c r="K419" s="14">
        <x:f t="shared" si="94"/>
        <x:v>3029.7702024156192</x:v>
      </x:c>
      <x:c r="L419" s="14">
        <x:f t="shared" si="95"/>
        <x:v>3029.7702024156192</x:v>
      </x:c>
      <x:c r="M419" s="14">
        <x:f t="shared" si="104"/>
        <x:v>2981.7429489798769</x:v>
      </x:c>
      <x:c r="N419" s="14">
        <x:f t="shared" si="96"/>
        <x:v>3029.7702024156192</x:v>
      </x:c>
      <x:c r="O419" s="13" t="n">
        <x:f>Arrivals!I419</x:f>
        <x:v>0.6886928959608671</x:v>
      </x:c>
      <x:c r="P419" s="14">
        <x:f t="shared" si="97"/>
        <x:v>3030.4588953115799</x:v>
      </x:c>
      <x:c r="Q419" s="14">
        <x:f t="shared" si="98"/>
        <x:v>24.708692895960667</x:v>
      </x:c>
      <x:c r="R419" s="14">
        <x:f t="shared" si="99"/>
        <x:v>0</x:v>
      </x:c>
      <x:c r="S419" s="14">
        <x:f t="shared" si="100"/>
        <x:v>0</x:v>
      </x:c>
      <x:c r="T419" s="14">
        <x:f t="shared" si="101"/>
        <x:v>0</x:v>
      </x:c>
      <x:c r="U419" s="14">
        <x:f t="shared" si="102"/>
        <x:v>0</x:v>
      </x:c>
      <x:c r="V419" t="str">
        <x:f>IF(MOD(C419-Settings!$B$32,Settings!$B$33)&lt;Settings!$B$30,"Up","Down")</x:f>
        <x:v>Up</x:v>
      </x:c>
      <x:c r="W419" s="15" t="n">
        <x:f>IF(OR(E419&gt;Settings!$B$30,Q419&gt;Settings!$B$37),0,1)</x:f>
        <x:v>1</x:v>
      </x:c>
      <x:c r="X419" s="15" t="n">
        <x:f>IF(AND(W419=1,Q419&lt;=Settings!$B$36),1,0)</x:f>
        <x:v>1</x:v>
      </x:c>
    </x:row>
    <x:row r="420">
      <x:c r="A420">
        <x:v>4</x:v>
      </x:c>
      <x:c r="B420">
        <x:v>55</x:v>
      </x:c>
      <x:c r="C420" s="13" t="n">
        <x:f>Arrivals!F420</x:f>
        <x:v>3106.6427378634644</x:v>
      </x:c>
      <x:c r="D420" s="13" t="n">
        <x:f>Arrivals!K420</x:f>
        <x:v>300</x:v>
      </x:c>
      <x:c r="E420" s="14" t="n">
        <x:f>D420*8/Settings!$B$28+Settings!$B$29</x:f>
        <x:v>24.02</x:v>
      </x:c>
      <x:c r="F420" s="14">
        <x:f t="shared" si="92"/>
        <x:v>3106.6427378634644</x:v>
      </x:c>
      <x:c r="G420" s="14">
        <x:f t="shared" si="103"/>
        <x:v>3029.7702024156192</x:v>
      </x:c>
      <x:c r="H420" s="14">
        <x:f t="shared" si="93"/>
        <x:v>3106.6427378634644</x:v>
      </x:c>
      <x:c r="I420" s="14" t="n">
        <x:f>MOD(H420-Settings!$B$32,Settings!$B$33)</x:f>
        <x:v>226.6427378634644</x:v>
      </x:c>
      <x:c r="J420" s="14" t="n">
        <x:f>IF(I420&lt;Settings!$B$30,IF(Settings!$B$30-I420&gt;=E420,H420,H420+(Settings!$B$30-I420)+Settings!$B$31),H420+(Settings!$B$33-I420))</x:f>
        <x:v>3106.6427378634644</x:v>
      </x:c>
      <x:c r="K420" s="14">
        <x:f t="shared" si="94"/>
        <x:v>3130.6627378634644</x:v>
      </x:c>
      <x:c r="L420" s="14">
        <x:f t="shared" si="95"/>
        <x:v>3130.6627378634644</x:v>
      </x:c>
      <x:c r="M420" s="14">
        <x:f t="shared" si="104"/>
        <x:v>3030.4588953115799</x:v>
      </x:c>
      <x:c r="N420" s="14">
        <x:f t="shared" si="96"/>
        <x:v>3130.6627378634644</x:v>
      </x:c>
      <x:c r="O420" s="13" t="n">
        <x:f>Arrivals!I420</x:f>
        <x:v>1.4677201308654348</x:v>
      </x:c>
      <x:c r="P420" s="14">
        <x:f t="shared" si="97"/>
        <x:v>3132.1304579943298</x:v>
      </x:c>
      <x:c r="Q420" s="14">
        <x:f t="shared" si="98"/>
        <x:v>25.487720130865455</x:v>
      </x:c>
      <x:c r="R420" s="14">
        <x:f t="shared" si="99"/>
        <x:v>0</x:v>
      </x:c>
      <x:c r="S420" s="14">
        <x:f t="shared" si="100"/>
        <x:v>0</x:v>
      </x:c>
      <x:c r="T420" s="14">
        <x:f t="shared" si="101"/>
        <x:v>0</x:v>
      </x:c>
      <x:c r="U420" s="14">
        <x:f t="shared" si="102"/>
        <x:v>0</x:v>
      </x:c>
      <x:c r="V420" t="str">
        <x:f>IF(MOD(C420-Settings!$B$32,Settings!$B$33)&lt;Settings!$B$30,"Up","Down")</x:f>
        <x:v>Up</x:v>
      </x:c>
      <x:c r="W420" s="15" t="n">
        <x:f>IF(OR(E420&gt;Settings!$B$30,Q420&gt;Settings!$B$37),0,1)</x:f>
        <x:v>1</x:v>
      </x:c>
      <x:c r="X420" s="15" t="n">
        <x:f>IF(AND(W420=1,Q420&lt;=Settings!$B$36),1,0)</x:f>
        <x:v>1</x:v>
      </x:c>
    </x:row>
    <x:row r="421">
      <x:c r="A421">
        <x:v>4</x:v>
      </x:c>
      <x:c r="B421">
        <x:v>56</x:v>
      </x:c>
      <x:c r="C421" s="13" t="n">
        <x:f>Arrivals!F421</x:f>
        <x:v>3141.4114091608917</x:v>
      </x:c>
      <x:c r="D421" s="13" t="n">
        <x:f>Arrivals!K421</x:f>
        <x:v>300</x:v>
      </x:c>
      <x:c r="E421" s="14" t="n">
        <x:f>D421*8/Settings!$B$28+Settings!$B$29</x:f>
        <x:v>24.02</x:v>
      </x:c>
      <x:c r="F421" s="14">
        <x:f t="shared" si="92"/>
        <x:v>3141.4114091608917</x:v>
      </x:c>
      <x:c r="G421" s="14">
        <x:f t="shared" si="103"/>
        <x:v>3130.6627378634644</x:v>
      </x:c>
      <x:c r="H421" s="14">
        <x:f t="shared" si="93"/>
        <x:v>3141.4114091608917</x:v>
      </x:c>
      <x:c r="I421" s="14" t="n">
        <x:f>MOD(H421-Settings!$B$32,Settings!$B$33)</x:f>
        <x:v>261.4114091608917</x:v>
      </x:c>
      <x:c r="J421" s="14" t="n">
        <x:f>IF(I421&lt;Settings!$B$30,IF(Settings!$B$30-I421&gt;=E421,H421,H421+(Settings!$B$30-I421)+Settings!$B$31),H421+(Settings!$B$33-I421))</x:f>
        <x:v>3141.4114091608917</x:v>
      </x:c>
      <x:c r="K421" s="14">
        <x:f t="shared" si="94"/>
        <x:v>3165.4314091608917</x:v>
      </x:c>
      <x:c r="L421" s="14">
        <x:f t="shared" si="95"/>
        <x:v>3165.4314091608917</x:v>
      </x:c>
      <x:c r="M421" s="14">
        <x:f t="shared" si="104"/>
        <x:v>3132.1304579943298</x:v>
      </x:c>
      <x:c r="N421" s="14">
        <x:f t="shared" si="96"/>
        <x:v>3165.4314091608917</x:v>
      </x:c>
      <x:c r="O421" s="13" t="n">
        <x:f>Arrivals!I421</x:f>
        <x:v>0.57347075689809</x:v>
      </x:c>
      <x:c r="P421" s="14">
        <x:f t="shared" si="97"/>
        <x:v>3166.0048799177898</x:v>
      </x:c>
      <x:c r="Q421" s="14">
        <x:f t="shared" si="98"/>
        <x:v>24.593470756898114</x:v>
      </x:c>
      <x:c r="R421" s="14">
        <x:f t="shared" si="99"/>
        <x:v>0</x:v>
      </x:c>
      <x:c r="S421" s="14">
        <x:f t="shared" si="100"/>
        <x:v>0</x:v>
      </x:c>
      <x:c r="T421" s="14">
        <x:f t="shared" si="101"/>
        <x:v>0</x:v>
      </x:c>
      <x:c r="U421" s="14">
        <x:f t="shared" si="102"/>
        <x:v>0</x:v>
      </x:c>
      <x:c r="V421" t="str">
        <x:f>IF(MOD(C421-Settings!$B$32,Settings!$B$33)&lt;Settings!$B$30,"Up","Down")</x:f>
        <x:v>Up</x:v>
      </x:c>
      <x:c r="W421" s="15" t="n">
        <x:f>IF(OR(E421&gt;Settings!$B$30,Q421&gt;Settings!$B$37),0,1)</x:f>
        <x:v>1</x:v>
      </x:c>
      <x:c r="X421" s="15" t="n">
        <x:f>IF(AND(W421=1,Q421&lt;=Settings!$B$36),1,0)</x:f>
        <x:v>1</x:v>
      </x:c>
    </x:row>
    <x:row r="422">
      <x:c r="A422">
        <x:v>4</x:v>
      </x:c>
      <x:c r="B422">
        <x:v>57</x:v>
      </x:c>
      <x:c r="C422" s="13" t="n">
        <x:f>Arrivals!F422</x:f>
        <x:v>3265.402769455455</x:v>
      </x:c>
      <x:c r="D422" s="13" t="n">
        <x:f>Arrivals!K422</x:f>
        <x:v>300</x:v>
      </x:c>
      <x:c r="E422" s="14" t="n">
        <x:f>D422*8/Settings!$B$28+Settings!$B$29</x:f>
        <x:v>24.02</x:v>
      </x:c>
      <x:c r="F422" s="14">
        <x:f t="shared" si="92"/>
        <x:v>3265.4027694554552</x:v>
      </x:c>
      <x:c r="G422" s="14">
        <x:f t="shared" si="103"/>
        <x:v>3165.4314091608917</x:v>
      </x:c>
      <x:c r="H422" s="14">
        <x:f t="shared" si="93"/>
        <x:v>3265.4027694554552</x:v>
      </x:c>
      <x:c r="I422" s="14" t="n">
        <x:f>MOD(H422-Settings!$B$32,Settings!$B$33)</x:f>
        <x:v>385.4027694554552</x:v>
      </x:c>
      <x:c r="J422" s="14" t="n">
        <x:f>IF(I422&lt;Settings!$B$30,IF(Settings!$B$30-I422&gt;=E422,H422,H422+(Settings!$B$30-I422)+Settings!$B$31),H422+(Settings!$B$33-I422))</x:f>
        <x:v>3265.402769455455</x:v>
      </x:c>
      <x:c r="K422" s="14">
        <x:f t="shared" si="94"/>
        <x:v>3289.4227694554552</x:v>
      </x:c>
      <x:c r="L422" s="14">
        <x:f t="shared" si="95"/>
        <x:v>3289.4227694554552</x:v>
      </x:c>
      <x:c r="M422" s="14">
        <x:f t="shared" si="104"/>
        <x:v>3166.0048799177898</x:v>
      </x:c>
      <x:c r="N422" s="14">
        <x:f t="shared" si="96"/>
        <x:v>3289.4227694554552</x:v>
      </x:c>
      <x:c r="O422" s="13" t="n">
        <x:f>Arrivals!I422</x:f>
        <x:v>6.85265114862418</x:v>
      </x:c>
      <x:c r="P422" s="14">
        <x:f t="shared" si="97"/>
        <x:v>3296.2754206040795</x:v>
      </x:c>
      <x:c r="Q422" s="14">
        <x:f t="shared" si="98"/>
        <x:v>30.8726511486243</x:v>
      </x:c>
      <x:c r="R422" s="14">
        <x:f t="shared" si="99"/>
        <x:v>0</x:v>
      </x:c>
      <x:c r="S422" s="14">
        <x:f t="shared" si="100"/>
        <x:v>0</x:v>
      </x:c>
      <x:c r="T422" s="14">
        <x:f t="shared" si="101"/>
        <x:v>0</x:v>
      </x:c>
      <x:c r="U422" s="14">
        <x:f t="shared" si="102"/>
        <x:v>0</x:v>
      </x:c>
      <x:c r="V422" t="str">
        <x:f>IF(MOD(C422-Settings!$B$32,Settings!$B$33)&lt;Settings!$B$30,"Up","Down")</x:f>
        <x:v>Up</x:v>
      </x:c>
      <x:c r="W422" s="15" t="n">
        <x:f>IF(OR(E422&gt;Settings!$B$30,Q422&gt;Settings!$B$37),0,1)</x:f>
        <x:v>1</x:v>
      </x:c>
      <x:c r="X422" s="15" t="n">
        <x:f>IF(AND(W422=1,Q422&lt;=Settings!$B$36),1,0)</x:f>
        <x:v>1</x:v>
      </x:c>
    </x:row>
    <x:row r="423">
      <x:c r="A423">
        <x:v>4</x:v>
      </x:c>
      <x:c r="B423">
        <x:v>58</x:v>
      </x:c>
      <x:c r="C423" s="13" t="n">
        <x:f>Arrivals!F423</x:f>
        <x:v>3364.417203255779</x:v>
      </x:c>
      <x:c r="D423" s="13" t="n">
        <x:f>Arrivals!K423</x:f>
        <x:v>300</x:v>
      </x:c>
      <x:c r="E423" s="14" t="n">
        <x:f>D423*8/Settings!$B$28+Settings!$B$29</x:f>
        <x:v>24.02</x:v>
      </x:c>
      <x:c r="F423" s="14">
        <x:f t="shared" si="92"/>
        <x:v>3364.417203255779</x:v>
      </x:c>
      <x:c r="G423" s="14">
        <x:f t="shared" si="103"/>
        <x:v>3289.4227694554552</x:v>
      </x:c>
      <x:c r="H423" s="14">
        <x:f t="shared" si="93"/>
        <x:v>3364.417203255779</x:v>
      </x:c>
      <x:c r="I423" s="14" t="n">
        <x:f>MOD(H423-Settings!$B$32,Settings!$B$33)</x:f>
        <x:v>484.417203255779</x:v>
      </x:c>
      <x:c r="J423" s="14" t="n">
        <x:f>IF(I423&lt;Settings!$B$30,IF(Settings!$B$30-I423&gt;=E423,H423,H423+(Settings!$B$30-I423)+Settings!$B$31),H423+(Settings!$B$33-I423))</x:f>
        <x:v>3364.417203255779</x:v>
      </x:c>
      <x:c r="K423" s="14">
        <x:f t="shared" si="94"/>
        <x:v>3388.437203255779</x:v>
      </x:c>
      <x:c r="L423" s="14">
        <x:f t="shared" si="95"/>
        <x:v>3388.437203255779</x:v>
      </x:c>
      <x:c r="M423" s="14">
        <x:f t="shared" si="104"/>
        <x:v>3296.2754206040795</x:v>
      </x:c>
      <x:c r="N423" s="14">
        <x:f t="shared" si="96"/>
        <x:v>3388.437203255779</x:v>
      </x:c>
      <x:c r="O423" s="13" t="n">
        <x:f>Arrivals!I423</x:f>
        <x:v>6.199244307657505</x:v>
      </x:c>
      <x:c r="P423" s="14">
        <x:f t="shared" si="97"/>
        <x:v>3394.6364475634364</x:v>
      </x:c>
      <x:c r="Q423" s="14">
        <x:f t="shared" si="98"/>
        <x:v>30.219244307657391</x:v>
      </x:c>
      <x:c r="R423" s="14">
        <x:f t="shared" si="99"/>
        <x:v>0</x:v>
      </x:c>
      <x:c r="S423" s="14">
        <x:f t="shared" si="100"/>
        <x:v>0</x:v>
      </x:c>
      <x:c r="T423" s="14">
        <x:f t="shared" si="101"/>
        <x:v>0</x:v>
      </x:c>
      <x:c r="U423" s="14">
        <x:f t="shared" si="102"/>
        <x:v>0</x:v>
      </x:c>
      <x:c r="V423" t="str">
        <x:f>IF(MOD(C423-Settings!$B$32,Settings!$B$33)&lt;Settings!$B$30,"Up","Down")</x:f>
        <x:v>Up</x:v>
      </x:c>
      <x:c r="W423" s="15" t="n">
        <x:f>IF(OR(E423&gt;Settings!$B$30,Q423&gt;Settings!$B$37),0,1)</x:f>
        <x:v>1</x:v>
      </x:c>
      <x:c r="X423" s="15" t="n">
        <x:f>IF(AND(W423=1,Q423&lt;=Settings!$B$36),1,0)</x:f>
        <x:v>1</x:v>
      </x:c>
    </x:row>
    <x:row r="424">
      <x:c r="A424">
        <x:v>4</x:v>
      </x:c>
      <x:c r="B424">
        <x:v>59</x:v>
      </x:c>
      <x:c r="C424" s="13" t="n">
        <x:f>Arrivals!F424</x:f>
        <x:v>3667.304648253034</x:v>
      </x:c>
      <x:c r="D424" s="13" t="n">
        <x:f>Arrivals!K424</x:f>
        <x:v>300</x:v>
      </x:c>
      <x:c r="E424" s="14" t="n">
        <x:f>D424*8/Settings!$B$28+Settings!$B$29</x:f>
        <x:v>24.02</x:v>
      </x:c>
      <x:c r="F424" s="14">
        <x:f t="shared" si="92"/>
        <x:v>3667.304648253034</x:v>
      </x:c>
      <x:c r="G424" s="14">
        <x:f t="shared" si="103"/>
        <x:v>3388.437203255779</x:v>
      </x:c>
      <x:c r="H424" s="14">
        <x:f t="shared" si="93"/>
        <x:v>3667.304648253034</x:v>
      </x:c>
      <x:c r="I424" s="14" t="n">
        <x:f>MOD(H424-Settings!$B$32,Settings!$B$33)</x:f>
        <x:v>67.30464825303397</x:v>
      </x:c>
      <x:c r="J424" s="14" t="n">
        <x:f>IF(I424&lt;Settings!$B$30,IF(Settings!$B$30-I424&gt;=E424,H424,H424+(Settings!$B$30-I424)+Settings!$B$31),H424+(Settings!$B$33-I424))</x:f>
        <x:v>3667.304648253034</x:v>
      </x:c>
      <x:c r="K424" s="14">
        <x:f t="shared" si="94"/>
        <x:v>3691.324648253034</x:v>
      </x:c>
      <x:c r="L424" s="14">
        <x:f t="shared" si="95"/>
        <x:v>3691.324648253034</x:v>
      </x:c>
      <x:c r="M424" s="14">
        <x:f t="shared" si="104"/>
        <x:v>3394.6364475634364</x:v>
      </x:c>
      <x:c r="N424" s="14">
        <x:f t="shared" si="96"/>
        <x:v>3691.324648253034</x:v>
      </x:c>
      <x:c r="O424" s="13" t="n">
        <x:f>Arrivals!I424</x:f>
        <x:v>0.30883770289281903</x:v>
      </x:c>
      <x:c r="P424" s="14">
        <x:f t="shared" si="97"/>
        <x:v>3691.633485955927</x:v>
      </x:c>
      <x:c r="Q424" s="14">
        <x:f t="shared" si="98"/>
        <x:v>24.328837702892997</x:v>
      </x:c>
      <x:c r="R424" s="14">
        <x:f t="shared" si="99"/>
        <x:v>0</x:v>
      </x:c>
      <x:c r="S424" s="14">
        <x:f t="shared" si="100"/>
        <x:v>0</x:v>
      </x:c>
      <x:c r="T424" s="14">
        <x:f t="shared" si="101"/>
        <x:v>0</x:v>
      </x:c>
      <x:c r="U424" s="14">
        <x:f t="shared" si="102"/>
        <x:v>0</x:v>
      </x:c>
      <x:c r="V424" t="str">
        <x:f>IF(MOD(C424-Settings!$B$32,Settings!$B$33)&lt;Settings!$B$30,"Up","Down")</x:f>
        <x:v>Up</x:v>
      </x:c>
      <x:c r="W424" s="15" t="n">
        <x:f>IF(OR(E424&gt;Settings!$B$30,Q424&gt;Settings!$B$37),0,1)</x:f>
        <x:v>1</x:v>
      </x:c>
      <x:c r="X424" s="15" t="n">
        <x:f>IF(AND(W424=1,Q424&lt;=Settings!$B$36),1,0)</x:f>
        <x:v>1</x:v>
      </x:c>
    </x:row>
    <x:row r="425">
      <x:c r="A425">
        <x:v>4</x:v>
      </x:c>
      <x:c r="B425">
        <x:v>60</x:v>
      </x:c>
      <x:c r="C425" s="13" t="n">
        <x:f>Arrivals!F425</x:f>
        <x:v>3672.051541798927</x:v>
      </x:c>
      <x:c r="D425" s="13" t="n">
        <x:f>Arrivals!K425</x:f>
        <x:v>300</x:v>
      </x:c>
      <x:c r="E425" s="14" t="n">
        <x:f>D425*8/Settings!$B$28+Settings!$B$29</x:f>
        <x:v>24.02</x:v>
      </x:c>
      <x:c r="F425" s="14">
        <x:f t="shared" si="92"/>
        <x:v>3672.0515417989268</x:v>
      </x:c>
      <x:c r="G425" s="14">
        <x:f t="shared" si="103"/>
        <x:v>3691.324648253034</x:v>
      </x:c>
      <x:c r="H425" s="14">
        <x:f t="shared" si="93"/>
        <x:v>3691.324648253034</x:v>
      </x:c>
      <x:c r="I425" s="14" t="n">
        <x:f>MOD(H425-Settings!$B$32,Settings!$B$33)</x:f>
        <x:v>91.32464825303396</x:v>
      </x:c>
      <x:c r="J425" s="14" t="n">
        <x:f>IF(I425&lt;Settings!$B$30,IF(Settings!$B$30-I425&gt;=E425,H425,H425+(Settings!$B$30-I425)+Settings!$B$31),H425+(Settings!$B$33-I425))</x:f>
        <x:v>3691.324648253034</x:v>
      </x:c>
      <x:c r="K425" s="14">
        <x:f t="shared" si="94"/>
        <x:v>3715.3446482530339</x:v>
      </x:c>
      <x:c r="L425" s="14">
        <x:f t="shared" si="95"/>
        <x:v>3715.3446482530339</x:v>
      </x:c>
      <x:c r="M425" s="14">
        <x:f t="shared" si="104"/>
        <x:v>3691.633485955927</x:v>
      </x:c>
      <x:c r="N425" s="14">
        <x:f t="shared" si="96"/>
        <x:v>3715.3446482530339</x:v>
      </x:c>
      <x:c r="O425" s="13" t="n">
        <x:f>Arrivals!I425</x:f>
        <x:v>7.037628318740078</x:v>
      </x:c>
      <x:c r="P425" s="14">
        <x:f t="shared" si="97"/>
        <x:v>3722.3822765717741</x:v>
      </x:c>
      <x:c r="Q425" s="14">
        <x:f t="shared" si="98"/>
        <x:v>50.330734772847336</x:v>
      </x:c>
      <x:c r="R425" s="14">
        <x:f t="shared" si="99"/>
        <x:v>19.273106454107165</x:v>
      </x:c>
      <x:c r="S425" s="14">
        <x:f t="shared" si="100"/>
        <x:v>0</x:v>
      </x:c>
      <x:c r="T425" s="14">
        <x:f t="shared" si="101"/>
        <x:v>0</x:v>
      </x:c>
      <x:c r="U425" s="14">
        <x:f t="shared" si="102"/>
        <x:v>19.273106454107165</x:v>
      </x:c>
      <x:c r="V425" t="str">
        <x:f>IF(MOD(C425-Settings!$B$32,Settings!$B$33)&lt;Settings!$B$30,"Up","Down")</x:f>
        <x:v>Up</x:v>
      </x:c>
      <x:c r="W425" s="15" t="n">
        <x:f>IF(OR(E425&gt;Settings!$B$30,Q425&gt;Settings!$B$37),0,1)</x:f>
        <x:v>1</x:v>
      </x:c>
      <x:c r="X425" s="15" t="n">
        <x:f>IF(AND(W425=1,Q425&lt;=Settings!$B$36),1,0)</x:f>
        <x:v>1</x:v>
      </x:c>
    </x:row>
    <x:row r="426">
      <x:c r="A426">
        <x:v>4</x:v>
      </x:c>
      <x:c r="B426">
        <x:v>61</x:v>
      </x:c>
      <x:c r="C426" s="13" t="n">
        <x:f>Arrivals!F426</x:f>
        <x:v>3707.4010206578687</x:v>
      </x:c>
      <x:c r="D426" s="13" t="n">
        <x:f>Arrivals!K426</x:f>
        <x:v>300</x:v>
      </x:c>
      <x:c r="E426" s="14" t="n">
        <x:f>D426*8/Settings!$B$28+Settings!$B$29</x:f>
        <x:v>24.02</x:v>
      </x:c>
      <x:c r="F426" s="14">
        <x:f t="shared" si="92"/>
        <x:v>3707.4010206578687</x:v>
      </x:c>
      <x:c r="G426" s="14">
        <x:f t="shared" si="103"/>
        <x:v>3715.3446482530339</x:v>
      </x:c>
      <x:c r="H426" s="14">
        <x:f t="shared" si="93"/>
        <x:v>3715.3446482530339</x:v>
      </x:c>
      <x:c r="I426" s="14" t="n">
        <x:f>MOD(H426-Settings!$B$32,Settings!$B$33)</x:f>
        <x:v>115.34464825303394</x:v>
      </x:c>
      <x:c r="J426" s="14" t="n">
        <x:f>IF(I426&lt;Settings!$B$30,IF(Settings!$B$30-I426&gt;=E426,H426,H426+(Settings!$B$30-I426)+Settings!$B$31),H426+(Settings!$B$33-I426))</x:f>
        <x:v>3715.344648253034</x:v>
      </x:c>
      <x:c r="K426" s="14">
        <x:f t="shared" si="94"/>
        <x:v>3739.3646482530339</x:v>
      </x:c>
      <x:c r="L426" s="14">
        <x:f t="shared" si="95"/>
        <x:v>3739.3646482530339</x:v>
      </x:c>
      <x:c r="M426" s="14">
        <x:f t="shared" si="104"/>
        <x:v>3722.3822765717741</x:v>
      </x:c>
      <x:c r="N426" s="14">
        <x:f t="shared" si="96"/>
        <x:v>3739.3646482530339</x:v>
      </x:c>
      <x:c r="O426" s="13" t="n">
        <x:f>Arrivals!I426</x:f>
        <x:v>5.19316118333065</x:v>
      </x:c>
      <x:c r="P426" s="14">
        <x:f t="shared" si="97"/>
        <x:v>3744.5578094363646</x:v>
      </x:c>
      <x:c r="Q426" s="14">
        <x:f t="shared" si="98"/>
        <x:v>37.156788778495866</x:v>
      </x:c>
      <x:c r="R426" s="14">
        <x:f t="shared" si="99"/>
        <x:v>7.9436275951652533</x:v>
      </x:c>
      <x:c r="S426" s="14">
        <x:f t="shared" si="100"/>
        <x:v>0</x:v>
      </x:c>
      <x:c r="T426" s="14">
        <x:f t="shared" si="101"/>
        <x:v>0</x:v>
      </x:c>
      <x:c r="U426" s="14">
        <x:f t="shared" si="102"/>
        <x:v>7.9436275951652533</x:v>
      </x:c>
      <x:c r="V426" t="str">
        <x:f>IF(MOD(C426-Settings!$B$32,Settings!$B$33)&lt;Settings!$B$30,"Up","Down")</x:f>
        <x:v>Up</x:v>
      </x:c>
      <x:c r="W426" s="15" t="n">
        <x:f>IF(OR(E426&gt;Settings!$B$30,Q426&gt;Settings!$B$37),0,1)</x:f>
        <x:v>1</x:v>
      </x:c>
      <x:c r="X426" s="15" t="n">
        <x:f>IF(AND(W426=1,Q426&lt;=Settings!$B$36),1,0)</x:f>
        <x:v>1</x:v>
      </x:c>
    </x:row>
    <x:row r="427">
      <x:c r="A427">
        <x:v>4</x:v>
      </x:c>
      <x:c r="B427">
        <x:v>62</x:v>
      </x:c>
      <x:c r="C427" s="13" t="n">
        <x:f>Arrivals!F427</x:f>
        <x:v>3758.4994141973225</x:v>
      </x:c>
      <x:c r="D427" s="13" t="n">
        <x:f>Arrivals!K427</x:f>
        <x:v>300</x:v>
      </x:c>
      <x:c r="E427" s="14" t="n">
        <x:f>D427*8/Settings!$B$28+Settings!$B$29</x:f>
        <x:v>24.02</x:v>
      </x:c>
      <x:c r="F427" s="14">
        <x:f t="shared" si="92"/>
        <x:v>3758.4994141973225</x:v>
      </x:c>
      <x:c r="G427" s="14">
        <x:f t="shared" si="103"/>
        <x:v>3739.3646482530339</x:v>
      </x:c>
      <x:c r="H427" s="14">
        <x:f t="shared" si="93"/>
        <x:v>3758.4994141973225</x:v>
      </x:c>
      <x:c r="I427" s="14" t="n">
        <x:f>MOD(H427-Settings!$B$32,Settings!$B$33)</x:f>
        <x:v>158.4994141973225</x:v>
      </x:c>
      <x:c r="J427" s="14" t="n">
        <x:f>IF(I427&lt;Settings!$B$30,IF(Settings!$B$30-I427&gt;=E427,H427,H427+(Settings!$B$30-I427)+Settings!$B$31),H427+(Settings!$B$33-I427))</x:f>
        <x:v>3758.4994141973225</x:v>
      </x:c>
      <x:c r="K427" s="14">
        <x:f t="shared" si="94"/>
        <x:v>3782.5194141973225</x:v>
      </x:c>
      <x:c r="L427" s="14">
        <x:f t="shared" si="95"/>
        <x:v>3782.5194141973225</x:v>
      </x:c>
      <x:c r="M427" s="14">
        <x:f t="shared" si="104"/>
        <x:v>3744.5578094363646</x:v>
      </x:c>
      <x:c r="N427" s="14">
        <x:f t="shared" si="96"/>
        <x:v>3782.5194141973225</x:v>
      </x:c>
      <x:c r="O427" s="13" t="n">
        <x:f>Arrivals!I427</x:f>
        <x:v>5.095516241170205</x:v>
      </x:c>
      <x:c r="P427" s="14">
        <x:f t="shared" si="97"/>
        <x:v>3787.6149304384926</x:v>
      </x:c>
      <x:c r="Q427" s="14">
        <x:f t="shared" si="98"/>
        <x:v>29.115516241170099</x:v>
      </x:c>
      <x:c r="R427" s="14">
        <x:f t="shared" si="99"/>
        <x:v>0</x:v>
      </x:c>
      <x:c r="S427" s="14">
        <x:f t="shared" si="100"/>
        <x:v>0</x:v>
      </x:c>
      <x:c r="T427" s="14">
        <x:f t="shared" si="101"/>
        <x:v>0</x:v>
      </x:c>
      <x:c r="U427" s="14">
        <x:f t="shared" si="102"/>
        <x:v>0</x:v>
      </x:c>
      <x:c r="V427" t="str">
        <x:f>IF(MOD(C427-Settings!$B$32,Settings!$B$33)&lt;Settings!$B$30,"Up","Down")</x:f>
        <x:v>Up</x:v>
      </x:c>
      <x:c r="W427" s="15" t="n">
        <x:f>IF(OR(E427&gt;Settings!$B$30,Q427&gt;Settings!$B$37),0,1)</x:f>
        <x:v>1</x:v>
      </x:c>
      <x:c r="X427" s="15" t="n">
        <x:f>IF(AND(W427=1,Q427&lt;=Settings!$B$36),1,0)</x:f>
        <x:v>1</x:v>
      </x:c>
    </x:row>
    <x:row r="428">
      <x:c r="A428">
        <x:v>4</x:v>
      </x:c>
      <x:c r="B428">
        <x:v>63</x:v>
      </x:c>
      <x:c r="C428" s="13" t="n">
        <x:f>Arrivals!F428</x:f>
        <x:v>3772.480007664192</x:v>
      </x:c>
      <x:c r="D428" s="13" t="n">
        <x:f>Arrivals!K428</x:f>
        <x:v>300</x:v>
      </x:c>
      <x:c r="E428" s="14" t="n">
        <x:f>D428*8/Settings!$B$28+Settings!$B$29</x:f>
        <x:v>24.02</x:v>
      </x:c>
      <x:c r="F428" s="14">
        <x:f t="shared" si="92"/>
        <x:v>3772.4800076641918</x:v>
      </x:c>
      <x:c r="G428" s="14">
        <x:f t="shared" si="103"/>
        <x:v>3782.5194141973225</x:v>
      </x:c>
      <x:c r="H428" s="14">
        <x:f t="shared" si="93"/>
        <x:v>3782.5194141973225</x:v>
      </x:c>
      <x:c r="I428" s="14" t="n">
        <x:f>MOD(H428-Settings!$B$32,Settings!$B$33)</x:f>
        <x:v>182.51941419732248</x:v>
      </x:c>
      <x:c r="J428" s="14" t="n">
        <x:f>IF(I428&lt;Settings!$B$30,IF(Settings!$B$30-I428&gt;=E428,H428,H428+(Settings!$B$30-I428)+Settings!$B$31),H428+(Settings!$B$33-I428))</x:f>
        <x:v>3782.5194141973225</x:v>
      </x:c>
      <x:c r="K428" s="14">
        <x:f t="shared" si="94"/>
        <x:v>3806.5394141973225</x:v>
      </x:c>
      <x:c r="L428" s="14">
        <x:f t="shared" si="95"/>
        <x:v>3806.5394141973225</x:v>
      </x:c>
      <x:c r="M428" s="14">
        <x:f t="shared" si="104"/>
        <x:v>3787.6149304384926</x:v>
      </x:c>
      <x:c r="N428" s="14">
        <x:f t="shared" si="96"/>
        <x:v>3806.5394141973225</x:v>
      </x:c>
      <x:c r="O428" s="13" t="n">
        <x:f>Arrivals!I428</x:f>
        <x:v>1.6402329615213087</x:v>
      </x:c>
      <x:c r="P428" s="14">
        <x:f t="shared" si="97"/>
        <x:v>3808.1796471588436</x:v>
      </x:c>
      <x:c r="Q428" s="14">
        <x:f t="shared" si="98"/>
        <x:v>35.699639494651819</x:v>
      </x:c>
      <x:c r="R428" s="14">
        <x:f t="shared" si="99"/>
        <x:v>10.039406533130659</x:v>
      </x:c>
      <x:c r="S428" s="14">
        <x:f t="shared" si="100"/>
        <x:v>0</x:v>
      </x:c>
      <x:c r="T428" s="14">
        <x:f t="shared" si="101"/>
        <x:v>0</x:v>
      </x:c>
      <x:c r="U428" s="14">
        <x:f t="shared" si="102"/>
        <x:v>10.039406533130659</x:v>
      </x:c>
      <x:c r="V428" t="str">
        <x:f>IF(MOD(C428-Settings!$B$32,Settings!$B$33)&lt;Settings!$B$30,"Up","Down")</x:f>
        <x:v>Up</x:v>
      </x:c>
      <x:c r="W428" s="15" t="n">
        <x:f>IF(OR(E428&gt;Settings!$B$30,Q428&gt;Settings!$B$37),0,1)</x:f>
        <x:v>1</x:v>
      </x:c>
      <x:c r="X428" s="15" t="n">
        <x:f>IF(AND(W428=1,Q428&lt;=Settings!$B$36),1,0)</x:f>
        <x:v>1</x:v>
      </x:c>
    </x:row>
    <x:row r="429">
      <x:c r="A429">
        <x:v>4</x:v>
      </x:c>
      <x:c r="B429">
        <x:v>64</x:v>
      </x:c>
      <x:c r="C429" s="13" t="n">
        <x:f>Arrivals!F429</x:f>
        <x:v>3803.790846557208</x:v>
      </x:c>
      <x:c r="D429" s="13" t="n">
        <x:f>Arrivals!K429</x:f>
        <x:v>300</x:v>
      </x:c>
      <x:c r="E429" s="14" t="n">
        <x:f>D429*8/Settings!$B$28+Settings!$B$29</x:f>
        <x:v>24.02</x:v>
      </x:c>
      <x:c r="F429" s="14">
        <x:f t="shared" si="92"/>
        <x:v>3803.7908465572082</x:v>
      </x:c>
      <x:c r="G429" s="14">
        <x:f t="shared" si="103"/>
        <x:v>3806.5394141973225</x:v>
      </x:c>
      <x:c r="H429" s="14">
        <x:f t="shared" si="93"/>
        <x:v>3806.5394141973225</x:v>
      </x:c>
      <x:c r="I429" s="14" t="n">
        <x:f>MOD(H429-Settings!$B$32,Settings!$B$33)</x:f>
        <x:v>206.53941419732246</x:v>
      </x:c>
      <x:c r="J429" s="14" t="n">
        <x:f>IF(I429&lt;Settings!$B$30,IF(Settings!$B$30-I429&gt;=E429,H429,H429+(Settings!$B$30-I429)+Settings!$B$31),H429+(Settings!$B$33-I429))</x:f>
        <x:v>3806.5394141973225</x:v>
      </x:c>
      <x:c r="K429" s="14">
        <x:f t="shared" si="94"/>
        <x:v>3830.5594141973224</x:v>
      </x:c>
      <x:c r="L429" s="14">
        <x:f t="shared" si="95"/>
        <x:v>3830.5594141973224</x:v>
      </x:c>
      <x:c r="M429" s="14">
        <x:f t="shared" si="104"/>
        <x:v>3808.1796471588436</x:v>
      </x:c>
      <x:c r="N429" s="14">
        <x:f t="shared" si="96"/>
        <x:v>3830.5594141973224</x:v>
      </x:c>
      <x:c r="O429" s="13" t="n">
        <x:f>Arrivals!I429</x:f>
        <x:v>4.555718680517087</x:v>
      </x:c>
      <x:c r="P429" s="14">
        <x:f t="shared" si="97"/>
        <x:v>3835.1151328778396</x:v>
      </x:c>
      <x:c r="Q429" s="14">
        <x:f t="shared" si="98"/>
        <x:v>31.324286320631472</x:v>
      </x:c>
      <x:c r="R429" s="14">
        <x:f t="shared" si="99"/>
        <x:v>2.7485676401142882</x:v>
      </x:c>
      <x:c r="S429" s="14">
        <x:f t="shared" si="100"/>
        <x:v>0</x:v>
      </x:c>
      <x:c r="T429" s="14">
        <x:f t="shared" si="101"/>
        <x:v>0</x:v>
      </x:c>
      <x:c r="U429" s="14">
        <x:f t="shared" si="102"/>
        <x:v>2.7485676401142882</x:v>
      </x:c>
      <x:c r="V429" t="str">
        <x:f>IF(MOD(C429-Settings!$B$32,Settings!$B$33)&lt;Settings!$B$30,"Up","Down")</x:f>
        <x:v>Up</x:v>
      </x:c>
      <x:c r="W429" s="15" t="n">
        <x:f>IF(OR(E429&gt;Settings!$B$30,Q429&gt;Settings!$B$37),0,1)</x:f>
        <x:v>1</x:v>
      </x:c>
      <x:c r="X429" s="15" t="n">
        <x:f>IF(AND(W429=1,Q429&lt;=Settings!$B$36),1,0)</x:f>
        <x:v>1</x:v>
      </x:c>
    </x:row>
    <x:row r="430">
      <x:c r="A430">
        <x:v>4</x:v>
      </x:c>
      <x:c r="B430">
        <x:v>65</x:v>
      </x:c>
      <x:c r="C430" s="13" t="n">
        <x:f>Arrivals!F430</x:f>
        <x:v>3828.2399915071087</x:v>
      </x:c>
      <x:c r="D430" s="13" t="n">
        <x:f>Arrivals!K430</x:f>
        <x:v>300</x:v>
      </x:c>
      <x:c r="E430" s="14" t="n">
        <x:f>D430*8/Settings!$B$28+Settings!$B$29</x:f>
        <x:v>24.02</x:v>
      </x:c>
      <x:c r="F430" s="14">
        <x:f t="shared" si="92"/>
        <x:v>3828.2399915071087</x:v>
      </x:c>
      <x:c r="G430" s="14">
        <x:f t="shared" si="103"/>
        <x:v>3830.5594141973224</x:v>
      </x:c>
      <x:c r="H430" s="14">
        <x:f t="shared" si="93"/>
        <x:v>3830.5594141973224</x:v>
      </x:c>
      <x:c r="I430" s="14" t="n">
        <x:f>MOD(H430-Settings!$B$32,Settings!$B$33)</x:f>
        <x:v>230.55941419732244</x:v>
      </x:c>
      <x:c r="J430" s="14" t="n">
        <x:f>IF(I430&lt;Settings!$B$30,IF(Settings!$B$30-I430&gt;=E430,H430,H430+(Settings!$B$30-I430)+Settings!$B$31),H430+(Settings!$B$33-I430))</x:f>
        <x:v>3830.5594141973224</x:v>
      </x:c>
      <x:c r="K430" s="14">
        <x:f t="shared" si="94"/>
        <x:v>3854.5794141973224</x:v>
      </x:c>
      <x:c r="L430" s="14">
        <x:f t="shared" si="95"/>
        <x:v>3854.5794141973224</x:v>
      </x:c>
      <x:c r="M430" s="14">
        <x:f t="shared" si="104"/>
        <x:v>3835.1151328778396</x:v>
      </x:c>
      <x:c r="N430" s="14">
        <x:f t="shared" si="96"/>
        <x:v>3854.5794141973224</x:v>
      </x:c>
      <x:c r="O430" s="13" t="n">
        <x:f>Arrivals!I430</x:f>
        <x:v>0.18578865957093876</x:v>
      </x:c>
      <x:c r="P430" s="14">
        <x:f t="shared" si="97"/>
        <x:v>3854.7652028568932</x:v>
      </x:c>
      <x:c r="Q430" s="14">
        <x:f t="shared" si="98"/>
        <x:v>26.525211349784513</x:v>
      </x:c>
      <x:c r="R430" s="14">
        <x:f t="shared" si="99"/>
        <x:v>2.3194226902137416</x:v>
      </x:c>
      <x:c r="S430" s="14">
        <x:f t="shared" si="100"/>
        <x:v>0</x:v>
      </x:c>
      <x:c r="T430" s="14">
        <x:f t="shared" si="101"/>
        <x:v>0</x:v>
      </x:c>
      <x:c r="U430" s="14">
        <x:f t="shared" si="102"/>
        <x:v>2.3194226902137416</x:v>
      </x:c>
      <x:c r="V430" t="str">
        <x:f>IF(MOD(C430-Settings!$B$32,Settings!$B$33)&lt;Settings!$B$30,"Up","Down")</x:f>
        <x:v>Up</x:v>
      </x:c>
      <x:c r="W430" s="15" t="n">
        <x:f>IF(OR(E430&gt;Settings!$B$30,Q430&gt;Settings!$B$37),0,1)</x:f>
        <x:v>1</x:v>
      </x:c>
      <x:c r="X430" s="15" t="n">
        <x:f>IF(AND(W430=1,Q430&lt;=Settings!$B$36),1,0)</x:f>
        <x:v>1</x:v>
      </x:c>
    </x:row>
    <x:row r="431">
      <x:c r="A431">
        <x:v>4</x:v>
      </x:c>
      <x:c r="B431">
        <x:v>66</x:v>
      </x:c>
      <x:c r="C431" s="13" t="n">
        <x:f>Arrivals!F431</x:f>
        <x:v>4009.2989804060812</x:v>
      </x:c>
      <x:c r="D431" s="13" t="n">
        <x:f>Arrivals!K431</x:f>
        <x:v>300</x:v>
      </x:c>
      <x:c r="E431" s="14" t="n">
        <x:f>D431*8/Settings!$B$28+Settings!$B$29</x:f>
        <x:v>24.02</x:v>
      </x:c>
      <x:c r="F431" s="14">
        <x:f t="shared" si="92"/>
        <x:v>4009.2989804060812</x:v>
      </x:c>
      <x:c r="G431" s="14" t="n">
        <x:f t="shared" ref="G431:G462" si="105">K430</x:f>
        <x:v>3854.5794141973224</x:v>
      </x:c>
      <x:c r="H431" s="14">
        <x:f t="shared" si="93"/>
        <x:v>4009.2989804060812</x:v>
      </x:c>
      <x:c r="I431" s="14" t="n">
        <x:f>MOD(H431-Settings!$B$32,Settings!$B$33)</x:f>
        <x:v>409.2989804060812</x:v>
      </x:c>
      <x:c r="J431" s="14" t="n">
        <x:f>IF(I431&lt;Settings!$B$30,IF(Settings!$B$30-I431&gt;=E431,H431,H431+(Settings!$B$30-I431)+Settings!$B$31),H431+(Settings!$B$33-I431))</x:f>
        <x:v>4009.2989804060812</x:v>
      </x:c>
      <x:c r="K431" s="14">
        <x:f t="shared" si="94"/>
        <x:v>4033.3189804060812</x:v>
      </x:c>
      <x:c r="L431" s="14">
        <x:f t="shared" si="95"/>
        <x:v>4033.3189804060812</x:v>
      </x:c>
      <x:c r="M431" s="14" t="n">
        <x:f t="shared" ref="M431:M462" si="106">P430</x:f>
        <x:v>3854.765202856893</x:v>
      </x:c>
      <x:c r="N431" s="14">
        <x:f t="shared" si="96"/>
        <x:v>4033.3189804060812</x:v>
      </x:c>
      <x:c r="O431" s="13" t="n">
        <x:f>Arrivals!I431</x:f>
        <x:v>6.162542356911774</x:v>
      </x:c>
      <x:c r="P431" s="14">
        <x:f t="shared" si="97"/>
        <x:v>4039.4815227629929</x:v>
      </x:c>
      <x:c r="Q431" s="14">
        <x:f t="shared" si="98"/>
        <x:v>30.182542356911654</x:v>
      </x:c>
      <x:c r="R431" s="14">
        <x:f t="shared" si="99"/>
        <x:v>0</x:v>
      </x:c>
      <x:c r="S431" s="14">
        <x:f t="shared" si="100"/>
        <x:v>0</x:v>
      </x:c>
      <x:c r="T431" s="14">
        <x:f t="shared" si="101"/>
        <x:v>0</x:v>
      </x:c>
      <x:c r="U431" s="14">
        <x:f t="shared" si="102"/>
        <x:v>0</x:v>
      </x:c>
      <x:c r="V431" t="str">
        <x:f>IF(MOD(C431-Settings!$B$32,Settings!$B$33)&lt;Settings!$B$30,"Up","Down")</x:f>
        <x:v>Up</x:v>
      </x:c>
      <x:c r="W431" s="15" t="n">
        <x:f>IF(OR(E431&gt;Settings!$B$30,Q431&gt;Settings!$B$37),0,1)</x:f>
        <x:v>1</x:v>
      </x:c>
      <x:c r="X431" s="15" t="n">
        <x:f>IF(AND(W431=1,Q431&lt;=Settings!$B$36),1,0)</x:f>
        <x:v>1</x:v>
      </x:c>
    </x:row>
    <x:row r="432">
      <x:c r="A432">
        <x:v>4</x:v>
      </x:c>
      <x:c r="B432">
        <x:v>67</x:v>
      </x:c>
      <x:c r="C432" s="13" t="n">
        <x:f>Arrivals!F432</x:f>
        <x:v>4130.809566050124</x:v>
      </x:c>
      <x:c r="D432" s="13" t="n">
        <x:f>Arrivals!K432</x:f>
        <x:v>300</x:v>
      </x:c>
      <x:c r="E432" s="14" t="n">
        <x:f>D432*8/Settings!$B$28+Settings!$B$29</x:f>
        <x:v>24.02</x:v>
      </x:c>
      <x:c r="F432" s="14">
        <x:f t="shared" si="92"/>
        <x:v>4130.809566050124</x:v>
      </x:c>
      <x:c r="G432" s="14">
        <x:f t="shared" si="105"/>
        <x:v>4033.3189804060812</x:v>
      </x:c>
      <x:c r="H432" s="14">
        <x:f t="shared" si="93"/>
        <x:v>4130.809566050124</x:v>
      </x:c>
      <x:c r="I432" s="14" t="n">
        <x:f>MOD(H432-Settings!$B$32,Settings!$B$33)</x:f>
        <x:v>530.809566050124</x:v>
      </x:c>
      <x:c r="J432" s="14" t="n">
        <x:f>IF(I432&lt;Settings!$B$30,IF(Settings!$B$30-I432&gt;=E432,H432,H432+(Settings!$B$30-I432)+Settings!$B$31),H432+(Settings!$B$33-I432))</x:f>
        <x:v>4130.809566050124</x:v>
      </x:c>
      <x:c r="K432" s="14">
        <x:f t="shared" si="94"/>
        <x:v>4154.8295660501244</x:v>
      </x:c>
      <x:c r="L432" s="14">
        <x:f t="shared" si="95"/>
        <x:v>4154.8295660501244</x:v>
      </x:c>
      <x:c r="M432" s="14">
        <x:f t="shared" si="106"/>
        <x:v>4039.4815227629929</x:v>
      </x:c>
      <x:c r="N432" s="14">
        <x:f t="shared" si="96"/>
        <x:v>4154.8295660501244</x:v>
      </x:c>
      <x:c r="O432" s="13" t="n">
        <x:f>Arrivals!I432</x:f>
        <x:v>0.8241343340812278</x:v>
      </x:c>
      <x:c r="P432" s="14">
        <x:f t="shared" si="97"/>
        <x:v>4155.6537003842059</x:v>
      </x:c>
      <x:c r="Q432" s="14">
        <x:f t="shared" si="98"/>
        <x:v>24.8441343340819</x:v>
      </x:c>
      <x:c r="R432" s="14">
        <x:f t="shared" si="99"/>
        <x:v>0</x:v>
      </x:c>
      <x:c r="S432" s="14">
        <x:f t="shared" si="100"/>
        <x:v>0</x:v>
      </x:c>
      <x:c r="T432" s="14">
        <x:f t="shared" si="101"/>
        <x:v>0</x:v>
      </x:c>
      <x:c r="U432" s="14">
        <x:f t="shared" si="102"/>
        <x:v>0</x:v>
      </x:c>
      <x:c r="V432" t="str">
        <x:f>IF(MOD(C432-Settings!$B$32,Settings!$B$33)&lt;Settings!$B$30,"Up","Down")</x:f>
        <x:v>Up</x:v>
      </x:c>
      <x:c r="W432" s="15" t="n">
        <x:f>IF(OR(E432&gt;Settings!$B$30,Q432&gt;Settings!$B$37),0,1)</x:f>
        <x:v>1</x:v>
      </x:c>
      <x:c r="X432" s="15" t="n">
        <x:f>IF(AND(W432=1,Q432&lt;=Settings!$B$36),1,0)</x:f>
        <x:v>1</x:v>
      </x:c>
    </x:row>
    <x:row r="433">
      <x:c r="A433">
        <x:v>4</x:v>
      </x:c>
      <x:c r="B433">
        <x:v>68</x:v>
      </x:c>
      <x:c r="C433" s="13" t="n">
        <x:f>Arrivals!F433</x:f>
        <x:v>4342.892986644474</x:v>
      </x:c>
      <x:c r="D433" s="13" t="n">
        <x:f>Arrivals!K433</x:f>
        <x:v>300</x:v>
      </x:c>
      <x:c r="E433" s="14" t="n">
        <x:f>D433*8/Settings!$B$28+Settings!$B$29</x:f>
        <x:v>24.02</x:v>
      </x:c>
      <x:c r="F433" s="14">
        <x:f t="shared" si="92"/>
        <x:v>4342.8929866444741</x:v>
      </x:c>
      <x:c r="G433" s="14">
        <x:f t="shared" si="105"/>
        <x:v>4154.8295660501244</x:v>
      </x:c>
      <x:c r="H433" s="14">
        <x:f t="shared" si="93"/>
        <x:v>4342.8929866444741</x:v>
      </x:c>
      <x:c r="I433" s="14" t="n">
        <x:f>MOD(H433-Settings!$B$32,Settings!$B$33)</x:f>
        <x:v>22.89298664447415</x:v>
      </x:c>
      <x:c r="J433" s="14" t="n">
        <x:f>IF(I433&lt;Settings!$B$30,IF(Settings!$B$30-I433&gt;=E433,H433,H433+(Settings!$B$30-I433)+Settings!$B$31),H433+(Settings!$B$33-I433))</x:f>
        <x:v>4342.892986644474</x:v>
      </x:c>
      <x:c r="K433" s="14">
        <x:f t="shared" si="94"/>
        <x:v>4366.9129866444746</x:v>
      </x:c>
      <x:c r="L433" s="14">
        <x:f t="shared" si="95"/>
        <x:v>4366.9129866444746</x:v>
      </x:c>
      <x:c r="M433" s="14">
        <x:f t="shared" si="106"/>
        <x:v>4155.6537003842059</x:v>
      </x:c>
      <x:c r="N433" s="14">
        <x:f t="shared" si="96"/>
        <x:v>4366.9129866444746</x:v>
      </x:c>
      <x:c r="O433" s="13" t="n">
        <x:f>Arrivals!I433</x:f>
        <x:v>1.8281139491735854</x:v>
      </x:c>
      <x:c r="P433" s="14">
        <x:f t="shared" si="97"/>
        <x:v>4368.7411005936483</x:v>
      </x:c>
      <x:c r="Q433" s="14">
        <x:f t="shared" si="98"/>
        <x:v>25.848113949174149</x:v>
      </x:c>
      <x:c r="R433" s="14">
        <x:f t="shared" si="99"/>
        <x:v>0</x:v>
      </x:c>
      <x:c r="S433" s="14">
        <x:f t="shared" si="100"/>
        <x:v>0</x:v>
      </x:c>
      <x:c r="T433" s="14">
        <x:f t="shared" si="101"/>
        <x:v>0</x:v>
      </x:c>
      <x:c r="U433" s="14">
        <x:f t="shared" si="102"/>
        <x:v>0</x:v>
      </x:c>
      <x:c r="V433" t="str">
        <x:f>IF(MOD(C433-Settings!$B$32,Settings!$B$33)&lt;Settings!$B$30,"Up","Down")</x:f>
        <x:v>Up</x:v>
      </x:c>
      <x:c r="W433" s="15" t="n">
        <x:f>IF(OR(E433&gt;Settings!$B$30,Q433&gt;Settings!$B$37),0,1)</x:f>
        <x:v>1</x:v>
      </x:c>
      <x:c r="X433" s="15" t="n">
        <x:f>IF(AND(W433=1,Q433&lt;=Settings!$B$36),1,0)</x:f>
        <x:v>1</x:v>
      </x:c>
    </x:row>
    <x:row r="434">
      <x:c r="A434">
        <x:v>4</x:v>
      </x:c>
      <x:c r="B434">
        <x:v>69</x:v>
      </x:c>
      <x:c r="C434" s="13" t="n">
        <x:f>Arrivals!F434</x:f>
        <x:v>4437.492183510595</x:v>
      </x:c>
      <x:c r="D434" s="13" t="n">
        <x:f>Arrivals!K434</x:f>
        <x:v>300</x:v>
      </x:c>
      <x:c r="E434" s="14" t="n">
        <x:f>D434*8/Settings!$B$28+Settings!$B$29</x:f>
        <x:v>24.02</x:v>
      </x:c>
      <x:c r="F434" s="14">
        <x:f t="shared" si="92"/>
        <x:v>4437.4921835105952</x:v>
      </x:c>
      <x:c r="G434" s="14">
        <x:f t="shared" si="105"/>
        <x:v>4366.9129866444746</x:v>
      </x:c>
      <x:c r="H434" s="14">
        <x:f t="shared" si="93"/>
        <x:v>4437.4921835105952</x:v>
      </x:c>
      <x:c r="I434" s="14" t="n">
        <x:f>MOD(H434-Settings!$B$32,Settings!$B$33)</x:f>
        <x:v>117.49218351059517</x:v>
      </x:c>
      <x:c r="J434" s="14" t="n">
        <x:f>IF(I434&lt;Settings!$B$30,IF(Settings!$B$30-I434&gt;=E434,H434,H434+(Settings!$B$30-I434)+Settings!$B$31),H434+(Settings!$B$33-I434))</x:f>
        <x:v>4437.492183510595</x:v>
      </x:c>
      <x:c r="K434" s="14">
        <x:f t="shared" si="94"/>
        <x:v>4461.5121835105956</x:v>
      </x:c>
      <x:c r="L434" s="14">
        <x:f t="shared" si="95"/>
        <x:v>4461.5121835105956</x:v>
      </x:c>
      <x:c r="M434" s="14">
        <x:f t="shared" si="106"/>
        <x:v>4368.7411005936483</x:v>
      </x:c>
      <x:c r="N434" s="14">
        <x:f t="shared" si="96"/>
        <x:v>4461.5121835105956</x:v>
      </x:c>
      <x:c r="O434" s="13" t="n">
        <x:f>Arrivals!I434</x:f>
        <x:v>2.3276977844284192</x:v>
      </x:c>
      <x:c r="P434" s="14">
        <x:f t="shared" si="97"/>
        <x:v>4463.8398812950236</x:v>
      </x:c>
      <x:c r="Q434" s="14">
        <x:f t="shared" si="98"/>
        <x:v>26.347697784428419</x:v>
      </x:c>
      <x:c r="R434" s="14">
        <x:f t="shared" si="99"/>
        <x:v>0</x:v>
      </x:c>
      <x:c r="S434" s="14">
        <x:f t="shared" si="100"/>
        <x:v>0</x:v>
      </x:c>
      <x:c r="T434" s="14">
        <x:f t="shared" si="101"/>
        <x:v>0</x:v>
      </x:c>
      <x:c r="U434" s="14">
        <x:f t="shared" si="102"/>
        <x:v>0</x:v>
      </x:c>
      <x:c r="V434" t="str">
        <x:f>IF(MOD(C434-Settings!$B$32,Settings!$B$33)&lt;Settings!$B$30,"Up","Down")</x:f>
        <x:v>Up</x:v>
      </x:c>
      <x:c r="W434" s="15" t="n">
        <x:f>IF(OR(E434&gt;Settings!$B$30,Q434&gt;Settings!$B$37),0,1)</x:f>
        <x:v>1</x:v>
      </x:c>
      <x:c r="X434" s="15" t="n">
        <x:f>IF(AND(W434=1,Q434&lt;=Settings!$B$36),1,0)</x:f>
        <x:v>1</x:v>
      </x:c>
    </x:row>
    <x:row r="435">
      <x:c r="A435">
        <x:v>4</x:v>
      </x:c>
      <x:c r="B435">
        <x:v>70</x:v>
      </x:c>
      <x:c r="C435" s="13" t="n">
        <x:f>Arrivals!F435</x:f>
        <x:v>4488.321247247615</x:v>
      </x:c>
      <x:c r="D435" s="13" t="n">
        <x:f>Arrivals!K435</x:f>
        <x:v>300</x:v>
      </x:c>
      <x:c r="E435" s="14" t="n">
        <x:f>D435*8/Settings!$B$28+Settings!$B$29</x:f>
        <x:v>24.02</x:v>
      </x:c>
      <x:c r="F435" s="14">
        <x:f t="shared" si="92"/>
        <x:v>4488.3212472476152</x:v>
      </x:c>
      <x:c r="G435" s="14">
        <x:f t="shared" si="105"/>
        <x:v>4461.5121835105956</x:v>
      </x:c>
      <x:c r="H435" s="14">
        <x:f t="shared" si="93"/>
        <x:v>4488.3212472476152</x:v>
      </x:c>
      <x:c r="I435" s="14" t="n">
        <x:f>MOD(H435-Settings!$B$32,Settings!$B$33)</x:f>
        <x:v>168.32124724761525</x:v>
      </x:c>
      <x:c r="J435" s="14" t="n">
        <x:f>IF(I435&lt;Settings!$B$30,IF(Settings!$B$30-I435&gt;=E435,H435,H435+(Settings!$B$30-I435)+Settings!$B$31),H435+(Settings!$B$33-I435))</x:f>
        <x:v>4488.321247247615</x:v>
      </x:c>
      <x:c r="K435" s="14">
        <x:f t="shared" si="94"/>
        <x:v>4512.3412472476157</x:v>
      </x:c>
      <x:c r="L435" s="14">
        <x:f t="shared" si="95"/>
        <x:v>4512.3412472476157</x:v>
      </x:c>
      <x:c r="M435" s="14">
        <x:f t="shared" si="106"/>
        <x:v>4463.8398812950236</x:v>
      </x:c>
      <x:c r="N435" s="14">
        <x:f t="shared" si="96"/>
        <x:v>4512.3412472476157</x:v>
      </x:c>
      <x:c r="O435" s="13" t="n">
        <x:f>Arrivals!I435</x:f>
        <x:v>8.48721013524242</x:v>
      </x:c>
      <x:c r="P435" s="14">
        <x:f t="shared" si="97"/>
        <x:v>4520.8284573828578</x:v>
      </x:c>
      <x:c r="Q435" s="14">
        <x:f t="shared" si="98"/>
        <x:v>32.507210135242531</x:v>
      </x:c>
      <x:c r="R435" s="14">
        <x:f t="shared" si="99"/>
        <x:v>0</x:v>
      </x:c>
      <x:c r="S435" s="14">
        <x:f t="shared" si="100"/>
        <x:v>0</x:v>
      </x:c>
      <x:c r="T435" s="14">
        <x:f t="shared" si="101"/>
        <x:v>0</x:v>
      </x:c>
      <x:c r="U435" s="14">
        <x:f t="shared" si="102"/>
        <x:v>0</x:v>
      </x:c>
      <x:c r="V435" t="str">
        <x:f>IF(MOD(C435-Settings!$B$32,Settings!$B$33)&lt;Settings!$B$30,"Up","Down")</x:f>
        <x:v>Up</x:v>
      </x:c>
      <x:c r="W435" s="15" t="n">
        <x:f>IF(OR(E435&gt;Settings!$B$30,Q435&gt;Settings!$B$37),0,1)</x:f>
        <x:v>1</x:v>
      </x:c>
      <x:c r="X435" s="15" t="n">
        <x:f>IF(AND(W435=1,Q435&lt;=Settings!$B$36),1,0)</x:f>
        <x:v>1</x:v>
      </x:c>
    </x:row>
    <x:row r="436">
      <x:c r="A436">
        <x:v>4</x:v>
      </x:c>
      <x:c r="B436">
        <x:v>71</x:v>
      </x:c>
      <x:c r="C436" s="13" t="n">
        <x:f>Arrivals!F436</x:f>
        <x:v>4659.716673749502</x:v>
      </x:c>
      <x:c r="D436" s="13" t="n">
        <x:f>Arrivals!K436</x:f>
        <x:v>300</x:v>
      </x:c>
      <x:c r="E436" s="14" t="n">
        <x:f>D436*8/Settings!$B$28+Settings!$B$29</x:f>
        <x:v>24.02</x:v>
      </x:c>
      <x:c r="F436" s="14">
        <x:f t="shared" si="92"/>
        <x:v>4659.7166737495018</x:v>
      </x:c>
      <x:c r="G436" s="14">
        <x:f t="shared" si="105"/>
        <x:v>4512.3412472476157</x:v>
      </x:c>
      <x:c r="H436" s="14">
        <x:f t="shared" si="93"/>
        <x:v>4659.7166737495018</x:v>
      </x:c>
      <x:c r="I436" s="14" t="n">
        <x:f>MOD(H436-Settings!$B$32,Settings!$B$33)</x:f>
        <x:v>339.71667374950175</x:v>
      </x:c>
      <x:c r="J436" s="14" t="n">
        <x:f>IF(I436&lt;Settings!$B$30,IF(Settings!$B$30-I436&gt;=E436,H436,H436+(Settings!$B$30-I436)+Settings!$B$31),H436+(Settings!$B$33-I436))</x:f>
        <x:v>4659.716673749502</x:v>
      </x:c>
      <x:c r="K436" s="14">
        <x:f t="shared" si="94"/>
        <x:v>4683.7366737495022</x:v>
      </x:c>
      <x:c r="L436" s="14">
        <x:f t="shared" si="95"/>
        <x:v>4683.7366737495022</x:v>
      </x:c>
      <x:c r="M436" s="14">
        <x:f t="shared" si="106"/>
        <x:v>4520.8284573828578</x:v>
      </x:c>
      <x:c r="N436" s="14">
        <x:f t="shared" si="96"/>
        <x:v>4683.7366737495022</x:v>
      </x:c>
      <x:c r="O436" s="13" t="n">
        <x:f>Arrivals!I436</x:f>
        <x:v>1.2126705440711567</x:v>
      </x:c>
      <x:c r="P436" s="14">
        <x:f t="shared" si="97"/>
        <x:v>4684.9493442935736</x:v>
      </x:c>
      <x:c r="Q436" s="14">
        <x:f t="shared" si="98"/>
        <x:v>25.23267054407188</x:v>
      </x:c>
      <x:c r="R436" s="14">
        <x:f t="shared" si="99"/>
        <x:v>0</x:v>
      </x:c>
      <x:c r="S436" s="14">
        <x:f t="shared" si="100"/>
        <x:v>0</x:v>
      </x:c>
      <x:c r="T436" s="14">
        <x:f t="shared" si="101"/>
        <x:v>0</x:v>
      </x:c>
      <x:c r="U436" s="14">
        <x:f t="shared" si="102"/>
        <x:v>0</x:v>
      </x:c>
      <x:c r="V436" t="str">
        <x:f>IF(MOD(C436-Settings!$B$32,Settings!$B$33)&lt;Settings!$B$30,"Up","Down")</x:f>
        <x:v>Up</x:v>
      </x:c>
      <x:c r="W436" s="15" t="n">
        <x:f>IF(OR(E436&gt;Settings!$B$30,Q436&gt;Settings!$B$37),0,1)</x:f>
        <x:v>1</x:v>
      </x:c>
      <x:c r="X436" s="15" t="n">
        <x:f>IF(AND(W436=1,Q436&lt;=Settings!$B$36),1,0)</x:f>
        <x:v>1</x:v>
      </x:c>
    </x:row>
    <x:row r="437">
      <x:c r="A437">
        <x:v>4</x:v>
      </x:c>
      <x:c r="B437">
        <x:v>72</x:v>
      </x:c>
      <x:c r="C437" s="13" t="n">
        <x:f>Arrivals!F437</x:f>
        <x:v>4672.850124094563</x:v>
      </x:c>
      <x:c r="D437" s="13" t="n">
        <x:f>Arrivals!K437</x:f>
        <x:v>300</x:v>
      </x:c>
      <x:c r="E437" s="14" t="n">
        <x:f>D437*8/Settings!$B$28+Settings!$B$29</x:f>
        <x:v>24.02</x:v>
      </x:c>
      <x:c r="F437" s="14">
        <x:f t="shared" si="92"/>
        <x:v>4672.8501240945634</x:v>
      </x:c>
      <x:c r="G437" s="14">
        <x:f t="shared" si="105"/>
        <x:v>4683.7366737495022</x:v>
      </x:c>
      <x:c r="H437" s="14">
        <x:f t="shared" si="93"/>
        <x:v>4683.7366737495022</x:v>
      </x:c>
      <x:c r="I437" s="14" t="n">
        <x:f>MOD(H437-Settings!$B$32,Settings!$B$33)</x:f>
        <x:v>363.7366737495022</x:v>
      </x:c>
      <x:c r="J437" s="14" t="n">
        <x:f>IF(I437&lt;Settings!$B$30,IF(Settings!$B$30-I437&gt;=E437,H437,H437+(Settings!$B$30-I437)+Settings!$B$31),H437+(Settings!$B$33-I437))</x:f>
        <x:v>4683.736673749502</x:v>
      </x:c>
      <x:c r="K437" s="14">
        <x:f t="shared" si="94"/>
        <x:v>4707.7566737495026</x:v>
      </x:c>
      <x:c r="L437" s="14">
        <x:f t="shared" si="95"/>
        <x:v>4707.7566737495026</x:v>
      </x:c>
      <x:c r="M437" s="14">
        <x:f t="shared" si="106"/>
        <x:v>4684.9493442935736</x:v>
      </x:c>
      <x:c r="N437" s="14">
        <x:f t="shared" si="96"/>
        <x:v>4707.7566737495026</x:v>
      </x:c>
      <x:c r="O437" s="13" t="n">
        <x:f>Arrivals!I437</x:f>
        <x:v>2.3608119683985125</x:v>
      </x:c>
      <x:c r="P437" s="14">
        <x:f t="shared" si="97"/>
        <x:v>4710.1174857179012</x:v>
      </x:c>
      <x:c r="Q437" s="14">
        <x:f t="shared" si="98"/>
        <x:v>37.26736162333782</x:v>
      </x:c>
      <x:c r="R437" s="14">
        <x:f t="shared" si="99"/>
        <x:v>10.88654965493879</x:v>
      </x:c>
      <x:c r="S437" s="14">
        <x:f t="shared" si="100"/>
        <x:v>0</x:v>
      </x:c>
      <x:c r="T437" s="14">
        <x:f t="shared" si="101"/>
        <x:v>0</x:v>
      </x:c>
      <x:c r="U437" s="14">
        <x:f t="shared" si="102"/>
        <x:v>10.88654965493879</x:v>
      </x:c>
      <x:c r="V437" t="str">
        <x:f>IF(MOD(C437-Settings!$B$32,Settings!$B$33)&lt;Settings!$B$30,"Up","Down")</x:f>
        <x:v>Up</x:v>
      </x:c>
      <x:c r="W437" s="15" t="n">
        <x:f>IF(OR(E437&gt;Settings!$B$30,Q437&gt;Settings!$B$37),0,1)</x:f>
        <x:v>1</x:v>
      </x:c>
      <x:c r="X437" s="15" t="n">
        <x:f>IF(AND(W437=1,Q437&lt;=Settings!$B$36),1,0)</x:f>
        <x:v>1</x:v>
      </x:c>
    </x:row>
    <x:row r="438">
      <x:c r="A438">
        <x:v>4</x:v>
      </x:c>
      <x:c r="B438">
        <x:v>73</x:v>
      </x:c>
      <x:c r="C438" s="13" t="n">
        <x:f>Arrivals!F438</x:f>
        <x:v>4679.036859528845</x:v>
      </x:c>
      <x:c r="D438" s="13" t="n">
        <x:f>Arrivals!K438</x:f>
        <x:v>300</x:v>
      </x:c>
      <x:c r="E438" s="14" t="n">
        <x:f>D438*8/Settings!$B$28+Settings!$B$29</x:f>
        <x:v>24.02</x:v>
      </x:c>
      <x:c r="F438" s="14">
        <x:f t="shared" si="92"/>
        <x:v>4679.0368595288446</x:v>
      </x:c>
      <x:c r="G438" s="14">
        <x:f t="shared" si="105"/>
        <x:v>4707.7566737495026</x:v>
      </x:c>
      <x:c r="H438" s="14">
        <x:f t="shared" si="93"/>
        <x:v>4707.7566737495026</x:v>
      </x:c>
      <x:c r="I438" s="14" t="n">
        <x:f>MOD(H438-Settings!$B$32,Settings!$B$33)</x:f>
        <x:v>387.7566737495026</x:v>
      </x:c>
      <x:c r="J438" s="14" t="n">
        <x:f>IF(I438&lt;Settings!$B$30,IF(Settings!$B$30-I438&gt;=E438,H438,H438+(Settings!$B$30-I438)+Settings!$B$31),H438+(Settings!$B$33-I438))</x:f>
        <x:v>4707.756673749503</x:v>
      </x:c>
      <x:c r="K438" s="14">
        <x:f t="shared" si="94"/>
        <x:v>4731.7766737495031</x:v>
      </x:c>
      <x:c r="L438" s="14">
        <x:f t="shared" si="95"/>
        <x:v>4731.7766737495031</x:v>
      </x:c>
      <x:c r="M438" s="14">
        <x:f t="shared" si="106"/>
        <x:v>4710.1174857179012</x:v>
      </x:c>
      <x:c r="N438" s="14">
        <x:f t="shared" si="96"/>
        <x:v>4731.7766737495031</x:v>
      </x:c>
      <x:c r="O438" s="13" t="n">
        <x:f>Arrivals!I438</x:f>
        <x:v>1.4977580612432038</x:v>
      </x:c>
      <x:c r="P438" s="14">
        <x:f t="shared" si="97"/>
        <x:v>4733.2744318107461</x:v>
      </x:c>
      <x:c r="Q438" s="14">
        <x:f t="shared" si="98"/>
        <x:v>54.237572281901521</x:v>
      </x:c>
      <x:c r="R438" s="14">
        <x:f t="shared" si="99"/>
        <x:v>28.719814220658009</x:v>
      </x:c>
      <x:c r="S438" s="14">
        <x:f t="shared" si="100"/>
        <x:v>0</x:v>
      </x:c>
      <x:c r="T438" s="14">
        <x:f t="shared" si="101"/>
        <x:v>0</x:v>
      </x:c>
      <x:c r="U438" s="14">
        <x:f t="shared" si="102"/>
        <x:v>28.719814220658009</x:v>
      </x:c>
      <x:c r="V438" t="str">
        <x:f>IF(MOD(C438-Settings!$B$32,Settings!$B$33)&lt;Settings!$B$30,"Up","Down")</x:f>
        <x:v>Up</x:v>
      </x:c>
      <x:c r="W438" s="15" t="n">
        <x:f>IF(OR(E438&gt;Settings!$B$30,Q438&gt;Settings!$B$37),0,1)</x:f>
        <x:v>1</x:v>
      </x:c>
      <x:c r="X438" s="15" t="n">
        <x:f>IF(AND(W438=1,Q438&lt;=Settings!$B$36),1,0)</x:f>
        <x:v>1</x:v>
      </x:c>
    </x:row>
    <x:row r="439">
      <x:c r="A439">
        <x:v>4</x:v>
      </x:c>
      <x:c r="B439">
        <x:v>74</x:v>
      </x:c>
      <x:c r="C439" s="13" t="n">
        <x:f>Arrivals!F439</x:f>
        <x:v>4742.700383905231</x:v>
      </x:c>
      <x:c r="D439" s="13" t="n">
        <x:f>Arrivals!K439</x:f>
        <x:v>300</x:v>
      </x:c>
      <x:c r="E439" s="14" t="n">
        <x:f>D439*8/Settings!$B$28+Settings!$B$29</x:f>
        <x:v>24.02</x:v>
      </x:c>
      <x:c r="F439" s="14">
        <x:f t="shared" si="92"/>
        <x:v>4742.7003839052313</x:v>
      </x:c>
      <x:c r="G439" s="14">
        <x:f t="shared" si="105"/>
        <x:v>4731.7766737495031</x:v>
      </x:c>
      <x:c r="H439" s="14">
        <x:f t="shared" si="93"/>
        <x:v>4742.7003839052313</x:v>
      </x:c>
      <x:c r="I439" s="14" t="n">
        <x:f>MOD(H439-Settings!$B$32,Settings!$B$33)</x:f>
        <x:v>422.7003839052313</x:v>
      </x:c>
      <x:c r="J439" s="14" t="n">
        <x:f>IF(I439&lt;Settings!$B$30,IF(Settings!$B$30-I439&gt;=E439,H439,H439+(Settings!$B$30-I439)+Settings!$B$31),H439+(Settings!$B$33-I439))</x:f>
        <x:v>4742.700383905231</x:v>
      </x:c>
      <x:c r="K439" s="14">
        <x:f t="shared" si="94"/>
        <x:v>4766.7203839052318</x:v>
      </x:c>
      <x:c r="L439" s="14">
        <x:f t="shared" si="95"/>
        <x:v>4766.7203839052318</x:v>
      </x:c>
      <x:c r="M439" s="14">
        <x:f t="shared" si="106"/>
        <x:v>4733.2744318107461</x:v>
      </x:c>
      <x:c r="N439" s="14">
        <x:f t="shared" si="96"/>
        <x:v>4766.7203839052318</x:v>
      </x:c>
      <x:c r="O439" s="13" t="n">
        <x:f>Arrivals!I439</x:f>
        <x:v>1.1665791750702834</x:v>
      </x:c>
      <x:c r="P439" s="14">
        <x:f t="shared" si="97"/>
        <x:v>4767.8869630803019</x:v>
      </x:c>
      <x:c r="Q439" s="14">
        <x:f t="shared" si="98"/>
        <x:v>25.186579175070619</x:v>
      </x:c>
      <x:c r="R439" s="14">
        <x:f t="shared" si="99"/>
        <x:v>0</x:v>
      </x:c>
      <x:c r="S439" s="14">
        <x:f t="shared" si="100"/>
        <x:v>0</x:v>
      </x:c>
      <x:c r="T439" s="14">
        <x:f t="shared" si="101"/>
        <x:v>0</x:v>
      </x:c>
      <x:c r="U439" s="14">
        <x:f t="shared" si="102"/>
        <x:v>0</x:v>
      </x:c>
      <x:c r="V439" t="str">
        <x:f>IF(MOD(C439-Settings!$B$32,Settings!$B$33)&lt;Settings!$B$30,"Up","Down")</x:f>
        <x:v>Up</x:v>
      </x:c>
      <x:c r="W439" s="15" t="n">
        <x:f>IF(OR(E439&gt;Settings!$B$30,Q439&gt;Settings!$B$37),0,1)</x:f>
        <x:v>1</x:v>
      </x:c>
      <x:c r="X439" s="15" t="n">
        <x:f>IF(AND(W439=1,Q439&lt;=Settings!$B$36),1,0)</x:f>
        <x:v>1</x:v>
      </x:c>
    </x:row>
    <x:row r="440">
      <x:c r="A440">
        <x:v>4</x:v>
      </x:c>
      <x:c r="B440">
        <x:v>75</x:v>
      </x:c>
      <x:c r="C440" s="13" t="n">
        <x:f>Arrivals!F440</x:f>
        <x:v>4762.314876196557</x:v>
      </x:c>
      <x:c r="D440" s="13" t="n">
        <x:f>Arrivals!K440</x:f>
        <x:v>300</x:v>
      </x:c>
      <x:c r="E440" s="14" t="n">
        <x:f>D440*8/Settings!$B$28+Settings!$B$29</x:f>
        <x:v>24.02</x:v>
      </x:c>
      <x:c r="F440" s="14">
        <x:f t="shared" si="92"/>
        <x:v>4762.3148761965567</x:v>
      </x:c>
      <x:c r="G440" s="14">
        <x:f t="shared" si="105"/>
        <x:v>4766.7203839052318</x:v>
      </x:c>
      <x:c r="H440" s="14">
        <x:f t="shared" si="93"/>
        <x:v>4766.7203839052318</x:v>
      </x:c>
      <x:c r="I440" s="14" t="n">
        <x:f>MOD(H440-Settings!$B$32,Settings!$B$33)</x:f>
        <x:v>446.72038390523176</x:v>
      </x:c>
      <x:c r="J440" s="14" t="n">
        <x:f>IF(I440&lt;Settings!$B$30,IF(Settings!$B$30-I440&gt;=E440,H440,H440+(Settings!$B$30-I440)+Settings!$B$31),H440+(Settings!$B$33-I440))</x:f>
        <x:v>4766.720383905232</x:v>
      </x:c>
      <x:c r="K440" s="14">
        <x:f t="shared" si="94"/>
        <x:v>4790.7403839052322</x:v>
      </x:c>
      <x:c r="L440" s="14">
        <x:f t="shared" si="95"/>
        <x:v>4790.7403839052322</x:v>
      </x:c>
      <x:c r="M440" s="14">
        <x:f t="shared" si="106"/>
        <x:v>4767.8869630803019</x:v>
      </x:c>
      <x:c r="N440" s="14">
        <x:f t="shared" si="96"/>
        <x:v>4790.7403839052322</x:v>
      </x:c>
      <x:c r="O440" s="13" t="n">
        <x:f>Arrivals!I440</x:f>
        <x:v>3.6877499583404676</x:v>
      </x:c>
      <x:c r="P440" s="14">
        <x:f t="shared" si="97"/>
        <x:v>4794.4281338635728</x:v>
      </x:c>
      <x:c r="Q440" s="14">
        <x:f t="shared" si="98"/>
        <x:v>32.113257667016114</x:v>
      </x:c>
      <x:c r="R440" s="14">
        <x:f t="shared" si="99"/>
        <x:v>4.4055077086750316</x:v>
      </x:c>
      <x:c r="S440" s="14">
        <x:f t="shared" si="100"/>
        <x:v>0</x:v>
      </x:c>
      <x:c r="T440" s="14">
        <x:f t="shared" si="101"/>
        <x:v>0</x:v>
      </x:c>
      <x:c r="U440" s="14">
        <x:f t="shared" si="102"/>
        <x:v>4.4055077086750316</x:v>
      </x:c>
      <x:c r="V440" t="str">
        <x:f>IF(MOD(C440-Settings!$B$32,Settings!$B$33)&lt;Settings!$B$30,"Up","Down")</x:f>
        <x:v>Up</x:v>
      </x:c>
      <x:c r="W440" s="15" t="n">
        <x:f>IF(OR(E440&gt;Settings!$B$30,Q440&gt;Settings!$B$37),0,1)</x:f>
        <x:v>1</x:v>
      </x:c>
      <x:c r="X440" s="15" t="n">
        <x:f>IF(AND(W440=1,Q440&lt;=Settings!$B$36),1,0)</x:f>
        <x:v>1</x:v>
      </x:c>
    </x:row>
    <x:row r="441">
      <x:c r="A441">
        <x:v>4</x:v>
      </x:c>
      <x:c r="B441">
        <x:v>76</x:v>
      </x:c>
      <x:c r="C441" s="13" t="n">
        <x:f>Arrivals!F441</x:f>
        <x:v>4822.457039061286</x:v>
      </x:c>
      <x:c r="D441" s="13" t="n">
        <x:f>Arrivals!K441</x:f>
        <x:v>300</x:v>
      </x:c>
      <x:c r="E441" s="14" t="n">
        <x:f>D441*8/Settings!$B$28+Settings!$B$29</x:f>
        <x:v>24.02</x:v>
      </x:c>
      <x:c r="F441" s="14">
        <x:f t="shared" si="92"/>
        <x:v>4822.4570390612862</x:v>
      </x:c>
      <x:c r="G441" s="14">
        <x:f t="shared" si="105"/>
        <x:v>4790.7403839052322</x:v>
      </x:c>
      <x:c r="H441" s="14">
        <x:f t="shared" si="93"/>
        <x:v>4822.4570390612862</x:v>
      </x:c>
      <x:c r="I441" s="14" t="n">
        <x:f>MOD(H441-Settings!$B$32,Settings!$B$33)</x:f>
        <x:v>502.4570390612862</x:v>
      </x:c>
      <x:c r="J441" s="14" t="n">
        <x:f>IF(I441&lt;Settings!$B$30,IF(Settings!$B$30-I441&gt;=E441,H441,H441+(Settings!$B$30-I441)+Settings!$B$31),H441+(Settings!$B$33-I441))</x:f>
        <x:v>4822.457039061286</x:v>
      </x:c>
      <x:c r="K441" s="14">
        <x:f t="shared" si="94"/>
        <x:v>4846.4770390612866</x:v>
      </x:c>
      <x:c r="L441" s="14">
        <x:f t="shared" si="95"/>
        <x:v>4846.4770390612866</x:v>
      </x:c>
      <x:c r="M441" s="14">
        <x:f t="shared" si="106"/>
        <x:v>4794.4281338635728</x:v>
      </x:c>
      <x:c r="N441" s="14">
        <x:f t="shared" si="96"/>
        <x:v>4846.4770390612866</x:v>
      </x:c>
      <x:c r="O441" s="13" t="n">
        <x:f>Arrivals!I441</x:f>
        <x:v>0.2264635243946388</x:v>
      </x:c>
      <x:c r="P441" s="14">
        <x:f t="shared" si="97"/>
        <x:v>4846.7035025856812</x:v>
      </x:c>
      <x:c r="Q441" s="14">
        <x:f t="shared" si="98"/>
        <x:v>24.24646352439504</x:v>
      </x:c>
      <x:c r="R441" s="14">
        <x:f t="shared" si="99"/>
        <x:v>0</x:v>
      </x:c>
      <x:c r="S441" s="14">
        <x:f t="shared" si="100"/>
        <x:v>0</x:v>
      </x:c>
      <x:c r="T441" s="14">
        <x:f t="shared" si="101"/>
        <x:v>0</x:v>
      </x:c>
      <x:c r="U441" s="14">
        <x:f t="shared" si="102"/>
        <x:v>0</x:v>
      </x:c>
      <x:c r="V441" t="str">
        <x:f>IF(MOD(C441-Settings!$B$32,Settings!$B$33)&lt;Settings!$B$30,"Up","Down")</x:f>
        <x:v>Up</x:v>
      </x:c>
      <x:c r="W441" s="15" t="n">
        <x:f>IF(OR(E441&gt;Settings!$B$30,Q441&gt;Settings!$B$37),0,1)</x:f>
        <x:v>1</x:v>
      </x:c>
      <x:c r="X441" s="15" t="n">
        <x:f>IF(AND(W441=1,Q441&lt;=Settings!$B$36),1,0)</x:f>
        <x:v>1</x:v>
      </x:c>
    </x:row>
    <x:row r="442">
      <x:c r="A442">
        <x:v>4</x:v>
      </x:c>
      <x:c r="B442">
        <x:v>77</x:v>
      </x:c>
      <x:c r="C442" s="13" t="n">
        <x:f>Arrivals!F442</x:f>
        <x:v>4891.322925582867</x:v>
      </x:c>
      <x:c r="D442" s="13" t="n">
        <x:f>Arrivals!K442</x:f>
        <x:v>300</x:v>
      </x:c>
      <x:c r="E442" s="14" t="n">
        <x:f>D442*8/Settings!$B$28+Settings!$B$29</x:f>
        <x:v>24.02</x:v>
      </x:c>
      <x:c r="F442" s="14">
        <x:f t="shared" si="92"/>
        <x:v>4891.3229255828674</x:v>
      </x:c>
      <x:c r="G442" s="14">
        <x:f t="shared" si="105"/>
        <x:v>4846.4770390612866</x:v>
      </x:c>
      <x:c r="H442" s="14">
        <x:f t="shared" si="93"/>
        <x:v>4891.3229255828674</x:v>
      </x:c>
      <x:c r="I442" s="14" t="n">
        <x:f>MOD(H442-Settings!$B$32,Settings!$B$33)</x:f>
        <x:v>571.3229255828674</x:v>
      </x:c>
      <x:c r="J442" s="14" t="n">
        <x:f>IF(I442&lt;Settings!$B$30,IF(Settings!$B$30-I442&gt;=E442,H442,H442+(Settings!$B$30-I442)+Settings!$B$31),H442+(Settings!$B$33-I442))</x:f>
        <x:v>4891.322925582867</x:v>
      </x:c>
      <x:c r="K442" s="14">
        <x:f t="shared" si="94"/>
        <x:v>4915.3429255828678</x:v>
      </x:c>
      <x:c r="L442" s="14">
        <x:f t="shared" si="95"/>
        <x:v>4915.3429255828678</x:v>
      </x:c>
      <x:c r="M442" s="14">
        <x:f t="shared" si="106"/>
        <x:v>4846.7035025856812</x:v>
      </x:c>
      <x:c r="N442" s="14">
        <x:f t="shared" si="96"/>
        <x:v>4915.3429255828678</x:v>
      </x:c>
      <x:c r="O442" s="13" t="n">
        <x:f>Arrivals!I442</x:f>
        <x:v>0.45766248889365546</x:v>
      </x:c>
      <x:c r="P442" s="14">
        <x:f t="shared" si="97"/>
        <x:v>4915.800588071761</x:v>
      </x:c>
      <x:c r="Q442" s="14">
        <x:f t="shared" si="98"/>
        <x:v>24.477662488893657</x:v>
      </x:c>
      <x:c r="R442" s="14">
        <x:f t="shared" si="99"/>
        <x:v>0</x:v>
      </x:c>
      <x:c r="S442" s="14">
        <x:f t="shared" si="100"/>
        <x:v>0</x:v>
      </x:c>
      <x:c r="T442" s="14">
        <x:f t="shared" si="101"/>
        <x:v>0</x:v>
      </x:c>
      <x:c r="U442" s="14">
        <x:f t="shared" si="102"/>
        <x:v>0</x:v>
      </x:c>
      <x:c r="V442" t="str">
        <x:f>IF(MOD(C442-Settings!$B$32,Settings!$B$33)&lt;Settings!$B$30,"Up","Down")</x:f>
        <x:v>Up</x:v>
      </x:c>
      <x:c r="W442" s="15" t="n">
        <x:f>IF(OR(E442&gt;Settings!$B$30,Q442&gt;Settings!$B$37),0,1)</x:f>
        <x:v>1</x:v>
      </x:c>
      <x:c r="X442" s="15" t="n">
        <x:f>IF(AND(W442=1,Q442&lt;=Settings!$B$36),1,0)</x:f>
        <x:v>1</x:v>
      </x:c>
    </x:row>
    <x:row r="443">
      <x:c r="A443">
        <x:v>4</x:v>
      </x:c>
      <x:c r="B443">
        <x:v>78</x:v>
      </x:c>
      <x:c r="C443" s="13" t="n">
        <x:f>Arrivals!F443</x:f>
        <x:v>4919.743022198568</x:v>
      </x:c>
      <x:c r="D443" s="13" t="n">
        <x:f>Arrivals!K443</x:f>
        <x:v>300</x:v>
      </x:c>
      <x:c r="E443" s="14" t="n">
        <x:f>D443*8/Settings!$B$28+Settings!$B$29</x:f>
        <x:v>24.02</x:v>
      </x:c>
      <x:c r="F443" s="14">
        <x:f t="shared" si="92"/>
        <x:v>4919.7430221985678</x:v>
      </x:c>
      <x:c r="G443" s="14">
        <x:f t="shared" si="105"/>
        <x:v>4915.3429255828678</x:v>
      </x:c>
      <x:c r="H443" s="14">
        <x:f t="shared" si="93"/>
        <x:v>4919.7430221985678</x:v>
      </x:c>
      <x:c r="I443" s="14" t="n">
        <x:f>MOD(H443-Settings!$B$32,Settings!$B$33)</x:f>
        <x:v>599.7430221985678</x:v>
      </x:c>
      <x:c r="J443" s="14" t="n">
        <x:f>IF(I443&lt;Settings!$B$30,IF(Settings!$B$30-I443&gt;=E443,H443,H443+(Settings!$B$30-I443)+Settings!$B$31),H443+(Settings!$B$33-I443))</x:f>
        <x:v>5040</x:v>
      </x:c>
      <x:c r="K443" s="14">
        <x:f t="shared" si="94"/>
        <x:v>5064.0200000000004</x:v>
      </x:c>
      <x:c r="L443" s="14">
        <x:f t="shared" si="95"/>
        <x:v>5064.0200000000004</x:v>
      </x:c>
      <x:c r="M443" s="14">
        <x:f t="shared" si="106"/>
        <x:v>4915.800588071761</x:v>
      </x:c>
      <x:c r="N443" s="14">
        <x:f t="shared" si="96"/>
        <x:v>5064.0200000000004</x:v>
      </x:c>
      <x:c r="O443" s="13" t="n">
        <x:f>Arrivals!I443</x:f>
        <x:v>0.2135435368085737</x:v>
      </x:c>
      <x:c r="P443" s="14">
        <x:f t="shared" si="97"/>
        <x:v>5064.2335435368086</x:v>
      </x:c>
      <x:c r="Q443" s="14">
        <x:f t="shared" si="98"/>
        <x:v>144.4905213382408</x:v>
      </x:c>
      <x:c r="R443" s="14">
        <x:f t="shared" si="99"/>
        <x:v>0</x:v>
      </x:c>
      <x:c r="S443" s="14">
        <x:f t="shared" si="100"/>
        <x:v>120.25697780143219</x:v>
      </x:c>
      <x:c r="T443" s="14">
        <x:f t="shared" si="101"/>
        <x:v>0</x:v>
      </x:c>
      <x:c r="U443" s="14">
        <x:f t="shared" si="102"/>
        <x:v>120.25697780143219</x:v>
      </x:c>
      <x:c r="V443" t="str">
        <x:f>IF(MOD(C443-Settings!$B$32,Settings!$B$33)&lt;Settings!$B$30,"Up","Down")</x:f>
        <x:v>Up</x:v>
      </x:c>
      <x:c r="W443" s="15" t="n">
        <x:f>IF(OR(E443&gt;Settings!$B$30,Q443&gt;Settings!$B$37),0,1)</x:f>
        <x:v>1</x:v>
      </x:c>
      <x:c r="X443" s="15" t="n">
        <x:f>IF(AND(W443=1,Q443&lt;=Settings!$B$36),1,0)</x:f>
        <x:v>0</x:v>
      </x:c>
    </x:row>
    <x:row r="444">
      <x:c r="A444">
        <x:v>4</x:v>
      </x:c>
      <x:c r="B444">
        <x:v>79</x:v>
      </x:c>
      <x:c r="C444" s="13" t="n">
        <x:f>Arrivals!F444</x:f>
        <x:v>4922.781763991968</x:v>
      </x:c>
      <x:c r="D444" s="13" t="n">
        <x:f>Arrivals!K444</x:f>
        <x:v>300</x:v>
      </x:c>
      <x:c r="E444" s="14" t="n">
        <x:f>D444*8/Settings!$B$28+Settings!$B$29</x:f>
        <x:v>24.02</x:v>
      </x:c>
      <x:c r="F444" s="14">
        <x:f t="shared" si="92"/>
        <x:v>4922.7817639919676</x:v>
      </x:c>
      <x:c r="G444" s="14">
        <x:f t="shared" si="105"/>
        <x:v>5064.0200000000004</x:v>
      </x:c>
      <x:c r="H444" s="14">
        <x:f t="shared" si="93"/>
        <x:v>5064.0200000000004</x:v>
      </x:c>
      <x:c r="I444" s="14" t="n">
        <x:f>MOD(H444-Settings!$B$32,Settings!$B$33)</x:f>
        <x:v>24.020000000000437</x:v>
      </x:c>
      <x:c r="J444" s="14" t="n">
        <x:f>IF(I444&lt;Settings!$B$30,IF(Settings!$B$30-I444&gt;=E444,H444,H444+(Settings!$B$30-I444)+Settings!$B$31),H444+(Settings!$B$33-I444))</x:f>
        <x:v>5064.02</x:v>
      </x:c>
      <x:c r="K444" s="14">
        <x:f t="shared" si="94"/>
        <x:v>5088.0400000000009</x:v>
      </x:c>
      <x:c r="L444" s="14">
        <x:f t="shared" si="95"/>
        <x:v>5088.0400000000009</x:v>
      </x:c>
      <x:c r="M444" s="14">
        <x:f t="shared" si="106"/>
        <x:v>5064.2335435368086</x:v>
      </x:c>
      <x:c r="N444" s="14">
        <x:f t="shared" si="96"/>
        <x:v>5088.0400000000009</x:v>
      </x:c>
      <x:c r="O444" s="13" t="n">
        <x:f>Arrivals!I444</x:f>
        <x:v>5.1889617032543205</x:v>
      </x:c>
      <x:c r="P444" s="14">
        <x:f t="shared" si="97"/>
        <x:v>5093.2289617032548</x:v>
      </x:c>
      <x:c r="Q444" s="14">
        <x:f t="shared" si="98"/>
        <x:v>170.44719771128712</x:v>
      </x:c>
      <x:c r="R444" s="14">
        <x:f t="shared" si="99"/>
        <x:v>141.2382360080328</x:v>
      </x:c>
      <x:c r="S444" s="14">
        <x:f t="shared" si="100"/>
        <x:v>0</x:v>
      </x:c>
      <x:c r="T444" s="14">
        <x:f t="shared" si="101"/>
        <x:v>0</x:v>
      </x:c>
      <x:c r="U444" s="14">
        <x:f t="shared" si="102"/>
        <x:v>141.2382360080328</x:v>
      </x:c>
      <x:c r="V444" t="str">
        <x:f>IF(MOD(C444-Settings!$B$32,Settings!$B$33)&lt;Settings!$B$30,"Up","Down")</x:f>
        <x:v>Down</x:v>
      </x:c>
      <x:c r="W444" s="15" t="n">
        <x:f>IF(OR(E444&gt;Settings!$B$30,Q444&gt;Settings!$B$37),0,1)</x:f>
        <x:v>1</x:v>
      </x:c>
      <x:c r="X444" s="15" t="n">
        <x:f>IF(AND(W444=1,Q444&lt;=Settings!$B$36),1,0)</x:f>
        <x:v>0</x:v>
      </x:c>
    </x:row>
    <x:row r="445">
      <x:c r="A445">
        <x:v>4</x:v>
      </x:c>
      <x:c r="B445">
        <x:v>80</x:v>
      </x:c>
      <x:c r="C445" s="13" t="n">
        <x:f>Arrivals!F445</x:f>
        <x:v>4923.184108002659</x:v>
      </x:c>
      <x:c r="D445" s="13" t="n">
        <x:f>Arrivals!K445</x:f>
        <x:v>300</x:v>
      </x:c>
      <x:c r="E445" s="14" t="n">
        <x:f>D445*8/Settings!$B$28+Settings!$B$29</x:f>
        <x:v>24.02</x:v>
      </x:c>
      <x:c r="F445" s="14">
        <x:f t="shared" si="92"/>
        <x:v>4923.1841080026588</x:v>
      </x:c>
      <x:c r="G445" s="14">
        <x:f t="shared" si="105"/>
        <x:v>5088.0400000000009</x:v>
      </x:c>
      <x:c r="H445" s="14">
        <x:f t="shared" si="93"/>
        <x:v>5088.0400000000009</x:v>
      </x:c>
      <x:c r="I445" s="14" t="n">
        <x:f>MOD(H445-Settings!$B$32,Settings!$B$33)</x:f>
        <x:v>48.04000000000087</x:v>
      </x:c>
      <x:c r="J445" s="14" t="n">
        <x:f>IF(I445&lt;Settings!$B$30,IF(Settings!$B$30-I445&gt;=E445,H445,H445+(Settings!$B$30-I445)+Settings!$B$31),H445+(Settings!$B$33-I445))</x:f>
        <x:v>5088.040000000001</x:v>
      </x:c>
      <x:c r="K445" s="14">
        <x:f t="shared" si="94"/>
        <x:v>5112.0600000000013</x:v>
      </x:c>
      <x:c r="L445" s="14">
        <x:f t="shared" si="95"/>
        <x:v>5112.0600000000013</x:v>
      </x:c>
      <x:c r="M445" s="14">
        <x:f t="shared" si="106"/>
        <x:v>5093.2289617032548</x:v>
      </x:c>
      <x:c r="N445" s="14">
        <x:f t="shared" si="96"/>
        <x:v>5112.0600000000013</x:v>
      </x:c>
      <x:c r="O445" s="13" t="n">
        <x:f>Arrivals!I445</x:f>
        <x:v>9.235569364590889</x:v>
      </x:c>
      <x:c r="P445" s="14">
        <x:f t="shared" si="97"/>
        <x:v>5121.2955693645918</x:v>
      </x:c>
      <x:c r="Q445" s="14">
        <x:f t="shared" si="98"/>
        <x:v>198.11146136193292</x:v>
      </x:c>
      <x:c r="R445" s="14">
        <x:f t="shared" si="99"/>
        <x:v>164.85589199734204</x:v>
      </x:c>
      <x:c r="S445" s="14">
        <x:f t="shared" si="100"/>
        <x:v>0</x:v>
      </x:c>
      <x:c r="T445" s="14">
        <x:f t="shared" si="101"/>
        <x:v>0</x:v>
      </x:c>
      <x:c r="U445" s="14">
        <x:f t="shared" si="102"/>
        <x:v>164.85589199734204</x:v>
      </x:c>
      <x:c r="V445" t="str">
        <x:f>IF(MOD(C445-Settings!$B$32,Settings!$B$33)&lt;Settings!$B$30,"Up","Down")</x:f>
        <x:v>Down</x:v>
      </x:c>
      <x:c r="W445" s="15" t="n">
        <x:f>IF(OR(E445&gt;Settings!$B$30,Q445&gt;Settings!$B$37),0,1)</x:f>
        <x:v>1</x:v>
      </x:c>
      <x:c r="X445" s="15" t="n">
        <x:f>IF(AND(W445=1,Q445&lt;=Settings!$B$36),1,0)</x:f>
        <x:v>0</x:v>
      </x:c>
    </x:row>
    <x:row r="446">
      <x:c r="A446">
        <x:v>4</x:v>
      </x:c>
      <x:c r="B446">
        <x:v>81</x:v>
      </x:c>
      <x:c r="C446" s="13" t="n">
        <x:f>Arrivals!F446</x:f>
        <x:v>4946.875859654856</x:v>
      </x:c>
      <x:c r="D446" s="13" t="n">
        <x:f>Arrivals!K446</x:f>
        <x:v>300</x:v>
      </x:c>
      <x:c r="E446" s="14" t="n">
        <x:f>D446*8/Settings!$B$28+Settings!$B$29</x:f>
        <x:v>24.02</x:v>
      </x:c>
      <x:c r="F446" s="14">
        <x:f t="shared" si="92"/>
        <x:v>4946.875859654856</x:v>
      </x:c>
      <x:c r="G446" s="14">
        <x:f t="shared" si="105"/>
        <x:v>5112.0600000000013</x:v>
      </x:c>
      <x:c r="H446" s="14">
        <x:f t="shared" si="93"/>
        <x:v>5112.0600000000013</x:v>
      </x:c>
      <x:c r="I446" s="14" t="n">
        <x:f>MOD(H446-Settings!$B$32,Settings!$B$33)</x:f>
        <x:v>72.06000000000131</x:v>
      </x:c>
      <x:c r="J446" s="14" t="n">
        <x:f>IF(I446&lt;Settings!$B$30,IF(Settings!$B$30-I446&gt;=E446,H446,H446+(Settings!$B$30-I446)+Settings!$B$31),H446+(Settings!$B$33-I446))</x:f>
        <x:v>5112.060000000001</x:v>
      </x:c>
      <x:c r="K446" s="14">
        <x:f t="shared" si="94"/>
        <x:v>5136.0800000000017</x:v>
      </x:c>
      <x:c r="L446" s="14">
        <x:f t="shared" si="95"/>
        <x:v>5136.0800000000017</x:v>
      </x:c>
      <x:c r="M446" s="14">
        <x:f t="shared" si="106"/>
        <x:v>5121.2955693645918</x:v>
      </x:c>
      <x:c r="N446" s="14">
        <x:f t="shared" si="96"/>
        <x:v>5136.0800000000017</x:v>
      </x:c>
      <x:c r="O446" s="13" t="n">
        <x:f>Arrivals!I446</x:f>
        <x:v>8.076604026561203</x:v>
      </x:c>
      <x:c r="P446" s="14">
        <x:f t="shared" si="97"/>
        <x:v>5144.1566040265634</x:v>
      </x:c>
      <x:c r="Q446" s="14">
        <x:f t="shared" si="98"/>
        <x:v>197.28074437170744</x:v>
      </x:c>
      <x:c r="R446" s="14">
        <x:f t="shared" si="99"/>
        <x:v>165.18414034514535</x:v>
      </x:c>
      <x:c r="S446" s="14">
        <x:f t="shared" si="100"/>
        <x:v>0</x:v>
      </x:c>
      <x:c r="T446" s="14">
        <x:f t="shared" si="101"/>
        <x:v>0</x:v>
      </x:c>
      <x:c r="U446" s="14">
        <x:f t="shared" si="102"/>
        <x:v>165.18414034514535</x:v>
      </x:c>
      <x:c r="V446" t="str">
        <x:f>IF(MOD(C446-Settings!$B$32,Settings!$B$33)&lt;Settings!$B$30,"Up","Down")</x:f>
        <x:v>Down</x:v>
      </x:c>
      <x:c r="W446" s="15" t="n">
        <x:f>IF(OR(E446&gt;Settings!$B$30,Q446&gt;Settings!$B$37),0,1)</x:f>
        <x:v>1</x:v>
      </x:c>
      <x:c r="X446" s="15" t="n">
        <x:f>IF(AND(W446=1,Q446&lt;=Settings!$B$36),1,0)</x:f>
        <x:v>0</x:v>
      </x:c>
    </x:row>
    <x:row r="447">
      <x:c r="A447">
        <x:v>4</x:v>
      </x:c>
      <x:c r="B447">
        <x:v>82</x:v>
      </x:c>
      <x:c r="C447" s="13" t="n">
        <x:f>Arrivals!F447</x:f>
        <x:v>5086.818835370976</x:v>
      </x:c>
      <x:c r="D447" s="13" t="n">
        <x:f>Arrivals!K447</x:f>
        <x:v>300</x:v>
      </x:c>
      <x:c r="E447" s="14" t="n">
        <x:f>D447*8/Settings!$B$28+Settings!$B$29</x:f>
        <x:v>24.02</x:v>
      </x:c>
      <x:c r="F447" s="14">
        <x:f t="shared" si="92"/>
        <x:v>5086.8188353709756</x:v>
      </x:c>
      <x:c r="G447" s="14">
        <x:f t="shared" si="105"/>
        <x:v>5136.0800000000017</x:v>
      </x:c>
      <x:c r="H447" s="14">
        <x:f t="shared" si="93"/>
        <x:v>5136.0800000000017</x:v>
      </x:c>
      <x:c r="I447" s="14" t="n">
        <x:f>MOD(H447-Settings!$B$32,Settings!$B$33)</x:f>
        <x:v>96.08000000000175</x:v>
      </x:c>
      <x:c r="J447" s="14" t="n">
        <x:f>IF(I447&lt;Settings!$B$30,IF(Settings!$B$30-I447&gt;=E447,H447,H447+(Settings!$B$30-I447)+Settings!$B$31),H447+(Settings!$B$33-I447))</x:f>
        <x:v>5136.080000000002</x:v>
      </x:c>
      <x:c r="K447" s="14">
        <x:f t="shared" si="94"/>
        <x:v>5160.1000000000022</x:v>
      </x:c>
      <x:c r="L447" s="14">
        <x:f t="shared" si="95"/>
        <x:v>5160.1000000000022</x:v>
      </x:c>
      <x:c r="M447" s="14">
        <x:f t="shared" si="106"/>
        <x:v>5144.1566040265634</x:v>
      </x:c>
      <x:c r="N447" s="14">
        <x:f t="shared" si="96"/>
        <x:v>5160.1000000000022</x:v>
      </x:c>
      <x:c r="O447" s="13" t="n">
        <x:f>Arrivals!I447</x:f>
        <x:v>3.3381947362582034</x:v>
      </x:c>
      <x:c r="P447" s="14">
        <x:f t="shared" si="97"/>
        <x:v>5163.4381947362608</x:v>
      </x:c>
      <x:c r="Q447" s="14">
        <x:f t="shared" si="98"/>
        <x:v>76.619359365285163</x:v>
      </x:c>
      <x:c r="R447" s="14">
        <x:f t="shared" si="99"/>
        <x:v>49.261164629026098</x:v>
      </x:c>
      <x:c r="S447" s="14">
        <x:f t="shared" si="100"/>
        <x:v>0</x:v>
      </x:c>
      <x:c r="T447" s="14">
        <x:f t="shared" si="101"/>
        <x:v>0</x:v>
      </x:c>
      <x:c r="U447" s="14">
        <x:f t="shared" si="102"/>
        <x:v>49.261164629026098</x:v>
      </x:c>
      <x:c r="V447" t="str">
        <x:f>IF(MOD(C447-Settings!$B$32,Settings!$B$33)&lt;Settings!$B$30,"Up","Down")</x:f>
        <x:v>Up</x:v>
      </x:c>
      <x:c r="W447" s="15" t="n">
        <x:f>IF(OR(E447&gt;Settings!$B$30,Q447&gt;Settings!$B$37),0,1)</x:f>
        <x:v>1</x:v>
      </x:c>
      <x:c r="X447" s="15" t="n">
        <x:f>IF(AND(W447=1,Q447&lt;=Settings!$B$36),1,0)</x:f>
        <x:v>1</x:v>
      </x:c>
    </x:row>
    <x:row r="448">
      <x:c r="A448">
        <x:v>4</x:v>
      </x:c>
      <x:c r="B448">
        <x:v>83</x:v>
      </x:c>
      <x:c r="C448" s="13" t="n">
        <x:f>Arrivals!F448</x:f>
        <x:v>5148.523056192393</x:v>
      </x:c>
      <x:c r="D448" s="13" t="n">
        <x:f>Arrivals!K448</x:f>
        <x:v>300</x:v>
      </x:c>
      <x:c r="E448" s="14" t="n">
        <x:f>D448*8/Settings!$B$28+Settings!$B$29</x:f>
        <x:v>24.02</x:v>
      </x:c>
      <x:c r="F448" s="14">
        <x:f t="shared" si="92"/>
        <x:v>5148.5230561923927</x:v>
      </x:c>
      <x:c r="G448" s="14">
        <x:f t="shared" si="105"/>
        <x:v>5160.1000000000022</x:v>
      </x:c>
      <x:c r="H448" s="14">
        <x:f t="shared" si="93"/>
        <x:v>5160.1000000000022</x:v>
      </x:c>
      <x:c r="I448" s="14" t="n">
        <x:f>MOD(H448-Settings!$B$32,Settings!$B$33)</x:f>
        <x:v>120.10000000000218</x:v>
      </x:c>
      <x:c r="J448" s="14" t="n">
        <x:f>IF(I448&lt;Settings!$B$30,IF(Settings!$B$30-I448&gt;=E448,H448,H448+(Settings!$B$30-I448)+Settings!$B$31),H448+(Settings!$B$33-I448))</x:f>
        <x:v>5160.100000000002</x:v>
      </x:c>
      <x:c r="K448" s="14">
        <x:f t="shared" si="94"/>
        <x:v>5184.1200000000026</x:v>
      </x:c>
      <x:c r="L448" s="14">
        <x:f t="shared" si="95"/>
        <x:v>5184.1200000000026</x:v>
      </x:c>
      <x:c r="M448" s="14">
        <x:f t="shared" si="106"/>
        <x:v>5163.4381947362608</x:v>
      </x:c>
      <x:c r="N448" s="14">
        <x:f t="shared" si="96"/>
        <x:v>5184.1200000000026</x:v>
      </x:c>
      <x:c r="O448" s="13" t="n">
        <x:f>Arrivals!I448</x:f>
        <x:v>3.468041198862231</x:v>
      </x:c>
      <x:c r="P448" s="14">
        <x:f t="shared" si="97"/>
        <x:v>5187.5880411988646</x:v>
      </x:c>
      <x:c r="Q448" s="14">
        <x:f t="shared" si="98"/>
        <x:v>39.064985006471943</x:v>
      </x:c>
      <x:c r="R448" s="14">
        <x:f t="shared" si="99"/>
        <x:v>11.576943807609496</x:v>
      </x:c>
      <x:c r="S448" s="14">
        <x:f t="shared" si="100"/>
        <x:v>0</x:v>
      </x:c>
      <x:c r="T448" s="14">
        <x:f t="shared" si="101"/>
        <x:v>0</x:v>
      </x:c>
      <x:c r="U448" s="14">
        <x:f t="shared" si="102"/>
        <x:v>11.576943807609496</x:v>
      </x:c>
      <x:c r="V448" t="str">
        <x:f>IF(MOD(C448-Settings!$B$32,Settings!$B$33)&lt;Settings!$B$30,"Up","Down")</x:f>
        <x:v>Up</x:v>
      </x:c>
      <x:c r="W448" s="15" t="n">
        <x:f>IF(OR(E448&gt;Settings!$B$30,Q448&gt;Settings!$B$37),0,1)</x:f>
        <x:v>1</x:v>
      </x:c>
      <x:c r="X448" s="15" t="n">
        <x:f>IF(AND(W448=1,Q448&lt;=Settings!$B$36),1,0)</x:f>
        <x:v>1</x:v>
      </x:c>
    </x:row>
    <x:row r="449">
      <x:c r="A449">
        <x:v>4</x:v>
      </x:c>
      <x:c r="B449">
        <x:v>84</x:v>
      </x:c>
      <x:c r="C449" s="13" t="n">
        <x:f>Arrivals!F449</x:f>
        <x:v>5161.769489280581</x:v>
      </x:c>
      <x:c r="D449" s="13" t="n">
        <x:f>Arrivals!K449</x:f>
        <x:v>300</x:v>
      </x:c>
      <x:c r="E449" s="14" t="n">
        <x:f>D449*8/Settings!$B$28+Settings!$B$29</x:f>
        <x:v>24.02</x:v>
      </x:c>
      <x:c r="F449" s="14">
        <x:f t="shared" si="92"/>
        <x:v>5161.7694892805812</x:v>
      </x:c>
      <x:c r="G449" s="14">
        <x:f t="shared" si="105"/>
        <x:v>5184.1200000000026</x:v>
      </x:c>
      <x:c r="H449" s="14">
        <x:f t="shared" si="93"/>
        <x:v>5184.1200000000026</x:v>
      </x:c>
      <x:c r="I449" s="14" t="n">
        <x:f>MOD(H449-Settings!$B$32,Settings!$B$33)</x:f>
        <x:v>144.12000000000262</x:v>
      </x:c>
      <x:c r="J449" s="14" t="n">
        <x:f>IF(I449&lt;Settings!$B$30,IF(Settings!$B$30-I449&gt;=E449,H449,H449+(Settings!$B$30-I449)+Settings!$B$31),H449+(Settings!$B$33-I449))</x:f>
        <x:v>5184.120000000003</x:v>
      </x:c>
      <x:c r="K449" s="14">
        <x:f t="shared" si="94"/>
        <x:v>5208.1400000000031</x:v>
      </x:c>
      <x:c r="L449" s="14">
        <x:f t="shared" si="95"/>
        <x:v>5208.1400000000031</x:v>
      </x:c>
      <x:c r="M449" s="14">
        <x:f t="shared" si="106"/>
        <x:v>5187.5880411988646</x:v>
      </x:c>
      <x:c r="N449" s="14">
        <x:f t="shared" si="96"/>
        <x:v>5208.1400000000031</x:v>
      </x:c>
      <x:c r="O449" s="13" t="n">
        <x:f>Arrivals!I449</x:f>
        <x:v>3.6489875665292737</x:v>
      </x:c>
      <x:c r="P449" s="14">
        <x:f t="shared" si="97"/>
        <x:v>5211.7889875665323</x:v>
      </x:c>
      <x:c r="Q449" s="14">
        <x:f t="shared" si="98"/>
        <x:v>50.019498285951158</x:v>
      </x:c>
      <x:c r="R449" s="14">
        <x:f t="shared" si="99"/>
        <x:v>22.350510719421436</x:v>
      </x:c>
      <x:c r="S449" s="14">
        <x:f t="shared" si="100"/>
        <x:v>0</x:v>
      </x:c>
      <x:c r="T449" s="14">
        <x:f t="shared" si="101"/>
        <x:v>0</x:v>
      </x:c>
      <x:c r="U449" s="14">
        <x:f t="shared" si="102"/>
        <x:v>22.350510719421436</x:v>
      </x:c>
      <x:c r="V449" t="str">
        <x:f>IF(MOD(C449-Settings!$B$32,Settings!$B$33)&lt;Settings!$B$30,"Up","Down")</x:f>
        <x:v>Up</x:v>
      </x:c>
      <x:c r="W449" s="15" t="n">
        <x:f>IF(OR(E449&gt;Settings!$B$30,Q449&gt;Settings!$B$37),0,1)</x:f>
        <x:v>1</x:v>
      </x:c>
      <x:c r="X449" s="15" t="n">
        <x:f>IF(AND(W449=1,Q449&lt;=Settings!$B$36),1,0)</x:f>
        <x:v>1</x:v>
      </x:c>
    </x:row>
    <x:row r="450">
      <x:c r="A450">
        <x:v>4</x:v>
      </x:c>
      <x:c r="B450">
        <x:v>85</x:v>
      </x:c>
      <x:c r="C450" s="13" t="n">
        <x:f>Arrivals!F450</x:f>
        <x:v>5203.434142390907</x:v>
      </x:c>
      <x:c r="D450" s="13" t="n">
        <x:f>Arrivals!K450</x:f>
        <x:v>300</x:v>
      </x:c>
      <x:c r="E450" s="14" t="n">
        <x:f>D450*8/Settings!$B$28+Settings!$B$29</x:f>
        <x:v>24.02</x:v>
      </x:c>
      <x:c r="F450" s="14">
        <x:f t="shared" si="92"/>
        <x:v>5203.4341423909073</x:v>
      </x:c>
      <x:c r="G450" s="14">
        <x:f t="shared" si="105"/>
        <x:v>5208.1400000000031</x:v>
      </x:c>
      <x:c r="H450" s="14">
        <x:f t="shared" si="93"/>
        <x:v>5208.1400000000031</x:v>
      </x:c>
      <x:c r="I450" s="14" t="n">
        <x:f>MOD(H450-Settings!$B$32,Settings!$B$33)</x:f>
        <x:v>168.14000000000306</x:v>
      </x:c>
      <x:c r="J450" s="14" t="n">
        <x:f>IF(I450&lt;Settings!$B$30,IF(Settings!$B$30-I450&gt;=E450,H450,H450+(Settings!$B$30-I450)+Settings!$B$31),H450+(Settings!$B$33-I450))</x:f>
        <x:v>5208.140000000003</x:v>
      </x:c>
      <x:c r="K450" s="14">
        <x:f t="shared" si="94"/>
        <x:v>5232.1600000000035</x:v>
      </x:c>
      <x:c r="L450" s="14">
        <x:f t="shared" si="95"/>
        <x:v>5232.1600000000035</x:v>
      </x:c>
      <x:c r="M450" s="14">
        <x:f t="shared" si="106"/>
        <x:v>5211.7889875665323</x:v>
      </x:c>
      <x:c r="N450" s="14">
        <x:f t="shared" si="96"/>
        <x:v>5232.1600000000035</x:v>
      </x:c>
      <x:c r="O450" s="13" t="n">
        <x:f>Arrivals!I450</x:f>
        <x:v>12.779551048244771</x:v>
      </x:c>
      <x:c r="P450" s="14">
        <x:f t="shared" si="97"/>
        <x:v>5244.9395510482482</x:v>
      </x:c>
      <x:c r="Q450" s="14">
        <x:f t="shared" si="98"/>
        <x:v>41.505408657340922</x:v>
      </x:c>
      <x:c r="R450" s="14">
        <x:f t="shared" si="99"/>
        <x:v>4.7058576090958013</x:v>
      </x:c>
      <x:c r="S450" s="14">
        <x:f t="shared" si="100"/>
        <x:v>0</x:v>
      </x:c>
      <x:c r="T450" s="14">
        <x:f t="shared" si="101"/>
        <x:v>0</x:v>
      </x:c>
      <x:c r="U450" s="14">
        <x:f t="shared" si="102"/>
        <x:v>4.7058576090958013</x:v>
      </x:c>
      <x:c r="V450" t="str">
        <x:f>IF(MOD(C450-Settings!$B$32,Settings!$B$33)&lt;Settings!$B$30,"Up","Down")</x:f>
        <x:v>Up</x:v>
      </x:c>
      <x:c r="W450" s="15" t="n">
        <x:f>IF(OR(E450&gt;Settings!$B$30,Q450&gt;Settings!$B$37),0,1)</x:f>
        <x:v>1</x:v>
      </x:c>
      <x:c r="X450" s="15" t="n">
        <x:f>IF(AND(W450=1,Q450&lt;=Settings!$B$36),1,0)</x:f>
        <x:v>1</x:v>
      </x:c>
    </x:row>
    <x:row r="451">
      <x:c r="A451">
        <x:v>4</x:v>
      </x:c>
      <x:c r="B451">
        <x:v>86</x:v>
      </x:c>
      <x:c r="C451" s="13" t="n">
        <x:f>Arrivals!F451</x:f>
        <x:v>5210.617569705448</x:v>
      </x:c>
      <x:c r="D451" s="13" t="n">
        <x:f>Arrivals!K451</x:f>
        <x:v>300</x:v>
      </x:c>
      <x:c r="E451" s="14" t="n">
        <x:f>D451*8/Settings!$B$28+Settings!$B$29</x:f>
        <x:v>24.02</x:v>
      </x:c>
      <x:c r="F451" s="14">
        <x:f t="shared" si="92"/>
        <x:v>5210.6175697054477</x:v>
      </x:c>
      <x:c r="G451" s="14">
        <x:f t="shared" si="105"/>
        <x:v>5232.1600000000035</x:v>
      </x:c>
      <x:c r="H451" s="14">
        <x:f t="shared" si="93"/>
        <x:v>5232.1600000000035</x:v>
      </x:c>
      <x:c r="I451" s="14" t="n">
        <x:f>MOD(H451-Settings!$B$32,Settings!$B$33)</x:f>
        <x:v>192.1600000000035</x:v>
      </x:c>
      <x:c r="J451" s="14" t="n">
        <x:f>IF(I451&lt;Settings!$B$30,IF(Settings!$B$30-I451&gt;=E451,H451,H451+(Settings!$B$30-I451)+Settings!$B$31),H451+(Settings!$B$33-I451))</x:f>
        <x:v>5232.1600000000035</x:v>
      </x:c>
      <x:c r="K451" s="14">
        <x:f t="shared" si="94"/>
        <x:v>5256.1800000000039</x:v>
      </x:c>
      <x:c r="L451" s="14">
        <x:f t="shared" si="95"/>
        <x:v>5256.1800000000039</x:v>
      </x:c>
      <x:c r="M451" s="14">
        <x:f t="shared" si="106"/>
        <x:v>5244.9395510482482</x:v>
      </x:c>
      <x:c r="N451" s="14">
        <x:f t="shared" si="96"/>
        <x:v>5256.1800000000039</x:v>
      </x:c>
      <x:c r="O451" s="13" t="n">
        <x:f>Arrivals!I451</x:f>
        <x:v>2.0321521085240155</x:v>
      </x:c>
      <x:c r="P451" s="14">
        <x:f t="shared" si="97"/>
        <x:v>5258.2121521085282</x:v>
      </x:c>
      <x:c r="Q451" s="14">
        <x:f t="shared" si="98"/>
        <x:v>47.594582403080494</x:v>
      </x:c>
      <x:c r="R451" s="14">
        <x:f t="shared" si="99"/>
        <x:v>21.542430294555743</x:v>
      </x:c>
      <x:c r="S451" s="14">
        <x:f t="shared" si="100"/>
        <x:v>0</x:v>
      </x:c>
      <x:c r="T451" s="14">
        <x:f t="shared" si="101"/>
        <x:v>0</x:v>
      </x:c>
      <x:c r="U451" s="14">
        <x:f t="shared" si="102"/>
        <x:v>21.542430294555743</x:v>
      </x:c>
      <x:c r="V451" t="str">
        <x:f>IF(MOD(C451-Settings!$B$32,Settings!$B$33)&lt;Settings!$B$30,"Up","Down")</x:f>
        <x:v>Up</x:v>
      </x:c>
      <x:c r="W451" s="15" t="n">
        <x:f>IF(OR(E451&gt;Settings!$B$30,Q451&gt;Settings!$B$37),0,1)</x:f>
        <x:v>1</x:v>
      </x:c>
      <x:c r="X451" s="15" t="n">
        <x:f>IF(AND(W451=1,Q451&lt;=Settings!$B$36),1,0)</x:f>
        <x:v>1</x:v>
      </x:c>
    </x:row>
    <x:row r="452">
      <x:c r="A452">
        <x:v>4</x:v>
      </x:c>
      <x:c r="B452">
        <x:v>87</x:v>
      </x:c>
      <x:c r="C452" s="13" t="n">
        <x:f>Arrivals!F452</x:f>
        <x:v>5242.307435506958</x:v>
      </x:c>
      <x:c r="D452" s="13" t="n">
        <x:f>Arrivals!K452</x:f>
        <x:v>300</x:v>
      </x:c>
      <x:c r="E452" s="14" t="n">
        <x:f>D452*8/Settings!$B$28+Settings!$B$29</x:f>
        <x:v>24.02</x:v>
      </x:c>
      <x:c r="F452" s="14">
        <x:f t="shared" si="92"/>
        <x:v>5242.3074355069584</x:v>
      </x:c>
      <x:c r="G452" s="14">
        <x:f t="shared" si="105"/>
        <x:v>5256.1800000000039</x:v>
      </x:c>
      <x:c r="H452" s="14">
        <x:f t="shared" si="93"/>
        <x:v>5256.1800000000039</x:v>
      </x:c>
      <x:c r="I452" s="14" t="n">
        <x:f>MOD(H452-Settings!$B$32,Settings!$B$33)</x:f>
        <x:v>216.18000000000393</x:v>
      </x:c>
      <x:c r="J452" s="14" t="n">
        <x:f>IF(I452&lt;Settings!$B$30,IF(Settings!$B$30-I452&gt;=E452,H452,H452+(Settings!$B$30-I452)+Settings!$B$31),H452+(Settings!$B$33-I452))</x:f>
        <x:v>5256.180000000004</x:v>
      </x:c>
      <x:c r="K452" s="14">
        <x:f t="shared" si="94"/>
        <x:v>5280.2000000000044</x:v>
      </x:c>
      <x:c r="L452" s="14">
        <x:f t="shared" si="95"/>
        <x:v>5280.2000000000044</x:v>
      </x:c>
      <x:c r="M452" s="14">
        <x:f t="shared" si="106"/>
        <x:v>5258.2121521085282</x:v>
      </x:c>
      <x:c r="N452" s="14">
        <x:f t="shared" si="96"/>
        <x:v>5280.2000000000044</x:v>
      </x:c>
      <x:c r="O452" s="13" t="n">
        <x:f>Arrivals!I452</x:f>
        <x:v>4.200442495680202</x:v>
      </x:c>
      <x:c r="P452" s="14">
        <x:f t="shared" si="97"/>
        <x:v>5284.4004424956847</x:v>
      </x:c>
      <x:c r="Q452" s="14">
        <x:f t="shared" si="98"/>
        <x:v>42.093006988726302</x:v>
      </x:c>
      <x:c r="R452" s="14">
        <x:f t="shared" si="99"/>
        <x:v>13.872564493045502</x:v>
      </x:c>
      <x:c r="S452" s="14">
        <x:f t="shared" si="100"/>
        <x:v>0</x:v>
      </x:c>
      <x:c r="T452" s="14">
        <x:f t="shared" si="101"/>
        <x:v>0</x:v>
      </x:c>
      <x:c r="U452" s="14">
        <x:f t="shared" si="102"/>
        <x:v>13.872564493045502</x:v>
      </x:c>
      <x:c r="V452" t="str">
        <x:f>IF(MOD(C452-Settings!$B$32,Settings!$B$33)&lt;Settings!$B$30,"Up","Down")</x:f>
        <x:v>Up</x:v>
      </x:c>
      <x:c r="W452" s="15" t="n">
        <x:f>IF(OR(E452&gt;Settings!$B$30,Q452&gt;Settings!$B$37),0,1)</x:f>
        <x:v>1</x:v>
      </x:c>
      <x:c r="X452" s="15" t="n">
        <x:f>IF(AND(W452=1,Q452&lt;=Settings!$B$36),1,0)</x:f>
        <x:v>1</x:v>
      </x:c>
    </x:row>
    <x:row r="453">
      <x:c r="A453">
        <x:v>4</x:v>
      </x:c>
      <x:c r="B453">
        <x:v>88</x:v>
      </x:c>
      <x:c r="C453" s="13" t="n">
        <x:f>Arrivals!F453</x:f>
        <x:v>5251.418613012264</x:v>
      </x:c>
      <x:c r="D453" s="13" t="n">
        <x:f>Arrivals!K453</x:f>
        <x:v>300</x:v>
      </x:c>
      <x:c r="E453" s="14" t="n">
        <x:f>D453*8/Settings!$B$28+Settings!$B$29</x:f>
        <x:v>24.02</x:v>
      </x:c>
      <x:c r="F453" s="14">
        <x:f t="shared" si="92"/>
        <x:v>5251.4186130122644</x:v>
      </x:c>
      <x:c r="G453" s="14">
        <x:f t="shared" si="105"/>
        <x:v>5280.2000000000044</x:v>
      </x:c>
      <x:c r="H453" s="14">
        <x:f t="shared" si="93"/>
        <x:v>5280.2000000000044</x:v>
      </x:c>
      <x:c r="I453" s="14" t="n">
        <x:f>MOD(H453-Settings!$B$32,Settings!$B$33)</x:f>
        <x:v>240.20000000000437</x:v>
      </x:c>
      <x:c r="J453" s="14" t="n">
        <x:f>IF(I453&lt;Settings!$B$30,IF(Settings!$B$30-I453&gt;=E453,H453,H453+(Settings!$B$30-I453)+Settings!$B$31),H453+(Settings!$B$33-I453))</x:f>
        <x:v>5280.200000000004</x:v>
      </x:c>
      <x:c r="K453" s="14">
        <x:f t="shared" si="94"/>
        <x:v>5304.2200000000048</x:v>
      </x:c>
      <x:c r="L453" s="14">
        <x:f t="shared" si="95"/>
        <x:v>5304.2200000000048</x:v>
      </x:c>
      <x:c r="M453" s="14">
        <x:f t="shared" si="106"/>
        <x:v>5284.4004424956847</x:v>
      </x:c>
      <x:c r="N453" s="14">
        <x:f t="shared" si="96"/>
        <x:v>5304.2200000000048</x:v>
      </x:c>
      <x:c r="O453" s="13" t="n">
        <x:f>Arrivals!I453</x:f>
        <x:v>1.1339031438441227</x:v>
      </x:c>
      <x:c r="P453" s="14">
        <x:f t="shared" si="97"/>
        <x:v>5305.3539031438486</x:v>
      </x:c>
      <x:c r="Q453" s="14">
        <x:f t="shared" si="98"/>
        <x:v>53.935290131584225</x:v>
      </x:c>
      <x:c r="R453" s="14">
        <x:f t="shared" si="99"/>
        <x:v>28.781386987740007</x:v>
      </x:c>
      <x:c r="S453" s="14">
        <x:f t="shared" si="100"/>
        <x:v>0</x:v>
      </x:c>
      <x:c r="T453" s="14">
        <x:f t="shared" si="101"/>
        <x:v>0</x:v>
      </x:c>
      <x:c r="U453" s="14">
        <x:f t="shared" si="102"/>
        <x:v>28.781386987740007</x:v>
      </x:c>
      <x:c r="V453" t="str">
        <x:f>IF(MOD(C453-Settings!$B$32,Settings!$B$33)&lt;Settings!$B$30,"Up","Down")</x:f>
        <x:v>Up</x:v>
      </x:c>
      <x:c r="W453" s="15" t="n">
        <x:f>IF(OR(E453&gt;Settings!$B$30,Q453&gt;Settings!$B$37),0,1)</x:f>
        <x:v>1</x:v>
      </x:c>
      <x:c r="X453" s="15" t="n">
        <x:f>IF(AND(W453=1,Q453&lt;=Settings!$B$36),1,0)</x:f>
        <x:v>1</x:v>
      </x:c>
    </x:row>
    <x:row r="454">
      <x:c r="A454">
        <x:v>4</x:v>
      </x:c>
      <x:c r="B454">
        <x:v>89</x:v>
      </x:c>
      <x:c r="C454" s="13" t="n">
        <x:f>Arrivals!F454</x:f>
        <x:v>5369.80163083944</x:v>
      </x:c>
      <x:c r="D454" s="13" t="n">
        <x:f>Arrivals!K454</x:f>
        <x:v>300</x:v>
      </x:c>
      <x:c r="E454" s="14" t="n">
        <x:f>D454*8/Settings!$B$28+Settings!$B$29</x:f>
        <x:v>24.02</x:v>
      </x:c>
      <x:c r="F454" s="14" t="n">
        <x:f t="shared" ref="F454:F517" si="107">C454</x:f>
        <x:v>5369.80163083944</x:v>
      </x:c>
      <x:c r="G454" s="14">
        <x:f t="shared" si="105"/>
        <x:v>5304.2200000000048</x:v>
      </x:c>
      <x:c r="H454" s="14" t="n">
        <x:f t="shared" ref="H454:H517" si="108">MAX(F454,G454)</x:f>
        <x:v>5369.80163083944</x:v>
      </x:c>
      <x:c r="I454" s="14" t="n">
        <x:f>MOD(H454-Settings!$B$32,Settings!$B$33)</x:f>
        <x:v>329.8016308394399</x:v>
      </x:c>
      <x:c r="J454" s="14" t="n">
        <x:f>IF(I454&lt;Settings!$B$30,IF(Settings!$B$30-I454&gt;=E454,H454,H454+(Settings!$B$30-I454)+Settings!$B$31),H454+(Settings!$B$33-I454))</x:f>
        <x:v>5369.80163083944</x:v>
      </x:c>
      <x:c r="K454" s="14" t="n">
        <x:f t="shared" ref="K454:K517" si="109">J454+E454</x:f>
        <x:v>5393.82163083944</x:v>
      </x:c>
      <x:c r="L454" s="14" t="n">
        <x:f t="shared" ref="L454:L517" si="110">K454</x:f>
        <x:v>5393.82163083944</x:v>
      </x:c>
      <x:c r="M454" s="14">
        <x:f t="shared" si="106"/>
        <x:v>5305.3539031438486</x:v>
      </x:c>
      <x:c r="N454" s="14" t="n">
        <x:f t="shared" ref="N454:N517" si="111">MAX(L454,M454)</x:f>
        <x:v>5393.82163083944</x:v>
      </x:c>
      <x:c r="O454" s="13" t="n">
        <x:f>Arrivals!I454</x:f>
        <x:v>3.8392918804212735</x:v>
      </x:c>
      <x:c r="P454" s="14" t="n">
        <x:f t="shared" ref="P454:P517" si="112">N454+O454</x:f>
        <x:v>5397.660922719861</x:v>
      </x:c>
      <x:c r="Q454" s="14" t="n">
        <x:f t="shared" ref="Q454:Q517" si="113">P454-C454</x:f>
        <x:v>27.85929188042155</x:v>
      </x:c>
      <x:c r="R454" s="14" t="n">
        <x:f t="shared" ref="R454:R517" si="114">H454-F454</x:f>
        <x:v>0</x:v>
      </x:c>
      <x:c r="S454" s="14" t="n">
        <x:f t="shared" ref="S454:S517" si="115">J454-H454</x:f>
        <x:v>0</x:v>
      </x:c>
      <x:c r="T454" s="14" t="n">
        <x:f t="shared" ref="T454:T517" si="116">N454-L454</x:f>
        <x:v>0</x:v>
      </x:c>
      <x:c r="U454" s="14" t="n">
        <x:f t="shared" ref="U454:U517" si="117">R454+S454+T454</x:f>
        <x:v>0</x:v>
      </x:c>
      <x:c r="V454" t="str">
        <x:f>IF(MOD(C454-Settings!$B$32,Settings!$B$33)&lt;Settings!$B$30,"Up","Down")</x:f>
        <x:v>Up</x:v>
      </x:c>
      <x:c r="W454" s="15" t="n">
        <x:f>IF(OR(E454&gt;Settings!$B$30,Q454&gt;Settings!$B$37),0,1)</x:f>
        <x:v>1</x:v>
      </x:c>
      <x:c r="X454" s="15" t="n">
        <x:f>IF(AND(W454=1,Q454&lt;=Settings!$B$36),1,0)</x:f>
        <x:v>1</x:v>
      </x:c>
    </x:row>
    <x:row r="455">
      <x:c r="A455">
        <x:v>4</x:v>
      </x:c>
      <x:c r="B455">
        <x:v>90</x:v>
      </x:c>
      <x:c r="C455" s="13" t="n">
        <x:f>Arrivals!F455</x:f>
        <x:v>5390.11218712354</x:v>
      </x:c>
      <x:c r="D455" s="13" t="n">
        <x:f>Arrivals!K455</x:f>
        <x:v>300</x:v>
      </x:c>
      <x:c r="E455" s="14" t="n">
        <x:f>D455*8/Settings!$B$28+Settings!$B$29</x:f>
        <x:v>24.02</x:v>
      </x:c>
      <x:c r="F455" s="14">
        <x:f t="shared" si="107"/>
        <x:v>5390.11218712354</x:v>
      </x:c>
      <x:c r="G455" s="14">
        <x:f t="shared" si="105"/>
        <x:v>5393.8216308394403</x:v>
      </x:c>
      <x:c r="H455" s="14">
        <x:f t="shared" si="108"/>
        <x:v>5393.8216308394403</x:v>
      </x:c>
      <x:c r="I455" s="14" t="n">
        <x:f>MOD(H455-Settings!$B$32,Settings!$B$33)</x:f>
        <x:v>353.82163083944033</x:v>
      </x:c>
      <x:c r="J455" s="14" t="n">
        <x:f>IF(I455&lt;Settings!$B$30,IF(Settings!$B$30-I455&gt;=E455,H455,H455+(Settings!$B$30-I455)+Settings!$B$31),H455+(Settings!$B$33-I455))</x:f>
        <x:v>5393.82163083944</x:v>
      </x:c>
      <x:c r="K455" s="14">
        <x:f t="shared" si="109"/>
        <x:v>5417.8416308394408</x:v>
      </x:c>
      <x:c r="L455" s="14">
        <x:f t="shared" si="110"/>
        <x:v>5417.8416308394408</x:v>
      </x:c>
      <x:c r="M455" s="14">
        <x:f t="shared" si="106"/>
        <x:v>5397.6609227198614</x:v>
      </x:c>
      <x:c r="N455" s="14">
        <x:f t="shared" si="111"/>
        <x:v>5417.8416308394408</x:v>
      </x:c>
      <x:c r="O455" s="13" t="n">
        <x:f>Arrivals!I455</x:f>
        <x:v>3.469311855566004</x:v>
      </x:c>
      <x:c r="P455" s="14">
        <x:f t="shared" si="112"/>
        <x:v>5421.3109426950068</x:v>
      </x:c>
      <x:c r="Q455" s="14">
        <x:f t="shared" si="113"/>
        <x:v>31.198755571466791</x:v>
      </x:c>
      <x:c r="R455" s="14">
        <x:f t="shared" si="114"/>
        <x:v>3.7094437159003064</x:v>
      </x:c>
      <x:c r="S455" s="14">
        <x:f t="shared" si="115"/>
        <x:v>0</x:v>
      </x:c>
      <x:c r="T455" s="14">
        <x:f t="shared" si="116"/>
        <x:v>0</x:v>
      </x:c>
      <x:c r="U455" s="14">
        <x:f t="shared" si="117"/>
        <x:v>3.7094437159003064</x:v>
      </x:c>
      <x:c r="V455" t="str">
        <x:f>IF(MOD(C455-Settings!$B$32,Settings!$B$33)&lt;Settings!$B$30,"Up","Down")</x:f>
        <x:v>Up</x:v>
      </x:c>
      <x:c r="W455" s="15" t="n">
        <x:f>IF(OR(E455&gt;Settings!$B$30,Q455&gt;Settings!$B$37),0,1)</x:f>
        <x:v>1</x:v>
      </x:c>
      <x:c r="X455" s="15" t="n">
        <x:f>IF(AND(W455=1,Q455&lt;=Settings!$B$36),1,0)</x:f>
        <x:v>1</x:v>
      </x:c>
    </x:row>
    <x:row r="456">
      <x:c r="A456">
        <x:v>4</x:v>
      </x:c>
      <x:c r="B456">
        <x:v>91</x:v>
      </x:c>
      <x:c r="C456" s="13" t="n">
        <x:f>Arrivals!F456</x:f>
        <x:v>5423.809014622276</x:v>
      </x:c>
      <x:c r="D456" s="13" t="n">
        <x:f>Arrivals!K456</x:f>
        <x:v>300</x:v>
      </x:c>
      <x:c r="E456" s="14" t="n">
        <x:f>D456*8/Settings!$B$28+Settings!$B$29</x:f>
        <x:v>24.02</x:v>
      </x:c>
      <x:c r="F456" s="14">
        <x:f t="shared" si="107"/>
        <x:v>5423.8090146222758</x:v>
      </x:c>
      <x:c r="G456" s="14">
        <x:f t="shared" si="105"/>
        <x:v>5417.8416308394408</x:v>
      </x:c>
      <x:c r="H456" s="14">
        <x:f t="shared" si="108"/>
        <x:v>5423.8090146222758</x:v>
      </x:c>
      <x:c r="I456" s="14" t="n">
        <x:f>MOD(H456-Settings!$B$32,Settings!$B$33)</x:f>
        <x:v>383.80901462227575</x:v>
      </x:c>
      <x:c r="J456" s="14" t="n">
        <x:f>IF(I456&lt;Settings!$B$30,IF(Settings!$B$30-I456&gt;=E456,H456,H456+(Settings!$B$30-I456)+Settings!$B$31),H456+(Settings!$B$33-I456))</x:f>
        <x:v>5423.809014622276</x:v>
      </x:c>
      <x:c r="K456" s="14">
        <x:f t="shared" si="109"/>
        <x:v>5447.8290146222762</x:v>
      </x:c>
      <x:c r="L456" s="14">
        <x:f t="shared" si="110"/>
        <x:v>5447.8290146222762</x:v>
      </x:c>
      <x:c r="M456" s="14">
        <x:f t="shared" si="106"/>
        <x:v>5421.3109426950068</x:v>
      </x:c>
      <x:c r="N456" s="14">
        <x:f t="shared" si="111"/>
        <x:v>5447.8290146222762</x:v>
      </x:c>
      <x:c r="O456" s="13" t="n">
        <x:f>Arrivals!I456</x:f>
        <x:v>7.3678735940943145</x:v>
      </x:c>
      <x:c r="P456" s="14">
        <x:f t="shared" si="112"/>
        <x:v>5455.1968882163701</x:v>
      </x:c>
      <x:c r="Q456" s="14">
        <x:f t="shared" si="113"/>
        <x:v>31.387873594094344</x:v>
      </x:c>
      <x:c r="R456" s="14">
        <x:f t="shared" si="114"/>
        <x:v>0</x:v>
      </x:c>
      <x:c r="S456" s="14">
        <x:f t="shared" si="115"/>
        <x:v>0</x:v>
      </x:c>
      <x:c r="T456" s="14">
        <x:f t="shared" si="116"/>
        <x:v>0</x:v>
      </x:c>
      <x:c r="U456" s="14">
        <x:f t="shared" si="117"/>
        <x:v>0</x:v>
      </x:c>
      <x:c r="V456" t="str">
        <x:f>IF(MOD(C456-Settings!$B$32,Settings!$B$33)&lt;Settings!$B$30,"Up","Down")</x:f>
        <x:v>Up</x:v>
      </x:c>
      <x:c r="W456" s="15" t="n">
        <x:f>IF(OR(E456&gt;Settings!$B$30,Q456&gt;Settings!$B$37),0,1)</x:f>
        <x:v>1</x:v>
      </x:c>
      <x:c r="X456" s="15" t="n">
        <x:f>IF(AND(W456=1,Q456&lt;=Settings!$B$36),1,0)</x:f>
        <x:v>1</x:v>
      </x:c>
    </x:row>
    <x:row r="457">
      <x:c r="A457">
        <x:v>4</x:v>
      </x:c>
      <x:c r="B457">
        <x:v>92</x:v>
      </x:c>
      <x:c r="C457" s="13" t="n">
        <x:f>Arrivals!F457</x:f>
        <x:v>5434.964990574058</x:v>
      </x:c>
      <x:c r="D457" s="13" t="n">
        <x:f>Arrivals!K457</x:f>
        <x:v>300</x:v>
      </x:c>
      <x:c r="E457" s="14" t="n">
        <x:f>D457*8/Settings!$B$28+Settings!$B$29</x:f>
        <x:v>24.02</x:v>
      </x:c>
      <x:c r="F457" s="14">
        <x:f t="shared" si="107"/>
        <x:v>5434.964990574058</x:v>
      </x:c>
      <x:c r="G457" s="14">
        <x:f t="shared" si="105"/>
        <x:v>5447.8290146222762</x:v>
      </x:c>
      <x:c r="H457" s="14">
        <x:f t="shared" si="108"/>
        <x:v>5447.8290146222762</x:v>
      </x:c>
      <x:c r="I457" s="14" t="n">
        <x:f>MOD(H457-Settings!$B$32,Settings!$B$33)</x:f>
        <x:v>407.8290146222762</x:v>
      </x:c>
      <x:c r="J457" s="14" t="n">
        <x:f>IF(I457&lt;Settings!$B$30,IF(Settings!$B$30-I457&gt;=E457,H457,H457+(Settings!$B$30-I457)+Settings!$B$31),H457+(Settings!$B$33-I457))</x:f>
        <x:v>5447.829014622276</x:v>
      </x:c>
      <x:c r="K457" s="14">
        <x:f t="shared" si="109"/>
        <x:v>5471.8490146222766</x:v>
      </x:c>
      <x:c r="L457" s="14">
        <x:f t="shared" si="110"/>
        <x:v>5471.8490146222766</x:v>
      </x:c>
      <x:c r="M457" s="14">
        <x:f t="shared" si="106"/>
        <x:v>5455.1968882163701</x:v>
      </x:c>
      <x:c r="N457" s="14">
        <x:f t="shared" si="111"/>
        <x:v>5471.8490146222766</x:v>
      </x:c>
      <x:c r="O457" s="13" t="n">
        <x:f>Arrivals!I457</x:f>
        <x:v>0.017994772829022506</x:v>
      </x:c>
      <x:c r="P457" s="14">
        <x:f t="shared" si="112"/>
        <x:v>5471.8670093951059</x:v>
      </x:c>
      <x:c r="Q457" s="14">
        <x:f t="shared" si="113"/>
        <x:v>36.902018821047932</x:v>
      </x:c>
      <x:c r="R457" s="14">
        <x:f t="shared" si="114"/>
        <x:v>12.864024048218198</x:v>
      </x:c>
      <x:c r="S457" s="14">
        <x:f t="shared" si="115"/>
        <x:v>0</x:v>
      </x:c>
      <x:c r="T457" s="14">
        <x:f t="shared" si="116"/>
        <x:v>0</x:v>
      </x:c>
      <x:c r="U457" s="14">
        <x:f t="shared" si="117"/>
        <x:v>12.864024048218198</x:v>
      </x:c>
      <x:c r="V457" t="str">
        <x:f>IF(MOD(C457-Settings!$B$32,Settings!$B$33)&lt;Settings!$B$30,"Up","Down")</x:f>
        <x:v>Up</x:v>
      </x:c>
      <x:c r="W457" s="15" t="n">
        <x:f>IF(OR(E457&gt;Settings!$B$30,Q457&gt;Settings!$B$37),0,1)</x:f>
        <x:v>1</x:v>
      </x:c>
      <x:c r="X457" s="15" t="n">
        <x:f>IF(AND(W457=1,Q457&lt;=Settings!$B$36),1,0)</x:f>
        <x:v>1</x:v>
      </x:c>
    </x:row>
    <x:row r="458">
      <x:c r="A458">
        <x:v>4</x:v>
      </x:c>
      <x:c r="B458">
        <x:v>93</x:v>
      </x:c>
      <x:c r="C458" s="13" t="n">
        <x:f>Arrivals!F458</x:f>
        <x:v>5498.951860007556</x:v>
      </x:c>
      <x:c r="D458" s="13" t="n">
        <x:f>Arrivals!K458</x:f>
        <x:v>300</x:v>
      </x:c>
      <x:c r="E458" s="14" t="n">
        <x:f>D458*8/Settings!$B$28+Settings!$B$29</x:f>
        <x:v>24.02</x:v>
      </x:c>
      <x:c r="F458" s="14">
        <x:f t="shared" si="107"/>
        <x:v>5498.9518600075562</x:v>
      </x:c>
      <x:c r="G458" s="14">
        <x:f t="shared" si="105"/>
        <x:v>5471.8490146222766</x:v>
      </x:c>
      <x:c r="H458" s="14">
        <x:f t="shared" si="108"/>
        <x:v>5498.9518600075562</x:v>
      </x:c>
      <x:c r="I458" s="14" t="n">
        <x:f>MOD(H458-Settings!$B$32,Settings!$B$33)</x:f>
        <x:v>458.9518600075562</x:v>
      </x:c>
      <x:c r="J458" s="14" t="n">
        <x:f>IF(I458&lt;Settings!$B$30,IF(Settings!$B$30-I458&gt;=E458,H458,H458+(Settings!$B$30-I458)+Settings!$B$31),H458+(Settings!$B$33-I458))</x:f>
        <x:v>5498.951860007556</x:v>
      </x:c>
      <x:c r="K458" s="14">
        <x:f t="shared" si="109"/>
        <x:v>5522.9718600075566</x:v>
      </x:c>
      <x:c r="L458" s="14">
        <x:f t="shared" si="110"/>
        <x:v>5522.9718600075566</x:v>
      </x:c>
      <x:c r="M458" s="14">
        <x:f t="shared" si="106"/>
        <x:v>5471.8670093951059</x:v>
      </x:c>
      <x:c r="N458" s="14">
        <x:f t="shared" si="111"/>
        <x:v>5522.9718600075566</x:v>
      </x:c>
      <x:c r="O458" s="13" t="n">
        <x:f>Arrivals!I458</x:f>
        <x:v>2.3172703908642798</x:v>
      </x:c>
      <x:c r="P458" s="14">
        <x:f t="shared" si="112"/>
        <x:v>5525.2891303984206</x:v>
      </x:c>
      <x:c r="Q458" s="14">
        <x:f t="shared" si="113"/>
        <x:v>26.337270390864433</x:v>
      </x:c>
      <x:c r="R458" s="14">
        <x:f t="shared" si="114"/>
        <x:v>0</x:v>
      </x:c>
      <x:c r="S458" s="14">
        <x:f t="shared" si="115"/>
        <x:v>0</x:v>
      </x:c>
      <x:c r="T458" s="14">
        <x:f t="shared" si="116"/>
        <x:v>0</x:v>
      </x:c>
      <x:c r="U458" s="14">
        <x:f t="shared" si="117"/>
        <x:v>0</x:v>
      </x:c>
      <x:c r="V458" t="str">
        <x:f>IF(MOD(C458-Settings!$B$32,Settings!$B$33)&lt;Settings!$B$30,"Up","Down")</x:f>
        <x:v>Up</x:v>
      </x:c>
      <x:c r="W458" s="15" t="n">
        <x:f>IF(OR(E458&gt;Settings!$B$30,Q458&gt;Settings!$B$37),0,1)</x:f>
        <x:v>1</x:v>
      </x:c>
      <x:c r="X458" s="15" t="n">
        <x:f>IF(AND(W458=1,Q458&lt;=Settings!$B$36),1,0)</x:f>
        <x:v>1</x:v>
      </x:c>
    </x:row>
    <x:row r="459">
      <x:c r="A459">
        <x:v>4</x:v>
      </x:c>
      <x:c r="B459">
        <x:v>94</x:v>
      </x:c>
      <x:c r="C459" s="13" t="n">
        <x:f>Arrivals!F459</x:f>
        <x:v>5545.718213420703</x:v>
      </x:c>
      <x:c r="D459" s="13" t="n">
        <x:f>Arrivals!K459</x:f>
        <x:v>300</x:v>
      </x:c>
      <x:c r="E459" s="14" t="n">
        <x:f>D459*8/Settings!$B$28+Settings!$B$29</x:f>
        <x:v>24.02</x:v>
      </x:c>
      <x:c r="F459" s="14">
        <x:f t="shared" si="107"/>
        <x:v>5545.7182134207033</x:v>
      </x:c>
      <x:c r="G459" s="14">
        <x:f t="shared" si="105"/>
        <x:v>5522.9718600075566</x:v>
      </x:c>
      <x:c r="H459" s="14">
        <x:f t="shared" si="108"/>
        <x:v>5545.7182134207033</x:v>
      </x:c>
      <x:c r="I459" s="14" t="n">
        <x:f>MOD(H459-Settings!$B$32,Settings!$B$33)</x:f>
        <x:v>505.71821342070325</x:v>
      </x:c>
      <x:c r="J459" s="14" t="n">
        <x:f>IF(I459&lt;Settings!$B$30,IF(Settings!$B$30-I459&gt;=E459,H459,H459+(Settings!$B$30-I459)+Settings!$B$31),H459+(Settings!$B$33-I459))</x:f>
        <x:v>5545.718213420703</x:v>
      </x:c>
      <x:c r="K459" s="14">
        <x:f t="shared" si="109"/>
        <x:v>5569.7382134207037</x:v>
      </x:c>
      <x:c r="L459" s="14">
        <x:f t="shared" si="110"/>
        <x:v>5569.7382134207037</x:v>
      </x:c>
      <x:c r="M459" s="14">
        <x:f t="shared" si="106"/>
        <x:v>5525.2891303984206</x:v>
      </x:c>
      <x:c r="N459" s="14">
        <x:f t="shared" si="111"/>
        <x:v>5569.7382134207037</x:v>
      </x:c>
      <x:c r="O459" s="13" t="n">
        <x:f>Arrivals!I459</x:f>
        <x:v>1.812816002440355</x:v>
      </x:c>
      <x:c r="P459" s="14">
        <x:f t="shared" si="112"/>
        <x:v>5571.5510294231444</x:v>
      </x:c>
      <x:c r="Q459" s="14">
        <x:f t="shared" si="113"/>
        <x:v>25.832816002441177</x:v>
      </x:c>
      <x:c r="R459" s="14">
        <x:f t="shared" si="114"/>
        <x:v>0</x:v>
      </x:c>
      <x:c r="S459" s="14">
        <x:f t="shared" si="115"/>
        <x:v>0</x:v>
      </x:c>
      <x:c r="T459" s="14">
        <x:f t="shared" si="116"/>
        <x:v>0</x:v>
      </x:c>
      <x:c r="U459" s="14">
        <x:f t="shared" si="117"/>
        <x:v>0</x:v>
      </x:c>
      <x:c r="V459" t="str">
        <x:f>IF(MOD(C459-Settings!$B$32,Settings!$B$33)&lt;Settings!$B$30,"Up","Down")</x:f>
        <x:v>Up</x:v>
      </x:c>
      <x:c r="W459" s="15" t="n">
        <x:f>IF(OR(E459&gt;Settings!$B$30,Q459&gt;Settings!$B$37),0,1)</x:f>
        <x:v>1</x:v>
      </x:c>
      <x:c r="X459" s="15" t="n">
        <x:f>IF(AND(W459=1,Q459&lt;=Settings!$B$36),1,0)</x:f>
        <x:v>1</x:v>
      </x:c>
    </x:row>
    <x:row r="460">
      <x:c r="A460">
        <x:v>4</x:v>
      </x:c>
      <x:c r="B460">
        <x:v>95</x:v>
      </x:c>
      <x:c r="C460" s="13" t="n">
        <x:f>Arrivals!F460</x:f>
        <x:v>5562.85874408978</x:v>
      </x:c>
      <x:c r="D460" s="13" t="n">
        <x:f>Arrivals!K460</x:f>
        <x:v>300</x:v>
      </x:c>
      <x:c r="E460" s="14" t="n">
        <x:f>D460*8/Settings!$B$28+Settings!$B$29</x:f>
        <x:v>24.02</x:v>
      </x:c>
      <x:c r="F460" s="14">
        <x:f t="shared" si="107"/>
        <x:v>5562.85874408978</x:v>
      </x:c>
      <x:c r="G460" s="14">
        <x:f t="shared" si="105"/>
        <x:v>5569.7382134207037</x:v>
      </x:c>
      <x:c r="H460" s="14">
        <x:f t="shared" si="108"/>
        <x:v>5569.7382134207037</x:v>
      </x:c>
      <x:c r="I460" s="14" t="n">
        <x:f>MOD(H460-Settings!$B$32,Settings!$B$33)</x:f>
        <x:v>529.7382134207037</x:v>
      </x:c>
      <x:c r="J460" s="14" t="n">
        <x:f>IF(I460&lt;Settings!$B$30,IF(Settings!$B$30-I460&gt;=E460,H460,H460+(Settings!$B$30-I460)+Settings!$B$31),H460+(Settings!$B$33-I460))</x:f>
        <x:v>5569.738213420704</x:v>
      </x:c>
      <x:c r="K460" s="14">
        <x:f t="shared" si="109"/>
        <x:v>5593.7582134207041</x:v>
      </x:c>
      <x:c r="L460" s="14">
        <x:f t="shared" si="110"/>
        <x:v>5593.7582134207041</x:v>
      </x:c>
      <x:c r="M460" s="14">
        <x:f t="shared" si="106"/>
        <x:v>5571.5510294231444</x:v>
      </x:c>
      <x:c r="N460" s="14">
        <x:f t="shared" si="111"/>
        <x:v>5593.7582134207041</x:v>
      </x:c>
      <x:c r="O460" s="13" t="n">
        <x:f>Arrivals!I460</x:f>
        <x:v>4.371554912014711</x:v>
      </x:c>
      <x:c r="P460" s="14">
        <x:f t="shared" si="112"/>
        <x:v>5598.1297683327184</x:v>
      </x:c>
      <x:c r="Q460" s="14">
        <x:f t="shared" si="113"/>
        <x:v>35.271024242938438</x:v>
      </x:c>
      <x:c r="R460" s="14">
        <x:f t="shared" si="114"/>
        <x:v>6.8794693309237118</x:v>
      </x:c>
      <x:c r="S460" s="14">
        <x:f t="shared" si="115"/>
        <x:v>0</x:v>
      </x:c>
      <x:c r="T460" s="14">
        <x:f t="shared" si="116"/>
        <x:v>0</x:v>
      </x:c>
      <x:c r="U460" s="14">
        <x:f t="shared" si="117"/>
        <x:v>6.8794693309237118</x:v>
      </x:c>
      <x:c r="V460" t="str">
        <x:f>IF(MOD(C460-Settings!$B$32,Settings!$B$33)&lt;Settings!$B$30,"Up","Down")</x:f>
        <x:v>Up</x:v>
      </x:c>
      <x:c r="W460" s="15" t="n">
        <x:f>IF(OR(E460&gt;Settings!$B$30,Q460&gt;Settings!$B$37),0,1)</x:f>
        <x:v>1</x:v>
      </x:c>
      <x:c r="X460" s="15" t="n">
        <x:f>IF(AND(W460=1,Q460&lt;=Settings!$B$36),1,0)</x:f>
        <x:v>1</x:v>
      </x:c>
    </x:row>
    <x:row r="461">
      <x:c r="A461">
        <x:v>4</x:v>
      </x:c>
      <x:c r="B461">
        <x:v>96</x:v>
      </x:c>
      <x:c r="C461" s="13" t="n">
        <x:f>Arrivals!F461</x:f>
        <x:v>5596.733428909314</x:v>
      </x:c>
      <x:c r="D461" s="13" t="n">
        <x:f>Arrivals!K461</x:f>
        <x:v>300</x:v>
      </x:c>
      <x:c r="E461" s="14" t="n">
        <x:f>D461*8/Settings!$B$28+Settings!$B$29</x:f>
        <x:v>24.02</x:v>
      </x:c>
      <x:c r="F461" s="14">
        <x:f t="shared" si="107"/>
        <x:v>5596.7334289093142</x:v>
      </x:c>
      <x:c r="G461" s="14">
        <x:f t="shared" si="105"/>
        <x:v>5593.7582134207041</x:v>
      </x:c>
      <x:c r="H461" s="14">
        <x:f t="shared" si="108"/>
        <x:v>5596.7334289093142</x:v>
      </x:c>
      <x:c r="I461" s="14" t="n">
        <x:f>MOD(H461-Settings!$B$32,Settings!$B$33)</x:f>
        <x:v>556.7334289093142</x:v>
      </x:c>
      <x:c r="J461" s="14" t="n">
        <x:f>IF(I461&lt;Settings!$B$30,IF(Settings!$B$30-I461&gt;=E461,H461,H461+(Settings!$B$30-I461)+Settings!$B$31),H461+(Settings!$B$33-I461))</x:f>
        <x:v>5596.733428909314</x:v>
      </x:c>
      <x:c r="K461" s="14">
        <x:f t="shared" si="109"/>
        <x:v>5620.7534289093146</x:v>
      </x:c>
      <x:c r="L461" s="14">
        <x:f t="shared" si="110"/>
        <x:v>5620.7534289093146</x:v>
      </x:c>
      <x:c r="M461" s="14">
        <x:f t="shared" si="106"/>
        <x:v>5598.1297683327184</x:v>
      </x:c>
      <x:c r="N461" s="14">
        <x:f t="shared" si="111"/>
        <x:v>5620.7534289093146</x:v>
      </x:c>
      <x:c r="O461" s="13" t="n">
        <x:f>Arrivals!I461</x:f>
        <x:v>2.848772176155725</x:v>
      </x:c>
      <x:c r="P461" s="14">
        <x:f t="shared" si="112"/>
        <x:v>5623.6022010854704</x:v>
      </x:c>
      <x:c r="Q461" s="14">
        <x:f t="shared" si="113"/>
        <x:v>26.868772176156199</x:v>
      </x:c>
      <x:c r="R461" s="14">
        <x:f t="shared" si="114"/>
        <x:v>0</x:v>
      </x:c>
      <x:c r="S461" s="14">
        <x:f t="shared" si="115"/>
        <x:v>0</x:v>
      </x:c>
      <x:c r="T461" s="14">
        <x:f t="shared" si="116"/>
        <x:v>0</x:v>
      </x:c>
      <x:c r="U461" s="14">
        <x:f t="shared" si="117"/>
        <x:v>0</x:v>
      </x:c>
      <x:c r="V461" t="str">
        <x:f>IF(MOD(C461-Settings!$B$32,Settings!$B$33)&lt;Settings!$B$30,"Up","Down")</x:f>
        <x:v>Up</x:v>
      </x:c>
      <x:c r="W461" s="15" t="n">
        <x:f>IF(OR(E461&gt;Settings!$B$30,Q461&gt;Settings!$B$37),0,1)</x:f>
        <x:v>1</x:v>
      </x:c>
      <x:c r="X461" s="15" t="n">
        <x:f>IF(AND(W461=1,Q461&lt;=Settings!$B$36),1,0)</x:f>
        <x:v>1</x:v>
      </x:c>
    </x:row>
    <x:row r="462">
      <x:c r="A462">
        <x:v>4</x:v>
      </x:c>
      <x:c r="B462">
        <x:v>97</x:v>
      </x:c>
      <x:c r="C462" s="13" t="n">
        <x:f>Arrivals!F462</x:f>
        <x:v>5643.2997731451005</x:v>
      </x:c>
      <x:c r="D462" s="13" t="n">
        <x:f>Arrivals!K462</x:f>
        <x:v>300</x:v>
      </x:c>
      <x:c r="E462" s="14" t="n">
        <x:f>D462*8/Settings!$B$28+Settings!$B$29</x:f>
        <x:v>24.02</x:v>
      </x:c>
      <x:c r="F462" s="14">
        <x:f t="shared" si="107"/>
        <x:v>5643.2997731451005</x:v>
      </x:c>
      <x:c r="G462" s="14">
        <x:f t="shared" si="105"/>
        <x:v>5620.7534289093146</x:v>
      </x:c>
      <x:c r="H462" s="14">
        <x:f t="shared" si="108"/>
        <x:v>5643.2997731451005</x:v>
      </x:c>
      <x:c r="I462" s="14" t="n">
        <x:f>MOD(H462-Settings!$B$32,Settings!$B$33)</x:f>
        <x:v>603.2997731451005</x:v>
      </x:c>
      <x:c r="J462" s="14" t="n">
        <x:f>IF(I462&lt;Settings!$B$30,IF(Settings!$B$30-I462&gt;=E462,H462,H462+(Settings!$B$30-I462)+Settings!$B$31),H462+(Settings!$B$33-I462))</x:f>
        <x:v>5760</x:v>
      </x:c>
      <x:c r="K462" s="14">
        <x:f t="shared" si="109"/>
        <x:v>5784.02</x:v>
      </x:c>
      <x:c r="L462" s="14">
        <x:f t="shared" si="110"/>
        <x:v>5784.02</x:v>
      </x:c>
      <x:c r="M462" s="14">
        <x:f t="shared" si="106"/>
        <x:v>5623.6022010854704</x:v>
      </x:c>
      <x:c r="N462" s="14">
        <x:f t="shared" si="111"/>
        <x:v>5784.02</x:v>
      </x:c>
      <x:c r="O462" s="13" t="n">
        <x:f>Arrivals!I462</x:f>
        <x:v>0.15238923112073782</x:v>
      </x:c>
      <x:c r="P462" s="14">
        <x:f t="shared" si="112"/>
        <x:v>5784.1723892311211</x:v>
      </x:c>
      <x:c r="Q462" s="14">
        <x:f t="shared" si="113"/>
        <x:v>140.87261608602057</x:v>
      </x:c>
      <x:c r="R462" s="14">
        <x:f t="shared" si="114"/>
        <x:v>0</x:v>
      </x:c>
      <x:c r="S462" s="14">
        <x:f t="shared" si="115"/>
        <x:v>116.70022685489948</x:v>
      </x:c>
      <x:c r="T462" s="14">
        <x:f t="shared" si="116"/>
        <x:v>0</x:v>
      </x:c>
      <x:c r="U462" s="14">
        <x:f t="shared" si="117"/>
        <x:v>116.70022685489948</x:v>
      </x:c>
      <x:c r="V462" t="str">
        <x:f>IF(MOD(C462-Settings!$B$32,Settings!$B$33)&lt;Settings!$B$30,"Up","Down")</x:f>
        <x:v>Down</x:v>
      </x:c>
      <x:c r="W462" s="15" t="n">
        <x:f>IF(OR(E462&gt;Settings!$B$30,Q462&gt;Settings!$B$37),0,1)</x:f>
        <x:v>1</x:v>
      </x:c>
      <x:c r="X462" s="15" t="n">
        <x:f>IF(AND(W462=1,Q462&lt;=Settings!$B$36),1,0)</x:f>
        <x:v>0</x:v>
      </x:c>
    </x:row>
    <x:row r="463">
      <x:c r="A463">
        <x:v>4</x:v>
      </x:c>
      <x:c r="B463">
        <x:v>98</x:v>
      </x:c>
      <x:c r="C463" s="13" t="n">
        <x:f>Arrivals!F463</x:f>
        <x:v>5685.929356961468</x:v>
      </x:c>
      <x:c r="D463" s="13" t="n">
        <x:f>Arrivals!K463</x:f>
        <x:v>300</x:v>
      </x:c>
      <x:c r="E463" s="14" t="n">
        <x:f>D463*8/Settings!$B$28+Settings!$B$29</x:f>
        <x:v>24.02</x:v>
      </x:c>
      <x:c r="F463" s="14">
        <x:f t="shared" si="107"/>
        <x:v>5685.9293569614683</x:v>
      </x:c>
      <x:c r="G463" s="14" t="n">
        <x:f t="shared" ref="G463:G485" si="118">K462</x:f>
        <x:v>5784.02</x:v>
      </x:c>
      <x:c r="H463" s="14">
        <x:f t="shared" si="108"/>
        <x:v>5784.02</x:v>
      </x:c>
      <x:c r="I463" s="14" t="n">
        <x:f>MOD(H463-Settings!$B$32,Settings!$B$33)</x:f>
        <x:v>24.020000000000437</x:v>
      </x:c>
      <x:c r="J463" s="14" t="n">
        <x:f>IF(I463&lt;Settings!$B$30,IF(Settings!$B$30-I463&gt;=E463,H463,H463+(Settings!$B$30-I463)+Settings!$B$31),H463+(Settings!$B$33-I463))</x:f>
        <x:v>5784.02</x:v>
      </x:c>
      <x:c r="K463" s="14">
        <x:f t="shared" si="109"/>
        <x:v>5808.0400000000009</x:v>
      </x:c>
      <x:c r="L463" s="14">
        <x:f t="shared" si="110"/>
        <x:v>5808.0400000000009</x:v>
      </x:c>
      <x:c r="M463" s="14" t="n">
        <x:f t="shared" ref="M463:M485" si="119">P462</x:f>
        <x:v>5784.172389231121</x:v>
      </x:c>
      <x:c r="N463" s="14">
        <x:f t="shared" si="111"/>
        <x:v>5808.0400000000009</x:v>
      </x:c>
      <x:c r="O463" s="13" t="n">
        <x:f>Arrivals!I463</x:f>
        <x:v>1.1936053362956534</x:v>
      </x:c>
      <x:c r="P463" s="14">
        <x:f t="shared" si="112"/>
        <x:v>5809.2336053362969</x:v>
      </x:c>
      <x:c r="Q463" s="14">
        <x:f t="shared" si="113"/>
        <x:v>123.3042483748286</x:v>
      </x:c>
      <x:c r="R463" s="14">
        <x:f t="shared" si="114"/>
        <x:v>98.090643038532107</x:v>
      </x:c>
      <x:c r="S463" s="14">
        <x:f t="shared" si="115"/>
        <x:v>0</x:v>
      </x:c>
      <x:c r="T463" s="14">
        <x:f t="shared" si="116"/>
        <x:v>0</x:v>
      </x:c>
      <x:c r="U463" s="14">
        <x:f t="shared" si="117"/>
        <x:v>98.090643038532107</x:v>
      </x:c>
      <x:c r="V463" t="str">
        <x:f>IF(MOD(C463-Settings!$B$32,Settings!$B$33)&lt;Settings!$B$30,"Up","Down")</x:f>
        <x:v>Down</x:v>
      </x:c>
      <x:c r="W463" s="15" t="n">
        <x:f>IF(OR(E463&gt;Settings!$B$30,Q463&gt;Settings!$B$37),0,1)</x:f>
        <x:v>1</x:v>
      </x:c>
      <x:c r="X463" s="15" t="n">
        <x:f>IF(AND(W463=1,Q463&lt;=Settings!$B$36),1,0)</x:f>
        <x:v>0</x:v>
      </x:c>
    </x:row>
    <x:row r="464">
      <x:c r="A464">
        <x:v>4</x:v>
      </x:c>
      <x:c r="B464">
        <x:v>99</x:v>
      </x:c>
      <x:c r="C464" s="13" t="n">
        <x:f>Arrivals!F464</x:f>
        <x:v>5686.483013270025</x:v>
      </x:c>
      <x:c r="D464" s="13" t="n">
        <x:f>Arrivals!K464</x:f>
        <x:v>300</x:v>
      </x:c>
      <x:c r="E464" s="14" t="n">
        <x:f>D464*8/Settings!$B$28+Settings!$B$29</x:f>
        <x:v>24.02</x:v>
      </x:c>
      <x:c r="F464" s="14">
        <x:f t="shared" si="107"/>
        <x:v>5686.4830132700254</x:v>
      </x:c>
      <x:c r="G464" s="14">
        <x:f t="shared" si="118"/>
        <x:v>5808.0400000000009</x:v>
      </x:c>
      <x:c r="H464" s="14">
        <x:f t="shared" si="108"/>
        <x:v>5808.0400000000009</x:v>
      </x:c>
      <x:c r="I464" s="14" t="n">
        <x:f>MOD(H464-Settings!$B$32,Settings!$B$33)</x:f>
        <x:v>48.04000000000087</x:v>
      </x:c>
      <x:c r="J464" s="14" t="n">
        <x:f>IF(I464&lt;Settings!$B$30,IF(Settings!$B$30-I464&gt;=E464,H464,H464+(Settings!$B$30-I464)+Settings!$B$31),H464+(Settings!$B$33-I464))</x:f>
        <x:v>5808.040000000001</x:v>
      </x:c>
      <x:c r="K464" s="14">
        <x:f t="shared" si="109"/>
        <x:v>5832.0600000000013</x:v>
      </x:c>
      <x:c r="L464" s="14">
        <x:f t="shared" si="110"/>
        <x:v>5832.0600000000013</x:v>
      </x:c>
      <x:c r="M464" s="14">
        <x:f t="shared" si="119"/>
        <x:v>5809.2336053362969</x:v>
      </x:c>
      <x:c r="N464" s="14">
        <x:f t="shared" si="111"/>
        <x:v>5832.0600000000013</x:v>
      </x:c>
      <x:c r="O464" s="13" t="n">
        <x:f>Arrivals!I464</x:f>
        <x:v>0.6376968718197576</x:v>
      </x:c>
      <x:c r="P464" s="14">
        <x:f t="shared" si="112"/>
        <x:v>5832.6976968718209</x:v>
      </x:c>
      <x:c r="Q464" s="14">
        <x:f t="shared" si="113"/>
        <x:v>146.21468360179551</x:v>
      </x:c>
      <x:c r="R464" s="14">
        <x:f t="shared" si="114"/>
        <x:v>121.55698672997551</x:v>
      </x:c>
      <x:c r="S464" s="14">
        <x:f t="shared" si="115"/>
        <x:v>0</x:v>
      </x:c>
      <x:c r="T464" s="14">
        <x:f t="shared" si="116"/>
        <x:v>0</x:v>
      </x:c>
      <x:c r="U464" s="14">
        <x:f t="shared" si="117"/>
        <x:v>121.55698672997551</x:v>
      </x:c>
      <x:c r="V464" t="str">
        <x:f>IF(MOD(C464-Settings!$B$32,Settings!$B$33)&lt;Settings!$B$30,"Up","Down")</x:f>
        <x:v>Down</x:v>
      </x:c>
      <x:c r="W464" s="15" t="n">
        <x:f>IF(OR(E464&gt;Settings!$B$30,Q464&gt;Settings!$B$37),0,1)</x:f>
        <x:v>1</x:v>
      </x:c>
      <x:c r="X464" s="15" t="n">
        <x:f>IF(AND(W464=1,Q464&lt;=Settings!$B$36),1,0)</x:f>
        <x:v>0</x:v>
      </x:c>
    </x:row>
    <x:row r="465">
      <x:c r="A465">
        <x:v>4</x:v>
      </x:c>
      <x:c r="B465">
        <x:v>100</x:v>
      </x:c>
      <x:c r="C465" s="13" t="n">
        <x:f>Arrivals!F465</x:f>
        <x:v>5714.684039375369</x:v>
      </x:c>
      <x:c r="D465" s="13" t="n">
        <x:f>Arrivals!K465</x:f>
        <x:v>300</x:v>
      </x:c>
      <x:c r="E465" s="14" t="n">
        <x:f>D465*8/Settings!$B$28+Settings!$B$29</x:f>
        <x:v>24.02</x:v>
      </x:c>
      <x:c r="F465" s="14">
        <x:f t="shared" si="107"/>
        <x:v>5714.6840393753691</x:v>
      </x:c>
      <x:c r="G465" s="14">
        <x:f t="shared" si="118"/>
        <x:v>5832.0600000000013</x:v>
      </x:c>
      <x:c r="H465" s="14">
        <x:f t="shared" si="108"/>
        <x:v>5832.0600000000013</x:v>
      </x:c>
      <x:c r="I465" s="14" t="n">
        <x:f>MOD(H465-Settings!$B$32,Settings!$B$33)</x:f>
        <x:v>72.06000000000131</x:v>
      </x:c>
      <x:c r="J465" s="14" t="n">
        <x:f>IF(I465&lt;Settings!$B$30,IF(Settings!$B$30-I465&gt;=E465,H465,H465+(Settings!$B$30-I465)+Settings!$B$31),H465+(Settings!$B$33-I465))</x:f>
        <x:v>5832.060000000001</x:v>
      </x:c>
      <x:c r="K465" s="14">
        <x:f t="shared" si="109"/>
        <x:v>5856.0800000000017</x:v>
      </x:c>
      <x:c r="L465" s="14">
        <x:f t="shared" si="110"/>
        <x:v>5856.0800000000017</x:v>
      </x:c>
      <x:c r="M465" s="14">
        <x:f t="shared" si="119"/>
        <x:v>5832.6976968718209</x:v>
      </x:c>
      <x:c r="N465" s="14">
        <x:f t="shared" si="111"/>
        <x:v>5856.0800000000017</x:v>
      </x:c>
      <x:c r="O465" s="13" t="n">
        <x:f>Arrivals!I465</x:f>
        <x:v>5.889588724113096</x:v>
      </x:c>
      <x:c r="P465" s="14">
        <x:f t="shared" si="112"/>
        <x:v>5861.9695887241151</x:v>
      </x:c>
      <x:c r="Q465" s="14">
        <x:f t="shared" si="113"/>
        <x:v>147.28554934874592</x:v>
      </x:c>
      <x:c r="R465" s="14">
        <x:f t="shared" si="114"/>
        <x:v>117.37596062463217</x:v>
      </x:c>
      <x:c r="S465" s="14">
        <x:f t="shared" si="115"/>
        <x:v>0</x:v>
      </x:c>
      <x:c r="T465" s="14">
        <x:f t="shared" si="116"/>
        <x:v>0</x:v>
      </x:c>
      <x:c r="U465" s="14">
        <x:f t="shared" si="117"/>
        <x:v>117.37596062463217</x:v>
      </x:c>
      <x:c r="V465" t="str">
        <x:f>IF(MOD(C465-Settings!$B$32,Settings!$B$33)&lt;Settings!$B$30,"Up","Down")</x:f>
        <x:v>Down</x:v>
      </x:c>
      <x:c r="W465" s="15" t="n">
        <x:f>IF(OR(E465&gt;Settings!$B$30,Q465&gt;Settings!$B$37),0,1)</x:f>
        <x:v>1</x:v>
      </x:c>
      <x:c r="X465" s="15" t="n">
        <x:f>IF(AND(W465=1,Q465&lt;=Settings!$B$36),1,0)</x:f>
        <x:v>0</x:v>
      </x:c>
    </x:row>
    <x:row r="466">
      <x:c r="A466">
        <x:v>4</x:v>
      </x:c>
      <x:c r="B466">
        <x:v>101</x:v>
      </x:c>
      <x:c r="C466" s="13" t="n">
        <x:f>Arrivals!F466</x:f>
        <x:v>5801.963402272865</x:v>
      </x:c>
      <x:c r="D466" s="13" t="n">
        <x:f>Arrivals!K466</x:f>
        <x:v>300</x:v>
      </x:c>
      <x:c r="E466" s="14" t="n">
        <x:f>D466*8/Settings!$B$28+Settings!$B$29</x:f>
        <x:v>24.02</x:v>
      </x:c>
      <x:c r="F466" s="14">
        <x:f t="shared" si="107"/>
        <x:v>5801.9634022728651</x:v>
      </x:c>
      <x:c r="G466" s="14">
        <x:f t="shared" si="118"/>
        <x:v>5856.0800000000017</x:v>
      </x:c>
      <x:c r="H466" s="14">
        <x:f t="shared" si="108"/>
        <x:v>5856.0800000000017</x:v>
      </x:c>
      <x:c r="I466" s="14" t="n">
        <x:f>MOD(H466-Settings!$B$32,Settings!$B$33)</x:f>
        <x:v>96.08000000000175</x:v>
      </x:c>
      <x:c r="J466" s="14" t="n">
        <x:f>IF(I466&lt;Settings!$B$30,IF(Settings!$B$30-I466&gt;=E466,H466,H466+(Settings!$B$30-I466)+Settings!$B$31),H466+(Settings!$B$33-I466))</x:f>
        <x:v>5856.080000000002</x:v>
      </x:c>
      <x:c r="K466" s="14">
        <x:f t="shared" si="109"/>
        <x:v>5880.1000000000022</x:v>
      </x:c>
      <x:c r="L466" s="14">
        <x:f t="shared" si="110"/>
        <x:v>5880.1000000000022</x:v>
      </x:c>
      <x:c r="M466" s="14">
        <x:f t="shared" si="119"/>
        <x:v>5861.9695887241151</x:v>
      </x:c>
      <x:c r="N466" s="14">
        <x:f t="shared" si="111"/>
        <x:v>5880.1000000000022</x:v>
      </x:c>
      <x:c r="O466" s="13" t="n">
        <x:f>Arrivals!I466</x:f>
        <x:v>9.009123679335387</x:v>
      </x:c>
      <x:c r="P466" s="14">
        <x:f t="shared" si="112"/>
        <x:v>5889.1091236793372</x:v>
      </x:c>
      <x:c r="Q466" s="14">
        <x:f t="shared" si="113"/>
        <x:v>87.145721406472148</x:v>
      </x:c>
      <x:c r="R466" s="14">
        <x:f t="shared" si="114"/>
        <x:v>54.11659772713665</x:v>
      </x:c>
      <x:c r="S466" s="14">
        <x:f t="shared" si="115"/>
        <x:v>0</x:v>
      </x:c>
      <x:c r="T466" s="14">
        <x:f t="shared" si="116"/>
        <x:v>0</x:v>
      </x:c>
      <x:c r="U466" s="14">
        <x:f t="shared" si="117"/>
        <x:v>54.11659772713665</x:v>
      </x:c>
      <x:c r="V466" t="str">
        <x:f>IF(MOD(C466-Settings!$B$32,Settings!$B$33)&lt;Settings!$B$30,"Up","Down")</x:f>
        <x:v>Up</x:v>
      </x:c>
      <x:c r="W466" s="15" t="n">
        <x:f>IF(OR(E466&gt;Settings!$B$30,Q466&gt;Settings!$B$37),0,1)</x:f>
        <x:v>1</x:v>
      </x:c>
      <x:c r="X466" s="15" t="n">
        <x:f>IF(AND(W466=1,Q466&lt;=Settings!$B$36),1,0)</x:f>
        <x:v>1</x:v>
      </x:c>
    </x:row>
    <x:row r="467">
      <x:c r="A467">
        <x:v>4</x:v>
      </x:c>
      <x:c r="B467">
        <x:v>102</x:v>
      </x:c>
      <x:c r="C467" s="13" t="n">
        <x:f>Arrivals!F467</x:f>
        <x:v>5934.734578919789</x:v>
      </x:c>
      <x:c r="D467" s="13" t="n">
        <x:f>Arrivals!K467</x:f>
        <x:v>300</x:v>
      </x:c>
      <x:c r="E467" s="14" t="n">
        <x:f>D467*8/Settings!$B$28+Settings!$B$29</x:f>
        <x:v>24.02</x:v>
      </x:c>
      <x:c r="F467" s="14">
        <x:f t="shared" si="107"/>
        <x:v>5934.7345789197889</x:v>
      </x:c>
      <x:c r="G467" s="14">
        <x:f t="shared" si="118"/>
        <x:v>5880.1000000000022</x:v>
      </x:c>
      <x:c r="H467" s="14">
        <x:f t="shared" si="108"/>
        <x:v>5934.7345789197889</x:v>
      </x:c>
      <x:c r="I467" s="14" t="n">
        <x:f>MOD(H467-Settings!$B$32,Settings!$B$33)</x:f>
        <x:v>174.73457891978887</x:v>
      </x:c>
      <x:c r="J467" s="14" t="n">
        <x:f>IF(I467&lt;Settings!$B$30,IF(Settings!$B$30-I467&gt;=E467,H467,H467+(Settings!$B$30-I467)+Settings!$B$31),H467+(Settings!$B$33-I467))</x:f>
        <x:v>5934.734578919789</x:v>
      </x:c>
      <x:c r="K467" s="14">
        <x:f t="shared" si="109"/>
        <x:v>5958.7545789197893</x:v>
      </x:c>
      <x:c r="L467" s="14">
        <x:f t="shared" si="110"/>
        <x:v>5958.7545789197893</x:v>
      </x:c>
      <x:c r="M467" s="14">
        <x:f t="shared" si="119"/>
        <x:v>5889.1091236793372</x:v>
      </x:c>
      <x:c r="N467" s="14">
        <x:f t="shared" si="111"/>
        <x:v>5958.7545789197893</x:v>
      </x:c>
      <x:c r="O467" s="13" t="n">
        <x:f>Arrivals!I467</x:f>
        <x:v>3.5776447698495484</x:v>
      </x:c>
      <x:c r="P467" s="14">
        <x:f t="shared" si="112"/>
        <x:v>5962.3322236896392</x:v>
      </x:c>
      <x:c r="Q467" s="14">
        <x:f t="shared" si="113"/>
        <x:v>27.597644769850376</x:v>
      </x:c>
      <x:c r="R467" s="14">
        <x:f t="shared" si="114"/>
        <x:v>0</x:v>
      </x:c>
      <x:c r="S467" s="14">
        <x:f t="shared" si="115"/>
        <x:v>0</x:v>
      </x:c>
      <x:c r="T467" s="14">
        <x:f t="shared" si="116"/>
        <x:v>0</x:v>
      </x:c>
      <x:c r="U467" s="14">
        <x:f t="shared" si="117"/>
        <x:v>0</x:v>
      </x:c>
      <x:c r="V467" t="str">
        <x:f>IF(MOD(C467-Settings!$B$32,Settings!$B$33)&lt;Settings!$B$30,"Up","Down")</x:f>
        <x:v>Up</x:v>
      </x:c>
      <x:c r="W467" s="15" t="n">
        <x:f>IF(OR(E467&gt;Settings!$B$30,Q467&gt;Settings!$B$37),0,1)</x:f>
        <x:v>1</x:v>
      </x:c>
      <x:c r="X467" s="15" t="n">
        <x:f>IF(AND(W467=1,Q467&lt;=Settings!$B$36),1,0)</x:f>
        <x:v>1</x:v>
      </x:c>
    </x:row>
    <x:row r="468">
      <x:c r="A468">
        <x:v>4</x:v>
      </x:c>
      <x:c r="B468">
        <x:v>103</x:v>
      </x:c>
      <x:c r="C468" s="13" t="n">
        <x:f>Arrivals!F468</x:f>
        <x:v>5978.001202011265</x:v>
      </x:c>
      <x:c r="D468" s="13" t="n">
        <x:f>Arrivals!K468</x:f>
        <x:v>300</x:v>
      </x:c>
      <x:c r="E468" s="14" t="n">
        <x:f>D468*8/Settings!$B$28+Settings!$B$29</x:f>
        <x:v>24.02</x:v>
      </x:c>
      <x:c r="F468" s="14">
        <x:f t="shared" si="107"/>
        <x:v>5978.0012020112654</x:v>
      </x:c>
      <x:c r="G468" s="14">
        <x:f t="shared" si="118"/>
        <x:v>5958.7545789197893</x:v>
      </x:c>
      <x:c r="H468" s="14">
        <x:f t="shared" si="108"/>
        <x:v>5978.0012020112654</x:v>
      </x:c>
      <x:c r="I468" s="14" t="n">
        <x:f>MOD(H468-Settings!$B$32,Settings!$B$33)</x:f>
        <x:v>218.00120201126538</x:v>
      </x:c>
      <x:c r="J468" s="14" t="n">
        <x:f>IF(I468&lt;Settings!$B$30,IF(Settings!$B$30-I468&gt;=E468,H468,H468+(Settings!$B$30-I468)+Settings!$B$31),H468+(Settings!$B$33-I468))</x:f>
        <x:v>5978.001202011265</x:v>
      </x:c>
      <x:c r="K468" s="14">
        <x:f t="shared" si="109"/>
        <x:v>6002.0212020112658</x:v>
      </x:c>
      <x:c r="L468" s="14">
        <x:f t="shared" si="110"/>
        <x:v>6002.0212020112658</x:v>
      </x:c>
      <x:c r="M468" s="14">
        <x:f t="shared" si="119"/>
        <x:v>5962.3322236896392</x:v>
      </x:c>
      <x:c r="N468" s="14">
        <x:f t="shared" si="111"/>
        <x:v>6002.0212020112658</x:v>
      </x:c>
      <x:c r="O468" s="13" t="n">
        <x:f>Arrivals!I468</x:f>
        <x:v>2.672117822417978</x:v>
      </x:c>
      <x:c r="P468" s="14">
        <x:f t="shared" si="112"/>
        <x:v>6004.6933198336837</x:v>
      </x:c>
      <x:c r="Q468" s="14">
        <x:f t="shared" si="113"/>
        <x:v>26.692117822418368</x:v>
      </x:c>
      <x:c r="R468" s="14">
        <x:f t="shared" si="114"/>
        <x:v>0</x:v>
      </x:c>
      <x:c r="S468" s="14">
        <x:f t="shared" si="115"/>
        <x:v>0</x:v>
      </x:c>
      <x:c r="T468" s="14">
        <x:f t="shared" si="116"/>
        <x:v>0</x:v>
      </x:c>
      <x:c r="U468" s="14">
        <x:f t="shared" si="117"/>
        <x:v>0</x:v>
      </x:c>
      <x:c r="V468" t="str">
        <x:f>IF(MOD(C468-Settings!$B$32,Settings!$B$33)&lt;Settings!$B$30,"Up","Down")</x:f>
        <x:v>Up</x:v>
      </x:c>
      <x:c r="W468" s="15" t="n">
        <x:f>IF(OR(E468&gt;Settings!$B$30,Q468&gt;Settings!$B$37),0,1)</x:f>
        <x:v>1</x:v>
      </x:c>
      <x:c r="X468" s="15" t="n">
        <x:f>IF(AND(W468=1,Q468&lt;=Settings!$B$36),1,0)</x:f>
        <x:v>1</x:v>
      </x:c>
    </x:row>
    <x:row r="469">
      <x:c r="A469">
        <x:v>4</x:v>
      </x:c>
      <x:c r="B469">
        <x:v>104</x:v>
      </x:c>
      <x:c r="C469" s="13" t="n">
        <x:f>Arrivals!F469</x:f>
        <x:v>5993.970468964306</x:v>
      </x:c>
      <x:c r="D469" s="13" t="n">
        <x:f>Arrivals!K469</x:f>
        <x:v>300</x:v>
      </x:c>
      <x:c r="E469" s="14" t="n">
        <x:f>D469*8/Settings!$B$28+Settings!$B$29</x:f>
        <x:v>24.02</x:v>
      </x:c>
      <x:c r="F469" s="14">
        <x:f t="shared" si="107"/>
        <x:v>5993.9704689643058</x:v>
      </x:c>
      <x:c r="G469" s="14">
        <x:f t="shared" si="118"/>
        <x:v>6002.0212020112658</x:v>
      </x:c>
      <x:c r="H469" s="14">
        <x:f t="shared" si="108"/>
        <x:v>6002.0212020112658</x:v>
      </x:c>
      <x:c r="I469" s="14" t="n">
        <x:f>MOD(H469-Settings!$B$32,Settings!$B$33)</x:f>
        <x:v>242.0212020112658</x:v>
      </x:c>
      <x:c r="J469" s="14" t="n">
        <x:f>IF(I469&lt;Settings!$B$30,IF(Settings!$B$30-I469&gt;=E469,H469,H469+(Settings!$B$30-I469)+Settings!$B$31),H469+(Settings!$B$33-I469))</x:f>
        <x:v>6002.021202011266</x:v>
      </x:c>
      <x:c r="K469" s="14">
        <x:f t="shared" si="109"/>
        <x:v>6026.0412020112663</x:v>
      </x:c>
      <x:c r="L469" s="14">
        <x:f t="shared" si="110"/>
        <x:v>6026.0412020112663</x:v>
      </x:c>
      <x:c r="M469" s="14">
        <x:f t="shared" si="119"/>
        <x:v>6004.6933198336837</x:v>
      </x:c>
      <x:c r="N469" s="14">
        <x:f t="shared" si="111"/>
        <x:v>6026.0412020112663</x:v>
      </x:c>
      <x:c r="O469" s="13" t="n">
        <x:f>Arrivals!I469</x:f>
        <x:v>5.544841614343904</x:v>
      </x:c>
      <x:c r="P469" s="14">
        <x:f t="shared" si="112"/>
        <x:v>6031.5860436256098</x:v>
      </x:c>
      <x:c r="Q469" s="14">
        <x:f t="shared" si="113"/>
        <x:v>37.615574661303981</x:v>
      </x:c>
      <x:c r="R469" s="14">
        <x:f t="shared" si="114"/>
        <x:v>8.0507330469599765</x:v>
      </x:c>
      <x:c r="S469" s="14">
        <x:f t="shared" si="115"/>
        <x:v>0</x:v>
      </x:c>
      <x:c r="T469" s="14">
        <x:f t="shared" si="116"/>
        <x:v>0</x:v>
      </x:c>
      <x:c r="U469" s="14">
        <x:f t="shared" si="117"/>
        <x:v>8.0507330469599765</x:v>
      </x:c>
      <x:c r="V469" t="str">
        <x:f>IF(MOD(C469-Settings!$B$32,Settings!$B$33)&lt;Settings!$B$30,"Up","Down")</x:f>
        <x:v>Up</x:v>
      </x:c>
      <x:c r="W469" s="15" t="n">
        <x:f>IF(OR(E469&gt;Settings!$B$30,Q469&gt;Settings!$B$37),0,1)</x:f>
        <x:v>1</x:v>
      </x:c>
      <x:c r="X469" s="15" t="n">
        <x:f>IF(AND(W469=1,Q469&lt;=Settings!$B$36),1,0)</x:f>
        <x:v>1</x:v>
      </x:c>
    </x:row>
    <x:row r="470">
      <x:c r="A470">
        <x:v>4</x:v>
      </x:c>
      <x:c r="B470">
        <x:v>105</x:v>
      </x:c>
      <x:c r="C470" s="13" t="n">
        <x:f>Arrivals!F470</x:f>
        <x:v>6029.511549892908</x:v>
      </x:c>
      <x:c r="D470" s="13" t="n">
        <x:f>Arrivals!K470</x:f>
        <x:v>300</x:v>
      </x:c>
      <x:c r="E470" s="14" t="n">
        <x:f>D470*8/Settings!$B$28+Settings!$B$29</x:f>
        <x:v>24.02</x:v>
      </x:c>
      <x:c r="F470" s="14">
        <x:f t="shared" si="107"/>
        <x:v>6029.5115498929081</x:v>
      </x:c>
      <x:c r="G470" s="14">
        <x:f t="shared" si="118"/>
        <x:v>6026.0412020112663</x:v>
      </x:c>
      <x:c r="H470" s="14">
        <x:f t="shared" si="108"/>
        <x:v>6029.5115498929081</x:v>
      </x:c>
      <x:c r="I470" s="14" t="n">
        <x:f>MOD(H470-Settings!$B$32,Settings!$B$33)</x:f>
        <x:v>269.5115498929081</x:v>
      </x:c>
      <x:c r="J470" s="14" t="n">
        <x:f>IF(I470&lt;Settings!$B$30,IF(Settings!$B$30-I470&gt;=E470,H470,H470+(Settings!$B$30-I470)+Settings!$B$31),H470+(Settings!$B$33-I470))</x:f>
        <x:v>6029.511549892908</x:v>
      </x:c>
      <x:c r="K470" s="14">
        <x:f t="shared" si="109"/>
        <x:v>6053.5315498929085</x:v>
      </x:c>
      <x:c r="L470" s="14">
        <x:f t="shared" si="110"/>
        <x:v>6053.5315498929085</x:v>
      </x:c>
      <x:c r="M470" s="14">
        <x:f t="shared" si="119"/>
        <x:v>6031.5860436256098</x:v>
      </x:c>
      <x:c r="N470" s="14">
        <x:f t="shared" si="111"/>
        <x:v>6053.5315498929085</x:v>
      </x:c>
      <x:c r="O470" s="13" t="n">
        <x:f>Arrivals!I470</x:f>
        <x:v>9.100526552634047</x:v>
      </x:c>
      <x:c r="P470" s="14">
        <x:f t="shared" si="112"/>
        <x:v>6062.6320764455422</x:v>
      </x:c>
      <x:c r="Q470" s="14">
        <x:f t="shared" si="113"/>
        <x:v>33.120526552634146</x:v>
      </x:c>
      <x:c r="R470" s="14">
        <x:f t="shared" si="114"/>
        <x:v>0</x:v>
      </x:c>
      <x:c r="S470" s="14">
        <x:f t="shared" si="115"/>
        <x:v>0</x:v>
      </x:c>
      <x:c r="T470" s="14">
        <x:f t="shared" si="116"/>
        <x:v>0</x:v>
      </x:c>
      <x:c r="U470" s="14">
        <x:f t="shared" si="117"/>
        <x:v>0</x:v>
      </x:c>
      <x:c r="V470" t="str">
        <x:f>IF(MOD(C470-Settings!$B$32,Settings!$B$33)&lt;Settings!$B$30,"Up","Down")</x:f>
        <x:v>Up</x:v>
      </x:c>
      <x:c r="W470" s="15" t="n">
        <x:f>IF(OR(E470&gt;Settings!$B$30,Q470&gt;Settings!$B$37),0,1)</x:f>
        <x:v>1</x:v>
      </x:c>
      <x:c r="X470" s="15" t="n">
        <x:f>IF(AND(W470=1,Q470&lt;=Settings!$B$36),1,0)</x:f>
        <x:v>1</x:v>
      </x:c>
    </x:row>
    <x:row r="471">
      <x:c r="A471">
        <x:v>4</x:v>
      </x:c>
      <x:c r="B471">
        <x:v>106</x:v>
      </x:c>
      <x:c r="C471" s="13" t="n">
        <x:f>Arrivals!F471</x:f>
        <x:v>6051.093768247424</x:v>
      </x:c>
      <x:c r="D471" s="13" t="n">
        <x:f>Arrivals!K471</x:f>
        <x:v>300</x:v>
      </x:c>
      <x:c r="E471" s="14" t="n">
        <x:f>D471*8/Settings!$B$28+Settings!$B$29</x:f>
        <x:v>24.02</x:v>
      </x:c>
      <x:c r="F471" s="14">
        <x:f t="shared" si="107"/>
        <x:v>6051.0937682474241</x:v>
      </x:c>
      <x:c r="G471" s="14">
        <x:f t="shared" si="118"/>
        <x:v>6053.5315498929085</x:v>
      </x:c>
      <x:c r="H471" s="14">
        <x:f t="shared" si="108"/>
        <x:v>6053.5315498929085</x:v>
      </x:c>
      <x:c r="I471" s="14" t="n">
        <x:f>MOD(H471-Settings!$B$32,Settings!$B$33)</x:f>
        <x:v>293.5315498929085</x:v>
      </x:c>
      <x:c r="J471" s="14" t="n">
        <x:f>IF(I471&lt;Settings!$B$30,IF(Settings!$B$30-I471&gt;=E471,H471,H471+(Settings!$B$30-I471)+Settings!$B$31),H471+(Settings!$B$33-I471))</x:f>
        <x:v>6053.5315498929085</x:v>
      </x:c>
      <x:c r="K471" s="14">
        <x:f t="shared" si="109"/>
        <x:v>6077.551549892909</x:v>
      </x:c>
      <x:c r="L471" s="14">
        <x:f t="shared" si="110"/>
        <x:v>6077.551549892909</x:v>
      </x:c>
      <x:c r="M471" s="14">
        <x:f t="shared" si="119"/>
        <x:v>6062.6320764455422</x:v>
      </x:c>
      <x:c r="N471" s="14">
        <x:f t="shared" si="111"/>
        <x:v>6077.551549892909</x:v>
      </x:c>
      <x:c r="O471" s="13" t="n">
        <x:f>Arrivals!I471</x:f>
        <x:v>2.934020561066318</x:v>
      </x:c>
      <x:c r="P471" s="14">
        <x:f t="shared" si="112"/>
        <x:v>6080.485570453975</x:v>
      </x:c>
      <x:c r="Q471" s="14">
        <x:f t="shared" si="113"/>
        <x:v>29.391802206550892</x:v>
      </x:c>
      <x:c r="R471" s="14">
        <x:f t="shared" si="114"/>
        <x:v>2.4377816454843924</x:v>
      </x:c>
      <x:c r="S471" s="14">
        <x:f t="shared" si="115"/>
        <x:v>0</x:v>
      </x:c>
      <x:c r="T471" s="14">
        <x:f t="shared" si="116"/>
        <x:v>0</x:v>
      </x:c>
      <x:c r="U471" s="14">
        <x:f t="shared" si="117"/>
        <x:v>2.4377816454843924</x:v>
      </x:c>
      <x:c r="V471" t="str">
        <x:f>IF(MOD(C471-Settings!$B$32,Settings!$B$33)&lt;Settings!$B$30,"Up","Down")</x:f>
        <x:v>Up</x:v>
      </x:c>
      <x:c r="W471" s="15" t="n">
        <x:f>IF(OR(E471&gt;Settings!$B$30,Q471&gt;Settings!$B$37),0,1)</x:f>
        <x:v>1</x:v>
      </x:c>
      <x:c r="X471" s="15" t="n">
        <x:f>IF(AND(W471=1,Q471&lt;=Settings!$B$36),1,0)</x:f>
        <x:v>1</x:v>
      </x:c>
    </x:row>
    <x:row r="472">
      <x:c r="A472">
        <x:v>4</x:v>
      </x:c>
      <x:c r="B472">
        <x:v>107</x:v>
      </x:c>
      <x:c r="C472" s="13" t="n">
        <x:f>Arrivals!F472</x:f>
        <x:v>6119.159102881471</x:v>
      </x:c>
      <x:c r="D472" s="13" t="n">
        <x:f>Arrivals!K472</x:f>
        <x:v>300</x:v>
      </x:c>
      <x:c r="E472" s="14" t="n">
        <x:f>D472*8/Settings!$B$28+Settings!$B$29</x:f>
        <x:v>24.02</x:v>
      </x:c>
      <x:c r="F472" s="14">
        <x:f t="shared" si="107"/>
        <x:v>6119.159102881471</x:v>
      </x:c>
      <x:c r="G472" s="14">
        <x:f t="shared" si="118"/>
        <x:v>6077.551549892909</x:v>
      </x:c>
      <x:c r="H472" s="14">
        <x:f t="shared" si="108"/>
        <x:v>6119.159102881471</x:v>
      </x:c>
      <x:c r="I472" s="14" t="n">
        <x:f>MOD(H472-Settings!$B$32,Settings!$B$33)</x:f>
        <x:v>359.159102881471</x:v>
      </x:c>
      <x:c r="J472" s="14" t="n">
        <x:f>IF(I472&lt;Settings!$B$30,IF(Settings!$B$30-I472&gt;=E472,H472,H472+(Settings!$B$30-I472)+Settings!$B$31),H472+(Settings!$B$33-I472))</x:f>
        <x:v>6119.159102881471</x:v>
      </x:c>
      <x:c r="K472" s="14">
        <x:f t="shared" si="109"/>
        <x:v>6143.1791028814714</x:v>
      </x:c>
      <x:c r="L472" s="14">
        <x:f t="shared" si="110"/>
        <x:v>6143.1791028814714</x:v>
      </x:c>
      <x:c r="M472" s="14">
        <x:f t="shared" si="119"/>
        <x:v>6080.485570453975</x:v>
      </x:c>
      <x:c r="N472" s="14">
        <x:f t="shared" si="111"/>
        <x:v>6143.1791028814714</x:v>
      </x:c>
      <x:c r="O472" s="13" t="n">
        <x:f>Arrivals!I472</x:f>
        <x:v>9.037926407795739</x:v>
      </x:c>
      <x:c r="P472" s="14">
        <x:f t="shared" si="112"/>
        <x:v>6152.217029289267</x:v>
      </x:c>
      <x:c r="Q472" s="14">
        <x:f t="shared" si="113"/>
        <x:v>33.057926407796003</x:v>
      </x:c>
      <x:c r="R472" s="14">
        <x:f t="shared" si="114"/>
        <x:v>0</x:v>
      </x:c>
      <x:c r="S472" s="14">
        <x:f t="shared" si="115"/>
        <x:v>0</x:v>
      </x:c>
      <x:c r="T472" s="14">
        <x:f t="shared" si="116"/>
        <x:v>0</x:v>
      </x:c>
      <x:c r="U472" s="14">
        <x:f t="shared" si="117"/>
        <x:v>0</x:v>
      </x:c>
      <x:c r="V472" t="str">
        <x:f>IF(MOD(C472-Settings!$B$32,Settings!$B$33)&lt;Settings!$B$30,"Up","Down")</x:f>
        <x:v>Up</x:v>
      </x:c>
      <x:c r="W472" s="15" t="n">
        <x:f>IF(OR(E472&gt;Settings!$B$30,Q472&gt;Settings!$B$37),0,1)</x:f>
        <x:v>1</x:v>
      </x:c>
      <x:c r="X472" s="15" t="n">
        <x:f>IF(AND(W472=1,Q472&lt;=Settings!$B$36),1,0)</x:f>
        <x:v>1</x:v>
      </x:c>
    </x:row>
    <x:row r="473">
      <x:c r="A473">
        <x:v>4</x:v>
      </x:c>
      <x:c r="B473">
        <x:v>108</x:v>
      </x:c>
      <x:c r="C473" s="13" t="n">
        <x:f>Arrivals!F473</x:f>
        <x:v>6199.154964864965</x:v>
      </x:c>
      <x:c r="D473" s="13" t="n">
        <x:f>Arrivals!K473</x:f>
        <x:v>300</x:v>
      </x:c>
      <x:c r="E473" s="14" t="n">
        <x:f>D473*8/Settings!$B$28+Settings!$B$29</x:f>
        <x:v>24.02</x:v>
      </x:c>
      <x:c r="F473" s="14">
        <x:f t="shared" si="107"/>
        <x:v>6199.1549648649652</x:v>
      </x:c>
      <x:c r="G473" s="14">
        <x:f t="shared" si="118"/>
        <x:v>6143.1791028814714</x:v>
      </x:c>
      <x:c r="H473" s="14">
        <x:f t="shared" si="108"/>
        <x:v>6199.1549648649652</x:v>
      </x:c>
      <x:c r="I473" s="14" t="n">
        <x:f>MOD(H473-Settings!$B$32,Settings!$B$33)</x:f>
        <x:v>439.1549648649652</x:v>
      </x:c>
      <x:c r="J473" s="14" t="n">
        <x:f>IF(I473&lt;Settings!$B$30,IF(Settings!$B$30-I473&gt;=E473,H473,H473+(Settings!$B$30-I473)+Settings!$B$31),H473+(Settings!$B$33-I473))</x:f>
        <x:v>6199.154964864965</x:v>
      </x:c>
      <x:c r="K473" s="14">
        <x:f t="shared" si="109"/>
        <x:v>6223.1749648649657</x:v>
      </x:c>
      <x:c r="L473" s="14">
        <x:f t="shared" si="110"/>
        <x:v>6223.1749648649657</x:v>
      </x:c>
      <x:c r="M473" s="14">
        <x:f t="shared" si="119"/>
        <x:v>6152.217029289267</x:v>
      </x:c>
      <x:c r="N473" s="14">
        <x:f t="shared" si="111"/>
        <x:v>6223.1749648649657</x:v>
      </x:c>
      <x:c r="O473" s="13" t="n">
        <x:f>Arrivals!I473</x:f>
        <x:v>1.2697668444391903</x:v>
      </x:c>
      <x:c r="P473" s="14">
        <x:f t="shared" si="112"/>
        <x:v>6224.4447317094046</x:v>
      </x:c>
      <x:c r="Q473" s="14">
        <x:f t="shared" si="113"/>
        <x:v>25.289766844439328</x:v>
      </x:c>
      <x:c r="R473" s="14">
        <x:f t="shared" si="114"/>
        <x:v>0</x:v>
      </x:c>
      <x:c r="S473" s="14">
        <x:f t="shared" si="115"/>
        <x:v>0</x:v>
      </x:c>
      <x:c r="T473" s="14">
        <x:f t="shared" si="116"/>
        <x:v>0</x:v>
      </x:c>
      <x:c r="U473" s="14">
        <x:f t="shared" si="117"/>
        <x:v>0</x:v>
      </x:c>
      <x:c r="V473" t="str">
        <x:f>IF(MOD(C473-Settings!$B$32,Settings!$B$33)&lt;Settings!$B$30,"Up","Down")</x:f>
        <x:v>Up</x:v>
      </x:c>
      <x:c r="W473" s="15" t="n">
        <x:f>IF(OR(E473&gt;Settings!$B$30,Q473&gt;Settings!$B$37),0,1)</x:f>
        <x:v>1</x:v>
      </x:c>
      <x:c r="X473" s="15" t="n">
        <x:f>IF(AND(W473=1,Q473&lt;=Settings!$B$36),1,0)</x:f>
        <x:v>1</x:v>
      </x:c>
    </x:row>
    <x:row r="474">
      <x:c r="A474">
        <x:v>4</x:v>
      </x:c>
      <x:c r="B474">
        <x:v>109</x:v>
      </x:c>
      <x:c r="C474" s="13" t="n">
        <x:f>Arrivals!F474</x:f>
        <x:v>6231.564720352282</x:v>
      </x:c>
      <x:c r="D474" s="13" t="n">
        <x:f>Arrivals!K474</x:f>
        <x:v>300</x:v>
      </x:c>
      <x:c r="E474" s="14" t="n">
        <x:f>D474*8/Settings!$B$28+Settings!$B$29</x:f>
        <x:v>24.02</x:v>
      </x:c>
      <x:c r="F474" s="14">
        <x:f t="shared" si="107"/>
        <x:v>6231.5647203522822</x:v>
      </x:c>
      <x:c r="G474" s="14">
        <x:f t="shared" si="118"/>
        <x:v>6223.1749648649657</x:v>
      </x:c>
      <x:c r="H474" s="14">
        <x:f t="shared" si="108"/>
        <x:v>6231.5647203522822</x:v>
      </x:c>
      <x:c r="I474" s="14" t="n">
        <x:f>MOD(H474-Settings!$B$32,Settings!$B$33)</x:f>
        <x:v>471.56472035228217</x:v>
      </x:c>
      <x:c r="J474" s="14" t="n">
        <x:f>IF(I474&lt;Settings!$B$30,IF(Settings!$B$30-I474&gt;=E474,H474,H474+(Settings!$B$30-I474)+Settings!$B$31),H474+(Settings!$B$33-I474))</x:f>
        <x:v>6231.564720352282</x:v>
      </x:c>
      <x:c r="K474" s="14">
        <x:f t="shared" si="109"/>
        <x:v>6255.5847203522826</x:v>
      </x:c>
      <x:c r="L474" s="14">
        <x:f t="shared" si="110"/>
        <x:v>6255.5847203522826</x:v>
      </x:c>
      <x:c r="M474" s="14">
        <x:f t="shared" si="119"/>
        <x:v>6224.4447317094046</x:v>
      </x:c>
      <x:c r="N474" s="14">
        <x:f t="shared" si="111"/>
        <x:v>6255.5847203522826</x:v>
      </x:c>
      <x:c r="O474" s="13" t="n">
        <x:f>Arrivals!I474</x:f>
        <x:v>1.7281477294440546</x:v>
      </x:c>
      <x:c r="P474" s="14">
        <x:f t="shared" si="112"/>
        <x:v>6257.3128680817263</x:v>
      </x:c>
      <x:c r="Q474" s="14">
        <x:f t="shared" si="113"/>
        <x:v>25.748147729444099</x:v>
      </x:c>
      <x:c r="R474" s="14">
        <x:f t="shared" si="114"/>
        <x:v>0</x:v>
      </x:c>
      <x:c r="S474" s="14">
        <x:f t="shared" si="115"/>
        <x:v>0</x:v>
      </x:c>
      <x:c r="T474" s="14">
        <x:f t="shared" si="116"/>
        <x:v>0</x:v>
      </x:c>
      <x:c r="U474" s="14">
        <x:f t="shared" si="117"/>
        <x:v>0</x:v>
      </x:c>
      <x:c r="V474" t="str">
        <x:f>IF(MOD(C474-Settings!$B$32,Settings!$B$33)&lt;Settings!$B$30,"Up","Down")</x:f>
        <x:v>Up</x:v>
      </x:c>
      <x:c r="W474" s="15" t="n">
        <x:f>IF(OR(E474&gt;Settings!$B$30,Q474&gt;Settings!$B$37),0,1)</x:f>
        <x:v>1</x:v>
      </x:c>
      <x:c r="X474" s="15" t="n">
        <x:f>IF(AND(W474=1,Q474&lt;=Settings!$B$36),1,0)</x:f>
        <x:v>1</x:v>
      </x:c>
    </x:row>
    <x:row r="475">
      <x:c r="A475">
        <x:v>4</x:v>
      </x:c>
      <x:c r="B475">
        <x:v>110</x:v>
      </x:c>
      <x:c r="C475" s="13" t="n">
        <x:f>Arrivals!F475</x:f>
        <x:v>6256.719175395502</x:v>
      </x:c>
      <x:c r="D475" s="13" t="n">
        <x:f>Arrivals!K475</x:f>
        <x:v>300</x:v>
      </x:c>
      <x:c r="E475" s="14" t="n">
        <x:f>D475*8/Settings!$B$28+Settings!$B$29</x:f>
        <x:v>24.02</x:v>
      </x:c>
      <x:c r="F475" s="14">
        <x:f t="shared" si="107"/>
        <x:v>6256.7191753955021</x:v>
      </x:c>
      <x:c r="G475" s="14">
        <x:f t="shared" si="118"/>
        <x:v>6255.5847203522826</x:v>
      </x:c>
      <x:c r="H475" s="14">
        <x:f t="shared" si="108"/>
        <x:v>6256.7191753955021</x:v>
      </x:c>
      <x:c r="I475" s="14" t="n">
        <x:f>MOD(H475-Settings!$B$32,Settings!$B$33)</x:f>
        <x:v>496.71917539550213</x:v>
      </x:c>
      <x:c r="J475" s="14" t="n">
        <x:f>IF(I475&lt;Settings!$B$30,IF(Settings!$B$30-I475&gt;=E475,H475,H475+(Settings!$B$30-I475)+Settings!$B$31),H475+(Settings!$B$33-I475))</x:f>
        <x:v>6256.719175395502</x:v>
      </x:c>
      <x:c r="K475" s="14">
        <x:f t="shared" si="109"/>
        <x:v>6280.7391753955026</x:v>
      </x:c>
      <x:c r="L475" s="14">
        <x:f t="shared" si="110"/>
        <x:v>6280.7391753955026</x:v>
      </x:c>
      <x:c r="M475" s="14">
        <x:f t="shared" si="119"/>
        <x:v>6257.3128680817263</x:v>
      </x:c>
      <x:c r="N475" s="14">
        <x:f t="shared" si="111"/>
        <x:v>6280.7391753955026</x:v>
      </x:c>
      <x:c r="O475" s="13" t="n">
        <x:f>Arrivals!I475</x:f>
        <x:v>0.6078396245825989</x:v>
      </x:c>
      <x:c r="P475" s="14">
        <x:f t="shared" si="112"/>
        <x:v>6281.3470150200856</x:v>
      </x:c>
      <x:c r="Q475" s="14">
        <x:f t="shared" si="113"/>
        <x:v>24.62783962458343</x:v>
      </x:c>
      <x:c r="R475" s="14">
        <x:f t="shared" si="114"/>
        <x:v>0</x:v>
      </x:c>
      <x:c r="S475" s="14">
        <x:f t="shared" si="115"/>
        <x:v>0</x:v>
      </x:c>
      <x:c r="T475" s="14">
        <x:f t="shared" si="116"/>
        <x:v>0</x:v>
      </x:c>
      <x:c r="U475" s="14">
        <x:f t="shared" si="117"/>
        <x:v>0</x:v>
      </x:c>
      <x:c r="V475" t="str">
        <x:f>IF(MOD(C475-Settings!$B$32,Settings!$B$33)&lt;Settings!$B$30,"Up","Down")</x:f>
        <x:v>Up</x:v>
      </x:c>
      <x:c r="W475" s="15" t="n">
        <x:f>IF(OR(E475&gt;Settings!$B$30,Q475&gt;Settings!$B$37),0,1)</x:f>
        <x:v>1</x:v>
      </x:c>
      <x:c r="X475" s="15" t="n">
        <x:f>IF(AND(W475=1,Q475&lt;=Settings!$B$36),1,0)</x:f>
        <x:v>1</x:v>
      </x:c>
    </x:row>
    <x:row r="476">
      <x:c r="A476">
        <x:v>4</x:v>
      </x:c>
      <x:c r="B476">
        <x:v>111</x:v>
      </x:c>
      <x:c r="C476" s="13" t="n">
        <x:f>Arrivals!F476</x:f>
        <x:v>6316.111932383647</x:v>
      </x:c>
      <x:c r="D476" s="13" t="n">
        <x:f>Arrivals!K476</x:f>
        <x:v>300</x:v>
      </x:c>
      <x:c r="E476" s="14" t="n">
        <x:f>D476*8/Settings!$B$28+Settings!$B$29</x:f>
        <x:v>24.02</x:v>
      </x:c>
      <x:c r="F476" s="14">
        <x:f t="shared" si="107"/>
        <x:v>6316.1119323836474</x:v>
      </x:c>
      <x:c r="G476" s="14">
        <x:f t="shared" si="118"/>
        <x:v>6280.7391753955026</x:v>
      </x:c>
      <x:c r="H476" s="14">
        <x:f t="shared" si="108"/>
        <x:v>6316.1119323836474</x:v>
      </x:c>
      <x:c r="I476" s="14" t="n">
        <x:f>MOD(H476-Settings!$B$32,Settings!$B$33)</x:f>
        <x:v>556.1119323836474</x:v>
      </x:c>
      <x:c r="J476" s="14" t="n">
        <x:f>IF(I476&lt;Settings!$B$30,IF(Settings!$B$30-I476&gt;=E476,H476,H476+(Settings!$B$30-I476)+Settings!$B$31),H476+(Settings!$B$33-I476))</x:f>
        <x:v>6316.111932383647</x:v>
      </x:c>
      <x:c r="K476" s="14">
        <x:f t="shared" si="109"/>
        <x:v>6340.1319323836478</x:v>
      </x:c>
      <x:c r="L476" s="14">
        <x:f t="shared" si="110"/>
        <x:v>6340.1319323836478</x:v>
      </x:c>
      <x:c r="M476" s="14">
        <x:f t="shared" si="119"/>
        <x:v>6281.3470150200856</x:v>
      </x:c>
      <x:c r="N476" s="14">
        <x:f t="shared" si="111"/>
        <x:v>6340.1319323836478</x:v>
      </x:c>
      <x:c r="O476" s="13" t="n">
        <x:f>Arrivals!I476</x:f>
        <x:v>2.077571282277274</x:v>
      </x:c>
      <x:c r="P476" s="14">
        <x:f t="shared" si="112"/>
        <x:v>6342.2095036659248</x:v>
      </x:c>
      <x:c r="Q476" s="14">
        <x:f t="shared" si="113"/>
        <x:v>26.097571282277386</x:v>
      </x:c>
      <x:c r="R476" s="14">
        <x:f t="shared" si="114"/>
        <x:v>0</x:v>
      </x:c>
      <x:c r="S476" s="14">
        <x:f t="shared" si="115"/>
        <x:v>0</x:v>
      </x:c>
      <x:c r="T476" s="14">
        <x:f t="shared" si="116"/>
        <x:v>0</x:v>
      </x:c>
      <x:c r="U476" s="14">
        <x:f t="shared" si="117"/>
        <x:v>0</x:v>
      </x:c>
      <x:c r="V476" t="str">
        <x:f>IF(MOD(C476-Settings!$B$32,Settings!$B$33)&lt;Settings!$B$30,"Up","Down")</x:f>
        <x:v>Up</x:v>
      </x:c>
      <x:c r="W476" s="15" t="n">
        <x:f>IF(OR(E476&gt;Settings!$B$30,Q476&gt;Settings!$B$37),0,1)</x:f>
        <x:v>1</x:v>
      </x:c>
      <x:c r="X476" s="15" t="n">
        <x:f>IF(AND(W476=1,Q476&lt;=Settings!$B$36),1,0)</x:f>
        <x:v>1</x:v>
      </x:c>
    </x:row>
    <x:row r="477">
      <x:c r="A477">
        <x:v>4</x:v>
      </x:c>
      <x:c r="B477">
        <x:v>112</x:v>
      </x:c>
      <x:c r="C477" s="13" t="n">
        <x:f>Arrivals!F477</x:f>
        <x:v>6326.332253529164</x:v>
      </x:c>
      <x:c r="D477" s="13" t="n">
        <x:f>Arrivals!K477</x:f>
        <x:v>300</x:v>
      </x:c>
      <x:c r="E477" s="14" t="n">
        <x:f>D477*8/Settings!$B$28+Settings!$B$29</x:f>
        <x:v>24.02</x:v>
      </x:c>
      <x:c r="F477" s="14">
        <x:f t="shared" si="107"/>
        <x:v>6326.3322535291636</x:v>
      </x:c>
      <x:c r="G477" s="14">
        <x:f t="shared" si="118"/>
        <x:v>6340.1319323836478</x:v>
      </x:c>
      <x:c r="H477" s="14">
        <x:f t="shared" si="108"/>
        <x:v>6340.1319323836478</x:v>
      </x:c>
      <x:c r="I477" s="14" t="n">
        <x:f>MOD(H477-Settings!$B$32,Settings!$B$33)</x:f>
        <x:v>580.1319323836478</x:v>
      </x:c>
      <x:c r="J477" s="14" t="n">
        <x:f>IF(I477&lt;Settings!$B$30,IF(Settings!$B$30-I477&gt;=E477,H477,H477+(Settings!$B$30-I477)+Settings!$B$31),H477+(Settings!$B$33-I477))</x:f>
        <x:v>6480</x:v>
      </x:c>
      <x:c r="K477" s="14">
        <x:f t="shared" si="109"/>
        <x:v>6504.02</x:v>
      </x:c>
      <x:c r="L477" s="14">
        <x:f t="shared" si="110"/>
        <x:v>6504.02</x:v>
      </x:c>
      <x:c r="M477" s="14">
        <x:f t="shared" si="119"/>
        <x:v>6342.2095036659248</x:v>
      </x:c>
      <x:c r="N477" s="14">
        <x:f t="shared" si="111"/>
        <x:v>6504.02</x:v>
      </x:c>
      <x:c r="O477" s="13" t="n">
        <x:f>Arrivals!I477</x:f>
        <x:v>6.956051754383593</x:v>
      </x:c>
      <x:c r="P477" s="14">
        <x:f t="shared" si="112"/>
        <x:v>6510.9760517543837</x:v>
      </x:c>
      <x:c r="Q477" s="14">
        <x:f t="shared" si="113"/>
        <x:v>184.64379822522005</x:v>
      </x:c>
      <x:c r="R477" s="14">
        <x:f t="shared" si="114"/>
        <x:v>13.799678854484227</x:v>
      </x:c>
      <x:c r="S477" s="14">
        <x:f t="shared" si="115"/>
        <x:v>139.86806761635216</x:v>
      </x:c>
      <x:c r="T477" s="14">
        <x:f t="shared" si="116"/>
        <x:v>0</x:v>
      </x:c>
      <x:c r="U477" s="14">
        <x:f t="shared" si="117"/>
        <x:v>153.66774647083639</x:v>
      </x:c>
      <x:c r="V477" t="str">
        <x:f>IF(MOD(C477-Settings!$B$32,Settings!$B$33)&lt;Settings!$B$30,"Up","Down")</x:f>
        <x:v>Up</x:v>
      </x:c>
      <x:c r="W477" s="15" t="n">
        <x:f>IF(OR(E477&gt;Settings!$B$30,Q477&gt;Settings!$B$37),0,1)</x:f>
        <x:v>1</x:v>
      </x:c>
      <x:c r="X477" s="15" t="n">
        <x:f>IF(AND(W477=1,Q477&lt;=Settings!$B$36),1,0)</x:f>
        <x:v>0</x:v>
      </x:c>
    </x:row>
    <x:row r="478">
      <x:c r="A478">
        <x:v>4</x:v>
      </x:c>
      <x:c r="B478">
        <x:v>113</x:v>
      </x:c>
      <x:c r="C478" s="13" t="n">
        <x:f>Arrivals!F478</x:f>
        <x:v>6350.092886916074</x:v>
      </x:c>
      <x:c r="D478" s="13" t="n">
        <x:f>Arrivals!K478</x:f>
        <x:v>300</x:v>
      </x:c>
      <x:c r="E478" s="14" t="n">
        <x:f>D478*8/Settings!$B$28+Settings!$B$29</x:f>
        <x:v>24.02</x:v>
      </x:c>
      <x:c r="F478" s="14">
        <x:f t="shared" si="107"/>
        <x:v>6350.0928869160743</x:v>
      </x:c>
      <x:c r="G478" s="14">
        <x:f t="shared" si="118"/>
        <x:v>6504.02</x:v>
      </x:c>
      <x:c r="H478" s="14">
        <x:f t="shared" si="108"/>
        <x:v>6504.02</x:v>
      </x:c>
      <x:c r="I478" s="14" t="n">
        <x:f>MOD(H478-Settings!$B$32,Settings!$B$33)</x:f>
        <x:v>24.020000000000437</x:v>
      </x:c>
      <x:c r="J478" s="14" t="n">
        <x:f>IF(I478&lt;Settings!$B$30,IF(Settings!$B$30-I478&gt;=E478,H478,H478+(Settings!$B$30-I478)+Settings!$B$31),H478+(Settings!$B$33-I478))</x:f>
        <x:v>6504.02</x:v>
      </x:c>
      <x:c r="K478" s="14">
        <x:f t="shared" si="109"/>
        <x:v>6528.0400000000009</x:v>
      </x:c>
      <x:c r="L478" s="14">
        <x:f t="shared" si="110"/>
        <x:v>6528.0400000000009</x:v>
      </x:c>
      <x:c r="M478" s="14">
        <x:f t="shared" si="119"/>
        <x:v>6510.9760517543837</x:v>
      </x:c>
      <x:c r="N478" s="14">
        <x:f t="shared" si="111"/>
        <x:v>6528.0400000000009</x:v>
      </x:c>
      <x:c r="O478" s="13" t="n">
        <x:f>Arrivals!I478</x:f>
        <x:v>0.490417391450832</x:v>
      </x:c>
      <x:c r="P478" s="14">
        <x:f t="shared" si="112"/>
        <x:v>6528.5304173914519</x:v>
      </x:c>
      <x:c r="Q478" s="14">
        <x:f t="shared" si="113"/>
        <x:v>178.43753047537757</x:v>
      </x:c>
      <x:c r="R478" s="14">
        <x:f t="shared" si="114"/>
        <x:v>153.92711308392609</x:v>
      </x:c>
      <x:c r="S478" s="14">
        <x:f t="shared" si="115"/>
        <x:v>0</x:v>
      </x:c>
      <x:c r="T478" s="14">
        <x:f t="shared" si="116"/>
        <x:v>0</x:v>
      </x:c>
      <x:c r="U478" s="14">
        <x:f t="shared" si="117"/>
        <x:v>153.92711308392609</x:v>
      </x:c>
      <x:c r="V478" t="str">
        <x:f>IF(MOD(C478-Settings!$B$32,Settings!$B$33)&lt;Settings!$B$30,"Up","Down")</x:f>
        <x:v>Up</x:v>
      </x:c>
      <x:c r="W478" s="15" t="n">
        <x:f>IF(OR(E478&gt;Settings!$B$30,Q478&gt;Settings!$B$37),0,1)</x:f>
        <x:v>1</x:v>
      </x:c>
      <x:c r="X478" s="15" t="n">
        <x:f>IF(AND(W478=1,Q478&lt;=Settings!$B$36),1,0)</x:f>
        <x:v>0</x:v>
      </x:c>
    </x:row>
    <x:row r="479">
      <x:c r="A479">
        <x:v>4</x:v>
      </x:c>
      <x:c r="B479">
        <x:v>114</x:v>
      </x:c>
      <x:c r="C479" s="13" t="n">
        <x:f>Arrivals!F479</x:f>
        <x:v>6485.818125004653</x:v>
      </x:c>
      <x:c r="D479" s="13" t="n">
        <x:f>Arrivals!K479</x:f>
        <x:v>300</x:v>
      </x:c>
      <x:c r="E479" s="14" t="n">
        <x:f>D479*8/Settings!$B$28+Settings!$B$29</x:f>
        <x:v>24.02</x:v>
      </x:c>
      <x:c r="F479" s="14">
        <x:f t="shared" si="107"/>
        <x:v>6485.8181250046528</x:v>
      </x:c>
      <x:c r="G479" s="14">
        <x:f t="shared" si="118"/>
        <x:v>6528.0400000000009</x:v>
      </x:c>
      <x:c r="H479" s="14">
        <x:f t="shared" si="108"/>
        <x:v>6528.0400000000009</x:v>
      </x:c>
      <x:c r="I479" s="14" t="n">
        <x:f>MOD(H479-Settings!$B$32,Settings!$B$33)</x:f>
        <x:v>48.04000000000087</x:v>
      </x:c>
      <x:c r="J479" s="14" t="n">
        <x:f>IF(I479&lt;Settings!$B$30,IF(Settings!$B$30-I479&gt;=E479,H479,H479+(Settings!$B$30-I479)+Settings!$B$31),H479+(Settings!$B$33-I479))</x:f>
        <x:v>6528.040000000001</x:v>
      </x:c>
      <x:c r="K479" s="14">
        <x:f t="shared" si="109"/>
        <x:v>6552.0600000000013</x:v>
      </x:c>
      <x:c r="L479" s="14">
        <x:f t="shared" si="110"/>
        <x:v>6552.0600000000013</x:v>
      </x:c>
      <x:c r="M479" s="14">
        <x:f t="shared" si="119"/>
        <x:v>6528.5304173914519</x:v>
      </x:c>
      <x:c r="N479" s="14">
        <x:f t="shared" si="111"/>
        <x:v>6552.0600000000013</x:v>
      </x:c>
      <x:c r="O479" s="13" t="n">
        <x:f>Arrivals!I479</x:f>
        <x:v>1.4229834870334042</x:v>
      </x:c>
      <x:c r="P479" s="14">
        <x:f t="shared" si="112"/>
        <x:v>6553.4829834870343</x:v>
      </x:c>
      <x:c r="Q479" s="14">
        <x:f t="shared" si="113"/>
        <x:v>67.664858482381533</x:v>
      </x:c>
      <x:c r="R479" s="14">
        <x:f t="shared" si="114"/>
        <x:v>42.221874995348116</x:v>
      </x:c>
      <x:c r="S479" s="14">
        <x:f t="shared" si="115"/>
        <x:v>0</x:v>
      </x:c>
      <x:c r="T479" s="14">
        <x:f t="shared" si="116"/>
        <x:v>0</x:v>
      </x:c>
      <x:c r="U479" s="14">
        <x:f t="shared" si="117"/>
        <x:v>42.221874995348116</x:v>
      </x:c>
      <x:c r="V479" t="str">
        <x:f>IF(MOD(C479-Settings!$B$32,Settings!$B$33)&lt;Settings!$B$30,"Up","Down")</x:f>
        <x:v>Up</x:v>
      </x:c>
      <x:c r="W479" s="15" t="n">
        <x:f>IF(OR(E479&gt;Settings!$B$30,Q479&gt;Settings!$B$37),0,1)</x:f>
        <x:v>1</x:v>
      </x:c>
      <x:c r="X479" s="15" t="n">
        <x:f>IF(AND(W479=1,Q479&lt;=Settings!$B$36),1,0)</x:f>
        <x:v>1</x:v>
      </x:c>
    </x:row>
    <x:row r="480">
      <x:c r="A480">
        <x:v>4</x:v>
      </x:c>
      <x:c r="B480">
        <x:v>115</x:v>
      </x:c>
      <x:c r="C480" s="13" t="n">
        <x:f>Arrivals!F480</x:f>
        <x:v>6595.151117534091</x:v>
      </x:c>
      <x:c r="D480" s="13" t="n">
        <x:f>Arrivals!K480</x:f>
        <x:v>300</x:v>
      </x:c>
      <x:c r="E480" s="14" t="n">
        <x:f>D480*8/Settings!$B$28+Settings!$B$29</x:f>
        <x:v>24.02</x:v>
      </x:c>
      <x:c r="F480" s="14">
        <x:f t="shared" si="107"/>
        <x:v>6595.1511175340911</x:v>
      </x:c>
      <x:c r="G480" s="14">
        <x:f t="shared" si="118"/>
        <x:v>6552.0600000000013</x:v>
      </x:c>
      <x:c r="H480" s="14">
        <x:f t="shared" si="108"/>
        <x:v>6595.1511175340911</x:v>
      </x:c>
      <x:c r="I480" s="14" t="n">
        <x:f>MOD(H480-Settings!$B$32,Settings!$B$33)</x:f>
        <x:v>115.1511175340911</x:v>
      </x:c>
      <x:c r="J480" s="14" t="n">
        <x:f>IF(I480&lt;Settings!$B$30,IF(Settings!$B$30-I480&gt;=E480,H480,H480+(Settings!$B$30-I480)+Settings!$B$31),H480+(Settings!$B$33-I480))</x:f>
        <x:v>6595.151117534091</x:v>
      </x:c>
      <x:c r="K480" s="14">
        <x:f t="shared" si="109"/>
        <x:v>6619.1711175340915</x:v>
      </x:c>
      <x:c r="L480" s="14">
        <x:f t="shared" si="110"/>
        <x:v>6619.1711175340915</x:v>
      </x:c>
      <x:c r="M480" s="14">
        <x:f t="shared" si="119"/>
        <x:v>6553.4829834870343</x:v>
      </x:c>
      <x:c r="N480" s="14">
        <x:f t="shared" si="111"/>
        <x:v>6619.1711175340915</x:v>
      </x:c>
      <x:c r="O480" s="13" t="n">
        <x:f>Arrivals!I480</x:f>
        <x:v>0.7188018086356397</x:v>
      </x:c>
      <x:c r="P480" s="14">
        <x:f t="shared" si="112"/>
        <x:v>6619.8899193427269</x:v>
      </x:c>
      <x:c r="Q480" s="14">
        <x:f t="shared" si="113"/>
        <x:v>24.738801808635799</x:v>
      </x:c>
      <x:c r="R480" s="14">
        <x:f t="shared" si="114"/>
        <x:v>0</x:v>
      </x:c>
      <x:c r="S480" s="14">
        <x:f t="shared" si="115"/>
        <x:v>0</x:v>
      </x:c>
      <x:c r="T480" s="14">
        <x:f t="shared" si="116"/>
        <x:v>0</x:v>
      </x:c>
      <x:c r="U480" s="14">
        <x:f t="shared" si="117"/>
        <x:v>0</x:v>
      </x:c>
      <x:c r="V480" t="str">
        <x:f>IF(MOD(C480-Settings!$B$32,Settings!$B$33)&lt;Settings!$B$30,"Up","Down")</x:f>
        <x:v>Up</x:v>
      </x:c>
      <x:c r="W480" s="15" t="n">
        <x:f>IF(OR(E480&gt;Settings!$B$30,Q480&gt;Settings!$B$37),0,1)</x:f>
        <x:v>1</x:v>
      </x:c>
      <x:c r="X480" s="15" t="n">
        <x:f>IF(AND(W480=1,Q480&lt;=Settings!$B$36),1,0)</x:f>
        <x:v>1</x:v>
      </x:c>
    </x:row>
    <x:row r="481">
      <x:c r="A481">
        <x:v>4</x:v>
      </x:c>
      <x:c r="B481">
        <x:v>116</x:v>
      </x:c>
      <x:c r="C481" s="13" t="n">
        <x:f>Arrivals!F481</x:f>
        <x:v>6714.213601275028</x:v>
      </x:c>
      <x:c r="D481" s="13" t="n">
        <x:f>Arrivals!K481</x:f>
        <x:v>300</x:v>
      </x:c>
      <x:c r="E481" s="14" t="n">
        <x:f>D481*8/Settings!$B$28+Settings!$B$29</x:f>
        <x:v>24.02</x:v>
      </x:c>
      <x:c r="F481" s="14">
        <x:f t="shared" si="107"/>
        <x:v>6714.2136012750279</x:v>
      </x:c>
      <x:c r="G481" s="14">
        <x:f t="shared" si="118"/>
        <x:v>6619.1711175340915</x:v>
      </x:c>
      <x:c r="H481" s="14">
        <x:f t="shared" si="108"/>
        <x:v>6714.2136012750279</x:v>
      </x:c>
      <x:c r="I481" s="14" t="n">
        <x:f>MOD(H481-Settings!$B$32,Settings!$B$33)</x:f>
        <x:v>234.21360127502794</x:v>
      </x:c>
      <x:c r="J481" s="14" t="n">
        <x:f>IF(I481&lt;Settings!$B$30,IF(Settings!$B$30-I481&gt;=E481,H481,H481+(Settings!$B$30-I481)+Settings!$B$31),H481+(Settings!$B$33-I481))</x:f>
        <x:v>6714.213601275028</x:v>
      </x:c>
      <x:c r="K481" s="14">
        <x:f t="shared" si="109"/>
        <x:v>6738.2336012750284</x:v>
      </x:c>
      <x:c r="L481" s="14">
        <x:f t="shared" si="110"/>
        <x:v>6738.2336012750284</x:v>
      </x:c>
      <x:c r="M481" s="14">
        <x:f t="shared" si="119"/>
        <x:v>6619.8899193427269</x:v>
      </x:c>
      <x:c r="N481" s="14">
        <x:f t="shared" si="111"/>
        <x:v>6738.2336012750284</x:v>
      </x:c>
      <x:c r="O481" s="13" t="n">
        <x:f>Arrivals!I481</x:f>
        <x:v>2.095363637737305</x:v>
      </x:c>
      <x:c r="P481" s="14">
        <x:f t="shared" si="112"/>
        <x:v>6740.3289649127655</x:v>
      </x:c>
      <x:c r="Q481" s="14">
        <x:f t="shared" si="113"/>
        <x:v>26.115363637737573</x:v>
      </x:c>
      <x:c r="R481" s="14">
        <x:f t="shared" si="114"/>
        <x:v>0</x:v>
      </x:c>
      <x:c r="S481" s="14">
        <x:f t="shared" si="115"/>
        <x:v>0</x:v>
      </x:c>
      <x:c r="T481" s="14">
        <x:f t="shared" si="116"/>
        <x:v>0</x:v>
      </x:c>
      <x:c r="U481" s="14">
        <x:f t="shared" si="117"/>
        <x:v>0</x:v>
      </x:c>
      <x:c r="V481" t="str">
        <x:f>IF(MOD(C481-Settings!$B$32,Settings!$B$33)&lt;Settings!$B$30,"Up","Down")</x:f>
        <x:v>Up</x:v>
      </x:c>
      <x:c r="W481" s="15" t="n">
        <x:f>IF(OR(E481&gt;Settings!$B$30,Q481&gt;Settings!$B$37),0,1)</x:f>
        <x:v>1</x:v>
      </x:c>
      <x:c r="X481" s="15" t="n">
        <x:f>IF(AND(W481=1,Q481&lt;=Settings!$B$36),1,0)</x:f>
        <x:v>1</x:v>
      </x:c>
    </x:row>
    <x:row r="482">
      <x:c r="A482">
        <x:v>4</x:v>
      </x:c>
      <x:c r="B482">
        <x:v>117</x:v>
      </x:c>
      <x:c r="C482" s="13" t="n">
        <x:f>Arrivals!F482</x:f>
        <x:v>6769.167635313527</x:v>
      </x:c>
      <x:c r="D482" s="13" t="n">
        <x:f>Arrivals!K482</x:f>
        <x:v>300</x:v>
      </x:c>
      <x:c r="E482" s="14" t="n">
        <x:f>D482*8/Settings!$B$28+Settings!$B$29</x:f>
        <x:v>24.02</x:v>
      </x:c>
      <x:c r="F482" s="14">
        <x:f t="shared" si="107"/>
        <x:v>6769.1676353135272</x:v>
      </x:c>
      <x:c r="G482" s="14">
        <x:f t="shared" si="118"/>
        <x:v>6738.2336012750284</x:v>
      </x:c>
      <x:c r="H482" s="14">
        <x:f t="shared" si="108"/>
        <x:v>6769.1676353135272</x:v>
      </x:c>
      <x:c r="I482" s="14" t="n">
        <x:f>MOD(H482-Settings!$B$32,Settings!$B$33)</x:f>
        <x:v>289.16763531352717</x:v>
      </x:c>
      <x:c r="J482" s="14" t="n">
        <x:f>IF(I482&lt;Settings!$B$30,IF(Settings!$B$30-I482&gt;=E482,H482,H482+(Settings!$B$30-I482)+Settings!$B$31),H482+(Settings!$B$33-I482))</x:f>
        <x:v>6769.167635313527</x:v>
      </x:c>
      <x:c r="K482" s="14">
        <x:f t="shared" si="109"/>
        <x:v>6793.1876353135276</x:v>
      </x:c>
      <x:c r="L482" s="14">
        <x:f t="shared" si="110"/>
        <x:v>6793.1876353135276</x:v>
      </x:c>
      <x:c r="M482" s="14">
        <x:f t="shared" si="119"/>
        <x:v>6740.3289649127655</x:v>
      </x:c>
      <x:c r="N482" s="14">
        <x:f t="shared" si="111"/>
        <x:v>6793.1876353135276</x:v>
      </x:c>
      <x:c r="O482" s="13" t="n">
        <x:f>Arrivals!I482</x:f>
        <x:v>0.8841695536318772</x:v>
      </x:c>
      <x:c r="P482" s="14">
        <x:f t="shared" si="112"/>
        <x:v>6794.0718048671597</x:v>
      </x:c>
      <x:c r="Q482" s="14">
        <x:f t="shared" si="113"/>
        <x:v>24.904169553632528</x:v>
      </x:c>
      <x:c r="R482" s="14">
        <x:f t="shared" si="114"/>
        <x:v>0</x:v>
      </x:c>
      <x:c r="S482" s="14">
        <x:f t="shared" si="115"/>
        <x:v>0</x:v>
      </x:c>
      <x:c r="T482" s="14">
        <x:f t="shared" si="116"/>
        <x:v>0</x:v>
      </x:c>
      <x:c r="U482" s="14">
        <x:f t="shared" si="117"/>
        <x:v>0</x:v>
      </x:c>
      <x:c r="V482" t="str">
        <x:f>IF(MOD(C482-Settings!$B$32,Settings!$B$33)&lt;Settings!$B$30,"Up","Down")</x:f>
        <x:v>Up</x:v>
      </x:c>
      <x:c r="W482" s="15" t="n">
        <x:f>IF(OR(E482&gt;Settings!$B$30,Q482&gt;Settings!$B$37),0,1)</x:f>
        <x:v>1</x:v>
      </x:c>
      <x:c r="X482" s="15" t="n">
        <x:f>IF(AND(W482=1,Q482&lt;=Settings!$B$36),1,0)</x:f>
        <x:v>1</x:v>
      </x:c>
    </x:row>
    <x:row r="483">
      <x:c r="A483">
        <x:v>4</x:v>
      </x:c>
      <x:c r="B483">
        <x:v>118</x:v>
      </x:c>
      <x:c r="C483" s="13" t="n">
        <x:f>Arrivals!F483</x:f>
        <x:v>6820.718308845804</x:v>
      </x:c>
      <x:c r="D483" s="13" t="n">
        <x:f>Arrivals!K483</x:f>
        <x:v>300</x:v>
      </x:c>
      <x:c r="E483" s="14" t="n">
        <x:f>D483*8/Settings!$B$28+Settings!$B$29</x:f>
        <x:v>24.02</x:v>
      </x:c>
      <x:c r="F483" s="14">
        <x:f t="shared" si="107"/>
        <x:v>6820.7183088458041</x:v>
      </x:c>
      <x:c r="G483" s="14">
        <x:f t="shared" si="118"/>
        <x:v>6793.1876353135276</x:v>
      </x:c>
      <x:c r="H483" s="14">
        <x:f t="shared" si="108"/>
        <x:v>6820.7183088458041</x:v>
      </x:c>
      <x:c r="I483" s="14" t="n">
        <x:f>MOD(H483-Settings!$B$32,Settings!$B$33)</x:f>
        <x:v>340.71830884580413</x:v>
      </x:c>
      <x:c r="J483" s="14" t="n">
        <x:f>IF(I483&lt;Settings!$B$30,IF(Settings!$B$30-I483&gt;=E483,H483,H483+(Settings!$B$30-I483)+Settings!$B$31),H483+(Settings!$B$33-I483))</x:f>
        <x:v>6820.718308845804</x:v>
      </x:c>
      <x:c r="K483" s="14">
        <x:f t="shared" si="109"/>
        <x:v>6844.7383088458046</x:v>
      </x:c>
      <x:c r="L483" s="14">
        <x:f t="shared" si="110"/>
        <x:v>6844.7383088458046</x:v>
      </x:c>
      <x:c r="M483" s="14">
        <x:f t="shared" si="119"/>
        <x:v>6794.0718048671597</x:v>
      </x:c>
      <x:c r="N483" s="14">
        <x:f t="shared" si="111"/>
        <x:v>6844.7383088458046</x:v>
      </x:c>
      <x:c r="O483" s="13" t="n">
        <x:f>Arrivals!I483</x:f>
        <x:v>0.5063494856165859</x:v>
      </x:c>
      <x:c r="P483" s="14">
        <x:f t="shared" si="112"/>
        <x:v>6845.2446583314213</x:v>
      </x:c>
      <x:c r="Q483" s="14">
        <x:f t="shared" si="113"/>
        <x:v>24.526349485617175</x:v>
      </x:c>
      <x:c r="R483" s="14">
        <x:f t="shared" si="114"/>
        <x:v>0</x:v>
      </x:c>
      <x:c r="S483" s="14">
        <x:f t="shared" si="115"/>
        <x:v>0</x:v>
      </x:c>
      <x:c r="T483" s="14">
        <x:f t="shared" si="116"/>
        <x:v>0</x:v>
      </x:c>
      <x:c r="U483" s="14">
        <x:f t="shared" si="117"/>
        <x:v>0</x:v>
      </x:c>
      <x:c r="V483" t="str">
        <x:f>IF(MOD(C483-Settings!$B$32,Settings!$B$33)&lt;Settings!$B$30,"Up","Down")</x:f>
        <x:v>Up</x:v>
      </x:c>
      <x:c r="W483" s="15" t="n">
        <x:f>IF(OR(E483&gt;Settings!$B$30,Q483&gt;Settings!$B$37),0,1)</x:f>
        <x:v>1</x:v>
      </x:c>
      <x:c r="X483" s="15" t="n">
        <x:f>IF(AND(W483=1,Q483&lt;=Settings!$B$36),1,0)</x:f>
        <x:v>1</x:v>
      </x:c>
    </x:row>
    <x:row r="484">
      <x:c r="A484">
        <x:v>4</x:v>
      </x:c>
      <x:c r="B484">
        <x:v>119</x:v>
      </x:c>
      <x:c r="C484" s="13" t="n">
        <x:f>Arrivals!F484</x:f>
        <x:v>6824.787924586273</x:v>
      </x:c>
      <x:c r="D484" s="13" t="n">
        <x:f>Arrivals!K484</x:f>
        <x:v>300</x:v>
      </x:c>
      <x:c r="E484" s="14" t="n">
        <x:f>D484*8/Settings!$B$28+Settings!$B$29</x:f>
        <x:v>24.02</x:v>
      </x:c>
      <x:c r="F484" s="14">
        <x:f t="shared" si="107"/>
        <x:v>6824.7879245862732</x:v>
      </x:c>
      <x:c r="G484" s="14">
        <x:f t="shared" si="118"/>
        <x:v>6844.7383088458046</x:v>
      </x:c>
      <x:c r="H484" s="14">
        <x:f t="shared" si="108"/>
        <x:v>6844.7383088458046</x:v>
      </x:c>
      <x:c r="I484" s="14" t="n">
        <x:f>MOD(H484-Settings!$B$32,Settings!$B$33)</x:f>
        <x:v>364.73830884580457</x:v>
      </x:c>
      <x:c r="J484" s="14" t="n">
        <x:f>IF(I484&lt;Settings!$B$30,IF(Settings!$B$30-I484&gt;=E484,H484,H484+(Settings!$B$30-I484)+Settings!$B$31),H484+(Settings!$B$33-I484))</x:f>
        <x:v>6844.738308845805</x:v>
      </x:c>
      <x:c r="K484" s="14">
        <x:f t="shared" si="109"/>
        <x:v>6868.758308845805</x:v>
      </x:c>
      <x:c r="L484" s="14">
        <x:f t="shared" si="110"/>
        <x:v>6868.758308845805</x:v>
      </x:c>
      <x:c r="M484" s="14">
        <x:f t="shared" si="119"/>
        <x:v>6845.2446583314213</x:v>
      </x:c>
      <x:c r="N484" s="14">
        <x:f t="shared" si="111"/>
        <x:v>6868.758308845805</x:v>
      </x:c>
      <x:c r="O484" s="13" t="n">
        <x:f>Arrivals!I484</x:f>
        <x:v>2.043124660487931</x:v>
      </x:c>
      <x:c r="P484" s="14">
        <x:f t="shared" si="112"/>
        <x:v>6870.8014335062926</x:v>
      </x:c>
      <x:c r="Q484" s="14">
        <x:f t="shared" si="113"/>
        <x:v>46.013508920019376</x:v>
      </x:c>
      <x:c r="R484" s="14">
        <x:f t="shared" si="114"/>
        <x:v>19.950384259531347</x:v>
      </x:c>
      <x:c r="S484" s="14">
        <x:f t="shared" si="115"/>
        <x:v>0</x:v>
      </x:c>
      <x:c r="T484" s="14">
        <x:f t="shared" si="116"/>
        <x:v>0</x:v>
      </x:c>
      <x:c r="U484" s="14">
        <x:f t="shared" si="117"/>
        <x:v>19.950384259531347</x:v>
      </x:c>
      <x:c r="V484" t="str">
        <x:f>IF(MOD(C484-Settings!$B$32,Settings!$B$33)&lt;Settings!$B$30,"Up","Down")</x:f>
        <x:v>Up</x:v>
      </x:c>
      <x:c r="W484" s="15" t="n">
        <x:f>IF(OR(E484&gt;Settings!$B$30,Q484&gt;Settings!$B$37),0,1)</x:f>
        <x:v>1</x:v>
      </x:c>
      <x:c r="X484" s="15" t="n">
        <x:f>IF(AND(W484=1,Q484&lt;=Settings!$B$36),1,0)</x:f>
        <x:v>1</x:v>
      </x:c>
    </x:row>
    <x:row r="485">
      <x:c r="A485">
        <x:v>4</x:v>
      </x:c>
      <x:c r="B485">
        <x:v>120</x:v>
      </x:c>
      <x:c r="C485" s="13" t="n">
        <x:f>Arrivals!F485</x:f>
        <x:v>6835.708355736974</x:v>
      </x:c>
      <x:c r="D485" s="13" t="n">
        <x:f>Arrivals!K485</x:f>
        <x:v>300</x:v>
      </x:c>
      <x:c r="E485" s="14" t="n">
        <x:f>D485*8/Settings!$B$28+Settings!$B$29</x:f>
        <x:v>24.02</x:v>
      </x:c>
      <x:c r="F485" s="14">
        <x:f t="shared" si="107"/>
        <x:v>6835.7083557369742</x:v>
      </x:c>
      <x:c r="G485" s="14">
        <x:f t="shared" si="118"/>
        <x:v>6868.758308845805</x:v>
      </x:c>
      <x:c r="H485" s="14">
        <x:f t="shared" si="108"/>
        <x:v>6868.758308845805</x:v>
      </x:c>
      <x:c r="I485" s="14" t="n">
        <x:f>MOD(H485-Settings!$B$32,Settings!$B$33)</x:f>
        <x:v>388.758308845805</x:v>
      </x:c>
      <x:c r="J485" s="14" t="n">
        <x:f>IF(I485&lt;Settings!$B$30,IF(Settings!$B$30-I485&gt;=E485,H485,H485+(Settings!$B$30-I485)+Settings!$B$31),H485+(Settings!$B$33-I485))</x:f>
        <x:v>6868.758308845805</x:v>
      </x:c>
      <x:c r="K485" s="14">
        <x:f t="shared" si="109"/>
        <x:v>6892.7783088458054</x:v>
      </x:c>
      <x:c r="L485" s="14">
        <x:f t="shared" si="110"/>
        <x:v>6892.7783088458054</x:v>
      </x:c>
      <x:c r="M485" s="14">
        <x:f t="shared" si="119"/>
        <x:v>6870.8014335062926</x:v>
      </x:c>
      <x:c r="N485" s="14">
        <x:f t="shared" si="111"/>
        <x:v>6892.7783088458054</x:v>
      </x:c>
      <x:c r="O485" s="13" t="n">
        <x:f>Arrivals!I485</x:f>
        <x:v>1.7333612005967896</x:v>
      </x:c>
      <x:c r="P485" s="14">
        <x:f t="shared" si="112"/>
        <x:v>6894.5116700464023</x:v>
      </x:c>
      <x:c r="Q485" s="14">
        <x:f t="shared" si="113"/>
        <x:v>58.80331430942806</x:v>
      </x:c>
      <x:c r="R485" s="14">
        <x:f t="shared" si="114"/>
        <x:v>33.049953108830778</x:v>
      </x:c>
      <x:c r="S485" s="14">
        <x:f t="shared" si="115"/>
        <x:v>0</x:v>
      </x:c>
      <x:c r="T485" s="14">
        <x:f t="shared" si="116"/>
        <x:v>0</x:v>
      </x:c>
      <x:c r="U485" s="14">
        <x:f t="shared" si="117"/>
        <x:v>33.049953108830778</x:v>
      </x:c>
      <x:c r="V485" t="str">
        <x:f>IF(MOD(C485-Settings!$B$32,Settings!$B$33)&lt;Settings!$B$30,"Up","Down")</x:f>
        <x:v>Up</x:v>
      </x:c>
      <x:c r="W485" s="15" t="n">
        <x:f>IF(OR(E485&gt;Settings!$B$30,Q485&gt;Settings!$B$37),0,1)</x:f>
        <x:v>1</x:v>
      </x:c>
      <x:c r="X485" s="15" t="n">
        <x:f>IF(AND(W485=1,Q485&lt;=Settings!$B$36),1,0)</x:f>
        <x:v>1</x:v>
      </x:c>
    </x:row>
    <x:row r="486">
      <x:c r="A486">
        <x:v>5</x:v>
      </x:c>
      <x:c r="B486">
        <x:v>1</x:v>
      </x:c>
      <x:c r="C486" s="13" t="n">
        <x:f>Arrivals!F486</x:f>
        <x:v>119.8171375327336</x:v>
      </x:c>
      <x:c r="D486" s="13" t="n">
        <x:f>Arrivals!K486</x:f>
        <x:v>300</x:v>
      </x:c>
      <x:c r="E486" s="14" t="n">
        <x:f>D486*8/Settings!$B$28+Settings!$B$29</x:f>
        <x:v>24.02</x:v>
      </x:c>
      <x:c r="F486" s="14">
        <x:f t="shared" si="107"/>
        <x:v>119.8171375327336</x:v>
      </x:c>
      <x:c r="G486" s="14">
        <x:v>0</x:v>
      </x:c>
      <x:c r="H486" s="14">
        <x:f t="shared" si="108"/>
        <x:v>119.8171375327336</x:v>
      </x:c>
      <x:c r="I486" s="14" t="n">
        <x:f>MOD(H486-Settings!$B$32,Settings!$B$33)</x:f>
        <x:v>119.8171375327336</x:v>
      </x:c>
      <x:c r="J486" s="14" t="n">
        <x:f>IF(I486&lt;Settings!$B$30,IF(Settings!$B$30-I486&gt;=E486,H486,H486+(Settings!$B$30-I486)+Settings!$B$31),H486+(Settings!$B$33-I486))</x:f>
        <x:v>119.8171375327336</x:v>
      </x:c>
      <x:c r="K486" s="14">
        <x:f t="shared" si="109"/>
        <x:v>143.83713753273361</x:v>
      </x:c>
      <x:c r="L486" s="14">
        <x:f t="shared" si="110"/>
        <x:v>143.83713753273361</x:v>
      </x:c>
      <x:c r="M486" s="14">
        <x:v>0</x:v>
      </x:c>
      <x:c r="N486" s="14">
        <x:f t="shared" si="111"/>
        <x:v>143.83713753273361</x:v>
      </x:c>
      <x:c r="O486" s="13" t="n">
        <x:f>Arrivals!I486</x:f>
        <x:v>3.069172791141848</x:v>
      </x:c>
      <x:c r="P486" s="14">
        <x:f t="shared" si="112"/>
        <x:v>146.90631032387546</x:v>
      </x:c>
      <x:c r="Q486" s="14">
        <x:f t="shared" si="113"/>
        <x:v>27.089172791141863</x:v>
      </x:c>
      <x:c r="R486" s="14">
        <x:f t="shared" si="114"/>
        <x:v>0</x:v>
      </x:c>
      <x:c r="S486" s="14">
        <x:f t="shared" si="115"/>
        <x:v>0</x:v>
      </x:c>
      <x:c r="T486" s="14">
        <x:f t="shared" si="116"/>
        <x:v>0</x:v>
      </x:c>
      <x:c r="U486" s="14">
        <x:f t="shared" si="117"/>
        <x:v>0</x:v>
      </x:c>
      <x:c r="V486" t="str">
        <x:f>IF(MOD(C486-Settings!$B$32,Settings!$B$33)&lt;Settings!$B$30,"Up","Down")</x:f>
        <x:v>Up</x:v>
      </x:c>
      <x:c r="W486" s="15" t="n">
        <x:f>IF(OR(E486&gt;Settings!$B$30,Q486&gt;Settings!$B$37),0,1)</x:f>
        <x:v>1</x:v>
      </x:c>
      <x:c r="X486" s="15" t="n">
        <x:f>IF(AND(W486=1,Q486&lt;=Settings!$B$36),1,0)</x:f>
        <x:v>1</x:v>
      </x:c>
    </x:row>
    <x:row r="487">
      <x:c r="A487">
        <x:v>5</x:v>
      </x:c>
      <x:c r="B487">
        <x:v>2</x:v>
      </x:c>
      <x:c r="C487" s="13" t="n">
        <x:f>Arrivals!F487</x:f>
        <x:v>158.71498449031077</x:v>
      </x:c>
      <x:c r="D487" s="13" t="n">
        <x:f>Arrivals!K487</x:f>
        <x:v>300</x:v>
      </x:c>
      <x:c r="E487" s="14" t="n">
        <x:f>D487*8/Settings!$B$28+Settings!$B$29</x:f>
        <x:v>24.02</x:v>
      </x:c>
      <x:c r="F487" s="14">
        <x:f t="shared" si="107"/>
        <x:v>158.71498449031077</x:v>
      </x:c>
      <x:c r="G487" s="14" t="n">
        <x:f t="shared" ref="G487:G518" si="120">K486</x:f>
        <x:v>143.8371375327336</x:v>
      </x:c>
      <x:c r="H487" s="14">
        <x:f t="shared" si="108"/>
        <x:v>158.71498449031077</x:v>
      </x:c>
      <x:c r="I487" s="14" t="n">
        <x:f>MOD(H487-Settings!$B$32,Settings!$B$33)</x:f>
        <x:v>158.71498449031077</x:v>
      </x:c>
      <x:c r="J487" s="14" t="n">
        <x:f>IF(I487&lt;Settings!$B$30,IF(Settings!$B$30-I487&gt;=E487,H487,H487+(Settings!$B$30-I487)+Settings!$B$31),H487+(Settings!$B$33-I487))</x:f>
        <x:v>158.71498449031077</x:v>
      </x:c>
      <x:c r="K487" s="14">
        <x:f t="shared" si="109"/>
        <x:v>182.73498449031078</x:v>
      </x:c>
      <x:c r="L487" s="14">
        <x:f t="shared" si="110"/>
        <x:v>182.73498449031078</x:v>
      </x:c>
      <x:c r="M487" s="14" t="n">
        <x:f t="shared" ref="M487:M518" si="121">P486</x:f>
        <x:v>146.90631032387546</x:v>
      </x:c>
      <x:c r="N487" s="14">
        <x:f t="shared" si="111"/>
        <x:v>182.73498449031078</x:v>
      </x:c>
      <x:c r="O487" s="13" t="n">
        <x:f>Arrivals!I487</x:f>
        <x:v>0.19201404343763173</x:v>
      </x:c>
      <x:c r="P487" s="14">
        <x:f t="shared" si="112"/>
        <x:v>182.92699853374842</x:v>
      </x:c>
      <x:c r="Q487" s="14">
        <x:f t="shared" si="113"/>
        <x:v>24.212014043437648</x:v>
      </x:c>
      <x:c r="R487" s="14">
        <x:f t="shared" si="114"/>
        <x:v>0</x:v>
      </x:c>
      <x:c r="S487" s="14">
        <x:f t="shared" si="115"/>
        <x:v>0</x:v>
      </x:c>
      <x:c r="T487" s="14">
        <x:f t="shared" si="116"/>
        <x:v>0</x:v>
      </x:c>
      <x:c r="U487" s="14">
        <x:f t="shared" si="117"/>
        <x:v>0</x:v>
      </x:c>
      <x:c r="V487" t="str">
        <x:f>IF(MOD(C487-Settings!$B$32,Settings!$B$33)&lt;Settings!$B$30,"Up","Down")</x:f>
        <x:v>Up</x:v>
      </x:c>
      <x:c r="W487" s="15" t="n">
        <x:f>IF(OR(E487&gt;Settings!$B$30,Q487&gt;Settings!$B$37),0,1)</x:f>
        <x:v>1</x:v>
      </x:c>
      <x:c r="X487" s="15" t="n">
        <x:f>IF(AND(W487=1,Q487&lt;=Settings!$B$36),1,0)</x:f>
        <x:v>1</x:v>
      </x:c>
    </x:row>
    <x:row r="488">
      <x:c r="A488">
        <x:v>5</x:v>
      </x:c>
      <x:c r="B488">
        <x:v>3</x:v>
      </x:c>
      <x:c r="C488" s="13" t="n">
        <x:f>Arrivals!F488</x:f>
        <x:v>160.2763156748768</x:v>
      </x:c>
      <x:c r="D488" s="13" t="n">
        <x:f>Arrivals!K488</x:f>
        <x:v>300</x:v>
      </x:c>
      <x:c r="E488" s="14" t="n">
        <x:f>D488*8/Settings!$B$28+Settings!$B$29</x:f>
        <x:v>24.02</x:v>
      </x:c>
      <x:c r="F488" s="14">
        <x:f t="shared" si="107"/>
        <x:v>160.2763156748768</x:v>
      </x:c>
      <x:c r="G488" s="14">
        <x:f t="shared" si="120"/>
        <x:v>182.73498449031078</x:v>
      </x:c>
      <x:c r="H488" s="14">
        <x:f t="shared" si="108"/>
        <x:v>182.73498449031078</x:v>
      </x:c>
      <x:c r="I488" s="14" t="n">
        <x:f>MOD(H488-Settings!$B$32,Settings!$B$33)</x:f>
        <x:v>182.73498449031078</x:v>
      </x:c>
      <x:c r="J488" s="14" t="n">
        <x:f>IF(I488&lt;Settings!$B$30,IF(Settings!$B$30-I488&gt;=E488,H488,H488+(Settings!$B$30-I488)+Settings!$B$31),H488+(Settings!$B$33-I488))</x:f>
        <x:v>182.73498449031078</x:v>
      </x:c>
      <x:c r="K488" s="14">
        <x:f t="shared" si="109"/>
        <x:v>206.75498449031079</x:v>
      </x:c>
      <x:c r="L488" s="14">
        <x:f t="shared" si="110"/>
        <x:v>206.75498449031079</x:v>
      </x:c>
      <x:c r="M488" s="14">
        <x:f t="shared" si="121"/>
        <x:v>182.92699853374842</x:v>
      </x:c>
      <x:c r="N488" s="14">
        <x:f t="shared" si="111"/>
        <x:v>206.75498449031079</x:v>
      </x:c>
      <x:c r="O488" s="13" t="n">
        <x:f>Arrivals!I488</x:f>
        <x:v>5.337572446493755</x:v>
      </x:c>
      <x:c r="P488" s="14">
        <x:f t="shared" si="112"/>
        <x:v>212.09255693680456</x:v>
      </x:c>
      <x:c r="Q488" s="14">
        <x:f t="shared" si="113"/>
        <x:v>51.816241261927757</x:v>
      </x:c>
      <x:c r="R488" s="14">
        <x:f t="shared" si="114"/>
        <x:v>22.458668815433981</x:v>
      </x:c>
      <x:c r="S488" s="14">
        <x:f t="shared" si="115"/>
        <x:v>0</x:v>
      </x:c>
      <x:c r="T488" s="14">
        <x:f t="shared" si="116"/>
        <x:v>0</x:v>
      </x:c>
      <x:c r="U488" s="14">
        <x:f t="shared" si="117"/>
        <x:v>22.458668815433981</x:v>
      </x:c>
      <x:c r="V488" t="str">
        <x:f>IF(MOD(C488-Settings!$B$32,Settings!$B$33)&lt;Settings!$B$30,"Up","Down")</x:f>
        <x:v>Up</x:v>
      </x:c>
      <x:c r="W488" s="15" t="n">
        <x:f>IF(OR(E488&gt;Settings!$B$30,Q488&gt;Settings!$B$37),0,1)</x:f>
        <x:v>1</x:v>
      </x:c>
      <x:c r="X488" s="15" t="n">
        <x:f>IF(AND(W488=1,Q488&lt;=Settings!$B$36),1,0)</x:f>
        <x:v>1</x:v>
      </x:c>
    </x:row>
    <x:row r="489">
      <x:c r="A489">
        <x:v>5</x:v>
      </x:c>
      <x:c r="B489">
        <x:v>4</x:v>
      </x:c>
      <x:c r="C489" s="13" t="n">
        <x:f>Arrivals!F489</x:f>
        <x:v>235.26931821733098</x:v>
      </x:c>
      <x:c r="D489" s="13" t="n">
        <x:f>Arrivals!K489</x:f>
        <x:v>300</x:v>
      </x:c>
      <x:c r="E489" s="14" t="n">
        <x:f>D489*8/Settings!$B$28+Settings!$B$29</x:f>
        <x:v>24.02</x:v>
      </x:c>
      <x:c r="F489" s="14">
        <x:f t="shared" si="107"/>
        <x:v>235.26931821733098</x:v>
      </x:c>
      <x:c r="G489" s="14">
        <x:f t="shared" si="120"/>
        <x:v>206.75498449031079</x:v>
      </x:c>
      <x:c r="H489" s="14">
        <x:f t="shared" si="108"/>
        <x:v>235.26931821733098</x:v>
      </x:c>
      <x:c r="I489" s="14" t="n">
        <x:f>MOD(H489-Settings!$B$32,Settings!$B$33)</x:f>
        <x:v>235.26931821733098</x:v>
      </x:c>
      <x:c r="J489" s="14" t="n">
        <x:f>IF(I489&lt;Settings!$B$30,IF(Settings!$B$30-I489&gt;=E489,H489,H489+(Settings!$B$30-I489)+Settings!$B$31),H489+(Settings!$B$33-I489))</x:f>
        <x:v>235.26931821733098</x:v>
      </x:c>
      <x:c r="K489" s="14">
        <x:f t="shared" si="109"/>
        <x:v>259.28931821733096</x:v>
      </x:c>
      <x:c r="L489" s="14">
        <x:f t="shared" si="110"/>
        <x:v>259.28931821733096</x:v>
      </x:c>
      <x:c r="M489" s="14">
        <x:f t="shared" si="121"/>
        <x:v>212.09255693680456</x:v>
      </x:c>
      <x:c r="N489" s="14">
        <x:f t="shared" si="111"/>
        <x:v>259.28931821733096</x:v>
      </x:c>
      <x:c r="O489" s="13" t="n">
        <x:f>Arrivals!I489</x:f>
        <x:v>2.14815939563024</x:v>
      </x:c>
      <x:c r="P489" s="14">
        <x:f t="shared" si="112"/>
        <x:v>261.43747761296117</x:v>
      </x:c>
      <x:c r="Q489" s="14">
        <x:f t="shared" si="113"/>
        <x:v>26.168159395630198</x:v>
      </x:c>
      <x:c r="R489" s="14">
        <x:f t="shared" si="114"/>
        <x:v>0</x:v>
      </x:c>
      <x:c r="S489" s="14">
        <x:f t="shared" si="115"/>
        <x:v>0</x:v>
      </x:c>
      <x:c r="T489" s="14">
        <x:f t="shared" si="116"/>
        <x:v>0</x:v>
      </x:c>
      <x:c r="U489" s="14">
        <x:f t="shared" si="117"/>
        <x:v>0</x:v>
      </x:c>
      <x:c r="V489" t="str">
        <x:f>IF(MOD(C489-Settings!$B$32,Settings!$B$33)&lt;Settings!$B$30,"Up","Down")</x:f>
        <x:v>Up</x:v>
      </x:c>
      <x:c r="W489" s="15" t="n">
        <x:f>IF(OR(E489&gt;Settings!$B$30,Q489&gt;Settings!$B$37),0,1)</x:f>
        <x:v>1</x:v>
      </x:c>
      <x:c r="X489" s="15" t="n">
        <x:f>IF(AND(W489=1,Q489&lt;=Settings!$B$36),1,0)</x:f>
        <x:v>1</x:v>
      </x:c>
    </x:row>
    <x:row r="490">
      <x:c r="A490">
        <x:v>5</x:v>
      </x:c>
      <x:c r="B490">
        <x:v>5</x:v>
      </x:c>
      <x:c r="C490" s="13" t="n">
        <x:f>Arrivals!F490</x:f>
        <x:v>245.18069737438438</x:v>
      </x:c>
      <x:c r="D490" s="13" t="n">
        <x:f>Arrivals!K490</x:f>
        <x:v>300</x:v>
      </x:c>
      <x:c r="E490" s="14" t="n">
        <x:f>D490*8/Settings!$B$28+Settings!$B$29</x:f>
        <x:v>24.02</x:v>
      </x:c>
      <x:c r="F490" s="14">
        <x:f t="shared" si="107"/>
        <x:v>245.18069737438438</x:v>
      </x:c>
      <x:c r="G490" s="14">
        <x:f t="shared" si="120"/>
        <x:v>259.28931821733096</x:v>
      </x:c>
      <x:c r="H490" s="14">
        <x:f t="shared" si="108"/>
        <x:v>259.28931821733096</x:v>
      </x:c>
      <x:c r="I490" s="14" t="n">
        <x:f>MOD(H490-Settings!$B$32,Settings!$B$33)</x:f>
        <x:v>259.28931821733096</x:v>
      </x:c>
      <x:c r="J490" s="14" t="n">
        <x:f>IF(I490&lt;Settings!$B$30,IF(Settings!$B$30-I490&gt;=E490,H490,H490+(Settings!$B$30-I490)+Settings!$B$31),H490+(Settings!$B$33-I490))</x:f>
        <x:v>259.28931821733096</x:v>
      </x:c>
      <x:c r="K490" s="14">
        <x:f t="shared" si="109"/>
        <x:v>283.30931821733094</x:v>
      </x:c>
      <x:c r="L490" s="14">
        <x:f t="shared" si="110"/>
        <x:v>283.30931821733094</x:v>
      </x:c>
      <x:c r="M490" s="14">
        <x:f t="shared" si="121"/>
        <x:v>261.43747761296117</x:v>
      </x:c>
      <x:c r="N490" s="14">
        <x:f t="shared" si="111"/>
        <x:v>283.30931821733094</x:v>
      </x:c>
      <x:c r="O490" s="13" t="n">
        <x:f>Arrivals!I490</x:f>
        <x:v>5.01698889576617</x:v>
      </x:c>
      <x:c r="P490" s="14">
        <x:f t="shared" si="112"/>
        <x:v>288.32630711309713</x:v>
      </x:c>
      <x:c r="Q490" s="14">
        <x:f t="shared" si="113"/>
        <x:v>43.14560973871275</x:v>
      </x:c>
      <x:c r="R490" s="14">
        <x:f t="shared" si="114"/>
        <x:v>14.108620842946578</x:v>
      </x:c>
      <x:c r="S490" s="14">
        <x:f t="shared" si="115"/>
        <x:v>0</x:v>
      </x:c>
      <x:c r="T490" s="14">
        <x:f t="shared" si="116"/>
        <x:v>0</x:v>
      </x:c>
      <x:c r="U490" s="14">
        <x:f t="shared" si="117"/>
        <x:v>14.108620842946578</x:v>
      </x:c>
      <x:c r="V490" t="str">
        <x:f>IF(MOD(C490-Settings!$B$32,Settings!$B$33)&lt;Settings!$B$30,"Up","Down")</x:f>
        <x:v>Up</x:v>
      </x:c>
      <x:c r="W490" s="15" t="n">
        <x:f>IF(OR(E490&gt;Settings!$B$30,Q490&gt;Settings!$B$37),0,1)</x:f>
        <x:v>1</x:v>
      </x:c>
      <x:c r="X490" s="15" t="n">
        <x:f>IF(AND(W490=1,Q490&lt;=Settings!$B$36),1,0)</x:f>
        <x:v>1</x:v>
      </x:c>
    </x:row>
    <x:row r="491">
      <x:c r="A491">
        <x:v>5</x:v>
      </x:c>
      <x:c r="B491">
        <x:v>6</x:v>
      </x:c>
      <x:c r="C491" s="13" t="n">
        <x:f>Arrivals!F491</x:f>
        <x:v>255.13781968753744</x:v>
      </x:c>
      <x:c r="D491" s="13" t="n">
        <x:f>Arrivals!K491</x:f>
        <x:v>300</x:v>
      </x:c>
      <x:c r="E491" s="14" t="n">
        <x:f>D491*8/Settings!$B$28+Settings!$B$29</x:f>
        <x:v>24.02</x:v>
      </x:c>
      <x:c r="F491" s="14">
        <x:f t="shared" si="107"/>
        <x:v>255.13781968753744</x:v>
      </x:c>
      <x:c r="G491" s="14">
        <x:f t="shared" si="120"/>
        <x:v>283.30931821733094</x:v>
      </x:c>
      <x:c r="H491" s="14">
        <x:f t="shared" si="108"/>
        <x:v>283.30931821733094</x:v>
      </x:c>
      <x:c r="I491" s="14" t="n">
        <x:f>MOD(H491-Settings!$B$32,Settings!$B$33)</x:f>
        <x:v>283.30931821733094</x:v>
      </x:c>
      <x:c r="J491" s="14" t="n">
        <x:f>IF(I491&lt;Settings!$B$30,IF(Settings!$B$30-I491&gt;=E491,H491,H491+(Settings!$B$30-I491)+Settings!$B$31),H491+(Settings!$B$33-I491))</x:f>
        <x:v>283.30931821733094</x:v>
      </x:c>
      <x:c r="K491" s="14">
        <x:f t="shared" si="109"/>
        <x:v>307.32931821733092</x:v>
      </x:c>
      <x:c r="L491" s="14">
        <x:f t="shared" si="110"/>
        <x:v>307.32931821733092</x:v>
      </x:c>
      <x:c r="M491" s="14">
        <x:f t="shared" si="121"/>
        <x:v>288.32630711309713</x:v>
      </x:c>
      <x:c r="N491" s="14">
        <x:f t="shared" si="111"/>
        <x:v>307.32931821733092</x:v>
      </x:c>
      <x:c r="O491" s="13" t="n">
        <x:f>Arrivals!I491</x:f>
        <x:v>0.5209260305663191</x:v>
      </x:c>
      <x:c r="P491" s="14">
        <x:f t="shared" si="112"/>
        <x:v>307.85024424789725</x:v>
      </x:c>
      <x:c r="Q491" s="14">
        <x:f t="shared" si="113"/>
        <x:v>52.712424560359807</x:v>
      </x:c>
      <x:c r="R491" s="14">
        <x:f t="shared" si="114"/>
        <x:v>28.171498529793496</x:v>
      </x:c>
      <x:c r="S491" s="14">
        <x:f t="shared" si="115"/>
        <x:v>0</x:v>
      </x:c>
      <x:c r="T491" s="14">
        <x:f t="shared" si="116"/>
        <x:v>0</x:v>
      </x:c>
      <x:c r="U491" s="14">
        <x:f t="shared" si="117"/>
        <x:v>28.171498529793496</x:v>
      </x:c>
      <x:c r="V491" t="str">
        <x:f>IF(MOD(C491-Settings!$B$32,Settings!$B$33)&lt;Settings!$B$30,"Up","Down")</x:f>
        <x:v>Up</x:v>
      </x:c>
      <x:c r="W491" s="15" t="n">
        <x:f>IF(OR(E491&gt;Settings!$B$30,Q491&gt;Settings!$B$37),0,1)</x:f>
        <x:v>1</x:v>
      </x:c>
      <x:c r="X491" s="15" t="n">
        <x:f>IF(AND(W491=1,Q491&lt;=Settings!$B$36),1,0)</x:f>
        <x:v>1</x:v>
      </x:c>
    </x:row>
    <x:row r="492">
      <x:c r="A492">
        <x:v>5</x:v>
      </x:c>
      <x:c r="B492">
        <x:v>7</x:v>
      </x:c>
      <x:c r="C492" s="13" t="n">
        <x:f>Arrivals!F492</x:f>
        <x:v>255.80947057454995</x:v>
      </x:c>
      <x:c r="D492" s="13" t="n">
        <x:f>Arrivals!K492</x:f>
        <x:v>300</x:v>
      </x:c>
      <x:c r="E492" s="14" t="n">
        <x:f>D492*8/Settings!$B$28+Settings!$B$29</x:f>
        <x:v>24.02</x:v>
      </x:c>
      <x:c r="F492" s="14">
        <x:f t="shared" si="107"/>
        <x:v>255.80947057454995</x:v>
      </x:c>
      <x:c r="G492" s="14">
        <x:f t="shared" si="120"/>
        <x:v>307.32931821733092</x:v>
      </x:c>
      <x:c r="H492" s="14">
        <x:f t="shared" si="108"/>
        <x:v>307.32931821733092</x:v>
      </x:c>
      <x:c r="I492" s="14" t="n">
        <x:f>MOD(H492-Settings!$B$32,Settings!$B$33)</x:f>
        <x:v>307.3293182173309</x:v>
      </x:c>
      <x:c r="J492" s="14" t="n">
        <x:f>IF(I492&lt;Settings!$B$30,IF(Settings!$B$30-I492&gt;=E492,H492,H492+(Settings!$B$30-I492)+Settings!$B$31),H492+(Settings!$B$33-I492))</x:f>
        <x:v>307.3293182173309</x:v>
      </x:c>
      <x:c r="K492" s="14">
        <x:f t="shared" si="109"/>
        <x:v>331.3493182173309</x:v>
      </x:c>
      <x:c r="L492" s="14">
        <x:f t="shared" si="110"/>
        <x:v>331.3493182173309</x:v>
      </x:c>
      <x:c r="M492" s="14">
        <x:f t="shared" si="121"/>
        <x:v>307.85024424789725</x:v>
      </x:c>
      <x:c r="N492" s="14">
        <x:f t="shared" si="111"/>
        <x:v>331.3493182173309</x:v>
      </x:c>
      <x:c r="O492" s="13" t="n">
        <x:f>Arrivals!I492</x:f>
        <x:v>1.2387376495199454</x:v>
      </x:c>
      <x:c r="P492" s="14">
        <x:f t="shared" si="112"/>
        <x:v>332.58805586685082</x:v>
      </x:c>
      <x:c r="Q492" s="14">
        <x:f t="shared" si="113"/>
        <x:v>76.778585292300875</x:v>
      </x:c>
      <x:c r="R492" s="14">
        <x:f t="shared" si="114"/>
        <x:v>51.519847642780974</x:v>
      </x:c>
      <x:c r="S492" s="14">
        <x:f t="shared" si="115"/>
        <x:v>0</x:v>
      </x:c>
      <x:c r="T492" s="14">
        <x:f t="shared" si="116"/>
        <x:v>0</x:v>
      </x:c>
      <x:c r="U492" s="14">
        <x:f t="shared" si="117"/>
        <x:v>51.519847642780974</x:v>
      </x:c>
      <x:c r="V492" t="str">
        <x:f>IF(MOD(C492-Settings!$B$32,Settings!$B$33)&lt;Settings!$B$30,"Up","Down")</x:f>
        <x:v>Up</x:v>
      </x:c>
      <x:c r="W492" s="15" t="n">
        <x:f>IF(OR(E492&gt;Settings!$B$30,Q492&gt;Settings!$B$37),0,1)</x:f>
        <x:v>1</x:v>
      </x:c>
      <x:c r="X492" s="15" t="n">
        <x:f>IF(AND(W492=1,Q492&lt;=Settings!$B$36),1,0)</x:f>
        <x:v>1</x:v>
      </x:c>
    </x:row>
    <x:row r="493">
      <x:c r="A493">
        <x:v>5</x:v>
      </x:c>
      <x:c r="B493">
        <x:v>8</x:v>
      </x:c>
      <x:c r="C493" s="13" t="n">
        <x:f>Arrivals!F493</x:f>
        <x:v>261.56616410055807</x:v>
      </x:c>
      <x:c r="D493" s="13" t="n">
        <x:f>Arrivals!K493</x:f>
        <x:v>300</x:v>
      </x:c>
      <x:c r="E493" s="14" t="n">
        <x:f>D493*8/Settings!$B$28+Settings!$B$29</x:f>
        <x:v>24.02</x:v>
      </x:c>
      <x:c r="F493" s="14">
        <x:f t="shared" si="107"/>
        <x:v>261.56616410055807</x:v>
      </x:c>
      <x:c r="G493" s="14">
        <x:f t="shared" si="120"/>
        <x:v>331.3493182173309</x:v>
      </x:c>
      <x:c r="H493" s="14">
        <x:f t="shared" si="108"/>
        <x:v>331.3493182173309</x:v>
      </x:c>
      <x:c r="I493" s="14" t="n">
        <x:f>MOD(H493-Settings!$B$32,Settings!$B$33)</x:f>
        <x:v>331.3493182173309</x:v>
      </x:c>
      <x:c r="J493" s="14" t="n">
        <x:f>IF(I493&lt;Settings!$B$30,IF(Settings!$B$30-I493&gt;=E493,H493,H493+(Settings!$B$30-I493)+Settings!$B$31),H493+(Settings!$B$33-I493))</x:f>
        <x:v>331.3493182173309</x:v>
      </x:c>
      <x:c r="K493" s="14">
        <x:f t="shared" si="109"/>
        <x:v>355.36931821733089</x:v>
      </x:c>
      <x:c r="L493" s="14">
        <x:f t="shared" si="110"/>
        <x:v>355.36931821733089</x:v>
      </x:c>
      <x:c r="M493" s="14">
        <x:f t="shared" si="121"/>
        <x:v>332.58805586685082</x:v>
      </x:c>
      <x:c r="N493" s="14">
        <x:f t="shared" si="111"/>
        <x:v>355.36931821733089</x:v>
      </x:c>
      <x:c r="O493" s="13" t="n">
        <x:f>Arrivals!I493</x:f>
        <x:v>0.2736749501257243</x:v>
      </x:c>
      <x:c r="P493" s="14">
        <x:f t="shared" si="112"/>
        <x:v>355.64299316745661</x:v>
      </x:c>
      <x:c r="Q493" s="14">
        <x:f t="shared" si="113"/>
        <x:v>94.07682906689854</x:v>
      </x:c>
      <x:c r="R493" s="14">
        <x:f t="shared" si="114"/>
        <x:v>69.783154116772835</x:v>
      </x:c>
      <x:c r="S493" s="14">
        <x:f t="shared" si="115"/>
        <x:v>0</x:v>
      </x:c>
      <x:c r="T493" s="14">
        <x:f t="shared" si="116"/>
        <x:v>0</x:v>
      </x:c>
      <x:c r="U493" s="14">
        <x:f t="shared" si="117"/>
        <x:v>69.783154116772835</x:v>
      </x:c>
      <x:c r="V493" t="str">
        <x:f>IF(MOD(C493-Settings!$B$32,Settings!$B$33)&lt;Settings!$B$30,"Up","Down")</x:f>
        <x:v>Up</x:v>
      </x:c>
      <x:c r="W493" s="15" t="n">
        <x:f>IF(OR(E493&gt;Settings!$B$30,Q493&gt;Settings!$B$37),0,1)</x:f>
        <x:v>1</x:v>
      </x:c>
      <x:c r="X493" s="15" t="n">
        <x:f>IF(AND(W493=1,Q493&lt;=Settings!$B$36),1,0)</x:f>
        <x:v>1</x:v>
      </x:c>
    </x:row>
    <x:row r="494">
      <x:c r="A494">
        <x:v>5</x:v>
      </x:c>
      <x:c r="B494">
        <x:v>9</x:v>
      </x:c>
      <x:c r="C494" s="13" t="n">
        <x:f>Arrivals!F494</x:f>
        <x:v>317.12250634126895</x:v>
      </x:c>
      <x:c r="D494" s="13" t="n">
        <x:f>Arrivals!K494</x:f>
        <x:v>300</x:v>
      </x:c>
      <x:c r="E494" s="14" t="n">
        <x:f>D494*8/Settings!$B$28+Settings!$B$29</x:f>
        <x:v>24.02</x:v>
      </x:c>
      <x:c r="F494" s="14">
        <x:f t="shared" si="107"/>
        <x:v>317.12250634126895</x:v>
      </x:c>
      <x:c r="G494" s="14">
        <x:f t="shared" si="120"/>
        <x:v>355.36931821733089</x:v>
      </x:c>
      <x:c r="H494" s="14">
        <x:f t="shared" si="108"/>
        <x:v>355.36931821733089</x:v>
      </x:c>
      <x:c r="I494" s="14" t="n">
        <x:f>MOD(H494-Settings!$B$32,Settings!$B$33)</x:f>
        <x:v>355.3693182173309</x:v>
      </x:c>
      <x:c r="J494" s="14" t="n">
        <x:f>IF(I494&lt;Settings!$B$30,IF(Settings!$B$30-I494&gt;=E494,H494,H494+(Settings!$B$30-I494)+Settings!$B$31),H494+(Settings!$B$33-I494))</x:f>
        <x:v>355.3693182173309</x:v>
      </x:c>
      <x:c r="K494" s="14">
        <x:f t="shared" si="109"/>
        <x:v>379.38931821733087</x:v>
      </x:c>
      <x:c r="L494" s="14">
        <x:f t="shared" si="110"/>
        <x:v>379.38931821733087</x:v>
      </x:c>
      <x:c r="M494" s="14">
        <x:f t="shared" si="121"/>
        <x:v>355.64299316745661</x:v>
      </x:c>
      <x:c r="N494" s="14">
        <x:f t="shared" si="111"/>
        <x:v>379.38931821733087</x:v>
      </x:c>
      <x:c r="O494" s="13" t="n">
        <x:f>Arrivals!I494</x:f>
        <x:v>2.449288282909675</x:v>
      </x:c>
      <x:c r="P494" s="14">
        <x:f t="shared" si="112"/>
        <x:v>381.83860650024053</x:v>
      </x:c>
      <x:c r="Q494" s="14">
        <x:f t="shared" si="113"/>
        <x:v>64.716100158971585</x:v>
      </x:c>
      <x:c r="R494" s="14">
        <x:f t="shared" si="114"/>
        <x:v>38.24681187606194</x:v>
      </x:c>
      <x:c r="S494" s="14">
        <x:f t="shared" si="115"/>
        <x:v>0</x:v>
      </x:c>
      <x:c r="T494" s="14">
        <x:f t="shared" si="116"/>
        <x:v>0</x:v>
      </x:c>
      <x:c r="U494" s="14">
        <x:f t="shared" si="117"/>
        <x:v>38.24681187606194</x:v>
      </x:c>
      <x:c r="V494" t="str">
        <x:f>IF(MOD(C494-Settings!$B$32,Settings!$B$33)&lt;Settings!$B$30,"Up","Down")</x:f>
        <x:v>Up</x:v>
      </x:c>
      <x:c r="W494" s="15" t="n">
        <x:f>IF(OR(E494&gt;Settings!$B$30,Q494&gt;Settings!$B$37),0,1)</x:f>
        <x:v>1</x:v>
      </x:c>
      <x:c r="X494" s="15" t="n">
        <x:f>IF(AND(W494=1,Q494&lt;=Settings!$B$36),1,0)</x:f>
        <x:v>1</x:v>
      </x:c>
    </x:row>
    <x:row r="495">
      <x:c r="A495">
        <x:v>5</x:v>
      </x:c>
      <x:c r="B495">
        <x:v>10</x:v>
      </x:c>
      <x:c r="C495" s="13" t="n">
        <x:f>Arrivals!F495</x:f>
        <x:v>400.71437195453075</x:v>
      </x:c>
      <x:c r="D495" s="13" t="n">
        <x:f>Arrivals!K495</x:f>
        <x:v>300</x:v>
      </x:c>
      <x:c r="E495" s="14" t="n">
        <x:f>D495*8/Settings!$B$28+Settings!$B$29</x:f>
        <x:v>24.02</x:v>
      </x:c>
      <x:c r="F495" s="14">
        <x:f t="shared" si="107"/>
        <x:v>400.71437195453075</x:v>
      </x:c>
      <x:c r="G495" s="14">
        <x:f t="shared" si="120"/>
        <x:v>379.38931821733087</x:v>
      </x:c>
      <x:c r="H495" s="14">
        <x:f t="shared" si="108"/>
        <x:v>400.71437195453075</x:v>
      </x:c>
      <x:c r="I495" s="14" t="n">
        <x:f>MOD(H495-Settings!$B$32,Settings!$B$33)</x:f>
        <x:v>400.71437195453075</x:v>
      </x:c>
      <x:c r="J495" s="14" t="n">
        <x:f>IF(I495&lt;Settings!$B$30,IF(Settings!$B$30-I495&gt;=E495,H495,H495+(Settings!$B$30-I495)+Settings!$B$31),H495+(Settings!$B$33-I495))</x:f>
        <x:v>400.71437195453075</x:v>
      </x:c>
      <x:c r="K495" s="14">
        <x:f t="shared" si="109"/>
        <x:v>424.73437195453073</x:v>
      </x:c>
      <x:c r="L495" s="14">
        <x:f t="shared" si="110"/>
        <x:v>424.73437195453073</x:v>
      </x:c>
      <x:c r="M495" s="14">
        <x:f t="shared" si="121"/>
        <x:v>381.83860650024053</x:v>
      </x:c>
      <x:c r="N495" s="14">
        <x:f t="shared" si="111"/>
        <x:v>424.73437195453073</x:v>
      </x:c>
      <x:c r="O495" s="13" t="n">
        <x:f>Arrivals!I495</x:f>
        <x:v>0.34536957776978205</x:v>
      </x:c>
      <x:c r="P495" s="14">
        <x:f t="shared" si="112"/>
        <x:v>425.07974153230049</x:v>
      </x:c>
      <x:c r="Q495" s="14">
        <x:f t="shared" si="113"/>
        <x:v>24.365369577769741</x:v>
      </x:c>
      <x:c r="R495" s="14">
        <x:f t="shared" si="114"/>
        <x:v>0</x:v>
      </x:c>
      <x:c r="S495" s="14">
        <x:f t="shared" si="115"/>
        <x:v>0</x:v>
      </x:c>
      <x:c r="T495" s="14">
        <x:f t="shared" si="116"/>
        <x:v>0</x:v>
      </x:c>
      <x:c r="U495" s="14">
        <x:f t="shared" si="117"/>
        <x:v>0</x:v>
      </x:c>
      <x:c r="V495" t="str">
        <x:f>IF(MOD(C495-Settings!$B$32,Settings!$B$33)&lt;Settings!$B$30,"Up","Down")</x:f>
        <x:v>Up</x:v>
      </x:c>
      <x:c r="W495" s="15" t="n">
        <x:f>IF(OR(E495&gt;Settings!$B$30,Q495&gt;Settings!$B$37),0,1)</x:f>
        <x:v>1</x:v>
      </x:c>
      <x:c r="X495" s="15" t="n">
        <x:f>IF(AND(W495=1,Q495&lt;=Settings!$B$36),1,0)</x:f>
        <x:v>1</x:v>
      </x:c>
    </x:row>
    <x:row r="496">
      <x:c r="A496">
        <x:v>5</x:v>
      </x:c>
      <x:c r="B496">
        <x:v>11</x:v>
      </x:c>
      <x:c r="C496" s="13" t="n">
        <x:f>Arrivals!F496</x:f>
        <x:v>410.9236717462262</x:v>
      </x:c>
      <x:c r="D496" s="13" t="n">
        <x:f>Arrivals!K496</x:f>
        <x:v>300</x:v>
      </x:c>
      <x:c r="E496" s="14" t="n">
        <x:f>D496*8/Settings!$B$28+Settings!$B$29</x:f>
        <x:v>24.02</x:v>
      </x:c>
      <x:c r="F496" s="14">
        <x:f t="shared" si="107"/>
        <x:v>410.9236717462262</x:v>
      </x:c>
      <x:c r="G496" s="14">
        <x:f t="shared" si="120"/>
        <x:v>424.73437195453073</x:v>
      </x:c>
      <x:c r="H496" s="14">
        <x:f t="shared" si="108"/>
        <x:v>424.73437195453073</x:v>
      </x:c>
      <x:c r="I496" s="14" t="n">
        <x:f>MOD(H496-Settings!$B$32,Settings!$B$33)</x:f>
        <x:v>424.73437195453073</x:v>
      </x:c>
      <x:c r="J496" s="14" t="n">
        <x:f>IF(I496&lt;Settings!$B$30,IF(Settings!$B$30-I496&gt;=E496,H496,H496+(Settings!$B$30-I496)+Settings!$B$31),H496+(Settings!$B$33-I496))</x:f>
        <x:v>424.73437195453073</x:v>
      </x:c>
      <x:c r="K496" s="14">
        <x:f t="shared" si="109"/>
        <x:v>448.75437195453071</x:v>
      </x:c>
      <x:c r="L496" s="14">
        <x:f t="shared" si="110"/>
        <x:v>448.75437195453071</x:v>
      </x:c>
      <x:c r="M496" s="14">
        <x:f t="shared" si="121"/>
        <x:v>425.07974153230049</x:v>
      </x:c>
      <x:c r="N496" s="14">
        <x:f t="shared" si="111"/>
        <x:v>448.75437195453071</x:v>
      </x:c>
      <x:c r="O496" s="13" t="n">
        <x:f>Arrivals!I496</x:f>
        <x:v>1.2767527353097836</x:v>
      </x:c>
      <x:c r="P496" s="14">
        <x:f t="shared" si="112"/>
        <x:v>450.03112468984051</x:v>
      </x:c>
      <x:c r="Q496" s="14">
        <x:f t="shared" si="113"/>
        <x:v>39.107452943614305</x:v>
      </x:c>
      <x:c r="R496" s="14">
        <x:f t="shared" si="114"/>
        <x:v>13.810700208304524</x:v>
      </x:c>
      <x:c r="S496" s="14">
        <x:f t="shared" si="115"/>
        <x:v>0</x:v>
      </x:c>
      <x:c r="T496" s="14">
        <x:f t="shared" si="116"/>
        <x:v>0</x:v>
      </x:c>
      <x:c r="U496" s="14">
        <x:f t="shared" si="117"/>
        <x:v>13.810700208304524</x:v>
      </x:c>
      <x:c r="V496" t="str">
        <x:f>IF(MOD(C496-Settings!$B$32,Settings!$B$33)&lt;Settings!$B$30,"Up","Down")</x:f>
        <x:v>Up</x:v>
      </x:c>
      <x:c r="W496" s="15" t="n">
        <x:f>IF(OR(E496&gt;Settings!$B$30,Q496&gt;Settings!$B$37),0,1)</x:f>
        <x:v>1</x:v>
      </x:c>
      <x:c r="X496" s="15" t="n">
        <x:f>IF(AND(W496=1,Q496&lt;=Settings!$B$36),1,0)</x:f>
        <x:v>1</x:v>
      </x:c>
    </x:row>
    <x:row r="497">
      <x:c r="A497">
        <x:v>5</x:v>
      </x:c>
      <x:c r="B497">
        <x:v>12</x:v>
      </x:c>
      <x:c r="C497" s="13" t="n">
        <x:f>Arrivals!F497</x:f>
        <x:v>487.95367441585773</x:v>
      </x:c>
      <x:c r="D497" s="13" t="n">
        <x:f>Arrivals!K497</x:f>
        <x:v>300</x:v>
      </x:c>
      <x:c r="E497" s="14" t="n">
        <x:f>D497*8/Settings!$B$28+Settings!$B$29</x:f>
        <x:v>24.02</x:v>
      </x:c>
      <x:c r="F497" s="14">
        <x:f t="shared" si="107"/>
        <x:v>487.95367441585773</x:v>
      </x:c>
      <x:c r="G497" s="14">
        <x:f t="shared" si="120"/>
        <x:v>448.75437195453071</x:v>
      </x:c>
      <x:c r="H497" s="14">
        <x:f t="shared" si="108"/>
        <x:v>487.95367441585773</x:v>
      </x:c>
      <x:c r="I497" s="14" t="n">
        <x:f>MOD(H497-Settings!$B$32,Settings!$B$33)</x:f>
        <x:v>487.95367441585773</x:v>
      </x:c>
      <x:c r="J497" s="14" t="n">
        <x:f>IF(I497&lt;Settings!$B$30,IF(Settings!$B$30-I497&gt;=E497,H497,H497+(Settings!$B$30-I497)+Settings!$B$31),H497+(Settings!$B$33-I497))</x:f>
        <x:v>487.95367441585773</x:v>
      </x:c>
      <x:c r="K497" s="14">
        <x:f t="shared" si="109"/>
        <x:v>511.97367441585772</x:v>
      </x:c>
      <x:c r="L497" s="14">
        <x:f t="shared" si="110"/>
        <x:v>511.97367441585772</x:v>
      </x:c>
      <x:c r="M497" s="14">
        <x:f t="shared" si="121"/>
        <x:v>450.03112468984051</x:v>
      </x:c>
      <x:c r="N497" s="14">
        <x:f t="shared" si="111"/>
        <x:v>511.97367441585772</x:v>
      </x:c>
      <x:c r="O497" s="13" t="n">
        <x:f>Arrivals!I497</x:f>
        <x:v>4.83450186968159</x:v>
      </x:c>
      <x:c r="P497" s="14">
        <x:f t="shared" si="112"/>
        <x:v>516.80817628553928</x:v>
      </x:c>
      <x:c r="Q497" s="14">
        <x:f t="shared" si="113"/>
        <x:v>28.854501869681542</x:v>
      </x:c>
      <x:c r="R497" s="14">
        <x:f t="shared" si="114"/>
        <x:v>0</x:v>
      </x:c>
      <x:c r="S497" s="14">
        <x:f t="shared" si="115"/>
        <x:v>0</x:v>
      </x:c>
      <x:c r="T497" s="14">
        <x:f t="shared" si="116"/>
        <x:v>0</x:v>
      </x:c>
      <x:c r="U497" s="14">
        <x:f t="shared" si="117"/>
        <x:v>0</x:v>
      </x:c>
      <x:c r="V497" t="str">
        <x:f>IF(MOD(C497-Settings!$B$32,Settings!$B$33)&lt;Settings!$B$30,"Up","Down")</x:f>
        <x:v>Up</x:v>
      </x:c>
      <x:c r="W497" s="15" t="n">
        <x:f>IF(OR(E497&gt;Settings!$B$30,Q497&gt;Settings!$B$37),0,1)</x:f>
        <x:v>1</x:v>
      </x:c>
      <x:c r="X497" s="15" t="n">
        <x:f>IF(AND(W497=1,Q497&lt;=Settings!$B$36),1,0)</x:f>
        <x:v>1</x:v>
      </x:c>
    </x:row>
    <x:row r="498">
      <x:c r="A498">
        <x:v>5</x:v>
      </x:c>
      <x:c r="B498">
        <x:v>13</x:v>
      </x:c>
      <x:c r="C498" s="13" t="n">
        <x:f>Arrivals!F498</x:f>
        <x:v>629.8670755150558</x:v>
      </x:c>
      <x:c r="D498" s="13" t="n">
        <x:f>Arrivals!K498</x:f>
        <x:v>300</x:v>
      </x:c>
      <x:c r="E498" s="14" t="n">
        <x:f>D498*8/Settings!$B$28+Settings!$B$29</x:f>
        <x:v>24.02</x:v>
      </x:c>
      <x:c r="F498" s="14">
        <x:f t="shared" si="107"/>
        <x:v>629.86707551505583</x:v>
      </x:c>
      <x:c r="G498" s="14">
        <x:f t="shared" si="120"/>
        <x:v>511.97367441585772</x:v>
      </x:c>
      <x:c r="H498" s="14">
        <x:f t="shared" si="108"/>
        <x:v>629.86707551505583</x:v>
      </x:c>
      <x:c r="I498" s="14" t="n">
        <x:f>MOD(H498-Settings!$B$32,Settings!$B$33)</x:f>
        <x:v>629.8670755150558</x:v>
      </x:c>
      <x:c r="J498" s="14" t="n">
        <x:f>IF(I498&lt;Settings!$B$30,IF(Settings!$B$30-I498&gt;=E498,H498,H498+(Settings!$B$30-I498)+Settings!$B$31),H498+(Settings!$B$33-I498))</x:f>
        <x:v>720</x:v>
      </x:c>
      <x:c r="K498" s="14">
        <x:f t="shared" si="109"/>
        <x:v>744.02</x:v>
      </x:c>
      <x:c r="L498" s="14">
        <x:f t="shared" si="110"/>
        <x:v>744.02</x:v>
      </x:c>
      <x:c r="M498" s="14">
        <x:f t="shared" si="121"/>
        <x:v>516.80817628553928</x:v>
      </x:c>
      <x:c r="N498" s="14">
        <x:f t="shared" si="111"/>
        <x:v>744.02</x:v>
      </x:c>
      <x:c r="O498" s="13" t="n">
        <x:f>Arrivals!I498</x:f>
        <x:v>1.4536662901669715</x:v>
      </x:c>
      <x:c r="P498" s="14">
        <x:f t="shared" si="112"/>
        <x:v>745.47366629016699</x:v>
      </x:c>
      <x:c r="Q498" s="14">
        <x:f t="shared" si="113"/>
        <x:v>115.60659077511116</x:v>
      </x:c>
      <x:c r="R498" s="14">
        <x:f t="shared" si="114"/>
        <x:v>0</x:v>
      </x:c>
      <x:c r="S498" s="14">
        <x:f t="shared" si="115"/>
        <x:v>90.132924484944169</x:v>
      </x:c>
      <x:c r="T498" s="14">
        <x:f t="shared" si="116"/>
        <x:v>0</x:v>
      </x:c>
      <x:c r="U498" s="14">
        <x:f t="shared" si="117"/>
        <x:v>90.132924484944169</x:v>
      </x:c>
      <x:c r="V498" t="str">
        <x:f>IF(MOD(C498-Settings!$B$32,Settings!$B$33)&lt;Settings!$B$30,"Up","Down")</x:f>
        <x:v>Down</x:v>
      </x:c>
      <x:c r="W498" s="15" t="n">
        <x:f>IF(OR(E498&gt;Settings!$B$30,Q498&gt;Settings!$B$37),0,1)</x:f>
        <x:v>1</x:v>
      </x:c>
      <x:c r="X498" s="15" t="n">
        <x:f>IF(AND(W498=1,Q498&lt;=Settings!$B$36),1,0)</x:f>
        <x:v>1</x:v>
      </x:c>
    </x:row>
    <x:row r="499">
      <x:c r="A499">
        <x:v>5</x:v>
      </x:c>
      <x:c r="B499">
        <x:v>14</x:v>
      </x:c>
      <x:c r="C499" s="13" t="n">
        <x:f>Arrivals!F499</x:f>
        <x:v>655.414145977981</x:v>
      </x:c>
      <x:c r="D499" s="13" t="n">
        <x:f>Arrivals!K499</x:f>
        <x:v>300</x:v>
      </x:c>
      <x:c r="E499" s="14" t="n">
        <x:f>D499*8/Settings!$B$28+Settings!$B$29</x:f>
        <x:v>24.02</x:v>
      </x:c>
      <x:c r="F499" s="14">
        <x:f t="shared" si="107"/>
        <x:v>655.41414597798098</x:v>
      </x:c>
      <x:c r="G499" s="14">
        <x:f t="shared" si="120"/>
        <x:v>744.02</x:v>
      </x:c>
      <x:c r="H499" s="14">
        <x:f t="shared" si="108"/>
        <x:v>744.02</x:v>
      </x:c>
      <x:c r="I499" s="14" t="n">
        <x:f>MOD(H499-Settings!$B$32,Settings!$B$33)</x:f>
        <x:v>24.019999999999982</x:v>
      </x:c>
      <x:c r="J499" s="14" t="n">
        <x:f>IF(I499&lt;Settings!$B$30,IF(Settings!$B$30-I499&gt;=E499,H499,H499+(Settings!$B$30-I499)+Settings!$B$31),H499+(Settings!$B$33-I499))</x:f>
        <x:v>744.02</x:v>
      </x:c>
      <x:c r="K499" s="14">
        <x:f t="shared" si="109"/>
        <x:v>768.04</x:v>
      </x:c>
      <x:c r="L499" s="14">
        <x:f t="shared" si="110"/>
        <x:v>768.04</x:v>
      </x:c>
      <x:c r="M499" s="14">
        <x:f t="shared" si="121"/>
        <x:v>745.47366629016699</x:v>
      </x:c>
      <x:c r="N499" s="14">
        <x:f t="shared" si="111"/>
        <x:v>768.04</x:v>
      </x:c>
      <x:c r="O499" s="13" t="n">
        <x:f>Arrivals!I499</x:f>
        <x:v>0.6398835397810686</x:v>
      </x:c>
      <x:c r="P499" s="14">
        <x:f t="shared" si="112"/>
        <x:v>768.67988353978103</x:v>
      </x:c>
      <x:c r="Q499" s="14">
        <x:f t="shared" si="113"/>
        <x:v>113.26573756180005</x:v>
      </x:c>
      <x:c r="R499" s="14">
        <x:f t="shared" si="114"/>
        <x:v>88.605854022019003</x:v>
      </x:c>
      <x:c r="S499" s="14">
        <x:f t="shared" si="115"/>
        <x:v>0</x:v>
      </x:c>
      <x:c r="T499" s="14">
        <x:f t="shared" si="116"/>
        <x:v>0</x:v>
      </x:c>
      <x:c r="U499" s="14">
        <x:f t="shared" si="117"/>
        <x:v>88.605854022019003</x:v>
      </x:c>
      <x:c r="V499" t="str">
        <x:f>IF(MOD(C499-Settings!$B$32,Settings!$B$33)&lt;Settings!$B$30,"Up","Down")</x:f>
        <x:v>Down</x:v>
      </x:c>
      <x:c r="W499" s="15" t="n">
        <x:f>IF(OR(E499&gt;Settings!$B$30,Q499&gt;Settings!$B$37),0,1)</x:f>
        <x:v>1</x:v>
      </x:c>
      <x:c r="X499" s="15" t="n">
        <x:f>IF(AND(W499=1,Q499&lt;=Settings!$B$36),1,0)</x:f>
        <x:v>1</x:v>
      </x:c>
    </x:row>
    <x:row r="500">
      <x:c r="A500">
        <x:v>5</x:v>
      </x:c>
      <x:c r="B500">
        <x:v>15</x:v>
      </x:c>
      <x:c r="C500" s="13" t="n">
        <x:f>Arrivals!F500</x:f>
        <x:v>729.2619384525553</x:v>
      </x:c>
      <x:c r="D500" s="13" t="n">
        <x:f>Arrivals!K500</x:f>
        <x:v>300</x:v>
      </x:c>
      <x:c r="E500" s="14" t="n">
        <x:f>D500*8/Settings!$B$28+Settings!$B$29</x:f>
        <x:v>24.02</x:v>
      </x:c>
      <x:c r="F500" s="14">
        <x:f t="shared" si="107"/>
        <x:v>729.26193845255534</x:v>
      </x:c>
      <x:c r="G500" s="14">
        <x:f t="shared" si="120"/>
        <x:v>768.04</x:v>
      </x:c>
      <x:c r="H500" s="14">
        <x:f t="shared" si="108"/>
        <x:v>768.04</x:v>
      </x:c>
      <x:c r="I500" s="14" t="n">
        <x:f>MOD(H500-Settings!$B$32,Settings!$B$33)</x:f>
        <x:v>48.039999999999964</x:v>
      </x:c>
      <x:c r="J500" s="14" t="n">
        <x:f>IF(I500&lt;Settings!$B$30,IF(Settings!$B$30-I500&gt;=E500,H500,H500+(Settings!$B$30-I500)+Settings!$B$31),H500+(Settings!$B$33-I500))</x:f>
        <x:v>768.04</x:v>
      </x:c>
      <x:c r="K500" s="14">
        <x:f t="shared" si="109"/>
        <x:v>792.06</x:v>
      </x:c>
      <x:c r="L500" s="14">
        <x:f t="shared" si="110"/>
        <x:v>792.06</x:v>
      </x:c>
      <x:c r="M500" s="14">
        <x:f t="shared" si="121"/>
        <x:v>768.67988353978103</x:v>
      </x:c>
      <x:c r="N500" s="14">
        <x:f t="shared" si="111"/>
        <x:v>792.06</x:v>
      </x:c>
      <x:c r="O500" s="13" t="n">
        <x:f>Arrivals!I500</x:f>
        <x:v>3.688707321253989</x:v>
      </x:c>
      <x:c r="P500" s="14">
        <x:f t="shared" si="112"/>
        <x:v>795.74870732125396</x:v>
      </x:c>
      <x:c r="Q500" s="14">
        <x:f t="shared" si="113"/>
        <x:v>66.486768868698618</x:v>
      </x:c>
      <x:c r="R500" s="14">
        <x:f t="shared" si="114"/>
        <x:v>38.778061547444622</x:v>
      </x:c>
      <x:c r="S500" s="14">
        <x:f t="shared" si="115"/>
        <x:v>0</x:v>
      </x:c>
      <x:c r="T500" s="14">
        <x:f t="shared" si="116"/>
        <x:v>0</x:v>
      </x:c>
      <x:c r="U500" s="14">
        <x:f t="shared" si="117"/>
        <x:v>38.778061547444622</x:v>
      </x:c>
      <x:c r="V500" t="str">
        <x:f>IF(MOD(C500-Settings!$B$32,Settings!$B$33)&lt;Settings!$B$30,"Up","Down")</x:f>
        <x:v>Up</x:v>
      </x:c>
      <x:c r="W500" s="15" t="n">
        <x:f>IF(OR(E500&gt;Settings!$B$30,Q500&gt;Settings!$B$37),0,1)</x:f>
        <x:v>1</x:v>
      </x:c>
      <x:c r="X500" s="15" t="n">
        <x:f>IF(AND(W500=1,Q500&lt;=Settings!$B$36),1,0)</x:f>
        <x:v>1</x:v>
      </x:c>
    </x:row>
    <x:row r="501">
      <x:c r="A501">
        <x:v>5</x:v>
      </x:c>
      <x:c r="B501">
        <x:v>16</x:v>
      </x:c>
      <x:c r="C501" s="13" t="n">
        <x:f>Arrivals!F501</x:f>
        <x:v>755.122447400267</x:v>
      </x:c>
      <x:c r="D501" s="13" t="n">
        <x:f>Arrivals!K501</x:f>
        <x:v>300</x:v>
      </x:c>
      <x:c r="E501" s="14" t="n">
        <x:f>D501*8/Settings!$B$28+Settings!$B$29</x:f>
        <x:v>24.02</x:v>
      </x:c>
      <x:c r="F501" s="14">
        <x:f t="shared" si="107"/>
        <x:v>755.12244740026699</x:v>
      </x:c>
      <x:c r="G501" s="14">
        <x:f t="shared" si="120"/>
        <x:v>792.06</x:v>
      </x:c>
      <x:c r="H501" s="14">
        <x:f t="shared" si="108"/>
        <x:v>792.06</x:v>
      </x:c>
      <x:c r="I501" s="14" t="n">
        <x:f>MOD(H501-Settings!$B$32,Settings!$B$33)</x:f>
        <x:v>72.05999999999995</x:v>
      </x:c>
      <x:c r="J501" s="14" t="n">
        <x:f>IF(I501&lt;Settings!$B$30,IF(Settings!$B$30-I501&gt;=E501,H501,H501+(Settings!$B$30-I501)+Settings!$B$31),H501+(Settings!$B$33-I501))</x:f>
        <x:v>792.06</x:v>
      </x:c>
      <x:c r="K501" s="14">
        <x:f t="shared" si="109"/>
        <x:v>816.07999999999993</x:v>
      </x:c>
      <x:c r="L501" s="14">
        <x:f t="shared" si="110"/>
        <x:v>816.07999999999993</x:v>
      </x:c>
      <x:c r="M501" s="14">
        <x:f t="shared" si="121"/>
        <x:v>795.74870732125396</x:v>
      </x:c>
      <x:c r="N501" s="14">
        <x:f t="shared" si="111"/>
        <x:v>816.07999999999993</x:v>
      </x:c>
      <x:c r="O501" s="13" t="n">
        <x:f>Arrivals!I501</x:f>
        <x:v>4.25488641731058</x:v>
      </x:c>
      <x:c r="P501" s="14">
        <x:f t="shared" si="112"/>
        <x:v>820.33488641731049</x:v>
      </x:c>
      <x:c r="Q501" s="14">
        <x:f t="shared" si="113"/>
        <x:v>65.212439017043494</x:v>
      </x:c>
      <x:c r="R501" s="14">
        <x:f t="shared" si="114"/>
        <x:v>36.937552599732953</x:v>
      </x:c>
      <x:c r="S501" s="14">
        <x:f t="shared" si="115"/>
        <x:v>0</x:v>
      </x:c>
      <x:c r="T501" s="14">
        <x:f t="shared" si="116"/>
        <x:v>0</x:v>
      </x:c>
      <x:c r="U501" s="14">
        <x:f t="shared" si="117"/>
        <x:v>36.937552599732953</x:v>
      </x:c>
      <x:c r="V501" t="str">
        <x:f>IF(MOD(C501-Settings!$B$32,Settings!$B$33)&lt;Settings!$B$30,"Up","Down")</x:f>
        <x:v>Up</x:v>
      </x:c>
      <x:c r="W501" s="15" t="n">
        <x:f>IF(OR(E501&gt;Settings!$B$30,Q501&gt;Settings!$B$37),0,1)</x:f>
        <x:v>1</x:v>
      </x:c>
      <x:c r="X501" s="15" t="n">
        <x:f>IF(AND(W501=1,Q501&lt;=Settings!$B$36),1,0)</x:f>
        <x:v>1</x:v>
      </x:c>
    </x:row>
    <x:row r="502">
      <x:c r="A502">
        <x:v>5</x:v>
      </x:c>
      <x:c r="B502">
        <x:v>17</x:v>
      </x:c>
      <x:c r="C502" s="13" t="n">
        <x:f>Arrivals!F502</x:f>
        <x:v>902.2803260228279</x:v>
      </x:c>
      <x:c r="D502" s="13" t="n">
        <x:f>Arrivals!K502</x:f>
        <x:v>300</x:v>
      </x:c>
      <x:c r="E502" s="14" t="n">
        <x:f>D502*8/Settings!$B$28+Settings!$B$29</x:f>
        <x:v>24.02</x:v>
      </x:c>
      <x:c r="F502" s="14">
        <x:f t="shared" si="107"/>
        <x:v>902.28032602282792</x:v>
      </x:c>
      <x:c r="G502" s="14">
        <x:f t="shared" si="120"/>
        <x:v>816.07999999999993</x:v>
      </x:c>
      <x:c r="H502" s="14">
        <x:f t="shared" si="108"/>
        <x:v>902.28032602282792</x:v>
      </x:c>
      <x:c r="I502" s="14" t="n">
        <x:f>MOD(H502-Settings!$B$32,Settings!$B$33)</x:f>
        <x:v>182.28032602282792</x:v>
      </x:c>
      <x:c r="J502" s="14" t="n">
        <x:f>IF(I502&lt;Settings!$B$30,IF(Settings!$B$30-I502&gt;=E502,H502,H502+(Settings!$B$30-I502)+Settings!$B$31),H502+(Settings!$B$33-I502))</x:f>
        <x:v>902.2803260228279</x:v>
      </x:c>
      <x:c r="K502" s="14">
        <x:f t="shared" si="109"/>
        <x:v>926.3003260228279</x:v>
      </x:c>
      <x:c r="L502" s="14">
        <x:f t="shared" si="110"/>
        <x:v>926.3003260228279</x:v>
      </x:c>
      <x:c r="M502" s="14">
        <x:f t="shared" si="121"/>
        <x:v>820.33488641731049</x:v>
      </x:c>
      <x:c r="N502" s="14">
        <x:f t="shared" si="111"/>
        <x:v>926.3003260228279</x:v>
      </x:c>
      <x:c r="O502" s="13" t="n">
        <x:f>Arrivals!I502</x:f>
        <x:v>5.503588859585605</x:v>
      </x:c>
      <x:c r="P502" s="14">
        <x:f t="shared" si="112"/>
        <x:v>931.80391488241355</x:v>
      </x:c>
      <x:c r="Q502" s="14">
        <x:f t="shared" si="113"/>
        <x:v>29.52358885958563</x:v>
      </x:c>
      <x:c r="R502" s="14">
        <x:f t="shared" si="114"/>
        <x:v>0</x:v>
      </x:c>
      <x:c r="S502" s="14">
        <x:f t="shared" si="115"/>
        <x:v>0</x:v>
      </x:c>
      <x:c r="T502" s="14">
        <x:f t="shared" si="116"/>
        <x:v>0</x:v>
      </x:c>
      <x:c r="U502" s="14">
        <x:f t="shared" si="117"/>
        <x:v>0</x:v>
      </x:c>
      <x:c r="V502" t="str">
        <x:f>IF(MOD(C502-Settings!$B$32,Settings!$B$33)&lt;Settings!$B$30,"Up","Down")</x:f>
        <x:v>Up</x:v>
      </x:c>
      <x:c r="W502" s="15" t="n">
        <x:f>IF(OR(E502&gt;Settings!$B$30,Q502&gt;Settings!$B$37),0,1)</x:f>
        <x:v>1</x:v>
      </x:c>
      <x:c r="X502" s="15" t="n">
        <x:f>IF(AND(W502=1,Q502&lt;=Settings!$B$36),1,0)</x:f>
        <x:v>1</x:v>
      </x:c>
    </x:row>
    <x:row r="503">
      <x:c r="A503">
        <x:v>5</x:v>
      </x:c>
      <x:c r="B503">
        <x:v>18</x:v>
      </x:c>
      <x:c r="C503" s="13" t="n">
        <x:f>Arrivals!F503</x:f>
        <x:v>940.9371949101185</x:v>
      </x:c>
      <x:c r="D503" s="13" t="n">
        <x:f>Arrivals!K503</x:f>
        <x:v>300</x:v>
      </x:c>
      <x:c r="E503" s="14" t="n">
        <x:f>D503*8/Settings!$B$28+Settings!$B$29</x:f>
        <x:v>24.02</x:v>
      </x:c>
      <x:c r="F503" s="14">
        <x:f t="shared" si="107"/>
        <x:v>940.93719491011848</x:v>
      </x:c>
      <x:c r="G503" s="14">
        <x:f t="shared" si="120"/>
        <x:v>926.3003260228279</x:v>
      </x:c>
      <x:c r="H503" s="14">
        <x:f t="shared" si="108"/>
        <x:v>940.93719491011848</x:v>
      </x:c>
      <x:c r="I503" s="14" t="n">
        <x:f>MOD(H503-Settings!$B$32,Settings!$B$33)</x:f>
        <x:v>220.93719491011848</x:v>
      </x:c>
      <x:c r="J503" s="14" t="n">
        <x:f>IF(I503&lt;Settings!$B$30,IF(Settings!$B$30-I503&gt;=E503,H503,H503+(Settings!$B$30-I503)+Settings!$B$31),H503+(Settings!$B$33-I503))</x:f>
        <x:v>940.9371949101185</x:v>
      </x:c>
      <x:c r="K503" s="14">
        <x:f t="shared" si="109"/>
        <x:v>964.95719491011846</x:v>
      </x:c>
      <x:c r="L503" s="14">
        <x:f t="shared" si="110"/>
        <x:v>964.95719491011846</x:v>
      </x:c>
      <x:c r="M503" s="14">
        <x:f t="shared" si="121"/>
        <x:v>931.80391488241355</x:v>
      </x:c>
      <x:c r="N503" s="14">
        <x:f t="shared" si="111"/>
        <x:v>964.95719491011846</x:v>
      </x:c>
      <x:c r="O503" s="13" t="n">
        <x:f>Arrivals!I503</x:f>
        <x:v>1.6372646668371849</x:v>
      </x:c>
      <x:c r="P503" s="14">
        <x:f t="shared" si="112"/>
        <x:v>966.59445957695561</x:v>
      </x:c>
      <x:c r="Q503" s="14">
        <x:f t="shared" si="113"/>
        <x:v>25.657264666837136</x:v>
      </x:c>
      <x:c r="R503" s="14">
        <x:f t="shared" si="114"/>
        <x:v>0</x:v>
      </x:c>
      <x:c r="S503" s="14">
        <x:f t="shared" si="115"/>
        <x:v>0</x:v>
      </x:c>
      <x:c r="T503" s="14">
        <x:f t="shared" si="116"/>
        <x:v>0</x:v>
      </x:c>
      <x:c r="U503" s="14">
        <x:f t="shared" si="117"/>
        <x:v>0</x:v>
      </x:c>
      <x:c r="V503" t="str">
        <x:f>IF(MOD(C503-Settings!$B$32,Settings!$B$33)&lt;Settings!$B$30,"Up","Down")</x:f>
        <x:v>Up</x:v>
      </x:c>
      <x:c r="W503" s="15" t="n">
        <x:f>IF(OR(E503&gt;Settings!$B$30,Q503&gt;Settings!$B$37),0,1)</x:f>
        <x:v>1</x:v>
      </x:c>
      <x:c r="X503" s="15" t="n">
        <x:f>IF(AND(W503=1,Q503&lt;=Settings!$B$36),1,0)</x:f>
        <x:v>1</x:v>
      </x:c>
    </x:row>
    <x:row r="504">
      <x:c r="A504">
        <x:v>5</x:v>
      </x:c>
      <x:c r="B504">
        <x:v>19</x:v>
      </x:c>
      <x:c r="C504" s="13" t="n">
        <x:f>Arrivals!F504</x:f>
        <x:v>1004.8834250153546</x:v>
      </x:c>
      <x:c r="D504" s="13" t="n">
        <x:f>Arrivals!K504</x:f>
        <x:v>300</x:v>
      </x:c>
      <x:c r="E504" s="14" t="n">
        <x:f>D504*8/Settings!$B$28+Settings!$B$29</x:f>
        <x:v>24.02</x:v>
      </x:c>
      <x:c r="F504" s="14">
        <x:f t="shared" si="107"/>
        <x:v>1004.8834250153546</x:v>
      </x:c>
      <x:c r="G504" s="14">
        <x:f t="shared" si="120"/>
        <x:v>964.95719491011846</x:v>
      </x:c>
      <x:c r="H504" s="14">
        <x:f t="shared" si="108"/>
        <x:v>1004.8834250153546</x:v>
      </x:c>
      <x:c r="I504" s="14" t="n">
        <x:f>MOD(H504-Settings!$B$32,Settings!$B$33)</x:f>
        <x:v>284.88342501535465</x:v>
      </x:c>
      <x:c r="J504" s="14" t="n">
        <x:f>IF(I504&lt;Settings!$B$30,IF(Settings!$B$30-I504&gt;=E504,H504,H504+(Settings!$B$30-I504)+Settings!$B$31),H504+(Settings!$B$33-I504))</x:f>
        <x:v>1004.8834250153546</x:v>
      </x:c>
      <x:c r="K504" s="14">
        <x:f t="shared" si="109"/>
        <x:v>1028.9034250153547</x:v>
      </x:c>
      <x:c r="L504" s="14">
        <x:f t="shared" si="110"/>
        <x:v>1028.9034250153547</x:v>
      </x:c>
      <x:c r="M504" s="14">
        <x:f t="shared" si="121"/>
        <x:v>966.59445957695561</x:v>
      </x:c>
      <x:c r="N504" s="14">
        <x:f t="shared" si="111"/>
        <x:v>1028.9034250153547</x:v>
      </x:c>
      <x:c r="O504" s="13" t="n">
        <x:f>Arrivals!I504</x:f>
        <x:v>2.044513137450479</x:v>
      </x:c>
      <x:c r="P504" s="14">
        <x:f t="shared" si="112"/>
        <x:v>1030.9479381528051</x:v>
      </x:c>
      <x:c r="Q504" s="14">
        <x:f t="shared" si="113"/>
        <x:v>26.06451313745049</x:v>
      </x:c>
      <x:c r="R504" s="14">
        <x:f t="shared" si="114"/>
        <x:v>0</x:v>
      </x:c>
      <x:c r="S504" s="14">
        <x:f t="shared" si="115"/>
        <x:v>0</x:v>
      </x:c>
      <x:c r="T504" s="14">
        <x:f t="shared" si="116"/>
        <x:v>0</x:v>
      </x:c>
      <x:c r="U504" s="14">
        <x:f t="shared" si="117"/>
        <x:v>0</x:v>
      </x:c>
      <x:c r="V504" t="str">
        <x:f>IF(MOD(C504-Settings!$B$32,Settings!$B$33)&lt;Settings!$B$30,"Up","Down")</x:f>
        <x:v>Up</x:v>
      </x:c>
      <x:c r="W504" s="15" t="n">
        <x:f>IF(OR(E504&gt;Settings!$B$30,Q504&gt;Settings!$B$37),0,1)</x:f>
        <x:v>1</x:v>
      </x:c>
      <x:c r="X504" s="15" t="n">
        <x:f>IF(AND(W504=1,Q504&lt;=Settings!$B$36),1,0)</x:f>
        <x:v>1</x:v>
      </x:c>
    </x:row>
    <x:row r="505">
      <x:c r="A505">
        <x:v>5</x:v>
      </x:c>
      <x:c r="B505">
        <x:v>20</x:v>
      </x:c>
      <x:c r="C505" s="13" t="n">
        <x:f>Arrivals!F505</x:f>
        <x:v>1063.1583807846732</x:v>
      </x:c>
      <x:c r="D505" s="13" t="n">
        <x:f>Arrivals!K505</x:f>
        <x:v>300</x:v>
      </x:c>
      <x:c r="E505" s="14" t="n">
        <x:f>D505*8/Settings!$B$28+Settings!$B$29</x:f>
        <x:v>24.02</x:v>
      </x:c>
      <x:c r="F505" s="14">
        <x:f t="shared" si="107"/>
        <x:v>1063.1583807846732</x:v>
      </x:c>
      <x:c r="G505" s="14">
        <x:f t="shared" si="120"/>
        <x:v>1028.9034250153547</x:v>
      </x:c>
      <x:c r="H505" s="14">
        <x:f t="shared" si="108"/>
        <x:v>1063.1583807846732</x:v>
      </x:c>
      <x:c r="I505" s="14" t="n">
        <x:f>MOD(H505-Settings!$B$32,Settings!$B$33)</x:f>
        <x:v>343.1583807846732</x:v>
      </x:c>
      <x:c r="J505" s="14" t="n">
        <x:f>IF(I505&lt;Settings!$B$30,IF(Settings!$B$30-I505&gt;=E505,H505,H505+(Settings!$B$30-I505)+Settings!$B$31),H505+(Settings!$B$33-I505))</x:f>
        <x:v>1063.1583807846732</x:v>
      </x:c>
      <x:c r="K505" s="14">
        <x:f t="shared" si="109"/>
        <x:v>1087.1783807846732</x:v>
      </x:c>
      <x:c r="L505" s="14">
        <x:f t="shared" si="110"/>
        <x:v>1087.1783807846732</x:v>
      </x:c>
      <x:c r="M505" s="14">
        <x:f t="shared" si="121"/>
        <x:v>1030.9479381528051</x:v>
      </x:c>
      <x:c r="N505" s="14">
        <x:f t="shared" si="111"/>
        <x:v>1087.1783807846732</x:v>
      </x:c>
      <x:c r="O505" s="13" t="n">
        <x:f>Arrivals!I505</x:f>
        <x:v>7.6321349332769</x:v>
      </x:c>
      <x:c r="P505" s="14">
        <x:f t="shared" si="112"/>
        <x:v>1094.81051571795</x:v>
      </x:c>
      <x:c r="Q505" s="14">
        <x:f t="shared" si="113"/>
        <x:v>31.652134933276784</x:v>
      </x:c>
      <x:c r="R505" s="14">
        <x:f t="shared" si="114"/>
        <x:v>0</x:v>
      </x:c>
      <x:c r="S505" s="14">
        <x:f t="shared" si="115"/>
        <x:v>0</x:v>
      </x:c>
      <x:c r="T505" s="14">
        <x:f t="shared" si="116"/>
        <x:v>0</x:v>
      </x:c>
      <x:c r="U505" s="14">
        <x:f t="shared" si="117"/>
        <x:v>0</x:v>
      </x:c>
      <x:c r="V505" t="str">
        <x:f>IF(MOD(C505-Settings!$B$32,Settings!$B$33)&lt;Settings!$B$30,"Up","Down")</x:f>
        <x:v>Up</x:v>
      </x:c>
      <x:c r="W505" s="15" t="n">
        <x:f>IF(OR(E505&gt;Settings!$B$30,Q505&gt;Settings!$B$37),0,1)</x:f>
        <x:v>1</x:v>
      </x:c>
      <x:c r="X505" s="15" t="n">
        <x:f>IF(AND(W505=1,Q505&lt;=Settings!$B$36),1,0)</x:f>
        <x:v>1</x:v>
      </x:c>
    </x:row>
    <x:row r="506">
      <x:c r="A506">
        <x:v>5</x:v>
      </x:c>
      <x:c r="B506">
        <x:v>21</x:v>
      </x:c>
      <x:c r="C506" s="13" t="n">
        <x:f>Arrivals!F506</x:f>
        <x:v>1136.5626088110419</x:v>
      </x:c>
      <x:c r="D506" s="13" t="n">
        <x:f>Arrivals!K506</x:f>
        <x:v>300</x:v>
      </x:c>
      <x:c r="E506" s="14" t="n">
        <x:f>D506*8/Settings!$B$28+Settings!$B$29</x:f>
        <x:v>24.02</x:v>
      </x:c>
      <x:c r="F506" s="14">
        <x:f t="shared" si="107"/>
        <x:v>1136.5626088110419</x:v>
      </x:c>
      <x:c r="G506" s="14">
        <x:f t="shared" si="120"/>
        <x:v>1087.1783807846732</x:v>
      </x:c>
      <x:c r="H506" s="14">
        <x:f t="shared" si="108"/>
        <x:v>1136.5626088110419</x:v>
      </x:c>
      <x:c r="I506" s="14" t="n">
        <x:f>MOD(H506-Settings!$B$32,Settings!$B$33)</x:f>
        <x:v>416.56260881104186</x:v>
      </x:c>
      <x:c r="J506" s="14" t="n">
        <x:f>IF(I506&lt;Settings!$B$30,IF(Settings!$B$30-I506&gt;=E506,H506,H506+(Settings!$B$30-I506)+Settings!$B$31),H506+(Settings!$B$33-I506))</x:f>
        <x:v>1136.5626088110419</x:v>
      </x:c>
      <x:c r="K506" s="14">
        <x:f t="shared" si="109"/>
        <x:v>1160.5826088110418</x:v>
      </x:c>
      <x:c r="L506" s="14">
        <x:f t="shared" si="110"/>
        <x:v>1160.5826088110418</x:v>
      </x:c>
      <x:c r="M506" s="14">
        <x:f t="shared" si="121"/>
        <x:v>1094.81051571795</x:v>
      </x:c>
      <x:c r="N506" s="14">
        <x:f t="shared" si="111"/>
        <x:v>1160.5826088110418</x:v>
      </x:c>
      <x:c r="O506" s="13" t="n">
        <x:f>Arrivals!I506</x:f>
        <x:v>1.5104807362500512</x:v>
      </x:c>
      <x:c r="P506" s="14">
        <x:f t="shared" si="112"/>
        <x:v>1162.0930895472918</x:v>
      </x:c>
      <x:c r="Q506" s="14">
        <x:f t="shared" si="113"/>
        <x:v>25.530480736249956</x:v>
      </x:c>
      <x:c r="R506" s="14">
        <x:f t="shared" si="114"/>
        <x:v>0</x:v>
      </x:c>
      <x:c r="S506" s="14">
        <x:f t="shared" si="115"/>
        <x:v>0</x:v>
      </x:c>
      <x:c r="T506" s="14">
        <x:f t="shared" si="116"/>
        <x:v>0</x:v>
      </x:c>
      <x:c r="U506" s="14">
        <x:f t="shared" si="117"/>
        <x:v>0</x:v>
      </x:c>
      <x:c r="V506" t="str">
        <x:f>IF(MOD(C506-Settings!$B$32,Settings!$B$33)&lt;Settings!$B$30,"Up","Down")</x:f>
        <x:v>Up</x:v>
      </x:c>
      <x:c r="W506" s="15" t="n">
        <x:f>IF(OR(E506&gt;Settings!$B$30,Q506&gt;Settings!$B$37),0,1)</x:f>
        <x:v>1</x:v>
      </x:c>
      <x:c r="X506" s="15" t="n">
        <x:f>IF(AND(W506=1,Q506&lt;=Settings!$B$36),1,0)</x:f>
        <x:v>1</x:v>
      </x:c>
    </x:row>
    <x:row r="507">
      <x:c r="A507">
        <x:v>5</x:v>
      </x:c>
      <x:c r="B507">
        <x:v>22</x:v>
      </x:c>
      <x:c r="C507" s="13" t="n">
        <x:f>Arrivals!F507</x:f>
        <x:v>1293.8508322814484</x:v>
      </x:c>
      <x:c r="D507" s="13" t="n">
        <x:f>Arrivals!K507</x:f>
        <x:v>300</x:v>
      </x:c>
      <x:c r="E507" s="14" t="n">
        <x:f>D507*8/Settings!$B$28+Settings!$B$29</x:f>
        <x:v>24.02</x:v>
      </x:c>
      <x:c r="F507" s="14">
        <x:f t="shared" si="107"/>
        <x:v>1293.8508322814484</x:v>
      </x:c>
      <x:c r="G507" s="14">
        <x:f t="shared" si="120"/>
        <x:v>1160.5826088110418</x:v>
      </x:c>
      <x:c r="H507" s="14">
        <x:f t="shared" si="108"/>
        <x:v>1293.8508322814484</x:v>
      </x:c>
      <x:c r="I507" s="14" t="n">
        <x:f>MOD(H507-Settings!$B$32,Settings!$B$33)</x:f>
        <x:v>573.8508322814484</x:v>
      </x:c>
      <x:c r="J507" s="14" t="n">
        <x:f>IF(I507&lt;Settings!$B$30,IF(Settings!$B$30-I507&gt;=E507,H507,H507+(Settings!$B$30-I507)+Settings!$B$31),H507+(Settings!$B$33-I507))</x:f>
        <x:v>1293.8508322814484</x:v>
      </x:c>
      <x:c r="K507" s="14">
        <x:f t="shared" si="109"/>
        <x:v>1317.8708322814484</x:v>
      </x:c>
      <x:c r="L507" s="14">
        <x:f t="shared" si="110"/>
        <x:v>1317.8708322814484</x:v>
      </x:c>
      <x:c r="M507" s="14">
        <x:f t="shared" si="121"/>
        <x:v>1162.0930895472918</x:v>
      </x:c>
      <x:c r="N507" s="14">
        <x:f t="shared" si="111"/>
        <x:v>1317.8708322814484</x:v>
      </x:c>
      <x:c r="O507" s="13" t="n">
        <x:f>Arrivals!I507</x:f>
        <x:v>12.487909720037587</x:v>
      </x:c>
      <x:c r="P507" s="14">
        <x:f t="shared" si="112"/>
        <x:v>1330.358742001486</x:v>
      </x:c>
      <x:c r="Q507" s="14">
        <x:f t="shared" si="113"/>
        <x:v>36.50790972003756</x:v>
      </x:c>
      <x:c r="R507" s="14">
        <x:f t="shared" si="114"/>
        <x:v>0</x:v>
      </x:c>
      <x:c r="S507" s="14">
        <x:f t="shared" si="115"/>
        <x:v>0</x:v>
      </x:c>
      <x:c r="T507" s="14">
        <x:f t="shared" si="116"/>
        <x:v>0</x:v>
      </x:c>
      <x:c r="U507" s="14">
        <x:f t="shared" si="117"/>
        <x:v>0</x:v>
      </x:c>
      <x:c r="V507" t="str">
        <x:f>IF(MOD(C507-Settings!$B$32,Settings!$B$33)&lt;Settings!$B$30,"Up","Down")</x:f>
        <x:v>Up</x:v>
      </x:c>
      <x:c r="W507" s="15" t="n">
        <x:f>IF(OR(E507&gt;Settings!$B$30,Q507&gt;Settings!$B$37),0,1)</x:f>
        <x:v>1</x:v>
      </x:c>
      <x:c r="X507" s="15" t="n">
        <x:f>IF(AND(W507=1,Q507&lt;=Settings!$B$36),1,0)</x:f>
        <x:v>1</x:v>
      </x:c>
    </x:row>
    <x:row r="508">
      <x:c r="A508">
        <x:v>5</x:v>
      </x:c>
      <x:c r="B508">
        <x:v>23</x:v>
      </x:c>
      <x:c r="C508" s="13" t="n">
        <x:f>Arrivals!F508</x:f>
        <x:v>1307.2491697706496</x:v>
      </x:c>
      <x:c r="D508" s="13" t="n">
        <x:f>Arrivals!K508</x:f>
        <x:v>300</x:v>
      </x:c>
      <x:c r="E508" s="14" t="n">
        <x:f>D508*8/Settings!$B$28+Settings!$B$29</x:f>
        <x:v>24.02</x:v>
      </x:c>
      <x:c r="F508" s="14">
        <x:f t="shared" si="107"/>
        <x:v>1307.2491697706496</x:v>
      </x:c>
      <x:c r="G508" s="14">
        <x:f t="shared" si="120"/>
        <x:v>1317.8708322814484</x:v>
      </x:c>
      <x:c r="H508" s="14">
        <x:f t="shared" si="108"/>
        <x:v>1317.8708322814484</x:v>
      </x:c>
      <x:c r="I508" s="14" t="n">
        <x:f>MOD(H508-Settings!$B$32,Settings!$B$33)</x:f>
        <x:v>597.8708322814484</x:v>
      </x:c>
      <x:c r="J508" s="14" t="n">
        <x:f>IF(I508&lt;Settings!$B$30,IF(Settings!$B$30-I508&gt;=E508,H508,H508+(Settings!$B$30-I508)+Settings!$B$31),H508+(Settings!$B$33-I508))</x:f>
        <x:v>1440</x:v>
      </x:c>
      <x:c r="K508" s="14">
        <x:f t="shared" si="109"/>
        <x:v>1464.02</x:v>
      </x:c>
      <x:c r="L508" s="14">
        <x:f t="shared" si="110"/>
        <x:v>1464.02</x:v>
      </x:c>
      <x:c r="M508" s="14">
        <x:f t="shared" si="121"/>
        <x:v>1330.358742001486</x:v>
      </x:c>
      <x:c r="N508" s="14">
        <x:f t="shared" si="111"/>
        <x:v>1464.02</x:v>
      </x:c>
      <x:c r="O508" s="13" t="n">
        <x:f>Arrivals!I508</x:f>
        <x:v>1.5225188425765839</x:v>
      </x:c>
      <x:c r="P508" s="14">
        <x:f t="shared" si="112"/>
        <x:v>1465.5425188425766</x:v>
      </x:c>
      <x:c r="Q508" s="14">
        <x:f t="shared" si="113"/>
        <x:v>158.29334907192697</x:v>
      </x:c>
      <x:c r="R508" s="14">
        <x:f t="shared" si="114"/>
        <x:v>10.621662510798842</x:v>
      </x:c>
      <x:c r="S508" s="14">
        <x:f t="shared" si="115"/>
        <x:v>122.12916771855157</x:v>
      </x:c>
      <x:c r="T508" s="14">
        <x:f t="shared" si="116"/>
        <x:v>0</x:v>
      </x:c>
      <x:c r="U508" s="14">
        <x:f t="shared" si="117"/>
        <x:v>132.75083022935041</x:v>
      </x:c>
      <x:c r="V508" t="str">
        <x:f>IF(MOD(C508-Settings!$B$32,Settings!$B$33)&lt;Settings!$B$30,"Up","Down")</x:f>
        <x:v>Up</x:v>
      </x:c>
      <x:c r="W508" s="15" t="n">
        <x:f>IF(OR(E508&gt;Settings!$B$30,Q508&gt;Settings!$B$37),0,1)</x:f>
        <x:v>1</x:v>
      </x:c>
      <x:c r="X508" s="15" t="n">
        <x:f>IF(AND(W508=1,Q508&lt;=Settings!$B$36),1,0)</x:f>
        <x:v>0</x:v>
      </x:c>
    </x:row>
    <x:row r="509">
      <x:c r="A509">
        <x:v>5</x:v>
      </x:c>
      <x:c r="B509">
        <x:v>24</x:v>
      </x:c>
      <x:c r="C509" s="13" t="n">
        <x:f>Arrivals!F509</x:f>
        <x:v>1359.1563662640804</x:v>
      </x:c>
      <x:c r="D509" s="13" t="n">
        <x:f>Arrivals!K509</x:f>
        <x:v>300</x:v>
      </x:c>
      <x:c r="E509" s="14" t="n">
        <x:f>D509*8/Settings!$B$28+Settings!$B$29</x:f>
        <x:v>24.02</x:v>
      </x:c>
      <x:c r="F509" s="14">
        <x:f t="shared" si="107"/>
        <x:v>1359.1563662640804</x:v>
      </x:c>
      <x:c r="G509" s="14">
        <x:f t="shared" si="120"/>
        <x:v>1464.02</x:v>
      </x:c>
      <x:c r="H509" s="14">
        <x:f t="shared" si="108"/>
        <x:v>1464.02</x:v>
      </x:c>
      <x:c r="I509" s="14" t="n">
        <x:f>MOD(H509-Settings!$B$32,Settings!$B$33)</x:f>
        <x:v>24.019999999999982</x:v>
      </x:c>
      <x:c r="J509" s="14" t="n">
        <x:f>IF(I509&lt;Settings!$B$30,IF(Settings!$B$30-I509&gt;=E509,H509,H509+(Settings!$B$30-I509)+Settings!$B$31),H509+(Settings!$B$33-I509))</x:f>
        <x:v>1464.02</x:v>
      </x:c>
      <x:c r="K509" s="14">
        <x:f t="shared" si="109"/>
        <x:v>1488.04</x:v>
      </x:c>
      <x:c r="L509" s="14">
        <x:f t="shared" si="110"/>
        <x:v>1488.04</x:v>
      </x:c>
      <x:c r="M509" s="14">
        <x:f t="shared" si="121"/>
        <x:v>1465.5425188425766</x:v>
      </x:c>
      <x:c r="N509" s="14">
        <x:f t="shared" si="111"/>
        <x:v>1488.04</x:v>
      </x:c>
      <x:c r="O509" s="13" t="n">
        <x:f>Arrivals!I509</x:f>
        <x:v>3.438661098207994</x:v>
      </x:c>
      <x:c r="P509" s="14">
        <x:f t="shared" si="112"/>
        <x:v>1491.478661098208</x:v>
      </x:c>
      <x:c r="Q509" s="14">
        <x:f t="shared" si="113"/>
        <x:v>132.32229483412766</x:v>
      </x:c>
      <x:c r="R509" s="14">
        <x:f t="shared" si="114"/>
        <x:v>104.86363373591962</x:v>
      </x:c>
      <x:c r="S509" s="14">
        <x:f t="shared" si="115"/>
        <x:v>0</x:v>
      </x:c>
      <x:c r="T509" s="14">
        <x:f t="shared" si="116"/>
        <x:v>0</x:v>
      </x:c>
      <x:c r="U509" s="14">
        <x:f t="shared" si="117"/>
        <x:v>104.86363373591962</x:v>
      </x:c>
      <x:c r="V509" t="str">
        <x:f>IF(MOD(C509-Settings!$B$32,Settings!$B$33)&lt;Settings!$B$30,"Up","Down")</x:f>
        <x:v>Down</x:v>
      </x:c>
      <x:c r="W509" s="15" t="n">
        <x:f>IF(OR(E509&gt;Settings!$B$30,Q509&gt;Settings!$B$37),0,1)</x:f>
        <x:v>1</x:v>
      </x:c>
      <x:c r="X509" s="15" t="n">
        <x:f>IF(AND(W509=1,Q509&lt;=Settings!$B$36),1,0)</x:f>
        <x:v>0</x:v>
      </x:c>
    </x:row>
    <x:row r="510">
      <x:c r="A510">
        <x:v>5</x:v>
      </x:c>
      <x:c r="B510">
        <x:v>25</x:v>
      </x:c>
      <x:c r="C510" s="13" t="n">
        <x:f>Arrivals!F510</x:f>
        <x:v>1375.2514217246949</x:v>
      </x:c>
      <x:c r="D510" s="13" t="n">
        <x:f>Arrivals!K510</x:f>
        <x:v>300</x:v>
      </x:c>
      <x:c r="E510" s="14" t="n">
        <x:f>D510*8/Settings!$B$28+Settings!$B$29</x:f>
        <x:v>24.02</x:v>
      </x:c>
      <x:c r="F510" s="14">
        <x:f t="shared" si="107"/>
        <x:v>1375.2514217246949</x:v>
      </x:c>
      <x:c r="G510" s="14">
        <x:f t="shared" si="120"/>
        <x:v>1488.04</x:v>
      </x:c>
      <x:c r="H510" s="14">
        <x:f t="shared" si="108"/>
        <x:v>1488.04</x:v>
      </x:c>
      <x:c r="I510" s="14" t="n">
        <x:f>MOD(H510-Settings!$B$32,Settings!$B$33)</x:f>
        <x:v>48.039999999999964</x:v>
      </x:c>
      <x:c r="J510" s="14" t="n">
        <x:f>IF(I510&lt;Settings!$B$30,IF(Settings!$B$30-I510&gt;=E510,H510,H510+(Settings!$B$30-I510)+Settings!$B$31),H510+(Settings!$B$33-I510))</x:f>
        <x:v>1488.04</x:v>
      </x:c>
      <x:c r="K510" s="14">
        <x:f t="shared" si="109"/>
        <x:v>1512.06</x:v>
      </x:c>
      <x:c r="L510" s="14">
        <x:f t="shared" si="110"/>
        <x:v>1512.06</x:v>
      </x:c>
      <x:c r="M510" s="14">
        <x:f t="shared" si="121"/>
        <x:v>1491.478661098208</x:v>
      </x:c>
      <x:c r="N510" s="14">
        <x:f t="shared" si="111"/>
        <x:v>1512.06</x:v>
      </x:c>
      <x:c r="O510" s="13" t="n">
        <x:f>Arrivals!I510</x:f>
        <x:v>3.053318531058104</x:v>
      </x:c>
      <x:c r="P510" s="14">
        <x:f t="shared" si="112"/>
        <x:v>1515.113318531058</x:v>
      </x:c>
      <x:c r="Q510" s="14">
        <x:f t="shared" si="113"/>
        <x:v>139.86189680636312</x:v>
      </x:c>
      <x:c r="R510" s="14">
        <x:f t="shared" si="114"/>
        <x:v>112.7885782753051</x:v>
      </x:c>
      <x:c r="S510" s="14">
        <x:f t="shared" si="115"/>
        <x:v>0</x:v>
      </x:c>
      <x:c r="T510" s="14">
        <x:f t="shared" si="116"/>
        <x:v>0</x:v>
      </x:c>
      <x:c r="U510" s="14">
        <x:f t="shared" si="117"/>
        <x:v>112.7885782753051</x:v>
      </x:c>
      <x:c r="V510" t="str">
        <x:f>IF(MOD(C510-Settings!$B$32,Settings!$B$33)&lt;Settings!$B$30,"Up","Down")</x:f>
        <x:v>Down</x:v>
      </x:c>
      <x:c r="W510" s="15" t="n">
        <x:f>IF(OR(E510&gt;Settings!$B$30,Q510&gt;Settings!$B$37),0,1)</x:f>
        <x:v>1</x:v>
      </x:c>
      <x:c r="X510" s="15" t="n">
        <x:f>IF(AND(W510=1,Q510&lt;=Settings!$B$36),1,0)</x:f>
        <x:v>0</x:v>
      </x:c>
    </x:row>
    <x:row r="511">
      <x:c r="A511">
        <x:v>5</x:v>
      </x:c>
      <x:c r="B511">
        <x:v>26</x:v>
      </x:c>
      <x:c r="C511" s="13" t="n">
        <x:f>Arrivals!F511</x:f>
        <x:v>1407.9715565829413</x:v>
      </x:c>
      <x:c r="D511" s="13" t="n">
        <x:f>Arrivals!K511</x:f>
        <x:v>300</x:v>
      </x:c>
      <x:c r="E511" s="14" t="n">
        <x:f>D511*8/Settings!$B$28+Settings!$B$29</x:f>
        <x:v>24.02</x:v>
      </x:c>
      <x:c r="F511" s="14">
        <x:f t="shared" si="107"/>
        <x:v>1407.9715565829413</x:v>
      </x:c>
      <x:c r="G511" s="14">
        <x:f t="shared" si="120"/>
        <x:v>1512.06</x:v>
      </x:c>
      <x:c r="H511" s="14">
        <x:f t="shared" si="108"/>
        <x:v>1512.06</x:v>
      </x:c>
      <x:c r="I511" s="14" t="n">
        <x:f>MOD(H511-Settings!$B$32,Settings!$B$33)</x:f>
        <x:v>72.05999999999995</x:v>
      </x:c>
      <x:c r="J511" s="14" t="n">
        <x:f>IF(I511&lt;Settings!$B$30,IF(Settings!$B$30-I511&gt;=E511,H511,H511+(Settings!$B$30-I511)+Settings!$B$31),H511+(Settings!$B$33-I511))</x:f>
        <x:v>1512.06</x:v>
      </x:c>
      <x:c r="K511" s="14">
        <x:f t="shared" si="109"/>
        <x:v>1536.08</x:v>
      </x:c>
      <x:c r="L511" s="14">
        <x:f t="shared" si="110"/>
        <x:v>1536.08</x:v>
      </x:c>
      <x:c r="M511" s="14">
        <x:f t="shared" si="121"/>
        <x:v>1515.113318531058</x:v>
      </x:c>
      <x:c r="N511" s="14">
        <x:f t="shared" si="111"/>
        <x:v>1536.08</x:v>
      </x:c>
      <x:c r="O511" s="13" t="n">
        <x:f>Arrivals!I511</x:f>
        <x:v>0.2389355205430222</x:v>
      </x:c>
      <x:c r="P511" s="14">
        <x:f t="shared" si="112"/>
        <x:v>1536.3189355205429</x:v>
      </x:c>
      <x:c r="Q511" s="14">
        <x:f t="shared" si="113"/>
        <x:v>128.34737893760166</x:v>
      </x:c>
      <x:c r="R511" s="14">
        <x:f t="shared" si="114"/>
        <x:v>104.08844341705867</x:v>
      </x:c>
      <x:c r="S511" s="14">
        <x:f t="shared" si="115"/>
        <x:v>0</x:v>
      </x:c>
      <x:c r="T511" s="14">
        <x:f t="shared" si="116"/>
        <x:v>0</x:v>
      </x:c>
      <x:c r="U511" s="14">
        <x:f t="shared" si="117"/>
        <x:v>104.08844341705867</x:v>
      </x:c>
      <x:c r="V511" t="str">
        <x:f>IF(MOD(C511-Settings!$B$32,Settings!$B$33)&lt;Settings!$B$30,"Up","Down")</x:f>
        <x:v>Down</x:v>
      </x:c>
      <x:c r="W511" s="15" t="n">
        <x:f>IF(OR(E511&gt;Settings!$B$30,Q511&gt;Settings!$B$37),0,1)</x:f>
        <x:v>1</x:v>
      </x:c>
      <x:c r="X511" s="15" t="n">
        <x:f>IF(AND(W511=1,Q511&lt;=Settings!$B$36),1,0)</x:f>
        <x:v>0</x:v>
      </x:c>
    </x:row>
    <x:row r="512">
      <x:c r="A512">
        <x:v>5</x:v>
      </x:c>
      <x:c r="B512">
        <x:v>27</x:v>
      </x:c>
      <x:c r="C512" s="13" t="n">
        <x:f>Arrivals!F512</x:f>
        <x:v>1529.9112081034416</x:v>
      </x:c>
      <x:c r="D512" s="13" t="n">
        <x:f>Arrivals!K512</x:f>
        <x:v>300</x:v>
      </x:c>
      <x:c r="E512" s="14" t="n">
        <x:f>D512*8/Settings!$B$28+Settings!$B$29</x:f>
        <x:v>24.02</x:v>
      </x:c>
      <x:c r="F512" s="14">
        <x:f t="shared" si="107"/>
        <x:v>1529.9112081034416</x:v>
      </x:c>
      <x:c r="G512" s="14">
        <x:f t="shared" si="120"/>
        <x:v>1536.08</x:v>
      </x:c>
      <x:c r="H512" s="14">
        <x:f t="shared" si="108"/>
        <x:v>1536.08</x:v>
      </x:c>
      <x:c r="I512" s="14" t="n">
        <x:f>MOD(H512-Settings!$B$32,Settings!$B$33)</x:f>
        <x:v>96.07999999999993</x:v>
      </x:c>
      <x:c r="J512" s="14" t="n">
        <x:f>IF(I512&lt;Settings!$B$30,IF(Settings!$B$30-I512&gt;=E512,H512,H512+(Settings!$B$30-I512)+Settings!$B$31),H512+(Settings!$B$33-I512))</x:f>
        <x:v>1536.08</x:v>
      </x:c>
      <x:c r="K512" s="14">
        <x:f t="shared" si="109"/>
        <x:v>1560.1</x:v>
      </x:c>
      <x:c r="L512" s="14">
        <x:f t="shared" si="110"/>
        <x:v>1560.1</x:v>
      </x:c>
      <x:c r="M512" s="14">
        <x:f t="shared" si="121"/>
        <x:v>1536.3189355205429</x:v>
      </x:c>
      <x:c r="N512" s="14">
        <x:f t="shared" si="111"/>
        <x:v>1560.1</x:v>
      </x:c>
      <x:c r="O512" s="13" t="n">
        <x:f>Arrivals!I512</x:f>
        <x:v>3.2003946963937646</x:v>
      </x:c>
      <x:c r="P512" s="14">
        <x:f t="shared" si="112"/>
        <x:v>1563.3003946963936</x:v>
      </x:c>
      <x:c r="Q512" s="14">
        <x:f t="shared" si="113"/>
        <x:v>33.389186592952001</x:v>
      </x:c>
      <x:c r="R512" s="14">
        <x:f t="shared" si="114"/>
        <x:v>6.1687918965583322</x:v>
      </x:c>
      <x:c r="S512" s="14">
        <x:f t="shared" si="115"/>
        <x:v>0</x:v>
      </x:c>
      <x:c r="T512" s="14">
        <x:f t="shared" si="116"/>
        <x:v>0</x:v>
      </x:c>
      <x:c r="U512" s="14">
        <x:f t="shared" si="117"/>
        <x:v>6.1687918965583322</x:v>
      </x:c>
      <x:c r="V512" t="str">
        <x:f>IF(MOD(C512-Settings!$B$32,Settings!$B$33)&lt;Settings!$B$30,"Up","Down")</x:f>
        <x:v>Up</x:v>
      </x:c>
      <x:c r="W512" s="15" t="n">
        <x:f>IF(OR(E512&gt;Settings!$B$30,Q512&gt;Settings!$B$37),0,1)</x:f>
        <x:v>1</x:v>
      </x:c>
      <x:c r="X512" s="15" t="n">
        <x:f>IF(AND(W512=1,Q512&lt;=Settings!$B$36),1,0)</x:f>
        <x:v>1</x:v>
      </x:c>
    </x:row>
    <x:row r="513">
      <x:c r="A513">
        <x:v>5</x:v>
      </x:c>
      <x:c r="B513">
        <x:v>28</x:v>
      </x:c>
      <x:c r="C513" s="13" t="n">
        <x:f>Arrivals!F513</x:f>
        <x:v>1619.5704273560127</x:v>
      </x:c>
      <x:c r="D513" s="13" t="n">
        <x:f>Arrivals!K513</x:f>
        <x:v>300</x:v>
      </x:c>
      <x:c r="E513" s="14" t="n">
        <x:f>D513*8/Settings!$B$28+Settings!$B$29</x:f>
        <x:v>24.02</x:v>
      </x:c>
      <x:c r="F513" s="14">
        <x:f t="shared" si="107"/>
        <x:v>1619.5704273560127</x:v>
      </x:c>
      <x:c r="G513" s="14">
        <x:f t="shared" si="120"/>
        <x:v>1560.1</x:v>
      </x:c>
      <x:c r="H513" s="14">
        <x:f t="shared" si="108"/>
        <x:v>1619.5704273560127</x:v>
      </x:c>
      <x:c r="I513" s="14" t="n">
        <x:f>MOD(H513-Settings!$B$32,Settings!$B$33)</x:f>
        <x:v>179.57042735601271</x:v>
      </x:c>
      <x:c r="J513" s="14" t="n">
        <x:f>IF(I513&lt;Settings!$B$30,IF(Settings!$B$30-I513&gt;=E513,H513,H513+(Settings!$B$30-I513)+Settings!$B$31),H513+(Settings!$B$33-I513))</x:f>
        <x:v>1619.5704273560127</x:v>
      </x:c>
      <x:c r="K513" s="14">
        <x:f t="shared" si="109"/>
        <x:v>1643.5904273560127</x:v>
      </x:c>
      <x:c r="L513" s="14">
        <x:f t="shared" si="110"/>
        <x:v>1643.5904273560127</x:v>
      </x:c>
      <x:c r="M513" s="14">
        <x:f t="shared" si="121"/>
        <x:v>1563.3003946963936</x:v>
      </x:c>
      <x:c r="N513" s="14">
        <x:f t="shared" si="111"/>
        <x:v>1643.5904273560127</x:v>
      </x:c>
      <x:c r="O513" s="13" t="n">
        <x:f>Arrivals!I513</x:f>
        <x:v>8.261759130170654</x:v>
      </x:c>
      <x:c r="P513" s="14">
        <x:f t="shared" si="112"/>
        <x:v>1651.8521864861834</x:v>
      </x:c>
      <x:c r="Q513" s="14">
        <x:f t="shared" si="113"/>
        <x:v>32.281759130170713</x:v>
      </x:c>
      <x:c r="R513" s="14">
        <x:f t="shared" si="114"/>
        <x:v>0</x:v>
      </x:c>
      <x:c r="S513" s="14">
        <x:f t="shared" si="115"/>
        <x:v>0</x:v>
      </x:c>
      <x:c r="T513" s="14">
        <x:f t="shared" si="116"/>
        <x:v>0</x:v>
      </x:c>
      <x:c r="U513" s="14">
        <x:f t="shared" si="117"/>
        <x:v>0</x:v>
      </x:c>
      <x:c r="V513" t="str">
        <x:f>IF(MOD(C513-Settings!$B$32,Settings!$B$33)&lt;Settings!$B$30,"Up","Down")</x:f>
        <x:v>Up</x:v>
      </x:c>
      <x:c r="W513" s="15" t="n">
        <x:f>IF(OR(E513&gt;Settings!$B$30,Q513&gt;Settings!$B$37),0,1)</x:f>
        <x:v>1</x:v>
      </x:c>
      <x:c r="X513" s="15" t="n">
        <x:f>IF(AND(W513=1,Q513&lt;=Settings!$B$36),1,0)</x:f>
        <x:v>1</x:v>
      </x:c>
    </x:row>
    <x:row r="514">
      <x:c r="A514">
        <x:v>5</x:v>
      </x:c>
      <x:c r="B514">
        <x:v>29</x:v>
      </x:c>
      <x:c r="C514" s="13" t="n">
        <x:f>Arrivals!F514</x:f>
        <x:v>1660.107186496064</x:v>
      </x:c>
      <x:c r="D514" s="13" t="n">
        <x:f>Arrivals!K514</x:f>
        <x:v>300</x:v>
      </x:c>
      <x:c r="E514" s="14" t="n">
        <x:f>D514*8/Settings!$B$28+Settings!$B$29</x:f>
        <x:v>24.02</x:v>
      </x:c>
      <x:c r="F514" s="14">
        <x:f t="shared" si="107"/>
        <x:v>1660.1071864960641</x:v>
      </x:c>
      <x:c r="G514" s="14">
        <x:f t="shared" si="120"/>
        <x:v>1643.5904273560127</x:v>
      </x:c>
      <x:c r="H514" s="14">
        <x:f t="shared" si="108"/>
        <x:v>1660.1071864960641</x:v>
      </x:c>
      <x:c r="I514" s="14" t="n">
        <x:f>MOD(H514-Settings!$B$32,Settings!$B$33)</x:f>
        <x:v>220.10718649606406</x:v>
      </x:c>
      <x:c r="J514" s="14" t="n">
        <x:f>IF(I514&lt;Settings!$B$30,IF(Settings!$B$30-I514&gt;=E514,H514,H514+(Settings!$B$30-I514)+Settings!$B$31),H514+(Settings!$B$33-I514))</x:f>
        <x:v>1660.107186496064</x:v>
      </x:c>
      <x:c r="K514" s="14">
        <x:f t="shared" si="109"/>
        <x:v>1684.127186496064</x:v>
      </x:c>
      <x:c r="L514" s="14">
        <x:f t="shared" si="110"/>
        <x:v>1684.127186496064</x:v>
      </x:c>
      <x:c r="M514" s="14">
        <x:f t="shared" si="121"/>
        <x:v>1651.8521864861834</x:v>
      </x:c>
      <x:c r="N514" s="14">
        <x:f t="shared" si="111"/>
        <x:v>1684.127186496064</x:v>
      </x:c>
      <x:c r="O514" s="13" t="n">
        <x:f>Arrivals!I514</x:f>
        <x:v>2.7898438295756898</x:v>
      </x:c>
      <x:c r="P514" s="14">
        <x:f t="shared" si="112"/>
        <x:v>1686.9170303256396</x:v>
      </x:c>
      <x:c r="Q514" s="14">
        <x:f t="shared" si="113"/>
        <x:v>26.809843829575584</x:v>
      </x:c>
      <x:c r="R514" s="14">
        <x:f t="shared" si="114"/>
        <x:v>0</x:v>
      </x:c>
      <x:c r="S514" s="14">
        <x:f t="shared" si="115"/>
        <x:v>0</x:v>
      </x:c>
      <x:c r="T514" s="14">
        <x:f t="shared" si="116"/>
        <x:v>0</x:v>
      </x:c>
      <x:c r="U514" s="14">
        <x:f t="shared" si="117"/>
        <x:v>0</x:v>
      </x:c>
      <x:c r="V514" t="str">
        <x:f>IF(MOD(C514-Settings!$B$32,Settings!$B$33)&lt;Settings!$B$30,"Up","Down")</x:f>
        <x:v>Up</x:v>
      </x:c>
      <x:c r="W514" s="15" t="n">
        <x:f>IF(OR(E514&gt;Settings!$B$30,Q514&gt;Settings!$B$37),0,1)</x:f>
        <x:v>1</x:v>
      </x:c>
      <x:c r="X514" s="15" t="n">
        <x:f>IF(AND(W514=1,Q514&lt;=Settings!$B$36),1,0)</x:f>
        <x:v>1</x:v>
      </x:c>
    </x:row>
    <x:row r="515">
      <x:c r="A515">
        <x:v>5</x:v>
      </x:c>
      <x:c r="B515">
        <x:v>30</x:v>
      </x:c>
      <x:c r="C515" s="13" t="n">
        <x:f>Arrivals!F515</x:f>
        <x:v>1773.5911127581892</x:v>
      </x:c>
      <x:c r="D515" s="13" t="n">
        <x:f>Arrivals!K515</x:f>
        <x:v>300</x:v>
      </x:c>
      <x:c r="E515" s="14" t="n">
        <x:f>D515*8/Settings!$B$28+Settings!$B$29</x:f>
        <x:v>24.02</x:v>
      </x:c>
      <x:c r="F515" s="14">
        <x:f t="shared" si="107"/>
        <x:v>1773.5911127581892</x:v>
      </x:c>
      <x:c r="G515" s="14">
        <x:f t="shared" si="120"/>
        <x:v>1684.127186496064</x:v>
      </x:c>
      <x:c r="H515" s="14">
        <x:f t="shared" si="108"/>
        <x:v>1773.5911127581892</x:v>
      </x:c>
      <x:c r="I515" s="14" t="n">
        <x:f>MOD(H515-Settings!$B$32,Settings!$B$33)</x:f>
        <x:v>333.5911127581892</x:v>
      </x:c>
      <x:c r="J515" s="14" t="n">
        <x:f>IF(I515&lt;Settings!$B$30,IF(Settings!$B$30-I515&gt;=E515,H515,H515+(Settings!$B$30-I515)+Settings!$B$31),H515+(Settings!$B$33-I515))</x:f>
        <x:v>1773.5911127581892</x:v>
      </x:c>
      <x:c r="K515" s="14">
        <x:f t="shared" si="109"/>
        <x:v>1797.6111127581892</x:v>
      </x:c>
      <x:c r="L515" s="14">
        <x:f t="shared" si="110"/>
        <x:v>1797.6111127581892</x:v>
      </x:c>
      <x:c r="M515" s="14">
        <x:f t="shared" si="121"/>
        <x:v>1686.9170303256396</x:v>
      </x:c>
      <x:c r="N515" s="14">
        <x:f t="shared" si="111"/>
        <x:v>1797.6111127581892</x:v>
      </x:c>
      <x:c r="O515" s="13" t="n">
        <x:f>Arrivals!I515</x:f>
        <x:v>4.468086235391777</x:v>
      </x:c>
      <x:c r="P515" s="14">
        <x:f t="shared" si="112"/>
        <x:v>1802.079198993581</x:v>
      </x:c>
      <x:c r="Q515" s="14">
        <x:f t="shared" si="113"/>
        <x:v>28.488086235391847</x:v>
      </x:c>
      <x:c r="R515" s="14">
        <x:f t="shared" si="114"/>
        <x:v>0</x:v>
      </x:c>
      <x:c r="S515" s="14">
        <x:f t="shared" si="115"/>
        <x:v>0</x:v>
      </x:c>
      <x:c r="T515" s="14">
        <x:f t="shared" si="116"/>
        <x:v>0</x:v>
      </x:c>
      <x:c r="U515" s="14">
        <x:f t="shared" si="117"/>
        <x:v>0</x:v>
      </x:c>
      <x:c r="V515" t="str">
        <x:f>IF(MOD(C515-Settings!$B$32,Settings!$B$33)&lt;Settings!$B$30,"Up","Down")</x:f>
        <x:v>Up</x:v>
      </x:c>
      <x:c r="W515" s="15" t="n">
        <x:f>IF(OR(E515&gt;Settings!$B$30,Q515&gt;Settings!$B$37),0,1)</x:f>
        <x:v>1</x:v>
      </x:c>
      <x:c r="X515" s="15" t="n">
        <x:f>IF(AND(W515=1,Q515&lt;=Settings!$B$36),1,0)</x:f>
        <x:v>1</x:v>
      </x:c>
    </x:row>
    <x:row r="516">
      <x:c r="A516">
        <x:v>5</x:v>
      </x:c>
      <x:c r="B516">
        <x:v>31</x:v>
      </x:c>
      <x:c r="C516" s="13" t="n">
        <x:f>Arrivals!F516</x:f>
        <x:v>1813.4291564900693</x:v>
      </x:c>
      <x:c r="D516" s="13" t="n">
        <x:f>Arrivals!K516</x:f>
        <x:v>300</x:v>
      </x:c>
      <x:c r="E516" s="14" t="n">
        <x:f>D516*8/Settings!$B$28+Settings!$B$29</x:f>
        <x:v>24.02</x:v>
      </x:c>
      <x:c r="F516" s="14">
        <x:f t="shared" si="107"/>
        <x:v>1813.4291564900693</x:v>
      </x:c>
      <x:c r="G516" s="14">
        <x:f t="shared" si="120"/>
        <x:v>1797.6111127581892</x:v>
      </x:c>
      <x:c r="H516" s="14">
        <x:f t="shared" si="108"/>
        <x:v>1813.4291564900693</x:v>
      </x:c>
      <x:c r="I516" s="14" t="n">
        <x:f>MOD(H516-Settings!$B$32,Settings!$B$33)</x:f>
        <x:v>373.4291564900693</x:v>
      </x:c>
      <x:c r="J516" s="14" t="n">
        <x:f>IF(I516&lt;Settings!$B$30,IF(Settings!$B$30-I516&gt;=E516,H516,H516+(Settings!$B$30-I516)+Settings!$B$31),H516+(Settings!$B$33-I516))</x:f>
        <x:v>1813.4291564900693</x:v>
      </x:c>
      <x:c r="K516" s="14">
        <x:f t="shared" si="109"/>
        <x:v>1837.4491564900693</x:v>
      </x:c>
      <x:c r="L516" s="14">
        <x:f t="shared" si="110"/>
        <x:v>1837.4491564900693</x:v>
      </x:c>
      <x:c r="M516" s="14">
        <x:f t="shared" si="121"/>
        <x:v>1802.079198993581</x:v>
      </x:c>
      <x:c r="N516" s="14">
        <x:f t="shared" si="111"/>
        <x:v>1837.4491564900693</x:v>
      </x:c>
      <x:c r="O516" s="13" t="n">
        <x:f>Arrivals!I516</x:f>
        <x:v>7.808122004629943</x:v>
      </x:c>
      <x:c r="P516" s="14">
        <x:f t="shared" si="112"/>
        <x:v>1845.2572784946992</x:v>
      </x:c>
      <x:c r="Q516" s="14">
        <x:f t="shared" si="113"/>
        <x:v>31.828122004629904</x:v>
      </x:c>
      <x:c r="R516" s="14">
        <x:f t="shared" si="114"/>
        <x:v>0</x:v>
      </x:c>
      <x:c r="S516" s="14">
        <x:f t="shared" si="115"/>
        <x:v>0</x:v>
      </x:c>
      <x:c r="T516" s="14">
        <x:f t="shared" si="116"/>
        <x:v>0</x:v>
      </x:c>
      <x:c r="U516" s="14">
        <x:f t="shared" si="117"/>
        <x:v>0</x:v>
      </x:c>
      <x:c r="V516" t="str">
        <x:f>IF(MOD(C516-Settings!$B$32,Settings!$B$33)&lt;Settings!$B$30,"Up","Down")</x:f>
        <x:v>Up</x:v>
      </x:c>
      <x:c r="W516" s="15" t="n">
        <x:f>IF(OR(E516&gt;Settings!$B$30,Q516&gt;Settings!$B$37),0,1)</x:f>
        <x:v>1</x:v>
      </x:c>
      <x:c r="X516" s="15" t="n">
        <x:f>IF(AND(W516=1,Q516&lt;=Settings!$B$36),1,0)</x:f>
        <x:v>1</x:v>
      </x:c>
    </x:row>
    <x:row r="517">
      <x:c r="A517">
        <x:v>5</x:v>
      </x:c>
      <x:c r="B517">
        <x:v>32</x:v>
      </x:c>
      <x:c r="C517" s="13" t="n">
        <x:f>Arrivals!F517</x:f>
        <x:v>1880.8652679307181</x:v>
      </x:c>
      <x:c r="D517" s="13" t="n">
        <x:f>Arrivals!K517</x:f>
        <x:v>300</x:v>
      </x:c>
      <x:c r="E517" s="14" t="n">
        <x:f>D517*8/Settings!$B$28+Settings!$B$29</x:f>
        <x:v>24.02</x:v>
      </x:c>
      <x:c r="F517" s="14">
        <x:f t="shared" si="107"/>
        <x:v>1880.8652679307181</x:v>
      </x:c>
      <x:c r="G517" s="14">
        <x:f t="shared" si="120"/>
        <x:v>1837.4491564900693</x:v>
      </x:c>
      <x:c r="H517" s="14">
        <x:f t="shared" si="108"/>
        <x:v>1880.8652679307181</x:v>
      </x:c>
      <x:c r="I517" s="14" t="n">
        <x:f>MOD(H517-Settings!$B$32,Settings!$B$33)</x:f>
        <x:v>440.8652679307181</x:v>
      </x:c>
      <x:c r="J517" s="14" t="n">
        <x:f>IF(I517&lt;Settings!$B$30,IF(Settings!$B$30-I517&gt;=E517,H517,H517+(Settings!$B$30-I517)+Settings!$B$31),H517+(Settings!$B$33-I517))</x:f>
        <x:v>1880.8652679307181</x:v>
      </x:c>
      <x:c r="K517" s="14">
        <x:f t="shared" si="109"/>
        <x:v>1904.8852679307181</x:v>
      </x:c>
      <x:c r="L517" s="14">
        <x:f t="shared" si="110"/>
        <x:v>1904.8852679307181</x:v>
      </x:c>
      <x:c r="M517" s="14">
        <x:f t="shared" si="121"/>
        <x:v>1845.2572784946992</x:v>
      </x:c>
      <x:c r="N517" s="14">
        <x:f t="shared" si="111"/>
        <x:v>1904.8852679307181</x:v>
      </x:c>
      <x:c r="O517" s="13" t="n">
        <x:f>Arrivals!I517</x:f>
        <x:v>4.2002922621034235</x:v>
      </x:c>
      <x:c r="P517" s="14">
        <x:f t="shared" si="112"/>
        <x:v>1909.0855601928215</x:v>
      </x:c>
      <x:c r="Q517" s="14">
        <x:f t="shared" si="113"/>
        <x:v>28.220292262103385</x:v>
      </x:c>
      <x:c r="R517" s="14">
        <x:f t="shared" si="114"/>
        <x:v>0</x:v>
      </x:c>
      <x:c r="S517" s="14">
        <x:f t="shared" si="115"/>
        <x:v>0</x:v>
      </x:c>
      <x:c r="T517" s="14">
        <x:f t="shared" si="116"/>
        <x:v>0</x:v>
      </x:c>
      <x:c r="U517" s="14">
        <x:f t="shared" si="117"/>
        <x:v>0</x:v>
      </x:c>
      <x:c r="V517" t="str">
        <x:f>IF(MOD(C517-Settings!$B$32,Settings!$B$33)&lt;Settings!$B$30,"Up","Down")</x:f>
        <x:v>Up</x:v>
      </x:c>
      <x:c r="W517" s="15" t="n">
        <x:f>IF(OR(E517&gt;Settings!$B$30,Q517&gt;Settings!$B$37),0,1)</x:f>
        <x:v>1</x:v>
      </x:c>
      <x:c r="X517" s="15" t="n">
        <x:f>IF(AND(W517=1,Q517&lt;=Settings!$B$36),1,0)</x:f>
        <x:v>1</x:v>
      </x:c>
    </x:row>
    <x:row r="518">
      <x:c r="A518">
        <x:v>5</x:v>
      </x:c>
      <x:c r="B518">
        <x:v>33</x:v>
      </x:c>
      <x:c r="C518" s="13" t="n">
        <x:f>Arrivals!F518</x:f>
        <x:v>1964.7247639070729</x:v>
      </x:c>
      <x:c r="D518" s="13" t="n">
        <x:f>Arrivals!K518</x:f>
        <x:v>300</x:v>
      </x:c>
      <x:c r="E518" s="14" t="n">
        <x:f>D518*8/Settings!$B$28+Settings!$B$29</x:f>
        <x:v>24.02</x:v>
      </x:c>
      <x:c r="F518" s="14" t="n">
        <x:f t="shared" ref="F518:F581" si="122">C518</x:f>
        <x:v>1964.7247639070729</x:v>
      </x:c>
      <x:c r="G518" s="14">
        <x:f t="shared" si="120"/>
        <x:v>1904.8852679307181</x:v>
      </x:c>
      <x:c r="H518" s="14" t="n">
        <x:f t="shared" ref="H518:H581" si="123">MAX(F518,G518)</x:f>
        <x:v>1964.7247639070729</x:v>
      </x:c>
      <x:c r="I518" s="14" t="n">
        <x:f>MOD(H518-Settings!$B$32,Settings!$B$33)</x:f>
        <x:v>524.7247639070729</x:v>
      </x:c>
      <x:c r="J518" s="14" t="n">
        <x:f>IF(I518&lt;Settings!$B$30,IF(Settings!$B$30-I518&gt;=E518,H518,H518+(Settings!$B$30-I518)+Settings!$B$31),H518+(Settings!$B$33-I518))</x:f>
        <x:v>1964.7247639070729</x:v>
      </x:c>
      <x:c r="K518" s="14" t="n">
        <x:f t="shared" ref="K518:K581" si="124">J518+E518</x:f>
        <x:v>1988.7447639070729</x:v>
      </x:c>
      <x:c r="L518" s="14" t="n">
        <x:f t="shared" ref="L518:L581" si="125">K518</x:f>
        <x:v>1988.7447639070729</x:v>
      </x:c>
      <x:c r="M518" s="14">
        <x:f t="shared" si="121"/>
        <x:v>1909.0855601928215</x:v>
      </x:c>
      <x:c r="N518" s="14" t="n">
        <x:f t="shared" ref="N518:N581" si="126">MAX(L518,M518)</x:f>
        <x:v>1988.7447639070729</x:v>
      </x:c>
      <x:c r="O518" s="13" t="n">
        <x:f>Arrivals!I518</x:f>
        <x:v>0.10522332834515497</x:v>
      </x:c>
      <x:c r="P518" s="14" t="n">
        <x:f t="shared" ref="P518:P581" si="127">N518+O518</x:f>
        <x:v>1988.849987235418</x:v>
      </x:c>
      <x:c r="Q518" s="14" t="n">
        <x:f t="shared" ref="Q518:Q581" si="128">P518-C518</x:f>
        <x:v>24.1252233283451</x:v>
      </x:c>
      <x:c r="R518" s="14" t="n">
        <x:f t="shared" ref="R518:R581" si="129">H518-F518</x:f>
        <x:v>0</x:v>
      </x:c>
      <x:c r="S518" s="14" t="n">
        <x:f t="shared" ref="S518:S581" si="130">J518-H518</x:f>
        <x:v>0</x:v>
      </x:c>
      <x:c r="T518" s="14" t="n">
        <x:f t="shared" ref="T518:T581" si="131">N518-L518</x:f>
        <x:v>0</x:v>
      </x:c>
      <x:c r="U518" s="14" t="n">
        <x:f t="shared" ref="U518:U581" si="132">R518+S518+T518</x:f>
        <x:v>0</x:v>
      </x:c>
      <x:c r="V518" t="str">
        <x:f>IF(MOD(C518-Settings!$B$32,Settings!$B$33)&lt;Settings!$B$30,"Up","Down")</x:f>
        <x:v>Up</x:v>
      </x:c>
      <x:c r="W518" s="15" t="n">
        <x:f>IF(OR(E518&gt;Settings!$B$30,Q518&gt;Settings!$B$37),0,1)</x:f>
        <x:v>1</x:v>
      </x:c>
      <x:c r="X518" s="15" t="n">
        <x:f>IF(AND(W518=1,Q518&lt;=Settings!$B$36),1,0)</x:f>
        <x:v>1</x:v>
      </x:c>
    </x:row>
    <x:row r="519">
      <x:c r="A519">
        <x:v>5</x:v>
      </x:c>
      <x:c r="B519">
        <x:v>34</x:v>
      </x:c>
      <x:c r="C519" s="13" t="n">
        <x:f>Arrivals!F519</x:f>
        <x:v>2042.8441053895162</x:v>
      </x:c>
      <x:c r="D519" s="13" t="n">
        <x:f>Arrivals!K519</x:f>
        <x:v>300</x:v>
      </x:c>
      <x:c r="E519" s="14" t="n">
        <x:f>D519*8/Settings!$B$28+Settings!$B$29</x:f>
        <x:v>24.02</x:v>
      </x:c>
      <x:c r="F519" s="14">
        <x:f t="shared" si="122"/>
        <x:v>2042.8441053895162</x:v>
      </x:c>
      <x:c r="G519" s="14" t="n">
        <x:f t="shared" ref="G519:G550" si="133">K518</x:f>
        <x:v>1988.7447639070729</x:v>
      </x:c>
      <x:c r="H519" s="14">
        <x:f t="shared" si="123"/>
        <x:v>2042.8441053895162</x:v>
      </x:c>
      <x:c r="I519" s="14" t="n">
        <x:f>MOD(H519-Settings!$B$32,Settings!$B$33)</x:f>
        <x:v>602.8441053895162</x:v>
      </x:c>
      <x:c r="J519" s="14" t="n">
        <x:f>IF(I519&lt;Settings!$B$30,IF(Settings!$B$30-I519&gt;=E519,H519,H519+(Settings!$B$30-I519)+Settings!$B$31),H519+(Settings!$B$33-I519))</x:f>
        <x:v>2160</x:v>
      </x:c>
      <x:c r="K519" s="14">
        <x:f t="shared" si="124"/>
        <x:v>2184.02</x:v>
      </x:c>
      <x:c r="L519" s="14">
        <x:f t="shared" si="125"/>
        <x:v>2184.02</x:v>
      </x:c>
      <x:c r="M519" s="14" t="n">
        <x:f t="shared" ref="M519:M550" si="134">P518</x:f>
        <x:v>1988.849987235418</x:v>
      </x:c>
      <x:c r="N519" s="14">
        <x:f t="shared" si="126"/>
        <x:v>2184.02</x:v>
      </x:c>
      <x:c r="O519" s="13" t="n">
        <x:f>Arrivals!I519</x:f>
        <x:v>1.7700665547023922</x:v>
      </x:c>
      <x:c r="P519" s="14">
        <x:f t="shared" si="127"/>
        <x:v>2185.7900665547022</x:v>
      </x:c>
      <x:c r="Q519" s="14">
        <x:f t="shared" si="128"/>
        <x:v>142.94596116518596</x:v>
      </x:c>
      <x:c r="R519" s="14">
        <x:f t="shared" si="129"/>
        <x:v>0</x:v>
      </x:c>
      <x:c r="S519" s="14">
        <x:f t="shared" si="130"/>
        <x:v>117.15589461048376</x:v>
      </x:c>
      <x:c r="T519" s="14">
        <x:f t="shared" si="131"/>
        <x:v>0</x:v>
      </x:c>
      <x:c r="U519" s="14">
        <x:f t="shared" si="132"/>
        <x:v>117.15589461048376</x:v>
      </x:c>
      <x:c r="V519" t="str">
        <x:f>IF(MOD(C519-Settings!$B$32,Settings!$B$33)&lt;Settings!$B$30,"Up","Down")</x:f>
        <x:v>Down</x:v>
      </x:c>
      <x:c r="W519" s="15" t="n">
        <x:f>IF(OR(E519&gt;Settings!$B$30,Q519&gt;Settings!$B$37),0,1)</x:f>
        <x:v>1</x:v>
      </x:c>
      <x:c r="X519" s="15" t="n">
        <x:f>IF(AND(W519=1,Q519&lt;=Settings!$B$36),1,0)</x:f>
        <x:v>0</x:v>
      </x:c>
    </x:row>
    <x:row r="520">
      <x:c r="A520">
        <x:v>5</x:v>
      </x:c>
      <x:c r="B520">
        <x:v>35</x:v>
      </x:c>
      <x:c r="C520" s="13" t="n">
        <x:f>Arrivals!F520</x:f>
        <x:v>2107.5218595954248</x:v>
      </x:c>
      <x:c r="D520" s="13" t="n">
        <x:f>Arrivals!K520</x:f>
        <x:v>300</x:v>
      </x:c>
      <x:c r="E520" s="14" t="n">
        <x:f>D520*8/Settings!$B$28+Settings!$B$29</x:f>
        <x:v>24.02</x:v>
      </x:c>
      <x:c r="F520" s="14">
        <x:f t="shared" si="122"/>
        <x:v>2107.5218595954248</x:v>
      </x:c>
      <x:c r="G520" s="14">
        <x:f t="shared" si="133"/>
        <x:v>2184.02</x:v>
      </x:c>
      <x:c r="H520" s="14">
        <x:f t="shared" si="123"/>
        <x:v>2184.02</x:v>
      </x:c>
      <x:c r="I520" s="14" t="n">
        <x:f>MOD(H520-Settings!$B$32,Settings!$B$33)</x:f>
        <x:v>24.019999999999982</x:v>
      </x:c>
      <x:c r="J520" s="14" t="n">
        <x:f>IF(I520&lt;Settings!$B$30,IF(Settings!$B$30-I520&gt;=E520,H520,H520+(Settings!$B$30-I520)+Settings!$B$31),H520+(Settings!$B$33-I520))</x:f>
        <x:v>2184.02</x:v>
      </x:c>
      <x:c r="K520" s="14">
        <x:f t="shared" si="124"/>
        <x:v>2208.04</x:v>
      </x:c>
      <x:c r="L520" s="14">
        <x:f t="shared" si="125"/>
        <x:v>2208.04</x:v>
      </x:c>
      <x:c r="M520" s="14">
        <x:f t="shared" si="134"/>
        <x:v>2185.7900665547022</x:v>
      </x:c>
      <x:c r="N520" s="14">
        <x:f t="shared" si="126"/>
        <x:v>2208.04</x:v>
      </x:c>
      <x:c r="O520" s="13" t="n">
        <x:f>Arrivals!I520</x:f>
        <x:v>8.704673717537515</x:v>
      </x:c>
      <x:c r="P520" s="14">
        <x:f t="shared" si="127"/>
        <x:v>2216.7446737175374</x:v>
      </x:c>
      <x:c r="Q520" s="14">
        <x:f t="shared" si="128"/>
        <x:v>109.2228141221126</x:v>
      </x:c>
      <x:c r="R520" s="14">
        <x:f t="shared" si="129"/>
        <x:v>76.498140404575224</x:v>
      </x:c>
      <x:c r="S520" s="14">
        <x:f t="shared" si="130"/>
        <x:v>0</x:v>
      </x:c>
      <x:c r="T520" s="14">
        <x:f t="shared" si="131"/>
        <x:v>0</x:v>
      </x:c>
      <x:c r="U520" s="14">
        <x:f t="shared" si="132"/>
        <x:v>76.498140404575224</x:v>
      </x:c>
      <x:c r="V520" t="str">
        <x:f>IF(MOD(C520-Settings!$B$32,Settings!$B$33)&lt;Settings!$B$30,"Up","Down")</x:f>
        <x:v>Down</x:v>
      </x:c>
      <x:c r="W520" s="15" t="n">
        <x:f>IF(OR(E520&gt;Settings!$B$30,Q520&gt;Settings!$B$37),0,1)</x:f>
        <x:v>1</x:v>
      </x:c>
      <x:c r="X520" s="15" t="n">
        <x:f>IF(AND(W520=1,Q520&lt;=Settings!$B$36),1,0)</x:f>
        <x:v>1</x:v>
      </x:c>
    </x:row>
    <x:row r="521">
      <x:c r="A521">
        <x:v>5</x:v>
      </x:c>
      <x:c r="B521">
        <x:v>36</x:v>
      </x:c>
      <x:c r="C521" s="13" t="n">
        <x:f>Arrivals!F521</x:f>
        <x:v>2197.6505146040704</x:v>
      </x:c>
      <x:c r="D521" s="13" t="n">
        <x:f>Arrivals!K521</x:f>
        <x:v>300</x:v>
      </x:c>
      <x:c r="E521" s="14" t="n">
        <x:f>D521*8/Settings!$B$28+Settings!$B$29</x:f>
        <x:v>24.02</x:v>
      </x:c>
      <x:c r="F521" s="14">
        <x:f t="shared" si="122"/>
        <x:v>2197.6505146040704</x:v>
      </x:c>
      <x:c r="G521" s="14">
        <x:f t="shared" si="133"/>
        <x:v>2208.04</x:v>
      </x:c>
      <x:c r="H521" s="14">
        <x:f t="shared" si="123"/>
        <x:v>2208.04</x:v>
      </x:c>
      <x:c r="I521" s="14" t="n">
        <x:f>MOD(H521-Settings!$B$32,Settings!$B$33)</x:f>
        <x:v>48.039999999999964</x:v>
      </x:c>
      <x:c r="J521" s="14" t="n">
        <x:f>IF(I521&lt;Settings!$B$30,IF(Settings!$B$30-I521&gt;=E521,H521,H521+(Settings!$B$30-I521)+Settings!$B$31),H521+(Settings!$B$33-I521))</x:f>
        <x:v>2208.04</x:v>
      </x:c>
      <x:c r="K521" s="14">
        <x:f t="shared" si="124"/>
        <x:v>2232.06</x:v>
      </x:c>
      <x:c r="L521" s="14">
        <x:f t="shared" si="125"/>
        <x:v>2232.06</x:v>
      </x:c>
      <x:c r="M521" s="14">
        <x:f t="shared" si="134"/>
        <x:v>2216.7446737175374</x:v>
      </x:c>
      <x:c r="N521" s="14">
        <x:f t="shared" si="126"/>
        <x:v>2232.06</x:v>
      </x:c>
      <x:c r="O521" s="13" t="n">
        <x:f>Arrivals!I521</x:f>
        <x:v>6.803401048664576</x:v>
      </x:c>
      <x:c r="P521" s="14">
        <x:f t="shared" si="127"/>
        <x:v>2238.8634010486644</x:v>
      </x:c>
      <x:c r="Q521" s="14">
        <x:f t="shared" si="128"/>
        <x:v>41.212886444594005</x:v>
      </x:c>
      <x:c r="R521" s="14">
        <x:f t="shared" si="129"/>
        <x:v>10.389485395929569</x:v>
      </x:c>
      <x:c r="S521" s="14">
        <x:f t="shared" si="130"/>
        <x:v>0</x:v>
      </x:c>
      <x:c r="T521" s="14">
        <x:f t="shared" si="131"/>
        <x:v>0</x:v>
      </x:c>
      <x:c r="U521" s="14">
        <x:f t="shared" si="132"/>
        <x:v>10.389485395929569</x:v>
      </x:c>
      <x:c r="V521" t="str">
        <x:f>IF(MOD(C521-Settings!$B$32,Settings!$B$33)&lt;Settings!$B$30,"Up","Down")</x:f>
        <x:v>Up</x:v>
      </x:c>
      <x:c r="W521" s="15" t="n">
        <x:f>IF(OR(E521&gt;Settings!$B$30,Q521&gt;Settings!$B$37),0,1)</x:f>
        <x:v>1</x:v>
      </x:c>
      <x:c r="X521" s="15" t="n">
        <x:f>IF(AND(W521=1,Q521&lt;=Settings!$B$36),1,0)</x:f>
        <x:v>1</x:v>
      </x:c>
    </x:row>
    <x:row r="522">
      <x:c r="A522">
        <x:v>5</x:v>
      </x:c>
      <x:c r="B522">
        <x:v>37</x:v>
      </x:c>
      <x:c r="C522" s="13" t="n">
        <x:f>Arrivals!F522</x:f>
        <x:v>2326.921108210136</x:v>
      </x:c>
      <x:c r="D522" s="13" t="n">
        <x:f>Arrivals!K522</x:f>
        <x:v>300</x:v>
      </x:c>
      <x:c r="E522" s="14" t="n">
        <x:f>D522*8/Settings!$B$28+Settings!$B$29</x:f>
        <x:v>24.02</x:v>
      </x:c>
      <x:c r="F522" s="14">
        <x:f t="shared" si="122"/>
        <x:v>2326.921108210136</x:v>
      </x:c>
      <x:c r="G522" s="14">
        <x:f t="shared" si="133"/>
        <x:v>2232.06</x:v>
      </x:c>
      <x:c r="H522" s="14">
        <x:f t="shared" si="123"/>
        <x:v>2326.921108210136</x:v>
      </x:c>
      <x:c r="I522" s="14" t="n">
        <x:f>MOD(H522-Settings!$B$32,Settings!$B$33)</x:f>
        <x:v>166.92110821013603</x:v>
      </x:c>
      <x:c r="J522" s="14" t="n">
        <x:f>IF(I522&lt;Settings!$B$30,IF(Settings!$B$30-I522&gt;=E522,H522,H522+(Settings!$B$30-I522)+Settings!$B$31),H522+(Settings!$B$33-I522))</x:f>
        <x:v>2326.921108210136</x:v>
      </x:c>
      <x:c r="K522" s="14">
        <x:f t="shared" si="124"/>
        <x:v>2350.941108210136</x:v>
      </x:c>
      <x:c r="L522" s="14">
        <x:f t="shared" si="125"/>
        <x:v>2350.941108210136</x:v>
      </x:c>
      <x:c r="M522" s="14">
        <x:f t="shared" si="134"/>
        <x:v>2238.8634010486644</x:v>
      </x:c>
      <x:c r="N522" s="14">
        <x:f t="shared" si="126"/>
        <x:v>2350.941108210136</x:v>
      </x:c>
      <x:c r="O522" s="13" t="n">
        <x:f>Arrivals!I522</x:f>
        <x:v>1.1374933720471438</x:v>
      </x:c>
      <x:c r="P522" s="14">
        <x:f t="shared" si="127"/>
        <x:v>2352.0786015821832</x:v>
      </x:c>
      <x:c r="Q522" s="14">
        <x:f t="shared" si="128"/>
        <x:v>25.157493372047156</x:v>
      </x:c>
      <x:c r="R522" s="14">
        <x:f t="shared" si="129"/>
        <x:v>0</x:v>
      </x:c>
      <x:c r="S522" s="14">
        <x:f t="shared" si="130"/>
        <x:v>0</x:v>
      </x:c>
      <x:c r="T522" s="14">
        <x:f t="shared" si="131"/>
        <x:v>0</x:v>
      </x:c>
      <x:c r="U522" s="14">
        <x:f t="shared" si="132"/>
        <x:v>0</x:v>
      </x:c>
      <x:c r="V522" t="str">
        <x:f>IF(MOD(C522-Settings!$B$32,Settings!$B$33)&lt;Settings!$B$30,"Up","Down")</x:f>
        <x:v>Up</x:v>
      </x:c>
      <x:c r="W522" s="15" t="n">
        <x:f>IF(OR(E522&gt;Settings!$B$30,Q522&gt;Settings!$B$37),0,1)</x:f>
        <x:v>1</x:v>
      </x:c>
      <x:c r="X522" s="15" t="n">
        <x:f>IF(AND(W522=1,Q522&lt;=Settings!$B$36),1,0)</x:f>
        <x:v>1</x:v>
      </x:c>
    </x:row>
    <x:row r="523">
      <x:c r="A523">
        <x:v>5</x:v>
      </x:c>
      <x:c r="B523">
        <x:v>38</x:v>
      </x:c>
      <x:c r="C523" s="13" t="n">
        <x:f>Arrivals!F523</x:f>
        <x:v>2330.6413673531415</x:v>
      </x:c>
      <x:c r="D523" s="13" t="n">
        <x:f>Arrivals!K523</x:f>
        <x:v>300</x:v>
      </x:c>
      <x:c r="E523" s="14" t="n">
        <x:f>D523*8/Settings!$B$28+Settings!$B$29</x:f>
        <x:v>24.02</x:v>
      </x:c>
      <x:c r="F523" s="14">
        <x:f t="shared" si="122"/>
        <x:v>2330.6413673531415</x:v>
      </x:c>
      <x:c r="G523" s="14">
        <x:f t="shared" si="133"/>
        <x:v>2350.941108210136</x:v>
      </x:c>
      <x:c r="H523" s="14">
        <x:f t="shared" si="123"/>
        <x:v>2350.941108210136</x:v>
      </x:c>
      <x:c r="I523" s="14" t="n">
        <x:f>MOD(H523-Settings!$B$32,Settings!$B$33)</x:f>
        <x:v>190.941108210136</x:v>
      </x:c>
      <x:c r="J523" s="14" t="n">
        <x:f>IF(I523&lt;Settings!$B$30,IF(Settings!$B$30-I523&gt;=E523,H523,H523+(Settings!$B$30-I523)+Settings!$B$31),H523+(Settings!$B$33-I523))</x:f>
        <x:v>2350.941108210136</x:v>
      </x:c>
      <x:c r="K523" s="14">
        <x:f t="shared" si="124"/>
        <x:v>2374.961108210136</x:v>
      </x:c>
      <x:c r="L523" s="14">
        <x:f t="shared" si="125"/>
        <x:v>2374.961108210136</x:v>
      </x:c>
      <x:c r="M523" s="14">
        <x:f t="shared" si="134"/>
        <x:v>2352.0786015821832</x:v>
      </x:c>
      <x:c r="N523" s="14">
        <x:f t="shared" si="126"/>
        <x:v>2374.961108210136</x:v>
      </x:c>
      <x:c r="O523" s="13" t="n">
        <x:f>Arrivals!I523</x:f>
        <x:v>14.531944140211415</x:v>
      </x:c>
      <x:c r="P523" s="14">
        <x:f t="shared" si="127"/>
        <x:v>2389.4930523503476</x:v>
      </x:c>
      <x:c r="Q523" s="14">
        <x:f t="shared" si="128"/>
        <x:v>58.851684997206121</x:v>
      </x:c>
      <x:c r="R523" s="14">
        <x:f t="shared" si="129"/>
        <x:v>20.299740856994504</x:v>
      </x:c>
      <x:c r="S523" s="14">
        <x:f t="shared" si="130"/>
        <x:v>0</x:v>
      </x:c>
      <x:c r="T523" s="14">
        <x:f t="shared" si="131"/>
        <x:v>0</x:v>
      </x:c>
      <x:c r="U523" s="14">
        <x:f t="shared" si="132"/>
        <x:v>20.299740856994504</x:v>
      </x:c>
      <x:c r="V523" t="str">
        <x:f>IF(MOD(C523-Settings!$B$32,Settings!$B$33)&lt;Settings!$B$30,"Up","Down")</x:f>
        <x:v>Up</x:v>
      </x:c>
      <x:c r="W523" s="15" t="n">
        <x:f>IF(OR(E523&gt;Settings!$B$30,Q523&gt;Settings!$B$37),0,1)</x:f>
        <x:v>1</x:v>
      </x:c>
      <x:c r="X523" s="15" t="n">
        <x:f>IF(AND(W523=1,Q523&lt;=Settings!$B$36),1,0)</x:f>
        <x:v>1</x:v>
      </x:c>
    </x:row>
    <x:row r="524">
      <x:c r="A524">
        <x:v>5</x:v>
      </x:c>
      <x:c r="B524">
        <x:v>39</x:v>
      </x:c>
      <x:c r="C524" s="13" t="n">
        <x:f>Arrivals!F524</x:f>
        <x:v>2367.230191200044</x:v>
      </x:c>
      <x:c r="D524" s="13" t="n">
        <x:f>Arrivals!K524</x:f>
        <x:v>300</x:v>
      </x:c>
      <x:c r="E524" s="14" t="n">
        <x:f>D524*8/Settings!$B$28+Settings!$B$29</x:f>
        <x:v>24.02</x:v>
      </x:c>
      <x:c r="F524" s="14">
        <x:f t="shared" si="122"/>
        <x:v>2367.2301912000439</x:v>
      </x:c>
      <x:c r="G524" s="14">
        <x:f t="shared" si="133"/>
        <x:v>2374.961108210136</x:v>
      </x:c>
      <x:c r="H524" s="14">
        <x:f t="shared" si="123"/>
        <x:v>2374.961108210136</x:v>
      </x:c>
      <x:c r="I524" s="14" t="n">
        <x:f>MOD(H524-Settings!$B$32,Settings!$B$33)</x:f>
        <x:v>214.961108210136</x:v>
      </x:c>
      <x:c r="J524" s="14" t="n">
        <x:f>IF(I524&lt;Settings!$B$30,IF(Settings!$B$30-I524&gt;=E524,H524,H524+(Settings!$B$30-I524)+Settings!$B$31),H524+(Settings!$B$33-I524))</x:f>
        <x:v>2374.961108210136</x:v>
      </x:c>
      <x:c r="K524" s="14">
        <x:f t="shared" si="124"/>
        <x:v>2398.981108210136</x:v>
      </x:c>
      <x:c r="L524" s="14">
        <x:f t="shared" si="125"/>
        <x:v>2398.981108210136</x:v>
      </x:c>
      <x:c r="M524" s="14">
        <x:f t="shared" si="134"/>
        <x:v>2389.4930523503476</x:v>
      </x:c>
      <x:c r="N524" s="14">
        <x:f t="shared" si="126"/>
        <x:v>2398.981108210136</x:v>
      </x:c>
      <x:c r="O524" s="13" t="n">
        <x:f>Arrivals!I524</x:f>
        <x:v>4.449864057305635</x:v>
      </x:c>
      <x:c r="P524" s="14">
        <x:f t="shared" si="127"/>
        <x:v>2403.4309722674416</x:v>
      </x:c>
      <x:c r="Q524" s="14">
        <x:f t="shared" si="128"/>
        <x:v>36.200781067397656</x:v>
      </x:c>
      <x:c r="R524" s="14">
        <x:f t="shared" si="129"/>
        <x:v>7.730917010092071</x:v>
      </x:c>
      <x:c r="S524" s="14">
        <x:f t="shared" si="130"/>
        <x:v>0</x:v>
      </x:c>
      <x:c r="T524" s="14">
        <x:f t="shared" si="131"/>
        <x:v>0</x:v>
      </x:c>
      <x:c r="U524" s="14">
        <x:f t="shared" si="132"/>
        <x:v>7.730917010092071</x:v>
      </x:c>
      <x:c r="V524" t="str">
        <x:f>IF(MOD(C524-Settings!$B$32,Settings!$B$33)&lt;Settings!$B$30,"Up","Down")</x:f>
        <x:v>Up</x:v>
      </x:c>
      <x:c r="W524" s="15" t="n">
        <x:f>IF(OR(E524&gt;Settings!$B$30,Q524&gt;Settings!$B$37),0,1)</x:f>
        <x:v>1</x:v>
      </x:c>
      <x:c r="X524" s="15" t="n">
        <x:f>IF(AND(W524=1,Q524&lt;=Settings!$B$36),1,0)</x:f>
        <x:v>1</x:v>
      </x:c>
    </x:row>
    <x:row r="525">
      <x:c r="A525">
        <x:v>5</x:v>
      </x:c>
      <x:c r="B525">
        <x:v>40</x:v>
      </x:c>
      <x:c r="C525" s="13" t="n">
        <x:f>Arrivals!F525</x:f>
        <x:v>2380.675550906219</x:v>
      </x:c>
      <x:c r="D525" s="13" t="n">
        <x:f>Arrivals!K525</x:f>
        <x:v>300</x:v>
      </x:c>
      <x:c r="E525" s="14" t="n">
        <x:f>D525*8/Settings!$B$28+Settings!$B$29</x:f>
        <x:v>24.02</x:v>
      </x:c>
      <x:c r="F525" s="14">
        <x:f t="shared" si="122"/>
        <x:v>2380.6755509062191</x:v>
      </x:c>
      <x:c r="G525" s="14">
        <x:f t="shared" si="133"/>
        <x:v>2398.981108210136</x:v>
      </x:c>
      <x:c r="H525" s="14">
        <x:f t="shared" si="123"/>
        <x:v>2398.981108210136</x:v>
      </x:c>
      <x:c r="I525" s="14" t="n">
        <x:f>MOD(H525-Settings!$B$32,Settings!$B$33)</x:f>
        <x:v>238.98110821013597</x:v>
      </x:c>
      <x:c r="J525" s="14" t="n">
        <x:f>IF(I525&lt;Settings!$B$30,IF(Settings!$B$30-I525&gt;=E525,H525,H525+(Settings!$B$30-I525)+Settings!$B$31),H525+(Settings!$B$33-I525))</x:f>
        <x:v>2398.981108210136</x:v>
      </x:c>
      <x:c r="K525" s="14">
        <x:f t="shared" si="124"/>
        <x:v>2423.001108210136</x:v>
      </x:c>
      <x:c r="L525" s="14">
        <x:f t="shared" si="125"/>
        <x:v>2423.001108210136</x:v>
      </x:c>
      <x:c r="M525" s="14">
        <x:f t="shared" si="134"/>
        <x:v>2403.4309722674416</x:v>
      </x:c>
      <x:c r="N525" s="14">
        <x:f t="shared" si="126"/>
        <x:v>2423.001108210136</x:v>
      </x:c>
      <x:c r="O525" s="13" t="n">
        <x:f>Arrivals!I525</x:f>
        <x:v>5.461481374797901</x:v>
      </x:c>
      <x:c r="P525" s="14">
        <x:f t="shared" si="127"/>
        <x:v>2428.462589584934</x:v>
      </x:c>
      <x:c r="Q525" s="14">
        <x:f t="shared" si="128"/>
        <x:v>47.787038678714907</x:v>
      </x:c>
      <x:c r="R525" s="14">
        <x:f t="shared" si="129"/>
        <x:v>18.305557303916885</x:v>
      </x:c>
      <x:c r="S525" s="14">
        <x:f t="shared" si="130"/>
        <x:v>0</x:v>
      </x:c>
      <x:c r="T525" s="14">
        <x:f t="shared" si="131"/>
        <x:v>0</x:v>
      </x:c>
      <x:c r="U525" s="14">
        <x:f t="shared" si="132"/>
        <x:v>18.305557303916885</x:v>
      </x:c>
      <x:c r="V525" t="str">
        <x:f>IF(MOD(C525-Settings!$B$32,Settings!$B$33)&lt;Settings!$B$30,"Up","Down")</x:f>
        <x:v>Up</x:v>
      </x:c>
      <x:c r="W525" s="15" t="n">
        <x:f>IF(OR(E525&gt;Settings!$B$30,Q525&gt;Settings!$B$37),0,1)</x:f>
        <x:v>1</x:v>
      </x:c>
      <x:c r="X525" s="15" t="n">
        <x:f>IF(AND(W525=1,Q525&lt;=Settings!$B$36),1,0)</x:f>
        <x:v>1</x:v>
      </x:c>
    </x:row>
    <x:row r="526">
      <x:c r="A526">
        <x:v>5</x:v>
      </x:c>
      <x:c r="B526">
        <x:v>41</x:v>
      </x:c>
      <x:c r="C526" s="13" t="n">
        <x:f>Arrivals!F526</x:f>
        <x:v>2387.7032709957</x:v>
      </x:c>
      <x:c r="D526" s="13" t="n">
        <x:f>Arrivals!K526</x:f>
        <x:v>300</x:v>
      </x:c>
      <x:c r="E526" s="14" t="n">
        <x:f>D526*8/Settings!$B$28+Settings!$B$29</x:f>
        <x:v>24.02</x:v>
      </x:c>
      <x:c r="F526" s="14">
        <x:f t="shared" si="122"/>
        <x:v>2387.7032709957002</x:v>
      </x:c>
      <x:c r="G526" s="14">
        <x:f t="shared" si="133"/>
        <x:v>2423.001108210136</x:v>
      </x:c>
      <x:c r="H526" s="14">
        <x:f t="shared" si="123"/>
        <x:v>2423.001108210136</x:v>
      </x:c>
      <x:c r="I526" s="14" t="n">
        <x:f>MOD(H526-Settings!$B$32,Settings!$B$33)</x:f>
        <x:v>263.00110821013595</x:v>
      </x:c>
      <x:c r="J526" s="14" t="n">
        <x:f>IF(I526&lt;Settings!$B$30,IF(Settings!$B$30-I526&gt;=E526,H526,H526+(Settings!$B$30-I526)+Settings!$B$31),H526+(Settings!$B$33-I526))</x:f>
        <x:v>2423.001108210136</x:v>
      </x:c>
      <x:c r="K526" s="14">
        <x:f t="shared" si="124"/>
        <x:v>2447.0211082101359</x:v>
      </x:c>
      <x:c r="L526" s="14">
        <x:f t="shared" si="125"/>
        <x:v>2447.0211082101359</x:v>
      </x:c>
      <x:c r="M526" s="14">
        <x:f t="shared" si="134"/>
        <x:v>2428.462589584934</x:v>
      </x:c>
      <x:c r="N526" s="14">
        <x:f t="shared" si="126"/>
        <x:v>2447.0211082101359</x:v>
      </x:c>
      <x:c r="O526" s="13" t="n">
        <x:f>Arrivals!I526</x:f>
        <x:v>2.0853042277227445</x:v>
      </x:c>
      <x:c r="P526" s="14">
        <x:f t="shared" si="127"/>
        <x:v>2449.1064124378586</x:v>
      </x:c>
      <x:c r="Q526" s="14">
        <x:f t="shared" si="128"/>
        <x:v>61.403141442158358</x:v>
      </x:c>
      <x:c r="R526" s="14">
        <x:f t="shared" si="129"/>
        <x:v>35.297837214435731</x:v>
      </x:c>
      <x:c r="S526" s="14">
        <x:f t="shared" si="130"/>
        <x:v>0</x:v>
      </x:c>
      <x:c r="T526" s="14">
        <x:f t="shared" si="131"/>
        <x:v>0</x:v>
      </x:c>
      <x:c r="U526" s="14">
        <x:f t="shared" si="132"/>
        <x:v>35.297837214435731</x:v>
      </x:c>
      <x:c r="V526" t="str">
        <x:f>IF(MOD(C526-Settings!$B$32,Settings!$B$33)&lt;Settings!$B$30,"Up","Down")</x:f>
        <x:v>Up</x:v>
      </x:c>
      <x:c r="W526" s="15" t="n">
        <x:f>IF(OR(E526&gt;Settings!$B$30,Q526&gt;Settings!$B$37),0,1)</x:f>
        <x:v>1</x:v>
      </x:c>
      <x:c r="X526" s="15" t="n">
        <x:f>IF(AND(W526=1,Q526&lt;=Settings!$B$36),1,0)</x:f>
        <x:v>1</x:v>
      </x:c>
    </x:row>
    <x:row r="527">
      <x:c r="A527">
        <x:v>5</x:v>
      </x:c>
      <x:c r="B527">
        <x:v>42</x:v>
      </x:c>
      <x:c r="C527" s="13" t="n">
        <x:f>Arrivals!F527</x:f>
        <x:v>2453.371932753692</x:v>
      </x:c>
      <x:c r="D527" s="13" t="n">
        <x:f>Arrivals!K527</x:f>
        <x:v>300</x:v>
      </x:c>
      <x:c r="E527" s="14" t="n">
        <x:f>D527*8/Settings!$B$28+Settings!$B$29</x:f>
        <x:v>24.02</x:v>
      </x:c>
      <x:c r="F527" s="14">
        <x:f t="shared" si="122"/>
        <x:v>2453.3719327536919</x:v>
      </x:c>
      <x:c r="G527" s="14">
        <x:f t="shared" si="133"/>
        <x:v>2447.0211082101359</x:v>
      </x:c>
      <x:c r="H527" s="14">
        <x:f t="shared" si="123"/>
        <x:v>2453.3719327536919</x:v>
      </x:c>
      <x:c r="I527" s="14" t="n">
        <x:f>MOD(H527-Settings!$B$32,Settings!$B$33)</x:f>
        <x:v>293.3719327536919</x:v>
      </x:c>
      <x:c r="J527" s="14" t="n">
        <x:f>IF(I527&lt;Settings!$B$30,IF(Settings!$B$30-I527&gt;=E527,H527,H527+(Settings!$B$30-I527)+Settings!$B$31),H527+(Settings!$B$33-I527))</x:f>
        <x:v>2453.371932753692</x:v>
      </x:c>
      <x:c r="K527" s="14">
        <x:f t="shared" si="124"/>
        <x:v>2477.3919327536919</x:v>
      </x:c>
      <x:c r="L527" s="14">
        <x:f t="shared" si="125"/>
        <x:v>2477.3919327536919</x:v>
      </x:c>
      <x:c r="M527" s="14">
        <x:f t="shared" si="134"/>
        <x:v>2449.1064124378586</x:v>
      </x:c>
      <x:c r="N527" s="14">
        <x:f t="shared" si="126"/>
        <x:v>2477.3919327536919</x:v>
      </x:c>
      <x:c r="O527" s="13" t="n">
        <x:f>Arrivals!I527</x:f>
        <x:v>0.5776598667650606</x:v>
      </x:c>
      <x:c r="P527" s="14">
        <x:f t="shared" si="127"/>
        <x:v>2477.9695926204568</x:v>
      </x:c>
      <x:c r="Q527" s="14">
        <x:f t="shared" si="128"/>
        <x:v>24.597659866764843</x:v>
      </x:c>
      <x:c r="R527" s="14">
        <x:f t="shared" si="129"/>
        <x:v>0</x:v>
      </x:c>
      <x:c r="S527" s="14">
        <x:f t="shared" si="130"/>
        <x:v>0</x:v>
      </x:c>
      <x:c r="T527" s="14">
        <x:f t="shared" si="131"/>
        <x:v>0</x:v>
      </x:c>
      <x:c r="U527" s="14">
        <x:f t="shared" si="132"/>
        <x:v>0</x:v>
      </x:c>
      <x:c r="V527" t="str">
        <x:f>IF(MOD(C527-Settings!$B$32,Settings!$B$33)&lt;Settings!$B$30,"Up","Down")</x:f>
        <x:v>Up</x:v>
      </x:c>
      <x:c r="W527" s="15" t="n">
        <x:f>IF(OR(E527&gt;Settings!$B$30,Q527&gt;Settings!$B$37),0,1)</x:f>
        <x:v>1</x:v>
      </x:c>
      <x:c r="X527" s="15" t="n">
        <x:f>IF(AND(W527=1,Q527&lt;=Settings!$B$36),1,0)</x:f>
        <x:v>1</x:v>
      </x:c>
    </x:row>
    <x:row r="528">
      <x:c r="A528">
        <x:v>5</x:v>
      </x:c>
      <x:c r="B528">
        <x:v>43</x:v>
      </x:c>
      <x:c r="C528" s="13" t="n">
        <x:f>Arrivals!F528</x:f>
        <x:v>2489.8284863187623</x:v>
      </x:c>
      <x:c r="D528" s="13" t="n">
        <x:f>Arrivals!K528</x:f>
        <x:v>300</x:v>
      </x:c>
      <x:c r="E528" s="14" t="n">
        <x:f>D528*8/Settings!$B$28+Settings!$B$29</x:f>
        <x:v>24.02</x:v>
      </x:c>
      <x:c r="F528" s="14">
        <x:f t="shared" si="122"/>
        <x:v>2489.8284863187623</x:v>
      </x:c>
      <x:c r="G528" s="14">
        <x:f t="shared" si="133"/>
        <x:v>2477.3919327536919</x:v>
      </x:c>
      <x:c r="H528" s="14">
        <x:f t="shared" si="123"/>
        <x:v>2489.8284863187623</x:v>
      </x:c>
      <x:c r="I528" s="14" t="n">
        <x:f>MOD(H528-Settings!$B$32,Settings!$B$33)</x:f>
        <x:v>329.8284863187623</x:v>
      </x:c>
      <x:c r="J528" s="14" t="n">
        <x:f>IF(I528&lt;Settings!$B$30,IF(Settings!$B$30-I528&gt;=E528,H528,H528+(Settings!$B$30-I528)+Settings!$B$31),H528+(Settings!$B$33-I528))</x:f>
        <x:v>2489.8284863187623</x:v>
      </x:c>
      <x:c r="K528" s="14">
        <x:f t="shared" si="124"/>
        <x:v>2513.8484863187623</x:v>
      </x:c>
      <x:c r="L528" s="14">
        <x:f t="shared" si="125"/>
        <x:v>2513.8484863187623</x:v>
      </x:c>
      <x:c r="M528" s="14">
        <x:f t="shared" si="134"/>
        <x:v>2477.9695926204568</x:v>
      </x:c>
      <x:c r="N528" s="14">
        <x:f t="shared" si="126"/>
        <x:v>2513.8484863187623</x:v>
      </x:c>
      <x:c r="O528" s="13" t="n">
        <x:f>Arrivals!I528</x:f>
        <x:v>0.2575806535970844</x:v>
      </x:c>
      <x:c r="P528" s="14">
        <x:f t="shared" si="127"/>
        <x:v>2514.1060669723593</x:v>
      </x:c>
      <x:c r="Q528" s="14">
        <x:f t="shared" si="128"/>
        <x:v>24.277580653596942</x:v>
      </x:c>
      <x:c r="R528" s="14">
        <x:f t="shared" si="129"/>
        <x:v>0</x:v>
      </x:c>
      <x:c r="S528" s="14">
        <x:f t="shared" si="130"/>
        <x:v>0</x:v>
      </x:c>
      <x:c r="T528" s="14">
        <x:f t="shared" si="131"/>
        <x:v>0</x:v>
      </x:c>
      <x:c r="U528" s="14">
        <x:f t="shared" si="132"/>
        <x:v>0</x:v>
      </x:c>
      <x:c r="V528" t="str">
        <x:f>IF(MOD(C528-Settings!$B$32,Settings!$B$33)&lt;Settings!$B$30,"Up","Down")</x:f>
        <x:v>Up</x:v>
      </x:c>
      <x:c r="W528" s="15" t="n">
        <x:f>IF(OR(E528&gt;Settings!$B$30,Q528&gt;Settings!$B$37),0,1)</x:f>
        <x:v>1</x:v>
      </x:c>
      <x:c r="X528" s="15" t="n">
        <x:f>IF(AND(W528=1,Q528&lt;=Settings!$B$36),1,0)</x:f>
        <x:v>1</x:v>
      </x:c>
    </x:row>
    <x:row r="529">
      <x:c r="A529">
        <x:v>5</x:v>
      </x:c>
      <x:c r="B529">
        <x:v>44</x:v>
      </x:c>
      <x:c r="C529" s="13" t="n">
        <x:f>Arrivals!F529</x:f>
        <x:v>2492.468245641221</x:v>
      </x:c>
      <x:c r="D529" s="13" t="n">
        <x:f>Arrivals!K529</x:f>
        <x:v>300</x:v>
      </x:c>
      <x:c r="E529" s="14" t="n">
        <x:f>D529*8/Settings!$B$28+Settings!$B$29</x:f>
        <x:v>24.02</x:v>
      </x:c>
      <x:c r="F529" s="14">
        <x:f t="shared" si="122"/>
        <x:v>2492.4682456412211</x:v>
      </x:c>
      <x:c r="G529" s="14">
        <x:f t="shared" si="133"/>
        <x:v>2513.8484863187623</x:v>
      </x:c>
      <x:c r="H529" s="14">
        <x:f t="shared" si="123"/>
        <x:v>2513.8484863187623</x:v>
      </x:c>
      <x:c r="I529" s="14" t="n">
        <x:f>MOD(H529-Settings!$B$32,Settings!$B$33)</x:f>
        <x:v>353.8484863187623</x:v>
      </x:c>
      <x:c r="J529" s="14" t="n">
        <x:f>IF(I529&lt;Settings!$B$30,IF(Settings!$B$30-I529&gt;=E529,H529,H529+(Settings!$B$30-I529)+Settings!$B$31),H529+(Settings!$B$33-I529))</x:f>
        <x:v>2513.8484863187623</x:v>
      </x:c>
      <x:c r="K529" s="14">
        <x:f t="shared" si="124"/>
        <x:v>2537.8684863187623</x:v>
      </x:c>
      <x:c r="L529" s="14">
        <x:f t="shared" si="125"/>
        <x:v>2537.8684863187623</x:v>
      </x:c>
      <x:c r="M529" s="14">
        <x:f t="shared" si="134"/>
        <x:v>2514.1060669723593</x:v>
      </x:c>
      <x:c r="N529" s="14">
        <x:f t="shared" si="126"/>
        <x:v>2537.8684863187623</x:v>
      </x:c>
      <x:c r="O529" s="13" t="n">
        <x:f>Arrivals!I529</x:f>
        <x:v>0.7865562702070631</x:v>
      </x:c>
      <x:c r="P529" s="14">
        <x:f t="shared" si="127"/>
        <x:v>2538.6550425889695</x:v>
      </x:c>
      <x:c r="Q529" s="14">
        <x:f t="shared" si="128"/>
        <x:v>46.186796947748462</x:v>
      </x:c>
      <x:c r="R529" s="14">
        <x:f t="shared" si="129"/>
        <x:v>21.380240677541224</x:v>
      </x:c>
      <x:c r="S529" s="14">
        <x:f t="shared" si="130"/>
        <x:v>0</x:v>
      </x:c>
      <x:c r="T529" s="14">
        <x:f t="shared" si="131"/>
        <x:v>0</x:v>
      </x:c>
      <x:c r="U529" s="14">
        <x:f t="shared" si="132"/>
        <x:v>21.380240677541224</x:v>
      </x:c>
      <x:c r="V529" t="str">
        <x:f>IF(MOD(C529-Settings!$B$32,Settings!$B$33)&lt;Settings!$B$30,"Up","Down")</x:f>
        <x:v>Up</x:v>
      </x:c>
      <x:c r="W529" s="15" t="n">
        <x:f>IF(OR(E529&gt;Settings!$B$30,Q529&gt;Settings!$B$37),0,1)</x:f>
        <x:v>1</x:v>
      </x:c>
      <x:c r="X529" s="15" t="n">
        <x:f>IF(AND(W529=1,Q529&lt;=Settings!$B$36),1,0)</x:f>
        <x:v>1</x:v>
      </x:c>
    </x:row>
    <x:row r="530">
      <x:c r="A530">
        <x:v>5</x:v>
      </x:c>
      <x:c r="B530">
        <x:v>45</x:v>
      </x:c>
      <x:c r="C530" s="13" t="n">
        <x:f>Arrivals!F530</x:f>
        <x:v>2524.1588529058554</x:v>
      </x:c>
      <x:c r="D530" s="13" t="n">
        <x:f>Arrivals!K530</x:f>
        <x:v>300</x:v>
      </x:c>
      <x:c r="E530" s="14" t="n">
        <x:f>D530*8/Settings!$B$28+Settings!$B$29</x:f>
        <x:v>24.02</x:v>
      </x:c>
      <x:c r="F530" s="14">
        <x:f t="shared" si="122"/>
        <x:v>2524.1588529058554</x:v>
      </x:c>
      <x:c r="G530" s="14">
        <x:f t="shared" si="133"/>
        <x:v>2537.8684863187623</x:v>
      </x:c>
      <x:c r="H530" s="14">
        <x:f t="shared" si="123"/>
        <x:v>2537.8684863187623</x:v>
      </x:c>
      <x:c r="I530" s="14" t="n">
        <x:f>MOD(H530-Settings!$B$32,Settings!$B$33)</x:f>
        <x:v>377.8684863187623</x:v>
      </x:c>
      <x:c r="J530" s="14" t="n">
        <x:f>IF(I530&lt;Settings!$B$30,IF(Settings!$B$30-I530&gt;=E530,H530,H530+(Settings!$B$30-I530)+Settings!$B$31),H530+(Settings!$B$33-I530))</x:f>
        <x:v>2537.8684863187623</x:v>
      </x:c>
      <x:c r="K530" s="14">
        <x:f t="shared" si="124"/>
        <x:v>2561.8884863187623</x:v>
      </x:c>
      <x:c r="L530" s="14">
        <x:f t="shared" si="125"/>
        <x:v>2561.8884863187623</x:v>
      </x:c>
      <x:c r="M530" s="14">
        <x:f t="shared" si="134"/>
        <x:v>2538.6550425889695</x:v>
      </x:c>
      <x:c r="N530" s="14">
        <x:f t="shared" si="126"/>
        <x:v>2561.8884863187623</x:v>
      </x:c>
      <x:c r="O530" s="13" t="n">
        <x:f>Arrivals!I530</x:f>
        <x:v>1.2404035983688773</x:v>
      </x:c>
      <x:c r="P530" s="14">
        <x:f t="shared" si="127"/>
        <x:v>2563.1288899171313</x:v>
      </x:c>
      <x:c r="Q530" s="14">
        <x:f t="shared" si="128"/>
        <x:v>38.970037011275963</x:v>
      </x:c>
      <x:c r="R530" s="14">
        <x:f t="shared" si="129"/>
        <x:v>13.709633412906896</x:v>
      </x:c>
      <x:c r="S530" s="14">
        <x:f t="shared" si="130"/>
        <x:v>0</x:v>
      </x:c>
      <x:c r="T530" s="14">
        <x:f t="shared" si="131"/>
        <x:v>0</x:v>
      </x:c>
      <x:c r="U530" s="14">
        <x:f t="shared" si="132"/>
        <x:v>13.709633412906896</x:v>
      </x:c>
      <x:c r="V530" t="str">
        <x:f>IF(MOD(C530-Settings!$B$32,Settings!$B$33)&lt;Settings!$B$30,"Up","Down")</x:f>
        <x:v>Up</x:v>
      </x:c>
      <x:c r="W530" s="15" t="n">
        <x:f>IF(OR(E530&gt;Settings!$B$30,Q530&gt;Settings!$B$37),0,1)</x:f>
        <x:v>1</x:v>
      </x:c>
      <x:c r="X530" s="15" t="n">
        <x:f>IF(AND(W530=1,Q530&lt;=Settings!$B$36),1,0)</x:f>
        <x:v>1</x:v>
      </x:c>
    </x:row>
    <x:row r="531">
      <x:c r="A531">
        <x:v>5</x:v>
      </x:c>
      <x:c r="B531">
        <x:v>46</x:v>
      </x:c>
      <x:c r="C531" s="13" t="n">
        <x:f>Arrivals!F531</x:f>
        <x:v>2542.4982320915565</x:v>
      </x:c>
      <x:c r="D531" s="13" t="n">
        <x:f>Arrivals!K531</x:f>
        <x:v>300</x:v>
      </x:c>
      <x:c r="E531" s="14" t="n">
        <x:f>D531*8/Settings!$B$28+Settings!$B$29</x:f>
        <x:v>24.02</x:v>
      </x:c>
      <x:c r="F531" s="14">
        <x:f t="shared" si="122"/>
        <x:v>2542.4982320915565</x:v>
      </x:c>
      <x:c r="G531" s="14">
        <x:f t="shared" si="133"/>
        <x:v>2561.8884863187623</x:v>
      </x:c>
      <x:c r="H531" s="14">
        <x:f t="shared" si="123"/>
        <x:v>2561.8884863187623</x:v>
      </x:c>
      <x:c r="I531" s="14" t="n">
        <x:f>MOD(H531-Settings!$B$32,Settings!$B$33)</x:f>
        <x:v>401.88848631876226</x:v>
      </x:c>
      <x:c r="J531" s="14" t="n">
        <x:f>IF(I531&lt;Settings!$B$30,IF(Settings!$B$30-I531&gt;=E531,H531,H531+(Settings!$B$30-I531)+Settings!$B$31),H531+(Settings!$B$33-I531))</x:f>
        <x:v>2561.8884863187623</x:v>
      </x:c>
      <x:c r="K531" s="14">
        <x:f t="shared" si="124"/>
        <x:v>2585.9084863187622</x:v>
      </x:c>
      <x:c r="L531" s="14">
        <x:f t="shared" si="125"/>
        <x:v>2585.9084863187622</x:v>
      </x:c>
      <x:c r="M531" s="14">
        <x:f t="shared" si="134"/>
        <x:v>2563.1288899171313</x:v>
      </x:c>
      <x:c r="N531" s="14">
        <x:f t="shared" si="126"/>
        <x:v>2585.9084863187622</x:v>
      </x:c>
      <x:c r="O531" s="13" t="n">
        <x:f>Arrivals!I531</x:f>
        <x:v>0.8962639196655726</x:v>
      </x:c>
      <x:c r="P531" s="14">
        <x:f t="shared" si="127"/>
        <x:v>2586.8047502384279</x:v>
      </x:c>
      <x:c r="Q531" s="14">
        <x:f t="shared" si="128"/>
        <x:v>44.30651814687144</x:v>
      </x:c>
      <x:c r="R531" s="14">
        <x:f t="shared" si="129"/>
        <x:v>19.390254227205787</x:v>
      </x:c>
      <x:c r="S531" s="14">
        <x:f t="shared" si="130"/>
        <x:v>0</x:v>
      </x:c>
      <x:c r="T531" s="14">
        <x:f t="shared" si="131"/>
        <x:v>0</x:v>
      </x:c>
      <x:c r="U531" s="14">
        <x:f t="shared" si="132"/>
        <x:v>19.390254227205787</x:v>
      </x:c>
      <x:c r="V531" t="str">
        <x:f>IF(MOD(C531-Settings!$B$32,Settings!$B$33)&lt;Settings!$B$30,"Up","Down")</x:f>
        <x:v>Up</x:v>
      </x:c>
      <x:c r="W531" s="15" t="n">
        <x:f>IF(OR(E531&gt;Settings!$B$30,Q531&gt;Settings!$B$37),0,1)</x:f>
        <x:v>1</x:v>
      </x:c>
      <x:c r="X531" s="15" t="n">
        <x:f>IF(AND(W531=1,Q531&lt;=Settings!$B$36),1,0)</x:f>
        <x:v>1</x:v>
      </x:c>
    </x:row>
    <x:row r="532">
      <x:c r="A532">
        <x:v>5</x:v>
      </x:c>
      <x:c r="B532">
        <x:v>47</x:v>
      </x:c>
      <x:c r="C532" s="13" t="n">
        <x:f>Arrivals!F532</x:f>
        <x:v>2563.541042689737</x:v>
      </x:c>
      <x:c r="D532" s="13" t="n">
        <x:f>Arrivals!K532</x:f>
        <x:v>300</x:v>
      </x:c>
      <x:c r="E532" s="14" t="n">
        <x:f>D532*8/Settings!$B$28+Settings!$B$29</x:f>
        <x:v>24.02</x:v>
      </x:c>
      <x:c r="F532" s="14">
        <x:f t="shared" si="122"/>
        <x:v>2563.541042689737</x:v>
      </x:c>
      <x:c r="G532" s="14">
        <x:f t="shared" si="133"/>
        <x:v>2585.9084863187622</x:v>
      </x:c>
      <x:c r="H532" s="14">
        <x:f t="shared" si="123"/>
        <x:v>2585.9084863187622</x:v>
      </x:c>
      <x:c r="I532" s="14" t="n">
        <x:f>MOD(H532-Settings!$B$32,Settings!$B$33)</x:f>
        <x:v>425.90848631876224</x:v>
      </x:c>
      <x:c r="J532" s="14" t="n">
        <x:f>IF(I532&lt;Settings!$B$30,IF(Settings!$B$30-I532&gt;=E532,H532,H532+(Settings!$B$30-I532)+Settings!$B$31),H532+(Settings!$B$33-I532))</x:f>
        <x:v>2585.9084863187622</x:v>
      </x:c>
      <x:c r="K532" s="14">
        <x:f t="shared" si="124"/>
        <x:v>2609.9284863187622</x:v>
      </x:c>
      <x:c r="L532" s="14">
        <x:f t="shared" si="125"/>
        <x:v>2609.9284863187622</x:v>
      </x:c>
      <x:c r="M532" s="14">
        <x:f t="shared" si="134"/>
        <x:v>2586.8047502384279</x:v>
      </x:c>
      <x:c r="N532" s="14">
        <x:f t="shared" si="126"/>
        <x:v>2609.9284863187622</x:v>
      </x:c>
      <x:c r="O532" s="13" t="n">
        <x:f>Arrivals!I532</x:f>
        <x:v>6.375981314921174</x:v>
      </x:c>
      <x:c r="P532" s="14">
        <x:f t="shared" si="127"/>
        <x:v>2616.3044676336835</x:v>
      </x:c>
      <x:c r="Q532" s="14">
        <x:f t="shared" si="128"/>
        <x:v>52.763424943946575</x:v>
      </x:c>
      <x:c r="R532" s="14">
        <x:f t="shared" si="129"/>
        <x:v>22.367443629025274</x:v>
      </x:c>
      <x:c r="S532" s="14">
        <x:f t="shared" si="130"/>
        <x:v>0</x:v>
      </x:c>
      <x:c r="T532" s="14">
        <x:f t="shared" si="131"/>
        <x:v>0</x:v>
      </x:c>
      <x:c r="U532" s="14">
        <x:f t="shared" si="132"/>
        <x:v>22.367443629025274</x:v>
      </x:c>
      <x:c r="V532" t="str">
        <x:f>IF(MOD(C532-Settings!$B$32,Settings!$B$33)&lt;Settings!$B$30,"Up","Down")</x:f>
        <x:v>Up</x:v>
      </x:c>
      <x:c r="W532" s="15" t="n">
        <x:f>IF(OR(E532&gt;Settings!$B$30,Q532&gt;Settings!$B$37),0,1)</x:f>
        <x:v>1</x:v>
      </x:c>
      <x:c r="X532" s="15" t="n">
        <x:f>IF(AND(W532=1,Q532&lt;=Settings!$B$36),1,0)</x:f>
        <x:v>1</x:v>
      </x:c>
    </x:row>
    <x:row r="533">
      <x:c r="A533">
        <x:v>5</x:v>
      </x:c>
      <x:c r="B533">
        <x:v>48</x:v>
      </x:c>
      <x:c r="C533" s="13" t="n">
        <x:f>Arrivals!F533</x:f>
        <x:v>2647.895332749706</x:v>
      </x:c>
      <x:c r="D533" s="13" t="n">
        <x:f>Arrivals!K533</x:f>
        <x:v>300</x:v>
      </x:c>
      <x:c r="E533" s="14" t="n">
        <x:f>D533*8/Settings!$B$28+Settings!$B$29</x:f>
        <x:v>24.02</x:v>
      </x:c>
      <x:c r="F533" s="14">
        <x:f t="shared" si="122"/>
        <x:v>2647.8953327497061</x:v>
      </x:c>
      <x:c r="G533" s="14">
        <x:f t="shared" si="133"/>
        <x:v>2609.9284863187622</x:v>
      </x:c>
      <x:c r="H533" s="14">
        <x:f t="shared" si="123"/>
        <x:v>2647.8953327497061</x:v>
      </x:c>
      <x:c r="I533" s="14" t="n">
        <x:f>MOD(H533-Settings!$B$32,Settings!$B$33)</x:f>
        <x:v>487.8953327497061</x:v>
      </x:c>
      <x:c r="J533" s="14" t="n">
        <x:f>IF(I533&lt;Settings!$B$30,IF(Settings!$B$30-I533&gt;=E533,H533,H533+(Settings!$B$30-I533)+Settings!$B$31),H533+(Settings!$B$33-I533))</x:f>
        <x:v>2647.895332749706</x:v>
      </x:c>
      <x:c r="K533" s="14">
        <x:f t="shared" si="124"/>
        <x:v>2671.9153327497061</x:v>
      </x:c>
      <x:c r="L533" s="14">
        <x:f t="shared" si="125"/>
        <x:v>2671.9153327497061</x:v>
      </x:c>
      <x:c r="M533" s="14">
        <x:f t="shared" si="134"/>
        <x:v>2616.3044676336835</x:v>
      </x:c>
      <x:c r="N533" s="14">
        <x:f t="shared" si="126"/>
        <x:v>2671.9153327497061</x:v>
      </x:c>
      <x:c r="O533" s="13" t="n">
        <x:f>Arrivals!I533</x:f>
        <x:v>1.3611022006073221</x:v>
      </x:c>
      <x:c r="P533" s="14">
        <x:f t="shared" si="127"/>
        <x:v>2673.2764349503136</x:v>
      </x:c>
      <x:c r="Q533" s="14">
        <x:f t="shared" si="128"/>
        <x:v>25.381102200607529</x:v>
      </x:c>
      <x:c r="R533" s="14">
        <x:f t="shared" si="129"/>
        <x:v>0</x:v>
      </x:c>
      <x:c r="S533" s="14">
        <x:f t="shared" si="130"/>
        <x:v>0</x:v>
      </x:c>
      <x:c r="T533" s="14">
        <x:f t="shared" si="131"/>
        <x:v>0</x:v>
      </x:c>
      <x:c r="U533" s="14">
        <x:f t="shared" si="132"/>
        <x:v>0</x:v>
      </x:c>
      <x:c r="V533" t="str">
        <x:f>IF(MOD(C533-Settings!$B$32,Settings!$B$33)&lt;Settings!$B$30,"Up","Down")</x:f>
        <x:v>Up</x:v>
      </x:c>
      <x:c r="W533" s="15" t="n">
        <x:f>IF(OR(E533&gt;Settings!$B$30,Q533&gt;Settings!$B$37),0,1)</x:f>
        <x:v>1</x:v>
      </x:c>
      <x:c r="X533" s="15" t="n">
        <x:f>IF(AND(W533=1,Q533&lt;=Settings!$B$36),1,0)</x:f>
        <x:v>1</x:v>
      </x:c>
    </x:row>
    <x:row r="534">
      <x:c r="A534">
        <x:v>5</x:v>
      </x:c>
      <x:c r="B534">
        <x:v>49</x:v>
      </x:c>
      <x:c r="C534" s="13" t="n">
        <x:f>Arrivals!F534</x:f>
        <x:v>2759.9981404123564</x:v>
      </x:c>
      <x:c r="D534" s="13" t="n">
        <x:f>Arrivals!K534</x:f>
        <x:v>300</x:v>
      </x:c>
      <x:c r="E534" s="14" t="n">
        <x:f>D534*8/Settings!$B$28+Settings!$B$29</x:f>
        <x:v>24.02</x:v>
      </x:c>
      <x:c r="F534" s="14">
        <x:f t="shared" si="122"/>
        <x:v>2759.9981404123564</x:v>
      </x:c>
      <x:c r="G534" s="14">
        <x:f t="shared" si="133"/>
        <x:v>2671.9153327497061</x:v>
      </x:c>
      <x:c r="H534" s="14">
        <x:f t="shared" si="123"/>
        <x:v>2759.9981404123564</x:v>
      </x:c>
      <x:c r="I534" s="14" t="n">
        <x:f>MOD(H534-Settings!$B$32,Settings!$B$33)</x:f>
        <x:v>599.9981404123564</x:v>
      </x:c>
      <x:c r="J534" s="14" t="n">
        <x:f>IF(I534&lt;Settings!$B$30,IF(Settings!$B$30-I534&gt;=E534,H534,H534+(Settings!$B$30-I534)+Settings!$B$31),H534+(Settings!$B$33-I534))</x:f>
        <x:v>2880</x:v>
      </x:c>
      <x:c r="K534" s="14">
        <x:f t="shared" si="124"/>
        <x:v>2904.02</x:v>
      </x:c>
      <x:c r="L534" s="14">
        <x:f t="shared" si="125"/>
        <x:v>2904.02</x:v>
      </x:c>
      <x:c r="M534" s="14">
        <x:f t="shared" si="134"/>
        <x:v>2673.2764349503136</x:v>
      </x:c>
      <x:c r="N534" s="14">
        <x:f t="shared" si="126"/>
        <x:v>2904.02</x:v>
      </x:c>
      <x:c r="O534" s="13" t="n">
        <x:f>Arrivals!I534</x:f>
        <x:v>3.3951039058837726</x:v>
      </x:c>
      <x:c r="P534" s="14">
        <x:f t="shared" si="127"/>
        <x:v>2907.4151039058838</x:v>
      </x:c>
      <x:c r="Q534" s="14">
        <x:f t="shared" si="128"/>
        <x:v>147.41696349352742</x:v>
      </x:c>
      <x:c r="R534" s="14">
        <x:f t="shared" si="129"/>
        <x:v>0</x:v>
      </x:c>
      <x:c r="S534" s="14">
        <x:f t="shared" si="130"/>
        <x:v>120.00185958764359</x:v>
      </x:c>
      <x:c r="T534" s="14">
        <x:f t="shared" si="131"/>
        <x:v>0</x:v>
      </x:c>
      <x:c r="U534" s="14">
        <x:f t="shared" si="132"/>
        <x:v>120.00185958764359</x:v>
      </x:c>
      <x:c r="V534" t="str">
        <x:f>IF(MOD(C534-Settings!$B$32,Settings!$B$33)&lt;Settings!$B$30,"Up","Down")</x:f>
        <x:v>Up</x:v>
      </x:c>
      <x:c r="W534" s="15" t="n">
        <x:f>IF(OR(E534&gt;Settings!$B$30,Q534&gt;Settings!$B$37),0,1)</x:f>
        <x:v>1</x:v>
      </x:c>
      <x:c r="X534" s="15" t="n">
        <x:f>IF(AND(W534=1,Q534&lt;=Settings!$B$36),1,0)</x:f>
        <x:v>0</x:v>
      </x:c>
    </x:row>
    <x:row r="535">
      <x:c r="A535">
        <x:v>5</x:v>
      </x:c>
      <x:c r="B535">
        <x:v>50</x:v>
      </x:c>
      <x:c r="C535" s="13" t="n">
        <x:f>Arrivals!F535</x:f>
        <x:v>2795.2355977179645</x:v>
      </x:c>
      <x:c r="D535" s="13" t="n">
        <x:f>Arrivals!K535</x:f>
        <x:v>300</x:v>
      </x:c>
      <x:c r="E535" s="14" t="n">
        <x:f>D535*8/Settings!$B$28+Settings!$B$29</x:f>
        <x:v>24.02</x:v>
      </x:c>
      <x:c r="F535" s="14">
        <x:f t="shared" si="122"/>
        <x:v>2795.2355977179645</x:v>
      </x:c>
      <x:c r="G535" s="14">
        <x:f t="shared" si="133"/>
        <x:v>2904.02</x:v>
      </x:c>
      <x:c r="H535" s="14">
        <x:f t="shared" si="123"/>
        <x:v>2904.02</x:v>
      </x:c>
      <x:c r="I535" s="14" t="n">
        <x:f>MOD(H535-Settings!$B$32,Settings!$B$33)</x:f>
        <x:v>24.019999999999982</x:v>
      </x:c>
      <x:c r="J535" s="14" t="n">
        <x:f>IF(I535&lt;Settings!$B$30,IF(Settings!$B$30-I535&gt;=E535,H535,H535+(Settings!$B$30-I535)+Settings!$B$31),H535+(Settings!$B$33-I535))</x:f>
        <x:v>2904.02</x:v>
      </x:c>
      <x:c r="K535" s="14">
        <x:f t="shared" si="124"/>
        <x:v>2928.04</x:v>
      </x:c>
      <x:c r="L535" s="14">
        <x:f t="shared" si="125"/>
        <x:v>2928.04</x:v>
      </x:c>
      <x:c r="M535" s="14">
        <x:f t="shared" si="134"/>
        <x:v>2907.4151039058838</x:v>
      </x:c>
      <x:c r="N535" s="14">
        <x:f t="shared" si="126"/>
        <x:v>2928.04</x:v>
      </x:c>
      <x:c r="O535" s="13" t="n">
        <x:f>Arrivals!I535</x:f>
        <x:v>4.075568802895607</x:v>
      </x:c>
      <x:c r="P535" s="14">
        <x:f t="shared" si="127"/>
        <x:v>2932.1155688028957</x:v>
      </x:c>
      <x:c r="Q535" s="14">
        <x:f t="shared" si="128"/>
        <x:v>136.87997108493119</x:v>
      </x:c>
      <x:c r="R535" s="14">
        <x:f t="shared" si="129"/>
        <x:v>108.78440228203544</x:v>
      </x:c>
      <x:c r="S535" s="14">
        <x:f t="shared" si="130"/>
        <x:v>0</x:v>
      </x:c>
      <x:c r="T535" s="14">
        <x:f t="shared" si="131"/>
        <x:v>0</x:v>
      </x:c>
      <x:c r="U535" s="14">
        <x:f t="shared" si="132"/>
        <x:v>108.78440228203544</x:v>
      </x:c>
      <x:c r="V535" t="str">
        <x:f>IF(MOD(C535-Settings!$B$32,Settings!$B$33)&lt;Settings!$B$30,"Up","Down")</x:f>
        <x:v>Down</x:v>
      </x:c>
      <x:c r="W535" s="15" t="n">
        <x:f>IF(OR(E535&gt;Settings!$B$30,Q535&gt;Settings!$B$37),0,1)</x:f>
        <x:v>1</x:v>
      </x:c>
      <x:c r="X535" s="15" t="n">
        <x:f>IF(AND(W535=1,Q535&lt;=Settings!$B$36),1,0)</x:f>
        <x:v>0</x:v>
      </x:c>
    </x:row>
    <x:row r="536">
      <x:c r="A536">
        <x:v>5</x:v>
      </x:c>
      <x:c r="B536">
        <x:v>51</x:v>
      </x:c>
      <x:c r="C536" s="13" t="n">
        <x:f>Arrivals!F536</x:f>
        <x:v>2804.8511975764027</x:v>
      </x:c>
      <x:c r="D536" s="13" t="n">
        <x:f>Arrivals!K536</x:f>
        <x:v>300</x:v>
      </x:c>
      <x:c r="E536" s="14" t="n">
        <x:f>D536*8/Settings!$B$28+Settings!$B$29</x:f>
        <x:v>24.02</x:v>
      </x:c>
      <x:c r="F536" s="14">
        <x:f t="shared" si="122"/>
        <x:v>2804.8511975764027</x:v>
      </x:c>
      <x:c r="G536" s="14">
        <x:f t="shared" si="133"/>
        <x:v>2928.04</x:v>
      </x:c>
      <x:c r="H536" s="14">
        <x:f t="shared" si="123"/>
        <x:v>2928.04</x:v>
      </x:c>
      <x:c r="I536" s="14" t="n">
        <x:f>MOD(H536-Settings!$B$32,Settings!$B$33)</x:f>
        <x:v>48.039999999999964</x:v>
      </x:c>
      <x:c r="J536" s="14" t="n">
        <x:f>IF(I536&lt;Settings!$B$30,IF(Settings!$B$30-I536&gt;=E536,H536,H536+(Settings!$B$30-I536)+Settings!$B$31),H536+(Settings!$B$33-I536))</x:f>
        <x:v>2928.04</x:v>
      </x:c>
      <x:c r="K536" s="14">
        <x:f t="shared" si="124"/>
        <x:v>2952.06</x:v>
      </x:c>
      <x:c r="L536" s="14">
        <x:f t="shared" si="125"/>
        <x:v>2952.06</x:v>
      </x:c>
      <x:c r="M536" s="14">
        <x:f t="shared" si="134"/>
        <x:v>2932.1155688028957</x:v>
      </x:c>
      <x:c r="N536" s="14">
        <x:f t="shared" si="126"/>
        <x:v>2952.06</x:v>
      </x:c>
      <x:c r="O536" s="13" t="n">
        <x:f>Arrivals!I536</x:f>
        <x:v>5.763536237401538</x:v>
      </x:c>
      <x:c r="P536" s="14">
        <x:f t="shared" si="127"/>
        <x:v>2957.8235362374016</x:v>
      </x:c>
      <x:c r="Q536" s="14">
        <x:f t="shared" si="128"/>
        <x:v>152.97233866099896</x:v>
      </x:c>
      <x:c r="R536" s="14">
        <x:f t="shared" si="129"/>
        <x:v>123.18880242359728</x:v>
      </x:c>
      <x:c r="S536" s="14">
        <x:f t="shared" si="130"/>
        <x:v>0</x:v>
      </x:c>
      <x:c r="T536" s="14">
        <x:f t="shared" si="131"/>
        <x:v>0</x:v>
      </x:c>
      <x:c r="U536" s="14">
        <x:f t="shared" si="132"/>
        <x:v>123.18880242359728</x:v>
      </x:c>
      <x:c r="V536" t="str">
        <x:f>IF(MOD(C536-Settings!$B$32,Settings!$B$33)&lt;Settings!$B$30,"Up","Down")</x:f>
        <x:v>Down</x:v>
      </x:c>
      <x:c r="W536" s="15" t="n">
        <x:f>IF(OR(E536&gt;Settings!$B$30,Q536&gt;Settings!$B$37),0,1)</x:f>
        <x:v>1</x:v>
      </x:c>
      <x:c r="X536" s="15" t="n">
        <x:f>IF(AND(W536=1,Q536&lt;=Settings!$B$36),1,0)</x:f>
        <x:v>0</x:v>
      </x:c>
    </x:row>
    <x:row r="537">
      <x:c r="A537">
        <x:v>5</x:v>
      </x:c>
      <x:c r="B537">
        <x:v>52</x:v>
      </x:c>
      <x:c r="C537" s="13" t="n">
        <x:f>Arrivals!F537</x:f>
        <x:v>2886.263718600789</x:v>
      </x:c>
      <x:c r="D537" s="13" t="n">
        <x:f>Arrivals!K537</x:f>
        <x:v>300</x:v>
      </x:c>
      <x:c r="E537" s="14" t="n">
        <x:f>D537*8/Settings!$B$28+Settings!$B$29</x:f>
        <x:v>24.02</x:v>
      </x:c>
      <x:c r="F537" s="14">
        <x:f t="shared" si="122"/>
        <x:v>2886.2637186007892</x:v>
      </x:c>
      <x:c r="G537" s="14">
        <x:f t="shared" si="133"/>
        <x:v>2952.06</x:v>
      </x:c>
      <x:c r="H537" s="14">
        <x:f t="shared" si="123"/>
        <x:v>2952.06</x:v>
      </x:c>
      <x:c r="I537" s="14" t="n">
        <x:f>MOD(H537-Settings!$B$32,Settings!$B$33)</x:f>
        <x:v>72.05999999999995</x:v>
      </x:c>
      <x:c r="J537" s="14" t="n">
        <x:f>IF(I537&lt;Settings!$B$30,IF(Settings!$B$30-I537&gt;=E537,H537,H537+(Settings!$B$30-I537)+Settings!$B$31),H537+(Settings!$B$33-I537))</x:f>
        <x:v>2952.06</x:v>
      </x:c>
      <x:c r="K537" s="14">
        <x:f t="shared" si="124"/>
        <x:v>2976.08</x:v>
      </x:c>
      <x:c r="L537" s="14">
        <x:f t="shared" si="125"/>
        <x:v>2976.08</x:v>
      </x:c>
      <x:c r="M537" s="14">
        <x:f t="shared" si="134"/>
        <x:v>2957.8235362374016</x:v>
      </x:c>
      <x:c r="N537" s="14">
        <x:f t="shared" si="126"/>
        <x:v>2976.08</x:v>
      </x:c>
      <x:c r="O537" s="13" t="n">
        <x:f>Arrivals!I537</x:f>
        <x:v>2.5695741224954163</x:v>
      </x:c>
      <x:c r="P537" s="14">
        <x:f t="shared" si="127"/>
        <x:v>2978.6495741224953</x:v>
      </x:c>
      <x:c r="Q537" s="14">
        <x:f t="shared" si="128"/>
        <x:v>92.385855521706162</x:v>
      </x:c>
      <x:c r="R537" s="14">
        <x:f t="shared" si="129"/>
        <x:v>65.796281399210784</x:v>
      </x:c>
      <x:c r="S537" s="14">
        <x:f t="shared" si="130"/>
        <x:v>0</x:v>
      </x:c>
      <x:c r="T537" s="14">
        <x:f t="shared" si="131"/>
        <x:v>0</x:v>
      </x:c>
      <x:c r="U537" s="14">
        <x:f t="shared" si="132"/>
        <x:v>65.796281399210784</x:v>
      </x:c>
      <x:c r="V537" t="str">
        <x:f>IF(MOD(C537-Settings!$B$32,Settings!$B$33)&lt;Settings!$B$30,"Up","Down")</x:f>
        <x:v>Up</x:v>
      </x:c>
      <x:c r="W537" s="15" t="n">
        <x:f>IF(OR(E537&gt;Settings!$B$30,Q537&gt;Settings!$B$37),0,1)</x:f>
        <x:v>1</x:v>
      </x:c>
      <x:c r="X537" s="15" t="n">
        <x:f>IF(AND(W537=1,Q537&lt;=Settings!$B$36),1,0)</x:f>
        <x:v>1</x:v>
      </x:c>
    </x:row>
    <x:row r="538">
      <x:c r="A538">
        <x:v>5</x:v>
      </x:c>
      <x:c r="B538">
        <x:v>53</x:v>
      </x:c>
      <x:c r="C538" s="13" t="n">
        <x:f>Arrivals!F538</x:f>
        <x:v>2983.568876441019</x:v>
      </x:c>
      <x:c r="D538" s="13" t="n">
        <x:f>Arrivals!K538</x:f>
        <x:v>300</x:v>
      </x:c>
      <x:c r="E538" s="14" t="n">
        <x:f>D538*8/Settings!$B$28+Settings!$B$29</x:f>
        <x:v>24.02</x:v>
      </x:c>
      <x:c r="F538" s="14">
        <x:f t="shared" si="122"/>
        <x:v>2983.5688764410188</x:v>
      </x:c>
      <x:c r="G538" s="14">
        <x:f t="shared" si="133"/>
        <x:v>2976.08</x:v>
      </x:c>
      <x:c r="H538" s="14">
        <x:f t="shared" si="123"/>
        <x:v>2983.5688764410188</x:v>
      </x:c>
      <x:c r="I538" s="14" t="n">
        <x:f>MOD(H538-Settings!$B$32,Settings!$B$33)</x:f>
        <x:v>103.5688764410188</x:v>
      </x:c>
      <x:c r="J538" s="14" t="n">
        <x:f>IF(I538&lt;Settings!$B$30,IF(Settings!$B$30-I538&gt;=E538,H538,H538+(Settings!$B$30-I538)+Settings!$B$31),H538+(Settings!$B$33-I538))</x:f>
        <x:v>2983.568876441019</x:v>
      </x:c>
      <x:c r="K538" s="14">
        <x:f t="shared" si="124"/>
        <x:v>3007.5888764410188</x:v>
      </x:c>
      <x:c r="L538" s="14">
        <x:f t="shared" si="125"/>
        <x:v>3007.5888764410188</x:v>
      </x:c>
      <x:c r="M538" s="14">
        <x:f t="shared" si="134"/>
        <x:v>2978.6495741224953</x:v>
      </x:c>
      <x:c r="N538" s="14">
        <x:f t="shared" si="126"/>
        <x:v>3007.5888764410188</x:v>
      </x:c>
      <x:c r="O538" s="13" t="n">
        <x:f>Arrivals!I538</x:f>
        <x:v>16.255976307647405</x:v>
      </x:c>
      <x:c r="P538" s="14">
        <x:f t="shared" si="127"/>
        <x:v>3023.8448527486662</x:v>
      </x:c>
      <x:c r="Q538" s="14">
        <x:f t="shared" si="128"/>
        <x:v>40.275976307647397</x:v>
      </x:c>
      <x:c r="R538" s="14">
        <x:f t="shared" si="129"/>
        <x:v>0</x:v>
      </x:c>
      <x:c r="S538" s="14">
        <x:f t="shared" si="130"/>
        <x:v>0</x:v>
      </x:c>
      <x:c r="T538" s="14">
        <x:f t="shared" si="131"/>
        <x:v>0</x:v>
      </x:c>
      <x:c r="U538" s="14">
        <x:f t="shared" si="132"/>
        <x:v>0</x:v>
      </x:c>
      <x:c r="V538" t="str">
        <x:f>IF(MOD(C538-Settings!$B$32,Settings!$B$33)&lt;Settings!$B$30,"Up","Down")</x:f>
        <x:v>Up</x:v>
      </x:c>
      <x:c r="W538" s="15" t="n">
        <x:f>IF(OR(E538&gt;Settings!$B$30,Q538&gt;Settings!$B$37),0,1)</x:f>
        <x:v>1</x:v>
      </x:c>
      <x:c r="X538" s="15" t="n">
        <x:f>IF(AND(W538=1,Q538&lt;=Settings!$B$36),1,0)</x:f>
        <x:v>1</x:v>
      </x:c>
    </x:row>
    <x:row r="539">
      <x:c r="A539">
        <x:v>5</x:v>
      </x:c>
      <x:c r="B539">
        <x:v>54</x:v>
      </x:c>
      <x:c r="C539" s="13" t="n">
        <x:f>Arrivals!F539</x:f>
        <x:v>3064.590913664352</x:v>
      </x:c>
      <x:c r="D539" s="13" t="n">
        <x:f>Arrivals!K539</x:f>
        <x:v>300</x:v>
      </x:c>
      <x:c r="E539" s="14" t="n">
        <x:f>D539*8/Settings!$B$28+Settings!$B$29</x:f>
        <x:v>24.02</x:v>
      </x:c>
      <x:c r="F539" s="14">
        <x:f t="shared" si="122"/>
        <x:v>3064.5909136643518</x:v>
      </x:c>
      <x:c r="G539" s="14">
        <x:f t="shared" si="133"/>
        <x:v>3007.5888764410188</x:v>
      </x:c>
      <x:c r="H539" s="14">
        <x:f t="shared" si="123"/>
        <x:v>3064.5909136643518</x:v>
      </x:c>
      <x:c r="I539" s="14" t="n">
        <x:f>MOD(H539-Settings!$B$32,Settings!$B$33)</x:f>
        <x:v>184.59091366435177</x:v>
      </x:c>
      <x:c r="J539" s="14" t="n">
        <x:f>IF(I539&lt;Settings!$B$30,IF(Settings!$B$30-I539&gt;=E539,H539,H539+(Settings!$B$30-I539)+Settings!$B$31),H539+(Settings!$B$33-I539))</x:f>
        <x:v>3064.590913664352</x:v>
      </x:c>
      <x:c r="K539" s="14">
        <x:f t="shared" si="124"/>
        <x:v>3088.6109136643518</x:v>
      </x:c>
      <x:c r="L539" s="14">
        <x:f t="shared" si="125"/>
        <x:v>3088.6109136643518</x:v>
      </x:c>
      <x:c r="M539" s="14">
        <x:f t="shared" si="134"/>
        <x:v>3023.8448527486662</x:v>
      </x:c>
      <x:c r="N539" s="14">
        <x:f t="shared" si="126"/>
        <x:v>3088.6109136643518</x:v>
      </x:c>
      <x:c r="O539" s="13" t="n">
        <x:f>Arrivals!I539</x:f>
        <x:v>1.1578084817881038</x:v>
      </x:c>
      <x:c r="P539" s="14">
        <x:f t="shared" si="127"/>
        <x:v>3089.7687221461397</x:v>
      </x:c>
      <x:c r="Q539" s="14">
        <x:f t="shared" si="128"/>
        <x:v>25.177808481787906</x:v>
      </x:c>
      <x:c r="R539" s="14">
        <x:f t="shared" si="129"/>
        <x:v>0</x:v>
      </x:c>
      <x:c r="S539" s="14">
        <x:f t="shared" si="130"/>
        <x:v>0</x:v>
      </x:c>
      <x:c r="T539" s="14">
        <x:f t="shared" si="131"/>
        <x:v>0</x:v>
      </x:c>
      <x:c r="U539" s="14">
        <x:f t="shared" si="132"/>
        <x:v>0</x:v>
      </x:c>
      <x:c r="V539" t="str">
        <x:f>IF(MOD(C539-Settings!$B$32,Settings!$B$33)&lt;Settings!$B$30,"Up","Down")</x:f>
        <x:v>Up</x:v>
      </x:c>
      <x:c r="W539" s="15" t="n">
        <x:f>IF(OR(E539&gt;Settings!$B$30,Q539&gt;Settings!$B$37),0,1)</x:f>
        <x:v>1</x:v>
      </x:c>
      <x:c r="X539" s="15" t="n">
        <x:f>IF(AND(W539=1,Q539&lt;=Settings!$B$36),1,0)</x:f>
        <x:v>1</x:v>
      </x:c>
    </x:row>
    <x:row r="540">
      <x:c r="A540">
        <x:v>5</x:v>
      </x:c>
      <x:c r="B540">
        <x:v>55</x:v>
      </x:c>
      <x:c r="C540" s="13" t="n">
        <x:f>Arrivals!F540</x:f>
        <x:v>3112.3594012506737</x:v>
      </x:c>
      <x:c r="D540" s="13" t="n">
        <x:f>Arrivals!K540</x:f>
        <x:v>300</x:v>
      </x:c>
      <x:c r="E540" s="14" t="n">
        <x:f>D540*8/Settings!$B$28+Settings!$B$29</x:f>
        <x:v>24.02</x:v>
      </x:c>
      <x:c r="F540" s="14">
        <x:f t="shared" si="122"/>
        <x:v>3112.3594012506737</x:v>
      </x:c>
      <x:c r="G540" s="14">
        <x:f t="shared" si="133"/>
        <x:v>3088.6109136643518</x:v>
      </x:c>
      <x:c r="H540" s="14">
        <x:f t="shared" si="123"/>
        <x:v>3112.3594012506737</x:v>
      </x:c>
      <x:c r="I540" s="14" t="n">
        <x:f>MOD(H540-Settings!$B$32,Settings!$B$33)</x:f>
        <x:v>232.35940125067373</x:v>
      </x:c>
      <x:c r="J540" s="14" t="n">
        <x:f>IF(I540&lt;Settings!$B$30,IF(Settings!$B$30-I540&gt;=E540,H540,H540+(Settings!$B$30-I540)+Settings!$B$31),H540+(Settings!$B$33-I540))</x:f>
        <x:v>3112.3594012506737</x:v>
      </x:c>
      <x:c r="K540" s="14">
        <x:f t="shared" si="124"/>
        <x:v>3136.3794012506737</x:v>
      </x:c>
      <x:c r="L540" s="14">
        <x:f t="shared" si="125"/>
        <x:v>3136.3794012506737</x:v>
      </x:c>
      <x:c r="M540" s="14">
        <x:f t="shared" si="134"/>
        <x:v>3089.7687221461397</x:v>
      </x:c>
      <x:c r="N540" s="14">
        <x:f t="shared" si="126"/>
        <x:v>3136.3794012506737</x:v>
      </x:c>
      <x:c r="O540" s="13" t="n">
        <x:f>Arrivals!I540</x:f>
        <x:v>0.1723088632541691</x:v>
      </x:c>
      <x:c r="P540" s="14">
        <x:f t="shared" si="127"/>
        <x:v>3136.551710113928</x:v>
      </x:c>
      <x:c r="Q540" s="14">
        <x:f t="shared" si="128"/>
        <x:v>24.192308863254311</x:v>
      </x:c>
      <x:c r="R540" s="14">
        <x:f t="shared" si="129"/>
        <x:v>0</x:v>
      </x:c>
      <x:c r="S540" s="14">
        <x:f t="shared" si="130"/>
        <x:v>0</x:v>
      </x:c>
      <x:c r="T540" s="14">
        <x:f t="shared" si="131"/>
        <x:v>0</x:v>
      </x:c>
      <x:c r="U540" s="14">
        <x:f t="shared" si="132"/>
        <x:v>0</x:v>
      </x:c>
      <x:c r="V540" t="str">
        <x:f>IF(MOD(C540-Settings!$B$32,Settings!$B$33)&lt;Settings!$B$30,"Up","Down")</x:f>
        <x:v>Up</x:v>
      </x:c>
      <x:c r="W540" s="15" t="n">
        <x:f>IF(OR(E540&gt;Settings!$B$30,Q540&gt;Settings!$B$37),0,1)</x:f>
        <x:v>1</x:v>
      </x:c>
      <x:c r="X540" s="15" t="n">
        <x:f>IF(AND(W540=1,Q540&lt;=Settings!$B$36),1,0)</x:f>
        <x:v>1</x:v>
      </x:c>
    </x:row>
    <x:row r="541">
      <x:c r="A541">
        <x:v>5</x:v>
      </x:c>
      <x:c r="B541">
        <x:v>56</x:v>
      </x:c>
      <x:c r="C541" s="13" t="n">
        <x:f>Arrivals!F541</x:f>
        <x:v>3274.193845429578</x:v>
      </x:c>
      <x:c r="D541" s="13" t="n">
        <x:f>Arrivals!K541</x:f>
        <x:v>300</x:v>
      </x:c>
      <x:c r="E541" s="14" t="n">
        <x:f>D541*8/Settings!$B$28+Settings!$B$29</x:f>
        <x:v>24.02</x:v>
      </x:c>
      <x:c r="F541" s="14">
        <x:f t="shared" si="122"/>
        <x:v>3274.1938454295778</x:v>
      </x:c>
      <x:c r="G541" s="14">
        <x:f t="shared" si="133"/>
        <x:v>3136.3794012506737</x:v>
      </x:c>
      <x:c r="H541" s="14">
        <x:f t="shared" si="123"/>
        <x:v>3274.1938454295778</x:v>
      </x:c>
      <x:c r="I541" s="14" t="n">
        <x:f>MOD(H541-Settings!$B$32,Settings!$B$33)</x:f>
        <x:v>394.1938454295778</x:v>
      </x:c>
      <x:c r="J541" s="14" t="n">
        <x:f>IF(I541&lt;Settings!$B$30,IF(Settings!$B$30-I541&gt;=E541,H541,H541+(Settings!$B$30-I541)+Settings!$B$31),H541+(Settings!$B$33-I541))</x:f>
        <x:v>3274.193845429578</x:v>
      </x:c>
      <x:c r="K541" s="14">
        <x:f t="shared" si="124"/>
        <x:v>3298.2138454295778</x:v>
      </x:c>
      <x:c r="L541" s="14">
        <x:f t="shared" si="125"/>
        <x:v>3298.2138454295778</x:v>
      </x:c>
      <x:c r="M541" s="14">
        <x:f t="shared" si="134"/>
        <x:v>3136.551710113928</x:v>
      </x:c>
      <x:c r="N541" s="14">
        <x:f t="shared" si="126"/>
        <x:v>3298.2138454295778</x:v>
      </x:c>
      <x:c r="O541" s="13" t="n">
        <x:f>Arrivals!I541</x:f>
        <x:v>3.9378945098870326</x:v>
      </x:c>
      <x:c r="P541" s="14">
        <x:f t="shared" si="127"/>
        <x:v>3302.1517399394647</x:v>
      </x:c>
      <x:c r="Q541" s="14">
        <x:f t="shared" si="128"/>
        <x:v>27.957894509886955</x:v>
      </x:c>
      <x:c r="R541" s="14">
        <x:f t="shared" si="129"/>
        <x:v>0</x:v>
      </x:c>
      <x:c r="S541" s="14">
        <x:f t="shared" si="130"/>
        <x:v>0</x:v>
      </x:c>
      <x:c r="T541" s="14">
        <x:f t="shared" si="131"/>
        <x:v>0</x:v>
      </x:c>
      <x:c r="U541" s="14">
        <x:f t="shared" si="132"/>
        <x:v>0</x:v>
      </x:c>
      <x:c r="V541" t="str">
        <x:f>IF(MOD(C541-Settings!$B$32,Settings!$B$33)&lt;Settings!$B$30,"Up","Down")</x:f>
        <x:v>Up</x:v>
      </x:c>
      <x:c r="W541" s="15" t="n">
        <x:f>IF(OR(E541&gt;Settings!$B$30,Q541&gt;Settings!$B$37),0,1)</x:f>
        <x:v>1</x:v>
      </x:c>
      <x:c r="X541" s="15" t="n">
        <x:f>IF(AND(W541=1,Q541&lt;=Settings!$B$36),1,0)</x:f>
        <x:v>1</x:v>
      </x:c>
    </x:row>
    <x:row r="542">
      <x:c r="A542">
        <x:v>5</x:v>
      </x:c>
      <x:c r="B542">
        <x:v>57</x:v>
      </x:c>
      <x:c r="C542" s="13" t="n">
        <x:f>Arrivals!F542</x:f>
        <x:v>3300.596460924069</x:v>
      </x:c>
      <x:c r="D542" s="13" t="n">
        <x:f>Arrivals!K542</x:f>
        <x:v>300</x:v>
      </x:c>
      <x:c r="E542" s="14" t="n">
        <x:f>D542*8/Settings!$B$28+Settings!$B$29</x:f>
        <x:v>24.02</x:v>
      </x:c>
      <x:c r="F542" s="14">
        <x:f t="shared" si="122"/>
        <x:v>3300.5964609240691</x:v>
      </x:c>
      <x:c r="G542" s="14">
        <x:f t="shared" si="133"/>
        <x:v>3298.2138454295778</x:v>
      </x:c>
      <x:c r="H542" s="14">
        <x:f t="shared" si="123"/>
        <x:v>3300.5964609240691</x:v>
      </x:c>
      <x:c r="I542" s="14" t="n">
        <x:f>MOD(H542-Settings!$B$32,Settings!$B$33)</x:f>
        <x:v>420.5964609240691</x:v>
      </x:c>
      <x:c r="J542" s="14" t="n">
        <x:f>IF(I542&lt;Settings!$B$30,IF(Settings!$B$30-I542&gt;=E542,H542,H542+(Settings!$B$30-I542)+Settings!$B$31),H542+(Settings!$B$33-I542))</x:f>
        <x:v>3300.596460924069</x:v>
      </x:c>
      <x:c r="K542" s="14">
        <x:f t="shared" si="124"/>
        <x:v>3324.6164609240691</x:v>
      </x:c>
      <x:c r="L542" s="14">
        <x:f t="shared" si="125"/>
        <x:v>3324.6164609240691</x:v>
      </x:c>
      <x:c r="M542" s="14">
        <x:f t="shared" si="134"/>
        <x:v>3302.1517399394647</x:v>
      </x:c>
      <x:c r="N542" s="14">
        <x:f t="shared" si="126"/>
        <x:v>3324.6164609240691</x:v>
      </x:c>
      <x:c r="O542" s="13" t="n">
        <x:f>Arrivals!I542</x:f>
        <x:v>1.4399923033845312</x:v>
      </x:c>
      <x:c r="P542" s="14">
        <x:f t="shared" si="127"/>
        <x:v>3326.0564532274534</x:v>
      </x:c>
      <x:c r="Q542" s="14">
        <x:f t="shared" si="128"/>
        <x:v>25.459992303384297</x:v>
      </x:c>
      <x:c r="R542" s="14">
        <x:f t="shared" si="129"/>
        <x:v>0</x:v>
      </x:c>
      <x:c r="S542" s="14">
        <x:f t="shared" si="130"/>
        <x:v>0</x:v>
      </x:c>
      <x:c r="T542" s="14">
        <x:f t="shared" si="131"/>
        <x:v>0</x:v>
      </x:c>
      <x:c r="U542" s="14">
        <x:f t="shared" si="132"/>
        <x:v>0</x:v>
      </x:c>
      <x:c r="V542" t="str">
        <x:f>IF(MOD(C542-Settings!$B$32,Settings!$B$33)&lt;Settings!$B$30,"Up","Down")</x:f>
        <x:v>Up</x:v>
      </x:c>
      <x:c r="W542" s="15" t="n">
        <x:f>IF(OR(E542&gt;Settings!$B$30,Q542&gt;Settings!$B$37),0,1)</x:f>
        <x:v>1</x:v>
      </x:c>
      <x:c r="X542" s="15" t="n">
        <x:f>IF(AND(W542=1,Q542&lt;=Settings!$B$36),1,0)</x:f>
        <x:v>1</x:v>
      </x:c>
    </x:row>
    <x:row r="543">
      <x:c r="A543">
        <x:v>5</x:v>
      </x:c>
      <x:c r="B543">
        <x:v>58</x:v>
      </x:c>
      <x:c r="C543" s="13" t="n">
        <x:f>Arrivals!F543</x:f>
        <x:v>3310.468405246917</x:v>
      </x:c>
      <x:c r="D543" s="13" t="n">
        <x:f>Arrivals!K543</x:f>
        <x:v>300</x:v>
      </x:c>
      <x:c r="E543" s="14" t="n">
        <x:f>D543*8/Settings!$B$28+Settings!$B$29</x:f>
        <x:v>24.02</x:v>
      </x:c>
      <x:c r="F543" s="14">
        <x:f t="shared" si="122"/>
        <x:v>3310.468405246917</x:v>
      </x:c>
      <x:c r="G543" s="14">
        <x:f t="shared" si="133"/>
        <x:v>3324.6164609240691</x:v>
      </x:c>
      <x:c r="H543" s="14">
        <x:f t="shared" si="123"/>
        <x:v>3324.6164609240691</x:v>
      </x:c>
      <x:c r="I543" s="14" t="n">
        <x:f>MOD(H543-Settings!$B$32,Settings!$B$33)</x:f>
        <x:v>444.6164609240691</x:v>
      </x:c>
      <x:c r="J543" s="14" t="n">
        <x:f>IF(I543&lt;Settings!$B$30,IF(Settings!$B$30-I543&gt;=E543,H543,H543+(Settings!$B$30-I543)+Settings!$B$31),H543+(Settings!$B$33-I543))</x:f>
        <x:v>3324.616460924069</x:v>
      </x:c>
      <x:c r="K543" s="14">
        <x:f t="shared" si="124"/>
        <x:v>3348.6364609240691</x:v>
      </x:c>
      <x:c r="L543" s="14">
        <x:f t="shared" si="125"/>
        <x:v>3348.6364609240691</x:v>
      </x:c>
      <x:c r="M543" s="14">
        <x:f t="shared" si="134"/>
        <x:v>3326.0564532274534</x:v>
      </x:c>
      <x:c r="N543" s="14">
        <x:f t="shared" si="126"/>
        <x:v>3348.6364609240691</x:v>
      </x:c>
      <x:c r="O543" s="13" t="n">
        <x:f>Arrivals!I543</x:f>
        <x:v>0.5636070713256321</x:v>
      </x:c>
      <x:c r="P543" s="14">
        <x:f t="shared" si="127"/>
        <x:v>3349.2000679953949</x:v>
      </x:c>
      <x:c r="Q543" s="14">
        <x:f t="shared" si="128"/>
        <x:v>38.731662748477902</x:v>
      </x:c>
      <x:c r="R543" s="14">
        <x:f t="shared" si="129"/>
        <x:v>14.148055677152115</x:v>
      </x:c>
      <x:c r="S543" s="14">
        <x:f t="shared" si="130"/>
        <x:v>0</x:v>
      </x:c>
      <x:c r="T543" s="14">
        <x:f t="shared" si="131"/>
        <x:v>0</x:v>
      </x:c>
      <x:c r="U543" s="14">
        <x:f t="shared" si="132"/>
        <x:v>14.148055677152115</x:v>
      </x:c>
      <x:c r="V543" t="str">
        <x:f>IF(MOD(C543-Settings!$B$32,Settings!$B$33)&lt;Settings!$B$30,"Up","Down")</x:f>
        <x:v>Up</x:v>
      </x:c>
      <x:c r="W543" s="15" t="n">
        <x:f>IF(OR(E543&gt;Settings!$B$30,Q543&gt;Settings!$B$37),0,1)</x:f>
        <x:v>1</x:v>
      </x:c>
      <x:c r="X543" s="15" t="n">
        <x:f>IF(AND(W543=1,Q543&lt;=Settings!$B$36),1,0)</x:f>
        <x:v>1</x:v>
      </x:c>
    </x:row>
    <x:row r="544">
      <x:c r="A544">
        <x:v>5</x:v>
      </x:c>
      <x:c r="B544">
        <x:v>59</x:v>
      </x:c>
      <x:c r="C544" s="13" t="n">
        <x:f>Arrivals!F544</x:f>
        <x:v>3402.8287011287584</x:v>
      </x:c>
      <x:c r="D544" s="13" t="n">
        <x:f>Arrivals!K544</x:f>
        <x:v>300</x:v>
      </x:c>
      <x:c r="E544" s="14" t="n">
        <x:f>D544*8/Settings!$B$28+Settings!$B$29</x:f>
        <x:v>24.02</x:v>
      </x:c>
      <x:c r="F544" s="14">
        <x:f t="shared" si="122"/>
        <x:v>3402.8287011287584</x:v>
      </x:c>
      <x:c r="G544" s="14">
        <x:f t="shared" si="133"/>
        <x:v>3348.6364609240691</x:v>
      </x:c>
      <x:c r="H544" s="14">
        <x:f t="shared" si="123"/>
        <x:v>3402.8287011287584</x:v>
      </x:c>
      <x:c r="I544" s="14" t="n">
        <x:f>MOD(H544-Settings!$B$32,Settings!$B$33)</x:f>
        <x:v>522.8287011287584</x:v>
      </x:c>
      <x:c r="J544" s="14" t="n">
        <x:f>IF(I544&lt;Settings!$B$30,IF(Settings!$B$30-I544&gt;=E544,H544,H544+(Settings!$B$30-I544)+Settings!$B$31),H544+(Settings!$B$33-I544))</x:f>
        <x:v>3402.8287011287584</x:v>
      </x:c>
      <x:c r="K544" s="14">
        <x:f t="shared" si="124"/>
        <x:v>3426.8487011287584</x:v>
      </x:c>
      <x:c r="L544" s="14">
        <x:f t="shared" si="125"/>
        <x:v>3426.8487011287584</x:v>
      </x:c>
      <x:c r="M544" s="14">
        <x:f t="shared" si="134"/>
        <x:v>3349.2000679953949</x:v>
      </x:c>
      <x:c r="N544" s="14">
        <x:f t="shared" si="126"/>
        <x:v>3426.8487011287584</x:v>
      </x:c>
      <x:c r="O544" s="13" t="n">
        <x:f>Arrivals!I544</x:f>
        <x:v>8.045707898906876</x:v>
      </x:c>
      <x:c r="P544" s="14">
        <x:f t="shared" si="127"/>
        <x:v>3434.8944090276655</x:v>
      </x:c>
      <x:c r="Q544" s="14">
        <x:f t="shared" si="128"/>
        <x:v>32.065707898907021</x:v>
      </x:c>
      <x:c r="R544" s="14">
        <x:f t="shared" si="129"/>
        <x:v>0</x:v>
      </x:c>
      <x:c r="S544" s="14">
        <x:f t="shared" si="130"/>
        <x:v>0</x:v>
      </x:c>
      <x:c r="T544" s="14">
        <x:f t="shared" si="131"/>
        <x:v>0</x:v>
      </x:c>
      <x:c r="U544" s="14">
        <x:f t="shared" si="132"/>
        <x:v>0</x:v>
      </x:c>
      <x:c r="V544" t="str">
        <x:f>IF(MOD(C544-Settings!$B$32,Settings!$B$33)&lt;Settings!$B$30,"Up","Down")</x:f>
        <x:v>Up</x:v>
      </x:c>
      <x:c r="W544" s="15" t="n">
        <x:f>IF(OR(E544&gt;Settings!$B$30,Q544&gt;Settings!$B$37),0,1)</x:f>
        <x:v>1</x:v>
      </x:c>
      <x:c r="X544" s="15" t="n">
        <x:f>IF(AND(W544=1,Q544&lt;=Settings!$B$36),1,0)</x:f>
        <x:v>1</x:v>
      </x:c>
    </x:row>
    <x:row r="545">
      <x:c r="A545">
        <x:v>5</x:v>
      </x:c>
      <x:c r="B545">
        <x:v>60</x:v>
      </x:c>
      <x:c r="C545" s="13" t="n">
        <x:f>Arrivals!F545</x:f>
        <x:v>3445.8429734754236</x:v>
      </x:c>
      <x:c r="D545" s="13" t="n">
        <x:f>Arrivals!K545</x:f>
        <x:v>300</x:v>
      </x:c>
      <x:c r="E545" s="14" t="n">
        <x:f>D545*8/Settings!$B$28+Settings!$B$29</x:f>
        <x:v>24.02</x:v>
      </x:c>
      <x:c r="F545" s="14">
        <x:f t="shared" si="122"/>
        <x:v>3445.8429734754236</x:v>
      </x:c>
      <x:c r="G545" s="14">
        <x:f t="shared" si="133"/>
        <x:v>3426.8487011287584</x:v>
      </x:c>
      <x:c r="H545" s="14">
        <x:f t="shared" si="123"/>
        <x:v>3445.8429734754236</x:v>
      </x:c>
      <x:c r="I545" s="14" t="n">
        <x:f>MOD(H545-Settings!$B$32,Settings!$B$33)</x:f>
        <x:v>565.8429734754236</x:v>
      </x:c>
      <x:c r="J545" s="14" t="n">
        <x:f>IF(I545&lt;Settings!$B$30,IF(Settings!$B$30-I545&gt;=E545,H545,H545+(Settings!$B$30-I545)+Settings!$B$31),H545+(Settings!$B$33-I545))</x:f>
        <x:v>3445.8429734754236</x:v>
      </x:c>
      <x:c r="K545" s="14">
        <x:f t="shared" si="124"/>
        <x:v>3469.8629734754236</x:v>
      </x:c>
      <x:c r="L545" s="14">
        <x:f t="shared" si="125"/>
        <x:v>3469.8629734754236</x:v>
      </x:c>
      <x:c r="M545" s="14">
        <x:f t="shared" si="134"/>
        <x:v>3434.8944090276655</x:v>
      </x:c>
      <x:c r="N545" s="14">
        <x:f t="shared" si="126"/>
        <x:v>3469.8629734754236</x:v>
      </x:c>
      <x:c r="O545" s="13" t="n">
        <x:f>Arrivals!I545</x:f>
        <x:v>1.2235229361372257</x:v>
      </x:c>
      <x:c r="P545" s="14">
        <x:f t="shared" si="127"/>
        <x:v>3471.0864964115608</x:v>
      </x:c>
      <x:c r="Q545" s="14">
        <x:f t="shared" si="128"/>
        <x:v>25.243522936137197</x:v>
      </x:c>
      <x:c r="R545" s="14">
        <x:f t="shared" si="129"/>
        <x:v>0</x:v>
      </x:c>
      <x:c r="S545" s="14">
        <x:f t="shared" si="130"/>
        <x:v>0</x:v>
      </x:c>
      <x:c r="T545" s="14">
        <x:f t="shared" si="131"/>
        <x:v>0</x:v>
      </x:c>
      <x:c r="U545" s="14">
        <x:f t="shared" si="132"/>
        <x:v>0</x:v>
      </x:c>
      <x:c r="V545" t="str">
        <x:f>IF(MOD(C545-Settings!$B$32,Settings!$B$33)&lt;Settings!$B$30,"Up","Down")</x:f>
        <x:v>Up</x:v>
      </x:c>
      <x:c r="W545" s="15" t="n">
        <x:f>IF(OR(E545&gt;Settings!$B$30,Q545&gt;Settings!$B$37),0,1)</x:f>
        <x:v>1</x:v>
      </x:c>
      <x:c r="X545" s="15" t="n">
        <x:f>IF(AND(W545=1,Q545&lt;=Settings!$B$36),1,0)</x:f>
        <x:v>1</x:v>
      </x:c>
    </x:row>
    <x:row r="546">
      <x:c r="A546">
        <x:v>5</x:v>
      </x:c>
      <x:c r="B546">
        <x:v>61</x:v>
      </x:c>
      <x:c r="C546" s="13" t="n">
        <x:f>Arrivals!F546</x:f>
        <x:v>3540.088734079984</x:v>
      </x:c>
      <x:c r="D546" s="13" t="n">
        <x:f>Arrivals!K546</x:f>
        <x:v>300</x:v>
      </x:c>
      <x:c r="E546" s="14" t="n">
        <x:f>D546*8/Settings!$B$28+Settings!$B$29</x:f>
        <x:v>24.02</x:v>
      </x:c>
      <x:c r="F546" s="14">
        <x:f t="shared" si="122"/>
        <x:v>3540.0887340799841</x:v>
      </x:c>
      <x:c r="G546" s="14">
        <x:f t="shared" si="133"/>
        <x:v>3469.8629734754236</x:v>
      </x:c>
      <x:c r="H546" s="14">
        <x:f t="shared" si="123"/>
        <x:v>3540.0887340799841</x:v>
      </x:c>
      <x:c r="I546" s="14" t="n">
        <x:f>MOD(H546-Settings!$B$32,Settings!$B$33)</x:f>
        <x:v>660.0887340799841</x:v>
      </x:c>
      <x:c r="J546" s="14" t="n">
        <x:f>IF(I546&lt;Settings!$B$30,IF(Settings!$B$30-I546&gt;=E546,H546,H546+(Settings!$B$30-I546)+Settings!$B$31),H546+(Settings!$B$33-I546))</x:f>
        <x:v>3600</x:v>
      </x:c>
      <x:c r="K546" s="14">
        <x:f t="shared" si="124"/>
        <x:v>3624.02</x:v>
      </x:c>
      <x:c r="L546" s="14">
        <x:f t="shared" si="125"/>
        <x:v>3624.02</x:v>
      </x:c>
      <x:c r="M546" s="14">
        <x:f t="shared" si="134"/>
        <x:v>3471.0864964115608</x:v>
      </x:c>
      <x:c r="N546" s="14">
        <x:f t="shared" si="126"/>
        <x:v>3624.02</x:v>
      </x:c>
      <x:c r="O546" s="13" t="n">
        <x:f>Arrivals!I546</x:f>
        <x:v>0.3071333690735446</x:v>
      </x:c>
      <x:c r="P546" s="14">
        <x:f t="shared" si="127"/>
        <x:v>3624.3271333690736</x:v>
      </x:c>
      <x:c r="Q546" s="14">
        <x:f t="shared" si="128"/>
        <x:v>84.238399289089557</x:v>
      </x:c>
      <x:c r="R546" s="14">
        <x:f t="shared" si="129"/>
        <x:v>0</x:v>
      </x:c>
      <x:c r="S546" s="14">
        <x:f t="shared" si="130"/>
        <x:v>59.911265920015921</x:v>
      </x:c>
      <x:c r="T546" s="14">
        <x:f t="shared" si="131"/>
        <x:v>0</x:v>
      </x:c>
      <x:c r="U546" s="14">
        <x:f t="shared" si="132"/>
        <x:v>59.911265920015921</x:v>
      </x:c>
      <x:c r="V546" t="str">
        <x:f>IF(MOD(C546-Settings!$B$32,Settings!$B$33)&lt;Settings!$B$30,"Up","Down")</x:f>
        <x:v>Down</x:v>
      </x:c>
      <x:c r="W546" s="15" t="n">
        <x:f>IF(OR(E546&gt;Settings!$B$30,Q546&gt;Settings!$B$37),0,1)</x:f>
        <x:v>1</x:v>
      </x:c>
      <x:c r="X546" s="15" t="n">
        <x:f>IF(AND(W546=1,Q546&lt;=Settings!$B$36),1,0)</x:f>
        <x:v>1</x:v>
      </x:c>
    </x:row>
    <x:row r="547">
      <x:c r="A547">
        <x:v>5</x:v>
      </x:c>
      <x:c r="B547">
        <x:v>62</x:v>
      </x:c>
      <x:c r="C547" s="13" t="n">
        <x:f>Arrivals!F547</x:f>
        <x:v>3543.1910103365035</x:v>
      </x:c>
      <x:c r="D547" s="13" t="n">
        <x:f>Arrivals!K547</x:f>
        <x:v>300</x:v>
      </x:c>
      <x:c r="E547" s="14" t="n">
        <x:f>D547*8/Settings!$B$28+Settings!$B$29</x:f>
        <x:v>24.02</x:v>
      </x:c>
      <x:c r="F547" s="14">
        <x:f t="shared" si="122"/>
        <x:v>3543.1910103365035</x:v>
      </x:c>
      <x:c r="G547" s="14">
        <x:f t="shared" si="133"/>
        <x:v>3624.02</x:v>
      </x:c>
      <x:c r="H547" s="14">
        <x:f t="shared" si="123"/>
        <x:v>3624.02</x:v>
      </x:c>
      <x:c r="I547" s="14" t="n">
        <x:f>MOD(H547-Settings!$B$32,Settings!$B$33)</x:f>
        <x:v>24.019999999999982</x:v>
      </x:c>
      <x:c r="J547" s="14" t="n">
        <x:f>IF(I547&lt;Settings!$B$30,IF(Settings!$B$30-I547&gt;=E547,H547,H547+(Settings!$B$30-I547)+Settings!$B$31),H547+(Settings!$B$33-I547))</x:f>
        <x:v>3624.02</x:v>
      </x:c>
      <x:c r="K547" s="14">
        <x:f t="shared" si="124"/>
        <x:v>3648.04</x:v>
      </x:c>
      <x:c r="L547" s="14">
        <x:f t="shared" si="125"/>
        <x:v>3648.04</x:v>
      </x:c>
      <x:c r="M547" s="14">
        <x:f t="shared" si="134"/>
        <x:v>3624.3271333690736</x:v>
      </x:c>
      <x:c r="N547" s="14">
        <x:f t="shared" si="126"/>
        <x:v>3648.04</x:v>
      </x:c>
      <x:c r="O547" s="13" t="n">
        <x:f>Arrivals!I547</x:f>
        <x:v>0.8794003569693436</x:v>
      </x:c>
      <x:c r="P547" s="14">
        <x:f t="shared" si="127"/>
        <x:v>3648.9194003569692</x:v>
      </x:c>
      <x:c r="Q547" s="14">
        <x:f t="shared" si="128"/>
        <x:v>105.72839002046567</x:v>
      </x:c>
      <x:c r="R547" s="14">
        <x:f t="shared" si="129"/>
        <x:v>80.828989663496486</x:v>
      </x:c>
      <x:c r="S547" s="14">
        <x:f t="shared" si="130"/>
        <x:v>0</x:v>
      </x:c>
      <x:c r="T547" s="14">
        <x:f t="shared" si="131"/>
        <x:v>0</x:v>
      </x:c>
      <x:c r="U547" s="14">
        <x:f t="shared" si="132"/>
        <x:v>80.828989663496486</x:v>
      </x:c>
      <x:c r="V547" t="str">
        <x:f>IF(MOD(C547-Settings!$B$32,Settings!$B$33)&lt;Settings!$B$30,"Up","Down")</x:f>
        <x:v>Down</x:v>
      </x:c>
      <x:c r="W547" s="15" t="n">
        <x:f>IF(OR(E547&gt;Settings!$B$30,Q547&gt;Settings!$B$37),0,1)</x:f>
        <x:v>1</x:v>
      </x:c>
      <x:c r="X547" s="15" t="n">
        <x:f>IF(AND(W547=1,Q547&lt;=Settings!$B$36),1,0)</x:f>
        <x:v>1</x:v>
      </x:c>
    </x:row>
    <x:row r="548">
      <x:c r="A548">
        <x:v>5</x:v>
      </x:c>
      <x:c r="B548">
        <x:v>63</x:v>
      </x:c>
      <x:c r="C548" s="13" t="n">
        <x:f>Arrivals!F548</x:f>
        <x:v>3691.7292407685154</x:v>
      </x:c>
      <x:c r="D548" s="13" t="n">
        <x:f>Arrivals!K548</x:f>
        <x:v>300</x:v>
      </x:c>
      <x:c r="E548" s="14" t="n">
        <x:f>D548*8/Settings!$B$28+Settings!$B$29</x:f>
        <x:v>24.02</x:v>
      </x:c>
      <x:c r="F548" s="14">
        <x:f t="shared" si="122"/>
        <x:v>3691.7292407685154</x:v>
      </x:c>
      <x:c r="G548" s="14">
        <x:f t="shared" si="133"/>
        <x:v>3648.04</x:v>
      </x:c>
      <x:c r="H548" s="14">
        <x:f t="shared" si="123"/>
        <x:v>3691.7292407685154</x:v>
      </x:c>
      <x:c r="I548" s="14" t="n">
        <x:f>MOD(H548-Settings!$B$32,Settings!$B$33)</x:f>
        <x:v>91.72924076851541</x:v>
      </x:c>
      <x:c r="J548" s="14" t="n">
        <x:f>IF(I548&lt;Settings!$B$30,IF(Settings!$B$30-I548&gt;=E548,H548,H548+(Settings!$B$30-I548)+Settings!$B$31),H548+(Settings!$B$33-I548))</x:f>
        <x:v>3691.7292407685154</x:v>
      </x:c>
      <x:c r="K548" s="14">
        <x:f t="shared" si="124"/>
        <x:v>3715.7492407685154</x:v>
      </x:c>
      <x:c r="L548" s="14">
        <x:f t="shared" si="125"/>
        <x:v>3715.7492407685154</x:v>
      </x:c>
      <x:c r="M548" s="14">
        <x:f t="shared" si="134"/>
        <x:v>3648.9194003569692</x:v>
      </x:c>
      <x:c r="N548" s="14">
        <x:f t="shared" si="126"/>
        <x:v>3715.7492407685154</x:v>
      </x:c>
      <x:c r="O548" s="13" t="n">
        <x:f>Arrivals!I548</x:f>
        <x:v>0.18176708619730786</x:v>
      </x:c>
      <x:c r="P548" s="14">
        <x:f t="shared" si="127"/>
        <x:v>3715.9310078547128</x:v>
      </x:c>
      <x:c r="Q548" s="14">
        <x:f t="shared" si="128"/>
        <x:v>24.201767086197378</x:v>
      </x:c>
      <x:c r="R548" s="14">
        <x:f t="shared" si="129"/>
        <x:v>0</x:v>
      </x:c>
      <x:c r="S548" s="14">
        <x:f t="shared" si="130"/>
        <x:v>0</x:v>
      </x:c>
      <x:c r="T548" s="14">
        <x:f t="shared" si="131"/>
        <x:v>0</x:v>
      </x:c>
      <x:c r="U548" s="14">
        <x:f t="shared" si="132"/>
        <x:v>0</x:v>
      </x:c>
      <x:c r="V548" t="str">
        <x:f>IF(MOD(C548-Settings!$B$32,Settings!$B$33)&lt;Settings!$B$30,"Up","Down")</x:f>
        <x:v>Up</x:v>
      </x:c>
      <x:c r="W548" s="15" t="n">
        <x:f>IF(OR(E548&gt;Settings!$B$30,Q548&gt;Settings!$B$37),0,1)</x:f>
        <x:v>1</x:v>
      </x:c>
      <x:c r="X548" s="15" t="n">
        <x:f>IF(AND(W548=1,Q548&lt;=Settings!$B$36),1,0)</x:f>
        <x:v>1</x:v>
      </x:c>
    </x:row>
    <x:row r="549">
      <x:c r="A549">
        <x:v>5</x:v>
      </x:c>
      <x:c r="B549">
        <x:v>64</x:v>
      </x:c>
      <x:c r="C549" s="13" t="n">
        <x:f>Arrivals!F549</x:f>
        <x:v>3719.798613401694</x:v>
      </x:c>
      <x:c r="D549" s="13" t="n">
        <x:f>Arrivals!K549</x:f>
        <x:v>300</x:v>
      </x:c>
      <x:c r="E549" s="14" t="n">
        <x:f>D549*8/Settings!$B$28+Settings!$B$29</x:f>
        <x:v>24.02</x:v>
      </x:c>
      <x:c r="F549" s="14">
        <x:f t="shared" si="122"/>
        <x:v>3719.7986134016942</x:v>
      </x:c>
      <x:c r="G549" s="14">
        <x:f t="shared" si="133"/>
        <x:v>3715.7492407685154</x:v>
      </x:c>
      <x:c r="H549" s="14">
        <x:f t="shared" si="123"/>
        <x:v>3719.7986134016942</x:v>
      </x:c>
      <x:c r="I549" s="14" t="n">
        <x:f>MOD(H549-Settings!$B$32,Settings!$B$33)</x:f>
        <x:v>119.79861340169418</x:v>
      </x:c>
      <x:c r="J549" s="14" t="n">
        <x:f>IF(I549&lt;Settings!$B$30,IF(Settings!$B$30-I549&gt;=E549,H549,H549+(Settings!$B$30-I549)+Settings!$B$31),H549+(Settings!$B$33-I549))</x:f>
        <x:v>3719.798613401694</x:v>
      </x:c>
      <x:c r="K549" s="14">
        <x:f t="shared" si="124"/>
        <x:v>3743.8186134016942</x:v>
      </x:c>
      <x:c r="L549" s="14">
        <x:f t="shared" si="125"/>
        <x:v>3743.8186134016942</x:v>
      </x:c>
      <x:c r="M549" s="14">
        <x:f t="shared" si="134"/>
        <x:v>3715.9310078547128</x:v>
      </x:c>
      <x:c r="N549" s="14">
        <x:f t="shared" si="126"/>
        <x:v>3743.8186134016942</x:v>
      </x:c>
      <x:c r="O549" s="13" t="n">
        <x:f>Arrivals!I549</x:f>
        <x:v>4.163985555247715</x:v>
      </x:c>
      <x:c r="P549" s="14">
        <x:f t="shared" si="127"/>
        <x:v>3747.9825989569417</x:v>
      </x:c>
      <x:c r="Q549" s="14">
        <x:f t="shared" si="128"/>
        <x:v>28.183985555247546</x:v>
      </x:c>
      <x:c r="R549" s="14">
        <x:f t="shared" si="129"/>
        <x:v>0</x:v>
      </x:c>
      <x:c r="S549" s="14">
        <x:f t="shared" si="130"/>
        <x:v>0</x:v>
      </x:c>
      <x:c r="T549" s="14">
        <x:f t="shared" si="131"/>
        <x:v>0</x:v>
      </x:c>
      <x:c r="U549" s="14">
        <x:f t="shared" si="132"/>
        <x:v>0</x:v>
      </x:c>
      <x:c r="V549" t="str">
        <x:f>IF(MOD(C549-Settings!$B$32,Settings!$B$33)&lt;Settings!$B$30,"Up","Down")</x:f>
        <x:v>Up</x:v>
      </x:c>
      <x:c r="W549" s="15" t="n">
        <x:f>IF(OR(E549&gt;Settings!$B$30,Q549&gt;Settings!$B$37),0,1)</x:f>
        <x:v>1</x:v>
      </x:c>
      <x:c r="X549" s="15" t="n">
        <x:f>IF(AND(W549=1,Q549&lt;=Settings!$B$36),1,0)</x:f>
        <x:v>1</x:v>
      </x:c>
    </x:row>
    <x:row r="550">
      <x:c r="A550">
        <x:v>5</x:v>
      </x:c>
      <x:c r="B550">
        <x:v>65</x:v>
      </x:c>
      <x:c r="C550" s="13" t="n">
        <x:f>Arrivals!F550</x:f>
        <x:v>3790.568509138712</x:v>
      </x:c>
      <x:c r="D550" s="13" t="n">
        <x:f>Arrivals!K550</x:f>
        <x:v>300</x:v>
      </x:c>
      <x:c r="E550" s="14" t="n">
        <x:f>D550*8/Settings!$B$28+Settings!$B$29</x:f>
        <x:v>24.02</x:v>
      </x:c>
      <x:c r="F550" s="14">
        <x:f t="shared" si="122"/>
        <x:v>3790.5685091387122</x:v>
      </x:c>
      <x:c r="G550" s="14">
        <x:f t="shared" si="133"/>
        <x:v>3743.8186134016942</x:v>
      </x:c>
      <x:c r="H550" s="14">
        <x:f t="shared" si="123"/>
        <x:v>3790.5685091387122</x:v>
      </x:c>
      <x:c r="I550" s="14" t="n">
        <x:f>MOD(H550-Settings!$B$32,Settings!$B$33)</x:f>
        <x:v>190.56850913871222</x:v>
      </x:c>
      <x:c r="J550" s="14" t="n">
        <x:f>IF(I550&lt;Settings!$B$30,IF(Settings!$B$30-I550&gt;=E550,H550,H550+(Settings!$B$30-I550)+Settings!$B$31),H550+(Settings!$B$33-I550))</x:f>
        <x:v>3790.568509138712</x:v>
      </x:c>
      <x:c r="K550" s="14">
        <x:f t="shared" si="124"/>
        <x:v>3814.5885091387122</x:v>
      </x:c>
      <x:c r="L550" s="14">
        <x:f t="shared" si="125"/>
        <x:v>3814.5885091387122</x:v>
      </x:c>
      <x:c r="M550" s="14">
        <x:f t="shared" si="134"/>
        <x:v>3747.9825989569417</x:v>
      </x:c>
      <x:c r="N550" s="14">
        <x:f t="shared" si="126"/>
        <x:v>3814.5885091387122</x:v>
      </x:c>
      <x:c r="O550" s="13" t="n">
        <x:f>Arrivals!I550</x:f>
        <x:v>2.0651821303688034</x:v>
      </x:c>
      <x:c r="P550" s="14">
        <x:f t="shared" si="127"/>
        <x:v>3816.6536912690808</x:v>
      </x:c>
      <x:c r="Q550" s="14">
        <x:f t="shared" si="128"/>
        <x:v>26.085182130368594</x:v>
      </x:c>
      <x:c r="R550" s="14">
        <x:f t="shared" si="129"/>
        <x:v>0</x:v>
      </x:c>
      <x:c r="S550" s="14">
        <x:f t="shared" si="130"/>
        <x:v>0</x:v>
      </x:c>
      <x:c r="T550" s="14">
        <x:f t="shared" si="131"/>
        <x:v>0</x:v>
      </x:c>
      <x:c r="U550" s="14">
        <x:f t="shared" si="132"/>
        <x:v>0</x:v>
      </x:c>
      <x:c r="V550" t="str">
        <x:f>IF(MOD(C550-Settings!$B$32,Settings!$B$33)&lt;Settings!$B$30,"Up","Down")</x:f>
        <x:v>Up</x:v>
      </x:c>
      <x:c r="W550" s="15" t="n">
        <x:f>IF(OR(E550&gt;Settings!$B$30,Q550&gt;Settings!$B$37),0,1)</x:f>
        <x:v>1</x:v>
      </x:c>
      <x:c r="X550" s="15" t="n">
        <x:f>IF(AND(W550=1,Q550&lt;=Settings!$B$36),1,0)</x:f>
        <x:v>1</x:v>
      </x:c>
    </x:row>
    <x:row r="551">
      <x:c r="A551">
        <x:v>5</x:v>
      </x:c>
      <x:c r="B551">
        <x:v>66</x:v>
      </x:c>
      <x:c r="C551" s="13" t="n">
        <x:f>Arrivals!F551</x:f>
        <x:v>4010.475875436116</x:v>
      </x:c>
      <x:c r="D551" s="13" t="n">
        <x:f>Arrivals!K551</x:f>
        <x:v>300</x:v>
      </x:c>
      <x:c r="E551" s="14" t="n">
        <x:f>D551*8/Settings!$B$28+Settings!$B$29</x:f>
        <x:v>24.02</x:v>
      </x:c>
      <x:c r="F551" s="14">
        <x:f t="shared" si="122"/>
        <x:v>4010.475875436116</x:v>
      </x:c>
      <x:c r="G551" s="14" t="n">
        <x:f t="shared" ref="G551:G582" si="135">K550</x:f>
        <x:v>3814.588509138712</x:v>
      </x:c>
      <x:c r="H551" s="14">
        <x:f t="shared" si="123"/>
        <x:v>4010.475875436116</x:v>
      </x:c>
      <x:c r="I551" s="14" t="n">
        <x:f>MOD(H551-Settings!$B$32,Settings!$B$33)</x:f>
        <x:v>410.475875436116</x:v>
      </x:c>
      <x:c r="J551" s="14" t="n">
        <x:f>IF(I551&lt;Settings!$B$30,IF(Settings!$B$30-I551&gt;=E551,H551,H551+(Settings!$B$30-I551)+Settings!$B$31),H551+(Settings!$B$33-I551))</x:f>
        <x:v>4010.475875436116</x:v>
      </x:c>
      <x:c r="K551" s="14">
        <x:f t="shared" si="124"/>
        <x:v>4034.495875436116</x:v>
      </x:c>
      <x:c r="L551" s="14">
        <x:f t="shared" si="125"/>
        <x:v>4034.495875436116</x:v>
      </x:c>
      <x:c r="M551" s="14" t="n">
        <x:f t="shared" ref="M551:M582" si="136">P550</x:f>
        <x:v>3816.653691269081</x:v>
      </x:c>
      <x:c r="N551" s="14">
        <x:f t="shared" si="126"/>
        <x:v>4034.495875436116</x:v>
      </x:c>
      <x:c r="O551" s="13" t="n">
        <x:f>Arrivals!I551</x:f>
        <x:v>6.62339637964912</x:v>
      </x:c>
      <x:c r="P551" s="14">
        <x:f t="shared" si="127"/>
        <x:v>4041.1192718157649</x:v>
      </x:c>
      <x:c r="Q551" s="14">
        <x:f t="shared" si="128"/>
        <x:v>30.643396379648948</x:v>
      </x:c>
      <x:c r="R551" s="14">
        <x:f t="shared" si="129"/>
        <x:v>0</x:v>
      </x:c>
      <x:c r="S551" s="14">
        <x:f t="shared" si="130"/>
        <x:v>0</x:v>
      </x:c>
      <x:c r="T551" s="14">
        <x:f t="shared" si="131"/>
        <x:v>0</x:v>
      </x:c>
      <x:c r="U551" s="14">
        <x:f t="shared" si="132"/>
        <x:v>0</x:v>
      </x:c>
      <x:c r="V551" t="str">
        <x:f>IF(MOD(C551-Settings!$B$32,Settings!$B$33)&lt;Settings!$B$30,"Up","Down")</x:f>
        <x:v>Up</x:v>
      </x:c>
      <x:c r="W551" s="15" t="n">
        <x:f>IF(OR(E551&gt;Settings!$B$30,Q551&gt;Settings!$B$37),0,1)</x:f>
        <x:v>1</x:v>
      </x:c>
      <x:c r="X551" s="15" t="n">
        <x:f>IF(AND(W551=1,Q551&lt;=Settings!$B$36),1,0)</x:f>
        <x:v>1</x:v>
      </x:c>
    </x:row>
    <x:row r="552">
      <x:c r="A552">
        <x:v>5</x:v>
      </x:c>
      <x:c r="B552">
        <x:v>67</x:v>
      </x:c>
      <x:c r="C552" s="13" t="n">
        <x:f>Arrivals!F552</x:f>
        <x:v>4087.613364639971</x:v>
      </x:c>
      <x:c r="D552" s="13" t="n">
        <x:f>Arrivals!K552</x:f>
        <x:v>300</x:v>
      </x:c>
      <x:c r="E552" s="14" t="n">
        <x:f>D552*8/Settings!$B$28+Settings!$B$29</x:f>
        <x:v>24.02</x:v>
      </x:c>
      <x:c r="F552" s="14">
        <x:f t="shared" si="122"/>
        <x:v>4087.6133646399712</x:v>
      </x:c>
      <x:c r="G552" s="14">
        <x:f t="shared" si="135"/>
        <x:v>4034.495875436116</x:v>
      </x:c>
      <x:c r="H552" s="14">
        <x:f t="shared" si="123"/>
        <x:v>4087.6133646399712</x:v>
      </x:c>
      <x:c r="I552" s="14" t="n">
        <x:f>MOD(H552-Settings!$B$32,Settings!$B$33)</x:f>
        <x:v>487.6133646399712</x:v>
      </x:c>
      <x:c r="J552" s="14" t="n">
        <x:f>IF(I552&lt;Settings!$B$30,IF(Settings!$B$30-I552&gt;=E552,H552,H552+(Settings!$B$30-I552)+Settings!$B$31),H552+(Settings!$B$33-I552))</x:f>
        <x:v>4087.613364639971</x:v>
      </x:c>
      <x:c r="K552" s="14">
        <x:f t="shared" si="124"/>
        <x:v>4111.6333646399717</x:v>
      </x:c>
      <x:c r="L552" s="14">
        <x:f t="shared" si="125"/>
        <x:v>4111.6333646399717</x:v>
      </x:c>
      <x:c r="M552" s="14">
        <x:f t="shared" si="136"/>
        <x:v>4041.1192718157649</x:v>
      </x:c>
      <x:c r="N552" s="14">
        <x:f t="shared" si="126"/>
        <x:v>4111.6333646399717</x:v>
      </x:c>
      <x:c r="O552" s="13" t="n">
        <x:f>Arrivals!I552</x:f>
        <x:v>0.17032346071372986</x:v>
      </x:c>
      <x:c r="P552" s="14">
        <x:f t="shared" si="127"/>
        <x:v>4111.8036881006856</x:v>
      </x:c>
      <x:c r="Q552" s="14">
        <x:f t="shared" si="128"/>
        <x:v>24.190323460714353</x:v>
      </x:c>
      <x:c r="R552" s="14">
        <x:f t="shared" si="129"/>
        <x:v>0</x:v>
      </x:c>
      <x:c r="S552" s="14">
        <x:f t="shared" si="130"/>
        <x:v>0</x:v>
      </x:c>
      <x:c r="T552" s="14">
        <x:f t="shared" si="131"/>
        <x:v>0</x:v>
      </x:c>
      <x:c r="U552" s="14">
        <x:f t="shared" si="132"/>
        <x:v>0</x:v>
      </x:c>
      <x:c r="V552" t="str">
        <x:f>IF(MOD(C552-Settings!$B$32,Settings!$B$33)&lt;Settings!$B$30,"Up","Down")</x:f>
        <x:v>Up</x:v>
      </x:c>
      <x:c r="W552" s="15" t="n">
        <x:f>IF(OR(E552&gt;Settings!$B$30,Q552&gt;Settings!$B$37),0,1)</x:f>
        <x:v>1</x:v>
      </x:c>
      <x:c r="X552" s="15" t="n">
        <x:f>IF(AND(W552=1,Q552&lt;=Settings!$B$36),1,0)</x:f>
        <x:v>1</x:v>
      </x:c>
    </x:row>
    <x:row r="553">
      <x:c r="A553">
        <x:v>5</x:v>
      </x:c>
      <x:c r="B553">
        <x:v>68</x:v>
      </x:c>
      <x:c r="C553" s="13" t="n">
        <x:f>Arrivals!F553</x:f>
        <x:v>4103.9170303243145</x:v>
      </x:c>
      <x:c r="D553" s="13" t="n">
        <x:f>Arrivals!K553</x:f>
        <x:v>300</x:v>
      </x:c>
      <x:c r="E553" s="14" t="n">
        <x:f>D553*8/Settings!$B$28+Settings!$B$29</x:f>
        <x:v>24.02</x:v>
      </x:c>
      <x:c r="F553" s="14">
        <x:f t="shared" si="122"/>
        <x:v>4103.9170303243145</x:v>
      </x:c>
      <x:c r="G553" s="14">
        <x:f t="shared" si="135"/>
        <x:v>4111.6333646399717</x:v>
      </x:c>
      <x:c r="H553" s="14">
        <x:f t="shared" si="123"/>
        <x:v>4111.6333646399717</x:v>
      </x:c>
      <x:c r="I553" s="14" t="n">
        <x:f>MOD(H553-Settings!$B$32,Settings!$B$33)</x:f>
        <x:v>511.63336463997166</x:v>
      </x:c>
      <x:c r="J553" s="14" t="n">
        <x:f>IF(I553&lt;Settings!$B$30,IF(Settings!$B$30-I553&gt;=E553,H553,H553+(Settings!$B$30-I553)+Settings!$B$31),H553+(Settings!$B$33-I553))</x:f>
        <x:v>4111.633364639972</x:v>
      </x:c>
      <x:c r="K553" s="14">
        <x:f t="shared" si="124"/>
        <x:v>4135.6533646399721</x:v>
      </x:c>
      <x:c r="L553" s="14">
        <x:f t="shared" si="125"/>
        <x:v>4135.6533646399721</x:v>
      </x:c>
      <x:c r="M553" s="14">
        <x:f t="shared" si="136"/>
        <x:v>4111.8036881006856</x:v>
      </x:c>
      <x:c r="N553" s="14">
        <x:f t="shared" si="126"/>
        <x:v>4135.6533646399721</x:v>
      </x:c>
      <x:c r="O553" s="13" t="n">
        <x:f>Arrivals!I553</x:f>
        <x:v>4.01986288214747</x:v>
      </x:c>
      <x:c r="P553" s="14">
        <x:f t="shared" si="127"/>
        <x:v>4139.6732275221193</x:v>
      </x:c>
      <x:c r="Q553" s="14">
        <x:f t="shared" si="128"/>
        <x:v>35.756197197804795</x:v>
      </x:c>
      <x:c r="R553" s="14">
        <x:f t="shared" si="129"/>
        <x:v>7.71633431565715</x:v>
      </x:c>
      <x:c r="S553" s="14">
        <x:f t="shared" si="130"/>
        <x:v>0</x:v>
      </x:c>
      <x:c r="T553" s="14">
        <x:f t="shared" si="131"/>
        <x:v>0</x:v>
      </x:c>
      <x:c r="U553" s="14">
        <x:f t="shared" si="132"/>
        <x:v>7.71633431565715</x:v>
      </x:c>
      <x:c r="V553" t="str">
        <x:f>IF(MOD(C553-Settings!$B$32,Settings!$B$33)&lt;Settings!$B$30,"Up","Down")</x:f>
        <x:v>Up</x:v>
      </x:c>
      <x:c r="W553" s="15" t="n">
        <x:f>IF(OR(E553&gt;Settings!$B$30,Q553&gt;Settings!$B$37),0,1)</x:f>
        <x:v>1</x:v>
      </x:c>
      <x:c r="X553" s="15" t="n">
        <x:f>IF(AND(W553=1,Q553&lt;=Settings!$B$36),1,0)</x:f>
        <x:v>1</x:v>
      </x:c>
    </x:row>
    <x:row r="554">
      <x:c r="A554">
        <x:v>5</x:v>
      </x:c>
      <x:c r="B554">
        <x:v>69</x:v>
      </x:c>
      <x:c r="C554" s="13" t="n">
        <x:f>Arrivals!F554</x:f>
        <x:v>4105.687977301098</x:v>
      </x:c>
      <x:c r="D554" s="13" t="n">
        <x:f>Arrivals!K554</x:f>
        <x:v>300</x:v>
      </x:c>
      <x:c r="E554" s="14" t="n">
        <x:f>D554*8/Settings!$B$28+Settings!$B$29</x:f>
        <x:v>24.02</x:v>
      </x:c>
      <x:c r="F554" s="14">
        <x:f t="shared" si="122"/>
        <x:v>4105.6879773010978</x:v>
      </x:c>
      <x:c r="G554" s="14">
        <x:f t="shared" si="135"/>
        <x:v>4135.6533646399721</x:v>
      </x:c>
      <x:c r="H554" s="14">
        <x:f t="shared" si="123"/>
        <x:v>4135.6533646399721</x:v>
      </x:c>
      <x:c r="I554" s="14" t="n">
        <x:f>MOD(H554-Settings!$B$32,Settings!$B$33)</x:f>
        <x:v>535.6533646399721</x:v>
      </x:c>
      <x:c r="J554" s="14" t="n">
        <x:f>IF(I554&lt;Settings!$B$30,IF(Settings!$B$30-I554&gt;=E554,H554,H554+(Settings!$B$30-I554)+Settings!$B$31),H554+(Settings!$B$33-I554))</x:f>
        <x:v>4135.653364639972</x:v>
      </x:c>
      <x:c r="K554" s="14">
        <x:f t="shared" si="124"/>
        <x:v>4159.6733646399725</x:v>
      </x:c>
      <x:c r="L554" s="14">
        <x:f t="shared" si="125"/>
        <x:v>4159.6733646399725</x:v>
      </x:c>
      <x:c r="M554" s="14">
        <x:f t="shared" si="136"/>
        <x:v>4139.6732275221193</x:v>
      </x:c>
      <x:c r="N554" s="14">
        <x:f t="shared" si="126"/>
        <x:v>4159.6733646399725</x:v>
      </x:c>
      <x:c r="O554" s="13" t="n">
        <x:f>Arrivals!I554</x:f>
        <x:v>4.519521912015442</x:v>
      </x:c>
      <x:c r="P554" s="14">
        <x:f t="shared" si="127"/>
        <x:v>4164.1928865519876</x:v>
      </x:c>
      <x:c r="Q554" s="14">
        <x:f t="shared" si="128"/>
        <x:v>58.504909250889796</x:v>
      </x:c>
      <x:c r="R554" s="14">
        <x:f t="shared" si="129"/>
        <x:v>29.96538733887428</x:v>
      </x:c>
      <x:c r="S554" s="14">
        <x:f t="shared" si="130"/>
        <x:v>0</x:v>
      </x:c>
      <x:c r="T554" s="14">
        <x:f t="shared" si="131"/>
        <x:v>0</x:v>
      </x:c>
      <x:c r="U554" s="14">
        <x:f t="shared" si="132"/>
        <x:v>29.96538733887428</x:v>
      </x:c>
      <x:c r="V554" t="str">
        <x:f>IF(MOD(C554-Settings!$B$32,Settings!$B$33)&lt;Settings!$B$30,"Up","Down")</x:f>
        <x:v>Up</x:v>
      </x:c>
      <x:c r="W554" s="15" t="n">
        <x:f>IF(OR(E554&gt;Settings!$B$30,Q554&gt;Settings!$B$37),0,1)</x:f>
        <x:v>1</x:v>
      </x:c>
      <x:c r="X554" s="15" t="n">
        <x:f>IF(AND(W554=1,Q554&lt;=Settings!$B$36),1,0)</x:f>
        <x:v>1</x:v>
      </x:c>
    </x:row>
    <x:row r="555">
      <x:c r="A555">
        <x:v>5</x:v>
      </x:c>
      <x:c r="B555">
        <x:v>70</x:v>
      </x:c>
      <x:c r="C555" s="13" t="n">
        <x:f>Arrivals!F555</x:f>
        <x:v>4209.344262421892</x:v>
      </x:c>
      <x:c r="D555" s="13" t="n">
        <x:f>Arrivals!K555</x:f>
        <x:v>300</x:v>
      </x:c>
      <x:c r="E555" s="14" t="n">
        <x:f>D555*8/Settings!$B$28+Settings!$B$29</x:f>
        <x:v>24.02</x:v>
      </x:c>
      <x:c r="F555" s="14">
        <x:f t="shared" si="122"/>
        <x:v>4209.3442624218924</x:v>
      </x:c>
      <x:c r="G555" s="14">
        <x:f t="shared" si="135"/>
        <x:v>4159.6733646399725</x:v>
      </x:c>
      <x:c r="H555" s="14">
        <x:f t="shared" si="123"/>
        <x:v>4209.3442624218924</x:v>
      </x:c>
      <x:c r="I555" s="14" t="n">
        <x:f>MOD(H555-Settings!$B$32,Settings!$B$33)</x:f>
        <x:v>609.3442624218924</x:v>
      </x:c>
      <x:c r="J555" s="14" t="n">
        <x:f>IF(I555&lt;Settings!$B$30,IF(Settings!$B$30-I555&gt;=E555,H555,H555+(Settings!$B$30-I555)+Settings!$B$31),H555+(Settings!$B$33-I555))</x:f>
        <x:v>4320</x:v>
      </x:c>
      <x:c r="K555" s="14">
        <x:f t="shared" si="124"/>
        <x:v>4344.0200000000004</x:v>
      </x:c>
      <x:c r="L555" s="14">
        <x:f t="shared" si="125"/>
        <x:v>4344.0200000000004</x:v>
      </x:c>
      <x:c r="M555" s="14">
        <x:f t="shared" si="136"/>
        <x:v>4164.1928865519876</x:v>
      </x:c>
      <x:c r="N555" s="14">
        <x:f t="shared" si="126"/>
        <x:v>4344.0200000000004</x:v>
      </x:c>
      <x:c r="O555" s="13" t="n">
        <x:f>Arrivals!I555</x:f>
        <x:v>0.5621518698898982</x:v>
      </x:c>
      <x:c r="P555" s="14">
        <x:f t="shared" si="127"/>
        <x:v>4344.5821518698904</x:v>
      </x:c>
      <x:c r="Q555" s="14">
        <x:f t="shared" si="128"/>
        <x:v>135.23788944799799</x:v>
      </x:c>
      <x:c r="R555" s="14">
        <x:f t="shared" si="129"/>
        <x:v>0</x:v>
      </x:c>
      <x:c r="S555" s="14">
        <x:f t="shared" si="130"/>
        <x:v>110.65573757810762</x:v>
      </x:c>
      <x:c r="T555" s="14">
        <x:f t="shared" si="131"/>
        <x:v>0</x:v>
      </x:c>
      <x:c r="U555" s="14">
        <x:f t="shared" si="132"/>
        <x:v>110.65573757810762</x:v>
      </x:c>
      <x:c r="V555" t="str">
        <x:f>IF(MOD(C555-Settings!$B$32,Settings!$B$33)&lt;Settings!$B$30,"Up","Down")</x:f>
        <x:v>Down</x:v>
      </x:c>
      <x:c r="W555" s="15" t="n">
        <x:f>IF(OR(E555&gt;Settings!$B$30,Q555&gt;Settings!$B$37),0,1)</x:f>
        <x:v>1</x:v>
      </x:c>
      <x:c r="X555" s="15" t="n">
        <x:f>IF(AND(W555=1,Q555&lt;=Settings!$B$36),1,0)</x:f>
        <x:v>0</x:v>
      </x:c>
    </x:row>
    <x:row r="556">
      <x:c r="A556">
        <x:v>5</x:v>
      </x:c>
      <x:c r="B556">
        <x:v>71</x:v>
      </x:c>
      <x:c r="C556" s="13" t="n">
        <x:f>Arrivals!F556</x:f>
        <x:v>4225.4516159261475</x:v>
      </x:c>
      <x:c r="D556" s="13" t="n">
        <x:f>Arrivals!K556</x:f>
        <x:v>300</x:v>
      </x:c>
      <x:c r="E556" s="14" t="n">
        <x:f>D556*8/Settings!$B$28+Settings!$B$29</x:f>
        <x:v>24.02</x:v>
      </x:c>
      <x:c r="F556" s="14">
        <x:f t="shared" si="122"/>
        <x:v>4225.4516159261475</x:v>
      </x:c>
      <x:c r="G556" s="14">
        <x:f t="shared" si="135"/>
        <x:v>4344.0200000000004</x:v>
      </x:c>
      <x:c r="H556" s="14">
        <x:f t="shared" si="123"/>
        <x:v>4344.0200000000004</x:v>
      </x:c>
      <x:c r="I556" s="14" t="n">
        <x:f>MOD(H556-Settings!$B$32,Settings!$B$33)</x:f>
        <x:v>24.020000000000437</x:v>
      </x:c>
      <x:c r="J556" s="14" t="n">
        <x:f>IF(I556&lt;Settings!$B$30,IF(Settings!$B$30-I556&gt;=E556,H556,H556+(Settings!$B$30-I556)+Settings!$B$31),H556+(Settings!$B$33-I556))</x:f>
        <x:v>4344.02</x:v>
      </x:c>
      <x:c r="K556" s="14">
        <x:f t="shared" si="124"/>
        <x:v>4368.0400000000009</x:v>
      </x:c>
      <x:c r="L556" s="14">
        <x:f t="shared" si="125"/>
        <x:v>4368.0400000000009</x:v>
      </x:c>
      <x:c r="M556" s="14">
        <x:f t="shared" si="136"/>
        <x:v>4344.5821518698904</x:v>
      </x:c>
      <x:c r="N556" s="14">
        <x:f t="shared" si="126"/>
        <x:v>4368.0400000000009</x:v>
      </x:c>
      <x:c r="O556" s="13" t="n">
        <x:f>Arrivals!I556</x:f>
        <x:v>3.233602937100543</x:v>
      </x:c>
      <x:c r="P556" s="14">
        <x:f t="shared" si="127"/>
        <x:v>4371.2736029371017</x:v>
      </x:c>
      <x:c r="Q556" s="14">
        <x:f t="shared" si="128"/>
        <x:v>145.82198701095422</x:v>
      </x:c>
      <x:c r="R556" s="14">
        <x:f t="shared" si="129"/>
        <x:v>118.56838407385294</x:v>
      </x:c>
      <x:c r="S556" s="14">
        <x:f t="shared" si="130"/>
        <x:v>0</x:v>
      </x:c>
      <x:c r="T556" s="14">
        <x:f t="shared" si="131"/>
        <x:v>0</x:v>
      </x:c>
      <x:c r="U556" s="14">
        <x:f t="shared" si="132"/>
        <x:v>118.56838407385294</x:v>
      </x:c>
      <x:c r="V556" t="str">
        <x:f>IF(MOD(C556-Settings!$B$32,Settings!$B$33)&lt;Settings!$B$30,"Up","Down")</x:f>
        <x:v>Down</x:v>
      </x:c>
      <x:c r="W556" s="15" t="n">
        <x:f>IF(OR(E556&gt;Settings!$B$30,Q556&gt;Settings!$B$37),0,1)</x:f>
        <x:v>1</x:v>
      </x:c>
      <x:c r="X556" s="15" t="n">
        <x:f>IF(AND(W556=1,Q556&lt;=Settings!$B$36),1,0)</x:f>
        <x:v>0</x:v>
      </x:c>
    </x:row>
    <x:row r="557">
      <x:c r="A557">
        <x:v>5</x:v>
      </x:c>
      <x:c r="B557">
        <x:v>72</x:v>
      </x:c>
      <x:c r="C557" s="13" t="n">
        <x:f>Arrivals!F557</x:f>
        <x:v>4228.810454691401</x:v>
      </x:c>
      <x:c r="D557" s="13" t="n">
        <x:f>Arrivals!K557</x:f>
        <x:v>300</x:v>
      </x:c>
      <x:c r="E557" s="14" t="n">
        <x:f>D557*8/Settings!$B$28+Settings!$B$29</x:f>
        <x:v>24.02</x:v>
      </x:c>
      <x:c r="F557" s="14">
        <x:f t="shared" si="122"/>
        <x:v>4228.810454691401</x:v>
      </x:c>
      <x:c r="G557" s="14">
        <x:f t="shared" si="135"/>
        <x:v>4368.0400000000009</x:v>
      </x:c>
      <x:c r="H557" s="14">
        <x:f t="shared" si="123"/>
        <x:v>4368.0400000000009</x:v>
      </x:c>
      <x:c r="I557" s="14" t="n">
        <x:f>MOD(H557-Settings!$B$32,Settings!$B$33)</x:f>
        <x:v>48.04000000000087</x:v>
      </x:c>
      <x:c r="J557" s="14" t="n">
        <x:f>IF(I557&lt;Settings!$B$30,IF(Settings!$B$30-I557&gt;=E557,H557,H557+(Settings!$B$30-I557)+Settings!$B$31),H557+(Settings!$B$33-I557))</x:f>
        <x:v>4368.040000000001</x:v>
      </x:c>
      <x:c r="K557" s="14">
        <x:f t="shared" si="124"/>
        <x:v>4392.0600000000013</x:v>
      </x:c>
      <x:c r="L557" s="14">
        <x:f t="shared" si="125"/>
        <x:v>4392.0600000000013</x:v>
      </x:c>
      <x:c r="M557" s="14">
        <x:f t="shared" si="136"/>
        <x:v>4371.2736029371017</x:v>
      </x:c>
      <x:c r="N557" s="14">
        <x:f t="shared" si="126"/>
        <x:v>4392.0600000000013</x:v>
      </x:c>
      <x:c r="O557" s="13" t="n">
        <x:f>Arrivals!I557</x:f>
        <x:v>1.4475379961506825</x:v>
      </x:c>
      <x:c r="P557" s="14">
        <x:f t="shared" si="127"/>
        <x:v>4393.5075379961518</x:v>
      </x:c>
      <x:c r="Q557" s="14">
        <x:f t="shared" si="128"/>
        <x:v>164.69708330475078</x:v>
      </x:c>
      <x:c r="R557" s="14">
        <x:f t="shared" si="129"/>
        <x:v>139.22954530859988</x:v>
      </x:c>
      <x:c r="S557" s="14">
        <x:f t="shared" si="130"/>
        <x:v>0</x:v>
      </x:c>
      <x:c r="T557" s="14">
        <x:f t="shared" si="131"/>
        <x:v>0</x:v>
      </x:c>
      <x:c r="U557" s="14">
        <x:f t="shared" si="132"/>
        <x:v>139.22954530859988</x:v>
      </x:c>
      <x:c r="V557" t="str">
        <x:f>IF(MOD(C557-Settings!$B$32,Settings!$B$33)&lt;Settings!$B$30,"Up","Down")</x:f>
        <x:v>Down</x:v>
      </x:c>
      <x:c r="W557" s="15" t="n">
        <x:f>IF(OR(E557&gt;Settings!$B$30,Q557&gt;Settings!$B$37),0,1)</x:f>
        <x:v>1</x:v>
      </x:c>
      <x:c r="X557" s="15" t="n">
        <x:f>IF(AND(W557=1,Q557&lt;=Settings!$B$36),1,0)</x:f>
        <x:v>0</x:v>
      </x:c>
    </x:row>
    <x:row r="558">
      <x:c r="A558">
        <x:v>5</x:v>
      </x:c>
      <x:c r="B558">
        <x:v>73</x:v>
      </x:c>
      <x:c r="C558" s="13" t="n">
        <x:f>Arrivals!F558</x:f>
        <x:v>4229.788828485866</x:v>
      </x:c>
      <x:c r="D558" s="13" t="n">
        <x:f>Arrivals!K558</x:f>
        <x:v>300</x:v>
      </x:c>
      <x:c r="E558" s="14" t="n">
        <x:f>D558*8/Settings!$B$28+Settings!$B$29</x:f>
        <x:v>24.02</x:v>
      </x:c>
      <x:c r="F558" s="14">
        <x:f t="shared" si="122"/>
        <x:v>4229.7888284858664</x:v>
      </x:c>
      <x:c r="G558" s="14">
        <x:f t="shared" si="135"/>
        <x:v>4392.0600000000013</x:v>
      </x:c>
      <x:c r="H558" s="14">
        <x:f t="shared" si="123"/>
        <x:v>4392.0600000000013</x:v>
      </x:c>
      <x:c r="I558" s="14" t="n">
        <x:f>MOD(H558-Settings!$B$32,Settings!$B$33)</x:f>
        <x:v>72.06000000000131</x:v>
      </x:c>
      <x:c r="J558" s="14" t="n">
        <x:f>IF(I558&lt;Settings!$B$30,IF(Settings!$B$30-I558&gt;=E558,H558,H558+(Settings!$B$30-I558)+Settings!$B$31),H558+(Settings!$B$33-I558))</x:f>
        <x:v>4392.060000000001</x:v>
      </x:c>
      <x:c r="K558" s="14">
        <x:f t="shared" si="124"/>
        <x:v>4416.0800000000017</x:v>
      </x:c>
      <x:c r="L558" s="14">
        <x:f t="shared" si="125"/>
        <x:v>4416.0800000000017</x:v>
      </x:c>
      <x:c r="M558" s="14">
        <x:f t="shared" si="136"/>
        <x:v>4393.5075379961518</x:v>
      </x:c>
      <x:c r="N558" s="14">
        <x:f t="shared" si="126"/>
        <x:v>4416.0800000000017</x:v>
      </x:c>
      <x:c r="O558" s="13" t="n">
        <x:f>Arrivals!I558</x:f>
        <x:v>1.0481878313844626</x:v>
      </x:c>
      <x:c r="P558" s="14">
        <x:f t="shared" si="127"/>
        <x:v>4417.1281878313866</x:v>
      </x:c>
      <x:c r="Q558" s="14">
        <x:f t="shared" si="128"/>
        <x:v>187.33935934552028</x:v>
      </x:c>
      <x:c r="R558" s="14">
        <x:f t="shared" si="129"/>
        <x:v>162.27117151413495</x:v>
      </x:c>
      <x:c r="S558" s="14">
        <x:f t="shared" si="130"/>
        <x:v>0</x:v>
      </x:c>
      <x:c r="T558" s="14">
        <x:f t="shared" si="131"/>
        <x:v>0</x:v>
      </x:c>
      <x:c r="U558" s="14">
        <x:f t="shared" si="132"/>
        <x:v>162.27117151413495</x:v>
      </x:c>
      <x:c r="V558" t="str">
        <x:f>IF(MOD(C558-Settings!$B$32,Settings!$B$33)&lt;Settings!$B$30,"Up","Down")</x:f>
        <x:v>Down</x:v>
      </x:c>
      <x:c r="W558" s="15" t="n">
        <x:f>IF(OR(E558&gt;Settings!$B$30,Q558&gt;Settings!$B$37),0,1)</x:f>
        <x:v>1</x:v>
      </x:c>
      <x:c r="X558" s="15" t="n">
        <x:f>IF(AND(W558=1,Q558&lt;=Settings!$B$36),1,0)</x:f>
        <x:v>0</x:v>
      </x:c>
    </x:row>
    <x:row r="559">
      <x:c r="A559">
        <x:v>5</x:v>
      </x:c>
      <x:c r="B559">
        <x:v>74</x:v>
      </x:c>
      <x:c r="C559" s="13" t="n">
        <x:f>Arrivals!F559</x:f>
        <x:v>4338.433924663651</x:v>
      </x:c>
      <x:c r="D559" s="13" t="n">
        <x:f>Arrivals!K559</x:f>
        <x:v>300</x:v>
      </x:c>
      <x:c r="E559" s="14" t="n">
        <x:f>D559*8/Settings!$B$28+Settings!$B$29</x:f>
        <x:v>24.02</x:v>
      </x:c>
      <x:c r="F559" s="14">
        <x:f t="shared" si="122"/>
        <x:v>4338.4339246636509</x:v>
      </x:c>
      <x:c r="G559" s="14">
        <x:f t="shared" si="135"/>
        <x:v>4416.0800000000017</x:v>
      </x:c>
      <x:c r="H559" s="14">
        <x:f t="shared" si="123"/>
        <x:v>4416.0800000000017</x:v>
      </x:c>
      <x:c r="I559" s="14" t="n">
        <x:f>MOD(H559-Settings!$B$32,Settings!$B$33)</x:f>
        <x:v>96.08000000000175</x:v>
      </x:c>
      <x:c r="J559" s="14" t="n">
        <x:f>IF(I559&lt;Settings!$B$30,IF(Settings!$B$30-I559&gt;=E559,H559,H559+(Settings!$B$30-I559)+Settings!$B$31),H559+(Settings!$B$33-I559))</x:f>
        <x:v>4416.080000000002</x:v>
      </x:c>
      <x:c r="K559" s="14">
        <x:f t="shared" si="124"/>
        <x:v>4440.1000000000022</x:v>
      </x:c>
      <x:c r="L559" s="14">
        <x:f t="shared" si="125"/>
        <x:v>4440.1000000000022</x:v>
      </x:c>
      <x:c r="M559" s="14">
        <x:f t="shared" si="136"/>
        <x:v>4417.1281878313866</x:v>
      </x:c>
      <x:c r="N559" s="14">
        <x:f t="shared" si="126"/>
        <x:v>4440.1000000000022</x:v>
      </x:c>
      <x:c r="O559" s="13" t="n">
        <x:f>Arrivals!I559</x:f>
        <x:v>2.287430908110938</x:v>
      </x:c>
      <x:c r="P559" s="14">
        <x:f t="shared" si="127"/>
        <x:v>4442.3874309081129</x:v>
      </x:c>
      <x:c r="Q559" s="14">
        <x:f t="shared" si="128"/>
        <x:v>103.95350624446201</x:v>
      </x:c>
      <x:c r="R559" s="14">
        <x:f t="shared" si="129"/>
        <x:v>77.646075336350805</x:v>
      </x:c>
      <x:c r="S559" s="14">
        <x:f t="shared" si="130"/>
        <x:v>0</x:v>
      </x:c>
      <x:c r="T559" s="14">
        <x:f t="shared" si="131"/>
        <x:v>0</x:v>
      </x:c>
      <x:c r="U559" s="14">
        <x:f t="shared" si="132"/>
        <x:v>77.646075336350805</x:v>
      </x:c>
      <x:c r="V559" t="str">
        <x:f>IF(MOD(C559-Settings!$B$32,Settings!$B$33)&lt;Settings!$B$30,"Up","Down")</x:f>
        <x:v>Up</x:v>
      </x:c>
      <x:c r="W559" s="15" t="n">
        <x:f>IF(OR(E559&gt;Settings!$B$30,Q559&gt;Settings!$B$37),0,1)</x:f>
        <x:v>1</x:v>
      </x:c>
      <x:c r="X559" s="15" t="n">
        <x:f>IF(AND(W559=1,Q559&lt;=Settings!$B$36),1,0)</x:f>
        <x:v>1</x:v>
      </x:c>
    </x:row>
    <x:row r="560">
      <x:c r="A560">
        <x:v>5</x:v>
      </x:c>
      <x:c r="B560">
        <x:v>75</x:v>
      </x:c>
      <x:c r="C560" s="13" t="n">
        <x:f>Arrivals!F560</x:f>
        <x:v>4383.921487603923</x:v>
      </x:c>
      <x:c r="D560" s="13" t="n">
        <x:f>Arrivals!K560</x:f>
        <x:v>300</x:v>
      </x:c>
      <x:c r="E560" s="14" t="n">
        <x:f>D560*8/Settings!$B$28+Settings!$B$29</x:f>
        <x:v>24.02</x:v>
      </x:c>
      <x:c r="F560" s="14">
        <x:f t="shared" si="122"/>
        <x:v>4383.9214876039232</x:v>
      </x:c>
      <x:c r="G560" s="14">
        <x:f t="shared" si="135"/>
        <x:v>4440.1000000000022</x:v>
      </x:c>
      <x:c r="H560" s="14">
        <x:f t="shared" si="123"/>
        <x:v>4440.1000000000022</x:v>
      </x:c>
      <x:c r="I560" s="14" t="n">
        <x:f>MOD(H560-Settings!$B$32,Settings!$B$33)</x:f>
        <x:v>120.10000000000218</x:v>
      </x:c>
      <x:c r="J560" s="14" t="n">
        <x:f>IF(I560&lt;Settings!$B$30,IF(Settings!$B$30-I560&gt;=E560,H560,H560+(Settings!$B$30-I560)+Settings!$B$31),H560+(Settings!$B$33-I560))</x:f>
        <x:v>4440.100000000002</x:v>
      </x:c>
      <x:c r="K560" s="14">
        <x:f t="shared" si="124"/>
        <x:v>4464.1200000000026</x:v>
      </x:c>
      <x:c r="L560" s="14">
        <x:f t="shared" si="125"/>
        <x:v>4464.1200000000026</x:v>
      </x:c>
      <x:c r="M560" s="14">
        <x:f t="shared" si="136"/>
        <x:v>4442.3874309081129</x:v>
      </x:c>
      <x:c r="N560" s="14">
        <x:f t="shared" si="126"/>
        <x:v>4464.1200000000026</x:v>
      </x:c>
      <x:c r="O560" s="13" t="n">
        <x:f>Arrivals!I560</x:f>
        <x:v>7.720188550810827</x:v>
      </x:c>
      <x:c r="P560" s="14">
        <x:f t="shared" si="127"/>
        <x:v>4471.8401885508138</x:v>
      </x:c>
      <x:c r="Q560" s="14">
        <x:f t="shared" si="128"/>
        <x:v>87.918700946890567</x:v>
      </x:c>
      <x:c r="R560" s="14">
        <x:f t="shared" si="129"/>
        <x:v>56.178512396078986</x:v>
      </x:c>
      <x:c r="S560" s="14">
        <x:f t="shared" si="130"/>
        <x:v>0</x:v>
      </x:c>
      <x:c r="T560" s="14">
        <x:f t="shared" si="131"/>
        <x:v>0</x:v>
      </x:c>
      <x:c r="U560" s="14">
        <x:f t="shared" si="132"/>
        <x:v>56.178512396078986</x:v>
      </x:c>
      <x:c r="V560" t="str">
        <x:f>IF(MOD(C560-Settings!$B$32,Settings!$B$33)&lt;Settings!$B$30,"Up","Down")</x:f>
        <x:v>Up</x:v>
      </x:c>
      <x:c r="W560" s="15" t="n">
        <x:f>IF(OR(E560&gt;Settings!$B$30,Q560&gt;Settings!$B$37),0,1)</x:f>
        <x:v>1</x:v>
      </x:c>
      <x:c r="X560" s="15" t="n">
        <x:f>IF(AND(W560=1,Q560&lt;=Settings!$B$36),1,0)</x:f>
        <x:v>1</x:v>
      </x:c>
    </x:row>
    <x:row r="561">
      <x:c r="A561">
        <x:v>5</x:v>
      </x:c>
      <x:c r="B561">
        <x:v>76</x:v>
      </x:c>
      <x:c r="C561" s="13" t="n">
        <x:f>Arrivals!F561</x:f>
        <x:v>4396.355206364315</x:v>
      </x:c>
      <x:c r="D561" s="13" t="n">
        <x:f>Arrivals!K561</x:f>
        <x:v>300</x:v>
      </x:c>
      <x:c r="E561" s="14" t="n">
        <x:f>D561*8/Settings!$B$28+Settings!$B$29</x:f>
        <x:v>24.02</x:v>
      </x:c>
      <x:c r="F561" s="14">
        <x:f t="shared" si="122"/>
        <x:v>4396.3552063643147</x:v>
      </x:c>
      <x:c r="G561" s="14">
        <x:f t="shared" si="135"/>
        <x:v>4464.1200000000026</x:v>
      </x:c>
      <x:c r="H561" s="14">
        <x:f t="shared" si="123"/>
        <x:v>4464.1200000000026</x:v>
      </x:c>
      <x:c r="I561" s="14" t="n">
        <x:f>MOD(H561-Settings!$B$32,Settings!$B$33)</x:f>
        <x:v>144.12000000000262</x:v>
      </x:c>
      <x:c r="J561" s="14" t="n">
        <x:f>IF(I561&lt;Settings!$B$30,IF(Settings!$B$30-I561&gt;=E561,H561,H561+(Settings!$B$30-I561)+Settings!$B$31),H561+(Settings!$B$33-I561))</x:f>
        <x:v>4464.120000000003</x:v>
      </x:c>
      <x:c r="K561" s="14">
        <x:f t="shared" si="124"/>
        <x:v>4488.1400000000031</x:v>
      </x:c>
      <x:c r="L561" s="14">
        <x:f t="shared" si="125"/>
        <x:v>4488.1400000000031</x:v>
      </x:c>
      <x:c r="M561" s="14">
        <x:f t="shared" si="136"/>
        <x:v>4471.8401885508138</x:v>
      </x:c>
      <x:c r="N561" s="14">
        <x:f t="shared" si="126"/>
        <x:v>4488.1400000000031</x:v>
      </x:c>
      <x:c r="O561" s="13" t="n">
        <x:f>Arrivals!I561</x:f>
        <x:v>3.7584224278755545</x:v>
      </x:c>
      <x:c r="P561" s="14">
        <x:f t="shared" si="127"/>
        <x:v>4491.8984224278784</x:v>
      </x:c>
      <x:c r="Q561" s="14">
        <x:f t="shared" si="128"/>
        <x:v>95.543216063563705</x:v>
      </x:c>
      <x:c r="R561" s="14">
        <x:f t="shared" si="129"/>
        <x:v>67.764793635687965</x:v>
      </x:c>
      <x:c r="S561" s="14">
        <x:f t="shared" si="130"/>
        <x:v>0</x:v>
      </x:c>
      <x:c r="T561" s="14">
        <x:f t="shared" si="131"/>
        <x:v>0</x:v>
      </x:c>
      <x:c r="U561" s="14">
        <x:f t="shared" si="132"/>
        <x:v>67.764793635687965</x:v>
      </x:c>
      <x:c r="V561" t="str">
        <x:f>IF(MOD(C561-Settings!$B$32,Settings!$B$33)&lt;Settings!$B$30,"Up","Down")</x:f>
        <x:v>Up</x:v>
      </x:c>
      <x:c r="W561" s="15" t="n">
        <x:f>IF(OR(E561&gt;Settings!$B$30,Q561&gt;Settings!$B$37),0,1)</x:f>
        <x:v>1</x:v>
      </x:c>
      <x:c r="X561" s="15" t="n">
        <x:f>IF(AND(W561=1,Q561&lt;=Settings!$B$36),1,0)</x:f>
        <x:v>1</x:v>
      </x:c>
    </x:row>
    <x:row r="562">
      <x:c r="A562">
        <x:v>5</x:v>
      </x:c>
      <x:c r="B562">
        <x:v>77</x:v>
      </x:c>
      <x:c r="C562" s="13" t="n">
        <x:f>Arrivals!F562</x:f>
        <x:v>4469.136192246665</x:v>
      </x:c>
      <x:c r="D562" s="13" t="n">
        <x:f>Arrivals!K562</x:f>
        <x:v>300</x:v>
      </x:c>
      <x:c r="E562" s="14" t="n">
        <x:f>D562*8/Settings!$B$28+Settings!$B$29</x:f>
        <x:v>24.02</x:v>
      </x:c>
      <x:c r="F562" s="14">
        <x:f t="shared" si="122"/>
        <x:v>4469.1361922466649</x:v>
      </x:c>
      <x:c r="G562" s="14">
        <x:f t="shared" si="135"/>
        <x:v>4488.1400000000031</x:v>
      </x:c>
      <x:c r="H562" s="14">
        <x:f t="shared" si="123"/>
        <x:v>4488.1400000000031</x:v>
      </x:c>
      <x:c r="I562" s="14" t="n">
        <x:f>MOD(H562-Settings!$B$32,Settings!$B$33)</x:f>
        <x:v>168.14000000000306</x:v>
      </x:c>
      <x:c r="J562" s="14" t="n">
        <x:f>IF(I562&lt;Settings!$B$30,IF(Settings!$B$30-I562&gt;=E562,H562,H562+(Settings!$B$30-I562)+Settings!$B$31),H562+(Settings!$B$33-I562))</x:f>
        <x:v>4488.140000000003</x:v>
      </x:c>
      <x:c r="K562" s="14">
        <x:f t="shared" si="124"/>
        <x:v>4512.1600000000035</x:v>
      </x:c>
      <x:c r="L562" s="14">
        <x:f t="shared" si="125"/>
        <x:v>4512.1600000000035</x:v>
      </x:c>
      <x:c r="M562" s="14">
        <x:f t="shared" si="136"/>
        <x:v>4491.8984224278784</x:v>
      </x:c>
      <x:c r="N562" s="14">
        <x:f t="shared" si="126"/>
        <x:v>4512.1600000000035</x:v>
      </x:c>
      <x:c r="O562" s="13" t="n">
        <x:f>Arrivals!I562</x:f>
        <x:v>0.5485927597432326</x:v>
      </x:c>
      <x:c r="P562" s="14">
        <x:f t="shared" si="127"/>
        <x:v>4512.7085927597464</x:v>
      </x:c>
      <x:c r="Q562" s="14">
        <x:f t="shared" si="128"/>
        <x:v>43.572400513081448</x:v>
      </x:c>
      <x:c r="R562" s="14">
        <x:f t="shared" si="129"/>
        <x:v>19.003807753338151</x:v>
      </x:c>
      <x:c r="S562" s="14">
        <x:f t="shared" si="130"/>
        <x:v>0</x:v>
      </x:c>
      <x:c r="T562" s="14">
        <x:f t="shared" si="131"/>
        <x:v>0</x:v>
      </x:c>
      <x:c r="U562" s="14">
        <x:f t="shared" si="132"/>
        <x:v>19.003807753338151</x:v>
      </x:c>
      <x:c r="V562" t="str">
        <x:f>IF(MOD(C562-Settings!$B$32,Settings!$B$33)&lt;Settings!$B$30,"Up","Down")</x:f>
        <x:v>Up</x:v>
      </x:c>
      <x:c r="W562" s="15" t="n">
        <x:f>IF(OR(E562&gt;Settings!$B$30,Q562&gt;Settings!$B$37),0,1)</x:f>
        <x:v>1</x:v>
      </x:c>
      <x:c r="X562" s="15" t="n">
        <x:f>IF(AND(W562=1,Q562&lt;=Settings!$B$36),1,0)</x:f>
        <x:v>1</x:v>
      </x:c>
    </x:row>
    <x:row r="563">
      <x:c r="A563">
        <x:v>5</x:v>
      </x:c>
      <x:c r="B563">
        <x:v>78</x:v>
      </x:c>
      <x:c r="C563" s="13" t="n">
        <x:f>Arrivals!F563</x:f>
        <x:v>4489.96534640304</x:v>
      </x:c>
      <x:c r="D563" s="13" t="n">
        <x:f>Arrivals!K563</x:f>
        <x:v>300</x:v>
      </x:c>
      <x:c r="E563" s="14" t="n">
        <x:f>D563*8/Settings!$B$28+Settings!$B$29</x:f>
        <x:v>24.02</x:v>
      </x:c>
      <x:c r="F563" s="14">
        <x:f t="shared" si="122"/>
        <x:v>4489.9653464030398</x:v>
      </x:c>
      <x:c r="G563" s="14">
        <x:f t="shared" si="135"/>
        <x:v>4512.1600000000035</x:v>
      </x:c>
      <x:c r="H563" s="14">
        <x:f t="shared" si="123"/>
        <x:v>4512.1600000000035</x:v>
      </x:c>
      <x:c r="I563" s="14" t="n">
        <x:f>MOD(H563-Settings!$B$32,Settings!$B$33)</x:f>
        <x:v>192.1600000000035</x:v>
      </x:c>
      <x:c r="J563" s="14" t="n">
        <x:f>IF(I563&lt;Settings!$B$30,IF(Settings!$B$30-I563&gt;=E563,H563,H563+(Settings!$B$30-I563)+Settings!$B$31),H563+(Settings!$B$33-I563))</x:f>
        <x:v>4512.1600000000035</x:v>
      </x:c>
      <x:c r="K563" s="14">
        <x:f t="shared" si="124"/>
        <x:v>4536.1800000000039</x:v>
      </x:c>
      <x:c r="L563" s="14">
        <x:f t="shared" si="125"/>
        <x:v>4536.1800000000039</x:v>
      </x:c>
      <x:c r="M563" s="14">
        <x:f t="shared" si="136"/>
        <x:v>4512.7085927597464</x:v>
      </x:c>
      <x:c r="N563" s="14">
        <x:f t="shared" si="126"/>
        <x:v>4536.1800000000039</x:v>
      </x:c>
      <x:c r="O563" s="13" t="n">
        <x:f>Arrivals!I563</x:f>
        <x:v>13.768348627973104</x:v>
      </x:c>
      <x:c r="P563" s="14">
        <x:f t="shared" si="127"/>
        <x:v>4549.9483486279769</x:v>
      </x:c>
      <x:c r="Q563" s="14">
        <x:f t="shared" si="128"/>
        <x:v>59.983002224937081</x:v>
      </x:c>
      <x:c r="R563" s="14">
        <x:f t="shared" si="129"/>
        <x:v>22.19465359696369</x:v>
      </x:c>
      <x:c r="S563" s="14">
        <x:f t="shared" si="130"/>
        <x:v>0</x:v>
      </x:c>
      <x:c r="T563" s="14">
        <x:f t="shared" si="131"/>
        <x:v>0</x:v>
      </x:c>
      <x:c r="U563" s="14">
        <x:f t="shared" si="132"/>
        <x:v>22.19465359696369</x:v>
      </x:c>
      <x:c r="V563" t="str">
        <x:f>IF(MOD(C563-Settings!$B$32,Settings!$B$33)&lt;Settings!$B$30,"Up","Down")</x:f>
        <x:v>Up</x:v>
      </x:c>
      <x:c r="W563" s="15" t="n">
        <x:f>IF(OR(E563&gt;Settings!$B$30,Q563&gt;Settings!$B$37),0,1)</x:f>
        <x:v>1</x:v>
      </x:c>
      <x:c r="X563" s="15" t="n">
        <x:f>IF(AND(W563=1,Q563&lt;=Settings!$B$36),1,0)</x:f>
        <x:v>1</x:v>
      </x:c>
    </x:row>
    <x:row r="564">
      <x:c r="A564">
        <x:v>5</x:v>
      </x:c>
      <x:c r="B564">
        <x:v>79</x:v>
      </x:c>
      <x:c r="C564" s="13" t="n">
        <x:f>Arrivals!F564</x:f>
        <x:v>4535.92421412499</x:v>
      </x:c>
      <x:c r="D564" s="13" t="n">
        <x:f>Arrivals!K564</x:f>
        <x:v>300</x:v>
      </x:c>
      <x:c r="E564" s="14" t="n">
        <x:f>D564*8/Settings!$B$28+Settings!$B$29</x:f>
        <x:v>24.02</x:v>
      </x:c>
      <x:c r="F564" s="14">
        <x:f t="shared" si="122"/>
        <x:v>4535.9242141249897</x:v>
      </x:c>
      <x:c r="G564" s="14">
        <x:f t="shared" si="135"/>
        <x:v>4536.1800000000039</x:v>
      </x:c>
      <x:c r="H564" s="14">
        <x:f t="shared" si="123"/>
        <x:v>4536.1800000000039</x:v>
      </x:c>
      <x:c r="I564" s="14" t="n">
        <x:f>MOD(H564-Settings!$B$32,Settings!$B$33)</x:f>
        <x:v>216.18000000000393</x:v>
      </x:c>
      <x:c r="J564" s="14" t="n">
        <x:f>IF(I564&lt;Settings!$B$30,IF(Settings!$B$30-I564&gt;=E564,H564,H564+(Settings!$B$30-I564)+Settings!$B$31),H564+(Settings!$B$33-I564))</x:f>
        <x:v>4536.180000000004</x:v>
      </x:c>
      <x:c r="K564" s="14">
        <x:f t="shared" si="124"/>
        <x:v>4560.2000000000044</x:v>
      </x:c>
      <x:c r="L564" s="14">
        <x:f t="shared" si="125"/>
        <x:v>4560.2000000000044</x:v>
      </x:c>
      <x:c r="M564" s="14">
        <x:f t="shared" si="136"/>
        <x:v>4549.9483486279769</x:v>
      </x:c>
      <x:c r="N564" s="14">
        <x:f t="shared" si="126"/>
        <x:v>4560.2000000000044</x:v>
      </x:c>
      <x:c r="O564" s="13" t="n">
        <x:f>Arrivals!I564</x:f>
        <x:v>0.9553284601154519</x:v>
      </x:c>
      <x:c r="P564" s="14">
        <x:f t="shared" si="127"/>
        <x:v>4561.1553284601196</x:v>
      </x:c>
      <x:c r="Q564" s="14">
        <x:f t="shared" si="128"/>
        <x:v>25.23111433512986</x:v>
      </x:c>
      <x:c r="R564" s="14">
        <x:f t="shared" si="129"/>
        <x:v>0.25578587501422589</x:v>
      </x:c>
      <x:c r="S564" s="14">
        <x:f t="shared" si="130"/>
        <x:v>0</x:v>
      </x:c>
      <x:c r="T564" s="14">
        <x:f t="shared" si="131"/>
        <x:v>0</x:v>
      </x:c>
      <x:c r="U564" s="14">
        <x:f t="shared" si="132"/>
        <x:v>0.25578587501422589</x:v>
      </x:c>
      <x:c r="V564" t="str">
        <x:f>IF(MOD(C564-Settings!$B$32,Settings!$B$33)&lt;Settings!$B$30,"Up","Down")</x:f>
        <x:v>Up</x:v>
      </x:c>
      <x:c r="W564" s="15" t="n">
        <x:f>IF(OR(E564&gt;Settings!$B$30,Q564&gt;Settings!$B$37),0,1)</x:f>
        <x:v>1</x:v>
      </x:c>
      <x:c r="X564" s="15" t="n">
        <x:f>IF(AND(W564=1,Q564&lt;=Settings!$B$36),1,0)</x:f>
        <x:v>1</x:v>
      </x:c>
    </x:row>
    <x:row r="565">
      <x:c r="A565">
        <x:v>5</x:v>
      </x:c>
      <x:c r="B565">
        <x:v>80</x:v>
      </x:c>
      <x:c r="C565" s="13" t="n">
        <x:f>Arrivals!F565</x:f>
        <x:v>4633.134900844412</x:v>
      </x:c>
      <x:c r="D565" s="13" t="n">
        <x:f>Arrivals!K565</x:f>
        <x:v>300</x:v>
      </x:c>
      <x:c r="E565" s="14" t="n">
        <x:f>D565*8/Settings!$B$28+Settings!$B$29</x:f>
        <x:v>24.02</x:v>
      </x:c>
      <x:c r="F565" s="14">
        <x:f t="shared" si="122"/>
        <x:v>4633.1349008444122</x:v>
      </x:c>
      <x:c r="G565" s="14">
        <x:f t="shared" si="135"/>
        <x:v>4560.2000000000044</x:v>
      </x:c>
      <x:c r="H565" s="14">
        <x:f t="shared" si="123"/>
        <x:v>4633.1349008444122</x:v>
      </x:c>
      <x:c r="I565" s="14" t="n">
        <x:f>MOD(H565-Settings!$B$32,Settings!$B$33)</x:f>
        <x:v>313.1349008444122</x:v>
      </x:c>
      <x:c r="J565" s="14" t="n">
        <x:f>IF(I565&lt;Settings!$B$30,IF(Settings!$B$30-I565&gt;=E565,H565,H565+(Settings!$B$30-I565)+Settings!$B$31),H565+(Settings!$B$33-I565))</x:f>
        <x:v>4633.134900844412</x:v>
      </x:c>
      <x:c r="K565" s="14">
        <x:f t="shared" si="124"/>
        <x:v>4657.1549008444126</x:v>
      </x:c>
      <x:c r="L565" s="14">
        <x:f t="shared" si="125"/>
        <x:v>4657.1549008444126</x:v>
      </x:c>
      <x:c r="M565" s="14">
        <x:f t="shared" si="136"/>
        <x:v>4561.1553284601196</x:v>
      </x:c>
      <x:c r="N565" s="14">
        <x:f t="shared" si="126"/>
        <x:v>4657.1549008444126</x:v>
      </x:c>
      <x:c r="O565" s="13" t="n">
        <x:f>Arrivals!I565</x:f>
        <x:v>4.763989213399555</x:v>
      </x:c>
      <x:c r="P565" s="14">
        <x:f t="shared" si="127"/>
        <x:v>4661.918890057812</x:v>
      </x:c>
      <x:c r="Q565" s="14">
        <x:f t="shared" si="128"/>
        <x:v>28.783989213399764</x:v>
      </x:c>
      <x:c r="R565" s="14">
        <x:f t="shared" si="129"/>
        <x:v>0</x:v>
      </x:c>
      <x:c r="S565" s="14">
        <x:f t="shared" si="130"/>
        <x:v>0</x:v>
      </x:c>
      <x:c r="T565" s="14">
        <x:f t="shared" si="131"/>
        <x:v>0</x:v>
      </x:c>
      <x:c r="U565" s="14">
        <x:f t="shared" si="132"/>
        <x:v>0</x:v>
      </x:c>
      <x:c r="V565" t="str">
        <x:f>IF(MOD(C565-Settings!$B$32,Settings!$B$33)&lt;Settings!$B$30,"Up","Down")</x:f>
        <x:v>Up</x:v>
      </x:c>
      <x:c r="W565" s="15" t="n">
        <x:f>IF(OR(E565&gt;Settings!$B$30,Q565&gt;Settings!$B$37),0,1)</x:f>
        <x:v>1</x:v>
      </x:c>
      <x:c r="X565" s="15" t="n">
        <x:f>IF(AND(W565=1,Q565&lt;=Settings!$B$36),1,0)</x:f>
        <x:v>1</x:v>
      </x:c>
    </x:row>
    <x:row r="566">
      <x:c r="A566">
        <x:v>5</x:v>
      </x:c>
      <x:c r="B566">
        <x:v>81</x:v>
      </x:c>
      <x:c r="C566" s="13" t="n">
        <x:f>Arrivals!F566</x:f>
        <x:v>4675.804660703814</x:v>
      </x:c>
      <x:c r="D566" s="13" t="n">
        <x:f>Arrivals!K566</x:f>
        <x:v>300</x:v>
      </x:c>
      <x:c r="E566" s="14" t="n">
        <x:f>D566*8/Settings!$B$28+Settings!$B$29</x:f>
        <x:v>24.02</x:v>
      </x:c>
      <x:c r="F566" s="14">
        <x:f t="shared" si="122"/>
        <x:v>4675.8046607038141</x:v>
      </x:c>
      <x:c r="G566" s="14">
        <x:f t="shared" si="135"/>
        <x:v>4657.1549008444126</x:v>
      </x:c>
      <x:c r="H566" s="14">
        <x:f t="shared" si="123"/>
        <x:v>4675.8046607038141</x:v>
      </x:c>
      <x:c r="I566" s="14" t="n">
        <x:f>MOD(H566-Settings!$B$32,Settings!$B$33)</x:f>
        <x:v>355.8046607038141</x:v>
      </x:c>
      <x:c r="J566" s="14" t="n">
        <x:f>IF(I566&lt;Settings!$B$30,IF(Settings!$B$30-I566&gt;=E566,H566,H566+(Settings!$B$30-I566)+Settings!$B$31),H566+(Settings!$B$33-I566))</x:f>
        <x:v>4675.804660703814</x:v>
      </x:c>
      <x:c r="K566" s="14">
        <x:f t="shared" si="124"/>
        <x:v>4699.8246607038145</x:v>
      </x:c>
      <x:c r="L566" s="14">
        <x:f t="shared" si="125"/>
        <x:v>4699.8246607038145</x:v>
      </x:c>
      <x:c r="M566" s="14">
        <x:f t="shared" si="136"/>
        <x:v>4661.918890057812</x:v>
      </x:c>
      <x:c r="N566" s="14">
        <x:f t="shared" si="126"/>
        <x:v>4699.8246607038145</x:v>
      </x:c>
      <x:c r="O566" s="13" t="n">
        <x:f>Arrivals!I566</x:f>
        <x:v>0.2048852262098628</x:v>
      </x:c>
      <x:c r="P566" s="14">
        <x:f t="shared" si="127"/>
        <x:v>4700.0295459300241</x:v>
      </x:c>
      <x:c r="Q566" s="14">
        <x:f t="shared" si="128"/>
        <x:v>24.224885226210063</x:v>
      </x:c>
      <x:c r="R566" s="14">
        <x:f t="shared" si="129"/>
        <x:v>0</x:v>
      </x:c>
      <x:c r="S566" s="14">
        <x:f t="shared" si="130"/>
        <x:v>0</x:v>
      </x:c>
      <x:c r="T566" s="14">
        <x:f t="shared" si="131"/>
        <x:v>0</x:v>
      </x:c>
      <x:c r="U566" s="14">
        <x:f t="shared" si="132"/>
        <x:v>0</x:v>
      </x:c>
      <x:c r="V566" t="str">
        <x:f>IF(MOD(C566-Settings!$B$32,Settings!$B$33)&lt;Settings!$B$30,"Up","Down")</x:f>
        <x:v>Up</x:v>
      </x:c>
      <x:c r="W566" s="15" t="n">
        <x:f>IF(OR(E566&gt;Settings!$B$30,Q566&gt;Settings!$B$37),0,1)</x:f>
        <x:v>1</x:v>
      </x:c>
      <x:c r="X566" s="15" t="n">
        <x:f>IF(AND(W566=1,Q566&lt;=Settings!$B$36),1,0)</x:f>
        <x:v>1</x:v>
      </x:c>
    </x:row>
    <x:row r="567">
      <x:c r="A567">
        <x:v>5</x:v>
      </x:c>
      <x:c r="B567">
        <x:v>82</x:v>
      </x:c>
      <x:c r="C567" s="13" t="n">
        <x:f>Arrivals!F567</x:f>
        <x:v>4722.078997660449</x:v>
      </x:c>
      <x:c r="D567" s="13" t="n">
        <x:f>Arrivals!K567</x:f>
        <x:v>300</x:v>
      </x:c>
      <x:c r="E567" s="14" t="n">
        <x:f>D567*8/Settings!$B$28+Settings!$B$29</x:f>
        <x:v>24.02</x:v>
      </x:c>
      <x:c r="F567" s="14">
        <x:f t="shared" si="122"/>
        <x:v>4722.0789976604492</x:v>
      </x:c>
      <x:c r="G567" s="14">
        <x:f t="shared" si="135"/>
        <x:v>4699.8246607038145</x:v>
      </x:c>
      <x:c r="H567" s="14">
        <x:f t="shared" si="123"/>
        <x:v>4722.0789976604492</x:v>
      </x:c>
      <x:c r="I567" s="14" t="n">
        <x:f>MOD(H567-Settings!$B$32,Settings!$B$33)</x:f>
        <x:v>402.0789976604492</x:v>
      </x:c>
      <x:c r="J567" s="14" t="n">
        <x:f>IF(I567&lt;Settings!$B$30,IF(Settings!$B$30-I567&gt;=E567,H567,H567+(Settings!$B$30-I567)+Settings!$B$31),H567+(Settings!$B$33-I567))</x:f>
        <x:v>4722.078997660449</x:v>
      </x:c>
      <x:c r="K567" s="14">
        <x:f t="shared" si="124"/>
        <x:v>4746.0989976604496</x:v>
      </x:c>
      <x:c r="L567" s="14">
        <x:f t="shared" si="125"/>
        <x:v>4746.0989976604496</x:v>
      </x:c>
      <x:c r="M567" s="14">
        <x:f t="shared" si="136"/>
        <x:v>4700.0295459300241</x:v>
      </x:c>
      <x:c r="N567" s="14">
        <x:f t="shared" si="126"/>
        <x:v>4746.0989976604496</x:v>
      </x:c>
      <x:c r="O567" s="13" t="n">
        <x:f>Arrivals!I567</x:f>
        <x:v>0.8953454669087656</x:v>
      </x:c>
      <x:c r="P567" s="14">
        <x:f t="shared" si="127"/>
        <x:v>4746.9943431273587</x:v>
      </x:c>
      <x:c r="Q567" s="14">
        <x:f t="shared" si="128"/>
        <x:v>24.915345466909457</x:v>
      </x:c>
      <x:c r="R567" s="14">
        <x:f t="shared" si="129"/>
        <x:v>0</x:v>
      </x:c>
      <x:c r="S567" s="14">
        <x:f t="shared" si="130"/>
        <x:v>0</x:v>
      </x:c>
      <x:c r="T567" s="14">
        <x:f t="shared" si="131"/>
        <x:v>0</x:v>
      </x:c>
      <x:c r="U567" s="14">
        <x:f t="shared" si="132"/>
        <x:v>0</x:v>
      </x:c>
      <x:c r="V567" t="str">
        <x:f>IF(MOD(C567-Settings!$B$32,Settings!$B$33)&lt;Settings!$B$30,"Up","Down")</x:f>
        <x:v>Up</x:v>
      </x:c>
      <x:c r="W567" s="15" t="n">
        <x:f>IF(OR(E567&gt;Settings!$B$30,Q567&gt;Settings!$B$37),0,1)</x:f>
        <x:v>1</x:v>
      </x:c>
      <x:c r="X567" s="15" t="n">
        <x:f>IF(AND(W567=1,Q567&lt;=Settings!$B$36),1,0)</x:f>
        <x:v>1</x:v>
      </x:c>
    </x:row>
    <x:row r="568">
      <x:c r="A568">
        <x:v>5</x:v>
      </x:c>
      <x:c r="B568">
        <x:v>83</x:v>
      </x:c>
      <x:c r="C568" s="13" t="n">
        <x:f>Arrivals!F568</x:f>
        <x:v>4811.504046552709</x:v>
      </x:c>
      <x:c r="D568" s="13" t="n">
        <x:f>Arrivals!K568</x:f>
        <x:v>300</x:v>
      </x:c>
      <x:c r="E568" s="14" t="n">
        <x:f>D568*8/Settings!$B$28+Settings!$B$29</x:f>
        <x:v>24.02</x:v>
      </x:c>
      <x:c r="F568" s="14">
        <x:f t="shared" si="122"/>
        <x:v>4811.504046552709</x:v>
      </x:c>
      <x:c r="G568" s="14">
        <x:f t="shared" si="135"/>
        <x:v>4746.0989976604496</x:v>
      </x:c>
      <x:c r="H568" s="14">
        <x:f t="shared" si="123"/>
        <x:v>4811.504046552709</x:v>
      </x:c>
      <x:c r="I568" s="14" t="n">
        <x:f>MOD(H568-Settings!$B$32,Settings!$B$33)</x:f>
        <x:v>491.50404655270904</x:v>
      </x:c>
      <x:c r="J568" s="14" t="n">
        <x:f>IF(I568&lt;Settings!$B$30,IF(Settings!$B$30-I568&gt;=E568,H568,H568+(Settings!$B$30-I568)+Settings!$B$31),H568+(Settings!$B$33-I568))</x:f>
        <x:v>4811.504046552709</x:v>
      </x:c>
      <x:c r="K568" s="14">
        <x:f t="shared" si="124"/>
        <x:v>4835.5240465527095</x:v>
      </x:c>
      <x:c r="L568" s="14">
        <x:f t="shared" si="125"/>
        <x:v>4835.5240465527095</x:v>
      </x:c>
      <x:c r="M568" s="14">
        <x:f t="shared" si="136"/>
        <x:v>4746.9943431273587</x:v>
      </x:c>
      <x:c r="N568" s="14">
        <x:f t="shared" si="126"/>
        <x:v>4835.5240465527095</x:v>
      </x:c>
      <x:c r="O568" s="13" t="n">
        <x:f>Arrivals!I568</x:f>
        <x:v>4.980467786396208</x:v>
      </x:c>
      <x:c r="P568" s="14">
        <x:f t="shared" si="127"/>
        <x:v>4840.5045143391053</x:v>
      </x:c>
      <x:c r="Q568" s="14">
        <x:f t="shared" si="128"/>
        <x:v>29.000467786396257</x:v>
      </x:c>
      <x:c r="R568" s="14">
        <x:f t="shared" si="129"/>
        <x:v>0</x:v>
      </x:c>
      <x:c r="S568" s="14">
        <x:f t="shared" si="130"/>
        <x:v>0</x:v>
      </x:c>
      <x:c r="T568" s="14">
        <x:f t="shared" si="131"/>
        <x:v>0</x:v>
      </x:c>
      <x:c r="U568" s="14">
        <x:f t="shared" si="132"/>
        <x:v>0</x:v>
      </x:c>
      <x:c r="V568" t="str">
        <x:f>IF(MOD(C568-Settings!$B$32,Settings!$B$33)&lt;Settings!$B$30,"Up","Down")</x:f>
        <x:v>Up</x:v>
      </x:c>
      <x:c r="W568" s="15" t="n">
        <x:f>IF(OR(E568&gt;Settings!$B$30,Q568&gt;Settings!$B$37),0,1)</x:f>
        <x:v>1</x:v>
      </x:c>
      <x:c r="X568" s="15" t="n">
        <x:f>IF(AND(W568=1,Q568&lt;=Settings!$B$36),1,0)</x:f>
        <x:v>1</x:v>
      </x:c>
    </x:row>
    <x:row r="569">
      <x:c r="A569">
        <x:v>5</x:v>
      </x:c>
      <x:c r="B569">
        <x:v>84</x:v>
      </x:c>
      <x:c r="C569" s="13" t="n">
        <x:f>Arrivals!F569</x:f>
        <x:v>4892.978316678217</x:v>
      </x:c>
      <x:c r="D569" s="13" t="n">
        <x:f>Arrivals!K569</x:f>
        <x:v>300</x:v>
      </x:c>
      <x:c r="E569" s="14" t="n">
        <x:f>D569*8/Settings!$B$28+Settings!$B$29</x:f>
        <x:v>24.02</x:v>
      </x:c>
      <x:c r="F569" s="14">
        <x:f t="shared" si="122"/>
        <x:v>4892.9783166782172</x:v>
      </x:c>
      <x:c r="G569" s="14">
        <x:f t="shared" si="135"/>
        <x:v>4835.5240465527095</x:v>
      </x:c>
      <x:c r="H569" s="14">
        <x:f t="shared" si="123"/>
        <x:v>4892.9783166782172</x:v>
      </x:c>
      <x:c r="I569" s="14" t="n">
        <x:f>MOD(H569-Settings!$B$32,Settings!$B$33)</x:f>
        <x:v>572.9783166782172</x:v>
      </x:c>
      <x:c r="J569" s="14" t="n">
        <x:f>IF(I569&lt;Settings!$B$30,IF(Settings!$B$30-I569&gt;=E569,H569,H569+(Settings!$B$30-I569)+Settings!$B$31),H569+(Settings!$B$33-I569))</x:f>
        <x:v>4892.978316678217</x:v>
      </x:c>
      <x:c r="K569" s="14">
        <x:f t="shared" si="124"/>
        <x:v>4916.9983166782176</x:v>
      </x:c>
      <x:c r="L569" s="14">
        <x:f t="shared" si="125"/>
        <x:v>4916.9983166782176</x:v>
      </x:c>
      <x:c r="M569" s="14">
        <x:f t="shared" si="136"/>
        <x:v>4840.5045143391053</x:v>
      </x:c>
      <x:c r="N569" s="14">
        <x:f t="shared" si="126"/>
        <x:v>4916.9983166782176</x:v>
      </x:c>
      <x:c r="O569" s="13" t="n">
        <x:f>Arrivals!I569</x:f>
        <x:v>0.6176335052073034</x:v>
      </x:c>
      <x:c r="P569" s="14">
        <x:f t="shared" si="127"/>
        <x:v>4917.6159501834245</x:v>
      </x:c>
      <x:c r="Q569" s="14">
        <x:f t="shared" si="128"/>
        <x:v>24.637633505207305</x:v>
      </x:c>
      <x:c r="R569" s="14">
        <x:f t="shared" si="129"/>
        <x:v>0</x:v>
      </x:c>
      <x:c r="S569" s="14">
        <x:f t="shared" si="130"/>
        <x:v>0</x:v>
      </x:c>
      <x:c r="T569" s="14">
        <x:f t="shared" si="131"/>
        <x:v>0</x:v>
      </x:c>
      <x:c r="U569" s="14">
        <x:f t="shared" si="132"/>
        <x:v>0</x:v>
      </x:c>
      <x:c r="V569" t="str">
        <x:f>IF(MOD(C569-Settings!$B$32,Settings!$B$33)&lt;Settings!$B$30,"Up","Down")</x:f>
        <x:v>Up</x:v>
      </x:c>
      <x:c r="W569" s="15" t="n">
        <x:f>IF(OR(E569&gt;Settings!$B$30,Q569&gt;Settings!$B$37),0,1)</x:f>
        <x:v>1</x:v>
      </x:c>
      <x:c r="X569" s="15" t="n">
        <x:f>IF(AND(W569=1,Q569&lt;=Settings!$B$36),1,0)</x:f>
        <x:v>1</x:v>
      </x:c>
    </x:row>
    <x:row r="570">
      <x:c r="A570">
        <x:v>5</x:v>
      </x:c>
      <x:c r="B570">
        <x:v>85</x:v>
      </x:c>
      <x:c r="C570" s="13" t="n">
        <x:f>Arrivals!F570</x:f>
        <x:v>4910.519872088649</x:v>
      </x:c>
      <x:c r="D570" s="13" t="n">
        <x:f>Arrivals!K570</x:f>
        <x:v>300</x:v>
      </x:c>
      <x:c r="E570" s="14" t="n">
        <x:f>D570*8/Settings!$B$28+Settings!$B$29</x:f>
        <x:v>24.02</x:v>
      </x:c>
      <x:c r="F570" s="14">
        <x:f t="shared" si="122"/>
        <x:v>4910.5198720886492</x:v>
      </x:c>
      <x:c r="G570" s="14">
        <x:f t="shared" si="135"/>
        <x:v>4916.9983166782176</x:v>
      </x:c>
      <x:c r="H570" s="14">
        <x:f t="shared" si="123"/>
        <x:v>4916.9983166782176</x:v>
      </x:c>
      <x:c r="I570" s="14" t="n">
        <x:f>MOD(H570-Settings!$B$32,Settings!$B$33)</x:f>
        <x:v>596.9983166782176</x:v>
      </x:c>
      <x:c r="J570" s="14" t="n">
        <x:f>IF(I570&lt;Settings!$B$30,IF(Settings!$B$30-I570&gt;=E570,H570,H570+(Settings!$B$30-I570)+Settings!$B$31),H570+(Settings!$B$33-I570))</x:f>
        <x:v>5040</x:v>
      </x:c>
      <x:c r="K570" s="14">
        <x:f t="shared" si="124"/>
        <x:v>5064.0200000000004</x:v>
      </x:c>
      <x:c r="L570" s="14">
        <x:f t="shared" si="125"/>
        <x:v>5064.0200000000004</x:v>
      </x:c>
      <x:c r="M570" s="14">
        <x:f t="shared" si="136"/>
        <x:v>4917.6159501834245</x:v>
      </x:c>
      <x:c r="N570" s="14">
        <x:f t="shared" si="126"/>
        <x:v>5064.0200000000004</x:v>
      </x:c>
      <x:c r="O570" s="13" t="n">
        <x:f>Arrivals!I570</x:f>
        <x:v>4.977750571048394</x:v>
      </x:c>
      <x:c r="P570" s="14">
        <x:f t="shared" si="127"/>
        <x:v>5068.9977505710485</x:v>
      </x:c>
      <x:c r="Q570" s="14">
        <x:f t="shared" si="128"/>
        <x:v>158.47787848239932</x:v>
      </x:c>
      <x:c r="R570" s="14">
        <x:f t="shared" si="129"/>
        <x:v>6.4784445895684257</x:v>
      </x:c>
      <x:c r="S570" s="14">
        <x:f t="shared" si="130"/>
        <x:v>123.00168332178237</x:v>
      </x:c>
      <x:c r="T570" s="14">
        <x:f t="shared" si="131"/>
        <x:v>0</x:v>
      </x:c>
      <x:c r="U570" s="14">
        <x:f t="shared" si="132"/>
        <x:v>129.48012791135079</x:v>
      </x:c>
      <x:c r="V570" t="str">
        <x:f>IF(MOD(C570-Settings!$B$32,Settings!$B$33)&lt;Settings!$B$30,"Up","Down")</x:f>
        <x:v>Up</x:v>
      </x:c>
      <x:c r="W570" s="15" t="n">
        <x:f>IF(OR(E570&gt;Settings!$B$30,Q570&gt;Settings!$B$37),0,1)</x:f>
        <x:v>1</x:v>
      </x:c>
      <x:c r="X570" s="15" t="n">
        <x:f>IF(AND(W570=1,Q570&lt;=Settings!$B$36),1,0)</x:f>
        <x:v>0</x:v>
      </x:c>
    </x:row>
    <x:row r="571">
      <x:c r="A571">
        <x:v>5</x:v>
      </x:c>
      <x:c r="B571">
        <x:v>86</x:v>
      </x:c>
      <x:c r="C571" s="13" t="n">
        <x:f>Arrivals!F571</x:f>
        <x:v>4961.076735144572</x:v>
      </x:c>
      <x:c r="D571" s="13" t="n">
        <x:f>Arrivals!K571</x:f>
        <x:v>300</x:v>
      </x:c>
      <x:c r="E571" s="14" t="n">
        <x:f>D571*8/Settings!$B$28+Settings!$B$29</x:f>
        <x:v>24.02</x:v>
      </x:c>
      <x:c r="F571" s="14">
        <x:f t="shared" si="122"/>
        <x:v>4961.076735144572</x:v>
      </x:c>
      <x:c r="G571" s="14">
        <x:f t="shared" si="135"/>
        <x:v>5064.0200000000004</x:v>
      </x:c>
      <x:c r="H571" s="14">
        <x:f t="shared" si="123"/>
        <x:v>5064.0200000000004</x:v>
      </x:c>
      <x:c r="I571" s="14" t="n">
        <x:f>MOD(H571-Settings!$B$32,Settings!$B$33)</x:f>
        <x:v>24.020000000000437</x:v>
      </x:c>
      <x:c r="J571" s="14" t="n">
        <x:f>IF(I571&lt;Settings!$B$30,IF(Settings!$B$30-I571&gt;=E571,H571,H571+(Settings!$B$30-I571)+Settings!$B$31),H571+(Settings!$B$33-I571))</x:f>
        <x:v>5064.02</x:v>
      </x:c>
      <x:c r="K571" s="14">
        <x:f t="shared" si="124"/>
        <x:v>5088.0400000000009</x:v>
      </x:c>
      <x:c r="L571" s="14">
        <x:f t="shared" si="125"/>
        <x:v>5088.0400000000009</x:v>
      </x:c>
      <x:c r="M571" s="14">
        <x:f t="shared" si="136"/>
        <x:v>5068.9977505710485</x:v>
      </x:c>
      <x:c r="N571" s="14">
        <x:f t="shared" si="126"/>
        <x:v>5088.0400000000009</x:v>
      </x:c>
      <x:c r="O571" s="13" t="n">
        <x:f>Arrivals!I571</x:f>
        <x:v>7.721527418231798</x:v>
      </x:c>
      <x:c r="P571" s="14">
        <x:f t="shared" si="127"/>
        <x:v>5095.7615274182326</x:v>
      </x:c>
      <x:c r="Q571" s="14">
        <x:f t="shared" si="128"/>
        <x:v>134.68479227366061</x:v>
      </x:c>
      <x:c r="R571" s="14">
        <x:f t="shared" si="129"/>
        <x:v>102.94326485542842</x:v>
      </x:c>
      <x:c r="S571" s="14">
        <x:f t="shared" si="130"/>
        <x:v>0</x:v>
      </x:c>
      <x:c r="T571" s="14">
        <x:f t="shared" si="131"/>
        <x:v>0</x:v>
      </x:c>
      <x:c r="U571" s="14">
        <x:f t="shared" si="132"/>
        <x:v>102.94326485542842</x:v>
      </x:c>
      <x:c r="V571" t="str">
        <x:f>IF(MOD(C571-Settings!$B$32,Settings!$B$33)&lt;Settings!$B$30,"Up","Down")</x:f>
        <x:v>Down</x:v>
      </x:c>
      <x:c r="W571" s="15" t="n">
        <x:f>IF(OR(E571&gt;Settings!$B$30,Q571&gt;Settings!$B$37),0,1)</x:f>
        <x:v>1</x:v>
      </x:c>
      <x:c r="X571" s="15" t="n">
        <x:f>IF(AND(W571=1,Q571&lt;=Settings!$B$36),1,0)</x:f>
        <x:v>0</x:v>
      </x:c>
    </x:row>
    <x:row r="572">
      <x:c r="A572">
        <x:v>5</x:v>
      </x:c>
      <x:c r="B572">
        <x:v>87</x:v>
      </x:c>
      <x:c r="C572" s="13" t="n">
        <x:f>Arrivals!F572</x:f>
        <x:v>4973.4096383623855</x:v>
      </x:c>
      <x:c r="D572" s="13" t="n">
        <x:f>Arrivals!K572</x:f>
        <x:v>300</x:v>
      </x:c>
      <x:c r="E572" s="14" t="n">
        <x:f>D572*8/Settings!$B$28+Settings!$B$29</x:f>
        <x:v>24.02</x:v>
      </x:c>
      <x:c r="F572" s="14">
        <x:f t="shared" si="122"/>
        <x:v>4973.4096383623855</x:v>
      </x:c>
      <x:c r="G572" s="14">
        <x:f t="shared" si="135"/>
        <x:v>5088.0400000000009</x:v>
      </x:c>
      <x:c r="H572" s="14">
        <x:f t="shared" si="123"/>
        <x:v>5088.0400000000009</x:v>
      </x:c>
      <x:c r="I572" s="14" t="n">
        <x:f>MOD(H572-Settings!$B$32,Settings!$B$33)</x:f>
        <x:v>48.04000000000087</x:v>
      </x:c>
      <x:c r="J572" s="14" t="n">
        <x:f>IF(I572&lt;Settings!$B$30,IF(Settings!$B$30-I572&gt;=E572,H572,H572+(Settings!$B$30-I572)+Settings!$B$31),H572+(Settings!$B$33-I572))</x:f>
        <x:v>5088.040000000001</x:v>
      </x:c>
      <x:c r="K572" s="14">
        <x:f t="shared" si="124"/>
        <x:v>5112.0600000000013</x:v>
      </x:c>
      <x:c r="L572" s="14">
        <x:f t="shared" si="125"/>
        <x:v>5112.0600000000013</x:v>
      </x:c>
      <x:c r="M572" s="14">
        <x:f t="shared" si="136"/>
        <x:v>5095.7615274182326</x:v>
      </x:c>
      <x:c r="N572" s="14">
        <x:f t="shared" si="126"/>
        <x:v>5112.0600000000013</x:v>
      </x:c>
      <x:c r="O572" s="13" t="n">
        <x:f>Arrivals!I572</x:f>
        <x:v>2.2176240851525972</x:v>
      </x:c>
      <x:c r="P572" s="14">
        <x:f t="shared" si="127"/>
        <x:v>5114.2776240851535</x:v>
      </x:c>
      <x:c r="Q572" s="14">
        <x:f t="shared" si="128"/>
        <x:v>140.86798572276803</x:v>
      </x:c>
      <x:c r="R572" s="14">
        <x:f t="shared" si="129"/>
        <x:v>114.63036163761535</x:v>
      </x:c>
      <x:c r="S572" s="14">
        <x:f t="shared" si="130"/>
        <x:v>0</x:v>
      </x:c>
      <x:c r="T572" s="14">
        <x:f t="shared" si="131"/>
        <x:v>0</x:v>
      </x:c>
      <x:c r="U572" s="14">
        <x:f t="shared" si="132"/>
        <x:v>114.63036163761535</x:v>
      </x:c>
      <x:c r="V572" t="str">
        <x:f>IF(MOD(C572-Settings!$B$32,Settings!$B$33)&lt;Settings!$B$30,"Up","Down")</x:f>
        <x:v>Down</x:v>
      </x:c>
      <x:c r="W572" s="15" t="n">
        <x:f>IF(OR(E572&gt;Settings!$B$30,Q572&gt;Settings!$B$37),0,1)</x:f>
        <x:v>1</x:v>
      </x:c>
      <x:c r="X572" s="15" t="n">
        <x:f>IF(AND(W572=1,Q572&lt;=Settings!$B$36),1,0)</x:f>
        <x:v>0</x:v>
      </x:c>
    </x:row>
    <x:row r="573">
      <x:c r="A573">
        <x:v>5</x:v>
      </x:c>
      <x:c r="B573">
        <x:v>88</x:v>
      </x:c>
      <x:c r="C573" s="13" t="n">
        <x:f>Arrivals!F573</x:f>
        <x:v>5051.722803130697</x:v>
      </x:c>
      <x:c r="D573" s="13" t="n">
        <x:f>Arrivals!K573</x:f>
        <x:v>300</x:v>
      </x:c>
      <x:c r="E573" s="14" t="n">
        <x:f>D573*8/Settings!$B$28+Settings!$B$29</x:f>
        <x:v>24.02</x:v>
      </x:c>
      <x:c r="F573" s="14">
        <x:f t="shared" si="122"/>
        <x:v>5051.7228031306968</x:v>
      </x:c>
      <x:c r="G573" s="14">
        <x:f t="shared" si="135"/>
        <x:v>5112.0600000000013</x:v>
      </x:c>
      <x:c r="H573" s="14">
        <x:f t="shared" si="123"/>
        <x:v>5112.0600000000013</x:v>
      </x:c>
      <x:c r="I573" s="14" t="n">
        <x:f>MOD(H573-Settings!$B$32,Settings!$B$33)</x:f>
        <x:v>72.06000000000131</x:v>
      </x:c>
      <x:c r="J573" s="14" t="n">
        <x:f>IF(I573&lt;Settings!$B$30,IF(Settings!$B$30-I573&gt;=E573,H573,H573+(Settings!$B$30-I573)+Settings!$B$31),H573+(Settings!$B$33-I573))</x:f>
        <x:v>5112.060000000001</x:v>
      </x:c>
      <x:c r="K573" s="14">
        <x:f t="shared" si="124"/>
        <x:v>5136.0800000000017</x:v>
      </x:c>
      <x:c r="L573" s="14">
        <x:f t="shared" si="125"/>
        <x:v>5136.0800000000017</x:v>
      </x:c>
      <x:c r="M573" s="14">
        <x:f t="shared" si="136"/>
        <x:v>5114.2776240851535</x:v>
      </x:c>
      <x:c r="N573" s="14">
        <x:f t="shared" si="126"/>
        <x:v>5136.0800000000017</x:v>
      </x:c>
      <x:c r="O573" s="13" t="n">
        <x:f>Arrivals!I573</x:f>
        <x:v>7.203367038829579</x:v>
      </x:c>
      <x:c r="P573" s="14">
        <x:f t="shared" si="127"/>
        <x:v>5143.2833670388309</x:v>
      </x:c>
      <x:c r="Q573" s="14">
        <x:f t="shared" si="128"/>
        <x:v>91.5605639081341</x:v>
      </x:c>
      <x:c r="R573" s="14">
        <x:f t="shared" si="129"/>
        <x:v>60.337196869304535</x:v>
      </x:c>
      <x:c r="S573" s="14">
        <x:f t="shared" si="130"/>
        <x:v>0</x:v>
      </x:c>
      <x:c r="T573" s="14">
        <x:f t="shared" si="131"/>
        <x:v>0</x:v>
      </x:c>
      <x:c r="U573" s="14">
        <x:f t="shared" si="132"/>
        <x:v>60.337196869304535</x:v>
      </x:c>
      <x:c r="V573" t="str">
        <x:f>IF(MOD(C573-Settings!$B$32,Settings!$B$33)&lt;Settings!$B$30,"Up","Down")</x:f>
        <x:v>Up</x:v>
      </x:c>
      <x:c r="W573" s="15" t="n">
        <x:f>IF(OR(E573&gt;Settings!$B$30,Q573&gt;Settings!$B$37),0,1)</x:f>
        <x:v>1</x:v>
      </x:c>
      <x:c r="X573" s="15" t="n">
        <x:f>IF(AND(W573=1,Q573&lt;=Settings!$B$36),1,0)</x:f>
        <x:v>1</x:v>
      </x:c>
    </x:row>
    <x:row r="574">
      <x:c r="A574">
        <x:v>5</x:v>
      </x:c>
      <x:c r="B574">
        <x:v>89</x:v>
      </x:c>
      <x:c r="C574" s="13" t="n">
        <x:f>Arrivals!F574</x:f>
        <x:v>5082.682027279626</x:v>
      </x:c>
      <x:c r="D574" s="13" t="n">
        <x:f>Arrivals!K574</x:f>
        <x:v>300</x:v>
      </x:c>
      <x:c r="E574" s="14" t="n">
        <x:f>D574*8/Settings!$B$28+Settings!$B$29</x:f>
        <x:v>24.02</x:v>
      </x:c>
      <x:c r="F574" s="14">
        <x:f t="shared" si="122"/>
        <x:v>5082.6820272796258</x:v>
      </x:c>
      <x:c r="G574" s="14">
        <x:f t="shared" si="135"/>
        <x:v>5136.0800000000017</x:v>
      </x:c>
      <x:c r="H574" s="14">
        <x:f t="shared" si="123"/>
        <x:v>5136.0800000000017</x:v>
      </x:c>
      <x:c r="I574" s="14" t="n">
        <x:f>MOD(H574-Settings!$B$32,Settings!$B$33)</x:f>
        <x:v>96.08000000000175</x:v>
      </x:c>
      <x:c r="J574" s="14" t="n">
        <x:f>IF(I574&lt;Settings!$B$30,IF(Settings!$B$30-I574&gt;=E574,H574,H574+(Settings!$B$30-I574)+Settings!$B$31),H574+(Settings!$B$33-I574))</x:f>
        <x:v>5136.080000000002</x:v>
      </x:c>
      <x:c r="K574" s="14">
        <x:f t="shared" si="124"/>
        <x:v>5160.1000000000022</x:v>
      </x:c>
      <x:c r="L574" s="14">
        <x:f t="shared" si="125"/>
        <x:v>5160.1000000000022</x:v>
      </x:c>
      <x:c r="M574" s="14">
        <x:f t="shared" si="136"/>
        <x:v>5143.2833670388309</x:v>
      </x:c>
      <x:c r="N574" s="14">
        <x:f t="shared" si="126"/>
        <x:v>5160.1000000000022</x:v>
      </x:c>
      <x:c r="O574" s="13" t="n">
        <x:f>Arrivals!I574</x:f>
        <x:v>0.6934171305607726</x:v>
      </x:c>
      <x:c r="P574" s="14">
        <x:f t="shared" si="127"/>
        <x:v>5160.7934171305633</x:v>
      </x:c>
      <x:c r="Q574" s="14">
        <x:f t="shared" si="128"/>
        <x:v>78.111389850937485</x:v>
      </x:c>
      <x:c r="R574" s="14">
        <x:f t="shared" si="129"/>
        <x:v>53.397972720375947</x:v>
      </x:c>
      <x:c r="S574" s="14">
        <x:f t="shared" si="130"/>
        <x:v>0</x:v>
      </x:c>
      <x:c r="T574" s="14">
        <x:f t="shared" si="131"/>
        <x:v>0</x:v>
      </x:c>
      <x:c r="U574" s="14">
        <x:f t="shared" si="132"/>
        <x:v>53.397972720375947</x:v>
      </x:c>
      <x:c r="V574" t="str">
        <x:f>IF(MOD(C574-Settings!$B$32,Settings!$B$33)&lt;Settings!$B$30,"Up","Down")</x:f>
        <x:v>Up</x:v>
      </x:c>
      <x:c r="W574" s="15" t="n">
        <x:f>IF(OR(E574&gt;Settings!$B$30,Q574&gt;Settings!$B$37),0,1)</x:f>
        <x:v>1</x:v>
      </x:c>
      <x:c r="X574" s="15" t="n">
        <x:f>IF(AND(W574=1,Q574&lt;=Settings!$B$36),1,0)</x:f>
        <x:v>1</x:v>
      </x:c>
    </x:row>
    <x:row r="575">
      <x:c r="A575">
        <x:v>5</x:v>
      </x:c>
      <x:c r="B575">
        <x:v>90</x:v>
      </x:c>
      <x:c r="C575" s="13" t="n">
        <x:f>Arrivals!F575</x:f>
        <x:v>5157.988346789208</x:v>
      </x:c>
      <x:c r="D575" s="13" t="n">
        <x:f>Arrivals!K575</x:f>
        <x:v>300</x:v>
      </x:c>
      <x:c r="E575" s="14" t="n">
        <x:f>D575*8/Settings!$B$28+Settings!$B$29</x:f>
        <x:v>24.02</x:v>
      </x:c>
      <x:c r="F575" s="14">
        <x:f t="shared" si="122"/>
        <x:v>5157.9883467892078</x:v>
      </x:c>
      <x:c r="G575" s="14">
        <x:f t="shared" si="135"/>
        <x:v>5160.1000000000022</x:v>
      </x:c>
      <x:c r="H575" s="14">
        <x:f t="shared" si="123"/>
        <x:v>5160.1000000000022</x:v>
      </x:c>
      <x:c r="I575" s="14" t="n">
        <x:f>MOD(H575-Settings!$B$32,Settings!$B$33)</x:f>
        <x:v>120.10000000000218</x:v>
      </x:c>
      <x:c r="J575" s="14" t="n">
        <x:f>IF(I575&lt;Settings!$B$30,IF(Settings!$B$30-I575&gt;=E575,H575,H575+(Settings!$B$30-I575)+Settings!$B$31),H575+(Settings!$B$33-I575))</x:f>
        <x:v>5160.100000000002</x:v>
      </x:c>
      <x:c r="K575" s="14">
        <x:f t="shared" si="124"/>
        <x:v>5184.1200000000026</x:v>
      </x:c>
      <x:c r="L575" s="14">
        <x:f t="shared" si="125"/>
        <x:v>5184.1200000000026</x:v>
      </x:c>
      <x:c r="M575" s="14">
        <x:f t="shared" si="136"/>
        <x:v>5160.7934171305633</x:v>
      </x:c>
      <x:c r="N575" s="14">
        <x:f t="shared" si="126"/>
        <x:v>5184.1200000000026</x:v>
      </x:c>
      <x:c r="O575" s="13" t="n">
        <x:f>Arrivals!I575</x:f>
        <x:v>0.030975008016596993</x:v>
      </x:c>
      <x:c r="P575" s="14">
        <x:f t="shared" si="127"/>
        <x:v>5184.1509750080195</x:v>
      </x:c>
      <x:c r="Q575" s="14">
        <x:f t="shared" si="128"/>
        <x:v>26.162628218811733</x:v>
      </x:c>
      <x:c r="R575" s="14">
        <x:f t="shared" si="129"/>
        <x:v>2.1116532107944295</x:v>
      </x:c>
      <x:c r="S575" s="14">
        <x:f t="shared" si="130"/>
        <x:v>0</x:v>
      </x:c>
      <x:c r="T575" s="14">
        <x:f t="shared" si="131"/>
        <x:v>0</x:v>
      </x:c>
      <x:c r="U575" s="14">
        <x:f t="shared" si="132"/>
        <x:v>2.1116532107944295</x:v>
      </x:c>
      <x:c r="V575" t="str">
        <x:f>IF(MOD(C575-Settings!$B$32,Settings!$B$33)&lt;Settings!$B$30,"Up","Down")</x:f>
        <x:v>Up</x:v>
      </x:c>
      <x:c r="W575" s="15" t="n">
        <x:f>IF(OR(E575&gt;Settings!$B$30,Q575&gt;Settings!$B$37),0,1)</x:f>
        <x:v>1</x:v>
      </x:c>
      <x:c r="X575" s="15" t="n">
        <x:f>IF(AND(W575=1,Q575&lt;=Settings!$B$36),1,0)</x:f>
        <x:v>1</x:v>
      </x:c>
    </x:row>
    <x:row r="576">
      <x:c r="A576">
        <x:v>5</x:v>
      </x:c>
      <x:c r="B576">
        <x:v>91</x:v>
      </x:c>
      <x:c r="C576" s="13" t="n">
        <x:f>Arrivals!F576</x:f>
        <x:v>5174.0480617185</x:v>
      </x:c>
      <x:c r="D576" s="13" t="n">
        <x:f>Arrivals!K576</x:f>
        <x:v>300</x:v>
      </x:c>
      <x:c r="E576" s="14" t="n">
        <x:f>D576*8/Settings!$B$28+Settings!$B$29</x:f>
        <x:v>24.02</x:v>
      </x:c>
      <x:c r="F576" s="14">
        <x:f t="shared" si="122"/>
        <x:v>5174.0480617185003</x:v>
      </x:c>
      <x:c r="G576" s="14">
        <x:f t="shared" si="135"/>
        <x:v>5184.1200000000026</x:v>
      </x:c>
      <x:c r="H576" s="14">
        <x:f t="shared" si="123"/>
        <x:v>5184.1200000000026</x:v>
      </x:c>
      <x:c r="I576" s="14" t="n">
        <x:f>MOD(H576-Settings!$B$32,Settings!$B$33)</x:f>
        <x:v>144.12000000000262</x:v>
      </x:c>
      <x:c r="J576" s="14" t="n">
        <x:f>IF(I576&lt;Settings!$B$30,IF(Settings!$B$30-I576&gt;=E576,H576,H576+(Settings!$B$30-I576)+Settings!$B$31),H576+(Settings!$B$33-I576))</x:f>
        <x:v>5184.120000000003</x:v>
      </x:c>
      <x:c r="K576" s="14">
        <x:f t="shared" si="124"/>
        <x:v>5208.1400000000031</x:v>
      </x:c>
      <x:c r="L576" s="14">
        <x:f t="shared" si="125"/>
        <x:v>5208.1400000000031</x:v>
      </x:c>
      <x:c r="M576" s="14">
        <x:f t="shared" si="136"/>
        <x:v>5184.1509750080195</x:v>
      </x:c>
      <x:c r="N576" s="14">
        <x:f t="shared" si="126"/>
        <x:v>5208.1400000000031</x:v>
      </x:c>
      <x:c r="O576" s="13" t="n">
        <x:f>Arrivals!I576</x:f>
        <x:v>4.16080506011222</x:v>
      </x:c>
      <x:c r="P576" s="14">
        <x:f t="shared" si="127"/>
        <x:v>5212.3008050601156</x:v>
      </x:c>
      <x:c r="Q576" s="14">
        <x:f t="shared" si="128"/>
        <x:v>38.252743341615314</x:v>
      </x:c>
      <x:c r="R576" s="14">
        <x:f t="shared" si="129"/>
        <x:v>10.071938281502298</x:v>
      </x:c>
      <x:c r="S576" s="14">
        <x:f t="shared" si="130"/>
        <x:v>0</x:v>
      </x:c>
      <x:c r="T576" s="14">
        <x:f t="shared" si="131"/>
        <x:v>0</x:v>
      </x:c>
      <x:c r="U576" s="14">
        <x:f t="shared" si="132"/>
        <x:v>10.071938281502298</x:v>
      </x:c>
      <x:c r="V576" t="str">
        <x:f>IF(MOD(C576-Settings!$B$32,Settings!$B$33)&lt;Settings!$B$30,"Up","Down")</x:f>
        <x:v>Up</x:v>
      </x:c>
      <x:c r="W576" s="15" t="n">
        <x:f>IF(OR(E576&gt;Settings!$B$30,Q576&gt;Settings!$B$37),0,1)</x:f>
        <x:v>1</x:v>
      </x:c>
      <x:c r="X576" s="15" t="n">
        <x:f>IF(AND(W576=1,Q576&lt;=Settings!$B$36),1,0)</x:f>
        <x:v>1</x:v>
      </x:c>
    </x:row>
    <x:row r="577">
      <x:c r="A577">
        <x:v>5</x:v>
      </x:c>
      <x:c r="B577">
        <x:v>92</x:v>
      </x:c>
      <x:c r="C577" s="13" t="n">
        <x:f>Arrivals!F577</x:f>
        <x:v>5287.017273380006</x:v>
      </x:c>
      <x:c r="D577" s="13" t="n">
        <x:f>Arrivals!K577</x:f>
        <x:v>300</x:v>
      </x:c>
      <x:c r="E577" s="14" t="n">
        <x:f>D577*8/Settings!$B$28+Settings!$B$29</x:f>
        <x:v>24.02</x:v>
      </x:c>
      <x:c r="F577" s="14">
        <x:f t="shared" si="122"/>
        <x:v>5287.0172733800064</x:v>
      </x:c>
      <x:c r="G577" s="14">
        <x:f t="shared" si="135"/>
        <x:v>5208.1400000000031</x:v>
      </x:c>
      <x:c r="H577" s="14">
        <x:f t="shared" si="123"/>
        <x:v>5287.0172733800064</x:v>
      </x:c>
      <x:c r="I577" s="14" t="n">
        <x:f>MOD(H577-Settings!$B$32,Settings!$B$33)</x:f>
        <x:v>247.01727338000637</x:v>
      </x:c>
      <x:c r="J577" s="14" t="n">
        <x:f>IF(I577&lt;Settings!$B$30,IF(Settings!$B$30-I577&gt;=E577,H577,H577+(Settings!$B$30-I577)+Settings!$B$31),H577+(Settings!$B$33-I577))</x:f>
        <x:v>5287.017273380006</x:v>
      </x:c>
      <x:c r="K577" s="14">
        <x:f t="shared" si="124"/>
        <x:v>5311.0372733800068</x:v>
      </x:c>
      <x:c r="L577" s="14">
        <x:f t="shared" si="125"/>
        <x:v>5311.0372733800068</x:v>
      </x:c>
      <x:c r="M577" s="14">
        <x:f t="shared" si="136"/>
        <x:v>5212.3008050601156</x:v>
      </x:c>
      <x:c r="N577" s="14">
        <x:f t="shared" si="126"/>
        <x:v>5311.0372733800068</x:v>
      </x:c>
      <x:c r="O577" s="13" t="n">
        <x:f>Arrivals!I577</x:f>
        <x:v>4.5910944885604055</x:v>
      </x:c>
      <x:c r="P577" s="14">
        <x:f t="shared" si="127"/>
        <x:v>5315.6283678685668</x:v>
      </x:c>
      <x:c r="Q577" s="14">
        <x:f t="shared" si="128"/>
        <x:v>28.611094488560411</x:v>
      </x:c>
      <x:c r="R577" s="14">
        <x:f t="shared" si="129"/>
        <x:v>0</x:v>
      </x:c>
      <x:c r="S577" s="14">
        <x:f t="shared" si="130"/>
        <x:v>0</x:v>
      </x:c>
      <x:c r="T577" s="14">
        <x:f t="shared" si="131"/>
        <x:v>0</x:v>
      </x:c>
      <x:c r="U577" s="14">
        <x:f t="shared" si="132"/>
        <x:v>0</x:v>
      </x:c>
      <x:c r="V577" t="str">
        <x:f>IF(MOD(C577-Settings!$B$32,Settings!$B$33)&lt;Settings!$B$30,"Up","Down")</x:f>
        <x:v>Up</x:v>
      </x:c>
      <x:c r="W577" s="15" t="n">
        <x:f>IF(OR(E577&gt;Settings!$B$30,Q577&gt;Settings!$B$37),0,1)</x:f>
        <x:v>1</x:v>
      </x:c>
      <x:c r="X577" s="15" t="n">
        <x:f>IF(AND(W577=1,Q577&lt;=Settings!$B$36),1,0)</x:f>
        <x:v>1</x:v>
      </x:c>
    </x:row>
    <x:row r="578">
      <x:c r="A578">
        <x:v>5</x:v>
      </x:c>
      <x:c r="B578">
        <x:v>93</x:v>
      </x:c>
      <x:c r="C578" s="13" t="n">
        <x:f>Arrivals!F578</x:f>
        <x:v>5348.403554180587</x:v>
      </x:c>
      <x:c r="D578" s="13" t="n">
        <x:f>Arrivals!K578</x:f>
        <x:v>300</x:v>
      </x:c>
      <x:c r="E578" s="14" t="n">
        <x:f>D578*8/Settings!$B$28+Settings!$B$29</x:f>
        <x:v>24.02</x:v>
      </x:c>
      <x:c r="F578" s="14">
        <x:f t="shared" si="122"/>
        <x:v>5348.403554180587</x:v>
      </x:c>
      <x:c r="G578" s="14">
        <x:f t="shared" si="135"/>
        <x:v>5311.0372733800068</x:v>
      </x:c>
      <x:c r="H578" s="14">
        <x:f t="shared" si="123"/>
        <x:v>5348.403554180587</x:v>
      </x:c>
      <x:c r="I578" s="14" t="n">
        <x:f>MOD(H578-Settings!$B$32,Settings!$B$33)</x:f>
        <x:v>308.403554180587</x:v>
      </x:c>
      <x:c r="J578" s="14" t="n">
        <x:f>IF(I578&lt;Settings!$B$30,IF(Settings!$B$30-I578&gt;=E578,H578,H578+(Settings!$B$30-I578)+Settings!$B$31),H578+(Settings!$B$33-I578))</x:f>
        <x:v>5348.403554180587</x:v>
      </x:c>
      <x:c r="K578" s="14">
        <x:f t="shared" si="124"/>
        <x:v>5372.4235541805874</x:v>
      </x:c>
      <x:c r="L578" s="14">
        <x:f t="shared" si="125"/>
        <x:v>5372.4235541805874</x:v>
      </x:c>
      <x:c r="M578" s="14">
        <x:f t="shared" si="136"/>
        <x:v>5315.6283678685668</x:v>
      </x:c>
      <x:c r="N578" s="14">
        <x:f t="shared" si="126"/>
        <x:v>5372.4235541805874</x:v>
      </x:c>
      <x:c r="O578" s="13" t="n">
        <x:f>Arrivals!I578</x:f>
        <x:v>2.2098653788581535</x:v>
      </x:c>
      <x:c r="P578" s="14">
        <x:f t="shared" si="127"/>
        <x:v>5374.6334195594454</x:v>
      </x:c>
      <x:c r="Q578" s="14">
        <x:f t="shared" si="128"/>
        <x:v>26.229865378858449</x:v>
      </x:c>
      <x:c r="R578" s="14">
        <x:f t="shared" si="129"/>
        <x:v>0</x:v>
      </x:c>
      <x:c r="S578" s="14">
        <x:f t="shared" si="130"/>
        <x:v>0</x:v>
      </x:c>
      <x:c r="T578" s="14">
        <x:f t="shared" si="131"/>
        <x:v>0</x:v>
      </x:c>
      <x:c r="U578" s="14">
        <x:f t="shared" si="132"/>
        <x:v>0</x:v>
      </x:c>
      <x:c r="V578" t="str">
        <x:f>IF(MOD(C578-Settings!$B$32,Settings!$B$33)&lt;Settings!$B$30,"Up","Down")</x:f>
        <x:v>Up</x:v>
      </x:c>
      <x:c r="W578" s="15" t="n">
        <x:f>IF(OR(E578&gt;Settings!$B$30,Q578&gt;Settings!$B$37),0,1)</x:f>
        <x:v>1</x:v>
      </x:c>
      <x:c r="X578" s="15" t="n">
        <x:f>IF(AND(W578=1,Q578&lt;=Settings!$B$36),1,0)</x:f>
        <x:v>1</x:v>
      </x:c>
    </x:row>
    <x:row r="579">
      <x:c r="A579">
        <x:v>5</x:v>
      </x:c>
      <x:c r="B579">
        <x:v>94</x:v>
      </x:c>
      <x:c r="C579" s="13" t="n">
        <x:f>Arrivals!F579</x:f>
        <x:v>5367.092097655612</x:v>
      </x:c>
      <x:c r="D579" s="13" t="n">
        <x:f>Arrivals!K579</x:f>
        <x:v>300</x:v>
      </x:c>
      <x:c r="E579" s="14" t="n">
        <x:f>D579*8/Settings!$B$28+Settings!$B$29</x:f>
        <x:v>24.02</x:v>
      </x:c>
      <x:c r="F579" s="14">
        <x:f t="shared" si="122"/>
        <x:v>5367.0920976556117</x:v>
      </x:c>
      <x:c r="G579" s="14">
        <x:f t="shared" si="135"/>
        <x:v>5372.4235541805874</x:v>
      </x:c>
      <x:c r="H579" s="14">
        <x:f t="shared" si="123"/>
        <x:v>5372.4235541805874</x:v>
      </x:c>
      <x:c r="I579" s="14" t="n">
        <x:f>MOD(H579-Settings!$B$32,Settings!$B$33)</x:f>
        <x:v>332.4235541805874</x:v>
      </x:c>
      <x:c r="J579" s="14" t="n">
        <x:f>IF(I579&lt;Settings!$B$30,IF(Settings!$B$30-I579&gt;=E579,H579,H579+(Settings!$B$30-I579)+Settings!$B$31),H579+(Settings!$B$33-I579))</x:f>
        <x:v>5372.423554180587</x:v>
      </x:c>
      <x:c r="K579" s="14">
        <x:f t="shared" si="124"/>
        <x:v>5396.4435541805879</x:v>
      </x:c>
      <x:c r="L579" s="14">
        <x:f t="shared" si="125"/>
        <x:v>5396.4435541805879</x:v>
      </x:c>
      <x:c r="M579" s="14">
        <x:f t="shared" si="136"/>
        <x:v>5374.6334195594454</x:v>
      </x:c>
      <x:c r="N579" s="14">
        <x:f t="shared" si="126"/>
        <x:v>5396.4435541805879</x:v>
      </x:c>
      <x:c r="O579" s="13" t="n">
        <x:f>Arrivals!I579</x:f>
        <x:v>0.38036172682692826</x:v>
      </x:c>
      <x:c r="P579" s="14">
        <x:f t="shared" si="127"/>
        <x:v>5396.8239159074146</x:v>
      </x:c>
      <x:c r="Q579" s="14">
        <x:f t="shared" si="128"/>
        <x:v>29.731818251802906</x:v>
      </x:c>
      <x:c r="R579" s="14">
        <x:f t="shared" si="129"/>
        <x:v>5.3314565249756924</x:v>
      </x:c>
      <x:c r="S579" s="14">
        <x:f t="shared" si="130"/>
        <x:v>0</x:v>
      </x:c>
      <x:c r="T579" s="14">
        <x:f t="shared" si="131"/>
        <x:v>0</x:v>
      </x:c>
      <x:c r="U579" s="14">
        <x:f t="shared" si="132"/>
        <x:v>5.3314565249756924</x:v>
      </x:c>
      <x:c r="V579" t="str">
        <x:f>IF(MOD(C579-Settings!$B$32,Settings!$B$33)&lt;Settings!$B$30,"Up","Down")</x:f>
        <x:v>Up</x:v>
      </x:c>
      <x:c r="W579" s="15" t="n">
        <x:f>IF(OR(E579&gt;Settings!$B$30,Q579&gt;Settings!$B$37),0,1)</x:f>
        <x:v>1</x:v>
      </x:c>
      <x:c r="X579" s="15" t="n">
        <x:f>IF(AND(W579=1,Q579&lt;=Settings!$B$36),1,0)</x:f>
        <x:v>1</x:v>
      </x:c>
    </x:row>
    <x:row r="580">
      <x:c r="A580">
        <x:v>5</x:v>
      </x:c>
      <x:c r="B580">
        <x:v>95</x:v>
      </x:c>
      <x:c r="C580" s="13" t="n">
        <x:f>Arrivals!F580</x:f>
        <x:v>5375.787473621325</x:v>
      </x:c>
      <x:c r="D580" s="13" t="n">
        <x:f>Arrivals!K580</x:f>
        <x:v>300</x:v>
      </x:c>
      <x:c r="E580" s="14" t="n">
        <x:f>D580*8/Settings!$B$28+Settings!$B$29</x:f>
        <x:v>24.02</x:v>
      </x:c>
      <x:c r="F580" s="14">
        <x:f t="shared" si="122"/>
        <x:v>5375.7874736213253</x:v>
      </x:c>
      <x:c r="G580" s="14">
        <x:f t="shared" si="135"/>
        <x:v>5396.4435541805879</x:v>
      </x:c>
      <x:c r="H580" s="14">
        <x:f t="shared" si="123"/>
        <x:v>5396.4435541805879</x:v>
      </x:c>
      <x:c r="I580" s="14" t="n">
        <x:f>MOD(H580-Settings!$B$32,Settings!$B$33)</x:f>
        <x:v>356.44355418058785</x:v>
      </x:c>
      <x:c r="J580" s="14" t="n">
        <x:f>IF(I580&lt;Settings!$B$30,IF(Settings!$B$30-I580&gt;=E580,H580,H580+(Settings!$B$30-I580)+Settings!$B$31),H580+(Settings!$B$33-I580))</x:f>
        <x:v>5396.443554180588</x:v>
      </x:c>
      <x:c r="K580" s="14">
        <x:f t="shared" si="124"/>
        <x:v>5420.4635541805883</x:v>
      </x:c>
      <x:c r="L580" s="14">
        <x:f t="shared" si="125"/>
        <x:v>5420.4635541805883</x:v>
      </x:c>
      <x:c r="M580" s="14">
        <x:f t="shared" si="136"/>
        <x:v>5396.8239159074146</x:v>
      </x:c>
      <x:c r="N580" s="14">
        <x:f t="shared" si="126"/>
        <x:v>5420.4635541805883</x:v>
      </x:c>
      <x:c r="O580" s="13" t="n">
        <x:f>Arrivals!I580</x:f>
        <x:v>3.2044515837351497</x:v>
      </x:c>
      <x:c r="P580" s="14">
        <x:f t="shared" si="127"/>
        <x:v>5423.6680057643234</x:v>
      </x:c>
      <x:c r="Q580" s="14">
        <x:f t="shared" si="128"/>
        <x:v>47.880532142998163</x:v>
      </x:c>
      <x:c r="R580" s="14">
        <x:f t="shared" si="129"/>
        <x:v>20.656080559262591</x:v>
      </x:c>
      <x:c r="S580" s="14">
        <x:f t="shared" si="130"/>
        <x:v>0</x:v>
      </x:c>
      <x:c r="T580" s="14">
        <x:f t="shared" si="131"/>
        <x:v>0</x:v>
      </x:c>
      <x:c r="U580" s="14">
        <x:f t="shared" si="132"/>
        <x:v>20.656080559262591</x:v>
      </x:c>
      <x:c r="V580" t="str">
        <x:f>IF(MOD(C580-Settings!$B$32,Settings!$B$33)&lt;Settings!$B$30,"Up","Down")</x:f>
        <x:v>Up</x:v>
      </x:c>
      <x:c r="W580" s="15" t="n">
        <x:f>IF(OR(E580&gt;Settings!$B$30,Q580&gt;Settings!$B$37),0,1)</x:f>
        <x:v>1</x:v>
      </x:c>
      <x:c r="X580" s="15" t="n">
        <x:f>IF(AND(W580=1,Q580&lt;=Settings!$B$36),1,0)</x:f>
        <x:v>1</x:v>
      </x:c>
    </x:row>
    <x:row r="581">
      <x:c r="A581">
        <x:v>5</x:v>
      </x:c>
      <x:c r="B581">
        <x:v>96</x:v>
      </x:c>
      <x:c r="C581" s="13" t="n">
        <x:f>Arrivals!F581</x:f>
        <x:v>5411.640229686244</x:v>
      </x:c>
      <x:c r="D581" s="13" t="n">
        <x:f>Arrivals!K581</x:f>
        <x:v>300</x:v>
      </x:c>
      <x:c r="E581" s="14" t="n">
        <x:f>D581*8/Settings!$B$28+Settings!$B$29</x:f>
        <x:v>24.02</x:v>
      </x:c>
      <x:c r="F581" s="14">
        <x:f t="shared" si="122"/>
        <x:v>5411.6402296862443</x:v>
      </x:c>
      <x:c r="G581" s="14">
        <x:f t="shared" si="135"/>
        <x:v>5420.4635541805883</x:v>
      </x:c>
      <x:c r="H581" s="14">
        <x:f t="shared" si="123"/>
        <x:v>5420.4635541805883</x:v>
      </x:c>
      <x:c r="I581" s="14" t="n">
        <x:f>MOD(H581-Settings!$B$32,Settings!$B$33)</x:f>
        <x:v>380.4635541805883</x:v>
      </x:c>
      <x:c r="J581" s="14" t="n">
        <x:f>IF(I581&lt;Settings!$B$30,IF(Settings!$B$30-I581&gt;=E581,H581,H581+(Settings!$B$30-I581)+Settings!$B$31),H581+(Settings!$B$33-I581))</x:f>
        <x:v>5420.463554180588</x:v>
      </x:c>
      <x:c r="K581" s="14">
        <x:f t="shared" si="124"/>
        <x:v>5444.4835541805887</x:v>
      </x:c>
      <x:c r="L581" s="14">
        <x:f t="shared" si="125"/>
        <x:v>5444.4835541805887</x:v>
      </x:c>
      <x:c r="M581" s="14">
        <x:f t="shared" si="136"/>
        <x:v>5423.6680057643234</x:v>
      </x:c>
      <x:c r="N581" s="14">
        <x:f t="shared" si="126"/>
        <x:v>5444.4835541805887</x:v>
      </x:c>
      <x:c r="O581" s="13" t="n">
        <x:f>Arrivals!I581</x:f>
        <x:v>3.0020265767008043</x:v>
      </x:c>
      <x:c r="P581" s="14">
        <x:f t="shared" si="127"/>
        <x:v>5447.4855807572894</x:v>
      </x:c>
      <x:c r="Q581" s="14">
        <x:f t="shared" si="128"/>
        <x:v>35.845351071045116</x:v>
      </x:c>
      <x:c r="R581" s="14">
        <x:f t="shared" si="129"/>
        <x:v>8.8233244943439786</x:v>
      </x:c>
      <x:c r="S581" s="14">
        <x:f t="shared" si="130"/>
        <x:v>0</x:v>
      </x:c>
      <x:c r="T581" s="14">
        <x:f t="shared" si="131"/>
        <x:v>0</x:v>
      </x:c>
      <x:c r="U581" s="14">
        <x:f t="shared" si="132"/>
        <x:v>8.8233244943439786</x:v>
      </x:c>
      <x:c r="V581" t="str">
        <x:f>IF(MOD(C581-Settings!$B$32,Settings!$B$33)&lt;Settings!$B$30,"Up","Down")</x:f>
        <x:v>Up</x:v>
      </x:c>
      <x:c r="W581" s="15" t="n">
        <x:f>IF(OR(E581&gt;Settings!$B$30,Q581&gt;Settings!$B$37),0,1)</x:f>
        <x:v>1</x:v>
      </x:c>
      <x:c r="X581" s="15" t="n">
        <x:f>IF(AND(W581=1,Q581&lt;=Settings!$B$36),1,0)</x:f>
        <x:v>1</x:v>
      </x:c>
    </x:row>
    <x:row r="582">
      <x:c r="A582">
        <x:v>5</x:v>
      </x:c>
      <x:c r="B582">
        <x:v>97</x:v>
      </x:c>
      <x:c r="C582" s="13" t="n">
        <x:f>Arrivals!F582</x:f>
        <x:v>5448.504249833547</x:v>
      </x:c>
      <x:c r="D582" s="13" t="n">
        <x:f>Arrivals!K582</x:f>
        <x:v>300</x:v>
      </x:c>
      <x:c r="E582" s="14" t="n">
        <x:f>D582*8/Settings!$B$28+Settings!$B$29</x:f>
        <x:v>24.02</x:v>
      </x:c>
      <x:c r="F582" s="14" t="n">
        <x:f t="shared" ref="F582:F645" si="137">C582</x:f>
        <x:v>5448.504249833547</x:v>
      </x:c>
      <x:c r="G582" s="14">
        <x:f t="shared" si="135"/>
        <x:v>5444.4835541805887</x:v>
      </x:c>
      <x:c r="H582" s="14" t="n">
        <x:f t="shared" ref="H582:H645" si="138">MAX(F582,G582)</x:f>
        <x:v>5448.504249833547</x:v>
      </x:c>
      <x:c r="I582" s="14" t="n">
        <x:f>MOD(H582-Settings!$B$32,Settings!$B$33)</x:f>
        <x:v>408.50424983354696</x:v>
      </x:c>
      <x:c r="J582" s="14" t="n">
        <x:f>IF(I582&lt;Settings!$B$30,IF(Settings!$B$30-I582&gt;=E582,H582,H582+(Settings!$B$30-I582)+Settings!$B$31),H582+(Settings!$B$33-I582))</x:f>
        <x:v>5448.504249833547</x:v>
      </x:c>
      <x:c r="K582" s="14" t="n">
        <x:f t="shared" ref="K582:K645" si="139">J582+E582</x:f>
        <x:v>5472.524249833547</x:v>
      </x:c>
      <x:c r="L582" s="14" t="n">
        <x:f t="shared" ref="L582:L645" si="140">K582</x:f>
        <x:v>5472.524249833547</x:v>
      </x:c>
      <x:c r="M582" s="14">
        <x:f t="shared" si="136"/>
        <x:v>5447.4855807572894</x:v>
      </x:c>
      <x:c r="N582" s="14" t="n">
        <x:f t="shared" ref="N582:N645" si="141">MAX(L582,M582)</x:f>
        <x:v>5472.524249833547</x:v>
      </x:c>
      <x:c r="O582" s="13" t="n">
        <x:f>Arrivals!I582</x:f>
        <x:v>12.550122049379622</x:v>
      </x:c>
      <x:c r="P582" s="14" t="n">
        <x:f t="shared" ref="P582:P645" si="142">N582+O582</x:f>
        <x:v>5485.074371882927</x:v>
      </x:c>
      <x:c r="Q582" s="14" t="n">
        <x:f t="shared" ref="Q582:Q645" si="143">P582-C582</x:f>
        <x:v>36.57012204938019</x:v>
      </x:c>
      <x:c r="R582" s="14" t="n">
        <x:f t="shared" ref="R582:R645" si="144">H582-F582</x:f>
        <x:v>0</x:v>
      </x:c>
      <x:c r="S582" s="14" t="n">
        <x:f t="shared" ref="S582:S645" si="145">J582-H582</x:f>
        <x:v>0</x:v>
      </x:c>
      <x:c r="T582" s="14" t="n">
        <x:f t="shared" ref="T582:T645" si="146">N582-L582</x:f>
        <x:v>0</x:v>
      </x:c>
      <x:c r="U582" s="14" t="n">
        <x:f t="shared" ref="U582:U645" si="147">R582+S582+T582</x:f>
        <x:v>0</x:v>
      </x:c>
      <x:c r="V582" t="str">
        <x:f>IF(MOD(C582-Settings!$B$32,Settings!$B$33)&lt;Settings!$B$30,"Up","Down")</x:f>
        <x:v>Up</x:v>
      </x:c>
      <x:c r="W582" s="15" t="n">
        <x:f>IF(OR(E582&gt;Settings!$B$30,Q582&gt;Settings!$B$37),0,1)</x:f>
        <x:v>1</x:v>
      </x:c>
      <x:c r="X582" s="15" t="n">
        <x:f>IF(AND(W582=1,Q582&lt;=Settings!$B$36),1,0)</x:f>
        <x:v>1</x:v>
      </x:c>
    </x:row>
    <x:row r="583">
      <x:c r="A583">
        <x:v>5</x:v>
      </x:c>
      <x:c r="B583">
        <x:v>98</x:v>
      </x:c>
      <x:c r="C583" s="13" t="n">
        <x:f>Arrivals!F583</x:f>
        <x:v>5820.154428466056</x:v>
      </x:c>
      <x:c r="D583" s="13" t="n">
        <x:f>Arrivals!K583</x:f>
        <x:v>300</x:v>
      </x:c>
      <x:c r="E583" s="14" t="n">
        <x:f>D583*8/Settings!$B$28+Settings!$B$29</x:f>
        <x:v>24.02</x:v>
      </x:c>
      <x:c r="F583" s="14">
        <x:f t="shared" si="137"/>
        <x:v>5820.1544284660558</x:v>
      </x:c>
      <x:c r="G583" s="14" t="n">
        <x:f t="shared" ref="G583:G605" si="148">K582</x:f>
        <x:v>5472.524249833547</x:v>
      </x:c>
      <x:c r="H583" s="14">
        <x:f t="shared" si="138"/>
        <x:v>5820.1544284660558</x:v>
      </x:c>
      <x:c r="I583" s="14" t="n">
        <x:f>MOD(H583-Settings!$B$32,Settings!$B$33)</x:f>
        <x:v>60.15442846605583</x:v>
      </x:c>
      <x:c r="J583" s="14" t="n">
        <x:f>IF(I583&lt;Settings!$B$30,IF(Settings!$B$30-I583&gt;=E583,H583,H583+(Settings!$B$30-I583)+Settings!$B$31),H583+(Settings!$B$33-I583))</x:f>
        <x:v>5820.154428466056</x:v>
      </x:c>
      <x:c r="K583" s="14">
        <x:f t="shared" si="139"/>
        <x:v>5844.1744284660563</x:v>
      </x:c>
      <x:c r="L583" s="14">
        <x:f t="shared" si="140"/>
        <x:v>5844.1744284660563</x:v>
      </x:c>
      <x:c r="M583" s="14" t="n">
        <x:f t="shared" ref="M583:M605" si="149">P582</x:f>
        <x:v>5485.074371882927</x:v>
      </x:c>
      <x:c r="N583" s="14">
        <x:f t="shared" si="141"/>
        <x:v>5844.1744284660563</x:v>
      </x:c>
      <x:c r="O583" s="13" t="n">
        <x:f>Arrivals!I583</x:f>
        <x:v>5.503112352303491</x:v>
      </x:c>
      <x:c r="P583" s="14">
        <x:f t="shared" si="142"/>
        <x:v>5849.6775408183594</x:v>
      </x:c>
      <x:c r="Q583" s="14">
        <x:f t="shared" si="143"/>
        <x:v>29.523112352303542</x:v>
      </x:c>
      <x:c r="R583" s="14">
        <x:f t="shared" si="144"/>
        <x:v>0</x:v>
      </x:c>
      <x:c r="S583" s="14">
        <x:f t="shared" si="145"/>
        <x:v>0</x:v>
      </x:c>
      <x:c r="T583" s="14">
        <x:f t="shared" si="146"/>
        <x:v>0</x:v>
      </x:c>
      <x:c r="U583" s="14">
        <x:f t="shared" si="147"/>
        <x:v>0</x:v>
      </x:c>
      <x:c r="V583" t="str">
        <x:f>IF(MOD(C583-Settings!$B$32,Settings!$B$33)&lt;Settings!$B$30,"Up","Down")</x:f>
        <x:v>Up</x:v>
      </x:c>
      <x:c r="W583" s="15" t="n">
        <x:f>IF(OR(E583&gt;Settings!$B$30,Q583&gt;Settings!$B$37),0,1)</x:f>
        <x:v>1</x:v>
      </x:c>
      <x:c r="X583" s="15" t="n">
        <x:f>IF(AND(W583=1,Q583&lt;=Settings!$B$36),1,0)</x:f>
        <x:v>1</x:v>
      </x:c>
    </x:row>
    <x:row r="584">
      <x:c r="A584">
        <x:v>5</x:v>
      </x:c>
      <x:c r="B584">
        <x:v>99</x:v>
      </x:c>
      <x:c r="C584" s="13" t="n">
        <x:f>Arrivals!F584</x:f>
        <x:v>5890.796796366765</x:v>
      </x:c>
      <x:c r="D584" s="13" t="n">
        <x:f>Arrivals!K584</x:f>
        <x:v>300</x:v>
      </x:c>
      <x:c r="E584" s="14" t="n">
        <x:f>D584*8/Settings!$B$28+Settings!$B$29</x:f>
        <x:v>24.02</x:v>
      </x:c>
      <x:c r="F584" s="14">
        <x:f t="shared" si="137"/>
        <x:v>5890.7967963667652</x:v>
      </x:c>
      <x:c r="G584" s="14">
        <x:f t="shared" si="148"/>
        <x:v>5844.1744284660563</x:v>
      </x:c>
      <x:c r="H584" s="14">
        <x:f t="shared" si="138"/>
        <x:v>5890.7967963667652</x:v>
      </x:c>
      <x:c r="I584" s="14" t="n">
        <x:f>MOD(H584-Settings!$B$32,Settings!$B$33)</x:f>
        <x:v>130.7967963667652</x:v>
      </x:c>
      <x:c r="J584" s="14" t="n">
        <x:f>IF(I584&lt;Settings!$B$30,IF(Settings!$B$30-I584&gt;=E584,H584,H584+(Settings!$B$30-I584)+Settings!$B$31),H584+(Settings!$B$33-I584))</x:f>
        <x:v>5890.796796366765</x:v>
      </x:c>
      <x:c r="K584" s="14">
        <x:f t="shared" si="139"/>
        <x:v>5914.8167963667656</x:v>
      </x:c>
      <x:c r="L584" s="14">
        <x:f t="shared" si="140"/>
        <x:v>5914.8167963667656</x:v>
      </x:c>
      <x:c r="M584" s="14">
        <x:f t="shared" si="149"/>
        <x:v>5849.6775408183594</x:v>
      </x:c>
      <x:c r="N584" s="14">
        <x:f t="shared" si="141"/>
        <x:v>5914.8167963667656</x:v>
      </x:c>
      <x:c r="O584" s="13" t="n">
        <x:f>Arrivals!I584</x:f>
        <x:v>7.090020345820816</x:v>
      </x:c>
      <x:c r="P584" s="14">
        <x:f t="shared" si="142"/>
        <x:v>5921.9068167125861</x:v>
      </x:c>
      <x:c r="Q584" s="14">
        <x:f t="shared" si="143"/>
        <x:v>31.110020345820885</x:v>
      </x:c>
      <x:c r="R584" s="14">
        <x:f t="shared" si="144"/>
        <x:v>0</x:v>
      </x:c>
      <x:c r="S584" s="14">
        <x:f t="shared" si="145"/>
        <x:v>0</x:v>
      </x:c>
      <x:c r="T584" s="14">
        <x:f t="shared" si="146"/>
        <x:v>0</x:v>
      </x:c>
      <x:c r="U584" s="14">
        <x:f t="shared" si="147"/>
        <x:v>0</x:v>
      </x:c>
      <x:c r="V584" t="str">
        <x:f>IF(MOD(C584-Settings!$B$32,Settings!$B$33)&lt;Settings!$B$30,"Up","Down")</x:f>
        <x:v>Up</x:v>
      </x:c>
      <x:c r="W584" s="15" t="n">
        <x:f>IF(OR(E584&gt;Settings!$B$30,Q584&gt;Settings!$B$37),0,1)</x:f>
        <x:v>1</x:v>
      </x:c>
      <x:c r="X584" s="15" t="n">
        <x:f>IF(AND(W584=1,Q584&lt;=Settings!$B$36),1,0)</x:f>
        <x:v>1</x:v>
      </x:c>
    </x:row>
    <x:row r="585">
      <x:c r="A585">
        <x:v>5</x:v>
      </x:c>
      <x:c r="B585">
        <x:v>100</x:v>
      </x:c>
      <x:c r="C585" s="13" t="n">
        <x:f>Arrivals!F585</x:f>
        <x:v>6126.708439677722</x:v>
      </x:c>
      <x:c r="D585" s="13" t="n">
        <x:f>Arrivals!K585</x:f>
        <x:v>300</x:v>
      </x:c>
      <x:c r="E585" s="14" t="n">
        <x:f>D585*8/Settings!$B$28+Settings!$B$29</x:f>
        <x:v>24.02</x:v>
      </x:c>
      <x:c r="F585" s="14">
        <x:f t="shared" si="137"/>
        <x:v>6126.7084396777218</x:v>
      </x:c>
      <x:c r="G585" s="14">
        <x:f t="shared" si="148"/>
        <x:v>5914.8167963667656</x:v>
      </x:c>
      <x:c r="H585" s="14">
        <x:f t="shared" si="138"/>
        <x:v>6126.7084396777218</x:v>
      </x:c>
      <x:c r="I585" s="14" t="n">
        <x:f>MOD(H585-Settings!$B$32,Settings!$B$33)</x:f>
        <x:v>366.7084396777218</x:v>
      </x:c>
      <x:c r="J585" s="14" t="n">
        <x:f>IF(I585&lt;Settings!$B$30,IF(Settings!$B$30-I585&gt;=E585,H585,H585+(Settings!$B$30-I585)+Settings!$B$31),H585+(Settings!$B$33-I585))</x:f>
        <x:v>6126.708439677722</x:v>
      </x:c>
      <x:c r="K585" s="14">
        <x:f t="shared" si="139"/>
        <x:v>6150.7284396777222</x:v>
      </x:c>
      <x:c r="L585" s="14">
        <x:f t="shared" si="140"/>
        <x:v>6150.7284396777222</x:v>
      </x:c>
      <x:c r="M585" s="14">
        <x:f t="shared" si="149"/>
        <x:v>5921.9068167125861</x:v>
      </x:c>
      <x:c r="N585" s="14">
        <x:f t="shared" si="141"/>
        <x:v>6150.7284396777222</x:v>
      </x:c>
      <x:c r="O585" s="13" t="n">
        <x:f>Arrivals!I585</x:f>
        <x:v>1.8864802347803769</x:v>
      </x:c>
      <x:c r="P585" s="14">
        <x:f t="shared" si="142"/>
        <x:v>6152.614919912503</x:v>
      </x:c>
      <x:c r="Q585" s="14">
        <x:f t="shared" si="143"/>
        <x:v>25.906480234781156</x:v>
      </x:c>
      <x:c r="R585" s="14">
        <x:f t="shared" si="144"/>
        <x:v>0</x:v>
      </x:c>
      <x:c r="S585" s="14">
        <x:f t="shared" si="145"/>
        <x:v>0</x:v>
      </x:c>
      <x:c r="T585" s="14">
        <x:f t="shared" si="146"/>
        <x:v>0</x:v>
      </x:c>
      <x:c r="U585" s="14">
        <x:f t="shared" si="147"/>
        <x:v>0</x:v>
      </x:c>
      <x:c r="V585" t="str">
        <x:f>IF(MOD(C585-Settings!$B$32,Settings!$B$33)&lt;Settings!$B$30,"Up","Down")</x:f>
        <x:v>Up</x:v>
      </x:c>
      <x:c r="W585" s="15" t="n">
        <x:f>IF(OR(E585&gt;Settings!$B$30,Q585&gt;Settings!$B$37),0,1)</x:f>
        <x:v>1</x:v>
      </x:c>
      <x:c r="X585" s="15" t="n">
        <x:f>IF(AND(W585=1,Q585&lt;=Settings!$B$36),1,0)</x:f>
        <x:v>1</x:v>
      </x:c>
    </x:row>
    <x:row r="586">
      <x:c r="A586">
        <x:v>5</x:v>
      </x:c>
      <x:c r="B586">
        <x:v>101</x:v>
      </x:c>
      <x:c r="C586" s="13" t="n">
        <x:f>Arrivals!F586</x:f>
        <x:v>6163.962917639755</x:v>
      </x:c>
      <x:c r="D586" s="13" t="n">
        <x:f>Arrivals!K586</x:f>
        <x:v>300</x:v>
      </x:c>
      <x:c r="E586" s="14" t="n">
        <x:f>D586*8/Settings!$B$28+Settings!$B$29</x:f>
        <x:v>24.02</x:v>
      </x:c>
      <x:c r="F586" s="14">
        <x:f t="shared" si="137"/>
        <x:v>6163.9629176397548</x:v>
      </x:c>
      <x:c r="G586" s="14">
        <x:f t="shared" si="148"/>
        <x:v>6150.7284396777222</x:v>
      </x:c>
      <x:c r="H586" s="14">
        <x:f t="shared" si="138"/>
        <x:v>6163.9629176397548</x:v>
      </x:c>
      <x:c r="I586" s="14" t="n">
        <x:f>MOD(H586-Settings!$B$32,Settings!$B$33)</x:f>
        <x:v>403.9629176397548</x:v>
      </x:c>
      <x:c r="J586" s="14" t="n">
        <x:f>IF(I586&lt;Settings!$B$30,IF(Settings!$B$30-I586&gt;=E586,H586,H586+(Settings!$B$30-I586)+Settings!$B$31),H586+(Settings!$B$33-I586))</x:f>
        <x:v>6163.962917639755</x:v>
      </x:c>
      <x:c r="K586" s="14">
        <x:f t="shared" si="139"/>
        <x:v>6187.9829176397552</x:v>
      </x:c>
      <x:c r="L586" s="14">
        <x:f t="shared" si="140"/>
        <x:v>6187.9829176397552</x:v>
      </x:c>
      <x:c r="M586" s="14">
        <x:f t="shared" si="149"/>
        <x:v>6152.614919912503</x:v>
      </x:c>
      <x:c r="N586" s="14">
        <x:f t="shared" si="141"/>
        <x:v>6187.9829176397552</x:v>
      </x:c>
      <x:c r="O586" s="13" t="n">
        <x:f>Arrivals!I586</x:f>
        <x:v>3.5748437483575706</x:v>
      </x:c>
      <x:c r="P586" s="14">
        <x:f t="shared" si="142"/>
        <x:v>6191.5577613881123</x:v>
      </x:c>
      <x:c r="Q586" s="14">
        <x:f t="shared" si="143"/>
        <x:v>27.594843748357562</x:v>
      </x:c>
      <x:c r="R586" s="14">
        <x:f t="shared" si="144"/>
        <x:v>0</x:v>
      </x:c>
      <x:c r="S586" s="14">
        <x:f t="shared" si="145"/>
        <x:v>0</x:v>
      </x:c>
      <x:c r="T586" s="14">
        <x:f t="shared" si="146"/>
        <x:v>0</x:v>
      </x:c>
      <x:c r="U586" s="14">
        <x:f t="shared" si="147"/>
        <x:v>0</x:v>
      </x:c>
      <x:c r="V586" t="str">
        <x:f>IF(MOD(C586-Settings!$B$32,Settings!$B$33)&lt;Settings!$B$30,"Up","Down")</x:f>
        <x:v>Up</x:v>
      </x:c>
      <x:c r="W586" s="15" t="n">
        <x:f>IF(OR(E586&gt;Settings!$B$30,Q586&gt;Settings!$B$37),0,1)</x:f>
        <x:v>1</x:v>
      </x:c>
      <x:c r="X586" s="15" t="n">
        <x:f>IF(AND(W586=1,Q586&lt;=Settings!$B$36),1,0)</x:f>
        <x:v>1</x:v>
      </x:c>
    </x:row>
    <x:row r="587">
      <x:c r="A587">
        <x:v>5</x:v>
      </x:c>
      <x:c r="B587">
        <x:v>102</x:v>
      </x:c>
      <x:c r="C587" s="13" t="n">
        <x:f>Arrivals!F587</x:f>
        <x:v>6381.221309713657</x:v>
      </x:c>
      <x:c r="D587" s="13" t="n">
        <x:f>Arrivals!K587</x:f>
        <x:v>300</x:v>
      </x:c>
      <x:c r="E587" s="14" t="n">
        <x:f>D587*8/Settings!$B$28+Settings!$B$29</x:f>
        <x:v>24.02</x:v>
      </x:c>
      <x:c r="F587" s="14">
        <x:f t="shared" si="137"/>
        <x:v>6381.2213097136573</x:v>
      </x:c>
      <x:c r="G587" s="14">
        <x:f t="shared" si="148"/>
        <x:v>6187.9829176397552</x:v>
      </x:c>
      <x:c r="H587" s="14">
        <x:f t="shared" si="138"/>
        <x:v>6381.2213097136573</x:v>
      </x:c>
      <x:c r="I587" s="14" t="n">
        <x:f>MOD(H587-Settings!$B$32,Settings!$B$33)</x:f>
        <x:v>621.2213097136573</x:v>
      </x:c>
      <x:c r="J587" s="14" t="n">
        <x:f>IF(I587&lt;Settings!$B$30,IF(Settings!$B$30-I587&gt;=E587,H587,H587+(Settings!$B$30-I587)+Settings!$B$31),H587+(Settings!$B$33-I587))</x:f>
        <x:v>6480</x:v>
      </x:c>
      <x:c r="K587" s="14">
        <x:f t="shared" si="139"/>
        <x:v>6504.02</x:v>
      </x:c>
      <x:c r="L587" s="14">
        <x:f t="shared" si="140"/>
        <x:v>6504.02</x:v>
      </x:c>
      <x:c r="M587" s="14">
        <x:f t="shared" si="149"/>
        <x:v>6191.5577613881123</x:v>
      </x:c>
      <x:c r="N587" s="14">
        <x:f t="shared" si="141"/>
        <x:v>6504.02</x:v>
      </x:c>
      <x:c r="O587" s="13" t="n">
        <x:f>Arrivals!I587</x:f>
        <x:v>4.480772839388963</x:v>
      </x:c>
      <x:c r="P587" s="14">
        <x:f t="shared" si="142"/>
        <x:v>6508.5007728393894</x:v>
      </x:c>
      <x:c r="Q587" s="14">
        <x:f t="shared" si="143"/>
        <x:v>127.27946312573204</x:v>
      </x:c>
      <x:c r="R587" s="14">
        <x:f t="shared" si="144"/>
        <x:v>0</x:v>
      </x:c>
      <x:c r="S587" s="14">
        <x:f t="shared" si="145"/>
        <x:v>98.77869028634268</x:v>
      </x:c>
      <x:c r="T587" s="14">
        <x:f t="shared" si="146"/>
        <x:v>0</x:v>
      </x:c>
      <x:c r="U587" s="14">
        <x:f t="shared" si="147"/>
        <x:v>98.77869028634268</x:v>
      </x:c>
      <x:c r="V587" t="str">
        <x:f>IF(MOD(C587-Settings!$B$32,Settings!$B$33)&lt;Settings!$B$30,"Up","Down")</x:f>
        <x:v>Down</x:v>
      </x:c>
      <x:c r="W587" s="15" t="n">
        <x:f>IF(OR(E587&gt;Settings!$B$30,Q587&gt;Settings!$B$37),0,1)</x:f>
        <x:v>1</x:v>
      </x:c>
      <x:c r="X587" s="15" t="n">
        <x:f>IF(AND(W587=1,Q587&lt;=Settings!$B$36),1,0)</x:f>
        <x:v>0</x:v>
      </x:c>
    </x:row>
    <x:row r="588">
      <x:c r="A588">
        <x:v>5</x:v>
      </x:c>
      <x:c r="B588">
        <x:v>103</x:v>
      </x:c>
      <x:c r="C588" s="13" t="n">
        <x:f>Arrivals!F588</x:f>
        <x:v>6402.743337820237</x:v>
      </x:c>
      <x:c r="D588" s="13" t="n">
        <x:f>Arrivals!K588</x:f>
        <x:v>300</x:v>
      </x:c>
      <x:c r="E588" s="14" t="n">
        <x:f>D588*8/Settings!$B$28+Settings!$B$29</x:f>
        <x:v>24.02</x:v>
      </x:c>
      <x:c r="F588" s="14">
        <x:f t="shared" si="137"/>
        <x:v>6402.7433378202368</x:v>
      </x:c>
      <x:c r="G588" s="14">
        <x:f t="shared" si="148"/>
        <x:v>6504.02</x:v>
      </x:c>
      <x:c r="H588" s="14">
        <x:f t="shared" si="138"/>
        <x:v>6504.02</x:v>
      </x:c>
      <x:c r="I588" s="14" t="n">
        <x:f>MOD(H588-Settings!$B$32,Settings!$B$33)</x:f>
        <x:v>24.020000000000437</x:v>
      </x:c>
      <x:c r="J588" s="14" t="n">
        <x:f>IF(I588&lt;Settings!$B$30,IF(Settings!$B$30-I588&gt;=E588,H588,H588+(Settings!$B$30-I588)+Settings!$B$31),H588+(Settings!$B$33-I588))</x:f>
        <x:v>6504.02</x:v>
      </x:c>
      <x:c r="K588" s="14">
        <x:f t="shared" si="139"/>
        <x:v>6528.0400000000009</x:v>
      </x:c>
      <x:c r="L588" s="14">
        <x:f t="shared" si="140"/>
        <x:v>6528.0400000000009</x:v>
      </x:c>
      <x:c r="M588" s="14">
        <x:f t="shared" si="149"/>
        <x:v>6508.5007728393894</x:v>
      </x:c>
      <x:c r="N588" s="14">
        <x:f t="shared" si="141"/>
        <x:v>6528.0400000000009</x:v>
      </x:c>
      <x:c r="O588" s="13" t="n">
        <x:f>Arrivals!I588</x:f>
        <x:v>1.2858412267457833</x:v>
      </x:c>
      <x:c r="P588" s="14">
        <x:f t="shared" si="142"/>
        <x:v>6529.3258412267469</x:v>
      </x:c>
      <x:c r="Q588" s="14">
        <x:f t="shared" si="143"/>
        <x:v>126.58250340651011</x:v>
      </x:c>
      <x:c r="R588" s="14">
        <x:f t="shared" si="144"/>
        <x:v>101.27666217976366</x:v>
      </x:c>
      <x:c r="S588" s="14">
        <x:f t="shared" si="145"/>
        <x:v>0</x:v>
      </x:c>
      <x:c r="T588" s="14">
        <x:f t="shared" si="146"/>
        <x:v>0</x:v>
      </x:c>
      <x:c r="U588" s="14">
        <x:f t="shared" si="147"/>
        <x:v>101.27666217976366</x:v>
      </x:c>
      <x:c r="V588" t="str">
        <x:f>IF(MOD(C588-Settings!$B$32,Settings!$B$33)&lt;Settings!$B$30,"Up","Down")</x:f>
        <x:v>Down</x:v>
      </x:c>
      <x:c r="W588" s="15" t="n">
        <x:f>IF(OR(E588&gt;Settings!$B$30,Q588&gt;Settings!$B$37),0,1)</x:f>
        <x:v>1</x:v>
      </x:c>
      <x:c r="X588" s="15" t="n">
        <x:f>IF(AND(W588=1,Q588&lt;=Settings!$B$36),1,0)</x:f>
        <x:v>0</x:v>
      </x:c>
    </x:row>
    <x:row r="589">
      <x:c r="A589">
        <x:v>5</x:v>
      </x:c>
      <x:c r="B589">
        <x:v>104</x:v>
      </x:c>
      <x:c r="C589" s="13" t="n">
        <x:f>Arrivals!F589</x:f>
        <x:v>6544.595208688308</x:v>
      </x:c>
      <x:c r="D589" s="13" t="n">
        <x:f>Arrivals!K589</x:f>
        <x:v>300</x:v>
      </x:c>
      <x:c r="E589" s="14" t="n">
        <x:f>D589*8/Settings!$B$28+Settings!$B$29</x:f>
        <x:v>24.02</x:v>
      </x:c>
      <x:c r="F589" s="14">
        <x:f t="shared" si="137"/>
        <x:v>6544.595208688308</x:v>
      </x:c>
      <x:c r="G589" s="14">
        <x:f t="shared" si="148"/>
        <x:v>6528.0400000000009</x:v>
      </x:c>
      <x:c r="H589" s="14">
        <x:f t="shared" si="138"/>
        <x:v>6544.595208688308</x:v>
      </x:c>
      <x:c r="I589" s="14" t="n">
        <x:f>MOD(H589-Settings!$B$32,Settings!$B$33)</x:f>
        <x:v>64.59520868830805</x:v>
      </x:c>
      <x:c r="J589" s="14" t="n">
        <x:f>IF(I589&lt;Settings!$B$30,IF(Settings!$B$30-I589&gt;=E589,H589,H589+(Settings!$B$30-I589)+Settings!$B$31),H589+(Settings!$B$33-I589))</x:f>
        <x:v>6544.595208688308</x:v>
      </x:c>
      <x:c r="K589" s="14">
        <x:f t="shared" si="139"/>
        <x:v>6568.6152086883085</x:v>
      </x:c>
      <x:c r="L589" s="14">
        <x:f t="shared" si="140"/>
        <x:v>6568.6152086883085</x:v>
      </x:c>
      <x:c r="M589" s="14">
        <x:f t="shared" si="149"/>
        <x:v>6529.3258412267469</x:v>
      </x:c>
      <x:c r="N589" s="14">
        <x:f t="shared" si="141"/>
        <x:v>6568.6152086883085</x:v>
      </x:c>
      <x:c r="O589" s="13" t="n">
        <x:f>Arrivals!I589</x:f>
        <x:v>2.1946297498303533</x:v>
      </x:c>
      <x:c r="P589" s="14">
        <x:f t="shared" si="142"/>
        <x:v>6570.8098384381392</x:v>
      </x:c>
      <x:c r="Q589" s="14">
        <x:f t="shared" si="143"/>
        <x:v>26.214629749831147</x:v>
      </x:c>
      <x:c r="R589" s="14">
        <x:f t="shared" si="144"/>
        <x:v>0</x:v>
      </x:c>
      <x:c r="S589" s="14">
        <x:f t="shared" si="145"/>
        <x:v>0</x:v>
      </x:c>
      <x:c r="T589" s="14">
        <x:f t="shared" si="146"/>
        <x:v>0</x:v>
      </x:c>
      <x:c r="U589" s="14">
        <x:f t="shared" si="147"/>
        <x:v>0</x:v>
      </x:c>
      <x:c r="V589" t="str">
        <x:f>IF(MOD(C589-Settings!$B$32,Settings!$B$33)&lt;Settings!$B$30,"Up","Down")</x:f>
        <x:v>Up</x:v>
      </x:c>
      <x:c r="W589" s="15" t="n">
        <x:f>IF(OR(E589&gt;Settings!$B$30,Q589&gt;Settings!$B$37),0,1)</x:f>
        <x:v>1</x:v>
      </x:c>
      <x:c r="X589" s="15" t="n">
        <x:f>IF(AND(W589=1,Q589&lt;=Settings!$B$36),1,0)</x:f>
        <x:v>1</x:v>
      </x:c>
    </x:row>
    <x:row r="590">
      <x:c r="A590">
        <x:v>5</x:v>
      </x:c>
      <x:c r="B590">
        <x:v>105</x:v>
      </x:c>
      <x:c r="C590" s="13" t="n">
        <x:f>Arrivals!F590</x:f>
        <x:v>6622.491672498943</x:v>
      </x:c>
      <x:c r="D590" s="13" t="n">
        <x:f>Arrivals!K590</x:f>
        <x:v>300</x:v>
      </x:c>
      <x:c r="E590" s="14" t="n">
        <x:f>D590*8/Settings!$B$28+Settings!$B$29</x:f>
        <x:v>24.02</x:v>
      </x:c>
      <x:c r="F590" s="14">
        <x:f t="shared" si="137"/>
        <x:v>6622.4916724989434</x:v>
      </x:c>
      <x:c r="G590" s="14">
        <x:f t="shared" si="148"/>
        <x:v>6568.6152086883085</x:v>
      </x:c>
      <x:c r="H590" s="14">
        <x:f t="shared" si="138"/>
        <x:v>6622.4916724989434</x:v>
      </x:c>
      <x:c r="I590" s="14" t="n">
        <x:f>MOD(H590-Settings!$B$32,Settings!$B$33)</x:f>
        <x:v>142.49167249894344</x:v>
      </x:c>
      <x:c r="J590" s="14" t="n">
        <x:f>IF(I590&lt;Settings!$B$30,IF(Settings!$B$30-I590&gt;=E590,H590,H590+(Settings!$B$30-I590)+Settings!$B$31),H590+(Settings!$B$33-I590))</x:f>
        <x:v>6622.491672498943</x:v>
      </x:c>
      <x:c r="K590" s="14">
        <x:f t="shared" si="139"/>
        <x:v>6646.5116724989439</x:v>
      </x:c>
      <x:c r="L590" s="14">
        <x:f t="shared" si="140"/>
        <x:v>6646.5116724989439</x:v>
      </x:c>
      <x:c r="M590" s="14">
        <x:f t="shared" si="149"/>
        <x:v>6570.8098384381392</x:v>
      </x:c>
      <x:c r="N590" s="14">
        <x:f t="shared" si="141"/>
        <x:v>6646.5116724989439</x:v>
      </x:c>
      <x:c r="O590" s="13" t="n">
        <x:f>Arrivals!I590</x:f>
        <x:v>0.7803607162038846</x:v>
      </x:c>
      <x:c r="P590" s="14">
        <x:f t="shared" si="142"/>
        <x:v>6647.292033215148</x:v>
      </x:c>
      <x:c r="Q590" s="14">
        <x:f t="shared" si="143"/>
        <x:v>24.800360716204523</x:v>
      </x:c>
      <x:c r="R590" s="14">
        <x:f t="shared" si="144"/>
        <x:v>0</x:v>
      </x:c>
      <x:c r="S590" s="14">
        <x:f t="shared" si="145"/>
        <x:v>0</x:v>
      </x:c>
      <x:c r="T590" s="14">
        <x:f t="shared" si="146"/>
        <x:v>0</x:v>
      </x:c>
      <x:c r="U590" s="14">
        <x:f t="shared" si="147"/>
        <x:v>0</x:v>
      </x:c>
      <x:c r="V590" t="str">
        <x:f>IF(MOD(C590-Settings!$B$32,Settings!$B$33)&lt;Settings!$B$30,"Up","Down")</x:f>
        <x:v>Up</x:v>
      </x:c>
      <x:c r="W590" s="15" t="n">
        <x:f>IF(OR(E590&gt;Settings!$B$30,Q590&gt;Settings!$B$37),0,1)</x:f>
        <x:v>1</x:v>
      </x:c>
      <x:c r="X590" s="15" t="n">
        <x:f>IF(AND(W590=1,Q590&lt;=Settings!$B$36),1,0)</x:f>
        <x:v>1</x:v>
      </x:c>
    </x:row>
    <x:row r="591">
      <x:c r="A591">
        <x:v>5</x:v>
      </x:c>
      <x:c r="B591">
        <x:v>106</x:v>
      </x:c>
      <x:c r="C591" s="13" t="n">
        <x:f>Arrivals!F591</x:f>
        <x:v>6685.020947028849</x:v>
      </x:c>
      <x:c r="D591" s="13" t="n">
        <x:f>Arrivals!K591</x:f>
        <x:v>300</x:v>
      </x:c>
      <x:c r="E591" s="14" t="n">
        <x:f>D591*8/Settings!$B$28+Settings!$B$29</x:f>
        <x:v>24.02</x:v>
      </x:c>
      <x:c r="F591" s="14">
        <x:f t="shared" si="137"/>
        <x:v>6685.0209470288492</x:v>
      </x:c>
      <x:c r="G591" s="14">
        <x:f t="shared" si="148"/>
        <x:v>6646.5116724989439</x:v>
      </x:c>
      <x:c r="H591" s="14">
        <x:f t="shared" si="138"/>
        <x:v>6685.0209470288492</x:v>
      </x:c>
      <x:c r="I591" s="14" t="n">
        <x:f>MOD(H591-Settings!$B$32,Settings!$B$33)</x:f>
        <x:v>205.02094702884915</x:v>
      </x:c>
      <x:c r="J591" s="14" t="n">
        <x:f>IF(I591&lt;Settings!$B$30,IF(Settings!$B$30-I591&gt;=E591,H591,H591+(Settings!$B$30-I591)+Settings!$B$31),H591+(Settings!$B$33-I591))</x:f>
        <x:v>6685.020947028849</x:v>
      </x:c>
      <x:c r="K591" s="14">
        <x:f t="shared" si="139"/>
        <x:v>6709.0409470288496</x:v>
      </x:c>
      <x:c r="L591" s="14">
        <x:f t="shared" si="140"/>
        <x:v>6709.0409470288496</x:v>
      </x:c>
      <x:c r="M591" s="14">
        <x:f t="shared" si="149"/>
        <x:v>6647.292033215148</x:v>
      </x:c>
      <x:c r="N591" s="14">
        <x:f t="shared" si="141"/>
        <x:v>6709.0409470288496</x:v>
      </x:c>
      <x:c r="O591" s="13" t="n">
        <x:f>Arrivals!I591</x:f>
        <x:v>8.008925836591096</x:v>
      </x:c>
      <x:c r="P591" s="14">
        <x:f t="shared" si="142"/>
        <x:v>6717.0498728654411</x:v>
      </x:c>
      <x:c r="Q591" s="14">
        <x:f t="shared" si="143"/>
        <x:v>32.028925836591952</x:v>
      </x:c>
      <x:c r="R591" s="14">
        <x:f t="shared" si="144"/>
        <x:v>0</x:v>
      </x:c>
      <x:c r="S591" s="14">
        <x:f t="shared" si="145"/>
        <x:v>0</x:v>
      </x:c>
      <x:c r="T591" s="14">
        <x:f t="shared" si="146"/>
        <x:v>0</x:v>
      </x:c>
      <x:c r="U591" s="14">
        <x:f t="shared" si="147"/>
        <x:v>0</x:v>
      </x:c>
      <x:c r="V591" t="str">
        <x:f>IF(MOD(C591-Settings!$B$32,Settings!$B$33)&lt;Settings!$B$30,"Up","Down")</x:f>
        <x:v>Up</x:v>
      </x:c>
      <x:c r="W591" s="15" t="n">
        <x:f>IF(OR(E591&gt;Settings!$B$30,Q591&gt;Settings!$B$37),0,1)</x:f>
        <x:v>1</x:v>
      </x:c>
      <x:c r="X591" s="15" t="n">
        <x:f>IF(AND(W591=1,Q591&lt;=Settings!$B$36),1,0)</x:f>
        <x:v>1</x:v>
      </x:c>
    </x:row>
    <x:row r="592">
      <x:c r="A592">
        <x:v>5</x:v>
      </x:c>
      <x:c r="B592">
        <x:v>107</x:v>
      </x:c>
      <x:c r="C592" s="13" t="n">
        <x:f>Arrivals!F592</x:f>
        <x:v>6704.123043311178</x:v>
      </x:c>
      <x:c r="D592" s="13" t="n">
        <x:f>Arrivals!K592</x:f>
        <x:v>300</x:v>
      </x:c>
      <x:c r="E592" s="14" t="n">
        <x:f>D592*8/Settings!$B$28+Settings!$B$29</x:f>
        <x:v>24.02</x:v>
      </x:c>
      <x:c r="F592" s="14">
        <x:f t="shared" si="137"/>
        <x:v>6704.1230433111778</x:v>
      </x:c>
      <x:c r="G592" s="14">
        <x:f t="shared" si="148"/>
        <x:v>6709.0409470288496</x:v>
      </x:c>
      <x:c r="H592" s="14">
        <x:f t="shared" si="138"/>
        <x:v>6709.0409470288496</x:v>
      </x:c>
      <x:c r="I592" s="14" t="n">
        <x:f>MOD(H592-Settings!$B$32,Settings!$B$33)</x:f>
        <x:v>229.0409470288496</x:v>
      </x:c>
      <x:c r="J592" s="14" t="n">
        <x:f>IF(I592&lt;Settings!$B$30,IF(Settings!$B$30-I592&gt;=E592,H592,H592+(Settings!$B$30-I592)+Settings!$B$31),H592+(Settings!$B$33-I592))</x:f>
        <x:v>6709.04094702885</x:v>
      </x:c>
      <x:c r="K592" s="14">
        <x:f t="shared" si="139"/>
        <x:v>6733.06094702885</x:v>
      </x:c>
      <x:c r="L592" s="14">
        <x:f t="shared" si="140"/>
        <x:v>6733.06094702885</x:v>
      </x:c>
      <x:c r="M592" s="14">
        <x:f t="shared" si="149"/>
        <x:v>6717.0498728654411</x:v>
      </x:c>
      <x:c r="N592" s="14">
        <x:f t="shared" si="141"/>
        <x:v>6733.06094702885</x:v>
      </x:c>
      <x:c r="O592" s="13" t="n">
        <x:f>Arrivals!I592</x:f>
        <x:v>2.692346206929666</x:v>
      </x:c>
      <x:c r="P592" s="14">
        <x:f t="shared" si="142"/>
        <x:v>6735.7532932357799</x:v>
      </x:c>
      <x:c r="Q592" s="14">
        <x:f t="shared" si="143"/>
        <x:v>31.63024992460214</x:v>
      </x:c>
      <x:c r="R592" s="14">
        <x:f t="shared" si="144"/>
        <x:v>4.9179037176718339</x:v>
      </x:c>
      <x:c r="S592" s="14">
        <x:f t="shared" si="145"/>
        <x:v>0</x:v>
      </x:c>
      <x:c r="T592" s="14">
        <x:f t="shared" si="146"/>
        <x:v>0</x:v>
      </x:c>
      <x:c r="U592" s="14">
        <x:f t="shared" si="147"/>
        <x:v>4.9179037176718339</x:v>
      </x:c>
      <x:c r="V592" t="str">
        <x:f>IF(MOD(C592-Settings!$B$32,Settings!$B$33)&lt;Settings!$B$30,"Up","Down")</x:f>
        <x:v>Up</x:v>
      </x:c>
      <x:c r="W592" s="15" t="n">
        <x:f>IF(OR(E592&gt;Settings!$B$30,Q592&gt;Settings!$B$37),0,1)</x:f>
        <x:v>1</x:v>
      </x:c>
      <x:c r="X592" s="15" t="n">
        <x:f>IF(AND(W592=1,Q592&lt;=Settings!$B$36),1,0)</x:f>
        <x:v>1</x:v>
      </x:c>
    </x:row>
    <x:row r="593">
      <x:c r="A593">
        <x:v>5</x:v>
      </x:c>
      <x:c r="B593">
        <x:v>108</x:v>
      </x:c>
      <x:c r="C593" s="13" t="n">
        <x:f>Arrivals!F593</x:f>
        <x:v>6772.98432022519</x:v>
      </x:c>
      <x:c r="D593" s="13" t="n">
        <x:f>Arrivals!K593</x:f>
        <x:v>300</x:v>
      </x:c>
      <x:c r="E593" s="14" t="n">
        <x:f>D593*8/Settings!$B$28+Settings!$B$29</x:f>
        <x:v>24.02</x:v>
      </x:c>
      <x:c r="F593" s="14">
        <x:f t="shared" si="137"/>
        <x:v>6772.9843202251895</x:v>
      </x:c>
      <x:c r="G593" s="14">
        <x:f t="shared" si="148"/>
        <x:v>6733.06094702885</x:v>
      </x:c>
      <x:c r="H593" s="14">
        <x:f t="shared" si="138"/>
        <x:v>6772.9843202251895</x:v>
      </x:c>
      <x:c r="I593" s="14" t="n">
        <x:f>MOD(H593-Settings!$B$32,Settings!$B$33)</x:f>
        <x:v>292.98432022518955</x:v>
      </x:c>
      <x:c r="J593" s="14" t="n">
        <x:f>IF(I593&lt;Settings!$B$30,IF(Settings!$B$30-I593&gt;=E593,H593,H593+(Settings!$B$30-I593)+Settings!$B$31),H593+(Settings!$B$33-I593))</x:f>
        <x:v>6772.98432022519</x:v>
      </x:c>
      <x:c r="K593" s="14">
        <x:f t="shared" si="139"/>
        <x:v>6797.00432022519</x:v>
      </x:c>
      <x:c r="L593" s="14">
        <x:f t="shared" si="140"/>
        <x:v>6797.00432022519</x:v>
      </x:c>
      <x:c r="M593" s="14">
        <x:f t="shared" si="149"/>
        <x:v>6735.7532932357799</x:v>
      </x:c>
      <x:c r="N593" s="14">
        <x:f t="shared" si="141"/>
        <x:v>6797.00432022519</x:v>
      </x:c>
      <x:c r="O593" s="13" t="n">
        <x:f>Arrivals!I593</x:f>
        <x:v>0.9848120912912949</x:v>
      </x:c>
      <x:c r="P593" s="14">
        <x:f t="shared" si="142"/>
        <x:v>6797.9891323164811</x:v>
      </x:c>
      <x:c r="Q593" s="14">
        <x:f t="shared" si="143"/>
        <x:v>25.004812091291569</x:v>
      </x:c>
      <x:c r="R593" s="14">
        <x:f t="shared" si="144"/>
        <x:v>0</x:v>
      </x:c>
      <x:c r="S593" s="14">
        <x:f t="shared" si="145"/>
        <x:v>0</x:v>
      </x:c>
      <x:c r="T593" s="14">
        <x:f t="shared" si="146"/>
        <x:v>0</x:v>
      </x:c>
      <x:c r="U593" s="14">
        <x:f t="shared" si="147"/>
        <x:v>0</x:v>
      </x:c>
      <x:c r="V593" t="str">
        <x:f>IF(MOD(C593-Settings!$B$32,Settings!$B$33)&lt;Settings!$B$30,"Up","Down")</x:f>
        <x:v>Up</x:v>
      </x:c>
      <x:c r="W593" s="15" t="n">
        <x:f>IF(OR(E593&gt;Settings!$B$30,Q593&gt;Settings!$B$37),0,1)</x:f>
        <x:v>1</x:v>
      </x:c>
      <x:c r="X593" s="15" t="n">
        <x:f>IF(AND(W593=1,Q593&lt;=Settings!$B$36),1,0)</x:f>
        <x:v>1</x:v>
      </x:c>
    </x:row>
    <x:row r="594">
      <x:c r="A594">
        <x:v>5</x:v>
      </x:c>
      <x:c r="B594">
        <x:v>109</x:v>
      </x:c>
      <x:c r="C594" s="13" t="n">
        <x:f>Arrivals!F594</x:f>
        <x:v>6978.58510030333</x:v>
      </x:c>
      <x:c r="D594" s="13" t="n">
        <x:f>Arrivals!K594</x:f>
        <x:v>300</x:v>
      </x:c>
      <x:c r="E594" s="14" t="n">
        <x:f>D594*8/Settings!$B$28+Settings!$B$29</x:f>
        <x:v>24.02</x:v>
      </x:c>
      <x:c r="F594" s="14">
        <x:f t="shared" si="137"/>
        <x:v>6978.5851003033304</x:v>
      </x:c>
      <x:c r="G594" s="14">
        <x:f t="shared" si="148"/>
        <x:v>6797.00432022519</x:v>
      </x:c>
      <x:c r="H594" s="14">
        <x:f t="shared" si="138"/>
        <x:v>6978.5851003033304</x:v>
      </x:c>
      <x:c r="I594" s="14" t="n">
        <x:f>MOD(H594-Settings!$B$32,Settings!$B$33)</x:f>
        <x:v>498.58510030333036</x:v>
      </x:c>
      <x:c r="J594" s="14" t="n">
        <x:f>IF(I594&lt;Settings!$B$30,IF(Settings!$B$30-I594&gt;=E594,H594,H594+(Settings!$B$30-I594)+Settings!$B$31),H594+(Settings!$B$33-I594))</x:f>
        <x:v>6978.58510030333</x:v>
      </x:c>
      <x:c r="K594" s="14">
        <x:f t="shared" si="139"/>
        <x:v>7002.6051003033308</x:v>
      </x:c>
      <x:c r="L594" s="14">
        <x:f t="shared" si="140"/>
        <x:v>7002.6051003033308</x:v>
      </x:c>
      <x:c r="M594" s="14">
        <x:f t="shared" si="149"/>
        <x:v>6797.9891323164811</x:v>
      </x:c>
      <x:c r="N594" s="14">
        <x:f t="shared" si="141"/>
        <x:v>7002.6051003033308</x:v>
      </x:c>
      <x:c r="O594" s="13" t="n">
        <x:f>Arrivals!I594</x:f>
        <x:v>9.24946933402133</x:v>
      </x:c>
      <x:c r="P594" s="14">
        <x:f t="shared" si="142"/>
        <x:v>7011.8545696373521</x:v>
      </x:c>
      <x:c r="Q594" s="14">
        <x:f t="shared" si="143"/>
        <x:v>33.269469334021778</x:v>
      </x:c>
      <x:c r="R594" s="14">
        <x:f t="shared" si="144"/>
        <x:v>0</x:v>
      </x:c>
      <x:c r="S594" s="14">
        <x:f t="shared" si="145"/>
        <x:v>0</x:v>
      </x:c>
      <x:c r="T594" s="14">
        <x:f t="shared" si="146"/>
        <x:v>0</x:v>
      </x:c>
      <x:c r="U594" s="14">
        <x:f t="shared" si="147"/>
        <x:v>0</x:v>
      </x:c>
      <x:c r="V594" t="str">
        <x:f>IF(MOD(C594-Settings!$B$32,Settings!$B$33)&lt;Settings!$B$30,"Up","Down")</x:f>
        <x:v>Up</x:v>
      </x:c>
      <x:c r="W594" s="15" t="n">
        <x:f>IF(OR(E594&gt;Settings!$B$30,Q594&gt;Settings!$B$37),0,1)</x:f>
        <x:v>1</x:v>
      </x:c>
      <x:c r="X594" s="15" t="n">
        <x:f>IF(AND(W594=1,Q594&lt;=Settings!$B$36),1,0)</x:f>
        <x:v>1</x:v>
      </x:c>
    </x:row>
    <x:row r="595">
      <x:c r="A595">
        <x:v>5</x:v>
      </x:c>
      <x:c r="B595">
        <x:v>110</x:v>
      </x:c>
      <x:c r="C595" s="13" t="n">
        <x:f>Arrivals!F595</x:f>
        <x:v>7097.561110069841</x:v>
      </x:c>
      <x:c r="D595" s="13" t="n">
        <x:f>Arrivals!K595</x:f>
        <x:v>300</x:v>
      </x:c>
      <x:c r="E595" s="14" t="n">
        <x:f>D595*8/Settings!$B$28+Settings!$B$29</x:f>
        <x:v>24.02</x:v>
      </x:c>
      <x:c r="F595" s="14">
        <x:f t="shared" si="137"/>
        <x:v>7097.5611100698407</x:v>
      </x:c>
      <x:c r="G595" s="14">
        <x:f t="shared" si="148"/>
        <x:v>7002.6051003033308</x:v>
      </x:c>
      <x:c r="H595" s="14">
        <x:f t="shared" si="138"/>
        <x:v>7097.5611100698407</x:v>
      </x:c>
      <x:c r="I595" s="14" t="n">
        <x:f>MOD(H595-Settings!$B$32,Settings!$B$33)</x:f>
        <x:v>617.5611100698407</x:v>
      </x:c>
      <x:c r="J595" s="14" t="n">
        <x:f>IF(I595&lt;Settings!$B$30,IF(Settings!$B$30-I595&gt;=E595,H595,H595+(Settings!$B$30-I595)+Settings!$B$31),H595+(Settings!$B$33-I595))</x:f>
        <x:v>7200</x:v>
      </x:c>
      <x:c r="K595" s="14">
        <x:f t="shared" si="139"/>
        <x:v>7224.02</x:v>
      </x:c>
      <x:c r="L595" s="14">
        <x:f t="shared" si="140"/>
        <x:v>7224.02</x:v>
      </x:c>
      <x:c r="M595" s="14">
        <x:f t="shared" si="149"/>
        <x:v>7011.8545696373521</x:v>
      </x:c>
      <x:c r="N595" s="14">
        <x:f t="shared" si="141"/>
        <x:v>7224.02</x:v>
      </x:c>
      <x:c r="O595" s="13" t="n">
        <x:f>Arrivals!I595</x:f>
        <x:v>4.325348294639689</x:v>
      </x:c>
      <x:c r="P595" s="14">
        <x:f t="shared" si="142"/>
        <x:v>7228.3453482946397</x:v>
      </x:c>
      <x:c r="Q595" s="14">
        <x:f t="shared" si="143"/>
        <x:v>130.78423822479908</x:v>
      </x:c>
      <x:c r="R595" s="14">
        <x:f t="shared" si="144"/>
        <x:v>0</x:v>
      </x:c>
      <x:c r="S595" s="14">
        <x:f t="shared" si="145"/>
        <x:v>102.43888993015935</x:v>
      </x:c>
      <x:c r="T595" s="14">
        <x:f t="shared" si="146"/>
        <x:v>0</x:v>
      </x:c>
      <x:c r="U595" s="14">
        <x:f t="shared" si="147"/>
        <x:v>102.43888993015935</x:v>
      </x:c>
      <x:c r="V595" t="str">
        <x:f>IF(MOD(C595-Settings!$B$32,Settings!$B$33)&lt;Settings!$B$30,"Up","Down")</x:f>
        <x:v>Down</x:v>
      </x:c>
      <x:c r="W595" s="15" t="n">
        <x:f>IF(OR(E595&gt;Settings!$B$30,Q595&gt;Settings!$B$37),0,1)</x:f>
        <x:v>1</x:v>
      </x:c>
      <x:c r="X595" s="15" t="n">
        <x:f>IF(AND(W595=1,Q595&lt;=Settings!$B$36),1,0)</x:f>
        <x:v>0</x:v>
      </x:c>
    </x:row>
    <x:row r="596">
      <x:c r="A596">
        <x:v>5</x:v>
      </x:c>
      <x:c r="B596">
        <x:v>111</x:v>
      </x:c>
      <x:c r="C596" s="13" t="n">
        <x:f>Arrivals!F596</x:f>
        <x:v>7116.248332847497</x:v>
      </x:c>
      <x:c r="D596" s="13" t="n">
        <x:f>Arrivals!K596</x:f>
        <x:v>300</x:v>
      </x:c>
      <x:c r="E596" s="14" t="n">
        <x:f>D596*8/Settings!$B$28+Settings!$B$29</x:f>
        <x:v>24.02</x:v>
      </x:c>
      <x:c r="F596" s="14">
        <x:f t="shared" si="137"/>
        <x:v>7116.2483328474973</x:v>
      </x:c>
      <x:c r="G596" s="14">
        <x:f t="shared" si="148"/>
        <x:v>7224.02</x:v>
      </x:c>
      <x:c r="H596" s="14">
        <x:f t="shared" si="138"/>
        <x:v>7224.02</x:v>
      </x:c>
      <x:c r="I596" s="14" t="n">
        <x:f>MOD(H596-Settings!$B$32,Settings!$B$33)</x:f>
        <x:v>24.020000000000437</x:v>
      </x:c>
      <x:c r="J596" s="14" t="n">
        <x:f>IF(I596&lt;Settings!$B$30,IF(Settings!$B$30-I596&gt;=E596,H596,H596+(Settings!$B$30-I596)+Settings!$B$31),H596+(Settings!$B$33-I596))</x:f>
        <x:v>7224.02</x:v>
      </x:c>
      <x:c r="K596" s="14">
        <x:f t="shared" si="139"/>
        <x:v>7248.0400000000009</x:v>
      </x:c>
      <x:c r="L596" s="14">
        <x:f t="shared" si="140"/>
        <x:v>7248.0400000000009</x:v>
      </x:c>
      <x:c r="M596" s="14">
        <x:f t="shared" si="149"/>
        <x:v>7228.3453482946397</x:v>
      </x:c>
      <x:c r="N596" s="14">
        <x:f t="shared" si="141"/>
        <x:v>7248.0400000000009</x:v>
      </x:c>
      <x:c r="O596" s="13" t="n">
        <x:f>Arrivals!I596</x:f>
        <x:v>0.18148933308943857</x:v>
      </x:c>
      <x:c r="P596" s="14">
        <x:f t="shared" si="142"/>
        <x:v>7248.2214893330902</x:v>
      </x:c>
      <x:c r="Q596" s="14">
        <x:f t="shared" si="143"/>
        <x:v>131.97315648559288</x:v>
      </x:c>
      <x:c r="R596" s="14">
        <x:f t="shared" si="144"/>
        <x:v>107.77166715250314</x:v>
      </x:c>
      <x:c r="S596" s="14">
        <x:f t="shared" si="145"/>
        <x:v>0</x:v>
      </x:c>
      <x:c r="T596" s="14">
        <x:f t="shared" si="146"/>
        <x:v>0</x:v>
      </x:c>
      <x:c r="U596" s="14">
        <x:f t="shared" si="147"/>
        <x:v>107.77166715250314</x:v>
      </x:c>
      <x:c r="V596" t="str">
        <x:f>IF(MOD(C596-Settings!$B$32,Settings!$B$33)&lt;Settings!$B$30,"Up","Down")</x:f>
        <x:v>Down</x:v>
      </x:c>
      <x:c r="W596" s="15" t="n">
        <x:f>IF(OR(E596&gt;Settings!$B$30,Q596&gt;Settings!$B$37),0,1)</x:f>
        <x:v>1</x:v>
      </x:c>
      <x:c r="X596" s="15" t="n">
        <x:f>IF(AND(W596=1,Q596&lt;=Settings!$B$36),1,0)</x:f>
        <x:v>0</x:v>
      </x:c>
    </x:row>
    <x:row r="597">
      <x:c r="A597">
        <x:v>5</x:v>
      </x:c>
      <x:c r="B597">
        <x:v>112</x:v>
      </x:c>
      <x:c r="C597" s="13" t="n">
        <x:f>Arrivals!F597</x:f>
        <x:v>7235.941105868427</x:v>
      </x:c>
      <x:c r="D597" s="13" t="n">
        <x:f>Arrivals!K597</x:f>
        <x:v>300</x:v>
      </x:c>
      <x:c r="E597" s="14" t="n">
        <x:f>D597*8/Settings!$B$28+Settings!$B$29</x:f>
        <x:v>24.02</x:v>
      </x:c>
      <x:c r="F597" s="14">
        <x:f t="shared" si="137"/>
        <x:v>7235.9411058684273</x:v>
      </x:c>
      <x:c r="G597" s="14">
        <x:f t="shared" si="148"/>
        <x:v>7248.0400000000009</x:v>
      </x:c>
      <x:c r="H597" s="14">
        <x:f t="shared" si="138"/>
        <x:v>7248.0400000000009</x:v>
      </x:c>
      <x:c r="I597" s="14" t="n">
        <x:f>MOD(H597-Settings!$B$32,Settings!$B$33)</x:f>
        <x:v>48.04000000000087</x:v>
      </x:c>
      <x:c r="J597" s="14" t="n">
        <x:f>IF(I597&lt;Settings!$B$30,IF(Settings!$B$30-I597&gt;=E597,H597,H597+(Settings!$B$30-I597)+Settings!$B$31),H597+(Settings!$B$33-I597))</x:f>
        <x:v>7248.040000000001</x:v>
      </x:c>
      <x:c r="K597" s="14">
        <x:f t="shared" si="139"/>
        <x:v>7272.0600000000013</x:v>
      </x:c>
      <x:c r="L597" s="14">
        <x:f t="shared" si="140"/>
        <x:v>7272.0600000000013</x:v>
      </x:c>
      <x:c r="M597" s="14">
        <x:f t="shared" si="149"/>
        <x:v>7248.2214893330902</x:v>
      </x:c>
      <x:c r="N597" s="14">
        <x:f t="shared" si="141"/>
        <x:v>7272.0600000000013</x:v>
      </x:c>
      <x:c r="O597" s="13" t="n">
        <x:f>Arrivals!I597</x:f>
        <x:v>3.034203325825775</x:v>
      </x:c>
      <x:c r="P597" s="14">
        <x:f t="shared" si="142"/>
        <x:v>7275.094203325827</x:v>
      </x:c>
      <x:c r="Q597" s="14">
        <x:f t="shared" si="143"/>
        <x:v>39.153097457399781</x:v>
      </x:c>
      <x:c r="R597" s="14">
        <x:f t="shared" si="144"/>
        <x:v>12.098894131573616</x:v>
      </x:c>
      <x:c r="S597" s="14">
        <x:f t="shared" si="145"/>
        <x:v>0</x:v>
      </x:c>
      <x:c r="T597" s="14">
        <x:f t="shared" si="146"/>
        <x:v>0</x:v>
      </x:c>
      <x:c r="U597" s="14">
        <x:f t="shared" si="147"/>
        <x:v>12.098894131573616</x:v>
      </x:c>
      <x:c r="V597" t="str">
        <x:f>IF(MOD(C597-Settings!$B$32,Settings!$B$33)&lt;Settings!$B$30,"Up","Down")</x:f>
        <x:v>Up</x:v>
      </x:c>
      <x:c r="W597" s="15" t="n">
        <x:f>IF(OR(E597&gt;Settings!$B$30,Q597&gt;Settings!$B$37),0,1)</x:f>
        <x:v>1</x:v>
      </x:c>
      <x:c r="X597" s="15" t="n">
        <x:f>IF(AND(W597=1,Q597&lt;=Settings!$B$36),1,0)</x:f>
        <x:v>1</x:v>
      </x:c>
    </x:row>
    <x:row r="598">
      <x:c r="A598">
        <x:v>5</x:v>
      </x:c>
      <x:c r="B598">
        <x:v>113</x:v>
      </x:c>
      <x:c r="C598" s="13" t="n">
        <x:f>Arrivals!F598</x:f>
        <x:v>7317.497392222647</x:v>
      </x:c>
      <x:c r="D598" s="13" t="n">
        <x:f>Arrivals!K598</x:f>
        <x:v>300</x:v>
      </x:c>
      <x:c r="E598" s="14" t="n">
        <x:f>D598*8/Settings!$B$28+Settings!$B$29</x:f>
        <x:v>24.02</x:v>
      </x:c>
      <x:c r="F598" s="14">
        <x:f t="shared" si="137"/>
        <x:v>7317.4973922226472</x:v>
      </x:c>
      <x:c r="G598" s="14">
        <x:f t="shared" si="148"/>
        <x:v>7272.0600000000013</x:v>
      </x:c>
      <x:c r="H598" s="14">
        <x:f t="shared" si="138"/>
        <x:v>7317.4973922226472</x:v>
      </x:c>
      <x:c r="I598" s="14" t="n">
        <x:f>MOD(H598-Settings!$B$32,Settings!$B$33)</x:f>
        <x:v>117.49739222264725</x:v>
      </x:c>
      <x:c r="J598" s="14" t="n">
        <x:f>IF(I598&lt;Settings!$B$30,IF(Settings!$B$30-I598&gt;=E598,H598,H598+(Settings!$B$30-I598)+Settings!$B$31),H598+(Settings!$B$33-I598))</x:f>
        <x:v>7317.497392222647</x:v>
      </x:c>
      <x:c r="K598" s="14">
        <x:f t="shared" si="139"/>
        <x:v>7341.5173922226477</x:v>
      </x:c>
      <x:c r="L598" s="14">
        <x:f t="shared" si="140"/>
        <x:v>7341.5173922226477</x:v>
      </x:c>
      <x:c r="M598" s="14">
        <x:f t="shared" si="149"/>
        <x:v>7275.094203325827</x:v>
      </x:c>
      <x:c r="N598" s="14">
        <x:f t="shared" si="141"/>
        <x:v>7341.5173922226477</x:v>
      </x:c>
      <x:c r="O598" s="13" t="n">
        <x:f>Arrivals!I598</x:f>
        <x:v>3.0332025347819296</x:v>
      </x:c>
      <x:c r="P598" s="14">
        <x:f t="shared" si="142"/>
        <x:v>7344.5505947574293</x:v>
      </x:c>
      <x:c r="Q598" s="14">
        <x:f t="shared" si="143"/>
        <x:v>27.053202534782031</x:v>
      </x:c>
      <x:c r="R598" s="14">
        <x:f t="shared" si="144"/>
        <x:v>0</x:v>
      </x:c>
      <x:c r="S598" s="14">
        <x:f t="shared" si="145"/>
        <x:v>0</x:v>
      </x:c>
      <x:c r="T598" s="14">
        <x:f t="shared" si="146"/>
        <x:v>0</x:v>
      </x:c>
      <x:c r="U598" s="14">
        <x:f t="shared" si="147"/>
        <x:v>0</x:v>
      </x:c>
      <x:c r="V598" t="str">
        <x:f>IF(MOD(C598-Settings!$B$32,Settings!$B$33)&lt;Settings!$B$30,"Up","Down")</x:f>
        <x:v>Up</x:v>
      </x:c>
      <x:c r="W598" s="15" t="n">
        <x:f>IF(OR(E598&gt;Settings!$B$30,Q598&gt;Settings!$B$37),0,1)</x:f>
        <x:v>1</x:v>
      </x:c>
      <x:c r="X598" s="15" t="n">
        <x:f>IF(AND(W598=1,Q598&lt;=Settings!$B$36),1,0)</x:f>
        <x:v>1</x:v>
      </x:c>
    </x:row>
    <x:row r="599">
      <x:c r="A599">
        <x:v>5</x:v>
      </x:c>
      <x:c r="B599">
        <x:v>114</x:v>
      </x:c>
      <x:c r="C599" s="13" t="n">
        <x:f>Arrivals!F599</x:f>
        <x:v>7327.843401432169</x:v>
      </x:c>
      <x:c r="D599" s="13" t="n">
        <x:f>Arrivals!K599</x:f>
        <x:v>300</x:v>
      </x:c>
      <x:c r="E599" s="14" t="n">
        <x:f>D599*8/Settings!$B$28+Settings!$B$29</x:f>
        <x:v>24.02</x:v>
      </x:c>
      <x:c r="F599" s="14">
        <x:f t="shared" si="137"/>
        <x:v>7327.8434014321692</x:v>
      </x:c>
      <x:c r="G599" s="14">
        <x:f t="shared" si="148"/>
        <x:v>7341.5173922226477</x:v>
      </x:c>
      <x:c r="H599" s="14">
        <x:f t="shared" si="138"/>
        <x:v>7341.5173922226477</x:v>
      </x:c>
      <x:c r="I599" s="14" t="n">
        <x:f>MOD(H599-Settings!$B$32,Settings!$B$33)</x:f>
        <x:v>141.5173922226477</x:v>
      </x:c>
      <x:c r="J599" s="14" t="n">
        <x:f>IF(I599&lt;Settings!$B$30,IF(Settings!$B$30-I599&gt;=E599,H599,H599+(Settings!$B$30-I599)+Settings!$B$31),H599+(Settings!$B$33-I599))</x:f>
        <x:v>7341.517392222648</x:v>
      </x:c>
      <x:c r="K599" s="14">
        <x:f t="shared" si="139"/>
        <x:v>7365.5373922226481</x:v>
      </x:c>
      <x:c r="L599" s="14">
        <x:f t="shared" si="140"/>
        <x:v>7365.5373922226481</x:v>
      </x:c>
      <x:c r="M599" s="14">
        <x:f t="shared" si="149"/>
        <x:v>7344.5505947574293</x:v>
      </x:c>
      <x:c r="N599" s="14">
        <x:f t="shared" si="141"/>
        <x:v>7365.5373922226481</x:v>
      </x:c>
      <x:c r="O599" s="13" t="n">
        <x:f>Arrivals!I599</x:f>
        <x:v>3.3009400202492523</x:v>
      </x:c>
      <x:c r="P599" s="14">
        <x:f t="shared" si="142"/>
        <x:v>7368.8383322428972</x:v>
      </x:c>
      <x:c r="Q599" s="14">
        <x:f t="shared" si="143"/>
        <x:v>40.994930810727965</x:v>
      </x:c>
      <x:c r="R599" s="14">
        <x:f t="shared" si="144"/>
        <x:v>13.673990790478456</x:v>
      </x:c>
      <x:c r="S599" s="14">
        <x:f t="shared" si="145"/>
        <x:v>0</x:v>
      </x:c>
      <x:c r="T599" s="14">
        <x:f t="shared" si="146"/>
        <x:v>0</x:v>
      </x:c>
      <x:c r="U599" s="14">
        <x:f t="shared" si="147"/>
        <x:v>13.673990790478456</x:v>
      </x:c>
      <x:c r="V599" t="str">
        <x:f>IF(MOD(C599-Settings!$B$32,Settings!$B$33)&lt;Settings!$B$30,"Up","Down")</x:f>
        <x:v>Up</x:v>
      </x:c>
      <x:c r="W599" s="15" t="n">
        <x:f>IF(OR(E599&gt;Settings!$B$30,Q599&gt;Settings!$B$37),0,1)</x:f>
        <x:v>1</x:v>
      </x:c>
      <x:c r="X599" s="15" t="n">
        <x:f>IF(AND(W599=1,Q599&lt;=Settings!$B$36),1,0)</x:f>
        <x:v>1</x:v>
      </x:c>
    </x:row>
    <x:row r="600">
      <x:c r="A600">
        <x:v>5</x:v>
      </x:c>
      <x:c r="B600">
        <x:v>115</x:v>
      </x:c>
      <x:c r="C600" s="13" t="n">
        <x:f>Arrivals!F600</x:f>
        <x:v>7598.662585289891</x:v>
      </x:c>
      <x:c r="D600" s="13" t="n">
        <x:f>Arrivals!K600</x:f>
        <x:v>300</x:v>
      </x:c>
      <x:c r="E600" s="14" t="n">
        <x:f>D600*8/Settings!$B$28+Settings!$B$29</x:f>
        <x:v>24.02</x:v>
      </x:c>
      <x:c r="F600" s="14">
        <x:f t="shared" si="137"/>
        <x:v>7598.6625852898906</x:v>
      </x:c>
      <x:c r="G600" s="14">
        <x:f t="shared" si="148"/>
        <x:v>7365.5373922226481</x:v>
      </x:c>
      <x:c r="H600" s="14">
        <x:f t="shared" si="138"/>
        <x:v>7598.6625852898906</x:v>
      </x:c>
      <x:c r="I600" s="14" t="n">
        <x:f>MOD(H600-Settings!$B$32,Settings!$B$33)</x:f>
        <x:v>398.66258528989056</x:v>
      </x:c>
      <x:c r="J600" s="14" t="n">
        <x:f>IF(I600&lt;Settings!$B$30,IF(Settings!$B$30-I600&gt;=E600,H600,H600+(Settings!$B$30-I600)+Settings!$B$31),H600+(Settings!$B$33-I600))</x:f>
        <x:v>7598.662585289891</x:v>
      </x:c>
      <x:c r="K600" s="14">
        <x:f t="shared" si="139"/>
        <x:v>7622.682585289891</x:v>
      </x:c>
      <x:c r="L600" s="14">
        <x:f t="shared" si="140"/>
        <x:v>7622.682585289891</x:v>
      </x:c>
      <x:c r="M600" s="14">
        <x:f t="shared" si="149"/>
        <x:v>7368.8383322428972</x:v>
      </x:c>
      <x:c r="N600" s="14">
        <x:f t="shared" si="141"/>
        <x:v>7622.682585289891</x:v>
      </x:c>
      <x:c r="O600" s="13" t="n">
        <x:f>Arrivals!I600</x:f>
        <x:v>1.5144449158396192</x:v>
      </x:c>
      <x:c r="P600" s="14">
        <x:f t="shared" si="142"/>
        <x:v>7624.1970302057307</x:v>
      </x:c>
      <x:c r="Q600" s="14">
        <x:f t="shared" si="143"/>
        <x:v>25.53444491584014</x:v>
      </x:c>
      <x:c r="R600" s="14">
        <x:f t="shared" si="144"/>
        <x:v>0</x:v>
      </x:c>
      <x:c r="S600" s="14">
        <x:f t="shared" si="145"/>
        <x:v>0</x:v>
      </x:c>
      <x:c r="T600" s="14">
        <x:f t="shared" si="146"/>
        <x:v>0</x:v>
      </x:c>
      <x:c r="U600" s="14">
        <x:f t="shared" si="147"/>
        <x:v>0</x:v>
      </x:c>
      <x:c r="V600" t="str">
        <x:f>IF(MOD(C600-Settings!$B$32,Settings!$B$33)&lt;Settings!$B$30,"Up","Down")</x:f>
        <x:v>Up</x:v>
      </x:c>
      <x:c r="W600" s="15" t="n">
        <x:f>IF(OR(E600&gt;Settings!$B$30,Q600&gt;Settings!$B$37),0,1)</x:f>
        <x:v>1</x:v>
      </x:c>
      <x:c r="X600" s="15" t="n">
        <x:f>IF(AND(W600=1,Q600&lt;=Settings!$B$36),1,0)</x:f>
        <x:v>1</x:v>
      </x:c>
    </x:row>
    <x:row r="601">
      <x:c r="A601">
        <x:v>5</x:v>
      </x:c>
      <x:c r="B601">
        <x:v>116</x:v>
      </x:c>
      <x:c r="C601" s="13" t="n">
        <x:f>Arrivals!F601</x:f>
        <x:v>7702.532125726651</x:v>
      </x:c>
      <x:c r="D601" s="13" t="n">
        <x:f>Arrivals!K601</x:f>
        <x:v>300</x:v>
      </x:c>
      <x:c r="E601" s="14" t="n">
        <x:f>D601*8/Settings!$B$28+Settings!$B$29</x:f>
        <x:v>24.02</x:v>
      </x:c>
      <x:c r="F601" s="14">
        <x:f t="shared" si="137"/>
        <x:v>7702.5321257266514</x:v>
      </x:c>
      <x:c r="G601" s="14">
        <x:f t="shared" si="148"/>
        <x:v>7622.682585289891</x:v>
      </x:c>
      <x:c r="H601" s="14">
        <x:f t="shared" si="138"/>
        <x:v>7702.5321257266514</x:v>
      </x:c>
      <x:c r="I601" s="14" t="n">
        <x:f>MOD(H601-Settings!$B$32,Settings!$B$33)</x:f>
        <x:v>502.53212572665143</x:v>
      </x:c>
      <x:c r="J601" s="14" t="n">
        <x:f>IF(I601&lt;Settings!$B$30,IF(Settings!$B$30-I601&gt;=E601,H601,H601+(Settings!$B$30-I601)+Settings!$B$31),H601+(Settings!$B$33-I601))</x:f>
        <x:v>7702.532125726651</x:v>
      </x:c>
      <x:c r="K601" s="14">
        <x:f t="shared" si="139"/>
        <x:v>7726.5521257266519</x:v>
      </x:c>
      <x:c r="L601" s="14">
        <x:f t="shared" si="140"/>
        <x:v>7726.5521257266519</x:v>
      </x:c>
      <x:c r="M601" s="14">
        <x:f t="shared" si="149"/>
        <x:v>7624.1970302057307</x:v>
      </x:c>
      <x:c r="N601" s="14">
        <x:f t="shared" si="141"/>
        <x:v>7726.5521257266519</x:v>
      </x:c>
      <x:c r="O601" s="13" t="n">
        <x:f>Arrivals!I601</x:f>
        <x:v>1.8363880631237481</x:v>
      </x:c>
      <x:c r="P601" s="14">
        <x:f t="shared" si="142"/>
        <x:v>7728.388513789776</x:v>
      </x:c>
      <x:c r="Q601" s="14">
        <x:f t="shared" si="143"/>
        <x:v>25.856388063124541</x:v>
      </x:c>
      <x:c r="R601" s="14">
        <x:f t="shared" si="144"/>
        <x:v>0</x:v>
      </x:c>
      <x:c r="S601" s="14">
        <x:f t="shared" si="145"/>
        <x:v>0</x:v>
      </x:c>
      <x:c r="T601" s="14">
        <x:f t="shared" si="146"/>
        <x:v>0</x:v>
      </x:c>
      <x:c r="U601" s="14">
        <x:f t="shared" si="147"/>
        <x:v>0</x:v>
      </x:c>
      <x:c r="V601" t="str">
        <x:f>IF(MOD(C601-Settings!$B$32,Settings!$B$33)&lt;Settings!$B$30,"Up","Down")</x:f>
        <x:v>Up</x:v>
      </x:c>
      <x:c r="W601" s="15" t="n">
        <x:f>IF(OR(E601&gt;Settings!$B$30,Q601&gt;Settings!$B$37),0,1)</x:f>
        <x:v>1</x:v>
      </x:c>
      <x:c r="X601" s="15" t="n">
        <x:f>IF(AND(W601=1,Q601&lt;=Settings!$B$36),1,0)</x:f>
        <x:v>1</x:v>
      </x:c>
    </x:row>
    <x:row r="602">
      <x:c r="A602">
        <x:v>5</x:v>
      </x:c>
      <x:c r="B602">
        <x:v>117</x:v>
      </x:c>
      <x:c r="C602" s="13" t="n">
        <x:f>Arrivals!F602</x:f>
        <x:v>7809.674482433312</x:v>
      </x:c>
      <x:c r="D602" s="13" t="n">
        <x:f>Arrivals!K602</x:f>
        <x:v>300</x:v>
      </x:c>
      <x:c r="E602" s="14" t="n">
        <x:f>D602*8/Settings!$B$28+Settings!$B$29</x:f>
        <x:v>24.02</x:v>
      </x:c>
      <x:c r="F602" s="14">
        <x:f t="shared" si="137"/>
        <x:v>7809.6744824333118</x:v>
      </x:c>
      <x:c r="G602" s="14">
        <x:f t="shared" si="148"/>
        <x:v>7726.5521257266519</x:v>
      </x:c>
      <x:c r="H602" s="14">
        <x:f t="shared" si="138"/>
        <x:v>7809.6744824333118</x:v>
      </x:c>
      <x:c r="I602" s="14" t="n">
        <x:f>MOD(H602-Settings!$B$32,Settings!$B$33)</x:f>
        <x:v>609.6744824333118</x:v>
      </x:c>
      <x:c r="J602" s="14" t="n">
        <x:f>IF(I602&lt;Settings!$B$30,IF(Settings!$B$30-I602&gt;=E602,H602,H602+(Settings!$B$30-I602)+Settings!$B$31),H602+(Settings!$B$33-I602))</x:f>
        <x:v>7920</x:v>
      </x:c>
      <x:c r="K602" s="14">
        <x:f t="shared" si="139"/>
        <x:v>7944.02</x:v>
      </x:c>
      <x:c r="L602" s="14">
        <x:f t="shared" si="140"/>
        <x:v>7944.02</x:v>
      </x:c>
      <x:c r="M602" s="14">
        <x:f t="shared" si="149"/>
        <x:v>7728.388513789776</x:v>
      </x:c>
      <x:c r="N602" s="14">
        <x:f t="shared" si="141"/>
        <x:v>7944.02</x:v>
      </x:c>
      <x:c r="O602" s="13" t="n">
        <x:f>Arrivals!I602</x:f>
        <x:v>2.2540567676954693</x:v>
      </x:c>
      <x:c r="P602" s="14">
        <x:f t="shared" si="142"/>
        <x:v>7946.2740567676956</x:v>
      </x:c>
      <x:c r="Q602" s="14">
        <x:f t="shared" si="143"/>
        <x:v>136.59957433438376</x:v>
      </x:c>
      <x:c r="R602" s="14">
        <x:f t="shared" si="144"/>
        <x:v>0</x:v>
      </x:c>
      <x:c r="S602" s="14">
        <x:f t="shared" si="145"/>
        <x:v>110.32551756668818</x:v>
      </x:c>
      <x:c r="T602" s="14">
        <x:f t="shared" si="146"/>
        <x:v>0</x:v>
      </x:c>
      <x:c r="U602" s="14">
        <x:f t="shared" si="147"/>
        <x:v>110.32551756668818</x:v>
      </x:c>
      <x:c r="V602" t="str">
        <x:f>IF(MOD(C602-Settings!$B$32,Settings!$B$33)&lt;Settings!$B$30,"Up","Down")</x:f>
        <x:v>Down</x:v>
      </x:c>
      <x:c r="W602" s="15" t="n">
        <x:f>IF(OR(E602&gt;Settings!$B$30,Q602&gt;Settings!$B$37),0,1)</x:f>
        <x:v>1</x:v>
      </x:c>
      <x:c r="X602" s="15" t="n">
        <x:f>IF(AND(W602=1,Q602&lt;=Settings!$B$36),1,0)</x:f>
        <x:v>0</x:v>
      </x:c>
    </x:row>
    <x:row r="603">
      <x:c r="A603">
        <x:v>5</x:v>
      </x:c>
      <x:c r="B603">
        <x:v>118</x:v>
      </x:c>
      <x:c r="C603" s="13" t="n">
        <x:f>Arrivals!F603</x:f>
        <x:v>7914.244085934168</x:v>
      </x:c>
      <x:c r="D603" s="13" t="n">
        <x:f>Arrivals!K603</x:f>
        <x:v>300</x:v>
      </x:c>
      <x:c r="E603" s="14" t="n">
        <x:f>D603*8/Settings!$B$28+Settings!$B$29</x:f>
        <x:v>24.02</x:v>
      </x:c>
      <x:c r="F603" s="14">
        <x:f t="shared" si="137"/>
        <x:v>7914.2440859341677</x:v>
      </x:c>
      <x:c r="G603" s="14">
        <x:f t="shared" si="148"/>
        <x:v>7944.02</x:v>
      </x:c>
      <x:c r="H603" s="14">
        <x:f t="shared" si="138"/>
        <x:v>7944.02</x:v>
      </x:c>
      <x:c r="I603" s="14" t="n">
        <x:f>MOD(H603-Settings!$B$32,Settings!$B$33)</x:f>
        <x:v>24.020000000000437</x:v>
      </x:c>
      <x:c r="J603" s="14" t="n">
        <x:f>IF(I603&lt;Settings!$B$30,IF(Settings!$B$30-I603&gt;=E603,H603,H603+(Settings!$B$30-I603)+Settings!$B$31),H603+(Settings!$B$33-I603))</x:f>
        <x:v>7944.02</x:v>
      </x:c>
      <x:c r="K603" s="14">
        <x:f t="shared" si="139"/>
        <x:v>7968.0400000000009</x:v>
      </x:c>
      <x:c r="L603" s="14">
        <x:f t="shared" si="140"/>
        <x:v>7968.0400000000009</x:v>
      </x:c>
      <x:c r="M603" s="14">
        <x:f t="shared" si="149"/>
        <x:v>7946.2740567676956</x:v>
      </x:c>
      <x:c r="N603" s="14">
        <x:f t="shared" si="141"/>
        <x:v>7968.0400000000009</x:v>
      </x:c>
      <x:c r="O603" s="13" t="n">
        <x:f>Arrivals!I603</x:f>
        <x:v>1.8315919543028387</x:v>
      </x:c>
      <x:c r="P603" s="14">
        <x:f t="shared" si="142"/>
        <x:v>7969.8715919543038</x:v>
      </x:c>
      <x:c r="Q603" s="14">
        <x:f t="shared" si="143"/>
        <x:v>55.627506020136025</x:v>
      </x:c>
      <x:c r="R603" s="14">
        <x:f t="shared" si="144"/>
        <x:v>29.775914065832694</x:v>
      </x:c>
      <x:c r="S603" s="14">
        <x:f t="shared" si="145"/>
        <x:v>0</x:v>
      </x:c>
      <x:c r="T603" s="14">
        <x:f t="shared" si="146"/>
        <x:v>0</x:v>
      </x:c>
      <x:c r="U603" s="14">
        <x:f t="shared" si="147"/>
        <x:v>29.775914065832694</x:v>
      </x:c>
      <x:c r="V603" t="str">
        <x:f>IF(MOD(C603-Settings!$B$32,Settings!$B$33)&lt;Settings!$B$30,"Up","Down")</x:f>
        <x:v>Down</x:v>
      </x:c>
      <x:c r="W603" s="15" t="n">
        <x:f>IF(OR(E603&gt;Settings!$B$30,Q603&gt;Settings!$B$37),0,1)</x:f>
        <x:v>1</x:v>
      </x:c>
      <x:c r="X603" s="15" t="n">
        <x:f>IF(AND(W603=1,Q603&lt;=Settings!$B$36),1,0)</x:f>
        <x:v>1</x:v>
      </x:c>
    </x:row>
    <x:row r="604">
      <x:c r="A604">
        <x:v>5</x:v>
      </x:c>
      <x:c r="B604">
        <x:v>119</x:v>
      </x:c>
      <x:c r="C604" s="13" t="n">
        <x:f>Arrivals!F604</x:f>
        <x:v>7940.611165076079</x:v>
      </x:c>
      <x:c r="D604" s="13" t="n">
        <x:f>Arrivals!K604</x:f>
        <x:v>300</x:v>
      </x:c>
      <x:c r="E604" s="14" t="n">
        <x:f>D604*8/Settings!$B$28+Settings!$B$29</x:f>
        <x:v>24.02</x:v>
      </x:c>
      <x:c r="F604" s="14">
        <x:f t="shared" si="137"/>
        <x:v>7940.6111650760786</x:v>
      </x:c>
      <x:c r="G604" s="14">
        <x:f t="shared" si="148"/>
        <x:v>7968.0400000000009</x:v>
      </x:c>
      <x:c r="H604" s="14">
        <x:f t="shared" si="138"/>
        <x:v>7968.0400000000009</x:v>
      </x:c>
      <x:c r="I604" s="14" t="n">
        <x:f>MOD(H604-Settings!$B$32,Settings!$B$33)</x:f>
        <x:v>48.04000000000087</x:v>
      </x:c>
      <x:c r="J604" s="14" t="n">
        <x:f>IF(I604&lt;Settings!$B$30,IF(Settings!$B$30-I604&gt;=E604,H604,H604+(Settings!$B$30-I604)+Settings!$B$31),H604+(Settings!$B$33-I604))</x:f>
        <x:v>7968.040000000001</x:v>
      </x:c>
      <x:c r="K604" s="14">
        <x:f t="shared" si="139"/>
        <x:v>7992.0600000000013</x:v>
      </x:c>
      <x:c r="L604" s="14">
        <x:f t="shared" si="140"/>
        <x:v>7992.0600000000013</x:v>
      </x:c>
      <x:c r="M604" s="14">
        <x:f t="shared" si="149"/>
        <x:v>7969.8715919543038</x:v>
      </x:c>
      <x:c r="N604" s="14">
        <x:f t="shared" si="141"/>
        <x:v>7992.0600000000013</x:v>
      </x:c>
      <x:c r="O604" s="13" t="n">
        <x:f>Arrivals!I604</x:f>
        <x:v>4.684804399006587</x:v>
      </x:c>
      <x:c r="P604" s="14">
        <x:f t="shared" si="142"/>
        <x:v>7996.744804399008</x:v>
      </x:c>
      <x:c r="Q604" s="14">
        <x:f t="shared" si="143"/>
        <x:v>56.133639322929412</x:v>
      </x:c>
      <x:c r="R604" s="14">
        <x:f t="shared" si="144"/>
        <x:v>27.428834923922295</x:v>
      </x:c>
      <x:c r="S604" s="14">
        <x:f t="shared" si="145"/>
        <x:v>0</x:v>
      </x:c>
      <x:c r="T604" s="14">
        <x:f t="shared" si="146"/>
        <x:v>0</x:v>
      </x:c>
      <x:c r="U604" s="14">
        <x:f t="shared" si="147"/>
        <x:v>27.428834923922295</x:v>
      </x:c>
      <x:c r="V604" t="str">
        <x:f>IF(MOD(C604-Settings!$B$32,Settings!$B$33)&lt;Settings!$B$30,"Up","Down")</x:f>
        <x:v>Up</x:v>
      </x:c>
      <x:c r="W604" s="15" t="n">
        <x:f>IF(OR(E604&gt;Settings!$B$30,Q604&gt;Settings!$B$37),0,1)</x:f>
        <x:v>1</x:v>
      </x:c>
      <x:c r="X604" s="15" t="n">
        <x:f>IF(AND(W604=1,Q604&lt;=Settings!$B$36),1,0)</x:f>
        <x:v>1</x:v>
      </x:c>
    </x:row>
    <x:row r="605">
      <x:c r="A605">
        <x:v>5</x:v>
      </x:c>
      <x:c r="B605">
        <x:v>120</x:v>
      </x:c>
      <x:c r="C605" s="13" t="n">
        <x:f>Arrivals!F605</x:f>
        <x:v>8021.238088076313</x:v>
      </x:c>
      <x:c r="D605" s="13" t="n">
        <x:f>Arrivals!K605</x:f>
        <x:v>300</x:v>
      </x:c>
      <x:c r="E605" s="14" t="n">
        <x:f>D605*8/Settings!$B$28+Settings!$B$29</x:f>
        <x:v>24.02</x:v>
      </x:c>
      <x:c r="F605" s="14">
        <x:f t="shared" si="137"/>
        <x:v>8021.238088076313</x:v>
      </x:c>
      <x:c r="G605" s="14">
        <x:f t="shared" si="148"/>
        <x:v>7992.0600000000013</x:v>
      </x:c>
      <x:c r="H605" s="14">
        <x:f t="shared" si="138"/>
        <x:v>8021.238088076313</x:v>
      </x:c>
      <x:c r="I605" s="14" t="n">
        <x:f>MOD(H605-Settings!$B$32,Settings!$B$33)</x:f>
        <x:v>101.23808807631303</x:v>
      </x:c>
      <x:c r="J605" s="14" t="n">
        <x:f>IF(I605&lt;Settings!$B$30,IF(Settings!$B$30-I605&gt;=E605,H605,H605+(Settings!$B$30-I605)+Settings!$B$31),H605+(Settings!$B$33-I605))</x:f>
        <x:v>8021.238088076313</x:v>
      </x:c>
      <x:c r="K605" s="14">
        <x:f t="shared" si="139"/>
        <x:v>8045.2580880763135</x:v>
      </x:c>
      <x:c r="L605" s="14">
        <x:f t="shared" si="140"/>
        <x:v>8045.2580880763135</x:v>
      </x:c>
      <x:c r="M605" s="14">
        <x:f t="shared" si="149"/>
        <x:v>7996.744804399008</x:v>
      </x:c>
      <x:c r="N605" s="14">
        <x:f t="shared" si="141"/>
        <x:v>8045.2580880763135</x:v>
      </x:c>
      <x:c r="O605" s="13" t="n">
        <x:f>Arrivals!I605</x:f>
        <x:v>10.329106072472769</x:v>
      </x:c>
      <x:c r="P605" s="14">
        <x:f t="shared" si="142"/>
        <x:v>8055.5871941487858</x:v>
      </x:c>
      <x:c r="Q605" s="14">
        <x:f t="shared" si="143"/>
        <x:v>34.34910607247275</x:v>
      </x:c>
      <x:c r="R605" s="14">
        <x:f t="shared" si="144"/>
        <x:v>0</x:v>
      </x:c>
      <x:c r="S605" s="14">
        <x:f t="shared" si="145"/>
        <x:v>0</x:v>
      </x:c>
      <x:c r="T605" s="14">
        <x:f t="shared" si="146"/>
        <x:v>0</x:v>
      </x:c>
      <x:c r="U605" s="14">
        <x:f t="shared" si="147"/>
        <x:v>0</x:v>
      </x:c>
      <x:c r="V605" t="str">
        <x:f>IF(MOD(C605-Settings!$B$32,Settings!$B$33)&lt;Settings!$B$30,"Up","Down")</x:f>
        <x:v>Up</x:v>
      </x:c>
      <x:c r="W605" s="15" t="n">
        <x:f>IF(OR(E605&gt;Settings!$B$30,Q605&gt;Settings!$B$37),0,1)</x:f>
        <x:v>1</x:v>
      </x:c>
      <x:c r="X605" s="15" t="n">
        <x:f>IF(AND(W605=1,Q605&lt;=Settings!$B$36),1,0)</x:f>
        <x:v>1</x:v>
      </x:c>
    </x:row>
    <x:row r="606">
      <x:c r="A606">
        <x:v>6</x:v>
      </x:c>
      <x:c r="B606">
        <x:v>1</x:v>
      </x:c>
      <x:c r="C606" s="13" t="n">
        <x:f>Arrivals!F606</x:f>
        <x:v>116.45397088960168</x:v>
      </x:c>
      <x:c r="D606" s="13" t="n">
        <x:f>Arrivals!K606</x:f>
        <x:v>300</x:v>
      </x:c>
      <x:c r="E606" s="14" t="n">
        <x:f>D606*8/Settings!$B$28+Settings!$B$29</x:f>
        <x:v>24.02</x:v>
      </x:c>
      <x:c r="F606" s="14">
        <x:f t="shared" si="137"/>
        <x:v>116.45397088960168</x:v>
      </x:c>
      <x:c r="G606" s="14">
        <x:v>0</x:v>
      </x:c>
      <x:c r="H606" s="14">
        <x:f t="shared" si="138"/>
        <x:v>116.45397088960168</x:v>
      </x:c>
      <x:c r="I606" s="14" t="n">
        <x:f>MOD(H606-Settings!$B$32,Settings!$B$33)</x:f>
        <x:v>116.45397088960168</x:v>
      </x:c>
      <x:c r="J606" s="14" t="n">
        <x:f>IF(I606&lt;Settings!$B$30,IF(Settings!$B$30-I606&gt;=E606,H606,H606+(Settings!$B$30-I606)+Settings!$B$31),H606+(Settings!$B$33-I606))</x:f>
        <x:v>116.45397088960168</x:v>
      </x:c>
      <x:c r="K606" s="14">
        <x:f t="shared" si="139"/>
        <x:v>140.47397088960167</x:v>
      </x:c>
      <x:c r="L606" s="14">
        <x:f t="shared" si="140"/>
        <x:v>140.47397088960167</x:v>
      </x:c>
      <x:c r="M606" s="14">
        <x:v>0</x:v>
      </x:c>
      <x:c r="N606" s="14">
        <x:f t="shared" si="141"/>
        <x:v>140.47397088960167</x:v>
      </x:c>
      <x:c r="O606" s="13" t="n">
        <x:f>Arrivals!I606</x:f>
        <x:v>3.0023050832892797</x:v>
      </x:c>
      <x:c r="P606" s="14">
        <x:f t="shared" si="142"/>
        <x:v>143.47627597289096</x:v>
      </x:c>
      <x:c r="Q606" s="14">
        <x:f t="shared" si="143"/>
        <x:v>27.022305083289282</x:v>
      </x:c>
      <x:c r="R606" s="14">
        <x:f t="shared" si="144"/>
        <x:v>0</x:v>
      </x:c>
      <x:c r="S606" s="14">
        <x:f t="shared" si="145"/>
        <x:v>0</x:v>
      </x:c>
      <x:c r="T606" s="14">
        <x:f t="shared" si="146"/>
        <x:v>0</x:v>
      </x:c>
      <x:c r="U606" s="14">
        <x:f t="shared" si="147"/>
        <x:v>0</x:v>
      </x:c>
      <x:c r="V606" t="str">
        <x:f>IF(MOD(C606-Settings!$B$32,Settings!$B$33)&lt;Settings!$B$30,"Up","Down")</x:f>
        <x:v>Up</x:v>
      </x:c>
      <x:c r="W606" s="15" t="n">
        <x:f>IF(OR(E606&gt;Settings!$B$30,Q606&gt;Settings!$B$37),0,1)</x:f>
        <x:v>1</x:v>
      </x:c>
      <x:c r="X606" s="15" t="n">
        <x:f>IF(AND(W606=1,Q606&lt;=Settings!$B$36),1,0)</x:f>
        <x:v>1</x:v>
      </x:c>
    </x:row>
    <x:row r="607">
      <x:c r="A607">
        <x:v>6</x:v>
      </x:c>
      <x:c r="B607">
        <x:v>2</x:v>
      </x:c>
      <x:c r="C607" s="13" t="n">
        <x:f>Arrivals!F607</x:f>
        <x:v>284.5394546980028</x:v>
      </x:c>
      <x:c r="D607" s="13" t="n">
        <x:f>Arrivals!K607</x:f>
        <x:v>300</x:v>
      </x:c>
      <x:c r="E607" s="14" t="n">
        <x:f>D607*8/Settings!$B$28+Settings!$B$29</x:f>
        <x:v>24.02</x:v>
      </x:c>
      <x:c r="F607" s="14">
        <x:f t="shared" si="137"/>
        <x:v>284.53945469800283</x:v>
      </x:c>
      <x:c r="G607" s="14" t="n">
        <x:f t="shared" ref="G607:G638" si="150">K606</x:f>
        <x:v>140.47397088960167</x:v>
      </x:c>
      <x:c r="H607" s="14">
        <x:f t="shared" si="138"/>
        <x:v>284.53945469800283</x:v>
      </x:c>
      <x:c r="I607" s="14" t="n">
        <x:f>MOD(H607-Settings!$B$32,Settings!$B$33)</x:f>
        <x:v>284.5394546980028</x:v>
      </x:c>
      <x:c r="J607" s="14" t="n">
        <x:f>IF(I607&lt;Settings!$B$30,IF(Settings!$B$30-I607&gt;=E607,H607,H607+(Settings!$B$30-I607)+Settings!$B$31),H607+(Settings!$B$33-I607))</x:f>
        <x:v>284.5394546980028</x:v>
      </x:c>
      <x:c r="K607" s="14">
        <x:f t="shared" si="139"/>
        <x:v>308.55945469800281</x:v>
      </x:c>
      <x:c r="L607" s="14">
        <x:f t="shared" si="140"/>
        <x:v>308.55945469800281</x:v>
      </x:c>
      <x:c r="M607" s="14" t="n">
        <x:f t="shared" ref="M607:M638" si="151">P606</x:f>
        <x:v>143.47627597289096</x:v>
      </x:c>
      <x:c r="N607" s="14">
        <x:f t="shared" si="141"/>
        <x:v>308.55945469800281</x:v>
      </x:c>
      <x:c r="O607" s="13" t="n">
        <x:f>Arrivals!I607</x:f>
        <x:v>2.84590792711239</x:v>
      </x:c>
      <x:c r="P607" s="14">
        <x:f t="shared" si="142"/>
        <x:v>311.40536262511517</x:v>
      </x:c>
      <x:c r="Q607" s="14">
        <x:f t="shared" si="143"/>
        <x:v>26.865907927112346</x:v>
      </x:c>
      <x:c r="R607" s="14">
        <x:f t="shared" si="144"/>
        <x:v>0</x:v>
      </x:c>
      <x:c r="S607" s="14">
        <x:f t="shared" si="145"/>
        <x:v>0</x:v>
      </x:c>
      <x:c r="T607" s="14">
        <x:f t="shared" si="146"/>
        <x:v>0</x:v>
      </x:c>
      <x:c r="U607" s="14">
        <x:f t="shared" si="147"/>
        <x:v>0</x:v>
      </x:c>
      <x:c r="V607" t="str">
        <x:f>IF(MOD(C607-Settings!$B$32,Settings!$B$33)&lt;Settings!$B$30,"Up","Down")</x:f>
        <x:v>Up</x:v>
      </x:c>
      <x:c r="W607" s="15" t="n">
        <x:f>IF(OR(E607&gt;Settings!$B$30,Q607&gt;Settings!$B$37),0,1)</x:f>
        <x:v>1</x:v>
      </x:c>
      <x:c r="X607" s="15" t="n">
        <x:f>IF(AND(W607=1,Q607&lt;=Settings!$B$36),1,0)</x:f>
        <x:v>1</x:v>
      </x:c>
    </x:row>
    <x:row r="608">
      <x:c r="A608">
        <x:v>6</x:v>
      </x:c>
      <x:c r="B608">
        <x:v>3</x:v>
      </x:c>
      <x:c r="C608" s="13" t="n">
        <x:f>Arrivals!F608</x:f>
        <x:v>317.260786596152</x:v>
      </x:c>
      <x:c r="D608" s="13" t="n">
        <x:f>Arrivals!K608</x:f>
        <x:v>300</x:v>
      </x:c>
      <x:c r="E608" s="14" t="n">
        <x:f>D608*8/Settings!$B$28+Settings!$B$29</x:f>
        <x:v>24.02</x:v>
      </x:c>
      <x:c r="F608" s="14">
        <x:f t="shared" si="137"/>
        <x:v>317.260786596152</x:v>
      </x:c>
      <x:c r="G608" s="14">
        <x:f t="shared" si="150"/>
        <x:v>308.55945469800281</x:v>
      </x:c>
      <x:c r="H608" s="14">
        <x:f t="shared" si="138"/>
        <x:v>317.260786596152</x:v>
      </x:c>
      <x:c r="I608" s="14" t="n">
        <x:f>MOD(H608-Settings!$B$32,Settings!$B$33)</x:f>
        <x:v>317.260786596152</x:v>
      </x:c>
      <x:c r="J608" s="14" t="n">
        <x:f>IF(I608&lt;Settings!$B$30,IF(Settings!$B$30-I608&gt;=E608,H608,H608+(Settings!$B$30-I608)+Settings!$B$31),H608+(Settings!$B$33-I608))</x:f>
        <x:v>317.260786596152</x:v>
      </x:c>
      <x:c r="K608" s="14">
        <x:f t="shared" si="139"/>
        <x:v>341.28078659615198</x:v>
      </x:c>
      <x:c r="L608" s="14">
        <x:f t="shared" si="140"/>
        <x:v>341.28078659615198</x:v>
      </x:c>
      <x:c r="M608" s="14">
        <x:f t="shared" si="151"/>
        <x:v>311.40536262511517</x:v>
      </x:c>
      <x:c r="N608" s="14">
        <x:f t="shared" si="141"/>
        <x:v>341.28078659615198</x:v>
      </x:c>
      <x:c r="O608" s="13" t="n">
        <x:f>Arrivals!I608</x:f>
        <x:v>0.563305452322973</x:v>
      </x:c>
      <x:c r="P608" s="14">
        <x:f t="shared" si="142"/>
        <x:v>341.84409204847498</x:v>
      </x:c>
      <x:c r="Q608" s="14">
        <x:f t="shared" si="143"/>
        <x:v>24.583305452322975</x:v>
      </x:c>
      <x:c r="R608" s="14">
        <x:f t="shared" si="144"/>
        <x:v>0</x:v>
      </x:c>
      <x:c r="S608" s="14">
        <x:f t="shared" si="145"/>
        <x:v>0</x:v>
      </x:c>
      <x:c r="T608" s="14">
        <x:f t="shared" si="146"/>
        <x:v>0</x:v>
      </x:c>
      <x:c r="U608" s="14">
        <x:f t="shared" si="147"/>
        <x:v>0</x:v>
      </x:c>
      <x:c r="V608" t="str">
        <x:f>IF(MOD(C608-Settings!$B$32,Settings!$B$33)&lt;Settings!$B$30,"Up","Down")</x:f>
        <x:v>Up</x:v>
      </x:c>
      <x:c r="W608" s="15" t="n">
        <x:f>IF(OR(E608&gt;Settings!$B$30,Q608&gt;Settings!$B$37),0,1)</x:f>
        <x:v>1</x:v>
      </x:c>
      <x:c r="X608" s="15" t="n">
        <x:f>IF(AND(W608=1,Q608&lt;=Settings!$B$36),1,0)</x:f>
        <x:v>1</x:v>
      </x:c>
    </x:row>
    <x:row r="609">
      <x:c r="A609">
        <x:v>6</x:v>
      </x:c>
      <x:c r="B609">
        <x:v>4</x:v>
      </x:c>
      <x:c r="C609" s="13" t="n">
        <x:f>Arrivals!F609</x:f>
        <x:v>321.1862327017147</x:v>
      </x:c>
      <x:c r="D609" s="13" t="n">
        <x:f>Arrivals!K609</x:f>
        <x:v>300</x:v>
      </x:c>
      <x:c r="E609" s="14" t="n">
        <x:f>D609*8/Settings!$B$28+Settings!$B$29</x:f>
        <x:v>24.02</x:v>
      </x:c>
      <x:c r="F609" s="14">
        <x:f t="shared" si="137"/>
        <x:v>321.18623270171469</x:v>
      </x:c>
      <x:c r="G609" s="14">
        <x:f t="shared" si="150"/>
        <x:v>341.28078659615198</x:v>
      </x:c>
      <x:c r="H609" s="14">
        <x:f t="shared" si="138"/>
        <x:v>341.28078659615198</x:v>
      </x:c>
      <x:c r="I609" s="14" t="n">
        <x:f>MOD(H609-Settings!$B$32,Settings!$B$33)</x:f>
        <x:v>341.280786596152</x:v>
      </x:c>
      <x:c r="J609" s="14" t="n">
        <x:f>IF(I609&lt;Settings!$B$30,IF(Settings!$B$30-I609&gt;=E609,H609,H609+(Settings!$B$30-I609)+Settings!$B$31),H609+(Settings!$B$33-I609))</x:f>
        <x:v>341.280786596152</x:v>
      </x:c>
      <x:c r="K609" s="14">
        <x:f t="shared" si="139"/>
        <x:v>365.30078659615197</x:v>
      </x:c>
      <x:c r="L609" s="14">
        <x:f t="shared" si="140"/>
        <x:v>365.30078659615197</x:v>
      </x:c>
      <x:c r="M609" s="14">
        <x:f t="shared" si="151"/>
        <x:v>341.84409204847498</x:v>
      </x:c>
      <x:c r="N609" s="14">
        <x:f t="shared" si="141"/>
        <x:v>365.30078659615197</x:v>
      </x:c>
      <x:c r="O609" s="13" t="n">
        <x:f>Arrivals!I609</x:f>
        <x:v>5.79936115866745</x:v>
      </x:c>
      <x:c r="P609" s="14">
        <x:f t="shared" si="142"/>
        <x:v>371.10014775481943</x:v>
      </x:c>
      <x:c r="Q609" s="14">
        <x:f t="shared" si="143"/>
        <x:v>49.913915053104745</x:v>
      </x:c>
      <x:c r="R609" s="14">
        <x:f t="shared" si="144"/>
        <x:v>20.094553894437297</x:v>
      </x:c>
      <x:c r="S609" s="14">
        <x:f t="shared" si="145"/>
        <x:v>0</x:v>
      </x:c>
      <x:c r="T609" s="14">
        <x:f t="shared" si="146"/>
        <x:v>0</x:v>
      </x:c>
      <x:c r="U609" s="14">
        <x:f t="shared" si="147"/>
        <x:v>20.094553894437297</x:v>
      </x:c>
      <x:c r="V609" t="str">
        <x:f>IF(MOD(C609-Settings!$B$32,Settings!$B$33)&lt;Settings!$B$30,"Up","Down")</x:f>
        <x:v>Up</x:v>
      </x:c>
      <x:c r="W609" s="15" t="n">
        <x:f>IF(OR(E609&gt;Settings!$B$30,Q609&gt;Settings!$B$37),0,1)</x:f>
        <x:v>1</x:v>
      </x:c>
      <x:c r="X609" s="15" t="n">
        <x:f>IF(AND(W609=1,Q609&lt;=Settings!$B$36),1,0)</x:f>
        <x:v>1</x:v>
      </x:c>
    </x:row>
    <x:row r="610">
      <x:c r="A610">
        <x:v>6</x:v>
      </x:c>
      <x:c r="B610">
        <x:v>5</x:v>
      </x:c>
      <x:c r="C610" s="13" t="n">
        <x:f>Arrivals!F610</x:f>
        <x:v>350.3571084426471</x:v>
      </x:c>
      <x:c r="D610" s="13" t="n">
        <x:f>Arrivals!K610</x:f>
        <x:v>300</x:v>
      </x:c>
      <x:c r="E610" s="14" t="n">
        <x:f>D610*8/Settings!$B$28+Settings!$B$29</x:f>
        <x:v>24.02</x:v>
      </x:c>
      <x:c r="F610" s="14">
        <x:f t="shared" si="137"/>
        <x:v>350.35710844264707</x:v>
      </x:c>
      <x:c r="G610" s="14">
        <x:f t="shared" si="150"/>
        <x:v>365.30078659615197</x:v>
      </x:c>
      <x:c r="H610" s="14">
        <x:f t="shared" si="138"/>
        <x:v>365.30078659615197</x:v>
      </x:c>
      <x:c r="I610" s="14" t="n">
        <x:f>MOD(H610-Settings!$B$32,Settings!$B$33)</x:f>
        <x:v>365.30078659615197</x:v>
      </x:c>
      <x:c r="J610" s="14" t="n">
        <x:f>IF(I610&lt;Settings!$B$30,IF(Settings!$B$30-I610&gt;=E610,H610,H610+(Settings!$B$30-I610)+Settings!$B$31),H610+(Settings!$B$33-I610))</x:f>
        <x:v>365.30078659615197</x:v>
      </x:c>
      <x:c r="K610" s="14">
        <x:f t="shared" si="139"/>
        <x:v>389.32078659615195</x:v>
      </x:c>
      <x:c r="L610" s="14">
        <x:f t="shared" si="140"/>
        <x:v>389.32078659615195</x:v>
      </x:c>
      <x:c r="M610" s="14">
        <x:f t="shared" si="151"/>
        <x:v>371.10014775481943</x:v>
      </x:c>
      <x:c r="N610" s="14">
        <x:f t="shared" si="141"/>
        <x:v>389.32078659615195</x:v>
      </x:c>
      <x:c r="O610" s="13" t="n">
        <x:f>Arrivals!I610</x:f>
        <x:v>11.785640283040859</x:v>
      </x:c>
      <x:c r="P610" s="14">
        <x:f t="shared" si="142"/>
        <x:v>401.10642687919278</x:v>
      </x:c>
      <x:c r="Q610" s="14">
        <x:f t="shared" si="143"/>
        <x:v>50.749318436545707</x:v>
      </x:c>
      <x:c r="R610" s="14">
        <x:f t="shared" si="144"/>
        <x:v>14.943678153504891</x:v>
      </x:c>
      <x:c r="S610" s="14">
        <x:f t="shared" si="145"/>
        <x:v>0</x:v>
      </x:c>
      <x:c r="T610" s="14">
        <x:f t="shared" si="146"/>
        <x:v>0</x:v>
      </x:c>
      <x:c r="U610" s="14">
        <x:f t="shared" si="147"/>
        <x:v>14.943678153504891</x:v>
      </x:c>
      <x:c r="V610" t="str">
        <x:f>IF(MOD(C610-Settings!$B$32,Settings!$B$33)&lt;Settings!$B$30,"Up","Down")</x:f>
        <x:v>Up</x:v>
      </x:c>
      <x:c r="W610" s="15" t="n">
        <x:f>IF(OR(E610&gt;Settings!$B$30,Q610&gt;Settings!$B$37),0,1)</x:f>
        <x:v>1</x:v>
      </x:c>
      <x:c r="X610" s="15" t="n">
        <x:f>IF(AND(W610=1,Q610&lt;=Settings!$B$36),1,0)</x:f>
        <x:v>1</x:v>
      </x:c>
    </x:row>
    <x:row r="611">
      <x:c r="A611">
        <x:v>6</x:v>
      </x:c>
      <x:c r="B611">
        <x:v>6</x:v>
      </x:c>
      <x:c r="C611" s="13" t="n">
        <x:f>Arrivals!F611</x:f>
        <x:v>363.27706744035476</x:v>
      </x:c>
      <x:c r="D611" s="13" t="n">
        <x:f>Arrivals!K611</x:f>
        <x:v>300</x:v>
      </x:c>
      <x:c r="E611" s="14" t="n">
        <x:f>D611*8/Settings!$B$28+Settings!$B$29</x:f>
        <x:v>24.02</x:v>
      </x:c>
      <x:c r="F611" s="14">
        <x:f t="shared" si="137"/>
        <x:v>363.27706744035476</x:v>
      </x:c>
      <x:c r="G611" s="14">
        <x:f t="shared" si="150"/>
        <x:v>389.32078659615195</x:v>
      </x:c>
      <x:c r="H611" s="14">
        <x:f t="shared" si="138"/>
        <x:v>389.32078659615195</x:v>
      </x:c>
      <x:c r="I611" s="14" t="n">
        <x:f>MOD(H611-Settings!$B$32,Settings!$B$33)</x:f>
        <x:v>389.32078659615195</x:v>
      </x:c>
      <x:c r="J611" s="14" t="n">
        <x:f>IF(I611&lt;Settings!$B$30,IF(Settings!$B$30-I611&gt;=E611,H611,H611+(Settings!$B$30-I611)+Settings!$B$31),H611+(Settings!$B$33-I611))</x:f>
        <x:v>389.32078659615195</x:v>
      </x:c>
      <x:c r="K611" s="14">
        <x:f t="shared" si="139"/>
        <x:v>413.34078659615193</x:v>
      </x:c>
      <x:c r="L611" s="14">
        <x:f t="shared" si="140"/>
        <x:v>413.34078659615193</x:v>
      </x:c>
      <x:c r="M611" s="14">
        <x:f t="shared" si="151"/>
        <x:v>401.10642687919278</x:v>
      </x:c>
      <x:c r="N611" s="14">
        <x:f t="shared" si="141"/>
        <x:v>413.34078659615193</x:v>
      </x:c>
      <x:c r="O611" s="13" t="n">
        <x:f>Arrivals!I611</x:f>
        <x:v>0.711349717806771</x:v>
      </x:c>
      <x:c r="P611" s="14">
        <x:f t="shared" si="142"/>
        <x:v>414.05213631395873</x:v>
      </x:c>
      <x:c r="Q611" s="14">
        <x:f t="shared" si="143"/>
        <x:v>50.775068873603971</x:v>
      </x:c>
      <x:c r="R611" s="14">
        <x:f t="shared" si="144"/>
        <x:v>26.043719155797191</x:v>
      </x:c>
      <x:c r="S611" s="14">
        <x:f t="shared" si="145"/>
        <x:v>0</x:v>
      </x:c>
      <x:c r="T611" s="14">
        <x:f t="shared" si="146"/>
        <x:v>0</x:v>
      </x:c>
      <x:c r="U611" s="14">
        <x:f t="shared" si="147"/>
        <x:v>26.043719155797191</x:v>
      </x:c>
      <x:c r="V611" t="str">
        <x:f>IF(MOD(C611-Settings!$B$32,Settings!$B$33)&lt;Settings!$B$30,"Up","Down")</x:f>
        <x:v>Up</x:v>
      </x:c>
      <x:c r="W611" s="15" t="n">
        <x:f>IF(OR(E611&gt;Settings!$B$30,Q611&gt;Settings!$B$37),0,1)</x:f>
        <x:v>1</x:v>
      </x:c>
      <x:c r="X611" s="15" t="n">
        <x:f>IF(AND(W611=1,Q611&lt;=Settings!$B$36),1,0)</x:f>
        <x:v>1</x:v>
      </x:c>
    </x:row>
    <x:row r="612">
      <x:c r="A612">
        <x:v>6</x:v>
      </x:c>
      <x:c r="B612">
        <x:v>7</x:v>
      </x:c>
      <x:c r="C612" s="13" t="n">
        <x:f>Arrivals!F612</x:f>
        <x:v>567.0775065537641</x:v>
      </x:c>
      <x:c r="D612" s="13" t="n">
        <x:f>Arrivals!K612</x:f>
        <x:v>300</x:v>
      </x:c>
      <x:c r="E612" s="14" t="n">
        <x:f>D612*8/Settings!$B$28+Settings!$B$29</x:f>
        <x:v>24.02</x:v>
      </x:c>
      <x:c r="F612" s="14">
        <x:f t="shared" si="137"/>
        <x:v>567.07750655376412</x:v>
      </x:c>
      <x:c r="G612" s="14">
        <x:f t="shared" si="150"/>
        <x:v>413.34078659615193</x:v>
      </x:c>
      <x:c r="H612" s="14">
        <x:f t="shared" si="138"/>
        <x:v>567.07750655376412</x:v>
      </x:c>
      <x:c r="I612" s="14" t="n">
        <x:f>MOD(H612-Settings!$B$32,Settings!$B$33)</x:f>
        <x:v>567.0775065537641</x:v>
      </x:c>
      <x:c r="J612" s="14" t="n">
        <x:f>IF(I612&lt;Settings!$B$30,IF(Settings!$B$30-I612&gt;=E612,H612,H612+(Settings!$B$30-I612)+Settings!$B$31),H612+(Settings!$B$33-I612))</x:f>
        <x:v>567.0775065537641</x:v>
      </x:c>
      <x:c r="K612" s="14">
        <x:f t="shared" si="139"/>
        <x:v>591.09750655376411</x:v>
      </x:c>
      <x:c r="L612" s="14">
        <x:f t="shared" si="140"/>
        <x:v>591.09750655376411</x:v>
      </x:c>
      <x:c r="M612" s="14">
        <x:f t="shared" si="151"/>
        <x:v>414.05213631395873</x:v>
      </x:c>
      <x:c r="N612" s="14">
        <x:f t="shared" si="141"/>
        <x:v>591.09750655376411</x:v>
      </x:c>
      <x:c r="O612" s="13" t="n">
        <x:f>Arrivals!I612</x:f>
        <x:v>1.0026002725488405</x:v>
      </x:c>
      <x:c r="P612" s="14">
        <x:f t="shared" si="142"/>
        <x:v>592.10010682631298</x:v>
      </x:c>
      <x:c r="Q612" s="14">
        <x:f t="shared" si="143"/>
        <x:v>25.022600272548857</x:v>
      </x:c>
      <x:c r="R612" s="14">
        <x:f t="shared" si="144"/>
        <x:v>0</x:v>
      </x:c>
      <x:c r="S612" s="14">
        <x:f t="shared" si="145"/>
        <x:v>0</x:v>
      </x:c>
      <x:c r="T612" s="14">
        <x:f t="shared" si="146"/>
        <x:v>0</x:v>
      </x:c>
      <x:c r="U612" s="14">
        <x:f t="shared" si="147"/>
        <x:v>0</x:v>
      </x:c>
      <x:c r="V612" t="str">
        <x:f>IF(MOD(C612-Settings!$B$32,Settings!$B$33)&lt;Settings!$B$30,"Up","Down")</x:f>
        <x:v>Up</x:v>
      </x:c>
      <x:c r="W612" s="15" t="n">
        <x:f>IF(OR(E612&gt;Settings!$B$30,Q612&gt;Settings!$B$37),0,1)</x:f>
        <x:v>1</x:v>
      </x:c>
      <x:c r="X612" s="15" t="n">
        <x:f>IF(AND(W612=1,Q612&lt;=Settings!$B$36),1,0)</x:f>
        <x:v>1</x:v>
      </x:c>
    </x:row>
    <x:row r="613">
      <x:c r="A613">
        <x:v>6</x:v>
      </x:c>
      <x:c r="B613">
        <x:v>8</x:v>
      </x:c>
      <x:c r="C613" s="13" t="n">
        <x:f>Arrivals!F613</x:f>
        <x:v>582.5081568469695</x:v>
      </x:c>
      <x:c r="D613" s="13" t="n">
        <x:f>Arrivals!K613</x:f>
        <x:v>300</x:v>
      </x:c>
      <x:c r="E613" s="14" t="n">
        <x:f>D613*8/Settings!$B$28+Settings!$B$29</x:f>
        <x:v>24.02</x:v>
      </x:c>
      <x:c r="F613" s="14">
        <x:f t="shared" si="137"/>
        <x:v>582.50815684696954</x:v>
      </x:c>
      <x:c r="G613" s="14">
        <x:f t="shared" si="150"/>
        <x:v>591.09750655376411</x:v>
      </x:c>
      <x:c r="H613" s="14">
        <x:f t="shared" si="138"/>
        <x:v>591.09750655376411</x:v>
      </x:c>
      <x:c r="I613" s="14" t="n">
        <x:f>MOD(H613-Settings!$B$32,Settings!$B$33)</x:f>
        <x:v>591.0975065537641</x:v>
      </x:c>
      <x:c r="J613" s="14" t="n">
        <x:f>IF(I613&lt;Settings!$B$30,IF(Settings!$B$30-I613&gt;=E613,H613,H613+(Settings!$B$30-I613)+Settings!$B$31),H613+(Settings!$B$33-I613))</x:f>
        <x:v>720</x:v>
      </x:c>
      <x:c r="K613" s="14">
        <x:f t="shared" si="139"/>
        <x:v>744.02</x:v>
      </x:c>
      <x:c r="L613" s="14">
        <x:f t="shared" si="140"/>
        <x:v>744.02</x:v>
      </x:c>
      <x:c r="M613" s="14">
        <x:f t="shared" si="151"/>
        <x:v>592.10010682631298</x:v>
      </x:c>
      <x:c r="N613" s="14">
        <x:f t="shared" si="141"/>
        <x:v>744.02</x:v>
      </x:c>
      <x:c r="O613" s="13" t="n">
        <x:f>Arrivals!I613</x:f>
        <x:v>0.8996493895109501</x:v>
      </x:c>
      <x:c r="P613" s="14">
        <x:f t="shared" si="142"/>
        <x:v>744.91964938951094</x:v>
      </x:c>
      <x:c r="Q613" s="14">
        <x:f t="shared" si="143"/>
        <x:v>162.4114925425414</x:v>
      </x:c>
      <x:c r="R613" s="14">
        <x:f t="shared" si="144"/>
        <x:v>8.5893497067945646</x:v>
      </x:c>
      <x:c r="S613" s="14">
        <x:f t="shared" si="145"/>
        <x:v>128.90249344623589</x:v>
      </x:c>
      <x:c r="T613" s="14">
        <x:f t="shared" si="146"/>
        <x:v>0</x:v>
      </x:c>
      <x:c r="U613" s="14">
        <x:f t="shared" si="147"/>
        <x:v>137.49184315303046</x:v>
      </x:c>
      <x:c r="V613" t="str">
        <x:f>IF(MOD(C613-Settings!$B$32,Settings!$B$33)&lt;Settings!$B$30,"Up","Down")</x:f>
        <x:v>Up</x:v>
      </x:c>
      <x:c r="W613" s="15" t="n">
        <x:f>IF(OR(E613&gt;Settings!$B$30,Q613&gt;Settings!$B$37),0,1)</x:f>
        <x:v>1</x:v>
      </x:c>
      <x:c r="X613" s="15" t="n">
        <x:f>IF(AND(W613=1,Q613&lt;=Settings!$B$36),1,0)</x:f>
        <x:v>0</x:v>
      </x:c>
    </x:row>
    <x:row r="614">
      <x:c r="A614">
        <x:v>6</x:v>
      </x:c>
      <x:c r="B614">
        <x:v>9</x:v>
      </x:c>
      <x:c r="C614" s="13" t="n">
        <x:f>Arrivals!F614</x:f>
        <x:v>604.5493415035211</x:v>
      </x:c>
      <x:c r="D614" s="13" t="n">
        <x:f>Arrivals!K614</x:f>
        <x:v>300</x:v>
      </x:c>
      <x:c r="E614" s="14" t="n">
        <x:f>D614*8/Settings!$B$28+Settings!$B$29</x:f>
        <x:v>24.02</x:v>
      </x:c>
      <x:c r="F614" s="14">
        <x:f t="shared" si="137"/>
        <x:v>604.54934150352108</x:v>
      </x:c>
      <x:c r="G614" s="14">
        <x:f t="shared" si="150"/>
        <x:v>744.02</x:v>
      </x:c>
      <x:c r="H614" s="14">
        <x:f t="shared" si="138"/>
        <x:v>744.02</x:v>
      </x:c>
      <x:c r="I614" s="14" t="n">
        <x:f>MOD(H614-Settings!$B$32,Settings!$B$33)</x:f>
        <x:v>24.019999999999982</x:v>
      </x:c>
      <x:c r="J614" s="14" t="n">
        <x:f>IF(I614&lt;Settings!$B$30,IF(Settings!$B$30-I614&gt;=E614,H614,H614+(Settings!$B$30-I614)+Settings!$B$31),H614+(Settings!$B$33-I614))</x:f>
        <x:v>744.02</x:v>
      </x:c>
      <x:c r="K614" s="14">
        <x:f t="shared" si="139"/>
        <x:v>768.04</x:v>
      </x:c>
      <x:c r="L614" s="14">
        <x:f t="shared" si="140"/>
        <x:v>768.04</x:v>
      </x:c>
      <x:c r="M614" s="14">
        <x:f t="shared" si="151"/>
        <x:v>744.91964938951094</x:v>
      </x:c>
      <x:c r="N614" s="14">
        <x:f t="shared" si="141"/>
        <x:v>768.04</x:v>
      </x:c>
      <x:c r="O614" s="13" t="n">
        <x:f>Arrivals!I614</x:f>
        <x:v>0.7045796291553391</x:v>
      </x:c>
      <x:c r="P614" s="14">
        <x:f t="shared" si="142"/>
        <x:v>768.74457962915528</x:v>
      </x:c>
      <x:c r="Q614" s="14">
        <x:f t="shared" si="143"/>
        <x:v>164.19523812563421</x:v>
      </x:c>
      <x:c r="R614" s="14">
        <x:f t="shared" si="144"/>
        <x:v>139.4706584964789</x:v>
      </x:c>
      <x:c r="S614" s="14">
        <x:f t="shared" si="145"/>
        <x:v>0</x:v>
      </x:c>
      <x:c r="T614" s="14">
        <x:f t="shared" si="146"/>
        <x:v>0</x:v>
      </x:c>
      <x:c r="U614" s="14">
        <x:f t="shared" si="147"/>
        <x:v>139.4706584964789</x:v>
      </x:c>
      <x:c r="V614" t="str">
        <x:f>IF(MOD(C614-Settings!$B$32,Settings!$B$33)&lt;Settings!$B$30,"Up","Down")</x:f>
        <x:v>Down</x:v>
      </x:c>
      <x:c r="W614" s="15" t="n">
        <x:f>IF(OR(E614&gt;Settings!$B$30,Q614&gt;Settings!$B$37),0,1)</x:f>
        <x:v>1</x:v>
      </x:c>
      <x:c r="X614" s="15" t="n">
        <x:f>IF(AND(W614=1,Q614&lt;=Settings!$B$36),1,0)</x:f>
        <x:v>0</x:v>
      </x:c>
    </x:row>
    <x:row r="615">
      <x:c r="A615">
        <x:v>6</x:v>
      </x:c>
      <x:c r="B615">
        <x:v>10</x:v>
      </x:c>
      <x:c r="C615" s="13" t="n">
        <x:f>Arrivals!F615</x:f>
        <x:v>608.1868466142387</x:v>
      </x:c>
      <x:c r="D615" s="13" t="n">
        <x:f>Arrivals!K615</x:f>
        <x:v>300</x:v>
      </x:c>
      <x:c r="E615" s="14" t="n">
        <x:f>D615*8/Settings!$B$28+Settings!$B$29</x:f>
        <x:v>24.02</x:v>
      </x:c>
      <x:c r="F615" s="14">
        <x:f t="shared" si="137"/>
        <x:v>608.18684661423868</x:v>
      </x:c>
      <x:c r="G615" s="14">
        <x:f t="shared" si="150"/>
        <x:v>768.04</x:v>
      </x:c>
      <x:c r="H615" s="14">
        <x:f t="shared" si="138"/>
        <x:v>768.04</x:v>
      </x:c>
      <x:c r="I615" s="14" t="n">
        <x:f>MOD(H615-Settings!$B$32,Settings!$B$33)</x:f>
        <x:v>48.039999999999964</x:v>
      </x:c>
      <x:c r="J615" s="14" t="n">
        <x:f>IF(I615&lt;Settings!$B$30,IF(Settings!$B$30-I615&gt;=E615,H615,H615+(Settings!$B$30-I615)+Settings!$B$31),H615+(Settings!$B$33-I615))</x:f>
        <x:v>768.04</x:v>
      </x:c>
      <x:c r="K615" s="14">
        <x:f t="shared" si="139"/>
        <x:v>792.06</x:v>
      </x:c>
      <x:c r="L615" s="14">
        <x:f t="shared" si="140"/>
        <x:v>792.06</x:v>
      </x:c>
      <x:c r="M615" s="14">
        <x:f t="shared" si="151"/>
        <x:v>768.74457962915528</x:v>
      </x:c>
      <x:c r="N615" s="14">
        <x:f t="shared" si="141"/>
        <x:v>792.06</x:v>
      </x:c>
      <x:c r="O615" s="13" t="n">
        <x:f>Arrivals!I615</x:f>
        <x:v>1.9760310494604096</x:v>
      </x:c>
      <x:c r="P615" s="14">
        <x:f t="shared" si="142"/>
        <x:v>794.03603104946035</x:v>
      </x:c>
      <x:c r="Q615" s="14">
        <x:f t="shared" si="143"/>
        <x:v>185.84918443522167</x:v>
      </x:c>
      <x:c r="R615" s="14">
        <x:f t="shared" si="144"/>
        <x:v>159.85315338576129</x:v>
      </x:c>
      <x:c r="S615" s="14">
        <x:f t="shared" si="145"/>
        <x:v>0</x:v>
      </x:c>
      <x:c r="T615" s="14">
        <x:f t="shared" si="146"/>
        <x:v>0</x:v>
      </x:c>
      <x:c r="U615" s="14">
        <x:f t="shared" si="147"/>
        <x:v>159.85315338576129</x:v>
      </x:c>
      <x:c r="V615" t="str">
        <x:f>IF(MOD(C615-Settings!$B$32,Settings!$B$33)&lt;Settings!$B$30,"Up","Down")</x:f>
        <x:v>Down</x:v>
      </x:c>
      <x:c r="W615" s="15" t="n">
        <x:f>IF(OR(E615&gt;Settings!$B$30,Q615&gt;Settings!$B$37),0,1)</x:f>
        <x:v>1</x:v>
      </x:c>
      <x:c r="X615" s="15" t="n">
        <x:f>IF(AND(W615=1,Q615&lt;=Settings!$B$36),1,0)</x:f>
        <x:v>0</x:v>
      </x:c>
    </x:row>
    <x:row r="616">
      <x:c r="A616">
        <x:v>6</x:v>
      </x:c>
      <x:c r="B616">
        <x:v>11</x:v>
      </x:c>
      <x:c r="C616" s="13" t="n">
        <x:f>Arrivals!F616</x:f>
        <x:v>671.9332357070327</x:v>
      </x:c>
      <x:c r="D616" s="13" t="n">
        <x:f>Arrivals!K616</x:f>
        <x:v>300</x:v>
      </x:c>
      <x:c r="E616" s="14" t="n">
        <x:f>D616*8/Settings!$B$28+Settings!$B$29</x:f>
        <x:v>24.02</x:v>
      </x:c>
      <x:c r="F616" s="14">
        <x:f t="shared" si="137"/>
        <x:v>671.93323570703274</x:v>
      </x:c>
      <x:c r="G616" s="14">
        <x:f t="shared" si="150"/>
        <x:v>792.06</x:v>
      </x:c>
      <x:c r="H616" s="14">
        <x:f t="shared" si="138"/>
        <x:v>792.06</x:v>
      </x:c>
      <x:c r="I616" s="14" t="n">
        <x:f>MOD(H616-Settings!$B$32,Settings!$B$33)</x:f>
        <x:v>72.05999999999995</x:v>
      </x:c>
      <x:c r="J616" s="14" t="n">
        <x:f>IF(I616&lt;Settings!$B$30,IF(Settings!$B$30-I616&gt;=E616,H616,H616+(Settings!$B$30-I616)+Settings!$B$31),H616+(Settings!$B$33-I616))</x:f>
        <x:v>792.06</x:v>
      </x:c>
      <x:c r="K616" s="14">
        <x:f t="shared" si="139"/>
        <x:v>816.07999999999993</x:v>
      </x:c>
      <x:c r="L616" s="14">
        <x:f t="shared" si="140"/>
        <x:v>816.07999999999993</x:v>
      </x:c>
      <x:c r="M616" s="14">
        <x:f t="shared" si="151"/>
        <x:v>794.03603104946035</x:v>
      </x:c>
      <x:c r="N616" s="14">
        <x:f t="shared" si="141"/>
        <x:v>816.07999999999993</x:v>
      </x:c>
      <x:c r="O616" s="13" t="n">
        <x:f>Arrivals!I616</x:f>
        <x:v>5.899343720661782</x:v>
      </x:c>
      <x:c r="P616" s="14">
        <x:f t="shared" si="142"/>
        <x:v>821.97934372066175</x:v>
      </x:c>
      <x:c r="Q616" s="14">
        <x:f t="shared" si="143"/>
        <x:v>150.04610801362901</x:v>
      </x:c>
      <x:c r="R616" s="14">
        <x:f t="shared" si="144"/>
        <x:v>120.12676429296721</x:v>
      </x:c>
      <x:c r="S616" s="14">
        <x:f t="shared" si="145"/>
        <x:v>0</x:v>
      </x:c>
      <x:c r="T616" s="14">
        <x:f t="shared" si="146"/>
        <x:v>0</x:v>
      </x:c>
      <x:c r="U616" s="14">
        <x:f t="shared" si="147"/>
        <x:v>120.12676429296721</x:v>
      </x:c>
      <x:c r="V616" t="str">
        <x:f>IF(MOD(C616-Settings!$B$32,Settings!$B$33)&lt;Settings!$B$30,"Up","Down")</x:f>
        <x:v>Down</x:v>
      </x:c>
      <x:c r="W616" s="15" t="n">
        <x:f>IF(OR(E616&gt;Settings!$B$30,Q616&gt;Settings!$B$37),0,1)</x:f>
        <x:v>1</x:v>
      </x:c>
      <x:c r="X616" s="15" t="n">
        <x:f>IF(AND(W616=1,Q616&lt;=Settings!$B$36),1,0)</x:f>
        <x:v>0</x:v>
      </x:c>
    </x:row>
    <x:row r="617">
      <x:c r="A617">
        <x:v>6</x:v>
      </x:c>
      <x:c r="B617">
        <x:v>12</x:v>
      </x:c>
      <x:c r="C617" s="13" t="n">
        <x:f>Arrivals!F617</x:f>
        <x:v>693.9068390325575</x:v>
      </x:c>
      <x:c r="D617" s="13" t="n">
        <x:f>Arrivals!K617</x:f>
        <x:v>300</x:v>
      </x:c>
      <x:c r="E617" s="14" t="n">
        <x:f>D617*8/Settings!$B$28+Settings!$B$29</x:f>
        <x:v>24.02</x:v>
      </x:c>
      <x:c r="F617" s="14">
        <x:f t="shared" si="137"/>
        <x:v>693.90683903255751</x:v>
      </x:c>
      <x:c r="G617" s="14">
        <x:f t="shared" si="150"/>
        <x:v>816.07999999999993</x:v>
      </x:c>
      <x:c r="H617" s="14">
        <x:f t="shared" si="138"/>
        <x:v>816.07999999999993</x:v>
      </x:c>
      <x:c r="I617" s="14" t="n">
        <x:f>MOD(H617-Settings!$B$32,Settings!$B$33)</x:f>
        <x:v>96.07999999999993</x:v>
      </x:c>
      <x:c r="J617" s="14" t="n">
        <x:f>IF(I617&lt;Settings!$B$30,IF(Settings!$B$30-I617&gt;=E617,H617,H617+(Settings!$B$30-I617)+Settings!$B$31),H617+(Settings!$B$33-I617))</x:f>
        <x:v>816.0799999999999</x:v>
      </x:c>
      <x:c r="K617" s="14">
        <x:f t="shared" si="139"/>
        <x:v>840.09999999999991</x:v>
      </x:c>
      <x:c r="L617" s="14">
        <x:f t="shared" si="140"/>
        <x:v>840.09999999999991</x:v>
      </x:c>
      <x:c r="M617" s="14">
        <x:f t="shared" si="151"/>
        <x:v>821.97934372066175</x:v>
      </x:c>
      <x:c r="N617" s="14">
        <x:f t="shared" si="141"/>
        <x:v>840.09999999999991</x:v>
      </x:c>
      <x:c r="O617" s="13" t="n">
        <x:f>Arrivals!I617</x:f>
        <x:v>1.3420055700827769</x:v>
      </x:c>
      <x:c r="P617" s="14">
        <x:f t="shared" si="142"/>
        <x:v>841.44200557008264</x:v>
      </x:c>
      <x:c r="Q617" s="14">
        <x:f t="shared" si="143"/>
        <x:v>147.53516653752513</x:v>
      </x:c>
      <x:c r="R617" s="14">
        <x:f t="shared" si="144"/>
        <x:v>122.17316096744241</x:v>
      </x:c>
      <x:c r="S617" s="14">
        <x:f t="shared" si="145"/>
        <x:v>0</x:v>
      </x:c>
      <x:c r="T617" s="14">
        <x:f t="shared" si="146"/>
        <x:v>0</x:v>
      </x:c>
      <x:c r="U617" s="14">
        <x:f t="shared" si="147"/>
        <x:v>122.17316096744241</x:v>
      </x:c>
      <x:c r="V617" t="str">
        <x:f>IF(MOD(C617-Settings!$B$32,Settings!$B$33)&lt;Settings!$B$30,"Up","Down")</x:f>
        <x:v>Down</x:v>
      </x:c>
      <x:c r="W617" s="15" t="n">
        <x:f>IF(OR(E617&gt;Settings!$B$30,Q617&gt;Settings!$B$37),0,1)</x:f>
        <x:v>1</x:v>
      </x:c>
      <x:c r="X617" s="15" t="n">
        <x:f>IF(AND(W617=1,Q617&lt;=Settings!$B$36),1,0)</x:f>
        <x:v>0</x:v>
      </x:c>
    </x:row>
    <x:row r="618">
      <x:c r="A618">
        <x:v>6</x:v>
      </x:c>
      <x:c r="B618">
        <x:v>13</x:v>
      </x:c>
      <x:c r="C618" s="13" t="n">
        <x:f>Arrivals!F618</x:f>
        <x:v>863.4414734667953</x:v>
      </x:c>
      <x:c r="D618" s="13" t="n">
        <x:f>Arrivals!K618</x:f>
        <x:v>300</x:v>
      </x:c>
      <x:c r="E618" s="14" t="n">
        <x:f>D618*8/Settings!$B$28+Settings!$B$29</x:f>
        <x:v>24.02</x:v>
      </x:c>
      <x:c r="F618" s="14">
        <x:f t="shared" si="137"/>
        <x:v>863.44147346679529</x:v>
      </x:c>
      <x:c r="G618" s="14">
        <x:f t="shared" si="150"/>
        <x:v>840.09999999999991</x:v>
      </x:c>
      <x:c r="H618" s="14">
        <x:f t="shared" si="138"/>
        <x:v>863.44147346679529</x:v>
      </x:c>
      <x:c r="I618" s="14" t="n">
        <x:f>MOD(H618-Settings!$B$32,Settings!$B$33)</x:f>
        <x:v>143.4414734667953</x:v>
      </x:c>
      <x:c r="J618" s="14" t="n">
        <x:f>IF(I618&lt;Settings!$B$30,IF(Settings!$B$30-I618&gt;=E618,H618,H618+(Settings!$B$30-I618)+Settings!$B$31),H618+(Settings!$B$33-I618))</x:f>
        <x:v>863.4414734667953</x:v>
      </x:c>
      <x:c r="K618" s="14">
        <x:f t="shared" si="139"/>
        <x:v>887.46147346679527</x:v>
      </x:c>
      <x:c r="L618" s="14">
        <x:f t="shared" si="140"/>
        <x:v>887.46147346679527</x:v>
      </x:c>
      <x:c r="M618" s="14">
        <x:f t="shared" si="151"/>
        <x:v>841.44200557008264</x:v>
      </x:c>
      <x:c r="N618" s="14">
        <x:f t="shared" si="141"/>
        <x:v>887.46147346679527</x:v>
      </x:c>
      <x:c r="O618" s="13" t="n">
        <x:f>Arrivals!I618</x:f>
        <x:v>1.658167647741868</x:v>
      </x:c>
      <x:c r="P618" s="14">
        <x:f t="shared" si="142"/>
        <x:v>889.1196411145371</x:v>
      </x:c>
      <x:c r="Q618" s="14">
        <x:f t="shared" si="143"/>
        <x:v>25.678167647741816</x:v>
      </x:c>
      <x:c r="R618" s="14">
        <x:f t="shared" si="144"/>
        <x:v>0</x:v>
      </x:c>
      <x:c r="S618" s="14">
        <x:f t="shared" si="145"/>
        <x:v>0</x:v>
      </x:c>
      <x:c r="T618" s="14">
        <x:f t="shared" si="146"/>
        <x:v>0</x:v>
      </x:c>
      <x:c r="U618" s="14">
        <x:f t="shared" si="147"/>
        <x:v>0</x:v>
      </x:c>
      <x:c r="V618" t="str">
        <x:f>IF(MOD(C618-Settings!$B$32,Settings!$B$33)&lt;Settings!$B$30,"Up","Down")</x:f>
        <x:v>Up</x:v>
      </x:c>
      <x:c r="W618" s="15" t="n">
        <x:f>IF(OR(E618&gt;Settings!$B$30,Q618&gt;Settings!$B$37),0,1)</x:f>
        <x:v>1</x:v>
      </x:c>
      <x:c r="X618" s="15" t="n">
        <x:f>IF(AND(W618=1,Q618&lt;=Settings!$B$36),1,0)</x:f>
        <x:v>1</x:v>
      </x:c>
    </x:row>
    <x:row r="619">
      <x:c r="A619">
        <x:v>6</x:v>
      </x:c>
      <x:c r="B619">
        <x:v>14</x:v>
      </x:c>
      <x:c r="C619" s="13" t="n">
        <x:f>Arrivals!F619</x:f>
        <x:v>952.8428123999448</x:v>
      </x:c>
      <x:c r="D619" s="13" t="n">
        <x:f>Arrivals!K619</x:f>
        <x:v>300</x:v>
      </x:c>
      <x:c r="E619" s="14" t="n">
        <x:f>D619*8/Settings!$B$28+Settings!$B$29</x:f>
        <x:v>24.02</x:v>
      </x:c>
      <x:c r="F619" s="14">
        <x:f t="shared" si="137"/>
        <x:v>952.84281239994482</x:v>
      </x:c>
      <x:c r="G619" s="14">
        <x:f t="shared" si="150"/>
        <x:v>887.46147346679527</x:v>
      </x:c>
      <x:c r="H619" s="14">
        <x:f t="shared" si="138"/>
        <x:v>952.84281239994482</x:v>
      </x:c>
      <x:c r="I619" s="14" t="n">
        <x:f>MOD(H619-Settings!$B$32,Settings!$B$33)</x:f>
        <x:v>232.84281239994482</x:v>
      </x:c>
      <x:c r="J619" s="14" t="n">
        <x:f>IF(I619&lt;Settings!$B$30,IF(Settings!$B$30-I619&gt;=E619,H619,H619+(Settings!$B$30-I619)+Settings!$B$31),H619+(Settings!$B$33-I619))</x:f>
        <x:v>952.8428123999448</x:v>
      </x:c>
      <x:c r="K619" s="14">
        <x:f t="shared" si="139"/>
        <x:v>976.8628123999448</x:v>
      </x:c>
      <x:c r="L619" s="14">
        <x:f t="shared" si="140"/>
        <x:v>976.8628123999448</x:v>
      </x:c>
      <x:c r="M619" s="14">
        <x:f t="shared" si="151"/>
        <x:v>889.1196411145371</x:v>
      </x:c>
      <x:c r="N619" s="14">
        <x:f t="shared" si="141"/>
        <x:v>976.8628123999448</x:v>
      </x:c>
      <x:c r="O619" s="13" t="n">
        <x:f>Arrivals!I619</x:f>
        <x:v>3.4294548877839746</x:v>
      </x:c>
      <x:c r="P619" s="14">
        <x:f t="shared" si="142"/>
        <x:v>980.29226728772881</x:v>
      </x:c>
      <x:c r="Q619" s="14">
        <x:f t="shared" si="143"/>
        <x:v>27.449454887783986</x:v>
      </x:c>
      <x:c r="R619" s="14">
        <x:f t="shared" si="144"/>
        <x:v>0</x:v>
      </x:c>
      <x:c r="S619" s="14">
        <x:f t="shared" si="145"/>
        <x:v>0</x:v>
      </x:c>
      <x:c r="T619" s="14">
        <x:f t="shared" si="146"/>
        <x:v>0</x:v>
      </x:c>
      <x:c r="U619" s="14">
        <x:f t="shared" si="147"/>
        <x:v>0</x:v>
      </x:c>
      <x:c r="V619" t="str">
        <x:f>IF(MOD(C619-Settings!$B$32,Settings!$B$33)&lt;Settings!$B$30,"Up","Down")</x:f>
        <x:v>Up</x:v>
      </x:c>
      <x:c r="W619" s="15" t="n">
        <x:f>IF(OR(E619&gt;Settings!$B$30,Q619&gt;Settings!$B$37),0,1)</x:f>
        <x:v>1</x:v>
      </x:c>
      <x:c r="X619" s="15" t="n">
        <x:f>IF(AND(W619=1,Q619&lt;=Settings!$B$36),1,0)</x:f>
        <x:v>1</x:v>
      </x:c>
    </x:row>
    <x:row r="620">
      <x:c r="A620">
        <x:v>6</x:v>
      </x:c>
      <x:c r="B620">
        <x:v>15</x:v>
      </x:c>
      <x:c r="C620" s="13" t="n">
        <x:f>Arrivals!F620</x:f>
        <x:v>969.8088711379577</x:v>
      </x:c>
      <x:c r="D620" s="13" t="n">
        <x:f>Arrivals!K620</x:f>
        <x:v>300</x:v>
      </x:c>
      <x:c r="E620" s="14" t="n">
        <x:f>D620*8/Settings!$B$28+Settings!$B$29</x:f>
        <x:v>24.02</x:v>
      </x:c>
      <x:c r="F620" s="14">
        <x:f t="shared" si="137"/>
        <x:v>969.80887113795768</x:v>
      </x:c>
      <x:c r="G620" s="14">
        <x:f t="shared" si="150"/>
        <x:v>976.8628123999448</x:v>
      </x:c>
      <x:c r="H620" s="14">
        <x:f t="shared" si="138"/>
        <x:v>976.8628123999448</x:v>
      </x:c>
      <x:c r="I620" s="14" t="n">
        <x:f>MOD(H620-Settings!$B$32,Settings!$B$33)</x:f>
        <x:v>256.8628123999448</x:v>
      </x:c>
      <x:c r="J620" s="14" t="n">
        <x:f>IF(I620&lt;Settings!$B$30,IF(Settings!$B$30-I620&gt;=E620,H620,H620+(Settings!$B$30-I620)+Settings!$B$31),H620+(Settings!$B$33-I620))</x:f>
        <x:v>976.8628123999448</x:v>
      </x:c>
      <x:c r="K620" s="14">
        <x:f t="shared" si="139"/>
        <x:v>1000.8828123999448</x:v>
      </x:c>
      <x:c r="L620" s="14">
        <x:f t="shared" si="140"/>
        <x:v>1000.8828123999448</x:v>
      </x:c>
      <x:c r="M620" s="14">
        <x:f t="shared" si="151"/>
        <x:v>980.29226728772881</x:v>
      </x:c>
      <x:c r="N620" s="14">
        <x:f t="shared" si="141"/>
        <x:v>1000.8828123999448</x:v>
      </x:c>
      <x:c r="O620" s="13" t="n">
        <x:f>Arrivals!I620</x:f>
        <x:v>0.6066067891234949</x:v>
      </x:c>
      <x:c r="P620" s="14">
        <x:f t="shared" si="142"/>
        <x:v>1001.4894191890683</x:v>
      </x:c>
      <x:c r="Q620" s="14">
        <x:f t="shared" si="143"/>
        <x:v>31.680548051110577</x:v>
      </x:c>
      <x:c r="R620" s="14">
        <x:f t="shared" si="144"/>
        <x:v>7.05394126198712</x:v>
      </x:c>
      <x:c r="S620" s="14">
        <x:f t="shared" si="145"/>
        <x:v>0</x:v>
      </x:c>
      <x:c r="T620" s="14">
        <x:f t="shared" si="146"/>
        <x:v>0</x:v>
      </x:c>
      <x:c r="U620" s="14">
        <x:f t="shared" si="147"/>
        <x:v>7.05394126198712</x:v>
      </x:c>
      <x:c r="V620" t="str">
        <x:f>IF(MOD(C620-Settings!$B$32,Settings!$B$33)&lt;Settings!$B$30,"Up","Down")</x:f>
        <x:v>Up</x:v>
      </x:c>
      <x:c r="W620" s="15" t="n">
        <x:f>IF(OR(E620&gt;Settings!$B$30,Q620&gt;Settings!$B$37),0,1)</x:f>
        <x:v>1</x:v>
      </x:c>
      <x:c r="X620" s="15" t="n">
        <x:f>IF(AND(W620=1,Q620&lt;=Settings!$B$36),1,0)</x:f>
        <x:v>1</x:v>
      </x:c>
    </x:row>
    <x:row r="621">
      <x:c r="A621">
        <x:v>6</x:v>
      </x:c>
      <x:c r="B621">
        <x:v>16</x:v>
      </x:c>
      <x:c r="C621" s="13" t="n">
        <x:f>Arrivals!F621</x:f>
        <x:v>1032.7901876757337</x:v>
      </x:c>
      <x:c r="D621" s="13" t="n">
        <x:f>Arrivals!K621</x:f>
        <x:v>300</x:v>
      </x:c>
      <x:c r="E621" s="14" t="n">
        <x:f>D621*8/Settings!$B$28+Settings!$B$29</x:f>
        <x:v>24.02</x:v>
      </x:c>
      <x:c r="F621" s="14">
        <x:f t="shared" si="137"/>
        <x:v>1032.7901876757337</x:v>
      </x:c>
      <x:c r="G621" s="14">
        <x:f t="shared" si="150"/>
        <x:v>1000.8828123999448</x:v>
      </x:c>
      <x:c r="H621" s="14">
        <x:f t="shared" si="138"/>
        <x:v>1032.7901876757337</x:v>
      </x:c>
      <x:c r="I621" s="14" t="n">
        <x:f>MOD(H621-Settings!$B$32,Settings!$B$33)</x:f>
        <x:v>312.7901876757337</x:v>
      </x:c>
      <x:c r="J621" s="14" t="n">
        <x:f>IF(I621&lt;Settings!$B$30,IF(Settings!$B$30-I621&gt;=E621,H621,H621+(Settings!$B$30-I621)+Settings!$B$31),H621+(Settings!$B$33-I621))</x:f>
        <x:v>1032.7901876757337</x:v>
      </x:c>
      <x:c r="K621" s="14">
        <x:f t="shared" si="139"/>
        <x:v>1056.8101876757337</x:v>
      </x:c>
      <x:c r="L621" s="14">
        <x:f t="shared" si="140"/>
        <x:v>1056.8101876757337</x:v>
      </x:c>
      <x:c r="M621" s="14">
        <x:f t="shared" si="151"/>
        <x:v>1001.4894191890683</x:v>
      </x:c>
      <x:c r="N621" s="14">
        <x:f t="shared" si="141"/>
        <x:v>1056.8101876757337</x:v>
      </x:c>
      <x:c r="O621" s="13" t="n">
        <x:f>Arrivals!I621</x:f>
        <x:v>12.372307094722599</x:v>
      </x:c>
      <x:c r="P621" s="14">
        <x:f t="shared" si="142"/>
        <x:v>1069.1824947704563</x:v>
      </x:c>
      <x:c r="Q621" s="14">
        <x:f t="shared" si="143"/>
        <x:v>36.392307094722582</x:v>
      </x:c>
      <x:c r="R621" s="14">
        <x:f t="shared" si="144"/>
        <x:v>0</x:v>
      </x:c>
      <x:c r="S621" s="14">
        <x:f t="shared" si="145"/>
        <x:v>0</x:v>
      </x:c>
      <x:c r="T621" s="14">
        <x:f t="shared" si="146"/>
        <x:v>0</x:v>
      </x:c>
      <x:c r="U621" s="14">
        <x:f t="shared" si="147"/>
        <x:v>0</x:v>
      </x:c>
      <x:c r="V621" t="str">
        <x:f>IF(MOD(C621-Settings!$B$32,Settings!$B$33)&lt;Settings!$B$30,"Up","Down")</x:f>
        <x:v>Up</x:v>
      </x:c>
      <x:c r="W621" s="15" t="n">
        <x:f>IF(OR(E621&gt;Settings!$B$30,Q621&gt;Settings!$B$37),0,1)</x:f>
        <x:v>1</x:v>
      </x:c>
      <x:c r="X621" s="15" t="n">
        <x:f>IF(AND(W621=1,Q621&lt;=Settings!$B$36),1,0)</x:f>
        <x:v>1</x:v>
      </x:c>
    </x:row>
    <x:row r="622">
      <x:c r="A622">
        <x:v>6</x:v>
      </x:c>
      <x:c r="B622">
        <x:v>17</x:v>
      </x:c>
      <x:c r="C622" s="13" t="n">
        <x:f>Arrivals!F622</x:f>
        <x:v>1119.565361227666</x:v>
      </x:c>
      <x:c r="D622" s="13" t="n">
        <x:f>Arrivals!K622</x:f>
        <x:v>300</x:v>
      </x:c>
      <x:c r="E622" s="14" t="n">
        <x:f>D622*8/Settings!$B$28+Settings!$B$29</x:f>
        <x:v>24.02</x:v>
      </x:c>
      <x:c r="F622" s="14">
        <x:f t="shared" si="137"/>
        <x:v>1119.565361227666</x:v>
      </x:c>
      <x:c r="G622" s="14">
        <x:f t="shared" si="150"/>
        <x:v>1056.8101876757337</x:v>
      </x:c>
      <x:c r="H622" s="14">
        <x:f t="shared" si="138"/>
        <x:v>1119.565361227666</x:v>
      </x:c>
      <x:c r="I622" s="14" t="n">
        <x:f>MOD(H622-Settings!$B$32,Settings!$B$33)</x:f>
        <x:v>399.565361227666</x:v>
      </x:c>
      <x:c r="J622" s="14" t="n">
        <x:f>IF(I622&lt;Settings!$B$30,IF(Settings!$B$30-I622&gt;=E622,H622,H622+(Settings!$B$30-I622)+Settings!$B$31),H622+(Settings!$B$33-I622))</x:f>
        <x:v>1119.565361227666</x:v>
      </x:c>
      <x:c r="K622" s="14">
        <x:f t="shared" si="139"/>
        <x:v>1143.585361227666</x:v>
      </x:c>
      <x:c r="L622" s="14">
        <x:f t="shared" si="140"/>
        <x:v>1143.585361227666</x:v>
      </x:c>
      <x:c r="M622" s="14">
        <x:f t="shared" si="151"/>
        <x:v>1069.1824947704563</x:v>
      </x:c>
      <x:c r="N622" s="14">
        <x:f t="shared" si="141"/>
        <x:v>1143.585361227666</x:v>
      </x:c>
      <x:c r="O622" s="13" t="n">
        <x:f>Arrivals!I622</x:f>
        <x:v>3.6452433751805473</x:v>
      </x:c>
      <x:c r="P622" s="14">
        <x:f t="shared" si="142"/>
        <x:v>1147.2306046028466</x:v>
      </x:c>
      <x:c r="Q622" s="14">
        <x:f t="shared" si="143"/>
        <x:v>27.66524337518058</x:v>
      </x:c>
      <x:c r="R622" s="14">
        <x:f t="shared" si="144"/>
        <x:v>0</x:v>
      </x:c>
      <x:c r="S622" s="14">
        <x:f t="shared" si="145"/>
        <x:v>0</x:v>
      </x:c>
      <x:c r="T622" s="14">
        <x:f t="shared" si="146"/>
        <x:v>0</x:v>
      </x:c>
      <x:c r="U622" s="14">
        <x:f t="shared" si="147"/>
        <x:v>0</x:v>
      </x:c>
      <x:c r="V622" t="str">
        <x:f>IF(MOD(C622-Settings!$B$32,Settings!$B$33)&lt;Settings!$B$30,"Up","Down")</x:f>
        <x:v>Up</x:v>
      </x:c>
      <x:c r="W622" s="15" t="n">
        <x:f>IF(OR(E622&gt;Settings!$B$30,Q622&gt;Settings!$B$37),0,1)</x:f>
        <x:v>1</x:v>
      </x:c>
      <x:c r="X622" s="15" t="n">
        <x:f>IF(AND(W622=1,Q622&lt;=Settings!$B$36),1,0)</x:f>
        <x:v>1</x:v>
      </x:c>
    </x:row>
    <x:row r="623">
      <x:c r="A623">
        <x:v>6</x:v>
      </x:c>
      <x:c r="B623">
        <x:v>18</x:v>
      </x:c>
      <x:c r="C623" s="13" t="n">
        <x:f>Arrivals!F623</x:f>
        <x:v>1209.5395836038113</x:v>
      </x:c>
      <x:c r="D623" s="13" t="n">
        <x:f>Arrivals!K623</x:f>
        <x:v>300</x:v>
      </x:c>
      <x:c r="E623" s="14" t="n">
        <x:f>D623*8/Settings!$B$28+Settings!$B$29</x:f>
        <x:v>24.02</x:v>
      </x:c>
      <x:c r="F623" s="14">
        <x:f t="shared" si="137"/>
        <x:v>1209.5395836038113</x:v>
      </x:c>
      <x:c r="G623" s="14">
        <x:f t="shared" si="150"/>
        <x:v>1143.585361227666</x:v>
      </x:c>
      <x:c r="H623" s="14">
        <x:f t="shared" si="138"/>
        <x:v>1209.5395836038113</x:v>
      </x:c>
      <x:c r="I623" s="14" t="n">
        <x:f>MOD(H623-Settings!$B$32,Settings!$B$33)</x:f>
        <x:v>489.53958360381125</x:v>
      </x:c>
      <x:c r="J623" s="14" t="n">
        <x:f>IF(I623&lt;Settings!$B$30,IF(Settings!$B$30-I623&gt;=E623,H623,H623+(Settings!$B$30-I623)+Settings!$B$31),H623+(Settings!$B$33-I623))</x:f>
        <x:v>1209.5395836038113</x:v>
      </x:c>
      <x:c r="K623" s="14">
        <x:f t="shared" si="139"/>
        <x:v>1233.5595836038112</x:v>
      </x:c>
      <x:c r="L623" s="14">
        <x:f t="shared" si="140"/>
        <x:v>1233.5595836038112</x:v>
      </x:c>
      <x:c r="M623" s="14">
        <x:f t="shared" si="151"/>
        <x:v>1147.2306046028466</x:v>
      </x:c>
      <x:c r="N623" s="14">
        <x:f t="shared" si="141"/>
        <x:v>1233.5595836038112</x:v>
      </x:c>
      <x:c r="O623" s="13" t="n">
        <x:f>Arrivals!I623</x:f>
        <x:v>4.061236244631329</x:v>
      </x:c>
      <x:c r="P623" s="14">
        <x:f t="shared" si="142"/>
        <x:v>1237.6208198484426</x:v>
      </x:c>
      <x:c r="Q623" s="14">
        <x:f t="shared" si="143"/>
        <x:v>28.081236244631327</x:v>
      </x:c>
      <x:c r="R623" s="14">
        <x:f t="shared" si="144"/>
        <x:v>0</x:v>
      </x:c>
      <x:c r="S623" s="14">
        <x:f t="shared" si="145"/>
        <x:v>0</x:v>
      </x:c>
      <x:c r="T623" s="14">
        <x:f t="shared" si="146"/>
        <x:v>0</x:v>
      </x:c>
      <x:c r="U623" s="14">
        <x:f t="shared" si="147"/>
        <x:v>0</x:v>
      </x:c>
      <x:c r="V623" t="str">
        <x:f>IF(MOD(C623-Settings!$B$32,Settings!$B$33)&lt;Settings!$B$30,"Up","Down")</x:f>
        <x:v>Up</x:v>
      </x:c>
      <x:c r="W623" s="15" t="n">
        <x:f>IF(OR(E623&gt;Settings!$B$30,Q623&gt;Settings!$B$37),0,1)</x:f>
        <x:v>1</x:v>
      </x:c>
      <x:c r="X623" s="15" t="n">
        <x:f>IF(AND(W623=1,Q623&lt;=Settings!$B$36),1,0)</x:f>
        <x:v>1</x:v>
      </x:c>
    </x:row>
    <x:row r="624">
      <x:c r="A624">
        <x:v>6</x:v>
      </x:c>
      <x:c r="B624">
        <x:v>19</x:v>
      </x:c>
      <x:c r="C624" s="13" t="n">
        <x:f>Arrivals!F624</x:f>
        <x:v>1225.996866177567</x:v>
      </x:c>
      <x:c r="D624" s="13" t="n">
        <x:f>Arrivals!K624</x:f>
        <x:v>300</x:v>
      </x:c>
      <x:c r="E624" s="14" t="n">
        <x:f>D624*8/Settings!$B$28+Settings!$B$29</x:f>
        <x:v>24.02</x:v>
      </x:c>
      <x:c r="F624" s="14">
        <x:f t="shared" si="137"/>
        <x:v>1225.996866177567</x:v>
      </x:c>
      <x:c r="G624" s="14">
        <x:f t="shared" si="150"/>
        <x:v>1233.5595836038112</x:v>
      </x:c>
      <x:c r="H624" s="14">
        <x:f t="shared" si="138"/>
        <x:v>1233.5595836038112</x:v>
      </x:c>
      <x:c r="I624" s="14" t="n">
        <x:f>MOD(H624-Settings!$B$32,Settings!$B$33)</x:f>
        <x:v>513.5595836038112</x:v>
      </x:c>
      <x:c r="J624" s="14" t="n">
        <x:f>IF(I624&lt;Settings!$B$30,IF(Settings!$B$30-I624&gt;=E624,H624,H624+(Settings!$B$30-I624)+Settings!$B$31),H624+(Settings!$B$33-I624))</x:f>
        <x:v>1233.5595836038112</x:v>
      </x:c>
      <x:c r="K624" s="14">
        <x:f t="shared" si="139"/>
        <x:v>1257.5795836038112</x:v>
      </x:c>
      <x:c r="L624" s="14">
        <x:f t="shared" si="140"/>
        <x:v>1257.5795836038112</x:v>
      </x:c>
      <x:c r="M624" s="14">
        <x:f t="shared" si="151"/>
        <x:v>1237.6208198484426</x:v>
      </x:c>
      <x:c r="N624" s="14">
        <x:f t="shared" si="141"/>
        <x:v>1257.5795836038112</x:v>
      </x:c>
      <x:c r="O624" s="13" t="n">
        <x:f>Arrivals!I624</x:f>
        <x:v>16.675620931082</x:v>
      </x:c>
      <x:c r="P624" s="14">
        <x:f t="shared" si="142"/>
        <x:v>1274.2552045348932</x:v>
      </x:c>
      <x:c r="Q624" s="14">
        <x:f t="shared" si="143"/>
        <x:v>48.258338357326238</x:v>
      </x:c>
      <x:c r="R624" s="14">
        <x:f t="shared" si="144"/>
        <x:v>7.5627174262442622</x:v>
      </x:c>
      <x:c r="S624" s="14">
        <x:f t="shared" si="145"/>
        <x:v>0</x:v>
      </x:c>
      <x:c r="T624" s="14">
        <x:f t="shared" si="146"/>
        <x:v>0</x:v>
      </x:c>
      <x:c r="U624" s="14">
        <x:f t="shared" si="147"/>
        <x:v>7.5627174262442622</x:v>
      </x:c>
      <x:c r="V624" t="str">
        <x:f>IF(MOD(C624-Settings!$B$32,Settings!$B$33)&lt;Settings!$B$30,"Up","Down")</x:f>
        <x:v>Up</x:v>
      </x:c>
      <x:c r="W624" s="15" t="n">
        <x:f>IF(OR(E624&gt;Settings!$B$30,Q624&gt;Settings!$B$37),0,1)</x:f>
        <x:v>1</x:v>
      </x:c>
      <x:c r="X624" s="15" t="n">
        <x:f>IF(AND(W624=1,Q624&lt;=Settings!$B$36),1,0)</x:f>
        <x:v>1</x:v>
      </x:c>
    </x:row>
    <x:row r="625">
      <x:c r="A625">
        <x:v>6</x:v>
      </x:c>
      <x:c r="B625">
        <x:v>20</x:v>
      </x:c>
      <x:c r="C625" s="13" t="n">
        <x:f>Arrivals!F625</x:f>
        <x:v>1316.6138981436197</x:v>
      </x:c>
      <x:c r="D625" s="13" t="n">
        <x:f>Arrivals!K625</x:f>
        <x:v>300</x:v>
      </x:c>
      <x:c r="E625" s="14" t="n">
        <x:f>D625*8/Settings!$B$28+Settings!$B$29</x:f>
        <x:v>24.02</x:v>
      </x:c>
      <x:c r="F625" s="14">
        <x:f t="shared" si="137"/>
        <x:v>1316.6138981436197</x:v>
      </x:c>
      <x:c r="G625" s="14">
        <x:f t="shared" si="150"/>
        <x:v>1257.5795836038112</x:v>
      </x:c>
      <x:c r="H625" s="14">
        <x:f t="shared" si="138"/>
        <x:v>1316.6138981436197</x:v>
      </x:c>
      <x:c r="I625" s="14" t="n">
        <x:f>MOD(H625-Settings!$B$32,Settings!$B$33)</x:f>
        <x:v>596.6138981436197</x:v>
      </x:c>
      <x:c r="J625" s="14" t="n">
        <x:f>IF(I625&lt;Settings!$B$30,IF(Settings!$B$30-I625&gt;=E625,H625,H625+(Settings!$B$30-I625)+Settings!$B$31),H625+(Settings!$B$33-I625))</x:f>
        <x:v>1440</x:v>
      </x:c>
      <x:c r="K625" s="14">
        <x:f t="shared" si="139"/>
        <x:v>1464.02</x:v>
      </x:c>
      <x:c r="L625" s="14">
        <x:f t="shared" si="140"/>
        <x:v>1464.02</x:v>
      </x:c>
      <x:c r="M625" s="14">
        <x:f t="shared" si="151"/>
        <x:v>1274.2552045348932</x:v>
      </x:c>
      <x:c r="N625" s="14">
        <x:f t="shared" si="141"/>
        <x:v>1464.02</x:v>
      </x:c>
      <x:c r="O625" s="13" t="n">
        <x:f>Arrivals!I625</x:f>
        <x:v>0.03774005180728733</x:v>
      </x:c>
      <x:c r="P625" s="14">
        <x:f t="shared" si="142"/>
        <x:v>1464.0577400518073</x:v>
      </x:c>
      <x:c r="Q625" s="14">
        <x:f t="shared" si="143"/>
        <x:v>147.44384190818755</x:v>
      </x:c>
      <x:c r="R625" s="14">
        <x:f t="shared" si="144"/>
        <x:v>0</x:v>
      </x:c>
      <x:c r="S625" s="14">
        <x:f t="shared" si="145"/>
        <x:v>123.38610185638026</x:v>
      </x:c>
      <x:c r="T625" s="14">
        <x:f t="shared" si="146"/>
        <x:v>0</x:v>
      </x:c>
      <x:c r="U625" s="14">
        <x:f t="shared" si="147"/>
        <x:v>123.38610185638026</x:v>
      </x:c>
      <x:c r="V625" t="str">
        <x:f>IF(MOD(C625-Settings!$B$32,Settings!$B$33)&lt;Settings!$B$30,"Up","Down")</x:f>
        <x:v>Up</x:v>
      </x:c>
      <x:c r="W625" s="15" t="n">
        <x:f>IF(OR(E625&gt;Settings!$B$30,Q625&gt;Settings!$B$37),0,1)</x:f>
        <x:v>1</x:v>
      </x:c>
      <x:c r="X625" s="15" t="n">
        <x:f>IF(AND(W625=1,Q625&lt;=Settings!$B$36),1,0)</x:f>
        <x:v>0</x:v>
      </x:c>
    </x:row>
    <x:row r="626">
      <x:c r="A626">
        <x:v>6</x:v>
      </x:c>
      <x:c r="B626">
        <x:v>21</x:v>
      </x:c>
      <x:c r="C626" s="13" t="n">
        <x:f>Arrivals!F626</x:f>
        <x:v>1331.5060872043473</x:v>
      </x:c>
      <x:c r="D626" s="13" t="n">
        <x:f>Arrivals!K626</x:f>
        <x:v>300</x:v>
      </x:c>
      <x:c r="E626" s="14" t="n">
        <x:f>D626*8/Settings!$B$28+Settings!$B$29</x:f>
        <x:v>24.02</x:v>
      </x:c>
      <x:c r="F626" s="14">
        <x:f t="shared" si="137"/>
        <x:v>1331.5060872043473</x:v>
      </x:c>
      <x:c r="G626" s="14">
        <x:f t="shared" si="150"/>
        <x:v>1464.02</x:v>
      </x:c>
      <x:c r="H626" s="14">
        <x:f t="shared" si="138"/>
        <x:v>1464.02</x:v>
      </x:c>
      <x:c r="I626" s="14" t="n">
        <x:f>MOD(H626-Settings!$B$32,Settings!$B$33)</x:f>
        <x:v>24.019999999999982</x:v>
      </x:c>
      <x:c r="J626" s="14" t="n">
        <x:f>IF(I626&lt;Settings!$B$30,IF(Settings!$B$30-I626&gt;=E626,H626,H626+(Settings!$B$30-I626)+Settings!$B$31),H626+(Settings!$B$33-I626))</x:f>
        <x:v>1464.02</x:v>
      </x:c>
      <x:c r="K626" s="14">
        <x:f t="shared" si="139"/>
        <x:v>1488.04</x:v>
      </x:c>
      <x:c r="L626" s="14">
        <x:f t="shared" si="140"/>
        <x:v>1488.04</x:v>
      </x:c>
      <x:c r="M626" s="14">
        <x:f t="shared" si="151"/>
        <x:v>1464.0577400518073</x:v>
      </x:c>
      <x:c r="N626" s="14">
        <x:f t="shared" si="141"/>
        <x:v>1488.04</x:v>
      </x:c>
      <x:c r="O626" s="13" t="n">
        <x:f>Arrivals!I626</x:f>
        <x:v>7.053498175391124</x:v>
      </x:c>
      <x:c r="P626" s="14">
        <x:f t="shared" si="142"/>
        <x:v>1495.093498175391</x:v>
      </x:c>
      <x:c r="Q626" s="14">
        <x:f t="shared" si="143"/>
        <x:v>163.58741097104371</x:v>
      </x:c>
      <x:c r="R626" s="14">
        <x:f t="shared" si="144"/>
        <x:v>132.51391279565269</x:v>
      </x:c>
      <x:c r="S626" s="14">
        <x:f t="shared" si="145"/>
        <x:v>0</x:v>
      </x:c>
      <x:c r="T626" s="14">
        <x:f t="shared" si="146"/>
        <x:v>0</x:v>
      </x:c>
      <x:c r="U626" s="14">
        <x:f t="shared" si="147"/>
        <x:v>132.51391279565269</x:v>
      </x:c>
      <x:c r="V626" t="str">
        <x:f>IF(MOD(C626-Settings!$B$32,Settings!$B$33)&lt;Settings!$B$30,"Up","Down")</x:f>
        <x:v>Down</x:v>
      </x:c>
      <x:c r="W626" s="15" t="n">
        <x:f>IF(OR(E626&gt;Settings!$B$30,Q626&gt;Settings!$B$37),0,1)</x:f>
        <x:v>1</x:v>
      </x:c>
      <x:c r="X626" s="15" t="n">
        <x:f>IF(AND(W626=1,Q626&lt;=Settings!$B$36),1,0)</x:f>
        <x:v>0</x:v>
      </x:c>
    </x:row>
    <x:row r="627">
      <x:c r="A627">
        <x:v>6</x:v>
      </x:c>
      <x:c r="B627">
        <x:v>22</x:v>
      </x:c>
      <x:c r="C627" s="13" t="n">
        <x:f>Arrivals!F627</x:f>
        <x:v>1341.5822249023374</x:v>
      </x:c>
      <x:c r="D627" s="13" t="n">
        <x:f>Arrivals!K627</x:f>
        <x:v>300</x:v>
      </x:c>
      <x:c r="E627" s="14" t="n">
        <x:f>D627*8/Settings!$B$28+Settings!$B$29</x:f>
        <x:v>24.02</x:v>
      </x:c>
      <x:c r="F627" s="14">
        <x:f t="shared" si="137"/>
        <x:v>1341.5822249023374</x:v>
      </x:c>
      <x:c r="G627" s="14">
        <x:f t="shared" si="150"/>
        <x:v>1488.04</x:v>
      </x:c>
      <x:c r="H627" s="14">
        <x:f t="shared" si="138"/>
        <x:v>1488.04</x:v>
      </x:c>
      <x:c r="I627" s="14" t="n">
        <x:f>MOD(H627-Settings!$B$32,Settings!$B$33)</x:f>
        <x:v>48.039999999999964</x:v>
      </x:c>
      <x:c r="J627" s="14" t="n">
        <x:f>IF(I627&lt;Settings!$B$30,IF(Settings!$B$30-I627&gt;=E627,H627,H627+(Settings!$B$30-I627)+Settings!$B$31),H627+(Settings!$B$33-I627))</x:f>
        <x:v>1488.04</x:v>
      </x:c>
      <x:c r="K627" s="14">
        <x:f t="shared" si="139"/>
        <x:v>1512.06</x:v>
      </x:c>
      <x:c r="L627" s="14">
        <x:f t="shared" si="140"/>
        <x:v>1512.06</x:v>
      </x:c>
      <x:c r="M627" s="14">
        <x:f t="shared" si="151"/>
        <x:v>1495.093498175391</x:v>
      </x:c>
      <x:c r="N627" s="14">
        <x:f t="shared" si="141"/>
        <x:v>1512.06</x:v>
      </x:c>
      <x:c r="O627" s="13" t="n">
        <x:f>Arrivals!I627</x:f>
        <x:v>0.8095307415268258</x:v>
      </x:c>
      <x:c r="P627" s="14">
        <x:f t="shared" si="142"/>
        <x:v>1512.8695307415267</x:v>
      </x:c>
      <x:c r="Q627" s="14">
        <x:f t="shared" si="143"/>
        <x:v>171.28730583918923</x:v>
      </x:c>
      <x:c r="R627" s="14">
        <x:f t="shared" si="144"/>
        <x:v>146.45777509766253</x:v>
      </x:c>
      <x:c r="S627" s="14">
        <x:f t="shared" si="145"/>
        <x:v>0</x:v>
      </x:c>
      <x:c r="T627" s="14">
        <x:f t="shared" si="146"/>
        <x:v>0</x:v>
      </x:c>
      <x:c r="U627" s="14">
        <x:f t="shared" si="147"/>
        <x:v>146.45777509766253</x:v>
      </x:c>
      <x:c r="V627" t="str">
        <x:f>IF(MOD(C627-Settings!$B$32,Settings!$B$33)&lt;Settings!$B$30,"Up","Down")</x:f>
        <x:v>Down</x:v>
      </x:c>
      <x:c r="W627" s="15" t="n">
        <x:f>IF(OR(E627&gt;Settings!$B$30,Q627&gt;Settings!$B$37),0,1)</x:f>
        <x:v>1</x:v>
      </x:c>
      <x:c r="X627" s="15" t="n">
        <x:f>IF(AND(W627=1,Q627&lt;=Settings!$B$36),1,0)</x:f>
        <x:v>0</x:v>
      </x:c>
    </x:row>
    <x:row r="628">
      <x:c r="A628">
        <x:v>6</x:v>
      </x:c>
      <x:c r="B628">
        <x:v>23</x:v>
      </x:c>
      <x:c r="C628" s="13" t="n">
        <x:f>Arrivals!F628</x:f>
        <x:v>1356.7587224740614</x:v>
      </x:c>
      <x:c r="D628" s="13" t="n">
        <x:f>Arrivals!K628</x:f>
        <x:v>300</x:v>
      </x:c>
      <x:c r="E628" s="14" t="n">
        <x:f>D628*8/Settings!$B$28+Settings!$B$29</x:f>
        <x:v>24.02</x:v>
      </x:c>
      <x:c r="F628" s="14">
        <x:f t="shared" si="137"/>
        <x:v>1356.7587224740614</x:v>
      </x:c>
      <x:c r="G628" s="14">
        <x:f t="shared" si="150"/>
        <x:v>1512.06</x:v>
      </x:c>
      <x:c r="H628" s="14">
        <x:f t="shared" si="138"/>
        <x:v>1512.06</x:v>
      </x:c>
      <x:c r="I628" s="14" t="n">
        <x:f>MOD(H628-Settings!$B$32,Settings!$B$33)</x:f>
        <x:v>72.05999999999995</x:v>
      </x:c>
      <x:c r="J628" s="14" t="n">
        <x:f>IF(I628&lt;Settings!$B$30,IF(Settings!$B$30-I628&gt;=E628,H628,H628+(Settings!$B$30-I628)+Settings!$B$31),H628+(Settings!$B$33-I628))</x:f>
        <x:v>1512.06</x:v>
      </x:c>
      <x:c r="K628" s="14">
        <x:f t="shared" si="139"/>
        <x:v>1536.08</x:v>
      </x:c>
      <x:c r="L628" s="14">
        <x:f t="shared" si="140"/>
        <x:v>1536.08</x:v>
      </x:c>
      <x:c r="M628" s="14">
        <x:f t="shared" si="151"/>
        <x:v>1512.8695307415267</x:v>
      </x:c>
      <x:c r="N628" s="14">
        <x:f t="shared" si="141"/>
        <x:v>1536.08</x:v>
      </x:c>
      <x:c r="O628" s="13" t="n">
        <x:f>Arrivals!I628</x:f>
        <x:v>1.6616147293608692</x:v>
      </x:c>
      <x:c r="P628" s="14">
        <x:f t="shared" si="142"/>
        <x:v>1537.7416147293609</x:v>
      </x:c>
      <x:c r="Q628" s="14">
        <x:f t="shared" si="143"/>
        <x:v>180.98289225529948</x:v>
      </x:c>
      <x:c r="R628" s="14">
        <x:f t="shared" si="144"/>
        <x:v>155.30127752593853</x:v>
      </x:c>
      <x:c r="S628" s="14">
        <x:f t="shared" si="145"/>
        <x:v>0</x:v>
      </x:c>
      <x:c r="T628" s="14">
        <x:f t="shared" si="146"/>
        <x:v>0</x:v>
      </x:c>
      <x:c r="U628" s="14">
        <x:f t="shared" si="147"/>
        <x:v>155.30127752593853</x:v>
      </x:c>
      <x:c r="V628" t="str">
        <x:f>IF(MOD(C628-Settings!$B$32,Settings!$B$33)&lt;Settings!$B$30,"Up","Down")</x:f>
        <x:v>Down</x:v>
      </x:c>
      <x:c r="W628" s="15" t="n">
        <x:f>IF(OR(E628&gt;Settings!$B$30,Q628&gt;Settings!$B$37),0,1)</x:f>
        <x:v>1</x:v>
      </x:c>
      <x:c r="X628" s="15" t="n">
        <x:f>IF(AND(W628=1,Q628&lt;=Settings!$B$36),1,0)</x:f>
        <x:v>0</x:v>
      </x:c>
    </x:row>
    <x:row r="629">
      <x:c r="A629">
        <x:v>6</x:v>
      </x:c>
      <x:c r="B629">
        <x:v>24</x:v>
      </x:c>
      <x:c r="C629" s="13" t="n">
        <x:f>Arrivals!F629</x:f>
        <x:v>1365.9830636153895</x:v>
      </x:c>
      <x:c r="D629" s="13" t="n">
        <x:f>Arrivals!K629</x:f>
        <x:v>300</x:v>
      </x:c>
      <x:c r="E629" s="14" t="n">
        <x:f>D629*8/Settings!$B$28+Settings!$B$29</x:f>
        <x:v>24.02</x:v>
      </x:c>
      <x:c r="F629" s="14">
        <x:f t="shared" si="137"/>
        <x:v>1365.9830636153895</x:v>
      </x:c>
      <x:c r="G629" s="14">
        <x:f t="shared" si="150"/>
        <x:v>1536.08</x:v>
      </x:c>
      <x:c r="H629" s="14">
        <x:f t="shared" si="138"/>
        <x:v>1536.08</x:v>
      </x:c>
      <x:c r="I629" s="14" t="n">
        <x:f>MOD(H629-Settings!$B$32,Settings!$B$33)</x:f>
        <x:v>96.07999999999993</x:v>
      </x:c>
      <x:c r="J629" s="14" t="n">
        <x:f>IF(I629&lt;Settings!$B$30,IF(Settings!$B$30-I629&gt;=E629,H629,H629+(Settings!$B$30-I629)+Settings!$B$31),H629+(Settings!$B$33-I629))</x:f>
        <x:v>1536.08</x:v>
      </x:c>
      <x:c r="K629" s="14">
        <x:f t="shared" si="139"/>
        <x:v>1560.1</x:v>
      </x:c>
      <x:c r="L629" s="14">
        <x:f t="shared" si="140"/>
        <x:v>1560.1</x:v>
      </x:c>
      <x:c r="M629" s="14">
        <x:f t="shared" si="151"/>
        <x:v>1537.7416147293609</x:v>
      </x:c>
      <x:c r="N629" s="14">
        <x:f t="shared" si="141"/>
        <x:v>1560.1</x:v>
      </x:c>
      <x:c r="O629" s="13" t="n">
        <x:f>Arrivals!I629</x:f>
        <x:v>0.6042289852129469</x:v>
      </x:c>
      <x:c r="P629" s="14">
        <x:f t="shared" si="142"/>
        <x:v>1560.7042289852129</x:v>
      </x:c>
      <x:c r="Q629" s="14">
        <x:f t="shared" si="143"/>
        <x:v>194.72116536982344</x:v>
      </x:c>
      <x:c r="R629" s="14">
        <x:f t="shared" si="144"/>
        <x:v>170.09693638461044</x:v>
      </x:c>
      <x:c r="S629" s="14">
        <x:f t="shared" si="145"/>
        <x:v>0</x:v>
      </x:c>
      <x:c r="T629" s="14">
        <x:f t="shared" si="146"/>
        <x:v>0</x:v>
      </x:c>
      <x:c r="U629" s="14">
        <x:f t="shared" si="147"/>
        <x:v>170.09693638461044</x:v>
      </x:c>
      <x:c r="V629" t="str">
        <x:f>IF(MOD(C629-Settings!$B$32,Settings!$B$33)&lt;Settings!$B$30,"Up","Down")</x:f>
        <x:v>Down</x:v>
      </x:c>
      <x:c r="W629" s="15" t="n">
        <x:f>IF(OR(E629&gt;Settings!$B$30,Q629&gt;Settings!$B$37),0,1)</x:f>
        <x:v>1</x:v>
      </x:c>
      <x:c r="X629" s="15" t="n">
        <x:f>IF(AND(W629=1,Q629&lt;=Settings!$B$36),1,0)</x:f>
        <x:v>0</x:v>
      </x:c>
    </x:row>
    <x:row r="630">
      <x:c r="A630">
        <x:v>6</x:v>
      </x:c>
      <x:c r="B630">
        <x:v>25</x:v>
      </x:c>
      <x:c r="C630" s="13" t="n">
        <x:f>Arrivals!F630</x:f>
        <x:v>1370.2337571838668</x:v>
      </x:c>
      <x:c r="D630" s="13" t="n">
        <x:f>Arrivals!K630</x:f>
        <x:v>300</x:v>
      </x:c>
      <x:c r="E630" s="14" t="n">
        <x:f>D630*8/Settings!$B$28+Settings!$B$29</x:f>
        <x:v>24.02</x:v>
      </x:c>
      <x:c r="F630" s="14">
        <x:f t="shared" si="137"/>
        <x:v>1370.2337571838668</x:v>
      </x:c>
      <x:c r="G630" s="14">
        <x:f t="shared" si="150"/>
        <x:v>1560.1</x:v>
      </x:c>
      <x:c r="H630" s="14">
        <x:f t="shared" si="138"/>
        <x:v>1560.1</x:v>
      </x:c>
      <x:c r="I630" s="14" t="n">
        <x:f>MOD(H630-Settings!$B$32,Settings!$B$33)</x:f>
        <x:v>120.09999999999991</x:v>
      </x:c>
      <x:c r="J630" s="14" t="n">
        <x:f>IF(I630&lt;Settings!$B$30,IF(Settings!$B$30-I630&gt;=E630,H630,H630+(Settings!$B$30-I630)+Settings!$B$31),H630+(Settings!$B$33-I630))</x:f>
        <x:v>1560.1</x:v>
      </x:c>
      <x:c r="K630" s="14">
        <x:f t="shared" si="139"/>
        <x:v>1584.12</x:v>
      </x:c>
      <x:c r="L630" s="14">
        <x:f t="shared" si="140"/>
        <x:v>1584.12</x:v>
      </x:c>
      <x:c r="M630" s="14">
        <x:f t="shared" si="151"/>
        <x:v>1560.7042289852129</x:v>
      </x:c>
      <x:c r="N630" s="14">
        <x:f t="shared" si="141"/>
        <x:v>1584.12</x:v>
      </x:c>
      <x:c r="O630" s="13" t="n">
        <x:f>Arrivals!I630</x:f>
        <x:v>1.8291244660460628</x:v>
      </x:c>
      <x:c r="P630" s="14">
        <x:f t="shared" si="142"/>
        <x:v>1585.949124466046</x:v>
      </x:c>
      <x:c r="Q630" s="14">
        <x:f t="shared" si="143"/>
        <x:v>215.71536728217916</x:v>
      </x:c>
      <x:c r="R630" s="14">
        <x:f t="shared" si="144"/>
        <x:v>189.86624281613308</x:v>
      </x:c>
      <x:c r="S630" s="14">
        <x:f t="shared" si="145"/>
        <x:v>0</x:v>
      </x:c>
      <x:c r="T630" s="14">
        <x:f t="shared" si="146"/>
        <x:v>0</x:v>
      </x:c>
      <x:c r="U630" s="14">
        <x:f t="shared" si="147"/>
        <x:v>189.86624281613308</x:v>
      </x:c>
      <x:c r="V630" t="str">
        <x:f>IF(MOD(C630-Settings!$B$32,Settings!$B$33)&lt;Settings!$B$30,"Up","Down")</x:f>
        <x:v>Down</x:v>
      </x:c>
      <x:c r="W630" s="15" t="n">
        <x:f>IF(OR(E630&gt;Settings!$B$30,Q630&gt;Settings!$B$37),0,1)</x:f>
        <x:v>1</x:v>
      </x:c>
      <x:c r="X630" s="15" t="n">
        <x:f>IF(AND(W630=1,Q630&lt;=Settings!$B$36),1,0)</x:f>
        <x:v>0</x:v>
      </x:c>
    </x:row>
    <x:row r="631">
      <x:c r="A631">
        <x:v>6</x:v>
      </x:c>
      <x:c r="B631">
        <x:v>26</x:v>
      </x:c>
      <x:c r="C631" s="13" t="n">
        <x:f>Arrivals!F631</x:f>
        <x:v>1410.8200326479307</x:v>
      </x:c>
      <x:c r="D631" s="13" t="n">
        <x:f>Arrivals!K631</x:f>
        <x:v>300</x:v>
      </x:c>
      <x:c r="E631" s="14" t="n">
        <x:f>D631*8/Settings!$B$28+Settings!$B$29</x:f>
        <x:v>24.02</x:v>
      </x:c>
      <x:c r="F631" s="14">
        <x:f t="shared" si="137"/>
        <x:v>1410.8200326479307</x:v>
      </x:c>
      <x:c r="G631" s="14">
        <x:f t="shared" si="150"/>
        <x:v>1584.12</x:v>
      </x:c>
      <x:c r="H631" s="14">
        <x:f t="shared" si="138"/>
        <x:v>1584.12</x:v>
      </x:c>
      <x:c r="I631" s="14" t="n">
        <x:f>MOD(H631-Settings!$B$32,Settings!$B$33)</x:f>
        <x:v>144.1199999999999</x:v>
      </x:c>
      <x:c r="J631" s="14" t="n">
        <x:f>IF(I631&lt;Settings!$B$30,IF(Settings!$B$30-I631&gt;=E631,H631,H631+(Settings!$B$30-I631)+Settings!$B$31),H631+(Settings!$B$33-I631))</x:f>
        <x:v>1584.12</x:v>
      </x:c>
      <x:c r="K631" s="14">
        <x:f t="shared" si="139"/>
        <x:v>1608.1399999999999</x:v>
      </x:c>
      <x:c r="L631" s="14">
        <x:f t="shared" si="140"/>
        <x:v>1608.1399999999999</x:v>
      </x:c>
      <x:c r="M631" s="14">
        <x:f t="shared" si="151"/>
        <x:v>1585.949124466046</x:v>
      </x:c>
      <x:c r="N631" s="14">
        <x:f t="shared" si="141"/>
        <x:v>1608.1399999999999</x:v>
      </x:c>
      <x:c r="O631" s="13" t="n">
        <x:f>Arrivals!I631</x:f>
        <x:v>0.5534049848684793</x:v>
      </x:c>
      <x:c r="P631" s="14">
        <x:f t="shared" si="142"/>
        <x:v>1608.6934049848683</x:v>
      </x:c>
      <x:c r="Q631" s="14">
        <x:f t="shared" si="143"/>
        <x:v>197.87337233693756</x:v>
      </x:c>
      <x:c r="R631" s="14">
        <x:f t="shared" si="144"/>
        <x:v>173.29996735206919</x:v>
      </x:c>
      <x:c r="S631" s="14">
        <x:f t="shared" si="145"/>
        <x:v>0</x:v>
      </x:c>
      <x:c r="T631" s="14">
        <x:f t="shared" si="146"/>
        <x:v>0</x:v>
      </x:c>
      <x:c r="U631" s="14">
        <x:f t="shared" si="147"/>
        <x:v>173.29996735206919</x:v>
      </x:c>
      <x:c r="V631" t="str">
        <x:f>IF(MOD(C631-Settings!$B$32,Settings!$B$33)&lt;Settings!$B$30,"Up","Down")</x:f>
        <x:v>Down</x:v>
      </x:c>
      <x:c r="W631" s="15" t="n">
        <x:f>IF(OR(E631&gt;Settings!$B$30,Q631&gt;Settings!$B$37),0,1)</x:f>
        <x:v>1</x:v>
      </x:c>
      <x:c r="X631" s="15" t="n">
        <x:f>IF(AND(W631=1,Q631&lt;=Settings!$B$36),1,0)</x:f>
        <x:v>0</x:v>
      </x:c>
    </x:row>
    <x:row r="632">
      <x:c r="A632">
        <x:v>6</x:v>
      </x:c>
      <x:c r="B632">
        <x:v>27</x:v>
      </x:c>
      <x:c r="C632" s="13" t="n">
        <x:f>Arrivals!F632</x:f>
        <x:v>1551.473886112124</x:v>
      </x:c>
      <x:c r="D632" s="13" t="n">
        <x:f>Arrivals!K632</x:f>
        <x:v>300</x:v>
      </x:c>
      <x:c r="E632" s="14" t="n">
        <x:f>D632*8/Settings!$B$28+Settings!$B$29</x:f>
        <x:v>24.02</x:v>
      </x:c>
      <x:c r="F632" s="14">
        <x:f t="shared" si="137"/>
        <x:v>1551.4738861121241</x:v>
      </x:c>
      <x:c r="G632" s="14">
        <x:f t="shared" si="150"/>
        <x:v>1608.1399999999999</x:v>
      </x:c>
      <x:c r="H632" s="14">
        <x:f t="shared" si="138"/>
        <x:v>1608.1399999999999</x:v>
      </x:c>
      <x:c r="I632" s="14" t="n">
        <x:f>MOD(H632-Settings!$B$32,Settings!$B$33)</x:f>
        <x:v>168.13999999999987</x:v>
      </x:c>
      <x:c r="J632" s="14" t="n">
        <x:f>IF(I632&lt;Settings!$B$30,IF(Settings!$B$30-I632&gt;=E632,H632,H632+(Settings!$B$30-I632)+Settings!$B$31),H632+(Settings!$B$33-I632))</x:f>
        <x:v>1608.1399999999999</x:v>
      </x:c>
      <x:c r="K632" s="14">
        <x:f t="shared" si="139"/>
        <x:v>1632.1599999999999</x:v>
      </x:c>
      <x:c r="L632" s="14">
        <x:f t="shared" si="140"/>
        <x:v>1632.1599999999999</x:v>
      </x:c>
      <x:c r="M632" s="14">
        <x:f t="shared" si="151"/>
        <x:v>1608.6934049848683</x:v>
      </x:c>
      <x:c r="N632" s="14">
        <x:f t="shared" si="141"/>
        <x:v>1632.1599999999999</x:v>
      </x:c>
      <x:c r="O632" s="13" t="n">
        <x:f>Arrivals!I632</x:f>
        <x:v>3.52586302165554</x:v>
      </x:c>
      <x:c r="P632" s="14">
        <x:f t="shared" si="142"/>
        <x:v>1635.6858630216555</x:v>
      </x:c>
      <x:c r="Q632" s="14">
        <x:f t="shared" si="143"/>
        <x:v>84.211976909531359</x:v>
      </x:c>
      <x:c r="R632" s="14">
        <x:f t="shared" si="144"/>
        <x:v>56.666113887875781</x:v>
      </x:c>
      <x:c r="S632" s="14">
        <x:f t="shared" si="145"/>
        <x:v>0</x:v>
      </x:c>
      <x:c r="T632" s="14">
        <x:f t="shared" si="146"/>
        <x:v>0</x:v>
      </x:c>
      <x:c r="U632" s="14">
        <x:f t="shared" si="147"/>
        <x:v>56.666113887875781</x:v>
      </x:c>
      <x:c r="V632" t="str">
        <x:f>IF(MOD(C632-Settings!$B$32,Settings!$B$33)&lt;Settings!$B$30,"Up","Down")</x:f>
        <x:v>Up</x:v>
      </x:c>
      <x:c r="W632" s="15" t="n">
        <x:f>IF(OR(E632&gt;Settings!$B$30,Q632&gt;Settings!$B$37),0,1)</x:f>
        <x:v>1</x:v>
      </x:c>
      <x:c r="X632" s="15" t="n">
        <x:f>IF(AND(W632=1,Q632&lt;=Settings!$B$36),1,0)</x:f>
        <x:v>1</x:v>
      </x:c>
    </x:row>
    <x:row r="633">
      <x:c r="A633">
        <x:v>6</x:v>
      </x:c>
      <x:c r="B633">
        <x:v>28</x:v>
      </x:c>
      <x:c r="C633" s="13" t="n">
        <x:f>Arrivals!F633</x:f>
        <x:v>1668.0162544368611</x:v>
      </x:c>
      <x:c r="D633" s="13" t="n">
        <x:f>Arrivals!K633</x:f>
        <x:v>300</x:v>
      </x:c>
      <x:c r="E633" s="14" t="n">
        <x:f>D633*8/Settings!$B$28+Settings!$B$29</x:f>
        <x:v>24.02</x:v>
      </x:c>
      <x:c r="F633" s="14">
        <x:f t="shared" si="137"/>
        <x:v>1668.0162544368611</x:v>
      </x:c>
      <x:c r="G633" s="14">
        <x:f t="shared" si="150"/>
        <x:v>1632.1599999999999</x:v>
      </x:c>
      <x:c r="H633" s="14">
        <x:f t="shared" si="138"/>
        <x:v>1668.0162544368611</x:v>
      </x:c>
      <x:c r="I633" s="14" t="n">
        <x:f>MOD(H633-Settings!$B$32,Settings!$B$33)</x:f>
        <x:v>228.01625443686112</x:v>
      </x:c>
      <x:c r="J633" s="14" t="n">
        <x:f>IF(I633&lt;Settings!$B$30,IF(Settings!$B$30-I633&gt;=E633,H633,H633+(Settings!$B$30-I633)+Settings!$B$31),H633+(Settings!$B$33-I633))</x:f>
        <x:v>1668.0162544368611</x:v>
      </x:c>
      <x:c r="K633" s="14">
        <x:f t="shared" si="139"/>
        <x:v>1692.0362544368611</x:v>
      </x:c>
      <x:c r="L633" s="14">
        <x:f t="shared" si="140"/>
        <x:v>1692.0362544368611</x:v>
      </x:c>
      <x:c r="M633" s="14">
        <x:f t="shared" si="151"/>
        <x:v>1635.6858630216555</x:v>
      </x:c>
      <x:c r="N633" s="14">
        <x:f t="shared" si="141"/>
        <x:v>1692.0362544368611</x:v>
      </x:c>
      <x:c r="O633" s="13" t="n">
        <x:f>Arrivals!I633</x:f>
        <x:v>12.340455279078634</x:v>
      </x:c>
      <x:c r="P633" s="14">
        <x:f t="shared" si="142"/>
        <x:v>1704.3767097159398</x:v>
      </x:c>
      <x:c r="Q633" s="14">
        <x:f t="shared" si="143"/>
        <x:v>36.360455279078678</x:v>
      </x:c>
      <x:c r="R633" s="14">
        <x:f t="shared" si="144"/>
        <x:v>0</x:v>
      </x:c>
      <x:c r="S633" s="14">
        <x:f t="shared" si="145"/>
        <x:v>0</x:v>
      </x:c>
      <x:c r="T633" s="14">
        <x:f t="shared" si="146"/>
        <x:v>0</x:v>
      </x:c>
      <x:c r="U633" s="14">
        <x:f t="shared" si="147"/>
        <x:v>0</x:v>
      </x:c>
      <x:c r="V633" t="str">
        <x:f>IF(MOD(C633-Settings!$B$32,Settings!$B$33)&lt;Settings!$B$30,"Up","Down")</x:f>
        <x:v>Up</x:v>
      </x:c>
      <x:c r="W633" s="15" t="n">
        <x:f>IF(OR(E633&gt;Settings!$B$30,Q633&gt;Settings!$B$37),0,1)</x:f>
        <x:v>1</x:v>
      </x:c>
      <x:c r="X633" s="15" t="n">
        <x:f>IF(AND(W633=1,Q633&lt;=Settings!$B$36),1,0)</x:f>
        <x:v>1</x:v>
      </x:c>
    </x:row>
    <x:row r="634">
      <x:c r="A634">
        <x:v>6</x:v>
      </x:c>
      <x:c r="B634">
        <x:v>29</x:v>
      </x:c>
      <x:c r="C634" s="13" t="n">
        <x:f>Arrivals!F634</x:f>
        <x:v>1708.6288979436404</x:v>
      </x:c>
      <x:c r="D634" s="13" t="n">
        <x:f>Arrivals!K634</x:f>
        <x:v>300</x:v>
      </x:c>
      <x:c r="E634" s="14" t="n">
        <x:f>D634*8/Settings!$B$28+Settings!$B$29</x:f>
        <x:v>24.02</x:v>
      </x:c>
      <x:c r="F634" s="14">
        <x:f t="shared" si="137"/>
        <x:v>1708.6288979436404</x:v>
      </x:c>
      <x:c r="G634" s="14">
        <x:f t="shared" si="150"/>
        <x:v>1692.0362544368611</x:v>
      </x:c>
      <x:c r="H634" s="14">
        <x:f t="shared" si="138"/>
        <x:v>1708.6288979436404</x:v>
      </x:c>
      <x:c r="I634" s="14" t="n">
        <x:f>MOD(H634-Settings!$B$32,Settings!$B$33)</x:f>
        <x:v>268.62889794364037</x:v>
      </x:c>
      <x:c r="J634" s="14" t="n">
        <x:f>IF(I634&lt;Settings!$B$30,IF(Settings!$B$30-I634&gt;=E634,H634,H634+(Settings!$B$30-I634)+Settings!$B$31),H634+(Settings!$B$33-I634))</x:f>
        <x:v>1708.6288979436404</x:v>
      </x:c>
      <x:c r="K634" s="14">
        <x:f t="shared" si="139"/>
        <x:v>1732.6488979436403</x:v>
      </x:c>
      <x:c r="L634" s="14">
        <x:f t="shared" si="140"/>
        <x:v>1732.6488979436403</x:v>
      </x:c>
      <x:c r="M634" s="14">
        <x:f t="shared" si="151"/>
        <x:v>1704.3767097159398</x:v>
      </x:c>
      <x:c r="N634" s="14">
        <x:f t="shared" si="141"/>
        <x:v>1732.6488979436403</x:v>
      </x:c>
      <x:c r="O634" s="13" t="n">
        <x:f>Arrivals!I634</x:f>
        <x:v>2.7950146055524683</x:v>
      </x:c>
      <x:c r="P634" s="14">
        <x:f t="shared" si="142"/>
        <x:v>1735.4439125491929</x:v>
      </x:c>
      <x:c r="Q634" s="14">
        <x:f t="shared" si="143"/>
        <x:v>26.815014605552506</x:v>
      </x:c>
      <x:c r="R634" s="14">
        <x:f t="shared" si="144"/>
        <x:v>0</x:v>
      </x:c>
      <x:c r="S634" s="14">
        <x:f t="shared" si="145"/>
        <x:v>0</x:v>
      </x:c>
      <x:c r="T634" s="14">
        <x:f t="shared" si="146"/>
        <x:v>0</x:v>
      </x:c>
      <x:c r="U634" s="14">
        <x:f t="shared" si="147"/>
        <x:v>0</x:v>
      </x:c>
      <x:c r="V634" t="str">
        <x:f>IF(MOD(C634-Settings!$B$32,Settings!$B$33)&lt;Settings!$B$30,"Up","Down")</x:f>
        <x:v>Up</x:v>
      </x:c>
      <x:c r="W634" s="15" t="n">
        <x:f>IF(OR(E634&gt;Settings!$B$30,Q634&gt;Settings!$B$37),0,1)</x:f>
        <x:v>1</x:v>
      </x:c>
      <x:c r="X634" s="15" t="n">
        <x:f>IF(AND(W634=1,Q634&lt;=Settings!$B$36),1,0)</x:f>
        <x:v>1</x:v>
      </x:c>
    </x:row>
    <x:row r="635">
      <x:c r="A635">
        <x:v>6</x:v>
      </x:c>
      <x:c r="B635">
        <x:v>30</x:v>
      </x:c>
      <x:c r="C635" s="13" t="n">
        <x:f>Arrivals!F635</x:f>
        <x:v>1773.1012455952796</x:v>
      </x:c>
      <x:c r="D635" s="13" t="n">
        <x:f>Arrivals!K635</x:f>
        <x:v>300</x:v>
      </x:c>
      <x:c r="E635" s="14" t="n">
        <x:f>D635*8/Settings!$B$28+Settings!$B$29</x:f>
        <x:v>24.02</x:v>
      </x:c>
      <x:c r="F635" s="14">
        <x:f t="shared" si="137"/>
        <x:v>1773.1012455952796</x:v>
      </x:c>
      <x:c r="G635" s="14">
        <x:f t="shared" si="150"/>
        <x:v>1732.6488979436403</x:v>
      </x:c>
      <x:c r="H635" s="14">
        <x:f t="shared" si="138"/>
        <x:v>1773.1012455952796</x:v>
      </x:c>
      <x:c r="I635" s="14" t="n">
        <x:f>MOD(H635-Settings!$B$32,Settings!$B$33)</x:f>
        <x:v>333.1012455952796</x:v>
      </x:c>
      <x:c r="J635" s="14" t="n">
        <x:f>IF(I635&lt;Settings!$B$30,IF(Settings!$B$30-I635&gt;=E635,H635,H635+(Settings!$B$30-I635)+Settings!$B$31),H635+(Settings!$B$33-I635))</x:f>
        <x:v>1773.1012455952796</x:v>
      </x:c>
      <x:c r="K635" s="14">
        <x:f t="shared" si="139"/>
        <x:v>1797.1212455952796</x:v>
      </x:c>
      <x:c r="L635" s="14">
        <x:f t="shared" si="140"/>
        <x:v>1797.1212455952796</x:v>
      </x:c>
      <x:c r="M635" s="14">
        <x:f t="shared" si="151"/>
        <x:v>1735.4439125491929</x:v>
      </x:c>
      <x:c r="N635" s="14">
        <x:f t="shared" si="141"/>
        <x:v>1797.1212455952796</x:v>
      </x:c>
      <x:c r="O635" s="13" t="n">
        <x:f>Arrivals!I635</x:f>
        <x:v>2.632297980004014</x:v>
      </x:c>
      <x:c r="P635" s="14">
        <x:f t="shared" si="142"/>
        <x:v>1799.7535435752836</x:v>
      </x:c>
      <x:c r="Q635" s="14">
        <x:f t="shared" si="143"/>
        <x:v>26.65229798000405</x:v>
      </x:c>
      <x:c r="R635" s="14">
        <x:f t="shared" si="144"/>
        <x:v>0</x:v>
      </x:c>
      <x:c r="S635" s="14">
        <x:f t="shared" si="145"/>
        <x:v>0</x:v>
      </x:c>
      <x:c r="T635" s="14">
        <x:f t="shared" si="146"/>
        <x:v>0</x:v>
      </x:c>
      <x:c r="U635" s="14">
        <x:f t="shared" si="147"/>
        <x:v>0</x:v>
      </x:c>
      <x:c r="V635" t="str">
        <x:f>IF(MOD(C635-Settings!$B$32,Settings!$B$33)&lt;Settings!$B$30,"Up","Down")</x:f>
        <x:v>Up</x:v>
      </x:c>
      <x:c r="W635" s="15" t="n">
        <x:f>IF(OR(E635&gt;Settings!$B$30,Q635&gt;Settings!$B$37),0,1)</x:f>
        <x:v>1</x:v>
      </x:c>
      <x:c r="X635" s="15" t="n">
        <x:f>IF(AND(W635=1,Q635&lt;=Settings!$B$36),1,0)</x:f>
        <x:v>1</x:v>
      </x:c>
    </x:row>
    <x:row r="636">
      <x:c r="A636">
        <x:v>6</x:v>
      </x:c>
      <x:c r="B636">
        <x:v>31</x:v>
      </x:c>
      <x:c r="C636" s="13" t="n">
        <x:f>Arrivals!F636</x:f>
        <x:v>1783.8750235475572</x:v>
      </x:c>
      <x:c r="D636" s="13" t="n">
        <x:f>Arrivals!K636</x:f>
        <x:v>300</x:v>
      </x:c>
      <x:c r="E636" s="14" t="n">
        <x:f>D636*8/Settings!$B$28+Settings!$B$29</x:f>
        <x:v>24.02</x:v>
      </x:c>
      <x:c r="F636" s="14">
        <x:f t="shared" si="137"/>
        <x:v>1783.8750235475572</x:v>
      </x:c>
      <x:c r="G636" s="14">
        <x:f t="shared" si="150"/>
        <x:v>1797.1212455952796</x:v>
      </x:c>
      <x:c r="H636" s="14">
        <x:f t="shared" si="138"/>
        <x:v>1797.1212455952796</x:v>
      </x:c>
      <x:c r="I636" s="14" t="n">
        <x:f>MOD(H636-Settings!$B$32,Settings!$B$33)</x:f>
        <x:v>357.12124559527956</x:v>
      </x:c>
      <x:c r="J636" s="14" t="n">
        <x:f>IF(I636&lt;Settings!$B$30,IF(Settings!$B$30-I636&gt;=E636,H636,H636+(Settings!$B$30-I636)+Settings!$B$31),H636+(Settings!$B$33-I636))</x:f>
        <x:v>1797.1212455952796</x:v>
      </x:c>
      <x:c r="K636" s="14">
        <x:f t="shared" si="139"/>
        <x:v>1821.1412455952795</x:v>
      </x:c>
      <x:c r="L636" s="14">
        <x:f t="shared" si="140"/>
        <x:v>1821.1412455952795</x:v>
      </x:c>
      <x:c r="M636" s="14">
        <x:f t="shared" si="151"/>
        <x:v>1799.7535435752836</x:v>
      </x:c>
      <x:c r="N636" s="14">
        <x:f t="shared" si="141"/>
        <x:v>1821.1412455952795</x:v>
      </x:c>
      <x:c r="O636" s="13" t="n">
        <x:f>Arrivals!I636</x:f>
        <x:v>3.0817031364030636</x:v>
      </x:c>
      <x:c r="P636" s="14">
        <x:f t="shared" si="142"/>
        <x:v>1824.2229487316827</x:v>
      </x:c>
      <x:c r="Q636" s="14">
        <x:f t="shared" si="143"/>
        <x:v>40.347925184125415</x:v>
      </x:c>
      <x:c r="R636" s="14">
        <x:f t="shared" si="144"/>
        <x:v>13.246222047722313</x:v>
      </x:c>
      <x:c r="S636" s="14">
        <x:f t="shared" si="145"/>
        <x:v>0</x:v>
      </x:c>
      <x:c r="T636" s="14">
        <x:f t="shared" si="146"/>
        <x:v>0</x:v>
      </x:c>
      <x:c r="U636" s="14">
        <x:f t="shared" si="147"/>
        <x:v>13.246222047722313</x:v>
      </x:c>
      <x:c r="V636" t="str">
        <x:f>IF(MOD(C636-Settings!$B$32,Settings!$B$33)&lt;Settings!$B$30,"Up","Down")</x:f>
        <x:v>Up</x:v>
      </x:c>
      <x:c r="W636" s="15" t="n">
        <x:f>IF(OR(E636&gt;Settings!$B$30,Q636&gt;Settings!$B$37),0,1)</x:f>
        <x:v>1</x:v>
      </x:c>
      <x:c r="X636" s="15" t="n">
        <x:f>IF(AND(W636=1,Q636&lt;=Settings!$B$36),1,0)</x:f>
        <x:v>1</x:v>
      </x:c>
    </x:row>
    <x:row r="637">
      <x:c r="A637">
        <x:v>6</x:v>
      </x:c>
      <x:c r="B637">
        <x:v>32</x:v>
      </x:c>
      <x:c r="C637" s="13" t="n">
        <x:f>Arrivals!F637</x:f>
        <x:v>1822.7610897047314</x:v>
      </x:c>
      <x:c r="D637" s="13" t="n">
        <x:f>Arrivals!K637</x:f>
        <x:v>300</x:v>
      </x:c>
      <x:c r="E637" s="14" t="n">
        <x:f>D637*8/Settings!$B$28+Settings!$B$29</x:f>
        <x:v>24.02</x:v>
      </x:c>
      <x:c r="F637" s="14">
        <x:f t="shared" si="137"/>
        <x:v>1822.7610897047314</x:v>
      </x:c>
      <x:c r="G637" s="14">
        <x:f t="shared" si="150"/>
        <x:v>1821.1412455952795</x:v>
      </x:c>
      <x:c r="H637" s="14">
        <x:f t="shared" si="138"/>
        <x:v>1822.7610897047314</x:v>
      </x:c>
      <x:c r="I637" s="14" t="n">
        <x:f>MOD(H637-Settings!$B$32,Settings!$B$33)</x:f>
        <x:v>382.7610897047314</x:v>
      </x:c>
      <x:c r="J637" s="14" t="n">
        <x:f>IF(I637&lt;Settings!$B$30,IF(Settings!$B$30-I637&gt;=E637,H637,H637+(Settings!$B$30-I637)+Settings!$B$31),H637+(Settings!$B$33-I637))</x:f>
        <x:v>1822.7610897047314</x:v>
      </x:c>
      <x:c r="K637" s="14">
        <x:f t="shared" si="139"/>
        <x:v>1846.7810897047314</x:v>
      </x:c>
      <x:c r="L637" s="14">
        <x:f t="shared" si="140"/>
        <x:v>1846.7810897047314</x:v>
      </x:c>
      <x:c r="M637" s="14">
        <x:f t="shared" si="151"/>
        <x:v>1824.2229487316827</x:v>
      </x:c>
      <x:c r="N637" s="14">
        <x:f t="shared" si="141"/>
        <x:v>1846.7810897047314</x:v>
      </x:c>
      <x:c r="O637" s="13" t="n">
        <x:f>Arrivals!I637</x:f>
        <x:v>2.406271318400716</x:v>
      </x:c>
      <x:c r="P637" s="14">
        <x:f t="shared" si="142"/>
        <x:v>1849.1873610231321</x:v>
      </x:c>
      <x:c r="Q637" s="14">
        <x:f t="shared" si="143"/>
        <x:v>26.426271318400723</x:v>
      </x:c>
      <x:c r="R637" s="14">
        <x:f t="shared" si="144"/>
        <x:v>0</x:v>
      </x:c>
      <x:c r="S637" s="14">
        <x:f t="shared" si="145"/>
        <x:v>0</x:v>
      </x:c>
      <x:c r="T637" s="14">
        <x:f t="shared" si="146"/>
        <x:v>0</x:v>
      </x:c>
      <x:c r="U637" s="14">
        <x:f t="shared" si="147"/>
        <x:v>0</x:v>
      </x:c>
      <x:c r="V637" t="str">
        <x:f>IF(MOD(C637-Settings!$B$32,Settings!$B$33)&lt;Settings!$B$30,"Up","Down")</x:f>
        <x:v>Up</x:v>
      </x:c>
      <x:c r="W637" s="15" t="n">
        <x:f>IF(OR(E637&gt;Settings!$B$30,Q637&gt;Settings!$B$37),0,1)</x:f>
        <x:v>1</x:v>
      </x:c>
      <x:c r="X637" s="15" t="n">
        <x:f>IF(AND(W637=1,Q637&lt;=Settings!$B$36),1,0)</x:f>
        <x:v>1</x:v>
      </x:c>
    </x:row>
    <x:row r="638">
      <x:c r="A638">
        <x:v>6</x:v>
      </x:c>
      <x:c r="B638">
        <x:v>33</x:v>
      </x:c>
      <x:c r="C638" s="13" t="n">
        <x:f>Arrivals!F638</x:f>
        <x:v>1844.1471221530912</x:v>
      </x:c>
      <x:c r="D638" s="13" t="n">
        <x:f>Arrivals!K638</x:f>
        <x:v>300</x:v>
      </x:c>
      <x:c r="E638" s="14" t="n">
        <x:f>D638*8/Settings!$B$28+Settings!$B$29</x:f>
        <x:v>24.02</x:v>
      </x:c>
      <x:c r="F638" s="14">
        <x:f t="shared" si="137"/>
        <x:v>1844.1471221530912</x:v>
      </x:c>
      <x:c r="G638" s="14">
        <x:f t="shared" si="150"/>
        <x:v>1846.7810897047314</x:v>
      </x:c>
      <x:c r="H638" s="14">
        <x:f t="shared" si="138"/>
        <x:v>1846.7810897047314</x:v>
      </x:c>
      <x:c r="I638" s="14" t="n">
        <x:f>MOD(H638-Settings!$B$32,Settings!$B$33)</x:f>
        <x:v>406.78108970473136</x:v>
      </x:c>
      <x:c r="J638" s="14" t="n">
        <x:f>IF(I638&lt;Settings!$B$30,IF(Settings!$B$30-I638&gt;=E638,H638,H638+(Settings!$B$30-I638)+Settings!$B$31),H638+(Settings!$B$33-I638))</x:f>
        <x:v>1846.7810897047314</x:v>
      </x:c>
      <x:c r="K638" s="14">
        <x:f t="shared" si="139"/>
        <x:v>1870.8010897047313</x:v>
      </x:c>
      <x:c r="L638" s="14">
        <x:f t="shared" si="140"/>
        <x:v>1870.8010897047313</x:v>
      </x:c>
      <x:c r="M638" s="14">
        <x:f t="shared" si="151"/>
        <x:v>1849.1873610231321</x:v>
      </x:c>
      <x:c r="N638" s="14">
        <x:f t="shared" si="141"/>
        <x:v>1870.8010897047313</x:v>
      </x:c>
      <x:c r="O638" s="13" t="n">
        <x:f>Arrivals!I638</x:f>
        <x:v>3.403596395140767</x:v>
      </x:c>
      <x:c r="P638" s="14">
        <x:f t="shared" si="142"/>
        <x:v>1874.2046860998721</x:v>
      </x:c>
      <x:c r="Q638" s="14">
        <x:f t="shared" si="143"/>
        <x:v>30.057563946780874</x:v>
      </x:c>
      <x:c r="R638" s="14">
        <x:f t="shared" si="144"/>
        <x:v>2.6339675516401257</x:v>
      </x:c>
      <x:c r="S638" s="14">
        <x:f t="shared" si="145"/>
        <x:v>0</x:v>
      </x:c>
      <x:c r="T638" s="14">
        <x:f t="shared" si="146"/>
        <x:v>0</x:v>
      </x:c>
      <x:c r="U638" s="14">
        <x:f t="shared" si="147"/>
        <x:v>2.6339675516401257</x:v>
      </x:c>
      <x:c r="V638" t="str">
        <x:f>IF(MOD(C638-Settings!$B$32,Settings!$B$33)&lt;Settings!$B$30,"Up","Down")</x:f>
        <x:v>Up</x:v>
      </x:c>
      <x:c r="W638" s="15" t="n">
        <x:f>IF(OR(E638&gt;Settings!$B$30,Q638&gt;Settings!$B$37),0,1)</x:f>
        <x:v>1</x:v>
      </x:c>
      <x:c r="X638" s="15" t="n">
        <x:f>IF(AND(W638=1,Q638&lt;=Settings!$B$36),1,0)</x:f>
        <x:v>1</x:v>
      </x:c>
    </x:row>
    <x:row r="639">
      <x:c r="A639">
        <x:v>6</x:v>
      </x:c>
      <x:c r="B639">
        <x:v>34</x:v>
      </x:c>
      <x:c r="C639" s="13" t="n">
        <x:f>Arrivals!F639</x:f>
        <x:v>1862.497561564693</x:v>
      </x:c>
      <x:c r="D639" s="13" t="n">
        <x:f>Arrivals!K639</x:f>
        <x:v>300</x:v>
      </x:c>
      <x:c r="E639" s="14" t="n">
        <x:f>D639*8/Settings!$B$28+Settings!$B$29</x:f>
        <x:v>24.02</x:v>
      </x:c>
      <x:c r="F639" s="14">
        <x:f t="shared" si="137"/>
        <x:v>1862.4975615646929</x:v>
      </x:c>
      <x:c r="G639" s="14" t="n">
        <x:f t="shared" ref="G639:G670" si="152">K638</x:f>
        <x:v>1870.8010897047313</x:v>
      </x:c>
      <x:c r="H639" s="14">
        <x:f t="shared" si="138"/>
        <x:v>1870.8010897047313</x:v>
      </x:c>
      <x:c r="I639" s="14" t="n">
        <x:f>MOD(H639-Settings!$B$32,Settings!$B$33)</x:f>
        <x:v>430.80108970473134</x:v>
      </x:c>
      <x:c r="J639" s="14" t="n">
        <x:f>IF(I639&lt;Settings!$B$30,IF(Settings!$B$30-I639&gt;=E639,H639,H639+(Settings!$B$30-I639)+Settings!$B$31),H639+(Settings!$B$33-I639))</x:f>
        <x:v>1870.8010897047313</x:v>
      </x:c>
      <x:c r="K639" s="14">
        <x:f t="shared" si="139"/>
        <x:v>1894.8210897047313</x:v>
      </x:c>
      <x:c r="L639" s="14">
        <x:f t="shared" si="140"/>
        <x:v>1894.8210897047313</x:v>
      </x:c>
      <x:c r="M639" s="14" t="n">
        <x:f t="shared" ref="M639:M670" si="153">P638</x:f>
        <x:v>1874.204686099872</x:v>
      </x:c>
      <x:c r="N639" s="14">
        <x:f t="shared" si="141"/>
        <x:v>1894.8210897047313</x:v>
      </x:c>
      <x:c r="O639" s="13" t="n">
        <x:f>Arrivals!I639</x:f>
        <x:v>8.942272599347719</x:v>
      </x:c>
      <x:c r="P639" s="14">
        <x:f t="shared" si="142"/>
        <x:v>1903.763362304079</x:v>
      </x:c>
      <x:c r="Q639" s="14">
        <x:f t="shared" si="143"/>
        <x:v>41.265800739386123</x:v>
      </x:c>
      <x:c r="R639" s="14">
        <x:f t="shared" si="144"/>
        <x:v>8.303528140038452</x:v>
      </x:c>
      <x:c r="S639" s="14">
        <x:f t="shared" si="145"/>
        <x:v>0</x:v>
      </x:c>
      <x:c r="T639" s="14">
        <x:f t="shared" si="146"/>
        <x:v>0</x:v>
      </x:c>
      <x:c r="U639" s="14">
        <x:f t="shared" si="147"/>
        <x:v>8.303528140038452</x:v>
      </x:c>
      <x:c r="V639" t="str">
        <x:f>IF(MOD(C639-Settings!$B$32,Settings!$B$33)&lt;Settings!$B$30,"Up","Down")</x:f>
        <x:v>Up</x:v>
      </x:c>
      <x:c r="W639" s="15" t="n">
        <x:f>IF(OR(E639&gt;Settings!$B$30,Q639&gt;Settings!$B$37),0,1)</x:f>
        <x:v>1</x:v>
      </x:c>
      <x:c r="X639" s="15" t="n">
        <x:f>IF(AND(W639=1,Q639&lt;=Settings!$B$36),1,0)</x:f>
        <x:v>1</x:v>
      </x:c>
    </x:row>
    <x:row r="640">
      <x:c r="A640">
        <x:v>6</x:v>
      </x:c>
      <x:c r="B640">
        <x:v>35</x:v>
      </x:c>
      <x:c r="C640" s="13" t="n">
        <x:f>Arrivals!F640</x:f>
        <x:v>1914.2380073652887</x:v>
      </x:c>
      <x:c r="D640" s="13" t="n">
        <x:f>Arrivals!K640</x:f>
        <x:v>300</x:v>
      </x:c>
      <x:c r="E640" s="14" t="n">
        <x:f>D640*8/Settings!$B$28+Settings!$B$29</x:f>
        <x:v>24.02</x:v>
      </x:c>
      <x:c r="F640" s="14">
        <x:f t="shared" si="137"/>
        <x:v>1914.2380073652887</x:v>
      </x:c>
      <x:c r="G640" s="14">
        <x:f t="shared" si="152"/>
        <x:v>1894.8210897047313</x:v>
      </x:c>
      <x:c r="H640" s="14">
        <x:f t="shared" si="138"/>
        <x:v>1914.2380073652887</x:v>
      </x:c>
      <x:c r="I640" s="14" t="n">
        <x:f>MOD(H640-Settings!$B$32,Settings!$B$33)</x:f>
        <x:v>474.2380073652887</x:v>
      </x:c>
      <x:c r="J640" s="14" t="n">
        <x:f>IF(I640&lt;Settings!$B$30,IF(Settings!$B$30-I640&gt;=E640,H640,H640+(Settings!$B$30-I640)+Settings!$B$31),H640+(Settings!$B$33-I640))</x:f>
        <x:v>1914.2380073652887</x:v>
      </x:c>
      <x:c r="K640" s="14">
        <x:f t="shared" si="139"/>
        <x:v>1938.2580073652887</x:v>
      </x:c>
      <x:c r="L640" s="14">
        <x:f t="shared" si="140"/>
        <x:v>1938.2580073652887</x:v>
      </x:c>
      <x:c r="M640" s="14">
        <x:f t="shared" si="153"/>
        <x:v>1903.763362304079</x:v>
      </x:c>
      <x:c r="N640" s="14">
        <x:f t="shared" si="141"/>
        <x:v>1938.2580073652887</x:v>
      </x:c>
      <x:c r="O640" s="13" t="n">
        <x:f>Arrivals!I640</x:f>
        <x:v>6.531643570690005</x:v>
      </x:c>
      <x:c r="P640" s="14">
        <x:f t="shared" si="142"/>
        <x:v>1944.7896509359787</x:v>
      </x:c>
      <x:c r="Q640" s="14">
        <x:f t="shared" si="143"/>
        <x:v>30.551643570689976</x:v>
      </x:c>
      <x:c r="R640" s="14">
        <x:f t="shared" si="144"/>
        <x:v>0</x:v>
      </x:c>
      <x:c r="S640" s="14">
        <x:f t="shared" si="145"/>
        <x:v>0</x:v>
      </x:c>
      <x:c r="T640" s="14">
        <x:f t="shared" si="146"/>
        <x:v>0</x:v>
      </x:c>
      <x:c r="U640" s="14">
        <x:f t="shared" si="147"/>
        <x:v>0</x:v>
      </x:c>
      <x:c r="V640" t="str">
        <x:f>IF(MOD(C640-Settings!$B$32,Settings!$B$33)&lt;Settings!$B$30,"Up","Down")</x:f>
        <x:v>Up</x:v>
      </x:c>
      <x:c r="W640" s="15" t="n">
        <x:f>IF(OR(E640&gt;Settings!$B$30,Q640&gt;Settings!$B$37),0,1)</x:f>
        <x:v>1</x:v>
      </x:c>
      <x:c r="X640" s="15" t="n">
        <x:f>IF(AND(W640=1,Q640&lt;=Settings!$B$36),1,0)</x:f>
        <x:v>1</x:v>
      </x:c>
    </x:row>
    <x:row r="641">
      <x:c r="A641">
        <x:v>6</x:v>
      </x:c>
      <x:c r="B641">
        <x:v>36</x:v>
      </x:c>
      <x:c r="C641" s="13" t="n">
        <x:f>Arrivals!F641</x:f>
        <x:v>1961.2382935532512</x:v>
      </x:c>
      <x:c r="D641" s="13" t="n">
        <x:f>Arrivals!K641</x:f>
        <x:v>300</x:v>
      </x:c>
      <x:c r="E641" s="14" t="n">
        <x:f>D641*8/Settings!$B$28+Settings!$B$29</x:f>
        <x:v>24.02</x:v>
      </x:c>
      <x:c r="F641" s="14">
        <x:f t="shared" si="137"/>
        <x:v>1961.2382935532512</x:v>
      </x:c>
      <x:c r="G641" s="14">
        <x:f t="shared" si="152"/>
        <x:v>1938.2580073652887</x:v>
      </x:c>
      <x:c r="H641" s="14">
        <x:f t="shared" si="138"/>
        <x:v>1961.2382935532512</x:v>
      </x:c>
      <x:c r="I641" s="14" t="n">
        <x:f>MOD(H641-Settings!$B$32,Settings!$B$33)</x:f>
        <x:v>521.2382935532512</x:v>
      </x:c>
      <x:c r="J641" s="14" t="n">
        <x:f>IF(I641&lt;Settings!$B$30,IF(Settings!$B$30-I641&gt;=E641,H641,H641+(Settings!$B$30-I641)+Settings!$B$31),H641+(Settings!$B$33-I641))</x:f>
        <x:v>1961.2382935532512</x:v>
      </x:c>
      <x:c r="K641" s="14">
        <x:f t="shared" si="139"/>
        <x:v>1985.2582935532512</x:v>
      </x:c>
      <x:c r="L641" s="14">
        <x:f t="shared" si="140"/>
        <x:v>1985.2582935532512</x:v>
      </x:c>
      <x:c r="M641" s="14">
        <x:f t="shared" si="153"/>
        <x:v>1944.7896509359787</x:v>
      </x:c>
      <x:c r="N641" s="14">
        <x:f t="shared" si="141"/>
        <x:v>1985.2582935532512</x:v>
      </x:c>
      <x:c r="O641" s="13" t="n">
        <x:f>Arrivals!I641</x:f>
        <x:v>3.5010328821674075</x:v>
      </x:c>
      <x:c r="P641" s="14">
        <x:f t="shared" si="142"/>
        <x:v>1988.7593264354186</x:v>
      </x:c>
      <x:c r="Q641" s="14">
        <x:f t="shared" si="143"/>
        <x:v>27.521032882167447</x:v>
      </x:c>
      <x:c r="R641" s="14">
        <x:f t="shared" si="144"/>
        <x:v>0</x:v>
      </x:c>
      <x:c r="S641" s="14">
        <x:f t="shared" si="145"/>
        <x:v>0</x:v>
      </x:c>
      <x:c r="T641" s="14">
        <x:f t="shared" si="146"/>
        <x:v>0</x:v>
      </x:c>
      <x:c r="U641" s="14">
        <x:f t="shared" si="147"/>
        <x:v>0</x:v>
      </x:c>
      <x:c r="V641" t="str">
        <x:f>IF(MOD(C641-Settings!$B$32,Settings!$B$33)&lt;Settings!$B$30,"Up","Down")</x:f>
        <x:v>Up</x:v>
      </x:c>
      <x:c r="W641" s="15" t="n">
        <x:f>IF(OR(E641&gt;Settings!$B$30,Q641&gt;Settings!$B$37),0,1)</x:f>
        <x:v>1</x:v>
      </x:c>
      <x:c r="X641" s="15" t="n">
        <x:f>IF(AND(W641=1,Q641&lt;=Settings!$B$36),1,0)</x:f>
        <x:v>1</x:v>
      </x:c>
    </x:row>
    <x:row r="642">
      <x:c r="A642">
        <x:v>6</x:v>
      </x:c>
      <x:c r="B642">
        <x:v>37</x:v>
      </x:c>
      <x:c r="C642" s="13" t="n">
        <x:f>Arrivals!F642</x:f>
        <x:v>1978.1380751918866</x:v>
      </x:c>
      <x:c r="D642" s="13" t="n">
        <x:f>Arrivals!K642</x:f>
        <x:v>300</x:v>
      </x:c>
      <x:c r="E642" s="14" t="n">
        <x:f>D642*8/Settings!$B$28+Settings!$B$29</x:f>
        <x:v>24.02</x:v>
      </x:c>
      <x:c r="F642" s="14">
        <x:f t="shared" si="137"/>
        <x:v>1978.1380751918866</x:v>
      </x:c>
      <x:c r="G642" s="14">
        <x:f t="shared" si="152"/>
        <x:v>1985.2582935532512</x:v>
      </x:c>
      <x:c r="H642" s="14">
        <x:f t="shared" si="138"/>
        <x:v>1985.2582935532512</x:v>
      </x:c>
      <x:c r="I642" s="14" t="n">
        <x:f>MOD(H642-Settings!$B$32,Settings!$B$33)</x:f>
        <x:v>545.2582935532512</x:v>
      </x:c>
      <x:c r="J642" s="14" t="n">
        <x:f>IF(I642&lt;Settings!$B$30,IF(Settings!$B$30-I642&gt;=E642,H642,H642+(Settings!$B$30-I642)+Settings!$B$31),H642+(Settings!$B$33-I642))</x:f>
        <x:v>1985.2582935532512</x:v>
      </x:c>
      <x:c r="K642" s="14">
        <x:f t="shared" si="139"/>
        <x:v>2009.2782935532512</x:v>
      </x:c>
      <x:c r="L642" s="14">
        <x:f t="shared" si="140"/>
        <x:v>2009.2782935532512</x:v>
      </x:c>
      <x:c r="M642" s="14">
        <x:f t="shared" si="153"/>
        <x:v>1988.7593264354186</x:v>
      </x:c>
      <x:c r="N642" s="14">
        <x:f t="shared" si="141"/>
        <x:v>2009.2782935532512</x:v>
      </x:c>
      <x:c r="O642" s="13" t="n">
        <x:f>Arrivals!I642</x:f>
        <x:v>3.7556431432649457</x:v>
      </x:c>
      <x:c r="P642" s="14">
        <x:f t="shared" si="142"/>
        <x:v>2013.0339366965161</x:v>
      </x:c>
      <x:c r="Q642" s="14">
        <x:f t="shared" si="143"/>
        <x:v>34.895861504629465</x:v>
      </x:c>
      <x:c r="R642" s="14">
        <x:f t="shared" si="144"/>
        <x:v>7.1202183613645502</x:v>
      </x:c>
      <x:c r="S642" s="14">
        <x:f t="shared" si="145"/>
        <x:v>0</x:v>
      </x:c>
      <x:c r="T642" s="14">
        <x:f t="shared" si="146"/>
        <x:v>0</x:v>
      </x:c>
      <x:c r="U642" s="14">
        <x:f t="shared" si="147"/>
        <x:v>7.1202183613645502</x:v>
      </x:c>
      <x:c r="V642" t="str">
        <x:f>IF(MOD(C642-Settings!$B$32,Settings!$B$33)&lt;Settings!$B$30,"Up","Down")</x:f>
        <x:v>Up</x:v>
      </x:c>
      <x:c r="W642" s="15" t="n">
        <x:f>IF(OR(E642&gt;Settings!$B$30,Q642&gt;Settings!$B$37),0,1)</x:f>
        <x:v>1</x:v>
      </x:c>
      <x:c r="X642" s="15" t="n">
        <x:f>IF(AND(W642=1,Q642&lt;=Settings!$B$36),1,0)</x:f>
        <x:v>1</x:v>
      </x:c>
    </x:row>
    <x:row r="643">
      <x:c r="A643">
        <x:v>6</x:v>
      </x:c>
      <x:c r="B643">
        <x:v>38</x:v>
      </x:c>
      <x:c r="C643" s="13" t="n">
        <x:f>Arrivals!F643</x:f>
        <x:v>2041.0649017142416</x:v>
      </x:c>
      <x:c r="D643" s="13" t="n">
        <x:f>Arrivals!K643</x:f>
        <x:v>300</x:v>
      </x:c>
      <x:c r="E643" s="14" t="n">
        <x:f>D643*8/Settings!$B$28+Settings!$B$29</x:f>
        <x:v>24.02</x:v>
      </x:c>
      <x:c r="F643" s="14">
        <x:f t="shared" si="137"/>
        <x:v>2041.0649017142416</x:v>
      </x:c>
      <x:c r="G643" s="14">
        <x:f t="shared" si="152"/>
        <x:v>2009.2782935532512</x:v>
      </x:c>
      <x:c r="H643" s="14">
        <x:f t="shared" si="138"/>
        <x:v>2041.0649017142416</x:v>
      </x:c>
      <x:c r="I643" s="14" t="n">
        <x:f>MOD(H643-Settings!$B$32,Settings!$B$33)</x:f>
        <x:v>601.0649017142416</x:v>
      </x:c>
      <x:c r="J643" s="14" t="n">
        <x:f>IF(I643&lt;Settings!$B$30,IF(Settings!$B$30-I643&gt;=E643,H643,H643+(Settings!$B$30-I643)+Settings!$B$31),H643+(Settings!$B$33-I643))</x:f>
        <x:v>2160</x:v>
      </x:c>
      <x:c r="K643" s="14">
        <x:f t="shared" si="139"/>
        <x:v>2184.02</x:v>
      </x:c>
      <x:c r="L643" s="14">
        <x:f t="shared" si="140"/>
        <x:v>2184.02</x:v>
      </x:c>
      <x:c r="M643" s="14">
        <x:f t="shared" si="153"/>
        <x:v>2013.0339366965161</x:v>
      </x:c>
      <x:c r="N643" s="14">
        <x:f t="shared" si="141"/>
        <x:v>2184.02</x:v>
      </x:c>
      <x:c r="O643" s="13" t="n">
        <x:f>Arrivals!I643</x:f>
        <x:v>3.311992510378357</x:v>
      </x:c>
      <x:c r="P643" s="14">
        <x:f t="shared" si="142"/>
        <x:v>2187.3319925103783</x:v>
      </x:c>
      <x:c r="Q643" s="14">
        <x:f t="shared" si="143"/>
        <x:v>146.2670907961367</x:v>
      </x:c>
      <x:c r="R643" s="14">
        <x:f t="shared" si="144"/>
        <x:v>0</x:v>
      </x:c>
      <x:c r="S643" s="14">
        <x:f t="shared" si="145"/>
        <x:v>118.93509828575839</x:v>
      </x:c>
      <x:c r="T643" s="14">
        <x:f t="shared" si="146"/>
        <x:v>0</x:v>
      </x:c>
      <x:c r="U643" s="14">
        <x:f t="shared" si="147"/>
        <x:v>118.93509828575839</x:v>
      </x:c>
      <x:c r="V643" t="str">
        <x:f>IF(MOD(C643-Settings!$B$32,Settings!$B$33)&lt;Settings!$B$30,"Up","Down")</x:f>
        <x:v>Down</x:v>
      </x:c>
      <x:c r="W643" s="15" t="n">
        <x:f>IF(OR(E643&gt;Settings!$B$30,Q643&gt;Settings!$B$37),0,1)</x:f>
        <x:v>1</x:v>
      </x:c>
      <x:c r="X643" s="15" t="n">
        <x:f>IF(AND(W643=1,Q643&lt;=Settings!$B$36),1,0)</x:f>
        <x:v>0</x:v>
      </x:c>
    </x:row>
    <x:row r="644">
      <x:c r="A644">
        <x:v>6</x:v>
      </x:c>
      <x:c r="B644">
        <x:v>39</x:v>
      </x:c>
      <x:c r="C644" s="13" t="n">
        <x:f>Arrivals!F644</x:f>
        <x:v>2073.661944188894</x:v>
      </x:c>
      <x:c r="D644" s="13" t="n">
        <x:f>Arrivals!K644</x:f>
        <x:v>300</x:v>
      </x:c>
      <x:c r="E644" s="14" t="n">
        <x:f>D644*8/Settings!$B$28+Settings!$B$29</x:f>
        <x:v>24.02</x:v>
      </x:c>
      <x:c r="F644" s="14">
        <x:f t="shared" si="137"/>
        <x:v>2073.6619441888938</x:v>
      </x:c>
      <x:c r="G644" s="14">
        <x:f t="shared" si="152"/>
        <x:v>2184.02</x:v>
      </x:c>
      <x:c r="H644" s="14">
        <x:f t="shared" si="138"/>
        <x:v>2184.02</x:v>
      </x:c>
      <x:c r="I644" s="14" t="n">
        <x:f>MOD(H644-Settings!$B$32,Settings!$B$33)</x:f>
        <x:v>24.019999999999982</x:v>
      </x:c>
      <x:c r="J644" s="14" t="n">
        <x:f>IF(I644&lt;Settings!$B$30,IF(Settings!$B$30-I644&gt;=E644,H644,H644+(Settings!$B$30-I644)+Settings!$B$31),H644+(Settings!$B$33-I644))</x:f>
        <x:v>2184.02</x:v>
      </x:c>
      <x:c r="K644" s="14">
        <x:f t="shared" si="139"/>
        <x:v>2208.04</x:v>
      </x:c>
      <x:c r="L644" s="14">
        <x:f t="shared" si="140"/>
        <x:v>2208.04</x:v>
      </x:c>
      <x:c r="M644" s="14">
        <x:f t="shared" si="153"/>
        <x:v>2187.3319925103783</x:v>
      </x:c>
      <x:c r="N644" s="14">
        <x:f t="shared" si="141"/>
        <x:v>2208.04</x:v>
      </x:c>
      <x:c r="O644" s="13" t="n">
        <x:f>Arrivals!I644</x:f>
        <x:v>4.019036687741155</x:v>
      </x:c>
      <x:c r="P644" s="14">
        <x:f t="shared" si="142"/>
        <x:v>2212.0590366877409</x:v>
      </x:c>
      <x:c r="Q644" s="14">
        <x:f t="shared" si="143"/>
        <x:v>138.39709249884709</x:v>
      </x:c>
      <x:c r="R644" s="14">
        <x:f t="shared" si="144"/>
        <x:v>110.35805581110617</x:v>
      </x:c>
      <x:c r="S644" s="14">
        <x:f t="shared" si="145"/>
        <x:v>0</x:v>
      </x:c>
      <x:c r="T644" s="14">
        <x:f t="shared" si="146"/>
        <x:v>0</x:v>
      </x:c>
      <x:c r="U644" s="14">
        <x:f t="shared" si="147"/>
        <x:v>110.35805581110617</x:v>
      </x:c>
      <x:c r="V644" t="str">
        <x:f>IF(MOD(C644-Settings!$B$32,Settings!$B$33)&lt;Settings!$B$30,"Up","Down")</x:f>
        <x:v>Down</x:v>
      </x:c>
      <x:c r="W644" s="15" t="n">
        <x:f>IF(OR(E644&gt;Settings!$B$30,Q644&gt;Settings!$B$37),0,1)</x:f>
        <x:v>1</x:v>
      </x:c>
      <x:c r="X644" s="15" t="n">
        <x:f>IF(AND(W644=1,Q644&lt;=Settings!$B$36),1,0)</x:f>
        <x:v>0</x:v>
      </x:c>
    </x:row>
    <x:row r="645">
      <x:c r="A645">
        <x:v>6</x:v>
      </x:c>
      <x:c r="B645">
        <x:v>40</x:v>
      </x:c>
      <x:c r="C645" s="13" t="n">
        <x:f>Arrivals!F645</x:f>
        <x:v>2192.529241952115</x:v>
      </x:c>
      <x:c r="D645" s="13" t="n">
        <x:f>Arrivals!K645</x:f>
        <x:v>300</x:v>
      </x:c>
      <x:c r="E645" s="14" t="n">
        <x:f>D645*8/Settings!$B$28+Settings!$B$29</x:f>
        <x:v>24.02</x:v>
      </x:c>
      <x:c r="F645" s="14">
        <x:f t="shared" si="137"/>
        <x:v>2192.5292419521152</x:v>
      </x:c>
      <x:c r="G645" s="14">
        <x:f t="shared" si="152"/>
        <x:v>2208.04</x:v>
      </x:c>
      <x:c r="H645" s="14">
        <x:f t="shared" si="138"/>
        <x:v>2208.04</x:v>
      </x:c>
      <x:c r="I645" s="14" t="n">
        <x:f>MOD(H645-Settings!$B$32,Settings!$B$33)</x:f>
        <x:v>48.039999999999964</x:v>
      </x:c>
      <x:c r="J645" s="14" t="n">
        <x:f>IF(I645&lt;Settings!$B$30,IF(Settings!$B$30-I645&gt;=E645,H645,H645+(Settings!$B$30-I645)+Settings!$B$31),H645+(Settings!$B$33-I645))</x:f>
        <x:v>2208.04</x:v>
      </x:c>
      <x:c r="K645" s="14">
        <x:f t="shared" si="139"/>
        <x:v>2232.06</x:v>
      </x:c>
      <x:c r="L645" s="14">
        <x:f t="shared" si="140"/>
        <x:v>2232.06</x:v>
      </x:c>
      <x:c r="M645" s="14">
        <x:f t="shared" si="153"/>
        <x:v>2212.0590366877409</x:v>
      </x:c>
      <x:c r="N645" s="14">
        <x:f t="shared" si="141"/>
        <x:v>2232.06</x:v>
      </x:c>
      <x:c r="O645" s="13" t="n">
        <x:f>Arrivals!I645</x:f>
        <x:v>2.08379448539308</x:v>
      </x:c>
      <x:c r="P645" s="14">
        <x:f t="shared" si="142"/>
        <x:v>2234.1437944853928</x:v>
      </x:c>
      <x:c r="Q645" s="14">
        <x:f t="shared" si="143"/>
        <x:v>41.614552533277674</x:v>
      </x:c>
      <x:c r="R645" s="14">
        <x:f t="shared" si="144"/>
        <x:v>15.510758047884792</x:v>
      </x:c>
      <x:c r="S645" s="14">
        <x:f t="shared" si="145"/>
        <x:v>0</x:v>
      </x:c>
      <x:c r="T645" s="14">
        <x:f t="shared" si="146"/>
        <x:v>0</x:v>
      </x:c>
      <x:c r="U645" s="14">
        <x:f t="shared" si="147"/>
        <x:v>15.510758047884792</x:v>
      </x:c>
      <x:c r="V645" t="str">
        <x:f>IF(MOD(C645-Settings!$B$32,Settings!$B$33)&lt;Settings!$B$30,"Up","Down")</x:f>
        <x:v>Up</x:v>
      </x:c>
      <x:c r="W645" s="15" t="n">
        <x:f>IF(OR(E645&gt;Settings!$B$30,Q645&gt;Settings!$B$37),0,1)</x:f>
        <x:v>1</x:v>
      </x:c>
      <x:c r="X645" s="15" t="n">
        <x:f>IF(AND(W645=1,Q645&lt;=Settings!$B$36),1,0)</x:f>
        <x:v>1</x:v>
      </x:c>
    </x:row>
    <x:row r="646">
      <x:c r="A646">
        <x:v>6</x:v>
      </x:c>
      <x:c r="B646">
        <x:v>41</x:v>
      </x:c>
      <x:c r="C646" s="13" t="n">
        <x:f>Arrivals!F646</x:f>
        <x:v>2196.9896199442173</x:v>
      </x:c>
      <x:c r="D646" s="13" t="n">
        <x:f>Arrivals!K646</x:f>
        <x:v>300</x:v>
      </x:c>
      <x:c r="E646" s="14" t="n">
        <x:f>D646*8/Settings!$B$28+Settings!$B$29</x:f>
        <x:v>24.02</x:v>
      </x:c>
      <x:c r="F646" s="14" t="n">
        <x:f t="shared" ref="F646:F709" si="154">C646</x:f>
        <x:v>2196.9896199442173</x:v>
      </x:c>
      <x:c r="G646" s="14">
        <x:f t="shared" si="152"/>
        <x:v>2232.06</x:v>
      </x:c>
      <x:c r="H646" s="14" t="n">
        <x:f t="shared" ref="H646:H709" si="155">MAX(F646,G646)</x:f>
        <x:v>2232.06</x:v>
      </x:c>
      <x:c r="I646" s="14" t="n">
        <x:f>MOD(H646-Settings!$B$32,Settings!$B$33)</x:f>
        <x:v>72.05999999999995</x:v>
      </x:c>
      <x:c r="J646" s="14" t="n">
        <x:f>IF(I646&lt;Settings!$B$30,IF(Settings!$B$30-I646&gt;=E646,H646,H646+(Settings!$B$30-I646)+Settings!$B$31),H646+(Settings!$B$33-I646))</x:f>
        <x:v>2232.06</x:v>
      </x:c>
      <x:c r="K646" s="14" t="n">
        <x:f t="shared" ref="K646:K709" si="156">J646+E646</x:f>
        <x:v>2256.08</x:v>
      </x:c>
      <x:c r="L646" s="14" t="n">
        <x:f t="shared" ref="L646:L709" si="157">K646</x:f>
        <x:v>2256.08</x:v>
      </x:c>
      <x:c r="M646" s="14">
        <x:f t="shared" si="153"/>
        <x:v>2234.1437944853928</x:v>
      </x:c>
      <x:c r="N646" s="14" t="n">
        <x:f t="shared" ref="N646:N709" si="158">MAX(L646,M646)</x:f>
        <x:v>2256.08</x:v>
      </x:c>
      <x:c r="O646" s="13" t="n">
        <x:f>Arrivals!I646</x:f>
        <x:v>1.8315521436456192</x:v>
      </x:c>
      <x:c r="P646" s="14" t="n">
        <x:f t="shared" ref="P646:P709" si="159">N646+O646</x:f>
        <x:v>2257.9115521436456</x:v>
      </x:c>
      <x:c r="Q646" s="14" t="n">
        <x:f t="shared" ref="Q646:Q709" si="160">P646-C646</x:f>
        <x:v>60.921932199428284</x:v>
      </x:c>
      <x:c r="R646" s="14" t="n">
        <x:f t="shared" ref="R646:R709" si="161">H646-F646</x:f>
        <x:v>35.07038005578261</x:v>
      </x:c>
      <x:c r="S646" s="14" t="n">
        <x:f t="shared" ref="S646:S709" si="162">J646-H646</x:f>
        <x:v>0</x:v>
      </x:c>
      <x:c r="T646" s="14" t="n">
        <x:f t="shared" ref="T646:T709" si="163">N646-L646</x:f>
        <x:v>0</x:v>
      </x:c>
      <x:c r="U646" s="14" t="n">
        <x:f t="shared" ref="U646:U709" si="164">R646+S646+T646</x:f>
        <x:v>35.07038005578261</x:v>
      </x:c>
      <x:c r="V646" t="str">
        <x:f>IF(MOD(C646-Settings!$B$32,Settings!$B$33)&lt;Settings!$B$30,"Up","Down")</x:f>
        <x:v>Up</x:v>
      </x:c>
      <x:c r="W646" s="15" t="n">
        <x:f>IF(OR(E646&gt;Settings!$B$30,Q646&gt;Settings!$B$37),0,1)</x:f>
        <x:v>1</x:v>
      </x:c>
      <x:c r="X646" s="15" t="n">
        <x:f>IF(AND(W646=1,Q646&lt;=Settings!$B$36),1,0)</x:f>
        <x:v>1</x:v>
      </x:c>
    </x:row>
    <x:row r="647">
      <x:c r="A647">
        <x:v>6</x:v>
      </x:c>
      <x:c r="B647">
        <x:v>42</x:v>
      </x:c>
      <x:c r="C647" s="13" t="n">
        <x:f>Arrivals!F647</x:f>
        <x:v>2204.3196374336876</x:v>
      </x:c>
      <x:c r="D647" s="13" t="n">
        <x:f>Arrivals!K647</x:f>
        <x:v>300</x:v>
      </x:c>
      <x:c r="E647" s="14" t="n">
        <x:f>D647*8/Settings!$B$28+Settings!$B$29</x:f>
        <x:v>24.02</x:v>
      </x:c>
      <x:c r="F647" s="14">
        <x:f t="shared" si="154"/>
        <x:v>2204.3196374336876</x:v>
      </x:c>
      <x:c r="G647" s="14">
        <x:f t="shared" si="152"/>
        <x:v>2256.08</x:v>
      </x:c>
      <x:c r="H647" s="14">
        <x:f t="shared" si="155"/>
        <x:v>2256.08</x:v>
      </x:c>
      <x:c r="I647" s="14" t="n">
        <x:f>MOD(H647-Settings!$B$32,Settings!$B$33)</x:f>
        <x:v>96.07999999999993</x:v>
      </x:c>
      <x:c r="J647" s="14" t="n">
        <x:f>IF(I647&lt;Settings!$B$30,IF(Settings!$B$30-I647&gt;=E647,H647,H647+(Settings!$B$30-I647)+Settings!$B$31),H647+(Settings!$B$33-I647))</x:f>
        <x:v>2256.08</x:v>
      </x:c>
      <x:c r="K647" s="14">
        <x:f t="shared" si="156"/>
        <x:v>2280.1</x:v>
      </x:c>
      <x:c r="L647" s="14">
        <x:f t="shared" si="157"/>
        <x:v>2280.1</x:v>
      </x:c>
      <x:c r="M647" s="14">
        <x:f t="shared" si="153"/>
        <x:v>2257.9115521436456</x:v>
      </x:c>
      <x:c r="N647" s="14">
        <x:f t="shared" si="158"/>
        <x:v>2280.1</x:v>
      </x:c>
      <x:c r="O647" s="13" t="n">
        <x:f>Arrivals!I647</x:f>
        <x:v>3.510061989510898</x:v>
      </x:c>
      <x:c r="P647" s="14">
        <x:f t="shared" si="159"/>
        <x:v>2283.610061989511</x:v>
      </x:c>
      <x:c r="Q647" s="14">
        <x:f t="shared" si="160"/>
        <x:v>79.290424555823392</x:v>
      </x:c>
      <x:c r="R647" s="14">
        <x:f t="shared" si="161"/>
        <x:v>51.760362566312324</x:v>
      </x:c>
      <x:c r="S647" s="14">
        <x:f t="shared" si="162"/>
        <x:v>0</x:v>
      </x:c>
      <x:c r="T647" s="14">
        <x:f t="shared" si="163"/>
        <x:v>0</x:v>
      </x:c>
      <x:c r="U647" s="14">
        <x:f t="shared" si="164"/>
        <x:v>51.760362566312324</x:v>
      </x:c>
      <x:c r="V647" t="str">
        <x:f>IF(MOD(C647-Settings!$B$32,Settings!$B$33)&lt;Settings!$B$30,"Up","Down")</x:f>
        <x:v>Up</x:v>
      </x:c>
      <x:c r="W647" s="15" t="n">
        <x:f>IF(OR(E647&gt;Settings!$B$30,Q647&gt;Settings!$B$37),0,1)</x:f>
        <x:v>1</x:v>
      </x:c>
      <x:c r="X647" s="15" t="n">
        <x:f>IF(AND(W647=1,Q647&lt;=Settings!$B$36),1,0)</x:f>
        <x:v>1</x:v>
      </x:c>
    </x:row>
    <x:row r="648">
      <x:c r="A648">
        <x:v>6</x:v>
      </x:c>
      <x:c r="B648">
        <x:v>43</x:v>
      </x:c>
      <x:c r="C648" s="13" t="n">
        <x:f>Arrivals!F648</x:f>
        <x:v>2299.389071183312</x:v>
      </x:c>
      <x:c r="D648" s="13" t="n">
        <x:f>Arrivals!K648</x:f>
        <x:v>300</x:v>
      </x:c>
      <x:c r="E648" s="14" t="n">
        <x:f>D648*8/Settings!$B$28+Settings!$B$29</x:f>
        <x:v>24.02</x:v>
      </x:c>
      <x:c r="F648" s="14">
        <x:f t="shared" si="154"/>
        <x:v>2299.3890711833119</x:v>
      </x:c>
      <x:c r="G648" s="14">
        <x:f t="shared" si="152"/>
        <x:v>2280.1</x:v>
      </x:c>
      <x:c r="H648" s="14">
        <x:f t="shared" si="155"/>
        <x:v>2299.3890711833119</x:v>
      </x:c>
      <x:c r="I648" s="14" t="n">
        <x:f>MOD(H648-Settings!$B$32,Settings!$B$33)</x:f>
        <x:v>139.3890711833119</x:v>
      </x:c>
      <x:c r="J648" s="14" t="n">
        <x:f>IF(I648&lt;Settings!$B$30,IF(Settings!$B$30-I648&gt;=E648,H648,H648+(Settings!$B$30-I648)+Settings!$B$31),H648+(Settings!$B$33-I648))</x:f>
        <x:v>2299.389071183312</x:v>
      </x:c>
      <x:c r="K648" s="14">
        <x:f t="shared" si="156"/>
        <x:v>2323.4090711833119</x:v>
      </x:c>
      <x:c r="L648" s="14">
        <x:f t="shared" si="157"/>
        <x:v>2323.4090711833119</x:v>
      </x:c>
      <x:c r="M648" s="14">
        <x:f t="shared" si="153"/>
        <x:v>2283.610061989511</x:v>
      </x:c>
      <x:c r="N648" s="14">
        <x:f t="shared" si="158"/>
        <x:v>2323.4090711833119</x:v>
      </x:c>
      <x:c r="O648" s="13" t="n">
        <x:f>Arrivals!I648</x:f>
        <x:v>2.0564227687052816</x:v>
      </x:c>
      <x:c r="P648" s="14">
        <x:f t="shared" si="159"/>
        <x:v>2325.4654939520174</x:v>
      </x:c>
      <x:c r="Q648" s="14">
        <x:f t="shared" si="160"/>
        <x:v>26.07642276870547</x:v>
      </x:c>
      <x:c r="R648" s="14">
        <x:f t="shared" si="161"/>
        <x:v>0</x:v>
      </x:c>
      <x:c r="S648" s="14">
        <x:f t="shared" si="162"/>
        <x:v>0</x:v>
      </x:c>
      <x:c r="T648" s="14">
        <x:f t="shared" si="163"/>
        <x:v>0</x:v>
      </x:c>
      <x:c r="U648" s="14">
        <x:f t="shared" si="164"/>
        <x:v>0</x:v>
      </x:c>
      <x:c r="V648" t="str">
        <x:f>IF(MOD(C648-Settings!$B$32,Settings!$B$33)&lt;Settings!$B$30,"Up","Down")</x:f>
        <x:v>Up</x:v>
      </x:c>
      <x:c r="W648" s="15" t="n">
        <x:f>IF(OR(E648&gt;Settings!$B$30,Q648&gt;Settings!$B$37),0,1)</x:f>
        <x:v>1</x:v>
      </x:c>
      <x:c r="X648" s="15" t="n">
        <x:f>IF(AND(W648=1,Q648&lt;=Settings!$B$36),1,0)</x:f>
        <x:v>1</x:v>
      </x:c>
    </x:row>
    <x:row r="649">
      <x:c r="A649">
        <x:v>6</x:v>
      </x:c>
      <x:c r="B649">
        <x:v>44</x:v>
      </x:c>
      <x:c r="C649" s="13" t="n">
        <x:f>Arrivals!F649</x:f>
        <x:v>2369.1219323239443</x:v>
      </x:c>
      <x:c r="D649" s="13" t="n">
        <x:f>Arrivals!K649</x:f>
        <x:v>300</x:v>
      </x:c>
      <x:c r="E649" s="14" t="n">
        <x:f>D649*8/Settings!$B$28+Settings!$B$29</x:f>
        <x:v>24.02</x:v>
      </x:c>
      <x:c r="F649" s="14">
        <x:f t="shared" si="154"/>
        <x:v>2369.1219323239443</x:v>
      </x:c>
      <x:c r="G649" s="14">
        <x:f t="shared" si="152"/>
        <x:v>2323.4090711833119</x:v>
      </x:c>
      <x:c r="H649" s="14">
        <x:f t="shared" si="155"/>
        <x:v>2369.1219323239443</x:v>
      </x:c>
      <x:c r="I649" s="14" t="n">
        <x:f>MOD(H649-Settings!$B$32,Settings!$B$33)</x:f>
        <x:v>209.1219323239443</x:v>
      </x:c>
      <x:c r="J649" s="14" t="n">
        <x:f>IF(I649&lt;Settings!$B$30,IF(Settings!$B$30-I649&gt;=E649,H649,H649+(Settings!$B$30-I649)+Settings!$B$31),H649+(Settings!$B$33-I649))</x:f>
        <x:v>2369.1219323239443</x:v>
      </x:c>
      <x:c r="K649" s="14">
        <x:f t="shared" si="156"/>
        <x:v>2393.1419323239443</x:v>
      </x:c>
      <x:c r="L649" s="14">
        <x:f t="shared" si="157"/>
        <x:v>2393.1419323239443</x:v>
      </x:c>
      <x:c r="M649" s="14">
        <x:f t="shared" si="153"/>
        <x:v>2325.4654939520174</x:v>
      </x:c>
      <x:c r="N649" s="14">
        <x:f t="shared" si="158"/>
        <x:v>2393.1419323239443</x:v>
      </x:c>
      <x:c r="O649" s="13" t="n">
        <x:f>Arrivals!I649</x:f>
        <x:v>6.919150492559473</x:v>
      </x:c>
      <x:c r="P649" s="14">
        <x:f t="shared" si="159"/>
        <x:v>2400.0610828165036</x:v>
      </x:c>
      <x:c r="Q649" s="14">
        <x:f t="shared" si="160"/>
        <x:v>30.939150492559293</x:v>
      </x:c>
      <x:c r="R649" s="14">
        <x:f t="shared" si="161"/>
        <x:v>0</x:v>
      </x:c>
      <x:c r="S649" s="14">
        <x:f t="shared" si="162"/>
        <x:v>0</x:v>
      </x:c>
      <x:c r="T649" s="14">
        <x:f t="shared" si="163"/>
        <x:v>0</x:v>
      </x:c>
      <x:c r="U649" s="14">
        <x:f t="shared" si="164"/>
        <x:v>0</x:v>
      </x:c>
      <x:c r="V649" t="str">
        <x:f>IF(MOD(C649-Settings!$B$32,Settings!$B$33)&lt;Settings!$B$30,"Up","Down")</x:f>
        <x:v>Up</x:v>
      </x:c>
      <x:c r="W649" s="15" t="n">
        <x:f>IF(OR(E649&gt;Settings!$B$30,Q649&gt;Settings!$B$37),0,1)</x:f>
        <x:v>1</x:v>
      </x:c>
      <x:c r="X649" s="15" t="n">
        <x:f>IF(AND(W649=1,Q649&lt;=Settings!$B$36),1,0)</x:f>
        <x:v>1</x:v>
      </x:c>
    </x:row>
    <x:row r="650">
      <x:c r="A650">
        <x:v>6</x:v>
      </x:c>
      <x:c r="B650">
        <x:v>45</x:v>
      </x:c>
      <x:c r="C650" s="13" t="n">
        <x:f>Arrivals!F650</x:f>
        <x:v>2502.5185109706276</x:v>
      </x:c>
      <x:c r="D650" s="13" t="n">
        <x:f>Arrivals!K650</x:f>
        <x:v>300</x:v>
      </x:c>
      <x:c r="E650" s="14" t="n">
        <x:f>D650*8/Settings!$B$28+Settings!$B$29</x:f>
        <x:v>24.02</x:v>
      </x:c>
      <x:c r="F650" s="14">
        <x:f t="shared" si="154"/>
        <x:v>2502.5185109706276</x:v>
      </x:c>
      <x:c r="G650" s="14">
        <x:f t="shared" si="152"/>
        <x:v>2393.1419323239443</x:v>
      </x:c>
      <x:c r="H650" s="14">
        <x:f t="shared" si="155"/>
        <x:v>2502.5185109706276</x:v>
      </x:c>
      <x:c r="I650" s="14" t="n">
        <x:f>MOD(H650-Settings!$B$32,Settings!$B$33)</x:f>
        <x:v>342.51851097062763</x:v>
      </x:c>
      <x:c r="J650" s="14" t="n">
        <x:f>IF(I650&lt;Settings!$B$30,IF(Settings!$B$30-I650&gt;=E650,H650,H650+(Settings!$B$30-I650)+Settings!$B$31),H650+(Settings!$B$33-I650))</x:f>
        <x:v>2502.5185109706276</x:v>
      </x:c>
      <x:c r="K650" s="14">
        <x:f t="shared" si="156"/>
        <x:v>2526.5385109706276</x:v>
      </x:c>
      <x:c r="L650" s="14">
        <x:f t="shared" si="157"/>
        <x:v>2526.5385109706276</x:v>
      </x:c>
      <x:c r="M650" s="14">
        <x:f t="shared" si="153"/>
        <x:v>2400.0610828165036</x:v>
      </x:c>
      <x:c r="N650" s="14">
        <x:f t="shared" si="158"/>
        <x:v>2526.5385109706276</x:v>
      </x:c>
      <x:c r="O650" s="13" t="n">
        <x:f>Arrivals!I650</x:f>
        <x:v>5.514134867710692</x:v>
      </x:c>
      <x:c r="P650" s="14">
        <x:f t="shared" si="159"/>
        <x:v>2532.0526458383383</x:v>
      </x:c>
      <x:c r="Q650" s="14">
        <x:f t="shared" si="160"/>
        <x:v>29.534134867710691</x:v>
      </x:c>
      <x:c r="R650" s="14">
        <x:f t="shared" si="161"/>
        <x:v>0</x:v>
      </x:c>
      <x:c r="S650" s="14">
        <x:f t="shared" si="162"/>
        <x:v>0</x:v>
      </x:c>
      <x:c r="T650" s="14">
        <x:f t="shared" si="163"/>
        <x:v>0</x:v>
      </x:c>
      <x:c r="U650" s="14">
        <x:f t="shared" si="164"/>
        <x:v>0</x:v>
      </x:c>
      <x:c r="V650" t="str">
        <x:f>IF(MOD(C650-Settings!$B$32,Settings!$B$33)&lt;Settings!$B$30,"Up","Down")</x:f>
        <x:v>Up</x:v>
      </x:c>
      <x:c r="W650" s="15" t="n">
        <x:f>IF(OR(E650&gt;Settings!$B$30,Q650&gt;Settings!$B$37),0,1)</x:f>
        <x:v>1</x:v>
      </x:c>
      <x:c r="X650" s="15" t="n">
        <x:f>IF(AND(W650=1,Q650&lt;=Settings!$B$36),1,0)</x:f>
        <x:v>1</x:v>
      </x:c>
    </x:row>
    <x:row r="651">
      <x:c r="A651">
        <x:v>6</x:v>
      </x:c>
      <x:c r="B651">
        <x:v>46</x:v>
      </x:c>
      <x:c r="C651" s="13" t="n">
        <x:f>Arrivals!F651</x:f>
        <x:v>2554.20923829413</x:v>
      </x:c>
      <x:c r="D651" s="13" t="n">
        <x:f>Arrivals!K651</x:f>
        <x:v>300</x:v>
      </x:c>
      <x:c r="E651" s="14" t="n">
        <x:f>D651*8/Settings!$B$28+Settings!$B$29</x:f>
        <x:v>24.02</x:v>
      </x:c>
      <x:c r="F651" s="14">
        <x:f t="shared" si="154"/>
        <x:v>2554.20923829413</x:v>
      </x:c>
      <x:c r="G651" s="14">
        <x:f t="shared" si="152"/>
        <x:v>2526.5385109706276</x:v>
      </x:c>
      <x:c r="H651" s="14">
        <x:f t="shared" si="155"/>
        <x:v>2554.20923829413</x:v>
      </x:c>
      <x:c r="I651" s="14" t="n">
        <x:f>MOD(H651-Settings!$B$32,Settings!$B$33)</x:f>
        <x:v>394.20923829413005</x:v>
      </x:c>
      <x:c r="J651" s="14" t="n">
        <x:f>IF(I651&lt;Settings!$B$30,IF(Settings!$B$30-I651&gt;=E651,H651,H651+(Settings!$B$30-I651)+Settings!$B$31),H651+(Settings!$B$33-I651))</x:f>
        <x:v>2554.20923829413</x:v>
      </x:c>
      <x:c r="K651" s="14">
        <x:f t="shared" si="156"/>
        <x:v>2578.22923829413</x:v>
      </x:c>
      <x:c r="L651" s="14">
        <x:f t="shared" si="157"/>
        <x:v>2578.22923829413</x:v>
      </x:c>
      <x:c r="M651" s="14">
        <x:f t="shared" si="153"/>
        <x:v>2532.0526458383383</x:v>
      </x:c>
      <x:c r="N651" s="14">
        <x:f t="shared" si="158"/>
        <x:v>2578.22923829413</x:v>
      </x:c>
      <x:c r="O651" s="13" t="n">
        <x:f>Arrivals!I651</x:f>
        <x:v>2.893227001685154</x:v>
      </x:c>
      <x:c r="P651" s="14">
        <x:f t="shared" si="159"/>
        <x:v>2581.1224652958153</x:v>
      </x:c>
      <x:c r="Q651" s="14">
        <x:f t="shared" si="160"/>
        <x:v>26.9132270016853</x:v>
      </x:c>
      <x:c r="R651" s="14">
        <x:f t="shared" si="161"/>
        <x:v>0</x:v>
      </x:c>
      <x:c r="S651" s="14">
        <x:f t="shared" si="162"/>
        <x:v>0</x:v>
      </x:c>
      <x:c r="T651" s="14">
        <x:f t="shared" si="163"/>
        <x:v>0</x:v>
      </x:c>
      <x:c r="U651" s="14">
        <x:f t="shared" si="164"/>
        <x:v>0</x:v>
      </x:c>
      <x:c r="V651" t="str">
        <x:f>IF(MOD(C651-Settings!$B$32,Settings!$B$33)&lt;Settings!$B$30,"Up","Down")</x:f>
        <x:v>Up</x:v>
      </x:c>
      <x:c r="W651" s="15" t="n">
        <x:f>IF(OR(E651&gt;Settings!$B$30,Q651&gt;Settings!$B$37),0,1)</x:f>
        <x:v>1</x:v>
      </x:c>
      <x:c r="X651" s="15" t="n">
        <x:f>IF(AND(W651=1,Q651&lt;=Settings!$B$36),1,0)</x:f>
        <x:v>1</x:v>
      </x:c>
    </x:row>
    <x:row r="652">
      <x:c r="A652">
        <x:v>6</x:v>
      </x:c>
      <x:c r="B652">
        <x:v>47</x:v>
      </x:c>
      <x:c r="C652" s="13" t="n">
        <x:f>Arrivals!F652</x:f>
        <x:v>2619.1316185620576</x:v>
      </x:c>
      <x:c r="D652" s="13" t="n">
        <x:f>Arrivals!K652</x:f>
        <x:v>300</x:v>
      </x:c>
      <x:c r="E652" s="14" t="n">
        <x:f>D652*8/Settings!$B$28+Settings!$B$29</x:f>
        <x:v>24.02</x:v>
      </x:c>
      <x:c r="F652" s="14">
        <x:f t="shared" si="154"/>
        <x:v>2619.1316185620576</x:v>
      </x:c>
      <x:c r="G652" s="14">
        <x:f t="shared" si="152"/>
        <x:v>2578.22923829413</x:v>
      </x:c>
      <x:c r="H652" s="14">
        <x:f t="shared" si="155"/>
        <x:v>2619.1316185620576</x:v>
      </x:c>
      <x:c r="I652" s="14" t="n">
        <x:f>MOD(H652-Settings!$B$32,Settings!$B$33)</x:f>
        <x:v>459.1316185620576</x:v>
      </x:c>
      <x:c r="J652" s="14" t="n">
        <x:f>IF(I652&lt;Settings!$B$30,IF(Settings!$B$30-I652&gt;=E652,H652,H652+(Settings!$B$30-I652)+Settings!$B$31),H652+(Settings!$B$33-I652))</x:f>
        <x:v>2619.1316185620576</x:v>
      </x:c>
      <x:c r="K652" s="14">
        <x:f t="shared" si="156"/>
        <x:v>2643.1516185620576</x:v>
      </x:c>
      <x:c r="L652" s="14">
        <x:f t="shared" si="157"/>
        <x:v>2643.1516185620576</x:v>
      </x:c>
      <x:c r="M652" s="14">
        <x:f t="shared" si="153"/>
        <x:v>2581.1224652958153</x:v>
      </x:c>
      <x:c r="N652" s="14">
        <x:f t="shared" si="158"/>
        <x:v>2643.1516185620576</x:v>
      </x:c>
      <x:c r="O652" s="13" t="n">
        <x:f>Arrivals!I652</x:f>
        <x:v>0.7077574419947191</x:v>
      </x:c>
      <x:c r="P652" s="14">
        <x:f t="shared" si="159"/>
        <x:v>2643.8593760040521</x:v>
      </x:c>
      <x:c r="Q652" s="14">
        <x:f t="shared" si="160"/>
        <x:v>24.727757441994527</x:v>
      </x:c>
      <x:c r="R652" s="14">
        <x:f t="shared" si="161"/>
        <x:v>0</x:v>
      </x:c>
      <x:c r="S652" s="14">
        <x:f t="shared" si="162"/>
        <x:v>0</x:v>
      </x:c>
      <x:c r="T652" s="14">
        <x:f t="shared" si="163"/>
        <x:v>0</x:v>
      </x:c>
      <x:c r="U652" s="14">
        <x:f t="shared" si="164"/>
        <x:v>0</x:v>
      </x:c>
      <x:c r="V652" t="str">
        <x:f>IF(MOD(C652-Settings!$B$32,Settings!$B$33)&lt;Settings!$B$30,"Up","Down")</x:f>
        <x:v>Up</x:v>
      </x:c>
      <x:c r="W652" s="15" t="n">
        <x:f>IF(OR(E652&gt;Settings!$B$30,Q652&gt;Settings!$B$37),0,1)</x:f>
        <x:v>1</x:v>
      </x:c>
      <x:c r="X652" s="15" t="n">
        <x:f>IF(AND(W652=1,Q652&lt;=Settings!$B$36),1,0)</x:f>
        <x:v>1</x:v>
      </x:c>
    </x:row>
    <x:row r="653">
      <x:c r="A653">
        <x:v>6</x:v>
      </x:c>
      <x:c r="B653">
        <x:v>48</x:v>
      </x:c>
      <x:c r="C653" s="13" t="n">
        <x:f>Arrivals!F653</x:f>
        <x:v>2622.065784701559</x:v>
      </x:c>
      <x:c r="D653" s="13" t="n">
        <x:f>Arrivals!K653</x:f>
        <x:v>300</x:v>
      </x:c>
      <x:c r="E653" s="14" t="n">
        <x:f>D653*8/Settings!$B$28+Settings!$B$29</x:f>
        <x:v>24.02</x:v>
      </x:c>
      <x:c r="F653" s="14">
        <x:f t="shared" si="154"/>
        <x:v>2622.0657847015591</x:v>
      </x:c>
      <x:c r="G653" s="14">
        <x:f t="shared" si="152"/>
        <x:v>2643.1516185620576</x:v>
      </x:c>
      <x:c r="H653" s="14">
        <x:f t="shared" si="155"/>
        <x:v>2643.1516185620576</x:v>
      </x:c>
      <x:c r="I653" s="14" t="n">
        <x:f>MOD(H653-Settings!$B$32,Settings!$B$33)</x:f>
        <x:v>483.1516185620576</x:v>
      </x:c>
      <x:c r="J653" s="14" t="n">
        <x:f>IF(I653&lt;Settings!$B$30,IF(Settings!$B$30-I653&gt;=E653,H653,H653+(Settings!$B$30-I653)+Settings!$B$31),H653+(Settings!$B$33-I653))</x:f>
        <x:v>2643.1516185620576</x:v>
      </x:c>
      <x:c r="K653" s="14">
        <x:f t="shared" si="156"/>
        <x:v>2667.1716185620576</x:v>
      </x:c>
      <x:c r="L653" s="14">
        <x:f t="shared" si="157"/>
        <x:v>2667.1716185620576</x:v>
      </x:c>
      <x:c r="M653" s="14">
        <x:f t="shared" si="153"/>
        <x:v>2643.8593760040521</x:v>
      </x:c>
      <x:c r="N653" s="14">
        <x:f t="shared" si="158"/>
        <x:v>2667.1716185620576</x:v>
      </x:c>
      <x:c r="O653" s="13" t="n">
        <x:f>Arrivals!I653</x:f>
        <x:v>3.482375705386653</x:v>
      </x:c>
      <x:c r="P653" s="14">
        <x:f t="shared" si="159"/>
        <x:v>2670.6539942674444</x:v>
      </x:c>
      <x:c r="Q653" s="14">
        <x:f t="shared" si="160"/>
        <x:v>48.588209565885336</x:v>
      </x:c>
      <x:c r="R653" s="14">
        <x:f t="shared" si="161"/>
        <x:v>21.085833860498497</x:v>
      </x:c>
      <x:c r="S653" s="14">
        <x:f t="shared" si="162"/>
        <x:v>0</x:v>
      </x:c>
      <x:c r="T653" s="14">
        <x:f t="shared" si="163"/>
        <x:v>0</x:v>
      </x:c>
      <x:c r="U653" s="14">
        <x:f t="shared" si="164"/>
        <x:v>21.085833860498497</x:v>
      </x:c>
      <x:c r="V653" t="str">
        <x:f>IF(MOD(C653-Settings!$B$32,Settings!$B$33)&lt;Settings!$B$30,"Up","Down")</x:f>
        <x:v>Up</x:v>
      </x:c>
      <x:c r="W653" s="15" t="n">
        <x:f>IF(OR(E653&gt;Settings!$B$30,Q653&gt;Settings!$B$37),0,1)</x:f>
        <x:v>1</x:v>
      </x:c>
      <x:c r="X653" s="15" t="n">
        <x:f>IF(AND(W653=1,Q653&lt;=Settings!$B$36),1,0)</x:f>
        <x:v>1</x:v>
      </x:c>
    </x:row>
    <x:row r="654">
      <x:c r="A654">
        <x:v>6</x:v>
      </x:c>
      <x:c r="B654">
        <x:v>49</x:v>
      </x:c>
      <x:c r="C654" s="13" t="n">
        <x:f>Arrivals!F654</x:f>
        <x:v>2630.81310878636</x:v>
      </x:c>
      <x:c r="D654" s="13" t="n">
        <x:f>Arrivals!K654</x:f>
        <x:v>300</x:v>
      </x:c>
      <x:c r="E654" s="14" t="n">
        <x:f>D654*8/Settings!$B$28+Settings!$B$29</x:f>
        <x:v>24.02</x:v>
      </x:c>
      <x:c r="F654" s="14">
        <x:f t="shared" si="154"/>
        <x:v>2630.8131087863599</x:v>
      </x:c>
      <x:c r="G654" s="14">
        <x:f t="shared" si="152"/>
        <x:v>2667.1716185620576</x:v>
      </x:c>
      <x:c r="H654" s="14">
        <x:f t="shared" si="155"/>
        <x:v>2667.1716185620576</x:v>
      </x:c>
      <x:c r="I654" s="14" t="n">
        <x:f>MOD(H654-Settings!$B$32,Settings!$B$33)</x:f>
        <x:v>507.1716185620576</x:v>
      </x:c>
      <x:c r="J654" s="14" t="n">
        <x:f>IF(I654&lt;Settings!$B$30,IF(Settings!$B$30-I654&gt;=E654,H654,H654+(Settings!$B$30-I654)+Settings!$B$31),H654+(Settings!$B$33-I654))</x:f>
        <x:v>2667.1716185620576</x:v>
      </x:c>
      <x:c r="K654" s="14">
        <x:f t="shared" si="156"/>
        <x:v>2691.1916185620576</x:v>
      </x:c>
      <x:c r="L654" s="14">
        <x:f t="shared" si="157"/>
        <x:v>2691.1916185620576</x:v>
      </x:c>
      <x:c r="M654" s="14">
        <x:f t="shared" si="153"/>
        <x:v>2670.6539942674444</x:v>
      </x:c>
      <x:c r="N654" s="14">
        <x:f t="shared" si="158"/>
        <x:v>2691.1916185620576</x:v>
      </x:c>
      <x:c r="O654" s="13" t="n">
        <x:f>Arrivals!I654</x:f>
        <x:v>7.924755656681051</x:v>
      </x:c>
      <x:c r="P654" s="14">
        <x:f t="shared" si="159"/>
        <x:v>2699.1163742187387</x:v>
      </x:c>
      <x:c r="Q654" s="14">
        <x:f t="shared" si="160"/>
        <x:v>68.303265432378794</x:v>
      </x:c>
      <x:c r="R654" s="14">
        <x:f t="shared" si="161"/>
        <x:v>36.358509775697712</x:v>
      </x:c>
      <x:c r="S654" s="14">
        <x:f t="shared" si="162"/>
        <x:v>0</x:v>
      </x:c>
      <x:c r="T654" s="14">
        <x:f t="shared" si="163"/>
        <x:v>0</x:v>
      </x:c>
      <x:c r="U654" s="14">
        <x:f t="shared" si="164"/>
        <x:v>36.358509775697712</x:v>
      </x:c>
      <x:c r="V654" t="str">
        <x:f>IF(MOD(C654-Settings!$B$32,Settings!$B$33)&lt;Settings!$B$30,"Up","Down")</x:f>
        <x:v>Up</x:v>
      </x:c>
      <x:c r="W654" s="15" t="n">
        <x:f>IF(OR(E654&gt;Settings!$B$30,Q654&gt;Settings!$B$37),0,1)</x:f>
        <x:v>1</x:v>
      </x:c>
      <x:c r="X654" s="15" t="n">
        <x:f>IF(AND(W654=1,Q654&lt;=Settings!$B$36),1,0)</x:f>
        <x:v>1</x:v>
      </x:c>
    </x:row>
    <x:row r="655">
      <x:c r="A655">
        <x:v>6</x:v>
      </x:c>
      <x:c r="B655">
        <x:v>50</x:v>
      </x:c>
      <x:c r="C655" s="13" t="n">
        <x:f>Arrivals!F655</x:f>
        <x:v>2632.811832842805</x:v>
      </x:c>
      <x:c r="D655" s="13" t="n">
        <x:f>Arrivals!K655</x:f>
        <x:v>300</x:v>
      </x:c>
      <x:c r="E655" s="14" t="n">
        <x:f>D655*8/Settings!$B$28+Settings!$B$29</x:f>
        <x:v>24.02</x:v>
      </x:c>
      <x:c r="F655" s="14">
        <x:f t="shared" si="154"/>
        <x:v>2632.811832842805</x:v>
      </x:c>
      <x:c r="G655" s="14">
        <x:f t="shared" si="152"/>
        <x:v>2691.1916185620576</x:v>
      </x:c>
      <x:c r="H655" s="14">
        <x:f t="shared" si="155"/>
        <x:v>2691.1916185620576</x:v>
      </x:c>
      <x:c r="I655" s="14" t="n">
        <x:f>MOD(H655-Settings!$B$32,Settings!$B$33)</x:f>
        <x:v>531.1916185620576</x:v>
      </x:c>
      <x:c r="J655" s="14" t="n">
        <x:f>IF(I655&lt;Settings!$B$30,IF(Settings!$B$30-I655&gt;=E655,H655,H655+(Settings!$B$30-I655)+Settings!$B$31),H655+(Settings!$B$33-I655))</x:f>
        <x:v>2691.1916185620576</x:v>
      </x:c>
      <x:c r="K655" s="14">
        <x:f t="shared" si="156"/>
        <x:v>2715.2116185620575</x:v>
      </x:c>
      <x:c r="L655" s="14">
        <x:f t="shared" si="157"/>
        <x:v>2715.2116185620575</x:v>
      </x:c>
      <x:c r="M655" s="14">
        <x:f t="shared" si="153"/>
        <x:v>2699.1163742187387</x:v>
      </x:c>
      <x:c r="N655" s="14">
        <x:f t="shared" si="158"/>
        <x:v>2715.2116185620575</x:v>
      </x:c>
      <x:c r="O655" s="13" t="n">
        <x:f>Arrivals!I655</x:f>
        <x:v>1.0330094666714533</x:v>
      </x:c>
      <x:c r="P655" s="14">
        <x:f t="shared" si="159"/>
        <x:v>2716.244628028729</x:v>
      </x:c>
      <x:c r="Q655" s="14">
        <x:f t="shared" si="160"/>
        <x:v>83.432795185924078</x:v>
      </x:c>
      <x:c r="R655" s="14">
        <x:f t="shared" si="161"/>
        <x:v>58.379785719252595</x:v>
      </x:c>
      <x:c r="S655" s="14">
        <x:f t="shared" si="162"/>
        <x:v>0</x:v>
      </x:c>
      <x:c r="T655" s="14">
        <x:f t="shared" si="163"/>
        <x:v>0</x:v>
      </x:c>
      <x:c r="U655" s="14">
        <x:f t="shared" si="164"/>
        <x:v>58.379785719252595</x:v>
      </x:c>
      <x:c r="V655" t="str">
        <x:f>IF(MOD(C655-Settings!$B$32,Settings!$B$33)&lt;Settings!$B$30,"Up","Down")</x:f>
        <x:v>Up</x:v>
      </x:c>
      <x:c r="W655" s="15" t="n">
        <x:f>IF(OR(E655&gt;Settings!$B$30,Q655&gt;Settings!$B$37),0,1)</x:f>
        <x:v>1</x:v>
      </x:c>
      <x:c r="X655" s="15" t="n">
        <x:f>IF(AND(W655=1,Q655&lt;=Settings!$B$36),1,0)</x:f>
        <x:v>1</x:v>
      </x:c>
    </x:row>
    <x:row r="656">
      <x:c r="A656">
        <x:v>6</x:v>
      </x:c>
      <x:c r="B656">
        <x:v>51</x:v>
      </x:c>
      <x:c r="C656" s="13" t="n">
        <x:f>Arrivals!F656</x:f>
        <x:v>2696.369534438648</x:v>
      </x:c>
      <x:c r="D656" s="13" t="n">
        <x:f>Arrivals!K656</x:f>
        <x:v>300</x:v>
      </x:c>
      <x:c r="E656" s="14" t="n">
        <x:f>D656*8/Settings!$B$28+Settings!$B$29</x:f>
        <x:v>24.02</x:v>
      </x:c>
      <x:c r="F656" s="14">
        <x:f t="shared" si="154"/>
        <x:v>2696.3695344386479</x:v>
      </x:c>
      <x:c r="G656" s="14">
        <x:f t="shared" si="152"/>
        <x:v>2715.2116185620575</x:v>
      </x:c>
      <x:c r="H656" s="14">
        <x:f t="shared" si="155"/>
        <x:v>2715.2116185620575</x:v>
      </x:c>
      <x:c r="I656" s="14" t="n">
        <x:f>MOD(H656-Settings!$B$32,Settings!$B$33)</x:f>
        <x:v>555.2116185620575</x:v>
      </x:c>
      <x:c r="J656" s="14" t="n">
        <x:f>IF(I656&lt;Settings!$B$30,IF(Settings!$B$30-I656&gt;=E656,H656,H656+(Settings!$B$30-I656)+Settings!$B$31),H656+(Settings!$B$33-I656))</x:f>
        <x:v>2715.2116185620575</x:v>
      </x:c>
      <x:c r="K656" s="14">
        <x:f t="shared" si="156"/>
        <x:v>2739.2316185620575</x:v>
      </x:c>
      <x:c r="L656" s="14">
        <x:f t="shared" si="157"/>
        <x:v>2739.2316185620575</x:v>
      </x:c>
      <x:c r="M656" s="14">
        <x:f t="shared" si="153"/>
        <x:v>2716.244628028729</x:v>
      </x:c>
      <x:c r="N656" s="14">
        <x:f t="shared" si="158"/>
        <x:v>2739.2316185620575</x:v>
      </x:c>
      <x:c r="O656" s="13" t="n">
        <x:f>Arrivals!I656</x:f>
        <x:v>1.2506526348289766</x:v>
      </x:c>
      <x:c r="P656" s="14">
        <x:f t="shared" si="159"/>
        <x:v>2740.4822711968864</x:v>
      </x:c>
      <x:c r="Q656" s="14">
        <x:f t="shared" si="160"/>
        <x:v>44.112736758238498</x:v>
      </x:c>
      <x:c r="R656" s="14">
        <x:f t="shared" si="161"/>
        <x:v>18.842084123409677</x:v>
      </x:c>
      <x:c r="S656" s="14">
        <x:f t="shared" si="162"/>
        <x:v>0</x:v>
      </x:c>
      <x:c r="T656" s="14">
        <x:f t="shared" si="163"/>
        <x:v>0</x:v>
      </x:c>
      <x:c r="U656" s="14">
        <x:f t="shared" si="164"/>
        <x:v>18.842084123409677</x:v>
      </x:c>
      <x:c r="V656" t="str">
        <x:f>IF(MOD(C656-Settings!$B$32,Settings!$B$33)&lt;Settings!$B$30,"Up","Down")</x:f>
        <x:v>Up</x:v>
      </x:c>
      <x:c r="W656" s="15" t="n">
        <x:f>IF(OR(E656&gt;Settings!$B$30,Q656&gt;Settings!$B$37),0,1)</x:f>
        <x:v>1</x:v>
      </x:c>
      <x:c r="X656" s="15" t="n">
        <x:f>IF(AND(W656=1,Q656&lt;=Settings!$B$36),1,0)</x:f>
        <x:v>1</x:v>
      </x:c>
    </x:row>
    <x:row r="657">
      <x:c r="A657">
        <x:v>6</x:v>
      </x:c>
      <x:c r="B657">
        <x:v>52</x:v>
      </x:c>
      <x:c r="C657" s="13" t="n">
        <x:f>Arrivals!F657</x:f>
        <x:v>2697.019299407525</x:v>
      </x:c>
      <x:c r="D657" s="13" t="n">
        <x:f>Arrivals!K657</x:f>
        <x:v>300</x:v>
      </x:c>
      <x:c r="E657" s="14" t="n">
        <x:f>D657*8/Settings!$B$28+Settings!$B$29</x:f>
        <x:v>24.02</x:v>
      </x:c>
      <x:c r="F657" s="14">
        <x:f t="shared" si="154"/>
        <x:v>2697.0192994075251</x:v>
      </x:c>
      <x:c r="G657" s="14">
        <x:f t="shared" si="152"/>
        <x:v>2739.2316185620575</x:v>
      </x:c>
      <x:c r="H657" s="14">
        <x:f t="shared" si="155"/>
        <x:v>2739.2316185620575</x:v>
      </x:c>
      <x:c r="I657" s="14" t="n">
        <x:f>MOD(H657-Settings!$B$32,Settings!$B$33)</x:f>
        <x:v>579.2316185620575</x:v>
      </x:c>
      <x:c r="J657" s="14" t="n">
        <x:f>IF(I657&lt;Settings!$B$30,IF(Settings!$B$30-I657&gt;=E657,H657,H657+(Settings!$B$30-I657)+Settings!$B$31),H657+(Settings!$B$33-I657))</x:f>
        <x:v>2880</x:v>
      </x:c>
      <x:c r="K657" s="14">
        <x:f t="shared" si="156"/>
        <x:v>2904.02</x:v>
      </x:c>
      <x:c r="L657" s="14">
        <x:f t="shared" si="157"/>
        <x:v>2904.02</x:v>
      </x:c>
      <x:c r="M657" s="14">
        <x:f t="shared" si="153"/>
        <x:v>2740.4822711968864</x:v>
      </x:c>
      <x:c r="N657" s="14">
        <x:f t="shared" si="158"/>
        <x:v>2904.02</x:v>
      </x:c>
      <x:c r="O657" s="13" t="n">
        <x:f>Arrivals!I657</x:f>
        <x:v>5.422333669932129</x:v>
      </x:c>
      <x:c r="P657" s="14">
        <x:f t="shared" si="159"/>
        <x:v>2909.4423336699319</x:v>
      </x:c>
      <x:c r="Q657" s="14">
        <x:f t="shared" si="160"/>
        <x:v>212.42303426240687</x:v>
      </x:c>
      <x:c r="R657" s="14">
        <x:f t="shared" si="161"/>
        <x:v>42.212319154532452</x:v>
      </x:c>
      <x:c r="S657" s="14">
        <x:f t="shared" si="162"/>
        <x:v>140.76838143794248</x:v>
      </x:c>
      <x:c r="T657" s="14">
        <x:f t="shared" si="163"/>
        <x:v>0</x:v>
      </x:c>
      <x:c r="U657" s="14">
        <x:f t="shared" si="164"/>
        <x:v>182.98070059247493</x:v>
      </x:c>
      <x:c r="V657" t="str">
        <x:f>IF(MOD(C657-Settings!$B$32,Settings!$B$33)&lt;Settings!$B$30,"Up","Down")</x:f>
        <x:v>Up</x:v>
      </x:c>
      <x:c r="W657" s="15" t="n">
        <x:f>IF(OR(E657&gt;Settings!$B$30,Q657&gt;Settings!$B$37),0,1)</x:f>
        <x:v>1</x:v>
      </x:c>
      <x:c r="X657" s="15" t="n">
        <x:f>IF(AND(W657=1,Q657&lt;=Settings!$B$36),1,0)</x:f>
        <x:v>0</x:v>
      </x:c>
    </x:row>
    <x:row r="658">
      <x:c r="A658">
        <x:v>6</x:v>
      </x:c>
      <x:c r="B658">
        <x:v>53</x:v>
      </x:c>
      <x:c r="C658" s="13" t="n">
        <x:f>Arrivals!F658</x:f>
        <x:v>2698.7241420603223</x:v>
      </x:c>
      <x:c r="D658" s="13" t="n">
        <x:f>Arrivals!K658</x:f>
        <x:v>300</x:v>
      </x:c>
      <x:c r="E658" s="14" t="n">
        <x:f>D658*8/Settings!$B$28+Settings!$B$29</x:f>
        <x:v>24.02</x:v>
      </x:c>
      <x:c r="F658" s="14">
        <x:f t="shared" si="154"/>
        <x:v>2698.7241420603223</x:v>
      </x:c>
      <x:c r="G658" s="14">
        <x:f t="shared" si="152"/>
        <x:v>2904.02</x:v>
      </x:c>
      <x:c r="H658" s="14">
        <x:f t="shared" si="155"/>
        <x:v>2904.02</x:v>
      </x:c>
      <x:c r="I658" s="14" t="n">
        <x:f>MOD(H658-Settings!$B$32,Settings!$B$33)</x:f>
        <x:v>24.019999999999982</x:v>
      </x:c>
      <x:c r="J658" s="14" t="n">
        <x:f>IF(I658&lt;Settings!$B$30,IF(Settings!$B$30-I658&gt;=E658,H658,H658+(Settings!$B$30-I658)+Settings!$B$31),H658+(Settings!$B$33-I658))</x:f>
        <x:v>2904.02</x:v>
      </x:c>
      <x:c r="K658" s="14">
        <x:f t="shared" si="156"/>
        <x:v>2928.04</x:v>
      </x:c>
      <x:c r="L658" s="14">
        <x:f t="shared" si="157"/>
        <x:v>2928.04</x:v>
      </x:c>
      <x:c r="M658" s="14">
        <x:f t="shared" si="153"/>
        <x:v>2909.4423336699319</x:v>
      </x:c>
      <x:c r="N658" s="14">
        <x:f t="shared" si="158"/>
        <x:v>2928.04</x:v>
      </x:c>
      <x:c r="O658" s="13" t="n">
        <x:f>Arrivals!I658</x:f>
        <x:v>0.9347258146949099</x:v>
      </x:c>
      <x:c r="P658" s="14">
        <x:f t="shared" si="159"/>
        <x:v>2928.9747258146949</x:v>
      </x:c>
      <x:c r="Q658" s="14">
        <x:f t="shared" si="160"/>
        <x:v>230.25058375437266</x:v>
      </x:c>
      <x:c r="R658" s="14">
        <x:f t="shared" si="161"/>
        <x:v>205.29585793967772</x:v>
      </x:c>
      <x:c r="S658" s="14">
        <x:f t="shared" si="162"/>
        <x:v>0</x:v>
      </x:c>
      <x:c r="T658" s="14">
        <x:f t="shared" si="163"/>
        <x:v>0</x:v>
      </x:c>
      <x:c r="U658" s="14">
        <x:f t="shared" si="164"/>
        <x:v>205.29585793967772</x:v>
      </x:c>
      <x:c r="V658" t="str">
        <x:f>IF(MOD(C658-Settings!$B$32,Settings!$B$33)&lt;Settings!$B$30,"Up","Down")</x:f>
        <x:v>Up</x:v>
      </x:c>
      <x:c r="W658" s="15" t="n">
        <x:f>IF(OR(E658&gt;Settings!$B$30,Q658&gt;Settings!$B$37),0,1)</x:f>
        <x:v>1</x:v>
      </x:c>
      <x:c r="X658" s="15" t="n">
        <x:f>IF(AND(W658=1,Q658&lt;=Settings!$B$36),1,0)</x:f>
        <x:v>0</x:v>
      </x:c>
    </x:row>
    <x:row r="659">
      <x:c r="A659">
        <x:v>6</x:v>
      </x:c>
      <x:c r="B659">
        <x:v>54</x:v>
      </x:c>
      <x:c r="C659" s="13" t="n">
        <x:f>Arrivals!F659</x:f>
        <x:v>2806.475481149871</x:v>
      </x:c>
      <x:c r="D659" s="13" t="n">
        <x:f>Arrivals!K659</x:f>
        <x:v>300</x:v>
      </x:c>
      <x:c r="E659" s="14" t="n">
        <x:f>D659*8/Settings!$B$28+Settings!$B$29</x:f>
        <x:v>24.02</x:v>
      </x:c>
      <x:c r="F659" s="14">
        <x:f t="shared" si="154"/>
        <x:v>2806.475481149871</x:v>
      </x:c>
      <x:c r="G659" s="14">
        <x:f t="shared" si="152"/>
        <x:v>2928.04</x:v>
      </x:c>
      <x:c r="H659" s="14">
        <x:f t="shared" si="155"/>
        <x:v>2928.04</x:v>
      </x:c>
      <x:c r="I659" s="14" t="n">
        <x:f>MOD(H659-Settings!$B$32,Settings!$B$33)</x:f>
        <x:v>48.039999999999964</x:v>
      </x:c>
      <x:c r="J659" s="14" t="n">
        <x:f>IF(I659&lt;Settings!$B$30,IF(Settings!$B$30-I659&gt;=E659,H659,H659+(Settings!$B$30-I659)+Settings!$B$31),H659+(Settings!$B$33-I659))</x:f>
        <x:v>2928.04</x:v>
      </x:c>
      <x:c r="K659" s="14">
        <x:f t="shared" si="156"/>
        <x:v>2952.06</x:v>
      </x:c>
      <x:c r="L659" s="14">
        <x:f t="shared" si="157"/>
        <x:v>2952.06</x:v>
      </x:c>
      <x:c r="M659" s="14">
        <x:f t="shared" si="153"/>
        <x:v>2928.9747258146949</x:v>
      </x:c>
      <x:c r="N659" s="14">
        <x:f t="shared" si="158"/>
        <x:v>2952.06</x:v>
      </x:c>
      <x:c r="O659" s="13" t="n">
        <x:f>Arrivals!I659</x:f>
        <x:v>1.6893428293235322</x:v>
      </x:c>
      <x:c r="P659" s="14">
        <x:f t="shared" si="159"/>
        <x:v>2953.7493428293233</x:v>
      </x:c>
      <x:c r="Q659" s="14">
        <x:f t="shared" si="160"/>
        <x:v>147.27386167945224</x:v>
      </x:c>
      <x:c r="R659" s="14">
        <x:f t="shared" si="161"/>
        <x:v>121.56451885012893</x:v>
      </x:c>
      <x:c r="S659" s="14">
        <x:f t="shared" si="162"/>
        <x:v>0</x:v>
      </x:c>
      <x:c r="T659" s="14">
        <x:f t="shared" si="163"/>
        <x:v>0</x:v>
      </x:c>
      <x:c r="U659" s="14">
        <x:f t="shared" si="164"/>
        <x:v>121.56451885012893</x:v>
      </x:c>
      <x:c r="V659" t="str">
        <x:f>IF(MOD(C659-Settings!$B$32,Settings!$B$33)&lt;Settings!$B$30,"Up","Down")</x:f>
        <x:v>Down</x:v>
      </x:c>
      <x:c r="W659" s="15" t="n">
        <x:f>IF(OR(E659&gt;Settings!$B$30,Q659&gt;Settings!$B$37),0,1)</x:f>
        <x:v>1</x:v>
      </x:c>
      <x:c r="X659" s="15" t="n">
        <x:f>IF(AND(W659=1,Q659&lt;=Settings!$B$36),1,0)</x:f>
        <x:v>0</x:v>
      </x:c>
    </x:row>
    <x:row r="660">
      <x:c r="A660">
        <x:v>6</x:v>
      </x:c>
      <x:c r="B660">
        <x:v>55</x:v>
      </x:c>
      <x:c r="C660" s="13" t="n">
        <x:f>Arrivals!F660</x:f>
        <x:v>2826.516185746979</x:v>
      </x:c>
      <x:c r="D660" s="13" t="n">
        <x:f>Arrivals!K660</x:f>
        <x:v>300</x:v>
      </x:c>
      <x:c r="E660" s="14" t="n">
        <x:f>D660*8/Settings!$B$28+Settings!$B$29</x:f>
        <x:v>24.02</x:v>
      </x:c>
      <x:c r="F660" s="14">
        <x:f t="shared" si="154"/>
        <x:v>2826.5161857469789</x:v>
      </x:c>
      <x:c r="G660" s="14">
        <x:f t="shared" si="152"/>
        <x:v>2952.06</x:v>
      </x:c>
      <x:c r="H660" s="14">
        <x:f t="shared" si="155"/>
        <x:v>2952.06</x:v>
      </x:c>
      <x:c r="I660" s="14" t="n">
        <x:f>MOD(H660-Settings!$B$32,Settings!$B$33)</x:f>
        <x:v>72.05999999999995</x:v>
      </x:c>
      <x:c r="J660" s="14" t="n">
        <x:f>IF(I660&lt;Settings!$B$30,IF(Settings!$B$30-I660&gt;=E660,H660,H660+(Settings!$B$30-I660)+Settings!$B$31),H660+(Settings!$B$33-I660))</x:f>
        <x:v>2952.06</x:v>
      </x:c>
      <x:c r="K660" s="14">
        <x:f t="shared" si="156"/>
        <x:v>2976.08</x:v>
      </x:c>
      <x:c r="L660" s="14">
        <x:f t="shared" si="157"/>
        <x:v>2976.08</x:v>
      </x:c>
      <x:c r="M660" s="14">
        <x:f t="shared" si="153"/>
        <x:v>2953.7493428293233</x:v>
      </x:c>
      <x:c r="N660" s="14">
        <x:f t="shared" si="158"/>
        <x:v>2976.08</x:v>
      </x:c>
      <x:c r="O660" s="13" t="n">
        <x:f>Arrivals!I660</x:f>
        <x:v>6.005622677016436</x:v>
      </x:c>
      <x:c r="P660" s="14">
        <x:f t="shared" si="159"/>
        <x:v>2982.0856226770165</x:v>
      </x:c>
      <x:c r="Q660" s="14">
        <x:f t="shared" si="160"/>
        <x:v>155.56943693003768</x:v>
      </x:c>
      <x:c r="R660" s="14">
        <x:f t="shared" si="161"/>
        <x:v>125.54381425302108</x:v>
      </x:c>
      <x:c r="S660" s="14">
        <x:f t="shared" si="162"/>
        <x:v>0</x:v>
      </x:c>
      <x:c r="T660" s="14">
        <x:f t="shared" si="163"/>
        <x:v>0</x:v>
      </x:c>
      <x:c r="U660" s="14">
        <x:f t="shared" si="164"/>
        <x:v>125.54381425302108</x:v>
      </x:c>
      <x:c r="V660" t="str">
        <x:f>IF(MOD(C660-Settings!$B$32,Settings!$B$33)&lt;Settings!$B$30,"Up","Down")</x:f>
        <x:v>Down</x:v>
      </x:c>
      <x:c r="W660" s="15" t="n">
        <x:f>IF(OR(E660&gt;Settings!$B$30,Q660&gt;Settings!$B$37),0,1)</x:f>
        <x:v>1</x:v>
      </x:c>
      <x:c r="X660" s="15" t="n">
        <x:f>IF(AND(W660=1,Q660&lt;=Settings!$B$36),1,0)</x:f>
        <x:v>0</x:v>
      </x:c>
    </x:row>
    <x:row r="661">
      <x:c r="A661">
        <x:v>6</x:v>
      </x:c>
      <x:c r="B661">
        <x:v>56</x:v>
      </x:c>
      <x:c r="C661" s="13" t="n">
        <x:f>Arrivals!F661</x:f>
        <x:v>2859.761928531723</x:v>
      </x:c>
      <x:c r="D661" s="13" t="n">
        <x:f>Arrivals!K661</x:f>
        <x:v>300</x:v>
      </x:c>
      <x:c r="E661" s="14" t="n">
        <x:f>D661*8/Settings!$B$28+Settings!$B$29</x:f>
        <x:v>24.02</x:v>
      </x:c>
      <x:c r="F661" s="14">
        <x:f t="shared" si="154"/>
        <x:v>2859.7619285317228</x:v>
      </x:c>
      <x:c r="G661" s="14">
        <x:f t="shared" si="152"/>
        <x:v>2976.08</x:v>
      </x:c>
      <x:c r="H661" s="14">
        <x:f t="shared" si="155"/>
        <x:v>2976.08</x:v>
      </x:c>
      <x:c r="I661" s="14" t="n">
        <x:f>MOD(H661-Settings!$B$32,Settings!$B$33)</x:f>
        <x:v>96.07999999999993</x:v>
      </x:c>
      <x:c r="J661" s="14" t="n">
        <x:f>IF(I661&lt;Settings!$B$30,IF(Settings!$B$30-I661&gt;=E661,H661,H661+(Settings!$B$30-I661)+Settings!$B$31),H661+(Settings!$B$33-I661))</x:f>
        <x:v>2976.08</x:v>
      </x:c>
      <x:c r="K661" s="14">
        <x:f t="shared" si="156"/>
        <x:v>3000.1</x:v>
      </x:c>
      <x:c r="L661" s="14">
        <x:f t="shared" si="157"/>
        <x:v>3000.1</x:v>
      </x:c>
      <x:c r="M661" s="14">
        <x:f t="shared" si="153"/>
        <x:v>2982.0856226770165</x:v>
      </x:c>
      <x:c r="N661" s="14">
        <x:f t="shared" si="158"/>
        <x:v>3000.1</x:v>
      </x:c>
      <x:c r="O661" s="13" t="n">
        <x:f>Arrivals!I661</x:f>
        <x:v>0.5075340987009289</x:v>
      </x:c>
      <x:c r="P661" s="14">
        <x:f t="shared" si="159"/>
        <x:v>3000.6075340987009</x:v>
      </x:c>
      <x:c r="Q661" s="14">
        <x:f t="shared" si="160"/>
        <x:v>140.84560556697807</x:v>
      </x:c>
      <x:c r="R661" s="14">
        <x:f t="shared" si="161"/>
        <x:v>116.31807146827714</x:v>
      </x:c>
      <x:c r="S661" s="14">
        <x:f t="shared" si="162"/>
        <x:v>0</x:v>
      </x:c>
      <x:c r="T661" s="14">
        <x:f t="shared" si="163"/>
        <x:v>0</x:v>
      </x:c>
      <x:c r="U661" s="14">
        <x:f t="shared" si="164"/>
        <x:v>116.31807146827714</x:v>
      </x:c>
      <x:c r="V661" t="str">
        <x:f>IF(MOD(C661-Settings!$B$32,Settings!$B$33)&lt;Settings!$B$30,"Up","Down")</x:f>
        <x:v>Down</x:v>
      </x:c>
      <x:c r="W661" s="15" t="n">
        <x:f>IF(OR(E661&gt;Settings!$B$30,Q661&gt;Settings!$B$37),0,1)</x:f>
        <x:v>1</x:v>
      </x:c>
      <x:c r="X661" s="15" t="n">
        <x:f>IF(AND(W661=1,Q661&lt;=Settings!$B$36),1,0)</x:f>
        <x:v>0</x:v>
      </x:c>
    </x:row>
    <x:row r="662">
      <x:c r="A662">
        <x:v>6</x:v>
      </x:c>
      <x:c r="B662">
        <x:v>57</x:v>
      </x:c>
      <x:c r="C662" s="13" t="n">
        <x:f>Arrivals!F662</x:f>
        <x:v>2969.19731213905</x:v>
      </x:c>
      <x:c r="D662" s="13" t="n">
        <x:f>Arrivals!K662</x:f>
        <x:v>300</x:v>
      </x:c>
      <x:c r="E662" s="14" t="n">
        <x:f>D662*8/Settings!$B$28+Settings!$B$29</x:f>
        <x:v>24.02</x:v>
      </x:c>
      <x:c r="F662" s="14">
        <x:f t="shared" si="154"/>
        <x:v>2969.1973121390502</x:v>
      </x:c>
      <x:c r="G662" s="14">
        <x:f t="shared" si="152"/>
        <x:v>3000.1</x:v>
      </x:c>
      <x:c r="H662" s="14">
        <x:f t="shared" si="155"/>
        <x:v>3000.1</x:v>
      </x:c>
      <x:c r="I662" s="14" t="n">
        <x:f>MOD(H662-Settings!$B$32,Settings!$B$33)</x:f>
        <x:v>120.09999999999991</x:v>
      </x:c>
      <x:c r="J662" s="14" t="n">
        <x:f>IF(I662&lt;Settings!$B$30,IF(Settings!$B$30-I662&gt;=E662,H662,H662+(Settings!$B$30-I662)+Settings!$B$31),H662+(Settings!$B$33-I662))</x:f>
        <x:v>3000.1</x:v>
      </x:c>
      <x:c r="K662" s="14">
        <x:f t="shared" si="156"/>
        <x:v>3024.12</x:v>
      </x:c>
      <x:c r="L662" s="14">
        <x:f t="shared" si="157"/>
        <x:v>3024.12</x:v>
      </x:c>
      <x:c r="M662" s="14">
        <x:f t="shared" si="153"/>
        <x:v>3000.6075340987009</x:v>
      </x:c>
      <x:c r="N662" s="14">
        <x:f t="shared" si="158"/>
        <x:v>3024.12</x:v>
      </x:c>
      <x:c r="O662" s="13" t="n">
        <x:f>Arrivals!I662</x:f>
        <x:v>6.147340218718164</x:v>
      </x:c>
      <x:c r="P662" s="14">
        <x:f t="shared" si="159"/>
        <x:v>3030.2673402187179</x:v>
      </x:c>
      <x:c r="Q662" s="14">
        <x:f t="shared" si="160"/>
        <x:v>61.070028079667736</x:v>
      </x:c>
      <x:c r="R662" s="14">
        <x:f t="shared" si="161"/>
        <x:v>30.902687860949754</x:v>
      </x:c>
      <x:c r="S662" s="14">
        <x:f t="shared" si="162"/>
        <x:v>0</x:v>
      </x:c>
      <x:c r="T662" s="14">
        <x:f t="shared" si="163"/>
        <x:v>0</x:v>
      </x:c>
      <x:c r="U662" s="14">
        <x:f t="shared" si="164"/>
        <x:v>30.902687860949754</x:v>
      </x:c>
      <x:c r="V662" t="str">
        <x:f>IF(MOD(C662-Settings!$B$32,Settings!$B$33)&lt;Settings!$B$30,"Up","Down")</x:f>
        <x:v>Up</x:v>
      </x:c>
      <x:c r="W662" s="15" t="n">
        <x:f>IF(OR(E662&gt;Settings!$B$30,Q662&gt;Settings!$B$37),0,1)</x:f>
        <x:v>1</x:v>
      </x:c>
      <x:c r="X662" s="15" t="n">
        <x:f>IF(AND(W662=1,Q662&lt;=Settings!$B$36),1,0)</x:f>
        <x:v>1</x:v>
      </x:c>
    </x:row>
    <x:row r="663">
      <x:c r="A663">
        <x:v>6</x:v>
      </x:c>
      <x:c r="B663">
        <x:v>58</x:v>
      </x:c>
      <x:c r="C663" s="13" t="n">
        <x:f>Arrivals!F663</x:f>
        <x:v>3010.2394229342085</x:v>
      </x:c>
      <x:c r="D663" s="13" t="n">
        <x:f>Arrivals!K663</x:f>
        <x:v>300</x:v>
      </x:c>
      <x:c r="E663" s="14" t="n">
        <x:f>D663*8/Settings!$B$28+Settings!$B$29</x:f>
        <x:v>24.02</x:v>
      </x:c>
      <x:c r="F663" s="14">
        <x:f t="shared" si="154"/>
        <x:v>3010.2394229342085</x:v>
      </x:c>
      <x:c r="G663" s="14">
        <x:f t="shared" si="152"/>
        <x:v>3024.12</x:v>
      </x:c>
      <x:c r="H663" s="14">
        <x:f t="shared" si="155"/>
        <x:v>3024.12</x:v>
      </x:c>
      <x:c r="I663" s="14" t="n">
        <x:f>MOD(H663-Settings!$B$32,Settings!$B$33)</x:f>
        <x:v>144.1199999999999</x:v>
      </x:c>
      <x:c r="J663" s="14" t="n">
        <x:f>IF(I663&lt;Settings!$B$30,IF(Settings!$B$30-I663&gt;=E663,H663,H663+(Settings!$B$30-I663)+Settings!$B$31),H663+(Settings!$B$33-I663))</x:f>
        <x:v>3024.12</x:v>
      </x:c>
      <x:c r="K663" s="14">
        <x:f t="shared" si="156"/>
        <x:v>3048.14</x:v>
      </x:c>
      <x:c r="L663" s="14">
        <x:f t="shared" si="157"/>
        <x:v>3048.14</x:v>
      </x:c>
      <x:c r="M663" s="14">
        <x:f t="shared" si="153"/>
        <x:v>3030.2673402187179</x:v>
      </x:c>
      <x:c r="N663" s="14">
        <x:f t="shared" si="158"/>
        <x:v>3048.14</x:v>
      </x:c>
      <x:c r="O663" s="13" t="n">
        <x:f>Arrivals!I663</x:f>
        <x:v>2.5784858603017407</x:v>
      </x:c>
      <x:c r="P663" s="14">
        <x:f t="shared" si="159"/>
        <x:v>3050.7184858603018</x:v>
      </x:c>
      <x:c r="Q663" s="14">
        <x:f t="shared" si="160"/>
        <x:v>40.47906292609332</x:v>
      </x:c>
      <x:c r="R663" s="14">
        <x:f t="shared" si="161"/>
        <x:v>13.880577065791385</x:v>
      </x:c>
      <x:c r="S663" s="14">
        <x:f t="shared" si="162"/>
        <x:v>0</x:v>
      </x:c>
      <x:c r="T663" s="14">
        <x:f t="shared" si="163"/>
        <x:v>0</x:v>
      </x:c>
      <x:c r="U663" s="14">
        <x:f t="shared" si="164"/>
        <x:v>13.880577065791385</x:v>
      </x:c>
      <x:c r="V663" t="str">
        <x:f>IF(MOD(C663-Settings!$B$32,Settings!$B$33)&lt;Settings!$B$30,"Up","Down")</x:f>
        <x:v>Up</x:v>
      </x:c>
      <x:c r="W663" s="15" t="n">
        <x:f>IF(OR(E663&gt;Settings!$B$30,Q663&gt;Settings!$B$37),0,1)</x:f>
        <x:v>1</x:v>
      </x:c>
      <x:c r="X663" s="15" t="n">
        <x:f>IF(AND(W663=1,Q663&lt;=Settings!$B$36),1,0)</x:f>
        <x:v>1</x:v>
      </x:c>
    </x:row>
    <x:row r="664">
      <x:c r="A664">
        <x:v>6</x:v>
      </x:c>
      <x:c r="B664">
        <x:v>59</x:v>
      </x:c>
      <x:c r="C664" s="13" t="n">
        <x:f>Arrivals!F664</x:f>
        <x:v>3061.915672887373</x:v>
      </x:c>
      <x:c r="D664" s="13" t="n">
        <x:f>Arrivals!K664</x:f>
        <x:v>300</x:v>
      </x:c>
      <x:c r="E664" s="14" t="n">
        <x:f>D664*8/Settings!$B$28+Settings!$B$29</x:f>
        <x:v>24.02</x:v>
      </x:c>
      <x:c r="F664" s="14">
        <x:f t="shared" si="154"/>
        <x:v>3061.9156728873731</x:v>
      </x:c>
      <x:c r="G664" s="14">
        <x:f t="shared" si="152"/>
        <x:v>3048.14</x:v>
      </x:c>
      <x:c r="H664" s="14">
        <x:f t="shared" si="155"/>
        <x:v>3061.9156728873731</x:v>
      </x:c>
      <x:c r="I664" s="14" t="n">
        <x:f>MOD(H664-Settings!$B$32,Settings!$B$33)</x:f>
        <x:v>181.91567288737315</x:v>
      </x:c>
      <x:c r="J664" s="14" t="n">
        <x:f>IF(I664&lt;Settings!$B$30,IF(Settings!$B$30-I664&gt;=E664,H664,H664+(Settings!$B$30-I664)+Settings!$B$31),H664+(Settings!$B$33-I664))</x:f>
        <x:v>3061.915672887373</x:v>
      </x:c>
      <x:c r="K664" s="14">
        <x:f t="shared" si="156"/>
        <x:v>3085.9356728873731</x:v>
      </x:c>
      <x:c r="L664" s="14">
        <x:f t="shared" si="157"/>
        <x:v>3085.9356728873731</x:v>
      </x:c>
      <x:c r="M664" s="14">
        <x:f t="shared" si="153"/>
        <x:v>3050.7184858603018</x:v>
      </x:c>
      <x:c r="N664" s="14">
        <x:f t="shared" si="158"/>
        <x:v>3085.9356728873731</x:v>
      </x:c>
      <x:c r="O664" s="13" t="n">
        <x:f>Arrivals!I664</x:f>
        <x:v>4.292956629197182</x:v>
      </x:c>
      <x:c r="P664" s="14">
        <x:f t="shared" si="159"/>
        <x:v>3090.2286295165704</x:v>
      </x:c>
      <x:c r="Q664" s="14">
        <x:f t="shared" si="160"/>
        <x:v>28.312956629197288</x:v>
      </x:c>
      <x:c r="R664" s="14">
        <x:f t="shared" si="161"/>
        <x:v>0</x:v>
      </x:c>
      <x:c r="S664" s="14">
        <x:f t="shared" si="162"/>
        <x:v>0</x:v>
      </x:c>
      <x:c r="T664" s="14">
        <x:f t="shared" si="163"/>
        <x:v>0</x:v>
      </x:c>
      <x:c r="U664" s="14">
        <x:f t="shared" si="164"/>
        <x:v>0</x:v>
      </x:c>
      <x:c r="V664" t="str">
        <x:f>IF(MOD(C664-Settings!$B$32,Settings!$B$33)&lt;Settings!$B$30,"Up","Down")</x:f>
        <x:v>Up</x:v>
      </x:c>
      <x:c r="W664" s="15" t="n">
        <x:f>IF(OR(E664&gt;Settings!$B$30,Q664&gt;Settings!$B$37),0,1)</x:f>
        <x:v>1</x:v>
      </x:c>
      <x:c r="X664" s="15" t="n">
        <x:f>IF(AND(W664=1,Q664&lt;=Settings!$B$36),1,0)</x:f>
        <x:v>1</x:v>
      </x:c>
    </x:row>
    <x:row r="665">
      <x:c r="A665">
        <x:v>6</x:v>
      </x:c>
      <x:c r="B665">
        <x:v>60</x:v>
      </x:c>
      <x:c r="C665" s="13" t="n">
        <x:f>Arrivals!F665</x:f>
        <x:v>3238.630730408477</x:v>
      </x:c>
      <x:c r="D665" s="13" t="n">
        <x:f>Arrivals!K665</x:f>
        <x:v>300</x:v>
      </x:c>
      <x:c r="E665" s="14" t="n">
        <x:f>D665*8/Settings!$B$28+Settings!$B$29</x:f>
        <x:v>24.02</x:v>
      </x:c>
      <x:c r="F665" s="14">
        <x:f t="shared" si="154"/>
        <x:v>3238.6307304084771</x:v>
      </x:c>
      <x:c r="G665" s="14">
        <x:f t="shared" si="152"/>
        <x:v>3085.9356728873731</x:v>
      </x:c>
      <x:c r="H665" s="14">
        <x:f t="shared" si="155"/>
        <x:v>3238.6307304084771</x:v>
      </x:c>
      <x:c r="I665" s="14" t="n">
        <x:f>MOD(H665-Settings!$B$32,Settings!$B$33)</x:f>
        <x:v>358.6307304084771</x:v>
      </x:c>
      <x:c r="J665" s="14" t="n">
        <x:f>IF(I665&lt;Settings!$B$30,IF(Settings!$B$30-I665&gt;=E665,H665,H665+(Settings!$B$30-I665)+Settings!$B$31),H665+(Settings!$B$33-I665))</x:f>
        <x:v>3238.630730408477</x:v>
      </x:c>
      <x:c r="K665" s="14">
        <x:f t="shared" si="156"/>
        <x:v>3262.6507304084771</x:v>
      </x:c>
      <x:c r="L665" s="14">
        <x:f t="shared" si="157"/>
        <x:v>3262.6507304084771</x:v>
      </x:c>
      <x:c r="M665" s="14">
        <x:f t="shared" si="153"/>
        <x:v>3090.2286295165704</x:v>
      </x:c>
      <x:c r="N665" s="14">
        <x:f t="shared" si="158"/>
        <x:v>3262.6507304084771</x:v>
      </x:c>
      <x:c r="O665" s="13" t="n">
        <x:f>Arrivals!I665</x:f>
        <x:v>4.805212176645057</x:v>
      </x:c>
      <x:c r="P665" s="14">
        <x:f t="shared" si="159"/>
        <x:v>3267.4559425851221</x:v>
      </x:c>
      <x:c r="Q665" s="14">
        <x:f t="shared" si="160"/>
        <x:v>28.825212176644982</x:v>
      </x:c>
      <x:c r="R665" s="14">
        <x:f t="shared" si="161"/>
        <x:v>0</x:v>
      </x:c>
      <x:c r="S665" s="14">
        <x:f t="shared" si="162"/>
        <x:v>0</x:v>
      </x:c>
      <x:c r="T665" s="14">
        <x:f t="shared" si="163"/>
        <x:v>0</x:v>
      </x:c>
      <x:c r="U665" s="14">
        <x:f t="shared" si="164"/>
        <x:v>0</x:v>
      </x:c>
      <x:c r="V665" t="str">
        <x:f>IF(MOD(C665-Settings!$B$32,Settings!$B$33)&lt;Settings!$B$30,"Up","Down")</x:f>
        <x:v>Up</x:v>
      </x:c>
      <x:c r="W665" s="15" t="n">
        <x:f>IF(OR(E665&gt;Settings!$B$30,Q665&gt;Settings!$B$37),0,1)</x:f>
        <x:v>1</x:v>
      </x:c>
      <x:c r="X665" s="15" t="n">
        <x:f>IF(AND(W665=1,Q665&lt;=Settings!$B$36),1,0)</x:f>
        <x:v>1</x:v>
      </x:c>
    </x:row>
    <x:row r="666">
      <x:c r="A666">
        <x:v>6</x:v>
      </x:c>
      <x:c r="B666">
        <x:v>61</x:v>
      </x:c>
      <x:c r="C666" s="13" t="n">
        <x:f>Arrivals!F666</x:f>
        <x:v>3247.6118467366246</x:v>
      </x:c>
      <x:c r="D666" s="13" t="n">
        <x:f>Arrivals!K666</x:f>
        <x:v>300</x:v>
      </x:c>
      <x:c r="E666" s="14" t="n">
        <x:f>D666*8/Settings!$B$28+Settings!$B$29</x:f>
        <x:v>24.02</x:v>
      </x:c>
      <x:c r="F666" s="14">
        <x:f t="shared" si="154"/>
        <x:v>3247.6118467366246</x:v>
      </x:c>
      <x:c r="G666" s="14">
        <x:f t="shared" si="152"/>
        <x:v>3262.6507304084771</x:v>
      </x:c>
      <x:c r="H666" s="14">
        <x:f t="shared" si="155"/>
        <x:v>3262.6507304084771</x:v>
      </x:c>
      <x:c r="I666" s="14" t="n">
        <x:f>MOD(H666-Settings!$B$32,Settings!$B$33)</x:f>
        <x:v>382.6507304084771</x:v>
      </x:c>
      <x:c r="J666" s="14" t="n">
        <x:f>IF(I666&lt;Settings!$B$30,IF(Settings!$B$30-I666&gt;=E666,H666,H666+(Settings!$B$30-I666)+Settings!$B$31),H666+(Settings!$B$33-I666))</x:f>
        <x:v>3262.650730408477</x:v>
      </x:c>
      <x:c r="K666" s="14">
        <x:f t="shared" si="156"/>
        <x:v>3286.6707304084771</x:v>
      </x:c>
      <x:c r="L666" s="14">
        <x:f t="shared" si="157"/>
        <x:v>3286.6707304084771</x:v>
      </x:c>
      <x:c r="M666" s="14">
        <x:f t="shared" si="153"/>
        <x:v>3267.4559425851221</x:v>
      </x:c>
      <x:c r="N666" s="14">
        <x:f t="shared" si="158"/>
        <x:v>3286.6707304084771</x:v>
      </x:c>
      <x:c r="O666" s="13" t="n">
        <x:f>Arrivals!I666</x:f>
        <x:v>2.184548449894711</x:v>
      </x:c>
      <x:c r="P666" s="14">
        <x:f t="shared" si="159"/>
        <x:v>3288.855278858372</x:v>
      </x:c>
      <x:c r="Q666" s="14">
        <x:f t="shared" si="160"/>
        <x:v>41.243432121747446</x:v>
      </x:c>
      <x:c r="R666" s="14">
        <x:f t="shared" si="161"/>
        <x:v>15.038883671852545</x:v>
      </x:c>
      <x:c r="S666" s="14">
        <x:f t="shared" si="162"/>
        <x:v>0</x:v>
      </x:c>
      <x:c r="T666" s="14">
        <x:f t="shared" si="163"/>
        <x:v>0</x:v>
      </x:c>
      <x:c r="U666" s="14">
        <x:f t="shared" si="164"/>
        <x:v>15.038883671852545</x:v>
      </x:c>
      <x:c r="V666" t="str">
        <x:f>IF(MOD(C666-Settings!$B$32,Settings!$B$33)&lt;Settings!$B$30,"Up","Down")</x:f>
        <x:v>Up</x:v>
      </x:c>
      <x:c r="W666" s="15" t="n">
        <x:f>IF(OR(E666&gt;Settings!$B$30,Q666&gt;Settings!$B$37),0,1)</x:f>
        <x:v>1</x:v>
      </x:c>
      <x:c r="X666" s="15" t="n">
        <x:f>IF(AND(W666=1,Q666&lt;=Settings!$B$36),1,0)</x:f>
        <x:v>1</x:v>
      </x:c>
    </x:row>
    <x:row r="667">
      <x:c r="A667">
        <x:v>6</x:v>
      </x:c>
      <x:c r="B667">
        <x:v>62</x:v>
      </x:c>
      <x:c r="C667" s="13" t="n">
        <x:f>Arrivals!F667</x:f>
        <x:v>3292.594380563022</x:v>
      </x:c>
      <x:c r="D667" s="13" t="n">
        <x:f>Arrivals!K667</x:f>
        <x:v>300</x:v>
      </x:c>
      <x:c r="E667" s="14" t="n">
        <x:f>D667*8/Settings!$B$28+Settings!$B$29</x:f>
        <x:v>24.02</x:v>
      </x:c>
      <x:c r="F667" s="14">
        <x:f t="shared" si="154"/>
        <x:v>3292.5943805630218</x:v>
      </x:c>
      <x:c r="G667" s="14">
        <x:f t="shared" si="152"/>
        <x:v>3286.6707304084771</x:v>
      </x:c>
      <x:c r="H667" s="14">
        <x:f t="shared" si="155"/>
        <x:v>3292.5943805630218</x:v>
      </x:c>
      <x:c r="I667" s="14" t="n">
        <x:f>MOD(H667-Settings!$B$32,Settings!$B$33)</x:f>
        <x:v>412.5943805630218</x:v>
      </x:c>
      <x:c r="J667" s="14" t="n">
        <x:f>IF(I667&lt;Settings!$B$30,IF(Settings!$B$30-I667&gt;=E667,H667,H667+(Settings!$B$30-I667)+Settings!$B$31),H667+(Settings!$B$33-I667))</x:f>
        <x:v>3292.594380563022</x:v>
      </x:c>
      <x:c r="K667" s="14">
        <x:f t="shared" si="156"/>
        <x:v>3316.6143805630218</x:v>
      </x:c>
      <x:c r="L667" s="14">
        <x:f t="shared" si="157"/>
        <x:v>3316.6143805630218</x:v>
      </x:c>
      <x:c r="M667" s="14">
        <x:f t="shared" si="153"/>
        <x:v>3288.855278858372</x:v>
      </x:c>
      <x:c r="N667" s="14">
        <x:f t="shared" si="158"/>
        <x:v>3316.6143805630218</x:v>
      </x:c>
      <x:c r="O667" s="13" t="n">
        <x:f>Arrivals!I667</x:f>
        <x:v>4.48915522639338</x:v>
      </x:c>
      <x:c r="P667" s="14">
        <x:f t="shared" si="159"/>
        <x:v>3321.1035357894152</x:v>
      </x:c>
      <x:c r="Q667" s="14">
        <x:f t="shared" si="160"/>
        <x:v>28.509155226393432</x:v>
      </x:c>
      <x:c r="R667" s="14">
        <x:f t="shared" si="161"/>
        <x:v>0</x:v>
      </x:c>
      <x:c r="S667" s="14">
        <x:f t="shared" si="162"/>
        <x:v>0</x:v>
      </x:c>
      <x:c r="T667" s="14">
        <x:f t="shared" si="163"/>
        <x:v>0</x:v>
      </x:c>
      <x:c r="U667" s="14">
        <x:f t="shared" si="164"/>
        <x:v>0</x:v>
      </x:c>
      <x:c r="V667" t="str">
        <x:f>IF(MOD(C667-Settings!$B$32,Settings!$B$33)&lt;Settings!$B$30,"Up","Down")</x:f>
        <x:v>Up</x:v>
      </x:c>
      <x:c r="W667" s="15" t="n">
        <x:f>IF(OR(E667&gt;Settings!$B$30,Q667&gt;Settings!$B$37),0,1)</x:f>
        <x:v>1</x:v>
      </x:c>
      <x:c r="X667" s="15" t="n">
        <x:f>IF(AND(W667=1,Q667&lt;=Settings!$B$36),1,0)</x:f>
        <x:v>1</x:v>
      </x:c>
    </x:row>
    <x:row r="668">
      <x:c r="A668">
        <x:v>6</x:v>
      </x:c>
      <x:c r="B668">
        <x:v>63</x:v>
      </x:c>
      <x:c r="C668" s="13" t="n">
        <x:f>Arrivals!F668</x:f>
        <x:v>3351.2726971470584</x:v>
      </x:c>
      <x:c r="D668" s="13" t="n">
        <x:f>Arrivals!K668</x:f>
        <x:v>300</x:v>
      </x:c>
      <x:c r="E668" s="14" t="n">
        <x:f>D668*8/Settings!$B$28+Settings!$B$29</x:f>
        <x:v>24.02</x:v>
      </x:c>
      <x:c r="F668" s="14">
        <x:f t="shared" si="154"/>
        <x:v>3351.2726971470584</x:v>
      </x:c>
      <x:c r="G668" s="14">
        <x:f t="shared" si="152"/>
        <x:v>3316.6143805630218</x:v>
      </x:c>
      <x:c r="H668" s="14">
        <x:f t="shared" si="155"/>
        <x:v>3351.2726971470584</x:v>
      </x:c>
      <x:c r="I668" s="14" t="n">
        <x:f>MOD(H668-Settings!$B$32,Settings!$B$33)</x:f>
        <x:v>471.27269714705835</x:v>
      </x:c>
      <x:c r="J668" s="14" t="n">
        <x:f>IF(I668&lt;Settings!$B$30,IF(Settings!$B$30-I668&gt;=E668,H668,H668+(Settings!$B$30-I668)+Settings!$B$31),H668+(Settings!$B$33-I668))</x:f>
        <x:v>3351.2726971470584</x:v>
      </x:c>
      <x:c r="K668" s="14">
        <x:f t="shared" si="156"/>
        <x:v>3375.2926971470583</x:v>
      </x:c>
      <x:c r="L668" s="14">
        <x:f t="shared" si="157"/>
        <x:v>3375.2926971470583</x:v>
      </x:c>
      <x:c r="M668" s="14">
        <x:f t="shared" si="153"/>
        <x:v>3321.1035357894152</x:v>
      </x:c>
      <x:c r="N668" s="14">
        <x:f t="shared" si="158"/>
        <x:v>3375.2926971470583</x:v>
      </x:c>
      <x:c r="O668" s="13" t="n">
        <x:f>Arrivals!I668</x:f>
        <x:v>5.584750389306121</x:v>
      </x:c>
      <x:c r="P668" s="14">
        <x:f t="shared" si="159"/>
        <x:v>3380.8774475363643</x:v>
      </x:c>
      <x:c r="Q668" s="14">
        <x:f t="shared" si="160"/>
        <x:v>29.604750389305991</x:v>
      </x:c>
      <x:c r="R668" s="14">
        <x:f t="shared" si="161"/>
        <x:v>0</x:v>
      </x:c>
      <x:c r="S668" s="14">
        <x:f t="shared" si="162"/>
        <x:v>0</x:v>
      </x:c>
      <x:c r="T668" s="14">
        <x:f t="shared" si="163"/>
        <x:v>0</x:v>
      </x:c>
      <x:c r="U668" s="14">
        <x:f t="shared" si="164"/>
        <x:v>0</x:v>
      </x:c>
      <x:c r="V668" t="str">
        <x:f>IF(MOD(C668-Settings!$B$32,Settings!$B$33)&lt;Settings!$B$30,"Up","Down")</x:f>
        <x:v>Up</x:v>
      </x:c>
      <x:c r="W668" s="15" t="n">
        <x:f>IF(OR(E668&gt;Settings!$B$30,Q668&gt;Settings!$B$37),0,1)</x:f>
        <x:v>1</x:v>
      </x:c>
      <x:c r="X668" s="15" t="n">
        <x:f>IF(AND(W668=1,Q668&lt;=Settings!$B$36),1,0)</x:f>
        <x:v>1</x:v>
      </x:c>
    </x:row>
    <x:row r="669">
      <x:c r="A669">
        <x:v>6</x:v>
      </x:c>
      <x:c r="B669">
        <x:v>64</x:v>
      </x:c>
      <x:c r="C669" s="13" t="n">
        <x:f>Arrivals!F669</x:f>
        <x:v>3376.26678252563</x:v>
      </x:c>
      <x:c r="D669" s="13" t="n">
        <x:f>Arrivals!K669</x:f>
        <x:v>300</x:v>
      </x:c>
      <x:c r="E669" s="14" t="n">
        <x:f>D669*8/Settings!$B$28+Settings!$B$29</x:f>
        <x:v>24.02</x:v>
      </x:c>
      <x:c r="F669" s="14">
        <x:f t="shared" si="154"/>
        <x:v>3376.2667825256299</x:v>
      </x:c>
      <x:c r="G669" s="14">
        <x:f t="shared" si="152"/>
        <x:v>3375.2926971470583</x:v>
      </x:c>
      <x:c r="H669" s="14">
        <x:f t="shared" si="155"/>
        <x:v>3376.2667825256299</x:v>
      </x:c>
      <x:c r="I669" s="14" t="n">
        <x:f>MOD(H669-Settings!$B$32,Settings!$B$33)</x:f>
        <x:v>496.2667825256299</x:v>
      </x:c>
      <x:c r="J669" s="14" t="n">
        <x:f>IF(I669&lt;Settings!$B$30,IF(Settings!$B$30-I669&gt;=E669,H669,H669+(Settings!$B$30-I669)+Settings!$B$31),H669+(Settings!$B$33-I669))</x:f>
        <x:v>3376.26678252563</x:v>
      </x:c>
      <x:c r="K669" s="14">
        <x:f t="shared" si="156"/>
        <x:v>3400.2867825256299</x:v>
      </x:c>
      <x:c r="L669" s="14">
        <x:f t="shared" si="157"/>
        <x:v>3400.2867825256299</x:v>
      </x:c>
      <x:c r="M669" s="14">
        <x:f t="shared" si="153"/>
        <x:v>3380.8774475363643</x:v>
      </x:c>
      <x:c r="N669" s="14">
        <x:f t="shared" si="158"/>
        <x:v>3400.2867825256299</x:v>
      </x:c>
      <x:c r="O669" s="13" t="n">
        <x:f>Arrivals!I669</x:f>
        <x:v>3.807217350923899</x:v>
      </x:c>
      <x:c r="P669" s="14">
        <x:f t="shared" si="159"/>
        <x:v>3404.0939998765539</x:v>
      </x:c>
      <x:c r="Q669" s="14">
        <x:f t="shared" si="160"/>
        <x:v>27.827217350924002</x:v>
      </x:c>
      <x:c r="R669" s="14">
        <x:f t="shared" si="161"/>
        <x:v>0</x:v>
      </x:c>
      <x:c r="S669" s="14">
        <x:f t="shared" si="162"/>
        <x:v>0</x:v>
      </x:c>
      <x:c r="T669" s="14">
        <x:f t="shared" si="163"/>
        <x:v>0</x:v>
      </x:c>
      <x:c r="U669" s="14">
        <x:f t="shared" si="164"/>
        <x:v>0</x:v>
      </x:c>
      <x:c r="V669" t="str">
        <x:f>IF(MOD(C669-Settings!$B$32,Settings!$B$33)&lt;Settings!$B$30,"Up","Down")</x:f>
        <x:v>Up</x:v>
      </x:c>
      <x:c r="W669" s="15" t="n">
        <x:f>IF(OR(E669&gt;Settings!$B$30,Q669&gt;Settings!$B$37),0,1)</x:f>
        <x:v>1</x:v>
      </x:c>
      <x:c r="X669" s="15" t="n">
        <x:f>IF(AND(W669=1,Q669&lt;=Settings!$B$36),1,0)</x:f>
        <x:v>1</x:v>
      </x:c>
    </x:row>
    <x:row r="670">
      <x:c r="A670">
        <x:v>6</x:v>
      </x:c>
      <x:c r="B670">
        <x:v>65</x:v>
      </x:c>
      <x:c r="C670" s="13" t="n">
        <x:f>Arrivals!F670</x:f>
        <x:v>3379.373125903709</x:v>
      </x:c>
      <x:c r="D670" s="13" t="n">
        <x:f>Arrivals!K670</x:f>
        <x:v>300</x:v>
      </x:c>
      <x:c r="E670" s="14" t="n">
        <x:f>D670*8/Settings!$B$28+Settings!$B$29</x:f>
        <x:v>24.02</x:v>
      </x:c>
      <x:c r="F670" s="14">
        <x:f t="shared" si="154"/>
        <x:v>3379.373125903709</x:v>
      </x:c>
      <x:c r="G670" s="14">
        <x:f t="shared" si="152"/>
        <x:v>3400.2867825256299</x:v>
      </x:c>
      <x:c r="H670" s="14">
        <x:f t="shared" si="155"/>
        <x:v>3400.2867825256299</x:v>
      </x:c>
      <x:c r="I670" s="14" t="n">
        <x:f>MOD(H670-Settings!$B$32,Settings!$B$33)</x:f>
        <x:v>520.2867825256299</x:v>
      </x:c>
      <x:c r="J670" s="14" t="n">
        <x:f>IF(I670&lt;Settings!$B$30,IF(Settings!$B$30-I670&gt;=E670,H670,H670+(Settings!$B$30-I670)+Settings!$B$31),H670+(Settings!$B$33-I670))</x:f>
        <x:v>3400.28678252563</x:v>
      </x:c>
      <x:c r="K670" s="14">
        <x:f t="shared" si="156"/>
        <x:v>3424.3067825256298</x:v>
      </x:c>
      <x:c r="L670" s="14">
        <x:f t="shared" si="157"/>
        <x:v>3424.3067825256298</x:v>
      </x:c>
      <x:c r="M670" s="14">
        <x:f t="shared" si="153"/>
        <x:v>3404.0939998765539</x:v>
      </x:c>
      <x:c r="N670" s="14">
        <x:f t="shared" si="158"/>
        <x:v>3424.3067825256298</x:v>
      </x:c>
      <x:c r="O670" s="13" t="n">
        <x:f>Arrivals!I670</x:f>
        <x:v>5.727861836922129</x:v>
      </x:c>
      <x:c r="P670" s="14">
        <x:f t="shared" si="159"/>
        <x:v>3430.0346443625522</x:v>
      </x:c>
      <x:c r="Q670" s="14">
        <x:f t="shared" si="160"/>
        <x:v>50.661518458843148</x:v>
      </x:c>
      <x:c r="R670" s="14">
        <x:f t="shared" si="161"/>
        <x:v>20.913656621920836</x:v>
      </x:c>
      <x:c r="S670" s="14">
        <x:f t="shared" si="162"/>
        <x:v>0</x:v>
      </x:c>
      <x:c r="T670" s="14">
        <x:f t="shared" si="163"/>
        <x:v>0</x:v>
      </x:c>
      <x:c r="U670" s="14">
        <x:f t="shared" si="164"/>
        <x:v>20.913656621920836</x:v>
      </x:c>
      <x:c r="V670" t="str">
        <x:f>IF(MOD(C670-Settings!$B$32,Settings!$B$33)&lt;Settings!$B$30,"Up","Down")</x:f>
        <x:v>Up</x:v>
      </x:c>
      <x:c r="W670" s="15" t="n">
        <x:f>IF(OR(E670&gt;Settings!$B$30,Q670&gt;Settings!$B$37),0,1)</x:f>
        <x:v>1</x:v>
      </x:c>
      <x:c r="X670" s="15" t="n">
        <x:f>IF(AND(W670=1,Q670&lt;=Settings!$B$36),1,0)</x:f>
        <x:v>1</x:v>
      </x:c>
    </x:row>
    <x:row r="671">
      <x:c r="A671">
        <x:v>6</x:v>
      </x:c>
      <x:c r="B671">
        <x:v>66</x:v>
      </x:c>
      <x:c r="C671" s="13" t="n">
        <x:f>Arrivals!F671</x:f>
        <x:v>3744.229942932553</x:v>
      </x:c>
      <x:c r="D671" s="13" t="n">
        <x:f>Arrivals!K671</x:f>
        <x:v>300</x:v>
      </x:c>
      <x:c r="E671" s="14" t="n">
        <x:f>D671*8/Settings!$B$28+Settings!$B$29</x:f>
        <x:v>24.02</x:v>
      </x:c>
      <x:c r="F671" s="14">
        <x:f t="shared" si="154"/>
        <x:v>3744.2299429325531</x:v>
      </x:c>
      <x:c r="G671" s="14" t="n">
        <x:f t="shared" ref="G671:G702" si="165">K670</x:f>
        <x:v>3424.30678252563</x:v>
      </x:c>
      <x:c r="H671" s="14">
        <x:f t="shared" si="155"/>
        <x:v>3744.2299429325531</x:v>
      </x:c>
      <x:c r="I671" s="14" t="n">
        <x:f>MOD(H671-Settings!$B$32,Settings!$B$33)</x:f>
        <x:v>144.22994293255306</x:v>
      </x:c>
      <x:c r="J671" s="14" t="n">
        <x:f>IF(I671&lt;Settings!$B$30,IF(Settings!$B$30-I671&gt;=E671,H671,H671+(Settings!$B$30-I671)+Settings!$B$31),H671+(Settings!$B$33-I671))</x:f>
        <x:v>3744.229942932553</x:v>
      </x:c>
      <x:c r="K671" s="14">
        <x:f t="shared" si="156"/>
        <x:v>3768.249942932553</x:v>
      </x:c>
      <x:c r="L671" s="14">
        <x:f t="shared" si="157"/>
        <x:v>3768.249942932553</x:v>
      </x:c>
      <x:c r="M671" s="14" t="n">
        <x:f t="shared" ref="M671:M702" si="166">P670</x:f>
        <x:v>3430.034644362552</x:v>
      </x:c>
      <x:c r="N671" s="14">
        <x:f t="shared" si="158"/>
        <x:v>3768.249942932553</x:v>
      </x:c>
      <x:c r="O671" s="13" t="n">
        <x:f>Arrivals!I671</x:f>
        <x:v>7.1443459127037965</x:v>
      </x:c>
      <x:c r="P671" s="14">
        <x:f t="shared" si="159"/>
        <x:v>3775.3942888452571</x:v>
      </x:c>
      <x:c r="Q671" s="14">
        <x:f t="shared" si="160"/>
        <x:v>31.164345912703993</x:v>
      </x:c>
      <x:c r="R671" s="14">
        <x:f t="shared" si="161"/>
        <x:v>0</x:v>
      </x:c>
      <x:c r="S671" s="14">
        <x:f t="shared" si="162"/>
        <x:v>0</x:v>
      </x:c>
      <x:c r="T671" s="14">
        <x:f t="shared" si="163"/>
        <x:v>0</x:v>
      </x:c>
      <x:c r="U671" s="14">
        <x:f t="shared" si="164"/>
        <x:v>0</x:v>
      </x:c>
      <x:c r="V671" t="str">
        <x:f>IF(MOD(C671-Settings!$B$32,Settings!$B$33)&lt;Settings!$B$30,"Up","Down")</x:f>
        <x:v>Up</x:v>
      </x:c>
      <x:c r="W671" s="15" t="n">
        <x:f>IF(OR(E671&gt;Settings!$B$30,Q671&gt;Settings!$B$37),0,1)</x:f>
        <x:v>1</x:v>
      </x:c>
      <x:c r="X671" s="15" t="n">
        <x:f>IF(AND(W671=1,Q671&lt;=Settings!$B$36),1,0)</x:f>
        <x:v>1</x:v>
      </x:c>
    </x:row>
    <x:row r="672">
      <x:c r="A672">
        <x:v>6</x:v>
      </x:c>
      <x:c r="B672">
        <x:v>67</x:v>
      </x:c>
      <x:c r="C672" s="13" t="n">
        <x:f>Arrivals!F672</x:f>
        <x:v>3796.1394269336847</x:v>
      </x:c>
      <x:c r="D672" s="13" t="n">
        <x:f>Arrivals!K672</x:f>
        <x:v>300</x:v>
      </x:c>
      <x:c r="E672" s="14" t="n">
        <x:f>D672*8/Settings!$B$28+Settings!$B$29</x:f>
        <x:v>24.02</x:v>
      </x:c>
      <x:c r="F672" s="14">
        <x:f t="shared" si="154"/>
        <x:v>3796.1394269336847</x:v>
      </x:c>
      <x:c r="G672" s="14">
        <x:f t="shared" si="165"/>
        <x:v>3768.249942932553</x:v>
      </x:c>
      <x:c r="H672" s="14">
        <x:f t="shared" si="155"/>
        <x:v>3796.1394269336847</x:v>
      </x:c>
      <x:c r="I672" s="14" t="n">
        <x:f>MOD(H672-Settings!$B$32,Settings!$B$33)</x:f>
        <x:v>196.13942693368472</x:v>
      </x:c>
      <x:c r="J672" s="14" t="n">
        <x:f>IF(I672&lt;Settings!$B$30,IF(Settings!$B$30-I672&gt;=E672,H672,H672+(Settings!$B$30-I672)+Settings!$B$31),H672+(Settings!$B$33-I672))</x:f>
        <x:v>3796.1394269336847</x:v>
      </x:c>
      <x:c r="K672" s="14">
        <x:f t="shared" si="156"/>
        <x:v>3820.1594269336847</x:v>
      </x:c>
      <x:c r="L672" s="14">
        <x:f t="shared" si="157"/>
        <x:v>3820.1594269336847</x:v>
      </x:c>
      <x:c r="M672" s="14">
        <x:f t="shared" si="166"/>
        <x:v>3775.3942888452571</x:v>
      </x:c>
      <x:c r="N672" s="14">
        <x:f t="shared" si="158"/>
        <x:v>3820.1594269336847</x:v>
      </x:c>
      <x:c r="O672" s="13" t="n">
        <x:f>Arrivals!I672</x:f>
        <x:v>9.099094134507077</x:v>
      </x:c>
      <x:c r="P672" s="14">
        <x:f t="shared" si="159"/>
        <x:v>3829.2585210681918</x:v>
      </x:c>
      <x:c r="Q672" s="14">
        <x:f t="shared" si="160"/>
        <x:v>33.119094134507122</x:v>
      </x:c>
      <x:c r="R672" s="14">
        <x:f t="shared" si="161"/>
        <x:v>0</x:v>
      </x:c>
      <x:c r="S672" s="14">
        <x:f t="shared" si="162"/>
        <x:v>0</x:v>
      </x:c>
      <x:c r="T672" s="14">
        <x:f t="shared" si="163"/>
        <x:v>0</x:v>
      </x:c>
      <x:c r="U672" s="14">
        <x:f t="shared" si="164"/>
        <x:v>0</x:v>
      </x:c>
      <x:c r="V672" t="str">
        <x:f>IF(MOD(C672-Settings!$B$32,Settings!$B$33)&lt;Settings!$B$30,"Up","Down")</x:f>
        <x:v>Up</x:v>
      </x:c>
      <x:c r="W672" s="15" t="n">
        <x:f>IF(OR(E672&gt;Settings!$B$30,Q672&gt;Settings!$B$37),0,1)</x:f>
        <x:v>1</x:v>
      </x:c>
      <x:c r="X672" s="15" t="n">
        <x:f>IF(AND(W672=1,Q672&lt;=Settings!$B$36),1,0)</x:f>
        <x:v>1</x:v>
      </x:c>
    </x:row>
    <x:row r="673">
      <x:c r="A673">
        <x:v>6</x:v>
      </x:c>
      <x:c r="B673">
        <x:v>68</x:v>
      </x:c>
      <x:c r="C673" s="13" t="n">
        <x:f>Arrivals!F673</x:f>
        <x:v>3838.336541717314</x:v>
      </x:c>
      <x:c r="D673" s="13" t="n">
        <x:f>Arrivals!K673</x:f>
        <x:v>300</x:v>
      </x:c>
      <x:c r="E673" s="14" t="n">
        <x:f>D673*8/Settings!$B$28+Settings!$B$29</x:f>
        <x:v>24.02</x:v>
      </x:c>
      <x:c r="F673" s="14">
        <x:f t="shared" si="154"/>
        <x:v>3838.336541717314</x:v>
      </x:c>
      <x:c r="G673" s="14">
        <x:f t="shared" si="165"/>
        <x:v>3820.1594269336847</x:v>
      </x:c>
      <x:c r="H673" s="14">
        <x:f t="shared" si="155"/>
        <x:v>3838.336541717314</x:v>
      </x:c>
      <x:c r="I673" s="14" t="n">
        <x:f>MOD(H673-Settings!$B$32,Settings!$B$33)</x:f>
        <x:v>238.33654171731405</x:v>
      </x:c>
      <x:c r="J673" s="14" t="n">
        <x:f>IF(I673&lt;Settings!$B$30,IF(Settings!$B$30-I673&gt;=E673,H673,H673+(Settings!$B$30-I673)+Settings!$B$31),H673+(Settings!$B$33-I673))</x:f>
        <x:v>3838.336541717314</x:v>
      </x:c>
      <x:c r="K673" s="14">
        <x:f t="shared" si="156"/>
        <x:v>3862.356541717314</x:v>
      </x:c>
      <x:c r="L673" s="14">
        <x:f t="shared" si="157"/>
        <x:v>3862.356541717314</x:v>
      </x:c>
      <x:c r="M673" s="14">
        <x:f t="shared" si="166"/>
        <x:v>3829.2585210681918</x:v>
      </x:c>
      <x:c r="N673" s="14">
        <x:f t="shared" si="158"/>
        <x:v>3862.356541717314</x:v>
      </x:c>
      <x:c r="O673" s="13" t="n">
        <x:f>Arrivals!I673</x:f>
        <x:v>9.252479035385269</x:v>
      </x:c>
      <x:c r="P673" s="14">
        <x:f t="shared" si="159"/>
        <x:v>3871.6090207526995</x:v>
      </x:c>
      <x:c r="Q673" s="14">
        <x:f t="shared" si="160"/>
        <x:v>33.272479035385459</x:v>
      </x:c>
      <x:c r="R673" s="14">
        <x:f t="shared" si="161"/>
        <x:v>0</x:v>
      </x:c>
      <x:c r="S673" s="14">
        <x:f t="shared" si="162"/>
        <x:v>0</x:v>
      </x:c>
      <x:c r="T673" s="14">
        <x:f t="shared" si="163"/>
        <x:v>0</x:v>
      </x:c>
      <x:c r="U673" s="14">
        <x:f t="shared" si="164"/>
        <x:v>0</x:v>
      </x:c>
      <x:c r="V673" t="str">
        <x:f>IF(MOD(C673-Settings!$B$32,Settings!$B$33)&lt;Settings!$B$30,"Up","Down")</x:f>
        <x:v>Up</x:v>
      </x:c>
      <x:c r="W673" s="15" t="n">
        <x:f>IF(OR(E673&gt;Settings!$B$30,Q673&gt;Settings!$B$37),0,1)</x:f>
        <x:v>1</x:v>
      </x:c>
      <x:c r="X673" s="15" t="n">
        <x:f>IF(AND(W673=1,Q673&lt;=Settings!$B$36),1,0)</x:f>
        <x:v>1</x:v>
      </x:c>
    </x:row>
    <x:row r="674">
      <x:c r="A674">
        <x:v>6</x:v>
      </x:c>
      <x:c r="B674">
        <x:v>69</x:v>
      </x:c>
      <x:c r="C674" s="13" t="n">
        <x:f>Arrivals!F674</x:f>
        <x:v>3856.796118721442</x:v>
      </x:c>
      <x:c r="D674" s="13" t="n">
        <x:f>Arrivals!K674</x:f>
        <x:v>300</x:v>
      </x:c>
      <x:c r="E674" s="14" t="n">
        <x:f>D674*8/Settings!$B$28+Settings!$B$29</x:f>
        <x:v>24.02</x:v>
      </x:c>
      <x:c r="F674" s="14">
        <x:f t="shared" si="154"/>
        <x:v>3856.7961187214419</x:v>
      </x:c>
      <x:c r="G674" s="14">
        <x:f t="shared" si="165"/>
        <x:v>3862.356541717314</x:v>
      </x:c>
      <x:c r="H674" s="14">
        <x:f t="shared" si="155"/>
        <x:v>3862.356541717314</x:v>
      </x:c>
      <x:c r="I674" s="14" t="n">
        <x:f>MOD(H674-Settings!$B$32,Settings!$B$33)</x:f>
        <x:v>262.35654171731403</x:v>
      </x:c>
      <x:c r="J674" s="14" t="n">
        <x:f>IF(I674&lt;Settings!$B$30,IF(Settings!$B$30-I674&gt;=E674,H674,H674+(Settings!$B$30-I674)+Settings!$B$31),H674+(Settings!$B$33-I674))</x:f>
        <x:v>3862.356541717314</x:v>
      </x:c>
      <x:c r="K674" s="14">
        <x:f t="shared" si="156"/>
        <x:v>3886.376541717314</x:v>
      </x:c>
      <x:c r="L674" s="14">
        <x:f t="shared" si="157"/>
        <x:v>3886.376541717314</x:v>
      </x:c>
      <x:c r="M674" s="14">
        <x:f t="shared" si="166"/>
        <x:v>3871.6090207526995</x:v>
      </x:c>
      <x:c r="N674" s="14">
        <x:f t="shared" si="158"/>
        <x:v>3886.376541717314</x:v>
      </x:c>
      <x:c r="O674" s="13" t="n">
        <x:f>Arrivals!I674</x:f>
        <x:v>9.752619244768137</x:v>
      </x:c>
      <x:c r="P674" s="14">
        <x:f t="shared" si="159"/>
        <x:v>3896.1291609620821</x:v>
      </x:c>
      <x:c r="Q674" s="14">
        <x:f t="shared" si="160"/>
        <x:v>39.333042240640225</x:v>
      </x:c>
      <x:c r="R674" s="14">
        <x:f t="shared" si="161"/>
        <x:v>5.5604229958721589</x:v>
      </x:c>
      <x:c r="S674" s="14">
        <x:f t="shared" si="162"/>
        <x:v>0</x:v>
      </x:c>
      <x:c r="T674" s="14">
        <x:f t="shared" si="163"/>
        <x:v>0</x:v>
      </x:c>
      <x:c r="U674" s="14">
        <x:f t="shared" si="164"/>
        <x:v>5.5604229958721589</x:v>
      </x:c>
      <x:c r="V674" t="str">
        <x:f>IF(MOD(C674-Settings!$B$32,Settings!$B$33)&lt;Settings!$B$30,"Up","Down")</x:f>
        <x:v>Up</x:v>
      </x:c>
      <x:c r="W674" s="15" t="n">
        <x:f>IF(OR(E674&gt;Settings!$B$30,Q674&gt;Settings!$B$37),0,1)</x:f>
        <x:v>1</x:v>
      </x:c>
      <x:c r="X674" s="15" t="n">
        <x:f>IF(AND(W674=1,Q674&lt;=Settings!$B$36),1,0)</x:f>
        <x:v>1</x:v>
      </x:c>
    </x:row>
    <x:row r="675">
      <x:c r="A675">
        <x:v>6</x:v>
      </x:c>
      <x:c r="B675">
        <x:v>70</x:v>
      </x:c>
      <x:c r="C675" s="13" t="n">
        <x:f>Arrivals!F675</x:f>
        <x:v>3861.3581537936684</x:v>
      </x:c>
      <x:c r="D675" s="13" t="n">
        <x:f>Arrivals!K675</x:f>
        <x:v>300</x:v>
      </x:c>
      <x:c r="E675" s="14" t="n">
        <x:f>D675*8/Settings!$B$28+Settings!$B$29</x:f>
        <x:v>24.02</x:v>
      </x:c>
      <x:c r="F675" s="14">
        <x:f t="shared" si="154"/>
        <x:v>3861.3581537936684</x:v>
      </x:c>
      <x:c r="G675" s="14">
        <x:f t="shared" si="165"/>
        <x:v>3886.376541717314</x:v>
      </x:c>
      <x:c r="H675" s="14">
        <x:f t="shared" si="155"/>
        <x:v>3886.376541717314</x:v>
      </x:c>
      <x:c r="I675" s="14" t="n">
        <x:f>MOD(H675-Settings!$B$32,Settings!$B$33)</x:f>
        <x:v>286.376541717314</x:v>
      </x:c>
      <x:c r="J675" s="14" t="n">
        <x:f>IF(I675&lt;Settings!$B$30,IF(Settings!$B$30-I675&gt;=E675,H675,H675+(Settings!$B$30-I675)+Settings!$B$31),H675+(Settings!$B$33-I675))</x:f>
        <x:v>3886.376541717314</x:v>
      </x:c>
      <x:c r="K675" s="14">
        <x:f t="shared" si="156"/>
        <x:v>3910.396541717314</x:v>
      </x:c>
      <x:c r="L675" s="14">
        <x:f t="shared" si="157"/>
        <x:v>3910.396541717314</x:v>
      </x:c>
      <x:c r="M675" s="14">
        <x:f t="shared" si="166"/>
        <x:v>3896.1291609620821</x:v>
      </x:c>
      <x:c r="N675" s="14">
        <x:f t="shared" si="158"/>
        <x:v>3910.396541717314</x:v>
      </x:c>
      <x:c r="O675" s="13" t="n">
        <x:f>Arrivals!I675</x:f>
        <x:v>1.9252880875136973</x:v>
      </x:c>
      <x:c r="P675" s="14">
        <x:f t="shared" si="159"/>
        <x:v>3912.3218298048278</x:v>
      </x:c>
      <x:c r="Q675" s="14">
        <x:f t="shared" si="160"/>
        <x:v>50.96367601115935</x:v>
      </x:c>
      <x:c r="R675" s="14">
        <x:f t="shared" si="161"/>
        <x:v>25.018387923645605</x:v>
      </x:c>
      <x:c r="S675" s="14">
        <x:f t="shared" si="162"/>
        <x:v>0</x:v>
      </x:c>
      <x:c r="T675" s="14">
        <x:f t="shared" si="163"/>
        <x:v>0</x:v>
      </x:c>
      <x:c r="U675" s="14">
        <x:f t="shared" si="164"/>
        <x:v>25.018387923645605</x:v>
      </x:c>
      <x:c r="V675" t="str">
        <x:f>IF(MOD(C675-Settings!$B$32,Settings!$B$33)&lt;Settings!$B$30,"Up","Down")</x:f>
        <x:v>Up</x:v>
      </x:c>
      <x:c r="W675" s="15" t="n">
        <x:f>IF(OR(E675&gt;Settings!$B$30,Q675&gt;Settings!$B$37),0,1)</x:f>
        <x:v>1</x:v>
      </x:c>
      <x:c r="X675" s="15" t="n">
        <x:f>IF(AND(W675=1,Q675&lt;=Settings!$B$36),1,0)</x:f>
        <x:v>1</x:v>
      </x:c>
    </x:row>
    <x:row r="676">
      <x:c r="A676">
        <x:v>6</x:v>
      </x:c>
      <x:c r="B676">
        <x:v>71</x:v>
      </x:c>
      <x:c r="C676" s="13" t="n">
        <x:f>Arrivals!F676</x:f>
        <x:v>3906.4487386951555</x:v>
      </x:c>
      <x:c r="D676" s="13" t="n">
        <x:f>Arrivals!K676</x:f>
        <x:v>300</x:v>
      </x:c>
      <x:c r="E676" s="14" t="n">
        <x:f>D676*8/Settings!$B$28+Settings!$B$29</x:f>
        <x:v>24.02</x:v>
      </x:c>
      <x:c r="F676" s="14">
        <x:f t="shared" si="154"/>
        <x:v>3906.4487386951555</x:v>
      </x:c>
      <x:c r="G676" s="14">
        <x:f t="shared" si="165"/>
        <x:v>3910.396541717314</x:v>
      </x:c>
      <x:c r="H676" s="14">
        <x:f t="shared" si="155"/>
        <x:v>3910.396541717314</x:v>
      </x:c>
      <x:c r="I676" s="14" t="n">
        <x:f>MOD(H676-Settings!$B$32,Settings!$B$33)</x:f>
        <x:v>310.396541717314</x:v>
      </x:c>
      <x:c r="J676" s="14" t="n">
        <x:f>IF(I676&lt;Settings!$B$30,IF(Settings!$B$30-I676&gt;=E676,H676,H676+(Settings!$B$30-I676)+Settings!$B$31),H676+(Settings!$B$33-I676))</x:f>
        <x:v>3910.396541717314</x:v>
      </x:c>
      <x:c r="K676" s="14">
        <x:f t="shared" si="156"/>
        <x:v>3934.416541717314</x:v>
      </x:c>
      <x:c r="L676" s="14">
        <x:f t="shared" si="157"/>
        <x:v>3934.416541717314</x:v>
      </x:c>
      <x:c r="M676" s="14">
        <x:f t="shared" si="166"/>
        <x:v>3912.3218298048278</x:v>
      </x:c>
      <x:c r="N676" s="14">
        <x:f t="shared" si="158"/>
        <x:v>3934.416541717314</x:v>
      </x:c>
      <x:c r="O676" s="13" t="n">
        <x:f>Arrivals!I676</x:f>
        <x:v>7.518040545168343</x:v>
      </x:c>
      <x:c r="P676" s="14">
        <x:f t="shared" si="159"/>
        <x:v>3941.9345822624823</x:v>
      </x:c>
      <x:c r="Q676" s="14">
        <x:f t="shared" si="160"/>
        <x:v>35.48584356732681</x:v>
      </x:c>
      <x:c r="R676" s="14">
        <x:f t="shared" si="161"/>
        <x:v>3.9478030221584959</x:v>
      </x:c>
      <x:c r="S676" s="14">
        <x:f t="shared" si="162"/>
        <x:v>0</x:v>
      </x:c>
      <x:c r="T676" s="14">
        <x:f t="shared" si="163"/>
        <x:v>0</x:v>
      </x:c>
      <x:c r="U676" s="14">
        <x:f t="shared" si="164"/>
        <x:v>3.9478030221584959</x:v>
      </x:c>
      <x:c r="V676" t="str">
        <x:f>IF(MOD(C676-Settings!$B$32,Settings!$B$33)&lt;Settings!$B$30,"Up","Down")</x:f>
        <x:v>Up</x:v>
      </x:c>
      <x:c r="W676" s="15" t="n">
        <x:f>IF(OR(E676&gt;Settings!$B$30,Q676&gt;Settings!$B$37),0,1)</x:f>
        <x:v>1</x:v>
      </x:c>
      <x:c r="X676" s="15" t="n">
        <x:f>IF(AND(W676=1,Q676&lt;=Settings!$B$36),1,0)</x:f>
        <x:v>1</x:v>
      </x:c>
    </x:row>
    <x:row r="677">
      <x:c r="A677">
        <x:v>6</x:v>
      </x:c>
      <x:c r="B677">
        <x:v>72</x:v>
      </x:c>
      <x:c r="C677" s="13" t="n">
        <x:f>Arrivals!F677</x:f>
        <x:v>4052.4750077513713</x:v>
      </x:c>
      <x:c r="D677" s="13" t="n">
        <x:f>Arrivals!K677</x:f>
        <x:v>300</x:v>
      </x:c>
      <x:c r="E677" s="14" t="n">
        <x:f>D677*8/Settings!$B$28+Settings!$B$29</x:f>
        <x:v>24.02</x:v>
      </x:c>
      <x:c r="F677" s="14">
        <x:f t="shared" si="154"/>
        <x:v>4052.4750077513713</x:v>
      </x:c>
      <x:c r="G677" s="14">
        <x:f t="shared" si="165"/>
        <x:v>3934.416541717314</x:v>
      </x:c>
      <x:c r="H677" s="14">
        <x:f t="shared" si="155"/>
        <x:v>4052.4750077513713</x:v>
      </x:c>
      <x:c r="I677" s="14" t="n">
        <x:f>MOD(H677-Settings!$B$32,Settings!$B$33)</x:f>
        <x:v>452.4750077513713</x:v>
      </x:c>
      <x:c r="J677" s="14" t="n">
        <x:f>IF(I677&lt;Settings!$B$30,IF(Settings!$B$30-I677&gt;=E677,H677,H677+(Settings!$B$30-I677)+Settings!$B$31),H677+(Settings!$B$33-I677))</x:f>
        <x:v>4052.4750077513713</x:v>
      </x:c>
      <x:c r="K677" s="14">
        <x:f t="shared" si="156"/>
        <x:v>4076.4950077513713</x:v>
      </x:c>
      <x:c r="L677" s="14">
        <x:f t="shared" si="157"/>
        <x:v>4076.4950077513713</x:v>
      </x:c>
      <x:c r="M677" s="14">
        <x:f t="shared" si="166"/>
        <x:v>3941.9345822624823</x:v>
      </x:c>
      <x:c r="N677" s="14">
        <x:f t="shared" si="158"/>
        <x:v>4076.4950077513713</x:v>
      </x:c>
      <x:c r="O677" s="13" t="n">
        <x:f>Arrivals!I677</x:f>
        <x:v>0.7045111969583134</x:v>
      </x:c>
      <x:c r="P677" s="14">
        <x:f t="shared" si="159"/>
        <x:v>4077.1995189483296</x:v>
      </x:c>
      <x:c r="Q677" s="14">
        <x:f t="shared" si="160"/>
        <x:v>24.724511196958247</x:v>
      </x:c>
      <x:c r="R677" s="14">
        <x:f t="shared" si="161"/>
        <x:v>0</x:v>
      </x:c>
      <x:c r="S677" s="14">
        <x:f t="shared" si="162"/>
        <x:v>0</x:v>
      </x:c>
      <x:c r="T677" s="14">
        <x:f t="shared" si="163"/>
        <x:v>0</x:v>
      </x:c>
      <x:c r="U677" s="14">
        <x:f t="shared" si="164"/>
        <x:v>0</x:v>
      </x:c>
      <x:c r="V677" t="str">
        <x:f>IF(MOD(C677-Settings!$B$32,Settings!$B$33)&lt;Settings!$B$30,"Up","Down")</x:f>
        <x:v>Up</x:v>
      </x:c>
      <x:c r="W677" s="15" t="n">
        <x:f>IF(OR(E677&gt;Settings!$B$30,Q677&gt;Settings!$B$37),0,1)</x:f>
        <x:v>1</x:v>
      </x:c>
      <x:c r="X677" s="15" t="n">
        <x:f>IF(AND(W677=1,Q677&lt;=Settings!$B$36),1,0)</x:f>
        <x:v>1</x:v>
      </x:c>
    </x:row>
    <x:row r="678">
      <x:c r="A678">
        <x:v>6</x:v>
      </x:c>
      <x:c r="B678">
        <x:v>73</x:v>
      </x:c>
      <x:c r="C678" s="13" t="n">
        <x:f>Arrivals!F678</x:f>
        <x:v>4215.901746326457</x:v>
      </x:c>
      <x:c r="D678" s="13" t="n">
        <x:f>Arrivals!K678</x:f>
        <x:v>300</x:v>
      </x:c>
      <x:c r="E678" s="14" t="n">
        <x:f>D678*8/Settings!$B$28+Settings!$B$29</x:f>
        <x:v>24.02</x:v>
      </x:c>
      <x:c r="F678" s="14">
        <x:f t="shared" si="154"/>
        <x:v>4215.9017463264572</x:v>
      </x:c>
      <x:c r="G678" s="14">
        <x:f t="shared" si="165"/>
        <x:v>4076.4950077513713</x:v>
      </x:c>
      <x:c r="H678" s="14">
        <x:f t="shared" si="155"/>
        <x:v>4215.9017463264572</x:v>
      </x:c>
      <x:c r="I678" s="14" t="n">
        <x:f>MOD(H678-Settings!$B$32,Settings!$B$33)</x:f>
        <x:v>615.9017463264572</x:v>
      </x:c>
      <x:c r="J678" s="14" t="n">
        <x:f>IF(I678&lt;Settings!$B$30,IF(Settings!$B$30-I678&gt;=E678,H678,H678+(Settings!$B$30-I678)+Settings!$B$31),H678+(Settings!$B$33-I678))</x:f>
        <x:v>4320</x:v>
      </x:c>
      <x:c r="K678" s="14">
        <x:f t="shared" si="156"/>
        <x:v>4344.0200000000004</x:v>
      </x:c>
      <x:c r="L678" s="14">
        <x:f t="shared" si="157"/>
        <x:v>4344.0200000000004</x:v>
      </x:c>
      <x:c r="M678" s="14">
        <x:f t="shared" si="166"/>
        <x:v>4077.1995189483296</x:v>
      </x:c>
      <x:c r="N678" s="14">
        <x:f t="shared" si="158"/>
        <x:v>4344.0200000000004</x:v>
      </x:c>
      <x:c r="O678" s="13" t="n">
        <x:f>Arrivals!I678</x:f>
        <x:v>0.6440793767799707</x:v>
      </x:c>
      <x:c r="P678" s="14">
        <x:f t="shared" si="159"/>
        <x:v>4344.6640793767801</x:v>
      </x:c>
      <x:c r="Q678" s="14">
        <x:f t="shared" si="160"/>
        <x:v>128.76233305032292</x:v>
      </x:c>
      <x:c r="R678" s="14">
        <x:f t="shared" si="161"/>
        <x:v>0</x:v>
      </x:c>
      <x:c r="S678" s="14">
        <x:f t="shared" si="162"/>
        <x:v>104.09825367354279</x:v>
      </x:c>
      <x:c r="T678" s="14">
        <x:f t="shared" si="163"/>
        <x:v>0</x:v>
      </x:c>
      <x:c r="U678" s="14">
        <x:f t="shared" si="164"/>
        <x:v>104.09825367354279</x:v>
      </x:c>
      <x:c r="V678" t="str">
        <x:f>IF(MOD(C678-Settings!$B$32,Settings!$B$33)&lt;Settings!$B$30,"Up","Down")</x:f>
        <x:v>Down</x:v>
      </x:c>
      <x:c r="W678" s="15" t="n">
        <x:f>IF(OR(E678&gt;Settings!$B$30,Q678&gt;Settings!$B$37),0,1)</x:f>
        <x:v>1</x:v>
      </x:c>
      <x:c r="X678" s="15" t="n">
        <x:f>IF(AND(W678=1,Q678&lt;=Settings!$B$36),1,0)</x:f>
        <x:v>0</x:v>
      </x:c>
    </x:row>
    <x:row r="679">
      <x:c r="A679">
        <x:v>6</x:v>
      </x:c>
      <x:c r="B679">
        <x:v>74</x:v>
      </x:c>
      <x:c r="C679" s="13" t="n">
        <x:f>Arrivals!F679</x:f>
        <x:v>4217.054356968731</x:v>
      </x:c>
      <x:c r="D679" s="13" t="n">
        <x:f>Arrivals!K679</x:f>
        <x:v>300</x:v>
      </x:c>
      <x:c r="E679" s="14" t="n">
        <x:f>D679*8/Settings!$B$28+Settings!$B$29</x:f>
        <x:v>24.02</x:v>
      </x:c>
      <x:c r="F679" s="14">
        <x:f t="shared" si="154"/>
        <x:v>4217.0543569687306</x:v>
      </x:c>
      <x:c r="G679" s="14">
        <x:f t="shared" si="165"/>
        <x:v>4344.0200000000004</x:v>
      </x:c>
      <x:c r="H679" s="14">
        <x:f t="shared" si="155"/>
        <x:v>4344.0200000000004</x:v>
      </x:c>
      <x:c r="I679" s="14" t="n">
        <x:f>MOD(H679-Settings!$B$32,Settings!$B$33)</x:f>
        <x:v>24.020000000000437</x:v>
      </x:c>
      <x:c r="J679" s="14" t="n">
        <x:f>IF(I679&lt;Settings!$B$30,IF(Settings!$B$30-I679&gt;=E679,H679,H679+(Settings!$B$30-I679)+Settings!$B$31),H679+(Settings!$B$33-I679))</x:f>
        <x:v>4344.02</x:v>
      </x:c>
      <x:c r="K679" s="14">
        <x:f t="shared" si="156"/>
        <x:v>4368.0400000000009</x:v>
      </x:c>
      <x:c r="L679" s="14">
        <x:f t="shared" si="157"/>
        <x:v>4368.0400000000009</x:v>
      </x:c>
      <x:c r="M679" s="14">
        <x:f t="shared" si="166"/>
        <x:v>4344.6640793767801</x:v>
      </x:c>
      <x:c r="N679" s="14">
        <x:f t="shared" si="158"/>
        <x:v>4368.0400000000009</x:v>
      </x:c>
      <x:c r="O679" s="13" t="n">
        <x:f>Arrivals!I679</x:f>
        <x:v>3.850199463205034</x:v>
      </x:c>
      <x:c r="P679" s="14">
        <x:f t="shared" si="159"/>
        <x:v>4371.890199463206</x:v>
      </x:c>
      <x:c r="Q679" s="14">
        <x:f t="shared" si="160"/>
        <x:v>154.8358424944754</x:v>
      </x:c>
      <x:c r="R679" s="14">
        <x:f t="shared" si="161"/>
        <x:v>126.96564303126979</x:v>
      </x:c>
      <x:c r="S679" s="14">
        <x:f t="shared" si="162"/>
        <x:v>0</x:v>
      </x:c>
      <x:c r="T679" s="14">
        <x:f t="shared" si="163"/>
        <x:v>0</x:v>
      </x:c>
      <x:c r="U679" s="14">
        <x:f t="shared" si="164"/>
        <x:v>126.96564303126979</x:v>
      </x:c>
      <x:c r="V679" t="str">
        <x:f>IF(MOD(C679-Settings!$B$32,Settings!$B$33)&lt;Settings!$B$30,"Up","Down")</x:f>
        <x:v>Down</x:v>
      </x:c>
      <x:c r="W679" s="15" t="n">
        <x:f>IF(OR(E679&gt;Settings!$B$30,Q679&gt;Settings!$B$37),0,1)</x:f>
        <x:v>1</x:v>
      </x:c>
      <x:c r="X679" s="15" t="n">
        <x:f>IF(AND(W679=1,Q679&lt;=Settings!$B$36),1,0)</x:f>
        <x:v>0</x:v>
      </x:c>
    </x:row>
    <x:row r="680">
      <x:c r="A680">
        <x:v>6</x:v>
      </x:c>
      <x:c r="B680">
        <x:v>75</x:v>
      </x:c>
      <x:c r="C680" s="13" t="n">
        <x:f>Arrivals!F680</x:f>
        <x:v>4309.020380875944</x:v>
      </x:c>
      <x:c r="D680" s="13" t="n">
        <x:f>Arrivals!K680</x:f>
        <x:v>300</x:v>
      </x:c>
      <x:c r="E680" s="14" t="n">
        <x:f>D680*8/Settings!$B$28+Settings!$B$29</x:f>
        <x:v>24.02</x:v>
      </x:c>
      <x:c r="F680" s="14">
        <x:f t="shared" si="154"/>
        <x:v>4309.0203808759443</x:v>
      </x:c>
      <x:c r="G680" s="14">
        <x:f t="shared" si="165"/>
        <x:v>4368.0400000000009</x:v>
      </x:c>
      <x:c r="H680" s="14">
        <x:f t="shared" si="155"/>
        <x:v>4368.0400000000009</x:v>
      </x:c>
      <x:c r="I680" s="14" t="n">
        <x:f>MOD(H680-Settings!$B$32,Settings!$B$33)</x:f>
        <x:v>48.04000000000087</x:v>
      </x:c>
      <x:c r="J680" s="14" t="n">
        <x:f>IF(I680&lt;Settings!$B$30,IF(Settings!$B$30-I680&gt;=E680,H680,H680+(Settings!$B$30-I680)+Settings!$B$31),H680+(Settings!$B$33-I680))</x:f>
        <x:v>4368.040000000001</x:v>
      </x:c>
      <x:c r="K680" s="14">
        <x:f t="shared" si="156"/>
        <x:v>4392.0600000000013</x:v>
      </x:c>
      <x:c r="L680" s="14">
        <x:f t="shared" si="157"/>
        <x:v>4392.0600000000013</x:v>
      </x:c>
      <x:c r="M680" s="14">
        <x:f t="shared" si="166"/>
        <x:v>4371.890199463206</x:v>
      </x:c>
      <x:c r="N680" s="14">
        <x:f t="shared" si="158"/>
        <x:v>4392.0600000000013</x:v>
      </x:c>
      <x:c r="O680" s="13" t="n">
        <x:f>Arrivals!I680</x:f>
        <x:v>0.45475797182267025</x:v>
      </x:c>
      <x:c r="P680" s="14">
        <x:f t="shared" si="159"/>
        <x:v>4392.5147579718241</x:v>
      </x:c>
      <x:c r="Q680" s="14">
        <x:f t="shared" si="160"/>
        <x:v>83.494377095879827</x:v>
      </x:c>
      <x:c r="R680" s="14">
        <x:f t="shared" si="161"/>
        <x:v>59.019619124056589</x:v>
      </x:c>
      <x:c r="S680" s="14">
        <x:f t="shared" si="162"/>
        <x:v>0</x:v>
      </x:c>
      <x:c r="T680" s="14">
        <x:f t="shared" si="163"/>
        <x:v>0</x:v>
      </x:c>
      <x:c r="U680" s="14">
        <x:f t="shared" si="164"/>
        <x:v>59.019619124056589</x:v>
      </x:c>
      <x:c r="V680" t="str">
        <x:f>IF(MOD(C680-Settings!$B$32,Settings!$B$33)&lt;Settings!$B$30,"Up","Down")</x:f>
        <x:v>Down</x:v>
      </x:c>
      <x:c r="W680" s="15" t="n">
        <x:f>IF(OR(E680&gt;Settings!$B$30,Q680&gt;Settings!$B$37),0,1)</x:f>
        <x:v>1</x:v>
      </x:c>
      <x:c r="X680" s="15" t="n">
        <x:f>IF(AND(W680=1,Q680&lt;=Settings!$B$36),1,0)</x:f>
        <x:v>1</x:v>
      </x:c>
    </x:row>
    <x:row r="681">
      <x:c r="A681">
        <x:v>6</x:v>
      </x:c>
      <x:c r="B681">
        <x:v>76</x:v>
      </x:c>
      <x:c r="C681" s="13" t="n">
        <x:f>Arrivals!F681</x:f>
        <x:v>4390.15512503715</x:v>
      </x:c>
      <x:c r="D681" s="13" t="n">
        <x:f>Arrivals!K681</x:f>
        <x:v>300</x:v>
      </x:c>
      <x:c r="E681" s="14" t="n">
        <x:f>D681*8/Settings!$B$28+Settings!$B$29</x:f>
        <x:v>24.02</x:v>
      </x:c>
      <x:c r="F681" s="14">
        <x:f t="shared" si="154"/>
        <x:v>4390.1551250371504</x:v>
      </x:c>
      <x:c r="G681" s="14">
        <x:f t="shared" si="165"/>
        <x:v>4392.0600000000013</x:v>
      </x:c>
      <x:c r="H681" s="14">
        <x:f t="shared" si="155"/>
        <x:v>4392.0600000000013</x:v>
      </x:c>
      <x:c r="I681" s="14" t="n">
        <x:f>MOD(H681-Settings!$B$32,Settings!$B$33)</x:f>
        <x:v>72.06000000000131</x:v>
      </x:c>
      <x:c r="J681" s="14" t="n">
        <x:f>IF(I681&lt;Settings!$B$30,IF(Settings!$B$30-I681&gt;=E681,H681,H681+(Settings!$B$30-I681)+Settings!$B$31),H681+(Settings!$B$33-I681))</x:f>
        <x:v>4392.060000000001</x:v>
      </x:c>
      <x:c r="K681" s="14">
        <x:f t="shared" si="156"/>
        <x:v>4416.0800000000017</x:v>
      </x:c>
      <x:c r="L681" s="14">
        <x:f t="shared" si="157"/>
        <x:v>4416.0800000000017</x:v>
      </x:c>
      <x:c r="M681" s="14">
        <x:f t="shared" si="166"/>
        <x:v>4392.5147579718241</x:v>
      </x:c>
      <x:c r="N681" s="14">
        <x:f t="shared" si="158"/>
        <x:v>4416.0800000000017</x:v>
      </x:c>
      <x:c r="O681" s="13" t="n">
        <x:f>Arrivals!I681</x:f>
        <x:v>0.7136039955949396</x:v>
      </x:c>
      <x:c r="P681" s="14">
        <x:f t="shared" si="159"/>
        <x:v>4416.7936039955966</x:v>
      </x:c>
      <x:c r="Q681" s="14">
        <x:f t="shared" si="160"/>
        <x:v>26.638478958446285</x:v>
      </x:c>
      <x:c r="R681" s="14">
        <x:f t="shared" si="161"/>
        <x:v>1.904874962850954</x:v>
      </x:c>
      <x:c r="S681" s="14">
        <x:f t="shared" si="162"/>
        <x:v>0</x:v>
      </x:c>
      <x:c r="T681" s="14">
        <x:f t="shared" si="163"/>
        <x:v>0</x:v>
      </x:c>
      <x:c r="U681" s="14">
        <x:f t="shared" si="164"/>
        <x:v>1.904874962850954</x:v>
      </x:c>
      <x:c r="V681" t="str">
        <x:f>IF(MOD(C681-Settings!$B$32,Settings!$B$33)&lt;Settings!$B$30,"Up","Down")</x:f>
        <x:v>Up</x:v>
      </x:c>
      <x:c r="W681" s="15" t="n">
        <x:f>IF(OR(E681&gt;Settings!$B$30,Q681&gt;Settings!$B$37),0,1)</x:f>
        <x:v>1</x:v>
      </x:c>
      <x:c r="X681" s="15" t="n">
        <x:f>IF(AND(W681=1,Q681&lt;=Settings!$B$36),1,0)</x:f>
        <x:v>1</x:v>
      </x:c>
    </x:row>
    <x:row r="682">
      <x:c r="A682">
        <x:v>6</x:v>
      </x:c>
      <x:c r="B682">
        <x:v>77</x:v>
      </x:c>
      <x:c r="C682" s="13" t="n">
        <x:f>Arrivals!F682</x:f>
        <x:v>4467.124621278777</x:v>
      </x:c>
      <x:c r="D682" s="13" t="n">
        <x:f>Arrivals!K682</x:f>
        <x:v>300</x:v>
      </x:c>
      <x:c r="E682" s="14" t="n">
        <x:f>D682*8/Settings!$B$28+Settings!$B$29</x:f>
        <x:v>24.02</x:v>
      </x:c>
      <x:c r="F682" s="14">
        <x:f t="shared" si="154"/>
        <x:v>4467.1246212787773</x:v>
      </x:c>
      <x:c r="G682" s="14">
        <x:f t="shared" si="165"/>
        <x:v>4416.0800000000017</x:v>
      </x:c>
      <x:c r="H682" s="14">
        <x:f t="shared" si="155"/>
        <x:v>4467.1246212787773</x:v>
      </x:c>
      <x:c r="I682" s="14" t="n">
        <x:f>MOD(H682-Settings!$B$32,Settings!$B$33)</x:f>
        <x:v>147.12462127877734</x:v>
      </x:c>
      <x:c r="J682" s="14" t="n">
        <x:f>IF(I682&lt;Settings!$B$30,IF(Settings!$B$30-I682&gt;=E682,H682,H682+(Settings!$B$30-I682)+Settings!$B$31),H682+(Settings!$B$33-I682))</x:f>
        <x:v>4467.124621278777</x:v>
      </x:c>
      <x:c r="K682" s="14">
        <x:f t="shared" si="156"/>
        <x:v>4491.1446212787778</x:v>
      </x:c>
      <x:c r="L682" s="14">
        <x:f t="shared" si="157"/>
        <x:v>4491.1446212787778</x:v>
      </x:c>
      <x:c r="M682" s="14">
        <x:f t="shared" si="166"/>
        <x:v>4416.7936039955966</x:v>
      </x:c>
      <x:c r="N682" s="14">
        <x:f t="shared" si="158"/>
        <x:v>4491.1446212787778</x:v>
      </x:c>
      <x:c r="O682" s="13" t="n">
        <x:f>Arrivals!I682</x:f>
        <x:v>0.6416382875625597</x:v>
      </x:c>
      <x:c r="P682" s="14">
        <x:f t="shared" si="159"/>
        <x:v>4491.78625956634</x:v>
      </x:c>
      <x:c r="Q682" s="14">
        <x:f t="shared" si="160"/>
        <x:v>24.66163828756271</x:v>
      </x:c>
      <x:c r="R682" s="14">
        <x:f t="shared" si="161"/>
        <x:v>0</x:v>
      </x:c>
      <x:c r="S682" s="14">
        <x:f t="shared" si="162"/>
        <x:v>0</x:v>
      </x:c>
      <x:c r="T682" s="14">
        <x:f t="shared" si="163"/>
        <x:v>0</x:v>
      </x:c>
      <x:c r="U682" s="14">
        <x:f t="shared" si="164"/>
        <x:v>0</x:v>
      </x:c>
      <x:c r="V682" t="str">
        <x:f>IF(MOD(C682-Settings!$B$32,Settings!$B$33)&lt;Settings!$B$30,"Up","Down")</x:f>
        <x:v>Up</x:v>
      </x:c>
      <x:c r="W682" s="15" t="n">
        <x:f>IF(OR(E682&gt;Settings!$B$30,Q682&gt;Settings!$B$37),0,1)</x:f>
        <x:v>1</x:v>
      </x:c>
      <x:c r="X682" s="15" t="n">
        <x:f>IF(AND(W682=1,Q682&lt;=Settings!$B$36),1,0)</x:f>
        <x:v>1</x:v>
      </x:c>
    </x:row>
    <x:row r="683">
      <x:c r="A683">
        <x:v>6</x:v>
      </x:c>
      <x:c r="B683">
        <x:v>78</x:v>
      </x:c>
      <x:c r="C683" s="13" t="n">
        <x:f>Arrivals!F683</x:f>
        <x:v>4481.2162459196725</x:v>
      </x:c>
      <x:c r="D683" s="13" t="n">
        <x:f>Arrivals!K683</x:f>
        <x:v>300</x:v>
      </x:c>
      <x:c r="E683" s="14" t="n">
        <x:f>D683*8/Settings!$B$28+Settings!$B$29</x:f>
        <x:v>24.02</x:v>
      </x:c>
      <x:c r="F683" s="14">
        <x:f t="shared" si="154"/>
        <x:v>4481.2162459196725</x:v>
      </x:c>
      <x:c r="G683" s="14">
        <x:f t="shared" si="165"/>
        <x:v>4491.1446212787778</x:v>
      </x:c>
      <x:c r="H683" s="14">
        <x:f t="shared" si="155"/>
        <x:v>4491.1446212787778</x:v>
      </x:c>
      <x:c r="I683" s="14" t="n">
        <x:f>MOD(H683-Settings!$B$32,Settings!$B$33)</x:f>
        <x:v>171.14462127877778</x:v>
      </x:c>
      <x:c r="J683" s="14" t="n">
        <x:f>IF(I683&lt;Settings!$B$30,IF(Settings!$B$30-I683&gt;=E683,H683,H683+(Settings!$B$30-I683)+Settings!$B$31),H683+(Settings!$B$33-I683))</x:f>
        <x:v>4491.144621278778</x:v>
      </x:c>
      <x:c r="K683" s="14">
        <x:f t="shared" si="156"/>
        <x:v>4515.1646212787782</x:v>
      </x:c>
      <x:c r="L683" s="14">
        <x:f t="shared" si="157"/>
        <x:v>4515.1646212787782</x:v>
      </x:c>
      <x:c r="M683" s="14">
        <x:f t="shared" si="166"/>
        <x:v>4491.78625956634</x:v>
      </x:c>
      <x:c r="N683" s="14">
        <x:f t="shared" si="158"/>
        <x:v>4515.1646212787782</x:v>
      </x:c>
      <x:c r="O683" s="13" t="n">
        <x:f>Arrivals!I683</x:f>
        <x:v>8.617296817435967</x:v>
      </x:c>
      <x:c r="P683" s="14">
        <x:f t="shared" si="159"/>
        <x:v>4523.7819180962142</x:v>
      </x:c>
      <x:c r="Q683" s="14">
        <x:f t="shared" si="160"/>
        <x:v>42.565672176541739</x:v>
      </x:c>
      <x:c r="R683" s="14">
        <x:f t="shared" si="161"/>
        <x:v>9.9283753591053028</x:v>
      </x:c>
      <x:c r="S683" s="14">
        <x:f t="shared" si="162"/>
        <x:v>0</x:v>
      </x:c>
      <x:c r="T683" s="14">
        <x:f t="shared" si="163"/>
        <x:v>0</x:v>
      </x:c>
      <x:c r="U683" s="14">
        <x:f t="shared" si="164"/>
        <x:v>9.9283753591053028</x:v>
      </x:c>
      <x:c r="V683" t="str">
        <x:f>IF(MOD(C683-Settings!$B$32,Settings!$B$33)&lt;Settings!$B$30,"Up","Down")</x:f>
        <x:v>Up</x:v>
      </x:c>
      <x:c r="W683" s="15" t="n">
        <x:f>IF(OR(E683&gt;Settings!$B$30,Q683&gt;Settings!$B$37),0,1)</x:f>
        <x:v>1</x:v>
      </x:c>
      <x:c r="X683" s="15" t="n">
        <x:f>IF(AND(W683=1,Q683&lt;=Settings!$B$36),1,0)</x:f>
        <x:v>1</x:v>
      </x:c>
    </x:row>
    <x:row r="684">
      <x:c r="A684">
        <x:v>6</x:v>
      </x:c>
      <x:c r="B684">
        <x:v>79</x:v>
      </x:c>
      <x:c r="C684" s="13" t="n">
        <x:f>Arrivals!F684</x:f>
        <x:v>4482.481097551796</x:v>
      </x:c>
      <x:c r="D684" s="13" t="n">
        <x:f>Arrivals!K684</x:f>
        <x:v>300</x:v>
      </x:c>
      <x:c r="E684" s="14" t="n">
        <x:f>D684*8/Settings!$B$28+Settings!$B$29</x:f>
        <x:v>24.02</x:v>
      </x:c>
      <x:c r="F684" s="14">
        <x:f t="shared" si="154"/>
        <x:v>4482.4810975517958</x:v>
      </x:c>
      <x:c r="G684" s="14">
        <x:f t="shared" si="165"/>
        <x:v>4515.1646212787782</x:v>
      </x:c>
      <x:c r="H684" s="14">
        <x:f t="shared" si="155"/>
        <x:v>4515.1646212787782</x:v>
      </x:c>
      <x:c r="I684" s="14" t="n">
        <x:f>MOD(H684-Settings!$B$32,Settings!$B$33)</x:f>
        <x:v>195.1646212787782</x:v>
      </x:c>
      <x:c r="J684" s="14" t="n">
        <x:f>IF(I684&lt;Settings!$B$30,IF(Settings!$B$30-I684&gt;=E684,H684,H684+(Settings!$B$30-I684)+Settings!$B$31),H684+(Settings!$B$33-I684))</x:f>
        <x:v>4515.164621278778</x:v>
      </x:c>
      <x:c r="K684" s="14">
        <x:f t="shared" si="156"/>
        <x:v>4539.1846212787786</x:v>
      </x:c>
      <x:c r="L684" s="14">
        <x:f t="shared" si="157"/>
        <x:v>4539.1846212787786</x:v>
      </x:c>
      <x:c r="M684" s="14">
        <x:f t="shared" si="166"/>
        <x:v>4523.7819180962142</x:v>
      </x:c>
      <x:c r="N684" s="14">
        <x:f t="shared" si="158"/>
        <x:v>4539.1846212787786</x:v>
      </x:c>
      <x:c r="O684" s="13" t="n">
        <x:f>Arrivals!I684</x:f>
        <x:v>4.7918400192848365</x:v>
      </x:c>
      <x:c r="P684" s="14">
        <x:f t="shared" si="159"/>
        <x:v>4543.9764612980634</x:v>
      </x:c>
      <x:c r="Q684" s="14">
        <x:f t="shared" si="160"/>
        <x:v>61.495363746267685</x:v>
      </x:c>
      <x:c r="R684" s="14">
        <x:f t="shared" si="161"/>
        <x:v>32.683523726982457</x:v>
      </x:c>
      <x:c r="S684" s="14">
        <x:f t="shared" si="162"/>
        <x:v>0</x:v>
      </x:c>
      <x:c r="T684" s="14">
        <x:f t="shared" si="163"/>
        <x:v>0</x:v>
      </x:c>
      <x:c r="U684" s="14">
        <x:f t="shared" si="164"/>
        <x:v>32.683523726982457</x:v>
      </x:c>
      <x:c r="V684" t="str">
        <x:f>IF(MOD(C684-Settings!$B$32,Settings!$B$33)&lt;Settings!$B$30,"Up","Down")</x:f>
        <x:v>Up</x:v>
      </x:c>
      <x:c r="W684" s="15" t="n">
        <x:f>IF(OR(E684&gt;Settings!$B$30,Q684&gt;Settings!$B$37),0,1)</x:f>
        <x:v>1</x:v>
      </x:c>
      <x:c r="X684" s="15" t="n">
        <x:f>IF(AND(W684=1,Q684&lt;=Settings!$B$36),1,0)</x:f>
        <x:v>1</x:v>
      </x:c>
    </x:row>
    <x:row r="685">
      <x:c r="A685">
        <x:v>6</x:v>
      </x:c>
      <x:c r="B685">
        <x:v>80</x:v>
      </x:c>
      <x:c r="C685" s="13" t="n">
        <x:f>Arrivals!F685</x:f>
        <x:v>4537.098095050445</x:v>
      </x:c>
      <x:c r="D685" s="13" t="n">
        <x:f>Arrivals!K685</x:f>
        <x:v>300</x:v>
      </x:c>
      <x:c r="E685" s="14" t="n">
        <x:f>D685*8/Settings!$B$28+Settings!$B$29</x:f>
        <x:v>24.02</x:v>
      </x:c>
      <x:c r="F685" s="14">
        <x:f t="shared" si="154"/>
        <x:v>4537.0980950504454</x:v>
      </x:c>
      <x:c r="G685" s="14">
        <x:f t="shared" si="165"/>
        <x:v>4539.1846212787786</x:v>
      </x:c>
      <x:c r="H685" s="14">
        <x:f t="shared" si="155"/>
        <x:v>4539.1846212787786</x:v>
      </x:c>
      <x:c r="I685" s="14" t="n">
        <x:f>MOD(H685-Settings!$B$32,Settings!$B$33)</x:f>
        <x:v>219.18462127877865</x:v>
      </x:c>
      <x:c r="J685" s="14" t="n">
        <x:f>IF(I685&lt;Settings!$B$30,IF(Settings!$B$30-I685&gt;=E685,H685,H685+(Settings!$B$30-I685)+Settings!$B$31),H685+(Settings!$B$33-I685))</x:f>
        <x:v>4539.184621278779</x:v>
      </x:c>
      <x:c r="K685" s="14">
        <x:f t="shared" si="156"/>
        <x:v>4563.2046212787791</x:v>
      </x:c>
      <x:c r="L685" s="14">
        <x:f t="shared" si="157"/>
        <x:v>4563.2046212787791</x:v>
      </x:c>
      <x:c r="M685" s="14">
        <x:f t="shared" si="166"/>
        <x:v>4543.9764612980634</x:v>
      </x:c>
      <x:c r="N685" s="14">
        <x:f t="shared" si="158"/>
        <x:v>4563.2046212787791</x:v>
      </x:c>
      <x:c r="O685" s="13" t="n">
        <x:f>Arrivals!I685</x:f>
        <x:v>2.7054374020947365</x:v>
      </x:c>
      <x:c r="P685" s="14">
        <x:f t="shared" si="159"/>
        <x:v>4565.9100586808736</x:v>
      </x:c>
      <x:c r="Q685" s="14">
        <x:f t="shared" si="160"/>
        <x:v>28.811963630428181</x:v>
      </x:c>
      <x:c r="R685" s="14">
        <x:f t="shared" si="161"/>
        <x:v>2.0865262283332413</x:v>
      </x:c>
      <x:c r="S685" s="14">
        <x:f t="shared" si="162"/>
        <x:v>0</x:v>
      </x:c>
      <x:c r="T685" s="14">
        <x:f t="shared" si="163"/>
        <x:v>0</x:v>
      </x:c>
      <x:c r="U685" s="14">
        <x:f t="shared" si="164"/>
        <x:v>2.0865262283332413</x:v>
      </x:c>
      <x:c r="V685" t="str">
        <x:f>IF(MOD(C685-Settings!$B$32,Settings!$B$33)&lt;Settings!$B$30,"Up","Down")</x:f>
        <x:v>Up</x:v>
      </x:c>
      <x:c r="W685" s="15" t="n">
        <x:f>IF(OR(E685&gt;Settings!$B$30,Q685&gt;Settings!$B$37),0,1)</x:f>
        <x:v>1</x:v>
      </x:c>
      <x:c r="X685" s="15" t="n">
        <x:f>IF(AND(W685=1,Q685&lt;=Settings!$B$36),1,0)</x:f>
        <x:v>1</x:v>
      </x:c>
    </x:row>
    <x:row r="686">
      <x:c r="A686">
        <x:v>6</x:v>
      </x:c>
      <x:c r="B686">
        <x:v>81</x:v>
      </x:c>
      <x:c r="C686" s="13" t="n">
        <x:f>Arrivals!F686</x:f>
        <x:v>4607.684773970893</x:v>
      </x:c>
      <x:c r="D686" s="13" t="n">
        <x:f>Arrivals!K686</x:f>
        <x:v>300</x:v>
      </x:c>
      <x:c r="E686" s="14" t="n">
        <x:f>D686*8/Settings!$B$28+Settings!$B$29</x:f>
        <x:v>24.02</x:v>
      </x:c>
      <x:c r="F686" s="14">
        <x:f t="shared" si="154"/>
        <x:v>4607.6847739708928</x:v>
      </x:c>
      <x:c r="G686" s="14">
        <x:f t="shared" si="165"/>
        <x:v>4563.2046212787791</x:v>
      </x:c>
      <x:c r="H686" s="14">
        <x:f t="shared" si="155"/>
        <x:v>4607.6847739708928</x:v>
      </x:c>
      <x:c r="I686" s="14" t="n">
        <x:f>MOD(H686-Settings!$B$32,Settings!$B$33)</x:f>
        <x:v>287.6847739708928</x:v>
      </x:c>
      <x:c r="J686" s="14" t="n">
        <x:f>IF(I686&lt;Settings!$B$30,IF(Settings!$B$30-I686&gt;=E686,H686,H686+(Settings!$B$30-I686)+Settings!$B$31),H686+(Settings!$B$33-I686))</x:f>
        <x:v>4607.684773970893</x:v>
      </x:c>
      <x:c r="K686" s="14">
        <x:f t="shared" si="156"/>
        <x:v>4631.7047739708933</x:v>
      </x:c>
      <x:c r="L686" s="14">
        <x:f t="shared" si="157"/>
        <x:v>4631.7047739708933</x:v>
      </x:c>
      <x:c r="M686" s="14">
        <x:f t="shared" si="166"/>
        <x:v>4565.9100586808736</x:v>
      </x:c>
      <x:c r="N686" s="14">
        <x:f t="shared" si="158"/>
        <x:v>4631.7047739708933</x:v>
      </x:c>
      <x:c r="O686" s="13" t="n">
        <x:f>Arrivals!I686</x:f>
        <x:v>1.0591518414331276</x:v>
      </x:c>
      <x:c r="P686" s="14">
        <x:f t="shared" si="159"/>
        <x:v>4632.7639258123263</x:v>
      </x:c>
      <x:c r="Q686" s="14">
        <x:f t="shared" si="160"/>
        <x:v>25.079151841433486</x:v>
      </x:c>
      <x:c r="R686" s="14">
        <x:f t="shared" si="161"/>
        <x:v>0</x:v>
      </x:c>
      <x:c r="S686" s="14">
        <x:f t="shared" si="162"/>
        <x:v>0</x:v>
      </x:c>
      <x:c r="T686" s="14">
        <x:f t="shared" si="163"/>
        <x:v>0</x:v>
      </x:c>
      <x:c r="U686" s="14">
        <x:f t="shared" si="164"/>
        <x:v>0</x:v>
      </x:c>
      <x:c r="V686" t="str">
        <x:f>IF(MOD(C686-Settings!$B$32,Settings!$B$33)&lt;Settings!$B$30,"Up","Down")</x:f>
        <x:v>Up</x:v>
      </x:c>
      <x:c r="W686" s="15" t="n">
        <x:f>IF(OR(E686&gt;Settings!$B$30,Q686&gt;Settings!$B$37),0,1)</x:f>
        <x:v>1</x:v>
      </x:c>
      <x:c r="X686" s="15" t="n">
        <x:f>IF(AND(W686=1,Q686&lt;=Settings!$B$36),1,0)</x:f>
        <x:v>1</x:v>
      </x:c>
    </x:row>
    <x:row r="687">
      <x:c r="A687">
        <x:v>6</x:v>
      </x:c>
      <x:c r="B687">
        <x:v>82</x:v>
      </x:c>
      <x:c r="C687" s="13" t="n">
        <x:f>Arrivals!F687</x:f>
        <x:v>4619.0226816814165</x:v>
      </x:c>
      <x:c r="D687" s="13" t="n">
        <x:f>Arrivals!K687</x:f>
        <x:v>300</x:v>
      </x:c>
      <x:c r="E687" s="14" t="n">
        <x:f>D687*8/Settings!$B$28+Settings!$B$29</x:f>
        <x:v>24.02</x:v>
      </x:c>
      <x:c r="F687" s="14">
        <x:f t="shared" si="154"/>
        <x:v>4619.0226816814165</x:v>
      </x:c>
      <x:c r="G687" s="14">
        <x:f t="shared" si="165"/>
        <x:v>4631.7047739708933</x:v>
      </x:c>
      <x:c r="H687" s="14">
        <x:f t="shared" si="155"/>
        <x:v>4631.7047739708933</x:v>
      </x:c>
      <x:c r="I687" s="14" t="n">
        <x:f>MOD(H687-Settings!$B$32,Settings!$B$33)</x:f>
        <x:v>311.70477397089326</x:v>
      </x:c>
      <x:c r="J687" s="14" t="n">
        <x:f>IF(I687&lt;Settings!$B$30,IF(Settings!$B$30-I687&gt;=E687,H687,H687+(Settings!$B$30-I687)+Settings!$B$31),H687+(Settings!$B$33-I687))</x:f>
        <x:v>4631.704773970893</x:v>
      </x:c>
      <x:c r="K687" s="14">
        <x:f t="shared" si="156"/>
        <x:v>4655.7247739708937</x:v>
      </x:c>
      <x:c r="L687" s="14">
        <x:f t="shared" si="157"/>
        <x:v>4655.7247739708937</x:v>
      </x:c>
      <x:c r="M687" s="14">
        <x:f t="shared" si="166"/>
        <x:v>4632.7639258123263</x:v>
      </x:c>
      <x:c r="N687" s="14">
        <x:f t="shared" si="158"/>
        <x:v>4655.7247739708937</x:v>
      </x:c>
      <x:c r="O687" s="13" t="n">
        <x:f>Arrivals!I687</x:f>
        <x:v>7.2115678852628315</x:v>
      </x:c>
      <x:c r="P687" s="14">
        <x:f t="shared" si="159"/>
        <x:v>4662.9363418561561</x:v>
      </x:c>
      <x:c r="Q687" s="14">
        <x:f t="shared" si="160"/>
        <x:v>43.913660174739562</x:v>
      </x:c>
      <x:c r="R687" s="14">
        <x:f t="shared" si="161"/>
        <x:v>12.682092289476714</x:v>
      </x:c>
      <x:c r="S687" s="14">
        <x:f t="shared" si="162"/>
        <x:v>0</x:v>
      </x:c>
      <x:c r="T687" s="14">
        <x:f t="shared" si="163"/>
        <x:v>0</x:v>
      </x:c>
      <x:c r="U687" s="14">
        <x:f t="shared" si="164"/>
        <x:v>12.682092289476714</x:v>
      </x:c>
      <x:c r="V687" t="str">
        <x:f>IF(MOD(C687-Settings!$B$32,Settings!$B$33)&lt;Settings!$B$30,"Up","Down")</x:f>
        <x:v>Up</x:v>
      </x:c>
      <x:c r="W687" s="15" t="n">
        <x:f>IF(OR(E687&gt;Settings!$B$30,Q687&gt;Settings!$B$37),0,1)</x:f>
        <x:v>1</x:v>
      </x:c>
      <x:c r="X687" s="15" t="n">
        <x:f>IF(AND(W687=1,Q687&lt;=Settings!$B$36),1,0)</x:f>
        <x:v>1</x:v>
      </x:c>
    </x:row>
    <x:row r="688">
      <x:c r="A688">
        <x:v>6</x:v>
      </x:c>
      <x:c r="B688">
        <x:v>83</x:v>
      </x:c>
      <x:c r="C688" s="13" t="n">
        <x:f>Arrivals!F688</x:f>
        <x:v>4761.545024042199</x:v>
      </x:c>
      <x:c r="D688" s="13" t="n">
        <x:f>Arrivals!K688</x:f>
        <x:v>300</x:v>
      </x:c>
      <x:c r="E688" s="14" t="n">
        <x:f>D688*8/Settings!$B$28+Settings!$B$29</x:f>
        <x:v>24.02</x:v>
      </x:c>
      <x:c r="F688" s="14">
        <x:f t="shared" si="154"/>
        <x:v>4761.5450240421987</x:v>
      </x:c>
      <x:c r="G688" s="14">
        <x:f t="shared" si="165"/>
        <x:v>4655.7247739708937</x:v>
      </x:c>
      <x:c r="H688" s="14">
        <x:f t="shared" si="155"/>
        <x:v>4761.5450240421987</x:v>
      </x:c>
      <x:c r="I688" s="14" t="n">
        <x:f>MOD(H688-Settings!$B$32,Settings!$B$33)</x:f>
        <x:v>441.54502404219875</x:v>
      </x:c>
      <x:c r="J688" s="14" t="n">
        <x:f>IF(I688&lt;Settings!$B$30,IF(Settings!$B$30-I688&gt;=E688,H688,H688+(Settings!$B$30-I688)+Settings!$B$31),H688+(Settings!$B$33-I688))</x:f>
        <x:v>4761.545024042199</x:v>
      </x:c>
      <x:c r="K688" s="14">
        <x:f t="shared" si="156"/>
        <x:v>4785.5650240421992</x:v>
      </x:c>
      <x:c r="L688" s="14">
        <x:f t="shared" si="157"/>
        <x:v>4785.5650240421992</x:v>
      </x:c>
      <x:c r="M688" s="14">
        <x:f t="shared" si="166"/>
        <x:v>4662.9363418561561</x:v>
      </x:c>
      <x:c r="N688" s="14">
        <x:f t="shared" si="158"/>
        <x:v>4785.5650240421992</x:v>
      </x:c>
      <x:c r="O688" s="13" t="n">
        <x:f>Arrivals!I688</x:f>
        <x:v>7.441647915558352</x:v>
      </x:c>
      <x:c r="P688" s="14">
        <x:f t="shared" si="159"/>
        <x:v>4793.0066719577571</x:v>
      </x:c>
      <x:c r="Q688" s="14">
        <x:f t="shared" si="160"/>
        <x:v>31.461647915558387</x:v>
      </x:c>
      <x:c r="R688" s="14">
        <x:f t="shared" si="161"/>
        <x:v>0</x:v>
      </x:c>
      <x:c r="S688" s="14">
        <x:f t="shared" si="162"/>
        <x:v>0</x:v>
      </x:c>
      <x:c r="T688" s="14">
        <x:f t="shared" si="163"/>
        <x:v>0</x:v>
      </x:c>
      <x:c r="U688" s="14">
        <x:f t="shared" si="164"/>
        <x:v>0</x:v>
      </x:c>
      <x:c r="V688" t="str">
        <x:f>IF(MOD(C688-Settings!$B$32,Settings!$B$33)&lt;Settings!$B$30,"Up","Down")</x:f>
        <x:v>Up</x:v>
      </x:c>
      <x:c r="W688" s="15" t="n">
        <x:f>IF(OR(E688&gt;Settings!$B$30,Q688&gt;Settings!$B$37),0,1)</x:f>
        <x:v>1</x:v>
      </x:c>
      <x:c r="X688" s="15" t="n">
        <x:f>IF(AND(W688=1,Q688&lt;=Settings!$B$36),1,0)</x:f>
        <x:v>1</x:v>
      </x:c>
    </x:row>
    <x:row r="689">
      <x:c r="A689">
        <x:v>6</x:v>
      </x:c>
      <x:c r="B689">
        <x:v>84</x:v>
      </x:c>
      <x:c r="C689" s="13" t="n">
        <x:f>Arrivals!F689</x:f>
        <x:v>4781.883515328234</x:v>
      </x:c>
      <x:c r="D689" s="13" t="n">
        <x:f>Arrivals!K689</x:f>
        <x:v>300</x:v>
      </x:c>
      <x:c r="E689" s="14" t="n">
        <x:f>D689*8/Settings!$B$28+Settings!$B$29</x:f>
        <x:v>24.02</x:v>
      </x:c>
      <x:c r="F689" s="14">
        <x:f t="shared" si="154"/>
        <x:v>4781.8835153282344</x:v>
      </x:c>
      <x:c r="G689" s="14">
        <x:f t="shared" si="165"/>
        <x:v>4785.5650240421992</x:v>
      </x:c>
      <x:c r="H689" s="14">
        <x:f t="shared" si="155"/>
        <x:v>4785.5650240421992</x:v>
      </x:c>
      <x:c r="I689" s="14" t="n">
        <x:f>MOD(H689-Settings!$B$32,Settings!$B$33)</x:f>
        <x:v>465.5650240421992</x:v>
      </x:c>
      <x:c r="J689" s="14" t="n">
        <x:f>IF(I689&lt;Settings!$B$30,IF(Settings!$B$30-I689&gt;=E689,H689,H689+(Settings!$B$30-I689)+Settings!$B$31),H689+(Settings!$B$33-I689))</x:f>
        <x:v>4785.565024042199</x:v>
      </x:c>
      <x:c r="K689" s="14">
        <x:f t="shared" si="156"/>
        <x:v>4809.5850240421996</x:v>
      </x:c>
      <x:c r="L689" s="14">
        <x:f t="shared" si="157"/>
        <x:v>4809.5850240421996</x:v>
      </x:c>
      <x:c r="M689" s="14">
        <x:f t="shared" si="166"/>
        <x:v>4793.0066719577571</x:v>
      </x:c>
      <x:c r="N689" s="14">
        <x:f t="shared" si="158"/>
        <x:v>4809.5850240421996</x:v>
      </x:c>
      <x:c r="O689" s="13" t="n">
        <x:f>Arrivals!I689</x:f>
        <x:v>4.656147916191451</x:v>
      </x:c>
      <x:c r="P689" s="14">
        <x:f t="shared" si="159"/>
        <x:v>4814.2411719583906</x:v>
      </x:c>
      <x:c r="Q689" s="14">
        <x:f t="shared" si="160"/>
        <x:v>32.357656630156271</x:v>
      </x:c>
      <x:c r="R689" s="14">
        <x:f t="shared" si="161"/>
        <x:v>3.6815087139648313</x:v>
      </x:c>
      <x:c r="S689" s="14">
        <x:f t="shared" si="162"/>
        <x:v>0</x:v>
      </x:c>
      <x:c r="T689" s="14">
        <x:f t="shared" si="163"/>
        <x:v>0</x:v>
      </x:c>
      <x:c r="U689" s="14">
        <x:f t="shared" si="164"/>
        <x:v>3.6815087139648313</x:v>
      </x:c>
      <x:c r="V689" t="str">
        <x:f>IF(MOD(C689-Settings!$B$32,Settings!$B$33)&lt;Settings!$B$30,"Up","Down")</x:f>
        <x:v>Up</x:v>
      </x:c>
      <x:c r="W689" s="15" t="n">
        <x:f>IF(OR(E689&gt;Settings!$B$30,Q689&gt;Settings!$B$37),0,1)</x:f>
        <x:v>1</x:v>
      </x:c>
      <x:c r="X689" s="15" t="n">
        <x:f>IF(AND(W689=1,Q689&lt;=Settings!$B$36),1,0)</x:f>
        <x:v>1</x:v>
      </x:c>
    </x:row>
    <x:row r="690">
      <x:c r="A690">
        <x:v>6</x:v>
      </x:c>
      <x:c r="B690">
        <x:v>85</x:v>
      </x:c>
      <x:c r="C690" s="13" t="n">
        <x:f>Arrivals!F690</x:f>
        <x:v>4782.266813549356</x:v>
      </x:c>
      <x:c r="D690" s="13" t="n">
        <x:f>Arrivals!K690</x:f>
        <x:v>300</x:v>
      </x:c>
      <x:c r="E690" s="14" t="n">
        <x:f>D690*8/Settings!$B$28+Settings!$B$29</x:f>
        <x:v>24.02</x:v>
      </x:c>
      <x:c r="F690" s="14">
        <x:f t="shared" si="154"/>
        <x:v>4782.2668135493559</x:v>
      </x:c>
      <x:c r="G690" s="14">
        <x:f t="shared" si="165"/>
        <x:v>4809.5850240421996</x:v>
      </x:c>
      <x:c r="H690" s="14">
        <x:f t="shared" si="155"/>
        <x:v>4809.5850240421996</x:v>
      </x:c>
      <x:c r="I690" s="14" t="n">
        <x:f>MOD(H690-Settings!$B$32,Settings!$B$33)</x:f>
        <x:v>489.5850240421996</x:v>
      </x:c>
      <x:c r="J690" s="14" t="n">
        <x:f>IF(I690&lt;Settings!$B$30,IF(Settings!$B$30-I690&gt;=E690,H690,H690+(Settings!$B$30-I690)+Settings!$B$31),H690+(Settings!$B$33-I690))</x:f>
        <x:v>4809.5850240422</x:v>
      </x:c>
      <x:c r="K690" s="14">
        <x:f t="shared" si="156"/>
        <x:v>4833.6050240422001</x:v>
      </x:c>
      <x:c r="L690" s="14">
        <x:f t="shared" si="157"/>
        <x:v>4833.6050240422001</x:v>
      </x:c>
      <x:c r="M690" s="14">
        <x:f t="shared" si="166"/>
        <x:v>4814.2411719583906</x:v>
      </x:c>
      <x:c r="N690" s="14">
        <x:f t="shared" si="158"/>
        <x:v>4833.6050240422001</x:v>
      </x:c>
      <x:c r="O690" s="13" t="n">
        <x:f>Arrivals!I690</x:f>
        <x:v>2.5002002324430923</x:v>
      </x:c>
      <x:c r="P690" s="14">
        <x:f t="shared" si="159"/>
        <x:v>4836.1052242746428</x:v>
      </x:c>
      <x:c r="Q690" s="14">
        <x:f t="shared" si="160"/>
        <x:v>53.838410725286849</x:v>
      </x:c>
      <x:c r="R690" s="14">
        <x:f t="shared" si="161"/>
        <x:v>27.318210492843718</x:v>
      </x:c>
      <x:c r="S690" s="14">
        <x:f t="shared" si="162"/>
        <x:v>0</x:v>
      </x:c>
      <x:c r="T690" s="14">
        <x:f t="shared" si="163"/>
        <x:v>0</x:v>
      </x:c>
      <x:c r="U690" s="14">
        <x:f t="shared" si="164"/>
        <x:v>27.318210492843718</x:v>
      </x:c>
      <x:c r="V690" t="str">
        <x:f>IF(MOD(C690-Settings!$B$32,Settings!$B$33)&lt;Settings!$B$30,"Up","Down")</x:f>
        <x:v>Up</x:v>
      </x:c>
      <x:c r="W690" s="15" t="n">
        <x:f>IF(OR(E690&gt;Settings!$B$30,Q690&gt;Settings!$B$37),0,1)</x:f>
        <x:v>1</x:v>
      </x:c>
      <x:c r="X690" s="15" t="n">
        <x:f>IF(AND(W690=1,Q690&lt;=Settings!$B$36),1,0)</x:f>
        <x:v>1</x:v>
      </x:c>
    </x:row>
    <x:row r="691">
      <x:c r="A691">
        <x:v>6</x:v>
      </x:c>
      <x:c r="B691">
        <x:v>86</x:v>
      </x:c>
      <x:c r="C691" s="13" t="n">
        <x:f>Arrivals!F691</x:f>
        <x:v>4783.8473761443665</x:v>
      </x:c>
      <x:c r="D691" s="13" t="n">
        <x:f>Arrivals!K691</x:f>
        <x:v>300</x:v>
      </x:c>
      <x:c r="E691" s="14" t="n">
        <x:f>D691*8/Settings!$B$28+Settings!$B$29</x:f>
        <x:v>24.02</x:v>
      </x:c>
      <x:c r="F691" s="14">
        <x:f t="shared" si="154"/>
        <x:v>4783.8473761443665</x:v>
      </x:c>
      <x:c r="G691" s="14">
        <x:f t="shared" si="165"/>
        <x:v>4833.6050240422001</x:v>
      </x:c>
      <x:c r="H691" s="14">
        <x:f t="shared" si="155"/>
        <x:v>4833.6050240422001</x:v>
      </x:c>
      <x:c r="I691" s="14" t="n">
        <x:f>MOD(H691-Settings!$B$32,Settings!$B$33)</x:f>
        <x:v>513.6050240422001</x:v>
      </x:c>
      <x:c r="J691" s="14" t="n">
        <x:f>IF(I691&lt;Settings!$B$30,IF(Settings!$B$30-I691&gt;=E691,H691,H691+(Settings!$B$30-I691)+Settings!$B$31),H691+(Settings!$B$33-I691))</x:f>
        <x:v>4833.6050240422</x:v>
      </x:c>
      <x:c r="K691" s="14">
        <x:f t="shared" si="156"/>
        <x:v>4857.6250240422005</x:v>
      </x:c>
      <x:c r="L691" s="14">
        <x:f t="shared" si="157"/>
        <x:v>4857.6250240422005</x:v>
      </x:c>
      <x:c r="M691" s="14">
        <x:f t="shared" si="166"/>
        <x:v>4836.1052242746428</x:v>
      </x:c>
      <x:c r="N691" s="14">
        <x:f t="shared" si="158"/>
        <x:v>4857.6250240422005</x:v>
      </x:c>
      <x:c r="O691" s="13" t="n">
        <x:f>Arrivals!I691</x:f>
        <x:v>1.4928978203821368</x:v>
      </x:c>
      <x:c r="P691" s="14">
        <x:f t="shared" si="159"/>
        <x:v>4859.117921862583</x:v>
      </x:c>
      <x:c r="Q691" s="14">
        <x:f t="shared" si="160"/>
        <x:v>75.270545718216454</x:v>
      </x:c>
      <x:c r="R691" s="14">
        <x:f t="shared" si="161"/>
        <x:v>49.757647897833522</x:v>
      </x:c>
      <x:c r="S691" s="14">
        <x:f t="shared" si="162"/>
        <x:v>0</x:v>
      </x:c>
      <x:c r="T691" s="14">
        <x:f t="shared" si="163"/>
        <x:v>0</x:v>
      </x:c>
      <x:c r="U691" s="14">
        <x:f t="shared" si="164"/>
        <x:v>49.757647897833522</x:v>
      </x:c>
      <x:c r="V691" t="str">
        <x:f>IF(MOD(C691-Settings!$B$32,Settings!$B$33)&lt;Settings!$B$30,"Up","Down")</x:f>
        <x:v>Up</x:v>
      </x:c>
      <x:c r="W691" s="15" t="n">
        <x:f>IF(OR(E691&gt;Settings!$B$30,Q691&gt;Settings!$B$37),0,1)</x:f>
        <x:v>1</x:v>
      </x:c>
      <x:c r="X691" s="15" t="n">
        <x:f>IF(AND(W691=1,Q691&lt;=Settings!$B$36),1,0)</x:f>
        <x:v>1</x:v>
      </x:c>
    </x:row>
    <x:row r="692">
      <x:c r="A692">
        <x:v>6</x:v>
      </x:c>
      <x:c r="B692">
        <x:v>87</x:v>
      </x:c>
      <x:c r="C692" s="13" t="n">
        <x:f>Arrivals!F692</x:f>
        <x:v>4978.939055753569</x:v>
      </x:c>
      <x:c r="D692" s="13" t="n">
        <x:f>Arrivals!K692</x:f>
        <x:v>300</x:v>
      </x:c>
      <x:c r="E692" s="14" t="n">
        <x:f>D692*8/Settings!$B$28+Settings!$B$29</x:f>
        <x:v>24.02</x:v>
      </x:c>
      <x:c r="F692" s="14">
        <x:f t="shared" si="154"/>
        <x:v>4978.9390557535689</x:v>
      </x:c>
      <x:c r="G692" s="14">
        <x:f t="shared" si="165"/>
        <x:v>4857.6250240422005</x:v>
      </x:c>
      <x:c r="H692" s="14">
        <x:f t="shared" si="155"/>
        <x:v>4978.9390557535689</x:v>
      </x:c>
      <x:c r="I692" s="14" t="n">
        <x:f>MOD(H692-Settings!$B$32,Settings!$B$33)</x:f>
        <x:v>658.9390557535689</x:v>
      </x:c>
      <x:c r="J692" s="14" t="n">
        <x:f>IF(I692&lt;Settings!$B$30,IF(Settings!$B$30-I692&gt;=E692,H692,H692+(Settings!$B$30-I692)+Settings!$B$31),H692+(Settings!$B$33-I692))</x:f>
        <x:v>5040</x:v>
      </x:c>
      <x:c r="K692" s="14">
        <x:f t="shared" si="156"/>
        <x:v>5064.0200000000004</x:v>
      </x:c>
      <x:c r="L692" s="14">
        <x:f t="shared" si="157"/>
        <x:v>5064.0200000000004</x:v>
      </x:c>
      <x:c r="M692" s="14">
        <x:f t="shared" si="166"/>
        <x:v>4859.117921862583</x:v>
      </x:c>
      <x:c r="N692" s="14">
        <x:f t="shared" si="158"/>
        <x:v>5064.0200000000004</x:v>
      </x:c>
      <x:c r="O692" s="13" t="n">
        <x:f>Arrivals!I692</x:f>
        <x:v>0.8979395089112231</x:v>
      </x:c>
      <x:c r="P692" s="14">
        <x:f t="shared" si="159"/>
        <x:v>5064.9179395089113</x:v>
      </x:c>
      <x:c r="Q692" s="14">
        <x:f t="shared" si="160"/>
        <x:v>85.978883755342395</x:v>
      </x:c>
      <x:c r="R692" s="14">
        <x:f t="shared" si="161"/>
        <x:v>0</x:v>
      </x:c>
      <x:c r="S692" s="14">
        <x:f t="shared" si="162"/>
        <x:v>61.060944246431063</x:v>
      </x:c>
      <x:c r="T692" s="14">
        <x:f t="shared" si="163"/>
        <x:v>0</x:v>
      </x:c>
      <x:c r="U692" s="14">
        <x:f t="shared" si="164"/>
        <x:v>61.060944246431063</x:v>
      </x:c>
      <x:c r="V692" t="str">
        <x:f>IF(MOD(C692-Settings!$B$32,Settings!$B$33)&lt;Settings!$B$30,"Up","Down")</x:f>
        <x:v>Down</x:v>
      </x:c>
      <x:c r="W692" s="15" t="n">
        <x:f>IF(OR(E692&gt;Settings!$B$30,Q692&gt;Settings!$B$37),0,1)</x:f>
        <x:v>1</x:v>
      </x:c>
      <x:c r="X692" s="15" t="n">
        <x:f>IF(AND(W692=1,Q692&lt;=Settings!$B$36),1,0)</x:f>
        <x:v>1</x:v>
      </x:c>
    </x:row>
    <x:row r="693">
      <x:c r="A693">
        <x:v>6</x:v>
      </x:c>
      <x:c r="B693">
        <x:v>88</x:v>
      </x:c>
      <x:c r="C693" s="13" t="n">
        <x:f>Arrivals!F693</x:f>
        <x:v>5001.804887690737</x:v>
      </x:c>
      <x:c r="D693" s="13" t="n">
        <x:f>Arrivals!K693</x:f>
        <x:v>300</x:v>
      </x:c>
      <x:c r="E693" s="14" t="n">
        <x:f>D693*8/Settings!$B$28+Settings!$B$29</x:f>
        <x:v>24.02</x:v>
      </x:c>
      <x:c r="F693" s="14">
        <x:f t="shared" si="154"/>
        <x:v>5001.8048876907369</x:v>
      </x:c>
      <x:c r="G693" s="14">
        <x:f t="shared" si="165"/>
        <x:v>5064.0200000000004</x:v>
      </x:c>
      <x:c r="H693" s="14">
        <x:f t="shared" si="155"/>
        <x:v>5064.0200000000004</x:v>
      </x:c>
      <x:c r="I693" s="14" t="n">
        <x:f>MOD(H693-Settings!$B$32,Settings!$B$33)</x:f>
        <x:v>24.020000000000437</x:v>
      </x:c>
      <x:c r="J693" s="14" t="n">
        <x:f>IF(I693&lt;Settings!$B$30,IF(Settings!$B$30-I693&gt;=E693,H693,H693+(Settings!$B$30-I693)+Settings!$B$31),H693+(Settings!$B$33-I693))</x:f>
        <x:v>5064.02</x:v>
      </x:c>
      <x:c r="K693" s="14">
        <x:f t="shared" si="156"/>
        <x:v>5088.0400000000009</x:v>
      </x:c>
      <x:c r="L693" s="14">
        <x:f t="shared" si="157"/>
        <x:v>5088.0400000000009</x:v>
      </x:c>
      <x:c r="M693" s="14">
        <x:f t="shared" si="166"/>
        <x:v>5064.9179395089113</x:v>
      </x:c>
      <x:c r="N693" s="14">
        <x:f t="shared" si="158"/>
        <x:v>5088.0400000000009</x:v>
      </x:c>
      <x:c r="O693" s="13" t="n">
        <x:f>Arrivals!I693</x:f>
        <x:v>2.19855514208497</x:v>
      </x:c>
      <x:c r="P693" s="14">
        <x:f t="shared" si="159"/>
        <x:v>5090.2385551420857</x:v>
      </x:c>
      <x:c r="Q693" s="14">
        <x:f t="shared" si="160"/>
        <x:v>88.433667451348811</x:v>
      </x:c>
      <x:c r="R693" s="14">
        <x:f t="shared" si="161"/>
        <x:v>62.215112309263532</x:v>
      </x:c>
      <x:c r="S693" s="14">
        <x:f t="shared" si="162"/>
        <x:v>0</x:v>
      </x:c>
      <x:c r="T693" s="14">
        <x:f t="shared" si="163"/>
        <x:v>0</x:v>
      </x:c>
      <x:c r="U693" s="14">
        <x:f t="shared" si="164"/>
        <x:v>62.215112309263532</x:v>
      </x:c>
      <x:c r="V693" t="str">
        <x:f>IF(MOD(C693-Settings!$B$32,Settings!$B$33)&lt;Settings!$B$30,"Up","Down")</x:f>
        <x:v>Down</x:v>
      </x:c>
      <x:c r="W693" s="15" t="n">
        <x:f>IF(OR(E693&gt;Settings!$B$30,Q693&gt;Settings!$B$37),0,1)</x:f>
        <x:v>1</x:v>
      </x:c>
      <x:c r="X693" s="15" t="n">
        <x:f>IF(AND(W693=1,Q693&lt;=Settings!$B$36),1,0)</x:f>
        <x:v>1</x:v>
      </x:c>
    </x:row>
    <x:row r="694">
      <x:c r="A694">
        <x:v>6</x:v>
      </x:c>
      <x:c r="B694">
        <x:v>89</x:v>
      </x:c>
      <x:c r="C694" s="13" t="n">
        <x:f>Arrivals!F694</x:f>
        <x:v>5176.059630009506</x:v>
      </x:c>
      <x:c r="D694" s="13" t="n">
        <x:f>Arrivals!K694</x:f>
        <x:v>300</x:v>
      </x:c>
      <x:c r="E694" s="14" t="n">
        <x:f>D694*8/Settings!$B$28+Settings!$B$29</x:f>
        <x:v>24.02</x:v>
      </x:c>
      <x:c r="F694" s="14">
        <x:f t="shared" si="154"/>
        <x:v>5176.0596300095058</x:v>
      </x:c>
      <x:c r="G694" s="14">
        <x:f t="shared" si="165"/>
        <x:v>5088.0400000000009</x:v>
      </x:c>
      <x:c r="H694" s="14">
        <x:f t="shared" si="155"/>
        <x:v>5176.0596300095058</x:v>
      </x:c>
      <x:c r="I694" s="14" t="n">
        <x:f>MOD(H694-Settings!$B$32,Settings!$B$33)</x:f>
        <x:v>136.05963000950578</x:v>
      </x:c>
      <x:c r="J694" s="14" t="n">
        <x:f>IF(I694&lt;Settings!$B$30,IF(Settings!$B$30-I694&gt;=E694,H694,H694+(Settings!$B$30-I694)+Settings!$B$31),H694+(Settings!$B$33-I694))</x:f>
        <x:v>5176.059630009506</x:v>
      </x:c>
      <x:c r="K694" s="14">
        <x:f t="shared" si="156"/>
        <x:v>5200.0796300095062</x:v>
      </x:c>
      <x:c r="L694" s="14">
        <x:f t="shared" si="157"/>
        <x:v>5200.0796300095062</x:v>
      </x:c>
      <x:c r="M694" s="14">
        <x:f t="shared" si="166"/>
        <x:v>5090.2385551420857</x:v>
      </x:c>
      <x:c r="N694" s="14">
        <x:f t="shared" si="158"/>
        <x:v>5200.0796300095062</x:v>
      </x:c>
      <x:c r="O694" s="13" t="n">
        <x:f>Arrivals!I694</x:f>
        <x:v>4.833012355008048</x:v>
      </x:c>
      <x:c r="P694" s="14">
        <x:f t="shared" si="159"/>
        <x:v>5204.9126423645139</x:v>
      </x:c>
      <x:c r="Q694" s="14">
        <x:f t="shared" si="160"/>
        <x:v>28.853012355008104</x:v>
      </x:c>
      <x:c r="R694" s="14">
        <x:f t="shared" si="161"/>
        <x:v>0</x:v>
      </x:c>
      <x:c r="S694" s="14">
        <x:f t="shared" si="162"/>
        <x:v>0</x:v>
      </x:c>
      <x:c r="T694" s="14">
        <x:f t="shared" si="163"/>
        <x:v>0</x:v>
      </x:c>
      <x:c r="U694" s="14">
        <x:f t="shared" si="164"/>
        <x:v>0</x:v>
      </x:c>
      <x:c r="V694" t="str">
        <x:f>IF(MOD(C694-Settings!$B$32,Settings!$B$33)&lt;Settings!$B$30,"Up","Down")</x:f>
        <x:v>Up</x:v>
      </x:c>
      <x:c r="W694" s="15" t="n">
        <x:f>IF(OR(E694&gt;Settings!$B$30,Q694&gt;Settings!$B$37),0,1)</x:f>
        <x:v>1</x:v>
      </x:c>
      <x:c r="X694" s="15" t="n">
        <x:f>IF(AND(W694=1,Q694&lt;=Settings!$B$36),1,0)</x:f>
        <x:v>1</x:v>
      </x:c>
    </x:row>
    <x:row r="695">
      <x:c r="A695">
        <x:v>6</x:v>
      </x:c>
      <x:c r="B695">
        <x:v>90</x:v>
      </x:c>
      <x:c r="C695" s="13" t="n">
        <x:f>Arrivals!F695</x:f>
        <x:v>5185.300507902289</x:v>
      </x:c>
      <x:c r="D695" s="13" t="n">
        <x:f>Arrivals!K695</x:f>
        <x:v>300</x:v>
      </x:c>
      <x:c r="E695" s="14" t="n">
        <x:f>D695*8/Settings!$B$28+Settings!$B$29</x:f>
        <x:v>24.02</x:v>
      </x:c>
      <x:c r="F695" s="14">
        <x:f t="shared" si="154"/>
        <x:v>5185.3005079022887</x:v>
      </x:c>
      <x:c r="G695" s="14">
        <x:f t="shared" si="165"/>
        <x:v>5200.0796300095062</x:v>
      </x:c>
      <x:c r="H695" s="14">
        <x:f t="shared" si="155"/>
        <x:v>5200.0796300095062</x:v>
      </x:c>
      <x:c r="I695" s="14" t="n">
        <x:f>MOD(H695-Settings!$B$32,Settings!$B$33)</x:f>
        <x:v>160.07963000950622</x:v>
      </x:c>
      <x:c r="J695" s="14" t="n">
        <x:f>IF(I695&lt;Settings!$B$30,IF(Settings!$B$30-I695&gt;=E695,H695,H695+(Settings!$B$30-I695)+Settings!$B$31),H695+(Settings!$B$33-I695))</x:f>
        <x:v>5200.079630009506</x:v>
      </x:c>
      <x:c r="K695" s="14">
        <x:f t="shared" si="156"/>
        <x:v>5224.0996300095067</x:v>
      </x:c>
      <x:c r="L695" s="14">
        <x:f t="shared" si="157"/>
        <x:v>5224.0996300095067</x:v>
      </x:c>
      <x:c r="M695" s="14">
        <x:f t="shared" si="166"/>
        <x:v>5204.9126423645139</x:v>
      </x:c>
      <x:c r="N695" s="14">
        <x:f t="shared" si="158"/>
        <x:v>5224.0996300095067</x:v>
      </x:c>
      <x:c r="O695" s="13" t="n">
        <x:f>Arrivals!I695</x:f>
        <x:v>2.2872609467337264</x:v>
      </x:c>
      <x:c r="P695" s="14">
        <x:f t="shared" si="159"/>
        <x:v>5226.3868909562407</x:v>
      </x:c>
      <x:c r="Q695" s="14">
        <x:f t="shared" si="160"/>
        <x:v>41.086383053951977</x:v>
      </x:c>
      <x:c r="R695" s="14">
        <x:f t="shared" si="161"/>
        <x:v>14.779122107217518</x:v>
      </x:c>
      <x:c r="S695" s="14">
        <x:f t="shared" si="162"/>
        <x:v>0</x:v>
      </x:c>
      <x:c r="T695" s="14">
        <x:f t="shared" si="163"/>
        <x:v>0</x:v>
      </x:c>
      <x:c r="U695" s="14">
        <x:f t="shared" si="164"/>
        <x:v>14.779122107217518</x:v>
      </x:c>
      <x:c r="V695" t="str">
        <x:f>IF(MOD(C695-Settings!$B$32,Settings!$B$33)&lt;Settings!$B$30,"Up","Down")</x:f>
        <x:v>Up</x:v>
      </x:c>
      <x:c r="W695" s="15" t="n">
        <x:f>IF(OR(E695&gt;Settings!$B$30,Q695&gt;Settings!$B$37),0,1)</x:f>
        <x:v>1</x:v>
      </x:c>
      <x:c r="X695" s="15" t="n">
        <x:f>IF(AND(W695=1,Q695&lt;=Settings!$B$36),1,0)</x:f>
        <x:v>1</x:v>
      </x:c>
    </x:row>
    <x:row r="696">
      <x:c r="A696">
        <x:v>6</x:v>
      </x:c>
      <x:c r="B696">
        <x:v>91</x:v>
      </x:c>
      <x:c r="C696" s="13" t="n">
        <x:f>Arrivals!F696</x:f>
        <x:v>5187.7470237794805</x:v>
      </x:c>
      <x:c r="D696" s="13" t="n">
        <x:f>Arrivals!K696</x:f>
        <x:v>300</x:v>
      </x:c>
      <x:c r="E696" s="14" t="n">
        <x:f>D696*8/Settings!$B$28+Settings!$B$29</x:f>
        <x:v>24.02</x:v>
      </x:c>
      <x:c r="F696" s="14">
        <x:f t="shared" si="154"/>
        <x:v>5187.7470237794805</x:v>
      </x:c>
      <x:c r="G696" s="14">
        <x:f t="shared" si="165"/>
        <x:v>5224.0996300095067</x:v>
      </x:c>
      <x:c r="H696" s="14">
        <x:f t="shared" si="155"/>
        <x:v>5224.0996300095067</x:v>
      </x:c>
      <x:c r="I696" s="14" t="n">
        <x:f>MOD(H696-Settings!$B$32,Settings!$B$33)</x:f>
        <x:v>184.09963000950665</x:v>
      </x:c>
      <x:c r="J696" s="14" t="n">
        <x:f>IF(I696&lt;Settings!$B$30,IF(Settings!$B$30-I696&gt;=E696,H696,H696+(Settings!$B$30-I696)+Settings!$B$31),H696+(Settings!$B$33-I696))</x:f>
        <x:v>5224.099630009507</x:v>
      </x:c>
      <x:c r="K696" s="14">
        <x:f t="shared" si="156"/>
        <x:v>5248.1196300095071</x:v>
      </x:c>
      <x:c r="L696" s="14">
        <x:f t="shared" si="157"/>
        <x:v>5248.1196300095071</x:v>
      </x:c>
      <x:c r="M696" s="14">
        <x:f t="shared" si="166"/>
        <x:v>5226.3868909562407</x:v>
      </x:c>
      <x:c r="N696" s="14">
        <x:f t="shared" si="158"/>
        <x:v>5248.1196300095071</x:v>
      </x:c>
      <x:c r="O696" s="13" t="n">
        <x:f>Arrivals!I696</x:f>
        <x:v>2.4040081294305278</x:v>
      </x:c>
      <x:c r="P696" s="14">
        <x:f t="shared" si="159"/>
        <x:v>5250.5236381389377</x:v>
      </x:c>
      <x:c r="Q696" s="14">
        <x:f t="shared" si="160"/>
        <x:v>62.776614359457199</x:v>
      </x:c>
      <x:c r="R696" s="14">
        <x:f t="shared" si="161"/>
        <x:v>36.35260623002614</x:v>
      </x:c>
      <x:c r="S696" s="14">
        <x:f t="shared" si="162"/>
        <x:v>0</x:v>
      </x:c>
      <x:c r="T696" s="14">
        <x:f t="shared" si="163"/>
        <x:v>0</x:v>
      </x:c>
      <x:c r="U696" s="14">
        <x:f t="shared" si="164"/>
        <x:v>36.35260623002614</x:v>
      </x:c>
      <x:c r="V696" t="str">
        <x:f>IF(MOD(C696-Settings!$B$32,Settings!$B$33)&lt;Settings!$B$30,"Up","Down")</x:f>
        <x:v>Up</x:v>
      </x:c>
      <x:c r="W696" s="15" t="n">
        <x:f>IF(OR(E696&gt;Settings!$B$30,Q696&gt;Settings!$B$37),0,1)</x:f>
        <x:v>1</x:v>
      </x:c>
      <x:c r="X696" s="15" t="n">
        <x:f>IF(AND(W696=1,Q696&lt;=Settings!$B$36),1,0)</x:f>
        <x:v>1</x:v>
      </x:c>
    </x:row>
    <x:row r="697">
      <x:c r="A697">
        <x:v>6</x:v>
      </x:c>
      <x:c r="B697">
        <x:v>92</x:v>
      </x:c>
      <x:c r="C697" s="13" t="n">
        <x:f>Arrivals!F697</x:f>
        <x:v>5232.540980303781</x:v>
      </x:c>
      <x:c r="D697" s="13" t="n">
        <x:f>Arrivals!K697</x:f>
        <x:v>300</x:v>
      </x:c>
      <x:c r="E697" s="14" t="n">
        <x:f>D697*8/Settings!$B$28+Settings!$B$29</x:f>
        <x:v>24.02</x:v>
      </x:c>
      <x:c r="F697" s="14">
        <x:f t="shared" si="154"/>
        <x:v>5232.540980303781</x:v>
      </x:c>
      <x:c r="G697" s="14">
        <x:f t="shared" si="165"/>
        <x:v>5248.1196300095071</x:v>
      </x:c>
      <x:c r="H697" s="14">
        <x:f t="shared" si="155"/>
        <x:v>5248.1196300095071</x:v>
      </x:c>
      <x:c r="I697" s="14" t="n">
        <x:f>MOD(H697-Settings!$B$32,Settings!$B$33)</x:f>
        <x:v>208.1196300095071</x:v>
      </x:c>
      <x:c r="J697" s="14" t="n">
        <x:f>IF(I697&lt;Settings!$B$30,IF(Settings!$B$30-I697&gt;=E697,H697,H697+(Settings!$B$30-I697)+Settings!$B$31),H697+(Settings!$B$33-I697))</x:f>
        <x:v>5248.119630009507</x:v>
      </x:c>
      <x:c r="K697" s="14">
        <x:f t="shared" si="156"/>
        <x:v>5272.1396300095075</x:v>
      </x:c>
      <x:c r="L697" s="14">
        <x:f t="shared" si="157"/>
        <x:v>5272.1396300095075</x:v>
      </x:c>
      <x:c r="M697" s="14">
        <x:f t="shared" si="166"/>
        <x:v>5250.5236381389377</x:v>
      </x:c>
      <x:c r="N697" s="14">
        <x:f t="shared" si="158"/>
        <x:v>5272.1396300095075</x:v>
      </x:c>
      <x:c r="O697" s="13" t="n">
        <x:f>Arrivals!I697</x:f>
        <x:v>1.7903167177159116</x:v>
      </x:c>
      <x:c r="P697" s="14">
        <x:f t="shared" si="159"/>
        <x:v>5273.9299467272231</x:v>
      </x:c>
      <x:c r="Q697" s="14">
        <x:f t="shared" si="160"/>
        <x:v>41.388966423442071</x:v>
      </x:c>
      <x:c r="R697" s="14">
        <x:f t="shared" si="161"/>
        <x:v>15.578649705726093</x:v>
      </x:c>
      <x:c r="S697" s="14">
        <x:f t="shared" si="162"/>
        <x:v>0</x:v>
      </x:c>
      <x:c r="T697" s="14">
        <x:f t="shared" si="163"/>
        <x:v>0</x:v>
      </x:c>
      <x:c r="U697" s="14">
        <x:f t="shared" si="164"/>
        <x:v>15.578649705726093</x:v>
      </x:c>
      <x:c r="V697" t="str">
        <x:f>IF(MOD(C697-Settings!$B$32,Settings!$B$33)&lt;Settings!$B$30,"Up","Down")</x:f>
        <x:v>Up</x:v>
      </x:c>
      <x:c r="W697" s="15" t="n">
        <x:f>IF(OR(E697&gt;Settings!$B$30,Q697&gt;Settings!$B$37),0,1)</x:f>
        <x:v>1</x:v>
      </x:c>
      <x:c r="X697" s="15" t="n">
        <x:f>IF(AND(W697=1,Q697&lt;=Settings!$B$36),1,0)</x:f>
        <x:v>1</x:v>
      </x:c>
    </x:row>
    <x:row r="698">
      <x:c r="A698">
        <x:v>6</x:v>
      </x:c>
      <x:c r="B698">
        <x:v>93</x:v>
      </x:c>
      <x:c r="C698" s="13" t="n">
        <x:f>Arrivals!F698</x:f>
        <x:v>5291.434723115433</x:v>
      </x:c>
      <x:c r="D698" s="13" t="n">
        <x:f>Arrivals!K698</x:f>
        <x:v>300</x:v>
      </x:c>
      <x:c r="E698" s="14" t="n">
        <x:f>D698*8/Settings!$B$28+Settings!$B$29</x:f>
        <x:v>24.02</x:v>
      </x:c>
      <x:c r="F698" s="14">
        <x:f t="shared" si="154"/>
        <x:v>5291.4347231154334</x:v>
      </x:c>
      <x:c r="G698" s="14">
        <x:f t="shared" si="165"/>
        <x:v>5272.1396300095075</x:v>
      </x:c>
      <x:c r="H698" s="14">
        <x:f t="shared" si="155"/>
        <x:v>5291.4347231154334</x:v>
      </x:c>
      <x:c r="I698" s="14" t="n">
        <x:f>MOD(H698-Settings!$B$32,Settings!$B$33)</x:f>
        <x:v>251.43472311543337</x:v>
      </x:c>
      <x:c r="J698" s="14" t="n">
        <x:f>IF(I698&lt;Settings!$B$30,IF(Settings!$B$30-I698&gt;=E698,H698,H698+(Settings!$B$30-I698)+Settings!$B$31),H698+(Settings!$B$33-I698))</x:f>
        <x:v>5291.434723115433</x:v>
      </x:c>
      <x:c r="K698" s="14">
        <x:f t="shared" si="156"/>
        <x:v>5315.4547231154338</x:v>
      </x:c>
      <x:c r="L698" s="14">
        <x:f t="shared" si="157"/>
        <x:v>5315.4547231154338</x:v>
      </x:c>
      <x:c r="M698" s="14">
        <x:f t="shared" si="166"/>
        <x:v>5273.9299467272231</x:v>
      </x:c>
      <x:c r="N698" s="14">
        <x:f t="shared" si="158"/>
        <x:v>5315.4547231154338</x:v>
      </x:c>
      <x:c r="O698" s="13" t="n">
        <x:f>Arrivals!I698</x:f>
        <x:v>2.10526907305736</x:v>
      </x:c>
      <x:c r="P698" s="14">
        <x:f t="shared" si="159"/>
        <x:v>5317.5599921884914</x:v>
      </x:c>
      <x:c r="Q698" s="14">
        <x:f t="shared" si="160"/>
        <x:v>26.125269073058007</x:v>
      </x:c>
      <x:c r="R698" s="14">
        <x:f t="shared" si="161"/>
        <x:v>0</x:v>
      </x:c>
      <x:c r="S698" s="14">
        <x:f t="shared" si="162"/>
        <x:v>0</x:v>
      </x:c>
      <x:c r="T698" s="14">
        <x:f t="shared" si="163"/>
        <x:v>0</x:v>
      </x:c>
      <x:c r="U698" s="14">
        <x:f t="shared" si="164"/>
        <x:v>0</x:v>
      </x:c>
      <x:c r="V698" t="str">
        <x:f>IF(MOD(C698-Settings!$B$32,Settings!$B$33)&lt;Settings!$B$30,"Up","Down")</x:f>
        <x:v>Up</x:v>
      </x:c>
      <x:c r="W698" s="15" t="n">
        <x:f>IF(OR(E698&gt;Settings!$B$30,Q698&gt;Settings!$B$37),0,1)</x:f>
        <x:v>1</x:v>
      </x:c>
      <x:c r="X698" s="15" t="n">
        <x:f>IF(AND(W698=1,Q698&lt;=Settings!$B$36),1,0)</x:f>
        <x:v>1</x:v>
      </x:c>
    </x:row>
    <x:row r="699">
      <x:c r="A699">
        <x:v>6</x:v>
      </x:c>
      <x:c r="B699">
        <x:v>94</x:v>
      </x:c>
      <x:c r="C699" s="13" t="n">
        <x:f>Arrivals!F699</x:f>
        <x:v>5597.721946529657</x:v>
      </x:c>
      <x:c r="D699" s="13" t="n">
        <x:f>Arrivals!K699</x:f>
        <x:v>300</x:v>
      </x:c>
      <x:c r="E699" s="14" t="n">
        <x:f>D699*8/Settings!$B$28+Settings!$B$29</x:f>
        <x:v>24.02</x:v>
      </x:c>
      <x:c r="F699" s="14">
        <x:f t="shared" si="154"/>
        <x:v>5597.7219465296566</x:v>
      </x:c>
      <x:c r="G699" s="14">
        <x:f t="shared" si="165"/>
        <x:v>5315.4547231154338</x:v>
      </x:c>
      <x:c r="H699" s="14">
        <x:f t="shared" si="155"/>
        <x:v>5597.7219465296566</x:v>
      </x:c>
      <x:c r="I699" s="14" t="n">
        <x:f>MOD(H699-Settings!$B$32,Settings!$B$33)</x:f>
        <x:v>557.7219465296566</x:v>
      </x:c>
      <x:c r="J699" s="14" t="n">
        <x:f>IF(I699&lt;Settings!$B$30,IF(Settings!$B$30-I699&gt;=E699,H699,H699+(Settings!$B$30-I699)+Settings!$B$31),H699+(Settings!$B$33-I699))</x:f>
        <x:v>5597.721946529657</x:v>
      </x:c>
      <x:c r="K699" s="14">
        <x:f t="shared" si="156"/>
        <x:v>5621.7419465296571</x:v>
      </x:c>
      <x:c r="L699" s="14">
        <x:f t="shared" si="157"/>
        <x:v>5621.7419465296571</x:v>
      </x:c>
      <x:c r="M699" s="14">
        <x:f t="shared" si="166"/>
        <x:v>5317.5599921884914</x:v>
      </x:c>
      <x:c r="N699" s="14">
        <x:f t="shared" si="158"/>
        <x:v>5621.7419465296571</x:v>
      </x:c>
      <x:c r="O699" s="13" t="n">
        <x:f>Arrivals!I699</x:f>
        <x:v>6.793230734564794</x:v>
      </x:c>
      <x:c r="P699" s="14">
        <x:f t="shared" si="159"/>
        <x:v>5628.5351772642216</x:v>
      </x:c>
      <x:c r="Q699" s="14">
        <x:f t="shared" si="160"/>
        <x:v>30.813230734564968</x:v>
      </x:c>
      <x:c r="R699" s="14">
        <x:f t="shared" si="161"/>
        <x:v>0</x:v>
      </x:c>
      <x:c r="S699" s="14">
        <x:f t="shared" si="162"/>
        <x:v>0</x:v>
      </x:c>
      <x:c r="T699" s="14">
        <x:f t="shared" si="163"/>
        <x:v>0</x:v>
      </x:c>
      <x:c r="U699" s="14">
        <x:f t="shared" si="164"/>
        <x:v>0</x:v>
      </x:c>
      <x:c r="V699" t="str">
        <x:f>IF(MOD(C699-Settings!$B$32,Settings!$B$33)&lt;Settings!$B$30,"Up","Down")</x:f>
        <x:v>Up</x:v>
      </x:c>
      <x:c r="W699" s="15" t="n">
        <x:f>IF(OR(E699&gt;Settings!$B$30,Q699&gt;Settings!$B$37),0,1)</x:f>
        <x:v>1</x:v>
      </x:c>
      <x:c r="X699" s="15" t="n">
        <x:f>IF(AND(W699=1,Q699&lt;=Settings!$B$36),1,0)</x:f>
        <x:v>1</x:v>
      </x:c>
    </x:row>
    <x:row r="700">
      <x:c r="A700">
        <x:v>6</x:v>
      </x:c>
      <x:c r="B700">
        <x:v>95</x:v>
      </x:c>
      <x:c r="C700" s="13" t="n">
        <x:f>Arrivals!F700</x:f>
        <x:v>5599.015501541428</x:v>
      </x:c>
      <x:c r="D700" s="13" t="n">
        <x:f>Arrivals!K700</x:f>
        <x:v>300</x:v>
      </x:c>
      <x:c r="E700" s="14" t="n">
        <x:f>D700*8/Settings!$B$28+Settings!$B$29</x:f>
        <x:v>24.02</x:v>
      </x:c>
      <x:c r="F700" s="14">
        <x:f t="shared" si="154"/>
        <x:v>5599.0155015414284</x:v>
      </x:c>
      <x:c r="G700" s="14">
        <x:f t="shared" si="165"/>
        <x:v>5621.7419465296571</x:v>
      </x:c>
      <x:c r="H700" s="14">
        <x:f t="shared" si="155"/>
        <x:v>5621.7419465296571</x:v>
      </x:c>
      <x:c r="I700" s="14" t="n">
        <x:f>MOD(H700-Settings!$B$32,Settings!$B$33)</x:f>
        <x:v>581.7419465296571</x:v>
      </x:c>
      <x:c r="J700" s="14" t="n">
        <x:f>IF(I700&lt;Settings!$B$30,IF(Settings!$B$30-I700&gt;=E700,H700,H700+(Settings!$B$30-I700)+Settings!$B$31),H700+(Settings!$B$33-I700))</x:f>
        <x:v>5760</x:v>
      </x:c>
      <x:c r="K700" s="14">
        <x:f t="shared" si="156"/>
        <x:v>5784.02</x:v>
      </x:c>
      <x:c r="L700" s="14">
        <x:f t="shared" si="157"/>
        <x:v>5784.02</x:v>
      </x:c>
      <x:c r="M700" s="14">
        <x:f t="shared" si="166"/>
        <x:v>5628.5351772642216</x:v>
      </x:c>
      <x:c r="N700" s="14">
        <x:f t="shared" si="158"/>
        <x:v>5784.02</x:v>
      </x:c>
      <x:c r="O700" s="13" t="n">
        <x:f>Arrivals!I700</x:f>
        <x:v>2.302084436125472</x:v>
      </x:c>
      <x:c r="P700" s="14">
        <x:f t="shared" si="159"/>
        <x:v>5786.3220844361258</x:v>
      </x:c>
      <x:c r="Q700" s="14">
        <x:f t="shared" si="160"/>
        <x:v>187.30658289469739</x:v>
      </x:c>
      <x:c r="R700" s="14">
        <x:f t="shared" si="161"/>
        <x:v>22.72644498822865</x:v>
      </x:c>
      <x:c r="S700" s="14">
        <x:f t="shared" si="162"/>
        <x:v>138.25805347034293</x:v>
      </x:c>
      <x:c r="T700" s="14">
        <x:f t="shared" si="163"/>
        <x:v>0</x:v>
      </x:c>
      <x:c r="U700" s="14">
        <x:f t="shared" si="164"/>
        <x:v>160.98449845857158</x:v>
      </x:c>
      <x:c r="V700" t="str">
        <x:f>IF(MOD(C700-Settings!$B$32,Settings!$B$33)&lt;Settings!$B$30,"Up","Down")</x:f>
        <x:v>Up</x:v>
      </x:c>
      <x:c r="W700" s="15" t="n">
        <x:f>IF(OR(E700&gt;Settings!$B$30,Q700&gt;Settings!$B$37),0,1)</x:f>
        <x:v>1</x:v>
      </x:c>
      <x:c r="X700" s="15" t="n">
        <x:f>IF(AND(W700=1,Q700&lt;=Settings!$B$36),1,0)</x:f>
        <x:v>0</x:v>
      </x:c>
    </x:row>
    <x:row r="701">
      <x:c r="A701">
        <x:v>6</x:v>
      </x:c>
      <x:c r="B701">
        <x:v>96</x:v>
      </x:c>
      <x:c r="C701" s="13" t="n">
        <x:f>Arrivals!F701</x:f>
        <x:v>5636.913771367348</x:v>
      </x:c>
      <x:c r="D701" s="13" t="n">
        <x:f>Arrivals!K701</x:f>
        <x:v>300</x:v>
      </x:c>
      <x:c r="E701" s="14" t="n">
        <x:f>D701*8/Settings!$B$28+Settings!$B$29</x:f>
        <x:v>24.02</x:v>
      </x:c>
      <x:c r="F701" s="14">
        <x:f t="shared" si="154"/>
        <x:v>5636.9137713673481</x:v>
      </x:c>
      <x:c r="G701" s="14">
        <x:f t="shared" si="165"/>
        <x:v>5784.02</x:v>
      </x:c>
      <x:c r="H701" s="14">
        <x:f t="shared" si="155"/>
        <x:v>5784.02</x:v>
      </x:c>
      <x:c r="I701" s="14" t="n">
        <x:f>MOD(H701-Settings!$B$32,Settings!$B$33)</x:f>
        <x:v>24.020000000000437</x:v>
      </x:c>
      <x:c r="J701" s="14" t="n">
        <x:f>IF(I701&lt;Settings!$B$30,IF(Settings!$B$30-I701&gt;=E701,H701,H701+(Settings!$B$30-I701)+Settings!$B$31),H701+(Settings!$B$33-I701))</x:f>
        <x:v>5784.02</x:v>
      </x:c>
      <x:c r="K701" s="14">
        <x:f t="shared" si="156"/>
        <x:v>5808.0400000000009</x:v>
      </x:c>
      <x:c r="L701" s="14">
        <x:f t="shared" si="157"/>
        <x:v>5808.0400000000009</x:v>
      </x:c>
      <x:c r="M701" s="14">
        <x:f t="shared" si="166"/>
        <x:v>5786.3220844361258</x:v>
      </x:c>
      <x:c r="N701" s="14">
        <x:f t="shared" si="158"/>
        <x:v>5808.0400000000009</x:v>
      </x:c>
      <x:c r="O701" s="13" t="n">
        <x:f>Arrivals!I701</x:f>
        <x:v>3.1613874424270056</x:v>
      </x:c>
      <x:c r="P701" s="14">
        <x:f t="shared" si="159"/>
        <x:v>5811.2013874424283</x:v>
      </x:c>
      <x:c r="Q701" s="14">
        <x:f t="shared" si="160"/>
        <x:v>174.28761607508022</x:v>
      </x:c>
      <x:c r="R701" s="14">
        <x:f t="shared" si="161"/>
        <x:v>147.10622863265235</x:v>
      </x:c>
      <x:c r="S701" s="14">
        <x:f t="shared" si="162"/>
        <x:v>0</x:v>
      </x:c>
      <x:c r="T701" s="14">
        <x:f t="shared" si="163"/>
        <x:v>0</x:v>
      </x:c>
      <x:c r="U701" s="14">
        <x:f t="shared" si="164"/>
        <x:v>147.10622863265235</x:v>
      </x:c>
      <x:c r="V701" t="str">
        <x:f>IF(MOD(C701-Settings!$B$32,Settings!$B$33)&lt;Settings!$B$30,"Up","Down")</x:f>
        <x:v>Up</x:v>
      </x:c>
      <x:c r="W701" s="15" t="n">
        <x:f>IF(OR(E701&gt;Settings!$B$30,Q701&gt;Settings!$B$37),0,1)</x:f>
        <x:v>1</x:v>
      </x:c>
      <x:c r="X701" s="15" t="n">
        <x:f>IF(AND(W701=1,Q701&lt;=Settings!$B$36),1,0)</x:f>
        <x:v>0</x:v>
      </x:c>
    </x:row>
    <x:row r="702">
      <x:c r="A702">
        <x:v>6</x:v>
      </x:c>
      <x:c r="B702">
        <x:v>97</x:v>
      </x:c>
      <x:c r="C702" s="13" t="n">
        <x:f>Arrivals!F702</x:f>
        <x:v>5665.428178710872</x:v>
      </x:c>
      <x:c r="D702" s="13" t="n">
        <x:f>Arrivals!K702</x:f>
        <x:v>300</x:v>
      </x:c>
      <x:c r="E702" s="14" t="n">
        <x:f>D702*8/Settings!$B$28+Settings!$B$29</x:f>
        <x:v>24.02</x:v>
      </x:c>
      <x:c r="F702" s="14">
        <x:f t="shared" si="154"/>
        <x:v>5665.4281787108721</x:v>
      </x:c>
      <x:c r="G702" s="14">
        <x:f t="shared" si="165"/>
        <x:v>5808.0400000000009</x:v>
      </x:c>
      <x:c r="H702" s="14">
        <x:f t="shared" si="155"/>
        <x:v>5808.0400000000009</x:v>
      </x:c>
      <x:c r="I702" s="14" t="n">
        <x:f>MOD(H702-Settings!$B$32,Settings!$B$33)</x:f>
        <x:v>48.04000000000087</x:v>
      </x:c>
      <x:c r="J702" s="14" t="n">
        <x:f>IF(I702&lt;Settings!$B$30,IF(Settings!$B$30-I702&gt;=E702,H702,H702+(Settings!$B$30-I702)+Settings!$B$31),H702+(Settings!$B$33-I702))</x:f>
        <x:v>5808.040000000001</x:v>
      </x:c>
      <x:c r="K702" s="14">
        <x:f t="shared" si="156"/>
        <x:v>5832.0600000000013</x:v>
      </x:c>
      <x:c r="L702" s="14">
        <x:f t="shared" si="157"/>
        <x:v>5832.0600000000013</x:v>
      </x:c>
      <x:c r="M702" s="14">
        <x:f t="shared" si="166"/>
        <x:v>5811.2013874424283</x:v>
      </x:c>
      <x:c r="N702" s="14">
        <x:f t="shared" si="158"/>
        <x:v>5832.0600000000013</x:v>
      </x:c>
      <x:c r="O702" s="13" t="n">
        <x:f>Arrivals!I702</x:f>
        <x:v>8.344725077824481</x:v>
      </x:c>
      <x:c r="P702" s="14">
        <x:f t="shared" si="159"/>
        <x:v>5840.4047250778258</x:v>
      </x:c>
      <x:c r="Q702" s="14">
        <x:f t="shared" si="160"/>
        <x:v>174.9765463669537</x:v>
      </x:c>
      <x:c r="R702" s="14">
        <x:f t="shared" si="161"/>
        <x:v>142.61182128912878</x:v>
      </x:c>
      <x:c r="S702" s="14">
        <x:f t="shared" si="162"/>
        <x:v>0</x:v>
      </x:c>
      <x:c r="T702" s="14">
        <x:f t="shared" si="163"/>
        <x:v>0</x:v>
      </x:c>
      <x:c r="U702" s="14">
        <x:f t="shared" si="164"/>
        <x:v>142.61182128912878</x:v>
      </x:c>
      <x:c r="V702" t="str">
        <x:f>IF(MOD(C702-Settings!$B$32,Settings!$B$33)&lt;Settings!$B$30,"Up","Down")</x:f>
        <x:v>Down</x:v>
      </x:c>
      <x:c r="W702" s="15" t="n">
        <x:f>IF(OR(E702&gt;Settings!$B$30,Q702&gt;Settings!$B$37),0,1)</x:f>
        <x:v>1</x:v>
      </x:c>
      <x:c r="X702" s="15" t="n">
        <x:f>IF(AND(W702=1,Q702&lt;=Settings!$B$36),1,0)</x:f>
        <x:v>0</x:v>
      </x:c>
    </x:row>
    <x:row r="703">
      <x:c r="A703">
        <x:v>6</x:v>
      </x:c>
      <x:c r="B703">
        <x:v>98</x:v>
      </x:c>
      <x:c r="C703" s="13" t="n">
        <x:f>Arrivals!F703</x:f>
        <x:v>5705.514295585354</x:v>
      </x:c>
      <x:c r="D703" s="13" t="n">
        <x:f>Arrivals!K703</x:f>
        <x:v>300</x:v>
      </x:c>
      <x:c r="E703" s="14" t="n">
        <x:f>D703*8/Settings!$B$28+Settings!$B$29</x:f>
        <x:v>24.02</x:v>
      </x:c>
      <x:c r="F703" s="14">
        <x:f t="shared" si="154"/>
        <x:v>5705.5142955853544</x:v>
      </x:c>
      <x:c r="G703" s="14" t="n">
        <x:f t="shared" ref="G703:G725" si="167">K702</x:f>
        <x:v>5832.060000000001</x:v>
      </x:c>
      <x:c r="H703" s="14">
        <x:f t="shared" si="155"/>
        <x:v>5832.0600000000013</x:v>
      </x:c>
      <x:c r="I703" s="14" t="n">
        <x:f>MOD(H703-Settings!$B$32,Settings!$B$33)</x:f>
        <x:v>72.06000000000131</x:v>
      </x:c>
      <x:c r="J703" s="14" t="n">
        <x:f>IF(I703&lt;Settings!$B$30,IF(Settings!$B$30-I703&gt;=E703,H703,H703+(Settings!$B$30-I703)+Settings!$B$31),H703+(Settings!$B$33-I703))</x:f>
        <x:v>5832.060000000001</x:v>
      </x:c>
      <x:c r="K703" s="14">
        <x:f t="shared" si="156"/>
        <x:v>5856.0800000000017</x:v>
      </x:c>
      <x:c r="L703" s="14">
        <x:f t="shared" si="157"/>
        <x:v>5856.0800000000017</x:v>
      </x:c>
      <x:c r="M703" s="14" t="n">
        <x:f t="shared" ref="M703:M725" si="168">P702</x:f>
        <x:v>5840.404725077826</x:v>
      </x:c>
      <x:c r="N703" s="14">
        <x:f t="shared" si="158"/>
        <x:v>5856.0800000000017</x:v>
      </x:c>
      <x:c r="O703" s="13" t="n">
        <x:f>Arrivals!I703</x:f>
        <x:v>1.0805088295853433</x:v>
      </x:c>
      <x:c r="P703" s="14">
        <x:f t="shared" si="159"/>
        <x:v>5857.1605088295873</x:v>
      </x:c>
      <x:c r="Q703" s="14">
        <x:f t="shared" si="160"/>
        <x:v>151.64621324423297</x:v>
      </x:c>
      <x:c r="R703" s="14">
        <x:f t="shared" si="161"/>
        <x:v>126.54570441464693</x:v>
      </x:c>
      <x:c r="S703" s="14">
        <x:f t="shared" si="162"/>
        <x:v>0</x:v>
      </x:c>
      <x:c r="T703" s="14">
        <x:f t="shared" si="163"/>
        <x:v>0</x:v>
      </x:c>
      <x:c r="U703" s="14">
        <x:f t="shared" si="164"/>
        <x:v>126.54570441464693</x:v>
      </x:c>
      <x:c r="V703" t="str">
        <x:f>IF(MOD(C703-Settings!$B$32,Settings!$B$33)&lt;Settings!$B$30,"Up","Down")</x:f>
        <x:v>Down</x:v>
      </x:c>
      <x:c r="W703" s="15" t="n">
        <x:f>IF(OR(E703&gt;Settings!$B$30,Q703&gt;Settings!$B$37),0,1)</x:f>
        <x:v>1</x:v>
      </x:c>
      <x:c r="X703" s="15" t="n">
        <x:f>IF(AND(W703=1,Q703&lt;=Settings!$B$36),1,0)</x:f>
        <x:v>0</x:v>
      </x:c>
    </x:row>
    <x:row r="704">
      <x:c r="A704">
        <x:v>6</x:v>
      </x:c>
      <x:c r="B704">
        <x:v>99</x:v>
      </x:c>
      <x:c r="C704" s="13" t="n">
        <x:f>Arrivals!F704</x:f>
        <x:v>5733.680027781384</x:v>
      </x:c>
      <x:c r="D704" s="13" t="n">
        <x:f>Arrivals!K704</x:f>
        <x:v>300</x:v>
      </x:c>
      <x:c r="E704" s="14" t="n">
        <x:f>D704*8/Settings!$B$28+Settings!$B$29</x:f>
        <x:v>24.02</x:v>
      </x:c>
      <x:c r="F704" s="14">
        <x:f t="shared" si="154"/>
        <x:v>5733.6800277813836</x:v>
      </x:c>
      <x:c r="G704" s="14">
        <x:f t="shared" si="167"/>
        <x:v>5856.0800000000017</x:v>
      </x:c>
      <x:c r="H704" s="14">
        <x:f t="shared" si="155"/>
        <x:v>5856.0800000000017</x:v>
      </x:c>
      <x:c r="I704" s="14" t="n">
        <x:f>MOD(H704-Settings!$B$32,Settings!$B$33)</x:f>
        <x:v>96.08000000000175</x:v>
      </x:c>
      <x:c r="J704" s="14" t="n">
        <x:f>IF(I704&lt;Settings!$B$30,IF(Settings!$B$30-I704&gt;=E704,H704,H704+(Settings!$B$30-I704)+Settings!$B$31),H704+(Settings!$B$33-I704))</x:f>
        <x:v>5856.080000000002</x:v>
      </x:c>
      <x:c r="K704" s="14">
        <x:f t="shared" si="156"/>
        <x:v>5880.1000000000022</x:v>
      </x:c>
      <x:c r="L704" s="14">
        <x:f t="shared" si="157"/>
        <x:v>5880.1000000000022</x:v>
      </x:c>
      <x:c r="M704" s="14">
        <x:f t="shared" si="168"/>
        <x:v>5857.1605088295873</x:v>
      </x:c>
      <x:c r="N704" s="14">
        <x:f t="shared" si="158"/>
        <x:v>5880.1000000000022</x:v>
      </x:c>
      <x:c r="O704" s="13" t="n">
        <x:f>Arrivals!I704</x:f>
        <x:v>2.876494104532636</x:v>
      </x:c>
      <x:c r="P704" s="14">
        <x:f t="shared" si="159"/>
        <x:v>5882.976494104535</x:v>
      </x:c>
      <x:c r="Q704" s="14">
        <x:f t="shared" si="160"/>
        <x:v>149.29646632315144</x:v>
      </x:c>
      <x:c r="R704" s="14">
        <x:f t="shared" si="161"/>
        <x:v>122.39997221861813</x:v>
      </x:c>
      <x:c r="S704" s="14">
        <x:f t="shared" si="162"/>
        <x:v>0</x:v>
      </x:c>
      <x:c r="T704" s="14">
        <x:f t="shared" si="163"/>
        <x:v>0</x:v>
      </x:c>
      <x:c r="U704" s="14">
        <x:f t="shared" si="164"/>
        <x:v>122.39997221861813</x:v>
      </x:c>
      <x:c r="V704" t="str">
        <x:f>IF(MOD(C704-Settings!$B$32,Settings!$B$33)&lt;Settings!$B$30,"Up","Down")</x:f>
        <x:v>Down</x:v>
      </x:c>
      <x:c r="W704" s="15" t="n">
        <x:f>IF(OR(E704&gt;Settings!$B$30,Q704&gt;Settings!$B$37),0,1)</x:f>
        <x:v>1</x:v>
      </x:c>
      <x:c r="X704" s="15" t="n">
        <x:f>IF(AND(W704=1,Q704&lt;=Settings!$B$36),1,0)</x:f>
        <x:v>0</x:v>
      </x:c>
    </x:row>
    <x:row r="705">
      <x:c r="A705">
        <x:v>6</x:v>
      </x:c>
      <x:c r="B705">
        <x:v>100</x:v>
      </x:c>
      <x:c r="C705" s="13" t="n">
        <x:f>Arrivals!F705</x:f>
        <x:v>5786.561114985876</x:v>
      </x:c>
      <x:c r="D705" s="13" t="n">
        <x:f>Arrivals!K705</x:f>
        <x:v>300</x:v>
      </x:c>
      <x:c r="E705" s="14" t="n">
        <x:f>D705*8/Settings!$B$28+Settings!$B$29</x:f>
        <x:v>24.02</x:v>
      </x:c>
      <x:c r="F705" s="14">
        <x:f t="shared" si="154"/>
        <x:v>5786.561114985876</x:v>
      </x:c>
      <x:c r="G705" s="14">
        <x:f t="shared" si="167"/>
        <x:v>5880.1000000000022</x:v>
      </x:c>
      <x:c r="H705" s="14">
        <x:f t="shared" si="155"/>
        <x:v>5880.1000000000022</x:v>
      </x:c>
      <x:c r="I705" s="14" t="n">
        <x:f>MOD(H705-Settings!$B$32,Settings!$B$33)</x:f>
        <x:v>120.10000000000218</x:v>
      </x:c>
      <x:c r="J705" s="14" t="n">
        <x:f>IF(I705&lt;Settings!$B$30,IF(Settings!$B$30-I705&gt;=E705,H705,H705+(Settings!$B$30-I705)+Settings!$B$31),H705+(Settings!$B$33-I705))</x:f>
        <x:v>5880.100000000002</x:v>
      </x:c>
      <x:c r="K705" s="14">
        <x:f t="shared" si="156"/>
        <x:v>5904.1200000000026</x:v>
      </x:c>
      <x:c r="L705" s="14">
        <x:f t="shared" si="157"/>
        <x:v>5904.1200000000026</x:v>
      </x:c>
      <x:c r="M705" s="14">
        <x:f t="shared" si="168"/>
        <x:v>5882.976494104535</x:v>
      </x:c>
      <x:c r="N705" s="14">
        <x:f t="shared" si="158"/>
        <x:v>5904.1200000000026</x:v>
      </x:c>
      <x:c r="O705" s="13" t="n">
        <x:f>Arrivals!I705</x:f>
        <x:v>15.937058223191181</x:v>
      </x:c>
      <x:c r="P705" s="14">
        <x:f t="shared" si="159"/>
        <x:v>5920.057058223194</x:v>
      </x:c>
      <x:c r="Q705" s="14">
        <x:f t="shared" si="160"/>
        <x:v>133.49594323731799</x:v>
      </x:c>
      <x:c r="R705" s="14">
        <x:f t="shared" si="161"/>
        <x:v>93.538885014126208</x:v>
      </x:c>
      <x:c r="S705" s="14">
        <x:f t="shared" si="162"/>
        <x:v>0</x:v>
      </x:c>
      <x:c r="T705" s="14">
        <x:f t="shared" si="163"/>
        <x:v>0</x:v>
      </x:c>
      <x:c r="U705" s="14">
        <x:f t="shared" si="164"/>
        <x:v>93.538885014126208</x:v>
      </x:c>
      <x:c r="V705" t="str">
        <x:f>IF(MOD(C705-Settings!$B$32,Settings!$B$33)&lt;Settings!$B$30,"Up","Down")</x:f>
        <x:v>Up</x:v>
      </x:c>
      <x:c r="W705" s="15" t="n">
        <x:f>IF(OR(E705&gt;Settings!$B$30,Q705&gt;Settings!$B$37),0,1)</x:f>
        <x:v>1</x:v>
      </x:c>
      <x:c r="X705" s="15" t="n">
        <x:f>IF(AND(W705=1,Q705&lt;=Settings!$B$36),1,0)</x:f>
        <x:v>0</x:v>
      </x:c>
    </x:row>
    <x:row r="706">
      <x:c r="A706">
        <x:v>6</x:v>
      </x:c>
      <x:c r="B706">
        <x:v>101</x:v>
      </x:c>
      <x:c r="C706" s="13" t="n">
        <x:f>Arrivals!F706</x:f>
        <x:v>5796.920134432384</x:v>
      </x:c>
      <x:c r="D706" s="13" t="n">
        <x:f>Arrivals!K706</x:f>
        <x:v>300</x:v>
      </x:c>
      <x:c r="E706" s="14" t="n">
        <x:f>D706*8/Settings!$B$28+Settings!$B$29</x:f>
        <x:v>24.02</x:v>
      </x:c>
      <x:c r="F706" s="14">
        <x:f t="shared" si="154"/>
        <x:v>5796.9201344323837</x:v>
      </x:c>
      <x:c r="G706" s="14">
        <x:f t="shared" si="167"/>
        <x:v>5904.1200000000026</x:v>
      </x:c>
      <x:c r="H706" s="14">
        <x:f t="shared" si="155"/>
        <x:v>5904.1200000000026</x:v>
      </x:c>
      <x:c r="I706" s="14" t="n">
        <x:f>MOD(H706-Settings!$B$32,Settings!$B$33)</x:f>
        <x:v>144.12000000000262</x:v>
      </x:c>
      <x:c r="J706" s="14" t="n">
        <x:f>IF(I706&lt;Settings!$B$30,IF(Settings!$B$30-I706&gt;=E706,H706,H706+(Settings!$B$30-I706)+Settings!$B$31),H706+(Settings!$B$33-I706))</x:f>
        <x:v>5904.120000000003</x:v>
      </x:c>
      <x:c r="K706" s="14">
        <x:f t="shared" si="156"/>
        <x:v>5928.1400000000031</x:v>
      </x:c>
      <x:c r="L706" s="14">
        <x:f t="shared" si="157"/>
        <x:v>5928.1400000000031</x:v>
      </x:c>
      <x:c r="M706" s="14">
        <x:f t="shared" si="168"/>
        <x:v>5920.057058223194</x:v>
      </x:c>
      <x:c r="N706" s="14">
        <x:f t="shared" si="158"/>
        <x:v>5928.1400000000031</x:v>
      </x:c>
      <x:c r="O706" s="13" t="n">
        <x:f>Arrivals!I706</x:f>
        <x:v>1.352477097750987</x:v>
      </x:c>
      <x:c r="P706" s="14">
        <x:f t="shared" si="159"/>
        <x:v>5929.4924770977541</x:v>
      </x:c>
      <x:c r="Q706" s="14">
        <x:f t="shared" si="160"/>
        <x:v>132.57234266537034</x:v>
      </x:c>
      <x:c r="R706" s="14">
        <x:f t="shared" si="161"/>
        <x:v>107.19986556761887</x:v>
      </x:c>
      <x:c r="S706" s="14">
        <x:f t="shared" si="162"/>
        <x:v>0</x:v>
      </x:c>
      <x:c r="T706" s="14">
        <x:f t="shared" si="163"/>
        <x:v>0</x:v>
      </x:c>
      <x:c r="U706" s="14">
        <x:f t="shared" si="164"/>
        <x:v>107.19986556761887</x:v>
      </x:c>
      <x:c r="V706" t="str">
        <x:f>IF(MOD(C706-Settings!$B$32,Settings!$B$33)&lt;Settings!$B$30,"Up","Down")</x:f>
        <x:v>Up</x:v>
      </x:c>
      <x:c r="W706" s="15" t="n">
        <x:f>IF(OR(E706&gt;Settings!$B$30,Q706&gt;Settings!$B$37),0,1)</x:f>
        <x:v>1</x:v>
      </x:c>
      <x:c r="X706" s="15" t="n">
        <x:f>IF(AND(W706=1,Q706&lt;=Settings!$B$36),1,0)</x:f>
        <x:v>0</x:v>
      </x:c>
    </x:row>
    <x:row r="707">
      <x:c r="A707">
        <x:v>6</x:v>
      </x:c>
      <x:c r="B707">
        <x:v>102</x:v>
      </x:c>
      <x:c r="C707" s="13" t="n">
        <x:f>Arrivals!F707</x:f>
        <x:v>5800.36992894813</x:v>
      </x:c>
      <x:c r="D707" s="13" t="n">
        <x:f>Arrivals!K707</x:f>
        <x:v>300</x:v>
      </x:c>
      <x:c r="E707" s="14" t="n">
        <x:f>D707*8/Settings!$B$28+Settings!$B$29</x:f>
        <x:v>24.02</x:v>
      </x:c>
      <x:c r="F707" s="14">
        <x:f t="shared" si="154"/>
        <x:v>5800.3699289481301</x:v>
      </x:c>
      <x:c r="G707" s="14">
        <x:f t="shared" si="167"/>
        <x:v>5928.1400000000031</x:v>
      </x:c>
      <x:c r="H707" s="14">
        <x:f t="shared" si="155"/>
        <x:v>5928.1400000000031</x:v>
      </x:c>
      <x:c r="I707" s="14" t="n">
        <x:f>MOD(H707-Settings!$B$32,Settings!$B$33)</x:f>
        <x:v>168.14000000000306</x:v>
      </x:c>
      <x:c r="J707" s="14" t="n">
        <x:f>IF(I707&lt;Settings!$B$30,IF(Settings!$B$30-I707&gt;=E707,H707,H707+(Settings!$B$30-I707)+Settings!$B$31),H707+(Settings!$B$33-I707))</x:f>
        <x:v>5928.140000000003</x:v>
      </x:c>
      <x:c r="K707" s="14">
        <x:f t="shared" si="156"/>
        <x:v>5952.1600000000035</x:v>
      </x:c>
      <x:c r="L707" s="14">
        <x:f t="shared" si="157"/>
        <x:v>5952.1600000000035</x:v>
      </x:c>
      <x:c r="M707" s="14">
        <x:f t="shared" si="168"/>
        <x:v>5929.4924770977541</x:v>
      </x:c>
      <x:c r="N707" s="14">
        <x:f t="shared" si="158"/>
        <x:v>5952.1600000000035</x:v>
      </x:c>
      <x:c r="O707" s="13" t="n">
        <x:f>Arrivals!I707</x:f>
        <x:v>5.649153019858611</x:v>
      </x:c>
      <x:c r="P707" s="14">
        <x:f t="shared" si="159"/>
        <x:v>5957.8091530198617</x:v>
      </x:c>
      <x:c r="Q707" s="14">
        <x:f t="shared" si="160"/>
        <x:v>157.43922407173159</x:v>
      </x:c>
      <x:c r="R707" s="14">
        <x:f t="shared" si="161"/>
        <x:v>127.77007105187295</x:v>
      </x:c>
      <x:c r="S707" s="14">
        <x:f t="shared" si="162"/>
        <x:v>0</x:v>
      </x:c>
      <x:c r="T707" s="14">
        <x:f t="shared" si="163"/>
        <x:v>0</x:v>
      </x:c>
      <x:c r="U707" s="14">
        <x:f t="shared" si="164"/>
        <x:v>127.77007105187295</x:v>
      </x:c>
      <x:c r="V707" t="str">
        <x:f>IF(MOD(C707-Settings!$B$32,Settings!$B$33)&lt;Settings!$B$30,"Up","Down")</x:f>
        <x:v>Up</x:v>
      </x:c>
      <x:c r="W707" s="15" t="n">
        <x:f>IF(OR(E707&gt;Settings!$B$30,Q707&gt;Settings!$B$37),0,1)</x:f>
        <x:v>1</x:v>
      </x:c>
      <x:c r="X707" s="15" t="n">
        <x:f>IF(AND(W707=1,Q707&lt;=Settings!$B$36),1,0)</x:f>
        <x:v>0</x:v>
      </x:c>
    </x:row>
    <x:row r="708">
      <x:c r="A708">
        <x:v>6</x:v>
      </x:c>
      <x:c r="B708">
        <x:v>103</x:v>
      </x:c>
      <x:c r="C708" s="13" t="n">
        <x:f>Arrivals!F708</x:f>
        <x:v>5805.965631610877</x:v>
      </x:c>
      <x:c r="D708" s="13" t="n">
        <x:f>Arrivals!K708</x:f>
        <x:v>300</x:v>
      </x:c>
      <x:c r="E708" s="14" t="n">
        <x:f>D708*8/Settings!$B$28+Settings!$B$29</x:f>
        <x:v>24.02</x:v>
      </x:c>
      <x:c r="F708" s="14">
        <x:f t="shared" si="154"/>
        <x:v>5805.9656316108767</x:v>
      </x:c>
      <x:c r="G708" s="14">
        <x:f t="shared" si="167"/>
        <x:v>5952.1600000000035</x:v>
      </x:c>
      <x:c r="H708" s="14">
        <x:f t="shared" si="155"/>
        <x:v>5952.1600000000035</x:v>
      </x:c>
      <x:c r="I708" s="14" t="n">
        <x:f>MOD(H708-Settings!$B$32,Settings!$B$33)</x:f>
        <x:v>192.1600000000035</x:v>
      </x:c>
      <x:c r="J708" s="14" t="n">
        <x:f>IF(I708&lt;Settings!$B$30,IF(Settings!$B$30-I708&gt;=E708,H708,H708+(Settings!$B$30-I708)+Settings!$B$31),H708+(Settings!$B$33-I708))</x:f>
        <x:v>5952.1600000000035</x:v>
      </x:c>
      <x:c r="K708" s="14">
        <x:f t="shared" si="156"/>
        <x:v>5976.1800000000039</x:v>
      </x:c>
      <x:c r="L708" s="14">
        <x:f t="shared" si="157"/>
        <x:v>5976.1800000000039</x:v>
      </x:c>
      <x:c r="M708" s="14">
        <x:f t="shared" si="168"/>
        <x:v>5957.8091530198617</x:v>
      </x:c>
      <x:c r="N708" s="14">
        <x:f t="shared" si="158"/>
        <x:v>5976.1800000000039</x:v>
      </x:c>
      <x:c r="O708" s="13" t="n">
        <x:f>Arrivals!I708</x:f>
        <x:v>0.2583208937378789</x:v>
      </x:c>
      <x:c r="P708" s="14">
        <x:f t="shared" si="159"/>
        <x:v>5976.4383208937415</x:v>
      </x:c>
      <x:c r="Q708" s="14">
        <x:f t="shared" si="160"/>
        <x:v>170.47268928286485</x:v>
      </x:c>
      <x:c r="R708" s="14">
        <x:f t="shared" si="161"/>
        <x:v>146.19436838912679</x:v>
      </x:c>
      <x:c r="S708" s="14">
        <x:f t="shared" si="162"/>
        <x:v>0</x:v>
      </x:c>
      <x:c r="T708" s="14">
        <x:f t="shared" si="163"/>
        <x:v>0</x:v>
      </x:c>
      <x:c r="U708" s="14">
        <x:f t="shared" si="164"/>
        <x:v>146.19436838912679</x:v>
      </x:c>
      <x:c r="V708" t="str">
        <x:f>IF(MOD(C708-Settings!$B$32,Settings!$B$33)&lt;Settings!$B$30,"Up","Down")</x:f>
        <x:v>Up</x:v>
      </x:c>
      <x:c r="W708" s="15" t="n">
        <x:f>IF(OR(E708&gt;Settings!$B$30,Q708&gt;Settings!$B$37),0,1)</x:f>
        <x:v>1</x:v>
      </x:c>
      <x:c r="X708" s="15" t="n">
        <x:f>IF(AND(W708=1,Q708&lt;=Settings!$B$36),1,0)</x:f>
        <x:v>0</x:v>
      </x:c>
    </x:row>
    <x:row r="709">
      <x:c r="A709">
        <x:v>6</x:v>
      </x:c>
      <x:c r="B709">
        <x:v>104</x:v>
      </x:c>
      <x:c r="C709" s="13" t="n">
        <x:f>Arrivals!F709</x:f>
        <x:v>5857.769226218489</x:v>
      </x:c>
      <x:c r="D709" s="13" t="n">
        <x:f>Arrivals!K709</x:f>
        <x:v>300</x:v>
      </x:c>
      <x:c r="E709" s="14" t="n">
        <x:f>D709*8/Settings!$B$28+Settings!$B$29</x:f>
        <x:v>24.02</x:v>
      </x:c>
      <x:c r="F709" s="14">
        <x:f t="shared" si="154"/>
        <x:v>5857.7692262184892</x:v>
      </x:c>
      <x:c r="G709" s="14">
        <x:f t="shared" si="167"/>
        <x:v>5976.1800000000039</x:v>
      </x:c>
      <x:c r="H709" s="14">
        <x:f t="shared" si="155"/>
        <x:v>5976.1800000000039</x:v>
      </x:c>
      <x:c r="I709" s="14" t="n">
        <x:f>MOD(H709-Settings!$B$32,Settings!$B$33)</x:f>
        <x:v>216.18000000000393</x:v>
      </x:c>
      <x:c r="J709" s="14" t="n">
        <x:f>IF(I709&lt;Settings!$B$30,IF(Settings!$B$30-I709&gt;=E709,H709,H709+(Settings!$B$30-I709)+Settings!$B$31),H709+(Settings!$B$33-I709))</x:f>
        <x:v>5976.180000000004</x:v>
      </x:c>
      <x:c r="K709" s="14">
        <x:f t="shared" si="156"/>
        <x:v>6000.2000000000044</x:v>
      </x:c>
      <x:c r="L709" s="14">
        <x:f t="shared" si="157"/>
        <x:v>6000.2000000000044</x:v>
      </x:c>
      <x:c r="M709" s="14">
        <x:f t="shared" si="168"/>
        <x:v>5976.4383208937415</x:v>
      </x:c>
      <x:c r="N709" s="14">
        <x:f t="shared" si="158"/>
        <x:v>6000.2000000000044</x:v>
      </x:c>
      <x:c r="O709" s="13" t="n">
        <x:f>Arrivals!I709</x:f>
        <x:v>0.39738630586215556</x:v>
      </x:c>
      <x:c r="P709" s="14">
        <x:f t="shared" si="159"/>
        <x:v>6000.5973863058662</x:v>
      </x:c>
      <x:c r="Q709" s="14">
        <x:f t="shared" si="160"/>
        <x:v>142.828160087377</x:v>
      </x:c>
      <x:c r="R709" s="14">
        <x:f t="shared" si="161"/>
        <x:v>118.41077378151476</x:v>
      </x:c>
      <x:c r="S709" s="14">
        <x:f t="shared" si="162"/>
        <x:v>0</x:v>
      </x:c>
      <x:c r="T709" s="14">
        <x:f t="shared" si="163"/>
        <x:v>0</x:v>
      </x:c>
      <x:c r="U709" s="14">
        <x:f t="shared" si="164"/>
        <x:v>118.41077378151476</x:v>
      </x:c>
      <x:c r="V709" t="str">
        <x:f>IF(MOD(C709-Settings!$B$32,Settings!$B$33)&lt;Settings!$B$30,"Up","Down")</x:f>
        <x:v>Up</x:v>
      </x:c>
      <x:c r="W709" s="15" t="n">
        <x:f>IF(OR(E709&gt;Settings!$B$30,Q709&gt;Settings!$B$37),0,1)</x:f>
        <x:v>1</x:v>
      </x:c>
      <x:c r="X709" s="15" t="n">
        <x:f>IF(AND(W709=1,Q709&lt;=Settings!$B$36),1,0)</x:f>
        <x:v>0</x:v>
      </x:c>
    </x:row>
    <x:row r="710">
      <x:c r="A710">
        <x:v>6</x:v>
      </x:c>
      <x:c r="B710">
        <x:v>105</x:v>
      </x:c>
      <x:c r="C710" s="13" t="n">
        <x:f>Arrivals!F710</x:f>
        <x:v>5858.191938029384</x:v>
      </x:c>
      <x:c r="D710" s="13" t="n">
        <x:f>Arrivals!K710</x:f>
        <x:v>300</x:v>
      </x:c>
      <x:c r="E710" s="14" t="n">
        <x:f>D710*8/Settings!$B$28+Settings!$B$29</x:f>
        <x:v>24.02</x:v>
      </x:c>
      <x:c r="F710" s="14" t="n">
        <x:f t="shared" ref="F710:F773" si="169">C710</x:f>
        <x:v>5858.191938029384</x:v>
      </x:c>
      <x:c r="G710" s="14">
        <x:f t="shared" si="167"/>
        <x:v>6000.2000000000044</x:v>
      </x:c>
      <x:c r="H710" s="14" t="n">
        <x:f t="shared" ref="H710:H773" si="170">MAX(F710,G710)</x:f>
        <x:v>6000.200000000004</x:v>
      </x:c>
      <x:c r="I710" s="14" t="n">
        <x:f>MOD(H710-Settings!$B$32,Settings!$B$33)</x:f>
        <x:v>240.20000000000437</x:v>
      </x:c>
      <x:c r="J710" s="14" t="n">
        <x:f>IF(I710&lt;Settings!$B$30,IF(Settings!$B$30-I710&gt;=E710,H710,H710+(Settings!$B$30-I710)+Settings!$B$31),H710+(Settings!$B$33-I710))</x:f>
        <x:v>6000.200000000004</x:v>
      </x:c>
      <x:c r="K710" s="14" t="n">
        <x:f t="shared" ref="K710:K773" si="171">J710+E710</x:f>
        <x:v>6024.220000000005</x:v>
      </x:c>
      <x:c r="L710" s="14" t="n">
        <x:f t="shared" ref="L710:L773" si="172">K710</x:f>
        <x:v>6024.220000000005</x:v>
      </x:c>
      <x:c r="M710" s="14">
        <x:f t="shared" si="168"/>
        <x:v>6000.5973863058662</x:v>
      </x:c>
      <x:c r="N710" s="14" t="n">
        <x:f t="shared" ref="N710:N773" si="173">MAX(L710,M710)</x:f>
        <x:v>6024.220000000005</x:v>
      </x:c>
      <x:c r="O710" s="13" t="n">
        <x:f>Arrivals!I710</x:f>
        <x:v>2.444517706354127</x:v>
      </x:c>
      <x:c r="P710" s="14" t="n">
        <x:f t="shared" ref="P710:P773" si="174">N710+O710</x:f>
        <x:v>6026.664517706359</x:v>
      </x:c>
      <x:c r="Q710" s="14" t="n">
        <x:f t="shared" ref="Q710:Q773" si="175">P710-C710</x:f>
        <x:v>168.47257967697533</x:v>
      </x:c>
      <x:c r="R710" s="14" t="n">
        <x:f t="shared" ref="R710:R773" si="176">H710-F710</x:f>
        <x:v>142.00806197062047</x:v>
      </x:c>
      <x:c r="S710" s="14" t="n">
        <x:f t="shared" ref="S710:S773" si="177">J710-H710</x:f>
        <x:v>0</x:v>
      </x:c>
      <x:c r="T710" s="14" t="n">
        <x:f t="shared" ref="T710:T773" si="178">N710-L710</x:f>
        <x:v>0</x:v>
      </x:c>
      <x:c r="U710" s="14" t="n">
        <x:f t="shared" ref="U710:U773" si="179">R710+S710+T710</x:f>
        <x:v>142.00806197062047</x:v>
      </x:c>
      <x:c r="V710" t="str">
        <x:f>IF(MOD(C710-Settings!$B$32,Settings!$B$33)&lt;Settings!$B$30,"Up","Down")</x:f>
        <x:v>Up</x:v>
      </x:c>
      <x:c r="W710" s="15" t="n">
        <x:f>IF(OR(E710&gt;Settings!$B$30,Q710&gt;Settings!$B$37),0,1)</x:f>
        <x:v>1</x:v>
      </x:c>
      <x:c r="X710" s="15" t="n">
        <x:f>IF(AND(W710=1,Q710&lt;=Settings!$B$36),1,0)</x:f>
        <x:v>0</x:v>
      </x:c>
    </x:row>
    <x:row r="711">
      <x:c r="A711">
        <x:v>6</x:v>
      </x:c>
      <x:c r="B711">
        <x:v>106</x:v>
      </x:c>
      <x:c r="C711" s="13" t="n">
        <x:f>Arrivals!F711</x:f>
        <x:v>6151.724738959364</x:v>
      </x:c>
      <x:c r="D711" s="13" t="n">
        <x:f>Arrivals!K711</x:f>
        <x:v>300</x:v>
      </x:c>
      <x:c r="E711" s="14" t="n">
        <x:f>D711*8/Settings!$B$28+Settings!$B$29</x:f>
        <x:v>24.02</x:v>
      </x:c>
      <x:c r="F711" s="14">
        <x:f t="shared" si="169"/>
        <x:v>6151.724738959364</x:v>
      </x:c>
      <x:c r="G711" s="14">
        <x:f t="shared" si="167"/>
        <x:v>6024.2200000000048</x:v>
      </x:c>
      <x:c r="H711" s="14">
        <x:f t="shared" si="170"/>
        <x:v>6151.724738959364</x:v>
      </x:c>
      <x:c r="I711" s="14" t="n">
        <x:f>MOD(H711-Settings!$B$32,Settings!$B$33)</x:f>
        <x:v>391.724738959364</x:v>
      </x:c>
      <x:c r="J711" s="14" t="n">
        <x:f>IF(I711&lt;Settings!$B$30,IF(Settings!$B$30-I711&gt;=E711,H711,H711+(Settings!$B$30-I711)+Settings!$B$31),H711+(Settings!$B$33-I711))</x:f>
        <x:v>6151.724738959364</x:v>
      </x:c>
      <x:c r="K711" s="14">
        <x:f t="shared" si="171"/>
        <x:v>6175.7447389593644</x:v>
      </x:c>
      <x:c r="L711" s="14">
        <x:f t="shared" si="172"/>
        <x:v>6175.7447389593644</x:v>
      </x:c>
      <x:c r="M711" s="14">
        <x:f t="shared" si="168"/>
        <x:v>6026.6645177063592</x:v>
      </x:c>
      <x:c r="N711" s="14">
        <x:f t="shared" si="173"/>
        <x:v>6175.7447389593644</x:v>
      </x:c>
      <x:c r="O711" s="13" t="n">
        <x:f>Arrivals!I711</x:f>
        <x:v>0.9436769500864272</x:v>
      </x:c>
      <x:c r="P711" s="14">
        <x:f t="shared" si="174"/>
        <x:v>6176.6884159094507</x:v>
      </x:c>
      <x:c r="Q711" s="14">
        <x:f t="shared" si="175"/>
        <x:v>24.963676950086665</x:v>
      </x:c>
      <x:c r="R711" s="14">
        <x:f t="shared" si="176"/>
        <x:v>0</x:v>
      </x:c>
      <x:c r="S711" s="14">
        <x:f t="shared" si="177"/>
        <x:v>0</x:v>
      </x:c>
      <x:c r="T711" s="14">
        <x:f t="shared" si="178"/>
        <x:v>0</x:v>
      </x:c>
      <x:c r="U711" s="14">
        <x:f t="shared" si="179"/>
        <x:v>0</x:v>
      </x:c>
      <x:c r="V711" t="str">
        <x:f>IF(MOD(C711-Settings!$B$32,Settings!$B$33)&lt;Settings!$B$30,"Up","Down")</x:f>
        <x:v>Up</x:v>
      </x:c>
      <x:c r="W711" s="15" t="n">
        <x:f>IF(OR(E711&gt;Settings!$B$30,Q711&gt;Settings!$B$37),0,1)</x:f>
        <x:v>1</x:v>
      </x:c>
      <x:c r="X711" s="15" t="n">
        <x:f>IF(AND(W711=1,Q711&lt;=Settings!$B$36),1,0)</x:f>
        <x:v>1</x:v>
      </x:c>
    </x:row>
    <x:row r="712">
      <x:c r="A712">
        <x:v>6</x:v>
      </x:c>
      <x:c r="B712">
        <x:v>107</x:v>
      </x:c>
      <x:c r="C712" s="13" t="n">
        <x:f>Arrivals!F712</x:f>
        <x:v>6272.74119583914</x:v>
      </x:c>
      <x:c r="D712" s="13" t="n">
        <x:f>Arrivals!K712</x:f>
        <x:v>300</x:v>
      </x:c>
      <x:c r="E712" s="14" t="n">
        <x:f>D712*8/Settings!$B$28+Settings!$B$29</x:f>
        <x:v>24.02</x:v>
      </x:c>
      <x:c r="F712" s="14">
        <x:f t="shared" si="169"/>
        <x:v>6272.7411958391403</x:v>
      </x:c>
      <x:c r="G712" s="14">
        <x:f t="shared" si="167"/>
        <x:v>6175.7447389593644</x:v>
      </x:c>
      <x:c r="H712" s="14">
        <x:f t="shared" si="170"/>
        <x:v>6272.7411958391403</x:v>
      </x:c>
      <x:c r="I712" s="14" t="n">
        <x:f>MOD(H712-Settings!$B$32,Settings!$B$33)</x:f>
        <x:v>512.7411958391403</x:v>
      </x:c>
      <x:c r="J712" s="14" t="n">
        <x:f>IF(I712&lt;Settings!$B$30,IF(Settings!$B$30-I712&gt;=E712,H712,H712+(Settings!$B$30-I712)+Settings!$B$31),H712+(Settings!$B$33-I712))</x:f>
        <x:v>6272.74119583914</x:v>
      </x:c>
      <x:c r="K712" s="14">
        <x:f t="shared" si="171"/>
        <x:v>6296.7611958391408</x:v>
      </x:c>
      <x:c r="L712" s="14">
        <x:f t="shared" si="172"/>
        <x:v>6296.7611958391408</x:v>
      </x:c>
      <x:c r="M712" s="14">
        <x:f t="shared" si="168"/>
        <x:v>6176.6884159094507</x:v>
      </x:c>
      <x:c r="N712" s="14">
        <x:f t="shared" si="173"/>
        <x:v>6296.7611958391408</x:v>
      </x:c>
      <x:c r="O712" s="13" t="n">
        <x:f>Arrivals!I712</x:f>
        <x:v>0.35157316495329677</x:v>
      </x:c>
      <x:c r="P712" s="14">
        <x:f t="shared" si="174"/>
        <x:v>6297.1127690040939</x:v>
      </x:c>
      <x:c r="Q712" s="14">
        <x:f t="shared" si="175"/>
        <x:v>24.371573164953588</x:v>
      </x:c>
      <x:c r="R712" s="14">
        <x:f t="shared" si="176"/>
        <x:v>0</x:v>
      </x:c>
      <x:c r="S712" s="14">
        <x:f t="shared" si="177"/>
        <x:v>0</x:v>
      </x:c>
      <x:c r="T712" s="14">
        <x:f t="shared" si="178"/>
        <x:v>0</x:v>
      </x:c>
      <x:c r="U712" s="14">
        <x:f t="shared" si="179"/>
        <x:v>0</x:v>
      </x:c>
      <x:c r="V712" t="str">
        <x:f>IF(MOD(C712-Settings!$B$32,Settings!$B$33)&lt;Settings!$B$30,"Up","Down")</x:f>
        <x:v>Up</x:v>
      </x:c>
      <x:c r="W712" s="15" t="n">
        <x:f>IF(OR(E712&gt;Settings!$B$30,Q712&gt;Settings!$B$37),0,1)</x:f>
        <x:v>1</x:v>
      </x:c>
      <x:c r="X712" s="15" t="n">
        <x:f>IF(AND(W712=1,Q712&lt;=Settings!$B$36),1,0)</x:f>
        <x:v>1</x:v>
      </x:c>
    </x:row>
    <x:row r="713">
      <x:c r="A713">
        <x:v>6</x:v>
      </x:c>
      <x:c r="B713">
        <x:v>108</x:v>
      </x:c>
      <x:c r="C713" s="13" t="n">
        <x:f>Arrivals!F713</x:f>
        <x:v>6332.214326068544</x:v>
      </x:c>
      <x:c r="D713" s="13" t="n">
        <x:f>Arrivals!K713</x:f>
        <x:v>300</x:v>
      </x:c>
      <x:c r="E713" s="14" t="n">
        <x:f>D713*8/Settings!$B$28+Settings!$B$29</x:f>
        <x:v>24.02</x:v>
      </x:c>
      <x:c r="F713" s="14">
        <x:f t="shared" si="169"/>
        <x:v>6332.2143260685443</x:v>
      </x:c>
      <x:c r="G713" s="14">
        <x:f t="shared" si="167"/>
        <x:v>6296.7611958391408</x:v>
      </x:c>
      <x:c r="H713" s="14">
        <x:f t="shared" si="170"/>
        <x:v>6332.2143260685443</x:v>
      </x:c>
      <x:c r="I713" s="14" t="n">
        <x:f>MOD(H713-Settings!$B$32,Settings!$B$33)</x:f>
        <x:v>572.2143260685443</x:v>
      </x:c>
      <x:c r="J713" s="14" t="n">
        <x:f>IF(I713&lt;Settings!$B$30,IF(Settings!$B$30-I713&gt;=E713,H713,H713+(Settings!$B$30-I713)+Settings!$B$31),H713+(Settings!$B$33-I713))</x:f>
        <x:v>6332.214326068544</x:v>
      </x:c>
      <x:c r="K713" s="14">
        <x:f t="shared" si="171"/>
        <x:v>6356.2343260685448</x:v>
      </x:c>
      <x:c r="L713" s="14">
        <x:f t="shared" si="172"/>
        <x:v>6356.2343260685448</x:v>
      </x:c>
      <x:c r="M713" s="14">
        <x:f t="shared" si="168"/>
        <x:v>6297.1127690040939</x:v>
      </x:c>
      <x:c r="N713" s="14">
        <x:f t="shared" si="173"/>
        <x:v>6356.2343260685448</x:v>
      </x:c>
      <x:c r="O713" s="13" t="n">
        <x:f>Arrivals!I713</x:f>
        <x:v>0.718814163564039</x:v>
      </x:c>
      <x:c r="P713" s="14">
        <x:f t="shared" si="174"/>
        <x:v>6356.953140232109</x:v>
      </x:c>
      <x:c r="Q713" s="14">
        <x:f t="shared" si="175"/>
        <x:v>24.738814163564712</x:v>
      </x:c>
      <x:c r="R713" s="14">
        <x:f t="shared" si="176"/>
        <x:v>0</x:v>
      </x:c>
      <x:c r="S713" s="14">
        <x:f t="shared" si="177"/>
        <x:v>0</x:v>
      </x:c>
      <x:c r="T713" s="14">
        <x:f t="shared" si="178"/>
        <x:v>0</x:v>
      </x:c>
      <x:c r="U713" s="14">
        <x:f t="shared" si="179"/>
        <x:v>0</x:v>
      </x:c>
      <x:c r="V713" t="str">
        <x:f>IF(MOD(C713-Settings!$B$32,Settings!$B$33)&lt;Settings!$B$30,"Up","Down")</x:f>
        <x:v>Up</x:v>
      </x:c>
      <x:c r="W713" s="15" t="n">
        <x:f>IF(OR(E713&gt;Settings!$B$30,Q713&gt;Settings!$B$37),0,1)</x:f>
        <x:v>1</x:v>
      </x:c>
      <x:c r="X713" s="15" t="n">
        <x:f>IF(AND(W713=1,Q713&lt;=Settings!$B$36),1,0)</x:f>
        <x:v>1</x:v>
      </x:c>
    </x:row>
    <x:row r="714">
      <x:c r="A714">
        <x:v>6</x:v>
      </x:c>
      <x:c r="B714">
        <x:v>109</x:v>
      </x:c>
      <x:c r="C714" s="13" t="n">
        <x:f>Arrivals!F714</x:f>
        <x:v>6375.9612097386835</x:v>
      </x:c>
      <x:c r="D714" s="13" t="n">
        <x:f>Arrivals!K714</x:f>
        <x:v>300</x:v>
      </x:c>
      <x:c r="E714" s="14" t="n">
        <x:f>D714*8/Settings!$B$28+Settings!$B$29</x:f>
        <x:v>24.02</x:v>
      </x:c>
      <x:c r="F714" s="14">
        <x:f t="shared" si="169"/>
        <x:v>6375.9612097386835</x:v>
      </x:c>
      <x:c r="G714" s="14">
        <x:f t="shared" si="167"/>
        <x:v>6356.2343260685448</x:v>
      </x:c>
      <x:c r="H714" s="14">
        <x:f t="shared" si="170"/>
        <x:v>6375.9612097386835</x:v>
      </x:c>
      <x:c r="I714" s="14" t="n">
        <x:f>MOD(H714-Settings!$B$32,Settings!$B$33)</x:f>
        <x:v>615.9612097386835</x:v>
      </x:c>
      <x:c r="J714" s="14" t="n">
        <x:f>IF(I714&lt;Settings!$B$30,IF(Settings!$B$30-I714&gt;=E714,H714,H714+(Settings!$B$30-I714)+Settings!$B$31),H714+(Settings!$B$33-I714))</x:f>
        <x:v>6480</x:v>
      </x:c>
      <x:c r="K714" s="14">
        <x:f t="shared" si="171"/>
        <x:v>6504.02</x:v>
      </x:c>
      <x:c r="L714" s="14">
        <x:f t="shared" si="172"/>
        <x:v>6504.02</x:v>
      </x:c>
      <x:c r="M714" s="14">
        <x:f t="shared" si="168"/>
        <x:v>6356.953140232109</x:v>
      </x:c>
      <x:c r="N714" s="14">
        <x:f t="shared" si="173"/>
        <x:v>6504.02</x:v>
      </x:c>
      <x:c r="O714" s="13" t="n">
        <x:f>Arrivals!I714</x:f>
        <x:v>2.399591475536388</x:v>
      </x:c>
      <x:c r="P714" s="14">
        <x:f t="shared" si="174"/>
        <x:v>6506.4195914755364</x:v>
      </x:c>
      <x:c r="Q714" s="14">
        <x:f t="shared" si="175"/>
        <x:v>130.45838173685297</x:v>
      </x:c>
      <x:c r="R714" s="14">
        <x:f t="shared" si="176"/>
        <x:v>0</x:v>
      </x:c>
      <x:c r="S714" s="14">
        <x:f t="shared" si="177"/>
        <x:v>104.03879026131654</x:v>
      </x:c>
      <x:c r="T714" s="14">
        <x:f t="shared" si="178"/>
        <x:v>0</x:v>
      </x:c>
      <x:c r="U714" s="14">
        <x:f t="shared" si="179"/>
        <x:v>104.03879026131654</x:v>
      </x:c>
      <x:c r="V714" t="str">
        <x:f>IF(MOD(C714-Settings!$B$32,Settings!$B$33)&lt;Settings!$B$30,"Up","Down")</x:f>
        <x:v>Down</x:v>
      </x:c>
      <x:c r="W714" s="15" t="n">
        <x:f>IF(OR(E714&gt;Settings!$B$30,Q714&gt;Settings!$B$37),0,1)</x:f>
        <x:v>1</x:v>
      </x:c>
      <x:c r="X714" s="15" t="n">
        <x:f>IF(AND(W714=1,Q714&lt;=Settings!$B$36),1,0)</x:f>
        <x:v>0</x:v>
      </x:c>
    </x:row>
    <x:row r="715">
      <x:c r="A715">
        <x:v>6</x:v>
      </x:c>
      <x:c r="B715">
        <x:v>110</x:v>
      </x:c>
      <x:c r="C715" s="13" t="n">
        <x:f>Arrivals!F715</x:f>
        <x:v>6404.858208285045</x:v>
      </x:c>
      <x:c r="D715" s="13" t="n">
        <x:f>Arrivals!K715</x:f>
        <x:v>300</x:v>
      </x:c>
      <x:c r="E715" s="14" t="n">
        <x:f>D715*8/Settings!$B$28+Settings!$B$29</x:f>
        <x:v>24.02</x:v>
      </x:c>
      <x:c r="F715" s="14">
        <x:f t="shared" si="169"/>
        <x:v>6404.8582082850453</x:v>
      </x:c>
      <x:c r="G715" s="14">
        <x:f t="shared" si="167"/>
        <x:v>6504.02</x:v>
      </x:c>
      <x:c r="H715" s="14">
        <x:f t="shared" si="170"/>
        <x:v>6504.02</x:v>
      </x:c>
      <x:c r="I715" s="14" t="n">
        <x:f>MOD(H715-Settings!$B$32,Settings!$B$33)</x:f>
        <x:v>24.020000000000437</x:v>
      </x:c>
      <x:c r="J715" s="14" t="n">
        <x:f>IF(I715&lt;Settings!$B$30,IF(Settings!$B$30-I715&gt;=E715,H715,H715+(Settings!$B$30-I715)+Settings!$B$31),H715+(Settings!$B$33-I715))</x:f>
        <x:v>6504.02</x:v>
      </x:c>
      <x:c r="K715" s="14">
        <x:f t="shared" si="171"/>
        <x:v>6528.0400000000009</x:v>
      </x:c>
      <x:c r="L715" s="14">
        <x:f t="shared" si="172"/>
        <x:v>6528.0400000000009</x:v>
      </x:c>
      <x:c r="M715" s="14">
        <x:f t="shared" si="168"/>
        <x:v>6506.4195914755364</x:v>
      </x:c>
      <x:c r="N715" s="14">
        <x:f t="shared" si="173"/>
        <x:v>6528.0400000000009</x:v>
      </x:c>
      <x:c r="O715" s="13" t="n">
        <x:f>Arrivals!I715</x:f>
        <x:v>0.7974111953077649</x:v>
      </x:c>
      <x:c r="P715" s="14">
        <x:f t="shared" si="174"/>
        <x:v>6528.837411195309</x:v>
      </x:c>
      <x:c r="Q715" s="14">
        <x:f t="shared" si="175"/>
        <x:v>123.97920291026367</x:v>
      </x:c>
      <x:c r="R715" s="14">
        <x:f t="shared" si="176"/>
        <x:v>99.161791714955143</x:v>
      </x:c>
      <x:c r="S715" s="14">
        <x:f t="shared" si="177"/>
        <x:v>0</x:v>
      </x:c>
      <x:c r="T715" s="14">
        <x:f t="shared" si="178"/>
        <x:v>0</x:v>
      </x:c>
      <x:c r="U715" s="14">
        <x:f t="shared" si="179"/>
        <x:v>99.161791714955143</x:v>
      </x:c>
      <x:c r="V715" t="str">
        <x:f>IF(MOD(C715-Settings!$B$32,Settings!$B$33)&lt;Settings!$B$30,"Up","Down")</x:f>
        <x:v>Down</x:v>
      </x:c>
      <x:c r="W715" s="15" t="n">
        <x:f>IF(OR(E715&gt;Settings!$B$30,Q715&gt;Settings!$B$37),0,1)</x:f>
        <x:v>1</x:v>
      </x:c>
      <x:c r="X715" s="15" t="n">
        <x:f>IF(AND(W715=1,Q715&lt;=Settings!$B$36),1,0)</x:f>
        <x:v>0</x:v>
      </x:c>
    </x:row>
    <x:row r="716">
      <x:c r="A716">
        <x:v>6</x:v>
      </x:c>
      <x:c r="B716">
        <x:v>111</x:v>
      </x:c>
      <x:c r="C716" s="13" t="n">
        <x:f>Arrivals!F716</x:f>
        <x:v>6547.276354021371</x:v>
      </x:c>
      <x:c r="D716" s="13" t="n">
        <x:f>Arrivals!K716</x:f>
        <x:v>300</x:v>
      </x:c>
      <x:c r="E716" s="14" t="n">
        <x:f>D716*8/Settings!$B$28+Settings!$B$29</x:f>
        <x:v>24.02</x:v>
      </x:c>
      <x:c r="F716" s="14">
        <x:f t="shared" si="169"/>
        <x:v>6547.2763540213709</x:v>
      </x:c>
      <x:c r="G716" s="14">
        <x:f t="shared" si="167"/>
        <x:v>6528.0400000000009</x:v>
      </x:c>
      <x:c r="H716" s="14">
        <x:f t="shared" si="170"/>
        <x:v>6547.2763540213709</x:v>
      </x:c>
      <x:c r="I716" s="14" t="n">
        <x:f>MOD(H716-Settings!$B$32,Settings!$B$33)</x:f>
        <x:v>67.27635402137093</x:v>
      </x:c>
      <x:c r="J716" s="14" t="n">
        <x:f>IF(I716&lt;Settings!$B$30,IF(Settings!$B$30-I716&gt;=E716,H716,H716+(Settings!$B$30-I716)+Settings!$B$31),H716+(Settings!$B$33-I716))</x:f>
        <x:v>6547.276354021371</x:v>
      </x:c>
      <x:c r="K716" s="14">
        <x:f t="shared" si="171"/>
        <x:v>6571.2963540213714</x:v>
      </x:c>
      <x:c r="L716" s="14">
        <x:f t="shared" si="172"/>
        <x:v>6571.2963540213714</x:v>
      </x:c>
      <x:c r="M716" s="14">
        <x:f t="shared" si="168"/>
        <x:v>6528.837411195309</x:v>
      </x:c>
      <x:c r="N716" s="14">
        <x:f t="shared" si="173"/>
        <x:v>6571.2963540213714</x:v>
      </x:c>
      <x:c r="O716" s="13" t="n">
        <x:f>Arrivals!I716</x:f>
        <x:v>4.602972468106418</x:v>
      </x:c>
      <x:c r="P716" s="14">
        <x:f t="shared" si="174"/>
        <x:v>6575.899326489478</x:v>
      </x:c>
      <x:c r="Q716" s="14">
        <x:f t="shared" si="175"/>
        <x:v>28.622972468107037</x:v>
      </x:c>
      <x:c r="R716" s="14">
        <x:f t="shared" si="176"/>
        <x:v>0</x:v>
      </x:c>
      <x:c r="S716" s="14">
        <x:f t="shared" si="177"/>
        <x:v>0</x:v>
      </x:c>
      <x:c r="T716" s="14">
        <x:f t="shared" si="178"/>
        <x:v>0</x:v>
      </x:c>
      <x:c r="U716" s="14">
        <x:f t="shared" si="179"/>
        <x:v>0</x:v>
      </x:c>
      <x:c r="V716" t="str">
        <x:f>IF(MOD(C716-Settings!$B$32,Settings!$B$33)&lt;Settings!$B$30,"Up","Down")</x:f>
        <x:v>Up</x:v>
      </x:c>
      <x:c r="W716" s="15" t="n">
        <x:f>IF(OR(E716&gt;Settings!$B$30,Q716&gt;Settings!$B$37),0,1)</x:f>
        <x:v>1</x:v>
      </x:c>
      <x:c r="X716" s="15" t="n">
        <x:f>IF(AND(W716=1,Q716&lt;=Settings!$B$36),1,0)</x:f>
        <x:v>1</x:v>
      </x:c>
    </x:row>
    <x:row r="717">
      <x:c r="A717">
        <x:v>6</x:v>
      </x:c>
      <x:c r="B717">
        <x:v>112</x:v>
      </x:c>
      <x:c r="C717" s="13" t="n">
        <x:f>Arrivals!F717</x:f>
        <x:v>6598.098894857983</x:v>
      </x:c>
      <x:c r="D717" s="13" t="n">
        <x:f>Arrivals!K717</x:f>
        <x:v>300</x:v>
      </x:c>
      <x:c r="E717" s="14" t="n">
        <x:f>D717*8/Settings!$B$28+Settings!$B$29</x:f>
        <x:v>24.02</x:v>
      </x:c>
      <x:c r="F717" s="14">
        <x:f t="shared" si="169"/>
        <x:v>6598.0988948579834</x:v>
      </x:c>
      <x:c r="G717" s="14">
        <x:f t="shared" si="167"/>
        <x:v>6571.2963540213714</x:v>
      </x:c>
      <x:c r="H717" s="14">
        <x:f t="shared" si="170"/>
        <x:v>6598.0988948579834</x:v>
      </x:c>
      <x:c r="I717" s="14" t="n">
        <x:f>MOD(H717-Settings!$B$32,Settings!$B$33)</x:f>
        <x:v>118.0988948579834</x:v>
      </x:c>
      <x:c r="J717" s="14" t="n">
        <x:f>IF(I717&lt;Settings!$B$30,IF(Settings!$B$30-I717&gt;=E717,H717,H717+(Settings!$B$30-I717)+Settings!$B$31),H717+(Settings!$B$33-I717))</x:f>
        <x:v>6598.098894857983</x:v>
      </x:c>
      <x:c r="K717" s="14">
        <x:f t="shared" si="171"/>
        <x:v>6622.1188948579838</x:v>
      </x:c>
      <x:c r="L717" s="14">
        <x:f t="shared" si="172"/>
        <x:v>6622.1188948579838</x:v>
      </x:c>
      <x:c r="M717" s="14">
        <x:f t="shared" si="168"/>
        <x:v>6575.899326489478</x:v>
      </x:c>
      <x:c r="N717" s="14">
        <x:f t="shared" si="173"/>
        <x:v>6622.1188948579838</x:v>
      </x:c>
      <x:c r="O717" s="13" t="n">
        <x:f>Arrivals!I717</x:f>
        <x:v>1.0925110431653275</x:v>
      </x:c>
      <x:c r="P717" s="14">
        <x:f t="shared" si="174"/>
        <x:v>6623.2114059011492</x:v>
      </x:c>
      <x:c r="Q717" s="14">
        <x:f t="shared" si="175"/>
        <x:v>25.112511043165796</x:v>
      </x:c>
      <x:c r="R717" s="14">
        <x:f t="shared" si="176"/>
        <x:v>0</x:v>
      </x:c>
      <x:c r="S717" s="14">
        <x:f t="shared" si="177"/>
        <x:v>0</x:v>
      </x:c>
      <x:c r="T717" s="14">
        <x:f t="shared" si="178"/>
        <x:v>0</x:v>
      </x:c>
      <x:c r="U717" s="14">
        <x:f t="shared" si="179"/>
        <x:v>0</x:v>
      </x:c>
      <x:c r="V717" t="str">
        <x:f>IF(MOD(C717-Settings!$B$32,Settings!$B$33)&lt;Settings!$B$30,"Up","Down")</x:f>
        <x:v>Up</x:v>
      </x:c>
      <x:c r="W717" s="15" t="n">
        <x:f>IF(OR(E717&gt;Settings!$B$30,Q717&gt;Settings!$B$37),0,1)</x:f>
        <x:v>1</x:v>
      </x:c>
      <x:c r="X717" s="15" t="n">
        <x:f>IF(AND(W717=1,Q717&lt;=Settings!$B$36),1,0)</x:f>
        <x:v>1</x:v>
      </x:c>
    </x:row>
    <x:row r="718">
      <x:c r="A718">
        <x:v>6</x:v>
      </x:c>
      <x:c r="B718">
        <x:v>113</x:v>
      </x:c>
      <x:c r="C718" s="13" t="n">
        <x:f>Arrivals!F718</x:f>
        <x:v>6608.510398340187</x:v>
      </x:c>
      <x:c r="D718" s="13" t="n">
        <x:f>Arrivals!K718</x:f>
        <x:v>300</x:v>
      </x:c>
      <x:c r="E718" s="14" t="n">
        <x:f>D718*8/Settings!$B$28+Settings!$B$29</x:f>
        <x:v>24.02</x:v>
      </x:c>
      <x:c r="F718" s="14">
        <x:f t="shared" si="169"/>
        <x:v>6608.5103983401868</x:v>
      </x:c>
      <x:c r="G718" s="14">
        <x:f t="shared" si="167"/>
        <x:v>6622.1188948579838</x:v>
      </x:c>
      <x:c r="H718" s="14">
        <x:f t="shared" si="170"/>
        <x:v>6622.1188948579838</x:v>
      </x:c>
      <x:c r="I718" s="14" t="n">
        <x:f>MOD(H718-Settings!$B$32,Settings!$B$33)</x:f>
        <x:v>142.11889485798383</x:v>
      </x:c>
      <x:c r="J718" s="14" t="n">
        <x:f>IF(I718&lt;Settings!$B$30,IF(Settings!$B$30-I718&gt;=E718,H718,H718+(Settings!$B$30-I718)+Settings!$B$31),H718+(Settings!$B$33-I718))</x:f>
        <x:v>6622.118894857984</x:v>
      </x:c>
      <x:c r="K718" s="14">
        <x:f t="shared" si="171"/>
        <x:v>6646.1388948579843</x:v>
      </x:c>
      <x:c r="L718" s="14">
        <x:f t="shared" si="172"/>
        <x:v>6646.1388948579843</x:v>
      </x:c>
      <x:c r="M718" s="14">
        <x:f t="shared" si="168"/>
        <x:v>6623.2114059011492</x:v>
      </x:c>
      <x:c r="N718" s="14">
        <x:f t="shared" si="173"/>
        <x:v>6646.1388948579843</x:v>
      </x:c>
      <x:c r="O718" s="13" t="n">
        <x:f>Arrivals!I718</x:f>
        <x:v>11.802264319416043</x:v>
      </x:c>
      <x:c r="P718" s="14">
        <x:f t="shared" si="174"/>
        <x:v>6657.9411591774006</x:v>
      </x:c>
      <x:c r="Q718" s="14">
        <x:f t="shared" si="175"/>
        <x:v>49.430760837213711</x:v>
      </x:c>
      <x:c r="R718" s="14">
        <x:f t="shared" si="176"/>
        <x:v>13.608496517796993</x:v>
      </x:c>
      <x:c r="S718" s="14">
        <x:f t="shared" si="177"/>
        <x:v>0</x:v>
      </x:c>
      <x:c r="T718" s="14">
        <x:f t="shared" si="178"/>
        <x:v>0</x:v>
      </x:c>
      <x:c r="U718" s="14">
        <x:f t="shared" si="179"/>
        <x:v>13.608496517796993</x:v>
      </x:c>
      <x:c r="V718" t="str">
        <x:f>IF(MOD(C718-Settings!$B$32,Settings!$B$33)&lt;Settings!$B$30,"Up","Down")</x:f>
        <x:v>Up</x:v>
      </x:c>
      <x:c r="W718" s="15" t="n">
        <x:f>IF(OR(E718&gt;Settings!$B$30,Q718&gt;Settings!$B$37),0,1)</x:f>
        <x:v>1</x:v>
      </x:c>
      <x:c r="X718" s="15" t="n">
        <x:f>IF(AND(W718=1,Q718&lt;=Settings!$B$36),1,0)</x:f>
        <x:v>1</x:v>
      </x:c>
    </x:row>
    <x:row r="719">
      <x:c r="A719">
        <x:v>6</x:v>
      </x:c>
      <x:c r="B719">
        <x:v>114</x:v>
      </x:c>
      <x:c r="C719" s="13" t="n">
        <x:f>Arrivals!F719</x:f>
        <x:v>6641.287657421338</x:v>
      </x:c>
      <x:c r="D719" s="13" t="n">
        <x:f>Arrivals!K719</x:f>
        <x:v>300</x:v>
      </x:c>
      <x:c r="E719" s="14" t="n">
        <x:f>D719*8/Settings!$B$28+Settings!$B$29</x:f>
        <x:v>24.02</x:v>
      </x:c>
      <x:c r="F719" s="14">
        <x:f t="shared" si="169"/>
        <x:v>6641.2876574213378</x:v>
      </x:c>
      <x:c r="G719" s="14">
        <x:f t="shared" si="167"/>
        <x:v>6646.1388948579843</x:v>
      </x:c>
      <x:c r="H719" s="14">
        <x:f t="shared" si="170"/>
        <x:v>6646.1388948579843</x:v>
      </x:c>
      <x:c r="I719" s="14" t="n">
        <x:f>MOD(H719-Settings!$B$32,Settings!$B$33)</x:f>
        <x:v>166.13889485798427</x:v>
      </x:c>
      <x:c r="J719" s="14" t="n">
        <x:f>IF(I719&lt;Settings!$B$30,IF(Settings!$B$30-I719&gt;=E719,H719,H719+(Settings!$B$30-I719)+Settings!$B$31),H719+(Settings!$B$33-I719))</x:f>
        <x:v>6646.138894857984</x:v>
      </x:c>
      <x:c r="K719" s="14">
        <x:f t="shared" si="171"/>
        <x:v>6670.1588948579847</x:v>
      </x:c>
      <x:c r="L719" s="14">
        <x:f t="shared" si="172"/>
        <x:v>6670.1588948579847</x:v>
      </x:c>
      <x:c r="M719" s="14">
        <x:f t="shared" si="168"/>
        <x:v>6657.9411591774006</x:v>
      </x:c>
      <x:c r="N719" s="14">
        <x:f t="shared" si="173"/>
        <x:v>6670.1588948579847</x:v>
      </x:c>
      <x:c r="O719" s="13" t="n">
        <x:f>Arrivals!I719</x:f>
        <x:v>6.957881584605846</x:v>
      </x:c>
      <x:c r="P719" s="14">
        <x:f t="shared" si="174"/>
        <x:v>6677.1167764425909</x:v>
      </x:c>
      <x:c r="Q719" s="14">
        <x:f t="shared" si="175"/>
        <x:v>35.829119021253064</x:v>
      </x:c>
      <x:c r="R719" s="14">
        <x:f t="shared" si="176"/>
        <x:v>4.8512374366464428</x:v>
      </x:c>
      <x:c r="S719" s="14">
        <x:f t="shared" si="177"/>
        <x:v>0</x:v>
      </x:c>
      <x:c r="T719" s="14">
        <x:f t="shared" si="178"/>
        <x:v>0</x:v>
      </x:c>
      <x:c r="U719" s="14">
        <x:f t="shared" si="179"/>
        <x:v>4.8512374366464428</x:v>
      </x:c>
      <x:c r="V719" t="str">
        <x:f>IF(MOD(C719-Settings!$B$32,Settings!$B$33)&lt;Settings!$B$30,"Up","Down")</x:f>
        <x:v>Up</x:v>
      </x:c>
      <x:c r="W719" s="15" t="n">
        <x:f>IF(OR(E719&gt;Settings!$B$30,Q719&gt;Settings!$B$37),0,1)</x:f>
        <x:v>1</x:v>
      </x:c>
      <x:c r="X719" s="15" t="n">
        <x:f>IF(AND(W719=1,Q719&lt;=Settings!$B$36),1,0)</x:f>
        <x:v>1</x:v>
      </x:c>
    </x:row>
    <x:row r="720">
      <x:c r="A720">
        <x:v>6</x:v>
      </x:c>
      <x:c r="B720">
        <x:v>115</x:v>
      </x:c>
      <x:c r="C720" s="13" t="n">
        <x:f>Arrivals!F720</x:f>
        <x:v>6650.319612471536</x:v>
      </x:c>
      <x:c r="D720" s="13" t="n">
        <x:f>Arrivals!K720</x:f>
        <x:v>300</x:v>
      </x:c>
      <x:c r="E720" s="14" t="n">
        <x:f>D720*8/Settings!$B$28+Settings!$B$29</x:f>
        <x:v>24.02</x:v>
      </x:c>
      <x:c r="F720" s="14">
        <x:f t="shared" si="169"/>
        <x:v>6650.3196124715359</x:v>
      </x:c>
      <x:c r="G720" s="14">
        <x:f t="shared" si="167"/>
        <x:v>6670.1588948579847</x:v>
      </x:c>
      <x:c r="H720" s="14">
        <x:f t="shared" si="170"/>
        <x:v>6670.1588948579847</x:v>
      </x:c>
      <x:c r="I720" s="14" t="n">
        <x:f>MOD(H720-Settings!$B$32,Settings!$B$33)</x:f>
        <x:v>190.1588948579847</x:v>
      </x:c>
      <x:c r="J720" s="14" t="n">
        <x:f>IF(I720&lt;Settings!$B$30,IF(Settings!$B$30-I720&gt;=E720,H720,H720+(Settings!$B$30-I720)+Settings!$B$31),H720+(Settings!$B$33-I720))</x:f>
        <x:v>6670.158894857985</x:v>
      </x:c>
      <x:c r="K720" s="14">
        <x:f t="shared" si="171"/>
        <x:v>6694.1788948579851</x:v>
      </x:c>
      <x:c r="L720" s="14">
        <x:f t="shared" si="172"/>
        <x:v>6694.1788948579851</x:v>
      </x:c>
      <x:c r="M720" s="14">
        <x:f t="shared" si="168"/>
        <x:v>6677.1167764425909</x:v>
      </x:c>
      <x:c r="N720" s="14">
        <x:f t="shared" si="173"/>
        <x:v>6694.1788948579851</x:v>
      </x:c>
      <x:c r="O720" s="13" t="n">
        <x:f>Arrivals!I720</x:f>
        <x:v>2.5086652537719494</x:v>
      </x:c>
      <x:c r="P720" s="14">
        <x:f t="shared" si="174"/>
        <x:v>6696.6875601117572</x:v>
      </x:c>
      <x:c r="Q720" s="14">
        <x:f t="shared" si="175"/>
        <x:v>46.367947640221246</x:v>
      </x:c>
      <x:c r="R720" s="14">
        <x:f t="shared" si="176"/>
        <x:v>19.839282386448758</x:v>
      </x:c>
      <x:c r="S720" s="14">
        <x:f t="shared" si="177"/>
        <x:v>0</x:v>
      </x:c>
      <x:c r="T720" s="14">
        <x:f t="shared" si="178"/>
        <x:v>0</x:v>
      </x:c>
      <x:c r="U720" s="14">
        <x:f t="shared" si="179"/>
        <x:v>19.839282386448758</x:v>
      </x:c>
      <x:c r="V720" t="str">
        <x:f>IF(MOD(C720-Settings!$B$32,Settings!$B$33)&lt;Settings!$B$30,"Up","Down")</x:f>
        <x:v>Up</x:v>
      </x:c>
      <x:c r="W720" s="15" t="n">
        <x:f>IF(OR(E720&gt;Settings!$B$30,Q720&gt;Settings!$B$37),0,1)</x:f>
        <x:v>1</x:v>
      </x:c>
      <x:c r="X720" s="15" t="n">
        <x:f>IF(AND(W720=1,Q720&lt;=Settings!$B$36),1,0)</x:f>
        <x:v>1</x:v>
      </x:c>
    </x:row>
    <x:row r="721">
      <x:c r="A721">
        <x:v>6</x:v>
      </x:c>
      <x:c r="B721">
        <x:v>116</x:v>
      </x:c>
      <x:c r="C721" s="13" t="n">
        <x:f>Arrivals!F721</x:f>
        <x:v>6742.076429105937</x:v>
      </x:c>
      <x:c r="D721" s="13" t="n">
        <x:f>Arrivals!K721</x:f>
        <x:v>300</x:v>
      </x:c>
      <x:c r="E721" s="14" t="n">
        <x:f>D721*8/Settings!$B$28+Settings!$B$29</x:f>
        <x:v>24.02</x:v>
      </x:c>
      <x:c r="F721" s="14">
        <x:f t="shared" si="169"/>
        <x:v>6742.0764291059368</x:v>
      </x:c>
      <x:c r="G721" s="14">
        <x:f t="shared" si="167"/>
        <x:v>6694.1788948579851</x:v>
      </x:c>
      <x:c r="H721" s="14">
        <x:f t="shared" si="170"/>
        <x:v>6742.0764291059368</x:v>
      </x:c>
      <x:c r="I721" s="14" t="n">
        <x:f>MOD(H721-Settings!$B$32,Settings!$B$33)</x:f>
        <x:v>262.07642910593677</x:v>
      </x:c>
      <x:c r="J721" s="14" t="n">
        <x:f>IF(I721&lt;Settings!$B$30,IF(Settings!$B$30-I721&gt;=E721,H721,H721+(Settings!$B$30-I721)+Settings!$B$31),H721+(Settings!$B$33-I721))</x:f>
        <x:v>6742.076429105937</x:v>
      </x:c>
      <x:c r="K721" s="14">
        <x:f t="shared" si="171"/>
        <x:v>6766.0964291059372</x:v>
      </x:c>
      <x:c r="L721" s="14">
        <x:f t="shared" si="172"/>
        <x:v>6766.0964291059372</x:v>
      </x:c>
      <x:c r="M721" s="14">
        <x:f t="shared" si="168"/>
        <x:v>6696.6875601117572</x:v>
      </x:c>
      <x:c r="N721" s="14">
        <x:f t="shared" si="173"/>
        <x:v>6766.0964291059372</x:v>
      </x:c>
      <x:c r="O721" s="13" t="n">
        <x:f>Arrivals!I721</x:f>
        <x:v>1.5931648717644424</x:v>
      </x:c>
      <x:c r="P721" s="14">
        <x:f t="shared" si="174"/>
        <x:v>6767.6895939777014</x:v>
      </x:c>
      <x:c r="Q721" s="14">
        <x:f t="shared" si="175"/>
        <x:v>25.613164871764639</x:v>
      </x:c>
      <x:c r="R721" s="14">
        <x:f t="shared" si="176"/>
        <x:v>0</x:v>
      </x:c>
      <x:c r="S721" s="14">
        <x:f t="shared" si="177"/>
        <x:v>0</x:v>
      </x:c>
      <x:c r="T721" s="14">
        <x:f t="shared" si="178"/>
        <x:v>0</x:v>
      </x:c>
      <x:c r="U721" s="14">
        <x:f t="shared" si="179"/>
        <x:v>0</x:v>
      </x:c>
      <x:c r="V721" t="str">
        <x:f>IF(MOD(C721-Settings!$B$32,Settings!$B$33)&lt;Settings!$B$30,"Up","Down")</x:f>
        <x:v>Up</x:v>
      </x:c>
      <x:c r="W721" s="15" t="n">
        <x:f>IF(OR(E721&gt;Settings!$B$30,Q721&gt;Settings!$B$37),0,1)</x:f>
        <x:v>1</x:v>
      </x:c>
      <x:c r="X721" s="15" t="n">
        <x:f>IF(AND(W721=1,Q721&lt;=Settings!$B$36),1,0)</x:f>
        <x:v>1</x:v>
      </x:c>
    </x:row>
    <x:row r="722">
      <x:c r="A722">
        <x:v>6</x:v>
      </x:c>
      <x:c r="B722">
        <x:v>117</x:v>
      </x:c>
      <x:c r="C722" s="13" t="n">
        <x:f>Arrivals!F722</x:f>
        <x:v>6746.096044355752</x:v>
      </x:c>
      <x:c r="D722" s="13" t="n">
        <x:f>Arrivals!K722</x:f>
        <x:v>300</x:v>
      </x:c>
      <x:c r="E722" s="14" t="n">
        <x:f>D722*8/Settings!$B$28+Settings!$B$29</x:f>
        <x:v>24.02</x:v>
      </x:c>
      <x:c r="F722" s="14">
        <x:f t="shared" si="169"/>
        <x:v>6746.0960443557524</x:v>
      </x:c>
      <x:c r="G722" s="14">
        <x:f t="shared" si="167"/>
        <x:v>6766.0964291059372</x:v>
      </x:c>
      <x:c r="H722" s="14">
        <x:f t="shared" si="170"/>
        <x:v>6766.0964291059372</x:v>
      </x:c>
      <x:c r="I722" s="14" t="n">
        <x:f>MOD(H722-Settings!$B$32,Settings!$B$33)</x:f>
        <x:v>286.0964291059372</x:v>
      </x:c>
      <x:c r="J722" s="14" t="n">
        <x:f>IF(I722&lt;Settings!$B$30,IF(Settings!$B$30-I722&gt;=E722,H722,H722+(Settings!$B$30-I722)+Settings!$B$31),H722+(Settings!$B$33-I722))</x:f>
        <x:v>6766.096429105937</x:v>
      </x:c>
      <x:c r="K722" s="14">
        <x:f t="shared" si="171"/>
        <x:v>6790.1164291059376</x:v>
      </x:c>
      <x:c r="L722" s="14">
        <x:f t="shared" si="172"/>
        <x:v>6790.1164291059376</x:v>
      </x:c>
      <x:c r="M722" s="14">
        <x:f t="shared" si="168"/>
        <x:v>6767.6895939777014</x:v>
      </x:c>
      <x:c r="N722" s="14">
        <x:f t="shared" si="173"/>
        <x:v>6790.1164291059376</x:v>
      </x:c>
      <x:c r="O722" s="13" t="n">
        <x:f>Arrivals!I722</x:f>
        <x:v>4.353921566041608</x:v>
      </x:c>
      <x:c r="P722" s="14">
        <x:f t="shared" si="174"/>
        <x:v>6794.4703506719788</x:v>
      </x:c>
      <x:c r="Q722" s="14">
        <x:f t="shared" si="175"/>
        <x:v>48.374306316226466</x:v>
      </x:c>
      <x:c r="R722" s="14">
        <x:f t="shared" si="176"/>
        <x:v>20.000384750184821</x:v>
      </x:c>
      <x:c r="S722" s="14">
        <x:f t="shared" si="177"/>
        <x:v>0</x:v>
      </x:c>
      <x:c r="T722" s="14">
        <x:f t="shared" si="178"/>
        <x:v>0</x:v>
      </x:c>
      <x:c r="U722" s="14">
        <x:f t="shared" si="179"/>
        <x:v>20.000384750184821</x:v>
      </x:c>
      <x:c r="V722" t="str">
        <x:f>IF(MOD(C722-Settings!$B$32,Settings!$B$33)&lt;Settings!$B$30,"Up","Down")</x:f>
        <x:v>Up</x:v>
      </x:c>
      <x:c r="W722" s="15" t="n">
        <x:f>IF(OR(E722&gt;Settings!$B$30,Q722&gt;Settings!$B$37),0,1)</x:f>
        <x:v>1</x:v>
      </x:c>
      <x:c r="X722" s="15" t="n">
        <x:f>IF(AND(W722=1,Q722&lt;=Settings!$B$36),1,0)</x:f>
        <x:v>1</x:v>
      </x:c>
    </x:row>
    <x:row r="723">
      <x:c r="A723">
        <x:v>6</x:v>
      </x:c>
      <x:c r="B723">
        <x:v>118</x:v>
      </x:c>
      <x:c r="C723" s="13" t="n">
        <x:f>Arrivals!F723</x:f>
        <x:v>6750.673941199575</x:v>
      </x:c>
      <x:c r="D723" s="13" t="n">
        <x:f>Arrivals!K723</x:f>
        <x:v>300</x:v>
      </x:c>
      <x:c r="E723" s="14" t="n">
        <x:f>D723*8/Settings!$B$28+Settings!$B$29</x:f>
        <x:v>24.02</x:v>
      </x:c>
      <x:c r="F723" s="14">
        <x:f t="shared" si="169"/>
        <x:v>6750.673941199575</x:v>
      </x:c>
      <x:c r="G723" s="14">
        <x:f t="shared" si="167"/>
        <x:v>6790.1164291059376</x:v>
      </x:c>
      <x:c r="H723" s="14">
        <x:f t="shared" si="170"/>
        <x:v>6790.1164291059376</x:v>
      </x:c>
      <x:c r="I723" s="14" t="n">
        <x:f>MOD(H723-Settings!$B$32,Settings!$B$33)</x:f>
        <x:v>310.11642910593764</x:v>
      </x:c>
      <x:c r="J723" s="14" t="n">
        <x:f>IF(I723&lt;Settings!$B$30,IF(Settings!$B$30-I723&gt;=E723,H723,H723+(Settings!$B$30-I723)+Settings!$B$31),H723+(Settings!$B$33-I723))</x:f>
        <x:v>6790.116429105938</x:v>
      </x:c>
      <x:c r="K723" s="14">
        <x:f t="shared" si="171"/>
        <x:v>6814.1364291059381</x:v>
      </x:c>
      <x:c r="L723" s="14">
        <x:f t="shared" si="172"/>
        <x:v>6814.1364291059381</x:v>
      </x:c>
      <x:c r="M723" s="14">
        <x:f t="shared" si="168"/>
        <x:v>6794.4703506719788</x:v>
      </x:c>
      <x:c r="N723" s="14">
        <x:f t="shared" si="173"/>
        <x:v>6814.1364291059381</x:v>
      </x:c>
      <x:c r="O723" s="13" t="n">
        <x:f>Arrivals!I723</x:f>
        <x:v>3.8271297732401215</x:v>
      </x:c>
      <x:c r="P723" s="14">
        <x:f t="shared" si="174"/>
        <x:v>6817.963558879178</x:v>
      </x:c>
      <x:c r="Q723" s="14">
        <x:f t="shared" si="175"/>
        <x:v>67.289617679602998</x:v>
      </x:c>
      <x:c r="R723" s="14">
        <x:f t="shared" si="176"/>
        <x:v>39.442487906362658</x:v>
      </x:c>
      <x:c r="S723" s="14">
        <x:f t="shared" si="177"/>
        <x:v>0</x:v>
      </x:c>
      <x:c r="T723" s="14">
        <x:f t="shared" si="178"/>
        <x:v>0</x:v>
      </x:c>
      <x:c r="U723" s="14">
        <x:f t="shared" si="179"/>
        <x:v>39.442487906362658</x:v>
      </x:c>
      <x:c r="V723" t="str">
        <x:f>IF(MOD(C723-Settings!$B$32,Settings!$B$33)&lt;Settings!$B$30,"Up","Down")</x:f>
        <x:v>Up</x:v>
      </x:c>
      <x:c r="W723" s="15" t="n">
        <x:f>IF(OR(E723&gt;Settings!$B$30,Q723&gt;Settings!$B$37),0,1)</x:f>
        <x:v>1</x:v>
      </x:c>
      <x:c r="X723" s="15" t="n">
        <x:f>IF(AND(W723=1,Q723&lt;=Settings!$B$36),1,0)</x:f>
        <x:v>1</x:v>
      </x:c>
    </x:row>
    <x:row r="724">
      <x:c r="A724">
        <x:v>6</x:v>
      </x:c>
      <x:c r="B724">
        <x:v>119</x:v>
      </x:c>
      <x:c r="C724" s="13" t="n">
        <x:f>Arrivals!F724</x:f>
        <x:v>6812.920864219418</x:v>
      </x:c>
      <x:c r="D724" s="13" t="n">
        <x:f>Arrivals!K724</x:f>
        <x:v>300</x:v>
      </x:c>
      <x:c r="E724" s="14" t="n">
        <x:f>D724*8/Settings!$B$28+Settings!$B$29</x:f>
        <x:v>24.02</x:v>
      </x:c>
      <x:c r="F724" s="14">
        <x:f t="shared" si="169"/>
        <x:v>6812.920864219418</x:v>
      </x:c>
      <x:c r="G724" s="14">
        <x:f t="shared" si="167"/>
        <x:v>6814.1364291059381</x:v>
      </x:c>
      <x:c r="H724" s="14">
        <x:f t="shared" si="170"/>
        <x:v>6814.1364291059381</x:v>
      </x:c>
      <x:c r="I724" s="14" t="n">
        <x:f>MOD(H724-Settings!$B$32,Settings!$B$33)</x:f>
        <x:v>334.1364291059381</x:v>
      </x:c>
      <x:c r="J724" s="14" t="n">
        <x:f>IF(I724&lt;Settings!$B$30,IF(Settings!$B$30-I724&gt;=E724,H724,H724+(Settings!$B$30-I724)+Settings!$B$31),H724+(Settings!$B$33-I724))</x:f>
        <x:v>6814.136429105938</x:v>
      </x:c>
      <x:c r="K724" s="14">
        <x:f t="shared" si="171"/>
        <x:v>6838.1564291059385</x:v>
      </x:c>
      <x:c r="L724" s="14">
        <x:f t="shared" si="172"/>
        <x:v>6838.1564291059385</x:v>
      </x:c>
      <x:c r="M724" s="14">
        <x:f t="shared" si="168"/>
        <x:v>6817.963558879178</x:v>
      </x:c>
      <x:c r="N724" s="14">
        <x:f t="shared" si="173"/>
        <x:v>6838.1564291059385</x:v>
      </x:c>
      <x:c r="O724" s="13" t="n">
        <x:f>Arrivals!I724</x:f>
        <x:v>15.655681014626879</x:v>
      </x:c>
      <x:c r="P724" s="14">
        <x:f t="shared" si="174"/>
        <x:v>6853.8121101205652</x:v>
      </x:c>
      <x:c r="Q724" s="14">
        <x:f t="shared" si="175"/>
        <x:v>40.891245901147158</x:v>
      </x:c>
      <x:c r="R724" s="14">
        <x:f t="shared" si="176"/>
        <x:v>1.2155648865200419</x:v>
      </x:c>
      <x:c r="S724" s="14">
        <x:f t="shared" si="177"/>
        <x:v>0</x:v>
      </x:c>
      <x:c r="T724" s="14">
        <x:f t="shared" si="178"/>
        <x:v>0</x:v>
      </x:c>
      <x:c r="U724" s="14">
        <x:f t="shared" si="179"/>
        <x:v>1.2155648865200419</x:v>
      </x:c>
      <x:c r="V724" t="str">
        <x:f>IF(MOD(C724-Settings!$B$32,Settings!$B$33)&lt;Settings!$B$30,"Up","Down")</x:f>
        <x:v>Up</x:v>
      </x:c>
      <x:c r="W724" s="15" t="n">
        <x:f>IF(OR(E724&gt;Settings!$B$30,Q724&gt;Settings!$B$37),0,1)</x:f>
        <x:v>1</x:v>
      </x:c>
      <x:c r="X724" s="15" t="n">
        <x:f>IF(AND(W724=1,Q724&lt;=Settings!$B$36),1,0)</x:f>
        <x:v>1</x:v>
      </x:c>
    </x:row>
    <x:row r="725">
      <x:c r="A725">
        <x:v>6</x:v>
      </x:c>
      <x:c r="B725">
        <x:v>120</x:v>
      </x:c>
      <x:c r="C725" s="13" t="n">
        <x:f>Arrivals!F725</x:f>
        <x:v>6835.348464889945</x:v>
      </x:c>
      <x:c r="D725" s="13" t="n">
        <x:f>Arrivals!K725</x:f>
        <x:v>300</x:v>
      </x:c>
      <x:c r="E725" s="14" t="n">
        <x:f>D725*8/Settings!$B$28+Settings!$B$29</x:f>
        <x:v>24.02</x:v>
      </x:c>
      <x:c r="F725" s="14">
        <x:f t="shared" si="169"/>
        <x:v>6835.3484648899448</x:v>
      </x:c>
      <x:c r="G725" s="14">
        <x:f t="shared" si="167"/>
        <x:v>6838.1564291059385</x:v>
      </x:c>
      <x:c r="H725" s="14">
        <x:f t="shared" si="170"/>
        <x:v>6838.1564291059385</x:v>
      </x:c>
      <x:c r="I725" s="14" t="n">
        <x:f>MOD(H725-Settings!$B$32,Settings!$B$33)</x:f>
        <x:v>358.1564291059385</x:v>
      </x:c>
      <x:c r="J725" s="14" t="n">
        <x:f>IF(I725&lt;Settings!$B$30,IF(Settings!$B$30-I725&gt;=E725,H725,H725+(Settings!$B$30-I725)+Settings!$B$31),H725+(Settings!$B$33-I725))</x:f>
        <x:v>6838.1564291059385</x:v>
      </x:c>
      <x:c r="K725" s="14">
        <x:f t="shared" si="171"/>
        <x:v>6862.176429105939</x:v>
      </x:c>
      <x:c r="L725" s="14">
        <x:f t="shared" si="172"/>
        <x:v>6862.176429105939</x:v>
      </x:c>
      <x:c r="M725" s="14">
        <x:f t="shared" si="168"/>
        <x:v>6853.8121101205652</x:v>
      </x:c>
      <x:c r="N725" s="14">
        <x:f t="shared" si="173"/>
        <x:v>6862.176429105939</x:v>
      </x:c>
      <x:c r="O725" s="13" t="n">
        <x:f>Arrivals!I725</x:f>
        <x:v>2.749745476982237</x:v>
      </x:c>
      <x:c r="P725" s="14">
        <x:f t="shared" si="174"/>
        <x:v>6864.9261745829208</x:v>
      </x:c>
      <x:c r="Q725" s="14">
        <x:f t="shared" si="175"/>
        <x:v>29.577709692975986</x:v>
      </x:c>
      <x:c r="R725" s="14">
        <x:f t="shared" si="176"/>
        <x:v>2.8079642159937066</x:v>
      </x:c>
      <x:c r="S725" s="14">
        <x:f t="shared" si="177"/>
        <x:v>0</x:v>
      </x:c>
      <x:c r="T725" s="14">
        <x:f t="shared" si="178"/>
        <x:v>0</x:v>
      </x:c>
      <x:c r="U725" s="14">
        <x:f t="shared" si="179"/>
        <x:v>2.8079642159937066</x:v>
      </x:c>
      <x:c r="V725" t="str">
        <x:f>IF(MOD(C725-Settings!$B$32,Settings!$B$33)&lt;Settings!$B$30,"Up","Down")</x:f>
        <x:v>Up</x:v>
      </x:c>
      <x:c r="W725" s="15" t="n">
        <x:f>IF(OR(E725&gt;Settings!$B$30,Q725&gt;Settings!$B$37),0,1)</x:f>
        <x:v>1</x:v>
      </x:c>
      <x:c r="X725" s="15" t="n">
        <x:f>IF(AND(W725=1,Q725&lt;=Settings!$B$36),1,0)</x:f>
        <x:v>1</x:v>
      </x:c>
    </x:row>
    <x:row r="726">
      <x:c r="A726">
        <x:v>7</x:v>
      </x:c>
      <x:c r="B726">
        <x:v>1</x:v>
      </x:c>
      <x:c r="C726" s="13" t="n">
        <x:f>Arrivals!F726</x:f>
        <x:v>113.26935506888782</x:v>
      </x:c>
      <x:c r="D726" s="13" t="n">
        <x:f>Arrivals!K726</x:f>
        <x:v>300</x:v>
      </x:c>
      <x:c r="E726" s="14" t="n">
        <x:f>D726*8/Settings!$B$28+Settings!$B$29</x:f>
        <x:v>24.02</x:v>
      </x:c>
      <x:c r="F726" s="14">
        <x:f t="shared" si="169"/>
        <x:v>113.26935506888782</x:v>
      </x:c>
      <x:c r="G726" s="14">
        <x:v>0</x:v>
      </x:c>
      <x:c r="H726" s="14">
        <x:f t="shared" si="170"/>
        <x:v>113.26935506888782</x:v>
      </x:c>
      <x:c r="I726" s="14" t="n">
        <x:f>MOD(H726-Settings!$B$32,Settings!$B$33)</x:f>
        <x:v>113.26935506888782</x:v>
      </x:c>
      <x:c r="J726" s="14" t="n">
        <x:f>IF(I726&lt;Settings!$B$30,IF(Settings!$B$30-I726&gt;=E726,H726,H726+(Settings!$B$30-I726)+Settings!$B$31),H726+(Settings!$B$33-I726))</x:f>
        <x:v>113.26935506888782</x:v>
      </x:c>
      <x:c r="K726" s="14">
        <x:f t="shared" si="171"/>
        <x:v>137.28935506888783</x:v>
      </x:c>
      <x:c r="L726" s="14">
        <x:f t="shared" si="172"/>
        <x:v>137.28935506888783</x:v>
      </x:c>
      <x:c r="M726" s="14">
        <x:v>0</x:v>
      </x:c>
      <x:c r="N726" s="14">
        <x:f t="shared" si="173"/>
        <x:v>137.28935506888783</x:v>
      </x:c>
      <x:c r="O726" s="13" t="n">
        <x:f>Arrivals!I726</x:f>
        <x:v>2.9365368434811137</x:v>
      </x:c>
      <x:c r="P726" s="14">
        <x:f t="shared" si="174"/>
        <x:v>140.22589191236895</x:v>
      </x:c>
      <x:c r="Q726" s="14">
        <x:f t="shared" si="175"/>
        <x:v>26.956536843481132</x:v>
      </x:c>
      <x:c r="R726" s="14">
        <x:f t="shared" si="176"/>
        <x:v>0</x:v>
      </x:c>
      <x:c r="S726" s="14">
        <x:f t="shared" si="177"/>
        <x:v>0</x:v>
      </x:c>
      <x:c r="T726" s="14">
        <x:f t="shared" si="178"/>
        <x:v>0</x:v>
      </x:c>
      <x:c r="U726" s="14">
        <x:f t="shared" si="179"/>
        <x:v>0</x:v>
      </x:c>
      <x:c r="V726" t="str">
        <x:f>IF(MOD(C726-Settings!$B$32,Settings!$B$33)&lt;Settings!$B$30,"Up","Down")</x:f>
        <x:v>Up</x:v>
      </x:c>
      <x:c r="W726" s="15" t="n">
        <x:f>IF(OR(E726&gt;Settings!$B$30,Q726&gt;Settings!$B$37),0,1)</x:f>
        <x:v>1</x:v>
      </x:c>
      <x:c r="X726" s="15" t="n">
        <x:f>IF(AND(W726=1,Q726&lt;=Settings!$B$36),1,0)</x:f>
        <x:v>1</x:v>
      </x:c>
    </x:row>
    <x:row r="727">
      <x:c r="A727">
        <x:v>7</x:v>
      </x:c>
      <x:c r="B727">
        <x:v>2</x:v>
      </x:c>
      <x:c r="C727" s="13" t="n">
        <x:f>Arrivals!F727</x:f>
        <x:v>144.0679144494913</x:v>
      </x:c>
      <x:c r="D727" s="13" t="n">
        <x:f>Arrivals!K727</x:f>
        <x:v>300</x:v>
      </x:c>
      <x:c r="E727" s="14" t="n">
        <x:f>D727*8/Settings!$B$28+Settings!$B$29</x:f>
        <x:v>24.02</x:v>
      </x:c>
      <x:c r="F727" s="14">
        <x:f t="shared" si="169"/>
        <x:v>144.0679144494913</x:v>
      </x:c>
      <x:c r="G727" s="14" t="n">
        <x:f t="shared" ref="G727:G758" si="180">K726</x:f>
        <x:v>137.28935506888783</x:v>
      </x:c>
      <x:c r="H727" s="14">
        <x:f t="shared" si="170"/>
        <x:v>144.0679144494913</x:v>
      </x:c>
      <x:c r="I727" s="14" t="n">
        <x:f>MOD(H727-Settings!$B$32,Settings!$B$33)</x:f>
        <x:v>144.0679144494913</x:v>
      </x:c>
      <x:c r="J727" s="14" t="n">
        <x:f>IF(I727&lt;Settings!$B$30,IF(Settings!$B$30-I727&gt;=E727,H727,H727+(Settings!$B$30-I727)+Settings!$B$31),H727+(Settings!$B$33-I727))</x:f>
        <x:v>144.0679144494913</x:v>
      </x:c>
      <x:c r="K727" s="14">
        <x:f t="shared" si="171"/>
        <x:v>168.08791444949131</x:v>
      </x:c>
      <x:c r="L727" s="14">
        <x:f t="shared" si="172"/>
        <x:v>168.08791444949131</x:v>
      </x:c>
      <x:c r="M727" s="14" t="n">
        <x:f t="shared" ref="M727:M758" si="181">P726</x:f>
        <x:v>140.22589191236895</x:v>
      </x:c>
      <x:c r="N727" s="14">
        <x:f t="shared" si="173"/>
        <x:v>168.08791444949131</x:v>
      </x:c>
      <x:c r="O727" s="13" t="n">
        <x:f>Arrivals!I727</x:f>
        <x:v>14.202495160215536</x:v>
      </x:c>
      <x:c r="P727" s="14">
        <x:f t="shared" si="174"/>
        <x:v>182.29040960970684</x:v>
      </x:c>
      <x:c r="Q727" s="14">
        <x:f t="shared" si="175"/>
        <x:v>38.222495160215544</x:v>
      </x:c>
      <x:c r="R727" s="14">
        <x:f t="shared" si="176"/>
        <x:v>0</x:v>
      </x:c>
      <x:c r="S727" s="14">
        <x:f t="shared" si="177"/>
        <x:v>0</x:v>
      </x:c>
      <x:c r="T727" s="14">
        <x:f t="shared" si="178"/>
        <x:v>0</x:v>
      </x:c>
      <x:c r="U727" s="14">
        <x:f t="shared" si="179"/>
        <x:v>0</x:v>
      </x:c>
      <x:c r="V727" t="str">
        <x:f>IF(MOD(C727-Settings!$B$32,Settings!$B$33)&lt;Settings!$B$30,"Up","Down")</x:f>
        <x:v>Up</x:v>
      </x:c>
      <x:c r="W727" s="15" t="n">
        <x:f>IF(OR(E727&gt;Settings!$B$30,Q727&gt;Settings!$B$37),0,1)</x:f>
        <x:v>1</x:v>
      </x:c>
      <x:c r="X727" s="15" t="n">
        <x:f>IF(AND(W727=1,Q727&lt;=Settings!$B$36),1,0)</x:f>
        <x:v>1</x:v>
      </x:c>
    </x:row>
    <x:row r="728">
      <x:c r="A728">
        <x:v>7</x:v>
      </x:c>
      <x:c r="B728">
        <x:v>3</x:v>
      </x:c>
      <x:c r="C728" s="13" t="n">
        <x:f>Arrivals!F728</x:f>
        <x:v>245.32554932102445</x:v>
      </x:c>
      <x:c r="D728" s="13" t="n">
        <x:f>Arrivals!K728</x:f>
        <x:v>300</x:v>
      </x:c>
      <x:c r="E728" s="14" t="n">
        <x:f>D728*8/Settings!$B$28+Settings!$B$29</x:f>
        <x:v>24.02</x:v>
      </x:c>
      <x:c r="F728" s="14">
        <x:f t="shared" si="169"/>
        <x:v>245.32554932102445</x:v>
      </x:c>
      <x:c r="G728" s="14">
        <x:f t="shared" si="180"/>
        <x:v>168.08791444949131</x:v>
      </x:c>
      <x:c r="H728" s="14">
        <x:f t="shared" si="170"/>
        <x:v>245.32554932102445</x:v>
      </x:c>
      <x:c r="I728" s="14" t="n">
        <x:f>MOD(H728-Settings!$B$32,Settings!$B$33)</x:f>
        <x:v>245.32554932102445</x:v>
      </x:c>
      <x:c r="J728" s="14" t="n">
        <x:f>IF(I728&lt;Settings!$B$30,IF(Settings!$B$30-I728&gt;=E728,H728,H728+(Settings!$B$30-I728)+Settings!$B$31),H728+(Settings!$B$33-I728))</x:f>
        <x:v>245.32554932102445</x:v>
      </x:c>
      <x:c r="K728" s="14">
        <x:f t="shared" si="171"/>
        <x:v>269.34554932102446</x:v>
      </x:c>
      <x:c r="L728" s="14">
        <x:f t="shared" si="172"/>
        <x:v>269.34554932102446</x:v>
      </x:c>
      <x:c r="M728" s="14">
        <x:f t="shared" si="181"/>
        <x:v>182.29040960970684</x:v>
      </x:c>
      <x:c r="N728" s="14">
        <x:f t="shared" si="173"/>
        <x:v>269.34554932102446</x:v>
      </x:c>
      <x:c r="O728" s="13" t="n">
        <x:f>Arrivals!I728</x:f>
        <x:v>2.9865098026932735</x:v>
      </x:c>
      <x:c r="P728" s="14">
        <x:f t="shared" si="174"/>
        <x:v>272.33205912371773</x:v>
      </x:c>
      <x:c r="Q728" s="14">
        <x:f t="shared" si="175"/>
        <x:v>27.006509802693273</x:v>
      </x:c>
      <x:c r="R728" s="14">
        <x:f t="shared" si="176"/>
        <x:v>0</x:v>
      </x:c>
      <x:c r="S728" s="14">
        <x:f t="shared" si="177"/>
        <x:v>0</x:v>
      </x:c>
      <x:c r="T728" s="14">
        <x:f t="shared" si="178"/>
        <x:v>0</x:v>
      </x:c>
      <x:c r="U728" s="14">
        <x:f t="shared" si="179"/>
        <x:v>0</x:v>
      </x:c>
      <x:c r="V728" t="str">
        <x:f>IF(MOD(C728-Settings!$B$32,Settings!$B$33)&lt;Settings!$B$30,"Up","Down")</x:f>
        <x:v>Up</x:v>
      </x:c>
      <x:c r="W728" s="15" t="n">
        <x:f>IF(OR(E728&gt;Settings!$B$30,Q728&gt;Settings!$B$37),0,1)</x:f>
        <x:v>1</x:v>
      </x:c>
      <x:c r="X728" s="15" t="n">
        <x:f>IF(AND(W728=1,Q728&lt;=Settings!$B$36),1,0)</x:f>
        <x:v>1</x:v>
      </x:c>
    </x:row>
    <x:row r="729">
      <x:c r="A729">
        <x:v>7</x:v>
      </x:c>
      <x:c r="B729">
        <x:v>4</x:v>
      </x:c>
      <x:c r="C729" s="13" t="n">
        <x:f>Arrivals!F729</x:f>
        <x:v>277.30961273956467</x:v>
      </x:c>
      <x:c r="D729" s="13" t="n">
        <x:f>Arrivals!K729</x:f>
        <x:v>300</x:v>
      </x:c>
      <x:c r="E729" s="14" t="n">
        <x:f>D729*8/Settings!$B$28+Settings!$B$29</x:f>
        <x:v>24.02</x:v>
      </x:c>
      <x:c r="F729" s="14">
        <x:f t="shared" si="169"/>
        <x:v>277.30961273956467</x:v>
      </x:c>
      <x:c r="G729" s="14">
        <x:f t="shared" si="180"/>
        <x:v>269.34554932102446</x:v>
      </x:c>
      <x:c r="H729" s="14">
        <x:f t="shared" si="170"/>
        <x:v>277.30961273956467</x:v>
      </x:c>
      <x:c r="I729" s="14" t="n">
        <x:f>MOD(H729-Settings!$B$32,Settings!$B$33)</x:f>
        <x:v>277.30961273956467</x:v>
      </x:c>
      <x:c r="J729" s="14" t="n">
        <x:f>IF(I729&lt;Settings!$B$30,IF(Settings!$B$30-I729&gt;=E729,H729,H729+(Settings!$B$30-I729)+Settings!$B$31),H729+(Settings!$B$33-I729))</x:f>
        <x:v>277.30961273956467</x:v>
      </x:c>
      <x:c r="K729" s="14">
        <x:f t="shared" si="171"/>
        <x:v>301.32961273956465</x:v>
      </x:c>
      <x:c r="L729" s="14">
        <x:f t="shared" si="172"/>
        <x:v>301.32961273956465</x:v>
      </x:c>
      <x:c r="M729" s="14">
        <x:f t="shared" si="181"/>
        <x:v>272.33205912371773</x:v>
      </x:c>
      <x:c r="N729" s="14">
        <x:f t="shared" si="173"/>
        <x:v>301.32961273956465</x:v>
      </x:c>
      <x:c r="O729" s="13" t="n">
        <x:f>Arrivals!I729</x:f>
        <x:v>0.48984730634007895</x:v>
      </x:c>
      <x:c r="P729" s="14">
        <x:f t="shared" si="174"/>
        <x:v>301.81946004590475</x:v>
      </x:c>
      <x:c r="Q729" s="14">
        <x:f t="shared" si="175"/>
        <x:v>24.509847306340077</x:v>
      </x:c>
      <x:c r="R729" s="14">
        <x:f t="shared" si="176"/>
        <x:v>0</x:v>
      </x:c>
      <x:c r="S729" s="14">
        <x:f t="shared" si="177"/>
        <x:v>0</x:v>
      </x:c>
      <x:c r="T729" s="14">
        <x:f t="shared" si="178"/>
        <x:v>0</x:v>
      </x:c>
      <x:c r="U729" s="14">
        <x:f t="shared" si="179"/>
        <x:v>0</x:v>
      </x:c>
      <x:c r="V729" t="str">
        <x:f>IF(MOD(C729-Settings!$B$32,Settings!$B$33)&lt;Settings!$B$30,"Up","Down")</x:f>
        <x:v>Up</x:v>
      </x:c>
      <x:c r="W729" s="15" t="n">
        <x:f>IF(OR(E729&gt;Settings!$B$30,Q729&gt;Settings!$B$37),0,1)</x:f>
        <x:v>1</x:v>
      </x:c>
      <x:c r="X729" s="15" t="n">
        <x:f>IF(AND(W729=1,Q729&lt;=Settings!$B$36),1,0)</x:f>
        <x:v>1</x:v>
      </x:c>
    </x:row>
    <x:row r="730">
      <x:c r="A730">
        <x:v>7</x:v>
      </x:c>
      <x:c r="B730">
        <x:v>5</x:v>
      </x:c>
      <x:c r="C730" s="13" t="n">
        <x:f>Arrivals!F730</x:f>
        <x:v>335.01707276082374</x:v>
      </x:c>
      <x:c r="D730" s="13" t="n">
        <x:f>Arrivals!K730</x:f>
        <x:v>300</x:v>
      </x:c>
      <x:c r="E730" s="14" t="n">
        <x:f>D730*8/Settings!$B$28+Settings!$B$29</x:f>
        <x:v>24.02</x:v>
      </x:c>
      <x:c r="F730" s="14">
        <x:f t="shared" si="169"/>
        <x:v>335.01707276082374</x:v>
      </x:c>
      <x:c r="G730" s="14">
        <x:f t="shared" si="180"/>
        <x:v>301.32961273956465</x:v>
      </x:c>
      <x:c r="H730" s="14">
        <x:f t="shared" si="170"/>
        <x:v>335.01707276082374</x:v>
      </x:c>
      <x:c r="I730" s="14" t="n">
        <x:f>MOD(H730-Settings!$B$32,Settings!$B$33)</x:f>
        <x:v>335.01707276082374</x:v>
      </x:c>
      <x:c r="J730" s="14" t="n">
        <x:f>IF(I730&lt;Settings!$B$30,IF(Settings!$B$30-I730&gt;=E730,H730,H730+(Settings!$B$30-I730)+Settings!$B$31),H730+(Settings!$B$33-I730))</x:f>
        <x:v>335.01707276082374</x:v>
      </x:c>
      <x:c r="K730" s="14">
        <x:f t="shared" si="171"/>
        <x:v>359.03707276082372</x:v>
      </x:c>
      <x:c r="L730" s="14">
        <x:f t="shared" si="172"/>
        <x:v>359.03707276082372</x:v>
      </x:c>
      <x:c r="M730" s="14">
        <x:f t="shared" si="181"/>
        <x:v>301.81946004590475</x:v>
      </x:c>
      <x:c r="N730" s="14">
        <x:f t="shared" si="173"/>
        <x:v>359.03707276082372</x:v>
      </x:c>
      <x:c r="O730" s="13" t="n">
        <x:f>Arrivals!I730</x:f>
        <x:v>0.7949485448988407</x:v>
      </x:c>
      <x:c r="P730" s="14">
        <x:f t="shared" si="174"/>
        <x:v>359.83202130572255</x:v>
      </x:c>
      <x:c r="Q730" s="14">
        <x:f t="shared" si="175"/>
        <x:v>24.814948544898812</x:v>
      </x:c>
      <x:c r="R730" s="14">
        <x:f t="shared" si="176"/>
        <x:v>0</x:v>
      </x:c>
      <x:c r="S730" s="14">
        <x:f t="shared" si="177"/>
        <x:v>0</x:v>
      </x:c>
      <x:c r="T730" s="14">
        <x:f t="shared" si="178"/>
        <x:v>0</x:v>
      </x:c>
      <x:c r="U730" s="14">
        <x:f t="shared" si="179"/>
        <x:v>0</x:v>
      </x:c>
      <x:c r="V730" t="str">
        <x:f>IF(MOD(C730-Settings!$B$32,Settings!$B$33)&lt;Settings!$B$30,"Up","Down")</x:f>
        <x:v>Up</x:v>
      </x:c>
      <x:c r="W730" s="15" t="n">
        <x:f>IF(OR(E730&gt;Settings!$B$30,Q730&gt;Settings!$B$37),0,1)</x:f>
        <x:v>1</x:v>
      </x:c>
      <x:c r="X730" s="15" t="n">
        <x:f>IF(AND(W730=1,Q730&lt;=Settings!$B$36),1,0)</x:f>
        <x:v>1</x:v>
      </x:c>
    </x:row>
    <x:row r="731">
      <x:c r="A731">
        <x:v>7</x:v>
      </x:c>
      <x:c r="B731">
        <x:v>6</x:v>
      </x:c>
      <x:c r="C731" s="13" t="n">
        <x:f>Arrivals!F731</x:f>
        <x:v>351.05380974837846</x:v>
      </x:c>
      <x:c r="D731" s="13" t="n">
        <x:f>Arrivals!K731</x:f>
        <x:v>300</x:v>
      </x:c>
      <x:c r="E731" s="14" t="n">
        <x:f>D731*8/Settings!$B$28+Settings!$B$29</x:f>
        <x:v>24.02</x:v>
      </x:c>
      <x:c r="F731" s="14">
        <x:f t="shared" si="169"/>
        <x:v>351.05380974837846</x:v>
      </x:c>
      <x:c r="G731" s="14">
        <x:f t="shared" si="180"/>
        <x:v>359.03707276082372</x:v>
      </x:c>
      <x:c r="H731" s="14">
        <x:f t="shared" si="170"/>
        <x:v>359.03707276082372</x:v>
      </x:c>
      <x:c r="I731" s="14" t="n">
        <x:f>MOD(H731-Settings!$B$32,Settings!$B$33)</x:f>
        <x:v>359.0370727608237</x:v>
      </x:c>
      <x:c r="J731" s="14" t="n">
        <x:f>IF(I731&lt;Settings!$B$30,IF(Settings!$B$30-I731&gt;=E731,H731,H731+(Settings!$B$30-I731)+Settings!$B$31),H731+(Settings!$B$33-I731))</x:f>
        <x:v>359.0370727608237</x:v>
      </x:c>
      <x:c r="K731" s="14">
        <x:f t="shared" si="171"/>
        <x:v>383.0570727608237</x:v>
      </x:c>
      <x:c r="L731" s="14">
        <x:f t="shared" si="172"/>
        <x:v>383.0570727608237</x:v>
      </x:c>
      <x:c r="M731" s="14">
        <x:f t="shared" si="181"/>
        <x:v>359.83202130572255</x:v>
      </x:c>
      <x:c r="N731" s="14">
        <x:f t="shared" si="173"/>
        <x:v>383.0570727608237</x:v>
      </x:c>
      <x:c r="O731" s="13" t="n">
        <x:f>Arrivals!I731</x:f>
        <x:v>0.9112938158417613</x:v>
      </x:c>
      <x:c r="P731" s="14">
        <x:f t="shared" si="174"/>
        <x:v>383.96836657666546</x:v>
      </x:c>
      <x:c r="Q731" s="14">
        <x:f t="shared" si="175"/>
        <x:v>32.914556828287004</x:v>
      </x:c>
      <x:c r="R731" s="14">
        <x:f t="shared" si="176"/>
        <x:v>7.9832630124452635</x:v>
      </x:c>
      <x:c r="S731" s="14">
        <x:f t="shared" si="177"/>
        <x:v>0</x:v>
      </x:c>
      <x:c r="T731" s="14">
        <x:f t="shared" si="178"/>
        <x:v>0</x:v>
      </x:c>
      <x:c r="U731" s="14">
        <x:f t="shared" si="179"/>
        <x:v>7.9832630124452635</x:v>
      </x:c>
      <x:c r="V731" t="str">
        <x:f>IF(MOD(C731-Settings!$B$32,Settings!$B$33)&lt;Settings!$B$30,"Up","Down")</x:f>
        <x:v>Up</x:v>
      </x:c>
      <x:c r="W731" s="15" t="n">
        <x:f>IF(OR(E731&gt;Settings!$B$30,Q731&gt;Settings!$B$37),0,1)</x:f>
        <x:v>1</x:v>
      </x:c>
      <x:c r="X731" s="15" t="n">
        <x:f>IF(AND(W731=1,Q731&lt;=Settings!$B$36),1,0)</x:f>
        <x:v>1</x:v>
      </x:c>
    </x:row>
    <x:row r="732">
      <x:c r="A732">
        <x:v>7</x:v>
      </x:c>
      <x:c r="B732">
        <x:v>7</x:v>
      </x:c>
      <x:c r="C732" s="13" t="n">
        <x:f>Arrivals!F732</x:f>
        <x:v>504.03920894245357</x:v>
      </x:c>
      <x:c r="D732" s="13" t="n">
        <x:f>Arrivals!K732</x:f>
        <x:v>300</x:v>
      </x:c>
      <x:c r="E732" s="14" t="n">
        <x:f>D732*8/Settings!$B$28+Settings!$B$29</x:f>
        <x:v>24.02</x:v>
      </x:c>
      <x:c r="F732" s="14">
        <x:f t="shared" si="169"/>
        <x:v>504.03920894245357</x:v>
      </x:c>
      <x:c r="G732" s="14">
        <x:f t="shared" si="180"/>
        <x:v>383.0570727608237</x:v>
      </x:c>
      <x:c r="H732" s="14">
        <x:f t="shared" si="170"/>
        <x:v>504.03920894245357</x:v>
      </x:c>
      <x:c r="I732" s="14" t="n">
        <x:f>MOD(H732-Settings!$B$32,Settings!$B$33)</x:f>
        <x:v>504.03920894245357</x:v>
      </x:c>
      <x:c r="J732" s="14" t="n">
        <x:f>IF(I732&lt;Settings!$B$30,IF(Settings!$B$30-I732&gt;=E732,H732,H732+(Settings!$B$30-I732)+Settings!$B$31),H732+(Settings!$B$33-I732))</x:f>
        <x:v>504.03920894245357</x:v>
      </x:c>
      <x:c r="K732" s="14">
        <x:f t="shared" si="171"/>
        <x:v>528.05920894245355</x:v>
      </x:c>
      <x:c r="L732" s="14">
        <x:f t="shared" si="172"/>
        <x:v>528.05920894245355</x:v>
      </x:c>
      <x:c r="M732" s="14">
        <x:f t="shared" si="181"/>
        <x:v>383.96836657666546</x:v>
      </x:c>
      <x:c r="N732" s="14">
        <x:f t="shared" si="173"/>
        <x:v>528.05920894245355</x:v>
      </x:c>
      <x:c r="O732" s="13" t="n">
        <x:f>Arrivals!I732</x:f>
        <x:v>0.7796294423622159</x:v>
      </x:c>
      <x:c r="P732" s="14">
        <x:f t="shared" si="174"/>
        <x:v>528.83883838481574</x:v>
      </x:c>
      <x:c r="Q732" s="14">
        <x:f t="shared" si="175"/>
        <x:v>24.799629442362175</x:v>
      </x:c>
      <x:c r="R732" s="14">
        <x:f t="shared" si="176"/>
        <x:v>0</x:v>
      </x:c>
      <x:c r="S732" s="14">
        <x:f t="shared" si="177"/>
        <x:v>0</x:v>
      </x:c>
      <x:c r="T732" s="14">
        <x:f t="shared" si="178"/>
        <x:v>0</x:v>
      </x:c>
      <x:c r="U732" s="14">
        <x:f t="shared" si="179"/>
        <x:v>0</x:v>
      </x:c>
      <x:c r="V732" t="str">
        <x:f>IF(MOD(C732-Settings!$B$32,Settings!$B$33)&lt;Settings!$B$30,"Up","Down")</x:f>
        <x:v>Up</x:v>
      </x:c>
      <x:c r="W732" s="15" t="n">
        <x:f>IF(OR(E732&gt;Settings!$B$30,Q732&gt;Settings!$B$37),0,1)</x:f>
        <x:v>1</x:v>
      </x:c>
      <x:c r="X732" s="15" t="n">
        <x:f>IF(AND(W732=1,Q732&lt;=Settings!$B$36),1,0)</x:f>
        <x:v>1</x:v>
      </x:c>
    </x:row>
    <x:row r="733">
      <x:c r="A733">
        <x:v>7</x:v>
      </x:c>
      <x:c r="B733">
        <x:v>8</x:v>
      </x:c>
      <x:c r="C733" s="13" t="n">
        <x:f>Arrivals!F733</x:f>
        <x:v>531.0091363143011</x:v>
      </x:c>
      <x:c r="D733" s="13" t="n">
        <x:f>Arrivals!K733</x:f>
        <x:v>300</x:v>
      </x:c>
      <x:c r="E733" s="14" t="n">
        <x:f>D733*8/Settings!$B$28+Settings!$B$29</x:f>
        <x:v>24.02</x:v>
      </x:c>
      <x:c r="F733" s="14">
        <x:f t="shared" si="169"/>
        <x:v>531.00913631430114</x:v>
      </x:c>
      <x:c r="G733" s="14">
        <x:f t="shared" si="180"/>
        <x:v>528.05920894245355</x:v>
      </x:c>
      <x:c r="H733" s="14">
        <x:f t="shared" si="170"/>
        <x:v>531.00913631430114</x:v>
      </x:c>
      <x:c r="I733" s="14" t="n">
        <x:f>MOD(H733-Settings!$B$32,Settings!$B$33)</x:f>
        <x:v>531.0091363143011</x:v>
      </x:c>
      <x:c r="J733" s="14" t="n">
        <x:f>IF(I733&lt;Settings!$B$30,IF(Settings!$B$30-I733&gt;=E733,H733,H733+(Settings!$B$30-I733)+Settings!$B$31),H733+(Settings!$B$33-I733))</x:f>
        <x:v>531.0091363143011</x:v>
      </x:c>
      <x:c r="K733" s="14">
        <x:f t="shared" si="171"/>
        <x:v>555.02913631430113</x:v>
      </x:c>
      <x:c r="L733" s="14">
        <x:f t="shared" si="172"/>
        <x:v>555.02913631430113</x:v>
      </x:c>
      <x:c r="M733" s="14">
        <x:f t="shared" si="181"/>
        <x:v>528.83883838481574</x:v>
      </x:c>
      <x:c r="N733" s="14">
        <x:f t="shared" si="173"/>
        <x:v>555.02913631430113</x:v>
      </x:c>
      <x:c r="O733" s="13" t="n">
        <x:f>Arrivals!I733</x:f>
        <x:v>1.6420930228630035</x:v>
      </x:c>
      <x:c r="P733" s="14">
        <x:f t="shared" si="174"/>
        <x:v>556.67122933716416</x:v>
      </x:c>
      <x:c r="Q733" s="14">
        <x:f t="shared" si="175"/>
        <x:v>25.662093022863019</x:v>
      </x:c>
      <x:c r="R733" s="14">
        <x:f t="shared" si="176"/>
        <x:v>0</x:v>
      </x:c>
      <x:c r="S733" s="14">
        <x:f t="shared" si="177"/>
        <x:v>0</x:v>
      </x:c>
      <x:c r="T733" s="14">
        <x:f t="shared" si="178"/>
        <x:v>0</x:v>
      </x:c>
      <x:c r="U733" s="14">
        <x:f t="shared" si="179"/>
        <x:v>0</x:v>
      </x:c>
      <x:c r="V733" t="str">
        <x:f>IF(MOD(C733-Settings!$B$32,Settings!$B$33)&lt;Settings!$B$30,"Up","Down")</x:f>
        <x:v>Up</x:v>
      </x:c>
      <x:c r="W733" s="15" t="n">
        <x:f>IF(OR(E733&gt;Settings!$B$30,Q733&gt;Settings!$B$37),0,1)</x:f>
        <x:v>1</x:v>
      </x:c>
      <x:c r="X733" s="15" t="n">
        <x:f>IF(AND(W733=1,Q733&lt;=Settings!$B$36),1,0)</x:f>
        <x:v>1</x:v>
      </x:c>
    </x:row>
    <x:row r="734">
      <x:c r="A734">
        <x:v>7</x:v>
      </x:c>
      <x:c r="B734">
        <x:v>9</x:v>
      </x:c>
      <x:c r="C734" s="13" t="n">
        <x:f>Arrivals!F734</x:f>
        <x:v>531.674558039506</x:v>
      </x:c>
      <x:c r="D734" s="13" t="n">
        <x:f>Arrivals!K734</x:f>
        <x:v>300</x:v>
      </x:c>
      <x:c r="E734" s="14" t="n">
        <x:f>D734*8/Settings!$B$28+Settings!$B$29</x:f>
        <x:v>24.02</x:v>
      </x:c>
      <x:c r="F734" s="14">
        <x:f t="shared" si="169"/>
        <x:v>531.674558039506</x:v>
      </x:c>
      <x:c r="G734" s="14">
        <x:f t="shared" si="180"/>
        <x:v>555.02913631430113</x:v>
      </x:c>
      <x:c r="H734" s="14">
        <x:f t="shared" si="170"/>
        <x:v>555.02913631430113</x:v>
      </x:c>
      <x:c r="I734" s="14" t="n">
        <x:f>MOD(H734-Settings!$B$32,Settings!$B$33)</x:f>
        <x:v>555.0291363143011</x:v>
      </x:c>
      <x:c r="J734" s="14" t="n">
        <x:f>IF(I734&lt;Settings!$B$30,IF(Settings!$B$30-I734&gt;=E734,H734,H734+(Settings!$B$30-I734)+Settings!$B$31),H734+(Settings!$B$33-I734))</x:f>
        <x:v>555.0291363143011</x:v>
      </x:c>
      <x:c r="K734" s="14">
        <x:f t="shared" si="171"/>
        <x:v>579.04913631430111</x:v>
      </x:c>
      <x:c r="L734" s="14">
        <x:f t="shared" si="172"/>
        <x:v>579.04913631430111</x:v>
      </x:c>
      <x:c r="M734" s="14">
        <x:f t="shared" si="181"/>
        <x:v>556.67122933716416</x:v>
      </x:c>
      <x:c r="N734" s="14">
        <x:f t="shared" si="173"/>
        <x:v>579.04913631430111</x:v>
      </x:c>
      <x:c r="O734" s="13" t="n">
        <x:f>Arrivals!I734</x:f>
        <x:v>8.012817660539467</x:v>
      </x:c>
      <x:c r="P734" s="14">
        <x:f t="shared" si="174"/>
        <x:v>587.06195397484055</x:v>
      </x:c>
      <x:c r="Q734" s="14">
        <x:f t="shared" si="175"/>
        <x:v>55.387395935334553</x:v>
      </x:c>
      <x:c r="R734" s="14">
        <x:f t="shared" si="176"/>
        <x:v>23.354578274795131</x:v>
      </x:c>
      <x:c r="S734" s="14">
        <x:f t="shared" si="177"/>
        <x:v>0</x:v>
      </x:c>
      <x:c r="T734" s="14">
        <x:f t="shared" si="178"/>
        <x:v>0</x:v>
      </x:c>
      <x:c r="U734" s="14">
        <x:f t="shared" si="179"/>
        <x:v>23.354578274795131</x:v>
      </x:c>
      <x:c r="V734" t="str">
        <x:f>IF(MOD(C734-Settings!$B$32,Settings!$B$33)&lt;Settings!$B$30,"Up","Down")</x:f>
        <x:v>Up</x:v>
      </x:c>
      <x:c r="W734" s="15" t="n">
        <x:f>IF(OR(E734&gt;Settings!$B$30,Q734&gt;Settings!$B$37),0,1)</x:f>
        <x:v>1</x:v>
      </x:c>
      <x:c r="X734" s="15" t="n">
        <x:f>IF(AND(W734=1,Q734&lt;=Settings!$B$36),1,0)</x:f>
        <x:v>1</x:v>
      </x:c>
    </x:row>
    <x:row r="735">
      <x:c r="A735">
        <x:v>7</x:v>
      </x:c>
      <x:c r="B735">
        <x:v>10</x:v>
      </x:c>
      <x:c r="C735" s="13" t="n">
        <x:f>Arrivals!F735</x:f>
        <x:v>559.0101263552463</x:v>
      </x:c>
      <x:c r="D735" s="13" t="n">
        <x:f>Arrivals!K735</x:f>
        <x:v>300</x:v>
      </x:c>
      <x:c r="E735" s="14" t="n">
        <x:f>D735*8/Settings!$B$28+Settings!$B$29</x:f>
        <x:v>24.02</x:v>
      </x:c>
      <x:c r="F735" s="14">
        <x:f t="shared" si="169"/>
        <x:v>559.01012635524626</x:v>
      </x:c>
      <x:c r="G735" s="14">
        <x:f t="shared" si="180"/>
        <x:v>579.04913631430111</x:v>
      </x:c>
      <x:c r="H735" s="14">
        <x:f t="shared" si="170"/>
        <x:v>579.04913631430111</x:v>
      </x:c>
      <x:c r="I735" s="14" t="n">
        <x:f>MOD(H735-Settings!$B$32,Settings!$B$33)</x:f>
        <x:v>579.0491363143011</x:v>
      </x:c>
      <x:c r="J735" s="14" t="n">
        <x:f>IF(I735&lt;Settings!$B$30,IF(Settings!$B$30-I735&gt;=E735,H735,H735+(Settings!$B$30-I735)+Settings!$B$31),H735+(Settings!$B$33-I735))</x:f>
        <x:v>720</x:v>
      </x:c>
      <x:c r="K735" s="14">
        <x:f t="shared" si="171"/>
        <x:v>744.02</x:v>
      </x:c>
      <x:c r="L735" s="14">
        <x:f t="shared" si="172"/>
        <x:v>744.02</x:v>
      </x:c>
      <x:c r="M735" s="14">
        <x:f t="shared" si="181"/>
        <x:v>587.06195397484055</x:v>
      </x:c>
      <x:c r="N735" s="14">
        <x:f t="shared" si="173"/>
        <x:v>744.02</x:v>
      </x:c>
      <x:c r="O735" s="13" t="n">
        <x:f>Arrivals!I735</x:f>
        <x:v>4.775139676854241</x:v>
      </x:c>
      <x:c r="P735" s="14">
        <x:f t="shared" si="174"/>
        <x:v>748.79513967685421</x:v>
      </x:c>
      <x:c r="Q735" s="14">
        <x:f t="shared" si="175"/>
        <x:v>189.78501332160795</x:v>
      </x:c>
      <x:c r="R735" s="14">
        <x:f t="shared" si="176"/>
        <x:v>20.039009959054852</x:v>
      </x:c>
      <x:c r="S735" s="14">
        <x:f t="shared" si="177"/>
        <x:v>140.95086368569889</x:v>
      </x:c>
      <x:c r="T735" s="14">
        <x:f t="shared" si="178"/>
        <x:v>0</x:v>
      </x:c>
      <x:c r="U735" s="14">
        <x:f t="shared" si="179"/>
        <x:v>160.98987364475374</x:v>
      </x:c>
      <x:c r="V735" t="str">
        <x:f>IF(MOD(C735-Settings!$B$32,Settings!$B$33)&lt;Settings!$B$30,"Up","Down")</x:f>
        <x:v>Up</x:v>
      </x:c>
      <x:c r="W735" s="15" t="n">
        <x:f>IF(OR(E735&gt;Settings!$B$30,Q735&gt;Settings!$B$37),0,1)</x:f>
        <x:v>1</x:v>
      </x:c>
      <x:c r="X735" s="15" t="n">
        <x:f>IF(AND(W735=1,Q735&lt;=Settings!$B$36),1,0)</x:f>
        <x:v>0</x:v>
      </x:c>
    </x:row>
    <x:row r="736">
      <x:c r="A736">
        <x:v>7</x:v>
      </x:c>
      <x:c r="B736">
        <x:v>11</x:v>
      </x:c>
      <x:c r="C736" s="13" t="n">
        <x:f>Arrivals!F736</x:f>
        <x:v>568.9246107742365</x:v>
      </x:c>
      <x:c r="D736" s="13" t="n">
        <x:f>Arrivals!K736</x:f>
        <x:v>300</x:v>
      </x:c>
      <x:c r="E736" s="14" t="n">
        <x:f>D736*8/Settings!$B$28+Settings!$B$29</x:f>
        <x:v>24.02</x:v>
      </x:c>
      <x:c r="F736" s="14">
        <x:f t="shared" si="169"/>
        <x:v>568.9246107742365</x:v>
      </x:c>
      <x:c r="G736" s="14">
        <x:f t="shared" si="180"/>
        <x:v>744.02</x:v>
      </x:c>
      <x:c r="H736" s="14">
        <x:f t="shared" si="170"/>
        <x:v>744.02</x:v>
      </x:c>
      <x:c r="I736" s="14" t="n">
        <x:f>MOD(H736-Settings!$B$32,Settings!$B$33)</x:f>
        <x:v>24.019999999999982</x:v>
      </x:c>
      <x:c r="J736" s="14" t="n">
        <x:f>IF(I736&lt;Settings!$B$30,IF(Settings!$B$30-I736&gt;=E736,H736,H736+(Settings!$B$30-I736)+Settings!$B$31),H736+(Settings!$B$33-I736))</x:f>
        <x:v>744.02</x:v>
      </x:c>
      <x:c r="K736" s="14">
        <x:f t="shared" si="171"/>
        <x:v>768.04</x:v>
      </x:c>
      <x:c r="L736" s="14">
        <x:f t="shared" si="172"/>
        <x:v>768.04</x:v>
      </x:c>
      <x:c r="M736" s="14">
        <x:f t="shared" si="181"/>
        <x:v>748.79513967685421</x:v>
      </x:c>
      <x:c r="N736" s="14">
        <x:f t="shared" si="173"/>
        <x:v>768.04</x:v>
      </x:c>
      <x:c r="O736" s="13" t="n">
        <x:f>Arrivals!I736</x:f>
        <x:v>1.2539486834935727</x:v>
      </x:c>
      <x:c r="P736" s="14">
        <x:f t="shared" si="174"/>
        <x:v>769.29394868349357</x:v>
      </x:c>
      <x:c r="Q736" s="14">
        <x:f t="shared" si="175"/>
        <x:v>200.36933790925707</x:v>
      </x:c>
      <x:c r="R736" s="14">
        <x:f t="shared" si="176"/>
        <x:v>175.09538922576348</x:v>
      </x:c>
      <x:c r="S736" s="14">
        <x:f t="shared" si="177"/>
        <x:v>0</x:v>
      </x:c>
      <x:c r="T736" s="14">
        <x:f t="shared" si="178"/>
        <x:v>0</x:v>
      </x:c>
      <x:c r="U736" s="14">
        <x:f t="shared" si="179"/>
        <x:v>175.09538922576348</x:v>
      </x:c>
      <x:c r="V736" t="str">
        <x:f>IF(MOD(C736-Settings!$B$32,Settings!$B$33)&lt;Settings!$B$30,"Up","Down")</x:f>
        <x:v>Up</x:v>
      </x:c>
      <x:c r="W736" s="15" t="n">
        <x:f>IF(OR(E736&gt;Settings!$B$30,Q736&gt;Settings!$B$37),0,1)</x:f>
        <x:v>1</x:v>
      </x:c>
      <x:c r="X736" s="15" t="n">
        <x:f>IF(AND(W736=1,Q736&lt;=Settings!$B$36),1,0)</x:f>
        <x:v>0</x:v>
      </x:c>
    </x:row>
    <x:row r="737">
      <x:c r="A737">
        <x:v>7</x:v>
      </x:c>
      <x:c r="B737">
        <x:v>12</x:v>
      </x:c>
      <x:c r="C737" s="13" t="n">
        <x:f>Arrivals!F737</x:f>
        <x:v>701.5153101468961</x:v>
      </x:c>
      <x:c r="D737" s="13" t="n">
        <x:f>Arrivals!K737</x:f>
        <x:v>300</x:v>
      </x:c>
      <x:c r="E737" s="14" t="n">
        <x:f>D737*8/Settings!$B$28+Settings!$B$29</x:f>
        <x:v>24.02</x:v>
      </x:c>
      <x:c r="F737" s="14">
        <x:f t="shared" si="169"/>
        <x:v>701.51531014689613</x:v>
      </x:c>
      <x:c r="G737" s="14">
        <x:f t="shared" si="180"/>
        <x:v>768.04</x:v>
      </x:c>
      <x:c r="H737" s="14">
        <x:f t="shared" si="170"/>
        <x:v>768.04</x:v>
      </x:c>
      <x:c r="I737" s="14" t="n">
        <x:f>MOD(H737-Settings!$B$32,Settings!$B$33)</x:f>
        <x:v>48.039999999999964</x:v>
      </x:c>
      <x:c r="J737" s="14" t="n">
        <x:f>IF(I737&lt;Settings!$B$30,IF(Settings!$B$30-I737&gt;=E737,H737,H737+(Settings!$B$30-I737)+Settings!$B$31),H737+(Settings!$B$33-I737))</x:f>
        <x:v>768.04</x:v>
      </x:c>
      <x:c r="K737" s="14">
        <x:f t="shared" si="171"/>
        <x:v>792.06</x:v>
      </x:c>
      <x:c r="L737" s="14">
        <x:f t="shared" si="172"/>
        <x:v>792.06</x:v>
      </x:c>
      <x:c r="M737" s="14">
        <x:f t="shared" si="181"/>
        <x:v>769.29394868349357</x:v>
      </x:c>
      <x:c r="N737" s="14">
        <x:f t="shared" si="173"/>
        <x:v>792.06</x:v>
      </x:c>
      <x:c r="O737" s="13" t="n">
        <x:f>Arrivals!I737</x:f>
        <x:v>8.119510965148576</x:v>
      </x:c>
      <x:c r="P737" s="14">
        <x:f t="shared" si="174"/>
        <x:v>800.17951096514855</x:v>
      </x:c>
      <x:c r="Q737" s="14">
        <x:f t="shared" si="175"/>
        <x:v>98.664200818252425</x:v>
      </x:c>
      <x:c r="R737" s="14">
        <x:f t="shared" si="176"/>
        <x:v>66.524689853103837</x:v>
      </x:c>
      <x:c r="S737" s="14">
        <x:f t="shared" si="177"/>
        <x:v>0</x:v>
      </x:c>
      <x:c r="T737" s="14">
        <x:f t="shared" si="178"/>
        <x:v>0</x:v>
      </x:c>
      <x:c r="U737" s="14">
        <x:f t="shared" si="179"/>
        <x:v>66.524689853103837</x:v>
      </x:c>
      <x:c r="V737" t="str">
        <x:f>IF(MOD(C737-Settings!$B$32,Settings!$B$33)&lt;Settings!$B$30,"Up","Down")</x:f>
        <x:v>Down</x:v>
      </x:c>
      <x:c r="W737" s="15" t="n">
        <x:f>IF(OR(E737&gt;Settings!$B$30,Q737&gt;Settings!$B$37),0,1)</x:f>
        <x:v>1</x:v>
      </x:c>
      <x:c r="X737" s="15" t="n">
        <x:f>IF(AND(W737=1,Q737&lt;=Settings!$B$36),1,0)</x:f>
        <x:v>1</x:v>
      </x:c>
    </x:row>
    <x:row r="738">
      <x:c r="A738">
        <x:v>7</x:v>
      </x:c>
      <x:c r="B738">
        <x:v>13</x:v>
      </x:c>
      <x:c r="C738" s="13" t="n">
        <x:f>Arrivals!F738</x:f>
        <x:v>923.7657546075309</x:v>
      </x:c>
      <x:c r="D738" s="13" t="n">
        <x:f>Arrivals!K738</x:f>
        <x:v>300</x:v>
      </x:c>
      <x:c r="E738" s="14" t="n">
        <x:f>D738*8/Settings!$B$28+Settings!$B$29</x:f>
        <x:v>24.02</x:v>
      </x:c>
      <x:c r="F738" s="14">
        <x:f t="shared" si="169"/>
        <x:v>923.76575460753088</x:v>
      </x:c>
      <x:c r="G738" s="14">
        <x:f t="shared" si="180"/>
        <x:v>792.06</x:v>
      </x:c>
      <x:c r="H738" s="14">
        <x:f t="shared" si="170"/>
        <x:v>923.76575460753088</x:v>
      </x:c>
      <x:c r="I738" s="14" t="n">
        <x:f>MOD(H738-Settings!$B$32,Settings!$B$33)</x:f>
        <x:v>203.76575460753088</x:v>
      </x:c>
      <x:c r="J738" s="14" t="n">
        <x:f>IF(I738&lt;Settings!$B$30,IF(Settings!$B$30-I738&gt;=E738,H738,H738+(Settings!$B$30-I738)+Settings!$B$31),H738+(Settings!$B$33-I738))</x:f>
        <x:v>923.7657546075309</x:v>
      </x:c>
      <x:c r="K738" s="14">
        <x:f t="shared" si="171"/>
        <x:v>947.78575460753086</x:v>
      </x:c>
      <x:c r="L738" s="14">
        <x:f t="shared" si="172"/>
        <x:v>947.78575460753086</x:v>
      </x:c>
      <x:c r="M738" s="14">
        <x:f t="shared" si="181"/>
        <x:v>800.17951096514855</x:v>
      </x:c>
      <x:c r="N738" s="14">
        <x:f t="shared" si="173"/>
        <x:v>947.78575460753086</x:v>
      </x:c>
      <x:c r="O738" s="13" t="n">
        <x:f>Arrivals!I738</x:f>
        <x:v>1.8736901984978298</x:v>
      </x:c>
      <x:c r="P738" s="14">
        <x:f t="shared" si="174"/>
        <x:v>949.65944480602866</x:v>
      </x:c>
      <x:c r="Q738" s="14">
        <x:f t="shared" si="175"/>
        <x:v>25.893690198497779</x:v>
      </x:c>
      <x:c r="R738" s="14">
        <x:f t="shared" si="176"/>
        <x:v>0</x:v>
      </x:c>
      <x:c r="S738" s="14">
        <x:f t="shared" si="177"/>
        <x:v>0</x:v>
      </x:c>
      <x:c r="T738" s="14">
        <x:f t="shared" si="178"/>
        <x:v>0</x:v>
      </x:c>
      <x:c r="U738" s="14">
        <x:f t="shared" si="179"/>
        <x:v>0</x:v>
      </x:c>
      <x:c r="V738" t="str">
        <x:f>IF(MOD(C738-Settings!$B$32,Settings!$B$33)&lt;Settings!$B$30,"Up","Down")</x:f>
        <x:v>Up</x:v>
      </x:c>
      <x:c r="W738" s="15" t="n">
        <x:f>IF(OR(E738&gt;Settings!$B$30,Q738&gt;Settings!$B$37),0,1)</x:f>
        <x:v>1</x:v>
      </x:c>
      <x:c r="X738" s="15" t="n">
        <x:f>IF(AND(W738=1,Q738&lt;=Settings!$B$36),1,0)</x:f>
        <x:v>1</x:v>
      </x:c>
    </x:row>
    <x:row r="739">
      <x:c r="A739">
        <x:v>7</x:v>
      </x:c>
      <x:c r="B739">
        <x:v>14</x:v>
      </x:c>
      <x:c r="C739" s="13" t="n">
        <x:f>Arrivals!F739</x:f>
        <x:v>937.3438048950735</x:v>
      </x:c>
      <x:c r="D739" s="13" t="n">
        <x:f>Arrivals!K739</x:f>
        <x:v>300</x:v>
      </x:c>
      <x:c r="E739" s="14" t="n">
        <x:f>D739*8/Settings!$B$28+Settings!$B$29</x:f>
        <x:v>24.02</x:v>
      </x:c>
      <x:c r="F739" s="14">
        <x:f t="shared" si="169"/>
        <x:v>937.3438048950735</x:v>
      </x:c>
      <x:c r="G739" s="14">
        <x:f t="shared" si="180"/>
        <x:v>947.78575460753086</x:v>
      </x:c>
      <x:c r="H739" s="14">
        <x:f t="shared" si="170"/>
        <x:v>947.78575460753086</x:v>
      </x:c>
      <x:c r="I739" s="14" t="n">
        <x:f>MOD(H739-Settings!$B$32,Settings!$B$33)</x:f>
        <x:v>227.78575460753086</x:v>
      </x:c>
      <x:c r="J739" s="14" t="n">
        <x:f>IF(I739&lt;Settings!$B$30,IF(Settings!$B$30-I739&gt;=E739,H739,H739+(Settings!$B$30-I739)+Settings!$B$31),H739+(Settings!$B$33-I739))</x:f>
        <x:v>947.7857546075309</x:v>
      </x:c>
      <x:c r="K739" s="14">
        <x:f t="shared" si="171"/>
        <x:v>971.80575460753084</x:v>
      </x:c>
      <x:c r="L739" s="14">
        <x:f t="shared" si="172"/>
        <x:v>971.80575460753084</x:v>
      </x:c>
      <x:c r="M739" s="14">
        <x:f t="shared" si="181"/>
        <x:v>949.65944480602866</x:v>
      </x:c>
      <x:c r="N739" s="14">
        <x:f t="shared" si="173"/>
        <x:v>971.80575460753084</x:v>
      </x:c>
      <x:c r="O739" s="13" t="n">
        <x:f>Arrivals!I739</x:f>
        <x:v>0.01446751425268241</x:v>
      </x:c>
      <x:c r="P739" s="14">
        <x:f t="shared" si="174"/>
        <x:v>971.82022212178356</x:v>
      </x:c>
      <x:c r="Q739" s="14">
        <x:f t="shared" si="175"/>
        <x:v>34.476417226710055</x:v>
      </x:c>
      <x:c r="R739" s="14">
        <x:f t="shared" si="176"/>
        <x:v>10.441949712457358</x:v>
      </x:c>
      <x:c r="S739" s="14">
        <x:f t="shared" si="177"/>
        <x:v>0</x:v>
      </x:c>
      <x:c r="T739" s="14">
        <x:f t="shared" si="178"/>
        <x:v>0</x:v>
      </x:c>
      <x:c r="U739" s="14">
        <x:f t="shared" si="179"/>
        <x:v>10.441949712457358</x:v>
      </x:c>
      <x:c r="V739" t="str">
        <x:f>IF(MOD(C739-Settings!$B$32,Settings!$B$33)&lt;Settings!$B$30,"Up","Down")</x:f>
        <x:v>Up</x:v>
      </x:c>
      <x:c r="W739" s="15" t="n">
        <x:f>IF(OR(E739&gt;Settings!$B$30,Q739&gt;Settings!$B$37),0,1)</x:f>
        <x:v>1</x:v>
      </x:c>
      <x:c r="X739" s="15" t="n">
        <x:f>IF(AND(W739=1,Q739&lt;=Settings!$B$36),1,0)</x:f>
        <x:v>1</x:v>
      </x:c>
    </x:row>
    <x:row r="740">
      <x:c r="A740">
        <x:v>7</x:v>
      </x:c>
      <x:c r="B740">
        <x:v>15</x:v>
      </x:c>
      <x:c r="C740" s="13" t="n">
        <x:f>Arrivals!F740</x:f>
        <x:v>1029.4788352652097</x:v>
      </x:c>
      <x:c r="D740" s="13" t="n">
        <x:f>Arrivals!K740</x:f>
        <x:v>300</x:v>
      </x:c>
      <x:c r="E740" s="14" t="n">
        <x:f>D740*8/Settings!$B$28+Settings!$B$29</x:f>
        <x:v>24.02</x:v>
      </x:c>
      <x:c r="F740" s="14">
        <x:f t="shared" si="169"/>
        <x:v>1029.4788352652097</x:v>
      </x:c>
      <x:c r="G740" s="14">
        <x:f t="shared" si="180"/>
        <x:v>971.80575460753084</x:v>
      </x:c>
      <x:c r="H740" s="14">
        <x:f t="shared" si="170"/>
        <x:v>1029.4788352652097</x:v>
      </x:c>
      <x:c r="I740" s="14" t="n">
        <x:f>MOD(H740-Settings!$B$32,Settings!$B$33)</x:f>
        <x:v>309.4788352652097</x:v>
      </x:c>
      <x:c r="J740" s="14" t="n">
        <x:f>IF(I740&lt;Settings!$B$30,IF(Settings!$B$30-I740&gt;=E740,H740,H740+(Settings!$B$30-I740)+Settings!$B$31),H740+(Settings!$B$33-I740))</x:f>
        <x:v>1029.4788352652097</x:v>
      </x:c>
      <x:c r="K740" s="14">
        <x:f t="shared" si="171"/>
        <x:v>1053.4988352652097</x:v>
      </x:c>
      <x:c r="L740" s="14">
        <x:f t="shared" si="172"/>
        <x:v>1053.4988352652097</x:v>
      </x:c>
      <x:c r="M740" s="14">
        <x:f t="shared" si="181"/>
        <x:v>971.82022212178356</x:v>
      </x:c>
      <x:c r="N740" s="14">
        <x:f t="shared" si="173"/>
        <x:v>1053.4988352652097</x:v>
      </x:c>
      <x:c r="O740" s="13" t="n">
        <x:f>Arrivals!I740</x:f>
        <x:v>4.54622165781367</x:v>
      </x:c>
      <x:c r="P740" s="14">
        <x:f t="shared" si="174"/>
        <x:v>1058.0450569230234</x:v>
      </x:c>
      <x:c r="Q740" s="14">
        <x:f t="shared" si="175"/>
        <x:v>28.566221657813685</x:v>
      </x:c>
      <x:c r="R740" s="14">
        <x:f t="shared" si="176"/>
        <x:v>0</x:v>
      </x:c>
      <x:c r="S740" s="14">
        <x:f t="shared" si="177"/>
        <x:v>0</x:v>
      </x:c>
      <x:c r="T740" s="14">
        <x:f t="shared" si="178"/>
        <x:v>0</x:v>
      </x:c>
      <x:c r="U740" s="14">
        <x:f t="shared" si="179"/>
        <x:v>0</x:v>
      </x:c>
      <x:c r="V740" t="str">
        <x:f>IF(MOD(C740-Settings!$B$32,Settings!$B$33)&lt;Settings!$B$30,"Up","Down")</x:f>
        <x:v>Up</x:v>
      </x:c>
      <x:c r="W740" s="15" t="n">
        <x:f>IF(OR(E740&gt;Settings!$B$30,Q740&gt;Settings!$B$37),0,1)</x:f>
        <x:v>1</x:v>
      </x:c>
      <x:c r="X740" s="15" t="n">
        <x:f>IF(AND(W740=1,Q740&lt;=Settings!$B$36),1,0)</x:f>
        <x:v>1</x:v>
      </x:c>
    </x:row>
    <x:row r="741">
      <x:c r="A741">
        <x:v>7</x:v>
      </x:c>
      <x:c r="B741">
        <x:v>16</x:v>
      </x:c>
      <x:c r="C741" s="13" t="n">
        <x:f>Arrivals!F741</x:f>
        <x:v>1208.9353786047318</x:v>
      </x:c>
      <x:c r="D741" s="13" t="n">
        <x:f>Arrivals!K741</x:f>
        <x:v>300</x:v>
      </x:c>
      <x:c r="E741" s="14" t="n">
        <x:f>D741*8/Settings!$B$28+Settings!$B$29</x:f>
        <x:v>24.02</x:v>
      </x:c>
      <x:c r="F741" s="14">
        <x:f t="shared" si="169"/>
        <x:v>1208.9353786047318</x:v>
      </x:c>
      <x:c r="G741" s="14">
        <x:f t="shared" si="180"/>
        <x:v>1053.4988352652097</x:v>
      </x:c>
      <x:c r="H741" s="14">
        <x:f t="shared" si="170"/>
        <x:v>1208.9353786047318</x:v>
      </x:c>
      <x:c r="I741" s="14" t="n">
        <x:f>MOD(H741-Settings!$B$32,Settings!$B$33)</x:f>
        <x:v>488.9353786047318</x:v>
      </x:c>
      <x:c r="J741" s="14" t="n">
        <x:f>IF(I741&lt;Settings!$B$30,IF(Settings!$B$30-I741&gt;=E741,H741,H741+(Settings!$B$30-I741)+Settings!$B$31),H741+(Settings!$B$33-I741))</x:f>
        <x:v>1208.9353786047318</x:v>
      </x:c>
      <x:c r="K741" s="14">
        <x:f t="shared" si="171"/>
        <x:v>1232.9553786047318</x:v>
      </x:c>
      <x:c r="L741" s="14">
        <x:f t="shared" si="172"/>
        <x:v>1232.9553786047318</x:v>
      </x:c>
      <x:c r="M741" s="14">
        <x:f t="shared" si="181"/>
        <x:v>1058.0450569230234</x:v>
      </x:c>
      <x:c r="N741" s="14">
        <x:f t="shared" si="173"/>
        <x:v>1232.9553786047318</x:v>
      </x:c>
      <x:c r="O741" s="13" t="n">
        <x:f>Arrivals!I741</x:f>
        <x:v>1.1745027739451062</x:v>
      </x:c>
      <x:c r="P741" s="14">
        <x:f t="shared" si="174"/>
        <x:v>1234.1298813786768</x:v>
      </x:c>
      <x:c r="Q741" s="14">
        <x:f t="shared" si="175"/>
        <x:v>25.194502773945032</x:v>
      </x:c>
      <x:c r="R741" s="14">
        <x:f t="shared" si="176"/>
        <x:v>0</x:v>
      </x:c>
      <x:c r="S741" s="14">
        <x:f t="shared" si="177"/>
        <x:v>0</x:v>
      </x:c>
      <x:c r="T741" s="14">
        <x:f t="shared" si="178"/>
        <x:v>0</x:v>
      </x:c>
      <x:c r="U741" s="14">
        <x:f t="shared" si="179"/>
        <x:v>0</x:v>
      </x:c>
      <x:c r="V741" t="str">
        <x:f>IF(MOD(C741-Settings!$B$32,Settings!$B$33)&lt;Settings!$B$30,"Up","Down")</x:f>
        <x:v>Up</x:v>
      </x:c>
      <x:c r="W741" s="15" t="n">
        <x:f>IF(OR(E741&gt;Settings!$B$30,Q741&gt;Settings!$B$37),0,1)</x:f>
        <x:v>1</x:v>
      </x:c>
      <x:c r="X741" s="15" t="n">
        <x:f>IF(AND(W741=1,Q741&lt;=Settings!$B$36),1,0)</x:f>
        <x:v>1</x:v>
      </x:c>
    </x:row>
    <x:row r="742">
      <x:c r="A742">
        <x:v>7</x:v>
      </x:c>
      <x:c r="B742">
        <x:v>17</x:v>
      </x:c>
      <x:c r="C742" s="13" t="n">
        <x:f>Arrivals!F742</x:f>
        <x:v>1266.23181909827</x:v>
      </x:c>
      <x:c r="D742" s="13" t="n">
        <x:f>Arrivals!K742</x:f>
        <x:v>300</x:v>
      </x:c>
      <x:c r="E742" s="14" t="n">
        <x:f>D742*8/Settings!$B$28+Settings!$B$29</x:f>
        <x:v>24.02</x:v>
      </x:c>
      <x:c r="F742" s="14">
        <x:f t="shared" si="169"/>
        <x:v>1266.2318190982701</x:v>
      </x:c>
      <x:c r="G742" s="14">
        <x:f t="shared" si="180"/>
        <x:v>1232.9553786047318</x:v>
      </x:c>
      <x:c r="H742" s="14">
        <x:f t="shared" si="170"/>
        <x:v>1266.2318190982701</x:v>
      </x:c>
      <x:c r="I742" s="14" t="n">
        <x:f>MOD(H742-Settings!$B$32,Settings!$B$33)</x:f>
        <x:v>546.2318190982701</x:v>
      </x:c>
      <x:c r="J742" s="14" t="n">
        <x:f>IF(I742&lt;Settings!$B$30,IF(Settings!$B$30-I742&gt;=E742,H742,H742+(Settings!$B$30-I742)+Settings!$B$31),H742+(Settings!$B$33-I742))</x:f>
        <x:v>1266.23181909827</x:v>
      </x:c>
      <x:c r="K742" s="14">
        <x:f t="shared" si="171"/>
        <x:v>1290.2518190982701</x:v>
      </x:c>
      <x:c r="L742" s="14">
        <x:f t="shared" si="172"/>
        <x:v>1290.2518190982701</x:v>
      </x:c>
      <x:c r="M742" s="14">
        <x:f t="shared" si="181"/>
        <x:v>1234.1298813786768</x:v>
      </x:c>
      <x:c r="N742" s="14">
        <x:f t="shared" si="173"/>
        <x:v>1290.2518190982701</x:v>
      </x:c>
      <x:c r="O742" s="13" t="n">
        <x:f>Arrivals!I742</x:f>
        <x:v>2.3813169507532685</x:v>
      </x:c>
      <x:c r="P742" s="14">
        <x:f t="shared" si="174"/>
        <x:v>1292.6331360490233</x:v>
      </x:c>
      <x:c r="Q742" s="14">
        <x:f t="shared" si="175"/>
        <x:v>26.401316950753198</x:v>
      </x:c>
      <x:c r="R742" s="14">
        <x:f t="shared" si="176"/>
        <x:v>0</x:v>
      </x:c>
      <x:c r="S742" s="14">
        <x:f t="shared" si="177"/>
        <x:v>0</x:v>
      </x:c>
      <x:c r="T742" s="14">
        <x:f t="shared" si="178"/>
        <x:v>0</x:v>
      </x:c>
      <x:c r="U742" s="14">
        <x:f t="shared" si="179"/>
        <x:v>0</x:v>
      </x:c>
      <x:c r="V742" t="str">
        <x:f>IF(MOD(C742-Settings!$B$32,Settings!$B$33)&lt;Settings!$B$30,"Up","Down")</x:f>
        <x:v>Up</x:v>
      </x:c>
      <x:c r="W742" s="15" t="n">
        <x:f>IF(OR(E742&gt;Settings!$B$30,Q742&gt;Settings!$B$37),0,1)</x:f>
        <x:v>1</x:v>
      </x:c>
      <x:c r="X742" s="15" t="n">
        <x:f>IF(AND(W742=1,Q742&lt;=Settings!$B$36),1,0)</x:f>
        <x:v>1</x:v>
      </x:c>
    </x:row>
    <x:row r="743">
      <x:c r="A743">
        <x:v>7</x:v>
      </x:c>
      <x:c r="B743">
        <x:v>18</x:v>
      </x:c>
      <x:c r="C743" s="13" t="n">
        <x:f>Arrivals!F743</x:f>
        <x:v>1271.1426826906327</x:v>
      </x:c>
      <x:c r="D743" s="13" t="n">
        <x:f>Arrivals!K743</x:f>
        <x:v>300</x:v>
      </x:c>
      <x:c r="E743" s="14" t="n">
        <x:f>D743*8/Settings!$B$28+Settings!$B$29</x:f>
        <x:v>24.02</x:v>
      </x:c>
      <x:c r="F743" s="14">
        <x:f t="shared" si="169"/>
        <x:v>1271.1426826906327</x:v>
      </x:c>
      <x:c r="G743" s="14">
        <x:f t="shared" si="180"/>
        <x:v>1290.2518190982701</x:v>
      </x:c>
      <x:c r="H743" s="14">
        <x:f t="shared" si="170"/>
        <x:v>1290.2518190982701</x:v>
      </x:c>
      <x:c r="I743" s="14" t="n">
        <x:f>MOD(H743-Settings!$B$32,Settings!$B$33)</x:f>
        <x:v>570.2518190982701</x:v>
      </x:c>
      <x:c r="J743" s="14" t="n">
        <x:f>IF(I743&lt;Settings!$B$30,IF(Settings!$B$30-I743&gt;=E743,H743,H743+(Settings!$B$30-I743)+Settings!$B$31),H743+(Settings!$B$33-I743))</x:f>
        <x:v>1290.25181909827</x:v>
      </x:c>
      <x:c r="K743" s="14">
        <x:f t="shared" si="171"/>
        <x:v>1314.27181909827</x:v>
      </x:c>
      <x:c r="L743" s="14">
        <x:f t="shared" si="172"/>
        <x:v>1314.27181909827</x:v>
      </x:c>
      <x:c r="M743" s="14">
        <x:f t="shared" si="181"/>
        <x:v>1292.6331360490233</x:v>
      </x:c>
      <x:c r="N743" s="14">
        <x:f t="shared" si="173"/>
        <x:v>1314.27181909827</x:v>
      </x:c>
      <x:c r="O743" s="13" t="n">
        <x:f>Arrivals!I743</x:f>
        <x:v>11.221991505961713</x:v>
      </x:c>
      <x:c r="P743" s="14">
        <x:f t="shared" si="174"/>
        <x:v>1325.4938106042318</x:v>
      </x:c>
      <x:c r="Q743" s="14">
        <x:f t="shared" si="175"/>
        <x:v>54.351127913599157</x:v>
      </x:c>
      <x:c r="R743" s="14">
        <x:f t="shared" si="176"/>
        <x:v>19.109136407637379</x:v>
      </x:c>
      <x:c r="S743" s="14">
        <x:f t="shared" si="177"/>
        <x:v>0</x:v>
      </x:c>
      <x:c r="T743" s="14">
        <x:f t="shared" si="178"/>
        <x:v>0</x:v>
      </x:c>
      <x:c r="U743" s="14">
        <x:f t="shared" si="179"/>
        <x:v>19.109136407637379</x:v>
      </x:c>
      <x:c r="V743" t="str">
        <x:f>IF(MOD(C743-Settings!$B$32,Settings!$B$33)&lt;Settings!$B$30,"Up","Down")</x:f>
        <x:v>Up</x:v>
      </x:c>
      <x:c r="W743" s="15" t="n">
        <x:f>IF(OR(E743&gt;Settings!$B$30,Q743&gt;Settings!$B$37),0,1)</x:f>
        <x:v>1</x:v>
      </x:c>
      <x:c r="X743" s="15" t="n">
        <x:f>IF(AND(W743=1,Q743&lt;=Settings!$B$36),1,0)</x:f>
        <x:v>1</x:v>
      </x:c>
    </x:row>
    <x:row r="744">
      <x:c r="A744">
        <x:v>7</x:v>
      </x:c>
      <x:c r="B744">
        <x:v>19</x:v>
      </x:c>
      <x:c r="C744" s="13" t="n">
        <x:f>Arrivals!F744</x:f>
        <x:v>1375.4595182922353</x:v>
      </x:c>
      <x:c r="D744" s="13" t="n">
        <x:f>Arrivals!K744</x:f>
        <x:v>300</x:v>
      </x:c>
      <x:c r="E744" s="14" t="n">
        <x:f>D744*8/Settings!$B$28+Settings!$B$29</x:f>
        <x:v>24.02</x:v>
      </x:c>
      <x:c r="F744" s="14">
        <x:f t="shared" si="169"/>
        <x:v>1375.4595182922353</x:v>
      </x:c>
      <x:c r="G744" s="14">
        <x:f t="shared" si="180"/>
        <x:v>1314.27181909827</x:v>
      </x:c>
      <x:c r="H744" s="14">
        <x:f t="shared" si="170"/>
        <x:v>1375.4595182922353</x:v>
      </x:c>
      <x:c r="I744" s="14" t="n">
        <x:f>MOD(H744-Settings!$B$32,Settings!$B$33)</x:f>
        <x:v>655.4595182922353</x:v>
      </x:c>
      <x:c r="J744" s="14" t="n">
        <x:f>IF(I744&lt;Settings!$B$30,IF(Settings!$B$30-I744&gt;=E744,H744,H744+(Settings!$B$30-I744)+Settings!$B$31),H744+(Settings!$B$33-I744))</x:f>
        <x:v>1440</x:v>
      </x:c>
      <x:c r="K744" s="14">
        <x:f t="shared" si="171"/>
        <x:v>1464.02</x:v>
      </x:c>
      <x:c r="L744" s="14">
        <x:f t="shared" si="172"/>
        <x:v>1464.02</x:v>
      </x:c>
      <x:c r="M744" s="14">
        <x:f t="shared" si="181"/>
        <x:v>1325.4938106042318</x:v>
      </x:c>
      <x:c r="N744" s="14">
        <x:f t="shared" si="173"/>
        <x:v>1464.02</x:v>
      </x:c>
      <x:c r="O744" s="13" t="n">
        <x:f>Arrivals!I744</x:f>
        <x:v>3.3654757696733197</x:v>
      </x:c>
      <x:c r="P744" s="14">
        <x:f t="shared" si="174"/>
        <x:v>1467.3854757696733</x:v>
      </x:c>
      <x:c r="Q744" s="14">
        <x:f t="shared" si="175"/>
        <x:v>91.925957477438033</x:v>
      </x:c>
      <x:c r="R744" s="14">
        <x:f t="shared" si="176"/>
        <x:v>0</x:v>
      </x:c>
      <x:c r="S744" s="14">
        <x:f t="shared" si="177"/>
        <x:v>64.540481707764684</x:v>
      </x:c>
      <x:c r="T744" s="14">
        <x:f t="shared" si="178"/>
        <x:v>0</x:v>
      </x:c>
      <x:c r="U744" s="14">
        <x:f t="shared" si="179"/>
        <x:v>64.540481707764684</x:v>
      </x:c>
      <x:c r="V744" t="str">
        <x:f>IF(MOD(C744-Settings!$B$32,Settings!$B$33)&lt;Settings!$B$30,"Up","Down")</x:f>
        <x:v>Down</x:v>
      </x:c>
      <x:c r="W744" s="15" t="n">
        <x:f>IF(OR(E744&gt;Settings!$B$30,Q744&gt;Settings!$B$37),0,1)</x:f>
        <x:v>1</x:v>
      </x:c>
      <x:c r="X744" s="15" t="n">
        <x:f>IF(AND(W744=1,Q744&lt;=Settings!$B$36),1,0)</x:f>
        <x:v>1</x:v>
      </x:c>
    </x:row>
    <x:row r="745">
      <x:c r="A745">
        <x:v>7</x:v>
      </x:c>
      <x:c r="B745">
        <x:v>20</x:v>
      </x:c>
      <x:c r="C745" s="13" t="n">
        <x:f>Arrivals!F745</x:f>
        <x:v>1541.2560471142224</x:v>
      </x:c>
      <x:c r="D745" s="13" t="n">
        <x:f>Arrivals!K745</x:f>
        <x:v>300</x:v>
      </x:c>
      <x:c r="E745" s="14" t="n">
        <x:f>D745*8/Settings!$B$28+Settings!$B$29</x:f>
        <x:v>24.02</x:v>
      </x:c>
      <x:c r="F745" s="14">
        <x:f t="shared" si="169"/>
        <x:v>1541.2560471142224</x:v>
      </x:c>
      <x:c r="G745" s="14">
        <x:f t="shared" si="180"/>
        <x:v>1464.02</x:v>
      </x:c>
      <x:c r="H745" s="14">
        <x:f t="shared" si="170"/>
        <x:v>1541.2560471142224</x:v>
      </x:c>
      <x:c r="I745" s="14" t="n">
        <x:f>MOD(H745-Settings!$B$32,Settings!$B$33)</x:f>
        <x:v>101.25604711422238</x:v>
      </x:c>
      <x:c r="J745" s="14" t="n">
        <x:f>IF(I745&lt;Settings!$B$30,IF(Settings!$B$30-I745&gt;=E745,H745,H745+(Settings!$B$30-I745)+Settings!$B$31),H745+(Settings!$B$33-I745))</x:f>
        <x:v>1541.2560471142224</x:v>
      </x:c>
      <x:c r="K745" s="14">
        <x:f t="shared" si="171"/>
        <x:v>1565.2760471142224</x:v>
      </x:c>
      <x:c r="L745" s="14">
        <x:f t="shared" si="172"/>
        <x:v>1565.2760471142224</x:v>
      </x:c>
      <x:c r="M745" s="14">
        <x:f t="shared" si="181"/>
        <x:v>1467.3854757696733</x:v>
      </x:c>
      <x:c r="N745" s="14">
        <x:f t="shared" si="173"/>
        <x:v>1565.2760471142224</x:v>
      </x:c>
      <x:c r="O745" s="13" t="n">
        <x:f>Arrivals!I745</x:f>
        <x:v>0.7316219056538253</x:v>
      </x:c>
      <x:c r="P745" s="14">
        <x:f t="shared" si="174"/>
        <x:v>1566.0076690198762</x:v>
      </x:c>
      <x:c r="Q745" s="14">
        <x:f t="shared" si="175"/>
        <x:v>24.751621905653792</x:v>
      </x:c>
      <x:c r="R745" s="14">
        <x:f t="shared" si="176"/>
        <x:v>0</x:v>
      </x:c>
      <x:c r="S745" s="14">
        <x:f t="shared" si="177"/>
        <x:v>0</x:v>
      </x:c>
      <x:c r="T745" s="14">
        <x:f t="shared" si="178"/>
        <x:v>0</x:v>
      </x:c>
      <x:c r="U745" s="14">
        <x:f t="shared" si="179"/>
        <x:v>0</x:v>
      </x:c>
      <x:c r="V745" t="str">
        <x:f>IF(MOD(C745-Settings!$B$32,Settings!$B$33)&lt;Settings!$B$30,"Up","Down")</x:f>
        <x:v>Up</x:v>
      </x:c>
      <x:c r="W745" s="15" t="n">
        <x:f>IF(OR(E745&gt;Settings!$B$30,Q745&gt;Settings!$B$37),0,1)</x:f>
        <x:v>1</x:v>
      </x:c>
      <x:c r="X745" s="15" t="n">
        <x:f>IF(AND(W745=1,Q745&lt;=Settings!$B$36),1,0)</x:f>
        <x:v>1</x:v>
      </x:c>
    </x:row>
    <x:row r="746">
      <x:c r="A746">
        <x:v>7</x:v>
      </x:c>
      <x:c r="B746">
        <x:v>21</x:v>
      </x:c>
      <x:c r="C746" s="13" t="n">
        <x:f>Arrivals!F746</x:f>
        <x:v>1620.671924841359</x:v>
      </x:c>
      <x:c r="D746" s="13" t="n">
        <x:f>Arrivals!K746</x:f>
        <x:v>300</x:v>
      </x:c>
      <x:c r="E746" s="14" t="n">
        <x:f>D746*8/Settings!$B$28+Settings!$B$29</x:f>
        <x:v>24.02</x:v>
      </x:c>
      <x:c r="F746" s="14">
        <x:f t="shared" si="169"/>
        <x:v>1620.671924841359</x:v>
      </x:c>
      <x:c r="G746" s="14">
        <x:f t="shared" si="180"/>
        <x:v>1565.2760471142224</x:v>
      </x:c>
      <x:c r="H746" s="14">
        <x:f t="shared" si="170"/>
        <x:v>1620.671924841359</x:v>
      </x:c>
      <x:c r="I746" s="14" t="n">
        <x:f>MOD(H746-Settings!$B$32,Settings!$B$33)</x:f>
        <x:v>180.671924841359</x:v>
      </x:c>
      <x:c r="J746" s="14" t="n">
        <x:f>IF(I746&lt;Settings!$B$30,IF(Settings!$B$30-I746&gt;=E746,H746,H746+(Settings!$B$30-I746)+Settings!$B$31),H746+(Settings!$B$33-I746))</x:f>
        <x:v>1620.671924841359</x:v>
      </x:c>
      <x:c r="K746" s="14">
        <x:f t="shared" si="171"/>
        <x:v>1644.691924841359</x:v>
      </x:c>
      <x:c r="L746" s="14">
        <x:f t="shared" si="172"/>
        <x:v>1644.691924841359</x:v>
      </x:c>
      <x:c r="M746" s="14">
        <x:f t="shared" si="181"/>
        <x:v>1566.0076690198762</x:v>
      </x:c>
      <x:c r="N746" s="14">
        <x:f t="shared" si="173"/>
        <x:v>1644.691924841359</x:v>
      </x:c>
      <x:c r="O746" s="13" t="n">
        <x:f>Arrivals!I746</x:f>
        <x:v>1.6776087553017867</x:v>
      </x:c>
      <x:c r="P746" s="14">
        <x:f t="shared" si="174"/>
        <x:v>1646.3695335966609</x:v>
      </x:c>
      <x:c r="Q746" s="14">
        <x:f t="shared" si="175"/>
        <x:v>25.697608755301871</x:v>
      </x:c>
      <x:c r="R746" s="14">
        <x:f t="shared" si="176"/>
        <x:v>0</x:v>
      </x:c>
      <x:c r="S746" s="14">
        <x:f t="shared" si="177"/>
        <x:v>0</x:v>
      </x:c>
      <x:c r="T746" s="14">
        <x:f t="shared" si="178"/>
        <x:v>0</x:v>
      </x:c>
      <x:c r="U746" s="14">
        <x:f t="shared" si="179"/>
        <x:v>0</x:v>
      </x:c>
      <x:c r="V746" t="str">
        <x:f>IF(MOD(C746-Settings!$B$32,Settings!$B$33)&lt;Settings!$B$30,"Up","Down")</x:f>
        <x:v>Up</x:v>
      </x:c>
      <x:c r="W746" s="15" t="n">
        <x:f>IF(OR(E746&gt;Settings!$B$30,Q746&gt;Settings!$B$37),0,1)</x:f>
        <x:v>1</x:v>
      </x:c>
      <x:c r="X746" s="15" t="n">
        <x:f>IF(AND(W746=1,Q746&lt;=Settings!$B$36),1,0)</x:f>
        <x:v>1</x:v>
      </x:c>
    </x:row>
    <x:row r="747">
      <x:c r="A747">
        <x:v>7</x:v>
      </x:c>
      <x:c r="B747">
        <x:v>22</x:v>
      </x:c>
      <x:c r="C747" s="13" t="n">
        <x:f>Arrivals!F747</x:f>
        <x:v>1649.5362251981346</x:v>
      </x:c>
      <x:c r="D747" s="13" t="n">
        <x:f>Arrivals!K747</x:f>
        <x:v>300</x:v>
      </x:c>
      <x:c r="E747" s="14" t="n">
        <x:f>D747*8/Settings!$B$28+Settings!$B$29</x:f>
        <x:v>24.02</x:v>
      </x:c>
      <x:c r="F747" s="14">
        <x:f t="shared" si="169"/>
        <x:v>1649.5362251981346</x:v>
      </x:c>
      <x:c r="G747" s="14">
        <x:f t="shared" si="180"/>
        <x:v>1644.691924841359</x:v>
      </x:c>
      <x:c r="H747" s="14">
        <x:f t="shared" si="170"/>
        <x:v>1649.5362251981346</x:v>
      </x:c>
      <x:c r="I747" s="14" t="n">
        <x:f>MOD(H747-Settings!$B$32,Settings!$B$33)</x:f>
        <x:v>209.53622519813462</x:v>
      </x:c>
      <x:c r="J747" s="14" t="n">
        <x:f>IF(I747&lt;Settings!$B$30,IF(Settings!$B$30-I747&gt;=E747,H747,H747+(Settings!$B$30-I747)+Settings!$B$31),H747+(Settings!$B$33-I747))</x:f>
        <x:v>1649.5362251981346</x:v>
      </x:c>
      <x:c r="K747" s="14">
        <x:f t="shared" si="171"/>
        <x:v>1673.5562251981346</x:v>
      </x:c>
      <x:c r="L747" s="14">
        <x:f t="shared" si="172"/>
        <x:v>1673.5562251981346</x:v>
      </x:c>
      <x:c r="M747" s="14">
        <x:f t="shared" si="181"/>
        <x:v>1646.3695335966609</x:v>
      </x:c>
      <x:c r="N747" s="14">
        <x:f t="shared" si="173"/>
        <x:v>1673.5562251981346</x:v>
      </x:c>
      <x:c r="O747" s="13" t="n">
        <x:f>Arrivals!I747</x:f>
        <x:v>2.1139584840049754</x:v>
      </x:c>
      <x:c r="P747" s="14">
        <x:f t="shared" si="174"/>
        <x:v>1675.6701836821396</x:v>
      </x:c>
      <x:c r="Q747" s="14">
        <x:f t="shared" si="175"/>
        <x:v>26.133958484005007</x:v>
      </x:c>
      <x:c r="R747" s="14">
        <x:f t="shared" si="176"/>
        <x:v>0</x:v>
      </x:c>
      <x:c r="S747" s="14">
        <x:f t="shared" si="177"/>
        <x:v>0</x:v>
      </x:c>
      <x:c r="T747" s="14">
        <x:f t="shared" si="178"/>
        <x:v>0</x:v>
      </x:c>
      <x:c r="U747" s="14">
        <x:f t="shared" si="179"/>
        <x:v>0</x:v>
      </x:c>
      <x:c r="V747" t="str">
        <x:f>IF(MOD(C747-Settings!$B$32,Settings!$B$33)&lt;Settings!$B$30,"Up","Down")</x:f>
        <x:v>Up</x:v>
      </x:c>
      <x:c r="W747" s="15" t="n">
        <x:f>IF(OR(E747&gt;Settings!$B$30,Q747&gt;Settings!$B$37),0,1)</x:f>
        <x:v>1</x:v>
      </x:c>
      <x:c r="X747" s="15" t="n">
        <x:f>IF(AND(W747=1,Q747&lt;=Settings!$B$36),1,0)</x:f>
        <x:v>1</x:v>
      </x:c>
    </x:row>
    <x:row r="748">
      <x:c r="A748">
        <x:v>7</x:v>
      </x:c>
      <x:c r="B748">
        <x:v>23</x:v>
      </x:c>
      <x:c r="C748" s="13" t="n">
        <x:f>Arrivals!F748</x:f>
        <x:v>1666.5451940706964</x:v>
      </x:c>
      <x:c r="D748" s="13" t="n">
        <x:f>Arrivals!K748</x:f>
        <x:v>300</x:v>
      </x:c>
      <x:c r="E748" s="14" t="n">
        <x:f>D748*8/Settings!$B$28+Settings!$B$29</x:f>
        <x:v>24.02</x:v>
      </x:c>
      <x:c r="F748" s="14">
        <x:f t="shared" si="169"/>
        <x:v>1666.5451940706964</x:v>
      </x:c>
      <x:c r="G748" s="14">
        <x:f t="shared" si="180"/>
        <x:v>1673.5562251981346</x:v>
      </x:c>
      <x:c r="H748" s="14">
        <x:f t="shared" si="170"/>
        <x:v>1673.5562251981346</x:v>
      </x:c>
      <x:c r="I748" s="14" t="n">
        <x:f>MOD(H748-Settings!$B$32,Settings!$B$33)</x:f>
        <x:v>233.5562251981346</x:v>
      </x:c>
      <x:c r="J748" s="14" t="n">
        <x:f>IF(I748&lt;Settings!$B$30,IF(Settings!$B$30-I748&gt;=E748,H748,H748+(Settings!$B$30-I748)+Settings!$B$31),H748+(Settings!$B$33-I748))</x:f>
        <x:v>1673.5562251981346</x:v>
      </x:c>
      <x:c r="K748" s="14">
        <x:f t="shared" si="171"/>
        <x:v>1697.5762251981346</x:v>
      </x:c>
      <x:c r="L748" s="14">
        <x:f t="shared" si="172"/>
        <x:v>1697.5762251981346</x:v>
      </x:c>
      <x:c r="M748" s="14">
        <x:f t="shared" si="181"/>
        <x:v>1675.6701836821396</x:v>
      </x:c>
      <x:c r="N748" s="14">
        <x:f t="shared" si="173"/>
        <x:v>1697.5762251981346</x:v>
      </x:c>
      <x:c r="O748" s="13" t="n">
        <x:f>Arrivals!I748</x:f>
        <x:v>1.8057223330674412</x:v>
      </x:c>
      <x:c r="P748" s="14">
        <x:f t="shared" si="174"/>
        <x:v>1699.3819475312021</x:v>
      </x:c>
      <x:c r="Q748" s="14">
        <x:f t="shared" si="175"/>
        <x:v>32.836753460505633</x:v>
      </x:c>
      <x:c r="R748" s="14">
        <x:f t="shared" si="176"/>
        <x:v>7.0110311274381729</x:v>
      </x:c>
      <x:c r="S748" s="14">
        <x:f t="shared" si="177"/>
        <x:v>0</x:v>
      </x:c>
      <x:c r="T748" s="14">
        <x:f t="shared" si="178"/>
        <x:v>0</x:v>
      </x:c>
      <x:c r="U748" s="14">
        <x:f t="shared" si="179"/>
        <x:v>7.0110311274381729</x:v>
      </x:c>
      <x:c r="V748" t="str">
        <x:f>IF(MOD(C748-Settings!$B$32,Settings!$B$33)&lt;Settings!$B$30,"Up","Down")</x:f>
        <x:v>Up</x:v>
      </x:c>
      <x:c r="W748" s="15" t="n">
        <x:f>IF(OR(E748&gt;Settings!$B$30,Q748&gt;Settings!$B$37),0,1)</x:f>
        <x:v>1</x:v>
      </x:c>
      <x:c r="X748" s="15" t="n">
        <x:f>IF(AND(W748=1,Q748&lt;=Settings!$B$36),1,0)</x:f>
        <x:v>1</x:v>
      </x:c>
    </x:row>
    <x:row r="749">
      <x:c r="A749">
        <x:v>7</x:v>
      </x:c>
      <x:c r="B749">
        <x:v>24</x:v>
      </x:c>
      <x:c r="C749" s="13" t="n">
        <x:f>Arrivals!F749</x:f>
        <x:v>1739.9976615921057</x:v>
      </x:c>
      <x:c r="D749" s="13" t="n">
        <x:f>Arrivals!K749</x:f>
        <x:v>300</x:v>
      </x:c>
      <x:c r="E749" s="14" t="n">
        <x:f>D749*8/Settings!$B$28+Settings!$B$29</x:f>
        <x:v>24.02</x:v>
      </x:c>
      <x:c r="F749" s="14">
        <x:f t="shared" si="169"/>
        <x:v>1739.9976615921057</x:v>
      </x:c>
      <x:c r="G749" s="14">
        <x:f t="shared" si="180"/>
        <x:v>1697.5762251981346</x:v>
      </x:c>
      <x:c r="H749" s="14">
        <x:f t="shared" si="170"/>
        <x:v>1739.9976615921057</x:v>
      </x:c>
      <x:c r="I749" s="14" t="n">
        <x:f>MOD(H749-Settings!$B$32,Settings!$B$33)</x:f>
        <x:v>299.9976615921057</x:v>
      </x:c>
      <x:c r="J749" s="14" t="n">
        <x:f>IF(I749&lt;Settings!$B$30,IF(Settings!$B$30-I749&gt;=E749,H749,H749+(Settings!$B$30-I749)+Settings!$B$31),H749+(Settings!$B$33-I749))</x:f>
        <x:v>1739.9976615921057</x:v>
      </x:c>
      <x:c r="K749" s="14">
        <x:f t="shared" si="171"/>
        <x:v>1764.0176615921057</x:v>
      </x:c>
      <x:c r="L749" s="14">
        <x:f t="shared" si="172"/>
        <x:v>1764.0176615921057</x:v>
      </x:c>
      <x:c r="M749" s="14">
        <x:f t="shared" si="181"/>
        <x:v>1699.3819475312021</x:v>
      </x:c>
      <x:c r="N749" s="14">
        <x:f t="shared" si="173"/>
        <x:v>1764.0176615921057</x:v>
      </x:c>
      <x:c r="O749" s="13" t="n">
        <x:f>Arrivals!I749</x:f>
        <x:v>4.865623032874259</x:v>
      </x:c>
      <x:c r="P749" s="14">
        <x:f t="shared" si="174"/>
        <x:v>1768.88328462498</x:v>
      </x:c>
      <x:c r="Q749" s="14">
        <x:f t="shared" si="175"/>
        <x:v>28.885623032874264</x:v>
      </x:c>
      <x:c r="R749" s="14">
        <x:f t="shared" si="176"/>
        <x:v>0</x:v>
      </x:c>
      <x:c r="S749" s="14">
        <x:f t="shared" si="177"/>
        <x:v>0</x:v>
      </x:c>
      <x:c r="T749" s="14">
        <x:f t="shared" si="178"/>
        <x:v>0</x:v>
      </x:c>
      <x:c r="U749" s="14">
        <x:f t="shared" si="179"/>
        <x:v>0</x:v>
      </x:c>
      <x:c r="V749" t="str">
        <x:f>IF(MOD(C749-Settings!$B$32,Settings!$B$33)&lt;Settings!$B$30,"Up","Down")</x:f>
        <x:v>Up</x:v>
      </x:c>
      <x:c r="W749" s="15" t="n">
        <x:f>IF(OR(E749&gt;Settings!$B$30,Q749&gt;Settings!$B$37),0,1)</x:f>
        <x:v>1</x:v>
      </x:c>
      <x:c r="X749" s="15" t="n">
        <x:f>IF(AND(W749=1,Q749&lt;=Settings!$B$36),1,0)</x:f>
        <x:v>1</x:v>
      </x:c>
    </x:row>
    <x:row r="750">
      <x:c r="A750">
        <x:v>7</x:v>
      </x:c>
      <x:c r="B750">
        <x:v>25</x:v>
      </x:c>
      <x:c r="C750" s="13" t="n">
        <x:f>Arrivals!F750</x:f>
        <x:v>1879.061480895017</x:v>
      </x:c>
      <x:c r="D750" s="13" t="n">
        <x:f>Arrivals!K750</x:f>
        <x:v>300</x:v>
      </x:c>
      <x:c r="E750" s="14" t="n">
        <x:f>D750*8/Settings!$B$28+Settings!$B$29</x:f>
        <x:v>24.02</x:v>
      </x:c>
      <x:c r="F750" s="14">
        <x:f t="shared" si="169"/>
        <x:v>1879.061480895017</x:v>
      </x:c>
      <x:c r="G750" s="14">
        <x:f t="shared" si="180"/>
        <x:v>1764.0176615921057</x:v>
      </x:c>
      <x:c r="H750" s="14">
        <x:f t="shared" si="170"/>
        <x:v>1879.061480895017</x:v>
      </x:c>
      <x:c r="I750" s="14" t="n">
        <x:f>MOD(H750-Settings!$B$32,Settings!$B$33)</x:f>
        <x:v>439.061480895017</x:v>
      </x:c>
      <x:c r="J750" s="14" t="n">
        <x:f>IF(I750&lt;Settings!$B$30,IF(Settings!$B$30-I750&gt;=E750,H750,H750+(Settings!$B$30-I750)+Settings!$B$31),H750+(Settings!$B$33-I750))</x:f>
        <x:v>1879.061480895017</x:v>
      </x:c>
      <x:c r="K750" s="14">
        <x:f t="shared" si="171"/>
        <x:v>1903.081480895017</x:v>
      </x:c>
      <x:c r="L750" s="14">
        <x:f t="shared" si="172"/>
        <x:v>1903.081480895017</x:v>
      </x:c>
      <x:c r="M750" s="14">
        <x:f t="shared" si="181"/>
        <x:v>1768.88328462498</x:v>
      </x:c>
      <x:c r="N750" s="14">
        <x:f t="shared" si="173"/>
        <x:v>1903.081480895017</x:v>
      </x:c>
      <x:c r="O750" s="13" t="n">
        <x:f>Arrivals!I750</x:f>
        <x:v>0.8931098601007352</x:v>
      </x:c>
      <x:c r="P750" s="14">
        <x:f t="shared" si="174"/>
        <x:v>1903.9745907551178</x:v>
      </x:c>
      <x:c r="Q750" s="14">
        <x:f t="shared" si="175"/>
        <x:v>24.913109860100803</x:v>
      </x:c>
      <x:c r="R750" s="14">
        <x:f t="shared" si="176"/>
        <x:v>0</x:v>
      </x:c>
      <x:c r="S750" s="14">
        <x:f t="shared" si="177"/>
        <x:v>0</x:v>
      </x:c>
      <x:c r="T750" s="14">
        <x:f t="shared" si="178"/>
        <x:v>0</x:v>
      </x:c>
      <x:c r="U750" s="14">
        <x:f t="shared" si="179"/>
        <x:v>0</x:v>
      </x:c>
      <x:c r="V750" t="str">
        <x:f>IF(MOD(C750-Settings!$B$32,Settings!$B$33)&lt;Settings!$B$30,"Up","Down")</x:f>
        <x:v>Up</x:v>
      </x:c>
      <x:c r="W750" s="15" t="n">
        <x:f>IF(OR(E750&gt;Settings!$B$30,Q750&gt;Settings!$B$37),0,1)</x:f>
        <x:v>1</x:v>
      </x:c>
      <x:c r="X750" s="15" t="n">
        <x:f>IF(AND(W750=1,Q750&lt;=Settings!$B$36),1,0)</x:f>
        <x:v>1</x:v>
      </x:c>
    </x:row>
    <x:row r="751">
      <x:c r="A751">
        <x:v>7</x:v>
      </x:c>
      <x:c r="B751">
        <x:v>26</x:v>
      </x:c>
      <x:c r="C751" s="13" t="n">
        <x:f>Arrivals!F751</x:f>
        <x:v>1928.7030222763656</x:v>
      </x:c>
      <x:c r="D751" s="13" t="n">
        <x:f>Arrivals!K751</x:f>
        <x:v>300</x:v>
      </x:c>
      <x:c r="E751" s="14" t="n">
        <x:f>D751*8/Settings!$B$28+Settings!$B$29</x:f>
        <x:v>24.02</x:v>
      </x:c>
      <x:c r="F751" s="14">
        <x:f t="shared" si="169"/>
        <x:v>1928.7030222763656</x:v>
      </x:c>
      <x:c r="G751" s="14">
        <x:f t="shared" si="180"/>
        <x:v>1903.081480895017</x:v>
      </x:c>
      <x:c r="H751" s="14">
        <x:f t="shared" si="170"/>
        <x:v>1928.7030222763656</x:v>
      </x:c>
      <x:c r="I751" s="14" t="n">
        <x:f>MOD(H751-Settings!$B$32,Settings!$B$33)</x:f>
        <x:v>488.7030222763656</x:v>
      </x:c>
      <x:c r="J751" s="14" t="n">
        <x:f>IF(I751&lt;Settings!$B$30,IF(Settings!$B$30-I751&gt;=E751,H751,H751+(Settings!$B$30-I751)+Settings!$B$31),H751+(Settings!$B$33-I751))</x:f>
        <x:v>1928.7030222763656</x:v>
      </x:c>
      <x:c r="K751" s="14">
        <x:f t="shared" si="171"/>
        <x:v>1952.7230222763656</x:v>
      </x:c>
      <x:c r="L751" s="14">
        <x:f t="shared" si="172"/>
        <x:v>1952.7230222763656</x:v>
      </x:c>
      <x:c r="M751" s="14">
        <x:f t="shared" si="181"/>
        <x:v>1903.9745907551178</x:v>
      </x:c>
      <x:c r="N751" s="14">
        <x:f t="shared" si="173"/>
        <x:v>1952.7230222763656</x:v>
      </x:c>
      <x:c r="O751" s="13" t="n">
        <x:f>Arrivals!I751</x:f>
        <x:v>0.8947229746816597</x:v>
      </x:c>
      <x:c r="P751" s="14">
        <x:f t="shared" si="174"/>
        <x:v>1953.6177452510472</x:v>
      </x:c>
      <x:c r="Q751" s="14">
        <x:f t="shared" si="175"/>
        <x:v>24.914722974681581</x:v>
      </x:c>
      <x:c r="R751" s="14">
        <x:f t="shared" si="176"/>
        <x:v>0</x:v>
      </x:c>
      <x:c r="S751" s="14">
        <x:f t="shared" si="177"/>
        <x:v>0</x:v>
      </x:c>
      <x:c r="T751" s="14">
        <x:f t="shared" si="178"/>
        <x:v>0</x:v>
      </x:c>
      <x:c r="U751" s="14">
        <x:f t="shared" si="179"/>
        <x:v>0</x:v>
      </x:c>
      <x:c r="V751" t="str">
        <x:f>IF(MOD(C751-Settings!$B$32,Settings!$B$33)&lt;Settings!$B$30,"Up","Down")</x:f>
        <x:v>Up</x:v>
      </x:c>
      <x:c r="W751" s="15" t="n">
        <x:f>IF(OR(E751&gt;Settings!$B$30,Q751&gt;Settings!$B$37),0,1)</x:f>
        <x:v>1</x:v>
      </x:c>
      <x:c r="X751" s="15" t="n">
        <x:f>IF(AND(W751=1,Q751&lt;=Settings!$B$36),1,0)</x:f>
        <x:v>1</x:v>
      </x:c>
    </x:row>
    <x:row r="752">
      <x:c r="A752">
        <x:v>7</x:v>
      </x:c>
      <x:c r="B752">
        <x:v>27</x:v>
      </x:c>
      <x:c r="C752" s="13" t="n">
        <x:f>Arrivals!F752</x:f>
        <x:v>2096.7014018173372</x:v>
      </x:c>
      <x:c r="D752" s="13" t="n">
        <x:f>Arrivals!K752</x:f>
        <x:v>300</x:v>
      </x:c>
      <x:c r="E752" s="14" t="n">
        <x:f>D752*8/Settings!$B$28+Settings!$B$29</x:f>
        <x:v>24.02</x:v>
      </x:c>
      <x:c r="F752" s="14">
        <x:f t="shared" si="169"/>
        <x:v>2096.7014018173372</x:v>
      </x:c>
      <x:c r="G752" s="14">
        <x:f t="shared" si="180"/>
        <x:v>1952.7230222763656</x:v>
      </x:c>
      <x:c r="H752" s="14">
        <x:f t="shared" si="170"/>
        <x:v>2096.7014018173372</x:v>
      </x:c>
      <x:c r="I752" s="14" t="n">
        <x:f>MOD(H752-Settings!$B$32,Settings!$B$33)</x:f>
        <x:v>656.7014018173372</x:v>
      </x:c>
      <x:c r="J752" s="14" t="n">
        <x:f>IF(I752&lt;Settings!$B$30,IF(Settings!$B$30-I752&gt;=E752,H752,H752+(Settings!$B$30-I752)+Settings!$B$31),H752+(Settings!$B$33-I752))</x:f>
        <x:v>2160</x:v>
      </x:c>
      <x:c r="K752" s="14">
        <x:f t="shared" si="171"/>
        <x:v>2184.02</x:v>
      </x:c>
      <x:c r="L752" s="14">
        <x:f t="shared" si="172"/>
        <x:v>2184.02</x:v>
      </x:c>
      <x:c r="M752" s="14">
        <x:f t="shared" si="181"/>
        <x:v>1953.6177452510472</x:v>
      </x:c>
      <x:c r="N752" s="14">
        <x:f t="shared" si="173"/>
        <x:v>2184.02</x:v>
      </x:c>
      <x:c r="O752" s="13" t="n">
        <x:f>Arrivals!I752</x:f>
        <x:v>3.880178263709092</x:v>
      </x:c>
      <x:c r="P752" s="14">
        <x:f t="shared" si="174"/>
        <x:v>2187.9001782637092</x:v>
      </x:c>
      <x:c r="Q752" s="14">
        <x:f t="shared" si="175"/>
        <x:v>91.198776446371994</x:v>
      </x:c>
      <x:c r="R752" s="14">
        <x:f t="shared" si="176"/>
        <x:v>0</x:v>
      </x:c>
      <x:c r="S752" s="14">
        <x:f t="shared" si="177"/>
        <x:v>63.298598182662772</x:v>
      </x:c>
      <x:c r="T752" s="14">
        <x:f t="shared" si="178"/>
        <x:v>0</x:v>
      </x:c>
      <x:c r="U752" s="14">
        <x:f t="shared" si="179"/>
        <x:v>63.298598182662772</x:v>
      </x:c>
      <x:c r="V752" t="str">
        <x:f>IF(MOD(C752-Settings!$B$32,Settings!$B$33)&lt;Settings!$B$30,"Up","Down")</x:f>
        <x:v>Down</x:v>
      </x:c>
      <x:c r="W752" s="15" t="n">
        <x:f>IF(OR(E752&gt;Settings!$B$30,Q752&gt;Settings!$B$37),0,1)</x:f>
        <x:v>1</x:v>
      </x:c>
      <x:c r="X752" s="15" t="n">
        <x:f>IF(AND(W752=1,Q752&lt;=Settings!$B$36),1,0)</x:f>
        <x:v>1</x:v>
      </x:c>
    </x:row>
    <x:row r="753">
      <x:c r="A753">
        <x:v>7</x:v>
      </x:c>
      <x:c r="B753">
        <x:v>28</x:v>
      </x:c>
      <x:c r="C753" s="13" t="n">
        <x:f>Arrivals!F753</x:f>
        <x:v>2263.2243144950817</x:v>
      </x:c>
      <x:c r="D753" s="13" t="n">
        <x:f>Arrivals!K753</x:f>
        <x:v>300</x:v>
      </x:c>
      <x:c r="E753" s="14" t="n">
        <x:f>D753*8/Settings!$B$28+Settings!$B$29</x:f>
        <x:v>24.02</x:v>
      </x:c>
      <x:c r="F753" s="14">
        <x:f t="shared" si="169"/>
        <x:v>2263.2243144950817</x:v>
      </x:c>
      <x:c r="G753" s="14">
        <x:f t="shared" si="180"/>
        <x:v>2184.02</x:v>
      </x:c>
      <x:c r="H753" s="14">
        <x:f t="shared" si="170"/>
        <x:v>2263.2243144950817</x:v>
      </x:c>
      <x:c r="I753" s="14" t="n">
        <x:f>MOD(H753-Settings!$B$32,Settings!$B$33)</x:f>
        <x:v>103.22431449508167</x:v>
      </x:c>
      <x:c r="J753" s="14" t="n">
        <x:f>IF(I753&lt;Settings!$B$30,IF(Settings!$B$30-I753&gt;=E753,H753,H753+(Settings!$B$30-I753)+Settings!$B$31),H753+(Settings!$B$33-I753))</x:f>
        <x:v>2263.2243144950817</x:v>
      </x:c>
      <x:c r="K753" s="14">
        <x:f t="shared" si="171"/>
        <x:v>2287.2443144950817</x:v>
      </x:c>
      <x:c r="L753" s="14">
        <x:f t="shared" si="172"/>
        <x:v>2287.2443144950817</x:v>
      </x:c>
      <x:c r="M753" s="14">
        <x:f t="shared" si="181"/>
        <x:v>2187.9001782637092</x:v>
      </x:c>
      <x:c r="N753" s="14">
        <x:f t="shared" si="173"/>
        <x:v>2287.2443144950817</x:v>
      </x:c>
      <x:c r="O753" s="13" t="n">
        <x:f>Arrivals!I753</x:f>
        <x:v>0.1438057993244187</x:v>
      </x:c>
      <x:c r="P753" s="14">
        <x:f t="shared" si="174"/>
        <x:v>2287.3881202944062</x:v>
      </x:c>
      <x:c r="Q753" s="14">
        <x:f t="shared" si="175"/>
        <x:v>24.163805799324564</x:v>
      </x:c>
      <x:c r="R753" s="14">
        <x:f t="shared" si="176"/>
        <x:v>0</x:v>
      </x:c>
      <x:c r="S753" s="14">
        <x:f t="shared" si="177"/>
        <x:v>0</x:v>
      </x:c>
      <x:c r="T753" s="14">
        <x:f t="shared" si="178"/>
        <x:v>0</x:v>
      </x:c>
      <x:c r="U753" s="14">
        <x:f t="shared" si="179"/>
        <x:v>0</x:v>
      </x:c>
      <x:c r="V753" t="str">
        <x:f>IF(MOD(C753-Settings!$B$32,Settings!$B$33)&lt;Settings!$B$30,"Up","Down")</x:f>
        <x:v>Up</x:v>
      </x:c>
      <x:c r="W753" s="15" t="n">
        <x:f>IF(OR(E753&gt;Settings!$B$30,Q753&gt;Settings!$B$37),0,1)</x:f>
        <x:v>1</x:v>
      </x:c>
      <x:c r="X753" s="15" t="n">
        <x:f>IF(AND(W753=1,Q753&lt;=Settings!$B$36),1,0)</x:f>
        <x:v>1</x:v>
      </x:c>
    </x:row>
    <x:row r="754">
      <x:c r="A754">
        <x:v>7</x:v>
      </x:c>
      <x:c r="B754">
        <x:v>29</x:v>
      </x:c>
      <x:c r="C754" s="13" t="n">
        <x:f>Arrivals!F754</x:f>
        <x:v>2303.9129384640896</x:v>
      </x:c>
      <x:c r="D754" s="13" t="n">
        <x:f>Arrivals!K754</x:f>
        <x:v>300</x:v>
      </x:c>
      <x:c r="E754" s="14" t="n">
        <x:f>D754*8/Settings!$B$28+Settings!$B$29</x:f>
        <x:v>24.02</x:v>
      </x:c>
      <x:c r="F754" s="14">
        <x:f t="shared" si="169"/>
        <x:v>2303.9129384640896</x:v>
      </x:c>
      <x:c r="G754" s="14">
        <x:f t="shared" si="180"/>
        <x:v>2287.2443144950817</x:v>
      </x:c>
      <x:c r="H754" s="14">
        <x:f t="shared" si="170"/>
        <x:v>2303.9129384640896</x:v>
      </x:c>
      <x:c r="I754" s="14" t="n">
        <x:f>MOD(H754-Settings!$B$32,Settings!$B$33)</x:f>
        <x:v>143.91293846408962</x:v>
      </x:c>
      <x:c r="J754" s="14" t="n">
        <x:f>IF(I754&lt;Settings!$B$30,IF(Settings!$B$30-I754&gt;=E754,H754,H754+(Settings!$B$30-I754)+Settings!$B$31),H754+(Settings!$B$33-I754))</x:f>
        <x:v>2303.9129384640896</x:v>
      </x:c>
      <x:c r="K754" s="14">
        <x:f t="shared" si="171"/>
        <x:v>2327.9329384640896</x:v>
      </x:c>
      <x:c r="L754" s="14">
        <x:f t="shared" si="172"/>
        <x:v>2327.9329384640896</x:v>
      </x:c>
      <x:c r="M754" s="14">
        <x:f t="shared" si="181"/>
        <x:v>2287.3881202944062</x:v>
      </x:c>
      <x:c r="N754" s="14">
        <x:f t="shared" si="173"/>
        <x:v>2327.9329384640896</x:v>
      </x:c>
      <x:c r="O754" s="13" t="n">
        <x:f>Arrivals!I754</x:f>
        <x:v>2.8001920744130815</x:v>
      </x:c>
      <x:c r="P754" s="14">
        <x:f t="shared" si="174"/>
        <x:v>2330.7331305385028</x:v>
      </x:c>
      <x:c r="Q754" s="14">
        <x:f t="shared" si="175"/>
        <x:v>26.820192074413171</x:v>
      </x:c>
      <x:c r="R754" s="14">
        <x:f t="shared" si="176"/>
        <x:v>0</x:v>
      </x:c>
      <x:c r="S754" s="14">
        <x:f t="shared" si="177"/>
        <x:v>0</x:v>
      </x:c>
      <x:c r="T754" s="14">
        <x:f t="shared" si="178"/>
        <x:v>0</x:v>
      </x:c>
      <x:c r="U754" s="14">
        <x:f t="shared" si="179"/>
        <x:v>0</x:v>
      </x:c>
      <x:c r="V754" t="str">
        <x:f>IF(MOD(C754-Settings!$B$32,Settings!$B$33)&lt;Settings!$B$30,"Up","Down")</x:f>
        <x:v>Up</x:v>
      </x:c>
      <x:c r="W754" s="15" t="n">
        <x:f>IF(OR(E754&gt;Settings!$B$30,Q754&gt;Settings!$B$37),0,1)</x:f>
        <x:v>1</x:v>
      </x:c>
      <x:c r="X754" s="15" t="n">
        <x:f>IF(AND(W754=1,Q754&lt;=Settings!$B$36),1,0)</x:f>
        <x:v>1</x:v>
      </x:c>
    </x:row>
    <x:row r="755">
      <x:c r="A755">
        <x:v>7</x:v>
      </x:c>
      <x:c r="B755">
        <x:v>30</x:v>
      </x:c>
      <x:c r="C755" s="13" t="n">
        <x:f>Arrivals!F755</x:f>
        <x:v>2341.774059910913</x:v>
      </x:c>
      <x:c r="D755" s="13" t="n">
        <x:f>Arrivals!K755</x:f>
        <x:v>300</x:v>
      </x:c>
      <x:c r="E755" s="14" t="n">
        <x:f>D755*8/Settings!$B$28+Settings!$B$29</x:f>
        <x:v>24.02</x:v>
      </x:c>
      <x:c r="F755" s="14">
        <x:f t="shared" si="169"/>
        <x:v>2341.7740599109129</x:v>
      </x:c>
      <x:c r="G755" s="14">
        <x:f t="shared" si="180"/>
        <x:v>2327.9329384640896</x:v>
      </x:c>
      <x:c r="H755" s="14">
        <x:f t="shared" si="170"/>
        <x:v>2341.7740599109129</x:v>
      </x:c>
      <x:c r="I755" s="14" t="n">
        <x:f>MOD(H755-Settings!$B$32,Settings!$B$33)</x:f>
        <x:v>181.7740599109129</x:v>
      </x:c>
      <x:c r="J755" s="14" t="n">
        <x:f>IF(I755&lt;Settings!$B$30,IF(Settings!$B$30-I755&gt;=E755,H755,H755+(Settings!$B$30-I755)+Settings!$B$31),H755+(Settings!$B$33-I755))</x:f>
        <x:v>2341.774059910913</x:v>
      </x:c>
      <x:c r="K755" s="14">
        <x:f t="shared" si="171"/>
        <x:v>2365.7940599109129</x:v>
      </x:c>
      <x:c r="L755" s="14">
        <x:f t="shared" si="172"/>
        <x:v>2365.7940599109129</x:v>
      </x:c>
      <x:c r="M755" s="14">
        <x:f t="shared" si="181"/>
        <x:v>2330.7331305385028</x:v>
      </x:c>
      <x:c r="N755" s="14">
        <x:f t="shared" si="173"/>
        <x:v>2365.7940599109129</x:v>
      </x:c>
      <x:c r="O755" s="13" t="n">
        <x:f>Arrivals!I755</x:f>
        <x:v>1.378748697088513</x:v>
      </x:c>
      <x:c r="P755" s="14">
        <x:f t="shared" si="174"/>
        <x:v>2367.1728086080016</x:v>
      </x:c>
      <x:c r="Q755" s="14">
        <x:f t="shared" si="175"/>
        <x:v>25.398748697088649</x:v>
      </x:c>
      <x:c r="R755" s="14">
        <x:f t="shared" si="176"/>
        <x:v>0</x:v>
      </x:c>
      <x:c r="S755" s="14">
        <x:f t="shared" si="177"/>
        <x:v>0</x:v>
      </x:c>
      <x:c r="T755" s="14">
        <x:f t="shared" si="178"/>
        <x:v>0</x:v>
      </x:c>
      <x:c r="U755" s="14">
        <x:f t="shared" si="179"/>
        <x:v>0</x:v>
      </x:c>
      <x:c r="V755" t="str">
        <x:f>IF(MOD(C755-Settings!$B$32,Settings!$B$33)&lt;Settings!$B$30,"Up","Down")</x:f>
        <x:v>Up</x:v>
      </x:c>
      <x:c r="W755" s="15" t="n">
        <x:f>IF(OR(E755&gt;Settings!$B$30,Q755&gt;Settings!$B$37),0,1)</x:f>
        <x:v>1</x:v>
      </x:c>
      <x:c r="X755" s="15" t="n">
        <x:f>IF(AND(W755=1,Q755&lt;=Settings!$B$36),1,0)</x:f>
        <x:v>1</x:v>
      </x:c>
    </x:row>
    <x:row r="756">
      <x:c r="A756">
        <x:v>7</x:v>
      </x:c>
      <x:c r="B756">
        <x:v>31</x:v>
      </x:c>
      <x:c r="C756" s="13" t="n">
        <x:f>Arrivals!F756</x:f>
        <x:v>2453.069120700683</x:v>
      </x:c>
      <x:c r="D756" s="13" t="n">
        <x:f>Arrivals!K756</x:f>
        <x:v>300</x:v>
      </x:c>
      <x:c r="E756" s="14" t="n">
        <x:f>D756*8/Settings!$B$28+Settings!$B$29</x:f>
        <x:v>24.02</x:v>
      </x:c>
      <x:c r="F756" s="14">
        <x:f t="shared" si="169"/>
        <x:v>2453.069120700683</x:v>
      </x:c>
      <x:c r="G756" s="14">
        <x:f t="shared" si="180"/>
        <x:v>2365.7940599109129</x:v>
      </x:c>
      <x:c r="H756" s="14">
        <x:f t="shared" si="170"/>
        <x:v>2453.069120700683</x:v>
      </x:c>
      <x:c r="I756" s="14" t="n">
        <x:f>MOD(H756-Settings!$B$32,Settings!$B$33)</x:f>
        <x:v>293.069120700683</x:v>
      </x:c>
      <x:c r="J756" s="14" t="n">
        <x:f>IF(I756&lt;Settings!$B$30,IF(Settings!$B$30-I756&gt;=E756,H756,H756+(Settings!$B$30-I756)+Settings!$B$31),H756+(Settings!$B$33-I756))</x:f>
        <x:v>2453.069120700683</x:v>
      </x:c>
      <x:c r="K756" s="14">
        <x:f t="shared" si="171"/>
        <x:v>2477.089120700683</x:v>
      </x:c>
      <x:c r="L756" s="14">
        <x:f t="shared" si="172"/>
        <x:v>2477.089120700683</x:v>
      </x:c>
      <x:c r="M756" s="14">
        <x:f t="shared" si="181"/>
        <x:v>2367.1728086080016</x:v>
      </x:c>
      <x:c r="N756" s="14">
        <x:f t="shared" si="173"/>
        <x:v>2477.089120700683</x:v>
      </x:c>
      <x:c r="O756" s="13" t="n">
        <x:f>Arrivals!I756</x:f>
        <x:v>0.9751892355887887</x:v>
      </x:c>
      <x:c r="P756" s="14">
        <x:f t="shared" si="174"/>
        <x:v>2478.0643099362719</x:v>
      </x:c>
      <x:c r="Q756" s="14">
        <x:f t="shared" si="175"/>
        <x:v>24.995189235588896</x:v>
      </x:c>
      <x:c r="R756" s="14">
        <x:f t="shared" si="176"/>
        <x:v>0</x:v>
      </x:c>
      <x:c r="S756" s="14">
        <x:f t="shared" si="177"/>
        <x:v>0</x:v>
      </x:c>
      <x:c r="T756" s="14">
        <x:f t="shared" si="178"/>
        <x:v>0</x:v>
      </x:c>
      <x:c r="U756" s="14">
        <x:f t="shared" si="179"/>
        <x:v>0</x:v>
      </x:c>
      <x:c r="V756" t="str">
        <x:f>IF(MOD(C756-Settings!$B$32,Settings!$B$33)&lt;Settings!$B$30,"Up","Down")</x:f>
        <x:v>Up</x:v>
      </x:c>
      <x:c r="W756" s="15" t="n">
        <x:f>IF(OR(E756&gt;Settings!$B$30,Q756&gt;Settings!$B$37),0,1)</x:f>
        <x:v>1</x:v>
      </x:c>
      <x:c r="X756" s="15" t="n">
        <x:f>IF(AND(W756=1,Q756&lt;=Settings!$B$36),1,0)</x:f>
        <x:v>1</x:v>
      </x:c>
    </x:row>
    <x:row r="757">
      <x:c r="A757">
        <x:v>7</x:v>
      </x:c>
      <x:c r="B757">
        <x:v>32</x:v>
      </x:c>
      <x:c r="C757" s="13" t="n">
        <x:f>Arrivals!F757</x:f>
        <x:v>2472.689622251526</x:v>
      </x:c>
      <x:c r="D757" s="13" t="n">
        <x:f>Arrivals!K757</x:f>
        <x:v>300</x:v>
      </x:c>
      <x:c r="E757" s="14" t="n">
        <x:f>D757*8/Settings!$B$28+Settings!$B$29</x:f>
        <x:v>24.02</x:v>
      </x:c>
      <x:c r="F757" s="14">
        <x:f t="shared" si="169"/>
        <x:v>2472.6896222515261</x:v>
      </x:c>
      <x:c r="G757" s="14">
        <x:f t="shared" si="180"/>
        <x:v>2477.089120700683</x:v>
      </x:c>
      <x:c r="H757" s="14">
        <x:f t="shared" si="170"/>
        <x:v>2477.089120700683</x:v>
      </x:c>
      <x:c r="I757" s="14" t="n">
        <x:f>MOD(H757-Settings!$B$32,Settings!$B$33)</x:f>
        <x:v>317.089120700683</x:v>
      </x:c>
      <x:c r="J757" s="14" t="n">
        <x:f>IF(I757&lt;Settings!$B$30,IF(Settings!$B$30-I757&gt;=E757,H757,H757+(Settings!$B$30-I757)+Settings!$B$31),H757+(Settings!$B$33-I757))</x:f>
        <x:v>2477.089120700683</x:v>
      </x:c>
      <x:c r="K757" s="14">
        <x:f t="shared" si="171"/>
        <x:v>2501.109120700683</x:v>
      </x:c>
      <x:c r="L757" s="14">
        <x:f t="shared" si="172"/>
        <x:v>2501.109120700683</x:v>
      </x:c>
      <x:c r="M757" s="14">
        <x:f t="shared" si="181"/>
        <x:v>2478.0643099362719</x:v>
      </x:c>
      <x:c r="N757" s="14">
        <x:f t="shared" si="173"/>
        <x:v>2501.109120700683</x:v>
      </x:c>
      <x:c r="O757" s="13" t="n">
        <x:f>Arrivals!I757</x:f>
        <x:v>1.1721640097615014</x:v>
      </x:c>
      <x:c r="P757" s="14">
        <x:f t="shared" si="174"/>
        <x:v>2502.2812847104447</x:v>
      </x:c>
      <x:c r="Q757" s="14">
        <x:f t="shared" si="175"/>
        <x:v>29.591662458918563</x:v>
      </x:c>
      <x:c r="R757" s="14">
        <x:f t="shared" si="176"/>
        <x:v>4.3994984491569085</x:v>
      </x:c>
      <x:c r="S757" s="14">
        <x:f t="shared" si="177"/>
        <x:v>0</x:v>
      </x:c>
      <x:c r="T757" s="14">
        <x:f t="shared" si="178"/>
        <x:v>0</x:v>
      </x:c>
      <x:c r="U757" s="14">
        <x:f t="shared" si="179"/>
        <x:v>4.3994984491569085</x:v>
      </x:c>
      <x:c r="V757" t="str">
        <x:f>IF(MOD(C757-Settings!$B$32,Settings!$B$33)&lt;Settings!$B$30,"Up","Down")</x:f>
        <x:v>Up</x:v>
      </x:c>
      <x:c r="W757" s="15" t="n">
        <x:f>IF(OR(E757&gt;Settings!$B$30,Q757&gt;Settings!$B$37),0,1)</x:f>
        <x:v>1</x:v>
      </x:c>
      <x:c r="X757" s="15" t="n">
        <x:f>IF(AND(W757=1,Q757&lt;=Settings!$B$36),1,0)</x:f>
        <x:v>1</x:v>
      </x:c>
    </x:row>
    <x:row r="758">
      <x:c r="A758">
        <x:v>7</x:v>
      </x:c>
      <x:c r="B758">
        <x:v>33</x:v>
      </x:c>
      <x:c r="C758" s="13" t="n">
        <x:f>Arrivals!F758</x:f>
        <x:v>2585.2649981350323</x:v>
      </x:c>
      <x:c r="D758" s="13" t="n">
        <x:f>Arrivals!K758</x:f>
        <x:v>300</x:v>
      </x:c>
      <x:c r="E758" s="14" t="n">
        <x:f>D758*8/Settings!$B$28+Settings!$B$29</x:f>
        <x:v>24.02</x:v>
      </x:c>
      <x:c r="F758" s="14">
        <x:f t="shared" si="169"/>
        <x:v>2585.2649981350323</x:v>
      </x:c>
      <x:c r="G758" s="14">
        <x:f t="shared" si="180"/>
        <x:v>2501.109120700683</x:v>
      </x:c>
      <x:c r="H758" s="14">
        <x:f t="shared" si="170"/>
        <x:v>2585.2649981350323</x:v>
      </x:c>
      <x:c r="I758" s="14" t="n">
        <x:f>MOD(H758-Settings!$B$32,Settings!$B$33)</x:f>
        <x:v>425.26499813503233</x:v>
      </x:c>
      <x:c r="J758" s="14" t="n">
        <x:f>IF(I758&lt;Settings!$B$30,IF(Settings!$B$30-I758&gt;=E758,H758,H758+(Settings!$B$30-I758)+Settings!$B$31),H758+(Settings!$B$33-I758))</x:f>
        <x:v>2585.2649981350323</x:v>
      </x:c>
      <x:c r="K758" s="14">
        <x:f t="shared" si="171"/>
        <x:v>2609.2849981350323</x:v>
      </x:c>
      <x:c r="L758" s="14">
        <x:f t="shared" si="172"/>
        <x:v>2609.2849981350323</x:v>
      </x:c>
      <x:c r="M758" s="14">
        <x:f t="shared" si="181"/>
        <x:v>2502.2812847104447</x:v>
      </x:c>
      <x:c r="N758" s="14">
        <x:f t="shared" si="173"/>
        <x:v>2609.2849981350323</x:v>
      </x:c>
      <x:c r="O758" s="13" t="n">
        <x:f>Arrivals!I758</x:f>
        <x:v>0.511222212234697</x:v>
      </x:c>
      <x:c r="P758" s="14">
        <x:f t="shared" si="174"/>
        <x:v>2609.7962203472671</x:v>
      </x:c>
      <x:c r="Q758" s="14">
        <x:f t="shared" si="175"/>
        <x:v>24.531222212234752</x:v>
      </x:c>
      <x:c r="R758" s="14">
        <x:f t="shared" si="176"/>
        <x:v>0</x:v>
      </x:c>
      <x:c r="S758" s="14">
        <x:f t="shared" si="177"/>
        <x:v>0</x:v>
      </x:c>
      <x:c r="T758" s="14">
        <x:f t="shared" si="178"/>
        <x:v>0</x:v>
      </x:c>
      <x:c r="U758" s="14">
        <x:f t="shared" si="179"/>
        <x:v>0</x:v>
      </x:c>
      <x:c r="V758" t="str">
        <x:f>IF(MOD(C758-Settings!$B$32,Settings!$B$33)&lt;Settings!$B$30,"Up","Down")</x:f>
        <x:v>Up</x:v>
      </x:c>
      <x:c r="W758" s="15" t="n">
        <x:f>IF(OR(E758&gt;Settings!$B$30,Q758&gt;Settings!$B$37),0,1)</x:f>
        <x:v>1</x:v>
      </x:c>
      <x:c r="X758" s="15" t="n">
        <x:f>IF(AND(W758=1,Q758&lt;=Settings!$B$36),1,0)</x:f>
        <x:v>1</x:v>
      </x:c>
    </x:row>
    <x:row r="759">
      <x:c r="A759">
        <x:v>7</x:v>
      </x:c>
      <x:c r="B759">
        <x:v>34</x:v>
      </x:c>
      <x:c r="C759" s="13" t="n">
        <x:f>Arrivals!F759</x:f>
        <x:v>2681.5267446170146</x:v>
      </x:c>
      <x:c r="D759" s="13" t="n">
        <x:f>Arrivals!K759</x:f>
        <x:v>300</x:v>
      </x:c>
      <x:c r="E759" s="14" t="n">
        <x:f>D759*8/Settings!$B$28+Settings!$B$29</x:f>
        <x:v>24.02</x:v>
      </x:c>
      <x:c r="F759" s="14">
        <x:f t="shared" si="169"/>
        <x:v>2681.5267446170146</x:v>
      </x:c>
      <x:c r="G759" s="14" t="n">
        <x:f t="shared" ref="G759:G790" si="182">K758</x:f>
        <x:v>2609.2849981350323</x:v>
      </x:c>
      <x:c r="H759" s="14">
        <x:f t="shared" si="170"/>
        <x:v>2681.5267446170146</x:v>
      </x:c>
      <x:c r="I759" s="14" t="n">
        <x:f>MOD(H759-Settings!$B$32,Settings!$B$33)</x:f>
        <x:v>521.5267446170146</x:v>
      </x:c>
      <x:c r="J759" s="14" t="n">
        <x:f>IF(I759&lt;Settings!$B$30,IF(Settings!$B$30-I759&gt;=E759,H759,H759+(Settings!$B$30-I759)+Settings!$B$31),H759+(Settings!$B$33-I759))</x:f>
        <x:v>2681.5267446170146</x:v>
      </x:c>
      <x:c r="K759" s="14">
        <x:f t="shared" si="171"/>
        <x:v>2705.5467446170146</x:v>
      </x:c>
      <x:c r="L759" s="14">
        <x:f t="shared" si="172"/>
        <x:v>2705.5467446170146</x:v>
      </x:c>
      <x:c r="M759" s="14" t="n">
        <x:f t="shared" ref="M759:M790" si="183">P758</x:f>
        <x:v>2609.796220347267</x:v>
      </x:c>
      <x:c r="N759" s="14">
        <x:f t="shared" si="173"/>
        <x:v>2705.5467446170146</x:v>
      </x:c>
      <x:c r="O759" s="13" t="n">
        <x:f>Arrivals!I759</x:f>
        <x:v>2.2383476829132096</x:v>
      </x:c>
      <x:c r="P759" s="14">
        <x:f t="shared" si="174"/>
        <x:v>2707.7850922999278</x:v>
      </x:c>
      <x:c r="Q759" s="14">
        <x:f t="shared" si="175"/>
        <x:v>26.258347682913154</x:v>
      </x:c>
      <x:c r="R759" s="14">
        <x:f t="shared" si="176"/>
        <x:v>0</x:v>
      </x:c>
      <x:c r="S759" s="14">
        <x:f t="shared" si="177"/>
        <x:v>0</x:v>
      </x:c>
      <x:c r="T759" s="14">
        <x:f t="shared" si="178"/>
        <x:v>0</x:v>
      </x:c>
      <x:c r="U759" s="14">
        <x:f t="shared" si="179"/>
        <x:v>0</x:v>
      </x:c>
      <x:c r="V759" t="str">
        <x:f>IF(MOD(C759-Settings!$B$32,Settings!$B$33)&lt;Settings!$B$30,"Up","Down")</x:f>
        <x:v>Up</x:v>
      </x:c>
      <x:c r="W759" s="15" t="n">
        <x:f>IF(OR(E759&gt;Settings!$B$30,Q759&gt;Settings!$B$37),0,1)</x:f>
        <x:v>1</x:v>
      </x:c>
      <x:c r="X759" s="15" t="n">
        <x:f>IF(AND(W759=1,Q759&lt;=Settings!$B$36),1,0)</x:f>
        <x:v>1</x:v>
      </x:c>
    </x:row>
    <x:row r="760">
      <x:c r="A760">
        <x:v>7</x:v>
      </x:c>
      <x:c r="B760">
        <x:v>35</x:v>
      </x:c>
      <x:c r="C760" s="13" t="n">
        <x:f>Arrivals!F760</x:f>
        <x:v>2722.6306637819002</x:v>
      </x:c>
      <x:c r="D760" s="13" t="n">
        <x:f>Arrivals!K760</x:f>
        <x:v>300</x:v>
      </x:c>
      <x:c r="E760" s="14" t="n">
        <x:f>D760*8/Settings!$B$28+Settings!$B$29</x:f>
        <x:v>24.02</x:v>
      </x:c>
      <x:c r="F760" s="14">
        <x:f t="shared" si="169"/>
        <x:v>2722.6306637819002</x:v>
      </x:c>
      <x:c r="G760" s="14">
        <x:f t="shared" si="182"/>
        <x:v>2705.5467446170146</x:v>
      </x:c>
      <x:c r="H760" s="14">
        <x:f t="shared" si="170"/>
        <x:v>2722.6306637819002</x:v>
      </x:c>
      <x:c r="I760" s="14" t="n">
        <x:f>MOD(H760-Settings!$B$32,Settings!$B$33)</x:f>
        <x:v>562.6306637819002</x:v>
      </x:c>
      <x:c r="J760" s="14" t="n">
        <x:f>IF(I760&lt;Settings!$B$30,IF(Settings!$B$30-I760&gt;=E760,H760,H760+(Settings!$B$30-I760)+Settings!$B$31),H760+(Settings!$B$33-I760))</x:f>
        <x:v>2722.6306637819002</x:v>
      </x:c>
      <x:c r="K760" s="14">
        <x:f t="shared" si="171"/>
        <x:v>2746.6506637819002</x:v>
      </x:c>
      <x:c r="L760" s="14">
        <x:f t="shared" si="172"/>
        <x:v>2746.6506637819002</x:v>
      </x:c>
      <x:c r="M760" s="14">
        <x:f t="shared" si="183"/>
        <x:v>2707.7850922999278</x:v>
      </x:c>
      <x:c r="N760" s="14">
        <x:f t="shared" si="173"/>
        <x:v>2746.6506637819002</x:v>
      </x:c>
      <x:c r="O760" s="13" t="n">
        <x:f>Arrivals!I760</x:f>
        <x:v>5.131419671382514</x:v>
      </x:c>
      <x:c r="P760" s="14">
        <x:f t="shared" si="174"/>
        <x:v>2751.7820834532827</x:v>
      </x:c>
      <x:c r="Q760" s="14">
        <x:f t="shared" si="175"/>
        <x:v>29.151419671382428</x:v>
      </x:c>
      <x:c r="R760" s="14">
        <x:f t="shared" si="176"/>
        <x:v>0</x:v>
      </x:c>
      <x:c r="S760" s="14">
        <x:f t="shared" si="177"/>
        <x:v>0</x:v>
      </x:c>
      <x:c r="T760" s="14">
        <x:f t="shared" si="178"/>
        <x:v>0</x:v>
      </x:c>
      <x:c r="U760" s="14">
        <x:f t="shared" si="179"/>
        <x:v>0</x:v>
      </x:c>
      <x:c r="V760" t="str">
        <x:f>IF(MOD(C760-Settings!$B$32,Settings!$B$33)&lt;Settings!$B$30,"Up","Down")</x:f>
        <x:v>Up</x:v>
      </x:c>
      <x:c r="W760" s="15" t="n">
        <x:f>IF(OR(E760&gt;Settings!$B$30,Q760&gt;Settings!$B$37),0,1)</x:f>
        <x:v>1</x:v>
      </x:c>
      <x:c r="X760" s="15" t="n">
        <x:f>IF(AND(W760=1,Q760&lt;=Settings!$B$36),1,0)</x:f>
        <x:v>1</x:v>
      </x:c>
    </x:row>
    <x:row r="761">
      <x:c r="A761">
        <x:v>7</x:v>
      </x:c>
      <x:c r="B761">
        <x:v>36</x:v>
      </x:c>
      <x:c r="C761" s="13" t="n">
        <x:f>Arrivals!F761</x:f>
        <x:v>2744.7985191923394</x:v>
      </x:c>
      <x:c r="D761" s="13" t="n">
        <x:f>Arrivals!K761</x:f>
        <x:v>300</x:v>
      </x:c>
      <x:c r="E761" s="14" t="n">
        <x:f>D761*8/Settings!$B$28+Settings!$B$29</x:f>
        <x:v>24.02</x:v>
      </x:c>
      <x:c r="F761" s="14">
        <x:f t="shared" si="169"/>
        <x:v>2744.7985191923394</x:v>
      </x:c>
      <x:c r="G761" s="14">
        <x:f t="shared" si="182"/>
        <x:v>2746.6506637819002</x:v>
      </x:c>
      <x:c r="H761" s="14">
        <x:f t="shared" si="170"/>
        <x:v>2746.6506637819002</x:v>
      </x:c>
      <x:c r="I761" s="14" t="n">
        <x:f>MOD(H761-Settings!$B$32,Settings!$B$33)</x:f>
        <x:v>586.6506637819002</x:v>
      </x:c>
      <x:c r="J761" s="14" t="n">
        <x:f>IF(I761&lt;Settings!$B$30,IF(Settings!$B$30-I761&gt;=E761,H761,H761+(Settings!$B$30-I761)+Settings!$B$31),H761+(Settings!$B$33-I761))</x:f>
        <x:v>2880</x:v>
      </x:c>
      <x:c r="K761" s="14">
        <x:f t="shared" si="171"/>
        <x:v>2904.02</x:v>
      </x:c>
      <x:c r="L761" s="14">
        <x:f t="shared" si="172"/>
        <x:v>2904.02</x:v>
      </x:c>
      <x:c r="M761" s="14">
        <x:f t="shared" si="183"/>
        <x:v>2751.7820834532827</x:v>
      </x:c>
      <x:c r="N761" s="14">
        <x:f t="shared" si="173"/>
        <x:v>2904.02</x:v>
      </x:c>
      <x:c r="O761" s="13" t="n">
        <x:f>Arrivals!I761</x:f>
        <x:v>1.717102233698335</x:v>
      </x:c>
      <x:c r="P761" s="14">
        <x:f t="shared" si="174"/>
        <x:v>2905.7371022336984</x:v>
      </x:c>
      <x:c r="Q761" s="14">
        <x:f t="shared" si="175"/>
        <x:v>160.93858304135892</x:v>
      </x:c>
      <x:c r="R761" s="14">
        <x:f t="shared" si="176"/>
        <x:v>1.852144589560794</x:v>
      </x:c>
      <x:c r="S761" s="14">
        <x:f t="shared" si="177"/>
        <x:v>133.34933621809978</x:v>
      </x:c>
      <x:c r="T761" s="14">
        <x:f t="shared" si="178"/>
        <x:v>0</x:v>
      </x:c>
      <x:c r="U761" s="14">
        <x:f t="shared" si="179"/>
        <x:v>135.20148080766057</x:v>
      </x:c>
      <x:c r="V761" t="str">
        <x:f>IF(MOD(C761-Settings!$B$32,Settings!$B$33)&lt;Settings!$B$30,"Up","Down")</x:f>
        <x:v>Up</x:v>
      </x:c>
      <x:c r="W761" s="15" t="n">
        <x:f>IF(OR(E761&gt;Settings!$B$30,Q761&gt;Settings!$B$37),0,1)</x:f>
        <x:v>1</x:v>
      </x:c>
      <x:c r="X761" s="15" t="n">
        <x:f>IF(AND(W761=1,Q761&lt;=Settings!$B$36),1,0)</x:f>
        <x:v>0</x:v>
      </x:c>
    </x:row>
    <x:row r="762">
      <x:c r="A762">
        <x:v>7</x:v>
      </x:c>
      <x:c r="B762">
        <x:v>37</x:v>
      </x:c>
      <x:c r="C762" s="13" t="n">
        <x:f>Arrivals!F762</x:f>
        <x:v>2800.820637407313</x:v>
      </x:c>
      <x:c r="D762" s="13" t="n">
        <x:f>Arrivals!K762</x:f>
        <x:v>300</x:v>
      </x:c>
      <x:c r="E762" s="14" t="n">
        <x:f>D762*8/Settings!$B$28+Settings!$B$29</x:f>
        <x:v>24.02</x:v>
      </x:c>
      <x:c r="F762" s="14">
        <x:f t="shared" si="169"/>
        <x:v>2800.8206374073129</x:v>
      </x:c>
      <x:c r="G762" s="14">
        <x:f t="shared" si="182"/>
        <x:v>2904.02</x:v>
      </x:c>
      <x:c r="H762" s="14">
        <x:f t="shared" si="170"/>
        <x:v>2904.02</x:v>
      </x:c>
      <x:c r="I762" s="14" t="n">
        <x:f>MOD(H762-Settings!$B$32,Settings!$B$33)</x:f>
        <x:v>24.019999999999982</x:v>
      </x:c>
      <x:c r="J762" s="14" t="n">
        <x:f>IF(I762&lt;Settings!$B$30,IF(Settings!$B$30-I762&gt;=E762,H762,H762+(Settings!$B$30-I762)+Settings!$B$31),H762+(Settings!$B$33-I762))</x:f>
        <x:v>2904.02</x:v>
      </x:c>
      <x:c r="K762" s="14">
        <x:f t="shared" si="171"/>
        <x:v>2928.04</x:v>
      </x:c>
      <x:c r="L762" s="14">
        <x:f t="shared" si="172"/>
        <x:v>2928.04</x:v>
      </x:c>
      <x:c r="M762" s="14">
        <x:f t="shared" si="183"/>
        <x:v>2905.7371022336984</x:v>
      </x:c>
      <x:c r="N762" s="14">
        <x:f t="shared" si="173"/>
        <x:v>2928.04</x:v>
      </x:c>
      <x:c r="O762" s="13" t="n">
        <x:f>Arrivals!I762</x:f>
        <x:v>14.077028491121707</x:v>
      </x:c>
      <x:c r="P762" s="14">
        <x:f t="shared" si="174"/>
        <x:v>2942.1170284911218</x:v>
      </x:c>
      <x:c r="Q762" s="14">
        <x:f t="shared" si="175"/>
        <x:v>141.29639108380889</x:v>
      </x:c>
      <x:c r="R762" s="14">
        <x:f t="shared" si="176"/>
        <x:v>103.19936259268707</x:v>
      </x:c>
      <x:c r="S762" s="14">
        <x:f t="shared" si="177"/>
        <x:v>0</x:v>
      </x:c>
      <x:c r="T762" s="14">
        <x:f t="shared" si="178"/>
        <x:v>0</x:v>
      </x:c>
      <x:c r="U762" s="14">
        <x:f t="shared" si="179"/>
        <x:v>103.19936259268707</x:v>
      </x:c>
      <x:c r="V762" t="str">
        <x:f>IF(MOD(C762-Settings!$B$32,Settings!$B$33)&lt;Settings!$B$30,"Up","Down")</x:f>
        <x:v>Down</x:v>
      </x:c>
      <x:c r="W762" s="15" t="n">
        <x:f>IF(OR(E762&gt;Settings!$B$30,Q762&gt;Settings!$B$37),0,1)</x:f>
        <x:v>1</x:v>
      </x:c>
      <x:c r="X762" s="15" t="n">
        <x:f>IF(AND(W762=1,Q762&lt;=Settings!$B$36),1,0)</x:f>
        <x:v>0</x:v>
      </x:c>
    </x:row>
    <x:row r="763">
      <x:c r="A763">
        <x:v>7</x:v>
      </x:c>
      <x:c r="B763">
        <x:v>38</x:v>
      </x:c>
      <x:c r="C763" s="13" t="n">
        <x:f>Arrivals!F763</x:f>
        <x:v>2817.2197227981223</x:v>
      </x:c>
      <x:c r="D763" s="13" t="n">
        <x:f>Arrivals!K763</x:f>
        <x:v>300</x:v>
      </x:c>
      <x:c r="E763" s="14" t="n">
        <x:f>D763*8/Settings!$B$28+Settings!$B$29</x:f>
        <x:v>24.02</x:v>
      </x:c>
      <x:c r="F763" s="14">
        <x:f t="shared" si="169"/>
        <x:v>2817.2197227981223</x:v>
      </x:c>
      <x:c r="G763" s="14">
        <x:f t="shared" si="182"/>
        <x:v>2928.04</x:v>
      </x:c>
      <x:c r="H763" s="14">
        <x:f t="shared" si="170"/>
        <x:v>2928.04</x:v>
      </x:c>
      <x:c r="I763" s="14" t="n">
        <x:f>MOD(H763-Settings!$B$32,Settings!$B$33)</x:f>
        <x:v>48.039999999999964</x:v>
      </x:c>
      <x:c r="J763" s="14" t="n">
        <x:f>IF(I763&lt;Settings!$B$30,IF(Settings!$B$30-I763&gt;=E763,H763,H763+(Settings!$B$30-I763)+Settings!$B$31),H763+(Settings!$B$33-I763))</x:f>
        <x:v>2928.04</x:v>
      </x:c>
      <x:c r="K763" s="14">
        <x:f t="shared" si="171"/>
        <x:v>2952.06</x:v>
      </x:c>
      <x:c r="L763" s="14">
        <x:f t="shared" si="172"/>
        <x:v>2952.06</x:v>
      </x:c>
      <x:c r="M763" s="14">
        <x:f t="shared" si="183"/>
        <x:v>2942.1170284911218</x:v>
      </x:c>
      <x:c r="N763" s="14">
        <x:f t="shared" si="173"/>
        <x:v>2952.06</x:v>
      </x:c>
      <x:c r="O763" s="13" t="n">
        <x:f>Arrivals!I763</x:f>
        <x:v>0.6622871526144479</x:v>
      </x:c>
      <x:c r="P763" s="14">
        <x:f t="shared" si="174"/>
        <x:v>2952.7222871526142</x:v>
      </x:c>
      <x:c r="Q763" s="14">
        <x:f t="shared" si="175"/>
        <x:v>135.50256435449182</x:v>
      </x:c>
      <x:c r="R763" s="14">
        <x:f t="shared" si="176"/>
        <x:v>110.82027720187762</x:v>
      </x:c>
      <x:c r="S763" s="14">
        <x:f t="shared" si="177"/>
        <x:v>0</x:v>
      </x:c>
      <x:c r="T763" s="14">
        <x:f t="shared" si="178"/>
        <x:v>0</x:v>
      </x:c>
      <x:c r="U763" s="14">
        <x:f t="shared" si="179"/>
        <x:v>110.82027720187762</x:v>
      </x:c>
      <x:c r="V763" t="str">
        <x:f>IF(MOD(C763-Settings!$B$32,Settings!$B$33)&lt;Settings!$B$30,"Up","Down")</x:f>
        <x:v>Down</x:v>
      </x:c>
      <x:c r="W763" s="15" t="n">
        <x:f>IF(OR(E763&gt;Settings!$B$30,Q763&gt;Settings!$B$37),0,1)</x:f>
        <x:v>1</x:v>
      </x:c>
      <x:c r="X763" s="15" t="n">
        <x:f>IF(AND(W763=1,Q763&lt;=Settings!$B$36),1,0)</x:f>
        <x:v>0</x:v>
      </x:c>
    </x:row>
    <x:row r="764">
      <x:c r="A764">
        <x:v>7</x:v>
      </x:c>
      <x:c r="B764">
        <x:v>39</x:v>
      </x:c>
      <x:c r="C764" s="13" t="n">
        <x:f>Arrivals!F764</x:f>
        <x:v>2846.074070355989</x:v>
      </x:c>
      <x:c r="D764" s="13" t="n">
        <x:f>Arrivals!K764</x:f>
        <x:v>300</x:v>
      </x:c>
      <x:c r="E764" s="14" t="n">
        <x:f>D764*8/Settings!$B$28+Settings!$B$29</x:f>
        <x:v>24.02</x:v>
      </x:c>
      <x:c r="F764" s="14">
        <x:f t="shared" si="169"/>
        <x:v>2846.0740703559891</x:v>
      </x:c>
      <x:c r="G764" s="14">
        <x:f t="shared" si="182"/>
        <x:v>2952.06</x:v>
      </x:c>
      <x:c r="H764" s="14">
        <x:f t="shared" si="170"/>
        <x:v>2952.06</x:v>
      </x:c>
      <x:c r="I764" s="14" t="n">
        <x:f>MOD(H764-Settings!$B$32,Settings!$B$33)</x:f>
        <x:v>72.05999999999995</x:v>
      </x:c>
      <x:c r="J764" s="14" t="n">
        <x:f>IF(I764&lt;Settings!$B$30,IF(Settings!$B$30-I764&gt;=E764,H764,H764+(Settings!$B$30-I764)+Settings!$B$31),H764+(Settings!$B$33-I764))</x:f>
        <x:v>2952.06</x:v>
      </x:c>
      <x:c r="K764" s="14">
        <x:f t="shared" si="171"/>
        <x:v>2976.08</x:v>
      </x:c>
      <x:c r="L764" s="14">
        <x:f t="shared" si="172"/>
        <x:v>2976.08</x:v>
      </x:c>
      <x:c r="M764" s="14">
        <x:f t="shared" si="183"/>
        <x:v>2952.7222871526142</x:v>
      </x:c>
      <x:c r="N764" s="14">
        <x:f t="shared" si="173"/>
        <x:v>2976.08</x:v>
      </x:c>
      <x:c r="O764" s="13" t="n">
        <x:f>Arrivals!I764</x:f>
        <x:v>3.6301334265883565</x:v>
      </x:c>
      <x:c r="P764" s="14">
        <x:f t="shared" si="174"/>
        <x:v>2979.7101334265881</x:v>
      </x:c>
      <x:c r="Q764" s="14">
        <x:f t="shared" si="175"/>
        <x:v>133.63606307059899</x:v>
      </x:c>
      <x:c r="R764" s="14">
        <x:f t="shared" si="176"/>
        <x:v>105.98592964401087</x:v>
      </x:c>
      <x:c r="S764" s="14">
        <x:f t="shared" si="177"/>
        <x:v>0</x:v>
      </x:c>
      <x:c r="T764" s="14">
        <x:f t="shared" si="178"/>
        <x:v>0</x:v>
      </x:c>
      <x:c r="U764" s="14">
        <x:f t="shared" si="179"/>
        <x:v>105.98592964401087</x:v>
      </x:c>
      <x:c r="V764" t="str">
        <x:f>IF(MOD(C764-Settings!$B$32,Settings!$B$33)&lt;Settings!$B$30,"Up","Down")</x:f>
        <x:v>Down</x:v>
      </x:c>
      <x:c r="W764" s="15" t="n">
        <x:f>IF(OR(E764&gt;Settings!$B$30,Q764&gt;Settings!$B$37),0,1)</x:f>
        <x:v>1</x:v>
      </x:c>
      <x:c r="X764" s="15" t="n">
        <x:f>IF(AND(W764=1,Q764&lt;=Settings!$B$36),1,0)</x:f>
        <x:v>0</x:v>
      </x:c>
    </x:row>
    <x:row r="765">
      <x:c r="A765">
        <x:v>7</x:v>
      </x:c>
      <x:c r="B765">
        <x:v>40</x:v>
      </x:c>
      <x:c r="C765" s="13" t="n">
        <x:f>Arrivals!F765</x:f>
        <x:v>2890.5405980480664</x:v>
      </x:c>
      <x:c r="D765" s="13" t="n">
        <x:f>Arrivals!K765</x:f>
        <x:v>300</x:v>
      </x:c>
      <x:c r="E765" s="14" t="n">
        <x:f>D765*8/Settings!$B$28+Settings!$B$29</x:f>
        <x:v>24.02</x:v>
      </x:c>
      <x:c r="F765" s="14">
        <x:f t="shared" si="169"/>
        <x:v>2890.5405980480664</x:v>
      </x:c>
      <x:c r="G765" s="14">
        <x:f t="shared" si="182"/>
        <x:v>2976.08</x:v>
      </x:c>
      <x:c r="H765" s="14">
        <x:f t="shared" si="170"/>
        <x:v>2976.08</x:v>
      </x:c>
      <x:c r="I765" s="14" t="n">
        <x:f>MOD(H765-Settings!$B$32,Settings!$B$33)</x:f>
        <x:v>96.07999999999993</x:v>
      </x:c>
      <x:c r="J765" s="14" t="n">
        <x:f>IF(I765&lt;Settings!$B$30,IF(Settings!$B$30-I765&gt;=E765,H765,H765+(Settings!$B$30-I765)+Settings!$B$31),H765+(Settings!$B$33-I765))</x:f>
        <x:v>2976.08</x:v>
      </x:c>
      <x:c r="K765" s="14">
        <x:f t="shared" si="171"/>
        <x:v>3000.1</x:v>
      </x:c>
      <x:c r="L765" s="14">
        <x:f t="shared" si="172"/>
        <x:v>3000.1</x:v>
      </x:c>
      <x:c r="M765" s="14">
        <x:f t="shared" si="183"/>
        <x:v>2979.7101334265881</x:v>
      </x:c>
      <x:c r="N765" s="14">
        <x:f t="shared" si="173"/>
        <x:v>3000.1</x:v>
      </x:c>
      <x:c r="O765" s="13" t="n">
        <x:f>Arrivals!I765</x:f>
        <x:v>0.2789973467353245</x:v>
      </x:c>
      <x:c r="P765" s="14">
        <x:f t="shared" si="174"/>
        <x:v>3000.3789973467351</x:v>
      </x:c>
      <x:c r="Q765" s="14">
        <x:f t="shared" si="175"/>
        <x:v>109.83839929866872</x:v>
      </x:c>
      <x:c r="R765" s="14">
        <x:f t="shared" si="176"/>
        <x:v>85.539401951933542</x:v>
      </x:c>
      <x:c r="S765" s="14">
        <x:f t="shared" si="177"/>
        <x:v>0</x:v>
      </x:c>
      <x:c r="T765" s="14">
        <x:f t="shared" si="178"/>
        <x:v>0</x:v>
      </x:c>
      <x:c r="U765" s="14">
        <x:f t="shared" si="179"/>
        <x:v>85.539401951933542</x:v>
      </x:c>
      <x:c r="V765" t="str">
        <x:f>IF(MOD(C765-Settings!$B$32,Settings!$B$33)&lt;Settings!$B$30,"Up","Down")</x:f>
        <x:v>Up</x:v>
      </x:c>
      <x:c r="W765" s="15" t="n">
        <x:f>IF(OR(E765&gt;Settings!$B$30,Q765&gt;Settings!$B$37),0,1)</x:f>
        <x:v>1</x:v>
      </x:c>
      <x:c r="X765" s="15" t="n">
        <x:f>IF(AND(W765=1,Q765&lt;=Settings!$B$36),1,0)</x:f>
        <x:v>1</x:v>
      </x:c>
    </x:row>
    <x:row r="766">
      <x:c r="A766">
        <x:v>7</x:v>
      </x:c>
      <x:c r="B766">
        <x:v>41</x:v>
      </x:c>
      <x:c r="C766" s="13" t="n">
        <x:f>Arrivals!F766</x:f>
        <x:v>2892.538995143846</x:v>
      </x:c>
      <x:c r="D766" s="13" t="n">
        <x:f>Arrivals!K766</x:f>
        <x:v>300</x:v>
      </x:c>
      <x:c r="E766" s="14" t="n">
        <x:f>D766*8/Settings!$B$28+Settings!$B$29</x:f>
        <x:v>24.02</x:v>
      </x:c>
      <x:c r="F766" s="14">
        <x:f t="shared" si="169"/>
        <x:v>2892.538995143846</x:v>
      </x:c>
      <x:c r="G766" s="14">
        <x:f t="shared" si="182"/>
        <x:v>3000.1</x:v>
      </x:c>
      <x:c r="H766" s="14">
        <x:f t="shared" si="170"/>
        <x:v>3000.1</x:v>
      </x:c>
      <x:c r="I766" s="14" t="n">
        <x:f>MOD(H766-Settings!$B$32,Settings!$B$33)</x:f>
        <x:v>120.09999999999991</x:v>
      </x:c>
      <x:c r="J766" s="14" t="n">
        <x:f>IF(I766&lt;Settings!$B$30,IF(Settings!$B$30-I766&gt;=E766,H766,H766+(Settings!$B$30-I766)+Settings!$B$31),H766+(Settings!$B$33-I766))</x:f>
        <x:v>3000.1</x:v>
      </x:c>
      <x:c r="K766" s="14">
        <x:f t="shared" si="171"/>
        <x:v>3024.12</x:v>
      </x:c>
      <x:c r="L766" s="14">
        <x:f t="shared" si="172"/>
        <x:v>3024.12</x:v>
      </x:c>
      <x:c r="M766" s="14">
        <x:f t="shared" si="183"/>
        <x:v>3000.3789973467351</x:v>
      </x:c>
      <x:c r="N766" s="14">
        <x:f t="shared" si="173"/>
        <x:v>3024.12</x:v>
      </x:c>
      <x:c r="O766" s="13" t="n">
        <x:f>Arrivals!I766</x:f>
        <x:v>1.5929418015618315</x:v>
      </x:c>
      <x:c r="P766" s="14">
        <x:f t="shared" si="174"/>
        <x:v>3025.7129418015616</x:v>
      </x:c>
      <x:c r="Q766" s="14">
        <x:f t="shared" si="175"/>
        <x:v>133.17394665771553</x:v>
      </x:c>
      <x:c r="R766" s="14">
        <x:f t="shared" si="176"/>
        <x:v>107.56100485615389</x:v>
      </x:c>
      <x:c r="S766" s="14">
        <x:f t="shared" si="177"/>
        <x:v>0</x:v>
      </x:c>
      <x:c r="T766" s="14">
        <x:f t="shared" si="178"/>
        <x:v>0</x:v>
      </x:c>
      <x:c r="U766" s="14">
        <x:f t="shared" si="179"/>
        <x:v>107.56100485615389</x:v>
      </x:c>
      <x:c r="V766" t="str">
        <x:f>IF(MOD(C766-Settings!$B$32,Settings!$B$33)&lt;Settings!$B$30,"Up","Down")</x:f>
        <x:v>Up</x:v>
      </x:c>
      <x:c r="W766" s="15" t="n">
        <x:f>IF(OR(E766&gt;Settings!$B$30,Q766&gt;Settings!$B$37),0,1)</x:f>
        <x:v>1</x:v>
      </x:c>
      <x:c r="X766" s="15" t="n">
        <x:f>IF(AND(W766=1,Q766&lt;=Settings!$B$36),1,0)</x:f>
        <x:v>0</x:v>
      </x:c>
    </x:row>
    <x:row r="767">
      <x:c r="A767">
        <x:v>7</x:v>
      </x:c>
      <x:c r="B767">
        <x:v>42</x:v>
      </x:c>
      <x:c r="C767" s="13" t="n">
        <x:f>Arrivals!F767</x:f>
        <x:v>2942.444002747153</x:v>
      </x:c>
      <x:c r="D767" s="13" t="n">
        <x:f>Arrivals!K767</x:f>
        <x:v>300</x:v>
      </x:c>
      <x:c r="E767" s="14" t="n">
        <x:f>D767*8/Settings!$B$28+Settings!$B$29</x:f>
        <x:v>24.02</x:v>
      </x:c>
      <x:c r="F767" s="14">
        <x:f t="shared" si="169"/>
        <x:v>2942.4440027471528</x:v>
      </x:c>
      <x:c r="G767" s="14">
        <x:f t="shared" si="182"/>
        <x:v>3024.12</x:v>
      </x:c>
      <x:c r="H767" s="14">
        <x:f t="shared" si="170"/>
        <x:v>3024.12</x:v>
      </x:c>
      <x:c r="I767" s="14" t="n">
        <x:f>MOD(H767-Settings!$B$32,Settings!$B$33)</x:f>
        <x:v>144.1199999999999</x:v>
      </x:c>
      <x:c r="J767" s="14" t="n">
        <x:f>IF(I767&lt;Settings!$B$30,IF(Settings!$B$30-I767&gt;=E767,H767,H767+(Settings!$B$30-I767)+Settings!$B$31),H767+(Settings!$B$33-I767))</x:f>
        <x:v>3024.12</x:v>
      </x:c>
      <x:c r="K767" s="14">
        <x:f t="shared" si="171"/>
        <x:v>3048.14</x:v>
      </x:c>
      <x:c r="L767" s="14">
        <x:f t="shared" si="172"/>
        <x:v>3048.14</x:v>
      </x:c>
      <x:c r="M767" s="14">
        <x:f t="shared" si="183"/>
        <x:v>3025.7129418015616</x:v>
      </x:c>
      <x:c r="N767" s="14">
        <x:f t="shared" si="173"/>
        <x:v>3048.14</x:v>
      </x:c>
      <x:c r="O767" s="13" t="n">
        <x:f>Arrivals!I767</x:f>
        <x:v>0.13794784532651524</x:v>
      </x:c>
      <x:c r="P767" s="14">
        <x:f t="shared" si="174"/>
        <x:v>3048.2779478453263</x:v>
      </x:c>
      <x:c r="Q767" s="14">
        <x:f t="shared" si="175"/>
        <x:v>105.83394509817344</x:v>
      </x:c>
      <x:c r="R767" s="14">
        <x:f t="shared" si="176"/>
        <x:v>81.675997252847083</x:v>
      </x:c>
      <x:c r="S767" s="14">
        <x:f t="shared" si="177"/>
        <x:v>0</x:v>
      </x:c>
      <x:c r="T767" s="14">
        <x:f t="shared" si="178"/>
        <x:v>0</x:v>
      </x:c>
      <x:c r="U767" s="14">
        <x:f t="shared" si="179"/>
        <x:v>81.675997252847083</x:v>
      </x:c>
      <x:c r="V767" t="str">
        <x:f>IF(MOD(C767-Settings!$B$32,Settings!$B$33)&lt;Settings!$B$30,"Up","Down")</x:f>
        <x:v>Up</x:v>
      </x:c>
      <x:c r="W767" s="15" t="n">
        <x:f>IF(OR(E767&gt;Settings!$B$30,Q767&gt;Settings!$B$37),0,1)</x:f>
        <x:v>1</x:v>
      </x:c>
      <x:c r="X767" s="15" t="n">
        <x:f>IF(AND(W767=1,Q767&lt;=Settings!$B$36),1,0)</x:f>
        <x:v>1</x:v>
      </x:c>
    </x:row>
    <x:row r="768">
      <x:c r="A768">
        <x:v>7</x:v>
      </x:c>
      <x:c r="B768">
        <x:v>43</x:v>
      </x:c>
      <x:c r="C768" s="13" t="n">
        <x:f>Arrivals!F768</x:f>
        <x:v>2951.1141350956636</x:v>
      </x:c>
      <x:c r="D768" s="13" t="n">
        <x:f>Arrivals!K768</x:f>
        <x:v>300</x:v>
      </x:c>
      <x:c r="E768" s="14" t="n">
        <x:f>D768*8/Settings!$B$28+Settings!$B$29</x:f>
        <x:v>24.02</x:v>
      </x:c>
      <x:c r="F768" s="14">
        <x:f t="shared" si="169"/>
        <x:v>2951.1141350956636</x:v>
      </x:c>
      <x:c r="G768" s="14">
        <x:f t="shared" si="182"/>
        <x:v>3048.14</x:v>
      </x:c>
      <x:c r="H768" s="14">
        <x:f t="shared" si="170"/>
        <x:v>3048.14</x:v>
      </x:c>
      <x:c r="I768" s="14" t="n">
        <x:f>MOD(H768-Settings!$B$32,Settings!$B$33)</x:f>
        <x:v>168.13999999999987</x:v>
      </x:c>
      <x:c r="J768" s="14" t="n">
        <x:f>IF(I768&lt;Settings!$B$30,IF(Settings!$B$30-I768&gt;=E768,H768,H768+(Settings!$B$30-I768)+Settings!$B$31),H768+(Settings!$B$33-I768))</x:f>
        <x:v>3048.14</x:v>
      </x:c>
      <x:c r="K768" s="14">
        <x:f t="shared" si="171"/>
        <x:v>3072.16</x:v>
      </x:c>
      <x:c r="L768" s="14">
        <x:f t="shared" si="172"/>
        <x:v>3072.16</x:v>
      </x:c>
      <x:c r="M768" s="14">
        <x:f t="shared" si="183"/>
        <x:v>3048.2779478453263</x:v>
      </x:c>
      <x:c r="N768" s="14">
        <x:f t="shared" si="173"/>
        <x:v>3072.16</x:v>
      </x:c>
      <x:c r="O768" s="13" t="n">
        <x:f>Arrivals!I768</x:f>
        <x:v>5.412429431555643</x:v>
      </x:c>
      <x:c r="P768" s="14">
        <x:f t="shared" si="174"/>
        <x:v>3077.5724294315555</x:v>
      </x:c>
      <x:c r="Q768" s="14">
        <x:f t="shared" si="175"/>
        <x:v>126.45829433589188</x:v>
      </x:c>
      <x:c r="R768" s="14">
        <x:f t="shared" si="176"/>
        <x:v>97.025864904336231</x:v>
      </x:c>
      <x:c r="S768" s="14">
        <x:f t="shared" si="177"/>
        <x:v>0</x:v>
      </x:c>
      <x:c r="T768" s="14">
        <x:f t="shared" si="178"/>
        <x:v>0</x:v>
      </x:c>
      <x:c r="U768" s="14">
        <x:f t="shared" si="179"/>
        <x:v>97.025864904336231</x:v>
      </x:c>
      <x:c r="V768" t="str">
        <x:f>IF(MOD(C768-Settings!$B$32,Settings!$B$33)&lt;Settings!$B$30,"Up","Down")</x:f>
        <x:v>Up</x:v>
      </x:c>
      <x:c r="W768" s="15" t="n">
        <x:f>IF(OR(E768&gt;Settings!$B$30,Q768&gt;Settings!$B$37),0,1)</x:f>
        <x:v>1</x:v>
      </x:c>
      <x:c r="X768" s="15" t="n">
        <x:f>IF(AND(W768=1,Q768&lt;=Settings!$B$36),1,0)</x:f>
        <x:v>0</x:v>
      </x:c>
    </x:row>
    <x:row r="769">
      <x:c r="A769">
        <x:v>7</x:v>
      </x:c>
      <x:c r="B769">
        <x:v>44</x:v>
      </x:c>
      <x:c r="C769" s="13" t="n">
        <x:f>Arrivals!F769</x:f>
        <x:v>2975.265801917634</x:v>
      </x:c>
      <x:c r="D769" s="13" t="n">
        <x:f>Arrivals!K769</x:f>
        <x:v>300</x:v>
      </x:c>
      <x:c r="E769" s="14" t="n">
        <x:f>D769*8/Settings!$B$28+Settings!$B$29</x:f>
        <x:v>24.02</x:v>
      </x:c>
      <x:c r="F769" s="14">
        <x:f t="shared" si="169"/>
        <x:v>2975.2658019176338</x:v>
      </x:c>
      <x:c r="G769" s="14">
        <x:f t="shared" si="182"/>
        <x:v>3072.16</x:v>
      </x:c>
      <x:c r="H769" s="14">
        <x:f t="shared" si="170"/>
        <x:v>3072.16</x:v>
      </x:c>
      <x:c r="I769" s="14" t="n">
        <x:f>MOD(H769-Settings!$B$32,Settings!$B$33)</x:f>
        <x:v>192.15999999999985</x:v>
      </x:c>
      <x:c r="J769" s="14" t="n">
        <x:f>IF(I769&lt;Settings!$B$30,IF(Settings!$B$30-I769&gt;=E769,H769,H769+(Settings!$B$30-I769)+Settings!$B$31),H769+(Settings!$B$33-I769))</x:f>
        <x:v>3072.16</x:v>
      </x:c>
      <x:c r="K769" s="14">
        <x:f t="shared" si="171"/>
        <x:v>3096.18</x:v>
      </x:c>
      <x:c r="L769" s="14">
        <x:f t="shared" si="172"/>
        <x:v>3096.18</x:v>
      </x:c>
      <x:c r="M769" s="14">
        <x:f t="shared" si="183"/>
        <x:v>3077.5724294315555</x:v>
      </x:c>
      <x:c r="N769" s="14">
        <x:f t="shared" si="173"/>
        <x:v>3096.18</x:v>
      </x:c>
      <x:c r="O769" s="13" t="n">
        <x:f>Arrivals!I769</x:f>
        <x:v>2.5157569887778566</x:v>
      </x:c>
      <x:c r="P769" s="14">
        <x:f t="shared" si="174"/>
        <x:v>3098.6957569887777</x:v>
      </x:c>
      <x:c r="Q769" s="14">
        <x:f t="shared" si="175"/>
        <x:v>123.42995507114392</x:v>
      </x:c>
      <x:c r="R769" s="14">
        <x:f t="shared" si="176"/>
        <x:v>96.894198082366074</x:v>
      </x:c>
      <x:c r="S769" s="14">
        <x:f t="shared" si="177"/>
        <x:v>0</x:v>
      </x:c>
      <x:c r="T769" s="14">
        <x:f t="shared" si="178"/>
        <x:v>0</x:v>
      </x:c>
      <x:c r="U769" s="14">
        <x:f t="shared" si="179"/>
        <x:v>96.894198082366074</x:v>
      </x:c>
      <x:c r="V769" t="str">
        <x:f>IF(MOD(C769-Settings!$B$32,Settings!$B$33)&lt;Settings!$B$30,"Up","Down")</x:f>
        <x:v>Up</x:v>
      </x:c>
      <x:c r="W769" s="15" t="n">
        <x:f>IF(OR(E769&gt;Settings!$B$30,Q769&gt;Settings!$B$37),0,1)</x:f>
        <x:v>1</x:v>
      </x:c>
      <x:c r="X769" s="15" t="n">
        <x:f>IF(AND(W769=1,Q769&lt;=Settings!$B$36),1,0)</x:f>
        <x:v>0</x:v>
      </x:c>
    </x:row>
    <x:row r="770">
      <x:c r="A770">
        <x:v>7</x:v>
      </x:c>
      <x:c r="B770">
        <x:v>45</x:v>
      </x:c>
      <x:c r="C770" s="13" t="n">
        <x:f>Arrivals!F770</x:f>
        <x:v>3003.290729660306</x:v>
      </x:c>
      <x:c r="D770" s="13" t="n">
        <x:f>Arrivals!K770</x:f>
        <x:v>300</x:v>
      </x:c>
      <x:c r="E770" s="14" t="n">
        <x:f>D770*8/Settings!$B$28+Settings!$B$29</x:f>
        <x:v>24.02</x:v>
      </x:c>
      <x:c r="F770" s="14">
        <x:f t="shared" si="169"/>
        <x:v>3003.2907296603062</x:v>
      </x:c>
      <x:c r="G770" s="14">
        <x:f t="shared" si="182"/>
        <x:v>3096.18</x:v>
      </x:c>
      <x:c r="H770" s="14">
        <x:f t="shared" si="170"/>
        <x:v>3096.18</x:v>
      </x:c>
      <x:c r="I770" s="14" t="n">
        <x:f>MOD(H770-Settings!$B$32,Settings!$B$33)</x:f>
        <x:v>216.17999999999984</x:v>
      </x:c>
      <x:c r="J770" s="14" t="n">
        <x:f>IF(I770&lt;Settings!$B$30,IF(Settings!$B$30-I770&gt;=E770,H770,H770+(Settings!$B$30-I770)+Settings!$B$31),H770+(Settings!$B$33-I770))</x:f>
        <x:v>3096.18</x:v>
      </x:c>
      <x:c r="K770" s="14">
        <x:f t="shared" si="171"/>
        <x:v>3120.2</x:v>
      </x:c>
      <x:c r="L770" s="14">
        <x:f t="shared" si="172"/>
        <x:v>3120.2</x:v>
      </x:c>
      <x:c r="M770" s="14">
        <x:f t="shared" si="183"/>
        <x:v>3098.6957569887777</x:v>
      </x:c>
      <x:c r="N770" s="14">
        <x:f t="shared" si="173"/>
        <x:v>3120.2</x:v>
      </x:c>
      <x:c r="O770" s="13" t="n">
        <x:f>Arrivals!I770</x:f>
        <x:v>1.04274588567188</x:v>
      </x:c>
      <x:c r="P770" s="14">
        <x:f t="shared" si="174"/>
        <x:v>3121.2427458856719</x:v>
      </x:c>
      <x:c r="Q770" s="14">
        <x:f t="shared" si="175"/>
        <x:v>117.9520162253657</x:v>
      </x:c>
      <x:c r="R770" s="14">
        <x:f t="shared" si="176"/>
        <x:v>92.889270339693667</x:v>
      </x:c>
      <x:c r="S770" s="14">
        <x:f t="shared" si="177"/>
        <x:v>0</x:v>
      </x:c>
      <x:c r="T770" s="14">
        <x:f t="shared" si="178"/>
        <x:v>0</x:v>
      </x:c>
      <x:c r="U770" s="14">
        <x:f t="shared" si="179"/>
        <x:v>92.889270339693667</x:v>
      </x:c>
      <x:c r="V770" t="str">
        <x:f>IF(MOD(C770-Settings!$B$32,Settings!$B$33)&lt;Settings!$B$30,"Up","Down")</x:f>
        <x:v>Up</x:v>
      </x:c>
      <x:c r="W770" s="15" t="n">
        <x:f>IF(OR(E770&gt;Settings!$B$30,Q770&gt;Settings!$B$37),0,1)</x:f>
        <x:v>1</x:v>
      </x:c>
      <x:c r="X770" s="15" t="n">
        <x:f>IF(AND(W770=1,Q770&lt;=Settings!$B$36),1,0)</x:f>
        <x:v>1</x:v>
      </x:c>
    </x:row>
    <x:row r="771">
      <x:c r="A771">
        <x:v>7</x:v>
      </x:c>
      <x:c r="B771">
        <x:v>46</x:v>
      </x:c>
      <x:c r="C771" s="13" t="n">
        <x:f>Arrivals!F771</x:f>
        <x:v>3136.603238374707</x:v>
      </x:c>
      <x:c r="D771" s="13" t="n">
        <x:f>Arrivals!K771</x:f>
        <x:v>300</x:v>
      </x:c>
      <x:c r="E771" s="14" t="n">
        <x:f>D771*8/Settings!$B$28+Settings!$B$29</x:f>
        <x:v>24.02</x:v>
      </x:c>
      <x:c r="F771" s="14">
        <x:f t="shared" si="169"/>
        <x:v>3136.603238374707</x:v>
      </x:c>
      <x:c r="G771" s="14">
        <x:f t="shared" si="182"/>
        <x:v>3120.2</x:v>
      </x:c>
      <x:c r="H771" s="14">
        <x:f t="shared" si="170"/>
        <x:v>3136.603238374707</x:v>
      </x:c>
      <x:c r="I771" s="14" t="n">
        <x:f>MOD(H771-Settings!$B$32,Settings!$B$33)</x:f>
        <x:v>256.60323837470696</x:v>
      </x:c>
      <x:c r="J771" s="14" t="n">
        <x:f>IF(I771&lt;Settings!$B$30,IF(Settings!$B$30-I771&gt;=E771,H771,H771+(Settings!$B$30-I771)+Settings!$B$31),H771+(Settings!$B$33-I771))</x:f>
        <x:v>3136.603238374707</x:v>
      </x:c>
      <x:c r="K771" s="14">
        <x:f t="shared" si="171"/>
        <x:v>3160.6232383747069</x:v>
      </x:c>
      <x:c r="L771" s="14">
        <x:f t="shared" si="172"/>
        <x:v>3160.6232383747069</x:v>
      </x:c>
      <x:c r="M771" s="14">
        <x:f t="shared" si="183"/>
        <x:v>3121.2427458856719</x:v>
      </x:c>
      <x:c r="N771" s="14">
        <x:f t="shared" si="173"/>
        <x:v>3160.6232383747069</x:v>
      </x:c>
      <x:c r="O771" s="13" t="n">
        <x:f>Arrivals!I771</x:f>
        <x:v>7.063705080805803</x:v>
      </x:c>
      <x:c r="P771" s="14">
        <x:f t="shared" si="174"/>
        <x:v>3167.6869434555128</x:v>
      </x:c>
      <x:c r="Q771" s="14">
        <x:f t="shared" si="175"/>
        <x:v>31.083705080805885</x:v>
      </x:c>
      <x:c r="R771" s="14">
        <x:f t="shared" si="176"/>
        <x:v>0</x:v>
      </x:c>
      <x:c r="S771" s="14">
        <x:f t="shared" si="177"/>
        <x:v>0</x:v>
      </x:c>
      <x:c r="T771" s="14">
        <x:f t="shared" si="178"/>
        <x:v>0</x:v>
      </x:c>
      <x:c r="U771" s="14">
        <x:f t="shared" si="179"/>
        <x:v>0</x:v>
      </x:c>
      <x:c r="V771" t="str">
        <x:f>IF(MOD(C771-Settings!$B$32,Settings!$B$33)&lt;Settings!$B$30,"Up","Down")</x:f>
        <x:v>Up</x:v>
      </x:c>
      <x:c r="W771" s="15" t="n">
        <x:f>IF(OR(E771&gt;Settings!$B$30,Q771&gt;Settings!$B$37),0,1)</x:f>
        <x:v>1</x:v>
      </x:c>
      <x:c r="X771" s="15" t="n">
        <x:f>IF(AND(W771=1,Q771&lt;=Settings!$B$36),1,0)</x:f>
        <x:v>1</x:v>
      </x:c>
    </x:row>
    <x:row r="772">
      <x:c r="A772">
        <x:v>7</x:v>
      </x:c>
      <x:c r="B772">
        <x:v>47</x:v>
      </x:c>
      <x:c r="C772" s="13" t="n">
        <x:f>Arrivals!F772</x:f>
        <x:v>3138.2071871918542</x:v>
      </x:c>
      <x:c r="D772" s="13" t="n">
        <x:f>Arrivals!K772</x:f>
        <x:v>300</x:v>
      </x:c>
      <x:c r="E772" s="14" t="n">
        <x:f>D772*8/Settings!$B$28+Settings!$B$29</x:f>
        <x:v>24.02</x:v>
      </x:c>
      <x:c r="F772" s="14">
        <x:f t="shared" si="169"/>
        <x:v>3138.2071871918542</x:v>
      </x:c>
      <x:c r="G772" s="14">
        <x:f t="shared" si="182"/>
        <x:v>3160.6232383747069</x:v>
      </x:c>
      <x:c r="H772" s="14">
        <x:f t="shared" si="170"/>
        <x:v>3160.6232383747069</x:v>
      </x:c>
      <x:c r="I772" s="14" t="n">
        <x:f>MOD(H772-Settings!$B$32,Settings!$B$33)</x:f>
        <x:v>280.62323837470694</x:v>
      </x:c>
      <x:c r="J772" s="14" t="n">
        <x:f>IF(I772&lt;Settings!$B$30,IF(Settings!$B$30-I772&gt;=E772,H772,H772+(Settings!$B$30-I772)+Settings!$B$31),H772+(Settings!$B$33-I772))</x:f>
        <x:v>3160.623238374707</x:v>
      </x:c>
      <x:c r="K772" s="14">
        <x:f t="shared" si="171"/>
        <x:v>3184.6432383747069</x:v>
      </x:c>
      <x:c r="L772" s="14">
        <x:f t="shared" si="172"/>
        <x:v>3184.6432383747069</x:v>
      </x:c>
      <x:c r="M772" s="14">
        <x:f t="shared" si="183"/>
        <x:v>3167.6869434555128</x:v>
      </x:c>
      <x:c r="N772" s="14">
        <x:f t="shared" si="173"/>
        <x:v>3184.6432383747069</x:v>
      </x:c>
      <x:c r="O772" s="13" t="n">
        <x:f>Arrivals!I772</x:f>
        <x:v>2.9984579596875625</x:v>
      </x:c>
      <x:c r="P772" s="14">
        <x:f t="shared" si="174"/>
        <x:v>3187.6416963343945</x:v>
      </x:c>
      <x:c r="Q772" s="14">
        <x:f t="shared" si="175"/>
        <x:v>49.434509142540264</x:v>
      </x:c>
      <x:c r="R772" s="14">
        <x:f t="shared" si="176"/>
        <x:v>22.416051182852698</x:v>
      </x:c>
      <x:c r="S772" s="14">
        <x:f t="shared" si="177"/>
        <x:v>0</x:v>
      </x:c>
      <x:c r="T772" s="14">
        <x:f t="shared" si="178"/>
        <x:v>0</x:v>
      </x:c>
      <x:c r="U772" s="14">
        <x:f t="shared" si="179"/>
        <x:v>22.416051182852698</x:v>
      </x:c>
      <x:c r="V772" t="str">
        <x:f>IF(MOD(C772-Settings!$B$32,Settings!$B$33)&lt;Settings!$B$30,"Up","Down")</x:f>
        <x:v>Up</x:v>
      </x:c>
      <x:c r="W772" s="15" t="n">
        <x:f>IF(OR(E772&gt;Settings!$B$30,Q772&gt;Settings!$B$37),0,1)</x:f>
        <x:v>1</x:v>
      </x:c>
      <x:c r="X772" s="15" t="n">
        <x:f>IF(AND(W772=1,Q772&lt;=Settings!$B$36),1,0)</x:f>
        <x:v>1</x:v>
      </x:c>
    </x:row>
    <x:row r="773">
      <x:c r="A773">
        <x:v>7</x:v>
      </x:c>
      <x:c r="B773">
        <x:v>48</x:v>
      </x:c>
      <x:c r="C773" s="13" t="n">
        <x:f>Arrivals!F773</x:f>
        <x:v>3163.1924756186504</x:v>
      </x:c>
      <x:c r="D773" s="13" t="n">
        <x:f>Arrivals!K773</x:f>
        <x:v>300</x:v>
      </x:c>
      <x:c r="E773" s="14" t="n">
        <x:f>D773*8/Settings!$B$28+Settings!$B$29</x:f>
        <x:v>24.02</x:v>
      </x:c>
      <x:c r="F773" s="14">
        <x:f t="shared" si="169"/>
        <x:v>3163.1924756186504</x:v>
      </x:c>
      <x:c r="G773" s="14">
        <x:f t="shared" si="182"/>
        <x:v>3184.6432383747069</x:v>
      </x:c>
      <x:c r="H773" s="14">
        <x:f t="shared" si="170"/>
        <x:v>3184.6432383747069</x:v>
      </x:c>
      <x:c r="I773" s="14" t="n">
        <x:f>MOD(H773-Settings!$B$32,Settings!$B$33)</x:f>
        <x:v>304.6432383747069</x:v>
      </x:c>
      <x:c r="J773" s="14" t="n">
        <x:f>IF(I773&lt;Settings!$B$30,IF(Settings!$B$30-I773&gt;=E773,H773,H773+(Settings!$B$30-I773)+Settings!$B$31),H773+(Settings!$B$33-I773))</x:f>
        <x:v>3184.643238374707</x:v>
      </x:c>
      <x:c r="K773" s="14">
        <x:f t="shared" si="171"/>
        <x:v>3208.6632383747069</x:v>
      </x:c>
      <x:c r="L773" s="14">
        <x:f t="shared" si="172"/>
        <x:v>3208.6632383747069</x:v>
      </x:c>
      <x:c r="M773" s="14">
        <x:f t="shared" si="183"/>
        <x:v>3187.6416963343945</x:v>
      </x:c>
      <x:c r="N773" s="14">
        <x:f t="shared" si="173"/>
        <x:v>3208.6632383747069</x:v>
      </x:c>
      <x:c r="O773" s="13" t="n">
        <x:f>Arrivals!I773</x:f>
        <x:v>8.291250338163177</x:v>
      </x:c>
      <x:c r="P773" s="14">
        <x:f t="shared" si="174"/>
        <x:v>3216.95448871287</x:v>
      </x:c>
      <x:c r="Q773" s="14">
        <x:f t="shared" si="175"/>
        <x:v>53.762013094219583</x:v>
      </x:c>
      <x:c r="R773" s="14">
        <x:f t="shared" si="176"/>
        <x:v>21.45076275605652</x:v>
      </x:c>
      <x:c r="S773" s="14">
        <x:f t="shared" si="177"/>
        <x:v>0</x:v>
      </x:c>
      <x:c r="T773" s="14">
        <x:f t="shared" si="178"/>
        <x:v>0</x:v>
      </x:c>
      <x:c r="U773" s="14">
        <x:f t="shared" si="179"/>
        <x:v>21.45076275605652</x:v>
      </x:c>
      <x:c r="V773" t="str">
        <x:f>IF(MOD(C773-Settings!$B$32,Settings!$B$33)&lt;Settings!$B$30,"Up","Down")</x:f>
        <x:v>Up</x:v>
      </x:c>
      <x:c r="W773" s="15" t="n">
        <x:f>IF(OR(E773&gt;Settings!$B$30,Q773&gt;Settings!$B$37),0,1)</x:f>
        <x:v>1</x:v>
      </x:c>
      <x:c r="X773" s="15" t="n">
        <x:f>IF(AND(W773=1,Q773&lt;=Settings!$B$36),1,0)</x:f>
        <x:v>1</x:v>
      </x:c>
    </x:row>
    <x:row r="774">
      <x:c r="A774">
        <x:v>7</x:v>
      </x:c>
      <x:c r="B774">
        <x:v>49</x:v>
      </x:c>
      <x:c r="C774" s="13" t="n">
        <x:f>Arrivals!F774</x:f>
        <x:v>3196.467941011774</x:v>
      </x:c>
      <x:c r="D774" s="13" t="n">
        <x:f>Arrivals!K774</x:f>
        <x:v>300</x:v>
      </x:c>
      <x:c r="E774" s="14" t="n">
        <x:f>D774*8/Settings!$B$28+Settings!$B$29</x:f>
        <x:v>24.02</x:v>
      </x:c>
      <x:c r="F774" s="14" t="n">
        <x:f t="shared" ref="F774:F837" si="184">C774</x:f>
        <x:v>3196.467941011774</x:v>
      </x:c>
      <x:c r="G774" s="14">
        <x:f t="shared" si="182"/>
        <x:v>3208.6632383747069</x:v>
      </x:c>
      <x:c r="H774" s="14" t="n">
        <x:f t="shared" ref="H774:H837" si="185">MAX(F774,G774)</x:f>
        <x:v>3208.663238374707</x:v>
      </x:c>
      <x:c r="I774" s="14" t="n">
        <x:f>MOD(H774-Settings!$B$32,Settings!$B$33)</x:f>
        <x:v>328.6632383747069</x:v>
      </x:c>
      <x:c r="J774" s="14" t="n">
        <x:f>IF(I774&lt;Settings!$B$30,IF(Settings!$B$30-I774&gt;=E774,H774,H774+(Settings!$B$30-I774)+Settings!$B$31),H774+(Settings!$B$33-I774))</x:f>
        <x:v>3208.663238374707</x:v>
      </x:c>
      <x:c r="K774" s="14" t="n">
        <x:f t="shared" ref="K774:K837" si="186">J774+E774</x:f>
        <x:v>3232.683238374707</x:v>
      </x:c>
      <x:c r="L774" s="14" t="n">
        <x:f t="shared" ref="L774:L837" si="187">K774</x:f>
        <x:v>3232.683238374707</x:v>
      </x:c>
      <x:c r="M774" s="14">
        <x:f t="shared" si="183"/>
        <x:v>3216.95448871287</x:v>
      </x:c>
      <x:c r="N774" s="14" t="n">
        <x:f t="shared" ref="N774:N837" si="188">MAX(L774,M774)</x:f>
        <x:v>3232.683238374707</x:v>
      </x:c>
      <x:c r="O774" s="13" t="n">
        <x:f>Arrivals!I774</x:f>
        <x:v>0.6601026440046659</x:v>
      </x:c>
      <x:c r="P774" s="14" t="n">
        <x:f t="shared" ref="P774:P837" si="189">N774+O774</x:f>
        <x:v>3233.3433410187117</x:v>
      </x:c>
      <x:c r="Q774" s="14" t="n">
        <x:f t="shared" ref="Q774:Q837" si="190">P774-C774</x:f>
        <x:v>36.875400006937525</x:v>
      </x:c>
      <x:c r="R774" s="14" t="n">
        <x:f t="shared" ref="R774:R837" si="191">H774-F774</x:f>
        <x:v>12.195297362932706</x:v>
      </x:c>
      <x:c r="S774" s="14" t="n">
        <x:f t="shared" ref="S774:S837" si="192">J774-H774</x:f>
        <x:v>0</x:v>
      </x:c>
      <x:c r="T774" s="14" t="n">
        <x:f t="shared" ref="T774:T837" si="193">N774-L774</x:f>
        <x:v>0</x:v>
      </x:c>
      <x:c r="U774" s="14" t="n">
        <x:f t="shared" ref="U774:U837" si="194">R774+S774+T774</x:f>
        <x:v>12.195297362932706</x:v>
      </x:c>
      <x:c r="V774" t="str">
        <x:f>IF(MOD(C774-Settings!$B$32,Settings!$B$33)&lt;Settings!$B$30,"Up","Down")</x:f>
        <x:v>Up</x:v>
      </x:c>
      <x:c r="W774" s="15" t="n">
        <x:f>IF(OR(E774&gt;Settings!$B$30,Q774&gt;Settings!$B$37),0,1)</x:f>
        <x:v>1</x:v>
      </x:c>
      <x:c r="X774" s="15" t="n">
        <x:f>IF(AND(W774=1,Q774&lt;=Settings!$B$36),1,0)</x:f>
        <x:v>1</x:v>
      </x:c>
    </x:row>
    <x:row r="775">
      <x:c r="A775">
        <x:v>7</x:v>
      </x:c>
      <x:c r="B775">
        <x:v>50</x:v>
      </x:c>
      <x:c r="C775" s="13" t="n">
        <x:f>Arrivals!F775</x:f>
        <x:v>3254.7377369299797</x:v>
      </x:c>
      <x:c r="D775" s="13" t="n">
        <x:f>Arrivals!K775</x:f>
        <x:v>300</x:v>
      </x:c>
      <x:c r="E775" s="14" t="n">
        <x:f>D775*8/Settings!$B$28+Settings!$B$29</x:f>
        <x:v>24.02</x:v>
      </x:c>
      <x:c r="F775" s="14">
        <x:f t="shared" si="184"/>
        <x:v>3254.7377369299797</x:v>
      </x:c>
      <x:c r="G775" s="14">
        <x:f t="shared" si="182"/>
        <x:v>3232.6832383747069</x:v>
      </x:c>
      <x:c r="H775" s="14">
        <x:f t="shared" si="185"/>
        <x:v>3254.7377369299797</x:v>
      </x:c>
      <x:c r="I775" s="14" t="n">
        <x:f>MOD(H775-Settings!$B$32,Settings!$B$33)</x:f>
        <x:v>374.73773692997975</x:v>
      </x:c>
      <x:c r="J775" s="14" t="n">
        <x:f>IF(I775&lt;Settings!$B$30,IF(Settings!$B$30-I775&gt;=E775,H775,H775+(Settings!$B$30-I775)+Settings!$B$31),H775+(Settings!$B$33-I775))</x:f>
        <x:v>3254.7377369299797</x:v>
      </x:c>
      <x:c r="K775" s="14">
        <x:f t="shared" si="186"/>
        <x:v>3278.7577369299797</x:v>
      </x:c>
      <x:c r="L775" s="14">
        <x:f t="shared" si="187"/>
        <x:v>3278.7577369299797</x:v>
      </x:c>
      <x:c r="M775" s="14">
        <x:f t="shared" si="183"/>
        <x:v>3233.3433410187117</x:v>
      </x:c>
      <x:c r="N775" s="14">
        <x:f t="shared" si="188"/>
        <x:v>3278.7577369299797</x:v>
      </x:c>
      <x:c r="O775" s="13" t="n">
        <x:f>Arrivals!I775</x:f>
        <x:v>6.775499213823856</x:v>
      </x:c>
      <x:c r="P775" s="14">
        <x:f t="shared" si="189"/>
        <x:v>3285.5332361438036</x:v>
      </x:c>
      <x:c r="Q775" s="14">
        <x:f t="shared" si="190"/>
        <x:v>30.795499213823859</x:v>
      </x:c>
      <x:c r="R775" s="14">
        <x:f t="shared" si="191"/>
        <x:v>0</x:v>
      </x:c>
      <x:c r="S775" s="14">
        <x:f t="shared" si="192"/>
        <x:v>0</x:v>
      </x:c>
      <x:c r="T775" s="14">
        <x:f t="shared" si="193"/>
        <x:v>0</x:v>
      </x:c>
      <x:c r="U775" s="14">
        <x:f t="shared" si="194"/>
        <x:v>0</x:v>
      </x:c>
      <x:c r="V775" t="str">
        <x:f>IF(MOD(C775-Settings!$B$32,Settings!$B$33)&lt;Settings!$B$30,"Up","Down")</x:f>
        <x:v>Up</x:v>
      </x:c>
      <x:c r="W775" s="15" t="n">
        <x:f>IF(OR(E775&gt;Settings!$B$30,Q775&gt;Settings!$B$37),0,1)</x:f>
        <x:v>1</x:v>
      </x:c>
      <x:c r="X775" s="15" t="n">
        <x:f>IF(AND(W775=1,Q775&lt;=Settings!$B$36),1,0)</x:f>
        <x:v>1</x:v>
      </x:c>
    </x:row>
    <x:row r="776">
      <x:c r="A776">
        <x:v>7</x:v>
      </x:c>
      <x:c r="B776">
        <x:v>51</x:v>
      </x:c>
      <x:c r="C776" s="13" t="n">
        <x:f>Arrivals!F776</x:f>
        <x:v>3265.0934604468152</x:v>
      </x:c>
      <x:c r="D776" s="13" t="n">
        <x:f>Arrivals!K776</x:f>
        <x:v>300</x:v>
      </x:c>
      <x:c r="E776" s="14" t="n">
        <x:f>D776*8/Settings!$B$28+Settings!$B$29</x:f>
        <x:v>24.02</x:v>
      </x:c>
      <x:c r="F776" s="14">
        <x:f t="shared" si="184"/>
        <x:v>3265.0934604468152</x:v>
      </x:c>
      <x:c r="G776" s="14">
        <x:f t="shared" si="182"/>
        <x:v>3278.7577369299797</x:v>
      </x:c>
      <x:c r="H776" s="14">
        <x:f t="shared" si="185"/>
        <x:v>3278.7577369299797</x:v>
      </x:c>
      <x:c r="I776" s="14" t="n">
        <x:f>MOD(H776-Settings!$B$32,Settings!$B$33)</x:f>
        <x:v>398.7577369299797</x:v>
      </x:c>
      <x:c r="J776" s="14" t="n">
        <x:f>IF(I776&lt;Settings!$B$30,IF(Settings!$B$30-I776&gt;=E776,H776,H776+(Settings!$B$30-I776)+Settings!$B$31),H776+(Settings!$B$33-I776))</x:f>
        <x:v>3278.7577369299797</x:v>
      </x:c>
      <x:c r="K776" s="14">
        <x:f t="shared" si="186"/>
        <x:v>3302.7777369299797</x:v>
      </x:c>
      <x:c r="L776" s="14">
        <x:f t="shared" si="187"/>
        <x:v>3302.7777369299797</x:v>
      </x:c>
      <x:c r="M776" s="14">
        <x:f t="shared" si="183"/>
        <x:v>3285.5332361438036</x:v>
      </x:c>
      <x:c r="N776" s="14">
        <x:f t="shared" si="188"/>
        <x:v>3302.7777369299797</x:v>
      </x:c>
      <x:c r="O776" s="13" t="n">
        <x:f>Arrivals!I776</x:f>
        <x:v>5.944031928264921</x:v>
      </x:c>
      <x:c r="P776" s="14">
        <x:f t="shared" si="189"/>
        <x:v>3308.7217688582446</x:v>
      </x:c>
      <x:c r="Q776" s="14">
        <x:f t="shared" si="190"/>
        <x:v>43.628308411429316</x:v>
      </x:c>
      <x:c r="R776" s="14">
        <x:f t="shared" si="191"/>
        <x:v>13.664276483164485</x:v>
      </x:c>
      <x:c r="S776" s="14">
        <x:f t="shared" si="192"/>
        <x:v>0</x:v>
      </x:c>
      <x:c r="T776" s="14">
        <x:f t="shared" si="193"/>
        <x:v>0</x:v>
      </x:c>
      <x:c r="U776" s="14">
        <x:f t="shared" si="194"/>
        <x:v>13.664276483164485</x:v>
      </x:c>
      <x:c r="V776" t="str">
        <x:f>IF(MOD(C776-Settings!$B$32,Settings!$B$33)&lt;Settings!$B$30,"Up","Down")</x:f>
        <x:v>Up</x:v>
      </x:c>
      <x:c r="W776" s="15" t="n">
        <x:f>IF(OR(E776&gt;Settings!$B$30,Q776&gt;Settings!$B$37),0,1)</x:f>
        <x:v>1</x:v>
      </x:c>
      <x:c r="X776" s="15" t="n">
        <x:f>IF(AND(W776=1,Q776&lt;=Settings!$B$36),1,0)</x:f>
        <x:v>1</x:v>
      </x:c>
    </x:row>
    <x:row r="777">
      <x:c r="A777">
        <x:v>7</x:v>
      </x:c>
      <x:c r="B777">
        <x:v>52</x:v>
      </x:c>
      <x:c r="C777" s="13" t="n">
        <x:f>Arrivals!F777</x:f>
        <x:v>3284.7209269623622</x:v>
      </x:c>
      <x:c r="D777" s="13" t="n">
        <x:f>Arrivals!K777</x:f>
        <x:v>300</x:v>
      </x:c>
      <x:c r="E777" s="14" t="n">
        <x:f>D777*8/Settings!$B$28+Settings!$B$29</x:f>
        <x:v>24.02</x:v>
      </x:c>
      <x:c r="F777" s="14">
        <x:f t="shared" si="184"/>
        <x:v>3284.7209269623622</x:v>
      </x:c>
      <x:c r="G777" s="14">
        <x:f t="shared" si="182"/>
        <x:v>3302.7777369299797</x:v>
      </x:c>
      <x:c r="H777" s="14">
        <x:f t="shared" si="185"/>
        <x:v>3302.7777369299797</x:v>
      </x:c>
      <x:c r="I777" s="14" t="n">
        <x:f>MOD(H777-Settings!$B$32,Settings!$B$33)</x:f>
        <x:v>422.7777369299797</x:v>
      </x:c>
      <x:c r="J777" s="14" t="n">
        <x:f>IF(I777&lt;Settings!$B$30,IF(Settings!$B$30-I777&gt;=E777,H777,H777+(Settings!$B$30-I777)+Settings!$B$31),H777+(Settings!$B$33-I777))</x:f>
        <x:v>3302.7777369299797</x:v>
      </x:c>
      <x:c r="K777" s="14">
        <x:f t="shared" si="186"/>
        <x:v>3326.7977369299797</x:v>
      </x:c>
      <x:c r="L777" s="14">
        <x:f t="shared" si="187"/>
        <x:v>3326.7977369299797</x:v>
      </x:c>
      <x:c r="M777" s="14">
        <x:f t="shared" si="183"/>
        <x:v>3308.7217688582446</x:v>
      </x:c>
      <x:c r="N777" s="14">
        <x:f t="shared" si="188"/>
        <x:v>3326.7977369299797</x:v>
      </x:c>
      <x:c r="O777" s="13" t="n">
        <x:f>Arrivals!I777</x:f>
        <x:v>0.041972029968103605</x:v>
      </x:c>
      <x:c r="P777" s="14">
        <x:f t="shared" si="189"/>
        <x:v>3326.839708959948</x:v>
      </x:c>
      <x:c r="Q777" s="14">
        <x:f t="shared" si="190"/>
        <x:v>42.118781997585756</x:v>
      </x:c>
      <x:c r="R777" s="14">
        <x:f t="shared" si="191"/>
        <x:v>18.056809967617482</x:v>
      </x:c>
      <x:c r="S777" s="14">
        <x:f t="shared" si="192"/>
        <x:v>0</x:v>
      </x:c>
      <x:c r="T777" s="14">
        <x:f t="shared" si="193"/>
        <x:v>0</x:v>
      </x:c>
      <x:c r="U777" s="14">
        <x:f t="shared" si="194"/>
        <x:v>18.056809967617482</x:v>
      </x:c>
      <x:c r="V777" t="str">
        <x:f>IF(MOD(C777-Settings!$B$32,Settings!$B$33)&lt;Settings!$B$30,"Up","Down")</x:f>
        <x:v>Up</x:v>
      </x:c>
      <x:c r="W777" s="15" t="n">
        <x:f>IF(OR(E777&gt;Settings!$B$30,Q777&gt;Settings!$B$37),0,1)</x:f>
        <x:v>1</x:v>
      </x:c>
      <x:c r="X777" s="15" t="n">
        <x:f>IF(AND(W777=1,Q777&lt;=Settings!$B$36),1,0)</x:f>
        <x:v>1</x:v>
      </x:c>
    </x:row>
    <x:row r="778">
      <x:c r="A778">
        <x:v>7</x:v>
      </x:c>
      <x:c r="B778">
        <x:v>53</x:v>
      </x:c>
      <x:c r="C778" s="13" t="n">
        <x:f>Arrivals!F778</x:f>
        <x:v>3302.2689758426363</x:v>
      </x:c>
      <x:c r="D778" s="13" t="n">
        <x:f>Arrivals!K778</x:f>
        <x:v>300</x:v>
      </x:c>
      <x:c r="E778" s="14" t="n">
        <x:f>D778*8/Settings!$B$28+Settings!$B$29</x:f>
        <x:v>24.02</x:v>
      </x:c>
      <x:c r="F778" s="14">
        <x:f t="shared" si="184"/>
        <x:v>3302.2689758426363</x:v>
      </x:c>
      <x:c r="G778" s="14">
        <x:f t="shared" si="182"/>
        <x:v>3326.7977369299797</x:v>
      </x:c>
      <x:c r="H778" s="14">
        <x:f t="shared" si="185"/>
        <x:v>3326.7977369299797</x:v>
      </x:c>
      <x:c r="I778" s="14" t="n">
        <x:f>MOD(H778-Settings!$B$32,Settings!$B$33)</x:f>
        <x:v>446.7977369299797</x:v>
      </x:c>
      <x:c r="J778" s="14" t="n">
        <x:f>IF(I778&lt;Settings!$B$30,IF(Settings!$B$30-I778&gt;=E778,H778,H778+(Settings!$B$30-I778)+Settings!$B$31),H778+(Settings!$B$33-I778))</x:f>
        <x:v>3326.7977369299797</x:v>
      </x:c>
      <x:c r="K778" s="14">
        <x:f t="shared" si="186"/>
        <x:v>3350.8177369299797</x:v>
      </x:c>
      <x:c r="L778" s="14">
        <x:f t="shared" si="187"/>
        <x:v>3350.8177369299797</x:v>
      </x:c>
      <x:c r="M778" s="14">
        <x:f t="shared" si="183"/>
        <x:v>3326.839708959948</x:v>
      </x:c>
      <x:c r="N778" s="14">
        <x:f t="shared" si="188"/>
        <x:v>3350.8177369299797</x:v>
      </x:c>
      <x:c r="O778" s="13" t="n">
        <x:f>Arrivals!I778</x:f>
        <x:v>2.2763082781073742</x:v>
      </x:c>
      <x:c r="P778" s="14">
        <x:f t="shared" si="189"/>
        <x:v>3353.0940452080872</x:v>
      </x:c>
      <x:c r="Q778" s="14">
        <x:f t="shared" si="190"/>
        <x:v>50.825069365450872</x:v>
      </x:c>
      <x:c r="R778" s="14">
        <x:f t="shared" si="191"/>
        <x:v>24.528761087343355</x:v>
      </x:c>
      <x:c r="S778" s="14">
        <x:f t="shared" si="192"/>
        <x:v>0</x:v>
      </x:c>
      <x:c r="T778" s="14">
        <x:f t="shared" si="193"/>
        <x:v>0</x:v>
      </x:c>
      <x:c r="U778" s="14">
        <x:f t="shared" si="194"/>
        <x:v>24.528761087343355</x:v>
      </x:c>
      <x:c r="V778" t="str">
        <x:f>IF(MOD(C778-Settings!$B$32,Settings!$B$33)&lt;Settings!$B$30,"Up","Down")</x:f>
        <x:v>Up</x:v>
      </x:c>
      <x:c r="W778" s="15" t="n">
        <x:f>IF(OR(E778&gt;Settings!$B$30,Q778&gt;Settings!$B$37),0,1)</x:f>
        <x:v>1</x:v>
      </x:c>
      <x:c r="X778" s="15" t="n">
        <x:f>IF(AND(W778=1,Q778&lt;=Settings!$B$36),1,0)</x:f>
        <x:v>1</x:v>
      </x:c>
    </x:row>
    <x:row r="779">
      <x:c r="A779">
        <x:v>7</x:v>
      </x:c>
      <x:c r="B779">
        <x:v>54</x:v>
      </x:c>
      <x:c r="C779" s="13" t="n">
        <x:f>Arrivals!F779</x:f>
        <x:v>3459.450182944863</x:v>
      </x:c>
      <x:c r="D779" s="13" t="n">
        <x:f>Arrivals!K779</x:f>
        <x:v>300</x:v>
      </x:c>
      <x:c r="E779" s="14" t="n">
        <x:f>D779*8/Settings!$B$28+Settings!$B$29</x:f>
        <x:v>24.02</x:v>
      </x:c>
      <x:c r="F779" s="14">
        <x:f t="shared" si="184"/>
        <x:v>3459.4501829448632</x:v>
      </x:c>
      <x:c r="G779" s="14">
        <x:f t="shared" si="182"/>
        <x:v>3350.8177369299797</x:v>
      </x:c>
      <x:c r="H779" s="14">
        <x:f t="shared" si="185"/>
        <x:v>3459.4501829448632</x:v>
      </x:c>
      <x:c r="I779" s="14" t="n">
        <x:f>MOD(H779-Settings!$B$32,Settings!$B$33)</x:f>
        <x:v>579.4501829448632</x:v>
      </x:c>
      <x:c r="J779" s="14" t="n">
        <x:f>IF(I779&lt;Settings!$B$30,IF(Settings!$B$30-I779&gt;=E779,H779,H779+(Settings!$B$30-I779)+Settings!$B$31),H779+(Settings!$B$33-I779))</x:f>
        <x:v>3600</x:v>
      </x:c>
      <x:c r="K779" s="14">
        <x:f t="shared" si="186"/>
        <x:v>3624.02</x:v>
      </x:c>
      <x:c r="L779" s="14">
        <x:f t="shared" si="187"/>
        <x:v>3624.02</x:v>
      </x:c>
      <x:c r="M779" s="14">
        <x:f t="shared" si="183"/>
        <x:v>3353.0940452080872</x:v>
      </x:c>
      <x:c r="N779" s="14">
        <x:f t="shared" si="188"/>
        <x:v>3624.02</x:v>
      </x:c>
      <x:c r="O779" s="13" t="n">
        <x:f>Arrivals!I779</x:f>
        <x:v>2.302493193786445</x:v>
      </x:c>
      <x:c r="P779" s="14">
        <x:f t="shared" si="189"/>
        <x:v>3626.3224931937866</x:v>
      </x:c>
      <x:c r="Q779" s="14">
        <x:f t="shared" si="190"/>
        <x:v>166.87231024892344</x:v>
      </x:c>
      <x:c r="R779" s="14">
        <x:f t="shared" si="191"/>
        <x:v>0</x:v>
      </x:c>
      <x:c r="S779" s="14">
        <x:f t="shared" si="192"/>
        <x:v>140.54981705513683</x:v>
      </x:c>
      <x:c r="T779" s="14">
        <x:f t="shared" si="193"/>
        <x:v>0</x:v>
      </x:c>
      <x:c r="U779" s="14">
        <x:f t="shared" si="194"/>
        <x:v>140.54981705513683</x:v>
      </x:c>
      <x:c r="V779" t="str">
        <x:f>IF(MOD(C779-Settings!$B$32,Settings!$B$33)&lt;Settings!$B$30,"Up","Down")</x:f>
        <x:v>Up</x:v>
      </x:c>
      <x:c r="W779" s="15" t="n">
        <x:f>IF(OR(E779&gt;Settings!$B$30,Q779&gt;Settings!$B$37),0,1)</x:f>
        <x:v>1</x:v>
      </x:c>
      <x:c r="X779" s="15" t="n">
        <x:f>IF(AND(W779=1,Q779&lt;=Settings!$B$36),1,0)</x:f>
        <x:v>0</x:v>
      </x:c>
    </x:row>
    <x:row r="780">
      <x:c r="A780">
        <x:v>7</x:v>
      </x:c>
      <x:c r="B780">
        <x:v>55</x:v>
      </x:c>
      <x:c r="C780" s="13" t="n">
        <x:f>Arrivals!F780</x:f>
        <x:v>3460.59964266592</x:v>
      </x:c>
      <x:c r="D780" s="13" t="n">
        <x:f>Arrivals!K780</x:f>
        <x:v>300</x:v>
      </x:c>
      <x:c r="E780" s="14" t="n">
        <x:f>D780*8/Settings!$B$28+Settings!$B$29</x:f>
        <x:v>24.02</x:v>
      </x:c>
      <x:c r="F780" s="14">
        <x:f t="shared" si="184"/>
        <x:v>3460.5996426659199</x:v>
      </x:c>
      <x:c r="G780" s="14">
        <x:f t="shared" si="182"/>
        <x:v>3624.02</x:v>
      </x:c>
      <x:c r="H780" s="14">
        <x:f t="shared" si="185"/>
        <x:v>3624.02</x:v>
      </x:c>
      <x:c r="I780" s="14" t="n">
        <x:f>MOD(H780-Settings!$B$32,Settings!$B$33)</x:f>
        <x:v>24.019999999999982</x:v>
      </x:c>
      <x:c r="J780" s="14" t="n">
        <x:f>IF(I780&lt;Settings!$B$30,IF(Settings!$B$30-I780&gt;=E780,H780,H780+(Settings!$B$30-I780)+Settings!$B$31),H780+(Settings!$B$33-I780))</x:f>
        <x:v>3624.02</x:v>
      </x:c>
      <x:c r="K780" s="14">
        <x:f t="shared" si="186"/>
        <x:v>3648.04</x:v>
      </x:c>
      <x:c r="L780" s="14">
        <x:f t="shared" si="187"/>
        <x:v>3648.04</x:v>
      </x:c>
      <x:c r="M780" s="14">
        <x:f t="shared" si="183"/>
        <x:v>3626.3224931937866</x:v>
      </x:c>
      <x:c r="N780" s="14">
        <x:f t="shared" si="188"/>
        <x:v>3648.04</x:v>
      </x:c>
      <x:c r="O780" s="13" t="n">
        <x:f>Arrivals!I780</x:f>
        <x:v>2.871431648966921</x:v>
      </x:c>
      <x:c r="P780" s="14">
        <x:f t="shared" si="189"/>
        <x:v>3650.9114316489668</x:v>
      </x:c>
      <x:c r="Q780" s="14">
        <x:f t="shared" si="190"/>
        <x:v>190.31178898304688</x:v>
      </x:c>
      <x:c r="R780" s="14">
        <x:f t="shared" si="191"/>
        <x:v>163.42035733408011</x:v>
      </x:c>
      <x:c r="S780" s="14">
        <x:f t="shared" si="192"/>
        <x:v>0</x:v>
      </x:c>
      <x:c r="T780" s="14">
        <x:f t="shared" si="193"/>
        <x:v>0</x:v>
      </x:c>
      <x:c r="U780" s="14">
        <x:f t="shared" si="194"/>
        <x:v>163.42035733408011</x:v>
      </x:c>
      <x:c r="V780" t="str">
        <x:f>IF(MOD(C780-Settings!$B$32,Settings!$B$33)&lt;Settings!$B$30,"Up","Down")</x:f>
        <x:v>Up</x:v>
      </x:c>
      <x:c r="W780" s="15" t="n">
        <x:f>IF(OR(E780&gt;Settings!$B$30,Q780&gt;Settings!$B$37),0,1)</x:f>
        <x:v>1</x:v>
      </x:c>
      <x:c r="X780" s="15" t="n">
        <x:f>IF(AND(W780=1,Q780&lt;=Settings!$B$36),1,0)</x:f>
        <x:v>0</x:v>
      </x:c>
    </x:row>
    <x:row r="781">
      <x:c r="A781">
        <x:v>7</x:v>
      </x:c>
      <x:c r="B781">
        <x:v>56</x:v>
      </x:c>
      <x:c r="C781" s="13" t="n">
        <x:f>Arrivals!F781</x:f>
        <x:v>3610.8141655323893</x:v>
      </x:c>
      <x:c r="D781" s="13" t="n">
        <x:f>Arrivals!K781</x:f>
        <x:v>300</x:v>
      </x:c>
      <x:c r="E781" s="14" t="n">
        <x:f>D781*8/Settings!$B$28+Settings!$B$29</x:f>
        <x:v>24.02</x:v>
      </x:c>
      <x:c r="F781" s="14">
        <x:f t="shared" si="184"/>
        <x:v>3610.8141655323893</x:v>
      </x:c>
      <x:c r="G781" s="14">
        <x:f t="shared" si="182"/>
        <x:v>3648.04</x:v>
      </x:c>
      <x:c r="H781" s="14">
        <x:f t="shared" si="185"/>
        <x:v>3648.04</x:v>
      </x:c>
      <x:c r="I781" s="14" t="n">
        <x:f>MOD(H781-Settings!$B$32,Settings!$B$33)</x:f>
        <x:v>48.039999999999964</x:v>
      </x:c>
      <x:c r="J781" s="14" t="n">
        <x:f>IF(I781&lt;Settings!$B$30,IF(Settings!$B$30-I781&gt;=E781,H781,H781+(Settings!$B$30-I781)+Settings!$B$31),H781+(Settings!$B$33-I781))</x:f>
        <x:v>3648.04</x:v>
      </x:c>
      <x:c r="K781" s="14">
        <x:f t="shared" si="186"/>
        <x:v>3672.06</x:v>
      </x:c>
      <x:c r="L781" s="14">
        <x:f t="shared" si="187"/>
        <x:v>3672.06</x:v>
      </x:c>
      <x:c r="M781" s="14">
        <x:f t="shared" si="183"/>
        <x:v>3650.9114316489668</x:v>
      </x:c>
      <x:c r="N781" s="14">
        <x:f t="shared" si="188"/>
        <x:v>3672.06</x:v>
      </x:c>
      <x:c r="O781" s="13" t="n">
        <x:f>Arrivals!I781</x:f>
        <x:v>3.7866216537130413</x:v>
      </x:c>
      <x:c r="P781" s="14">
        <x:f t="shared" si="189"/>
        <x:v>3675.8466216537131</x:v>
      </x:c>
      <x:c r="Q781" s="14">
        <x:f t="shared" si="190"/>
        <x:v>65.032456121323776</x:v>
      </x:c>
      <x:c r="R781" s="14">
        <x:f t="shared" si="191"/>
        <x:v>37.225834467610639</x:v>
      </x:c>
      <x:c r="S781" s="14">
        <x:f t="shared" si="192"/>
        <x:v>0</x:v>
      </x:c>
      <x:c r="T781" s="14">
        <x:f t="shared" si="193"/>
        <x:v>0</x:v>
      </x:c>
      <x:c r="U781" s="14">
        <x:f t="shared" si="194"/>
        <x:v>37.225834467610639</x:v>
      </x:c>
      <x:c r="V781" t="str">
        <x:f>IF(MOD(C781-Settings!$B$32,Settings!$B$33)&lt;Settings!$B$30,"Up","Down")</x:f>
        <x:v>Up</x:v>
      </x:c>
      <x:c r="W781" s="15" t="n">
        <x:f>IF(OR(E781&gt;Settings!$B$30,Q781&gt;Settings!$B$37),0,1)</x:f>
        <x:v>1</x:v>
      </x:c>
      <x:c r="X781" s="15" t="n">
        <x:f>IF(AND(W781=1,Q781&lt;=Settings!$B$36),1,0)</x:f>
        <x:v>1</x:v>
      </x:c>
    </x:row>
    <x:row r="782">
      <x:c r="A782">
        <x:v>7</x:v>
      </x:c>
      <x:c r="B782">
        <x:v>57</x:v>
      </x:c>
      <x:c r="C782" s="13" t="n">
        <x:f>Arrivals!F782</x:f>
        <x:v>3634.06215564009</x:v>
      </x:c>
      <x:c r="D782" s="13" t="n">
        <x:f>Arrivals!K782</x:f>
        <x:v>300</x:v>
      </x:c>
      <x:c r="E782" s="14" t="n">
        <x:f>D782*8/Settings!$B$28+Settings!$B$29</x:f>
        <x:v>24.02</x:v>
      </x:c>
      <x:c r="F782" s="14">
        <x:f t="shared" si="184"/>
        <x:v>3634.0621556400902</x:v>
      </x:c>
      <x:c r="G782" s="14">
        <x:f t="shared" si="182"/>
        <x:v>3672.06</x:v>
      </x:c>
      <x:c r="H782" s="14">
        <x:f t="shared" si="185"/>
        <x:v>3672.06</x:v>
      </x:c>
      <x:c r="I782" s="14" t="n">
        <x:f>MOD(H782-Settings!$B$32,Settings!$B$33)</x:f>
        <x:v>72.05999999999995</x:v>
      </x:c>
      <x:c r="J782" s="14" t="n">
        <x:f>IF(I782&lt;Settings!$B$30,IF(Settings!$B$30-I782&gt;=E782,H782,H782+(Settings!$B$30-I782)+Settings!$B$31),H782+(Settings!$B$33-I782))</x:f>
        <x:v>3672.06</x:v>
      </x:c>
      <x:c r="K782" s="14">
        <x:f t="shared" si="186"/>
        <x:v>3696.08</x:v>
      </x:c>
      <x:c r="L782" s="14">
        <x:f t="shared" si="187"/>
        <x:v>3696.08</x:v>
      </x:c>
      <x:c r="M782" s="14">
        <x:f t="shared" si="183"/>
        <x:v>3675.8466216537131</x:v>
      </x:c>
      <x:c r="N782" s="14">
        <x:f t="shared" si="188"/>
        <x:v>3696.08</x:v>
      </x:c>
      <x:c r="O782" s="13" t="n">
        <x:f>Arrivals!I782</x:f>
        <x:v>1.2454752428477394</x:v>
      </x:c>
      <x:c r="P782" s="14">
        <x:f t="shared" si="189"/>
        <x:v>3697.3254752428475</x:v>
      </x:c>
      <x:c r="Q782" s="14">
        <x:f t="shared" si="190"/>
        <x:v>63.263319602757292</x:v>
      </x:c>
      <x:c r="R782" s="14">
        <x:f t="shared" si="191"/>
        <x:v>37.997844359909777</x:v>
      </x:c>
      <x:c r="S782" s="14">
        <x:f t="shared" si="192"/>
        <x:v>0</x:v>
      </x:c>
      <x:c r="T782" s="14">
        <x:f t="shared" si="193"/>
        <x:v>0</x:v>
      </x:c>
      <x:c r="U782" s="14">
        <x:f t="shared" si="194"/>
        <x:v>37.997844359909777</x:v>
      </x:c>
      <x:c r="V782" t="str">
        <x:f>IF(MOD(C782-Settings!$B$32,Settings!$B$33)&lt;Settings!$B$30,"Up","Down")</x:f>
        <x:v>Up</x:v>
      </x:c>
      <x:c r="W782" s="15" t="n">
        <x:f>IF(OR(E782&gt;Settings!$B$30,Q782&gt;Settings!$B$37),0,1)</x:f>
        <x:v>1</x:v>
      </x:c>
      <x:c r="X782" s="15" t="n">
        <x:f>IF(AND(W782=1,Q782&lt;=Settings!$B$36),1,0)</x:f>
        <x:v>1</x:v>
      </x:c>
    </x:row>
    <x:row r="783">
      <x:c r="A783">
        <x:v>7</x:v>
      </x:c>
      <x:c r="B783">
        <x:v>58</x:v>
      </x:c>
      <x:c r="C783" s="13" t="n">
        <x:f>Arrivals!F783</x:f>
        <x:v>3743.6941486295273</x:v>
      </x:c>
      <x:c r="D783" s="13" t="n">
        <x:f>Arrivals!K783</x:f>
        <x:v>300</x:v>
      </x:c>
      <x:c r="E783" s="14" t="n">
        <x:f>D783*8/Settings!$B$28+Settings!$B$29</x:f>
        <x:v>24.02</x:v>
      </x:c>
      <x:c r="F783" s="14">
        <x:f t="shared" si="184"/>
        <x:v>3743.6941486295273</x:v>
      </x:c>
      <x:c r="G783" s="14">
        <x:f t="shared" si="182"/>
        <x:v>3696.08</x:v>
      </x:c>
      <x:c r="H783" s="14">
        <x:f t="shared" si="185"/>
        <x:v>3743.6941486295273</x:v>
      </x:c>
      <x:c r="I783" s="14" t="n">
        <x:f>MOD(H783-Settings!$B$32,Settings!$B$33)</x:f>
        <x:v>143.69414862952726</x:v>
      </x:c>
      <x:c r="J783" s="14" t="n">
        <x:f>IF(I783&lt;Settings!$B$30,IF(Settings!$B$30-I783&gt;=E783,H783,H783+(Settings!$B$30-I783)+Settings!$B$31),H783+(Settings!$B$33-I783))</x:f>
        <x:v>3743.6941486295273</x:v>
      </x:c>
      <x:c r="K783" s="14">
        <x:f t="shared" si="186"/>
        <x:v>3767.7141486295272</x:v>
      </x:c>
      <x:c r="L783" s="14">
        <x:f t="shared" si="187"/>
        <x:v>3767.7141486295272</x:v>
      </x:c>
      <x:c r="M783" s="14">
        <x:f t="shared" si="183"/>
        <x:v>3697.3254752428475</x:v>
      </x:c>
      <x:c r="N783" s="14">
        <x:f t="shared" si="188"/>
        <x:v>3767.7141486295272</x:v>
      </x:c>
      <x:c r="O783" s="13" t="n">
        <x:f>Arrivals!I783</x:f>
        <x:v>6.83376943603659</x:v>
      </x:c>
      <x:c r="P783" s="14">
        <x:f t="shared" si="189"/>
        <x:v>3774.5479180655639</x:v>
      </x:c>
      <x:c r="Q783" s="14">
        <x:f t="shared" si="190"/>
        <x:v>30.8537694360366</x:v>
      </x:c>
      <x:c r="R783" s="14">
        <x:f t="shared" si="191"/>
        <x:v>0</x:v>
      </x:c>
      <x:c r="S783" s="14">
        <x:f t="shared" si="192"/>
        <x:v>0</x:v>
      </x:c>
      <x:c r="T783" s="14">
        <x:f t="shared" si="193"/>
        <x:v>0</x:v>
      </x:c>
      <x:c r="U783" s="14">
        <x:f t="shared" si="194"/>
        <x:v>0</x:v>
      </x:c>
      <x:c r="V783" t="str">
        <x:f>IF(MOD(C783-Settings!$B$32,Settings!$B$33)&lt;Settings!$B$30,"Up","Down")</x:f>
        <x:v>Up</x:v>
      </x:c>
      <x:c r="W783" s="15" t="n">
        <x:f>IF(OR(E783&gt;Settings!$B$30,Q783&gt;Settings!$B$37),0,1)</x:f>
        <x:v>1</x:v>
      </x:c>
      <x:c r="X783" s="15" t="n">
        <x:f>IF(AND(W783=1,Q783&lt;=Settings!$B$36),1,0)</x:f>
        <x:v>1</x:v>
      </x:c>
    </x:row>
    <x:row r="784">
      <x:c r="A784">
        <x:v>7</x:v>
      </x:c>
      <x:c r="B784">
        <x:v>59</x:v>
      </x:c>
      <x:c r="C784" s="13" t="n">
        <x:f>Arrivals!F784</x:f>
        <x:v>3771.347144662055</x:v>
      </x:c>
      <x:c r="D784" s="13" t="n">
        <x:f>Arrivals!K784</x:f>
        <x:v>300</x:v>
      </x:c>
      <x:c r="E784" s="14" t="n">
        <x:f>D784*8/Settings!$B$28+Settings!$B$29</x:f>
        <x:v>24.02</x:v>
      </x:c>
      <x:c r="F784" s="14">
        <x:f t="shared" si="184"/>
        <x:v>3771.3471446620551</x:v>
      </x:c>
      <x:c r="G784" s="14">
        <x:f t="shared" si="182"/>
        <x:v>3767.7141486295272</x:v>
      </x:c>
      <x:c r="H784" s="14">
        <x:f t="shared" si="185"/>
        <x:v>3771.3471446620551</x:v>
      </x:c>
      <x:c r="I784" s="14" t="n">
        <x:f>MOD(H784-Settings!$B$32,Settings!$B$33)</x:f>
        <x:v>171.34714466205514</x:v>
      </x:c>
      <x:c r="J784" s="14" t="n">
        <x:f>IF(I784&lt;Settings!$B$30,IF(Settings!$B$30-I784&gt;=E784,H784,H784+(Settings!$B$30-I784)+Settings!$B$31),H784+(Settings!$B$33-I784))</x:f>
        <x:v>3771.347144662055</x:v>
      </x:c>
      <x:c r="K784" s="14">
        <x:f t="shared" si="186"/>
        <x:v>3795.3671446620551</x:v>
      </x:c>
      <x:c r="L784" s="14">
        <x:f t="shared" si="187"/>
        <x:v>3795.3671446620551</x:v>
      </x:c>
      <x:c r="M784" s="14">
        <x:f t="shared" si="183"/>
        <x:v>3774.5479180655639</x:v>
      </x:c>
      <x:c r="N784" s="14">
        <x:f t="shared" si="188"/>
        <x:v>3795.3671446620551</x:v>
      </x:c>
      <x:c r="O784" s="13" t="n">
        <x:f>Arrivals!I784</x:f>
        <x:v>2.3913414561688</x:v>
      </x:c>
      <x:c r="P784" s="14">
        <x:f t="shared" si="189"/>
        <x:v>3797.758486118224</x:v>
      </x:c>
      <x:c r="Q784" s="14">
        <x:f t="shared" si="190"/>
        <x:v>26.411341456168884</x:v>
      </x:c>
      <x:c r="R784" s="14">
        <x:f t="shared" si="191"/>
        <x:v>0</x:v>
      </x:c>
      <x:c r="S784" s="14">
        <x:f t="shared" si="192"/>
        <x:v>0</x:v>
      </x:c>
      <x:c r="T784" s="14">
        <x:f t="shared" si="193"/>
        <x:v>0</x:v>
      </x:c>
      <x:c r="U784" s="14">
        <x:f t="shared" si="194"/>
        <x:v>0</x:v>
      </x:c>
      <x:c r="V784" t="str">
        <x:f>IF(MOD(C784-Settings!$B$32,Settings!$B$33)&lt;Settings!$B$30,"Up","Down")</x:f>
        <x:v>Up</x:v>
      </x:c>
      <x:c r="W784" s="15" t="n">
        <x:f>IF(OR(E784&gt;Settings!$B$30,Q784&gt;Settings!$B$37),0,1)</x:f>
        <x:v>1</x:v>
      </x:c>
      <x:c r="X784" s="15" t="n">
        <x:f>IF(AND(W784=1,Q784&lt;=Settings!$B$36),1,0)</x:f>
        <x:v>1</x:v>
      </x:c>
    </x:row>
    <x:row r="785">
      <x:c r="A785">
        <x:v>7</x:v>
      </x:c>
      <x:c r="B785">
        <x:v>60</x:v>
      </x:c>
      <x:c r="C785" s="13" t="n">
        <x:f>Arrivals!F785</x:f>
        <x:v>3800.328449387547</x:v>
      </x:c>
      <x:c r="D785" s="13" t="n">
        <x:f>Arrivals!K785</x:f>
        <x:v>300</x:v>
      </x:c>
      <x:c r="E785" s="14" t="n">
        <x:f>D785*8/Settings!$B$28+Settings!$B$29</x:f>
        <x:v>24.02</x:v>
      </x:c>
      <x:c r="F785" s="14">
        <x:f t="shared" si="184"/>
        <x:v>3800.3284493875472</x:v>
      </x:c>
      <x:c r="G785" s="14">
        <x:f t="shared" si="182"/>
        <x:v>3795.3671446620551</x:v>
      </x:c>
      <x:c r="H785" s="14">
        <x:f t="shared" si="185"/>
        <x:v>3800.3284493875472</x:v>
      </x:c>
      <x:c r="I785" s="14" t="n">
        <x:f>MOD(H785-Settings!$B$32,Settings!$B$33)</x:f>
        <x:v>200.32844938754715</x:v>
      </x:c>
      <x:c r="J785" s="14" t="n">
        <x:f>IF(I785&lt;Settings!$B$30,IF(Settings!$B$30-I785&gt;=E785,H785,H785+(Settings!$B$30-I785)+Settings!$B$31),H785+(Settings!$B$33-I785))</x:f>
        <x:v>3800.328449387547</x:v>
      </x:c>
      <x:c r="K785" s="14">
        <x:f t="shared" si="186"/>
        <x:v>3824.3484493875471</x:v>
      </x:c>
      <x:c r="L785" s="14">
        <x:f t="shared" si="187"/>
        <x:v>3824.3484493875471</x:v>
      </x:c>
      <x:c r="M785" s="14">
        <x:f t="shared" si="183"/>
        <x:v>3797.758486118224</x:v>
      </x:c>
      <x:c r="N785" s="14">
        <x:f t="shared" si="188"/>
        <x:v>3824.3484493875471</x:v>
      </x:c>
      <x:c r="O785" s="13" t="n">
        <x:f>Arrivals!I785</x:f>
        <x:v>0.5795040776382896</x:v>
      </x:c>
      <x:c r="P785" s="14">
        <x:f t="shared" si="189"/>
        <x:v>3824.9279534651855</x:v>
      </x:c>
      <x:c r="Q785" s="14">
        <x:f t="shared" si="190"/>
        <x:v>24.599504077638358</x:v>
      </x:c>
      <x:c r="R785" s="14">
        <x:f t="shared" si="191"/>
        <x:v>0</x:v>
      </x:c>
      <x:c r="S785" s="14">
        <x:f t="shared" si="192"/>
        <x:v>0</x:v>
      </x:c>
      <x:c r="T785" s="14">
        <x:f t="shared" si="193"/>
        <x:v>0</x:v>
      </x:c>
      <x:c r="U785" s="14">
        <x:f t="shared" si="194"/>
        <x:v>0</x:v>
      </x:c>
      <x:c r="V785" t="str">
        <x:f>IF(MOD(C785-Settings!$B$32,Settings!$B$33)&lt;Settings!$B$30,"Up","Down")</x:f>
        <x:v>Up</x:v>
      </x:c>
      <x:c r="W785" s="15" t="n">
        <x:f>IF(OR(E785&gt;Settings!$B$30,Q785&gt;Settings!$B$37),0,1)</x:f>
        <x:v>1</x:v>
      </x:c>
      <x:c r="X785" s="15" t="n">
        <x:f>IF(AND(W785=1,Q785&lt;=Settings!$B$36),1,0)</x:f>
        <x:v>1</x:v>
      </x:c>
    </x:row>
    <x:row r="786">
      <x:c r="A786">
        <x:v>7</x:v>
      </x:c>
      <x:c r="B786">
        <x:v>61</x:v>
      </x:c>
      <x:c r="C786" s="13" t="n">
        <x:f>Arrivals!F786</x:f>
        <x:v>3840.252054348874</x:v>
      </x:c>
      <x:c r="D786" s="13" t="n">
        <x:f>Arrivals!K786</x:f>
        <x:v>300</x:v>
      </x:c>
      <x:c r="E786" s="14" t="n">
        <x:f>D786*8/Settings!$B$28+Settings!$B$29</x:f>
        <x:v>24.02</x:v>
      </x:c>
      <x:c r="F786" s="14">
        <x:f t="shared" si="184"/>
        <x:v>3840.252054348874</x:v>
      </x:c>
      <x:c r="G786" s="14">
        <x:f t="shared" si="182"/>
        <x:v>3824.3484493875471</x:v>
      </x:c>
      <x:c r="H786" s="14">
        <x:f t="shared" si="185"/>
        <x:v>3840.252054348874</x:v>
      </x:c>
      <x:c r="I786" s="14" t="n">
        <x:f>MOD(H786-Settings!$B$32,Settings!$B$33)</x:f>
        <x:v>240.25205434887403</x:v>
      </x:c>
      <x:c r="J786" s="14" t="n">
        <x:f>IF(I786&lt;Settings!$B$30,IF(Settings!$B$30-I786&gt;=E786,H786,H786+(Settings!$B$30-I786)+Settings!$B$31),H786+(Settings!$B$33-I786))</x:f>
        <x:v>3840.252054348874</x:v>
      </x:c>
      <x:c r="K786" s="14">
        <x:f t="shared" si="186"/>
        <x:v>3864.272054348874</x:v>
      </x:c>
      <x:c r="L786" s="14">
        <x:f t="shared" si="187"/>
        <x:v>3864.272054348874</x:v>
      </x:c>
      <x:c r="M786" s="14">
        <x:f t="shared" si="183"/>
        <x:v>3824.9279534651855</x:v>
      </x:c>
      <x:c r="N786" s="14">
        <x:f t="shared" si="188"/>
        <x:v>3864.272054348874</x:v>
      </x:c>
      <x:c r="O786" s="13" t="n">
        <x:f>Arrivals!I786</x:f>
        <x:v>5.83933049255333</x:v>
      </x:c>
      <x:c r="P786" s="14">
        <x:f t="shared" si="189"/>
        <x:v>3870.1113848414275</x:v>
      </x:c>
      <x:c r="Q786" s="14">
        <x:f t="shared" si="190"/>
        <x:v>29.859330492553454</x:v>
      </x:c>
      <x:c r="R786" s="14">
        <x:f t="shared" si="191"/>
        <x:v>0</x:v>
      </x:c>
      <x:c r="S786" s="14">
        <x:f t="shared" si="192"/>
        <x:v>0</x:v>
      </x:c>
      <x:c r="T786" s="14">
        <x:f t="shared" si="193"/>
        <x:v>0</x:v>
      </x:c>
      <x:c r="U786" s="14">
        <x:f t="shared" si="194"/>
        <x:v>0</x:v>
      </x:c>
      <x:c r="V786" t="str">
        <x:f>IF(MOD(C786-Settings!$B$32,Settings!$B$33)&lt;Settings!$B$30,"Up","Down")</x:f>
        <x:v>Up</x:v>
      </x:c>
      <x:c r="W786" s="15" t="n">
        <x:f>IF(OR(E786&gt;Settings!$B$30,Q786&gt;Settings!$B$37),0,1)</x:f>
        <x:v>1</x:v>
      </x:c>
      <x:c r="X786" s="15" t="n">
        <x:f>IF(AND(W786=1,Q786&lt;=Settings!$B$36),1,0)</x:f>
        <x:v>1</x:v>
      </x:c>
    </x:row>
    <x:row r="787">
      <x:c r="A787">
        <x:v>7</x:v>
      </x:c>
      <x:c r="B787">
        <x:v>62</x:v>
      </x:c>
      <x:c r="C787" s="13" t="n">
        <x:f>Arrivals!F787</x:f>
        <x:v>3840.528761982363</x:v>
      </x:c>
      <x:c r="D787" s="13" t="n">
        <x:f>Arrivals!K787</x:f>
        <x:v>300</x:v>
      </x:c>
      <x:c r="E787" s="14" t="n">
        <x:f>D787*8/Settings!$B$28+Settings!$B$29</x:f>
        <x:v>24.02</x:v>
      </x:c>
      <x:c r="F787" s="14">
        <x:f t="shared" si="184"/>
        <x:v>3840.528761982363</x:v>
      </x:c>
      <x:c r="G787" s="14">
        <x:f t="shared" si="182"/>
        <x:v>3864.272054348874</x:v>
      </x:c>
      <x:c r="H787" s="14">
        <x:f t="shared" si="185"/>
        <x:v>3864.272054348874</x:v>
      </x:c>
      <x:c r="I787" s="14" t="n">
        <x:f>MOD(H787-Settings!$B$32,Settings!$B$33)</x:f>
        <x:v>264.272054348874</x:v>
      </x:c>
      <x:c r="J787" s="14" t="n">
        <x:f>IF(I787&lt;Settings!$B$30,IF(Settings!$B$30-I787&gt;=E787,H787,H787+(Settings!$B$30-I787)+Settings!$B$31),H787+(Settings!$B$33-I787))</x:f>
        <x:v>3864.272054348874</x:v>
      </x:c>
      <x:c r="K787" s="14">
        <x:f t="shared" si="186"/>
        <x:v>3888.292054348874</x:v>
      </x:c>
      <x:c r="L787" s="14">
        <x:f t="shared" si="187"/>
        <x:v>3888.292054348874</x:v>
      </x:c>
      <x:c r="M787" s="14">
        <x:f t="shared" si="183"/>
        <x:v>3870.1113848414275</x:v>
      </x:c>
      <x:c r="N787" s="14">
        <x:f t="shared" si="188"/>
        <x:v>3888.292054348874</x:v>
      </x:c>
      <x:c r="O787" s="13" t="n">
        <x:f>Arrivals!I787</x:f>
        <x:v>0.6574773791202869</x:v>
      </x:c>
      <x:c r="P787" s="14">
        <x:f t="shared" si="189"/>
        <x:v>3888.9495317279943</x:v>
      </x:c>
      <x:c r="Q787" s="14">
        <x:f t="shared" si="190"/>
        <x:v>48.420769745631333</x:v>
      </x:c>
      <x:c r="R787" s="14">
        <x:f t="shared" si="191"/>
        <x:v>23.743292366511014</x:v>
      </x:c>
      <x:c r="S787" s="14">
        <x:f t="shared" si="192"/>
        <x:v>0</x:v>
      </x:c>
      <x:c r="T787" s="14">
        <x:f t="shared" si="193"/>
        <x:v>0</x:v>
      </x:c>
      <x:c r="U787" s="14">
        <x:f t="shared" si="194"/>
        <x:v>23.743292366511014</x:v>
      </x:c>
      <x:c r="V787" t="str">
        <x:f>IF(MOD(C787-Settings!$B$32,Settings!$B$33)&lt;Settings!$B$30,"Up","Down")</x:f>
        <x:v>Up</x:v>
      </x:c>
      <x:c r="W787" s="15" t="n">
        <x:f>IF(OR(E787&gt;Settings!$B$30,Q787&gt;Settings!$B$37),0,1)</x:f>
        <x:v>1</x:v>
      </x:c>
      <x:c r="X787" s="15" t="n">
        <x:f>IF(AND(W787=1,Q787&lt;=Settings!$B$36),1,0)</x:f>
        <x:v>1</x:v>
      </x:c>
    </x:row>
    <x:row r="788">
      <x:c r="A788">
        <x:v>7</x:v>
      </x:c>
      <x:c r="B788">
        <x:v>63</x:v>
      </x:c>
      <x:c r="C788" s="13" t="n">
        <x:f>Arrivals!F788</x:f>
        <x:v>3864.733495039129</x:v>
      </x:c>
      <x:c r="D788" s="13" t="n">
        <x:f>Arrivals!K788</x:f>
        <x:v>300</x:v>
      </x:c>
      <x:c r="E788" s="14" t="n">
        <x:f>D788*8/Settings!$B$28+Settings!$B$29</x:f>
        <x:v>24.02</x:v>
      </x:c>
      <x:c r="F788" s="14">
        <x:f t="shared" si="184"/>
        <x:v>3864.7334950391291</x:v>
      </x:c>
      <x:c r="G788" s="14">
        <x:f t="shared" si="182"/>
        <x:v>3888.292054348874</x:v>
      </x:c>
      <x:c r="H788" s="14">
        <x:f t="shared" si="185"/>
        <x:v>3888.292054348874</x:v>
      </x:c>
      <x:c r="I788" s="14" t="n">
        <x:f>MOD(H788-Settings!$B$32,Settings!$B$33)</x:f>
        <x:v>288.292054348874</x:v>
      </x:c>
      <x:c r="J788" s="14" t="n">
        <x:f>IF(I788&lt;Settings!$B$30,IF(Settings!$B$30-I788&gt;=E788,H788,H788+(Settings!$B$30-I788)+Settings!$B$31),H788+(Settings!$B$33-I788))</x:f>
        <x:v>3888.292054348874</x:v>
      </x:c>
      <x:c r="K788" s="14">
        <x:f t="shared" si="186"/>
        <x:v>3912.312054348874</x:v>
      </x:c>
      <x:c r="L788" s="14">
        <x:f t="shared" si="187"/>
        <x:v>3912.312054348874</x:v>
      </x:c>
      <x:c r="M788" s="14">
        <x:f t="shared" si="183"/>
        <x:v>3888.9495317279943</x:v>
      </x:c>
      <x:c r="N788" s="14">
        <x:f t="shared" si="188"/>
        <x:v>3912.312054348874</x:v>
      </x:c>
      <x:c r="O788" s="13" t="n">
        <x:f>Arrivals!I788</x:f>
        <x:v>2.4684312352631865</x:v>
      </x:c>
      <x:c r="P788" s="14">
        <x:f t="shared" si="189"/>
        <x:v>3914.7804855841373</x:v>
      </x:c>
      <x:c r="Q788" s="14">
        <x:f t="shared" si="190"/>
        <x:v>50.046990545008157</x:v>
      </x:c>
      <x:c r="R788" s="14">
        <x:f t="shared" si="191"/>
        <x:v>23.558559309744851</x:v>
      </x:c>
      <x:c r="S788" s="14">
        <x:f t="shared" si="192"/>
        <x:v>0</x:v>
      </x:c>
      <x:c r="T788" s="14">
        <x:f t="shared" si="193"/>
        <x:v>0</x:v>
      </x:c>
      <x:c r="U788" s="14">
        <x:f t="shared" si="194"/>
        <x:v>23.558559309744851</x:v>
      </x:c>
      <x:c r="V788" t="str">
        <x:f>IF(MOD(C788-Settings!$B$32,Settings!$B$33)&lt;Settings!$B$30,"Up","Down")</x:f>
        <x:v>Up</x:v>
      </x:c>
      <x:c r="W788" s="15" t="n">
        <x:f>IF(OR(E788&gt;Settings!$B$30,Q788&gt;Settings!$B$37),0,1)</x:f>
        <x:v>1</x:v>
      </x:c>
      <x:c r="X788" s="15" t="n">
        <x:f>IF(AND(W788=1,Q788&lt;=Settings!$B$36),1,0)</x:f>
        <x:v>1</x:v>
      </x:c>
    </x:row>
    <x:row r="789">
      <x:c r="A789">
        <x:v>7</x:v>
      </x:c>
      <x:c r="B789">
        <x:v>64</x:v>
      </x:c>
      <x:c r="C789" s="13" t="n">
        <x:f>Arrivals!F789</x:f>
        <x:v>3886.8022610139255</x:v>
      </x:c>
      <x:c r="D789" s="13" t="n">
        <x:f>Arrivals!K789</x:f>
        <x:v>300</x:v>
      </x:c>
      <x:c r="E789" s="14" t="n">
        <x:f>D789*8/Settings!$B$28+Settings!$B$29</x:f>
        <x:v>24.02</x:v>
      </x:c>
      <x:c r="F789" s="14">
        <x:f t="shared" si="184"/>
        <x:v>3886.8022610139255</x:v>
      </x:c>
      <x:c r="G789" s="14">
        <x:f t="shared" si="182"/>
        <x:v>3912.312054348874</x:v>
      </x:c>
      <x:c r="H789" s="14">
        <x:f t="shared" si="185"/>
        <x:v>3912.312054348874</x:v>
      </x:c>
      <x:c r="I789" s="14" t="n">
        <x:f>MOD(H789-Settings!$B$32,Settings!$B$33)</x:f>
        <x:v>312.31205434887397</x:v>
      </x:c>
      <x:c r="J789" s="14" t="n">
        <x:f>IF(I789&lt;Settings!$B$30,IF(Settings!$B$30-I789&gt;=E789,H789,H789+(Settings!$B$30-I789)+Settings!$B$31),H789+(Settings!$B$33-I789))</x:f>
        <x:v>3912.312054348874</x:v>
      </x:c>
      <x:c r="K789" s="14">
        <x:f t="shared" si="186"/>
        <x:v>3936.332054348874</x:v>
      </x:c>
      <x:c r="L789" s="14">
        <x:f t="shared" si="187"/>
        <x:v>3936.332054348874</x:v>
      </x:c>
      <x:c r="M789" s="14">
        <x:f t="shared" si="183"/>
        <x:v>3914.7804855841373</x:v>
      </x:c>
      <x:c r="N789" s="14">
        <x:f t="shared" si="188"/>
        <x:v>3936.332054348874</x:v>
      </x:c>
      <x:c r="O789" s="13" t="n">
        <x:f>Arrivals!I789</x:f>
        <x:v>3.4796806050557936</x:v>
      </x:c>
      <x:c r="P789" s="14">
        <x:f t="shared" si="189"/>
        <x:v>3939.8117349539298</x:v>
      </x:c>
      <x:c r="Q789" s="14">
        <x:f t="shared" si="190"/>
        <x:v>53.009473940004227</x:v>
      </x:c>
      <x:c r="R789" s="14">
        <x:f t="shared" si="191"/>
        <x:v>25.509793334948426</x:v>
      </x:c>
      <x:c r="S789" s="14">
        <x:f t="shared" si="192"/>
        <x:v>0</x:v>
      </x:c>
      <x:c r="T789" s="14">
        <x:f t="shared" si="193"/>
        <x:v>0</x:v>
      </x:c>
      <x:c r="U789" s="14">
        <x:f t="shared" si="194"/>
        <x:v>25.509793334948426</x:v>
      </x:c>
      <x:c r="V789" t="str">
        <x:f>IF(MOD(C789-Settings!$B$32,Settings!$B$33)&lt;Settings!$B$30,"Up","Down")</x:f>
        <x:v>Up</x:v>
      </x:c>
      <x:c r="W789" s="15" t="n">
        <x:f>IF(OR(E789&gt;Settings!$B$30,Q789&gt;Settings!$B$37),0,1)</x:f>
        <x:v>1</x:v>
      </x:c>
      <x:c r="X789" s="15" t="n">
        <x:f>IF(AND(W789=1,Q789&lt;=Settings!$B$36),1,0)</x:f>
        <x:v>1</x:v>
      </x:c>
    </x:row>
    <x:row r="790">
      <x:c r="A790">
        <x:v>7</x:v>
      </x:c>
      <x:c r="B790">
        <x:v>65</x:v>
      </x:c>
      <x:c r="C790" s="13" t="n">
        <x:f>Arrivals!F790</x:f>
        <x:v>3918.291954623812</x:v>
      </x:c>
      <x:c r="D790" s="13" t="n">
        <x:f>Arrivals!K790</x:f>
        <x:v>300</x:v>
      </x:c>
      <x:c r="E790" s="14" t="n">
        <x:f>D790*8/Settings!$B$28+Settings!$B$29</x:f>
        <x:v>24.02</x:v>
      </x:c>
      <x:c r="F790" s="14">
        <x:f t="shared" si="184"/>
        <x:v>3918.2919546238122</x:v>
      </x:c>
      <x:c r="G790" s="14">
        <x:f t="shared" si="182"/>
        <x:v>3936.332054348874</x:v>
      </x:c>
      <x:c r="H790" s="14">
        <x:f t="shared" si="185"/>
        <x:v>3936.332054348874</x:v>
      </x:c>
      <x:c r="I790" s="14" t="n">
        <x:f>MOD(H790-Settings!$B$32,Settings!$B$33)</x:f>
        <x:v>336.33205434887395</x:v>
      </x:c>
      <x:c r="J790" s="14" t="n">
        <x:f>IF(I790&lt;Settings!$B$30,IF(Settings!$B$30-I790&gt;=E790,H790,H790+(Settings!$B$30-I790)+Settings!$B$31),H790+(Settings!$B$33-I790))</x:f>
        <x:v>3936.332054348874</x:v>
      </x:c>
      <x:c r="K790" s="14">
        <x:f t="shared" si="186"/>
        <x:v>3960.3520543488739</x:v>
      </x:c>
      <x:c r="L790" s="14">
        <x:f t="shared" si="187"/>
        <x:v>3960.3520543488739</x:v>
      </x:c>
      <x:c r="M790" s="14">
        <x:f t="shared" si="183"/>
        <x:v>3939.8117349539298</x:v>
      </x:c>
      <x:c r="N790" s="14">
        <x:f t="shared" si="188"/>
        <x:v>3960.3520543488739</x:v>
      </x:c>
      <x:c r="O790" s="13" t="n">
        <x:f>Arrivals!I790</x:f>
        <x:v>0.5070128651330315</x:v>
      </x:c>
      <x:c r="P790" s="14">
        <x:f t="shared" si="189"/>
        <x:v>3960.8590672140072</x:v>
      </x:c>
      <x:c r="Q790" s="14">
        <x:f t="shared" si="190"/>
        <x:v>42.567112590194938</x:v>
      </x:c>
      <x:c r="R790" s="14">
        <x:f t="shared" si="191"/>
        <x:v>18.040099725061737</x:v>
      </x:c>
      <x:c r="S790" s="14">
        <x:f t="shared" si="192"/>
        <x:v>0</x:v>
      </x:c>
      <x:c r="T790" s="14">
        <x:f t="shared" si="193"/>
        <x:v>0</x:v>
      </x:c>
      <x:c r="U790" s="14">
        <x:f t="shared" si="194"/>
        <x:v>18.040099725061737</x:v>
      </x:c>
      <x:c r="V790" t="str">
        <x:f>IF(MOD(C790-Settings!$B$32,Settings!$B$33)&lt;Settings!$B$30,"Up","Down")</x:f>
        <x:v>Up</x:v>
      </x:c>
      <x:c r="W790" s="15" t="n">
        <x:f>IF(OR(E790&gt;Settings!$B$30,Q790&gt;Settings!$B$37),0,1)</x:f>
        <x:v>1</x:v>
      </x:c>
      <x:c r="X790" s="15" t="n">
        <x:f>IF(AND(W790=1,Q790&lt;=Settings!$B$36),1,0)</x:f>
        <x:v>1</x:v>
      </x:c>
    </x:row>
    <x:row r="791">
      <x:c r="A791">
        <x:v>7</x:v>
      </x:c>
      <x:c r="B791">
        <x:v>66</x:v>
      </x:c>
      <x:c r="C791" s="13" t="n">
        <x:f>Arrivals!F791</x:f>
        <x:v>3919.5671505431037</x:v>
      </x:c>
      <x:c r="D791" s="13" t="n">
        <x:f>Arrivals!K791</x:f>
        <x:v>300</x:v>
      </x:c>
      <x:c r="E791" s="14" t="n">
        <x:f>D791*8/Settings!$B$28+Settings!$B$29</x:f>
        <x:v>24.02</x:v>
      </x:c>
      <x:c r="F791" s="14">
        <x:f t="shared" si="184"/>
        <x:v>3919.5671505431037</x:v>
      </x:c>
      <x:c r="G791" s="14" t="n">
        <x:f t="shared" ref="G791:G822" si="195">K790</x:f>
        <x:v>3960.352054348874</x:v>
      </x:c>
      <x:c r="H791" s="14">
        <x:f t="shared" si="185"/>
        <x:v>3960.3520543488739</x:v>
      </x:c>
      <x:c r="I791" s="14" t="n">
        <x:f>MOD(H791-Settings!$B$32,Settings!$B$33)</x:f>
        <x:v>360.35205434887393</x:v>
      </x:c>
      <x:c r="J791" s="14" t="n">
        <x:f>IF(I791&lt;Settings!$B$30,IF(Settings!$B$30-I791&gt;=E791,H791,H791+(Settings!$B$30-I791)+Settings!$B$31),H791+(Settings!$B$33-I791))</x:f>
        <x:v>3960.352054348874</x:v>
      </x:c>
      <x:c r="K791" s="14">
        <x:f t="shared" si="186"/>
        <x:v>3984.3720543488739</x:v>
      </x:c>
      <x:c r="L791" s="14">
        <x:f t="shared" si="187"/>
        <x:v>3984.3720543488739</x:v>
      </x:c>
      <x:c r="M791" s="14" t="n">
        <x:f t="shared" ref="M791:M822" si="196">P790</x:f>
        <x:v>3960.859067214007</x:v>
      </x:c>
      <x:c r="N791" s="14">
        <x:f t="shared" si="188"/>
        <x:v>3984.3720543488739</x:v>
      </x:c>
      <x:c r="O791" s="13" t="n">
        <x:f>Arrivals!I791</x:f>
        <x:v>7.74344782567799</x:v>
      </x:c>
      <x:c r="P791" s="14">
        <x:f t="shared" si="189"/>
        <x:v>3992.1155021745517</x:v>
      </x:c>
      <x:c r="Q791" s="14">
        <x:f t="shared" si="190"/>
        <x:v>72.548351631447986</x:v>
      </x:c>
      <x:c r="R791" s="14">
        <x:f t="shared" si="191"/>
        <x:v>40.784903805770227</x:v>
      </x:c>
      <x:c r="S791" s="14">
        <x:f t="shared" si="192"/>
        <x:v>0</x:v>
      </x:c>
      <x:c r="T791" s="14">
        <x:f t="shared" si="193"/>
        <x:v>0</x:v>
      </x:c>
      <x:c r="U791" s="14">
        <x:f t="shared" si="194"/>
        <x:v>40.784903805770227</x:v>
      </x:c>
      <x:c r="V791" t="str">
        <x:f>IF(MOD(C791-Settings!$B$32,Settings!$B$33)&lt;Settings!$B$30,"Up","Down")</x:f>
        <x:v>Up</x:v>
      </x:c>
      <x:c r="W791" s="15" t="n">
        <x:f>IF(OR(E791&gt;Settings!$B$30,Q791&gt;Settings!$B$37),0,1)</x:f>
        <x:v>1</x:v>
      </x:c>
      <x:c r="X791" s="15" t="n">
        <x:f>IF(AND(W791=1,Q791&lt;=Settings!$B$36),1,0)</x:f>
        <x:v>1</x:v>
      </x:c>
    </x:row>
    <x:row r="792">
      <x:c r="A792">
        <x:v>7</x:v>
      </x:c>
      <x:c r="B792">
        <x:v>67</x:v>
      </x:c>
      <x:c r="C792" s="13" t="n">
        <x:f>Arrivals!F792</x:f>
        <x:v>3953.7706743246354</x:v>
      </x:c>
      <x:c r="D792" s="13" t="n">
        <x:f>Arrivals!K792</x:f>
        <x:v>300</x:v>
      </x:c>
      <x:c r="E792" s="14" t="n">
        <x:f>D792*8/Settings!$B$28+Settings!$B$29</x:f>
        <x:v>24.02</x:v>
      </x:c>
      <x:c r="F792" s="14">
        <x:f t="shared" si="184"/>
        <x:v>3953.7706743246354</x:v>
      </x:c>
      <x:c r="G792" s="14">
        <x:f t="shared" si="195"/>
        <x:v>3984.3720543488739</x:v>
      </x:c>
      <x:c r="H792" s="14">
        <x:f t="shared" si="185"/>
        <x:v>3984.3720543488739</x:v>
      </x:c>
      <x:c r="I792" s="14" t="n">
        <x:f>MOD(H792-Settings!$B$32,Settings!$B$33)</x:f>
        <x:v>384.3720543488739</x:v>
      </x:c>
      <x:c r="J792" s="14" t="n">
        <x:f>IF(I792&lt;Settings!$B$30,IF(Settings!$B$30-I792&gt;=E792,H792,H792+(Settings!$B$30-I792)+Settings!$B$31),H792+(Settings!$B$33-I792))</x:f>
        <x:v>3984.372054348874</x:v>
      </x:c>
      <x:c r="K792" s="14">
        <x:f t="shared" si="186"/>
        <x:v>4008.3920543488739</x:v>
      </x:c>
      <x:c r="L792" s="14">
        <x:f t="shared" si="187"/>
        <x:v>4008.3920543488739</x:v>
      </x:c>
      <x:c r="M792" s="14">
        <x:f t="shared" si="196"/>
        <x:v>3992.1155021745517</x:v>
      </x:c>
      <x:c r="N792" s="14">
        <x:f t="shared" si="188"/>
        <x:v>4008.3920543488739</x:v>
      </x:c>
      <x:c r="O792" s="13" t="n">
        <x:f>Arrivals!I792</x:f>
        <x:v>5.588169029684352</x:v>
      </x:c>
      <x:c r="P792" s="14">
        <x:f t="shared" si="189"/>
        <x:v>4013.9802233785581</x:v>
      </x:c>
      <x:c r="Q792" s="14">
        <x:f t="shared" si="190"/>
        <x:v>60.209549053922728</x:v>
      </x:c>
      <x:c r="R792" s="14">
        <x:f t="shared" si="191"/>
        <x:v>30.601380024238551</x:v>
      </x:c>
      <x:c r="S792" s="14">
        <x:f t="shared" si="192"/>
        <x:v>0</x:v>
      </x:c>
      <x:c r="T792" s="14">
        <x:f t="shared" si="193"/>
        <x:v>0</x:v>
      </x:c>
      <x:c r="U792" s="14">
        <x:f t="shared" si="194"/>
        <x:v>30.601380024238551</x:v>
      </x:c>
      <x:c r="V792" t="str">
        <x:f>IF(MOD(C792-Settings!$B$32,Settings!$B$33)&lt;Settings!$B$30,"Up","Down")</x:f>
        <x:v>Up</x:v>
      </x:c>
      <x:c r="W792" s="15" t="n">
        <x:f>IF(OR(E792&gt;Settings!$B$30,Q792&gt;Settings!$B$37),0,1)</x:f>
        <x:v>1</x:v>
      </x:c>
      <x:c r="X792" s="15" t="n">
        <x:f>IF(AND(W792=1,Q792&lt;=Settings!$B$36),1,0)</x:f>
        <x:v>1</x:v>
      </x:c>
    </x:row>
    <x:row r="793">
      <x:c r="A793">
        <x:v>7</x:v>
      </x:c>
      <x:c r="B793">
        <x:v>68</x:v>
      </x:c>
      <x:c r="C793" s="13" t="n">
        <x:f>Arrivals!F793</x:f>
        <x:v>4042.5143566785227</x:v>
      </x:c>
      <x:c r="D793" s="13" t="n">
        <x:f>Arrivals!K793</x:f>
        <x:v>300</x:v>
      </x:c>
      <x:c r="E793" s="14" t="n">
        <x:f>D793*8/Settings!$B$28+Settings!$B$29</x:f>
        <x:v>24.02</x:v>
      </x:c>
      <x:c r="F793" s="14">
        <x:f t="shared" si="184"/>
        <x:v>4042.5143566785227</x:v>
      </x:c>
      <x:c r="G793" s="14">
        <x:f t="shared" si="195"/>
        <x:v>4008.3920543488739</x:v>
      </x:c>
      <x:c r="H793" s="14">
        <x:f t="shared" si="185"/>
        <x:v>4042.5143566785227</x:v>
      </x:c>
      <x:c r="I793" s="14" t="n">
        <x:f>MOD(H793-Settings!$B$32,Settings!$B$33)</x:f>
        <x:v>442.51435667852274</x:v>
      </x:c>
      <x:c r="J793" s="14" t="n">
        <x:f>IF(I793&lt;Settings!$B$30,IF(Settings!$B$30-I793&gt;=E793,H793,H793+(Settings!$B$30-I793)+Settings!$B$31),H793+(Settings!$B$33-I793))</x:f>
        <x:v>4042.5143566785227</x:v>
      </x:c>
      <x:c r="K793" s="14">
        <x:f t="shared" si="186"/>
        <x:v>4066.5343566785227</x:v>
      </x:c>
      <x:c r="L793" s="14">
        <x:f t="shared" si="187"/>
        <x:v>4066.5343566785227</x:v>
      </x:c>
      <x:c r="M793" s="14">
        <x:f t="shared" si="196"/>
        <x:v>4013.9802233785581</x:v>
      </x:c>
      <x:c r="N793" s="14">
        <x:f t="shared" si="188"/>
        <x:v>4066.5343566785227</x:v>
      </x:c>
      <x:c r="O793" s="13" t="n">
        <x:f>Arrivals!I793</x:f>
        <x:v>0.7364272710729658</x:v>
      </x:c>
      <x:c r="P793" s="14">
        <x:f t="shared" si="189"/>
        <x:v>4067.2707839495956</x:v>
      </x:c>
      <x:c r="Q793" s="14">
        <x:f t="shared" si="190"/>
        <x:v>24.75642727107288</x:v>
      </x:c>
      <x:c r="R793" s="14">
        <x:f t="shared" si="191"/>
        <x:v>0</x:v>
      </x:c>
      <x:c r="S793" s="14">
        <x:f t="shared" si="192"/>
        <x:v>0</x:v>
      </x:c>
      <x:c r="T793" s="14">
        <x:f t="shared" si="193"/>
        <x:v>0</x:v>
      </x:c>
      <x:c r="U793" s="14">
        <x:f t="shared" si="194"/>
        <x:v>0</x:v>
      </x:c>
      <x:c r="V793" t="str">
        <x:f>IF(MOD(C793-Settings!$B$32,Settings!$B$33)&lt;Settings!$B$30,"Up","Down")</x:f>
        <x:v>Up</x:v>
      </x:c>
      <x:c r="W793" s="15" t="n">
        <x:f>IF(OR(E793&gt;Settings!$B$30,Q793&gt;Settings!$B$37),0,1)</x:f>
        <x:v>1</x:v>
      </x:c>
      <x:c r="X793" s="15" t="n">
        <x:f>IF(AND(W793=1,Q793&lt;=Settings!$B$36),1,0)</x:f>
        <x:v>1</x:v>
      </x:c>
    </x:row>
    <x:row r="794">
      <x:c r="A794">
        <x:v>7</x:v>
      </x:c>
      <x:c r="B794">
        <x:v>69</x:v>
      </x:c>
      <x:c r="C794" s="13" t="n">
        <x:f>Arrivals!F794</x:f>
        <x:v>4084.173371747028</x:v>
      </x:c>
      <x:c r="D794" s="13" t="n">
        <x:f>Arrivals!K794</x:f>
        <x:v>300</x:v>
      </x:c>
      <x:c r="E794" s="14" t="n">
        <x:f>D794*8/Settings!$B$28+Settings!$B$29</x:f>
        <x:v>24.02</x:v>
      </x:c>
      <x:c r="F794" s="14">
        <x:f t="shared" si="184"/>
        <x:v>4084.1733717470279</x:v>
      </x:c>
      <x:c r="G794" s="14">
        <x:f t="shared" si="195"/>
        <x:v>4066.5343566785227</x:v>
      </x:c>
      <x:c r="H794" s="14">
        <x:f t="shared" si="185"/>
        <x:v>4084.1733717470279</x:v>
      </x:c>
      <x:c r="I794" s="14" t="n">
        <x:f>MOD(H794-Settings!$B$32,Settings!$B$33)</x:f>
        <x:v>484.1733717470279</x:v>
      </x:c>
      <x:c r="J794" s="14" t="n">
        <x:f>IF(I794&lt;Settings!$B$30,IF(Settings!$B$30-I794&gt;=E794,H794,H794+(Settings!$B$30-I794)+Settings!$B$31),H794+(Settings!$B$33-I794))</x:f>
        <x:v>4084.173371747028</x:v>
      </x:c>
      <x:c r="K794" s="14">
        <x:f t="shared" si="186"/>
        <x:v>4108.1933717470283</x:v>
      </x:c>
      <x:c r="L794" s="14">
        <x:f t="shared" si="187"/>
        <x:v>4108.1933717470283</x:v>
      </x:c>
      <x:c r="M794" s="14">
        <x:f t="shared" si="196"/>
        <x:v>4067.2707839495956</x:v>
      </x:c>
      <x:c r="N794" s="14">
        <x:f t="shared" si="188"/>
        <x:v>4108.1933717470283</x:v>
      </x:c>
      <x:c r="O794" s="13" t="n">
        <x:f>Arrivals!I794</x:f>
        <x:v>0.6426858989118301</x:v>
      </x:c>
      <x:c r="P794" s="14">
        <x:f t="shared" si="189"/>
        <x:v>4108.8360576459399</x:v>
      </x:c>
      <x:c r="Q794" s="14">
        <x:f t="shared" si="190"/>
        <x:v>24.662685898912059</x:v>
      </x:c>
      <x:c r="R794" s="14">
        <x:f t="shared" si="191"/>
        <x:v>0</x:v>
      </x:c>
      <x:c r="S794" s="14">
        <x:f t="shared" si="192"/>
        <x:v>0</x:v>
      </x:c>
      <x:c r="T794" s="14">
        <x:f t="shared" si="193"/>
        <x:v>0</x:v>
      </x:c>
      <x:c r="U794" s="14">
        <x:f t="shared" si="194"/>
        <x:v>0</x:v>
      </x:c>
      <x:c r="V794" t="str">
        <x:f>IF(MOD(C794-Settings!$B$32,Settings!$B$33)&lt;Settings!$B$30,"Up","Down")</x:f>
        <x:v>Up</x:v>
      </x:c>
      <x:c r="W794" s="15" t="n">
        <x:f>IF(OR(E794&gt;Settings!$B$30,Q794&gt;Settings!$B$37),0,1)</x:f>
        <x:v>1</x:v>
      </x:c>
      <x:c r="X794" s="15" t="n">
        <x:f>IF(AND(W794=1,Q794&lt;=Settings!$B$36),1,0)</x:f>
        <x:v>1</x:v>
      </x:c>
    </x:row>
    <x:row r="795">
      <x:c r="A795">
        <x:v>7</x:v>
      </x:c>
      <x:c r="B795">
        <x:v>70</x:v>
      </x:c>
      <x:c r="C795" s="13" t="n">
        <x:f>Arrivals!F795</x:f>
        <x:v>4107.679532678662</x:v>
      </x:c>
      <x:c r="D795" s="13" t="n">
        <x:f>Arrivals!K795</x:f>
        <x:v>300</x:v>
      </x:c>
      <x:c r="E795" s="14" t="n">
        <x:f>D795*8/Settings!$B$28+Settings!$B$29</x:f>
        <x:v>24.02</x:v>
      </x:c>
      <x:c r="F795" s="14">
        <x:f t="shared" si="184"/>
        <x:v>4107.6795326786623</x:v>
      </x:c>
      <x:c r="G795" s="14">
        <x:f t="shared" si="195"/>
        <x:v>4108.1933717470283</x:v>
      </x:c>
      <x:c r="H795" s="14">
        <x:f t="shared" si="185"/>
        <x:v>4108.1933717470283</x:v>
      </x:c>
      <x:c r="I795" s="14" t="n">
        <x:f>MOD(H795-Settings!$B$32,Settings!$B$33)</x:f>
        <x:v>508.1933717470283</x:v>
      </x:c>
      <x:c r="J795" s="14" t="n">
        <x:f>IF(I795&lt;Settings!$B$30,IF(Settings!$B$30-I795&gt;=E795,H795,H795+(Settings!$B$30-I795)+Settings!$B$31),H795+(Settings!$B$33-I795))</x:f>
        <x:v>4108.193371747028</x:v>
      </x:c>
      <x:c r="K795" s="14">
        <x:f t="shared" si="186"/>
        <x:v>4132.2133717470288</x:v>
      </x:c>
      <x:c r="L795" s="14">
        <x:f t="shared" si="187"/>
        <x:v>4132.2133717470288</x:v>
      </x:c>
      <x:c r="M795" s="14">
        <x:f t="shared" si="196"/>
        <x:v>4108.8360576459399</x:v>
      </x:c>
      <x:c r="N795" s="14">
        <x:f t="shared" si="188"/>
        <x:v>4132.2133717470288</x:v>
      </x:c>
      <x:c r="O795" s="13" t="n">
        <x:f>Arrivals!I795</x:f>
        <x:v>4.00912579759947</x:v>
      </x:c>
      <x:c r="P795" s="14">
        <x:f t="shared" si="189"/>
        <x:v>4136.2224975446279</x:v>
      </x:c>
      <x:c r="Q795" s="14">
        <x:f t="shared" si="190"/>
        <x:v>28.542964865965587</x:v>
      </x:c>
      <x:c r="R795" s="14">
        <x:f t="shared" si="191"/>
        <x:v>0.51383906836599635</x:v>
      </x:c>
      <x:c r="S795" s="14">
        <x:f t="shared" si="192"/>
        <x:v>0</x:v>
      </x:c>
      <x:c r="T795" s="14">
        <x:f t="shared" si="193"/>
        <x:v>0</x:v>
      </x:c>
      <x:c r="U795" s="14">
        <x:f t="shared" si="194"/>
        <x:v>0.51383906836599635</x:v>
      </x:c>
      <x:c r="V795" t="str">
        <x:f>IF(MOD(C795-Settings!$B$32,Settings!$B$33)&lt;Settings!$B$30,"Up","Down")</x:f>
        <x:v>Up</x:v>
      </x:c>
      <x:c r="W795" s="15" t="n">
        <x:f>IF(OR(E795&gt;Settings!$B$30,Q795&gt;Settings!$B$37),0,1)</x:f>
        <x:v>1</x:v>
      </x:c>
      <x:c r="X795" s="15" t="n">
        <x:f>IF(AND(W795=1,Q795&lt;=Settings!$B$36),1,0)</x:f>
        <x:v>1</x:v>
      </x:c>
    </x:row>
    <x:row r="796">
      <x:c r="A796">
        <x:v>7</x:v>
      </x:c>
      <x:c r="B796">
        <x:v>71</x:v>
      </x:c>
      <x:c r="C796" s="13" t="n">
        <x:f>Arrivals!F796</x:f>
        <x:v>4210.985985849525</x:v>
      </x:c>
      <x:c r="D796" s="13" t="n">
        <x:f>Arrivals!K796</x:f>
        <x:v>300</x:v>
      </x:c>
      <x:c r="E796" s="14" t="n">
        <x:f>D796*8/Settings!$B$28+Settings!$B$29</x:f>
        <x:v>24.02</x:v>
      </x:c>
      <x:c r="F796" s="14">
        <x:f t="shared" si="184"/>
        <x:v>4210.9859858495247</x:v>
      </x:c>
      <x:c r="G796" s="14">
        <x:f t="shared" si="195"/>
        <x:v>4132.2133717470288</x:v>
      </x:c>
      <x:c r="H796" s="14">
        <x:f t="shared" si="185"/>
        <x:v>4210.9859858495247</x:v>
      </x:c>
      <x:c r="I796" s="14" t="n">
        <x:f>MOD(H796-Settings!$B$32,Settings!$B$33)</x:f>
        <x:v>610.9859858495247</x:v>
      </x:c>
      <x:c r="J796" s="14" t="n">
        <x:f>IF(I796&lt;Settings!$B$30,IF(Settings!$B$30-I796&gt;=E796,H796,H796+(Settings!$B$30-I796)+Settings!$B$31),H796+(Settings!$B$33-I796))</x:f>
        <x:v>4320</x:v>
      </x:c>
      <x:c r="K796" s="14">
        <x:f t="shared" si="186"/>
        <x:v>4344.0200000000004</x:v>
      </x:c>
      <x:c r="L796" s="14">
        <x:f t="shared" si="187"/>
        <x:v>4344.0200000000004</x:v>
      </x:c>
      <x:c r="M796" s="14">
        <x:f t="shared" si="196"/>
        <x:v>4136.2224975446279</x:v>
      </x:c>
      <x:c r="N796" s="14">
        <x:f t="shared" si="188"/>
        <x:v>4344.0200000000004</x:v>
      </x:c>
      <x:c r="O796" s="13" t="n">
        <x:f>Arrivals!I796</x:f>
        <x:v>0.6044095609026592</x:v>
      </x:c>
      <x:c r="P796" s="14">
        <x:f t="shared" si="189"/>
        <x:v>4344.6244095609027</x:v>
      </x:c>
      <x:c r="Q796" s="14">
        <x:f t="shared" si="190"/>
        <x:v>133.63842371137798</x:v>
      </x:c>
      <x:c r="R796" s="14">
        <x:f t="shared" si="191"/>
        <x:v>0</x:v>
      </x:c>
      <x:c r="S796" s="14">
        <x:f t="shared" si="192"/>
        <x:v>109.0140141504753</x:v>
      </x:c>
      <x:c r="T796" s="14">
        <x:f t="shared" si="193"/>
        <x:v>0</x:v>
      </x:c>
      <x:c r="U796" s="14">
        <x:f t="shared" si="194"/>
        <x:v>109.0140141504753</x:v>
      </x:c>
      <x:c r="V796" t="str">
        <x:f>IF(MOD(C796-Settings!$B$32,Settings!$B$33)&lt;Settings!$B$30,"Up","Down")</x:f>
        <x:v>Down</x:v>
      </x:c>
      <x:c r="W796" s="15" t="n">
        <x:f>IF(OR(E796&gt;Settings!$B$30,Q796&gt;Settings!$B$37),0,1)</x:f>
        <x:v>1</x:v>
      </x:c>
      <x:c r="X796" s="15" t="n">
        <x:f>IF(AND(W796=1,Q796&lt;=Settings!$B$36),1,0)</x:f>
        <x:v>0</x:v>
      </x:c>
    </x:row>
    <x:row r="797">
      <x:c r="A797">
        <x:v>7</x:v>
      </x:c>
      <x:c r="B797">
        <x:v>72</x:v>
      </x:c>
      <x:c r="C797" s="13" t="n">
        <x:f>Arrivals!F797</x:f>
        <x:v>4299.204779024727</x:v>
      </x:c>
      <x:c r="D797" s="13" t="n">
        <x:f>Arrivals!K797</x:f>
        <x:v>300</x:v>
      </x:c>
      <x:c r="E797" s="14" t="n">
        <x:f>D797*8/Settings!$B$28+Settings!$B$29</x:f>
        <x:v>24.02</x:v>
      </x:c>
      <x:c r="F797" s="14">
        <x:f t="shared" si="184"/>
        <x:v>4299.204779024727</x:v>
      </x:c>
      <x:c r="G797" s="14">
        <x:f t="shared" si="195"/>
        <x:v>4344.0200000000004</x:v>
      </x:c>
      <x:c r="H797" s="14">
        <x:f t="shared" si="185"/>
        <x:v>4344.0200000000004</x:v>
      </x:c>
      <x:c r="I797" s="14" t="n">
        <x:f>MOD(H797-Settings!$B$32,Settings!$B$33)</x:f>
        <x:v>24.020000000000437</x:v>
      </x:c>
      <x:c r="J797" s="14" t="n">
        <x:f>IF(I797&lt;Settings!$B$30,IF(Settings!$B$30-I797&gt;=E797,H797,H797+(Settings!$B$30-I797)+Settings!$B$31),H797+(Settings!$B$33-I797))</x:f>
        <x:v>4344.02</x:v>
      </x:c>
      <x:c r="K797" s="14">
        <x:f t="shared" si="186"/>
        <x:v>4368.0400000000009</x:v>
      </x:c>
      <x:c r="L797" s="14">
        <x:f t="shared" si="187"/>
        <x:v>4368.0400000000009</x:v>
      </x:c>
      <x:c r="M797" s="14">
        <x:f t="shared" si="196"/>
        <x:v>4344.6244095609027</x:v>
      </x:c>
      <x:c r="N797" s="14">
        <x:f t="shared" si="188"/>
        <x:v>4368.0400000000009</x:v>
      </x:c>
      <x:c r="O797" s="13" t="n">
        <x:f>Arrivals!I797</x:f>
        <x:v>0.07812260169372022</x:v>
      </x:c>
      <x:c r="P797" s="14">
        <x:f t="shared" si="189"/>
        <x:v>4368.1181226016943</x:v>
      </x:c>
      <x:c r="Q797" s="14">
        <x:f t="shared" si="190"/>
        <x:v>68.913343576967236</x:v>
      </x:c>
      <x:c r="R797" s="14">
        <x:f t="shared" si="191"/>
        <x:v>44.815220975273405</x:v>
      </x:c>
      <x:c r="S797" s="14">
        <x:f t="shared" si="192"/>
        <x:v>0</x:v>
      </x:c>
      <x:c r="T797" s="14">
        <x:f t="shared" si="193"/>
        <x:v>0</x:v>
      </x:c>
      <x:c r="U797" s="14">
        <x:f t="shared" si="194"/>
        <x:v>44.815220975273405</x:v>
      </x:c>
      <x:c r="V797" t="str">
        <x:f>IF(MOD(C797-Settings!$B$32,Settings!$B$33)&lt;Settings!$B$30,"Up","Down")</x:f>
        <x:v>Down</x:v>
      </x:c>
      <x:c r="W797" s="15" t="n">
        <x:f>IF(OR(E797&gt;Settings!$B$30,Q797&gt;Settings!$B$37),0,1)</x:f>
        <x:v>1</x:v>
      </x:c>
      <x:c r="X797" s="15" t="n">
        <x:f>IF(AND(W797=1,Q797&lt;=Settings!$B$36),1,0)</x:f>
        <x:v>1</x:v>
      </x:c>
    </x:row>
    <x:row r="798">
      <x:c r="A798">
        <x:v>7</x:v>
      </x:c>
      <x:c r="B798">
        <x:v>73</x:v>
      </x:c>
      <x:c r="C798" s="13" t="n">
        <x:f>Arrivals!F798</x:f>
        <x:v>4414.070281197762</x:v>
      </x:c>
      <x:c r="D798" s="13" t="n">
        <x:f>Arrivals!K798</x:f>
        <x:v>300</x:v>
      </x:c>
      <x:c r="E798" s="14" t="n">
        <x:f>D798*8/Settings!$B$28+Settings!$B$29</x:f>
        <x:v>24.02</x:v>
      </x:c>
      <x:c r="F798" s="14">
        <x:f t="shared" si="184"/>
        <x:v>4414.0702811977617</x:v>
      </x:c>
      <x:c r="G798" s="14">
        <x:f t="shared" si="195"/>
        <x:v>4368.0400000000009</x:v>
      </x:c>
      <x:c r="H798" s="14">
        <x:f t="shared" si="185"/>
        <x:v>4414.0702811977617</x:v>
      </x:c>
      <x:c r="I798" s="14" t="n">
        <x:f>MOD(H798-Settings!$B$32,Settings!$B$33)</x:f>
        <x:v>94.07028119776169</x:v>
      </x:c>
      <x:c r="J798" s="14" t="n">
        <x:f>IF(I798&lt;Settings!$B$30,IF(Settings!$B$30-I798&gt;=E798,H798,H798+(Settings!$B$30-I798)+Settings!$B$31),H798+(Settings!$B$33-I798))</x:f>
        <x:v>4414.070281197762</x:v>
      </x:c>
      <x:c r="K798" s="14">
        <x:f t="shared" si="186"/>
        <x:v>4438.0902811977621</x:v>
      </x:c>
      <x:c r="L798" s="14">
        <x:f t="shared" si="187"/>
        <x:v>4438.0902811977621</x:v>
      </x:c>
      <x:c r="M798" s="14">
        <x:f t="shared" si="196"/>
        <x:v>4368.1181226016943</x:v>
      </x:c>
      <x:c r="N798" s="14">
        <x:f t="shared" si="188"/>
        <x:v>4438.0902811977621</x:v>
      </x:c>
      <x:c r="O798" s="13" t="n">
        <x:f>Arrivals!I798</x:f>
        <x:v>0.2770767836637157</x:v>
      </x:c>
      <x:c r="P798" s="14">
        <x:f t="shared" si="189"/>
        <x:v>4438.3673579814258</x:v>
      </x:c>
      <x:c r="Q798" s="14">
        <x:f t="shared" si="190"/>
        <x:v>24.297076783664124</x:v>
      </x:c>
      <x:c r="R798" s="14">
        <x:f t="shared" si="191"/>
        <x:v>0</x:v>
      </x:c>
      <x:c r="S798" s="14">
        <x:f t="shared" si="192"/>
        <x:v>0</x:v>
      </x:c>
      <x:c r="T798" s="14">
        <x:f t="shared" si="193"/>
        <x:v>0</x:v>
      </x:c>
      <x:c r="U798" s="14">
        <x:f t="shared" si="194"/>
        <x:v>0</x:v>
      </x:c>
      <x:c r="V798" t="str">
        <x:f>IF(MOD(C798-Settings!$B$32,Settings!$B$33)&lt;Settings!$B$30,"Up","Down")</x:f>
        <x:v>Up</x:v>
      </x:c>
      <x:c r="W798" s="15" t="n">
        <x:f>IF(OR(E798&gt;Settings!$B$30,Q798&gt;Settings!$B$37),0,1)</x:f>
        <x:v>1</x:v>
      </x:c>
      <x:c r="X798" s="15" t="n">
        <x:f>IF(AND(W798=1,Q798&lt;=Settings!$B$36),1,0)</x:f>
        <x:v>1</x:v>
      </x:c>
    </x:row>
    <x:row r="799">
      <x:c r="A799">
        <x:v>7</x:v>
      </x:c>
      <x:c r="B799">
        <x:v>74</x:v>
      </x:c>
      <x:c r="C799" s="13" t="n">
        <x:f>Arrivals!F799</x:f>
        <x:v>4427.5778763455</x:v>
      </x:c>
      <x:c r="D799" s="13" t="n">
        <x:f>Arrivals!K799</x:f>
        <x:v>300</x:v>
      </x:c>
      <x:c r="E799" s="14" t="n">
        <x:f>D799*8/Settings!$B$28+Settings!$B$29</x:f>
        <x:v>24.02</x:v>
      </x:c>
      <x:c r="F799" s="14">
        <x:f t="shared" si="184"/>
        <x:v>4427.5778763455</x:v>
      </x:c>
      <x:c r="G799" s="14">
        <x:f t="shared" si="195"/>
        <x:v>4438.0902811977621</x:v>
      </x:c>
      <x:c r="H799" s="14">
        <x:f t="shared" si="185"/>
        <x:v>4438.0902811977621</x:v>
      </x:c>
      <x:c r="I799" s="14" t="n">
        <x:f>MOD(H799-Settings!$B$32,Settings!$B$33)</x:f>
        <x:v>118.09028119776212</x:v>
      </x:c>
      <x:c r="J799" s="14" t="n">
        <x:f>IF(I799&lt;Settings!$B$30,IF(Settings!$B$30-I799&gt;=E799,H799,H799+(Settings!$B$30-I799)+Settings!$B$31),H799+(Settings!$B$33-I799))</x:f>
        <x:v>4438.090281197762</x:v>
      </x:c>
      <x:c r="K799" s="14">
        <x:f t="shared" si="186"/>
        <x:v>4462.1102811977626</x:v>
      </x:c>
      <x:c r="L799" s="14">
        <x:f t="shared" si="187"/>
        <x:v>4462.1102811977626</x:v>
      </x:c>
      <x:c r="M799" s="14">
        <x:f t="shared" si="196"/>
        <x:v>4438.3673579814258</x:v>
      </x:c>
      <x:c r="N799" s="14">
        <x:f t="shared" si="188"/>
        <x:v>4462.1102811977626</x:v>
      </x:c>
      <x:c r="O799" s="13" t="n">
        <x:f>Arrivals!I799</x:f>
        <x:v>6.450576460775566</x:v>
      </x:c>
      <x:c r="P799" s="14">
        <x:f t="shared" si="189"/>
        <x:v>4468.5608576585382</x:v>
      </x:c>
      <x:c r="Q799" s="14">
        <x:f t="shared" si="190"/>
        <x:v>40.982981313038181</x:v>
      </x:c>
      <x:c r="R799" s="14">
        <x:f t="shared" si="191"/>
        <x:v>10.51240485226208</x:v>
      </x:c>
      <x:c r="S799" s="14">
        <x:f t="shared" si="192"/>
        <x:v>0</x:v>
      </x:c>
      <x:c r="T799" s="14">
        <x:f t="shared" si="193"/>
        <x:v>0</x:v>
      </x:c>
      <x:c r="U799" s="14">
        <x:f t="shared" si="194"/>
        <x:v>10.51240485226208</x:v>
      </x:c>
      <x:c r="V799" t="str">
        <x:f>IF(MOD(C799-Settings!$B$32,Settings!$B$33)&lt;Settings!$B$30,"Up","Down")</x:f>
        <x:v>Up</x:v>
      </x:c>
      <x:c r="W799" s="15" t="n">
        <x:f>IF(OR(E799&gt;Settings!$B$30,Q799&gt;Settings!$B$37),0,1)</x:f>
        <x:v>1</x:v>
      </x:c>
      <x:c r="X799" s="15" t="n">
        <x:f>IF(AND(W799=1,Q799&lt;=Settings!$B$36),1,0)</x:f>
        <x:v>1</x:v>
      </x:c>
    </x:row>
    <x:row r="800">
      <x:c r="A800">
        <x:v>7</x:v>
      </x:c>
      <x:c r="B800">
        <x:v>75</x:v>
      </x:c>
      <x:c r="C800" s="13" t="n">
        <x:f>Arrivals!F800</x:f>
        <x:v>4429.819367508168</x:v>
      </x:c>
      <x:c r="D800" s="13" t="n">
        <x:f>Arrivals!K800</x:f>
        <x:v>300</x:v>
      </x:c>
      <x:c r="E800" s="14" t="n">
        <x:f>D800*8/Settings!$B$28+Settings!$B$29</x:f>
        <x:v>24.02</x:v>
      </x:c>
      <x:c r="F800" s="14">
        <x:f t="shared" si="184"/>
        <x:v>4429.8193675081684</x:v>
      </x:c>
      <x:c r="G800" s="14">
        <x:f t="shared" si="195"/>
        <x:v>4462.1102811977626</x:v>
      </x:c>
      <x:c r="H800" s="14">
        <x:f t="shared" si="185"/>
        <x:v>4462.1102811977626</x:v>
      </x:c>
      <x:c r="I800" s="14" t="n">
        <x:f>MOD(H800-Settings!$B$32,Settings!$B$33)</x:f>
        <x:v>142.11028119776256</x:v>
      </x:c>
      <x:c r="J800" s="14" t="n">
        <x:f>IF(I800&lt;Settings!$B$30,IF(Settings!$B$30-I800&gt;=E800,H800,H800+(Settings!$B$30-I800)+Settings!$B$31),H800+(Settings!$B$33-I800))</x:f>
        <x:v>4462.110281197763</x:v>
      </x:c>
      <x:c r="K800" s="14">
        <x:f t="shared" si="186"/>
        <x:v>4486.130281197763</x:v>
      </x:c>
      <x:c r="L800" s="14">
        <x:f t="shared" si="187"/>
        <x:v>4486.130281197763</x:v>
      </x:c>
      <x:c r="M800" s="14">
        <x:f t="shared" si="196"/>
        <x:v>4468.5608576585382</x:v>
      </x:c>
      <x:c r="N800" s="14">
        <x:f t="shared" si="188"/>
        <x:v>4486.130281197763</x:v>
      </x:c>
      <x:c r="O800" s="13" t="n">
        <x:f>Arrivals!I800</x:f>
        <x:v>1.7855937736218328</x:v>
      </x:c>
      <x:c r="P800" s="14">
        <x:f t="shared" si="189"/>
        <x:v>4487.9158749713852</x:v>
      </x:c>
      <x:c r="Q800" s="14">
        <x:f t="shared" si="190"/>
        <x:v>58.096507463216767</x:v>
      </x:c>
      <x:c r="R800" s="14">
        <x:f t="shared" si="191"/>
        <x:v>32.290913689594163</x:v>
      </x:c>
      <x:c r="S800" s="14">
        <x:f t="shared" si="192"/>
        <x:v>0</x:v>
      </x:c>
      <x:c r="T800" s="14">
        <x:f t="shared" si="193"/>
        <x:v>0</x:v>
      </x:c>
      <x:c r="U800" s="14">
        <x:f t="shared" si="194"/>
        <x:v>32.290913689594163</x:v>
      </x:c>
      <x:c r="V800" t="str">
        <x:f>IF(MOD(C800-Settings!$B$32,Settings!$B$33)&lt;Settings!$B$30,"Up","Down")</x:f>
        <x:v>Up</x:v>
      </x:c>
      <x:c r="W800" s="15" t="n">
        <x:f>IF(OR(E800&gt;Settings!$B$30,Q800&gt;Settings!$B$37),0,1)</x:f>
        <x:v>1</x:v>
      </x:c>
      <x:c r="X800" s="15" t="n">
        <x:f>IF(AND(W800=1,Q800&lt;=Settings!$B$36),1,0)</x:f>
        <x:v>1</x:v>
      </x:c>
    </x:row>
    <x:row r="801">
      <x:c r="A801">
        <x:v>7</x:v>
      </x:c>
      <x:c r="B801">
        <x:v>76</x:v>
      </x:c>
      <x:c r="C801" s="13" t="n">
        <x:f>Arrivals!F801</x:f>
        <x:v>4450.836774319809</x:v>
      </x:c>
      <x:c r="D801" s="13" t="n">
        <x:f>Arrivals!K801</x:f>
        <x:v>300</x:v>
      </x:c>
      <x:c r="E801" s="14" t="n">
        <x:f>D801*8/Settings!$B$28+Settings!$B$29</x:f>
        <x:v>24.02</x:v>
      </x:c>
      <x:c r="F801" s="14">
        <x:f t="shared" si="184"/>
        <x:v>4450.8367743198087</x:v>
      </x:c>
      <x:c r="G801" s="14">
        <x:f t="shared" si="195"/>
        <x:v>4486.130281197763</x:v>
      </x:c>
      <x:c r="H801" s="14">
        <x:f t="shared" si="185"/>
        <x:v>4486.130281197763</x:v>
      </x:c>
      <x:c r="I801" s="14" t="n">
        <x:f>MOD(H801-Settings!$B$32,Settings!$B$33)</x:f>
        <x:v>166.130281197763</x:v>
      </x:c>
      <x:c r="J801" s="14" t="n">
        <x:f>IF(I801&lt;Settings!$B$30,IF(Settings!$B$30-I801&gt;=E801,H801,H801+(Settings!$B$30-I801)+Settings!$B$31),H801+(Settings!$B$33-I801))</x:f>
        <x:v>4486.130281197763</x:v>
      </x:c>
      <x:c r="K801" s="14">
        <x:f t="shared" si="186"/>
        <x:v>4510.1502811977634</x:v>
      </x:c>
      <x:c r="L801" s="14">
        <x:f t="shared" si="187"/>
        <x:v>4510.1502811977634</x:v>
      </x:c>
      <x:c r="M801" s="14">
        <x:f t="shared" si="196"/>
        <x:v>4487.9158749713852</x:v>
      </x:c>
      <x:c r="N801" s="14">
        <x:f t="shared" si="188"/>
        <x:v>4510.1502811977634</x:v>
      </x:c>
      <x:c r="O801" s="13" t="n">
        <x:f>Arrivals!I801</x:f>
        <x:v>5.057272284282681</x:v>
      </x:c>
      <x:c r="P801" s="14">
        <x:f t="shared" si="189"/>
        <x:v>4515.207553482046</x:v>
      </x:c>
      <x:c r="Q801" s="14">
        <x:f t="shared" si="190"/>
        <x:v>64.370779162237341</x:v>
      </x:c>
      <x:c r="R801" s="14">
        <x:f t="shared" si="191"/>
        <x:v>35.293506877954314</x:v>
      </x:c>
      <x:c r="S801" s="14">
        <x:f t="shared" si="192"/>
        <x:v>0</x:v>
      </x:c>
      <x:c r="T801" s="14">
        <x:f t="shared" si="193"/>
        <x:v>0</x:v>
      </x:c>
      <x:c r="U801" s="14">
        <x:f t="shared" si="194"/>
        <x:v>35.293506877954314</x:v>
      </x:c>
      <x:c r="V801" t="str">
        <x:f>IF(MOD(C801-Settings!$B$32,Settings!$B$33)&lt;Settings!$B$30,"Up","Down")</x:f>
        <x:v>Up</x:v>
      </x:c>
      <x:c r="W801" s="15" t="n">
        <x:f>IF(OR(E801&gt;Settings!$B$30,Q801&gt;Settings!$B$37),0,1)</x:f>
        <x:v>1</x:v>
      </x:c>
      <x:c r="X801" s="15" t="n">
        <x:f>IF(AND(W801=1,Q801&lt;=Settings!$B$36),1,0)</x:f>
        <x:v>1</x:v>
      </x:c>
    </x:row>
    <x:row r="802">
      <x:c r="A802">
        <x:v>7</x:v>
      </x:c>
      <x:c r="B802">
        <x:v>77</x:v>
      </x:c>
      <x:c r="C802" s="13" t="n">
        <x:f>Arrivals!F802</x:f>
        <x:v>4532.309265538461</x:v>
      </x:c>
      <x:c r="D802" s="13" t="n">
        <x:f>Arrivals!K802</x:f>
        <x:v>300</x:v>
      </x:c>
      <x:c r="E802" s="14" t="n">
        <x:f>D802*8/Settings!$B$28+Settings!$B$29</x:f>
        <x:v>24.02</x:v>
      </x:c>
      <x:c r="F802" s="14">
        <x:f t="shared" si="184"/>
        <x:v>4532.3092655384607</x:v>
      </x:c>
      <x:c r="G802" s="14">
        <x:f t="shared" si="195"/>
        <x:v>4510.1502811977634</x:v>
      </x:c>
      <x:c r="H802" s="14">
        <x:f t="shared" si="185"/>
        <x:v>4532.3092655384607</x:v>
      </x:c>
      <x:c r="I802" s="14" t="n">
        <x:f>MOD(H802-Settings!$B$32,Settings!$B$33)</x:f>
        <x:v>212.30926553846075</x:v>
      </x:c>
      <x:c r="J802" s="14" t="n">
        <x:f>IF(I802&lt;Settings!$B$30,IF(Settings!$B$30-I802&gt;=E802,H802,H802+(Settings!$B$30-I802)+Settings!$B$31),H802+(Settings!$B$33-I802))</x:f>
        <x:v>4532.309265538461</x:v>
      </x:c>
      <x:c r="K802" s="14">
        <x:f t="shared" si="186"/>
        <x:v>4556.3292655384612</x:v>
      </x:c>
      <x:c r="L802" s="14">
        <x:f t="shared" si="187"/>
        <x:v>4556.3292655384612</x:v>
      </x:c>
      <x:c r="M802" s="14">
        <x:f t="shared" si="196"/>
        <x:v>4515.207553482046</x:v>
      </x:c>
      <x:c r="N802" s="14">
        <x:f t="shared" si="188"/>
        <x:v>4556.3292655384612</x:v>
      </x:c>
      <x:c r="O802" s="13" t="n">
        <x:f>Arrivals!I802</x:f>
        <x:v>0.7368998328723368</x:v>
      </x:c>
      <x:c r="P802" s="14">
        <x:f t="shared" si="189"/>
        <x:v>4557.0661653713332</x:v>
      </x:c>
      <x:c r="Q802" s="14">
        <x:f t="shared" si="190"/>
        <x:v>24.756899832872477</x:v>
      </x:c>
      <x:c r="R802" s="14">
        <x:f t="shared" si="191"/>
        <x:v>0</x:v>
      </x:c>
      <x:c r="S802" s="14">
        <x:f t="shared" si="192"/>
        <x:v>0</x:v>
      </x:c>
      <x:c r="T802" s="14">
        <x:f t="shared" si="193"/>
        <x:v>0</x:v>
      </x:c>
      <x:c r="U802" s="14">
        <x:f t="shared" si="194"/>
        <x:v>0</x:v>
      </x:c>
      <x:c r="V802" t="str">
        <x:f>IF(MOD(C802-Settings!$B$32,Settings!$B$33)&lt;Settings!$B$30,"Up","Down")</x:f>
        <x:v>Up</x:v>
      </x:c>
      <x:c r="W802" s="15" t="n">
        <x:f>IF(OR(E802&gt;Settings!$B$30,Q802&gt;Settings!$B$37),0,1)</x:f>
        <x:v>1</x:v>
      </x:c>
      <x:c r="X802" s="15" t="n">
        <x:f>IF(AND(W802=1,Q802&lt;=Settings!$B$36),1,0)</x:f>
        <x:v>1</x:v>
      </x:c>
    </x:row>
    <x:row r="803">
      <x:c r="A803">
        <x:v>7</x:v>
      </x:c>
      <x:c r="B803">
        <x:v>78</x:v>
      </x:c>
      <x:c r="C803" s="13" t="n">
        <x:f>Arrivals!F803</x:f>
        <x:v>4540.344130037239</x:v>
      </x:c>
      <x:c r="D803" s="13" t="n">
        <x:f>Arrivals!K803</x:f>
        <x:v>300</x:v>
      </x:c>
      <x:c r="E803" s="14" t="n">
        <x:f>D803*8/Settings!$B$28+Settings!$B$29</x:f>
        <x:v>24.02</x:v>
      </x:c>
      <x:c r="F803" s="14">
        <x:f t="shared" si="184"/>
        <x:v>4540.3441300372388</x:v>
      </x:c>
      <x:c r="G803" s="14">
        <x:f t="shared" si="195"/>
        <x:v>4556.3292655384612</x:v>
      </x:c>
      <x:c r="H803" s="14">
        <x:f t="shared" si="185"/>
        <x:v>4556.3292655384612</x:v>
      </x:c>
      <x:c r="I803" s="14" t="n">
        <x:f>MOD(H803-Settings!$B$32,Settings!$B$33)</x:f>
        <x:v>236.3292655384612</x:v>
      </x:c>
      <x:c r="J803" s="14" t="n">
        <x:f>IF(I803&lt;Settings!$B$30,IF(Settings!$B$30-I803&gt;=E803,H803,H803+(Settings!$B$30-I803)+Settings!$B$31),H803+(Settings!$B$33-I803))</x:f>
        <x:v>4556.329265538461</x:v>
      </x:c>
      <x:c r="K803" s="14">
        <x:f t="shared" si="186"/>
        <x:v>4580.3492655384616</x:v>
      </x:c>
      <x:c r="L803" s="14">
        <x:f t="shared" si="187"/>
        <x:v>4580.3492655384616</x:v>
      </x:c>
      <x:c r="M803" s="14">
        <x:f t="shared" si="196"/>
        <x:v>4557.0661653713332</x:v>
      </x:c>
      <x:c r="N803" s="14">
        <x:f t="shared" si="188"/>
        <x:v>4580.3492655384616</x:v>
      </x:c>
      <x:c r="O803" s="13" t="n">
        <x:f>Arrivals!I803</x:f>
        <x:v>6.4384465735963365</x:v>
      </x:c>
      <x:c r="P803" s="14">
        <x:f t="shared" si="189"/>
        <x:v>4586.7877121120582</x:v>
      </x:c>
      <x:c r="Q803" s="14">
        <x:f t="shared" si="190"/>
        <x:v>46.44358207481946</x:v>
      </x:c>
      <x:c r="R803" s="14">
        <x:f t="shared" si="191"/>
        <x:v>15.98513550122243</x:v>
      </x:c>
      <x:c r="S803" s="14">
        <x:f t="shared" si="192"/>
        <x:v>0</x:v>
      </x:c>
      <x:c r="T803" s="14">
        <x:f t="shared" si="193"/>
        <x:v>0</x:v>
      </x:c>
      <x:c r="U803" s="14">
        <x:f t="shared" si="194"/>
        <x:v>15.98513550122243</x:v>
      </x:c>
      <x:c r="V803" t="str">
        <x:f>IF(MOD(C803-Settings!$B$32,Settings!$B$33)&lt;Settings!$B$30,"Up","Down")</x:f>
        <x:v>Up</x:v>
      </x:c>
      <x:c r="W803" s="15" t="n">
        <x:f>IF(OR(E803&gt;Settings!$B$30,Q803&gt;Settings!$B$37),0,1)</x:f>
        <x:v>1</x:v>
      </x:c>
      <x:c r="X803" s="15" t="n">
        <x:f>IF(AND(W803=1,Q803&lt;=Settings!$B$36),1,0)</x:f>
        <x:v>1</x:v>
      </x:c>
    </x:row>
    <x:row r="804">
      <x:c r="A804">
        <x:v>7</x:v>
      </x:c>
      <x:c r="B804">
        <x:v>79</x:v>
      </x:c>
      <x:c r="C804" s="13" t="n">
        <x:f>Arrivals!F804</x:f>
        <x:v>4582.729994627396</x:v>
      </x:c>
      <x:c r="D804" s="13" t="n">
        <x:f>Arrivals!K804</x:f>
        <x:v>300</x:v>
      </x:c>
      <x:c r="E804" s="14" t="n">
        <x:f>D804*8/Settings!$B$28+Settings!$B$29</x:f>
        <x:v>24.02</x:v>
      </x:c>
      <x:c r="F804" s="14">
        <x:f t="shared" si="184"/>
        <x:v>4582.7299946273961</x:v>
      </x:c>
      <x:c r="G804" s="14">
        <x:f t="shared" si="195"/>
        <x:v>4580.3492655384616</x:v>
      </x:c>
      <x:c r="H804" s="14">
        <x:f t="shared" si="185"/>
        <x:v>4582.7299946273961</x:v>
      </x:c>
      <x:c r="I804" s="14" t="n">
        <x:f>MOD(H804-Settings!$B$32,Settings!$B$33)</x:f>
        <x:v>262.7299946273961</x:v>
      </x:c>
      <x:c r="J804" s="14" t="n">
        <x:f>IF(I804&lt;Settings!$B$30,IF(Settings!$B$30-I804&gt;=E804,H804,H804+(Settings!$B$30-I804)+Settings!$B$31),H804+(Settings!$B$33-I804))</x:f>
        <x:v>4582.729994627396</x:v>
      </x:c>
      <x:c r="K804" s="14">
        <x:f t="shared" si="186"/>
        <x:v>4606.7499946273965</x:v>
      </x:c>
      <x:c r="L804" s="14">
        <x:f t="shared" si="187"/>
        <x:v>4606.7499946273965</x:v>
      </x:c>
      <x:c r="M804" s="14">
        <x:f t="shared" si="196"/>
        <x:v>4586.7877121120582</x:v>
      </x:c>
      <x:c r="N804" s="14">
        <x:f t="shared" si="188"/>
        <x:v>4606.7499946273965</x:v>
      </x:c>
      <x:c r="O804" s="13" t="n">
        <x:f>Arrivals!I804</x:f>
        <x:v>0.8130134221612433</x:v>
      </x:c>
      <x:c r="P804" s="14">
        <x:f t="shared" si="189"/>
        <x:v>4607.5630080495575</x:v>
      </x:c>
      <x:c r="Q804" s="14">
        <x:f t="shared" si="190"/>
        <x:v>24.833013422161457</x:v>
      </x:c>
      <x:c r="R804" s="14">
        <x:f t="shared" si="191"/>
        <x:v>0</x:v>
      </x:c>
      <x:c r="S804" s="14">
        <x:f t="shared" si="192"/>
        <x:v>0</x:v>
      </x:c>
      <x:c r="T804" s="14">
        <x:f t="shared" si="193"/>
        <x:v>0</x:v>
      </x:c>
      <x:c r="U804" s="14">
        <x:f t="shared" si="194"/>
        <x:v>0</x:v>
      </x:c>
      <x:c r="V804" t="str">
        <x:f>IF(MOD(C804-Settings!$B$32,Settings!$B$33)&lt;Settings!$B$30,"Up","Down")</x:f>
        <x:v>Up</x:v>
      </x:c>
      <x:c r="W804" s="15" t="n">
        <x:f>IF(OR(E804&gt;Settings!$B$30,Q804&gt;Settings!$B$37),0,1)</x:f>
        <x:v>1</x:v>
      </x:c>
      <x:c r="X804" s="15" t="n">
        <x:f>IF(AND(W804=1,Q804&lt;=Settings!$B$36),1,0)</x:f>
        <x:v>1</x:v>
      </x:c>
    </x:row>
    <x:row r="805">
      <x:c r="A805">
        <x:v>7</x:v>
      </x:c>
      <x:c r="B805">
        <x:v>80</x:v>
      </x:c>
      <x:c r="C805" s="13" t="n">
        <x:f>Arrivals!F805</x:f>
        <x:v>4612.687838144642</x:v>
      </x:c>
      <x:c r="D805" s="13" t="n">
        <x:f>Arrivals!K805</x:f>
        <x:v>300</x:v>
      </x:c>
      <x:c r="E805" s="14" t="n">
        <x:f>D805*8/Settings!$B$28+Settings!$B$29</x:f>
        <x:v>24.02</x:v>
      </x:c>
      <x:c r="F805" s="14">
        <x:f t="shared" si="184"/>
        <x:v>4612.6878381446422</x:v>
      </x:c>
      <x:c r="G805" s="14">
        <x:f t="shared" si="195"/>
        <x:v>4606.7499946273965</x:v>
      </x:c>
      <x:c r="H805" s="14">
        <x:f t="shared" si="185"/>
        <x:v>4612.6878381446422</x:v>
      </x:c>
      <x:c r="I805" s="14" t="n">
        <x:f>MOD(H805-Settings!$B$32,Settings!$B$33)</x:f>
        <x:v>292.6878381446422</x:v>
      </x:c>
      <x:c r="J805" s="14" t="n">
        <x:f>IF(I805&lt;Settings!$B$30,IF(Settings!$B$30-I805&gt;=E805,H805,H805+(Settings!$B$30-I805)+Settings!$B$31),H805+(Settings!$B$33-I805))</x:f>
        <x:v>4612.687838144642</x:v>
      </x:c>
      <x:c r="K805" s="14">
        <x:f t="shared" si="186"/>
        <x:v>4636.7078381446427</x:v>
      </x:c>
      <x:c r="L805" s="14">
        <x:f t="shared" si="187"/>
        <x:v>4636.7078381446427</x:v>
      </x:c>
      <x:c r="M805" s="14">
        <x:f t="shared" si="196"/>
        <x:v>4607.5630080495575</x:v>
      </x:c>
      <x:c r="N805" s="14">
        <x:f t="shared" si="188"/>
        <x:v>4636.7078381446427</x:v>
      </x:c>
      <x:c r="O805" s="13" t="n">
        <x:f>Arrivals!I805</x:f>
        <x:v>1.3530307890187059</x:v>
      </x:c>
      <x:c r="P805" s="14">
        <x:f t="shared" si="189"/>
        <x:v>4638.0608689336614</x:v>
      </x:c>
      <x:c r="Q805" s="14">
        <x:f t="shared" si="190"/>
        <x:v>25.37303078901914</x:v>
      </x:c>
      <x:c r="R805" s="14">
        <x:f t="shared" si="191"/>
        <x:v>0</x:v>
      </x:c>
      <x:c r="S805" s="14">
        <x:f t="shared" si="192"/>
        <x:v>0</x:v>
      </x:c>
      <x:c r="T805" s="14">
        <x:f t="shared" si="193"/>
        <x:v>0</x:v>
      </x:c>
      <x:c r="U805" s="14">
        <x:f t="shared" si="194"/>
        <x:v>0</x:v>
      </x:c>
      <x:c r="V805" t="str">
        <x:f>IF(MOD(C805-Settings!$B$32,Settings!$B$33)&lt;Settings!$B$30,"Up","Down")</x:f>
        <x:v>Up</x:v>
      </x:c>
      <x:c r="W805" s="15" t="n">
        <x:f>IF(OR(E805&gt;Settings!$B$30,Q805&gt;Settings!$B$37),0,1)</x:f>
        <x:v>1</x:v>
      </x:c>
      <x:c r="X805" s="15" t="n">
        <x:f>IF(AND(W805=1,Q805&lt;=Settings!$B$36),1,0)</x:f>
        <x:v>1</x:v>
      </x:c>
    </x:row>
    <x:row r="806">
      <x:c r="A806">
        <x:v>7</x:v>
      </x:c>
      <x:c r="B806">
        <x:v>81</x:v>
      </x:c>
      <x:c r="C806" s="13" t="n">
        <x:f>Arrivals!F806</x:f>
        <x:v>4737.13195604276</x:v>
      </x:c>
      <x:c r="D806" s="13" t="n">
        <x:f>Arrivals!K806</x:f>
        <x:v>300</x:v>
      </x:c>
      <x:c r="E806" s="14" t="n">
        <x:f>D806*8/Settings!$B$28+Settings!$B$29</x:f>
        <x:v>24.02</x:v>
      </x:c>
      <x:c r="F806" s="14">
        <x:f t="shared" si="184"/>
        <x:v>4737.1319560427601</x:v>
      </x:c>
      <x:c r="G806" s="14">
        <x:f t="shared" si="195"/>
        <x:v>4636.7078381446427</x:v>
      </x:c>
      <x:c r="H806" s="14">
        <x:f t="shared" si="185"/>
        <x:v>4737.1319560427601</x:v>
      </x:c>
      <x:c r="I806" s="14" t="n">
        <x:f>MOD(H806-Settings!$B$32,Settings!$B$33)</x:f>
        <x:v>417.13195604276007</x:v>
      </x:c>
      <x:c r="J806" s="14" t="n">
        <x:f>IF(I806&lt;Settings!$B$30,IF(Settings!$B$30-I806&gt;=E806,H806,H806+(Settings!$B$30-I806)+Settings!$B$31),H806+(Settings!$B$33-I806))</x:f>
        <x:v>4737.13195604276</x:v>
      </x:c>
      <x:c r="K806" s="14">
        <x:f t="shared" si="186"/>
        <x:v>4761.1519560427605</x:v>
      </x:c>
      <x:c r="L806" s="14">
        <x:f t="shared" si="187"/>
        <x:v>4761.1519560427605</x:v>
      </x:c>
      <x:c r="M806" s="14">
        <x:f t="shared" si="196"/>
        <x:v>4638.0608689336614</x:v>
      </x:c>
      <x:c r="N806" s="14">
        <x:f t="shared" si="188"/>
        <x:v>4761.1519560427605</x:v>
      </x:c>
      <x:c r="O806" s="13" t="n">
        <x:f>Arrivals!I806</x:f>
        <x:v>2.14683830164117</x:v>
      </x:c>
      <x:c r="P806" s="14">
        <x:f t="shared" si="189"/>
        <x:v>4763.2987943444014</x:v>
      </x:c>
      <x:c r="Q806" s="14">
        <x:f t="shared" si="190"/>
        <x:v>26.166838301641292</x:v>
      </x:c>
      <x:c r="R806" s="14">
        <x:f t="shared" si="191"/>
        <x:v>0</x:v>
      </x:c>
      <x:c r="S806" s="14">
        <x:f t="shared" si="192"/>
        <x:v>0</x:v>
      </x:c>
      <x:c r="T806" s="14">
        <x:f t="shared" si="193"/>
        <x:v>0</x:v>
      </x:c>
      <x:c r="U806" s="14">
        <x:f t="shared" si="194"/>
        <x:v>0</x:v>
      </x:c>
      <x:c r="V806" t="str">
        <x:f>IF(MOD(C806-Settings!$B$32,Settings!$B$33)&lt;Settings!$B$30,"Up","Down")</x:f>
        <x:v>Up</x:v>
      </x:c>
      <x:c r="W806" s="15" t="n">
        <x:f>IF(OR(E806&gt;Settings!$B$30,Q806&gt;Settings!$B$37),0,1)</x:f>
        <x:v>1</x:v>
      </x:c>
      <x:c r="X806" s="15" t="n">
        <x:f>IF(AND(W806=1,Q806&lt;=Settings!$B$36),1,0)</x:f>
        <x:v>1</x:v>
      </x:c>
    </x:row>
    <x:row r="807">
      <x:c r="A807">
        <x:v>7</x:v>
      </x:c>
      <x:c r="B807">
        <x:v>82</x:v>
      </x:c>
      <x:c r="C807" s="13" t="n">
        <x:f>Arrivals!F807</x:f>
        <x:v>4835.776520995027</x:v>
      </x:c>
      <x:c r="D807" s="13" t="n">
        <x:f>Arrivals!K807</x:f>
        <x:v>300</x:v>
      </x:c>
      <x:c r="E807" s="14" t="n">
        <x:f>D807*8/Settings!$B$28+Settings!$B$29</x:f>
        <x:v>24.02</x:v>
      </x:c>
      <x:c r="F807" s="14">
        <x:f t="shared" si="184"/>
        <x:v>4835.7765209950267</x:v>
      </x:c>
      <x:c r="G807" s="14">
        <x:f t="shared" si="195"/>
        <x:v>4761.1519560427605</x:v>
      </x:c>
      <x:c r="H807" s="14">
        <x:f t="shared" si="185"/>
        <x:v>4835.7765209950267</x:v>
      </x:c>
      <x:c r="I807" s="14" t="n">
        <x:f>MOD(H807-Settings!$B$32,Settings!$B$33)</x:f>
        <x:v>515.7765209950267</x:v>
      </x:c>
      <x:c r="J807" s="14" t="n">
        <x:f>IF(I807&lt;Settings!$B$30,IF(Settings!$B$30-I807&gt;=E807,H807,H807+(Settings!$B$30-I807)+Settings!$B$31),H807+(Settings!$B$33-I807))</x:f>
        <x:v>4835.776520995027</x:v>
      </x:c>
      <x:c r="K807" s="14">
        <x:f t="shared" si="186"/>
        <x:v>4859.7965209950271</x:v>
      </x:c>
      <x:c r="L807" s="14">
        <x:f t="shared" si="187"/>
        <x:v>4859.7965209950271</x:v>
      </x:c>
      <x:c r="M807" s="14">
        <x:f t="shared" si="196"/>
        <x:v>4763.2987943444014</x:v>
      </x:c>
      <x:c r="N807" s="14">
        <x:f t="shared" si="188"/>
        <x:v>4859.7965209950271</x:v>
      </x:c>
      <x:c r="O807" s="13" t="n">
        <x:f>Arrivals!I807</x:f>
        <x:v>2.5380255272943266</x:v>
      </x:c>
      <x:c r="P807" s="14">
        <x:f t="shared" si="189"/>
        <x:v>4862.334546522321</x:v>
      </x:c>
      <x:c r="Q807" s="14">
        <x:f t="shared" si="190"/>
        <x:v>26.558025527294376</x:v>
      </x:c>
      <x:c r="R807" s="14">
        <x:f t="shared" si="191"/>
        <x:v>0</x:v>
      </x:c>
      <x:c r="S807" s="14">
        <x:f t="shared" si="192"/>
        <x:v>0</x:v>
      </x:c>
      <x:c r="T807" s="14">
        <x:f t="shared" si="193"/>
        <x:v>0</x:v>
      </x:c>
      <x:c r="U807" s="14">
        <x:f t="shared" si="194"/>
        <x:v>0</x:v>
      </x:c>
      <x:c r="V807" t="str">
        <x:f>IF(MOD(C807-Settings!$B$32,Settings!$B$33)&lt;Settings!$B$30,"Up","Down")</x:f>
        <x:v>Up</x:v>
      </x:c>
      <x:c r="W807" s="15" t="n">
        <x:f>IF(OR(E807&gt;Settings!$B$30,Q807&gt;Settings!$B$37),0,1)</x:f>
        <x:v>1</x:v>
      </x:c>
      <x:c r="X807" s="15" t="n">
        <x:f>IF(AND(W807=1,Q807&lt;=Settings!$B$36),1,0)</x:f>
        <x:v>1</x:v>
      </x:c>
    </x:row>
    <x:row r="808">
      <x:c r="A808">
        <x:v>7</x:v>
      </x:c>
      <x:c r="B808">
        <x:v>83</x:v>
      </x:c>
      <x:c r="C808" s="13" t="n">
        <x:f>Arrivals!F808</x:f>
        <x:v>4838.183284951763</x:v>
      </x:c>
      <x:c r="D808" s="13" t="n">
        <x:f>Arrivals!K808</x:f>
        <x:v>300</x:v>
      </x:c>
      <x:c r="E808" s="14" t="n">
        <x:f>D808*8/Settings!$B$28+Settings!$B$29</x:f>
        <x:v>24.02</x:v>
      </x:c>
      <x:c r="F808" s="14">
        <x:f t="shared" si="184"/>
        <x:v>4838.1832849517632</x:v>
      </x:c>
      <x:c r="G808" s="14">
        <x:f t="shared" si="195"/>
        <x:v>4859.7965209950271</x:v>
      </x:c>
      <x:c r="H808" s="14">
        <x:f t="shared" si="185"/>
        <x:v>4859.7965209950271</x:v>
      </x:c>
      <x:c r="I808" s="14" t="n">
        <x:f>MOD(H808-Settings!$B$32,Settings!$B$33)</x:f>
        <x:v>539.7965209950271</x:v>
      </x:c>
      <x:c r="J808" s="14" t="n">
        <x:f>IF(I808&lt;Settings!$B$30,IF(Settings!$B$30-I808&gt;=E808,H808,H808+(Settings!$B$30-I808)+Settings!$B$31),H808+(Settings!$B$33-I808))</x:f>
        <x:v>4859.796520995027</x:v>
      </x:c>
      <x:c r="K808" s="14">
        <x:f t="shared" si="186"/>
        <x:v>4883.8165209950275</x:v>
      </x:c>
      <x:c r="L808" s="14">
        <x:f t="shared" si="187"/>
        <x:v>4883.8165209950275</x:v>
      </x:c>
      <x:c r="M808" s="14">
        <x:f t="shared" si="196"/>
        <x:v>4862.334546522321</x:v>
      </x:c>
      <x:c r="N808" s="14">
        <x:f t="shared" si="188"/>
        <x:v>4883.8165209950275</x:v>
      </x:c>
      <x:c r="O808" s="13" t="n">
        <x:f>Arrivals!I808</x:f>
        <x:v>15.035528525775579</x:v>
      </x:c>
      <x:c r="P808" s="14">
        <x:f t="shared" si="189"/>
        <x:v>4898.8520495208031</x:v>
      </x:c>
      <x:c r="Q808" s="14">
        <x:f t="shared" si="190"/>
        <x:v>60.668764569039922</x:v>
      </x:c>
      <x:c r="R808" s="14">
        <x:f t="shared" si="191"/>
        <x:v>21.613236043263896</x:v>
      </x:c>
      <x:c r="S808" s="14">
        <x:f t="shared" si="192"/>
        <x:v>0</x:v>
      </x:c>
      <x:c r="T808" s="14">
        <x:f t="shared" si="193"/>
        <x:v>0</x:v>
      </x:c>
      <x:c r="U808" s="14">
        <x:f t="shared" si="194"/>
        <x:v>21.613236043263896</x:v>
      </x:c>
      <x:c r="V808" t="str">
        <x:f>IF(MOD(C808-Settings!$B$32,Settings!$B$33)&lt;Settings!$B$30,"Up","Down")</x:f>
        <x:v>Up</x:v>
      </x:c>
      <x:c r="W808" s="15" t="n">
        <x:f>IF(OR(E808&gt;Settings!$B$30,Q808&gt;Settings!$B$37),0,1)</x:f>
        <x:v>1</x:v>
      </x:c>
      <x:c r="X808" s="15" t="n">
        <x:f>IF(AND(W808=1,Q808&lt;=Settings!$B$36),1,0)</x:f>
        <x:v>1</x:v>
      </x:c>
    </x:row>
    <x:row r="809">
      <x:c r="A809">
        <x:v>7</x:v>
      </x:c>
      <x:c r="B809">
        <x:v>84</x:v>
      </x:c>
      <x:c r="C809" s="13" t="n">
        <x:f>Arrivals!F809</x:f>
        <x:v>4945.281677416757</x:v>
      </x:c>
      <x:c r="D809" s="13" t="n">
        <x:f>Arrivals!K809</x:f>
        <x:v>300</x:v>
      </x:c>
      <x:c r="E809" s="14" t="n">
        <x:f>D809*8/Settings!$B$28+Settings!$B$29</x:f>
        <x:v>24.02</x:v>
      </x:c>
      <x:c r="F809" s="14">
        <x:f t="shared" si="184"/>
        <x:v>4945.2816774167568</x:v>
      </x:c>
      <x:c r="G809" s="14">
        <x:f t="shared" si="195"/>
        <x:v>4883.8165209950275</x:v>
      </x:c>
      <x:c r="H809" s="14">
        <x:f t="shared" si="185"/>
        <x:v>4945.2816774167568</x:v>
      </x:c>
      <x:c r="I809" s="14" t="n">
        <x:f>MOD(H809-Settings!$B$32,Settings!$B$33)</x:f>
        <x:v>625.2816774167568</x:v>
      </x:c>
      <x:c r="J809" s="14" t="n">
        <x:f>IF(I809&lt;Settings!$B$30,IF(Settings!$B$30-I809&gt;=E809,H809,H809+(Settings!$B$30-I809)+Settings!$B$31),H809+(Settings!$B$33-I809))</x:f>
        <x:v>5040</x:v>
      </x:c>
      <x:c r="K809" s="14">
        <x:f t="shared" si="186"/>
        <x:v>5064.0200000000004</x:v>
      </x:c>
      <x:c r="L809" s="14">
        <x:f t="shared" si="187"/>
        <x:v>5064.0200000000004</x:v>
      </x:c>
      <x:c r="M809" s="14">
        <x:f t="shared" si="196"/>
        <x:v>4898.8520495208031</x:v>
      </x:c>
      <x:c r="N809" s="14">
        <x:f t="shared" si="188"/>
        <x:v>5064.0200000000004</x:v>
      </x:c>
      <x:c r="O809" s="13" t="n">
        <x:f>Arrivals!I809</x:f>
        <x:v>1.0583401035661717</x:v>
      </x:c>
      <x:c r="P809" s="14">
        <x:f t="shared" si="189"/>
        <x:v>5065.0783401035669</x:v>
      </x:c>
      <x:c r="Q809" s="14">
        <x:f t="shared" si="190"/>
        <x:v>119.79666268681012</x:v>
      </x:c>
      <x:c r="R809" s="14">
        <x:f t="shared" si="191"/>
        <x:v>0</x:v>
      </x:c>
      <x:c r="S809" s="14">
        <x:f t="shared" si="192"/>
        <x:v>94.718322583243207</x:v>
      </x:c>
      <x:c r="T809" s="14">
        <x:f t="shared" si="193"/>
        <x:v>0</x:v>
      </x:c>
      <x:c r="U809" s="14">
        <x:f t="shared" si="194"/>
        <x:v>94.718322583243207</x:v>
      </x:c>
      <x:c r="V809" t="str">
        <x:f>IF(MOD(C809-Settings!$B$32,Settings!$B$33)&lt;Settings!$B$30,"Up","Down")</x:f>
        <x:v>Down</x:v>
      </x:c>
      <x:c r="W809" s="15" t="n">
        <x:f>IF(OR(E809&gt;Settings!$B$30,Q809&gt;Settings!$B$37),0,1)</x:f>
        <x:v>1</x:v>
      </x:c>
      <x:c r="X809" s="15" t="n">
        <x:f>IF(AND(W809=1,Q809&lt;=Settings!$B$36),1,0)</x:f>
        <x:v>1</x:v>
      </x:c>
    </x:row>
    <x:row r="810">
      <x:c r="A810">
        <x:v>7</x:v>
      </x:c>
      <x:c r="B810">
        <x:v>85</x:v>
      </x:c>
      <x:c r="C810" s="13" t="n">
        <x:f>Arrivals!F810</x:f>
        <x:v>5030.718008513446</x:v>
      </x:c>
      <x:c r="D810" s="13" t="n">
        <x:f>Arrivals!K810</x:f>
        <x:v>300</x:v>
      </x:c>
      <x:c r="E810" s="14" t="n">
        <x:f>D810*8/Settings!$B$28+Settings!$B$29</x:f>
        <x:v>24.02</x:v>
      </x:c>
      <x:c r="F810" s="14">
        <x:f t="shared" si="184"/>
        <x:v>5030.718008513446</x:v>
      </x:c>
      <x:c r="G810" s="14">
        <x:f t="shared" si="195"/>
        <x:v>5064.0200000000004</x:v>
      </x:c>
      <x:c r="H810" s="14">
        <x:f t="shared" si="185"/>
        <x:v>5064.0200000000004</x:v>
      </x:c>
      <x:c r="I810" s="14" t="n">
        <x:f>MOD(H810-Settings!$B$32,Settings!$B$33)</x:f>
        <x:v>24.020000000000437</x:v>
      </x:c>
      <x:c r="J810" s="14" t="n">
        <x:f>IF(I810&lt;Settings!$B$30,IF(Settings!$B$30-I810&gt;=E810,H810,H810+(Settings!$B$30-I810)+Settings!$B$31),H810+(Settings!$B$33-I810))</x:f>
        <x:v>5064.02</x:v>
      </x:c>
      <x:c r="K810" s="14">
        <x:f t="shared" si="186"/>
        <x:v>5088.0400000000009</x:v>
      </x:c>
      <x:c r="L810" s="14">
        <x:f t="shared" si="187"/>
        <x:v>5088.0400000000009</x:v>
      </x:c>
      <x:c r="M810" s="14">
        <x:f t="shared" si="196"/>
        <x:v>5065.0783401035669</x:v>
      </x:c>
      <x:c r="N810" s="14">
        <x:f t="shared" si="188"/>
        <x:v>5088.0400000000009</x:v>
      </x:c>
      <x:c r="O810" s="13" t="n">
        <x:f>Arrivals!I810</x:f>
        <x:v>0.9817284714016621</x:v>
      </x:c>
      <x:c r="P810" s="14">
        <x:f t="shared" si="189"/>
        <x:v>5089.0217284714026</x:v>
      </x:c>
      <x:c r="Q810" s="14">
        <x:f t="shared" si="190"/>
        <x:v>58.303719957956673</x:v>
      </x:c>
      <x:c r="R810" s="14">
        <x:f t="shared" si="191"/>
        <x:v>33.301991486554471</x:v>
      </x:c>
      <x:c r="S810" s="14">
        <x:f t="shared" si="192"/>
        <x:v>0</x:v>
      </x:c>
      <x:c r="T810" s="14">
        <x:f t="shared" si="193"/>
        <x:v>0</x:v>
      </x:c>
      <x:c r="U810" s="14">
        <x:f t="shared" si="194"/>
        <x:v>33.301991486554471</x:v>
      </x:c>
      <x:c r="V810" t="str">
        <x:f>IF(MOD(C810-Settings!$B$32,Settings!$B$33)&lt;Settings!$B$30,"Up","Down")</x:f>
        <x:v>Down</x:v>
      </x:c>
      <x:c r="W810" s="15" t="n">
        <x:f>IF(OR(E810&gt;Settings!$B$30,Q810&gt;Settings!$B$37),0,1)</x:f>
        <x:v>1</x:v>
      </x:c>
      <x:c r="X810" s="15" t="n">
        <x:f>IF(AND(W810=1,Q810&lt;=Settings!$B$36),1,0)</x:f>
        <x:v>1</x:v>
      </x:c>
    </x:row>
    <x:row r="811">
      <x:c r="A811">
        <x:v>7</x:v>
      </x:c>
      <x:c r="B811">
        <x:v>86</x:v>
      </x:c>
      <x:c r="C811" s="13" t="n">
        <x:f>Arrivals!F811</x:f>
        <x:v>5070.252131319835</x:v>
      </x:c>
      <x:c r="D811" s="13" t="n">
        <x:f>Arrivals!K811</x:f>
        <x:v>300</x:v>
      </x:c>
      <x:c r="E811" s="14" t="n">
        <x:f>D811*8/Settings!$B$28+Settings!$B$29</x:f>
        <x:v>24.02</x:v>
      </x:c>
      <x:c r="F811" s="14">
        <x:f t="shared" si="184"/>
        <x:v>5070.2521313198349</x:v>
      </x:c>
      <x:c r="G811" s="14">
        <x:f t="shared" si="195"/>
        <x:v>5088.0400000000009</x:v>
      </x:c>
      <x:c r="H811" s="14">
        <x:f t="shared" si="185"/>
        <x:v>5088.0400000000009</x:v>
      </x:c>
      <x:c r="I811" s="14" t="n">
        <x:f>MOD(H811-Settings!$B$32,Settings!$B$33)</x:f>
        <x:v>48.04000000000087</x:v>
      </x:c>
      <x:c r="J811" s="14" t="n">
        <x:f>IF(I811&lt;Settings!$B$30,IF(Settings!$B$30-I811&gt;=E811,H811,H811+(Settings!$B$30-I811)+Settings!$B$31),H811+(Settings!$B$33-I811))</x:f>
        <x:v>5088.040000000001</x:v>
      </x:c>
      <x:c r="K811" s="14">
        <x:f t="shared" si="186"/>
        <x:v>5112.0600000000013</x:v>
      </x:c>
      <x:c r="L811" s="14">
        <x:f t="shared" si="187"/>
        <x:v>5112.0600000000013</x:v>
      </x:c>
      <x:c r="M811" s="14">
        <x:f t="shared" si="196"/>
        <x:v>5089.0217284714026</x:v>
      </x:c>
      <x:c r="N811" s="14">
        <x:f t="shared" si="188"/>
        <x:v>5112.0600000000013</x:v>
      </x:c>
      <x:c r="O811" s="13" t="n">
        <x:f>Arrivals!I811</x:f>
        <x:v>5.845303405528347</x:v>
      </x:c>
      <x:c r="P811" s="14">
        <x:f t="shared" si="189"/>
        <x:v>5117.9053034055296</x:v>
      </x:c>
      <x:c r="Q811" s="14">
        <x:f t="shared" si="190"/>
        <x:v>47.653172085694678</x:v>
      </x:c>
      <x:c r="R811" s="14">
        <x:f t="shared" si="191"/>
        <x:v>17.787868680165957</x:v>
      </x:c>
      <x:c r="S811" s="14">
        <x:f t="shared" si="192"/>
        <x:v>0</x:v>
      </x:c>
      <x:c r="T811" s="14">
        <x:f t="shared" si="193"/>
        <x:v>0</x:v>
      </x:c>
      <x:c r="U811" s="14">
        <x:f t="shared" si="194"/>
        <x:v>17.787868680165957</x:v>
      </x:c>
      <x:c r="V811" t="str">
        <x:f>IF(MOD(C811-Settings!$B$32,Settings!$B$33)&lt;Settings!$B$30,"Up","Down")</x:f>
        <x:v>Up</x:v>
      </x:c>
      <x:c r="W811" s="15" t="n">
        <x:f>IF(OR(E811&gt;Settings!$B$30,Q811&gt;Settings!$B$37),0,1)</x:f>
        <x:v>1</x:v>
      </x:c>
      <x:c r="X811" s="15" t="n">
        <x:f>IF(AND(W811=1,Q811&lt;=Settings!$B$36),1,0)</x:f>
        <x:v>1</x:v>
      </x:c>
    </x:row>
    <x:row r="812">
      <x:c r="A812">
        <x:v>7</x:v>
      </x:c>
      <x:c r="B812">
        <x:v>87</x:v>
      </x:c>
      <x:c r="C812" s="13" t="n">
        <x:f>Arrivals!F812</x:f>
        <x:v>5150.335913540427</x:v>
      </x:c>
      <x:c r="D812" s="13" t="n">
        <x:f>Arrivals!K812</x:f>
        <x:v>300</x:v>
      </x:c>
      <x:c r="E812" s="14" t="n">
        <x:f>D812*8/Settings!$B$28+Settings!$B$29</x:f>
        <x:v>24.02</x:v>
      </x:c>
      <x:c r="F812" s="14">
        <x:f t="shared" si="184"/>
        <x:v>5150.3359135404271</x:v>
      </x:c>
      <x:c r="G812" s="14">
        <x:f t="shared" si="195"/>
        <x:v>5112.0600000000013</x:v>
      </x:c>
      <x:c r="H812" s="14">
        <x:f t="shared" si="185"/>
        <x:v>5150.3359135404271</x:v>
      </x:c>
      <x:c r="I812" s="14" t="n">
        <x:f>MOD(H812-Settings!$B$32,Settings!$B$33)</x:f>
        <x:v>110.3359135404271</x:v>
      </x:c>
      <x:c r="J812" s="14" t="n">
        <x:f>IF(I812&lt;Settings!$B$30,IF(Settings!$B$30-I812&gt;=E812,H812,H812+(Settings!$B$30-I812)+Settings!$B$31),H812+(Settings!$B$33-I812))</x:f>
        <x:v>5150.335913540427</x:v>
      </x:c>
      <x:c r="K812" s="14">
        <x:f t="shared" si="186"/>
        <x:v>5174.3559135404275</x:v>
      </x:c>
      <x:c r="L812" s="14">
        <x:f t="shared" si="187"/>
        <x:v>5174.3559135404275</x:v>
      </x:c>
      <x:c r="M812" s="14">
        <x:f t="shared" si="196"/>
        <x:v>5117.9053034055296</x:v>
      </x:c>
      <x:c r="N812" s="14">
        <x:f t="shared" si="188"/>
        <x:v>5174.3559135404275</x:v>
      </x:c>
      <x:c r="O812" s="13" t="n">
        <x:f>Arrivals!I812</x:f>
        <x:v>15.012909429729127</x:v>
      </x:c>
      <x:c r="P812" s="14">
        <x:f t="shared" si="189"/>
        <x:v>5189.3688229701565</x:v>
      </x:c>
      <x:c r="Q812" s="14">
        <x:f t="shared" si="190"/>
        <x:v>39.032909429729443</x:v>
      </x:c>
      <x:c r="R812" s="14">
        <x:f t="shared" si="191"/>
        <x:v>0</x:v>
      </x:c>
      <x:c r="S812" s="14">
        <x:f t="shared" si="192"/>
        <x:v>0</x:v>
      </x:c>
      <x:c r="T812" s="14">
        <x:f t="shared" si="193"/>
        <x:v>0</x:v>
      </x:c>
      <x:c r="U812" s="14">
        <x:f t="shared" si="194"/>
        <x:v>0</x:v>
      </x:c>
      <x:c r="V812" t="str">
        <x:f>IF(MOD(C812-Settings!$B$32,Settings!$B$33)&lt;Settings!$B$30,"Up","Down")</x:f>
        <x:v>Up</x:v>
      </x:c>
      <x:c r="W812" s="15" t="n">
        <x:f>IF(OR(E812&gt;Settings!$B$30,Q812&gt;Settings!$B$37),0,1)</x:f>
        <x:v>1</x:v>
      </x:c>
      <x:c r="X812" s="15" t="n">
        <x:f>IF(AND(W812=1,Q812&lt;=Settings!$B$36),1,0)</x:f>
        <x:v>1</x:v>
      </x:c>
    </x:row>
    <x:row r="813">
      <x:c r="A813">
        <x:v>7</x:v>
      </x:c>
      <x:c r="B813">
        <x:v>88</x:v>
      </x:c>
      <x:c r="C813" s="13" t="n">
        <x:f>Arrivals!F813</x:f>
        <x:v>5291.499224612048</x:v>
      </x:c>
      <x:c r="D813" s="13" t="n">
        <x:f>Arrivals!K813</x:f>
        <x:v>300</x:v>
      </x:c>
      <x:c r="E813" s="14" t="n">
        <x:f>D813*8/Settings!$B$28+Settings!$B$29</x:f>
        <x:v>24.02</x:v>
      </x:c>
      <x:c r="F813" s="14">
        <x:f t="shared" si="184"/>
        <x:v>5291.4992246120482</x:v>
      </x:c>
      <x:c r="G813" s="14">
        <x:f t="shared" si="195"/>
        <x:v>5174.3559135404275</x:v>
      </x:c>
      <x:c r="H813" s="14">
        <x:f t="shared" si="185"/>
        <x:v>5291.4992246120482</x:v>
      </x:c>
      <x:c r="I813" s="14" t="n">
        <x:f>MOD(H813-Settings!$B$32,Settings!$B$33)</x:f>
        <x:v>251.49922461204824</x:v>
      </x:c>
      <x:c r="J813" s="14" t="n">
        <x:f>IF(I813&lt;Settings!$B$30,IF(Settings!$B$30-I813&gt;=E813,H813,H813+(Settings!$B$30-I813)+Settings!$B$31),H813+(Settings!$B$33-I813))</x:f>
        <x:v>5291.499224612048</x:v>
      </x:c>
      <x:c r="K813" s="14">
        <x:f t="shared" si="186"/>
        <x:v>5315.5192246120487</x:v>
      </x:c>
      <x:c r="L813" s="14">
        <x:f t="shared" si="187"/>
        <x:v>5315.5192246120487</x:v>
      </x:c>
      <x:c r="M813" s="14">
        <x:f t="shared" si="196"/>
        <x:v>5189.3688229701565</x:v>
      </x:c>
      <x:c r="N813" s="14">
        <x:f t="shared" si="188"/>
        <x:v>5315.5192246120487</x:v>
      </x:c>
      <x:c r="O813" s="13" t="n">
        <x:f>Arrivals!I813</x:f>
        <x:v>0.04361008241004007</x:v>
      </x:c>
      <x:c r="P813" s="14">
        <x:f t="shared" si="189"/>
        <x:v>5315.5628346944586</x:v>
      </x:c>
      <x:c r="Q813" s="14">
        <x:f t="shared" si="190"/>
        <x:v>24.063610082410378</x:v>
      </x:c>
      <x:c r="R813" s="14">
        <x:f t="shared" si="191"/>
        <x:v>0</x:v>
      </x:c>
      <x:c r="S813" s="14">
        <x:f t="shared" si="192"/>
        <x:v>0</x:v>
      </x:c>
      <x:c r="T813" s="14">
        <x:f t="shared" si="193"/>
        <x:v>0</x:v>
      </x:c>
      <x:c r="U813" s="14">
        <x:f t="shared" si="194"/>
        <x:v>0</x:v>
      </x:c>
      <x:c r="V813" t="str">
        <x:f>IF(MOD(C813-Settings!$B$32,Settings!$B$33)&lt;Settings!$B$30,"Up","Down")</x:f>
        <x:v>Up</x:v>
      </x:c>
      <x:c r="W813" s="15" t="n">
        <x:f>IF(OR(E813&gt;Settings!$B$30,Q813&gt;Settings!$B$37),0,1)</x:f>
        <x:v>1</x:v>
      </x:c>
      <x:c r="X813" s="15" t="n">
        <x:f>IF(AND(W813=1,Q813&lt;=Settings!$B$36),1,0)</x:f>
        <x:v>1</x:v>
      </x:c>
    </x:row>
    <x:row r="814">
      <x:c r="A814">
        <x:v>7</x:v>
      </x:c>
      <x:c r="B814">
        <x:v>89</x:v>
      </x:c>
      <x:c r="C814" s="13" t="n">
        <x:f>Arrivals!F814</x:f>
        <x:v>5331.586705513036</x:v>
      </x:c>
      <x:c r="D814" s="13" t="n">
        <x:f>Arrivals!K814</x:f>
        <x:v>300</x:v>
      </x:c>
      <x:c r="E814" s="14" t="n">
        <x:f>D814*8/Settings!$B$28+Settings!$B$29</x:f>
        <x:v>24.02</x:v>
      </x:c>
      <x:c r="F814" s="14">
        <x:f t="shared" si="184"/>
        <x:v>5331.5867055130357</x:v>
      </x:c>
      <x:c r="G814" s="14">
        <x:f t="shared" si="195"/>
        <x:v>5315.5192246120487</x:v>
      </x:c>
      <x:c r="H814" s="14">
        <x:f t="shared" si="185"/>
        <x:v>5331.5867055130357</x:v>
      </x:c>
      <x:c r="I814" s="14" t="n">
        <x:f>MOD(H814-Settings!$B$32,Settings!$B$33)</x:f>
        <x:v>291.58670551303567</x:v>
      </x:c>
      <x:c r="J814" s="14" t="n">
        <x:f>IF(I814&lt;Settings!$B$30,IF(Settings!$B$30-I814&gt;=E814,H814,H814+(Settings!$B$30-I814)+Settings!$B$31),H814+(Settings!$B$33-I814))</x:f>
        <x:v>5331.586705513036</x:v>
      </x:c>
      <x:c r="K814" s="14">
        <x:f t="shared" si="186"/>
        <x:v>5355.6067055130361</x:v>
      </x:c>
      <x:c r="L814" s="14">
        <x:f t="shared" si="187"/>
        <x:v>5355.6067055130361</x:v>
      </x:c>
      <x:c r="M814" s="14">
        <x:f t="shared" si="196"/>
        <x:v>5315.5628346944586</x:v>
      </x:c>
      <x:c r="N814" s="14">
        <x:f t="shared" si="188"/>
        <x:v>5355.6067055130361</x:v>
      </x:c>
      <x:c r="O814" s="13" t="n">
        <x:f>Arrivals!I814</x:f>
        <x:v>1.115694688036602</x:v>
      </x:c>
      <x:c r="P814" s="14">
        <x:f t="shared" si="189"/>
        <x:v>5356.7224002010726</x:v>
      </x:c>
      <x:c r="Q814" s="14">
        <x:f t="shared" si="190"/>
        <x:v>25.135694688036892</x:v>
      </x:c>
      <x:c r="R814" s="14">
        <x:f t="shared" si="191"/>
        <x:v>0</x:v>
      </x:c>
      <x:c r="S814" s="14">
        <x:f t="shared" si="192"/>
        <x:v>0</x:v>
      </x:c>
      <x:c r="T814" s="14">
        <x:f t="shared" si="193"/>
        <x:v>0</x:v>
      </x:c>
      <x:c r="U814" s="14">
        <x:f t="shared" si="194"/>
        <x:v>0</x:v>
      </x:c>
      <x:c r="V814" t="str">
        <x:f>IF(MOD(C814-Settings!$B$32,Settings!$B$33)&lt;Settings!$B$30,"Up","Down")</x:f>
        <x:v>Up</x:v>
      </x:c>
      <x:c r="W814" s="15" t="n">
        <x:f>IF(OR(E814&gt;Settings!$B$30,Q814&gt;Settings!$B$37),0,1)</x:f>
        <x:v>1</x:v>
      </x:c>
      <x:c r="X814" s="15" t="n">
        <x:f>IF(AND(W814=1,Q814&lt;=Settings!$B$36),1,0)</x:f>
        <x:v>1</x:v>
      </x:c>
    </x:row>
    <x:row r="815">
      <x:c r="A815">
        <x:v>7</x:v>
      </x:c>
      <x:c r="B815">
        <x:v>90</x:v>
      </x:c>
      <x:c r="C815" s="13" t="n">
        <x:f>Arrivals!F815</x:f>
        <x:v>5382.298471323345</x:v>
      </x:c>
      <x:c r="D815" s="13" t="n">
        <x:f>Arrivals!K815</x:f>
        <x:v>300</x:v>
      </x:c>
      <x:c r="E815" s="14" t="n">
        <x:f>D815*8/Settings!$B$28+Settings!$B$29</x:f>
        <x:v>24.02</x:v>
      </x:c>
      <x:c r="F815" s="14">
        <x:f t="shared" si="184"/>
        <x:v>5382.2984713233454</x:v>
      </x:c>
      <x:c r="G815" s="14">
        <x:f t="shared" si="195"/>
        <x:v>5355.6067055130361</x:v>
      </x:c>
      <x:c r="H815" s="14">
        <x:f t="shared" si="185"/>
        <x:v>5382.2984713233454</x:v>
      </x:c>
      <x:c r="I815" s="14" t="n">
        <x:f>MOD(H815-Settings!$B$32,Settings!$B$33)</x:f>
        <x:v>342.29847132334544</x:v>
      </x:c>
      <x:c r="J815" s="14" t="n">
        <x:f>IF(I815&lt;Settings!$B$30,IF(Settings!$B$30-I815&gt;=E815,H815,H815+(Settings!$B$30-I815)+Settings!$B$31),H815+(Settings!$B$33-I815))</x:f>
        <x:v>5382.298471323345</x:v>
      </x:c>
      <x:c r="K815" s="14">
        <x:f t="shared" si="186"/>
        <x:v>5406.3184713233459</x:v>
      </x:c>
      <x:c r="L815" s="14">
        <x:f t="shared" si="187"/>
        <x:v>5406.3184713233459</x:v>
      </x:c>
      <x:c r="M815" s="14">
        <x:f t="shared" si="196"/>
        <x:v>5356.7224002010726</x:v>
      </x:c>
      <x:c r="N815" s="14">
        <x:f t="shared" si="188"/>
        <x:v>5406.3184713233459</x:v>
      </x:c>
      <x:c r="O815" s="13" t="n">
        <x:f>Arrivals!I815</x:f>
        <x:v>7.9594722735609</x:v>
      </x:c>
      <x:c r="P815" s="14">
        <x:f t="shared" si="189"/>
        <x:v>5414.2779435969069</x:v>
      </x:c>
      <x:c r="Q815" s="14">
        <x:f t="shared" si="190"/>
        <x:v>31.979472273561441</x:v>
      </x:c>
      <x:c r="R815" s="14">
        <x:f t="shared" si="191"/>
        <x:v>0</x:v>
      </x:c>
      <x:c r="S815" s="14">
        <x:f t="shared" si="192"/>
        <x:v>0</x:v>
      </x:c>
      <x:c r="T815" s="14">
        <x:f t="shared" si="193"/>
        <x:v>0</x:v>
      </x:c>
      <x:c r="U815" s="14">
        <x:f t="shared" si="194"/>
        <x:v>0</x:v>
      </x:c>
      <x:c r="V815" t="str">
        <x:f>IF(MOD(C815-Settings!$B$32,Settings!$B$33)&lt;Settings!$B$30,"Up","Down")</x:f>
        <x:v>Up</x:v>
      </x:c>
      <x:c r="W815" s="15" t="n">
        <x:f>IF(OR(E815&gt;Settings!$B$30,Q815&gt;Settings!$B$37),0,1)</x:f>
        <x:v>1</x:v>
      </x:c>
      <x:c r="X815" s="15" t="n">
        <x:f>IF(AND(W815=1,Q815&lt;=Settings!$B$36),1,0)</x:f>
        <x:v>1</x:v>
      </x:c>
    </x:row>
    <x:row r="816">
      <x:c r="A816">
        <x:v>7</x:v>
      </x:c>
      <x:c r="B816">
        <x:v>91</x:v>
      </x:c>
      <x:c r="C816" s="13" t="n">
        <x:f>Arrivals!F816</x:f>
        <x:v>5494.187980573706</x:v>
      </x:c>
      <x:c r="D816" s="13" t="n">
        <x:f>Arrivals!K816</x:f>
        <x:v>300</x:v>
      </x:c>
      <x:c r="E816" s="14" t="n">
        <x:f>D816*8/Settings!$B$28+Settings!$B$29</x:f>
        <x:v>24.02</x:v>
      </x:c>
      <x:c r="F816" s="14">
        <x:f t="shared" si="184"/>
        <x:v>5494.1879805737062</x:v>
      </x:c>
      <x:c r="G816" s="14">
        <x:f t="shared" si="195"/>
        <x:v>5406.3184713233459</x:v>
      </x:c>
      <x:c r="H816" s="14">
        <x:f t="shared" si="185"/>
        <x:v>5494.1879805737062</x:v>
      </x:c>
      <x:c r="I816" s="14" t="n">
        <x:f>MOD(H816-Settings!$B$32,Settings!$B$33)</x:f>
        <x:v>454.1879805737062</x:v>
      </x:c>
      <x:c r="J816" s="14" t="n">
        <x:f>IF(I816&lt;Settings!$B$30,IF(Settings!$B$30-I816&gt;=E816,H816,H816+(Settings!$B$30-I816)+Settings!$B$31),H816+(Settings!$B$33-I816))</x:f>
        <x:v>5494.187980573706</x:v>
      </x:c>
      <x:c r="K816" s="14">
        <x:f t="shared" si="186"/>
        <x:v>5518.2079805737067</x:v>
      </x:c>
      <x:c r="L816" s="14">
        <x:f t="shared" si="187"/>
        <x:v>5518.2079805737067</x:v>
      </x:c>
      <x:c r="M816" s="14">
        <x:f t="shared" si="196"/>
        <x:v>5414.2779435969069</x:v>
      </x:c>
      <x:c r="N816" s="14">
        <x:f t="shared" si="188"/>
        <x:v>5518.2079805737067</x:v>
      </x:c>
      <x:c r="O816" s="13" t="n">
        <x:f>Arrivals!I816</x:f>
        <x:v>1.187481057133452</x:v>
      </x:c>
      <x:c r="P816" s="14">
        <x:f t="shared" si="189"/>
        <x:v>5519.3954616308401</x:v>
      </x:c>
      <x:c r="Q816" s="14">
        <x:f t="shared" si="190"/>
        <x:v>25.207481057133919</x:v>
      </x:c>
      <x:c r="R816" s="14">
        <x:f t="shared" si="191"/>
        <x:v>0</x:v>
      </x:c>
      <x:c r="S816" s="14">
        <x:f t="shared" si="192"/>
        <x:v>0</x:v>
      </x:c>
      <x:c r="T816" s="14">
        <x:f t="shared" si="193"/>
        <x:v>0</x:v>
      </x:c>
      <x:c r="U816" s="14">
        <x:f t="shared" si="194"/>
        <x:v>0</x:v>
      </x:c>
      <x:c r="V816" t="str">
        <x:f>IF(MOD(C816-Settings!$B$32,Settings!$B$33)&lt;Settings!$B$30,"Up","Down")</x:f>
        <x:v>Up</x:v>
      </x:c>
      <x:c r="W816" s="15" t="n">
        <x:f>IF(OR(E816&gt;Settings!$B$30,Q816&gt;Settings!$B$37),0,1)</x:f>
        <x:v>1</x:v>
      </x:c>
      <x:c r="X816" s="15" t="n">
        <x:f>IF(AND(W816=1,Q816&lt;=Settings!$B$36),1,0)</x:f>
        <x:v>1</x:v>
      </x:c>
    </x:row>
    <x:row r="817">
      <x:c r="A817">
        <x:v>7</x:v>
      </x:c>
      <x:c r="B817">
        <x:v>92</x:v>
      </x:c>
      <x:c r="C817" s="13" t="n">
        <x:f>Arrivals!F817</x:f>
        <x:v>5507.890721597412</x:v>
      </x:c>
      <x:c r="D817" s="13" t="n">
        <x:f>Arrivals!K817</x:f>
        <x:v>300</x:v>
      </x:c>
      <x:c r="E817" s="14" t="n">
        <x:f>D817*8/Settings!$B$28+Settings!$B$29</x:f>
        <x:v>24.02</x:v>
      </x:c>
      <x:c r="F817" s="14">
        <x:f t="shared" si="184"/>
        <x:v>5507.8907215974123</x:v>
      </x:c>
      <x:c r="G817" s="14">
        <x:f t="shared" si="195"/>
        <x:v>5518.2079805737067</x:v>
      </x:c>
      <x:c r="H817" s="14">
        <x:f t="shared" si="185"/>
        <x:v>5518.2079805737067</x:v>
      </x:c>
      <x:c r="I817" s="14" t="n">
        <x:f>MOD(H817-Settings!$B$32,Settings!$B$33)</x:f>
        <x:v>478.20798057370666</x:v>
      </x:c>
      <x:c r="J817" s="14" t="n">
        <x:f>IF(I817&lt;Settings!$B$30,IF(Settings!$B$30-I817&gt;=E817,H817,H817+(Settings!$B$30-I817)+Settings!$B$31),H817+(Settings!$B$33-I817))</x:f>
        <x:v>5518.207980573707</x:v>
      </x:c>
      <x:c r="K817" s="14">
        <x:f t="shared" si="186"/>
        <x:v>5542.2279805737071</x:v>
      </x:c>
      <x:c r="L817" s="14">
        <x:f t="shared" si="187"/>
        <x:v>5542.2279805737071</x:v>
      </x:c>
      <x:c r="M817" s="14">
        <x:f t="shared" si="196"/>
        <x:v>5519.3954616308401</x:v>
      </x:c>
      <x:c r="N817" s="14">
        <x:f t="shared" si="188"/>
        <x:v>5542.2279805737071</x:v>
      </x:c>
      <x:c r="O817" s="13" t="n">
        <x:f>Arrivals!I817</x:f>
        <x:v>0.15910390927103366</x:v>
      </x:c>
      <x:c r="P817" s="14">
        <x:f t="shared" si="189"/>
        <x:v>5542.387084482978</x:v>
      </x:c>
      <x:c r="Q817" s="14">
        <x:f t="shared" si="190"/>
        <x:v>34.496362885565759</x:v>
      </x:c>
      <x:c r="R817" s="14">
        <x:f t="shared" si="191"/>
        <x:v>10.317258976294397</x:v>
      </x:c>
      <x:c r="S817" s="14">
        <x:f t="shared" si="192"/>
        <x:v>0</x:v>
      </x:c>
      <x:c r="T817" s="14">
        <x:f t="shared" si="193"/>
        <x:v>0</x:v>
      </x:c>
      <x:c r="U817" s="14">
        <x:f t="shared" si="194"/>
        <x:v>10.317258976294397</x:v>
      </x:c>
      <x:c r="V817" t="str">
        <x:f>IF(MOD(C817-Settings!$B$32,Settings!$B$33)&lt;Settings!$B$30,"Up","Down")</x:f>
        <x:v>Up</x:v>
      </x:c>
      <x:c r="W817" s="15" t="n">
        <x:f>IF(OR(E817&gt;Settings!$B$30,Q817&gt;Settings!$B$37),0,1)</x:f>
        <x:v>1</x:v>
      </x:c>
      <x:c r="X817" s="15" t="n">
        <x:f>IF(AND(W817=1,Q817&lt;=Settings!$B$36),1,0)</x:f>
        <x:v>1</x:v>
      </x:c>
    </x:row>
    <x:row r="818">
      <x:c r="A818">
        <x:v>7</x:v>
      </x:c>
      <x:c r="B818">
        <x:v>93</x:v>
      </x:c>
      <x:c r="C818" s="13" t="n">
        <x:f>Arrivals!F818</x:f>
        <x:v>5564.391355399782</x:v>
      </x:c>
      <x:c r="D818" s="13" t="n">
        <x:f>Arrivals!K818</x:f>
        <x:v>300</x:v>
      </x:c>
      <x:c r="E818" s="14" t="n">
        <x:f>D818*8/Settings!$B$28+Settings!$B$29</x:f>
        <x:v>24.02</x:v>
      </x:c>
      <x:c r="F818" s="14">
        <x:f t="shared" si="184"/>
        <x:v>5564.3913553997818</x:v>
      </x:c>
      <x:c r="G818" s="14">
        <x:f t="shared" si="195"/>
        <x:v>5542.2279805737071</x:v>
      </x:c>
      <x:c r="H818" s="14">
        <x:f t="shared" si="185"/>
        <x:v>5564.3913553997818</x:v>
      </x:c>
      <x:c r="I818" s="14" t="n">
        <x:f>MOD(H818-Settings!$B$32,Settings!$B$33)</x:f>
        <x:v>524.3913553997818</x:v>
      </x:c>
      <x:c r="J818" s="14" t="n">
        <x:f>IF(I818&lt;Settings!$B$30,IF(Settings!$B$30-I818&gt;=E818,H818,H818+(Settings!$B$30-I818)+Settings!$B$31),H818+(Settings!$B$33-I818))</x:f>
        <x:v>5564.391355399782</x:v>
      </x:c>
      <x:c r="K818" s="14">
        <x:f t="shared" si="186"/>
        <x:v>5588.4113553997822</x:v>
      </x:c>
      <x:c r="L818" s="14">
        <x:f t="shared" si="187"/>
        <x:v>5588.4113553997822</x:v>
      </x:c>
      <x:c r="M818" s="14">
        <x:f t="shared" si="196"/>
        <x:v>5542.387084482978</x:v>
      </x:c>
      <x:c r="N818" s="14">
        <x:f t="shared" si="188"/>
        <x:v>5588.4113553997822</x:v>
      </x:c>
      <x:c r="O818" s="13" t="n">
        <x:f>Arrivals!I818</x:f>
        <x:v>2.0033383105677403</x:v>
      </x:c>
      <x:c r="P818" s="14">
        <x:f t="shared" si="189"/>
        <x:v>5590.4146937103496</x:v>
      </x:c>
      <x:c r="Q818" s="14">
        <x:f t="shared" si="190"/>
        <x:v>26.023338310567851</x:v>
      </x:c>
      <x:c r="R818" s="14">
        <x:f t="shared" si="191"/>
        <x:v>0</x:v>
      </x:c>
      <x:c r="S818" s="14">
        <x:f t="shared" si="192"/>
        <x:v>0</x:v>
      </x:c>
      <x:c r="T818" s="14">
        <x:f t="shared" si="193"/>
        <x:v>0</x:v>
      </x:c>
      <x:c r="U818" s="14">
        <x:f t="shared" si="194"/>
        <x:v>0</x:v>
      </x:c>
      <x:c r="V818" t="str">
        <x:f>IF(MOD(C818-Settings!$B$32,Settings!$B$33)&lt;Settings!$B$30,"Up","Down")</x:f>
        <x:v>Up</x:v>
      </x:c>
      <x:c r="W818" s="15" t="n">
        <x:f>IF(OR(E818&gt;Settings!$B$30,Q818&gt;Settings!$B$37),0,1)</x:f>
        <x:v>1</x:v>
      </x:c>
      <x:c r="X818" s="15" t="n">
        <x:f>IF(AND(W818=1,Q818&lt;=Settings!$B$36),1,0)</x:f>
        <x:v>1</x:v>
      </x:c>
    </x:row>
    <x:row r="819">
      <x:c r="A819">
        <x:v>7</x:v>
      </x:c>
      <x:c r="B819">
        <x:v>94</x:v>
      </x:c>
      <x:c r="C819" s="13" t="n">
        <x:f>Arrivals!F819</x:f>
        <x:v>5640.818629171996</x:v>
      </x:c>
      <x:c r="D819" s="13" t="n">
        <x:f>Arrivals!K819</x:f>
        <x:v>300</x:v>
      </x:c>
      <x:c r="E819" s="14" t="n">
        <x:f>D819*8/Settings!$B$28+Settings!$B$29</x:f>
        <x:v>24.02</x:v>
      </x:c>
      <x:c r="F819" s="14">
        <x:f t="shared" si="184"/>
        <x:v>5640.8186291719958</x:v>
      </x:c>
      <x:c r="G819" s="14">
        <x:f t="shared" si="195"/>
        <x:v>5588.4113553997822</x:v>
      </x:c>
      <x:c r="H819" s="14">
        <x:f t="shared" si="185"/>
        <x:v>5640.8186291719958</x:v>
      </x:c>
      <x:c r="I819" s="14" t="n">
        <x:f>MOD(H819-Settings!$B$32,Settings!$B$33)</x:f>
        <x:v>600.8186291719958</x:v>
      </x:c>
      <x:c r="J819" s="14" t="n">
        <x:f>IF(I819&lt;Settings!$B$30,IF(Settings!$B$30-I819&gt;=E819,H819,H819+(Settings!$B$30-I819)+Settings!$B$31),H819+(Settings!$B$33-I819))</x:f>
        <x:v>5760</x:v>
      </x:c>
      <x:c r="K819" s="14">
        <x:f t="shared" si="186"/>
        <x:v>5784.02</x:v>
      </x:c>
      <x:c r="L819" s="14">
        <x:f t="shared" si="187"/>
        <x:v>5784.02</x:v>
      </x:c>
      <x:c r="M819" s="14">
        <x:f t="shared" si="196"/>
        <x:v>5590.4146937103496</x:v>
      </x:c>
      <x:c r="N819" s="14">
        <x:f t="shared" si="188"/>
        <x:v>5784.02</x:v>
      </x:c>
      <x:c r="O819" s="13" t="n">
        <x:f>Arrivals!I819</x:f>
        <x:v>3.1349563970956695</x:v>
      </x:c>
      <x:c r="P819" s="14">
        <x:f t="shared" si="189"/>
        <x:v>5787.1549563970957</x:v>
      </x:c>
      <x:c r="Q819" s="14">
        <x:f t="shared" si="190"/>
        <x:v>146.33632722509992</x:v>
      </x:c>
      <x:c r="R819" s="14">
        <x:f t="shared" si="191"/>
        <x:v>0</x:v>
      </x:c>
      <x:c r="S819" s="14">
        <x:f t="shared" si="192"/>
        <x:v>119.18137082800422</x:v>
      </x:c>
      <x:c r="T819" s="14">
        <x:f t="shared" si="193"/>
        <x:v>0</x:v>
      </x:c>
      <x:c r="U819" s="14">
        <x:f t="shared" si="194"/>
        <x:v>119.18137082800422</x:v>
      </x:c>
      <x:c r="V819" t="str">
        <x:f>IF(MOD(C819-Settings!$B$32,Settings!$B$33)&lt;Settings!$B$30,"Up","Down")</x:f>
        <x:v>Down</x:v>
      </x:c>
      <x:c r="W819" s="15" t="n">
        <x:f>IF(OR(E819&gt;Settings!$B$30,Q819&gt;Settings!$B$37),0,1)</x:f>
        <x:v>1</x:v>
      </x:c>
      <x:c r="X819" s="15" t="n">
        <x:f>IF(AND(W819=1,Q819&lt;=Settings!$B$36),1,0)</x:f>
        <x:v>0</x:v>
      </x:c>
    </x:row>
    <x:row r="820">
      <x:c r="A820">
        <x:v>7</x:v>
      </x:c>
      <x:c r="B820">
        <x:v>95</x:v>
      </x:c>
      <x:c r="C820" s="13" t="n">
        <x:f>Arrivals!F820</x:f>
        <x:v>5783.811195666848</x:v>
      </x:c>
      <x:c r="D820" s="13" t="n">
        <x:f>Arrivals!K820</x:f>
        <x:v>300</x:v>
      </x:c>
      <x:c r="E820" s="14" t="n">
        <x:f>D820*8/Settings!$B$28+Settings!$B$29</x:f>
        <x:v>24.02</x:v>
      </x:c>
      <x:c r="F820" s="14">
        <x:f t="shared" si="184"/>
        <x:v>5783.8111956668481</x:v>
      </x:c>
      <x:c r="G820" s="14">
        <x:f t="shared" si="195"/>
        <x:v>5784.02</x:v>
      </x:c>
      <x:c r="H820" s="14">
        <x:f t="shared" si="185"/>
        <x:v>5784.02</x:v>
      </x:c>
      <x:c r="I820" s="14" t="n">
        <x:f>MOD(H820-Settings!$B$32,Settings!$B$33)</x:f>
        <x:v>24.020000000000437</x:v>
      </x:c>
      <x:c r="J820" s="14" t="n">
        <x:f>IF(I820&lt;Settings!$B$30,IF(Settings!$B$30-I820&gt;=E820,H820,H820+(Settings!$B$30-I820)+Settings!$B$31),H820+(Settings!$B$33-I820))</x:f>
        <x:v>5784.02</x:v>
      </x:c>
      <x:c r="K820" s="14">
        <x:f t="shared" si="186"/>
        <x:v>5808.0400000000009</x:v>
      </x:c>
      <x:c r="L820" s="14">
        <x:f t="shared" si="187"/>
        <x:v>5808.0400000000009</x:v>
      </x:c>
      <x:c r="M820" s="14">
        <x:f t="shared" si="196"/>
        <x:v>5787.1549563970957</x:v>
      </x:c>
      <x:c r="N820" s="14">
        <x:f t="shared" si="188"/>
        <x:v>5808.0400000000009</x:v>
      </x:c>
      <x:c r="O820" s="13" t="n">
        <x:f>Arrivals!I820</x:f>
        <x:v>1.5662828750855315</x:v>
      </x:c>
      <x:c r="P820" s="14">
        <x:f t="shared" si="189"/>
        <x:v>5809.6062828750864</x:v>
      </x:c>
      <x:c r="Q820" s="14">
        <x:f t="shared" si="190"/>
        <x:v>25.795087208238328</x:v>
      </x:c>
      <x:c r="R820" s="14">
        <x:f t="shared" si="191"/>
        <x:v>0.20880433315232949</x:v>
      </x:c>
      <x:c r="S820" s="14">
        <x:f t="shared" si="192"/>
        <x:v>0</x:v>
      </x:c>
      <x:c r="T820" s="14">
        <x:f t="shared" si="193"/>
        <x:v>0</x:v>
      </x:c>
      <x:c r="U820" s="14">
        <x:f t="shared" si="194"/>
        <x:v>0.20880433315232949</x:v>
      </x:c>
      <x:c r="V820" t="str">
        <x:f>IF(MOD(C820-Settings!$B$32,Settings!$B$33)&lt;Settings!$B$30,"Up","Down")</x:f>
        <x:v>Up</x:v>
      </x:c>
      <x:c r="W820" s="15" t="n">
        <x:f>IF(OR(E820&gt;Settings!$B$30,Q820&gt;Settings!$B$37),0,1)</x:f>
        <x:v>1</x:v>
      </x:c>
      <x:c r="X820" s="15" t="n">
        <x:f>IF(AND(W820=1,Q820&lt;=Settings!$B$36),1,0)</x:f>
        <x:v>1</x:v>
      </x:c>
    </x:row>
    <x:row r="821">
      <x:c r="A821">
        <x:v>7</x:v>
      </x:c>
      <x:c r="B821">
        <x:v>96</x:v>
      </x:c>
      <x:c r="C821" s="13" t="n">
        <x:f>Arrivals!F821</x:f>
        <x:v>5823.827183516162</x:v>
      </x:c>
      <x:c r="D821" s="13" t="n">
        <x:f>Arrivals!K821</x:f>
        <x:v>300</x:v>
      </x:c>
      <x:c r="E821" s="14" t="n">
        <x:f>D821*8/Settings!$B$28+Settings!$B$29</x:f>
        <x:v>24.02</x:v>
      </x:c>
      <x:c r="F821" s="14">
        <x:f t="shared" si="184"/>
        <x:v>5823.8271835161622</x:v>
      </x:c>
      <x:c r="G821" s="14">
        <x:f t="shared" si="195"/>
        <x:v>5808.0400000000009</x:v>
      </x:c>
      <x:c r="H821" s="14">
        <x:f t="shared" si="185"/>
        <x:v>5823.8271835161622</x:v>
      </x:c>
      <x:c r="I821" s="14" t="n">
        <x:f>MOD(H821-Settings!$B$32,Settings!$B$33)</x:f>
        <x:v>63.82718351616222</x:v>
      </x:c>
      <x:c r="J821" s="14" t="n">
        <x:f>IF(I821&lt;Settings!$B$30,IF(Settings!$B$30-I821&gt;=E821,H821,H821+(Settings!$B$30-I821)+Settings!$B$31),H821+(Settings!$B$33-I821))</x:f>
        <x:v>5823.827183516162</x:v>
      </x:c>
      <x:c r="K821" s="14">
        <x:f t="shared" si="186"/>
        <x:v>5847.8471835161627</x:v>
      </x:c>
      <x:c r="L821" s="14">
        <x:f t="shared" si="187"/>
        <x:v>5847.8471835161627</x:v>
      </x:c>
      <x:c r="M821" s="14">
        <x:f t="shared" si="196"/>
        <x:v>5809.6062828750864</x:v>
      </x:c>
      <x:c r="N821" s="14">
        <x:f t="shared" si="188"/>
        <x:v>5847.8471835161627</x:v>
      </x:c>
      <x:c r="O821" s="13" t="n">
        <x:f>Arrivals!I821</x:f>
        <x:v>3.327361668207231</x:v>
      </x:c>
      <x:c r="P821" s="14">
        <x:f t="shared" si="189"/>
        <x:v>5851.1745451843699</x:v>
      </x:c>
      <x:c r="Q821" s="14">
        <x:f t="shared" si="190"/>
        <x:v>27.347361668207668</x:v>
      </x:c>
      <x:c r="R821" s="14">
        <x:f t="shared" si="191"/>
        <x:v>0</x:v>
      </x:c>
      <x:c r="S821" s="14">
        <x:f t="shared" si="192"/>
        <x:v>0</x:v>
      </x:c>
      <x:c r="T821" s="14">
        <x:f t="shared" si="193"/>
        <x:v>0</x:v>
      </x:c>
      <x:c r="U821" s="14">
        <x:f t="shared" si="194"/>
        <x:v>0</x:v>
      </x:c>
      <x:c r="V821" t="str">
        <x:f>IF(MOD(C821-Settings!$B$32,Settings!$B$33)&lt;Settings!$B$30,"Up","Down")</x:f>
        <x:v>Up</x:v>
      </x:c>
      <x:c r="W821" s="15" t="n">
        <x:f>IF(OR(E821&gt;Settings!$B$30,Q821&gt;Settings!$B$37),0,1)</x:f>
        <x:v>1</x:v>
      </x:c>
      <x:c r="X821" s="15" t="n">
        <x:f>IF(AND(W821=1,Q821&lt;=Settings!$B$36),1,0)</x:f>
        <x:v>1</x:v>
      </x:c>
    </x:row>
    <x:row r="822">
      <x:c r="A822">
        <x:v>7</x:v>
      </x:c>
      <x:c r="B822">
        <x:v>97</x:v>
      </x:c>
      <x:c r="C822" s="13" t="n">
        <x:f>Arrivals!F822</x:f>
        <x:v>5845.01323843145</x:v>
      </x:c>
      <x:c r="D822" s="13" t="n">
        <x:f>Arrivals!K822</x:f>
        <x:v>300</x:v>
      </x:c>
      <x:c r="E822" s="14" t="n">
        <x:f>D822*8/Settings!$B$28+Settings!$B$29</x:f>
        <x:v>24.02</x:v>
      </x:c>
      <x:c r="F822" s="14">
        <x:f t="shared" si="184"/>
        <x:v>5845.0132384314502</x:v>
      </x:c>
      <x:c r="G822" s="14">
        <x:f t="shared" si="195"/>
        <x:v>5847.8471835161627</x:v>
      </x:c>
      <x:c r="H822" s="14">
        <x:f t="shared" si="185"/>
        <x:v>5847.8471835161627</x:v>
      </x:c>
      <x:c r="I822" s="14" t="n">
        <x:f>MOD(H822-Settings!$B$32,Settings!$B$33)</x:f>
        <x:v>87.84718351616266</x:v>
      </x:c>
      <x:c r="J822" s="14" t="n">
        <x:f>IF(I822&lt;Settings!$B$30,IF(Settings!$B$30-I822&gt;=E822,H822,H822+(Settings!$B$30-I822)+Settings!$B$31),H822+(Settings!$B$33-I822))</x:f>
        <x:v>5847.847183516163</x:v>
      </x:c>
      <x:c r="K822" s="14">
        <x:f t="shared" si="186"/>
        <x:v>5871.8671835161631</x:v>
      </x:c>
      <x:c r="L822" s="14">
        <x:f t="shared" si="187"/>
        <x:v>5871.8671835161631</x:v>
      </x:c>
      <x:c r="M822" s="14">
        <x:f t="shared" si="196"/>
        <x:v>5851.1745451843699</x:v>
      </x:c>
      <x:c r="N822" s="14">
        <x:f t="shared" si="188"/>
        <x:v>5871.8671835161631</x:v>
      </x:c>
      <x:c r="O822" s="13" t="n">
        <x:f>Arrivals!I822</x:f>
        <x:v>6.340329387728322</x:v>
      </x:c>
      <x:c r="P822" s="14">
        <x:f t="shared" si="189"/>
        <x:v>5878.2075129038913</x:v>
      </x:c>
      <x:c r="Q822" s="14">
        <x:f t="shared" si="190"/>
        <x:v>33.194274472441066</x:v>
      </x:c>
      <x:c r="R822" s="14">
        <x:f t="shared" si="191"/>
        <x:v>2.8339450847124681</x:v>
      </x:c>
      <x:c r="S822" s="14">
        <x:f t="shared" si="192"/>
        <x:v>0</x:v>
      </x:c>
      <x:c r="T822" s="14">
        <x:f t="shared" si="193"/>
        <x:v>0</x:v>
      </x:c>
      <x:c r="U822" s="14">
        <x:f t="shared" si="194"/>
        <x:v>2.8339450847124681</x:v>
      </x:c>
      <x:c r="V822" t="str">
        <x:f>IF(MOD(C822-Settings!$B$32,Settings!$B$33)&lt;Settings!$B$30,"Up","Down")</x:f>
        <x:v>Up</x:v>
      </x:c>
      <x:c r="W822" s="15" t="n">
        <x:f>IF(OR(E822&gt;Settings!$B$30,Q822&gt;Settings!$B$37),0,1)</x:f>
        <x:v>1</x:v>
      </x:c>
      <x:c r="X822" s="15" t="n">
        <x:f>IF(AND(W822=1,Q822&lt;=Settings!$B$36),1,0)</x:f>
        <x:v>1</x:v>
      </x:c>
    </x:row>
    <x:row r="823">
      <x:c r="A823">
        <x:v>7</x:v>
      </x:c>
      <x:c r="B823">
        <x:v>98</x:v>
      </x:c>
      <x:c r="C823" s="13" t="n">
        <x:f>Arrivals!F823</x:f>
        <x:v>6070.519354284978</x:v>
      </x:c>
      <x:c r="D823" s="13" t="n">
        <x:f>Arrivals!K823</x:f>
        <x:v>300</x:v>
      </x:c>
      <x:c r="E823" s="14" t="n">
        <x:f>D823*8/Settings!$B$28+Settings!$B$29</x:f>
        <x:v>24.02</x:v>
      </x:c>
      <x:c r="F823" s="14">
        <x:f t="shared" si="184"/>
        <x:v>6070.5193542849784</x:v>
      </x:c>
      <x:c r="G823" s="14" t="n">
        <x:f t="shared" ref="G823:G845" si="197">K822</x:f>
        <x:v>5871.867183516163</x:v>
      </x:c>
      <x:c r="H823" s="14">
        <x:f t="shared" si="185"/>
        <x:v>6070.5193542849784</x:v>
      </x:c>
      <x:c r="I823" s="14" t="n">
        <x:f>MOD(H823-Settings!$B$32,Settings!$B$33)</x:f>
        <x:v>310.51935428497836</x:v>
      </x:c>
      <x:c r="J823" s="14" t="n">
        <x:f>IF(I823&lt;Settings!$B$30,IF(Settings!$B$30-I823&gt;=E823,H823,H823+(Settings!$B$30-I823)+Settings!$B$31),H823+(Settings!$B$33-I823))</x:f>
        <x:v>6070.519354284978</x:v>
      </x:c>
      <x:c r="K823" s="14">
        <x:f t="shared" si="186"/>
        <x:v>6094.5393542849788</x:v>
      </x:c>
      <x:c r="L823" s="14">
        <x:f t="shared" si="187"/>
        <x:v>6094.5393542849788</x:v>
      </x:c>
      <x:c r="M823" s="14" t="n">
        <x:f t="shared" ref="M823:M845" si="198">P822</x:f>
        <x:v>5878.207512903891</x:v>
      </x:c>
      <x:c r="N823" s="14">
        <x:f t="shared" si="188"/>
        <x:v>6094.5393542849788</x:v>
      </x:c>
      <x:c r="O823" s="13" t="n">
        <x:f>Arrivals!I823</x:f>
        <x:v>5.17964979994917</x:v>
      </x:c>
      <x:c r="P823" s="14">
        <x:f t="shared" si="189"/>
        <x:v>6099.7190040849282</x:v>
      </x:c>
      <x:c r="Q823" s="14">
        <x:f t="shared" si="190"/>
        <x:v>29.199649799949839</x:v>
      </x:c>
      <x:c r="R823" s="14">
        <x:f t="shared" si="191"/>
        <x:v>0</x:v>
      </x:c>
      <x:c r="S823" s="14">
        <x:f t="shared" si="192"/>
        <x:v>0</x:v>
      </x:c>
      <x:c r="T823" s="14">
        <x:f t="shared" si="193"/>
        <x:v>0</x:v>
      </x:c>
      <x:c r="U823" s="14">
        <x:f t="shared" si="194"/>
        <x:v>0</x:v>
      </x:c>
      <x:c r="V823" t="str">
        <x:f>IF(MOD(C823-Settings!$B$32,Settings!$B$33)&lt;Settings!$B$30,"Up","Down")</x:f>
        <x:v>Up</x:v>
      </x:c>
      <x:c r="W823" s="15" t="n">
        <x:f>IF(OR(E823&gt;Settings!$B$30,Q823&gt;Settings!$B$37),0,1)</x:f>
        <x:v>1</x:v>
      </x:c>
      <x:c r="X823" s="15" t="n">
        <x:f>IF(AND(W823=1,Q823&lt;=Settings!$B$36),1,0)</x:f>
        <x:v>1</x:v>
      </x:c>
    </x:row>
    <x:row r="824">
      <x:c r="A824">
        <x:v>7</x:v>
      </x:c>
      <x:c r="B824">
        <x:v>99</x:v>
      </x:c>
      <x:c r="C824" s="13" t="n">
        <x:f>Arrivals!F824</x:f>
        <x:v>6074.06414048365</x:v>
      </x:c>
      <x:c r="D824" s="13" t="n">
        <x:f>Arrivals!K824</x:f>
        <x:v>300</x:v>
      </x:c>
      <x:c r="E824" s="14" t="n">
        <x:f>D824*8/Settings!$B$28+Settings!$B$29</x:f>
        <x:v>24.02</x:v>
      </x:c>
      <x:c r="F824" s="14">
        <x:f t="shared" si="184"/>
        <x:v>6074.0641404836497</x:v>
      </x:c>
      <x:c r="G824" s="14">
        <x:f t="shared" si="197"/>
        <x:v>6094.5393542849788</x:v>
      </x:c>
      <x:c r="H824" s="14">
        <x:f t="shared" si="185"/>
        <x:v>6094.5393542849788</x:v>
      </x:c>
      <x:c r="I824" s="14" t="n">
        <x:f>MOD(H824-Settings!$B$32,Settings!$B$33)</x:f>
        <x:v>334.5393542849788</x:v>
      </x:c>
      <x:c r="J824" s="14" t="n">
        <x:f>IF(I824&lt;Settings!$B$30,IF(Settings!$B$30-I824&gt;=E824,H824,H824+(Settings!$B$30-I824)+Settings!$B$31),H824+(Settings!$B$33-I824))</x:f>
        <x:v>6094.539354284979</x:v>
      </x:c>
      <x:c r="K824" s="14">
        <x:f t="shared" si="186"/>
        <x:v>6118.5593542849792</x:v>
      </x:c>
      <x:c r="L824" s="14">
        <x:f t="shared" si="187"/>
        <x:v>6118.5593542849792</x:v>
      </x:c>
      <x:c r="M824" s="14">
        <x:f t="shared" si="198"/>
        <x:v>6099.7190040849282</x:v>
      </x:c>
      <x:c r="N824" s="14">
        <x:f t="shared" si="188"/>
        <x:v>6118.5593542849792</x:v>
      </x:c>
      <x:c r="O824" s="13" t="n">
        <x:f>Arrivals!I824</x:f>
        <x:v>0.8703793296463228</x:v>
      </x:c>
      <x:c r="P824" s="14">
        <x:f t="shared" si="189"/>
        <x:v>6119.4297336146255</x:v>
      </x:c>
      <x:c r="Q824" s="14">
        <x:f t="shared" si="190"/>
        <x:v>45.365593130975867</x:v>
      </x:c>
      <x:c r="R824" s="14">
        <x:f t="shared" si="191"/>
        <x:v>20.475213801329119</x:v>
      </x:c>
      <x:c r="S824" s="14">
        <x:f t="shared" si="192"/>
        <x:v>0</x:v>
      </x:c>
      <x:c r="T824" s="14">
        <x:f t="shared" si="193"/>
        <x:v>0</x:v>
      </x:c>
      <x:c r="U824" s="14">
        <x:f t="shared" si="194"/>
        <x:v>20.475213801329119</x:v>
      </x:c>
      <x:c r="V824" t="str">
        <x:f>IF(MOD(C824-Settings!$B$32,Settings!$B$33)&lt;Settings!$B$30,"Up","Down")</x:f>
        <x:v>Up</x:v>
      </x:c>
      <x:c r="W824" s="15" t="n">
        <x:f>IF(OR(E824&gt;Settings!$B$30,Q824&gt;Settings!$B$37),0,1)</x:f>
        <x:v>1</x:v>
      </x:c>
      <x:c r="X824" s="15" t="n">
        <x:f>IF(AND(W824=1,Q824&lt;=Settings!$B$36),1,0)</x:f>
        <x:v>1</x:v>
      </x:c>
    </x:row>
    <x:row r="825">
      <x:c r="A825">
        <x:v>7</x:v>
      </x:c>
      <x:c r="B825">
        <x:v>100</x:v>
      </x:c>
      <x:c r="C825" s="13" t="n">
        <x:f>Arrivals!F825</x:f>
        <x:v>6086.793515543083</x:v>
      </x:c>
      <x:c r="D825" s="13" t="n">
        <x:f>Arrivals!K825</x:f>
        <x:v>300</x:v>
      </x:c>
      <x:c r="E825" s="14" t="n">
        <x:f>D825*8/Settings!$B$28+Settings!$B$29</x:f>
        <x:v>24.02</x:v>
      </x:c>
      <x:c r="F825" s="14">
        <x:f t="shared" si="184"/>
        <x:v>6086.7935155430832</x:v>
      </x:c>
      <x:c r="G825" s="14">
        <x:f t="shared" si="197"/>
        <x:v>6118.5593542849792</x:v>
      </x:c>
      <x:c r="H825" s="14">
        <x:f t="shared" si="185"/>
        <x:v>6118.5593542849792</x:v>
      </x:c>
      <x:c r="I825" s="14" t="n">
        <x:f>MOD(H825-Settings!$B$32,Settings!$B$33)</x:f>
        <x:v>358.55935428497924</x:v>
      </x:c>
      <x:c r="J825" s="14" t="n">
        <x:f>IF(I825&lt;Settings!$B$30,IF(Settings!$B$30-I825&gt;=E825,H825,H825+(Settings!$B$30-I825)+Settings!$B$31),H825+(Settings!$B$33-I825))</x:f>
        <x:v>6118.559354284979</x:v>
      </x:c>
      <x:c r="K825" s="14">
        <x:f t="shared" si="186"/>
        <x:v>6142.5793542849797</x:v>
      </x:c>
      <x:c r="L825" s="14">
        <x:f t="shared" si="187"/>
        <x:v>6142.5793542849797</x:v>
      </x:c>
      <x:c r="M825" s="14">
        <x:f t="shared" si="198"/>
        <x:v>6119.4297336146255</x:v>
      </x:c>
      <x:c r="N825" s="14">
        <x:f t="shared" si="188"/>
        <x:v>6142.5793542849797</x:v>
      </x:c>
      <x:c r="O825" s="13" t="n">
        <x:f>Arrivals!I825</x:f>
        <x:v>3.535084119734021</x:v>
      </x:c>
      <x:c r="P825" s="14">
        <x:f t="shared" si="189"/>
        <x:v>6146.1144384047138</x:v>
      </x:c>
      <x:c r="Q825" s="14">
        <x:f t="shared" si="190"/>
        <x:v>59.320922861630606</x:v>
      </x:c>
      <x:c r="R825" s="14">
        <x:f t="shared" si="191"/>
        <x:v>31.765838741896005</x:v>
      </x:c>
      <x:c r="S825" s="14">
        <x:f t="shared" si="192"/>
        <x:v>0</x:v>
      </x:c>
      <x:c r="T825" s="14">
        <x:f t="shared" si="193"/>
        <x:v>0</x:v>
      </x:c>
      <x:c r="U825" s="14">
        <x:f t="shared" si="194"/>
        <x:v>31.765838741896005</x:v>
      </x:c>
      <x:c r="V825" t="str">
        <x:f>IF(MOD(C825-Settings!$B$32,Settings!$B$33)&lt;Settings!$B$30,"Up","Down")</x:f>
        <x:v>Up</x:v>
      </x:c>
      <x:c r="W825" s="15" t="n">
        <x:f>IF(OR(E825&gt;Settings!$B$30,Q825&gt;Settings!$B$37),0,1)</x:f>
        <x:v>1</x:v>
      </x:c>
      <x:c r="X825" s="15" t="n">
        <x:f>IF(AND(W825=1,Q825&lt;=Settings!$B$36),1,0)</x:f>
        <x:v>1</x:v>
      </x:c>
    </x:row>
    <x:row r="826">
      <x:c r="A826">
        <x:v>7</x:v>
      </x:c>
      <x:c r="B826">
        <x:v>101</x:v>
      </x:c>
      <x:c r="C826" s="13" t="n">
        <x:f>Arrivals!F826</x:f>
        <x:v>6202.486481458757</x:v>
      </x:c>
      <x:c r="D826" s="13" t="n">
        <x:f>Arrivals!K826</x:f>
        <x:v>300</x:v>
      </x:c>
      <x:c r="E826" s="14" t="n">
        <x:f>D826*8/Settings!$B$28+Settings!$B$29</x:f>
        <x:v>24.02</x:v>
      </x:c>
      <x:c r="F826" s="14">
        <x:f t="shared" si="184"/>
        <x:v>6202.4864814587572</x:v>
      </x:c>
      <x:c r="G826" s="14">
        <x:f t="shared" si="197"/>
        <x:v>6142.5793542849797</x:v>
      </x:c>
      <x:c r="H826" s="14">
        <x:f t="shared" si="185"/>
        <x:v>6202.4864814587572</x:v>
      </x:c>
      <x:c r="I826" s="14" t="n">
        <x:f>MOD(H826-Settings!$B$32,Settings!$B$33)</x:f>
        <x:v>442.4864814587572</x:v>
      </x:c>
      <x:c r="J826" s="14" t="n">
        <x:f>IF(I826&lt;Settings!$B$30,IF(Settings!$B$30-I826&gt;=E826,H826,H826+(Settings!$B$30-I826)+Settings!$B$31),H826+(Settings!$B$33-I826))</x:f>
        <x:v>6202.486481458757</x:v>
      </x:c>
      <x:c r="K826" s="14">
        <x:f t="shared" si="186"/>
        <x:v>6226.5064814587577</x:v>
      </x:c>
      <x:c r="L826" s="14">
        <x:f t="shared" si="187"/>
        <x:v>6226.5064814587577</x:v>
      </x:c>
      <x:c r="M826" s="14">
        <x:f t="shared" si="198"/>
        <x:v>6146.1144384047138</x:v>
      </x:c>
      <x:c r="N826" s="14">
        <x:f t="shared" si="188"/>
        <x:v>6226.5064814587577</x:v>
      </x:c>
      <x:c r="O826" s="13" t="n">
        <x:f>Arrivals!I826</x:f>
        <x:v>16.278031488889283</x:v>
      </x:c>
      <x:c r="P826" s="14">
        <x:f t="shared" si="189"/>
        <x:v>6242.7845129476473</x:v>
      </x:c>
      <x:c r="Q826" s="14">
        <x:f t="shared" si="190"/>
        <x:v>40.298031488890047</x:v>
      </x:c>
      <x:c r="R826" s="14">
        <x:f t="shared" si="191"/>
        <x:v>0</x:v>
      </x:c>
      <x:c r="S826" s="14">
        <x:f t="shared" si="192"/>
        <x:v>0</x:v>
      </x:c>
      <x:c r="T826" s="14">
        <x:f t="shared" si="193"/>
        <x:v>0</x:v>
      </x:c>
      <x:c r="U826" s="14">
        <x:f t="shared" si="194"/>
        <x:v>0</x:v>
      </x:c>
      <x:c r="V826" t="str">
        <x:f>IF(MOD(C826-Settings!$B$32,Settings!$B$33)&lt;Settings!$B$30,"Up","Down")</x:f>
        <x:v>Up</x:v>
      </x:c>
      <x:c r="W826" s="15" t="n">
        <x:f>IF(OR(E826&gt;Settings!$B$30,Q826&gt;Settings!$B$37),0,1)</x:f>
        <x:v>1</x:v>
      </x:c>
      <x:c r="X826" s="15" t="n">
        <x:f>IF(AND(W826=1,Q826&lt;=Settings!$B$36),1,0)</x:f>
        <x:v>1</x:v>
      </x:c>
    </x:row>
    <x:row r="827">
      <x:c r="A827">
        <x:v>7</x:v>
      </x:c>
      <x:c r="B827">
        <x:v>102</x:v>
      </x:c>
      <x:c r="C827" s="13" t="n">
        <x:f>Arrivals!F827</x:f>
        <x:v>6211.431738953706</x:v>
      </x:c>
      <x:c r="D827" s="13" t="n">
        <x:f>Arrivals!K827</x:f>
        <x:v>300</x:v>
      </x:c>
      <x:c r="E827" s="14" t="n">
        <x:f>D827*8/Settings!$B$28+Settings!$B$29</x:f>
        <x:v>24.02</x:v>
      </x:c>
      <x:c r="F827" s="14">
        <x:f t="shared" si="184"/>
        <x:v>6211.4317389537064</x:v>
      </x:c>
      <x:c r="G827" s="14">
        <x:f t="shared" si="197"/>
        <x:v>6226.5064814587577</x:v>
      </x:c>
      <x:c r="H827" s="14">
        <x:f t="shared" si="185"/>
        <x:v>6226.5064814587577</x:v>
      </x:c>
      <x:c r="I827" s="14" t="n">
        <x:f>MOD(H827-Settings!$B$32,Settings!$B$33)</x:f>
        <x:v>466.50648145875766</x:v>
      </x:c>
      <x:c r="J827" s="14" t="n">
        <x:f>IF(I827&lt;Settings!$B$30,IF(Settings!$B$30-I827&gt;=E827,H827,H827+(Settings!$B$30-I827)+Settings!$B$31),H827+(Settings!$B$33-I827))</x:f>
        <x:v>6226.506481458758</x:v>
      </x:c>
      <x:c r="K827" s="14">
        <x:f t="shared" si="186"/>
        <x:v>6250.5264814587581</x:v>
      </x:c>
      <x:c r="L827" s="14">
        <x:f t="shared" si="187"/>
        <x:v>6250.5264814587581</x:v>
      </x:c>
      <x:c r="M827" s="14">
        <x:f t="shared" si="198"/>
        <x:v>6242.7845129476473</x:v>
      </x:c>
      <x:c r="N827" s="14">
        <x:f t="shared" si="188"/>
        <x:v>6250.5264814587581</x:v>
      </x:c>
      <x:c r="O827" s="13" t="n">
        <x:f>Arrivals!I827</x:f>
        <x:v>7.30655265849833</x:v>
      </x:c>
      <x:c r="P827" s="14">
        <x:f t="shared" si="189"/>
        <x:v>6257.8330341172568</x:v>
      </x:c>
      <x:c r="Q827" s="14">
        <x:f t="shared" si="190"/>
        <x:v>46.401295163550458</x:v>
      </x:c>
      <x:c r="R827" s="14">
        <x:f t="shared" si="191"/>
        <x:v>15.07474250505129</x:v>
      </x:c>
      <x:c r="S827" s="14">
        <x:f t="shared" si="192"/>
        <x:v>0</x:v>
      </x:c>
      <x:c r="T827" s="14">
        <x:f t="shared" si="193"/>
        <x:v>0</x:v>
      </x:c>
      <x:c r="U827" s="14">
        <x:f t="shared" si="194"/>
        <x:v>15.07474250505129</x:v>
      </x:c>
      <x:c r="V827" t="str">
        <x:f>IF(MOD(C827-Settings!$B$32,Settings!$B$33)&lt;Settings!$B$30,"Up","Down")</x:f>
        <x:v>Up</x:v>
      </x:c>
      <x:c r="W827" s="15" t="n">
        <x:f>IF(OR(E827&gt;Settings!$B$30,Q827&gt;Settings!$B$37),0,1)</x:f>
        <x:v>1</x:v>
      </x:c>
      <x:c r="X827" s="15" t="n">
        <x:f>IF(AND(W827=1,Q827&lt;=Settings!$B$36),1,0)</x:f>
        <x:v>1</x:v>
      </x:c>
    </x:row>
    <x:row r="828">
      <x:c r="A828">
        <x:v>7</x:v>
      </x:c>
      <x:c r="B828">
        <x:v>103</x:v>
      </x:c>
      <x:c r="C828" s="13" t="n">
        <x:f>Arrivals!F828</x:f>
        <x:v>6337.006909676375</x:v>
      </x:c>
      <x:c r="D828" s="13" t="n">
        <x:f>Arrivals!K828</x:f>
        <x:v>300</x:v>
      </x:c>
      <x:c r="E828" s="14" t="n">
        <x:f>D828*8/Settings!$B$28+Settings!$B$29</x:f>
        <x:v>24.02</x:v>
      </x:c>
      <x:c r="F828" s="14">
        <x:f t="shared" si="184"/>
        <x:v>6337.0069096763746</x:v>
      </x:c>
      <x:c r="G828" s="14">
        <x:f t="shared" si="197"/>
        <x:v>6250.5264814587581</x:v>
      </x:c>
      <x:c r="H828" s="14">
        <x:f t="shared" si="185"/>
        <x:v>6337.0069096763746</x:v>
      </x:c>
      <x:c r="I828" s="14" t="n">
        <x:f>MOD(H828-Settings!$B$32,Settings!$B$33)</x:f>
        <x:v>577.0069096763746</x:v>
      </x:c>
      <x:c r="J828" s="14" t="n">
        <x:f>IF(I828&lt;Settings!$B$30,IF(Settings!$B$30-I828&gt;=E828,H828,H828+(Settings!$B$30-I828)+Settings!$B$31),H828+(Settings!$B$33-I828))</x:f>
        <x:v>6480</x:v>
      </x:c>
      <x:c r="K828" s="14">
        <x:f t="shared" si="186"/>
        <x:v>6504.02</x:v>
      </x:c>
      <x:c r="L828" s="14">
        <x:f t="shared" si="187"/>
        <x:v>6504.02</x:v>
      </x:c>
      <x:c r="M828" s="14">
        <x:f t="shared" si="198"/>
        <x:v>6257.8330341172568</x:v>
      </x:c>
      <x:c r="N828" s="14">
        <x:f t="shared" si="188"/>
        <x:v>6504.02</x:v>
      </x:c>
      <x:c r="O828" s="13" t="n">
        <x:f>Arrivals!I828</x:f>
        <x:v>7.592951793867774</x:v>
      </x:c>
      <x:c r="P828" s="14">
        <x:f t="shared" si="189"/>
        <x:v>6511.612951793868</x:v>
      </x:c>
      <x:c r="Q828" s="14">
        <x:f t="shared" si="190"/>
        <x:v>174.60604211749342</x:v>
      </x:c>
      <x:c r="R828" s="14">
        <x:f t="shared" si="191"/>
        <x:v>0</x:v>
      </x:c>
      <x:c r="S828" s="14">
        <x:f t="shared" si="192"/>
        <x:v>142.99309032362544</x:v>
      </x:c>
      <x:c r="T828" s="14">
        <x:f t="shared" si="193"/>
        <x:v>0</x:v>
      </x:c>
      <x:c r="U828" s="14">
        <x:f t="shared" si="194"/>
        <x:v>142.99309032362544</x:v>
      </x:c>
      <x:c r="V828" t="str">
        <x:f>IF(MOD(C828-Settings!$B$32,Settings!$B$33)&lt;Settings!$B$30,"Up","Down")</x:f>
        <x:v>Up</x:v>
      </x:c>
      <x:c r="W828" s="15" t="n">
        <x:f>IF(OR(E828&gt;Settings!$B$30,Q828&gt;Settings!$B$37),0,1)</x:f>
        <x:v>1</x:v>
      </x:c>
      <x:c r="X828" s="15" t="n">
        <x:f>IF(AND(W828=1,Q828&lt;=Settings!$B$36),1,0)</x:f>
        <x:v>0</x:v>
      </x:c>
    </x:row>
    <x:row r="829">
      <x:c r="A829">
        <x:v>7</x:v>
      </x:c>
      <x:c r="B829">
        <x:v>104</x:v>
      </x:c>
      <x:c r="C829" s="13" t="n">
        <x:f>Arrivals!F829</x:f>
        <x:v>6354.313246782483</x:v>
      </x:c>
      <x:c r="D829" s="13" t="n">
        <x:f>Arrivals!K829</x:f>
        <x:v>300</x:v>
      </x:c>
      <x:c r="E829" s="14" t="n">
        <x:f>D829*8/Settings!$B$28+Settings!$B$29</x:f>
        <x:v>24.02</x:v>
      </x:c>
      <x:c r="F829" s="14">
        <x:f t="shared" si="184"/>
        <x:v>6354.3132467824826</x:v>
      </x:c>
      <x:c r="G829" s="14">
        <x:f t="shared" si="197"/>
        <x:v>6504.02</x:v>
      </x:c>
      <x:c r="H829" s="14">
        <x:f t="shared" si="185"/>
        <x:v>6504.02</x:v>
      </x:c>
      <x:c r="I829" s="14" t="n">
        <x:f>MOD(H829-Settings!$B$32,Settings!$B$33)</x:f>
        <x:v>24.020000000000437</x:v>
      </x:c>
      <x:c r="J829" s="14" t="n">
        <x:f>IF(I829&lt;Settings!$B$30,IF(Settings!$B$30-I829&gt;=E829,H829,H829+(Settings!$B$30-I829)+Settings!$B$31),H829+(Settings!$B$33-I829))</x:f>
        <x:v>6504.02</x:v>
      </x:c>
      <x:c r="K829" s="14">
        <x:f t="shared" si="186"/>
        <x:v>6528.0400000000009</x:v>
      </x:c>
      <x:c r="L829" s="14">
        <x:f t="shared" si="187"/>
        <x:v>6528.0400000000009</x:v>
      </x:c>
      <x:c r="M829" s="14">
        <x:f t="shared" si="198"/>
        <x:v>6511.612951793868</x:v>
      </x:c>
      <x:c r="N829" s="14">
        <x:f t="shared" si="188"/>
        <x:v>6528.0400000000009</x:v>
      </x:c>
      <x:c r="O829" s="13" t="n">
        <x:f>Arrivals!I829</x:f>
        <x:v>5.824588383091734</x:v>
      </x:c>
      <x:c r="P829" s="14">
        <x:f t="shared" si="189"/>
        <x:v>6533.8645883830923</x:v>
      </x:c>
      <x:c r="Q829" s="14">
        <x:f t="shared" si="190"/>
        <x:v>179.5513416006097</x:v>
      </x:c>
      <x:c r="R829" s="14">
        <x:f t="shared" si="191"/>
        <x:v>149.70675321751787</x:v>
      </x:c>
      <x:c r="S829" s="14">
        <x:f t="shared" si="192"/>
        <x:v>0</x:v>
      </x:c>
      <x:c r="T829" s="14">
        <x:f t="shared" si="193"/>
        <x:v>0</x:v>
      </x:c>
      <x:c r="U829" s="14">
        <x:f t="shared" si="194"/>
        <x:v>149.70675321751787</x:v>
      </x:c>
      <x:c r="V829" t="str">
        <x:f>IF(MOD(C829-Settings!$B$32,Settings!$B$33)&lt;Settings!$B$30,"Up","Down")</x:f>
        <x:v>Up</x:v>
      </x:c>
      <x:c r="W829" s="15" t="n">
        <x:f>IF(OR(E829&gt;Settings!$B$30,Q829&gt;Settings!$B$37),0,1)</x:f>
        <x:v>1</x:v>
      </x:c>
      <x:c r="X829" s="15" t="n">
        <x:f>IF(AND(W829=1,Q829&lt;=Settings!$B$36),1,0)</x:f>
        <x:v>0</x:v>
      </x:c>
    </x:row>
    <x:row r="830">
      <x:c r="A830">
        <x:v>7</x:v>
      </x:c>
      <x:c r="B830">
        <x:v>105</x:v>
      </x:c>
      <x:c r="C830" s="13" t="n">
        <x:f>Arrivals!F830</x:f>
        <x:v>6374.613326879125</x:v>
      </x:c>
      <x:c r="D830" s="13" t="n">
        <x:f>Arrivals!K830</x:f>
        <x:v>300</x:v>
      </x:c>
      <x:c r="E830" s="14" t="n">
        <x:f>D830*8/Settings!$B$28+Settings!$B$29</x:f>
        <x:v>24.02</x:v>
      </x:c>
      <x:c r="F830" s="14">
        <x:f t="shared" si="184"/>
        <x:v>6374.6133268791255</x:v>
      </x:c>
      <x:c r="G830" s="14">
        <x:f t="shared" si="197"/>
        <x:v>6528.0400000000009</x:v>
      </x:c>
      <x:c r="H830" s="14">
        <x:f t="shared" si="185"/>
        <x:v>6528.0400000000009</x:v>
      </x:c>
      <x:c r="I830" s="14" t="n">
        <x:f>MOD(H830-Settings!$B$32,Settings!$B$33)</x:f>
        <x:v>48.04000000000087</x:v>
      </x:c>
      <x:c r="J830" s="14" t="n">
        <x:f>IF(I830&lt;Settings!$B$30,IF(Settings!$B$30-I830&gt;=E830,H830,H830+(Settings!$B$30-I830)+Settings!$B$31),H830+(Settings!$B$33-I830))</x:f>
        <x:v>6528.040000000001</x:v>
      </x:c>
      <x:c r="K830" s="14">
        <x:f t="shared" si="186"/>
        <x:v>6552.0600000000013</x:v>
      </x:c>
      <x:c r="L830" s="14">
        <x:f t="shared" si="187"/>
        <x:v>6552.0600000000013</x:v>
      </x:c>
      <x:c r="M830" s="14">
        <x:f t="shared" si="198"/>
        <x:v>6533.8645883830923</x:v>
      </x:c>
      <x:c r="N830" s="14">
        <x:f t="shared" si="188"/>
        <x:v>6552.0600000000013</x:v>
      </x:c>
      <x:c r="O830" s="13" t="n">
        <x:f>Arrivals!I830</x:f>
        <x:v>5.346747690532845</x:v>
      </x:c>
      <x:c r="P830" s="14">
        <x:f t="shared" si="189"/>
        <x:v>6557.4067476905338</x:v>
      </x:c>
      <x:c r="Q830" s="14">
        <x:f t="shared" si="190"/>
        <x:v>182.7934208114084</x:v>
      </x:c>
      <x:c r="R830" s="14">
        <x:f t="shared" si="191"/>
        <x:v>153.42667312087542</x:v>
      </x:c>
      <x:c r="S830" s="14">
        <x:f t="shared" si="192"/>
        <x:v>0</x:v>
      </x:c>
      <x:c r="T830" s="14">
        <x:f t="shared" si="193"/>
        <x:v>0</x:v>
      </x:c>
      <x:c r="U830" s="14">
        <x:f t="shared" si="194"/>
        <x:v>153.42667312087542</x:v>
      </x:c>
      <x:c r="V830" t="str">
        <x:f>IF(MOD(C830-Settings!$B$32,Settings!$B$33)&lt;Settings!$B$30,"Up","Down")</x:f>
        <x:v>Down</x:v>
      </x:c>
      <x:c r="W830" s="15" t="n">
        <x:f>IF(OR(E830&gt;Settings!$B$30,Q830&gt;Settings!$B$37),0,1)</x:f>
        <x:v>1</x:v>
      </x:c>
      <x:c r="X830" s="15" t="n">
        <x:f>IF(AND(W830=1,Q830&lt;=Settings!$B$36),1,0)</x:f>
        <x:v>0</x:v>
      </x:c>
    </x:row>
    <x:row r="831">
      <x:c r="A831">
        <x:v>7</x:v>
      </x:c>
      <x:c r="B831">
        <x:v>106</x:v>
      </x:c>
      <x:c r="C831" s="13" t="n">
        <x:f>Arrivals!F831</x:f>
        <x:v>6399.334110155033</x:v>
      </x:c>
      <x:c r="D831" s="13" t="n">
        <x:f>Arrivals!K831</x:f>
        <x:v>300</x:v>
      </x:c>
      <x:c r="E831" s="14" t="n">
        <x:f>D831*8/Settings!$B$28+Settings!$B$29</x:f>
        <x:v>24.02</x:v>
      </x:c>
      <x:c r="F831" s="14">
        <x:f t="shared" si="184"/>
        <x:v>6399.3341101550332</x:v>
      </x:c>
      <x:c r="G831" s="14">
        <x:f t="shared" si="197"/>
        <x:v>6552.0600000000013</x:v>
      </x:c>
      <x:c r="H831" s="14">
        <x:f t="shared" si="185"/>
        <x:v>6552.0600000000013</x:v>
      </x:c>
      <x:c r="I831" s="14" t="n">
        <x:f>MOD(H831-Settings!$B$32,Settings!$B$33)</x:f>
        <x:v>72.06000000000131</x:v>
      </x:c>
      <x:c r="J831" s="14" t="n">
        <x:f>IF(I831&lt;Settings!$B$30,IF(Settings!$B$30-I831&gt;=E831,H831,H831+(Settings!$B$30-I831)+Settings!$B$31),H831+(Settings!$B$33-I831))</x:f>
        <x:v>6552.060000000001</x:v>
      </x:c>
      <x:c r="K831" s="14">
        <x:f t="shared" si="186"/>
        <x:v>6576.0800000000017</x:v>
      </x:c>
      <x:c r="L831" s="14">
        <x:f t="shared" si="187"/>
        <x:v>6576.0800000000017</x:v>
      </x:c>
      <x:c r="M831" s="14">
        <x:f t="shared" si="198"/>
        <x:v>6557.4067476905338</x:v>
      </x:c>
      <x:c r="N831" s="14">
        <x:f t="shared" si="188"/>
        <x:v>6576.0800000000017</x:v>
      </x:c>
      <x:c r="O831" s="13" t="n">
        <x:f>Arrivals!I831</x:f>
        <x:v>3.2418236370905316</x:v>
      </x:c>
      <x:c r="P831" s="14">
        <x:f t="shared" si="189"/>
        <x:v>6579.3218236370922</x:v>
      </x:c>
      <x:c r="Q831" s="14">
        <x:f t="shared" si="190"/>
        <x:v>179.98771348205901</x:v>
      </x:c>
      <x:c r="R831" s="14">
        <x:f t="shared" si="191"/>
        <x:v>152.72588984496815</x:v>
      </x:c>
      <x:c r="S831" s="14">
        <x:f t="shared" si="192"/>
        <x:v>0</x:v>
      </x:c>
      <x:c r="T831" s="14">
        <x:f t="shared" si="193"/>
        <x:v>0</x:v>
      </x:c>
      <x:c r="U831" s="14">
        <x:f t="shared" si="194"/>
        <x:v>152.72588984496815</x:v>
      </x:c>
      <x:c r="V831" t="str">
        <x:f>IF(MOD(C831-Settings!$B$32,Settings!$B$33)&lt;Settings!$B$30,"Up","Down")</x:f>
        <x:v>Down</x:v>
      </x:c>
      <x:c r="W831" s="15" t="n">
        <x:f>IF(OR(E831&gt;Settings!$B$30,Q831&gt;Settings!$B$37),0,1)</x:f>
        <x:v>1</x:v>
      </x:c>
      <x:c r="X831" s="15" t="n">
        <x:f>IF(AND(W831=1,Q831&lt;=Settings!$B$36),1,0)</x:f>
        <x:v>0</x:v>
      </x:c>
    </x:row>
    <x:row r="832">
      <x:c r="A832">
        <x:v>7</x:v>
      </x:c>
      <x:c r="B832">
        <x:v>107</x:v>
      </x:c>
      <x:c r="C832" s="13" t="n">
        <x:f>Arrivals!F832</x:f>
        <x:v>6436.439997400321</x:v>
      </x:c>
      <x:c r="D832" s="13" t="n">
        <x:f>Arrivals!K832</x:f>
        <x:v>300</x:v>
      </x:c>
      <x:c r="E832" s="14" t="n">
        <x:f>D832*8/Settings!$B$28+Settings!$B$29</x:f>
        <x:v>24.02</x:v>
      </x:c>
      <x:c r="F832" s="14">
        <x:f t="shared" si="184"/>
        <x:v>6436.4399974003209</x:v>
      </x:c>
      <x:c r="G832" s="14">
        <x:f t="shared" si="197"/>
        <x:v>6576.0800000000017</x:v>
      </x:c>
      <x:c r="H832" s="14">
        <x:f t="shared" si="185"/>
        <x:v>6576.0800000000017</x:v>
      </x:c>
      <x:c r="I832" s="14" t="n">
        <x:f>MOD(H832-Settings!$B$32,Settings!$B$33)</x:f>
        <x:v>96.08000000000175</x:v>
      </x:c>
      <x:c r="J832" s="14" t="n">
        <x:f>IF(I832&lt;Settings!$B$30,IF(Settings!$B$30-I832&gt;=E832,H832,H832+(Settings!$B$30-I832)+Settings!$B$31),H832+(Settings!$B$33-I832))</x:f>
        <x:v>6576.080000000002</x:v>
      </x:c>
      <x:c r="K832" s="14">
        <x:f t="shared" si="186"/>
        <x:v>6600.1000000000022</x:v>
      </x:c>
      <x:c r="L832" s="14">
        <x:f t="shared" si="187"/>
        <x:v>6600.1000000000022</x:v>
      </x:c>
      <x:c r="M832" s="14">
        <x:f t="shared" si="198"/>
        <x:v>6579.3218236370922</x:v>
      </x:c>
      <x:c r="N832" s="14">
        <x:f t="shared" si="188"/>
        <x:v>6600.1000000000022</x:v>
      </x:c>
      <x:c r="O832" s="13" t="n">
        <x:f>Arrivals!I832</x:f>
        <x:v>4.537966006333124</x:v>
      </x:c>
      <x:c r="P832" s="14">
        <x:f t="shared" si="189"/>
        <x:v>6604.6379660063349</x:v>
      </x:c>
      <x:c r="Q832" s="14">
        <x:f t="shared" si="190"/>
        <x:v>168.197968606014</x:v>
      </x:c>
      <x:c r="R832" s="14">
        <x:f t="shared" si="191"/>
        <x:v>139.64000259968088</x:v>
      </x:c>
      <x:c r="S832" s="14">
        <x:f t="shared" si="192"/>
        <x:v>0</x:v>
      </x:c>
      <x:c r="T832" s="14">
        <x:f t="shared" si="193"/>
        <x:v>0</x:v>
      </x:c>
      <x:c r="U832" s="14">
        <x:f t="shared" si="194"/>
        <x:v>139.64000259968088</x:v>
      </x:c>
      <x:c r="V832" t="str">
        <x:f>IF(MOD(C832-Settings!$B$32,Settings!$B$33)&lt;Settings!$B$30,"Up","Down")</x:f>
        <x:v>Down</x:v>
      </x:c>
      <x:c r="W832" s="15" t="n">
        <x:f>IF(OR(E832&gt;Settings!$B$30,Q832&gt;Settings!$B$37),0,1)</x:f>
        <x:v>1</x:v>
      </x:c>
      <x:c r="X832" s="15" t="n">
        <x:f>IF(AND(W832=1,Q832&lt;=Settings!$B$36),1,0)</x:f>
        <x:v>0</x:v>
      </x:c>
    </x:row>
    <x:row r="833">
      <x:c r="A833">
        <x:v>7</x:v>
      </x:c>
      <x:c r="B833">
        <x:v>108</x:v>
      </x:c>
      <x:c r="C833" s="13" t="n">
        <x:f>Arrivals!F833</x:f>
        <x:v>6487.797125888506</x:v>
      </x:c>
      <x:c r="D833" s="13" t="n">
        <x:f>Arrivals!K833</x:f>
        <x:v>300</x:v>
      </x:c>
      <x:c r="E833" s="14" t="n">
        <x:f>D833*8/Settings!$B$28+Settings!$B$29</x:f>
        <x:v>24.02</x:v>
      </x:c>
      <x:c r="F833" s="14">
        <x:f t="shared" si="184"/>
        <x:v>6487.7971258885063</x:v>
      </x:c>
      <x:c r="G833" s="14">
        <x:f t="shared" si="197"/>
        <x:v>6600.1000000000022</x:v>
      </x:c>
      <x:c r="H833" s="14">
        <x:f t="shared" si="185"/>
        <x:v>6600.1000000000022</x:v>
      </x:c>
      <x:c r="I833" s="14" t="n">
        <x:f>MOD(H833-Settings!$B$32,Settings!$B$33)</x:f>
        <x:v>120.10000000000218</x:v>
      </x:c>
      <x:c r="J833" s="14" t="n">
        <x:f>IF(I833&lt;Settings!$B$30,IF(Settings!$B$30-I833&gt;=E833,H833,H833+(Settings!$B$30-I833)+Settings!$B$31),H833+(Settings!$B$33-I833))</x:f>
        <x:v>6600.100000000002</x:v>
      </x:c>
      <x:c r="K833" s="14">
        <x:f t="shared" si="186"/>
        <x:v>6624.1200000000026</x:v>
      </x:c>
      <x:c r="L833" s="14">
        <x:f t="shared" si="187"/>
        <x:v>6624.1200000000026</x:v>
      </x:c>
      <x:c r="M833" s="14">
        <x:f t="shared" si="198"/>
        <x:v>6604.6379660063349</x:v>
      </x:c>
      <x:c r="N833" s="14">
        <x:f t="shared" si="188"/>
        <x:v>6624.1200000000026</x:v>
      </x:c>
      <x:c r="O833" s="13" t="n">
        <x:f>Arrivals!I833</x:f>
        <x:v>0.469407388700162</x:v>
      </x:c>
      <x:c r="P833" s="14">
        <x:f t="shared" si="189"/>
        <x:v>6624.589407388703</x:v>
      </x:c>
      <x:c r="Q833" s="14">
        <x:f t="shared" si="190"/>
        <x:v>136.79228150019662</x:v>
      </x:c>
      <x:c r="R833" s="14">
        <x:f t="shared" si="191"/>
        <x:v>112.30287411149584</x:v>
      </x:c>
      <x:c r="S833" s="14">
        <x:f t="shared" si="192"/>
        <x:v>0</x:v>
      </x:c>
      <x:c r="T833" s="14">
        <x:f t="shared" si="193"/>
        <x:v>0</x:v>
      </x:c>
      <x:c r="U833" s="14">
        <x:f t="shared" si="194"/>
        <x:v>112.30287411149584</x:v>
      </x:c>
      <x:c r="V833" t="str">
        <x:f>IF(MOD(C833-Settings!$B$32,Settings!$B$33)&lt;Settings!$B$30,"Up","Down")</x:f>
        <x:v>Up</x:v>
      </x:c>
      <x:c r="W833" s="15" t="n">
        <x:f>IF(OR(E833&gt;Settings!$B$30,Q833&gt;Settings!$B$37),0,1)</x:f>
        <x:v>1</x:v>
      </x:c>
      <x:c r="X833" s="15" t="n">
        <x:f>IF(AND(W833=1,Q833&lt;=Settings!$B$36),1,0)</x:f>
        <x:v>0</x:v>
      </x:c>
    </x:row>
    <x:row r="834">
      <x:c r="A834">
        <x:v>7</x:v>
      </x:c>
      <x:c r="B834">
        <x:v>109</x:v>
      </x:c>
      <x:c r="C834" s="13" t="n">
        <x:f>Arrivals!F834</x:f>
        <x:v>6492.011083563395</x:v>
      </x:c>
      <x:c r="D834" s="13" t="n">
        <x:f>Arrivals!K834</x:f>
        <x:v>300</x:v>
      </x:c>
      <x:c r="E834" s="14" t="n">
        <x:f>D834*8/Settings!$B$28+Settings!$B$29</x:f>
        <x:v>24.02</x:v>
      </x:c>
      <x:c r="F834" s="14">
        <x:f t="shared" si="184"/>
        <x:v>6492.011083563395</x:v>
      </x:c>
      <x:c r="G834" s="14">
        <x:f t="shared" si="197"/>
        <x:v>6624.1200000000026</x:v>
      </x:c>
      <x:c r="H834" s="14">
        <x:f t="shared" si="185"/>
        <x:v>6624.1200000000026</x:v>
      </x:c>
      <x:c r="I834" s="14" t="n">
        <x:f>MOD(H834-Settings!$B$32,Settings!$B$33)</x:f>
        <x:v>144.12000000000262</x:v>
      </x:c>
      <x:c r="J834" s="14" t="n">
        <x:f>IF(I834&lt;Settings!$B$30,IF(Settings!$B$30-I834&gt;=E834,H834,H834+(Settings!$B$30-I834)+Settings!$B$31),H834+(Settings!$B$33-I834))</x:f>
        <x:v>6624.120000000003</x:v>
      </x:c>
      <x:c r="K834" s="14">
        <x:f t="shared" si="186"/>
        <x:v>6648.1400000000031</x:v>
      </x:c>
      <x:c r="L834" s="14">
        <x:f t="shared" si="187"/>
        <x:v>6648.1400000000031</x:v>
      </x:c>
      <x:c r="M834" s="14">
        <x:f t="shared" si="198"/>
        <x:v>6624.589407388703</x:v>
      </x:c>
      <x:c r="N834" s="14">
        <x:f t="shared" si="188"/>
        <x:v>6648.1400000000031</x:v>
      </x:c>
      <x:c r="O834" s="13" t="n">
        <x:f>Arrivals!I834</x:f>
        <x:v>0.005167999468436593</x:v>
      </x:c>
      <x:c r="P834" s="14">
        <x:f t="shared" si="189"/>
        <x:v>6648.1451679994716</x:v>
      </x:c>
      <x:c r="Q834" s="14">
        <x:f t="shared" si="190"/>
        <x:v>156.13408443607659</x:v>
      </x:c>
      <x:c r="R834" s="14">
        <x:f t="shared" si="191"/>
        <x:v>132.10891643660761</x:v>
      </x:c>
      <x:c r="S834" s="14">
        <x:f t="shared" si="192"/>
        <x:v>0</x:v>
      </x:c>
      <x:c r="T834" s="14">
        <x:f t="shared" si="193"/>
        <x:v>0</x:v>
      </x:c>
      <x:c r="U834" s="14">
        <x:f t="shared" si="194"/>
        <x:v>132.10891643660761</x:v>
      </x:c>
      <x:c r="V834" t="str">
        <x:f>IF(MOD(C834-Settings!$B$32,Settings!$B$33)&lt;Settings!$B$30,"Up","Down")</x:f>
        <x:v>Up</x:v>
      </x:c>
      <x:c r="W834" s="15" t="n">
        <x:f>IF(OR(E834&gt;Settings!$B$30,Q834&gt;Settings!$B$37),0,1)</x:f>
        <x:v>1</x:v>
      </x:c>
      <x:c r="X834" s="15" t="n">
        <x:f>IF(AND(W834=1,Q834&lt;=Settings!$B$36),1,0)</x:f>
        <x:v>0</x:v>
      </x:c>
    </x:row>
    <x:row r="835">
      <x:c r="A835">
        <x:v>7</x:v>
      </x:c>
      <x:c r="B835">
        <x:v>110</x:v>
      </x:c>
      <x:c r="C835" s="13" t="n">
        <x:f>Arrivals!F835</x:f>
        <x:v>6631.437835096433</x:v>
      </x:c>
      <x:c r="D835" s="13" t="n">
        <x:f>Arrivals!K835</x:f>
        <x:v>300</x:v>
      </x:c>
      <x:c r="E835" s="14" t="n">
        <x:f>D835*8/Settings!$B$28+Settings!$B$29</x:f>
        <x:v>24.02</x:v>
      </x:c>
      <x:c r="F835" s="14">
        <x:f t="shared" si="184"/>
        <x:v>6631.4378350964334</x:v>
      </x:c>
      <x:c r="G835" s="14">
        <x:f t="shared" si="197"/>
        <x:v>6648.1400000000031</x:v>
      </x:c>
      <x:c r="H835" s="14">
        <x:f t="shared" si="185"/>
        <x:v>6648.1400000000031</x:v>
      </x:c>
      <x:c r="I835" s="14" t="n">
        <x:f>MOD(H835-Settings!$B$32,Settings!$B$33)</x:f>
        <x:v>168.14000000000306</x:v>
      </x:c>
      <x:c r="J835" s="14" t="n">
        <x:f>IF(I835&lt;Settings!$B$30,IF(Settings!$B$30-I835&gt;=E835,H835,H835+(Settings!$B$30-I835)+Settings!$B$31),H835+(Settings!$B$33-I835))</x:f>
        <x:v>6648.140000000003</x:v>
      </x:c>
      <x:c r="K835" s="14">
        <x:f t="shared" si="186"/>
        <x:v>6672.1600000000035</x:v>
      </x:c>
      <x:c r="L835" s="14">
        <x:f t="shared" si="187"/>
        <x:v>6672.1600000000035</x:v>
      </x:c>
      <x:c r="M835" s="14">
        <x:f t="shared" si="198"/>
        <x:v>6648.1451679994716</x:v>
      </x:c>
      <x:c r="N835" s="14">
        <x:f t="shared" si="188"/>
        <x:v>6672.1600000000035</x:v>
      </x:c>
      <x:c r="O835" s="13" t="n">
        <x:f>Arrivals!I835</x:f>
        <x:v>4.824168424181211</x:v>
      </x:c>
      <x:c r="P835" s="14">
        <x:f t="shared" si="189"/>
        <x:v>6676.9841684241846</x:v>
      </x:c>
      <x:c r="Q835" s="14">
        <x:f t="shared" si="190"/>
        <x:v>45.546333327751199</x:v>
      </x:c>
      <x:c r="R835" s="14">
        <x:f t="shared" si="191"/>
        <x:v>16.70216490356961</x:v>
      </x:c>
      <x:c r="S835" s="14">
        <x:f t="shared" si="192"/>
        <x:v>0</x:v>
      </x:c>
      <x:c r="T835" s="14">
        <x:f t="shared" si="193"/>
        <x:v>0</x:v>
      </x:c>
      <x:c r="U835" s="14">
        <x:f t="shared" si="194"/>
        <x:v>16.70216490356961</x:v>
      </x:c>
      <x:c r="V835" t="str">
        <x:f>IF(MOD(C835-Settings!$B$32,Settings!$B$33)&lt;Settings!$B$30,"Up","Down")</x:f>
        <x:v>Up</x:v>
      </x:c>
      <x:c r="W835" s="15" t="n">
        <x:f>IF(OR(E835&gt;Settings!$B$30,Q835&gt;Settings!$B$37),0,1)</x:f>
        <x:v>1</x:v>
      </x:c>
      <x:c r="X835" s="15" t="n">
        <x:f>IF(AND(W835=1,Q835&lt;=Settings!$B$36),1,0)</x:f>
        <x:v>1</x:v>
      </x:c>
    </x:row>
    <x:row r="836">
      <x:c r="A836">
        <x:v>7</x:v>
      </x:c>
      <x:c r="B836">
        <x:v>111</x:v>
      </x:c>
      <x:c r="C836" s="13" t="n">
        <x:f>Arrivals!F836</x:f>
        <x:v>6678.830348256416</x:v>
      </x:c>
      <x:c r="D836" s="13" t="n">
        <x:f>Arrivals!K836</x:f>
        <x:v>300</x:v>
      </x:c>
      <x:c r="E836" s="14" t="n">
        <x:f>D836*8/Settings!$B$28+Settings!$B$29</x:f>
        <x:v>24.02</x:v>
      </x:c>
      <x:c r="F836" s="14">
        <x:f t="shared" si="184"/>
        <x:v>6678.8303482564161</x:v>
      </x:c>
      <x:c r="G836" s="14">
        <x:f t="shared" si="197"/>
        <x:v>6672.1600000000035</x:v>
      </x:c>
      <x:c r="H836" s="14">
        <x:f t="shared" si="185"/>
        <x:v>6678.8303482564161</x:v>
      </x:c>
      <x:c r="I836" s="14" t="n">
        <x:f>MOD(H836-Settings!$B$32,Settings!$B$33)</x:f>
        <x:v>198.83034825641607</x:v>
      </x:c>
      <x:c r="J836" s="14" t="n">
        <x:f>IF(I836&lt;Settings!$B$30,IF(Settings!$B$30-I836&gt;=E836,H836,H836+(Settings!$B$30-I836)+Settings!$B$31),H836+(Settings!$B$33-I836))</x:f>
        <x:v>6678.830348256416</x:v>
      </x:c>
      <x:c r="K836" s="14">
        <x:f t="shared" si="186"/>
        <x:v>6702.8503482564165</x:v>
      </x:c>
      <x:c r="L836" s="14">
        <x:f t="shared" si="187"/>
        <x:v>6702.8503482564165</x:v>
      </x:c>
      <x:c r="M836" s="14">
        <x:f t="shared" si="198"/>
        <x:v>6676.9841684241846</x:v>
      </x:c>
      <x:c r="N836" s="14">
        <x:f t="shared" si="188"/>
        <x:v>6702.8503482564165</x:v>
      </x:c>
      <x:c r="O836" s="13" t="n">
        <x:f>Arrivals!I836</x:f>
        <x:v>1.559381817277075</x:v>
      </x:c>
      <x:c r="P836" s="14">
        <x:f t="shared" si="189"/>
        <x:v>6704.4097300736939</x:v>
      </x:c>
      <x:c r="Q836" s="14">
        <x:f t="shared" si="190"/>
        <x:v>25.579381817277863</x:v>
      </x:c>
      <x:c r="R836" s="14">
        <x:f t="shared" si="191"/>
        <x:v>0</x:v>
      </x:c>
      <x:c r="S836" s="14">
        <x:f t="shared" si="192"/>
        <x:v>0</x:v>
      </x:c>
      <x:c r="T836" s="14">
        <x:f t="shared" si="193"/>
        <x:v>0</x:v>
      </x:c>
      <x:c r="U836" s="14">
        <x:f t="shared" si="194"/>
        <x:v>0</x:v>
      </x:c>
      <x:c r="V836" t="str">
        <x:f>IF(MOD(C836-Settings!$B$32,Settings!$B$33)&lt;Settings!$B$30,"Up","Down")</x:f>
        <x:v>Up</x:v>
      </x:c>
      <x:c r="W836" s="15" t="n">
        <x:f>IF(OR(E836&gt;Settings!$B$30,Q836&gt;Settings!$B$37),0,1)</x:f>
        <x:v>1</x:v>
      </x:c>
      <x:c r="X836" s="15" t="n">
        <x:f>IF(AND(W836=1,Q836&lt;=Settings!$B$36),1,0)</x:f>
        <x:v>1</x:v>
      </x:c>
    </x:row>
    <x:row r="837">
      <x:c r="A837">
        <x:v>7</x:v>
      </x:c>
      <x:c r="B837">
        <x:v>112</x:v>
      </x:c>
      <x:c r="C837" s="13" t="n">
        <x:f>Arrivals!F837</x:f>
        <x:v>6698.42970660049</x:v>
      </x:c>
      <x:c r="D837" s="13" t="n">
        <x:f>Arrivals!K837</x:f>
        <x:v>300</x:v>
      </x:c>
      <x:c r="E837" s="14" t="n">
        <x:f>D837*8/Settings!$B$28+Settings!$B$29</x:f>
        <x:v>24.02</x:v>
      </x:c>
      <x:c r="F837" s="14">
        <x:f t="shared" si="184"/>
        <x:v>6698.4297066004901</x:v>
      </x:c>
      <x:c r="G837" s="14">
        <x:f t="shared" si="197"/>
        <x:v>6702.8503482564165</x:v>
      </x:c>
      <x:c r="H837" s="14">
        <x:f t="shared" si="185"/>
        <x:v>6702.8503482564165</x:v>
      </x:c>
      <x:c r="I837" s="14" t="n">
        <x:f>MOD(H837-Settings!$B$32,Settings!$B$33)</x:f>
        <x:v>222.8503482564165</x:v>
      </x:c>
      <x:c r="J837" s="14" t="n">
        <x:f>IF(I837&lt;Settings!$B$30,IF(Settings!$B$30-I837&gt;=E837,H837,H837+(Settings!$B$30-I837)+Settings!$B$31),H837+(Settings!$B$33-I837))</x:f>
        <x:v>6702.8503482564165</x:v>
      </x:c>
      <x:c r="K837" s="14">
        <x:f t="shared" si="186"/>
        <x:v>6726.8703482564169</x:v>
      </x:c>
      <x:c r="L837" s="14">
        <x:f t="shared" si="187"/>
        <x:v>6726.8703482564169</x:v>
      </x:c>
      <x:c r="M837" s="14">
        <x:f t="shared" si="198"/>
        <x:v>6704.4097300736939</x:v>
      </x:c>
      <x:c r="N837" s="14">
        <x:f t="shared" si="188"/>
        <x:v>6726.8703482564169</x:v>
      </x:c>
      <x:c r="O837" s="13" t="n">
        <x:f>Arrivals!I837</x:f>
        <x:v>11.70135871490903</x:v>
      </x:c>
      <x:c r="P837" s="14">
        <x:f t="shared" si="189"/>
        <x:v>6738.5717069713264</x:v>
      </x:c>
      <x:c r="Q837" s="14">
        <x:f t="shared" si="190"/>
        <x:v>40.142000370836286</x:v>
      </x:c>
      <x:c r="R837" s="14">
        <x:f t="shared" si="191"/>
        <x:v>4.4206416559263744</x:v>
      </x:c>
      <x:c r="S837" s="14">
        <x:f t="shared" si="192"/>
        <x:v>0</x:v>
      </x:c>
      <x:c r="T837" s="14">
        <x:f t="shared" si="193"/>
        <x:v>0</x:v>
      </x:c>
      <x:c r="U837" s="14">
        <x:f t="shared" si="194"/>
        <x:v>4.4206416559263744</x:v>
      </x:c>
      <x:c r="V837" t="str">
        <x:f>IF(MOD(C837-Settings!$B$32,Settings!$B$33)&lt;Settings!$B$30,"Up","Down")</x:f>
        <x:v>Up</x:v>
      </x:c>
      <x:c r="W837" s="15" t="n">
        <x:f>IF(OR(E837&gt;Settings!$B$30,Q837&gt;Settings!$B$37),0,1)</x:f>
        <x:v>1</x:v>
      </x:c>
      <x:c r="X837" s="15" t="n">
        <x:f>IF(AND(W837=1,Q837&lt;=Settings!$B$36),1,0)</x:f>
        <x:v>1</x:v>
      </x:c>
    </x:row>
    <x:row r="838">
      <x:c r="A838">
        <x:v>7</x:v>
      </x:c>
      <x:c r="B838">
        <x:v>113</x:v>
      </x:c>
      <x:c r="C838" s="13" t="n">
        <x:f>Arrivals!F838</x:f>
        <x:v>6749.834037406342</x:v>
      </x:c>
      <x:c r="D838" s="13" t="n">
        <x:f>Arrivals!K838</x:f>
        <x:v>300</x:v>
      </x:c>
      <x:c r="E838" s="14" t="n">
        <x:f>D838*8/Settings!$B$28+Settings!$B$29</x:f>
        <x:v>24.02</x:v>
      </x:c>
      <x:c r="F838" s="14" t="n">
        <x:f t="shared" ref="F838:F901" si="199">C838</x:f>
        <x:v>6749.834037406342</x:v>
      </x:c>
      <x:c r="G838" s="14">
        <x:f t="shared" si="197"/>
        <x:v>6726.8703482564169</x:v>
      </x:c>
      <x:c r="H838" s="14" t="n">
        <x:f t="shared" ref="H838:H901" si="200">MAX(F838,G838)</x:f>
        <x:v>6749.834037406342</x:v>
      </x:c>
      <x:c r="I838" s="14" t="n">
        <x:f>MOD(H838-Settings!$B$32,Settings!$B$33)</x:f>
        <x:v>269.83403740634185</x:v>
      </x:c>
      <x:c r="J838" s="14" t="n">
        <x:f>IF(I838&lt;Settings!$B$30,IF(Settings!$B$30-I838&gt;=E838,H838,H838+(Settings!$B$30-I838)+Settings!$B$31),H838+(Settings!$B$33-I838))</x:f>
        <x:v>6749.834037406342</x:v>
      </x:c>
      <x:c r="K838" s="14" t="n">
        <x:f t="shared" ref="K838:K901" si="201">J838+E838</x:f>
        <x:v>6773.854037406342</x:v>
      </x:c>
      <x:c r="L838" s="14" t="n">
        <x:f t="shared" ref="L838:L901" si="202">K838</x:f>
        <x:v>6773.854037406342</x:v>
      </x:c>
      <x:c r="M838" s="14">
        <x:f t="shared" si="198"/>
        <x:v>6738.5717069713264</x:v>
      </x:c>
      <x:c r="N838" s="14" t="n">
        <x:f t="shared" ref="N838:N901" si="203">MAX(L838,M838)</x:f>
        <x:v>6773.854037406342</x:v>
      </x:c>
      <x:c r="O838" s="13" t="n">
        <x:f>Arrivals!I838</x:f>
        <x:v>1.8092311844568414</x:v>
      </x:c>
      <x:c r="P838" s="14" t="n">
        <x:f t="shared" ref="P838:P901" si="204">N838+O838</x:f>
        <x:v>6775.663268590799</x:v>
      </x:c>
      <x:c r="Q838" s="14" t="n">
        <x:f t="shared" ref="Q838:Q901" si="205">P838-C838</x:f>
        <x:v>25.829231184457058</x:v>
      </x:c>
      <x:c r="R838" s="14" t="n">
        <x:f t="shared" ref="R838:R901" si="206">H838-F838</x:f>
        <x:v>0</x:v>
      </x:c>
      <x:c r="S838" s="14" t="n">
        <x:f t="shared" ref="S838:S901" si="207">J838-H838</x:f>
        <x:v>0</x:v>
      </x:c>
      <x:c r="T838" s="14" t="n">
        <x:f t="shared" ref="T838:T901" si="208">N838-L838</x:f>
        <x:v>0</x:v>
      </x:c>
      <x:c r="U838" s="14" t="n">
        <x:f t="shared" ref="U838:U901" si="209">R838+S838+T838</x:f>
        <x:v>0</x:v>
      </x:c>
      <x:c r="V838" t="str">
        <x:f>IF(MOD(C838-Settings!$B$32,Settings!$B$33)&lt;Settings!$B$30,"Up","Down")</x:f>
        <x:v>Up</x:v>
      </x:c>
      <x:c r="W838" s="15" t="n">
        <x:f>IF(OR(E838&gt;Settings!$B$30,Q838&gt;Settings!$B$37),0,1)</x:f>
        <x:v>1</x:v>
      </x:c>
      <x:c r="X838" s="15" t="n">
        <x:f>IF(AND(W838=1,Q838&lt;=Settings!$B$36),1,0)</x:f>
        <x:v>1</x:v>
      </x:c>
    </x:row>
    <x:row r="839">
      <x:c r="A839">
        <x:v>7</x:v>
      </x:c>
      <x:c r="B839">
        <x:v>114</x:v>
      </x:c>
      <x:c r="C839" s="13" t="n">
        <x:f>Arrivals!F839</x:f>
        <x:v>6818.845365373806</x:v>
      </x:c>
      <x:c r="D839" s="13" t="n">
        <x:f>Arrivals!K839</x:f>
        <x:v>300</x:v>
      </x:c>
      <x:c r="E839" s="14" t="n">
        <x:f>D839*8/Settings!$B$28+Settings!$B$29</x:f>
        <x:v>24.02</x:v>
      </x:c>
      <x:c r="F839" s="14">
        <x:f t="shared" si="199"/>
        <x:v>6818.8453653738061</x:v>
      </x:c>
      <x:c r="G839" s="14">
        <x:f t="shared" si="197"/>
        <x:v>6773.8540374063423</x:v>
      </x:c>
      <x:c r="H839" s="14">
        <x:f t="shared" si="200"/>
        <x:v>6818.8453653738061</x:v>
      </x:c>
      <x:c r="I839" s="14" t="n">
        <x:f>MOD(H839-Settings!$B$32,Settings!$B$33)</x:f>
        <x:v>338.8453653738061</x:v>
      </x:c>
      <x:c r="J839" s="14" t="n">
        <x:f>IF(I839&lt;Settings!$B$30,IF(Settings!$B$30-I839&gt;=E839,H839,H839+(Settings!$B$30-I839)+Settings!$B$31),H839+(Settings!$B$33-I839))</x:f>
        <x:v>6818.845365373806</x:v>
      </x:c>
      <x:c r="K839" s="14">
        <x:f t="shared" si="201"/>
        <x:v>6842.8653653738065</x:v>
      </x:c>
      <x:c r="L839" s="14">
        <x:f t="shared" si="202"/>
        <x:v>6842.8653653738065</x:v>
      </x:c>
      <x:c r="M839" s="14">
        <x:f t="shared" si="198"/>
        <x:v>6775.6632685907989</x:v>
      </x:c>
      <x:c r="N839" s="14">
        <x:f t="shared" si="203"/>
        <x:v>6842.8653653738065</x:v>
      </x:c>
      <x:c r="O839" s="13" t="n">
        <x:f>Arrivals!I839</x:f>
        <x:v>0.36366251800567917</x:v>
      </x:c>
      <x:c r="P839" s="14">
        <x:f t="shared" si="204"/>
        <x:v>6843.2290278918126</x:v>
      </x:c>
      <x:c r="Q839" s="14">
        <x:f t="shared" si="205"/>
        <x:v>24.383662518006531</x:v>
      </x:c>
      <x:c r="R839" s="14">
        <x:f t="shared" si="206"/>
        <x:v>0</x:v>
      </x:c>
      <x:c r="S839" s="14">
        <x:f t="shared" si="207"/>
        <x:v>0</x:v>
      </x:c>
      <x:c r="T839" s="14">
        <x:f t="shared" si="208"/>
        <x:v>0</x:v>
      </x:c>
      <x:c r="U839" s="14">
        <x:f t="shared" si="209"/>
        <x:v>0</x:v>
      </x:c>
      <x:c r="V839" t="str">
        <x:f>IF(MOD(C839-Settings!$B$32,Settings!$B$33)&lt;Settings!$B$30,"Up","Down")</x:f>
        <x:v>Up</x:v>
      </x:c>
      <x:c r="W839" s="15" t="n">
        <x:f>IF(OR(E839&gt;Settings!$B$30,Q839&gt;Settings!$B$37),0,1)</x:f>
        <x:v>1</x:v>
      </x:c>
      <x:c r="X839" s="15" t="n">
        <x:f>IF(AND(W839=1,Q839&lt;=Settings!$B$36),1,0)</x:f>
        <x:v>1</x:v>
      </x:c>
    </x:row>
    <x:row r="840">
      <x:c r="A840">
        <x:v>7</x:v>
      </x:c>
      <x:c r="B840">
        <x:v>115</x:v>
      </x:c>
      <x:c r="C840" s="13" t="n">
        <x:f>Arrivals!F840</x:f>
        <x:v>6839.4335815785735</x:v>
      </x:c>
      <x:c r="D840" s="13" t="n">
        <x:f>Arrivals!K840</x:f>
        <x:v>300</x:v>
      </x:c>
      <x:c r="E840" s="14" t="n">
        <x:f>D840*8/Settings!$B$28+Settings!$B$29</x:f>
        <x:v>24.02</x:v>
      </x:c>
      <x:c r="F840" s="14">
        <x:f t="shared" si="199"/>
        <x:v>6839.4335815785735</x:v>
      </x:c>
      <x:c r="G840" s="14">
        <x:f t="shared" si="197"/>
        <x:v>6842.8653653738065</x:v>
      </x:c>
      <x:c r="H840" s="14">
        <x:f t="shared" si="200"/>
        <x:v>6842.8653653738065</x:v>
      </x:c>
      <x:c r="I840" s="14" t="n">
        <x:f>MOD(H840-Settings!$B$32,Settings!$B$33)</x:f>
        <x:v>362.8653653738065</x:v>
      </x:c>
      <x:c r="J840" s="14" t="n">
        <x:f>IF(I840&lt;Settings!$B$30,IF(Settings!$B$30-I840&gt;=E840,H840,H840+(Settings!$B$30-I840)+Settings!$B$31),H840+(Settings!$B$33-I840))</x:f>
        <x:v>6842.8653653738065</x:v>
      </x:c>
      <x:c r="K840" s="14">
        <x:f t="shared" si="201"/>
        <x:v>6866.885365373807</x:v>
      </x:c>
      <x:c r="L840" s="14">
        <x:f t="shared" si="202"/>
        <x:v>6866.885365373807</x:v>
      </x:c>
      <x:c r="M840" s="14">
        <x:f t="shared" si="198"/>
        <x:v>6843.2290278918126</x:v>
      </x:c>
      <x:c r="N840" s="14">
        <x:f t="shared" si="203"/>
        <x:v>6866.885365373807</x:v>
      </x:c>
      <x:c r="O840" s="13" t="n">
        <x:f>Arrivals!I840</x:f>
        <x:v>3.8347633506022847</x:v>
      </x:c>
      <x:c r="P840" s="14">
        <x:f t="shared" si="204"/>
        <x:v>6870.7201287244088</x:v>
      </x:c>
      <x:c r="Q840" s="14">
        <x:f t="shared" si="205"/>
        <x:v>31.286547145835357</x:v>
      </x:c>
      <x:c r="R840" s="14">
        <x:f t="shared" si="206"/>
        <x:v>3.4317837952330592</x:v>
      </x:c>
      <x:c r="S840" s="14">
        <x:f t="shared" si="207"/>
        <x:v>0</x:v>
      </x:c>
      <x:c r="T840" s="14">
        <x:f t="shared" si="208"/>
        <x:v>0</x:v>
      </x:c>
      <x:c r="U840" s="14">
        <x:f t="shared" si="209"/>
        <x:v>3.4317837952330592</x:v>
      </x:c>
      <x:c r="V840" t="str">
        <x:f>IF(MOD(C840-Settings!$B$32,Settings!$B$33)&lt;Settings!$B$30,"Up","Down")</x:f>
        <x:v>Up</x:v>
      </x:c>
      <x:c r="W840" s="15" t="n">
        <x:f>IF(OR(E840&gt;Settings!$B$30,Q840&gt;Settings!$B$37),0,1)</x:f>
        <x:v>1</x:v>
      </x:c>
      <x:c r="X840" s="15" t="n">
        <x:f>IF(AND(W840=1,Q840&lt;=Settings!$B$36),1,0)</x:f>
        <x:v>1</x:v>
      </x:c>
    </x:row>
    <x:row r="841">
      <x:c r="A841">
        <x:v>7</x:v>
      </x:c>
      <x:c r="B841">
        <x:v>116</x:v>
      </x:c>
      <x:c r="C841" s="13" t="n">
        <x:f>Arrivals!F841</x:f>
        <x:v>6921.117024479204</x:v>
      </x:c>
      <x:c r="D841" s="13" t="n">
        <x:f>Arrivals!K841</x:f>
        <x:v>300</x:v>
      </x:c>
      <x:c r="E841" s="14" t="n">
        <x:f>D841*8/Settings!$B$28+Settings!$B$29</x:f>
        <x:v>24.02</x:v>
      </x:c>
      <x:c r="F841" s="14">
        <x:f t="shared" si="199"/>
        <x:v>6921.1170244792038</x:v>
      </x:c>
      <x:c r="G841" s="14">
        <x:f t="shared" si="197"/>
        <x:v>6866.885365373807</x:v>
      </x:c>
      <x:c r="H841" s="14">
        <x:f t="shared" si="200"/>
        <x:v>6921.1170244792038</x:v>
      </x:c>
      <x:c r="I841" s="14" t="n">
        <x:f>MOD(H841-Settings!$B$32,Settings!$B$33)</x:f>
        <x:v>441.1170244792038</x:v>
      </x:c>
      <x:c r="J841" s="14" t="n">
        <x:f>IF(I841&lt;Settings!$B$30,IF(Settings!$B$30-I841&gt;=E841,H841,H841+(Settings!$B$30-I841)+Settings!$B$31),H841+(Settings!$B$33-I841))</x:f>
        <x:v>6921.117024479204</x:v>
      </x:c>
      <x:c r="K841" s="14">
        <x:f t="shared" si="201"/>
        <x:v>6945.1370244792042</x:v>
      </x:c>
      <x:c r="L841" s="14">
        <x:f t="shared" si="202"/>
        <x:v>6945.1370244792042</x:v>
      </x:c>
      <x:c r="M841" s="14">
        <x:f t="shared" si="198"/>
        <x:v>6870.7201287244088</x:v>
      </x:c>
      <x:c r="N841" s="14">
        <x:f t="shared" si="203"/>
        <x:v>6945.1370244792042</x:v>
      </x:c>
      <x:c r="O841" s="13" t="n">
        <x:f>Arrivals!I841</x:f>
        <x:v>1.3638871451959822</x:v>
      </x:c>
      <x:c r="P841" s="14">
        <x:f t="shared" si="204"/>
        <x:v>6946.5009116244</x:v>
      </x:c>
      <x:c r="Q841" s="14">
        <x:f t="shared" si="205"/>
        <x:v>25.38388714519624</x:v>
      </x:c>
      <x:c r="R841" s="14">
        <x:f t="shared" si="206"/>
        <x:v>0</x:v>
      </x:c>
      <x:c r="S841" s="14">
        <x:f t="shared" si="207"/>
        <x:v>0</x:v>
      </x:c>
      <x:c r="T841" s="14">
        <x:f t="shared" si="208"/>
        <x:v>0</x:v>
      </x:c>
      <x:c r="U841" s="14">
        <x:f t="shared" si="209"/>
        <x:v>0</x:v>
      </x:c>
      <x:c r="V841" t="str">
        <x:f>IF(MOD(C841-Settings!$B$32,Settings!$B$33)&lt;Settings!$B$30,"Up","Down")</x:f>
        <x:v>Up</x:v>
      </x:c>
      <x:c r="W841" s="15" t="n">
        <x:f>IF(OR(E841&gt;Settings!$B$30,Q841&gt;Settings!$B$37),0,1)</x:f>
        <x:v>1</x:v>
      </x:c>
      <x:c r="X841" s="15" t="n">
        <x:f>IF(AND(W841=1,Q841&lt;=Settings!$B$36),1,0)</x:f>
        <x:v>1</x:v>
      </x:c>
    </x:row>
    <x:row r="842">
      <x:c r="A842">
        <x:v>7</x:v>
      </x:c>
      <x:c r="B842">
        <x:v>117</x:v>
      </x:c>
      <x:c r="C842" s="13" t="n">
        <x:f>Arrivals!F842</x:f>
        <x:v>6942.28450992708</x:v>
      </x:c>
      <x:c r="D842" s="13" t="n">
        <x:f>Arrivals!K842</x:f>
        <x:v>300</x:v>
      </x:c>
      <x:c r="E842" s="14" t="n">
        <x:f>D842*8/Settings!$B$28+Settings!$B$29</x:f>
        <x:v>24.02</x:v>
      </x:c>
      <x:c r="F842" s="14">
        <x:f t="shared" si="199"/>
        <x:v>6942.2845099270799</x:v>
      </x:c>
      <x:c r="G842" s="14">
        <x:f t="shared" si="197"/>
        <x:v>6945.1370244792042</x:v>
      </x:c>
      <x:c r="H842" s="14">
        <x:f t="shared" si="200"/>
        <x:v>6945.1370244792042</x:v>
      </x:c>
      <x:c r="I842" s="14" t="n">
        <x:f>MOD(H842-Settings!$B$32,Settings!$B$33)</x:f>
        <x:v>465.13702447920423</x:v>
      </x:c>
      <x:c r="J842" s="14" t="n">
        <x:f>IF(I842&lt;Settings!$B$30,IF(Settings!$B$30-I842&gt;=E842,H842,H842+(Settings!$B$30-I842)+Settings!$B$31),H842+(Settings!$B$33-I842))</x:f>
        <x:v>6945.137024479204</x:v>
      </x:c>
      <x:c r="K842" s="14">
        <x:f t="shared" si="201"/>
        <x:v>6969.1570244792047</x:v>
      </x:c>
      <x:c r="L842" s="14">
        <x:f t="shared" si="202"/>
        <x:v>6969.1570244792047</x:v>
      </x:c>
      <x:c r="M842" s="14">
        <x:f t="shared" si="198"/>
        <x:v>6946.5009116244</x:v>
      </x:c>
      <x:c r="N842" s="14">
        <x:f t="shared" si="203"/>
        <x:v>6969.1570244792047</x:v>
      </x:c>
      <x:c r="O842" s="13" t="n">
        <x:f>Arrivals!I842</x:f>
        <x:v>9.043840222878352</x:v>
      </x:c>
      <x:c r="P842" s="14">
        <x:f t="shared" si="204"/>
        <x:v>6978.200864702083</x:v>
      </x:c>
      <x:c r="Q842" s="14">
        <x:f t="shared" si="205"/>
        <x:v>35.916354775003128</x:v>
      </x:c>
      <x:c r="R842" s="14">
        <x:f t="shared" si="206"/>
        <x:v>2.8525145521243758</x:v>
      </x:c>
      <x:c r="S842" s="14">
        <x:f t="shared" si="207"/>
        <x:v>0</x:v>
      </x:c>
      <x:c r="T842" s="14">
        <x:f t="shared" si="208"/>
        <x:v>0</x:v>
      </x:c>
      <x:c r="U842" s="14">
        <x:f t="shared" si="209"/>
        <x:v>2.8525145521243758</x:v>
      </x:c>
      <x:c r="V842" t="str">
        <x:f>IF(MOD(C842-Settings!$B$32,Settings!$B$33)&lt;Settings!$B$30,"Up","Down")</x:f>
        <x:v>Up</x:v>
      </x:c>
      <x:c r="W842" s="15" t="n">
        <x:f>IF(OR(E842&gt;Settings!$B$30,Q842&gt;Settings!$B$37),0,1)</x:f>
        <x:v>1</x:v>
      </x:c>
      <x:c r="X842" s="15" t="n">
        <x:f>IF(AND(W842=1,Q842&lt;=Settings!$B$36),1,0)</x:f>
        <x:v>1</x:v>
      </x:c>
    </x:row>
    <x:row r="843">
      <x:c r="A843">
        <x:v>7</x:v>
      </x:c>
      <x:c r="B843">
        <x:v>118</x:v>
      </x:c>
      <x:c r="C843" s="13" t="n">
        <x:f>Arrivals!F843</x:f>
        <x:v>6965.5961542344985</x:v>
      </x:c>
      <x:c r="D843" s="13" t="n">
        <x:f>Arrivals!K843</x:f>
        <x:v>300</x:v>
      </x:c>
      <x:c r="E843" s="14" t="n">
        <x:f>D843*8/Settings!$B$28+Settings!$B$29</x:f>
        <x:v>24.02</x:v>
      </x:c>
      <x:c r="F843" s="14">
        <x:f t="shared" si="199"/>
        <x:v>6965.5961542344985</x:v>
      </x:c>
      <x:c r="G843" s="14">
        <x:f t="shared" si="197"/>
        <x:v>6969.1570244792047</x:v>
      </x:c>
      <x:c r="H843" s="14">
        <x:f t="shared" si="200"/>
        <x:v>6969.1570244792047</x:v>
      </x:c>
      <x:c r="I843" s="14" t="n">
        <x:f>MOD(H843-Settings!$B$32,Settings!$B$33)</x:f>
        <x:v>489.15702447920467</x:v>
      </x:c>
      <x:c r="J843" s="14" t="n">
        <x:f>IF(I843&lt;Settings!$B$30,IF(Settings!$B$30-I843&gt;=E843,H843,H843+(Settings!$B$30-I843)+Settings!$B$31),H843+(Settings!$B$33-I843))</x:f>
        <x:v>6969.157024479205</x:v>
      </x:c>
      <x:c r="K843" s="14">
        <x:f t="shared" si="201"/>
        <x:v>6993.1770244792051</x:v>
      </x:c>
      <x:c r="L843" s="14">
        <x:f t="shared" si="202"/>
        <x:v>6993.1770244792051</x:v>
      </x:c>
      <x:c r="M843" s="14">
        <x:f t="shared" si="198"/>
        <x:v>6978.200864702083</x:v>
      </x:c>
      <x:c r="N843" s="14">
        <x:f t="shared" si="203"/>
        <x:v>6993.1770244792051</x:v>
      </x:c>
      <x:c r="O843" s="13" t="n">
        <x:f>Arrivals!I843</x:f>
        <x:v>7.990953928747052</x:v>
      </x:c>
      <x:c r="P843" s="14">
        <x:f t="shared" si="204"/>
        <x:v>7001.1679784079524</x:v>
      </x:c>
      <x:c r="Q843" s="14">
        <x:f t="shared" si="205"/>
        <x:v>35.571824173453933</x:v>
      </x:c>
      <x:c r="R843" s="14">
        <x:f t="shared" si="206"/>
        <x:v>3.560870244706166</x:v>
      </x:c>
      <x:c r="S843" s="14">
        <x:f t="shared" si="207"/>
        <x:v>0</x:v>
      </x:c>
      <x:c r="T843" s="14">
        <x:f t="shared" si="208"/>
        <x:v>0</x:v>
      </x:c>
      <x:c r="U843" s="14">
        <x:f t="shared" si="209"/>
        <x:v>3.560870244706166</x:v>
      </x:c>
      <x:c r="V843" t="str">
        <x:f>IF(MOD(C843-Settings!$B$32,Settings!$B$33)&lt;Settings!$B$30,"Up","Down")</x:f>
        <x:v>Up</x:v>
      </x:c>
      <x:c r="W843" s="15" t="n">
        <x:f>IF(OR(E843&gt;Settings!$B$30,Q843&gt;Settings!$B$37),0,1)</x:f>
        <x:v>1</x:v>
      </x:c>
      <x:c r="X843" s="15" t="n">
        <x:f>IF(AND(W843=1,Q843&lt;=Settings!$B$36),1,0)</x:f>
        <x:v>1</x:v>
      </x:c>
    </x:row>
    <x:row r="844">
      <x:c r="A844">
        <x:v>7</x:v>
      </x:c>
      <x:c r="B844">
        <x:v>119</x:v>
      </x:c>
      <x:c r="C844" s="13" t="n">
        <x:f>Arrivals!F844</x:f>
        <x:v>7130.224286110015</x:v>
      </x:c>
      <x:c r="D844" s="13" t="n">
        <x:f>Arrivals!K844</x:f>
        <x:v>300</x:v>
      </x:c>
      <x:c r="E844" s="14" t="n">
        <x:f>D844*8/Settings!$B$28+Settings!$B$29</x:f>
        <x:v>24.02</x:v>
      </x:c>
      <x:c r="F844" s="14">
        <x:f t="shared" si="199"/>
        <x:v>7130.2242861100149</x:v>
      </x:c>
      <x:c r="G844" s="14">
        <x:f t="shared" si="197"/>
        <x:v>6993.1770244792051</x:v>
      </x:c>
      <x:c r="H844" s="14">
        <x:f t="shared" si="200"/>
        <x:v>7130.2242861100149</x:v>
      </x:c>
      <x:c r="I844" s="14" t="n">
        <x:f>MOD(H844-Settings!$B$32,Settings!$B$33)</x:f>
        <x:v>650.2242861100149</x:v>
      </x:c>
      <x:c r="J844" s="14" t="n">
        <x:f>IF(I844&lt;Settings!$B$30,IF(Settings!$B$30-I844&gt;=E844,H844,H844+(Settings!$B$30-I844)+Settings!$B$31),H844+(Settings!$B$33-I844))</x:f>
        <x:v>7200</x:v>
      </x:c>
      <x:c r="K844" s="14">
        <x:f t="shared" si="201"/>
        <x:v>7224.02</x:v>
      </x:c>
      <x:c r="L844" s="14">
        <x:f t="shared" si="202"/>
        <x:v>7224.02</x:v>
      </x:c>
      <x:c r="M844" s="14">
        <x:f t="shared" si="198"/>
        <x:v>7001.1679784079524</x:v>
      </x:c>
      <x:c r="N844" s="14">
        <x:f t="shared" si="203"/>
        <x:v>7224.02</x:v>
      </x:c>
      <x:c r="O844" s="13" t="n">
        <x:f>Arrivals!I844</x:f>
        <x:v>1.2592276629376276</x:v>
      </x:c>
      <x:c r="P844" s="14">
        <x:f t="shared" si="204"/>
        <x:v>7225.279227662938</x:v>
      </x:c>
      <x:c r="Q844" s="14">
        <x:f t="shared" si="205"/>
        <x:v>95.054941552923083</x:v>
      </x:c>
      <x:c r="R844" s="14">
        <x:f t="shared" si="206"/>
        <x:v>0</x:v>
      </x:c>
      <x:c r="S844" s="14">
        <x:f t="shared" si="207"/>
        <x:v>69.775713889985127</x:v>
      </x:c>
      <x:c r="T844" s="14">
        <x:f t="shared" si="208"/>
        <x:v>0</x:v>
      </x:c>
      <x:c r="U844" s="14">
        <x:f t="shared" si="209"/>
        <x:v>69.775713889985127</x:v>
      </x:c>
      <x:c r="V844" t="str">
        <x:f>IF(MOD(C844-Settings!$B$32,Settings!$B$33)&lt;Settings!$B$30,"Up","Down")</x:f>
        <x:v>Down</x:v>
      </x:c>
      <x:c r="W844" s="15" t="n">
        <x:f>IF(OR(E844&gt;Settings!$B$30,Q844&gt;Settings!$B$37),0,1)</x:f>
        <x:v>1</x:v>
      </x:c>
      <x:c r="X844" s="15" t="n">
        <x:f>IF(AND(W844=1,Q844&lt;=Settings!$B$36),1,0)</x:f>
        <x:v>1</x:v>
      </x:c>
    </x:row>
    <x:row r="845">
      <x:c r="A845">
        <x:v>7</x:v>
      </x:c>
      <x:c r="B845">
        <x:v>120</x:v>
      </x:c>
      <x:c r="C845" s="13" t="n">
        <x:f>Arrivals!F845</x:f>
        <x:v>7259.79523361373</x:v>
      </x:c>
      <x:c r="D845" s="13" t="n">
        <x:f>Arrivals!K845</x:f>
        <x:v>300</x:v>
      </x:c>
      <x:c r="E845" s="14" t="n">
        <x:f>D845*8/Settings!$B$28+Settings!$B$29</x:f>
        <x:v>24.02</x:v>
      </x:c>
      <x:c r="F845" s="14">
        <x:f t="shared" si="199"/>
        <x:v>7259.7952336137296</x:v>
      </x:c>
      <x:c r="G845" s="14">
        <x:f t="shared" si="197"/>
        <x:v>7224.02</x:v>
      </x:c>
      <x:c r="H845" s="14">
        <x:f t="shared" si="200"/>
        <x:v>7259.7952336137296</x:v>
      </x:c>
      <x:c r="I845" s="14" t="n">
        <x:f>MOD(H845-Settings!$B$32,Settings!$B$33)</x:f>
        <x:v>59.79523361372958</x:v>
      </x:c>
      <x:c r="J845" s="14" t="n">
        <x:f>IF(I845&lt;Settings!$B$30,IF(Settings!$B$30-I845&gt;=E845,H845,H845+(Settings!$B$30-I845)+Settings!$B$31),H845+(Settings!$B$33-I845))</x:f>
        <x:v>7259.79523361373</x:v>
      </x:c>
      <x:c r="K845" s="14">
        <x:f t="shared" si="201"/>
        <x:v>7283.81523361373</x:v>
      </x:c>
      <x:c r="L845" s="14">
        <x:f t="shared" si="202"/>
        <x:v>7283.81523361373</x:v>
      </x:c>
      <x:c r="M845" s="14">
        <x:f t="shared" si="198"/>
        <x:v>7225.279227662938</x:v>
      </x:c>
      <x:c r="N845" s="14">
        <x:f t="shared" si="203"/>
        <x:v>7283.81523361373</x:v>
      </x:c>
      <x:c r="O845" s="13" t="n">
        <x:f>Arrivals!I845</x:f>
        <x:v>0.2897432389039605</x:v>
      </x:c>
      <x:c r="P845" s="14">
        <x:f t="shared" si="204"/>
        <x:v>7284.1049768526336</x:v>
      </x:c>
      <x:c r="Q845" s="14">
        <x:f t="shared" si="205"/>
        <x:v>24.309743238904048</x:v>
      </x:c>
      <x:c r="R845" s="14">
        <x:f t="shared" si="206"/>
        <x:v>0</x:v>
      </x:c>
      <x:c r="S845" s="14">
        <x:f t="shared" si="207"/>
        <x:v>0</x:v>
      </x:c>
      <x:c r="T845" s="14">
        <x:f t="shared" si="208"/>
        <x:v>0</x:v>
      </x:c>
      <x:c r="U845" s="14">
        <x:f t="shared" si="209"/>
        <x:v>0</x:v>
      </x:c>
      <x:c r="V845" t="str">
        <x:f>IF(MOD(C845-Settings!$B$32,Settings!$B$33)&lt;Settings!$B$30,"Up","Down")</x:f>
        <x:v>Up</x:v>
      </x:c>
      <x:c r="W845" s="15" t="n">
        <x:f>IF(OR(E845&gt;Settings!$B$30,Q845&gt;Settings!$B$37),0,1)</x:f>
        <x:v>1</x:v>
      </x:c>
      <x:c r="X845" s="15" t="n">
        <x:f>IF(AND(W845=1,Q845&lt;=Settings!$B$36),1,0)</x:f>
        <x:v>1</x:v>
      </x:c>
    </x:row>
    <x:row r="846">
      <x:c r="A846">
        <x:v>8</x:v>
      </x:c>
      <x:c r="B846">
        <x:v>1</x:v>
      </x:c>
      <x:c r="C846" s="13" t="n">
        <x:f>Arrivals!F846</x:f>
        <x:v>110.24528347081718</x:v>
      </x:c>
      <x:c r="D846" s="13" t="n">
        <x:f>Arrivals!K846</x:f>
        <x:v>300</x:v>
      </x:c>
      <x:c r="E846" s="14" t="n">
        <x:f>D846*8/Settings!$B$28+Settings!$B$29</x:f>
        <x:v>24.02</x:v>
      </x:c>
      <x:c r="F846" s="14">
        <x:f t="shared" si="199"/>
        <x:v>110.24528347081718</x:v>
      </x:c>
      <x:c r="G846" s="14">
        <x:v>0</x:v>
      </x:c>
      <x:c r="H846" s="14">
        <x:f t="shared" si="200"/>
        <x:v>110.24528347081718</x:v>
      </x:c>
      <x:c r="I846" s="14" t="n">
        <x:f>MOD(H846-Settings!$B$32,Settings!$B$33)</x:f>
        <x:v>110.24528347081718</x:v>
      </x:c>
      <x:c r="J846" s="14" t="n">
        <x:f>IF(I846&lt;Settings!$B$30,IF(Settings!$B$30-I846&gt;=E846,H846,H846+(Settings!$B$30-I846)+Settings!$B$31),H846+(Settings!$B$33-I846))</x:f>
        <x:v>110.24528347081718</x:v>
      </x:c>
      <x:c r="K846" s="14">
        <x:f t="shared" si="201"/>
        <x:v>134.2652834708172</x:v>
      </x:c>
      <x:c r="L846" s="14">
        <x:f t="shared" si="202"/>
        <x:v>134.2652834708172</x:v>
      </x:c>
      <x:c r="M846" s="14">
        <x:v>0</x:v>
      </x:c>
      <x:c r="N846" s="14">
        <x:f t="shared" si="203"/>
        <x:v>134.2652834708172</x:v>
      </x:c>
      <x:c r="O846" s="13" t="n">
        <x:f>Arrivals!I846</x:f>
        <x:v>2.871832499948369</x:v>
      </x:c>
      <x:c r="P846" s="14">
        <x:f t="shared" si="204"/>
        <x:v>137.13711597076556</x:v>
      </x:c>
      <x:c r="Q846" s="14">
        <x:f t="shared" si="205"/>
        <x:v>26.891832499948379</x:v>
      </x:c>
      <x:c r="R846" s="14">
        <x:f t="shared" si="206"/>
        <x:v>0</x:v>
      </x:c>
      <x:c r="S846" s="14">
        <x:f t="shared" si="207"/>
        <x:v>0</x:v>
      </x:c>
      <x:c r="T846" s="14">
        <x:f t="shared" si="208"/>
        <x:v>0</x:v>
      </x:c>
      <x:c r="U846" s="14">
        <x:f t="shared" si="209"/>
        <x:v>0</x:v>
      </x:c>
      <x:c r="V846" t="str">
        <x:f>IF(MOD(C846-Settings!$B$32,Settings!$B$33)&lt;Settings!$B$30,"Up","Down")</x:f>
        <x:v>Up</x:v>
      </x:c>
      <x:c r="W846" s="15" t="n">
        <x:f>IF(OR(E846&gt;Settings!$B$30,Q846&gt;Settings!$B$37),0,1)</x:f>
        <x:v>1</x:v>
      </x:c>
      <x:c r="X846" s="15" t="n">
        <x:f>IF(AND(W846=1,Q846&lt;=Settings!$B$36),1,0)</x:f>
        <x:v>1</x:v>
      </x:c>
    </x:row>
    <x:row r="847">
      <x:c r="A847">
        <x:v>8</x:v>
      </x:c>
      <x:c r="B847">
        <x:v>2</x:v>
      </x:c>
      <x:c r="C847" s="13" t="n">
        <x:f>Arrivals!F847</x:f>
        <x:v>229.8191999388029</x:v>
      </x:c>
      <x:c r="D847" s="13" t="n">
        <x:f>Arrivals!K847</x:f>
        <x:v>300</x:v>
      </x:c>
      <x:c r="E847" s="14" t="n">
        <x:f>D847*8/Settings!$B$28+Settings!$B$29</x:f>
        <x:v>24.02</x:v>
      </x:c>
      <x:c r="F847" s="14">
        <x:f t="shared" si="199"/>
        <x:v>229.81919993880291</x:v>
      </x:c>
      <x:c r="G847" s="14" t="n">
        <x:f t="shared" ref="G847:G878" si="210">K846</x:f>
        <x:v>134.2652834708172</x:v>
      </x:c>
      <x:c r="H847" s="14">
        <x:f t="shared" si="200"/>
        <x:v>229.81919993880291</x:v>
      </x:c>
      <x:c r="I847" s="14" t="n">
        <x:f>MOD(H847-Settings!$B$32,Settings!$B$33)</x:f>
        <x:v>229.8191999388029</x:v>
      </x:c>
      <x:c r="J847" s="14" t="n">
        <x:f>IF(I847&lt;Settings!$B$30,IF(Settings!$B$30-I847&gt;=E847,H847,H847+(Settings!$B$30-I847)+Settings!$B$31),H847+(Settings!$B$33-I847))</x:f>
        <x:v>229.8191999388029</x:v>
      </x:c>
      <x:c r="K847" s="14">
        <x:f t="shared" si="201"/>
        <x:v>253.83919993880292</x:v>
      </x:c>
      <x:c r="L847" s="14">
        <x:f t="shared" si="202"/>
        <x:v>253.83919993880292</x:v>
      </x:c>
      <x:c r="M847" s="14" t="n">
        <x:f t="shared" ref="M847:M878" si="211">P846</x:f>
        <x:v>137.13711597076556</x:v>
      </x:c>
      <x:c r="N847" s="14">
        <x:f t="shared" si="203"/>
        <x:v>253.83919993880292</x:v>
      </x:c>
      <x:c r="O847" s="13" t="n">
        <x:f>Arrivals!I847</x:f>
        <x:v>2.2731490147789386</x:v>
      </x:c>
      <x:c r="P847" s="14">
        <x:f t="shared" si="204"/>
        <x:v>256.11234895358189</x:v>
      </x:c>
      <x:c r="Q847" s="14">
        <x:f t="shared" si="205"/>
        <x:v>26.293149014778976</x:v>
      </x:c>
      <x:c r="R847" s="14">
        <x:f t="shared" si="206"/>
        <x:v>0</x:v>
      </x:c>
      <x:c r="S847" s="14">
        <x:f t="shared" si="207"/>
        <x:v>0</x:v>
      </x:c>
      <x:c r="T847" s="14">
        <x:f t="shared" si="208"/>
        <x:v>0</x:v>
      </x:c>
      <x:c r="U847" s="14">
        <x:f t="shared" si="209"/>
        <x:v>0</x:v>
      </x:c>
      <x:c r="V847" t="str">
        <x:f>IF(MOD(C847-Settings!$B$32,Settings!$B$33)&lt;Settings!$B$30,"Up","Down")</x:f>
        <x:v>Up</x:v>
      </x:c>
      <x:c r="W847" s="15" t="n">
        <x:f>IF(OR(E847&gt;Settings!$B$30,Q847&gt;Settings!$B$37),0,1)</x:f>
        <x:v>1</x:v>
      </x:c>
      <x:c r="X847" s="15" t="n">
        <x:f>IF(AND(W847=1,Q847&lt;=Settings!$B$36),1,0)</x:f>
        <x:v>1</x:v>
      </x:c>
    </x:row>
    <x:row r="848">
      <x:c r="A848">
        <x:v>8</x:v>
      </x:c>
      <x:c r="B848">
        <x:v>3</x:v>
      </x:c>
      <x:c r="C848" s="13" t="n">
        <x:f>Arrivals!F848</x:f>
        <x:v>243.94127349523615</x:v>
      </x:c>
      <x:c r="D848" s="13" t="n">
        <x:f>Arrivals!K848</x:f>
        <x:v>300</x:v>
      </x:c>
      <x:c r="E848" s="14" t="n">
        <x:f>D848*8/Settings!$B$28+Settings!$B$29</x:f>
        <x:v>24.02</x:v>
      </x:c>
      <x:c r="F848" s="14">
        <x:f t="shared" si="199"/>
        <x:v>243.94127349523615</x:v>
      </x:c>
      <x:c r="G848" s="14">
        <x:f t="shared" si="210"/>
        <x:v>253.83919993880292</x:v>
      </x:c>
      <x:c r="H848" s="14">
        <x:f t="shared" si="200"/>
        <x:v>253.83919993880292</x:v>
      </x:c>
      <x:c r="I848" s="14" t="n">
        <x:f>MOD(H848-Settings!$B$32,Settings!$B$33)</x:f>
        <x:v>253.83919993880292</x:v>
      </x:c>
      <x:c r="J848" s="14" t="n">
        <x:f>IF(I848&lt;Settings!$B$30,IF(Settings!$B$30-I848&gt;=E848,H848,H848+(Settings!$B$30-I848)+Settings!$B$31),H848+(Settings!$B$33-I848))</x:f>
        <x:v>253.83919993880292</x:v>
      </x:c>
      <x:c r="K848" s="14">
        <x:f t="shared" si="201"/>
        <x:v>277.85919993880293</x:v>
      </x:c>
      <x:c r="L848" s="14">
        <x:f t="shared" si="202"/>
        <x:v>277.85919993880293</x:v>
      </x:c>
      <x:c r="M848" s="14">
        <x:f t="shared" si="211"/>
        <x:v>256.11234895358189</x:v>
      </x:c>
      <x:c r="N848" s="14">
        <x:f t="shared" si="203"/>
        <x:v>277.85919993880293</x:v>
      </x:c>
      <x:c r="O848" s="13" t="n">
        <x:f>Arrivals!I848</x:f>
        <x:v>10.138849678086995</x:v>
      </x:c>
      <x:c r="P848" s="14">
        <x:f t="shared" si="204"/>
        <x:v>287.99804961688994</x:v>
      </x:c>
      <x:c r="Q848" s="14">
        <x:f t="shared" si="205"/>
        <x:v>44.056776121653797</x:v>
      </x:c>
      <x:c r="R848" s="14">
        <x:f t="shared" si="206"/>
        <x:v>9.8979264435667744</x:v>
      </x:c>
      <x:c r="S848" s="14">
        <x:f t="shared" si="207"/>
        <x:v>0</x:v>
      </x:c>
      <x:c r="T848" s="14">
        <x:f t="shared" si="208"/>
        <x:v>0</x:v>
      </x:c>
      <x:c r="U848" s="14">
        <x:f t="shared" si="209"/>
        <x:v>9.8979264435667744</x:v>
      </x:c>
      <x:c r="V848" t="str">
        <x:f>IF(MOD(C848-Settings!$B$32,Settings!$B$33)&lt;Settings!$B$30,"Up","Down")</x:f>
        <x:v>Up</x:v>
      </x:c>
      <x:c r="W848" s="15" t="n">
        <x:f>IF(OR(E848&gt;Settings!$B$30,Q848&gt;Settings!$B$37),0,1)</x:f>
        <x:v>1</x:v>
      </x:c>
      <x:c r="X848" s="15" t="n">
        <x:f>IF(AND(W848=1,Q848&lt;=Settings!$B$36),1,0)</x:f>
        <x:v>1</x:v>
      </x:c>
    </x:row>
    <x:row r="849">
      <x:c r="A849">
        <x:v>8</x:v>
      </x:c>
      <x:c r="B849">
        <x:v>4</x:v>
      </x:c>
      <x:c r="C849" s="13" t="n">
        <x:f>Arrivals!F849</x:f>
        <x:v>330.33969736623044</x:v>
      </x:c>
      <x:c r="D849" s="13" t="n">
        <x:f>Arrivals!K849</x:f>
        <x:v>300</x:v>
      </x:c>
      <x:c r="E849" s="14" t="n">
        <x:f>D849*8/Settings!$B$28+Settings!$B$29</x:f>
        <x:v>24.02</x:v>
      </x:c>
      <x:c r="F849" s="14">
        <x:f t="shared" si="199"/>
        <x:v>330.33969736623044</x:v>
      </x:c>
      <x:c r="G849" s="14">
        <x:f t="shared" si="210"/>
        <x:v>277.85919993880293</x:v>
      </x:c>
      <x:c r="H849" s="14">
        <x:f t="shared" si="200"/>
        <x:v>330.33969736623044</x:v>
      </x:c>
      <x:c r="I849" s="14" t="n">
        <x:f>MOD(H849-Settings!$B$32,Settings!$B$33)</x:f>
        <x:v>330.33969736623044</x:v>
      </x:c>
      <x:c r="J849" s="14" t="n">
        <x:f>IF(I849&lt;Settings!$B$30,IF(Settings!$B$30-I849&gt;=E849,H849,H849+(Settings!$B$30-I849)+Settings!$B$31),H849+(Settings!$B$33-I849))</x:f>
        <x:v>330.33969736623044</x:v>
      </x:c>
      <x:c r="K849" s="14">
        <x:f t="shared" si="201"/>
        <x:v>354.35969736623042</x:v>
      </x:c>
      <x:c r="L849" s="14">
        <x:f t="shared" si="202"/>
        <x:v>354.35969736623042</x:v>
      </x:c>
      <x:c r="M849" s="14">
        <x:f t="shared" si="211"/>
        <x:v>287.99804961688994</x:v>
      </x:c>
      <x:c r="N849" s="14">
        <x:f t="shared" si="203"/>
        <x:v>354.35969736623042</x:v>
      </x:c>
      <x:c r="O849" s="13" t="n">
        <x:f>Arrivals!I849</x:f>
        <x:v>2.5029142339679455</x:v>
      </x:c>
      <x:c r="P849" s="14">
        <x:f t="shared" si="204"/>
        <x:v>356.86261160019836</x:v>
      </x:c>
      <x:c r="Q849" s="14">
        <x:f t="shared" si="205"/>
        <x:v>26.522914233967924</x:v>
      </x:c>
      <x:c r="R849" s="14">
        <x:f t="shared" si="206"/>
        <x:v>0</x:v>
      </x:c>
      <x:c r="S849" s="14">
        <x:f t="shared" si="207"/>
        <x:v>0</x:v>
      </x:c>
      <x:c r="T849" s="14">
        <x:f t="shared" si="208"/>
        <x:v>0</x:v>
      </x:c>
      <x:c r="U849" s="14">
        <x:f t="shared" si="209"/>
        <x:v>0</x:v>
      </x:c>
      <x:c r="V849" t="str">
        <x:f>IF(MOD(C849-Settings!$B$32,Settings!$B$33)&lt;Settings!$B$30,"Up","Down")</x:f>
        <x:v>Up</x:v>
      </x:c>
      <x:c r="W849" s="15" t="n">
        <x:f>IF(OR(E849&gt;Settings!$B$30,Q849&gt;Settings!$B$37),0,1)</x:f>
        <x:v>1</x:v>
      </x:c>
      <x:c r="X849" s="15" t="n">
        <x:f>IF(AND(W849=1,Q849&lt;=Settings!$B$36),1,0)</x:f>
        <x:v>1</x:v>
      </x:c>
    </x:row>
    <x:row r="850">
      <x:c r="A850">
        <x:v>8</x:v>
      </x:c>
      <x:c r="B850">
        <x:v>5</x:v>
      </x:c>
      <x:c r="C850" s="13" t="n">
        <x:f>Arrivals!F850</x:f>
        <x:v>444.38924771848605</x:v>
      </x:c>
      <x:c r="D850" s="13" t="n">
        <x:f>Arrivals!K850</x:f>
        <x:v>300</x:v>
      </x:c>
      <x:c r="E850" s="14" t="n">
        <x:f>D850*8/Settings!$B$28+Settings!$B$29</x:f>
        <x:v>24.02</x:v>
      </x:c>
      <x:c r="F850" s="14">
        <x:f t="shared" si="199"/>
        <x:v>444.38924771848605</x:v>
      </x:c>
      <x:c r="G850" s="14">
        <x:f t="shared" si="210"/>
        <x:v>354.35969736623042</x:v>
      </x:c>
      <x:c r="H850" s="14">
        <x:f t="shared" si="200"/>
        <x:v>444.38924771848605</x:v>
      </x:c>
      <x:c r="I850" s="14" t="n">
        <x:f>MOD(H850-Settings!$B$32,Settings!$B$33)</x:f>
        <x:v>444.38924771848605</x:v>
      </x:c>
      <x:c r="J850" s="14" t="n">
        <x:f>IF(I850&lt;Settings!$B$30,IF(Settings!$B$30-I850&gt;=E850,H850,H850+(Settings!$B$30-I850)+Settings!$B$31),H850+(Settings!$B$33-I850))</x:f>
        <x:v>444.38924771848605</x:v>
      </x:c>
      <x:c r="K850" s="14">
        <x:f t="shared" si="201"/>
        <x:v>468.40924771848603</x:v>
      </x:c>
      <x:c r="L850" s="14">
        <x:f t="shared" si="202"/>
        <x:v>468.40924771848603</x:v>
      </x:c>
      <x:c r="M850" s="14">
        <x:f t="shared" si="211"/>
        <x:v>356.86261160019836</x:v>
      </x:c>
      <x:c r="N850" s="14">
        <x:f t="shared" si="203"/>
        <x:v>468.40924771848603</x:v>
      </x:c>
      <x:c r="O850" s="13" t="n">
        <x:f>Arrivals!I850</x:f>
        <x:v>2.130903003284036</x:v>
      </x:c>
      <x:c r="P850" s="14">
        <x:f t="shared" si="204"/>
        <x:v>470.54015072177009</x:v>
      </x:c>
      <x:c r="Q850" s="14">
        <x:f t="shared" si="205"/>
        <x:v>26.150903003284043</x:v>
      </x:c>
      <x:c r="R850" s="14">
        <x:f t="shared" si="206"/>
        <x:v>0</x:v>
      </x:c>
      <x:c r="S850" s="14">
        <x:f t="shared" si="207"/>
        <x:v>0</x:v>
      </x:c>
      <x:c r="T850" s="14">
        <x:f t="shared" si="208"/>
        <x:v>0</x:v>
      </x:c>
      <x:c r="U850" s="14">
        <x:f t="shared" si="209"/>
        <x:v>0</x:v>
      </x:c>
      <x:c r="V850" t="str">
        <x:f>IF(MOD(C850-Settings!$B$32,Settings!$B$33)&lt;Settings!$B$30,"Up","Down")</x:f>
        <x:v>Up</x:v>
      </x:c>
      <x:c r="W850" s="15" t="n">
        <x:f>IF(OR(E850&gt;Settings!$B$30,Q850&gt;Settings!$B$37),0,1)</x:f>
        <x:v>1</x:v>
      </x:c>
      <x:c r="X850" s="15" t="n">
        <x:f>IF(AND(W850=1,Q850&lt;=Settings!$B$36),1,0)</x:f>
        <x:v>1</x:v>
      </x:c>
    </x:row>
    <x:row r="851">
      <x:c r="A851">
        <x:v>8</x:v>
      </x:c>
      <x:c r="B851">
        <x:v>6</x:v>
      </x:c>
      <x:c r="C851" s="13" t="n">
        <x:f>Arrivals!F851</x:f>
        <x:v>463.71358170659465</x:v>
      </x:c>
      <x:c r="D851" s="13" t="n">
        <x:f>Arrivals!K851</x:f>
        <x:v>300</x:v>
      </x:c>
      <x:c r="E851" s="14" t="n">
        <x:f>D851*8/Settings!$B$28+Settings!$B$29</x:f>
        <x:v>24.02</x:v>
      </x:c>
      <x:c r="F851" s="14">
        <x:f t="shared" si="199"/>
        <x:v>463.71358170659465</x:v>
      </x:c>
      <x:c r="G851" s="14">
        <x:f t="shared" si="210"/>
        <x:v>468.40924771848603</x:v>
      </x:c>
      <x:c r="H851" s="14">
        <x:f t="shared" si="200"/>
        <x:v>468.40924771848603</x:v>
      </x:c>
      <x:c r="I851" s="14" t="n">
        <x:f>MOD(H851-Settings!$B$32,Settings!$B$33)</x:f>
        <x:v>468.40924771848603</x:v>
      </x:c>
      <x:c r="J851" s="14" t="n">
        <x:f>IF(I851&lt;Settings!$B$30,IF(Settings!$B$30-I851&gt;=E851,H851,H851+(Settings!$B$30-I851)+Settings!$B$31),H851+(Settings!$B$33-I851))</x:f>
        <x:v>468.40924771848603</x:v>
      </x:c>
      <x:c r="K851" s="14">
        <x:f t="shared" si="201"/>
        <x:v>492.42924771848601</x:v>
      </x:c>
      <x:c r="L851" s="14">
        <x:f t="shared" si="202"/>
        <x:v>492.42924771848601</x:v>
      </x:c>
      <x:c r="M851" s="14">
        <x:f t="shared" si="211"/>
        <x:v>470.54015072177009</x:v>
      </x:c>
      <x:c r="N851" s="14">
        <x:f t="shared" si="203"/>
        <x:v>492.42924771848601</x:v>
      </x:c>
      <x:c r="O851" s="13" t="n">
        <x:f>Arrivals!I851</x:f>
        <x:v>1.1217606186502354</x:v>
      </x:c>
      <x:c r="P851" s="14">
        <x:f t="shared" si="204"/>
        <x:v>493.55100833713624</x:v>
      </x:c>
      <x:c r="Q851" s="14">
        <x:f t="shared" si="205"/>
        <x:v>29.837426630541586</x:v>
      </x:c>
      <x:c r="R851" s="14">
        <x:f t="shared" si="206"/>
        <x:v>4.695666011891376</x:v>
      </x:c>
      <x:c r="S851" s="14">
        <x:f t="shared" si="207"/>
        <x:v>0</x:v>
      </x:c>
      <x:c r="T851" s="14">
        <x:f t="shared" si="208"/>
        <x:v>0</x:v>
      </x:c>
      <x:c r="U851" s="14">
        <x:f t="shared" si="209"/>
        <x:v>4.695666011891376</x:v>
      </x:c>
      <x:c r="V851" t="str">
        <x:f>IF(MOD(C851-Settings!$B$32,Settings!$B$33)&lt;Settings!$B$30,"Up","Down")</x:f>
        <x:v>Up</x:v>
      </x:c>
      <x:c r="W851" s="15" t="n">
        <x:f>IF(OR(E851&gt;Settings!$B$30,Q851&gt;Settings!$B$37),0,1)</x:f>
        <x:v>1</x:v>
      </x:c>
      <x:c r="X851" s="15" t="n">
        <x:f>IF(AND(W851=1,Q851&lt;=Settings!$B$36),1,0)</x:f>
        <x:v>1</x:v>
      </x:c>
    </x:row>
    <x:row r="852">
      <x:c r="A852">
        <x:v>8</x:v>
      </x:c>
      <x:c r="B852">
        <x:v>7</x:v>
      </x:c>
      <x:c r="C852" s="13" t="n">
        <x:f>Arrivals!F852</x:f>
        <x:v>589.5861018125719</x:v>
      </x:c>
      <x:c r="D852" s="13" t="n">
        <x:f>Arrivals!K852</x:f>
        <x:v>300</x:v>
      </x:c>
      <x:c r="E852" s="14" t="n">
        <x:f>D852*8/Settings!$B$28+Settings!$B$29</x:f>
        <x:v>24.02</x:v>
      </x:c>
      <x:c r="F852" s="14">
        <x:f t="shared" si="199"/>
        <x:v>589.58610181257188</x:v>
      </x:c>
      <x:c r="G852" s="14">
        <x:f t="shared" si="210"/>
        <x:v>492.42924771848601</x:v>
      </x:c>
      <x:c r="H852" s="14">
        <x:f t="shared" si="200"/>
        <x:v>589.58610181257188</x:v>
      </x:c>
      <x:c r="I852" s="14" t="n">
        <x:f>MOD(H852-Settings!$B$32,Settings!$B$33)</x:f>
        <x:v>589.5861018125719</x:v>
      </x:c>
      <x:c r="J852" s="14" t="n">
        <x:f>IF(I852&lt;Settings!$B$30,IF(Settings!$B$30-I852&gt;=E852,H852,H852+(Settings!$B$30-I852)+Settings!$B$31),H852+(Settings!$B$33-I852))</x:f>
        <x:v>720</x:v>
      </x:c>
      <x:c r="K852" s="14">
        <x:f t="shared" si="201"/>
        <x:v>744.02</x:v>
      </x:c>
      <x:c r="L852" s="14">
        <x:f t="shared" si="202"/>
        <x:v>744.02</x:v>
      </x:c>
      <x:c r="M852" s="14">
        <x:f t="shared" si="211"/>
        <x:v>493.55100833713624</x:v>
      </x:c>
      <x:c r="N852" s="14">
        <x:f t="shared" si="203"/>
        <x:v>744.02</x:v>
      </x:c>
      <x:c r="O852" s="13" t="n">
        <x:f>Arrivals!I852</x:f>
        <x:v>0.5684341000382431</x:v>
      </x:c>
      <x:c r="P852" s="14">
        <x:f t="shared" si="204"/>
        <x:v>744.58843410003817</x:v>
      </x:c>
      <x:c r="Q852" s="14">
        <x:f t="shared" si="205"/>
        <x:v>155.00233228746629</x:v>
      </x:c>
      <x:c r="R852" s="14">
        <x:f t="shared" si="206"/>
        <x:v>0</x:v>
      </x:c>
      <x:c r="S852" s="14">
        <x:f t="shared" si="207"/>
        <x:v>130.41389818742812</x:v>
      </x:c>
      <x:c r="T852" s="14">
        <x:f t="shared" si="208"/>
        <x:v>0</x:v>
      </x:c>
      <x:c r="U852" s="14">
        <x:f t="shared" si="209"/>
        <x:v>130.41389818742812</x:v>
      </x:c>
      <x:c r="V852" t="str">
        <x:f>IF(MOD(C852-Settings!$B$32,Settings!$B$33)&lt;Settings!$B$30,"Up","Down")</x:f>
        <x:v>Up</x:v>
      </x:c>
      <x:c r="W852" s="15" t="n">
        <x:f>IF(OR(E852&gt;Settings!$B$30,Q852&gt;Settings!$B$37),0,1)</x:f>
        <x:v>1</x:v>
      </x:c>
      <x:c r="X852" s="15" t="n">
        <x:f>IF(AND(W852=1,Q852&lt;=Settings!$B$36),1,0)</x:f>
        <x:v>0</x:v>
      </x:c>
    </x:row>
    <x:row r="853">
      <x:c r="A853">
        <x:v>8</x:v>
      </x:c>
      <x:c r="B853">
        <x:v>8</x:v>
      </x:c>
      <x:c r="C853" s="13" t="n">
        <x:f>Arrivals!F853</x:f>
        <x:v>630.8560193831568</x:v>
      </x:c>
      <x:c r="D853" s="13" t="n">
        <x:f>Arrivals!K853</x:f>
        <x:v>300</x:v>
      </x:c>
      <x:c r="E853" s="14" t="n">
        <x:f>D853*8/Settings!$B$28+Settings!$B$29</x:f>
        <x:v>24.02</x:v>
      </x:c>
      <x:c r="F853" s="14">
        <x:f t="shared" si="199"/>
        <x:v>630.85601938315676</x:v>
      </x:c>
      <x:c r="G853" s="14">
        <x:f t="shared" si="210"/>
        <x:v>744.02</x:v>
      </x:c>
      <x:c r="H853" s="14">
        <x:f t="shared" si="200"/>
        <x:v>744.02</x:v>
      </x:c>
      <x:c r="I853" s="14" t="n">
        <x:f>MOD(H853-Settings!$B$32,Settings!$B$33)</x:f>
        <x:v>24.019999999999982</x:v>
      </x:c>
      <x:c r="J853" s="14" t="n">
        <x:f>IF(I853&lt;Settings!$B$30,IF(Settings!$B$30-I853&gt;=E853,H853,H853+(Settings!$B$30-I853)+Settings!$B$31),H853+(Settings!$B$33-I853))</x:f>
        <x:v>744.02</x:v>
      </x:c>
      <x:c r="K853" s="14">
        <x:f t="shared" si="201"/>
        <x:v>768.04</x:v>
      </x:c>
      <x:c r="L853" s="14">
        <x:f t="shared" si="202"/>
        <x:v>768.04</x:v>
      </x:c>
      <x:c r="M853" s="14">
        <x:f t="shared" si="211"/>
        <x:v>744.58843410003817</x:v>
      </x:c>
      <x:c r="N853" s="14">
        <x:f t="shared" si="203"/>
        <x:v>768.04</x:v>
      </x:c>
      <x:c r="O853" s="13" t="n">
        <x:f>Arrivals!I853</x:f>
        <x:v>2.5544848437667644</x:v>
      </x:c>
      <x:c r="P853" s="14">
        <x:f t="shared" si="204"/>
        <x:v>770.59448484376674</x:v>
      </x:c>
      <x:c r="Q853" s="14">
        <x:f t="shared" si="205"/>
        <x:v>139.73846546060997</x:v>
      </x:c>
      <x:c r="R853" s="14">
        <x:f t="shared" si="206"/>
        <x:v>113.16398061684322</x:v>
      </x:c>
      <x:c r="S853" s="14">
        <x:f t="shared" si="207"/>
        <x:v>0</x:v>
      </x:c>
      <x:c r="T853" s="14">
        <x:f t="shared" si="208"/>
        <x:v>0</x:v>
      </x:c>
      <x:c r="U853" s="14">
        <x:f t="shared" si="209"/>
        <x:v>113.16398061684322</x:v>
      </x:c>
      <x:c r="V853" t="str">
        <x:f>IF(MOD(C853-Settings!$B$32,Settings!$B$33)&lt;Settings!$B$30,"Up","Down")</x:f>
        <x:v>Down</x:v>
      </x:c>
      <x:c r="W853" s="15" t="n">
        <x:f>IF(OR(E853&gt;Settings!$B$30,Q853&gt;Settings!$B$37),0,1)</x:f>
        <x:v>1</x:v>
      </x:c>
      <x:c r="X853" s="15" t="n">
        <x:f>IF(AND(W853=1,Q853&lt;=Settings!$B$36),1,0)</x:f>
        <x:v>0</x:v>
      </x:c>
    </x:row>
    <x:row r="854">
      <x:c r="A854">
        <x:v>8</x:v>
      </x:c>
      <x:c r="B854">
        <x:v>9</x:v>
      </x:c>
      <x:c r="C854" s="13" t="n">
        <x:f>Arrivals!F854</x:f>
        <x:v>706.0927227626274</x:v>
      </x:c>
      <x:c r="D854" s="13" t="n">
        <x:f>Arrivals!K854</x:f>
        <x:v>300</x:v>
      </x:c>
      <x:c r="E854" s="14" t="n">
        <x:f>D854*8/Settings!$B$28+Settings!$B$29</x:f>
        <x:v>24.02</x:v>
      </x:c>
      <x:c r="F854" s="14">
        <x:f t="shared" si="199"/>
        <x:v>706.09272276262743</x:v>
      </x:c>
      <x:c r="G854" s="14">
        <x:f t="shared" si="210"/>
        <x:v>768.04</x:v>
      </x:c>
      <x:c r="H854" s="14">
        <x:f t="shared" si="200"/>
        <x:v>768.04</x:v>
      </x:c>
      <x:c r="I854" s="14" t="n">
        <x:f>MOD(H854-Settings!$B$32,Settings!$B$33)</x:f>
        <x:v>48.039999999999964</x:v>
      </x:c>
      <x:c r="J854" s="14" t="n">
        <x:f>IF(I854&lt;Settings!$B$30,IF(Settings!$B$30-I854&gt;=E854,H854,H854+(Settings!$B$30-I854)+Settings!$B$31),H854+(Settings!$B$33-I854))</x:f>
        <x:v>768.04</x:v>
      </x:c>
      <x:c r="K854" s="14">
        <x:f t="shared" si="201"/>
        <x:v>792.06</x:v>
      </x:c>
      <x:c r="L854" s="14">
        <x:f t="shared" si="202"/>
        <x:v>792.06</x:v>
      </x:c>
      <x:c r="M854" s="14">
        <x:f t="shared" si="211"/>
        <x:v>770.59448484376674</x:v>
      </x:c>
      <x:c r="N854" s="14">
        <x:f t="shared" si="203"/>
        <x:v>792.06</x:v>
      </x:c>
      <x:c r="O854" s="13" t="n">
        <x:f>Arrivals!I854</x:f>
        <x:v>3.3637299768015287</x:v>
      </x:c>
      <x:c r="P854" s="14">
        <x:f t="shared" si="204"/>
        <x:v>795.4237299768015</x:v>
      </x:c>
      <x:c r="Q854" s="14">
        <x:f t="shared" si="205"/>
        <x:v>89.331007214174065</x:v>
      </x:c>
      <x:c r="R854" s="14">
        <x:f t="shared" si="206"/>
        <x:v>61.947277237372532</x:v>
      </x:c>
      <x:c r="S854" s="14">
        <x:f t="shared" si="207"/>
        <x:v>0</x:v>
      </x:c>
      <x:c r="T854" s="14">
        <x:f t="shared" si="208"/>
        <x:v>0</x:v>
      </x:c>
      <x:c r="U854" s="14">
        <x:f t="shared" si="209"/>
        <x:v>61.947277237372532</x:v>
      </x:c>
      <x:c r="V854" t="str">
        <x:f>IF(MOD(C854-Settings!$B$32,Settings!$B$33)&lt;Settings!$B$30,"Up","Down")</x:f>
        <x:v>Down</x:v>
      </x:c>
      <x:c r="W854" s="15" t="n">
        <x:f>IF(OR(E854&gt;Settings!$B$30,Q854&gt;Settings!$B$37),0,1)</x:f>
        <x:v>1</x:v>
      </x:c>
      <x:c r="X854" s="15" t="n">
        <x:f>IF(AND(W854=1,Q854&lt;=Settings!$B$36),1,0)</x:f>
        <x:v>1</x:v>
      </x:c>
    </x:row>
    <x:row r="855">
      <x:c r="A855">
        <x:v>8</x:v>
      </x:c>
      <x:c r="B855">
        <x:v>10</x:v>
      </x:c>
      <x:c r="C855" s="13" t="n">
        <x:f>Arrivals!F855</x:f>
        <x:v>773.1663164836984</x:v>
      </x:c>
      <x:c r="D855" s="13" t="n">
        <x:f>Arrivals!K855</x:f>
        <x:v>300</x:v>
      </x:c>
      <x:c r="E855" s="14" t="n">
        <x:f>D855*8/Settings!$B$28+Settings!$B$29</x:f>
        <x:v>24.02</x:v>
      </x:c>
      <x:c r="F855" s="14">
        <x:f t="shared" si="199"/>
        <x:v>773.16631648369844</x:v>
      </x:c>
      <x:c r="G855" s="14">
        <x:f t="shared" si="210"/>
        <x:v>792.06</x:v>
      </x:c>
      <x:c r="H855" s="14">
        <x:f t="shared" si="200"/>
        <x:v>792.06</x:v>
      </x:c>
      <x:c r="I855" s="14" t="n">
        <x:f>MOD(H855-Settings!$B$32,Settings!$B$33)</x:f>
        <x:v>72.05999999999995</x:v>
      </x:c>
      <x:c r="J855" s="14" t="n">
        <x:f>IF(I855&lt;Settings!$B$30,IF(Settings!$B$30-I855&gt;=E855,H855,H855+(Settings!$B$30-I855)+Settings!$B$31),H855+(Settings!$B$33-I855))</x:f>
        <x:v>792.06</x:v>
      </x:c>
      <x:c r="K855" s="14">
        <x:f t="shared" si="201"/>
        <x:v>816.07999999999993</x:v>
      </x:c>
      <x:c r="L855" s="14">
        <x:f t="shared" si="202"/>
        <x:v>816.07999999999993</x:v>
      </x:c>
      <x:c r="M855" s="14">
        <x:f t="shared" si="211"/>
        <x:v>795.4237299768015</x:v>
      </x:c>
      <x:c r="N855" s="14">
        <x:f t="shared" si="203"/>
        <x:v>816.07999999999993</x:v>
      </x:c>
      <x:c r="O855" s="13" t="n">
        <x:f>Arrivals!I855</x:f>
        <x:v>0.01616088959851301</x:v>
      </x:c>
      <x:c r="P855" s="14">
        <x:f t="shared" si="204"/>
        <x:v>816.09616088959842</x:v>
      </x:c>
      <x:c r="Q855" s="14">
        <x:f t="shared" si="205"/>
        <x:v>42.929844405899985</x:v>
      </x:c>
      <x:c r="R855" s="14">
        <x:f t="shared" si="206"/>
        <x:v>18.893683516301508</x:v>
      </x:c>
      <x:c r="S855" s="14">
        <x:f t="shared" si="207"/>
        <x:v>0</x:v>
      </x:c>
      <x:c r="T855" s="14">
        <x:f t="shared" si="208"/>
        <x:v>0</x:v>
      </x:c>
      <x:c r="U855" s="14">
        <x:f t="shared" si="209"/>
        <x:v>18.893683516301508</x:v>
      </x:c>
      <x:c r="V855" t="str">
        <x:f>IF(MOD(C855-Settings!$B$32,Settings!$B$33)&lt;Settings!$B$30,"Up","Down")</x:f>
        <x:v>Up</x:v>
      </x:c>
      <x:c r="W855" s="15" t="n">
        <x:f>IF(OR(E855&gt;Settings!$B$30,Q855&gt;Settings!$B$37),0,1)</x:f>
        <x:v>1</x:v>
      </x:c>
      <x:c r="X855" s="15" t="n">
        <x:f>IF(AND(W855=1,Q855&lt;=Settings!$B$36),1,0)</x:f>
        <x:v>1</x:v>
      </x:c>
    </x:row>
    <x:row r="856">
      <x:c r="A856">
        <x:v>8</x:v>
      </x:c>
      <x:c r="B856">
        <x:v>11</x:v>
      </x:c>
      <x:c r="C856" s="13" t="n">
        <x:f>Arrivals!F856</x:f>
        <x:v>836.195680532826</x:v>
      </x:c>
      <x:c r="D856" s="13" t="n">
        <x:f>Arrivals!K856</x:f>
        <x:v>300</x:v>
      </x:c>
      <x:c r="E856" s="14" t="n">
        <x:f>D856*8/Settings!$B$28+Settings!$B$29</x:f>
        <x:v>24.02</x:v>
      </x:c>
      <x:c r="F856" s="14">
        <x:f t="shared" si="199"/>
        <x:v>836.19568053282603</x:v>
      </x:c>
      <x:c r="G856" s="14">
        <x:f t="shared" si="210"/>
        <x:v>816.07999999999993</x:v>
      </x:c>
      <x:c r="H856" s="14">
        <x:f t="shared" si="200"/>
        <x:v>836.19568053282603</x:v>
      </x:c>
      <x:c r="I856" s="14" t="n">
        <x:f>MOD(H856-Settings!$B$32,Settings!$B$33)</x:f>
        <x:v>116.19568053282603</x:v>
      </x:c>
      <x:c r="J856" s="14" t="n">
        <x:f>IF(I856&lt;Settings!$B$30,IF(Settings!$B$30-I856&gt;=E856,H856,H856+(Settings!$B$30-I856)+Settings!$B$31),H856+(Settings!$B$33-I856))</x:f>
        <x:v>836.195680532826</x:v>
      </x:c>
      <x:c r="K856" s="14">
        <x:f t="shared" si="201"/>
        <x:v>860.21568053282601</x:v>
      </x:c>
      <x:c r="L856" s="14">
        <x:f t="shared" si="202"/>
        <x:v>860.21568053282601</x:v>
      </x:c>
      <x:c r="M856" s="14">
        <x:f t="shared" si="211"/>
        <x:v>816.09616088959842</x:v>
      </x:c>
      <x:c r="N856" s="14">
        <x:f t="shared" si="203"/>
        <x:v>860.21568053282601</x:v>
      </x:c>
      <x:c r="O856" s="13" t="n">
        <x:f>Arrivals!I856</x:f>
        <x:v>5.827360971073328</x:v>
      </x:c>
      <x:c r="P856" s="14">
        <x:f t="shared" si="204"/>
        <x:v>866.0430415038993</x:v>
      </x:c>
      <x:c r="Q856" s="14">
        <x:f t="shared" si="205"/>
        <x:v>29.847360971073272</x:v>
      </x:c>
      <x:c r="R856" s="14">
        <x:f t="shared" si="206"/>
        <x:v>0</x:v>
      </x:c>
      <x:c r="S856" s="14">
        <x:f t="shared" si="207"/>
        <x:v>0</x:v>
      </x:c>
      <x:c r="T856" s="14">
        <x:f t="shared" si="208"/>
        <x:v>0</x:v>
      </x:c>
      <x:c r="U856" s="14">
        <x:f t="shared" si="209"/>
        <x:v>0</x:v>
      </x:c>
      <x:c r="V856" t="str">
        <x:f>IF(MOD(C856-Settings!$B$32,Settings!$B$33)&lt;Settings!$B$30,"Up","Down")</x:f>
        <x:v>Up</x:v>
      </x:c>
      <x:c r="W856" s="15" t="n">
        <x:f>IF(OR(E856&gt;Settings!$B$30,Q856&gt;Settings!$B$37),0,1)</x:f>
        <x:v>1</x:v>
      </x:c>
      <x:c r="X856" s="15" t="n">
        <x:f>IF(AND(W856=1,Q856&lt;=Settings!$B$36),1,0)</x:f>
        <x:v>1</x:v>
      </x:c>
    </x:row>
    <x:row r="857">
      <x:c r="A857">
        <x:v>8</x:v>
      </x:c>
      <x:c r="B857">
        <x:v>12</x:v>
      </x:c>
      <x:c r="C857" s="13" t="n">
        <x:f>Arrivals!F857</x:f>
        <x:v>874.7326908705031</x:v>
      </x:c>
      <x:c r="D857" s="13" t="n">
        <x:f>Arrivals!K857</x:f>
        <x:v>300</x:v>
      </x:c>
      <x:c r="E857" s="14" t="n">
        <x:f>D857*8/Settings!$B$28+Settings!$B$29</x:f>
        <x:v>24.02</x:v>
      </x:c>
      <x:c r="F857" s="14">
        <x:f t="shared" si="199"/>
        <x:v>874.73269087050312</x:v>
      </x:c>
      <x:c r="G857" s="14">
        <x:f t="shared" si="210"/>
        <x:v>860.21568053282601</x:v>
      </x:c>
      <x:c r="H857" s="14">
        <x:f t="shared" si="200"/>
        <x:v>874.73269087050312</x:v>
      </x:c>
      <x:c r="I857" s="14" t="n">
        <x:f>MOD(H857-Settings!$B$32,Settings!$B$33)</x:f>
        <x:v>154.73269087050312</x:v>
      </x:c>
      <x:c r="J857" s="14" t="n">
        <x:f>IF(I857&lt;Settings!$B$30,IF(Settings!$B$30-I857&gt;=E857,H857,H857+(Settings!$B$30-I857)+Settings!$B$31),H857+(Settings!$B$33-I857))</x:f>
        <x:v>874.7326908705031</x:v>
      </x:c>
      <x:c r="K857" s="14">
        <x:f t="shared" si="201"/>
        <x:v>898.7526908705031</x:v>
      </x:c>
      <x:c r="L857" s="14">
        <x:f t="shared" si="202"/>
        <x:v>898.7526908705031</x:v>
      </x:c>
      <x:c r="M857" s="14">
        <x:f t="shared" si="211"/>
        <x:v>866.0430415038993</x:v>
      </x:c>
      <x:c r="N857" s="14">
        <x:f t="shared" si="203"/>
        <x:v>898.7526908705031</x:v>
      </x:c>
      <x:c r="O857" s="13" t="n">
        <x:f>Arrivals!I857</x:f>
        <x:v>2.4079376521406823</x:v>
      </x:c>
      <x:c r="P857" s="14">
        <x:f t="shared" si="204"/>
        <x:v>901.16062852264383</x:v>
      </x:c>
      <x:c r="Q857" s="14">
        <x:f t="shared" si="205"/>
        <x:v>26.427937652140713</x:v>
      </x:c>
      <x:c r="R857" s="14">
        <x:f t="shared" si="206"/>
        <x:v>0</x:v>
      </x:c>
      <x:c r="S857" s="14">
        <x:f t="shared" si="207"/>
        <x:v>0</x:v>
      </x:c>
      <x:c r="T857" s="14">
        <x:f t="shared" si="208"/>
        <x:v>0</x:v>
      </x:c>
      <x:c r="U857" s="14">
        <x:f t="shared" si="209"/>
        <x:v>0</x:v>
      </x:c>
      <x:c r="V857" t="str">
        <x:f>IF(MOD(C857-Settings!$B$32,Settings!$B$33)&lt;Settings!$B$30,"Up","Down")</x:f>
        <x:v>Up</x:v>
      </x:c>
      <x:c r="W857" s="15" t="n">
        <x:f>IF(OR(E857&gt;Settings!$B$30,Q857&gt;Settings!$B$37),0,1)</x:f>
        <x:v>1</x:v>
      </x:c>
      <x:c r="X857" s="15" t="n">
        <x:f>IF(AND(W857=1,Q857&lt;=Settings!$B$36),1,0)</x:f>
        <x:v>1</x:v>
      </x:c>
    </x:row>
    <x:row r="858">
      <x:c r="A858">
        <x:v>8</x:v>
      </x:c>
      <x:c r="B858">
        <x:v>13</x:v>
      </x:c>
      <x:c r="C858" s="13" t="n">
        <x:f>Arrivals!F858</x:f>
        <x:v>875.3377318995817</x:v>
      </x:c>
      <x:c r="D858" s="13" t="n">
        <x:f>Arrivals!K858</x:f>
        <x:v>300</x:v>
      </x:c>
      <x:c r="E858" s="14" t="n">
        <x:f>D858*8/Settings!$B$28+Settings!$B$29</x:f>
        <x:v>24.02</x:v>
      </x:c>
      <x:c r="F858" s="14">
        <x:f t="shared" si="199"/>
        <x:v>875.33773189958174</x:v>
      </x:c>
      <x:c r="G858" s="14">
        <x:f t="shared" si="210"/>
        <x:v>898.7526908705031</x:v>
      </x:c>
      <x:c r="H858" s="14">
        <x:f t="shared" si="200"/>
        <x:v>898.7526908705031</x:v>
      </x:c>
      <x:c r="I858" s="14" t="n">
        <x:f>MOD(H858-Settings!$B$32,Settings!$B$33)</x:f>
        <x:v>178.7526908705031</x:v>
      </x:c>
      <x:c r="J858" s="14" t="n">
        <x:f>IF(I858&lt;Settings!$B$30,IF(Settings!$B$30-I858&gt;=E858,H858,H858+(Settings!$B$30-I858)+Settings!$B$31),H858+(Settings!$B$33-I858))</x:f>
        <x:v>898.7526908705031</x:v>
      </x:c>
      <x:c r="K858" s="14">
        <x:f t="shared" si="201"/>
        <x:v>922.77269087050308</x:v>
      </x:c>
      <x:c r="L858" s="14">
        <x:f t="shared" si="202"/>
        <x:v>922.77269087050308</x:v>
      </x:c>
      <x:c r="M858" s="14">
        <x:f t="shared" si="211"/>
        <x:v>901.16062852264383</x:v>
      </x:c>
      <x:c r="N858" s="14">
        <x:f t="shared" si="203"/>
        <x:v>922.77269087050308</x:v>
      </x:c>
      <x:c r="O858" s="13" t="n">
        <x:f>Arrivals!I858</x:f>
        <x:v>2.1014898802526916</x:v>
      </x:c>
      <x:c r="P858" s="14">
        <x:f t="shared" si="204"/>
        <x:v>924.87418075075573</x:v>
      </x:c>
      <x:c r="Q858" s="14">
        <x:f t="shared" si="205"/>
        <x:v>49.536448851173986</x:v>
      </x:c>
      <x:c r="R858" s="14">
        <x:f t="shared" si="206"/>
        <x:v>23.414958970921361</x:v>
      </x:c>
      <x:c r="S858" s="14">
        <x:f t="shared" si="207"/>
        <x:v>0</x:v>
      </x:c>
      <x:c r="T858" s="14">
        <x:f t="shared" si="208"/>
        <x:v>0</x:v>
      </x:c>
      <x:c r="U858" s="14">
        <x:f t="shared" si="209"/>
        <x:v>23.414958970921361</x:v>
      </x:c>
      <x:c r="V858" t="str">
        <x:f>IF(MOD(C858-Settings!$B$32,Settings!$B$33)&lt;Settings!$B$30,"Up","Down")</x:f>
        <x:v>Up</x:v>
      </x:c>
      <x:c r="W858" s="15" t="n">
        <x:f>IF(OR(E858&gt;Settings!$B$30,Q858&gt;Settings!$B$37),0,1)</x:f>
        <x:v>1</x:v>
      </x:c>
      <x:c r="X858" s="15" t="n">
        <x:f>IF(AND(W858=1,Q858&lt;=Settings!$B$36),1,0)</x:f>
        <x:v>1</x:v>
      </x:c>
    </x:row>
    <x:row r="859">
      <x:c r="A859">
        <x:v>8</x:v>
      </x:c>
      <x:c r="B859">
        <x:v>14</x:v>
      </x:c>
      <x:c r="C859" s="13" t="n">
        <x:f>Arrivals!F859</x:f>
        <x:v>935.0596057476203</x:v>
      </x:c>
      <x:c r="D859" s="13" t="n">
        <x:f>Arrivals!K859</x:f>
        <x:v>300</x:v>
      </x:c>
      <x:c r="E859" s="14" t="n">
        <x:f>D859*8/Settings!$B$28+Settings!$B$29</x:f>
        <x:v>24.02</x:v>
      </x:c>
      <x:c r="F859" s="14">
        <x:f t="shared" si="199"/>
        <x:v>935.05960574762025</x:v>
      </x:c>
      <x:c r="G859" s="14">
        <x:f t="shared" si="210"/>
        <x:v>922.77269087050308</x:v>
      </x:c>
      <x:c r="H859" s="14">
        <x:f t="shared" si="200"/>
        <x:v>935.05960574762025</x:v>
      </x:c>
      <x:c r="I859" s="14" t="n">
        <x:f>MOD(H859-Settings!$B$32,Settings!$B$33)</x:f>
        <x:v>215.05960574762025</x:v>
      </x:c>
      <x:c r="J859" s="14" t="n">
        <x:f>IF(I859&lt;Settings!$B$30,IF(Settings!$B$30-I859&gt;=E859,H859,H859+(Settings!$B$30-I859)+Settings!$B$31),H859+(Settings!$B$33-I859))</x:f>
        <x:v>935.0596057476203</x:v>
      </x:c>
      <x:c r="K859" s="14">
        <x:f t="shared" si="201"/>
        <x:v>959.07960574762023</x:v>
      </x:c>
      <x:c r="L859" s="14">
        <x:f t="shared" si="202"/>
        <x:v>959.07960574762023</x:v>
      </x:c>
      <x:c r="M859" s="14">
        <x:f t="shared" si="211"/>
        <x:v>924.87418075075573</x:v>
      </x:c>
      <x:c r="N859" s="14">
        <x:f t="shared" si="203"/>
        <x:v>959.07960574762023</x:v>
      </x:c>
      <x:c r="O859" s="13" t="n">
        <x:f>Arrivals!I859</x:f>
        <x:v>2.259014583132725</x:v>
      </x:c>
      <x:c r="P859" s="14">
        <x:f t="shared" si="204"/>
        <x:v>961.33862033075297</x:v>
      </x:c>
      <x:c r="Q859" s="14">
        <x:f t="shared" si="205"/>
        <x:v>26.279014583132721</x:v>
      </x:c>
      <x:c r="R859" s="14">
        <x:f t="shared" si="206"/>
        <x:v>0</x:v>
      </x:c>
      <x:c r="S859" s="14">
        <x:f t="shared" si="207"/>
        <x:v>0</x:v>
      </x:c>
      <x:c r="T859" s="14">
        <x:f t="shared" si="208"/>
        <x:v>0</x:v>
      </x:c>
      <x:c r="U859" s="14">
        <x:f t="shared" si="209"/>
        <x:v>0</x:v>
      </x:c>
      <x:c r="V859" t="str">
        <x:f>IF(MOD(C859-Settings!$B$32,Settings!$B$33)&lt;Settings!$B$30,"Up","Down")</x:f>
        <x:v>Up</x:v>
      </x:c>
      <x:c r="W859" s="15" t="n">
        <x:f>IF(OR(E859&gt;Settings!$B$30,Q859&gt;Settings!$B$37),0,1)</x:f>
        <x:v>1</x:v>
      </x:c>
      <x:c r="X859" s="15" t="n">
        <x:f>IF(AND(W859=1,Q859&lt;=Settings!$B$36),1,0)</x:f>
        <x:v>1</x:v>
      </x:c>
    </x:row>
    <x:row r="860">
      <x:c r="A860">
        <x:v>8</x:v>
      </x:c>
      <x:c r="B860">
        <x:v>15</x:v>
      </x:c>
      <x:c r="C860" s="13" t="n">
        <x:f>Arrivals!F860</x:f>
        <x:v>958.4677498081547</x:v>
      </x:c>
      <x:c r="D860" s="13" t="n">
        <x:f>Arrivals!K860</x:f>
        <x:v>300</x:v>
      </x:c>
      <x:c r="E860" s="14" t="n">
        <x:f>D860*8/Settings!$B$28+Settings!$B$29</x:f>
        <x:v>24.02</x:v>
      </x:c>
      <x:c r="F860" s="14">
        <x:f t="shared" si="199"/>
        <x:v>958.46774980815474</x:v>
      </x:c>
      <x:c r="G860" s="14">
        <x:f t="shared" si="210"/>
        <x:v>959.07960574762023</x:v>
      </x:c>
      <x:c r="H860" s="14">
        <x:f t="shared" si="200"/>
        <x:v>959.07960574762023</x:v>
      </x:c>
      <x:c r="I860" s="14" t="n">
        <x:f>MOD(H860-Settings!$B$32,Settings!$B$33)</x:f>
        <x:v>239.07960574762023</x:v>
      </x:c>
      <x:c r="J860" s="14" t="n">
        <x:f>IF(I860&lt;Settings!$B$30,IF(Settings!$B$30-I860&gt;=E860,H860,H860+(Settings!$B$30-I860)+Settings!$B$31),H860+(Settings!$B$33-I860))</x:f>
        <x:v>959.0796057476202</x:v>
      </x:c>
      <x:c r="K860" s="14">
        <x:f t="shared" si="201"/>
        <x:v>983.09960574762022</x:v>
      </x:c>
      <x:c r="L860" s="14">
        <x:f t="shared" si="202"/>
        <x:v>983.09960574762022</x:v>
      </x:c>
      <x:c r="M860" s="14">
        <x:f t="shared" si="211"/>
        <x:v>961.33862033075297</x:v>
      </x:c>
      <x:c r="N860" s="14">
        <x:f t="shared" si="203"/>
        <x:v>983.09960574762022</x:v>
      </x:c>
      <x:c r="O860" s="13" t="n">
        <x:f>Arrivals!I860</x:f>
        <x:v>0.9807509458375199</x:v>
      </x:c>
      <x:c r="P860" s="14">
        <x:f t="shared" si="204"/>
        <x:v>984.0803566934577</x:v>
      </x:c>
      <x:c r="Q860" s="14">
        <x:f t="shared" si="205"/>
        <x:v>25.612606885302966</x:v>
      </x:c>
      <x:c r="R860" s="14">
        <x:f t="shared" si="206"/>
        <x:v>0.61185593946549943</x:v>
      </x:c>
      <x:c r="S860" s="14">
        <x:f t="shared" si="207"/>
        <x:v>0</x:v>
      </x:c>
      <x:c r="T860" s="14">
        <x:f t="shared" si="208"/>
        <x:v>0</x:v>
      </x:c>
      <x:c r="U860" s="14">
        <x:f t="shared" si="209"/>
        <x:v>0.61185593946549943</x:v>
      </x:c>
      <x:c r="V860" t="str">
        <x:f>IF(MOD(C860-Settings!$B$32,Settings!$B$33)&lt;Settings!$B$30,"Up","Down")</x:f>
        <x:v>Up</x:v>
      </x:c>
      <x:c r="W860" s="15" t="n">
        <x:f>IF(OR(E860&gt;Settings!$B$30,Q860&gt;Settings!$B$37),0,1)</x:f>
        <x:v>1</x:v>
      </x:c>
      <x:c r="X860" s="15" t="n">
        <x:f>IF(AND(W860=1,Q860&lt;=Settings!$B$36),1,0)</x:f>
        <x:v>1</x:v>
      </x:c>
    </x:row>
    <x:row r="861">
      <x:c r="A861">
        <x:v>8</x:v>
      </x:c>
      <x:c r="B861">
        <x:v>16</x:v>
      </x:c>
      <x:c r="C861" s="13" t="n">
        <x:f>Arrivals!F861</x:f>
        <x:v>975.6940118588878</x:v>
      </x:c>
      <x:c r="D861" s="13" t="n">
        <x:f>Arrivals!K861</x:f>
        <x:v>300</x:v>
      </x:c>
      <x:c r="E861" s="14" t="n">
        <x:f>D861*8/Settings!$B$28+Settings!$B$29</x:f>
        <x:v>24.02</x:v>
      </x:c>
      <x:c r="F861" s="14">
        <x:f t="shared" si="199"/>
        <x:v>975.69401185888785</x:v>
      </x:c>
      <x:c r="G861" s="14">
        <x:f t="shared" si="210"/>
        <x:v>983.09960574762022</x:v>
      </x:c>
      <x:c r="H861" s="14">
        <x:f t="shared" si="200"/>
        <x:v>983.09960574762022</x:v>
      </x:c>
      <x:c r="I861" s="14" t="n">
        <x:f>MOD(H861-Settings!$B$32,Settings!$B$33)</x:f>
        <x:v>263.0996057476202</x:v>
      </x:c>
      <x:c r="J861" s="14" t="n">
        <x:f>IF(I861&lt;Settings!$B$30,IF(Settings!$B$30-I861&gt;=E861,H861,H861+(Settings!$B$30-I861)+Settings!$B$31),H861+(Settings!$B$33-I861))</x:f>
        <x:v>983.0996057476202</x:v>
      </x:c>
      <x:c r="K861" s="14">
        <x:f t="shared" si="201"/>
        <x:v>1007.1196057476202</x:v>
      </x:c>
      <x:c r="L861" s="14">
        <x:f t="shared" si="202"/>
        <x:v>1007.1196057476202</x:v>
      </x:c>
      <x:c r="M861" s="14">
        <x:f t="shared" si="211"/>
        <x:v>984.0803566934577</x:v>
      </x:c>
      <x:c r="N861" s="14">
        <x:f t="shared" si="203"/>
        <x:v>1007.1196057476202</x:v>
      </x:c>
      <x:c r="O861" s="13" t="n">
        <x:f>Arrivals!I861</x:f>
        <x:v>3.231998492412631</x:v>
      </x:c>
      <x:c r="P861" s="14">
        <x:f t="shared" si="204"/>
        <x:v>1010.3516042400329</x:v>
      </x:c>
      <x:c r="Q861" s="14">
        <x:f t="shared" si="205"/>
        <x:v>34.657592381145037</x:v>
      </x:c>
      <x:c r="R861" s="14">
        <x:f t="shared" si="206"/>
        <x:v>7.4055938887323691</x:v>
      </x:c>
      <x:c r="S861" s="14">
        <x:f t="shared" si="207"/>
        <x:v>0</x:v>
      </x:c>
      <x:c r="T861" s="14">
        <x:f t="shared" si="208"/>
        <x:v>0</x:v>
      </x:c>
      <x:c r="U861" s="14">
        <x:f t="shared" si="209"/>
        <x:v>7.4055938887323691</x:v>
      </x:c>
      <x:c r="V861" t="str">
        <x:f>IF(MOD(C861-Settings!$B$32,Settings!$B$33)&lt;Settings!$B$30,"Up","Down")</x:f>
        <x:v>Up</x:v>
      </x:c>
      <x:c r="W861" s="15" t="n">
        <x:f>IF(OR(E861&gt;Settings!$B$30,Q861&gt;Settings!$B$37),0,1)</x:f>
        <x:v>1</x:v>
      </x:c>
      <x:c r="X861" s="15" t="n">
        <x:f>IF(AND(W861=1,Q861&lt;=Settings!$B$36),1,0)</x:f>
        <x:v>1</x:v>
      </x:c>
    </x:row>
    <x:row r="862">
      <x:c r="A862">
        <x:v>8</x:v>
      </x:c>
      <x:c r="B862">
        <x:v>17</x:v>
      </x:c>
      <x:c r="C862" s="13" t="n">
        <x:f>Arrivals!F862</x:f>
        <x:v>1013.310970779505</x:v>
      </x:c>
      <x:c r="D862" s="13" t="n">
        <x:f>Arrivals!K862</x:f>
        <x:v>300</x:v>
      </x:c>
      <x:c r="E862" s="14" t="n">
        <x:f>D862*8/Settings!$B$28+Settings!$B$29</x:f>
        <x:v>24.02</x:v>
      </x:c>
      <x:c r="F862" s="14">
        <x:f t="shared" si="199"/>
        <x:v>1013.3109707795051</x:v>
      </x:c>
      <x:c r="G862" s="14">
        <x:f t="shared" si="210"/>
        <x:v>1007.1196057476202</x:v>
      </x:c>
      <x:c r="H862" s="14">
        <x:f t="shared" si="200"/>
        <x:v>1013.3109707795051</x:v>
      </x:c>
      <x:c r="I862" s="14" t="n">
        <x:f>MOD(H862-Settings!$B$32,Settings!$B$33)</x:f>
        <x:v>293.31097077950506</x:v>
      </x:c>
      <x:c r="J862" s="14" t="n">
        <x:f>IF(I862&lt;Settings!$B$30,IF(Settings!$B$30-I862&gt;=E862,H862,H862+(Settings!$B$30-I862)+Settings!$B$31),H862+(Settings!$B$33-I862))</x:f>
        <x:v>1013.310970779505</x:v>
      </x:c>
      <x:c r="K862" s="14">
        <x:f t="shared" si="201"/>
        <x:v>1037.3309707795052</x:v>
      </x:c>
      <x:c r="L862" s="14">
        <x:f t="shared" si="202"/>
        <x:v>1037.3309707795052</x:v>
      </x:c>
      <x:c r="M862" s="14">
        <x:f t="shared" si="211"/>
        <x:v>1010.3516042400329</x:v>
      </x:c>
      <x:c r="N862" s="14">
        <x:f t="shared" si="203"/>
        <x:v>1037.3309707795052</x:v>
      </x:c>
      <x:c r="O862" s="13" t="n">
        <x:f>Arrivals!I862</x:f>
        <x:v>1.422330289936792</x:v>
      </x:c>
      <x:c r="P862" s="14">
        <x:f t="shared" si="204"/>
        <x:v>1038.7533010694419</x:v>
      </x:c>
      <x:c r="Q862" s="14">
        <x:f t="shared" si="205"/>
        <x:v>25.442330289936876</x:v>
      </x:c>
      <x:c r="R862" s="14">
        <x:f t="shared" si="206"/>
        <x:v>0</x:v>
      </x:c>
      <x:c r="S862" s="14">
        <x:f t="shared" si="207"/>
        <x:v>0</x:v>
      </x:c>
      <x:c r="T862" s="14">
        <x:f t="shared" si="208"/>
        <x:v>0</x:v>
      </x:c>
      <x:c r="U862" s="14">
        <x:f t="shared" si="209"/>
        <x:v>0</x:v>
      </x:c>
      <x:c r="V862" t="str">
        <x:f>IF(MOD(C862-Settings!$B$32,Settings!$B$33)&lt;Settings!$B$30,"Up","Down")</x:f>
        <x:v>Up</x:v>
      </x:c>
      <x:c r="W862" s="15" t="n">
        <x:f>IF(OR(E862&gt;Settings!$B$30,Q862&gt;Settings!$B$37),0,1)</x:f>
        <x:v>1</x:v>
      </x:c>
      <x:c r="X862" s="15" t="n">
        <x:f>IF(AND(W862=1,Q862&lt;=Settings!$B$36),1,0)</x:f>
        <x:v>1</x:v>
      </x:c>
    </x:row>
    <x:row r="863">
      <x:c r="A863">
        <x:v>8</x:v>
      </x:c>
      <x:c r="B863">
        <x:v>18</x:v>
      </x:c>
      <x:c r="C863" s="13" t="n">
        <x:f>Arrivals!F863</x:f>
        <x:v>1042.0319895734033</x:v>
      </x:c>
      <x:c r="D863" s="13" t="n">
        <x:f>Arrivals!K863</x:f>
        <x:v>300</x:v>
      </x:c>
      <x:c r="E863" s="14" t="n">
        <x:f>D863*8/Settings!$B$28+Settings!$B$29</x:f>
        <x:v>24.02</x:v>
      </x:c>
      <x:c r="F863" s="14">
        <x:f t="shared" si="199"/>
        <x:v>1042.0319895734033</x:v>
      </x:c>
      <x:c r="G863" s="14">
        <x:f t="shared" si="210"/>
        <x:v>1037.3309707795052</x:v>
      </x:c>
      <x:c r="H863" s="14">
        <x:f t="shared" si="200"/>
        <x:v>1042.0319895734033</x:v>
      </x:c>
      <x:c r="I863" s="14" t="n">
        <x:f>MOD(H863-Settings!$B$32,Settings!$B$33)</x:f>
        <x:v>322.0319895734033</x:v>
      </x:c>
      <x:c r="J863" s="14" t="n">
        <x:f>IF(I863&lt;Settings!$B$30,IF(Settings!$B$30-I863&gt;=E863,H863,H863+(Settings!$B$30-I863)+Settings!$B$31),H863+(Settings!$B$33-I863))</x:f>
        <x:v>1042.0319895734033</x:v>
      </x:c>
      <x:c r="K863" s="14">
        <x:f t="shared" si="201"/>
        <x:v>1066.0519895734033</x:v>
      </x:c>
      <x:c r="L863" s="14">
        <x:f t="shared" si="202"/>
        <x:v>1066.0519895734033</x:v>
      </x:c>
      <x:c r="M863" s="14">
        <x:f t="shared" si="211"/>
        <x:v>1038.7533010694419</x:v>
      </x:c>
      <x:c r="N863" s="14">
        <x:f t="shared" si="203"/>
        <x:v>1066.0519895734033</x:v>
      </x:c>
      <x:c r="O863" s="13" t="n">
        <x:f>Arrivals!I863</x:f>
        <x:v>1.1047911340294376</x:v>
      </x:c>
      <x:c r="P863" s="14">
        <x:f t="shared" si="204"/>
        <x:v>1067.1567807074327</x:v>
      </x:c>
      <x:c r="Q863" s="14">
        <x:f t="shared" si="205"/>
        <x:v>25.124791134029465</x:v>
      </x:c>
      <x:c r="R863" s="14">
        <x:f t="shared" si="206"/>
        <x:v>0</x:v>
      </x:c>
      <x:c r="S863" s="14">
        <x:f t="shared" si="207"/>
        <x:v>0</x:v>
      </x:c>
      <x:c r="T863" s="14">
        <x:f t="shared" si="208"/>
        <x:v>0</x:v>
      </x:c>
      <x:c r="U863" s="14">
        <x:f t="shared" si="209"/>
        <x:v>0</x:v>
      </x:c>
      <x:c r="V863" t="str">
        <x:f>IF(MOD(C863-Settings!$B$32,Settings!$B$33)&lt;Settings!$B$30,"Up","Down")</x:f>
        <x:v>Up</x:v>
      </x:c>
      <x:c r="W863" s="15" t="n">
        <x:f>IF(OR(E863&gt;Settings!$B$30,Q863&gt;Settings!$B$37),0,1)</x:f>
        <x:v>1</x:v>
      </x:c>
      <x:c r="X863" s="15" t="n">
        <x:f>IF(AND(W863=1,Q863&lt;=Settings!$B$36),1,0)</x:f>
        <x:v>1</x:v>
      </x:c>
    </x:row>
    <x:row r="864">
      <x:c r="A864">
        <x:v>8</x:v>
      </x:c>
      <x:c r="B864">
        <x:v>19</x:v>
      </x:c>
      <x:c r="C864" s="13" t="n">
        <x:f>Arrivals!F864</x:f>
        <x:v>1073.5462678087615</x:v>
      </x:c>
      <x:c r="D864" s="13" t="n">
        <x:f>Arrivals!K864</x:f>
        <x:v>300</x:v>
      </x:c>
      <x:c r="E864" s="14" t="n">
        <x:f>D864*8/Settings!$B$28+Settings!$B$29</x:f>
        <x:v>24.02</x:v>
      </x:c>
      <x:c r="F864" s="14">
        <x:f t="shared" si="199"/>
        <x:v>1073.5462678087615</x:v>
      </x:c>
      <x:c r="G864" s="14">
        <x:f t="shared" si="210"/>
        <x:v>1066.0519895734033</x:v>
      </x:c>
      <x:c r="H864" s="14">
        <x:f t="shared" si="200"/>
        <x:v>1073.5462678087615</x:v>
      </x:c>
      <x:c r="I864" s="14" t="n">
        <x:f>MOD(H864-Settings!$B$32,Settings!$B$33)</x:f>
        <x:v>353.5462678087615</x:v>
      </x:c>
      <x:c r="J864" s="14" t="n">
        <x:f>IF(I864&lt;Settings!$B$30,IF(Settings!$B$30-I864&gt;=E864,H864,H864+(Settings!$B$30-I864)+Settings!$B$31),H864+(Settings!$B$33-I864))</x:f>
        <x:v>1073.5462678087615</x:v>
      </x:c>
      <x:c r="K864" s="14">
        <x:f t="shared" si="201"/>
        <x:v>1097.5662678087615</x:v>
      </x:c>
      <x:c r="L864" s="14">
        <x:f t="shared" si="202"/>
        <x:v>1097.5662678087615</x:v>
      </x:c>
      <x:c r="M864" s="14">
        <x:f t="shared" si="211"/>
        <x:v>1067.1567807074327</x:v>
      </x:c>
      <x:c r="N864" s="14">
        <x:f t="shared" si="203"/>
        <x:v>1097.5662678087615</x:v>
      </x:c>
      <x:c r="O864" s="13" t="n">
        <x:f>Arrivals!I864</x:f>
        <x:v>0.6653013844978104</x:v>
      </x:c>
      <x:c r="P864" s="14">
        <x:f t="shared" si="204"/>
        <x:v>1098.2315691932592</x:v>
      </x:c>
      <x:c r="Q864" s="14">
        <x:f t="shared" si="205"/>
        <x:v>24.685301384497734</x:v>
      </x:c>
      <x:c r="R864" s="14">
        <x:f t="shared" si="206"/>
        <x:v>0</x:v>
      </x:c>
      <x:c r="S864" s="14">
        <x:f t="shared" si="207"/>
        <x:v>0</x:v>
      </x:c>
      <x:c r="T864" s="14">
        <x:f t="shared" si="208"/>
        <x:v>0</x:v>
      </x:c>
      <x:c r="U864" s="14">
        <x:f t="shared" si="209"/>
        <x:v>0</x:v>
      </x:c>
      <x:c r="V864" t="str">
        <x:f>IF(MOD(C864-Settings!$B$32,Settings!$B$33)&lt;Settings!$B$30,"Up","Down")</x:f>
        <x:v>Up</x:v>
      </x:c>
      <x:c r="W864" s="15" t="n">
        <x:f>IF(OR(E864&gt;Settings!$B$30,Q864&gt;Settings!$B$37),0,1)</x:f>
        <x:v>1</x:v>
      </x:c>
      <x:c r="X864" s="15" t="n">
        <x:f>IF(AND(W864=1,Q864&lt;=Settings!$B$36),1,0)</x:f>
        <x:v>1</x:v>
      </x:c>
    </x:row>
    <x:row r="865">
      <x:c r="A865">
        <x:v>8</x:v>
      </x:c>
      <x:c r="B865">
        <x:v>20</x:v>
      </x:c>
      <x:c r="C865" s="13" t="n">
        <x:f>Arrivals!F865</x:f>
        <x:v>1079.5141227713466</x:v>
      </x:c>
      <x:c r="D865" s="13" t="n">
        <x:f>Arrivals!K865</x:f>
        <x:v>300</x:v>
      </x:c>
      <x:c r="E865" s="14" t="n">
        <x:f>D865*8/Settings!$B$28+Settings!$B$29</x:f>
        <x:v>24.02</x:v>
      </x:c>
      <x:c r="F865" s="14">
        <x:f t="shared" si="199"/>
        <x:v>1079.5141227713466</x:v>
      </x:c>
      <x:c r="G865" s="14">
        <x:f t="shared" si="210"/>
        <x:v>1097.5662678087615</x:v>
      </x:c>
      <x:c r="H865" s="14">
        <x:f t="shared" si="200"/>
        <x:v>1097.5662678087615</x:v>
      </x:c>
      <x:c r="I865" s="14" t="n">
        <x:f>MOD(H865-Settings!$B$32,Settings!$B$33)</x:f>
        <x:v>377.5662678087615</x:v>
      </x:c>
      <x:c r="J865" s="14" t="n">
        <x:f>IF(I865&lt;Settings!$B$30,IF(Settings!$B$30-I865&gt;=E865,H865,H865+(Settings!$B$30-I865)+Settings!$B$31),H865+(Settings!$B$33-I865))</x:f>
        <x:v>1097.5662678087615</x:v>
      </x:c>
      <x:c r="K865" s="14">
        <x:f t="shared" si="201"/>
        <x:v>1121.5862678087615</x:v>
      </x:c>
      <x:c r="L865" s="14">
        <x:f t="shared" si="202"/>
        <x:v>1121.5862678087615</x:v>
      </x:c>
      <x:c r="M865" s="14">
        <x:f t="shared" si="211"/>
        <x:v>1098.2315691932592</x:v>
      </x:c>
      <x:c r="N865" s="14">
        <x:f t="shared" si="203"/>
        <x:v>1121.5862678087615</x:v>
      </x:c>
      <x:c r="O865" s="13" t="n">
        <x:f>Arrivals!I865</x:f>
        <x:v>1.5716702696171143</x:v>
      </x:c>
      <x:c r="P865" s="14">
        <x:f t="shared" si="204"/>
        <x:v>1123.1579380783785</x:v>
      </x:c>
      <x:c r="Q865" s="14">
        <x:f t="shared" si="205"/>
        <x:v>43.6438153070319</x:v>
      </x:c>
      <x:c r="R865" s="14">
        <x:f t="shared" si="206"/>
        <x:v>18.052145037414903</x:v>
      </x:c>
      <x:c r="S865" s="14">
        <x:f t="shared" si="207"/>
        <x:v>0</x:v>
      </x:c>
      <x:c r="T865" s="14">
        <x:f t="shared" si="208"/>
        <x:v>0</x:v>
      </x:c>
      <x:c r="U865" s="14">
        <x:f t="shared" si="209"/>
        <x:v>18.052145037414903</x:v>
      </x:c>
      <x:c r="V865" t="str">
        <x:f>IF(MOD(C865-Settings!$B$32,Settings!$B$33)&lt;Settings!$B$30,"Up","Down")</x:f>
        <x:v>Up</x:v>
      </x:c>
      <x:c r="W865" s="15" t="n">
        <x:f>IF(OR(E865&gt;Settings!$B$30,Q865&gt;Settings!$B$37),0,1)</x:f>
        <x:v>1</x:v>
      </x:c>
      <x:c r="X865" s="15" t="n">
        <x:f>IF(AND(W865=1,Q865&lt;=Settings!$B$36),1,0)</x:f>
        <x:v>1</x:v>
      </x:c>
    </x:row>
    <x:row r="866">
      <x:c r="A866">
        <x:v>8</x:v>
      </x:c>
      <x:c r="B866">
        <x:v>21</x:v>
      </x:c>
      <x:c r="C866" s="13" t="n">
        <x:f>Arrivals!F866</x:f>
        <x:v>1096.6032657338314</x:v>
      </x:c>
      <x:c r="D866" s="13" t="n">
        <x:f>Arrivals!K866</x:f>
        <x:v>300</x:v>
      </x:c>
      <x:c r="E866" s="14" t="n">
        <x:f>D866*8/Settings!$B$28+Settings!$B$29</x:f>
        <x:v>24.02</x:v>
      </x:c>
      <x:c r="F866" s="14">
        <x:f t="shared" si="199"/>
        <x:v>1096.6032657338314</x:v>
      </x:c>
      <x:c r="G866" s="14">
        <x:f t="shared" si="210"/>
        <x:v>1121.5862678087615</x:v>
      </x:c>
      <x:c r="H866" s="14">
        <x:f t="shared" si="200"/>
        <x:v>1121.5862678087615</x:v>
      </x:c>
      <x:c r="I866" s="14" t="n">
        <x:f>MOD(H866-Settings!$B$32,Settings!$B$33)</x:f>
        <x:v>401.5862678087615</x:v>
      </x:c>
      <x:c r="J866" s="14" t="n">
        <x:f>IF(I866&lt;Settings!$B$30,IF(Settings!$B$30-I866&gt;=E866,H866,H866+(Settings!$B$30-I866)+Settings!$B$31),H866+(Settings!$B$33-I866))</x:f>
        <x:v>1121.5862678087615</x:v>
      </x:c>
      <x:c r="K866" s="14">
        <x:f t="shared" si="201"/>
        <x:v>1145.6062678087615</x:v>
      </x:c>
      <x:c r="L866" s="14">
        <x:f t="shared" si="202"/>
        <x:v>1145.6062678087615</x:v>
      </x:c>
      <x:c r="M866" s="14">
        <x:f t="shared" si="211"/>
        <x:v>1123.1579380783785</x:v>
      </x:c>
      <x:c r="N866" s="14">
        <x:f t="shared" si="203"/>
        <x:v>1145.6062678087615</x:v>
      </x:c>
      <x:c r="O866" s="13" t="n">
        <x:f>Arrivals!I866</x:f>
        <x:v>7.768073746864486</x:v>
      </x:c>
      <x:c r="P866" s="14">
        <x:f t="shared" si="204"/>
        <x:v>1153.374341555626</x:v>
      </x:c>
      <x:c r="Q866" s="14">
        <x:f t="shared" si="205"/>
        <x:v>56.771075821794511</x:v>
      </x:c>
      <x:c r="R866" s="14">
        <x:f t="shared" si="206"/>
        <x:v>24.983002074930027</x:v>
      </x:c>
      <x:c r="S866" s="14">
        <x:f t="shared" si="207"/>
        <x:v>0</x:v>
      </x:c>
      <x:c r="T866" s="14">
        <x:f t="shared" si="208"/>
        <x:v>0</x:v>
      </x:c>
      <x:c r="U866" s="14">
        <x:f t="shared" si="209"/>
        <x:v>24.983002074930027</x:v>
      </x:c>
      <x:c r="V866" t="str">
        <x:f>IF(MOD(C866-Settings!$B$32,Settings!$B$33)&lt;Settings!$B$30,"Up","Down")</x:f>
        <x:v>Up</x:v>
      </x:c>
      <x:c r="W866" s="15" t="n">
        <x:f>IF(OR(E866&gt;Settings!$B$30,Q866&gt;Settings!$B$37),0,1)</x:f>
        <x:v>1</x:v>
      </x:c>
      <x:c r="X866" s="15" t="n">
        <x:f>IF(AND(W866=1,Q866&lt;=Settings!$B$36),1,0)</x:f>
        <x:v>1</x:v>
      </x:c>
    </x:row>
    <x:row r="867">
      <x:c r="A867">
        <x:v>8</x:v>
      </x:c>
      <x:c r="B867">
        <x:v>22</x:v>
      </x:c>
      <x:c r="C867" s="13" t="n">
        <x:f>Arrivals!F867</x:f>
        <x:v>1152.9717648930289</x:v>
      </x:c>
      <x:c r="D867" s="13" t="n">
        <x:f>Arrivals!K867</x:f>
        <x:v>300</x:v>
      </x:c>
      <x:c r="E867" s="14" t="n">
        <x:f>D867*8/Settings!$B$28+Settings!$B$29</x:f>
        <x:v>24.02</x:v>
      </x:c>
      <x:c r="F867" s="14">
        <x:f t="shared" si="199"/>
        <x:v>1152.9717648930289</x:v>
      </x:c>
      <x:c r="G867" s="14">
        <x:f t="shared" si="210"/>
        <x:v>1145.6062678087615</x:v>
      </x:c>
      <x:c r="H867" s="14">
        <x:f t="shared" si="200"/>
        <x:v>1152.9717648930289</x:v>
      </x:c>
      <x:c r="I867" s="14" t="n">
        <x:f>MOD(H867-Settings!$B$32,Settings!$B$33)</x:f>
        <x:v>432.9717648930289</x:v>
      </x:c>
      <x:c r="J867" s="14" t="n">
        <x:f>IF(I867&lt;Settings!$B$30,IF(Settings!$B$30-I867&gt;=E867,H867,H867+(Settings!$B$30-I867)+Settings!$B$31),H867+(Settings!$B$33-I867))</x:f>
        <x:v>1152.9717648930289</x:v>
      </x:c>
      <x:c r="K867" s="14">
        <x:f t="shared" si="201"/>
        <x:v>1176.9917648930289</x:v>
      </x:c>
      <x:c r="L867" s="14">
        <x:f t="shared" si="202"/>
        <x:v>1176.9917648930289</x:v>
      </x:c>
      <x:c r="M867" s="14">
        <x:f t="shared" si="211"/>
        <x:v>1153.374341555626</x:v>
      </x:c>
      <x:c r="N867" s="14">
        <x:f t="shared" si="203"/>
        <x:v>1176.9917648930289</x:v>
      </x:c>
      <x:c r="O867" s="13" t="n">
        <x:f>Arrivals!I867</x:f>
        <x:v>4.062157425514143</x:v>
      </x:c>
      <x:c r="P867" s="14">
        <x:f t="shared" si="204"/>
        <x:v>1181.0539223185431</x:v>
      </x:c>
      <x:c r="Q867" s="14">
        <x:f t="shared" si="205"/>
        <x:v>28.082157425514197</x:v>
      </x:c>
      <x:c r="R867" s="14">
        <x:f t="shared" si="206"/>
        <x:v>0</x:v>
      </x:c>
      <x:c r="S867" s="14">
        <x:f t="shared" si="207"/>
        <x:v>0</x:v>
      </x:c>
      <x:c r="T867" s="14">
        <x:f t="shared" si="208"/>
        <x:v>0</x:v>
      </x:c>
      <x:c r="U867" s="14">
        <x:f t="shared" si="209"/>
        <x:v>0</x:v>
      </x:c>
      <x:c r="V867" t="str">
        <x:f>IF(MOD(C867-Settings!$B$32,Settings!$B$33)&lt;Settings!$B$30,"Up","Down")</x:f>
        <x:v>Up</x:v>
      </x:c>
      <x:c r="W867" s="15" t="n">
        <x:f>IF(OR(E867&gt;Settings!$B$30,Q867&gt;Settings!$B$37),0,1)</x:f>
        <x:v>1</x:v>
      </x:c>
      <x:c r="X867" s="15" t="n">
        <x:f>IF(AND(W867=1,Q867&lt;=Settings!$B$36),1,0)</x:f>
        <x:v>1</x:v>
      </x:c>
    </x:row>
    <x:row r="868">
      <x:c r="A868">
        <x:v>8</x:v>
      </x:c>
      <x:c r="B868">
        <x:v>23</x:v>
      </x:c>
      <x:c r="C868" s="13" t="n">
        <x:f>Arrivals!F868</x:f>
        <x:v>1171.8709388033299</x:v>
      </x:c>
      <x:c r="D868" s="13" t="n">
        <x:f>Arrivals!K868</x:f>
        <x:v>300</x:v>
      </x:c>
      <x:c r="E868" s="14" t="n">
        <x:f>D868*8/Settings!$B$28+Settings!$B$29</x:f>
        <x:v>24.02</x:v>
      </x:c>
      <x:c r="F868" s="14">
        <x:f t="shared" si="199"/>
        <x:v>1171.8709388033299</x:v>
      </x:c>
      <x:c r="G868" s="14">
        <x:f t="shared" si="210"/>
        <x:v>1176.9917648930289</x:v>
      </x:c>
      <x:c r="H868" s="14">
        <x:f t="shared" si="200"/>
        <x:v>1176.9917648930289</x:v>
      </x:c>
      <x:c r="I868" s="14" t="n">
        <x:f>MOD(H868-Settings!$B$32,Settings!$B$33)</x:f>
        <x:v>456.99176489302886</x:v>
      </x:c>
      <x:c r="J868" s="14" t="n">
        <x:f>IF(I868&lt;Settings!$B$30,IF(Settings!$B$30-I868&gt;=E868,H868,H868+(Settings!$B$30-I868)+Settings!$B$31),H868+(Settings!$B$33-I868))</x:f>
        <x:v>1176.9917648930289</x:v>
      </x:c>
      <x:c r="K868" s="14">
        <x:f t="shared" si="201"/>
        <x:v>1201.0117648930288</x:v>
      </x:c>
      <x:c r="L868" s="14">
        <x:f t="shared" si="202"/>
        <x:v>1201.0117648930288</x:v>
      </x:c>
      <x:c r="M868" s="14">
        <x:f t="shared" si="211"/>
        <x:v>1181.0539223185431</x:v>
      </x:c>
      <x:c r="N868" s="14">
        <x:f t="shared" si="203"/>
        <x:v>1201.0117648930288</x:v>
      </x:c>
      <x:c r="O868" s="13" t="n">
        <x:f>Arrivals!I868</x:f>
        <x:v>1.9552163471460078</x:v>
      </x:c>
      <x:c r="P868" s="14">
        <x:f t="shared" si="204"/>
        <x:v>1202.9669812401748</x:v>
      </x:c>
      <x:c r="Q868" s="14">
        <x:f t="shared" si="205"/>
        <x:v>31.096042436844982</x:v>
      </x:c>
      <x:c r="R868" s="14">
        <x:f t="shared" si="206"/>
        <x:v>5.1208260896989941</x:v>
      </x:c>
      <x:c r="S868" s="14">
        <x:f t="shared" si="207"/>
        <x:v>0</x:v>
      </x:c>
      <x:c r="T868" s="14">
        <x:f t="shared" si="208"/>
        <x:v>0</x:v>
      </x:c>
      <x:c r="U868" s="14">
        <x:f t="shared" si="209"/>
        <x:v>5.1208260896989941</x:v>
      </x:c>
      <x:c r="V868" t="str">
        <x:f>IF(MOD(C868-Settings!$B$32,Settings!$B$33)&lt;Settings!$B$30,"Up","Down")</x:f>
        <x:v>Up</x:v>
      </x:c>
      <x:c r="W868" s="15" t="n">
        <x:f>IF(OR(E868&gt;Settings!$B$30,Q868&gt;Settings!$B$37),0,1)</x:f>
        <x:v>1</x:v>
      </x:c>
      <x:c r="X868" s="15" t="n">
        <x:f>IF(AND(W868=1,Q868&lt;=Settings!$B$36),1,0)</x:f>
        <x:v>1</x:v>
      </x:c>
    </x:row>
    <x:row r="869">
      <x:c r="A869">
        <x:v>8</x:v>
      </x:c>
      <x:c r="B869">
        <x:v>24</x:v>
      </x:c>
      <x:c r="C869" s="13" t="n">
        <x:f>Arrivals!F869</x:f>
        <x:v>1190.713714205143</x:v>
      </x:c>
      <x:c r="D869" s="13" t="n">
        <x:f>Arrivals!K869</x:f>
        <x:v>300</x:v>
      </x:c>
      <x:c r="E869" s="14" t="n">
        <x:f>D869*8/Settings!$B$28+Settings!$B$29</x:f>
        <x:v>24.02</x:v>
      </x:c>
      <x:c r="F869" s="14">
        <x:f t="shared" si="199"/>
        <x:v>1190.7137142051431</x:v>
      </x:c>
      <x:c r="G869" s="14">
        <x:f t="shared" si="210"/>
        <x:v>1201.0117648930288</x:v>
      </x:c>
      <x:c r="H869" s="14">
        <x:f t="shared" si="200"/>
        <x:v>1201.0117648930288</x:v>
      </x:c>
      <x:c r="I869" s="14" t="n">
        <x:f>MOD(H869-Settings!$B$32,Settings!$B$33)</x:f>
        <x:v>481.01176489302884</x:v>
      </x:c>
      <x:c r="J869" s="14" t="n">
        <x:f>IF(I869&lt;Settings!$B$30,IF(Settings!$B$30-I869&gt;=E869,H869,H869+(Settings!$B$30-I869)+Settings!$B$31),H869+(Settings!$B$33-I869))</x:f>
        <x:v>1201.0117648930288</x:v>
      </x:c>
      <x:c r="K869" s="14">
        <x:f t="shared" si="201"/>
        <x:v>1225.0317648930288</x:v>
      </x:c>
      <x:c r="L869" s="14">
        <x:f t="shared" si="202"/>
        <x:v>1225.0317648930288</x:v>
      </x:c>
      <x:c r="M869" s="14">
        <x:f t="shared" si="211"/>
        <x:v>1202.9669812401748</x:v>
      </x:c>
      <x:c r="N869" s="14">
        <x:f t="shared" si="203"/>
        <x:v>1225.0317648930288</x:v>
      </x:c>
      <x:c r="O869" s="13" t="n">
        <x:f>Arrivals!I869</x:f>
        <x:v>1.2435957330612182</x:v>
      </x:c>
      <x:c r="P869" s="14">
        <x:f t="shared" si="204"/>
        <x:v>1226.2753606260901</x:v>
      </x:c>
      <x:c r="Q869" s="14">
        <x:f t="shared" si="205"/>
        <x:v>35.561646420947</x:v>
      </x:c>
      <x:c r="R869" s="14">
        <x:f t="shared" si="206"/>
        <x:v>10.298050687885734</x:v>
      </x:c>
      <x:c r="S869" s="14">
        <x:f t="shared" si="207"/>
        <x:v>0</x:v>
      </x:c>
      <x:c r="T869" s="14">
        <x:f t="shared" si="208"/>
        <x:v>0</x:v>
      </x:c>
      <x:c r="U869" s="14">
        <x:f t="shared" si="209"/>
        <x:v>10.298050687885734</x:v>
      </x:c>
      <x:c r="V869" t="str">
        <x:f>IF(MOD(C869-Settings!$B$32,Settings!$B$33)&lt;Settings!$B$30,"Up","Down")</x:f>
        <x:v>Up</x:v>
      </x:c>
      <x:c r="W869" s="15" t="n">
        <x:f>IF(OR(E869&gt;Settings!$B$30,Q869&gt;Settings!$B$37),0,1)</x:f>
        <x:v>1</x:v>
      </x:c>
      <x:c r="X869" s="15" t="n">
        <x:f>IF(AND(W869=1,Q869&lt;=Settings!$B$36),1,0)</x:f>
        <x:v>1</x:v>
      </x:c>
    </x:row>
    <x:row r="870">
      <x:c r="A870">
        <x:v>8</x:v>
      </x:c>
      <x:c r="B870">
        <x:v>25</x:v>
      </x:c>
      <x:c r="C870" s="13" t="n">
        <x:f>Arrivals!F870</x:f>
        <x:v>1270.3075929252545</x:v>
      </x:c>
      <x:c r="D870" s="13" t="n">
        <x:f>Arrivals!K870</x:f>
        <x:v>300</x:v>
      </x:c>
      <x:c r="E870" s="14" t="n">
        <x:f>D870*8/Settings!$B$28+Settings!$B$29</x:f>
        <x:v>24.02</x:v>
      </x:c>
      <x:c r="F870" s="14">
        <x:f t="shared" si="199"/>
        <x:v>1270.3075929252545</x:v>
      </x:c>
      <x:c r="G870" s="14">
        <x:f t="shared" si="210"/>
        <x:v>1225.0317648930288</x:v>
      </x:c>
      <x:c r="H870" s="14">
        <x:f t="shared" si="200"/>
        <x:v>1270.3075929252545</x:v>
      </x:c>
      <x:c r="I870" s="14" t="n">
        <x:f>MOD(H870-Settings!$B$32,Settings!$B$33)</x:f>
        <x:v>550.3075929252545</x:v>
      </x:c>
      <x:c r="J870" s="14" t="n">
        <x:f>IF(I870&lt;Settings!$B$30,IF(Settings!$B$30-I870&gt;=E870,H870,H870+(Settings!$B$30-I870)+Settings!$B$31),H870+(Settings!$B$33-I870))</x:f>
        <x:v>1270.3075929252545</x:v>
      </x:c>
      <x:c r="K870" s="14">
        <x:f t="shared" si="201"/>
        <x:v>1294.3275929252545</x:v>
      </x:c>
      <x:c r="L870" s="14">
        <x:f t="shared" si="202"/>
        <x:v>1294.3275929252545</x:v>
      </x:c>
      <x:c r="M870" s="14">
        <x:f t="shared" si="211"/>
        <x:v>1226.2753606260901</x:v>
      </x:c>
      <x:c r="N870" s="14">
        <x:f t="shared" si="203"/>
        <x:v>1294.3275929252545</x:v>
      </x:c>
      <x:c r="O870" s="13" t="n">
        <x:f>Arrivals!I870</x:f>
        <x:v>0.13512326436686553</x:v>
      </x:c>
      <x:c r="P870" s="14">
        <x:f t="shared" si="204"/>
        <x:v>1294.4627161896215</x:v>
      </x:c>
      <x:c r="Q870" s="14">
        <x:f t="shared" si="205"/>
        <x:v>24.155123264366921</x:v>
      </x:c>
      <x:c r="R870" s="14">
        <x:f t="shared" si="206"/>
        <x:v>0</x:v>
      </x:c>
      <x:c r="S870" s="14">
        <x:f t="shared" si="207"/>
        <x:v>0</x:v>
      </x:c>
      <x:c r="T870" s="14">
        <x:f t="shared" si="208"/>
        <x:v>0</x:v>
      </x:c>
      <x:c r="U870" s="14">
        <x:f t="shared" si="209"/>
        <x:v>0</x:v>
      </x:c>
      <x:c r="V870" t="str">
        <x:f>IF(MOD(C870-Settings!$B$32,Settings!$B$33)&lt;Settings!$B$30,"Up","Down")</x:f>
        <x:v>Up</x:v>
      </x:c>
      <x:c r="W870" s="15" t="n">
        <x:f>IF(OR(E870&gt;Settings!$B$30,Q870&gt;Settings!$B$37),0,1)</x:f>
        <x:v>1</x:v>
      </x:c>
      <x:c r="X870" s="15" t="n">
        <x:f>IF(AND(W870=1,Q870&lt;=Settings!$B$36),1,0)</x:f>
        <x:v>1</x:v>
      </x:c>
    </x:row>
    <x:row r="871">
      <x:c r="A871">
        <x:v>8</x:v>
      </x:c>
      <x:c r="B871">
        <x:v>26</x:v>
      </x:c>
      <x:c r="C871" s="13" t="n">
        <x:f>Arrivals!F871</x:f>
        <x:v>1330.6181899749047</x:v>
      </x:c>
      <x:c r="D871" s="13" t="n">
        <x:f>Arrivals!K871</x:f>
        <x:v>300</x:v>
      </x:c>
      <x:c r="E871" s="14" t="n">
        <x:f>D871*8/Settings!$B$28+Settings!$B$29</x:f>
        <x:v>24.02</x:v>
      </x:c>
      <x:c r="F871" s="14">
        <x:f t="shared" si="199"/>
        <x:v>1330.6181899749047</x:v>
      </x:c>
      <x:c r="G871" s="14">
        <x:f t="shared" si="210"/>
        <x:v>1294.3275929252545</x:v>
      </x:c>
      <x:c r="H871" s="14">
        <x:f t="shared" si="200"/>
        <x:v>1330.6181899749047</x:v>
      </x:c>
      <x:c r="I871" s="14" t="n">
        <x:f>MOD(H871-Settings!$B$32,Settings!$B$33)</x:f>
        <x:v>610.6181899749047</x:v>
      </x:c>
      <x:c r="J871" s="14" t="n">
        <x:f>IF(I871&lt;Settings!$B$30,IF(Settings!$B$30-I871&gt;=E871,H871,H871+(Settings!$B$30-I871)+Settings!$B$31),H871+(Settings!$B$33-I871))</x:f>
        <x:v>1440</x:v>
      </x:c>
      <x:c r="K871" s="14">
        <x:f t="shared" si="201"/>
        <x:v>1464.02</x:v>
      </x:c>
      <x:c r="L871" s="14">
        <x:f t="shared" si="202"/>
        <x:v>1464.02</x:v>
      </x:c>
      <x:c r="M871" s="14">
        <x:f t="shared" si="211"/>
        <x:v>1294.4627161896215</x:v>
      </x:c>
      <x:c r="N871" s="14">
        <x:f t="shared" si="203"/>
        <x:v>1464.02</x:v>
      </x:c>
      <x:c r="O871" s="13" t="n">
        <x:f>Arrivals!I871</x:f>
        <x:v>1.2679055793495762</x:v>
      </x:c>
      <x:c r="P871" s="14">
        <x:f t="shared" si="204"/>
        <x:v>1465.2879055793496</x:v>
      </x:c>
      <x:c r="Q871" s="14">
        <x:f t="shared" si="205"/>
        <x:v>134.66971560444495</x:v>
      </x:c>
      <x:c r="R871" s="14">
        <x:f t="shared" si="206"/>
        <x:v>0</x:v>
      </x:c>
      <x:c r="S871" s="14">
        <x:f t="shared" si="207"/>
        <x:v>109.38181002509532</x:v>
      </x:c>
      <x:c r="T871" s="14">
        <x:f t="shared" si="208"/>
        <x:v>0</x:v>
      </x:c>
      <x:c r="U871" s="14">
        <x:f t="shared" si="209"/>
        <x:v>109.38181002509532</x:v>
      </x:c>
      <x:c r="V871" t="str">
        <x:f>IF(MOD(C871-Settings!$B$32,Settings!$B$33)&lt;Settings!$B$30,"Up","Down")</x:f>
        <x:v>Down</x:v>
      </x:c>
      <x:c r="W871" s="15" t="n">
        <x:f>IF(OR(E871&gt;Settings!$B$30,Q871&gt;Settings!$B$37),0,1)</x:f>
        <x:v>1</x:v>
      </x:c>
      <x:c r="X871" s="15" t="n">
        <x:f>IF(AND(W871=1,Q871&lt;=Settings!$B$36),1,0)</x:f>
        <x:v>0</x:v>
      </x:c>
    </x:row>
    <x:row r="872">
      <x:c r="A872">
        <x:v>8</x:v>
      </x:c>
      <x:c r="B872">
        <x:v>27</x:v>
      </x:c>
      <x:c r="C872" s="13" t="n">
        <x:f>Arrivals!F872</x:f>
        <x:v>1550.288298346167</x:v>
      </x:c>
      <x:c r="D872" s="13" t="n">
        <x:f>Arrivals!K872</x:f>
        <x:v>300</x:v>
      </x:c>
      <x:c r="E872" s="14" t="n">
        <x:f>D872*8/Settings!$B$28+Settings!$B$29</x:f>
        <x:v>24.02</x:v>
      </x:c>
      <x:c r="F872" s="14">
        <x:f t="shared" si="199"/>
        <x:v>1550.288298346167</x:v>
      </x:c>
      <x:c r="G872" s="14">
        <x:f t="shared" si="210"/>
        <x:v>1464.02</x:v>
      </x:c>
      <x:c r="H872" s="14">
        <x:f t="shared" si="200"/>
        <x:v>1550.288298346167</x:v>
      </x:c>
      <x:c r="I872" s="14" t="n">
        <x:f>MOD(H872-Settings!$B$32,Settings!$B$33)</x:f>
        <x:v>110.28829834616704</x:v>
      </x:c>
      <x:c r="J872" s="14" t="n">
        <x:f>IF(I872&lt;Settings!$B$30,IF(Settings!$B$30-I872&gt;=E872,H872,H872+(Settings!$B$30-I872)+Settings!$B$31),H872+(Settings!$B$33-I872))</x:f>
        <x:v>1550.288298346167</x:v>
      </x:c>
      <x:c r="K872" s="14">
        <x:f t="shared" si="201"/>
        <x:v>1574.308298346167</x:v>
      </x:c>
      <x:c r="L872" s="14">
        <x:f t="shared" si="202"/>
        <x:v>1574.308298346167</x:v>
      </x:c>
      <x:c r="M872" s="14">
        <x:f t="shared" si="211"/>
        <x:v>1465.2879055793496</x:v>
      </x:c>
      <x:c r="N872" s="14">
        <x:f t="shared" si="203"/>
        <x:v>1574.308298346167</x:v>
      </x:c>
      <x:c r="O872" s="13" t="n">
        <x:f>Arrivals!I872</x:f>
        <x:v>4.268955659085962</x:v>
      </x:c>
      <x:c r="P872" s="14">
        <x:f t="shared" si="204"/>
        <x:v>1578.5772540052531</x:v>
      </x:c>
      <x:c r="Q872" s="14">
        <x:f t="shared" si="205"/>
        <x:v>28.288955659086014</x:v>
      </x:c>
      <x:c r="R872" s="14">
        <x:f t="shared" si="206"/>
        <x:v>0</x:v>
      </x:c>
      <x:c r="S872" s="14">
        <x:f t="shared" si="207"/>
        <x:v>0</x:v>
      </x:c>
      <x:c r="T872" s="14">
        <x:f t="shared" si="208"/>
        <x:v>0</x:v>
      </x:c>
      <x:c r="U872" s="14">
        <x:f t="shared" si="209"/>
        <x:v>0</x:v>
      </x:c>
      <x:c r="V872" t="str">
        <x:f>IF(MOD(C872-Settings!$B$32,Settings!$B$33)&lt;Settings!$B$30,"Up","Down")</x:f>
        <x:v>Up</x:v>
      </x:c>
      <x:c r="W872" s="15" t="n">
        <x:f>IF(OR(E872&gt;Settings!$B$30,Q872&gt;Settings!$B$37),0,1)</x:f>
        <x:v>1</x:v>
      </x:c>
      <x:c r="X872" s="15" t="n">
        <x:f>IF(AND(W872=1,Q872&lt;=Settings!$B$36),1,0)</x:f>
        <x:v>1</x:v>
      </x:c>
    </x:row>
    <x:row r="873">
      <x:c r="A873">
        <x:v>8</x:v>
      </x:c>
      <x:c r="B873">
        <x:v>28</x:v>
      </x:c>
      <x:c r="C873" s="13" t="n">
        <x:f>Arrivals!F873</x:f>
        <x:v>1551.4216572395705</x:v>
      </x:c>
      <x:c r="D873" s="13" t="n">
        <x:f>Arrivals!K873</x:f>
        <x:v>300</x:v>
      </x:c>
      <x:c r="E873" s="14" t="n">
        <x:f>D873*8/Settings!$B$28+Settings!$B$29</x:f>
        <x:v>24.02</x:v>
      </x:c>
      <x:c r="F873" s="14">
        <x:f t="shared" si="199"/>
        <x:v>1551.4216572395705</x:v>
      </x:c>
      <x:c r="G873" s="14">
        <x:f t="shared" si="210"/>
        <x:v>1574.308298346167</x:v>
      </x:c>
      <x:c r="H873" s="14">
        <x:f t="shared" si="200"/>
        <x:v>1574.308298346167</x:v>
      </x:c>
      <x:c r="I873" s="14" t="n">
        <x:f>MOD(H873-Settings!$B$32,Settings!$B$33)</x:f>
        <x:v>134.30829834616702</x:v>
      </x:c>
      <x:c r="J873" s="14" t="n">
        <x:f>IF(I873&lt;Settings!$B$30,IF(Settings!$B$30-I873&gt;=E873,H873,H873+(Settings!$B$30-I873)+Settings!$B$31),H873+(Settings!$B$33-I873))</x:f>
        <x:v>1574.308298346167</x:v>
      </x:c>
      <x:c r="K873" s="14">
        <x:f t="shared" si="201"/>
        <x:v>1598.328298346167</x:v>
      </x:c>
      <x:c r="L873" s="14">
        <x:f t="shared" si="202"/>
        <x:v>1598.328298346167</x:v>
      </x:c>
      <x:c r="M873" s="14">
        <x:f t="shared" si="211"/>
        <x:v>1578.5772540052531</x:v>
      </x:c>
      <x:c r="N873" s="14">
        <x:f t="shared" si="203"/>
        <x:v>1598.328298346167</x:v>
      </x:c>
      <x:c r="O873" s="13" t="n">
        <x:f>Arrivals!I873</x:f>
        <x:v>0.4947794835177718</x:v>
      </x:c>
      <x:c r="P873" s="14">
        <x:f t="shared" si="204"/>
        <x:v>1598.8230778296847</x:v>
      </x:c>
      <x:c r="Q873" s="14">
        <x:f t="shared" si="205"/>
        <x:v>47.401420590114185</x:v>
      </x:c>
      <x:c r="R873" s="14">
        <x:f t="shared" si="206"/>
        <x:v>22.886641106596471</x:v>
      </x:c>
      <x:c r="S873" s="14">
        <x:f t="shared" si="207"/>
        <x:v>0</x:v>
      </x:c>
      <x:c r="T873" s="14">
        <x:f t="shared" si="208"/>
        <x:v>0</x:v>
      </x:c>
      <x:c r="U873" s="14">
        <x:f t="shared" si="209"/>
        <x:v>22.886641106596471</x:v>
      </x:c>
      <x:c r="V873" t="str">
        <x:f>IF(MOD(C873-Settings!$B$32,Settings!$B$33)&lt;Settings!$B$30,"Up","Down")</x:f>
        <x:v>Up</x:v>
      </x:c>
      <x:c r="W873" s="15" t="n">
        <x:f>IF(OR(E873&gt;Settings!$B$30,Q873&gt;Settings!$B$37),0,1)</x:f>
        <x:v>1</x:v>
      </x:c>
      <x:c r="X873" s="15" t="n">
        <x:f>IF(AND(W873=1,Q873&lt;=Settings!$B$36),1,0)</x:f>
        <x:v>1</x:v>
      </x:c>
    </x:row>
    <x:row r="874">
      <x:c r="A874">
        <x:v>8</x:v>
      </x:c>
      <x:c r="B874">
        <x:v>29</x:v>
      </x:c>
      <x:c r="C874" s="13" t="n">
        <x:f>Arrivals!F874</x:f>
        <x:v>1592.1863580099957</x:v>
      </x:c>
      <x:c r="D874" s="13" t="n">
        <x:f>Arrivals!K874</x:f>
        <x:v>300</x:v>
      </x:c>
      <x:c r="E874" s="14" t="n">
        <x:f>D874*8/Settings!$B$28+Settings!$B$29</x:f>
        <x:v>24.02</x:v>
      </x:c>
      <x:c r="F874" s="14">
        <x:f t="shared" si="199"/>
        <x:v>1592.1863580099957</x:v>
      </x:c>
      <x:c r="G874" s="14">
        <x:f t="shared" si="210"/>
        <x:v>1598.328298346167</x:v>
      </x:c>
      <x:c r="H874" s="14">
        <x:f t="shared" si="200"/>
        <x:v>1598.328298346167</x:v>
      </x:c>
      <x:c r="I874" s="14" t="n">
        <x:f>MOD(H874-Settings!$B$32,Settings!$B$33)</x:f>
        <x:v>158.328298346167</x:v>
      </x:c>
      <x:c r="J874" s="14" t="n">
        <x:f>IF(I874&lt;Settings!$B$30,IF(Settings!$B$30-I874&gt;=E874,H874,H874+(Settings!$B$30-I874)+Settings!$B$31),H874+(Settings!$B$33-I874))</x:f>
        <x:v>1598.328298346167</x:v>
      </x:c>
      <x:c r="K874" s="14">
        <x:f t="shared" si="201"/>
        <x:v>1622.348298346167</x:v>
      </x:c>
      <x:c r="L874" s="14">
        <x:f t="shared" si="202"/>
        <x:v>1622.348298346167</x:v>
      </x:c>
      <x:c r="M874" s="14">
        <x:f t="shared" si="211"/>
        <x:v>1598.8230778296847</x:v>
      </x:c>
      <x:c r="N874" s="14">
        <x:f t="shared" si="203"/>
        <x:v>1622.348298346167</x:v>
      </x:c>
      <x:c r="O874" s="13" t="n">
        <x:f>Arrivals!I874</x:f>
        <x:v>2.8053762535060884</x:v>
      </x:c>
      <x:c r="P874" s="14">
        <x:f t="shared" si="204"/>
        <x:v>1625.153674599673</x:v>
      </x:c>
      <x:c r="Q874" s="14">
        <x:f t="shared" si="205"/>
        <x:v>32.967316589677239</x:v>
      </x:c>
      <x:c r="R874" s="14">
        <x:f t="shared" si="206"/>
        <x:v>6.1419403361712739</x:v>
      </x:c>
      <x:c r="S874" s="14">
        <x:f t="shared" si="207"/>
        <x:v>0</x:v>
      </x:c>
      <x:c r="T874" s="14">
        <x:f t="shared" si="208"/>
        <x:v>0</x:v>
      </x:c>
      <x:c r="U874" s="14">
        <x:f t="shared" si="209"/>
        <x:v>6.1419403361712739</x:v>
      </x:c>
      <x:c r="V874" t="str">
        <x:f>IF(MOD(C874-Settings!$B$32,Settings!$B$33)&lt;Settings!$B$30,"Up","Down")</x:f>
        <x:v>Up</x:v>
      </x:c>
      <x:c r="W874" s="15" t="n">
        <x:f>IF(OR(E874&gt;Settings!$B$30,Q874&gt;Settings!$B$37),0,1)</x:f>
        <x:v>1</x:v>
      </x:c>
      <x:c r="X874" s="15" t="n">
        <x:f>IF(AND(W874=1,Q874&lt;=Settings!$B$36),1,0)</x:f>
        <x:v>1</x:v>
      </x:c>
    </x:row>
    <x:row r="875">
      <x:c r="A875">
        <x:v>8</x:v>
      </x:c>
      <x:c r="B875">
        <x:v>30</x:v>
      </x:c>
      <x:c r="C875" s="13" t="n">
        <x:f>Arrivals!F875</x:f>
        <x:v>1611.6766742975553</x:v>
      </x:c>
      <x:c r="D875" s="13" t="n">
        <x:f>Arrivals!K875</x:f>
        <x:v>300</x:v>
      </x:c>
      <x:c r="E875" s="14" t="n">
        <x:f>D875*8/Settings!$B$28+Settings!$B$29</x:f>
        <x:v>24.02</x:v>
      </x:c>
      <x:c r="F875" s="14">
        <x:f t="shared" si="199"/>
        <x:v>1611.6766742975553</x:v>
      </x:c>
      <x:c r="G875" s="14">
        <x:f t="shared" si="210"/>
        <x:v>1622.348298346167</x:v>
      </x:c>
      <x:c r="H875" s="14">
        <x:f t="shared" si="200"/>
        <x:v>1622.348298346167</x:v>
      </x:c>
      <x:c r="I875" s="14" t="n">
        <x:f>MOD(H875-Settings!$B$32,Settings!$B$33)</x:f>
        <x:v>182.34829834616698</x:v>
      </x:c>
      <x:c r="J875" s="14" t="n">
        <x:f>IF(I875&lt;Settings!$B$30,IF(Settings!$B$30-I875&gt;=E875,H875,H875+(Settings!$B$30-I875)+Settings!$B$31),H875+(Settings!$B$33-I875))</x:f>
        <x:v>1622.348298346167</x:v>
      </x:c>
      <x:c r="K875" s="14">
        <x:f t="shared" si="201"/>
        <x:v>1646.368298346167</x:v>
      </x:c>
      <x:c r="L875" s="14">
        <x:f t="shared" si="202"/>
        <x:v>1646.368298346167</x:v>
      </x:c>
      <x:c r="M875" s="14">
        <x:f t="shared" si="211"/>
        <x:v>1625.153674599673</x:v>
      </x:c>
      <x:c r="N875" s="14">
        <x:f t="shared" si="203"/>
        <x:v>1646.368298346167</x:v>
      </x:c>
      <x:c r="O875" s="13" t="n">
        <x:f>Arrivals!I875</x:f>
        <x:v>0.42572710243891543</x:v>
      </x:c>
      <x:c r="P875" s="14">
        <x:f t="shared" si="204"/>
        <x:v>1646.7940254486059</x:v>
      </x:c>
      <x:c r="Q875" s="14">
        <x:f t="shared" si="205"/>
        <x:v>35.11735115105057</x:v>
      </x:c>
      <x:c r="R875" s="14">
        <x:f t="shared" si="206"/>
        <x:v>10.671624048611648</x:v>
      </x:c>
      <x:c r="S875" s="14">
        <x:f t="shared" si="207"/>
        <x:v>0</x:v>
      </x:c>
      <x:c r="T875" s="14">
        <x:f t="shared" si="208"/>
        <x:v>0</x:v>
      </x:c>
      <x:c r="U875" s="14">
        <x:f t="shared" si="209"/>
        <x:v>10.671624048611648</x:v>
      </x:c>
      <x:c r="V875" t="str">
        <x:f>IF(MOD(C875-Settings!$B$32,Settings!$B$33)&lt;Settings!$B$30,"Up","Down")</x:f>
        <x:v>Up</x:v>
      </x:c>
      <x:c r="W875" s="15" t="n">
        <x:f>IF(OR(E875&gt;Settings!$B$30,Q875&gt;Settings!$B$37),0,1)</x:f>
        <x:v>1</x:v>
      </x:c>
      <x:c r="X875" s="15" t="n">
        <x:f>IF(AND(W875=1,Q875&lt;=Settings!$B$36),1,0)</x:f>
        <x:v>1</x:v>
      </x:c>
    </x:row>
    <x:row r="876">
      <x:c r="A876">
        <x:v>8</x:v>
      </x:c>
      <x:c r="B876">
        <x:v>31</x:v>
      </x:c>
      <x:c r="C876" s="13" t="n">
        <x:f>Arrivals!F876</x:f>
        <x:v>1656.0537411932642</x:v>
      </x:c>
      <x:c r="D876" s="13" t="n">
        <x:f>Arrivals!K876</x:f>
        <x:v>300</x:v>
      </x:c>
      <x:c r="E876" s="14" t="n">
        <x:f>D876*8/Settings!$B$28+Settings!$B$29</x:f>
        <x:v>24.02</x:v>
      </x:c>
      <x:c r="F876" s="14">
        <x:f t="shared" si="199"/>
        <x:v>1656.0537411932642</x:v>
      </x:c>
      <x:c r="G876" s="14">
        <x:f t="shared" si="210"/>
        <x:v>1646.368298346167</x:v>
      </x:c>
      <x:c r="H876" s="14">
        <x:f t="shared" si="200"/>
        <x:v>1656.0537411932642</x:v>
      </x:c>
      <x:c r="I876" s="14" t="n">
        <x:f>MOD(H876-Settings!$B$32,Settings!$B$33)</x:f>
        <x:v>216.05374119326416</x:v>
      </x:c>
      <x:c r="J876" s="14" t="n">
        <x:f>IF(I876&lt;Settings!$B$30,IF(Settings!$B$30-I876&gt;=E876,H876,H876+(Settings!$B$30-I876)+Settings!$B$31),H876+(Settings!$B$33-I876))</x:f>
        <x:v>1656.0537411932642</x:v>
      </x:c>
      <x:c r="K876" s="14">
        <x:f t="shared" si="201"/>
        <x:v>1680.0737411932641</x:v>
      </x:c>
      <x:c r="L876" s="14">
        <x:f t="shared" si="202"/>
        <x:v>1680.0737411932641</x:v>
      </x:c>
      <x:c r="M876" s="14">
        <x:f t="shared" si="211"/>
        <x:v>1646.7940254486059</x:v>
      </x:c>
      <x:c r="N876" s="14">
        <x:f t="shared" si="203"/>
        <x:v>1680.0737411932641</x:v>
      </x:c>
      <x:c r="O876" s="13" t="n">
        <x:f>Arrivals!I876</x:f>
        <x:v>9.035155377842868</x:v>
      </x:c>
      <x:c r="P876" s="14">
        <x:f t="shared" si="204"/>
        <x:v>1689.1088965711069</x:v>
      </x:c>
      <x:c r="Q876" s="14">
        <x:f t="shared" si="205"/>
        <x:v>33.055155377842766</x:v>
      </x:c>
      <x:c r="R876" s="14">
        <x:f t="shared" si="206"/>
        <x:v>0</x:v>
      </x:c>
      <x:c r="S876" s="14">
        <x:f t="shared" si="207"/>
        <x:v>0</x:v>
      </x:c>
      <x:c r="T876" s="14">
        <x:f t="shared" si="208"/>
        <x:v>0</x:v>
      </x:c>
      <x:c r="U876" s="14">
        <x:f t="shared" si="209"/>
        <x:v>0</x:v>
      </x:c>
      <x:c r="V876" t="str">
        <x:f>IF(MOD(C876-Settings!$B$32,Settings!$B$33)&lt;Settings!$B$30,"Up","Down")</x:f>
        <x:v>Up</x:v>
      </x:c>
      <x:c r="W876" s="15" t="n">
        <x:f>IF(OR(E876&gt;Settings!$B$30,Q876&gt;Settings!$B$37),0,1)</x:f>
        <x:v>1</x:v>
      </x:c>
      <x:c r="X876" s="15" t="n">
        <x:f>IF(AND(W876=1,Q876&lt;=Settings!$B$36),1,0)</x:f>
        <x:v>1</x:v>
      </x:c>
    </x:row>
    <x:row r="877">
      <x:c r="A877">
        <x:v>8</x:v>
      </x:c>
      <x:c r="B877">
        <x:v>32</x:v>
      </x:c>
      <x:c r="C877" s="13" t="n">
        <x:f>Arrivals!F877</x:f>
        <x:v>1661.1142261717584</x:v>
      </x:c>
      <x:c r="D877" s="13" t="n">
        <x:f>Arrivals!K877</x:f>
        <x:v>300</x:v>
      </x:c>
      <x:c r="E877" s="14" t="n">
        <x:f>D877*8/Settings!$B$28+Settings!$B$29</x:f>
        <x:v>24.02</x:v>
      </x:c>
      <x:c r="F877" s="14">
        <x:f t="shared" si="199"/>
        <x:v>1661.1142261717584</x:v>
      </x:c>
      <x:c r="G877" s="14">
        <x:f t="shared" si="210"/>
        <x:v>1680.0737411932641</x:v>
      </x:c>
      <x:c r="H877" s="14">
        <x:f t="shared" si="200"/>
        <x:v>1680.0737411932641</x:v>
      </x:c>
      <x:c r="I877" s="14" t="n">
        <x:f>MOD(H877-Settings!$B$32,Settings!$B$33)</x:f>
        <x:v>240.07374119326414</x:v>
      </x:c>
      <x:c r="J877" s="14" t="n">
        <x:f>IF(I877&lt;Settings!$B$30,IF(Settings!$B$30-I877&gt;=E877,H877,H877+(Settings!$B$30-I877)+Settings!$B$31),H877+(Settings!$B$33-I877))</x:f>
        <x:v>1680.0737411932641</x:v>
      </x:c>
      <x:c r="K877" s="14">
        <x:f t="shared" si="201"/>
        <x:v>1704.0937411932641</x:v>
      </x:c>
      <x:c r="L877" s="14">
        <x:f t="shared" si="202"/>
        <x:v>1704.0937411932641</x:v>
      </x:c>
      <x:c r="M877" s="14">
        <x:f t="shared" si="211"/>
        <x:v>1689.1088965711069</x:v>
      </x:c>
      <x:c r="N877" s="14">
        <x:f t="shared" si="203"/>
        <x:v>1704.0937411932641</x:v>
      </x:c>
      <x:c r="O877" s="13" t="n">
        <x:f>Arrivals!I877</x:f>
        <x:v>0.23038408885780057</x:v>
      </x:c>
      <x:c r="P877" s="14">
        <x:f t="shared" si="204"/>
        <x:v>1704.3241252821219</x:v>
      </x:c>
      <x:c r="Q877" s="14">
        <x:f t="shared" si="205"/>
        <x:v>43.209899110363494</x:v>
      </x:c>
      <x:c r="R877" s="14">
        <x:f t="shared" si="206"/>
        <x:v>18.959515021505695</x:v>
      </x:c>
      <x:c r="S877" s="14">
        <x:f t="shared" si="207"/>
        <x:v>0</x:v>
      </x:c>
      <x:c r="T877" s="14">
        <x:f t="shared" si="208"/>
        <x:v>0</x:v>
      </x:c>
      <x:c r="U877" s="14">
        <x:f t="shared" si="209"/>
        <x:v>18.959515021505695</x:v>
      </x:c>
      <x:c r="V877" t="str">
        <x:f>IF(MOD(C877-Settings!$B$32,Settings!$B$33)&lt;Settings!$B$30,"Up","Down")</x:f>
        <x:v>Up</x:v>
      </x:c>
      <x:c r="W877" s="15" t="n">
        <x:f>IF(OR(E877&gt;Settings!$B$30,Q877&gt;Settings!$B$37),0,1)</x:f>
        <x:v>1</x:v>
      </x:c>
      <x:c r="X877" s="15" t="n">
        <x:f>IF(AND(W877=1,Q877&lt;=Settings!$B$36),1,0)</x:f>
        <x:v>1</x:v>
      </x:c>
    </x:row>
    <x:row r="878">
      <x:c r="A878">
        <x:v>8</x:v>
      </x:c>
      <x:c r="B878">
        <x:v>33</x:v>
      </x:c>
      <x:c r="C878" s="13" t="n">
        <x:f>Arrivals!F878</x:f>
        <x:v>1691.1512905345712</x:v>
      </x:c>
      <x:c r="D878" s="13" t="n">
        <x:f>Arrivals!K878</x:f>
        <x:v>300</x:v>
      </x:c>
      <x:c r="E878" s="14" t="n">
        <x:f>D878*8/Settings!$B$28+Settings!$B$29</x:f>
        <x:v>24.02</x:v>
      </x:c>
      <x:c r="F878" s="14">
        <x:f t="shared" si="199"/>
        <x:v>1691.1512905345712</x:v>
      </x:c>
      <x:c r="G878" s="14">
        <x:f t="shared" si="210"/>
        <x:v>1704.0937411932641</x:v>
      </x:c>
      <x:c r="H878" s="14">
        <x:f t="shared" si="200"/>
        <x:v>1704.0937411932641</x:v>
      </x:c>
      <x:c r="I878" s="14" t="n">
        <x:f>MOD(H878-Settings!$B$32,Settings!$B$33)</x:f>
        <x:v>264.0937411932641</x:v>
      </x:c>
      <x:c r="J878" s="14" t="n">
        <x:f>IF(I878&lt;Settings!$B$30,IF(Settings!$B$30-I878&gt;=E878,H878,H878+(Settings!$B$30-I878)+Settings!$B$31),H878+(Settings!$B$33-I878))</x:f>
        <x:v>1704.0937411932641</x:v>
      </x:c>
      <x:c r="K878" s="14">
        <x:f t="shared" si="201"/>
        <x:v>1728.1137411932641</x:v>
      </x:c>
      <x:c r="L878" s="14">
        <x:f t="shared" si="202"/>
        <x:v>1728.1137411932641</x:v>
      </x:c>
      <x:c r="M878" s="14">
        <x:f t="shared" si="211"/>
        <x:v>1704.3241252821219</x:v>
      </x:c>
      <x:c r="N878" s="14">
        <x:f t="shared" si="203"/>
        <x:v>1728.1137411932641</x:v>
      </x:c>
      <x:c r="O878" s="13" t="n">
        <x:f>Arrivals!I878</x:f>
        <x:v>4.398233207017076</x:v>
      </x:c>
      <x:c r="P878" s="14">
        <x:f t="shared" si="204"/>
        <x:v>1732.5119744002811</x:v>
      </x:c>
      <x:c r="Q878" s="14">
        <x:f t="shared" si="205"/>
        <x:v>41.360683865709916</x:v>
      </x:c>
      <x:c r="R878" s="14">
        <x:f t="shared" si="206"/>
        <x:v>12.942450658692906</x:v>
      </x:c>
      <x:c r="S878" s="14">
        <x:f t="shared" si="207"/>
        <x:v>0</x:v>
      </x:c>
      <x:c r="T878" s="14">
        <x:f t="shared" si="208"/>
        <x:v>0</x:v>
      </x:c>
      <x:c r="U878" s="14">
        <x:f t="shared" si="209"/>
        <x:v>12.942450658692906</x:v>
      </x:c>
      <x:c r="V878" t="str">
        <x:f>IF(MOD(C878-Settings!$B$32,Settings!$B$33)&lt;Settings!$B$30,"Up","Down")</x:f>
        <x:v>Up</x:v>
      </x:c>
      <x:c r="W878" s="15" t="n">
        <x:f>IF(OR(E878&gt;Settings!$B$30,Q878&gt;Settings!$B$37),0,1)</x:f>
        <x:v>1</x:v>
      </x:c>
      <x:c r="X878" s="15" t="n">
        <x:f>IF(AND(W878=1,Q878&lt;=Settings!$B$36),1,0)</x:f>
        <x:v>1</x:v>
      </x:c>
    </x:row>
    <x:row r="879">
      <x:c r="A879">
        <x:v>8</x:v>
      </x:c>
      <x:c r="B879">
        <x:v>34</x:v>
      </x:c>
      <x:c r="C879" s="13" t="n">
        <x:f>Arrivals!F879</x:f>
        <x:v>1715.581459714011</x:v>
      </x:c>
      <x:c r="D879" s="13" t="n">
        <x:f>Arrivals!K879</x:f>
        <x:v>300</x:v>
      </x:c>
      <x:c r="E879" s="14" t="n">
        <x:f>D879*8/Settings!$B$28+Settings!$B$29</x:f>
        <x:v>24.02</x:v>
      </x:c>
      <x:c r="F879" s="14">
        <x:f t="shared" si="199"/>
        <x:v>1715.5814597140111</x:v>
      </x:c>
      <x:c r="G879" s="14" t="n">
        <x:f t="shared" ref="G879:G910" si="212">K878</x:f>
        <x:v>1728.113741193264</x:v>
      </x:c>
      <x:c r="H879" s="14">
        <x:f t="shared" si="200"/>
        <x:v>1728.1137411932641</x:v>
      </x:c>
      <x:c r="I879" s="14" t="n">
        <x:f>MOD(H879-Settings!$B$32,Settings!$B$33)</x:f>
        <x:v>288.1137411932641</x:v>
      </x:c>
      <x:c r="J879" s="14" t="n">
        <x:f>IF(I879&lt;Settings!$B$30,IF(Settings!$B$30-I879&gt;=E879,H879,H879+(Settings!$B$30-I879)+Settings!$B$31),H879+(Settings!$B$33-I879))</x:f>
        <x:v>1728.113741193264</x:v>
      </x:c>
      <x:c r="K879" s="14">
        <x:f t="shared" si="201"/>
        <x:v>1752.1337411932641</x:v>
      </x:c>
      <x:c r="L879" s="14">
        <x:f t="shared" si="202"/>
        <x:v>1752.1337411932641</x:v>
      </x:c>
      <x:c r="M879" s="14" t="n">
        <x:f t="shared" ref="M879:M910" si="213">P878</x:f>
        <x:v>1732.5119744002811</x:v>
      </x:c>
      <x:c r="N879" s="14">
        <x:f t="shared" si="203"/>
        <x:v>1752.1337411932641</x:v>
      </x:c>
      <x:c r="O879" s="13" t="n">
        <x:f>Arrivals!I879</x:f>
        <x:v>13.301528556783806</x:v>
      </x:c>
      <x:c r="P879" s="14">
        <x:f t="shared" si="204"/>
        <x:v>1765.4352697500478</x:v>
      </x:c>
      <x:c r="Q879" s="14">
        <x:f t="shared" si="205"/>
        <x:v>49.853810036036748</x:v>
      </x:c>
      <x:c r="R879" s="14">
        <x:f t="shared" si="206"/>
        <x:v>12.532281479253015</x:v>
      </x:c>
      <x:c r="S879" s="14">
        <x:f t="shared" si="207"/>
        <x:v>0</x:v>
      </x:c>
      <x:c r="T879" s="14">
        <x:f t="shared" si="208"/>
        <x:v>0</x:v>
      </x:c>
      <x:c r="U879" s="14">
        <x:f t="shared" si="209"/>
        <x:v>12.532281479253015</x:v>
      </x:c>
      <x:c r="V879" t="str">
        <x:f>IF(MOD(C879-Settings!$B$32,Settings!$B$33)&lt;Settings!$B$30,"Up","Down")</x:f>
        <x:v>Up</x:v>
      </x:c>
      <x:c r="W879" s="15" t="n">
        <x:f>IF(OR(E879&gt;Settings!$B$30,Q879&gt;Settings!$B$37),0,1)</x:f>
        <x:v>1</x:v>
      </x:c>
      <x:c r="X879" s="15" t="n">
        <x:f>IF(AND(W879=1,Q879&lt;=Settings!$B$36),1,0)</x:f>
        <x:v>1</x:v>
      </x:c>
    </x:row>
    <x:row r="880">
      <x:c r="A880">
        <x:v>8</x:v>
      </x:c>
      <x:c r="B880">
        <x:v>35</x:v>
      </x:c>
      <x:c r="C880" s="13" t="n">
        <x:f>Arrivals!F880</x:f>
        <x:v>1747.6535392917312</x:v>
      </x:c>
      <x:c r="D880" s="13" t="n">
        <x:f>Arrivals!K880</x:f>
        <x:v>300</x:v>
      </x:c>
      <x:c r="E880" s="14" t="n">
        <x:f>D880*8/Settings!$B$28+Settings!$B$29</x:f>
        <x:v>24.02</x:v>
      </x:c>
      <x:c r="F880" s="14">
        <x:f t="shared" si="199"/>
        <x:v>1747.6535392917312</x:v>
      </x:c>
      <x:c r="G880" s="14">
        <x:f t="shared" si="212"/>
        <x:v>1752.1337411932641</x:v>
      </x:c>
      <x:c r="H880" s="14">
        <x:f t="shared" si="200"/>
        <x:v>1752.1337411932641</x:v>
      </x:c>
      <x:c r="I880" s="14" t="n">
        <x:f>MOD(H880-Settings!$B$32,Settings!$B$33)</x:f>
        <x:v>312.1337411932641</x:v>
      </x:c>
      <x:c r="J880" s="14" t="n">
        <x:f>IF(I880&lt;Settings!$B$30,IF(Settings!$B$30-I880&gt;=E880,H880,H880+(Settings!$B$30-I880)+Settings!$B$31),H880+(Settings!$B$33-I880))</x:f>
        <x:v>1752.133741193264</x:v>
      </x:c>
      <x:c r="K880" s="14">
        <x:f t="shared" si="201"/>
        <x:v>1776.1537411932641</x:v>
      </x:c>
      <x:c r="L880" s="14">
        <x:f t="shared" si="202"/>
        <x:v>1776.1537411932641</x:v>
      </x:c>
      <x:c r="M880" s="14">
        <x:f t="shared" si="213"/>
        <x:v>1765.4352697500478</x:v>
      </x:c>
      <x:c r="N880" s="14">
        <x:f t="shared" si="203"/>
        <x:v>1776.1537411932641</x:v>
      </x:c>
      <x:c r="O880" s="13" t="n">
        <x:f>Arrivals!I880</x:f>
        <x:v>4.096291774743006</x:v>
      </x:c>
      <x:c r="P880" s="14">
        <x:f t="shared" si="204"/>
        <x:v>1780.250032968007</x:v>
      </x:c>
      <x:c r="Q880" s="14">
        <x:f t="shared" si="205"/>
        <x:v>32.596493676275713</x:v>
      </x:c>
      <x:c r="R880" s="14">
        <x:f t="shared" si="206"/>
        <x:v>4.4802019015328369</x:v>
      </x:c>
      <x:c r="S880" s="14">
        <x:f t="shared" si="207"/>
        <x:v>0</x:v>
      </x:c>
      <x:c r="T880" s="14">
        <x:f t="shared" si="208"/>
        <x:v>0</x:v>
      </x:c>
      <x:c r="U880" s="14">
        <x:f t="shared" si="209"/>
        <x:v>4.4802019015328369</x:v>
      </x:c>
      <x:c r="V880" t="str">
        <x:f>IF(MOD(C880-Settings!$B$32,Settings!$B$33)&lt;Settings!$B$30,"Up","Down")</x:f>
        <x:v>Up</x:v>
      </x:c>
      <x:c r="W880" s="15" t="n">
        <x:f>IF(OR(E880&gt;Settings!$B$30,Q880&gt;Settings!$B$37),0,1)</x:f>
        <x:v>1</x:v>
      </x:c>
      <x:c r="X880" s="15" t="n">
        <x:f>IF(AND(W880=1,Q880&lt;=Settings!$B$36),1,0)</x:f>
        <x:v>1</x:v>
      </x:c>
    </x:row>
    <x:row r="881">
      <x:c r="A881">
        <x:v>8</x:v>
      </x:c>
      <x:c r="B881">
        <x:v>36</x:v>
      </x:c>
      <x:c r="C881" s="13" t="n">
        <x:f>Arrivals!F881</x:f>
        <x:v>1752.3097902472077</x:v>
      </x:c>
      <x:c r="D881" s="13" t="n">
        <x:f>Arrivals!K881</x:f>
        <x:v>300</x:v>
      </x:c>
      <x:c r="E881" s="14" t="n">
        <x:f>D881*8/Settings!$B$28+Settings!$B$29</x:f>
        <x:v>24.02</x:v>
      </x:c>
      <x:c r="F881" s="14">
        <x:f t="shared" si="199"/>
        <x:v>1752.3097902472077</x:v>
      </x:c>
      <x:c r="G881" s="14">
        <x:f t="shared" si="212"/>
        <x:v>1776.1537411932641</x:v>
      </x:c>
      <x:c r="H881" s="14">
        <x:f t="shared" si="200"/>
        <x:v>1776.1537411932641</x:v>
      </x:c>
      <x:c r="I881" s="14" t="n">
        <x:f>MOD(H881-Settings!$B$32,Settings!$B$33)</x:f>
        <x:v>336.15374119326407</x:v>
      </x:c>
      <x:c r="J881" s="14" t="n">
        <x:f>IF(I881&lt;Settings!$B$30,IF(Settings!$B$30-I881&gt;=E881,H881,H881+(Settings!$B$30-I881)+Settings!$B$31),H881+(Settings!$B$33-I881))</x:f>
        <x:v>1776.153741193264</x:v>
      </x:c>
      <x:c r="K881" s="14">
        <x:f t="shared" si="201"/>
        <x:v>1800.173741193264</x:v>
      </x:c>
      <x:c r="L881" s="14">
        <x:f t="shared" si="202"/>
        <x:v>1800.173741193264</x:v>
      </x:c>
      <x:c r="M881" s="14">
        <x:f t="shared" si="213"/>
        <x:v>1780.250032968007</x:v>
      </x:c>
      <x:c r="N881" s="14">
        <x:f t="shared" si="203"/>
        <x:v>1800.173741193264</x:v>
      </x:c>
      <x:c r="O881" s="13" t="n">
        <x:f>Arrivals!I881</x:f>
        <x:v>0.48773662750573427</x:v>
      </x:c>
      <x:c r="P881" s="14">
        <x:f t="shared" si="204"/>
        <x:v>1800.6614778207697</x:v>
      </x:c>
      <x:c r="Q881" s="14">
        <x:f t="shared" si="205"/>
        <x:v>48.351687573562003</x:v>
      </x:c>
      <x:c r="R881" s="14">
        <x:f t="shared" si="206"/>
        <x:v>23.843950946056339</x:v>
      </x:c>
      <x:c r="S881" s="14">
        <x:f t="shared" si="207"/>
        <x:v>0</x:v>
      </x:c>
      <x:c r="T881" s="14">
        <x:f t="shared" si="208"/>
        <x:v>0</x:v>
      </x:c>
      <x:c r="U881" s="14">
        <x:f t="shared" si="209"/>
        <x:v>23.843950946056339</x:v>
      </x:c>
      <x:c r="V881" t="str">
        <x:f>IF(MOD(C881-Settings!$B$32,Settings!$B$33)&lt;Settings!$B$30,"Up","Down")</x:f>
        <x:v>Up</x:v>
      </x:c>
      <x:c r="W881" s="15" t="n">
        <x:f>IF(OR(E881&gt;Settings!$B$30,Q881&gt;Settings!$B$37),0,1)</x:f>
        <x:v>1</x:v>
      </x:c>
      <x:c r="X881" s="15" t="n">
        <x:f>IF(AND(W881=1,Q881&lt;=Settings!$B$36),1,0)</x:f>
        <x:v>1</x:v>
      </x:c>
    </x:row>
    <x:row r="882">
      <x:c r="A882">
        <x:v>8</x:v>
      </x:c>
      <x:c r="B882">
        <x:v>37</x:v>
      </x:c>
      <x:c r="C882" s="13" t="n">
        <x:f>Arrivals!F882</x:f>
        <x:v>1959.4649050284404</x:v>
      </x:c>
      <x:c r="D882" s="13" t="n">
        <x:f>Arrivals!K882</x:f>
        <x:v>300</x:v>
      </x:c>
      <x:c r="E882" s="14" t="n">
        <x:f>D882*8/Settings!$B$28+Settings!$B$29</x:f>
        <x:v>24.02</x:v>
      </x:c>
      <x:c r="F882" s="14">
        <x:f t="shared" si="199"/>
        <x:v>1959.4649050284404</x:v>
      </x:c>
      <x:c r="G882" s="14">
        <x:f t="shared" si="212"/>
        <x:v>1800.173741193264</x:v>
      </x:c>
      <x:c r="H882" s="14">
        <x:f t="shared" si="200"/>
        <x:v>1959.4649050284404</x:v>
      </x:c>
      <x:c r="I882" s="14" t="n">
        <x:f>MOD(H882-Settings!$B$32,Settings!$B$33)</x:f>
        <x:v>519.4649050284404</x:v>
      </x:c>
      <x:c r="J882" s="14" t="n">
        <x:f>IF(I882&lt;Settings!$B$30,IF(Settings!$B$30-I882&gt;=E882,H882,H882+(Settings!$B$30-I882)+Settings!$B$31),H882+(Settings!$B$33-I882))</x:f>
        <x:v>1959.4649050284404</x:v>
      </x:c>
      <x:c r="K882" s="14">
        <x:f t="shared" si="201"/>
        <x:v>1983.4849050284404</x:v>
      </x:c>
      <x:c r="L882" s="14">
        <x:f t="shared" si="202"/>
        <x:v>1983.4849050284404</x:v>
      </x:c>
      <x:c r="M882" s="14">
        <x:f t="shared" si="213"/>
        <x:v>1800.6614778207697</x:v>
      </x:c>
      <x:c r="N882" s="14">
        <x:f t="shared" si="203"/>
        <x:v>1983.4849050284404</x:v>
      </x:c>
      <x:c r="O882" s="13" t="n">
        <x:f>Arrivals!I882</x:f>
        <x:v>1.6127349319332824</x:v>
      </x:c>
      <x:c r="P882" s="14">
        <x:f t="shared" si="204"/>
        <x:v>1985.0976399603737</x:v>
      </x:c>
      <x:c r="Q882" s="14">
        <x:f t="shared" si="205"/>
        <x:v>25.632734931933328</x:v>
      </x:c>
      <x:c r="R882" s="14">
        <x:f t="shared" si="206"/>
        <x:v>0</x:v>
      </x:c>
      <x:c r="S882" s="14">
        <x:f t="shared" si="207"/>
        <x:v>0</x:v>
      </x:c>
      <x:c r="T882" s="14">
        <x:f t="shared" si="208"/>
        <x:v>0</x:v>
      </x:c>
      <x:c r="U882" s="14">
        <x:f t="shared" si="209"/>
        <x:v>0</x:v>
      </x:c>
      <x:c r="V882" t="str">
        <x:f>IF(MOD(C882-Settings!$B$32,Settings!$B$33)&lt;Settings!$B$30,"Up","Down")</x:f>
        <x:v>Up</x:v>
      </x:c>
      <x:c r="W882" s="15" t="n">
        <x:f>IF(OR(E882&gt;Settings!$B$30,Q882&gt;Settings!$B$37),0,1)</x:f>
        <x:v>1</x:v>
      </x:c>
      <x:c r="X882" s="15" t="n">
        <x:f>IF(AND(W882=1,Q882&lt;=Settings!$B$36),1,0)</x:f>
        <x:v>1</x:v>
      </x:c>
    </x:row>
    <x:row r="883">
      <x:c r="A883">
        <x:v>8</x:v>
      </x:c>
      <x:c r="B883">
        <x:v>38</x:v>
      </x:c>
      <x:c r="C883" s="13" t="n">
        <x:f>Arrivals!F883</x:f>
        <x:v>2065.312390605207</x:v>
      </x:c>
      <x:c r="D883" s="13" t="n">
        <x:f>Arrivals!K883</x:f>
        <x:v>300</x:v>
      </x:c>
      <x:c r="E883" s="14" t="n">
        <x:f>D883*8/Settings!$B$28+Settings!$B$29</x:f>
        <x:v>24.02</x:v>
      </x:c>
      <x:c r="F883" s="14">
        <x:f t="shared" si="199"/>
        <x:v>2065.3123906052069</x:v>
      </x:c>
      <x:c r="G883" s="14">
        <x:f t="shared" si="212"/>
        <x:v>1983.4849050284404</x:v>
      </x:c>
      <x:c r="H883" s="14">
        <x:f t="shared" si="200"/>
        <x:v>2065.3123906052069</x:v>
      </x:c>
      <x:c r="I883" s="14" t="n">
        <x:f>MOD(H883-Settings!$B$32,Settings!$B$33)</x:f>
        <x:v>625.3123906052069</x:v>
      </x:c>
      <x:c r="J883" s="14" t="n">
        <x:f>IF(I883&lt;Settings!$B$30,IF(Settings!$B$30-I883&gt;=E883,H883,H883+(Settings!$B$30-I883)+Settings!$B$31),H883+(Settings!$B$33-I883))</x:f>
        <x:v>2160</x:v>
      </x:c>
      <x:c r="K883" s="14">
        <x:f t="shared" si="201"/>
        <x:v>2184.02</x:v>
      </x:c>
      <x:c r="L883" s="14">
        <x:f t="shared" si="202"/>
        <x:v>2184.02</x:v>
      </x:c>
      <x:c r="M883" s="14">
        <x:f t="shared" si="213"/>
        <x:v>1985.0976399603737</x:v>
      </x:c>
      <x:c r="N883" s="14">
        <x:f t="shared" si="203"/>
        <x:v>2184.02</x:v>
      </x:c>
      <x:c r="O883" s="13" t="n">
        <x:f>Arrivals!I883</x:f>
        <x:v>5.420811347836902</x:v>
      </x:c>
      <x:c r="P883" s="14">
        <x:f t="shared" si="204"/>
        <x:v>2189.4408113478371</x:v>
      </x:c>
      <x:c r="Q883" s="14">
        <x:f t="shared" si="205"/>
        <x:v>124.12842074263017</x:v>
      </x:c>
      <x:c r="R883" s="14">
        <x:f t="shared" si="206"/>
        <x:v>0</x:v>
      </x:c>
      <x:c r="S883" s="14">
        <x:f t="shared" si="207"/>
        <x:v>94.687609394793071</x:v>
      </x:c>
      <x:c r="T883" s="14">
        <x:f t="shared" si="208"/>
        <x:v>0</x:v>
      </x:c>
      <x:c r="U883" s="14">
        <x:f t="shared" si="209"/>
        <x:v>94.687609394793071</x:v>
      </x:c>
      <x:c r="V883" t="str">
        <x:f>IF(MOD(C883-Settings!$B$32,Settings!$B$33)&lt;Settings!$B$30,"Up","Down")</x:f>
        <x:v>Down</x:v>
      </x:c>
      <x:c r="W883" s="15" t="n">
        <x:f>IF(OR(E883&gt;Settings!$B$30,Q883&gt;Settings!$B$37),0,1)</x:f>
        <x:v>1</x:v>
      </x:c>
      <x:c r="X883" s="15" t="n">
        <x:f>IF(AND(W883=1,Q883&lt;=Settings!$B$36),1,0)</x:f>
        <x:v>0</x:v>
      </x:c>
    </x:row>
    <x:row r="884">
      <x:c r="A884">
        <x:v>8</x:v>
      </x:c>
      <x:c r="B884">
        <x:v>39</x:v>
      </x:c>
      <x:c r="C884" s="13" t="n">
        <x:f>Arrivals!F884</x:f>
        <x:v>2090.643861218425</x:v>
      </x:c>
      <x:c r="D884" s="13" t="n">
        <x:f>Arrivals!K884</x:f>
        <x:v>300</x:v>
      </x:c>
      <x:c r="E884" s="14" t="n">
        <x:f>D884*8/Settings!$B$28+Settings!$B$29</x:f>
        <x:v>24.02</x:v>
      </x:c>
      <x:c r="F884" s="14">
        <x:f t="shared" si="199"/>
        <x:v>2090.6438612184252</x:v>
      </x:c>
      <x:c r="G884" s="14">
        <x:f t="shared" si="212"/>
        <x:v>2184.02</x:v>
      </x:c>
      <x:c r="H884" s="14">
        <x:f t="shared" si="200"/>
        <x:v>2184.02</x:v>
      </x:c>
      <x:c r="I884" s="14" t="n">
        <x:f>MOD(H884-Settings!$B$32,Settings!$B$33)</x:f>
        <x:v>24.019999999999982</x:v>
      </x:c>
      <x:c r="J884" s="14" t="n">
        <x:f>IF(I884&lt;Settings!$B$30,IF(Settings!$B$30-I884&gt;=E884,H884,H884+(Settings!$B$30-I884)+Settings!$B$31),H884+(Settings!$B$33-I884))</x:f>
        <x:v>2184.02</x:v>
      </x:c>
      <x:c r="K884" s="14">
        <x:f t="shared" si="201"/>
        <x:v>2208.04</x:v>
      </x:c>
      <x:c r="L884" s="14">
        <x:f t="shared" si="202"/>
        <x:v>2208.04</x:v>
      </x:c>
      <x:c r="M884" s="14">
        <x:f t="shared" si="213"/>
        <x:v>2189.4408113478371</x:v>
      </x:c>
      <x:c r="N884" s="14">
        <x:f t="shared" si="203"/>
        <x:v>2208.04</x:v>
      </x:c>
      <x:c r="O884" s="13" t="n">
        <x:f>Arrivals!I884</x:f>
        <x:v>3.275713660806504</x:v>
      </x:c>
      <x:c r="P884" s="14">
        <x:f t="shared" si="204"/>
        <x:v>2211.3157136608065</x:v>
      </x:c>
      <x:c r="Q884" s="14">
        <x:f t="shared" si="205"/>
        <x:v>120.67185244238135</x:v>
      </x:c>
      <x:c r="R884" s="14">
        <x:f t="shared" si="206"/>
        <x:v>93.376138781574809</x:v>
      </x:c>
      <x:c r="S884" s="14">
        <x:f t="shared" si="207"/>
        <x:v>0</x:v>
      </x:c>
      <x:c r="T884" s="14">
        <x:f t="shared" si="208"/>
        <x:v>0</x:v>
      </x:c>
      <x:c r="U884" s="14">
        <x:f t="shared" si="209"/>
        <x:v>93.376138781574809</x:v>
      </x:c>
      <x:c r="V884" t="str">
        <x:f>IF(MOD(C884-Settings!$B$32,Settings!$B$33)&lt;Settings!$B$30,"Up","Down")</x:f>
        <x:v>Down</x:v>
      </x:c>
      <x:c r="W884" s="15" t="n">
        <x:f>IF(OR(E884&gt;Settings!$B$30,Q884&gt;Settings!$B$37),0,1)</x:f>
        <x:v>1</x:v>
      </x:c>
      <x:c r="X884" s="15" t="n">
        <x:f>IF(AND(W884=1,Q884&lt;=Settings!$B$36),1,0)</x:f>
        <x:v>0</x:v>
      </x:c>
    </x:row>
    <x:row r="885">
      <x:c r="A885">
        <x:v>8</x:v>
      </x:c>
      <x:c r="B885">
        <x:v>40</x:v>
      </x:c>
      <x:c r="C885" s="13" t="n">
        <x:f>Arrivals!F885</x:f>
        <x:v>2102.899053909228</x:v>
      </x:c>
      <x:c r="D885" s="13" t="n">
        <x:f>Arrivals!K885</x:f>
        <x:v>300</x:v>
      </x:c>
      <x:c r="E885" s="14" t="n">
        <x:f>D885*8/Settings!$B$28+Settings!$B$29</x:f>
        <x:v>24.02</x:v>
      </x:c>
      <x:c r="F885" s="14">
        <x:f t="shared" si="199"/>
        <x:v>2102.8990539092279</x:v>
      </x:c>
      <x:c r="G885" s="14">
        <x:f t="shared" si="212"/>
        <x:v>2208.04</x:v>
      </x:c>
      <x:c r="H885" s="14">
        <x:f t="shared" si="200"/>
        <x:v>2208.04</x:v>
      </x:c>
      <x:c r="I885" s="14" t="n">
        <x:f>MOD(H885-Settings!$B$32,Settings!$B$33)</x:f>
        <x:v>48.039999999999964</x:v>
      </x:c>
      <x:c r="J885" s="14" t="n">
        <x:f>IF(I885&lt;Settings!$B$30,IF(Settings!$B$30-I885&gt;=E885,H885,H885+(Settings!$B$30-I885)+Settings!$B$31),H885+(Settings!$B$33-I885))</x:f>
        <x:v>2208.04</x:v>
      </x:c>
      <x:c r="K885" s="14">
        <x:f t="shared" si="201"/>
        <x:v>2232.06</x:v>
      </x:c>
      <x:c r="L885" s="14">
        <x:f t="shared" si="202"/>
        <x:v>2232.06</x:v>
      </x:c>
      <x:c r="M885" s="14">
        <x:f t="shared" si="213"/>
        <x:v>2211.3157136608065</x:v>
      </x:c>
      <x:c r="N885" s="14">
        <x:f t="shared" si="203"/>
        <x:v>2232.06</x:v>
      </x:c>
      <x:c r="O885" s="13" t="n">
        <x:f>Arrivals!I885</x:f>
        <x:v>5.218145423435274</x:v>
      </x:c>
      <x:c r="P885" s="14">
        <x:f t="shared" si="204"/>
        <x:v>2237.278145423435</x:v>
      </x:c>
      <x:c r="Q885" s="14">
        <x:f t="shared" si="205"/>
        <x:v>134.37909151420718</x:v>
      </x:c>
      <x:c r="R885" s="14">
        <x:f t="shared" si="206"/>
        <x:v>105.1409460907721</x:v>
      </x:c>
      <x:c r="S885" s="14">
        <x:f t="shared" si="207"/>
        <x:v>0</x:v>
      </x:c>
      <x:c r="T885" s="14">
        <x:f t="shared" si="208"/>
        <x:v>0</x:v>
      </x:c>
      <x:c r="U885" s="14">
        <x:f t="shared" si="209"/>
        <x:v>105.1409460907721</x:v>
      </x:c>
      <x:c r="V885" t="str">
        <x:f>IF(MOD(C885-Settings!$B$32,Settings!$B$33)&lt;Settings!$B$30,"Up","Down")</x:f>
        <x:v>Down</x:v>
      </x:c>
      <x:c r="W885" s="15" t="n">
        <x:f>IF(OR(E885&gt;Settings!$B$30,Q885&gt;Settings!$B$37),0,1)</x:f>
        <x:v>1</x:v>
      </x:c>
      <x:c r="X885" s="15" t="n">
        <x:f>IF(AND(W885=1,Q885&lt;=Settings!$B$36),1,0)</x:f>
        <x:v>0</x:v>
      </x:c>
    </x:row>
    <x:row r="886">
      <x:c r="A886">
        <x:v>8</x:v>
      </x:c>
      <x:c r="B886">
        <x:v>41</x:v>
      </x:c>
      <x:c r="C886" s="13" t="n">
        <x:f>Arrivals!F886</x:f>
        <x:v>2408.596763982991</x:v>
      </x:c>
      <x:c r="D886" s="13" t="n">
        <x:f>Arrivals!K886</x:f>
        <x:v>300</x:v>
      </x:c>
      <x:c r="E886" s="14" t="n">
        <x:f>D886*8/Settings!$B$28+Settings!$B$29</x:f>
        <x:v>24.02</x:v>
      </x:c>
      <x:c r="F886" s="14">
        <x:f t="shared" si="199"/>
        <x:v>2408.596763982991</x:v>
      </x:c>
      <x:c r="G886" s="14">
        <x:f t="shared" si="212"/>
        <x:v>2232.06</x:v>
      </x:c>
      <x:c r="H886" s="14">
        <x:f t="shared" si="200"/>
        <x:v>2408.596763982991</x:v>
      </x:c>
      <x:c r="I886" s="14" t="n">
        <x:f>MOD(H886-Settings!$B$32,Settings!$B$33)</x:f>
        <x:v>248.59676398299098</x:v>
      </x:c>
      <x:c r="J886" s="14" t="n">
        <x:f>IF(I886&lt;Settings!$B$30,IF(Settings!$B$30-I886&gt;=E886,H886,H886+(Settings!$B$30-I886)+Settings!$B$31),H886+(Settings!$B$33-I886))</x:f>
        <x:v>2408.596763982991</x:v>
      </x:c>
      <x:c r="K886" s="14">
        <x:f t="shared" si="201"/>
        <x:v>2432.616763982991</x:v>
      </x:c>
      <x:c r="L886" s="14">
        <x:f t="shared" si="202"/>
        <x:v>2432.616763982991</x:v>
      </x:c>
      <x:c r="M886" s="14">
        <x:f t="shared" si="213"/>
        <x:v>2237.278145423435</x:v>
      </x:c>
      <x:c r="N886" s="14">
        <x:f t="shared" si="203"/>
        <x:v>2432.616763982991</x:v>
      </x:c>
      <x:c r="O886" s="13" t="n">
        <x:f>Arrivals!I886</x:f>
        <x:v>1.3677674509560391</x:v>
      </x:c>
      <x:c r="P886" s="14">
        <x:f t="shared" si="204"/>
        <x:v>2433.9845314339468</x:v>
      </x:c>
      <x:c r="Q886" s="14">
        <x:f t="shared" si="205"/>
        <x:v>25.387767450955835</x:v>
      </x:c>
      <x:c r="R886" s="14">
        <x:f t="shared" si="206"/>
        <x:v>0</x:v>
      </x:c>
      <x:c r="S886" s="14">
        <x:f t="shared" si="207"/>
        <x:v>0</x:v>
      </x:c>
      <x:c r="T886" s="14">
        <x:f t="shared" si="208"/>
        <x:v>0</x:v>
      </x:c>
      <x:c r="U886" s="14">
        <x:f t="shared" si="209"/>
        <x:v>0</x:v>
      </x:c>
      <x:c r="V886" t="str">
        <x:f>IF(MOD(C886-Settings!$B$32,Settings!$B$33)&lt;Settings!$B$30,"Up","Down")</x:f>
        <x:v>Up</x:v>
      </x:c>
      <x:c r="W886" s="15" t="n">
        <x:f>IF(OR(E886&gt;Settings!$B$30,Q886&gt;Settings!$B$37),0,1)</x:f>
        <x:v>1</x:v>
      </x:c>
      <x:c r="X886" s="15" t="n">
        <x:f>IF(AND(W886=1,Q886&lt;=Settings!$B$36),1,0)</x:f>
        <x:v>1</x:v>
      </x:c>
    </x:row>
    <x:row r="887">
      <x:c r="A887">
        <x:v>8</x:v>
      </x:c>
      <x:c r="B887">
        <x:v>42</x:v>
      </x:c>
      <x:c r="C887" s="13" t="n">
        <x:f>Arrivals!F887</x:f>
        <x:v>2409.468687242676</x:v>
      </x:c>
      <x:c r="D887" s="13" t="n">
        <x:f>Arrivals!K887</x:f>
        <x:v>300</x:v>
      </x:c>
      <x:c r="E887" s="14" t="n">
        <x:f>D887*8/Settings!$B$28+Settings!$B$29</x:f>
        <x:v>24.02</x:v>
      </x:c>
      <x:c r="F887" s="14">
        <x:f t="shared" si="199"/>
        <x:v>2409.468687242676</x:v>
      </x:c>
      <x:c r="G887" s="14">
        <x:f t="shared" si="212"/>
        <x:v>2432.616763982991</x:v>
      </x:c>
      <x:c r="H887" s="14">
        <x:f t="shared" si="200"/>
        <x:v>2432.616763982991</x:v>
      </x:c>
      <x:c r="I887" s="14" t="n">
        <x:f>MOD(H887-Settings!$B$32,Settings!$B$33)</x:f>
        <x:v>272.61676398299096</x:v>
      </x:c>
      <x:c r="J887" s="14" t="n">
        <x:f>IF(I887&lt;Settings!$B$30,IF(Settings!$B$30-I887&gt;=E887,H887,H887+(Settings!$B$30-I887)+Settings!$B$31),H887+(Settings!$B$33-I887))</x:f>
        <x:v>2432.616763982991</x:v>
      </x:c>
      <x:c r="K887" s="14">
        <x:f t="shared" si="201"/>
        <x:v>2456.6367639829909</x:v>
      </x:c>
      <x:c r="L887" s="14">
        <x:f t="shared" si="202"/>
        <x:v>2456.6367639829909</x:v>
      </x:c>
      <x:c r="M887" s="14">
        <x:f t="shared" si="213"/>
        <x:v>2433.9845314339468</x:v>
      </x:c>
      <x:c r="N887" s="14">
        <x:f t="shared" si="203"/>
        <x:v>2456.6367639829909</x:v>
      </x:c>
      <x:c r="O887" s="13" t="n">
        <x:f>Arrivals!I887</x:f>
        <x:v>2.6435940134403544</x:v>
      </x:c>
      <x:c r="P887" s="14">
        <x:f t="shared" si="204"/>
        <x:v>2459.2803579964311</x:v>
      </x:c>
      <x:c r="Q887" s="14">
        <x:f t="shared" si="205"/>
        <x:v>49.811670753755152</x:v>
      </x:c>
      <x:c r="R887" s="14">
        <x:f t="shared" si="206"/>
        <x:v>23.148076740314991</x:v>
      </x:c>
      <x:c r="S887" s="14">
        <x:f t="shared" si="207"/>
        <x:v>0</x:v>
      </x:c>
      <x:c r="T887" s="14">
        <x:f t="shared" si="208"/>
        <x:v>0</x:v>
      </x:c>
      <x:c r="U887" s="14">
        <x:f t="shared" si="209"/>
        <x:v>23.148076740314991</x:v>
      </x:c>
      <x:c r="V887" t="str">
        <x:f>IF(MOD(C887-Settings!$B$32,Settings!$B$33)&lt;Settings!$B$30,"Up","Down")</x:f>
        <x:v>Up</x:v>
      </x:c>
      <x:c r="W887" s="15" t="n">
        <x:f>IF(OR(E887&gt;Settings!$B$30,Q887&gt;Settings!$B$37),0,1)</x:f>
        <x:v>1</x:v>
      </x:c>
      <x:c r="X887" s="15" t="n">
        <x:f>IF(AND(W887=1,Q887&lt;=Settings!$B$36),1,0)</x:f>
        <x:v>1</x:v>
      </x:c>
    </x:row>
    <x:row r="888">
      <x:c r="A888">
        <x:v>8</x:v>
      </x:c>
      <x:c r="B888">
        <x:v>43</x:v>
      </x:c>
      <x:c r="C888" s="13" t="n">
        <x:f>Arrivals!F888</x:f>
        <x:v>2448.032612743735</x:v>
      </x:c>
      <x:c r="D888" s="13" t="n">
        <x:f>Arrivals!K888</x:f>
        <x:v>300</x:v>
      </x:c>
      <x:c r="E888" s="14" t="n">
        <x:f>D888*8/Settings!$B$28+Settings!$B$29</x:f>
        <x:v>24.02</x:v>
      </x:c>
      <x:c r="F888" s="14">
        <x:f t="shared" si="199"/>
        <x:v>2448.0326127437352</x:v>
      </x:c>
      <x:c r="G888" s="14">
        <x:f t="shared" si="212"/>
        <x:v>2456.6367639829909</x:v>
      </x:c>
      <x:c r="H888" s="14">
        <x:f t="shared" si="200"/>
        <x:v>2456.6367639829909</x:v>
      </x:c>
      <x:c r="I888" s="14" t="n">
        <x:f>MOD(H888-Settings!$B$32,Settings!$B$33)</x:f>
        <x:v>296.63676398299094</x:v>
      </x:c>
      <x:c r="J888" s="14" t="n">
        <x:f>IF(I888&lt;Settings!$B$30,IF(Settings!$B$30-I888&gt;=E888,H888,H888+(Settings!$B$30-I888)+Settings!$B$31),H888+(Settings!$B$33-I888))</x:f>
        <x:v>2456.636763982991</x:v>
      </x:c>
      <x:c r="K888" s="14">
        <x:f t="shared" si="201"/>
        <x:v>2480.6567639829909</x:v>
      </x:c>
      <x:c r="L888" s="14">
        <x:f t="shared" si="202"/>
        <x:v>2480.6567639829909</x:v>
      </x:c>
      <x:c r="M888" s="14">
        <x:f t="shared" si="213"/>
        <x:v>2459.2803579964311</x:v>
      </x:c>
      <x:c r="N888" s="14">
        <x:f t="shared" si="203"/>
        <x:v>2480.6567639829909</x:v>
      </x:c>
      <x:c r="O888" s="13" t="n">
        <x:f>Arrivals!I888</x:f>
        <x:v>0.3385873132715856</x:v>
      </x:c>
      <x:c r="P888" s="14">
        <x:f t="shared" si="204"/>
        <x:v>2480.9953512962625</x:v>
      </x:c>
      <x:c r="Q888" s="14">
        <x:f t="shared" si="205"/>
        <x:v>32.962738552527298</x:v>
      </x:c>
      <x:c r="R888" s="14">
        <x:f t="shared" si="206"/>
        <x:v>8.6041512392557706</x:v>
      </x:c>
      <x:c r="S888" s="14">
        <x:f t="shared" si="207"/>
        <x:v>0</x:v>
      </x:c>
      <x:c r="T888" s="14">
        <x:f t="shared" si="208"/>
        <x:v>0</x:v>
      </x:c>
      <x:c r="U888" s="14">
        <x:f t="shared" si="209"/>
        <x:v>8.6041512392557706</x:v>
      </x:c>
      <x:c r="V888" t="str">
        <x:f>IF(MOD(C888-Settings!$B$32,Settings!$B$33)&lt;Settings!$B$30,"Up","Down")</x:f>
        <x:v>Up</x:v>
      </x:c>
      <x:c r="W888" s="15" t="n">
        <x:f>IF(OR(E888&gt;Settings!$B$30,Q888&gt;Settings!$B$37),0,1)</x:f>
        <x:v>1</x:v>
      </x:c>
      <x:c r="X888" s="15" t="n">
        <x:f>IF(AND(W888=1,Q888&lt;=Settings!$B$36),1,0)</x:f>
        <x:v>1</x:v>
      </x:c>
    </x:row>
    <x:row r="889">
      <x:c r="A889">
        <x:v>8</x:v>
      </x:c>
      <x:c r="B889">
        <x:v>44</x:v>
      </x:c>
      <x:c r="C889" s="13" t="n">
        <x:f>Arrivals!F889</x:f>
        <x:v>2670.6688415764356</x:v>
      </x:c>
      <x:c r="D889" s="13" t="n">
        <x:f>Arrivals!K889</x:f>
        <x:v>300</x:v>
      </x:c>
      <x:c r="E889" s="14" t="n">
        <x:f>D889*8/Settings!$B$28+Settings!$B$29</x:f>
        <x:v>24.02</x:v>
      </x:c>
      <x:c r="F889" s="14">
        <x:f t="shared" si="199"/>
        <x:v>2670.6688415764356</x:v>
      </x:c>
      <x:c r="G889" s="14">
        <x:f t="shared" si="212"/>
        <x:v>2480.6567639829909</x:v>
      </x:c>
      <x:c r="H889" s="14">
        <x:f t="shared" si="200"/>
        <x:v>2670.6688415764356</x:v>
      </x:c>
      <x:c r="I889" s="14" t="n">
        <x:f>MOD(H889-Settings!$B$32,Settings!$B$33)</x:f>
        <x:v>510.6688415764356</x:v>
      </x:c>
      <x:c r="J889" s="14" t="n">
        <x:f>IF(I889&lt;Settings!$B$30,IF(Settings!$B$30-I889&gt;=E889,H889,H889+(Settings!$B$30-I889)+Settings!$B$31),H889+(Settings!$B$33-I889))</x:f>
        <x:v>2670.6688415764356</x:v>
      </x:c>
      <x:c r="K889" s="14">
        <x:f t="shared" si="201"/>
        <x:v>2694.6888415764356</x:v>
      </x:c>
      <x:c r="L889" s="14">
        <x:f t="shared" si="202"/>
        <x:v>2694.6888415764356</x:v>
      </x:c>
      <x:c r="M889" s="14">
        <x:f t="shared" si="213"/>
        <x:v>2480.9953512962625</x:v>
      </x:c>
      <x:c r="N889" s="14">
        <x:f t="shared" si="203"/>
        <x:v>2694.6888415764356</x:v>
      </x:c>
      <x:c r="O889" s="13" t="n">
        <x:f>Arrivals!I889</x:f>
        <x:v>0.47066802143146474</x:v>
      </x:c>
      <x:c r="P889" s="14">
        <x:f t="shared" si="204"/>
        <x:v>2695.1595095978669</x:v>
      </x:c>
      <x:c r="Q889" s="14">
        <x:f t="shared" si="205"/>
        <x:v>24.490668021431247</x:v>
      </x:c>
      <x:c r="R889" s="14">
        <x:f t="shared" si="206"/>
        <x:v>0</x:v>
      </x:c>
      <x:c r="S889" s="14">
        <x:f t="shared" si="207"/>
        <x:v>0</x:v>
      </x:c>
      <x:c r="T889" s="14">
        <x:f t="shared" si="208"/>
        <x:v>0</x:v>
      </x:c>
      <x:c r="U889" s="14">
        <x:f t="shared" si="209"/>
        <x:v>0</x:v>
      </x:c>
      <x:c r="V889" t="str">
        <x:f>IF(MOD(C889-Settings!$B$32,Settings!$B$33)&lt;Settings!$B$30,"Up","Down")</x:f>
        <x:v>Up</x:v>
      </x:c>
      <x:c r="W889" s="15" t="n">
        <x:f>IF(OR(E889&gt;Settings!$B$30,Q889&gt;Settings!$B$37),0,1)</x:f>
        <x:v>1</x:v>
      </x:c>
      <x:c r="X889" s="15" t="n">
        <x:f>IF(AND(W889=1,Q889&lt;=Settings!$B$36),1,0)</x:f>
        <x:v>1</x:v>
      </x:c>
    </x:row>
    <x:row r="890">
      <x:c r="A890">
        <x:v>8</x:v>
      </x:c>
      <x:c r="B890">
        <x:v>45</x:v>
      </x:c>
      <x:c r="C890" s="13" t="n">
        <x:f>Arrivals!F890</x:f>
        <x:v>2786.3634574863604</x:v>
      </x:c>
      <x:c r="D890" s="13" t="n">
        <x:f>Arrivals!K890</x:f>
        <x:v>300</x:v>
      </x:c>
      <x:c r="E890" s="14" t="n">
        <x:f>D890*8/Settings!$B$28+Settings!$B$29</x:f>
        <x:v>24.02</x:v>
      </x:c>
      <x:c r="F890" s="14">
        <x:f t="shared" si="199"/>
        <x:v>2786.3634574863604</x:v>
      </x:c>
      <x:c r="G890" s="14">
        <x:f t="shared" si="212"/>
        <x:v>2694.6888415764356</x:v>
      </x:c>
      <x:c r="H890" s="14">
        <x:f t="shared" si="200"/>
        <x:v>2786.3634574863604</x:v>
      </x:c>
      <x:c r="I890" s="14" t="n">
        <x:f>MOD(H890-Settings!$B$32,Settings!$B$33)</x:f>
        <x:v>626.3634574863604</x:v>
      </x:c>
      <x:c r="J890" s="14" t="n">
        <x:f>IF(I890&lt;Settings!$B$30,IF(Settings!$B$30-I890&gt;=E890,H890,H890+(Settings!$B$30-I890)+Settings!$B$31),H890+(Settings!$B$33-I890))</x:f>
        <x:v>2880</x:v>
      </x:c>
      <x:c r="K890" s="14">
        <x:f t="shared" si="201"/>
        <x:v>2904.02</x:v>
      </x:c>
      <x:c r="L890" s="14">
        <x:f t="shared" si="202"/>
        <x:v>2904.02</x:v>
      </x:c>
      <x:c r="M890" s="14">
        <x:f t="shared" si="213"/>
        <x:v>2695.1595095978669</x:v>
      </x:c>
      <x:c r="N890" s="14">
        <x:f t="shared" si="203"/>
        <x:v>2904.02</x:v>
      </x:c>
      <x:c r="O890" s="13" t="n">
        <x:f>Arrivals!I890</x:f>
        <x:v>4.963969037978275</x:v>
      </x:c>
      <x:c r="P890" s="14">
        <x:f t="shared" si="204"/>
        <x:v>2908.9839690379781</x:v>
      </x:c>
      <x:c r="Q890" s="14">
        <x:f t="shared" si="205"/>
        <x:v>122.62051155161771</x:v>
      </x:c>
      <x:c r="R890" s="14">
        <x:f t="shared" si="206"/>
        <x:v>0</x:v>
      </x:c>
      <x:c r="S890" s="14">
        <x:f t="shared" si="207"/>
        <x:v>93.636542513639597</x:v>
      </x:c>
      <x:c r="T890" s="14">
        <x:f t="shared" si="208"/>
        <x:v>0</x:v>
      </x:c>
      <x:c r="U890" s="14">
        <x:f t="shared" si="209"/>
        <x:v>93.636542513639597</x:v>
      </x:c>
      <x:c r="V890" t="str">
        <x:f>IF(MOD(C890-Settings!$B$32,Settings!$B$33)&lt;Settings!$B$30,"Up","Down")</x:f>
        <x:v>Down</x:v>
      </x:c>
      <x:c r="W890" s="15" t="n">
        <x:f>IF(OR(E890&gt;Settings!$B$30,Q890&gt;Settings!$B$37),0,1)</x:f>
        <x:v>1</x:v>
      </x:c>
      <x:c r="X890" s="15" t="n">
        <x:f>IF(AND(W890=1,Q890&lt;=Settings!$B$36),1,0)</x:f>
        <x:v>0</x:v>
      </x:c>
    </x:row>
    <x:row r="891">
      <x:c r="A891">
        <x:v>8</x:v>
      </x:c>
      <x:c r="B891">
        <x:v>46</x:v>
      </x:c>
      <x:c r="C891" s="13" t="n">
        <x:f>Arrivals!F891</x:f>
        <x:v>2800.1819626697647</x:v>
      </x:c>
      <x:c r="D891" s="13" t="n">
        <x:f>Arrivals!K891</x:f>
        <x:v>300</x:v>
      </x:c>
      <x:c r="E891" s="14" t="n">
        <x:f>D891*8/Settings!$B$28+Settings!$B$29</x:f>
        <x:v>24.02</x:v>
      </x:c>
      <x:c r="F891" s="14">
        <x:f t="shared" si="199"/>
        <x:v>2800.1819626697647</x:v>
      </x:c>
      <x:c r="G891" s="14">
        <x:f t="shared" si="212"/>
        <x:v>2904.02</x:v>
      </x:c>
      <x:c r="H891" s="14">
        <x:f t="shared" si="200"/>
        <x:v>2904.02</x:v>
      </x:c>
      <x:c r="I891" s="14" t="n">
        <x:f>MOD(H891-Settings!$B$32,Settings!$B$33)</x:f>
        <x:v>24.019999999999982</x:v>
      </x:c>
      <x:c r="J891" s="14" t="n">
        <x:f>IF(I891&lt;Settings!$B$30,IF(Settings!$B$30-I891&gt;=E891,H891,H891+(Settings!$B$30-I891)+Settings!$B$31),H891+(Settings!$B$33-I891))</x:f>
        <x:v>2904.02</x:v>
      </x:c>
      <x:c r="K891" s="14">
        <x:f t="shared" si="201"/>
        <x:v>2928.04</x:v>
      </x:c>
      <x:c r="L891" s="14">
        <x:f t="shared" si="202"/>
        <x:v>2928.04</x:v>
      </x:c>
      <x:c r="M891" s="14">
        <x:f t="shared" si="213"/>
        <x:v>2908.9839690379781</x:v>
      </x:c>
      <x:c r="N891" s="14">
        <x:f t="shared" si="203"/>
        <x:v>2928.04</x:v>
      </x:c>
      <x:c r="O891" s="13" t="n">
        <x:f>Arrivals!I891</x:f>
        <x:v>0.6176837297888756</x:v>
      </x:c>
      <x:c r="P891" s="14">
        <x:f t="shared" si="204"/>
        <x:v>2928.6576837297889</x:v>
      </x:c>
      <x:c r="Q891" s="14">
        <x:f t="shared" si="205"/>
        <x:v>128.47572106002417</x:v>
      </x:c>
      <x:c r="R891" s="14">
        <x:f t="shared" si="206"/>
        <x:v>103.83803733023524</x:v>
      </x:c>
      <x:c r="S891" s="14">
        <x:f t="shared" si="207"/>
        <x:v>0</x:v>
      </x:c>
      <x:c r="T891" s="14">
        <x:f t="shared" si="208"/>
        <x:v>0</x:v>
      </x:c>
      <x:c r="U891" s="14">
        <x:f t="shared" si="209"/>
        <x:v>103.83803733023524</x:v>
      </x:c>
      <x:c r="V891" t="str">
        <x:f>IF(MOD(C891-Settings!$B$32,Settings!$B$33)&lt;Settings!$B$30,"Up","Down")</x:f>
        <x:v>Down</x:v>
      </x:c>
      <x:c r="W891" s="15" t="n">
        <x:f>IF(OR(E891&gt;Settings!$B$30,Q891&gt;Settings!$B$37),0,1)</x:f>
        <x:v>1</x:v>
      </x:c>
      <x:c r="X891" s="15" t="n">
        <x:f>IF(AND(W891=1,Q891&lt;=Settings!$B$36),1,0)</x:f>
        <x:v>0</x:v>
      </x:c>
    </x:row>
    <x:row r="892">
      <x:c r="A892">
        <x:v>8</x:v>
      </x:c>
      <x:c r="B892">
        <x:v>47</x:v>
      </x:c>
      <x:c r="C892" s="13" t="n">
        <x:f>Arrivals!F892</x:f>
        <x:v>2830.0032658251375</x:v>
      </x:c>
      <x:c r="D892" s="13" t="n">
        <x:f>Arrivals!K892</x:f>
        <x:v>300</x:v>
      </x:c>
      <x:c r="E892" s="14" t="n">
        <x:f>D892*8/Settings!$B$28+Settings!$B$29</x:f>
        <x:v>24.02</x:v>
      </x:c>
      <x:c r="F892" s="14">
        <x:f t="shared" si="199"/>
        <x:v>2830.0032658251375</x:v>
      </x:c>
      <x:c r="G892" s="14">
        <x:f t="shared" si="212"/>
        <x:v>2928.04</x:v>
      </x:c>
      <x:c r="H892" s="14">
        <x:f t="shared" si="200"/>
        <x:v>2928.04</x:v>
      </x:c>
      <x:c r="I892" s="14" t="n">
        <x:f>MOD(H892-Settings!$B$32,Settings!$B$33)</x:f>
        <x:v>48.039999999999964</x:v>
      </x:c>
      <x:c r="J892" s="14" t="n">
        <x:f>IF(I892&lt;Settings!$B$30,IF(Settings!$B$30-I892&gt;=E892,H892,H892+(Settings!$B$30-I892)+Settings!$B$31),H892+(Settings!$B$33-I892))</x:f>
        <x:v>2928.04</x:v>
      </x:c>
      <x:c r="K892" s="14">
        <x:f t="shared" si="201"/>
        <x:v>2952.06</x:v>
      </x:c>
      <x:c r="L892" s="14">
        <x:f t="shared" si="202"/>
        <x:v>2952.06</x:v>
      </x:c>
      <x:c r="M892" s="14">
        <x:f t="shared" si="213"/>
        <x:v>2928.6576837297889</x:v>
      </x:c>
      <x:c r="N892" s="14">
        <x:f t="shared" si="203"/>
        <x:v>2952.06</x:v>
      </x:c>
      <x:c r="O892" s="13" t="n">
        <x:f>Arrivals!I892</x:f>
        <x:v>8.929744687939538</x:v>
      </x:c>
      <x:c r="P892" s="14">
        <x:f t="shared" si="204"/>
        <x:v>2960.9897446879395</x:v>
      </x:c>
      <x:c r="Q892" s="14">
        <x:f t="shared" si="205"/>
        <x:v>130.98647886280196</x:v>
      </x:c>
      <x:c r="R892" s="14">
        <x:f t="shared" si="206"/>
        <x:v>98.036734174862431</x:v>
      </x:c>
      <x:c r="S892" s="14">
        <x:f t="shared" si="207"/>
        <x:v>0</x:v>
      </x:c>
      <x:c r="T892" s="14">
        <x:f t="shared" si="208"/>
        <x:v>0</x:v>
      </x:c>
      <x:c r="U892" s="14">
        <x:f t="shared" si="209"/>
        <x:v>98.036734174862431</x:v>
      </x:c>
      <x:c r="V892" t="str">
        <x:f>IF(MOD(C892-Settings!$B$32,Settings!$B$33)&lt;Settings!$B$30,"Up","Down")</x:f>
        <x:v>Down</x:v>
      </x:c>
      <x:c r="W892" s="15" t="n">
        <x:f>IF(OR(E892&gt;Settings!$B$30,Q892&gt;Settings!$B$37),0,1)</x:f>
        <x:v>1</x:v>
      </x:c>
      <x:c r="X892" s="15" t="n">
        <x:f>IF(AND(W892=1,Q892&lt;=Settings!$B$36),1,0)</x:f>
        <x:v>0</x:v>
      </x:c>
    </x:row>
    <x:row r="893">
      <x:c r="A893">
        <x:v>8</x:v>
      </x:c>
      <x:c r="B893">
        <x:v>48</x:v>
      </x:c>
      <x:c r="C893" s="13" t="n">
        <x:f>Arrivals!F893</x:f>
        <x:v>2890.2236183131477</x:v>
      </x:c>
      <x:c r="D893" s="13" t="n">
        <x:f>Arrivals!K893</x:f>
        <x:v>300</x:v>
      </x:c>
      <x:c r="E893" s="14" t="n">
        <x:f>D893*8/Settings!$B$28+Settings!$B$29</x:f>
        <x:v>24.02</x:v>
      </x:c>
      <x:c r="F893" s="14">
        <x:f t="shared" si="199"/>
        <x:v>2890.2236183131477</x:v>
      </x:c>
      <x:c r="G893" s="14">
        <x:f t="shared" si="212"/>
        <x:v>2952.06</x:v>
      </x:c>
      <x:c r="H893" s="14">
        <x:f t="shared" si="200"/>
        <x:v>2952.06</x:v>
      </x:c>
      <x:c r="I893" s="14" t="n">
        <x:f>MOD(H893-Settings!$B$32,Settings!$B$33)</x:f>
        <x:v>72.05999999999995</x:v>
      </x:c>
      <x:c r="J893" s="14" t="n">
        <x:f>IF(I893&lt;Settings!$B$30,IF(Settings!$B$30-I893&gt;=E893,H893,H893+(Settings!$B$30-I893)+Settings!$B$31),H893+(Settings!$B$33-I893))</x:f>
        <x:v>2952.06</x:v>
      </x:c>
      <x:c r="K893" s="14">
        <x:f t="shared" si="201"/>
        <x:v>2976.08</x:v>
      </x:c>
      <x:c r="L893" s="14">
        <x:f t="shared" si="202"/>
        <x:v>2976.08</x:v>
      </x:c>
      <x:c r="M893" s="14">
        <x:f t="shared" si="213"/>
        <x:v>2960.9897446879395</x:v>
      </x:c>
      <x:c r="N893" s="14">
        <x:f t="shared" si="203"/>
        <x:v>2976.08</x:v>
      </x:c>
      <x:c r="O893" s="13" t="n">
        <x:f>Arrivals!I893</x:f>
        <x:v>0.7310788805086194</x:v>
      </x:c>
      <x:c r="P893" s="14">
        <x:f t="shared" si="204"/>
        <x:v>2976.8110788805084</x:v>
      </x:c>
      <x:c r="Q893" s="14">
        <x:f t="shared" si="205"/>
        <x:v>86.587460567360722</x:v>
      </x:c>
      <x:c r="R893" s="14">
        <x:f t="shared" si="206"/>
        <x:v>61.836381686852292</x:v>
      </x:c>
      <x:c r="S893" s="14">
        <x:f t="shared" si="207"/>
        <x:v>0</x:v>
      </x:c>
      <x:c r="T893" s="14">
        <x:f t="shared" si="208"/>
        <x:v>0</x:v>
      </x:c>
      <x:c r="U893" s="14">
        <x:f t="shared" si="209"/>
        <x:v>61.836381686852292</x:v>
      </x:c>
      <x:c r="V893" t="str">
        <x:f>IF(MOD(C893-Settings!$B$32,Settings!$B$33)&lt;Settings!$B$30,"Up","Down")</x:f>
        <x:v>Up</x:v>
      </x:c>
      <x:c r="W893" s="15" t="n">
        <x:f>IF(OR(E893&gt;Settings!$B$30,Q893&gt;Settings!$B$37),0,1)</x:f>
        <x:v>1</x:v>
      </x:c>
      <x:c r="X893" s="15" t="n">
        <x:f>IF(AND(W893=1,Q893&lt;=Settings!$B$36),1,0)</x:f>
        <x:v>1</x:v>
      </x:c>
    </x:row>
    <x:row r="894">
      <x:c r="A894">
        <x:v>8</x:v>
      </x:c>
      <x:c r="B894">
        <x:v>49</x:v>
      </x:c>
      <x:c r="C894" s="13" t="n">
        <x:f>Arrivals!F894</x:f>
        <x:v>2965.6926598987666</x:v>
      </x:c>
      <x:c r="D894" s="13" t="n">
        <x:f>Arrivals!K894</x:f>
        <x:v>300</x:v>
      </x:c>
      <x:c r="E894" s="14" t="n">
        <x:f>D894*8/Settings!$B$28+Settings!$B$29</x:f>
        <x:v>24.02</x:v>
      </x:c>
      <x:c r="F894" s="14">
        <x:f t="shared" si="199"/>
        <x:v>2965.6926598987666</x:v>
      </x:c>
      <x:c r="G894" s="14">
        <x:f t="shared" si="212"/>
        <x:v>2976.08</x:v>
      </x:c>
      <x:c r="H894" s="14">
        <x:f t="shared" si="200"/>
        <x:v>2976.08</x:v>
      </x:c>
      <x:c r="I894" s="14" t="n">
        <x:f>MOD(H894-Settings!$B$32,Settings!$B$33)</x:f>
        <x:v>96.07999999999993</x:v>
      </x:c>
      <x:c r="J894" s="14" t="n">
        <x:f>IF(I894&lt;Settings!$B$30,IF(Settings!$B$30-I894&gt;=E894,H894,H894+(Settings!$B$30-I894)+Settings!$B$31),H894+(Settings!$B$33-I894))</x:f>
        <x:v>2976.08</x:v>
      </x:c>
      <x:c r="K894" s="14">
        <x:f t="shared" si="201"/>
        <x:v>3000.1</x:v>
      </x:c>
      <x:c r="L894" s="14">
        <x:f t="shared" si="202"/>
        <x:v>3000.1</x:v>
      </x:c>
      <x:c r="M894" s="14">
        <x:f t="shared" si="213"/>
        <x:v>2976.8110788805084</x:v>
      </x:c>
      <x:c r="N894" s="14">
        <x:f t="shared" si="203"/>
        <x:v>3000.1</x:v>
      </x:c>
      <x:c r="O894" s="13" t="n">
        <x:f>Arrivals!I894</x:f>
        <x:v>2.33474162887176</x:v>
      </x:c>
      <x:c r="P894" s="14">
        <x:f t="shared" si="204"/>
        <x:v>3002.4347416288715</x:v>
      </x:c>
      <x:c r="Q894" s="14">
        <x:f t="shared" si="205"/>
        <x:v>36.742081730104928</x:v>
      </x:c>
      <x:c r="R894" s="14">
        <x:f t="shared" si="206"/>
        <x:v>10.387340101233349</x:v>
      </x:c>
      <x:c r="S894" s="14">
        <x:f t="shared" si="207"/>
        <x:v>0</x:v>
      </x:c>
      <x:c r="T894" s="14">
        <x:f t="shared" si="208"/>
        <x:v>0</x:v>
      </x:c>
      <x:c r="U894" s="14">
        <x:f t="shared" si="209"/>
        <x:v>10.387340101233349</x:v>
      </x:c>
      <x:c r="V894" t="str">
        <x:f>IF(MOD(C894-Settings!$B$32,Settings!$B$33)&lt;Settings!$B$30,"Up","Down")</x:f>
        <x:v>Up</x:v>
      </x:c>
      <x:c r="W894" s="15" t="n">
        <x:f>IF(OR(E894&gt;Settings!$B$30,Q894&gt;Settings!$B$37),0,1)</x:f>
        <x:v>1</x:v>
      </x:c>
      <x:c r="X894" s="15" t="n">
        <x:f>IF(AND(W894=1,Q894&lt;=Settings!$B$36),1,0)</x:f>
        <x:v>1</x:v>
      </x:c>
    </x:row>
    <x:row r="895">
      <x:c r="A895">
        <x:v>8</x:v>
      </x:c>
      <x:c r="B895">
        <x:v>50</x:v>
      </x:c>
      <x:c r="C895" s="13" t="n">
        <x:f>Arrivals!F895</x:f>
        <x:v>2979.832356620597</x:v>
      </x:c>
      <x:c r="D895" s="13" t="n">
        <x:f>Arrivals!K895</x:f>
        <x:v>300</x:v>
      </x:c>
      <x:c r="E895" s="14" t="n">
        <x:f>D895*8/Settings!$B$28+Settings!$B$29</x:f>
        <x:v>24.02</x:v>
      </x:c>
      <x:c r="F895" s="14">
        <x:f t="shared" si="199"/>
        <x:v>2979.8323566205968</x:v>
      </x:c>
      <x:c r="G895" s="14">
        <x:f t="shared" si="212"/>
        <x:v>3000.1</x:v>
      </x:c>
      <x:c r="H895" s="14">
        <x:f t="shared" si="200"/>
        <x:v>3000.1</x:v>
      </x:c>
      <x:c r="I895" s="14" t="n">
        <x:f>MOD(H895-Settings!$B$32,Settings!$B$33)</x:f>
        <x:v>120.09999999999991</x:v>
      </x:c>
      <x:c r="J895" s="14" t="n">
        <x:f>IF(I895&lt;Settings!$B$30,IF(Settings!$B$30-I895&gt;=E895,H895,H895+(Settings!$B$30-I895)+Settings!$B$31),H895+(Settings!$B$33-I895))</x:f>
        <x:v>3000.1</x:v>
      </x:c>
      <x:c r="K895" s="14">
        <x:f t="shared" si="201"/>
        <x:v>3024.12</x:v>
      </x:c>
      <x:c r="L895" s="14">
        <x:f t="shared" si="202"/>
        <x:v>3024.12</x:v>
      </x:c>
      <x:c r="M895" s="14">
        <x:f t="shared" si="213"/>
        <x:v>3002.4347416288715</x:v>
      </x:c>
      <x:c r="N895" s="14">
        <x:f t="shared" si="203"/>
        <x:v>3024.12</x:v>
      </x:c>
      <x:c r="O895" s="13" t="n">
        <x:f>Arrivals!I895</x:f>
        <x:v>2.075353349248785</x:v>
      </x:c>
      <x:c r="P895" s="14">
        <x:f t="shared" si="204"/>
        <x:v>3026.1953533492488</x:v>
      </x:c>
      <x:c r="Q895" s="14">
        <x:f t="shared" si="205"/>
        <x:v>46.362996728651979</x:v>
      </x:c>
      <x:c r="R895" s="14">
        <x:f t="shared" si="206"/>
        <x:v>20.267643379403125</x:v>
      </x:c>
      <x:c r="S895" s="14">
        <x:f t="shared" si="207"/>
        <x:v>0</x:v>
      </x:c>
      <x:c r="T895" s="14">
        <x:f t="shared" si="208"/>
        <x:v>0</x:v>
      </x:c>
      <x:c r="U895" s="14">
        <x:f t="shared" si="209"/>
        <x:v>20.267643379403125</x:v>
      </x:c>
      <x:c r="V895" t="str">
        <x:f>IF(MOD(C895-Settings!$B$32,Settings!$B$33)&lt;Settings!$B$30,"Up","Down")</x:f>
        <x:v>Up</x:v>
      </x:c>
      <x:c r="W895" s="15" t="n">
        <x:f>IF(OR(E895&gt;Settings!$B$30,Q895&gt;Settings!$B$37),0,1)</x:f>
        <x:v>1</x:v>
      </x:c>
      <x:c r="X895" s="15" t="n">
        <x:f>IF(AND(W895=1,Q895&lt;=Settings!$B$36),1,0)</x:f>
        <x:v>1</x:v>
      </x:c>
    </x:row>
    <x:row r="896">
      <x:c r="A896">
        <x:v>8</x:v>
      </x:c>
      <x:c r="B896">
        <x:v>51</x:v>
      </x:c>
      <x:c r="C896" s="13" t="n">
        <x:f>Arrivals!F896</x:f>
        <x:v>3045.2253263424086</x:v>
      </x:c>
      <x:c r="D896" s="13" t="n">
        <x:f>Arrivals!K896</x:f>
        <x:v>300</x:v>
      </x:c>
      <x:c r="E896" s="14" t="n">
        <x:f>D896*8/Settings!$B$28+Settings!$B$29</x:f>
        <x:v>24.02</x:v>
      </x:c>
      <x:c r="F896" s="14">
        <x:f t="shared" si="199"/>
        <x:v>3045.2253263424086</x:v>
      </x:c>
      <x:c r="G896" s="14">
        <x:f t="shared" si="212"/>
        <x:v>3024.12</x:v>
      </x:c>
      <x:c r="H896" s="14">
        <x:f t="shared" si="200"/>
        <x:v>3045.2253263424086</x:v>
      </x:c>
      <x:c r="I896" s="14" t="n">
        <x:f>MOD(H896-Settings!$B$32,Settings!$B$33)</x:f>
        <x:v>165.2253263424086</x:v>
      </x:c>
      <x:c r="J896" s="14" t="n">
        <x:f>IF(I896&lt;Settings!$B$30,IF(Settings!$B$30-I896&gt;=E896,H896,H896+(Settings!$B$30-I896)+Settings!$B$31),H896+(Settings!$B$33-I896))</x:f>
        <x:v>3045.2253263424086</x:v>
      </x:c>
      <x:c r="K896" s="14">
        <x:f t="shared" si="201"/>
        <x:v>3069.2453263424086</x:v>
      </x:c>
      <x:c r="L896" s="14">
        <x:f t="shared" si="202"/>
        <x:v>3069.2453263424086</x:v>
      </x:c>
      <x:c r="M896" s="14">
        <x:f t="shared" si="213"/>
        <x:v>3026.1953533492488</x:v>
      </x:c>
      <x:c r="N896" s="14">
        <x:f t="shared" si="203"/>
        <x:v>3069.2453263424086</x:v>
      </x:c>
      <x:c r="O896" s="13" t="n">
        <x:f>Arrivals!I896</x:f>
        <x:v>1.3081759692132762</x:v>
      </x:c>
      <x:c r="P896" s="14">
        <x:f t="shared" si="204"/>
        <x:v>3070.5535023116217</x:v>
      </x:c>
      <x:c r="Q896" s="14">
        <x:f t="shared" si="205"/>
        <x:v>25.328175969213135</x:v>
      </x:c>
      <x:c r="R896" s="14">
        <x:f t="shared" si="206"/>
        <x:v>0</x:v>
      </x:c>
      <x:c r="S896" s="14">
        <x:f t="shared" si="207"/>
        <x:v>0</x:v>
      </x:c>
      <x:c r="T896" s="14">
        <x:f t="shared" si="208"/>
        <x:v>0</x:v>
      </x:c>
      <x:c r="U896" s="14">
        <x:f t="shared" si="209"/>
        <x:v>0</x:v>
      </x:c>
      <x:c r="V896" t="str">
        <x:f>IF(MOD(C896-Settings!$B$32,Settings!$B$33)&lt;Settings!$B$30,"Up","Down")</x:f>
        <x:v>Up</x:v>
      </x:c>
      <x:c r="W896" s="15" t="n">
        <x:f>IF(OR(E896&gt;Settings!$B$30,Q896&gt;Settings!$B$37),0,1)</x:f>
        <x:v>1</x:v>
      </x:c>
      <x:c r="X896" s="15" t="n">
        <x:f>IF(AND(W896=1,Q896&lt;=Settings!$B$36),1,0)</x:f>
        <x:v>1</x:v>
      </x:c>
    </x:row>
    <x:row r="897">
      <x:c r="A897">
        <x:v>8</x:v>
      </x:c>
      <x:c r="B897">
        <x:v>52</x:v>
      </x:c>
      <x:c r="C897" s="13" t="n">
        <x:f>Arrivals!F897</x:f>
        <x:v>3092.7690418937727</x:v>
      </x:c>
      <x:c r="D897" s="13" t="n">
        <x:f>Arrivals!K897</x:f>
        <x:v>300</x:v>
      </x:c>
      <x:c r="E897" s="14" t="n">
        <x:f>D897*8/Settings!$B$28+Settings!$B$29</x:f>
        <x:v>24.02</x:v>
      </x:c>
      <x:c r="F897" s="14">
        <x:f t="shared" si="199"/>
        <x:v>3092.7690418937727</x:v>
      </x:c>
      <x:c r="G897" s="14">
        <x:f t="shared" si="212"/>
        <x:v>3069.2453263424086</x:v>
      </x:c>
      <x:c r="H897" s="14">
        <x:f t="shared" si="200"/>
        <x:v>3092.7690418937727</x:v>
      </x:c>
      <x:c r="I897" s="14" t="n">
        <x:f>MOD(H897-Settings!$B$32,Settings!$B$33)</x:f>
        <x:v>212.76904189377274</x:v>
      </x:c>
      <x:c r="J897" s="14" t="n">
        <x:f>IF(I897&lt;Settings!$B$30,IF(Settings!$B$30-I897&gt;=E897,H897,H897+(Settings!$B$30-I897)+Settings!$B$31),H897+(Settings!$B$33-I897))</x:f>
        <x:v>3092.7690418937727</x:v>
      </x:c>
      <x:c r="K897" s="14">
        <x:f t="shared" si="201"/>
        <x:v>3116.7890418937727</x:v>
      </x:c>
      <x:c r="L897" s="14">
        <x:f t="shared" si="202"/>
        <x:v>3116.7890418937727</x:v>
      </x:c>
      <x:c r="M897" s="14">
        <x:f t="shared" si="213"/>
        <x:v>3070.5535023116217</x:v>
      </x:c>
      <x:c r="N897" s="14">
        <x:f t="shared" si="203"/>
        <x:v>3116.7890418937727</x:v>
      </x:c>
      <x:c r="O897" s="13" t="n">
        <x:f>Arrivals!I897</x:f>
        <x:v>1.30665162543927</x:v>
      </x:c>
      <x:c r="P897" s="14">
        <x:f t="shared" si="204"/>
        <x:v>3118.0956935192121</x:v>
      </x:c>
      <x:c r="Q897" s="14">
        <x:f t="shared" si="205"/>
        <x:v>25.326651625439354</x:v>
      </x:c>
      <x:c r="R897" s="14">
        <x:f t="shared" si="206"/>
        <x:v>0</x:v>
      </x:c>
      <x:c r="S897" s="14">
        <x:f t="shared" si="207"/>
        <x:v>0</x:v>
      </x:c>
      <x:c r="T897" s="14">
        <x:f t="shared" si="208"/>
        <x:v>0</x:v>
      </x:c>
      <x:c r="U897" s="14">
        <x:f t="shared" si="209"/>
        <x:v>0</x:v>
      </x:c>
      <x:c r="V897" t="str">
        <x:f>IF(MOD(C897-Settings!$B$32,Settings!$B$33)&lt;Settings!$B$30,"Up","Down")</x:f>
        <x:v>Up</x:v>
      </x:c>
      <x:c r="W897" s="15" t="n">
        <x:f>IF(OR(E897&gt;Settings!$B$30,Q897&gt;Settings!$B$37),0,1)</x:f>
        <x:v>1</x:v>
      </x:c>
      <x:c r="X897" s="15" t="n">
        <x:f>IF(AND(W897=1,Q897&lt;=Settings!$B$36),1,0)</x:f>
        <x:v>1</x:v>
      </x:c>
    </x:row>
    <x:row r="898">
      <x:c r="A898">
        <x:v>8</x:v>
      </x:c>
      <x:c r="B898">
        <x:v>53</x:v>
      </x:c>
      <x:c r="C898" s="13" t="n">
        <x:f>Arrivals!F898</x:f>
        <x:v>3131.906264915096</x:v>
      </x:c>
      <x:c r="D898" s="13" t="n">
        <x:f>Arrivals!K898</x:f>
        <x:v>300</x:v>
      </x:c>
      <x:c r="E898" s="14" t="n">
        <x:f>D898*8/Settings!$B$28+Settings!$B$29</x:f>
        <x:v>24.02</x:v>
      </x:c>
      <x:c r="F898" s="14">
        <x:f t="shared" si="199"/>
        <x:v>3131.906264915096</x:v>
      </x:c>
      <x:c r="G898" s="14">
        <x:f t="shared" si="212"/>
        <x:v>3116.7890418937727</x:v>
      </x:c>
      <x:c r="H898" s="14">
        <x:f t="shared" si="200"/>
        <x:v>3131.906264915096</x:v>
      </x:c>
      <x:c r="I898" s="14" t="n">
        <x:f>MOD(H898-Settings!$B$32,Settings!$B$33)</x:f>
        <x:v>251.90626491509602</x:v>
      </x:c>
      <x:c r="J898" s="14" t="n">
        <x:f>IF(I898&lt;Settings!$B$30,IF(Settings!$B$30-I898&gt;=E898,H898,H898+(Settings!$B$30-I898)+Settings!$B$31),H898+(Settings!$B$33-I898))</x:f>
        <x:v>3131.906264915096</x:v>
      </x:c>
      <x:c r="K898" s="14">
        <x:f t="shared" si="201"/>
        <x:v>3155.926264915096</x:v>
      </x:c>
      <x:c r="L898" s="14">
        <x:f t="shared" si="202"/>
        <x:v>3155.926264915096</x:v>
      </x:c>
      <x:c r="M898" s="14">
        <x:f t="shared" si="213"/>
        <x:v>3118.0956935192121</x:v>
      </x:c>
      <x:c r="N898" s="14">
        <x:f t="shared" si="203"/>
        <x:v>3155.926264915096</x:v>
      </x:c>
      <x:c r="O898" s="13" t="n">
        <x:f>Arrivals!I898</x:f>
        <x:v>4.309580306719951</x:v>
      </x:c>
      <x:c r="P898" s="14">
        <x:f t="shared" si="204"/>
        <x:v>3160.2358452218159</x:v>
      </x:c>
      <x:c r="Q898" s="14">
        <x:f t="shared" si="205"/>
        <x:v>28.32958030671989</x:v>
      </x:c>
      <x:c r="R898" s="14">
        <x:f t="shared" si="206"/>
        <x:v>0</x:v>
      </x:c>
      <x:c r="S898" s="14">
        <x:f t="shared" si="207"/>
        <x:v>0</x:v>
      </x:c>
      <x:c r="T898" s="14">
        <x:f t="shared" si="208"/>
        <x:v>0</x:v>
      </x:c>
      <x:c r="U898" s="14">
        <x:f t="shared" si="209"/>
        <x:v>0</x:v>
      </x:c>
      <x:c r="V898" t="str">
        <x:f>IF(MOD(C898-Settings!$B$32,Settings!$B$33)&lt;Settings!$B$30,"Up","Down")</x:f>
        <x:v>Up</x:v>
      </x:c>
      <x:c r="W898" s="15" t="n">
        <x:f>IF(OR(E898&gt;Settings!$B$30,Q898&gt;Settings!$B$37),0,1)</x:f>
        <x:v>1</x:v>
      </x:c>
      <x:c r="X898" s="15" t="n">
        <x:f>IF(AND(W898=1,Q898&lt;=Settings!$B$36),1,0)</x:f>
        <x:v>1</x:v>
      </x:c>
    </x:row>
    <x:row r="899">
      <x:c r="A899">
        <x:v>8</x:v>
      </x:c>
      <x:c r="B899">
        <x:v>54</x:v>
      </x:c>
      <x:c r="C899" s="13" t="n">
        <x:f>Arrivals!F899</x:f>
        <x:v>3133.138881488225</x:v>
      </x:c>
      <x:c r="D899" s="13" t="n">
        <x:f>Arrivals!K899</x:f>
        <x:v>300</x:v>
      </x:c>
      <x:c r="E899" s="14" t="n">
        <x:f>D899*8/Settings!$B$28+Settings!$B$29</x:f>
        <x:v>24.02</x:v>
      </x:c>
      <x:c r="F899" s="14">
        <x:f t="shared" si="199"/>
        <x:v>3133.1388814882248</x:v>
      </x:c>
      <x:c r="G899" s="14">
        <x:f t="shared" si="212"/>
        <x:v>3155.926264915096</x:v>
      </x:c>
      <x:c r="H899" s="14">
        <x:f t="shared" si="200"/>
        <x:v>3155.926264915096</x:v>
      </x:c>
      <x:c r="I899" s="14" t="n">
        <x:f>MOD(H899-Settings!$B$32,Settings!$B$33)</x:f>
        <x:v>275.926264915096</x:v>
      </x:c>
      <x:c r="J899" s="14" t="n">
        <x:f>IF(I899&lt;Settings!$B$30,IF(Settings!$B$30-I899&gt;=E899,H899,H899+(Settings!$B$30-I899)+Settings!$B$31),H899+(Settings!$B$33-I899))</x:f>
        <x:v>3155.926264915096</x:v>
      </x:c>
      <x:c r="K899" s="14">
        <x:f t="shared" si="201"/>
        <x:v>3179.946264915096</x:v>
      </x:c>
      <x:c r="L899" s="14">
        <x:f t="shared" si="202"/>
        <x:v>3179.946264915096</x:v>
      </x:c>
      <x:c r="M899" s="14">
        <x:f t="shared" si="213"/>
        <x:v>3160.2358452218159</x:v>
      </x:c>
      <x:c r="N899" s="14">
        <x:f t="shared" si="203"/>
        <x:v>3179.946264915096</x:v>
      </x:c>
      <x:c r="O899" s="13" t="n">
        <x:f>Arrivals!I899</x:f>
        <x:v>3.026951124588282</x:v>
      </x:c>
      <x:c r="P899" s="14">
        <x:f t="shared" si="204"/>
        <x:v>3182.9732160396843</x:v>
      </x:c>
      <x:c r="Q899" s="14">
        <x:f t="shared" si="205"/>
        <x:v>49.834334551459506</x:v>
      </x:c>
      <x:c r="R899" s="14">
        <x:f t="shared" si="206"/>
        <x:v>22.787383426871202</x:v>
      </x:c>
      <x:c r="S899" s="14">
        <x:f t="shared" si="207"/>
        <x:v>0</x:v>
      </x:c>
      <x:c r="T899" s="14">
        <x:f t="shared" si="208"/>
        <x:v>0</x:v>
      </x:c>
      <x:c r="U899" s="14">
        <x:f t="shared" si="209"/>
        <x:v>22.787383426871202</x:v>
      </x:c>
      <x:c r="V899" t="str">
        <x:f>IF(MOD(C899-Settings!$B$32,Settings!$B$33)&lt;Settings!$B$30,"Up","Down")</x:f>
        <x:v>Up</x:v>
      </x:c>
      <x:c r="W899" s="15" t="n">
        <x:f>IF(OR(E899&gt;Settings!$B$30,Q899&gt;Settings!$B$37),0,1)</x:f>
        <x:v>1</x:v>
      </x:c>
      <x:c r="X899" s="15" t="n">
        <x:f>IF(AND(W899=1,Q899&lt;=Settings!$B$36),1,0)</x:f>
        <x:v>1</x:v>
      </x:c>
    </x:row>
    <x:row r="900">
      <x:c r="A900">
        <x:v>8</x:v>
      </x:c>
      <x:c r="B900">
        <x:v>55</x:v>
      </x:c>
      <x:c r="C900" s="13" t="n">
        <x:f>Arrivals!F900</x:f>
        <x:v>3217.283333887579</x:v>
      </x:c>
      <x:c r="D900" s="13" t="n">
        <x:f>Arrivals!K900</x:f>
        <x:v>300</x:v>
      </x:c>
      <x:c r="E900" s="14" t="n">
        <x:f>D900*8/Settings!$B$28+Settings!$B$29</x:f>
        <x:v>24.02</x:v>
      </x:c>
      <x:c r="F900" s="14">
        <x:f t="shared" si="199"/>
        <x:v>3217.2833338875789</x:v>
      </x:c>
      <x:c r="G900" s="14">
        <x:f t="shared" si="212"/>
        <x:v>3179.946264915096</x:v>
      </x:c>
      <x:c r="H900" s="14">
        <x:f t="shared" si="200"/>
        <x:v>3217.2833338875789</x:v>
      </x:c>
      <x:c r="I900" s="14" t="n">
        <x:f>MOD(H900-Settings!$B$32,Settings!$B$33)</x:f>
        <x:v>337.2833338875789</x:v>
      </x:c>
      <x:c r="J900" s="14" t="n">
        <x:f>IF(I900&lt;Settings!$B$30,IF(Settings!$B$30-I900&gt;=E900,H900,H900+(Settings!$B$30-I900)+Settings!$B$31),H900+(Settings!$B$33-I900))</x:f>
        <x:v>3217.283333887579</x:v>
      </x:c>
      <x:c r="K900" s="14">
        <x:f t="shared" si="201"/>
        <x:v>3241.3033338875789</x:v>
      </x:c>
      <x:c r="L900" s="14">
        <x:f t="shared" si="202"/>
        <x:v>3241.3033338875789</x:v>
      </x:c>
      <x:c r="M900" s="14">
        <x:f t="shared" si="213"/>
        <x:v>3182.9732160396843</x:v>
      </x:c>
      <x:c r="N900" s="14">
        <x:f t="shared" si="203"/>
        <x:v>3241.3033338875789</x:v>
      </x:c>
      <x:c r="O900" s="13" t="n">
        <x:f>Arrivals!I900</x:f>
        <x:v>1.1359537649154776</x:v>
      </x:c>
      <x:c r="P900" s="14">
        <x:f t="shared" si="204"/>
        <x:v>3242.4392876524944</x:v>
      </x:c>
      <x:c r="Q900" s="14">
        <x:f t="shared" si="205"/>
        <x:v>25.155953764915466</x:v>
      </x:c>
      <x:c r="R900" s="14">
        <x:f t="shared" si="206"/>
        <x:v>0</x:v>
      </x:c>
      <x:c r="S900" s="14">
        <x:f t="shared" si="207"/>
        <x:v>0</x:v>
      </x:c>
      <x:c r="T900" s="14">
        <x:f t="shared" si="208"/>
        <x:v>0</x:v>
      </x:c>
      <x:c r="U900" s="14">
        <x:f t="shared" si="209"/>
        <x:v>0</x:v>
      </x:c>
      <x:c r="V900" t="str">
        <x:f>IF(MOD(C900-Settings!$B$32,Settings!$B$33)&lt;Settings!$B$30,"Up","Down")</x:f>
        <x:v>Up</x:v>
      </x:c>
      <x:c r="W900" s="15" t="n">
        <x:f>IF(OR(E900&gt;Settings!$B$30,Q900&gt;Settings!$B$37),0,1)</x:f>
        <x:v>1</x:v>
      </x:c>
      <x:c r="X900" s="15" t="n">
        <x:f>IF(AND(W900=1,Q900&lt;=Settings!$B$36),1,0)</x:f>
        <x:v>1</x:v>
      </x:c>
    </x:row>
    <x:row r="901">
      <x:c r="A901">
        <x:v>8</x:v>
      </x:c>
      <x:c r="B901">
        <x:v>56</x:v>
      </x:c>
      <x:c r="C901" s="13" t="n">
        <x:f>Arrivals!F901</x:f>
        <x:v>3249.043848408039</x:v>
      </x:c>
      <x:c r="D901" s="13" t="n">
        <x:f>Arrivals!K901</x:f>
        <x:v>300</x:v>
      </x:c>
      <x:c r="E901" s="14" t="n">
        <x:f>D901*8/Settings!$B$28+Settings!$B$29</x:f>
        <x:v>24.02</x:v>
      </x:c>
      <x:c r="F901" s="14">
        <x:f t="shared" si="199"/>
        <x:v>3249.0438484080391</x:v>
      </x:c>
      <x:c r="G901" s="14">
        <x:f t="shared" si="212"/>
        <x:v>3241.3033338875789</x:v>
      </x:c>
      <x:c r="H901" s="14">
        <x:f t="shared" si="200"/>
        <x:v>3249.0438484080391</x:v>
      </x:c>
      <x:c r="I901" s="14" t="n">
        <x:f>MOD(H901-Settings!$B$32,Settings!$B$33)</x:f>
        <x:v>369.04384840803914</x:v>
      </x:c>
      <x:c r="J901" s="14" t="n">
        <x:f>IF(I901&lt;Settings!$B$30,IF(Settings!$B$30-I901&gt;=E901,H901,H901+(Settings!$B$30-I901)+Settings!$B$31),H901+(Settings!$B$33-I901))</x:f>
        <x:v>3249.043848408039</x:v>
      </x:c>
      <x:c r="K901" s="14">
        <x:f t="shared" si="201"/>
        <x:v>3273.0638484080391</x:v>
      </x:c>
      <x:c r="L901" s="14">
        <x:f t="shared" si="202"/>
        <x:v>3273.0638484080391</x:v>
      </x:c>
      <x:c r="M901" s="14">
        <x:f t="shared" si="213"/>
        <x:v>3242.4392876524944</x:v>
      </x:c>
      <x:c r="N901" s="14">
        <x:f t="shared" si="203"/>
        <x:v>3273.0638484080391</x:v>
      </x:c>
      <x:c r="O901" s="13" t="n">
        <x:f>Arrivals!I901</x:f>
        <x:v>0.44266674840038583</x:v>
      </x:c>
      <x:c r="P901" s="14">
        <x:f t="shared" si="204"/>
        <x:v>3273.5065151564395</x:v>
      </x:c>
      <x:c r="Q901" s="14">
        <x:f t="shared" si="205"/>
        <x:v>24.462666748400352</x:v>
      </x:c>
      <x:c r="R901" s="14">
        <x:f t="shared" si="206"/>
        <x:v>0</x:v>
      </x:c>
      <x:c r="S901" s="14">
        <x:f t="shared" si="207"/>
        <x:v>0</x:v>
      </x:c>
      <x:c r="T901" s="14">
        <x:f t="shared" si="208"/>
        <x:v>0</x:v>
      </x:c>
      <x:c r="U901" s="14">
        <x:f t="shared" si="209"/>
        <x:v>0</x:v>
      </x:c>
      <x:c r="V901" t="str">
        <x:f>IF(MOD(C901-Settings!$B$32,Settings!$B$33)&lt;Settings!$B$30,"Up","Down")</x:f>
        <x:v>Up</x:v>
      </x:c>
      <x:c r="W901" s="15" t="n">
        <x:f>IF(OR(E901&gt;Settings!$B$30,Q901&gt;Settings!$B$37),0,1)</x:f>
        <x:v>1</x:v>
      </x:c>
      <x:c r="X901" s="15" t="n">
        <x:f>IF(AND(W901=1,Q901&lt;=Settings!$B$36),1,0)</x:f>
        <x:v>1</x:v>
      </x:c>
    </x:row>
    <x:row r="902">
      <x:c r="A902">
        <x:v>8</x:v>
      </x:c>
      <x:c r="B902">
        <x:v>57</x:v>
      </x:c>
      <x:c r="C902" s="13" t="n">
        <x:f>Arrivals!F902</x:f>
        <x:v>3346.7741262044474</x:v>
      </x:c>
      <x:c r="D902" s="13" t="n">
        <x:f>Arrivals!K902</x:f>
        <x:v>300</x:v>
      </x:c>
      <x:c r="E902" s="14" t="n">
        <x:f>D902*8/Settings!$B$28+Settings!$B$29</x:f>
        <x:v>24.02</x:v>
      </x:c>
      <x:c r="F902" s="14" t="n">
        <x:f t="shared" ref="F902:F965" si="214">C902</x:f>
        <x:v>3346.7741262044474</x:v>
      </x:c>
      <x:c r="G902" s="14">
        <x:f t="shared" si="212"/>
        <x:v>3273.0638484080391</x:v>
      </x:c>
      <x:c r="H902" s="14" t="n">
        <x:f t="shared" ref="H902:H965" si="215">MAX(F902,G902)</x:f>
        <x:v>3346.7741262044474</x:v>
      </x:c>
      <x:c r="I902" s="14" t="n">
        <x:f>MOD(H902-Settings!$B$32,Settings!$B$33)</x:f>
        <x:v>466.7741262044474</x:v>
      </x:c>
      <x:c r="J902" s="14" t="n">
        <x:f>IF(I902&lt;Settings!$B$30,IF(Settings!$B$30-I902&gt;=E902,H902,H902+(Settings!$B$30-I902)+Settings!$B$31),H902+(Settings!$B$33-I902))</x:f>
        <x:v>3346.7741262044474</x:v>
      </x:c>
      <x:c r="K902" s="14" t="n">
        <x:f t="shared" ref="K902:K965" si="216">J902+E902</x:f>
        <x:v>3370.7941262044474</x:v>
      </x:c>
      <x:c r="L902" s="14" t="n">
        <x:f t="shared" ref="L902:L965" si="217">K902</x:f>
        <x:v>3370.7941262044474</x:v>
      </x:c>
      <x:c r="M902" s="14">
        <x:f t="shared" si="213"/>
        <x:v>3273.5065151564395</x:v>
      </x:c>
      <x:c r="N902" s="14" t="n">
        <x:f t="shared" ref="N902:N965" si="218">MAX(L902,M902)</x:f>
        <x:v>3370.7941262044474</x:v>
      </x:c>
      <x:c r="O902" s="13" t="n">
        <x:f>Arrivals!I902</x:f>
        <x:v>5.547951122725329</x:v>
      </x:c>
      <x:c r="P902" s="14" t="n">
        <x:f t="shared" ref="P902:P965" si="219">N902+O902</x:f>
        <x:v>3376.342077327173</x:v>
      </x:c>
      <x:c r="Q902" s="14" t="n">
        <x:f t="shared" ref="Q902:Q965" si="220">P902-C902</x:f>
        <x:v>29.56795112272539</x:v>
      </x:c>
      <x:c r="R902" s="14" t="n">
        <x:f t="shared" ref="R902:R965" si="221">H902-F902</x:f>
        <x:v>0</x:v>
      </x:c>
      <x:c r="S902" s="14" t="n">
        <x:f t="shared" ref="S902:S965" si="222">J902-H902</x:f>
        <x:v>0</x:v>
      </x:c>
      <x:c r="T902" s="14" t="n">
        <x:f t="shared" ref="T902:T965" si="223">N902-L902</x:f>
        <x:v>0</x:v>
      </x:c>
      <x:c r="U902" s="14" t="n">
        <x:f t="shared" ref="U902:U965" si="224">R902+S902+T902</x:f>
        <x:v>0</x:v>
      </x:c>
      <x:c r="V902" t="str">
        <x:f>IF(MOD(C902-Settings!$B$32,Settings!$B$33)&lt;Settings!$B$30,"Up","Down")</x:f>
        <x:v>Up</x:v>
      </x:c>
      <x:c r="W902" s="15" t="n">
        <x:f>IF(OR(E902&gt;Settings!$B$30,Q902&gt;Settings!$B$37),0,1)</x:f>
        <x:v>1</x:v>
      </x:c>
      <x:c r="X902" s="15" t="n">
        <x:f>IF(AND(W902=1,Q902&lt;=Settings!$B$36),1,0)</x:f>
        <x:v>1</x:v>
      </x:c>
    </x:row>
    <x:row r="903">
      <x:c r="A903">
        <x:v>8</x:v>
      </x:c>
      <x:c r="B903">
        <x:v>58</x:v>
      </x:c>
      <x:c r="C903" s="13" t="n">
        <x:f>Arrivals!F903</x:f>
        <x:v>3358.8900876899174</x:v>
      </x:c>
      <x:c r="D903" s="13" t="n">
        <x:f>Arrivals!K903</x:f>
        <x:v>300</x:v>
      </x:c>
      <x:c r="E903" s="14" t="n">
        <x:f>D903*8/Settings!$B$28+Settings!$B$29</x:f>
        <x:v>24.02</x:v>
      </x:c>
      <x:c r="F903" s="14">
        <x:f t="shared" si="214"/>
        <x:v>3358.8900876899174</x:v>
      </x:c>
      <x:c r="G903" s="14">
        <x:f t="shared" si="212"/>
        <x:v>3370.7941262044474</x:v>
      </x:c>
      <x:c r="H903" s="14">
        <x:f t="shared" si="215"/>
        <x:v>3370.7941262044474</x:v>
      </x:c>
      <x:c r="I903" s="14" t="n">
        <x:f>MOD(H903-Settings!$B$32,Settings!$B$33)</x:f>
        <x:v>490.79412620444737</x:v>
      </x:c>
      <x:c r="J903" s="14" t="n">
        <x:f>IF(I903&lt;Settings!$B$30,IF(Settings!$B$30-I903&gt;=E903,H903,H903+(Settings!$B$30-I903)+Settings!$B$31),H903+(Settings!$B$33-I903))</x:f>
        <x:v>3370.7941262044474</x:v>
      </x:c>
      <x:c r="K903" s="14">
        <x:f t="shared" si="216"/>
        <x:v>3394.8141262044473</x:v>
      </x:c>
      <x:c r="L903" s="14">
        <x:f t="shared" si="217"/>
        <x:v>3394.8141262044473</x:v>
      </x:c>
      <x:c r="M903" s="14">
        <x:f t="shared" si="213"/>
        <x:v>3376.3420773271728</x:v>
      </x:c>
      <x:c r="N903" s="14">
        <x:f t="shared" si="218"/>
        <x:v>3394.8141262044473</x:v>
      </x:c>
      <x:c r="O903" s="13" t="n">
        <x:f>Arrivals!I903</x:f>
        <x:v>0.7096499149460145</x:v>
      </x:c>
      <x:c r="P903" s="14">
        <x:f t="shared" si="219"/>
        <x:v>3395.5237761193935</x:v>
      </x:c>
      <x:c r="Q903" s="14">
        <x:f t="shared" si="220"/>
        <x:v>36.633688429476024</x:v>
      </x:c>
      <x:c r="R903" s="14">
        <x:f t="shared" si="221"/>
        <x:v>11.90403851452993</x:v>
      </x:c>
      <x:c r="S903" s="14">
        <x:f t="shared" si="222"/>
        <x:v>0</x:v>
      </x:c>
      <x:c r="T903" s="14">
        <x:f t="shared" si="223"/>
        <x:v>0</x:v>
      </x:c>
      <x:c r="U903" s="14">
        <x:f t="shared" si="224"/>
        <x:v>11.90403851452993</x:v>
      </x:c>
      <x:c r="V903" t="str">
        <x:f>IF(MOD(C903-Settings!$B$32,Settings!$B$33)&lt;Settings!$B$30,"Up","Down")</x:f>
        <x:v>Up</x:v>
      </x:c>
      <x:c r="W903" s="15" t="n">
        <x:f>IF(OR(E903&gt;Settings!$B$30,Q903&gt;Settings!$B$37),0,1)</x:f>
        <x:v>1</x:v>
      </x:c>
      <x:c r="X903" s="15" t="n">
        <x:f>IF(AND(W903=1,Q903&lt;=Settings!$B$36),1,0)</x:f>
        <x:v>1</x:v>
      </x:c>
    </x:row>
    <x:row r="904">
      <x:c r="A904">
        <x:v>8</x:v>
      </x:c>
      <x:c r="B904">
        <x:v>59</x:v>
      </x:c>
      <x:c r="C904" s="13" t="n">
        <x:f>Arrivals!F904</x:f>
        <x:v>3369.4350677111524</x:v>
      </x:c>
      <x:c r="D904" s="13" t="n">
        <x:f>Arrivals!K904</x:f>
        <x:v>300</x:v>
      </x:c>
      <x:c r="E904" s="14" t="n">
        <x:f>D904*8/Settings!$B$28+Settings!$B$29</x:f>
        <x:v>24.02</x:v>
      </x:c>
      <x:c r="F904" s="14">
        <x:f t="shared" si="214"/>
        <x:v>3369.4350677111524</x:v>
      </x:c>
      <x:c r="G904" s="14">
        <x:f t="shared" si="212"/>
        <x:v>3394.8141262044473</x:v>
      </x:c>
      <x:c r="H904" s="14">
        <x:f t="shared" si="215"/>
        <x:v>3394.8141262044473</x:v>
      </x:c>
      <x:c r="I904" s="14" t="n">
        <x:f>MOD(H904-Settings!$B$32,Settings!$B$33)</x:f>
        <x:v>514.8141262044473</x:v>
      </x:c>
      <x:c r="J904" s="14" t="n">
        <x:f>IF(I904&lt;Settings!$B$30,IF(Settings!$B$30-I904&gt;=E904,H904,H904+(Settings!$B$30-I904)+Settings!$B$31),H904+(Settings!$B$33-I904))</x:f>
        <x:v>3394.8141262044473</x:v>
      </x:c>
      <x:c r="K904" s="14">
        <x:f t="shared" si="216"/>
        <x:v>3418.8341262044473</x:v>
      </x:c>
      <x:c r="L904" s="14">
        <x:f t="shared" si="217"/>
        <x:v>3418.8341262044473</x:v>
      </x:c>
      <x:c r="M904" s="14">
        <x:f t="shared" si="213"/>
        <x:v>3395.5237761193935</x:v>
      </x:c>
      <x:c r="N904" s="14">
        <x:f t="shared" si="218"/>
        <x:v>3418.8341262044473</x:v>
      </x:c>
      <x:c r="O904" s="13" t="n">
        <x:f>Arrivals!I904</x:f>
        <x:v>1.1077464806439887</x:v>
      </x:c>
      <x:c r="P904" s="14">
        <x:f t="shared" si="219"/>
        <x:v>3419.9418726850913</x:v>
      </x:c>
      <x:c r="Q904" s="14">
        <x:f t="shared" si="220"/>
        <x:v>50.50680497393887</x:v>
      </x:c>
      <x:c r="R904" s="14">
        <x:f t="shared" si="221"/>
        <x:v>25.379058493294906</x:v>
      </x:c>
      <x:c r="S904" s="14">
        <x:f t="shared" si="222"/>
        <x:v>0</x:v>
      </x:c>
      <x:c r="T904" s="14">
        <x:f t="shared" si="223"/>
        <x:v>0</x:v>
      </x:c>
      <x:c r="U904" s="14">
        <x:f t="shared" si="224"/>
        <x:v>25.379058493294906</x:v>
      </x:c>
      <x:c r="V904" t="str">
        <x:f>IF(MOD(C904-Settings!$B$32,Settings!$B$33)&lt;Settings!$B$30,"Up","Down")</x:f>
        <x:v>Up</x:v>
      </x:c>
      <x:c r="W904" s="15" t="n">
        <x:f>IF(OR(E904&gt;Settings!$B$30,Q904&gt;Settings!$B$37),0,1)</x:f>
        <x:v>1</x:v>
      </x:c>
      <x:c r="X904" s="15" t="n">
        <x:f>IF(AND(W904=1,Q904&lt;=Settings!$B$36),1,0)</x:f>
        <x:v>1</x:v>
      </x:c>
    </x:row>
    <x:row r="905">
      <x:c r="A905">
        <x:v>8</x:v>
      </x:c>
      <x:c r="B905">
        <x:v>60</x:v>
      </x:c>
      <x:c r="C905" s="13" t="n">
        <x:f>Arrivals!F905</x:f>
        <x:v>3471.909747728513</x:v>
      </x:c>
      <x:c r="D905" s="13" t="n">
        <x:f>Arrivals!K905</x:f>
        <x:v>300</x:v>
      </x:c>
      <x:c r="E905" s="14" t="n">
        <x:f>D905*8/Settings!$B$28+Settings!$B$29</x:f>
        <x:v>24.02</x:v>
      </x:c>
      <x:c r="F905" s="14">
        <x:f t="shared" si="214"/>
        <x:v>3471.9097477285131</x:v>
      </x:c>
      <x:c r="G905" s="14">
        <x:f t="shared" si="212"/>
        <x:v>3418.8341262044473</x:v>
      </x:c>
      <x:c r="H905" s="14">
        <x:f t="shared" si="215"/>
        <x:v>3471.9097477285131</x:v>
      </x:c>
      <x:c r="I905" s="14" t="n">
        <x:f>MOD(H905-Settings!$B$32,Settings!$B$33)</x:f>
        <x:v>591.9097477285131</x:v>
      </x:c>
      <x:c r="J905" s="14" t="n">
        <x:f>IF(I905&lt;Settings!$B$30,IF(Settings!$B$30-I905&gt;=E905,H905,H905+(Settings!$B$30-I905)+Settings!$B$31),H905+(Settings!$B$33-I905))</x:f>
        <x:v>3600</x:v>
      </x:c>
      <x:c r="K905" s="14">
        <x:f t="shared" si="216"/>
        <x:v>3624.02</x:v>
      </x:c>
      <x:c r="L905" s="14">
        <x:f t="shared" si="217"/>
        <x:v>3624.02</x:v>
      </x:c>
      <x:c r="M905" s="14">
        <x:f t="shared" si="213"/>
        <x:v>3419.9418726850913</x:v>
      </x:c>
      <x:c r="N905" s="14">
        <x:f t="shared" si="218"/>
        <x:v>3624.02</x:v>
      </x:c>
      <x:c r="O905" s="13" t="n">
        <x:f>Arrivals!I905</x:f>
        <x:v>3.3809337667154478</x:v>
      </x:c>
      <x:c r="P905" s="14">
        <x:f t="shared" si="219"/>
        <x:v>3627.4009337667153</x:v>
      </x:c>
      <x:c r="Q905" s="14">
        <x:f t="shared" si="220"/>
        <x:v>155.49118603820216</x:v>
      </x:c>
      <x:c r="R905" s="14">
        <x:f t="shared" si="221"/>
        <x:v>0</x:v>
      </x:c>
      <x:c r="S905" s="14">
        <x:f t="shared" si="222"/>
        <x:v>128.09025227148686</x:v>
      </x:c>
      <x:c r="T905" s="14">
        <x:f t="shared" si="223"/>
        <x:v>0</x:v>
      </x:c>
      <x:c r="U905" s="14">
        <x:f t="shared" si="224"/>
        <x:v>128.09025227148686</x:v>
      </x:c>
      <x:c r="V905" t="str">
        <x:f>IF(MOD(C905-Settings!$B$32,Settings!$B$33)&lt;Settings!$B$30,"Up","Down")</x:f>
        <x:v>Up</x:v>
      </x:c>
      <x:c r="W905" s="15" t="n">
        <x:f>IF(OR(E905&gt;Settings!$B$30,Q905&gt;Settings!$B$37),0,1)</x:f>
        <x:v>1</x:v>
      </x:c>
      <x:c r="X905" s="15" t="n">
        <x:f>IF(AND(W905=1,Q905&lt;=Settings!$B$36),1,0)</x:f>
        <x:v>0</x:v>
      </x:c>
    </x:row>
    <x:row r="906">
      <x:c r="A906">
        <x:v>8</x:v>
      </x:c>
      <x:c r="B906">
        <x:v>61</x:v>
      </x:c>
      <x:c r="C906" s="13" t="n">
        <x:f>Arrivals!F906</x:f>
        <x:v>3579.2366931337315</x:v>
      </x:c>
      <x:c r="D906" s="13" t="n">
        <x:f>Arrivals!K906</x:f>
        <x:v>300</x:v>
      </x:c>
      <x:c r="E906" s="14" t="n">
        <x:f>D906*8/Settings!$B$28+Settings!$B$29</x:f>
        <x:v>24.02</x:v>
      </x:c>
      <x:c r="F906" s="14">
        <x:f t="shared" si="214"/>
        <x:v>3579.2366931337315</x:v>
      </x:c>
      <x:c r="G906" s="14">
        <x:f t="shared" si="212"/>
        <x:v>3624.02</x:v>
      </x:c>
      <x:c r="H906" s="14">
        <x:f t="shared" si="215"/>
        <x:v>3624.02</x:v>
      </x:c>
      <x:c r="I906" s="14" t="n">
        <x:f>MOD(H906-Settings!$B$32,Settings!$B$33)</x:f>
        <x:v>24.019999999999982</x:v>
      </x:c>
      <x:c r="J906" s="14" t="n">
        <x:f>IF(I906&lt;Settings!$B$30,IF(Settings!$B$30-I906&gt;=E906,H906,H906+(Settings!$B$30-I906)+Settings!$B$31),H906+(Settings!$B$33-I906))</x:f>
        <x:v>3624.02</x:v>
      </x:c>
      <x:c r="K906" s="14">
        <x:f t="shared" si="216"/>
        <x:v>3648.04</x:v>
      </x:c>
      <x:c r="L906" s="14">
        <x:f t="shared" si="217"/>
        <x:v>3648.04</x:v>
      </x:c>
      <x:c r="M906" s="14">
        <x:f t="shared" si="213"/>
        <x:v>3627.4009337667153</x:v>
      </x:c>
      <x:c r="N906" s="14">
        <x:f t="shared" si="218"/>
        <x:v>3648.04</x:v>
      </x:c>
      <x:c r="O906" s="13" t="n">
        <x:f>Arrivals!I906</x:f>
        <x:v>0.48700993069976817</x:v>
      </x:c>
      <x:c r="P906" s="14">
        <x:f t="shared" si="219"/>
        <x:v>3648.5270099306999</x:v>
      </x:c>
      <x:c r="Q906" s="14">
        <x:f t="shared" si="220"/>
        <x:v>69.290316796968455</x:v>
      </x:c>
      <x:c r="R906" s="14">
        <x:f t="shared" si="221"/>
        <x:v>44.783306866268504</x:v>
      </x:c>
      <x:c r="S906" s="14">
        <x:f t="shared" si="222"/>
        <x:v>0</x:v>
      </x:c>
      <x:c r="T906" s="14">
        <x:f t="shared" si="223"/>
        <x:v>0</x:v>
      </x:c>
      <x:c r="U906" s="14">
        <x:f t="shared" si="224"/>
        <x:v>44.783306866268504</x:v>
      </x:c>
      <x:c r="V906" t="str">
        <x:f>IF(MOD(C906-Settings!$B$32,Settings!$B$33)&lt;Settings!$B$30,"Up","Down")</x:f>
        <x:v>Down</x:v>
      </x:c>
      <x:c r="W906" s="15" t="n">
        <x:f>IF(OR(E906&gt;Settings!$B$30,Q906&gt;Settings!$B$37),0,1)</x:f>
        <x:v>1</x:v>
      </x:c>
      <x:c r="X906" s="15" t="n">
        <x:f>IF(AND(W906=1,Q906&lt;=Settings!$B$36),1,0)</x:f>
        <x:v>1</x:v>
      </x:c>
    </x:row>
    <x:row r="907">
      <x:c r="A907">
        <x:v>8</x:v>
      </x:c>
      <x:c r="B907">
        <x:v>62</x:v>
      </x:c>
      <x:c r="C907" s="13" t="n">
        <x:f>Arrivals!F907</x:f>
        <x:v>3618.6695009334167</x:v>
      </x:c>
      <x:c r="D907" s="13" t="n">
        <x:f>Arrivals!K907</x:f>
        <x:v>300</x:v>
      </x:c>
      <x:c r="E907" s="14" t="n">
        <x:f>D907*8/Settings!$B$28+Settings!$B$29</x:f>
        <x:v>24.02</x:v>
      </x:c>
      <x:c r="F907" s="14">
        <x:f t="shared" si="214"/>
        <x:v>3618.6695009334167</x:v>
      </x:c>
      <x:c r="G907" s="14">
        <x:f t="shared" si="212"/>
        <x:v>3648.04</x:v>
      </x:c>
      <x:c r="H907" s="14">
        <x:f t="shared" si="215"/>
        <x:v>3648.04</x:v>
      </x:c>
      <x:c r="I907" s="14" t="n">
        <x:f>MOD(H907-Settings!$B$32,Settings!$B$33)</x:f>
        <x:v>48.039999999999964</x:v>
      </x:c>
      <x:c r="J907" s="14" t="n">
        <x:f>IF(I907&lt;Settings!$B$30,IF(Settings!$B$30-I907&gt;=E907,H907,H907+(Settings!$B$30-I907)+Settings!$B$31),H907+(Settings!$B$33-I907))</x:f>
        <x:v>3648.04</x:v>
      </x:c>
      <x:c r="K907" s="14">
        <x:f t="shared" si="216"/>
        <x:v>3672.06</x:v>
      </x:c>
      <x:c r="L907" s="14">
        <x:f t="shared" si="217"/>
        <x:v>3672.06</x:v>
      </x:c>
      <x:c r="M907" s="14">
        <x:f t="shared" si="213"/>
        <x:v>3648.5270099306999</x:v>
      </x:c>
      <x:c r="N907" s="14">
        <x:f t="shared" si="218"/>
        <x:v>3672.06</x:v>
      </x:c>
      <x:c r="O907" s="13" t="n">
        <x:f>Arrivals!I907</x:f>
        <x:v>3.962728180024281</x:v>
      </x:c>
      <x:c r="P907" s="14">
        <x:f t="shared" si="219"/>
        <x:v>3676.0227281800244</x:v>
      </x:c>
      <x:c r="Q907" s="14">
        <x:f t="shared" si="220"/>
        <x:v>57.35322724660773</x:v>
      </x:c>
      <x:c r="R907" s="14">
        <x:f t="shared" si="221"/>
        <x:v>29.370499066583307</x:v>
      </x:c>
      <x:c r="S907" s="14">
        <x:f t="shared" si="222"/>
        <x:v>0</x:v>
      </x:c>
      <x:c r="T907" s="14">
        <x:f t="shared" si="223"/>
        <x:v>0</x:v>
      </x:c>
      <x:c r="U907" s="14">
        <x:f t="shared" si="224"/>
        <x:v>29.370499066583307</x:v>
      </x:c>
      <x:c r="V907" t="str">
        <x:f>IF(MOD(C907-Settings!$B$32,Settings!$B$33)&lt;Settings!$B$30,"Up","Down")</x:f>
        <x:v>Up</x:v>
      </x:c>
      <x:c r="W907" s="15" t="n">
        <x:f>IF(OR(E907&gt;Settings!$B$30,Q907&gt;Settings!$B$37),0,1)</x:f>
        <x:v>1</x:v>
      </x:c>
      <x:c r="X907" s="15" t="n">
        <x:f>IF(AND(W907=1,Q907&lt;=Settings!$B$36),1,0)</x:f>
        <x:v>1</x:v>
      </x:c>
    </x:row>
    <x:row r="908">
      <x:c r="A908">
        <x:v>8</x:v>
      </x:c>
      <x:c r="B908">
        <x:v>63</x:v>
      </x:c>
      <x:c r="C908" s="13" t="n">
        <x:f>Arrivals!F908</x:f>
        <x:v>3621.118801312288</x:v>
      </x:c>
      <x:c r="D908" s="13" t="n">
        <x:f>Arrivals!K908</x:f>
        <x:v>300</x:v>
      </x:c>
      <x:c r="E908" s="14" t="n">
        <x:f>D908*8/Settings!$B$28+Settings!$B$29</x:f>
        <x:v>24.02</x:v>
      </x:c>
      <x:c r="F908" s="14">
        <x:f t="shared" si="214"/>
        <x:v>3621.1188013122878</x:v>
      </x:c>
      <x:c r="G908" s="14">
        <x:f t="shared" si="212"/>
        <x:v>3672.06</x:v>
      </x:c>
      <x:c r="H908" s="14">
        <x:f t="shared" si="215"/>
        <x:v>3672.06</x:v>
      </x:c>
      <x:c r="I908" s="14" t="n">
        <x:f>MOD(H908-Settings!$B$32,Settings!$B$33)</x:f>
        <x:v>72.05999999999995</x:v>
      </x:c>
      <x:c r="J908" s="14" t="n">
        <x:f>IF(I908&lt;Settings!$B$30,IF(Settings!$B$30-I908&gt;=E908,H908,H908+(Settings!$B$30-I908)+Settings!$B$31),H908+(Settings!$B$33-I908))</x:f>
        <x:v>3672.06</x:v>
      </x:c>
      <x:c r="K908" s="14">
        <x:f t="shared" si="216"/>
        <x:v>3696.08</x:v>
      </x:c>
      <x:c r="L908" s="14">
        <x:f t="shared" si="217"/>
        <x:v>3696.08</x:v>
      </x:c>
      <x:c r="M908" s="14">
        <x:f t="shared" si="213"/>
        <x:v>3676.0227281800244</x:v>
      </x:c>
      <x:c r="N908" s="14">
        <x:f t="shared" si="218"/>
        <x:v>3696.08</x:v>
      </x:c>
      <x:c r="O908" s="13" t="n">
        <x:f>Arrivals!I908</x:f>
        <x:v>0.7382586647431658</x:v>
      </x:c>
      <x:c r="P908" s="14">
        <x:f t="shared" si="219"/>
        <x:v>3696.8182586647431</x:v>
      </x:c>
      <x:c r="Q908" s="14">
        <x:f t="shared" si="220"/>
        <x:v>75.699457352455283</x:v>
      </x:c>
      <x:c r="R908" s="14">
        <x:f t="shared" si="221"/>
        <x:v>50.941198687712131</x:v>
      </x:c>
      <x:c r="S908" s="14">
        <x:f t="shared" si="222"/>
        <x:v>0</x:v>
      </x:c>
      <x:c r="T908" s="14">
        <x:f t="shared" si="223"/>
        <x:v>0</x:v>
      </x:c>
      <x:c r="U908" s="14">
        <x:f t="shared" si="224"/>
        <x:v>50.941198687712131</x:v>
      </x:c>
      <x:c r="V908" t="str">
        <x:f>IF(MOD(C908-Settings!$B$32,Settings!$B$33)&lt;Settings!$B$30,"Up","Down")</x:f>
        <x:v>Up</x:v>
      </x:c>
      <x:c r="W908" s="15" t="n">
        <x:f>IF(OR(E908&gt;Settings!$B$30,Q908&gt;Settings!$B$37),0,1)</x:f>
        <x:v>1</x:v>
      </x:c>
      <x:c r="X908" s="15" t="n">
        <x:f>IF(AND(W908=1,Q908&lt;=Settings!$B$36),1,0)</x:f>
        <x:v>1</x:v>
      </x:c>
    </x:row>
    <x:row r="909">
      <x:c r="A909">
        <x:v>8</x:v>
      </x:c>
      <x:c r="B909">
        <x:v>64</x:v>
      </x:c>
      <x:c r="C909" s="13" t="n">
        <x:f>Arrivals!F909</x:f>
        <x:v>3640.3982668180047</x:v>
      </x:c>
      <x:c r="D909" s="13" t="n">
        <x:f>Arrivals!K909</x:f>
        <x:v>300</x:v>
      </x:c>
      <x:c r="E909" s="14" t="n">
        <x:f>D909*8/Settings!$B$28+Settings!$B$29</x:f>
        <x:v>24.02</x:v>
      </x:c>
      <x:c r="F909" s="14">
        <x:f t="shared" si="214"/>
        <x:v>3640.3982668180047</x:v>
      </x:c>
      <x:c r="G909" s="14">
        <x:f t="shared" si="212"/>
        <x:v>3696.08</x:v>
      </x:c>
      <x:c r="H909" s="14">
        <x:f t="shared" si="215"/>
        <x:v>3696.08</x:v>
      </x:c>
      <x:c r="I909" s="14" t="n">
        <x:f>MOD(H909-Settings!$B$32,Settings!$B$33)</x:f>
        <x:v>96.07999999999993</x:v>
      </x:c>
      <x:c r="J909" s="14" t="n">
        <x:f>IF(I909&lt;Settings!$B$30,IF(Settings!$B$30-I909&gt;=E909,H909,H909+(Settings!$B$30-I909)+Settings!$B$31),H909+(Settings!$B$33-I909))</x:f>
        <x:v>3696.08</x:v>
      </x:c>
      <x:c r="K909" s="14">
        <x:f t="shared" si="216"/>
        <x:v>3720.1</x:v>
      </x:c>
      <x:c r="L909" s="14">
        <x:f t="shared" si="217"/>
        <x:v>3720.1</x:v>
      </x:c>
      <x:c r="M909" s="14">
        <x:f t="shared" si="213"/>
        <x:v>3696.8182586647431</x:v>
      </x:c>
      <x:c r="N909" s="14">
        <x:f t="shared" si="218"/>
        <x:v>3720.1</x:v>
      </x:c>
      <x:c r="O909" s="13" t="n">
        <x:f>Arrivals!I909</x:f>
        <x:v>3.1769458528854626</x:v>
      </x:c>
      <x:c r="P909" s="14">
        <x:f t="shared" si="219"/>
        <x:v>3723.2769458528855</x:v>
      </x:c>
      <x:c r="Q909" s="14">
        <x:f t="shared" si="220"/>
        <x:v>82.878679034880861</x:v>
      </x:c>
      <x:c r="R909" s="14">
        <x:f t="shared" si="221"/>
        <x:v>55.681733181995241</x:v>
      </x:c>
      <x:c r="S909" s="14">
        <x:f t="shared" si="222"/>
        <x:v>0</x:v>
      </x:c>
      <x:c r="T909" s="14">
        <x:f t="shared" si="223"/>
        <x:v>0</x:v>
      </x:c>
      <x:c r="U909" s="14">
        <x:f t="shared" si="224"/>
        <x:v>55.681733181995241</x:v>
      </x:c>
      <x:c r="V909" t="str">
        <x:f>IF(MOD(C909-Settings!$B$32,Settings!$B$33)&lt;Settings!$B$30,"Up","Down")</x:f>
        <x:v>Up</x:v>
      </x:c>
      <x:c r="W909" s="15" t="n">
        <x:f>IF(OR(E909&gt;Settings!$B$30,Q909&gt;Settings!$B$37),0,1)</x:f>
        <x:v>1</x:v>
      </x:c>
      <x:c r="X909" s="15" t="n">
        <x:f>IF(AND(W909=1,Q909&lt;=Settings!$B$36),1,0)</x:f>
        <x:v>1</x:v>
      </x:c>
    </x:row>
    <x:row r="910">
      <x:c r="A910">
        <x:v>8</x:v>
      </x:c>
      <x:c r="B910">
        <x:v>65</x:v>
      </x:c>
      <x:c r="C910" s="13" t="n">
        <x:f>Arrivals!F910</x:f>
        <x:v>3727.603575545213</x:v>
      </x:c>
      <x:c r="D910" s="13" t="n">
        <x:f>Arrivals!K910</x:f>
        <x:v>300</x:v>
      </x:c>
      <x:c r="E910" s="14" t="n">
        <x:f>D910*8/Settings!$B$28+Settings!$B$29</x:f>
        <x:v>24.02</x:v>
      </x:c>
      <x:c r="F910" s="14">
        <x:f t="shared" si="214"/>
        <x:v>3727.6035755452131</x:v>
      </x:c>
      <x:c r="G910" s="14">
        <x:f t="shared" si="212"/>
        <x:v>3720.1</x:v>
      </x:c>
      <x:c r="H910" s="14">
        <x:f t="shared" si="215"/>
        <x:v>3727.6035755452131</x:v>
      </x:c>
      <x:c r="I910" s="14" t="n">
        <x:f>MOD(H910-Settings!$B$32,Settings!$B$33)</x:f>
        <x:v>127.60357554521306</x:v>
      </x:c>
      <x:c r="J910" s="14" t="n">
        <x:f>IF(I910&lt;Settings!$B$30,IF(Settings!$B$30-I910&gt;=E910,H910,H910+(Settings!$B$30-I910)+Settings!$B$31),H910+(Settings!$B$33-I910))</x:f>
        <x:v>3727.603575545213</x:v>
      </x:c>
      <x:c r="K910" s="14">
        <x:f t="shared" si="216"/>
        <x:v>3751.623575545213</x:v>
      </x:c>
      <x:c r="L910" s="14">
        <x:f t="shared" si="217"/>
        <x:v>3751.623575545213</x:v>
      </x:c>
      <x:c r="M910" s="14">
        <x:f t="shared" si="213"/>
        <x:v>3723.2769458528855</x:v>
      </x:c>
      <x:c r="N910" s="14">
        <x:f t="shared" si="218"/>
        <x:v>3751.623575545213</x:v>
      </x:c>
      <x:c r="O910" s="13" t="n">
        <x:f>Arrivals!I910</x:f>
        <x:v>2.5922129326807797</x:v>
      </x:c>
      <x:c r="P910" s="14">
        <x:f t="shared" si="219"/>
        <x:v>3754.215788477894</x:v>
      </x:c>
      <x:c r="Q910" s="14">
        <x:f t="shared" si="220"/>
        <x:v>26.612212932680904</x:v>
      </x:c>
      <x:c r="R910" s="14">
        <x:f t="shared" si="221"/>
        <x:v>0</x:v>
      </x:c>
      <x:c r="S910" s="14">
        <x:f t="shared" si="222"/>
        <x:v>0</x:v>
      </x:c>
      <x:c r="T910" s="14">
        <x:f t="shared" si="223"/>
        <x:v>0</x:v>
      </x:c>
      <x:c r="U910" s="14">
        <x:f t="shared" si="224"/>
        <x:v>0</x:v>
      </x:c>
      <x:c r="V910" t="str">
        <x:f>IF(MOD(C910-Settings!$B$32,Settings!$B$33)&lt;Settings!$B$30,"Up","Down")</x:f>
        <x:v>Up</x:v>
      </x:c>
      <x:c r="W910" s="15" t="n">
        <x:f>IF(OR(E910&gt;Settings!$B$30,Q910&gt;Settings!$B$37),0,1)</x:f>
        <x:v>1</x:v>
      </x:c>
      <x:c r="X910" s="15" t="n">
        <x:f>IF(AND(W910=1,Q910&lt;=Settings!$B$36),1,0)</x:f>
        <x:v>1</x:v>
      </x:c>
    </x:row>
    <x:row r="911">
      <x:c r="A911">
        <x:v>8</x:v>
      </x:c>
      <x:c r="B911">
        <x:v>66</x:v>
      </x:c>
      <x:c r="C911" s="13" t="n">
        <x:f>Arrivals!F911</x:f>
        <x:v>3730.325012810943</x:v>
      </x:c>
      <x:c r="D911" s="13" t="n">
        <x:f>Arrivals!K911</x:f>
        <x:v>300</x:v>
      </x:c>
      <x:c r="E911" s="14" t="n">
        <x:f>D911*8/Settings!$B$28+Settings!$B$29</x:f>
        <x:v>24.02</x:v>
      </x:c>
      <x:c r="F911" s="14">
        <x:f t="shared" si="214"/>
        <x:v>3730.325012810943</x:v>
      </x:c>
      <x:c r="G911" s="14" t="n">
        <x:f t="shared" ref="G911:G942" si="225">K910</x:f>
        <x:v>3751.623575545213</x:v>
      </x:c>
      <x:c r="H911" s="14">
        <x:f t="shared" si="215"/>
        <x:v>3751.623575545213</x:v>
      </x:c>
      <x:c r="I911" s="14" t="n">
        <x:f>MOD(H911-Settings!$B$32,Settings!$B$33)</x:f>
        <x:v>151.62357554521304</x:v>
      </x:c>
      <x:c r="J911" s="14" t="n">
        <x:f>IF(I911&lt;Settings!$B$30,IF(Settings!$B$30-I911&gt;=E911,H911,H911+(Settings!$B$30-I911)+Settings!$B$31),H911+(Settings!$B$33-I911))</x:f>
        <x:v>3751.623575545213</x:v>
      </x:c>
      <x:c r="K911" s="14">
        <x:f t="shared" si="216"/>
        <x:v>3775.643575545213</x:v>
      </x:c>
      <x:c r="L911" s="14">
        <x:f t="shared" si="217"/>
        <x:v>3775.643575545213</x:v>
      </x:c>
      <x:c r="M911" s="14" t="n">
        <x:f t="shared" ref="M911:M942" si="226">P910</x:f>
        <x:v>3754.215788477894</x:v>
      </x:c>
      <x:c r="N911" s="14">
        <x:f t="shared" si="218"/>
        <x:v>3775.643575545213</x:v>
      </x:c>
      <x:c r="O911" s="13" t="n">
        <x:f>Arrivals!I911</x:f>
        <x:v>8.448360852257077</x:v>
      </x:c>
      <x:c r="P911" s="14">
        <x:f t="shared" si="219"/>
        <x:v>3784.0919363974699</x:v>
      </x:c>
      <x:c r="Q911" s="14">
        <x:f t="shared" si="220"/>
        <x:v>53.7669235865269</x:v>
      </x:c>
      <x:c r="R911" s="14">
        <x:f t="shared" si="221"/>
        <x:v>21.298562734270035</x:v>
      </x:c>
      <x:c r="S911" s="14">
        <x:f t="shared" si="222"/>
        <x:v>0</x:v>
      </x:c>
      <x:c r="T911" s="14">
        <x:f t="shared" si="223"/>
        <x:v>0</x:v>
      </x:c>
      <x:c r="U911" s="14">
        <x:f t="shared" si="224"/>
        <x:v>21.298562734270035</x:v>
      </x:c>
      <x:c r="V911" t="str">
        <x:f>IF(MOD(C911-Settings!$B$32,Settings!$B$33)&lt;Settings!$B$30,"Up","Down")</x:f>
        <x:v>Up</x:v>
      </x:c>
      <x:c r="W911" s="15" t="n">
        <x:f>IF(OR(E911&gt;Settings!$B$30,Q911&gt;Settings!$B$37),0,1)</x:f>
        <x:v>1</x:v>
      </x:c>
      <x:c r="X911" s="15" t="n">
        <x:f>IF(AND(W911=1,Q911&lt;=Settings!$B$36),1,0)</x:f>
        <x:v>1</x:v>
      </x:c>
    </x:row>
    <x:row r="912">
      <x:c r="A912">
        <x:v>8</x:v>
      </x:c>
      <x:c r="B912">
        <x:v>67</x:v>
      </x:c>
      <x:c r="C912" s="13" t="n">
        <x:f>Arrivals!F912</x:f>
        <x:v>3750.8744778759874</x:v>
      </x:c>
      <x:c r="D912" s="13" t="n">
        <x:f>Arrivals!K912</x:f>
        <x:v>300</x:v>
      </x:c>
      <x:c r="E912" s="14" t="n">
        <x:f>D912*8/Settings!$B$28+Settings!$B$29</x:f>
        <x:v>24.02</x:v>
      </x:c>
      <x:c r="F912" s="14">
        <x:f t="shared" si="214"/>
        <x:v>3750.8744778759874</x:v>
      </x:c>
      <x:c r="G912" s="14">
        <x:f t="shared" si="225"/>
        <x:v>3775.643575545213</x:v>
      </x:c>
      <x:c r="H912" s="14">
        <x:f t="shared" si="215"/>
        <x:v>3775.643575545213</x:v>
      </x:c>
      <x:c r="I912" s="14" t="n">
        <x:f>MOD(H912-Settings!$B$32,Settings!$B$33)</x:f>
        <x:v>175.64357554521303</x:v>
      </x:c>
      <x:c r="J912" s="14" t="n">
        <x:f>IF(I912&lt;Settings!$B$30,IF(Settings!$B$30-I912&gt;=E912,H912,H912+(Settings!$B$30-I912)+Settings!$B$31),H912+(Settings!$B$33-I912))</x:f>
        <x:v>3775.643575545213</x:v>
      </x:c>
      <x:c r="K912" s="14">
        <x:f t="shared" si="216"/>
        <x:v>3799.663575545213</x:v>
      </x:c>
      <x:c r="L912" s="14">
        <x:f t="shared" si="217"/>
        <x:v>3799.663575545213</x:v>
      </x:c>
      <x:c r="M912" s="14">
        <x:f t="shared" si="226"/>
        <x:v>3784.0919363974699</x:v>
      </x:c>
      <x:c r="N912" s="14">
        <x:f t="shared" si="218"/>
        <x:v>3799.663575545213</x:v>
      </x:c>
      <x:c r="O912" s="13" t="n">
        <x:f>Arrivals!I912</x:f>
        <x:v>3.747661491681245</x:v>
      </x:c>
      <x:c r="P912" s="14">
        <x:f t="shared" si="219"/>
        <x:v>3803.4112370368944</x:v>
      </x:c>
      <x:c r="Q912" s="14">
        <x:f t="shared" si="220"/>
        <x:v>52.536759160906968</x:v>
      </x:c>
      <x:c r="R912" s="14">
        <x:f t="shared" si="221"/>
        <x:v>24.76909766922563</x:v>
      </x:c>
      <x:c r="S912" s="14">
        <x:f t="shared" si="222"/>
        <x:v>0</x:v>
      </x:c>
      <x:c r="T912" s="14">
        <x:f t="shared" si="223"/>
        <x:v>0</x:v>
      </x:c>
      <x:c r="U912" s="14">
        <x:f t="shared" si="224"/>
        <x:v>24.76909766922563</x:v>
      </x:c>
      <x:c r="V912" t="str">
        <x:f>IF(MOD(C912-Settings!$B$32,Settings!$B$33)&lt;Settings!$B$30,"Up","Down")</x:f>
        <x:v>Up</x:v>
      </x:c>
      <x:c r="W912" s="15" t="n">
        <x:f>IF(OR(E912&gt;Settings!$B$30,Q912&gt;Settings!$B$37),0,1)</x:f>
        <x:v>1</x:v>
      </x:c>
      <x:c r="X912" s="15" t="n">
        <x:f>IF(AND(W912=1,Q912&lt;=Settings!$B$36),1,0)</x:f>
        <x:v>1</x:v>
      </x:c>
    </x:row>
    <x:row r="913">
      <x:c r="A913">
        <x:v>8</x:v>
      </x:c>
      <x:c r="B913">
        <x:v>68</x:v>
      </x:c>
      <x:c r="C913" s="13" t="n">
        <x:f>Arrivals!F913</x:f>
        <x:v>3753.2771696837067</x:v>
      </x:c>
      <x:c r="D913" s="13" t="n">
        <x:f>Arrivals!K913</x:f>
        <x:v>300</x:v>
      </x:c>
      <x:c r="E913" s="14" t="n">
        <x:f>D913*8/Settings!$B$28+Settings!$B$29</x:f>
        <x:v>24.02</x:v>
      </x:c>
      <x:c r="F913" s="14">
        <x:f t="shared" si="214"/>
        <x:v>3753.2771696837067</x:v>
      </x:c>
      <x:c r="G913" s="14">
        <x:f t="shared" si="225"/>
        <x:v>3799.663575545213</x:v>
      </x:c>
      <x:c r="H913" s="14">
        <x:f t="shared" si="215"/>
        <x:v>3799.663575545213</x:v>
      </x:c>
      <x:c r="I913" s="14" t="n">
        <x:f>MOD(H913-Settings!$B$32,Settings!$B$33)</x:f>
        <x:v>199.663575545213</x:v>
      </x:c>
      <x:c r="J913" s="14" t="n">
        <x:f>IF(I913&lt;Settings!$B$30,IF(Settings!$B$30-I913&gt;=E913,H913,H913+(Settings!$B$30-I913)+Settings!$B$31),H913+(Settings!$B$33-I913))</x:f>
        <x:v>3799.663575545213</x:v>
      </x:c>
      <x:c r="K913" s="14">
        <x:f t="shared" si="216"/>
        <x:v>3823.683575545213</x:v>
      </x:c>
      <x:c r="L913" s="14">
        <x:f t="shared" si="217"/>
        <x:v>3823.683575545213</x:v>
      </x:c>
      <x:c r="M913" s="14">
        <x:f t="shared" si="226"/>
        <x:v>3803.4112370368944</x:v>
      </x:c>
      <x:c r="N913" s="14">
        <x:f t="shared" si="218"/>
        <x:v>3823.683575545213</x:v>
      </x:c>
      <x:c r="O913" s="13" t="n">
        <x:f>Arrivals!I913</x:f>
        <x:v>2.2855464097572034</x:v>
      </x:c>
      <x:c r="P913" s="14">
        <x:f t="shared" si="219"/>
        <x:v>3825.96912195497</x:v>
      </x:c>
      <x:c r="Q913" s="14">
        <x:f t="shared" si="220"/>
        <x:v>72.69195227126329</x:v>
      </x:c>
      <x:c r="R913" s="14">
        <x:f t="shared" si="221"/>
        <x:v>46.386405861506319</x:v>
      </x:c>
      <x:c r="S913" s="14">
        <x:f t="shared" si="222"/>
        <x:v>0</x:v>
      </x:c>
      <x:c r="T913" s="14">
        <x:f t="shared" si="223"/>
        <x:v>0</x:v>
      </x:c>
      <x:c r="U913" s="14">
        <x:f t="shared" si="224"/>
        <x:v>46.386405861506319</x:v>
      </x:c>
      <x:c r="V913" t="str">
        <x:f>IF(MOD(C913-Settings!$B$32,Settings!$B$33)&lt;Settings!$B$30,"Up","Down")</x:f>
        <x:v>Up</x:v>
      </x:c>
      <x:c r="W913" s="15" t="n">
        <x:f>IF(OR(E913&gt;Settings!$B$30,Q913&gt;Settings!$B$37),0,1)</x:f>
        <x:v>1</x:v>
      </x:c>
      <x:c r="X913" s="15" t="n">
        <x:f>IF(AND(W913=1,Q913&lt;=Settings!$B$36),1,0)</x:f>
        <x:v>1</x:v>
      </x:c>
    </x:row>
    <x:row r="914">
      <x:c r="A914">
        <x:v>8</x:v>
      </x:c>
      <x:c r="B914">
        <x:v>69</x:v>
      </x:c>
      <x:c r="C914" s="13" t="n">
        <x:f>Arrivals!F914</x:f>
        <x:v>3833.2616263731275</x:v>
      </x:c>
      <x:c r="D914" s="13" t="n">
        <x:f>Arrivals!K914</x:f>
        <x:v>300</x:v>
      </x:c>
      <x:c r="E914" s="14" t="n">
        <x:f>D914*8/Settings!$B$28+Settings!$B$29</x:f>
        <x:v>24.02</x:v>
      </x:c>
      <x:c r="F914" s="14">
        <x:f t="shared" si="214"/>
        <x:v>3833.2616263731275</x:v>
      </x:c>
      <x:c r="G914" s="14">
        <x:f t="shared" si="225"/>
        <x:v>3823.683575545213</x:v>
      </x:c>
      <x:c r="H914" s="14">
        <x:f t="shared" si="215"/>
        <x:v>3833.2616263731275</x:v>
      </x:c>
      <x:c r="I914" s="14" t="n">
        <x:f>MOD(H914-Settings!$B$32,Settings!$B$33)</x:f>
        <x:v>233.26162637312746</x:v>
      </x:c>
      <x:c r="J914" s="14" t="n">
        <x:f>IF(I914&lt;Settings!$B$30,IF(Settings!$B$30-I914&gt;=E914,H914,H914+(Settings!$B$30-I914)+Settings!$B$31),H914+(Settings!$B$33-I914))</x:f>
        <x:v>3833.2616263731275</x:v>
      </x:c>
      <x:c r="K914" s="14">
        <x:f t="shared" si="216"/>
        <x:v>3857.2816263731274</x:v>
      </x:c>
      <x:c r="L914" s="14">
        <x:f t="shared" si="217"/>
        <x:v>3857.2816263731274</x:v>
      </x:c>
      <x:c r="M914" s="14">
        <x:f t="shared" si="226"/>
        <x:v>3825.96912195497</x:v>
      </x:c>
      <x:c r="N914" s="14">
        <x:f t="shared" si="218"/>
        <x:v>3857.2816263731274</x:v>
      </x:c>
      <x:c r="O914" s="13" t="n">
        <x:f>Arrivals!I914</x:f>
        <x:v>1.9391909107145924</x:v>
      </x:c>
      <x:c r="P914" s="14">
        <x:f t="shared" si="219"/>
        <x:v>3859.2208172838418</x:v>
      </x:c>
      <x:c r="Q914" s="14">
        <x:f t="shared" si="220"/>
        <x:v>25.959190910714369</x:v>
      </x:c>
      <x:c r="R914" s="14">
        <x:f t="shared" si="221"/>
        <x:v>0</x:v>
      </x:c>
      <x:c r="S914" s="14">
        <x:f t="shared" si="222"/>
        <x:v>0</x:v>
      </x:c>
      <x:c r="T914" s="14">
        <x:f t="shared" si="223"/>
        <x:v>0</x:v>
      </x:c>
      <x:c r="U914" s="14">
        <x:f t="shared" si="224"/>
        <x:v>0</x:v>
      </x:c>
      <x:c r="V914" t="str">
        <x:f>IF(MOD(C914-Settings!$B$32,Settings!$B$33)&lt;Settings!$B$30,"Up","Down")</x:f>
        <x:v>Up</x:v>
      </x:c>
      <x:c r="W914" s="15" t="n">
        <x:f>IF(OR(E914&gt;Settings!$B$30,Q914&gt;Settings!$B$37),0,1)</x:f>
        <x:v>1</x:v>
      </x:c>
      <x:c r="X914" s="15" t="n">
        <x:f>IF(AND(W914=1,Q914&lt;=Settings!$B$36),1,0)</x:f>
        <x:v>1</x:v>
      </x:c>
    </x:row>
    <x:row r="915">
      <x:c r="A915">
        <x:v>8</x:v>
      </x:c>
      <x:c r="B915">
        <x:v>70</x:v>
      </x:c>
      <x:c r="C915" s="13" t="n">
        <x:f>Arrivals!F915</x:f>
        <x:v>3884.6107424376573</x:v>
      </x:c>
      <x:c r="D915" s="13" t="n">
        <x:f>Arrivals!K915</x:f>
        <x:v>300</x:v>
      </x:c>
      <x:c r="E915" s="14" t="n">
        <x:f>D915*8/Settings!$B$28+Settings!$B$29</x:f>
        <x:v>24.02</x:v>
      </x:c>
      <x:c r="F915" s="14">
        <x:f t="shared" si="214"/>
        <x:v>3884.6107424376573</x:v>
      </x:c>
      <x:c r="G915" s="14">
        <x:f t="shared" si="225"/>
        <x:v>3857.2816263731274</x:v>
      </x:c>
      <x:c r="H915" s="14">
        <x:f t="shared" si="215"/>
        <x:v>3884.6107424376573</x:v>
      </x:c>
      <x:c r="I915" s="14" t="n">
        <x:f>MOD(H915-Settings!$B$32,Settings!$B$33)</x:f>
        <x:v>284.61074243765734</x:v>
      </x:c>
      <x:c r="J915" s="14" t="n">
        <x:f>IF(I915&lt;Settings!$B$30,IF(Settings!$B$30-I915&gt;=E915,H915,H915+(Settings!$B$30-I915)+Settings!$B$31),H915+(Settings!$B$33-I915))</x:f>
        <x:v>3884.6107424376573</x:v>
      </x:c>
      <x:c r="K915" s="14">
        <x:f t="shared" si="216"/>
        <x:v>3908.6307424376573</x:v>
      </x:c>
      <x:c r="L915" s="14">
        <x:f t="shared" si="217"/>
        <x:v>3908.6307424376573</x:v>
      </x:c>
      <x:c r="M915" s="14">
        <x:f t="shared" si="226"/>
        <x:v>3859.2208172838418</x:v>
      </x:c>
      <x:c r="N915" s="14">
        <x:f t="shared" si="218"/>
        <x:v>3908.6307424376573</x:v>
      </x:c>
      <x:c r="O915" s="13" t="n">
        <x:f>Arrivals!I915</x:f>
        <x:v>8.612651605038579</x:v>
      </x:c>
      <x:c r="P915" s="14">
        <x:f t="shared" si="219"/>
        <x:v>3917.2433940426959</x:v>
      </x:c>
      <x:c r="Q915" s="14">
        <x:f t="shared" si="220"/>
        <x:v>32.632651605038518</x:v>
      </x:c>
      <x:c r="R915" s="14">
        <x:f t="shared" si="221"/>
        <x:v>0</x:v>
      </x:c>
      <x:c r="S915" s="14">
        <x:f t="shared" si="222"/>
        <x:v>0</x:v>
      </x:c>
      <x:c r="T915" s="14">
        <x:f t="shared" si="223"/>
        <x:v>0</x:v>
      </x:c>
      <x:c r="U915" s="14">
        <x:f t="shared" si="224"/>
        <x:v>0</x:v>
      </x:c>
      <x:c r="V915" t="str">
        <x:f>IF(MOD(C915-Settings!$B$32,Settings!$B$33)&lt;Settings!$B$30,"Up","Down")</x:f>
        <x:v>Up</x:v>
      </x:c>
      <x:c r="W915" s="15" t="n">
        <x:f>IF(OR(E915&gt;Settings!$B$30,Q915&gt;Settings!$B$37),0,1)</x:f>
        <x:v>1</x:v>
      </x:c>
      <x:c r="X915" s="15" t="n">
        <x:f>IF(AND(W915=1,Q915&lt;=Settings!$B$36),1,0)</x:f>
        <x:v>1</x:v>
      </x:c>
    </x:row>
    <x:row r="916">
      <x:c r="A916">
        <x:v>8</x:v>
      </x:c>
      <x:c r="B916">
        <x:v>71</x:v>
      </x:c>
      <x:c r="C916" s="13" t="n">
        <x:f>Arrivals!F916</x:f>
        <x:v>3891.883640073625</x:v>
      </x:c>
      <x:c r="D916" s="13" t="n">
        <x:f>Arrivals!K916</x:f>
        <x:v>300</x:v>
      </x:c>
      <x:c r="E916" s="14" t="n">
        <x:f>D916*8/Settings!$B$28+Settings!$B$29</x:f>
        <x:v>24.02</x:v>
      </x:c>
      <x:c r="F916" s="14">
        <x:f t="shared" si="214"/>
        <x:v>3891.883640073625</x:v>
      </x:c>
      <x:c r="G916" s="14">
        <x:f t="shared" si="225"/>
        <x:v>3908.6307424376573</x:v>
      </x:c>
      <x:c r="H916" s="14">
        <x:f t="shared" si="215"/>
        <x:v>3908.6307424376573</x:v>
      </x:c>
      <x:c r="I916" s="14" t="n">
        <x:f>MOD(H916-Settings!$B$32,Settings!$B$33)</x:f>
        <x:v>308.6307424376573</x:v>
      </x:c>
      <x:c r="J916" s="14" t="n">
        <x:f>IF(I916&lt;Settings!$B$30,IF(Settings!$B$30-I916&gt;=E916,H916,H916+(Settings!$B$30-I916)+Settings!$B$31),H916+(Settings!$B$33-I916))</x:f>
        <x:v>3908.6307424376573</x:v>
      </x:c>
      <x:c r="K916" s="14">
        <x:f t="shared" si="216"/>
        <x:v>3932.6507424376573</x:v>
      </x:c>
      <x:c r="L916" s="14">
        <x:f t="shared" si="217"/>
        <x:v>3932.6507424376573</x:v>
      </x:c>
      <x:c r="M916" s="14">
        <x:f t="shared" si="226"/>
        <x:v>3917.2433940426959</x:v>
      </x:c>
      <x:c r="N916" s="14">
        <x:f t="shared" si="218"/>
        <x:v>3932.6507424376573</x:v>
      </x:c>
      <x:c r="O916" s="13" t="n">
        <x:f>Arrivals!I916</x:f>
        <x:v>2.2706108130039158</x:v>
      </x:c>
      <x:c r="P916" s="14">
        <x:f t="shared" si="219"/>
        <x:v>3934.921353250661</x:v>
      </x:c>
      <x:c r="Q916" s="14">
        <x:f t="shared" si="220"/>
        <x:v>43.037713177036039</x:v>
      </x:c>
      <x:c r="R916" s="14">
        <x:f t="shared" si="221"/>
        <x:v>16.747102364032344</x:v>
      </x:c>
      <x:c r="S916" s="14">
        <x:f t="shared" si="222"/>
        <x:v>0</x:v>
      </x:c>
      <x:c r="T916" s="14">
        <x:f t="shared" si="223"/>
        <x:v>0</x:v>
      </x:c>
      <x:c r="U916" s="14">
        <x:f t="shared" si="224"/>
        <x:v>16.747102364032344</x:v>
      </x:c>
      <x:c r="V916" t="str">
        <x:f>IF(MOD(C916-Settings!$B$32,Settings!$B$33)&lt;Settings!$B$30,"Up","Down")</x:f>
        <x:v>Up</x:v>
      </x:c>
      <x:c r="W916" s="15" t="n">
        <x:f>IF(OR(E916&gt;Settings!$B$30,Q916&gt;Settings!$B$37),0,1)</x:f>
        <x:v>1</x:v>
      </x:c>
      <x:c r="X916" s="15" t="n">
        <x:f>IF(AND(W916=1,Q916&lt;=Settings!$B$36),1,0)</x:f>
        <x:v>1</x:v>
      </x:c>
    </x:row>
    <x:row r="917">
      <x:c r="A917">
        <x:v>8</x:v>
      </x:c>
      <x:c r="B917">
        <x:v>72</x:v>
      </x:c>
      <x:c r="C917" s="13" t="n">
        <x:f>Arrivals!F917</x:f>
        <x:v>3951.215083464156</x:v>
      </x:c>
      <x:c r="D917" s="13" t="n">
        <x:f>Arrivals!K917</x:f>
        <x:v>300</x:v>
      </x:c>
      <x:c r="E917" s="14" t="n">
        <x:f>D917*8/Settings!$B$28+Settings!$B$29</x:f>
        <x:v>24.02</x:v>
      </x:c>
      <x:c r="F917" s="14">
        <x:f t="shared" si="214"/>
        <x:v>3951.2150834641561</x:v>
      </x:c>
      <x:c r="G917" s="14">
        <x:f t="shared" si="225"/>
        <x:v>3932.6507424376573</x:v>
      </x:c>
      <x:c r="H917" s="14">
        <x:f t="shared" si="215"/>
        <x:v>3951.2150834641561</x:v>
      </x:c>
      <x:c r="I917" s="14" t="n">
        <x:f>MOD(H917-Settings!$B$32,Settings!$B$33)</x:f>
        <x:v>351.2150834641561</x:v>
      </x:c>
      <x:c r="J917" s="14" t="n">
        <x:f>IF(I917&lt;Settings!$B$30,IF(Settings!$B$30-I917&gt;=E917,H917,H917+(Settings!$B$30-I917)+Settings!$B$31),H917+(Settings!$B$33-I917))</x:f>
        <x:v>3951.215083464156</x:v>
      </x:c>
      <x:c r="K917" s="14">
        <x:f t="shared" si="216"/>
        <x:v>3975.2350834641561</x:v>
      </x:c>
      <x:c r="L917" s="14">
        <x:f t="shared" si="217"/>
        <x:v>3975.2350834641561</x:v>
      </x:c>
      <x:c r="M917" s="14">
        <x:f t="shared" si="226"/>
        <x:v>3934.921353250661</x:v>
      </x:c>
      <x:c r="N917" s="14">
        <x:f t="shared" si="218"/>
        <x:v>3975.2350834641561</x:v>
      </x:c>
      <x:c r="O917" s="13" t="n">
        <x:f>Arrivals!I917</x:f>
        <x:v>8.388569645823226</x:v>
      </x:c>
      <x:c r="P917" s="14">
        <x:f t="shared" si="219"/>
        <x:v>3983.6236531099794</x:v>
      </x:c>
      <x:c r="Q917" s="14">
        <x:f t="shared" si="220"/>
        <x:v>32.408569645823263</x:v>
      </x:c>
      <x:c r="R917" s="14">
        <x:f t="shared" si="221"/>
        <x:v>0</x:v>
      </x:c>
      <x:c r="S917" s="14">
        <x:f t="shared" si="222"/>
        <x:v>0</x:v>
      </x:c>
      <x:c r="T917" s="14">
        <x:f t="shared" si="223"/>
        <x:v>0</x:v>
      </x:c>
      <x:c r="U917" s="14">
        <x:f t="shared" si="224"/>
        <x:v>0</x:v>
      </x:c>
      <x:c r="V917" t="str">
        <x:f>IF(MOD(C917-Settings!$B$32,Settings!$B$33)&lt;Settings!$B$30,"Up","Down")</x:f>
        <x:v>Up</x:v>
      </x:c>
      <x:c r="W917" s="15" t="n">
        <x:f>IF(OR(E917&gt;Settings!$B$30,Q917&gt;Settings!$B$37),0,1)</x:f>
        <x:v>1</x:v>
      </x:c>
      <x:c r="X917" s="15" t="n">
        <x:f>IF(AND(W917=1,Q917&lt;=Settings!$B$36),1,0)</x:f>
        <x:v>1</x:v>
      </x:c>
    </x:row>
    <x:row r="918">
      <x:c r="A918">
        <x:v>8</x:v>
      </x:c>
      <x:c r="B918">
        <x:v>73</x:v>
      </x:c>
      <x:c r="C918" s="13" t="n">
        <x:f>Arrivals!F918</x:f>
        <x:v>4039.597669782302</x:v>
      </x:c>
      <x:c r="D918" s="13" t="n">
        <x:f>Arrivals!K918</x:f>
        <x:v>300</x:v>
      </x:c>
      <x:c r="E918" s="14" t="n">
        <x:f>D918*8/Settings!$B$28+Settings!$B$29</x:f>
        <x:v>24.02</x:v>
      </x:c>
      <x:c r="F918" s="14">
        <x:f t="shared" si="214"/>
        <x:v>4039.5976697823021</x:v>
      </x:c>
      <x:c r="G918" s="14">
        <x:f t="shared" si="225"/>
        <x:v>3975.2350834641561</x:v>
      </x:c>
      <x:c r="H918" s="14">
        <x:f t="shared" si="215"/>
        <x:v>4039.5976697823021</x:v>
      </x:c>
      <x:c r="I918" s="14" t="n">
        <x:f>MOD(H918-Settings!$B$32,Settings!$B$33)</x:f>
        <x:v>439.5976697823021</x:v>
      </x:c>
      <x:c r="J918" s="14" t="n">
        <x:f>IF(I918&lt;Settings!$B$30,IF(Settings!$B$30-I918&gt;=E918,H918,H918+(Settings!$B$30-I918)+Settings!$B$31),H918+(Settings!$B$33-I918))</x:f>
        <x:v>4039.597669782302</x:v>
      </x:c>
      <x:c r="K918" s="14">
        <x:f t="shared" si="216"/>
        <x:v>4063.6176697823021</x:v>
      </x:c>
      <x:c r="L918" s="14">
        <x:f t="shared" si="217"/>
        <x:v>4063.6176697823021</x:v>
      </x:c>
      <x:c r="M918" s="14">
        <x:f t="shared" si="226"/>
        <x:v>3983.6236531099794</x:v>
      </x:c>
      <x:c r="N918" s="14">
        <x:f t="shared" si="218"/>
        <x:v>4063.6176697823021</x:v>
      </x:c>
      <x:c r="O918" s="13" t="n">
        <x:f>Arrivals!I918</x:f>
        <x:v>16.83209049039516</x:v>
      </x:c>
      <x:c r="P918" s="14">
        <x:f t="shared" si="219"/>
        <x:v>4080.4497602726974</x:v>
      </x:c>
      <x:c r="Q918" s="14">
        <x:f t="shared" si="220"/>
        <x:v>40.852090490395312</x:v>
      </x:c>
      <x:c r="R918" s="14">
        <x:f t="shared" si="221"/>
        <x:v>0</x:v>
      </x:c>
      <x:c r="S918" s="14">
        <x:f t="shared" si="222"/>
        <x:v>0</x:v>
      </x:c>
      <x:c r="T918" s="14">
        <x:f t="shared" si="223"/>
        <x:v>0</x:v>
      </x:c>
      <x:c r="U918" s="14">
        <x:f t="shared" si="224"/>
        <x:v>0</x:v>
      </x:c>
      <x:c r="V918" t="str">
        <x:f>IF(MOD(C918-Settings!$B$32,Settings!$B$33)&lt;Settings!$B$30,"Up","Down")</x:f>
        <x:v>Up</x:v>
      </x:c>
      <x:c r="W918" s="15" t="n">
        <x:f>IF(OR(E918&gt;Settings!$B$30,Q918&gt;Settings!$B$37),0,1)</x:f>
        <x:v>1</x:v>
      </x:c>
      <x:c r="X918" s="15" t="n">
        <x:f>IF(AND(W918=1,Q918&lt;=Settings!$B$36),1,0)</x:f>
        <x:v>1</x:v>
      </x:c>
    </x:row>
    <x:row r="919">
      <x:c r="A919">
        <x:v>8</x:v>
      </x:c>
      <x:c r="B919">
        <x:v>74</x:v>
      </x:c>
      <x:c r="C919" s="13" t="n">
        <x:f>Arrivals!F919</x:f>
        <x:v>4068.6820865754585</x:v>
      </x:c>
      <x:c r="D919" s="13" t="n">
        <x:f>Arrivals!K919</x:f>
        <x:v>300</x:v>
      </x:c>
      <x:c r="E919" s="14" t="n">
        <x:f>D919*8/Settings!$B$28+Settings!$B$29</x:f>
        <x:v>24.02</x:v>
      </x:c>
      <x:c r="F919" s="14">
        <x:f t="shared" si="214"/>
        <x:v>4068.6820865754585</x:v>
      </x:c>
      <x:c r="G919" s="14">
        <x:f t="shared" si="225"/>
        <x:v>4063.6176697823021</x:v>
      </x:c>
      <x:c r="H919" s="14">
        <x:f t="shared" si="215"/>
        <x:v>4068.6820865754585</x:v>
      </x:c>
      <x:c r="I919" s="14" t="n">
        <x:f>MOD(H919-Settings!$B$32,Settings!$B$33)</x:f>
        <x:v>468.68208657545847</x:v>
      </x:c>
      <x:c r="J919" s="14" t="n">
        <x:f>IF(I919&lt;Settings!$B$30,IF(Settings!$B$30-I919&gt;=E919,H919,H919+(Settings!$B$30-I919)+Settings!$B$31),H919+(Settings!$B$33-I919))</x:f>
        <x:v>4068.6820865754585</x:v>
      </x:c>
      <x:c r="K919" s="14">
        <x:f t="shared" si="216"/>
        <x:v>4092.7020865754585</x:v>
      </x:c>
      <x:c r="L919" s="14">
        <x:f t="shared" si="217"/>
        <x:v>4092.7020865754585</x:v>
      </x:c>
      <x:c r="M919" s="14">
        <x:f t="shared" si="226"/>
        <x:v>4080.4497602726974</x:v>
      </x:c>
      <x:c r="N919" s="14">
        <x:f t="shared" si="218"/>
        <x:v>4092.7020865754585</x:v>
      </x:c>
      <x:c r="O919" s="13" t="n">
        <x:f>Arrivals!I919</x:f>
        <x:v>16.3450845314927</x:v>
      </x:c>
      <x:c r="P919" s="14">
        <x:f t="shared" si="219"/>
        <x:v>4109.0471711069513</x:v>
      </x:c>
      <x:c r="Q919" s="14">
        <x:f t="shared" si="220"/>
        <x:v>40.365084531492812</x:v>
      </x:c>
      <x:c r="R919" s="14">
        <x:f t="shared" si="221"/>
        <x:v>0</x:v>
      </x:c>
      <x:c r="S919" s="14">
        <x:f t="shared" si="222"/>
        <x:v>0</x:v>
      </x:c>
      <x:c r="T919" s="14">
        <x:f t="shared" si="223"/>
        <x:v>0</x:v>
      </x:c>
      <x:c r="U919" s="14">
        <x:f t="shared" si="224"/>
        <x:v>0</x:v>
      </x:c>
      <x:c r="V919" t="str">
        <x:f>IF(MOD(C919-Settings!$B$32,Settings!$B$33)&lt;Settings!$B$30,"Up","Down")</x:f>
        <x:v>Up</x:v>
      </x:c>
      <x:c r="W919" s="15" t="n">
        <x:f>IF(OR(E919&gt;Settings!$B$30,Q919&gt;Settings!$B$37),0,1)</x:f>
        <x:v>1</x:v>
      </x:c>
      <x:c r="X919" s="15" t="n">
        <x:f>IF(AND(W919=1,Q919&lt;=Settings!$B$36),1,0)</x:f>
        <x:v>1</x:v>
      </x:c>
    </x:row>
    <x:row r="920">
      <x:c r="A920">
        <x:v>8</x:v>
      </x:c>
      <x:c r="B920">
        <x:v>75</x:v>
      </x:c>
      <x:c r="C920" s="13" t="n">
        <x:f>Arrivals!F920</x:f>
        <x:v>4089.1702927076203</x:v>
      </x:c>
      <x:c r="D920" s="13" t="n">
        <x:f>Arrivals!K920</x:f>
        <x:v>300</x:v>
      </x:c>
      <x:c r="E920" s="14" t="n">
        <x:f>D920*8/Settings!$B$28+Settings!$B$29</x:f>
        <x:v>24.02</x:v>
      </x:c>
      <x:c r="F920" s="14">
        <x:f t="shared" si="214"/>
        <x:v>4089.1702927076203</x:v>
      </x:c>
      <x:c r="G920" s="14">
        <x:f t="shared" si="225"/>
        <x:v>4092.7020865754585</x:v>
      </x:c>
      <x:c r="H920" s="14">
        <x:f t="shared" si="215"/>
        <x:v>4092.7020865754585</x:v>
      </x:c>
      <x:c r="I920" s="14" t="n">
        <x:f>MOD(H920-Settings!$B$32,Settings!$B$33)</x:f>
        <x:v>492.70208657545845</x:v>
      </x:c>
      <x:c r="J920" s="14" t="n">
        <x:f>IF(I920&lt;Settings!$B$30,IF(Settings!$B$30-I920&gt;=E920,H920,H920+(Settings!$B$30-I920)+Settings!$B$31),H920+(Settings!$B$33-I920))</x:f>
        <x:v>4092.7020865754585</x:v>
      </x:c>
      <x:c r="K920" s="14">
        <x:f t="shared" si="216"/>
        <x:v>4116.7220865754589</x:v>
      </x:c>
      <x:c r="L920" s="14">
        <x:f t="shared" si="217"/>
        <x:v>4116.7220865754589</x:v>
      </x:c>
      <x:c r="M920" s="14">
        <x:f t="shared" si="226"/>
        <x:v>4109.0471711069513</x:v>
      </x:c>
      <x:c r="N920" s="14">
        <x:f t="shared" si="218"/>
        <x:v>4116.7220865754589</x:v>
      </x:c>
      <x:c r="O920" s="13" t="n">
        <x:f>Arrivals!I920</x:f>
        <x:v>3.7939910135011563</x:v>
      </x:c>
      <x:c r="P920" s="14">
        <x:f t="shared" si="219"/>
        <x:v>4120.5160775889599</x:v>
      </x:c>
      <x:c r="Q920" s="14">
        <x:f t="shared" si="220"/>
        <x:v>31.345784881339569</x:v>
      </x:c>
      <x:c r="R920" s="14">
        <x:f t="shared" si="221"/>
        <x:v>3.5317938678381324</x:v>
      </x:c>
      <x:c r="S920" s="14">
        <x:f t="shared" si="222"/>
        <x:v>0</x:v>
      </x:c>
      <x:c r="T920" s="14">
        <x:f t="shared" si="223"/>
        <x:v>0</x:v>
      </x:c>
      <x:c r="U920" s="14">
        <x:f t="shared" si="224"/>
        <x:v>3.5317938678381324</x:v>
      </x:c>
      <x:c r="V920" t="str">
        <x:f>IF(MOD(C920-Settings!$B$32,Settings!$B$33)&lt;Settings!$B$30,"Up","Down")</x:f>
        <x:v>Up</x:v>
      </x:c>
      <x:c r="W920" s="15" t="n">
        <x:f>IF(OR(E920&gt;Settings!$B$30,Q920&gt;Settings!$B$37),0,1)</x:f>
        <x:v>1</x:v>
      </x:c>
      <x:c r="X920" s="15" t="n">
        <x:f>IF(AND(W920=1,Q920&lt;=Settings!$B$36),1,0)</x:f>
        <x:v>1</x:v>
      </x:c>
    </x:row>
    <x:row r="921">
      <x:c r="A921">
        <x:v>8</x:v>
      </x:c>
      <x:c r="B921">
        <x:v>76</x:v>
      </x:c>
      <x:c r="C921" s="13" t="n">
        <x:f>Arrivals!F921</x:f>
        <x:v>4202.874166244983</x:v>
      </x:c>
      <x:c r="D921" s="13" t="n">
        <x:f>Arrivals!K921</x:f>
        <x:v>300</x:v>
      </x:c>
      <x:c r="E921" s="14" t="n">
        <x:f>D921*8/Settings!$B$28+Settings!$B$29</x:f>
        <x:v>24.02</x:v>
      </x:c>
      <x:c r="F921" s="14">
        <x:f t="shared" si="214"/>
        <x:v>4202.8741662449829</x:v>
      </x:c>
      <x:c r="G921" s="14">
        <x:f t="shared" si="225"/>
        <x:v>4116.7220865754589</x:v>
      </x:c>
      <x:c r="H921" s="14">
        <x:f t="shared" si="215"/>
        <x:v>4202.8741662449829</x:v>
      </x:c>
      <x:c r="I921" s="14" t="n">
        <x:f>MOD(H921-Settings!$B$32,Settings!$B$33)</x:f>
        <x:v>602.8741662449829</x:v>
      </x:c>
      <x:c r="J921" s="14" t="n">
        <x:f>IF(I921&lt;Settings!$B$30,IF(Settings!$B$30-I921&gt;=E921,H921,H921+(Settings!$B$30-I921)+Settings!$B$31),H921+(Settings!$B$33-I921))</x:f>
        <x:v>4320</x:v>
      </x:c>
      <x:c r="K921" s="14">
        <x:f t="shared" si="216"/>
        <x:v>4344.0200000000004</x:v>
      </x:c>
      <x:c r="L921" s="14">
        <x:f t="shared" si="217"/>
        <x:v>4344.0200000000004</x:v>
      </x:c>
      <x:c r="M921" s="14">
        <x:f t="shared" si="226"/>
        <x:v>4120.5160775889599</x:v>
      </x:c>
      <x:c r="N921" s="14">
        <x:f t="shared" si="218"/>
        <x:v>4344.0200000000004</x:v>
      </x:c>
      <x:c r="O921" s="13" t="n">
        <x:f>Arrivals!I921</x:f>
        <x:v>1.2684062924444315</x:v>
      </x:c>
      <x:c r="P921" s="14">
        <x:f t="shared" si="219"/>
        <x:v>4345.288406292445</x:v>
      </x:c>
      <x:c r="Q921" s="14">
        <x:f t="shared" si="220"/>
        <x:v>142.41424004746204</x:v>
      </x:c>
      <x:c r="R921" s="14">
        <x:f t="shared" si="221"/>
        <x:v>0</x:v>
      </x:c>
      <x:c r="S921" s="14">
        <x:f t="shared" si="222"/>
        <x:v>117.12583375501708</x:v>
      </x:c>
      <x:c r="T921" s="14">
        <x:f t="shared" si="223"/>
        <x:v>0</x:v>
      </x:c>
      <x:c r="U921" s="14">
        <x:f t="shared" si="224"/>
        <x:v>117.12583375501708</x:v>
      </x:c>
      <x:c r="V921" t="str">
        <x:f>IF(MOD(C921-Settings!$B$32,Settings!$B$33)&lt;Settings!$B$30,"Up","Down")</x:f>
        <x:v>Down</x:v>
      </x:c>
      <x:c r="W921" s="15" t="n">
        <x:f>IF(OR(E921&gt;Settings!$B$30,Q921&gt;Settings!$B$37),0,1)</x:f>
        <x:v>1</x:v>
      </x:c>
      <x:c r="X921" s="15" t="n">
        <x:f>IF(AND(W921=1,Q921&lt;=Settings!$B$36),1,0)</x:f>
        <x:v>0</x:v>
      </x:c>
    </x:row>
    <x:row r="922">
      <x:c r="A922">
        <x:v>8</x:v>
      </x:c>
      <x:c r="B922">
        <x:v>77</x:v>
      </x:c>
      <x:c r="C922" s="13" t="n">
        <x:f>Arrivals!F922</x:f>
        <x:v>4289.215223367438</x:v>
      </x:c>
      <x:c r="D922" s="13" t="n">
        <x:f>Arrivals!K922</x:f>
        <x:v>300</x:v>
      </x:c>
      <x:c r="E922" s="14" t="n">
        <x:f>D922*8/Settings!$B$28+Settings!$B$29</x:f>
        <x:v>24.02</x:v>
      </x:c>
      <x:c r="F922" s="14">
        <x:f t="shared" si="214"/>
        <x:v>4289.2152233674378</x:v>
      </x:c>
      <x:c r="G922" s="14">
        <x:f t="shared" si="225"/>
        <x:v>4344.0200000000004</x:v>
      </x:c>
      <x:c r="H922" s="14">
        <x:f t="shared" si="215"/>
        <x:v>4344.0200000000004</x:v>
      </x:c>
      <x:c r="I922" s="14" t="n">
        <x:f>MOD(H922-Settings!$B$32,Settings!$B$33)</x:f>
        <x:v>24.020000000000437</x:v>
      </x:c>
      <x:c r="J922" s="14" t="n">
        <x:f>IF(I922&lt;Settings!$B$30,IF(Settings!$B$30-I922&gt;=E922,H922,H922+(Settings!$B$30-I922)+Settings!$B$31),H922+(Settings!$B$33-I922))</x:f>
        <x:v>4344.02</x:v>
      </x:c>
      <x:c r="K922" s="14">
        <x:f t="shared" si="216"/>
        <x:v>4368.0400000000009</x:v>
      </x:c>
      <x:c r="L922" s="14">
        <x:f t="shared" si="217"/>
        <x:v>4368.0400000000009</x:v>
      </x:c>
      <x:c r="M922" s="14">
        <x:f t="shared" si="226"/>
        <x:v>4345.288406292445</x:v>
      </x:c>
      <x:c r="N922" s="14">
        <x:f t="shared" si="218"/>
        <x:v>4368.0400000000009</x:v>
      </x:c>
      <x:c r="O922" s="13" t="n">
        <x:f>Arrivals!I922</x:f>
        <x:v>0.8344855318293016</x:v>
      </x:c>
      <x:c r="P922" s="14">
        <x:f t="shared" si="219"/>
        <x:v>4368.87448553183</x:v>
      </x:c>
      <x:c r="Q922" s="14">
        <x:f t="shared" si="220"/>
        <x:v>79.659262164392203</x:v>
      </x:c>
      <x:c r="R922" s="14">
        <x:f t="shared" si="221"/>
        <x:v>54.804776632562607</x:v>
      </x:c>
      <x:c r="S922" s="14">
        <x:f t="shared" si="222"/>
        <x:v>0</x:v>
      </x:c>
      <x:c r="T922" s="14">
        <x:f t="shared" si="223"/>
        <x:v>0</x:v>
      </x:c>
      <x:c r="U922" s="14">
        <x:f t="shared" si="224"/>
        <x:v>54.804776632562607</x:v>
      </x:c>
      <x:c r="V922" t="str">
        <x:f>IF(MOD(C922-Settings!$B$32,Settings!$B$33)&lt;Settings!$B$30,"Up","Down")</x:f>
        <x:v>Down</x:v>
      </x:c>
      <x:c r="W922" s="15" t="n">
        <x:f>IF(OR(E922&gt;Settings!$B$30,Q922&gt;Settings!$B$37),0,1)</x:f>
        <x:v>1</x:v>
      </x:c>
      <x:c r="X922" s="15" t="n">
        <x:f>IF(AND(W922=1,Q922&lt;=Settings!$B$36),1,0)</x:f>
        <x:v>1</x:v>
      </x:c>
    </x:row>
    <x:row r="923">
      <x:c r="A923">
        <x:v>8</x:v>
      </x:c>
      <x:c r="B923">
        <x:v>78</x:v>
      </x:c>
      <x:c r="C923" s="13" t="n">
        <x:f>Arrivals!F923</x:f>
        <x:v>4291.749062645731</x:v>
      </x:c>
      <x:c r="D923" s="13" t="n">
        <x:f>Arrivals!K923</x:f>
        <x:v>300</x:v>
      </x:c>
      <x:c r="E923" s="14" t="n">
        <x:f>D923*8/Settings!$B$28+Settings!$B$29</x:f>
        <x:v>24.02</x:v>
      </x:c>
      <x:c r="F923" s="14">
        <x:f t="shared" si="214"/>
        <x:v>4291.7490626457311</x:v>
      </x:c>
      <x:c r="G923" s="14">
        <x:f t="shared" si="225"/>
        <x:v>4368.0400000000009</x:v>
      </x:c>
      <x:c r="H923" s="14">
        <x:f t="shared" si="215"/>
        <x:v>4368.0400000000009</x:v>
      </x:c>
      <x:c r="I923" s="14" t="n">
        <x:f>MOD(H923-Settings!$B$32,Settings!$B$33)</x:f>
        <x:v>48.04000000000087</x:v>
      </x:c>
      <x:c r="J923" s="14" t="n">
        <x:f>IF(I923&lt;Settings!$B$30,IF(Settings!$B$30-I923&gt;=E923,H923,H923+(Settings!$B$30-I923)+Settings!$B$31),H923+(Settings!$B$33-I923))</x:f>
        <x:v>4368.040000000001</x:v>
      </x:c>
      <x:c r="K923" s="14">
        <x:f t="shared" si="216"/>
        <x:v>4392.0600000000013</x:v>
      </x:c>
      <x:c r="L923" s="14">
        <x:f t="shared" si="217"/>
        <x:v>4392.0600000000013</x:v>
      </x:c>
      <x:c r="M923" s="14">
        <x:f t="shared" si="226"/>
        <x:v>4368.87448553183</x:v>
      </x:c>
      <x:c r="N923" s="14">
        <x:f t="shared" si="218"/>
        <x:v>4392.0600000000013</x:v>
      </x:c>
      <x:c r="O923" s="13" t="n">
        <x:f>Arrivals!I923</x:f>
        <x:v>5.035842964570876</x:v>
      </x:c>
      <x:c r="P923" s="14">
        <x:f t="shared" si="219"/>
        <x:v>4397.0958429645725</x:v>
      </x:c>
      <x:c r="Q923" s="14">
        <x:f t="shared" si="220"/>
        <x:v>105.34678031884141</x:v>
      </x:c>
      <x:c r="R923" s="14">
        <x:f t="shared" si="221"/>
        <x:v>76.290937354269772</x:v>
      </x:c>
      <x:c r="S923" s="14">
        <x:f t="shared" si="222"/>
        <x:v>0</x:v>
      </x:c>
      <x:c r="T923" s="14">
        <x:f t="shared" si="223"/>
        <x:v>0</x:v>
      </x:c>
      <x:c r="U923" s="14">
        <x:f t="shared" si="224"/>
        <x:v>76.290937354269772</x:v>
      </x:c>
      <x:c r="V923" t="str">
        <x:f>IF(MOD(C923-Settings!$B$32,Settings!$B$33)&lt;Settings!$B$30,"Up","Down")</x:f>
        <x:v>Down</x:v>
      </x:c>
      <x:c r="W923" s="15" t="n">
        <x:f>IF(OR(E923&gt;Settings!$B$30,Q923&gt;Settings!$B$37),0,1)</x:f>
        <x:v>1</x:v>
      </x:c>
      <x:c r="X923" s="15" t="n">
        <x:f>IF(AND(W923=1,Q923&lt;=Settings!$B$36),1,0)</x:f>
        <x:v>1</x:v>
      </x:c>
    </x:row>
    <x:row r="924">
      <x:c r="A924">
        <x:v>8</x:v>
      </x:c>
      <x:c r="B924">
        <x:v>79</x:v>
      </x:c>
      <x:c r="C924" s="13" t="n">
        <x:f>Arrivals!F924</x:f>
        <x:v>4584.021099906972</x:v>
      </x:c>
      <x:c r="D924" s="13" t="n">
        <x:f>Arrivals!K924</x:f>
        <x:v>300</x:v>
      </x:c>
      <x:c r="E924" s="14" t="n">
        <x:f>D924*8/Settings!$B$28+Settings!$B$29</x:f>
        <x:v>24.02</x:v>
      </x:c>
      <x:c r="F924" s="14">
        <x:f t="shared" si="214"/>
        <x:v>4584.0210999069723</x:v>
      </x:c>
      <x:c r="G924" s="14">
        <x:f t="shared" si="225"/>
        <x:v>4392.0600000000013</x:v>
      </x:c>
      <x:c r="H924" s="14">
        <x:f t="shared" si="215"/>
        <x:v>4584.0210999069723</x:v>
      </x:c>
      <x:c r="I924" s="14" t="n">
        <x:f>MOD(H924-Settings!$B$32,Settings!$B$33)</x:f>
        <x:v>264.02109990697227</x:v>
      </x:c>
      <x:c r="J924" s="14" t="n">
        <x:f>IF(I924&lt;Settings!$B$30,IF(Settings!$B$30-I924&gt;=E924,H924,H924+(Settings!$B$30-I924)+Settings!$B$31),H924+(Settings!$B$33-I924))</x:f>
        <x:v>4584.021099906972</x:v>
      </x:c>
      <x:c r="K924" s="14">
        <x:f t="shared" si="216"/>
        <x:v>4608.0410999069727</x:v>
      </x:c>
      <x:c r="L924" s="14">
        <x:f t="shared" si="217"/>
        <x:v>4608.0410999069727</x:v>
      </x:c>
      <x:c r="M924" s="14">
        <x:f t="shared" si="226"/>
        <x:v>4397.0958429645725</x:v>
      </x:c>
      <x:c r="N924" s="14">
        <x:f t="shared" si="218"/>
        <x:v>4608.0410999069727</x:v>
      </x:c>
      <x:c r="O924" s="13" t="n">
        <x:f>Arrivals!I924</x:f>
        <x:v>4.430608368854403</x:v>
      </x:c>
      <x:c r="P924" s="14">
        <x:f t="shared" si="219"/>
        <x:v>4612.471708275827</x:v>
      </x:c>
      <x:c r="Q924" s="14">
        <x:f t="shared" si="220"/>
        <x:v>28.450608368854773</x:v>
      </x:c>
      <x:c r="R924" s="14">
        <x:f t="shared" si="221"/>
        <x:v>0</x:v>
      </x:c>
      <x:c r="S924" s="14">
        <x:f t="shared" si="222"/>
        <x:v>0</x:v>
      </x:c>
      <x:c r="T924" s="14">
        <x:f t="shared" si="223"/>
        <x:v>0</x:v>
      </x:c>
      <x:c r="U924" s="14">
        <x:f t="shared" si="224"/>
        <x:v>0</x:v>
      </x:c>
      <x:c r="V924" t="str">
        <x:f>IF(MOD(C924-Settings!$B$32,Settings!$B$33)&lt;Settings!$B$30,"Up","Down")</x:f>
        <x:v>Up</x:v>
      </x:c>
      <x:c r="W924" s="15" t="n">
        <x:f>IF(OR(E924&gt;Settings!$B$30,Q924&gt;Settings!$B$37),0,1)</x:f>
        <x:v>1</x:v>
      </x:c>
      <x:c r="X924" s="15" t="n">
        <x:f>IF(AND(W924=1,Q924&lt;=Settings!$B$36),1,0)</x:f>
        <x:v>1</x:v>
      </x:c>
    </x:row>
    <x:row r="925">
      <x:c r="A925">
        <x:v>8</x:v>
      </x:c>
      <x:c r="B925">
        <x:v>80</x:v>
      </x:c>
      <x:c r="C925" s="13" t="n">
        <x:f>Arrivals!F925</x:f>
        <x:v>4596.553078595804</x:v>
      </x:c>
      <x:c r="D925" s="13" t="n">
        <x:f>Arrivals!K925</x:f>
        <x:v>300</x:v>
      </x:c>
      <x:c r="E925" s="14" t="n">
        <x:f>D925*8/Settings!$B$28+Settings!$B$29</x:f>
        <x:v>24.02</x:v>
      </x:c>
      <x:c r="F925" s="14">
        <x:f t="shared" si="214"/>
        <x:v>4596.5530785958044</x:v>
      </x:c>
      <x:c r="G925" s="14">
        <x:f t="shared" si="225"/>
        <x:v>4608.0410999069727</x:v>
      </x:c>
      <x:c r="H925" s="14">
        <x:f t="shared" si="215"/>
        <x:v>4608.0410999069727</x:v>
      </x:c>
      <x:c r="I925" s="14" t="n">
        <x:f>MOD(H925-Settings!$B$32,Settings!$B$33)</x:f>
        <x:v>288.0410999069727</x:v>
      </x:c>
      <x:c r="J925" s="14" t="n">
        <x:f>IF(I925&lt;Settings!$B$30,IF(Settings!$B$30-I925&gt;=E925,H925,H925+(Settings!$B$30-I925)+Settings!$B$31),H925+(Settings!$B$33-I925))</x:f>
        <x:v>4608.041099906973</x:v>
      </x:c>
      <x:c r="K925" s="14">
        <x:f t="shared" si="216"/>
        <x:v>4632.0610999069731</x:v>
      </x:c>
      <x:c r="L925" s="14">
        <x:f t="shared" si="217"/>
        <x:v>4632.0610999069731</x:v>
      </x:c>
      <x:c r="M925" s="14">
        <x:f t="shared" si="226"/>
        <x:v>4612.471708275827</x:v>
      </x:c>
      <x:c r="N925" s="14">
        <x:f t="shared" si="218"/>
        <x:v>4632.0610999069731</x:v>
      </x:c>
      <x:c r="O925" s="13" t="n">
        <x:f>Arrivals!I925</x:f>
        <x:v>0.3441567336421164</x:v>
      </x:c>
      <x:c r="P925" s="14">
        <x:f t="shared" si="219"/>
        <x:v>4632.4052566406153</x:v>
      </x:c>
      <x:c r="Q925" s="14">
        <x:f t="shared" si="220"/>
        <x:v>35.852178044810898</x:v>
      </x:c>
      <x:c r="R925" s="14">
        <x:f t="shared" si="221"/>
        <x:v>11.488021311168268</x:v>
      </x:c>
      <x:c r="S925" s="14">
        <x:f t="shared" si="222"/>
        <x:v>0</x:v>
      </x:c>
      <x:c r="T925" s="14">
        <x:f t="shared" si="223"/>
        <x:v>0</x:v>
      </x:c>
      <x:c r="U925" s="14">
        <x:f t="shared" si="224"/>
        <x:v>11.488021311168268</x:v>
      </x:c>
      <x:c r="V925" t="str">
        <x:f>IF(MOD(C925-Settings!$B$32,Settings!$B$33)&lt;Settings!$B$30,"Up","Down")</x:f>
        <x:v>Up</x:v>
      </x:c>
      <x:c r="W925" s="15" t="n">
        <x:f>IF(OR(E925&gt;Settings!$B$30,Q925&gt;Settings!$B$37),0,1)</x:f>
        <x:v>1</x:v>
      </x:c>
      <x:c r="X925" s="15" t="n">
        <x:f>IF(AND(W925=1,Q925&lt;=Settings!$B$36),1,0)</x:f>
        <x:v>1</x:v>
      </x:c>
    </x:row>
    <x:row r="926">
      <x:c r="A926">
        <x:v>8</x:v>
      </x:c>
      <x:c r="B926">
        <x:v>81</x:v>
      </x:c>
      <x:c r="C926" s="13" t="n">
        <x:f>Arrivals!F926</x:f>
        <x:v>4600.076093332527</x:v>
      </x:c>
      <x:c r="D926" s="13" t="n">
        <x:f>Arrivals!K926</x:f>
        <x:v>300</x:v>
      </x:c>
      <x:c r="E926" s="14" t="n">
        <x:f>D926*8/Settings!$B$28+Settings!$B$29</x:f>
        <x:v>24.02</x:v>
      </x:c>
      <x:c r="F926" s="14">
        <x:f t="shared" si="214"/>
        <x:v>4600.0760933325273</x:v>
      </x:c>
      <x:c r="G926" s="14">
        <x:f t="shared" si="225"/>
        <x:v>4632.0610999069731</x:v>
      </x:c>
      <x:c r="H926" s="14">
        <x:f t="shared" si="215"/>
        <x:v>4632.0610999069731</x:v>
      </x:c>
      <x:c r="I926" s="14" t="n">
        <x:f>MOD(H926-Settings!$B$32,Settings!$B$33)</x:f>
        <x:v>312.06109990697314</x:v>
      </x:c>
      <x:c r="J926" s="14" t="n">
        <x:f>IF(I926&lt;Settings!$B$30,IF(Settings!$B$30-I926&gt;=E926,H926,H926+(Settings!$B$30-I926)+Settings!$B$31),H926+(Settings!$B$33-I926))</x:f>
        <x:v>4632.061099906973</x:v>
      </x:c>
      <x:c r="K926" s="14">
        <x:f t="shared" si="216"/>
        <x:v>4656.0810999069736</x:v>
      </x:c>
      <x:c r="L926" s="14">
        <x:f t="shared" si="217"/>
        <x:v>4656.0810999069736</x:v>
      </x:c>
      <x:c r="M926" s="14">
        <x:f t="shared" si="226"/>
        <x:v>4632.4052566406153</x:v>
      </x:c>
      <x:c r="N926" s="14">
        <x:f t="shared" si="218"/>
        <x:v>4656.0810999069736</x:v>
      </x:c>
      <x:c r="O926" s="13" t="n">
        <x:f>Arrivals!I926</x:f>
        <x:v>3.6455196977370457</x:v>
      </x:c>
      <x:c r="P926" s="14">
        <x:f t="shared" si="219"/>
        <x:v>4659.7266196047103</x:v>
      </x:c>
      <x:c r="Q926" s="14">
        <x:f t="shared" si="220"/>
        <x:v>59.650526272183015</x:v>
      </x:c>
      <x:c r="R926" s="14">
        <x:f t="shared" si="221"/>
        <x:v>31.985006574445833</x:v>
      </x:c>
      <x:c r="S926" s="14">
        <x:f t="shared" si="222"/>
        <x:v>0</x:v>
      </x:c>
      <x:c r="T926" s="14">
        <x:f t="shared" si="223"/>
        <x:v>0</x:v>
      </x:c>
      <x:c r="U926" s="14">
        <x:f t="shared" si="224"/>
        <x:v>31.985006574445833</x:v>
      </x:c>
      <x:c r="V926" t="str">
        <x:f>IF(MOD(C926-Settings!$B$32,Settings!$B$33)&lt;Settings!$B$30,"Up","Down")</x:f>
        <x:v>Up</x:v>
      </x:c>
      <x:c r="W926" s="15" t="n">
        <x:f>IF(OR(E926&gt;Settings!$B$30,Q926&gt;Settings!$B$37),0,1)</x:f>
        <x:v>1</x:v>
      </x:c>
      <x:c r="X926" s="15" t="n">
        <x:f>IF(AND(W926=1,Q926&lt;=Settings!$B$36),1,0)</x:f>
        <x:v>1</x:v>
      </x:c>
    </x:row>
    <x:row r="927">
      <x:c r="A927">
        <x:v>8</x:v>
      </x:c>
      <x:c r="B927">
        <x:v>82</x:v>
      </x:c>
      <x:c r="C927" s="13" t="n">
        <x:f>Arrivals!F927</x:f>
        <x:v>4635.018981472552</x:v>
      </x:c>
      <x:c r="D927" s="13" t="n">
        <x:f>Arrivals!K927</x:f>
        <x:v>300</x:v>
      </x:c>
      <x:c r="E927" s="14" t="n">
        <x:f>D927*8/Settings!$B$28+Settings!$B$29</x:f>
        <x:v>24.02</x:v>
      </x:c>
      <x:c r="F927" s="14">
        <x:f t="shared" si="214"/>
        <x:v>4635.0189814725518</x:v>
      </x:c>
      <x:c r="G927" s="14">
        <x:f t="shared" si="225"/>
        <x:v>4656.0810999069736</x:v>
      </x:c>
      <x:c r="H927" s="14">
        <x:f t="shared" si="215"/>
        <x:v>4656.0810999069736</x:v>
      </x:c>
      <x:c r="I927" s="14" t="n">
        <x:f>MOD(H927-Settings!$B$32,Settings!$B$33)</x:f>
        <x:v>336.0810999069736</x:v>
      </x:c>
      <x:c r="J927" s="14" t="n">
        <x:f>IF(I927&lt;Settings!$B$30,IF(Settings!$B$30-I927&gt;=E927,H927,H927+(Settings!$B$30-I927)+Settings!$B$31),H927+(Settings!$B$33-I927))</x:f>
        <x:v>4656.081099906974</x:v>
      </x:c>
      <x:c r="K927" s="14">
        <x:f t="shared" si="216"/>
        <x:v>4680.101099906974</x:v>
      </x:c>
      <x:c r="L927" s="14">
        <x:f t="shared" si="217"/>
        <x:v>4680.101099906974</x:v>
      </x:c>
      <x:c r="M927" s="14">
        <x:f t="shared" si="226"/>
        <x:v>4659.7266196047103</x:v>
      </x:c>
      <x:c r="N927" s="14">
        <x:f t="shared" si="218"/>
        <x:v>4680.101099906974</x:v>
      </x:c>
      <x:c r="O927" s="13" t="n">
        <x:f>Arrivals!I927</x:f>
        <x:v>0.44116733766994853</x:v>
      </x:c>
      <x:c r="P927" s="14">
        <x:f t="shared" si="219"/>
        <x:v>4680.5422672446439</x:v>
      </x:c>
      <x:c r="Q927" s="14">
        <x:f t="shared" si="220"/>
        <x:v>45.523285772092095</x:v>
      </x:c>
      <x:c r="R927" s="14">
        <x:f t="shared" si="221"/>
        <x:v>21.062118434421791</x:v>
      </x:c>
      <x:c r="S927" s="14">
        <x:f t="shared" si="222"/>
        <x:v>0</x:v>
      </x:c>
      <x:c r="T927" s="14">
        <x:f t="shared" si="223"/>
        <x:v>0</x:v>
      </x:c>
      <x:c r="U927" s="14">
        <x:f t="shared" si="224"/>
        <x:v>21.062118434421791</x:v>
      </x:c>
      <x:c r="V927" t="str">
        <x:f>IF(MOD(C927-Settings!$B$32,Settings!$B$33)&lt;Settings!$B$30,"Up","Down")</x:f>
        <x:v>Up</x:v>
      </x:c>
      <x:c r="W927" s="15" t="n">
        <x:f>IF(OR(E927&gt;Settings!$B$30,Q927&gt;Settings!$B$37),0,1)</x:f>
        <x:v>1</x:v>
      </x:c>
      <x:c r="X927" s="15" t="n">
        <x:f>IF(AND(W927=1,Q927&lt;=Settings!$B$36),1,0)</x:f>
        <x:v>1</x:v>
      </x:c>
    </x:row>
    <x:row r="928">
      <x:c r="A928">
        <x:v>8</x:v>
      </x:c>
      <x:c r="B928">
        <x:v>83</x:v>
      </x:c>
      <x:c r="C928" s="13" t="n">
        <x:f>Arrivals!F928</x:f>
        <x:v>4646.315804743646</x:v>
      </x:c>
      <x:c r="D928" s="13" t="n">
        <x:f>Arrivals!K928</x:f>
        <x:v>300</x:v>
      </x:c>
      <x:c r="E928" s="14" t="n">
        <x:f>D928*8/Settings!$B$28+Settings!$B$29</x:f>
        <x:v>24.02</x:v>
      </x:c>
      <x:c r="F928" s="14">
        <x:f t="shared" si="214"/>
        <x:v>4646.3158047436464</x:v>
      </x:c>
      <x:c r="G928" s="14">
        <x:f t="shared" si="225"/>
        <x:v>4680.101099906974</x:v>
      </x:c>
      <x:c r="H928" s="14">
        <x:f t="shared" si="215"/>
        <x:v>4680.101099906974</x:v>
      </x:c>
      <x:c r="I928" s="14" t="n">
        <x:f>MOD(H928-Settings!$B$32,Settings!$B$33)</x:f>
        <x:v>360.101099906974</x:v>
      </x:c>
      <x:c r="J928" s="14" t="n">
        <x:f>IF(I928&lt;Settings!$B$30,IF(Settings!$B$30-I928&gt;=E928,H928,H928+(Settings!$B$30-I928)+Settings!$B$31),H928+(Settings!$B$33-I928))</x:f>
        <x:v>4680.101099906974</x:v>
      </x:c>
      <x:c r="K928" s="14">
        <x:f t="shared" si="216"/>
        <x:v>4704.1210999069745</x:v>
      </x:c>
      <x:c r="L928" s="14">
        <x:f t="shared" si="217"/>
        <x:v>4704.1210999069745</x:v>
      </x:c>
      <x:c r="M928" s="14">
        <x:f t="shared" si="226"/>
        <x:v>4680.5422672446439</x:v>
      </x:c>
      <x:c r="N928" s="14">
        <x:f t="shared" si="218"/>
        <x:v>4704.1210999069745</x:v>
      </x:c>
      <x:c r="O928" s="13" t="n">
        <x:f>Arrivals!I928</x:f>
        <x:v>0.46159377026128723</x:v>
      </x:c>
      <x:c r="P928" s="14">
        <x:f t="shared" si="219"/>
        <x:v>4704.5826936772355</x:v>
      </x:c>
      <x:c r="Q928" s="14">
        <x:f t="shared" si="220"/>
        <x:v>58.266888933589144</x:v>
      </x:c>
      <x:c r="R928" s="14">
        <x:f t="shared" si="221"/>
        <x:v>33.785295163327646</x:v>
      </x:c>
      <x:c r="S928" s="14">
        <x:f t="shared" si="222"/>
        <x:v>0</x:v>
      </x:c>
      <x:c r="T928" s="14">
        <x:f t="shared" si="223"/>
        <x:v>0</x:v>
      </x:c>
      <x:c r="U928" s="14">
        <x:f t="shared" si="224"/>
        <x:v>33.785295163327646</x:v>
      </x:c>
      <x:c r="V928" t="str">
        <x:f>IF(MOD(C928-Settings!$B$32,Settings!$B$33)&lt;Settings!$B$30,"Up","Down")</x:f>
        <x:v>Up</x:v>
      </x:c>
      <x:c r="W928" s="15" t="n">
        <x:f>IF(OR(E928&gt;Settings!$B$30,Q928&gt;Settings!$B$37),0,1)</x:f>
        <x:v>1</x:v>
      </x:c>
      <x:c r="X928" s="15" t="n">
        <x:f>IF(AND(W928=1,Q928&lt;=Settings!$B$36),1,0)</x:f>
        <x:v>1</x:v>
      </x:c>
    </x:row>
    <x:row r="929">
      <x:c r="A929">
        <x:v>8</x:v>
      </x:c>
      <x:c r="B929">
        <x:v>84</x:v>
      </x:c>
      <x:c r="C929" s="13" t="n">
        <x:f>Arrivals!F929</x:f>
        <x:v>4674.698435640814</x:v>
      </x:c>
      <x:c r="D929" s="13" t="n">
        <x:f>Arrivals!K929</x:f>
        <x:v>300</x:v>
      </x:c>
      <x:c r="E929" s="14" t="n">
        <x:f>D929*8/Settings!$B$28+Settings!$B$29</x:f>
        <x:v>24.02</x:v>
      </x:c>
      <x:c r="F929" s="14">
        <x:f t="shared" si="214"/>
        <x:v>4674.6984356408138</x:v>
      </x:c>
      <x:c r="G929" s="14">
        <x:f t="shared" si="225"/>
        <x:v>4704.1210999069745</x:v>
      </x:c>
      <x:c r="H929" s="14">
        <x:f t="shared" si="215"/>
        <x:v>4704.1210999069745</x:v>
      </x:c>
      <x:c r="I929" s="14" t="n">
        <x:f>MOD(H929-Settings!$B$32,Settings!$B$33)</x:f>
        <x:v>384.12109990697445</x:v>
      </x:c>
      <x:c r="J929" s="14" t="n">
        <x:f>IF(I929&lt;Settings!$B$30,IF(Settings!$B$30-I929&gt;=E929,H929,H929+(Settings!$B$30-I929)+Settings!$B$31),H929+(Settings!$B$33-I929))</x:f>
        <x:v>4704.121099906974</x:v>
      </x:c>
      <x:c r="K929" s="14">
        <x:f t="shared" si="216"/>
        <x:v>4728.1410999069749</x:v>
      </x:c>
      <x:c r="L929" s="14">
        <x:f t="shared" si="217"/>
        <x:v>4728.1410999069749</x:v>
      </x:c>
      <x:c r="M929" s="14">
        <x:f t="shared" si="226"/>
        <x:v>4704.5826936772355</x:v>
      </x:c>
      <x:c r="N929" s="14">
        <x:f t="shared" si="218"/>
        <x:v>4728.1410999069749</x:v>
      </x:c>
      <x:c r="O929" s="13" t="n">
        <x:f>Arrivals!I929</x:f>
        <x:v>6.00546389072665</x:v>
      </x:c>
      <x:c r="P929" s="14">
        <x:f t="shared" si="219"/>
        <x:v>4734.1465637977017</x:v>
      </x:c>
      <x:c r="Q929" s="14">
        <x:f t="shared" si="220"/>
        <x:v>59.448128156887833</x:v>
      </x:c>
      <x:c r="R929" s="14">
        <x:f t="shared" si="221"/>
        <x:v>29.422664266160609</x:v>
      </x:c>
      <x:c r="S929" s="14">
        <x:f t="shared" si="222"/>
        <x:v>0</x:v>
      </x:c>
      <x:c r="T929" s="14">
        <x:f t="shared" si="223"/>
        <x:v>0</x:v>
      </x:c>
      <x:c r="U929" s="14">
        <x:f t="shared" si="224"/>
        <x:v>29.422664266160609</x:v>
      </x:c>
      <x:c r="V929" t="str">
        <x:f>IF(MOD(C929-Settings!$B$32,Settings!$B$33)&lt;Settings!$B$30,"Up","Down")</x:f>
        <x:v>Up</x:v>
      </x:c>
      <x:c r="W929" s="15" t="n">
        <x:f>IF(OR(E929&gt;Settings!$B$30,Q929&gt;Settings!$B$37),0,1)</x:f>
        <x:v>1</x:v>
      </x:c>
      <x:c r="X929" s="15" t="n">
        <x:f>IF(AND(W929=1,Q929&lt;=Settings!$B$36),1,0)</x:f>
        <x:v>1</x:v>
      </x:c>
    </x:row>
    <x:row r="930">
      <x:c r="A930">
        <x:v>8</x:v>
      </x:c>
      <x:c r="B930">
        <x:v>85</x:v>
      </x:c>
      <x:c r="C930" s="13" t="n">
        <x:f>Arrivals!F930</x:f>
        <x:v>4717.757669215014</x:v>
      </x:c>
      <x:c r="D930" s="13" t="n">
        <x:f>Arrivals!K930</x:f>
        <x:v>300</x:v>
      </x:c>
      <x:c r="E930" s="14" t="n">
        <x:f>D930*8/Settings!$B$28+Settings!$B$29</x:f>
        <x:v>24.02</x:v>
      </x:c>
      <x:c r="F930" s="14">
        <x:f t="shared" si="214"/>
        <x:v>4717.7576692150142</x:v>
      </x:c>
      <x:c r="G930" s="14">
        <x:f t="shared" si="225"/>
        <x:v>4728.1410999069749</x:v>
      </x:c>
      <x:c r="H930" s="14">
        <x:f t="shared" si="215"/>
        <x:v>4728.1410999069749</x:v>
      </x:c>
      <x:c r="I930" s="14" t="n">
        <x:f>MOD(H930-Settings!$B$32,Settings!$B$33)</x:f>
        <x:v>408.1410999069749</x:v>
      </x:c>
      <x:c r="J930" s="14" t="n">
        <x:f>IF(I930&lt;Settings!$B$30,IF(Settings!$B$30-I930&gt;=E930,H930,H930+(Settings!$B$30-I930)+Settings!$B$31),H930+(Settings!$B$33-I930))</x:f>
        <x:v>4728.141099906975</x:v>
      </x:c>
      <x:c r="K930" s="14">
        <x:f t="shared" si="216"/>
        <x:v>4752.1610999069753</x:v>
      </x:c>
      <x:c r="L930" s="14">
        <x:f t="shared" si="217"/>
        <x:v>4752.1610999069753</x:v>
      </x:c>
      <x:c r="M930" s="14">
        <x:f t="shared" si="226"/>
        <x:v>4734.1465637977017</x:v>
      </x:c>
      <x:c r="N930" s="14">
        <x:f t="shared" si="218"/>
        <x:v>4752.1610999069753</x:v>
      </x:c>
      <x:c r="O930" s="13" t="n">
        <x:f>Arrivals!I930</x:f>
        <x:v>14.093711406717913</x:v>
      </x:c>
      <x:c r="P930" s="14">
        <x:f t="shared" si="219"/>
        <x:v>4766.2548113136936</x:v>
      </x:c>
      <x:c r="Q930" s="14">
        <x:f t="shared" si="220"/>
        <x:v>48.497142098679433</x:v>
      </x:c>
      <x:c r="R930" s="14">
        <x:f t="shared" si="221"/>
        <x:v>10.383430691960712</x:v>
      </x:c>
      <x:c r="S930" s="14">
        <x:f t="shared" si="222"/>
        <x:v>0</x:v>
      </x:c>
      <x:c r="T930" s="14">
        <x:f t="shared" si="223"/>
        <x:v>0</x:v>
      </x:c>
      <x:c r="U930" s="14">
        <x:f t="shared" si="224"/>
        <x:v>10.383430691960712</x:v>
      </x:c>
      <x:c r="V930" t="str">
        <x:f>IF(MOD(C930-Settings!$B$32,Settings!$B$33)&lt;Settings!$B$30,"Up","Down")</x:f>
        <x:v>Up</x:v>
      </x:c>
      <x:c r="W930" s="15" t="n">
        <x:f>IF(OR(E930&gt;Settings!$B$30,Q930&gt;Settings!$B$37),0,1)</x:f>
        <x:v>1</x:v>
      </x:c>
      <x:c r="X930" s="15" t="n">
        <x:f>IF(AND(W930=1,Q930&lt;=Settings!$B$36),1,0)</x:f>
        <x:v>1</x:v>
      </x:c>
    </x:row>
    <x:row r="931">
      <x:c r="A931">
        <x:v>8</x:v>
      </x:c>
      <x:c r="B931">
        <x:v>86</x:v>
      </x:c>
      <x:c r="C931" s="13" t="n">
        <x:f>Arrivals!F931</x:f>
        <x:v>4885.73107986138</x:v>
      </x:c>
      <x:c r="D931" s="13" t="n">
        <x:f>Arrivals!K931</x:f>
        <x:v>300</x:v>
      </x:c>
      <x:c r="E931" s="14" t="n">
        <x:f>D931*8/Settings!$B$28+Settings!$B$29</x:f>
        <x:v>24.02</x:v>
      </x:c>
      <x:c r="F931" s="14">
        <x:f t="shared" si="214"/>
        <x:v>4885.7310798613798</x:v>
      </x:c>
      <x:c r="G931" s="14">
        <x:f t="shared" si="225"/>
        <x:v>4752.1610999069753</x:v>
      </x:c>
      <x:c r="H931" s="14">
        <x:f t="shared" si="215"/>
        <x:v>4885.7310798613798</x:v>
      </x:c>
      <x:c r="I931" s="14" t="n">
        <x:f>MOD(H931-Settings!$B$32,Settings!$B$33)</x:f>
        <x:v>565.7310798613798</x:v>
      </x:c>
      <x:c r="J931" s="14" t="n">
        <x:f>IF(I931&lt;Settings!$B$30,IF(Settings!$B$30-I931&gt;=E931,H931,H931+(Settings!$B$30-I931)+Settings!$B$31),H931+(Settings!$B$33-I931))</x:f>
        <x:v>4885.73107986138</x:v>
      </x:c>
      <x:c r="K931" s="14">
        <x:f t="shared" si="216"/>
        <x:v>4909.7510798613803</x:v>
      </x:c>
      <x:c r="L931" s="14">
        <x:f t="shared" si="217"/>
        <x:v>4909.7510798613803</x:v>
      </x:c>
      <x:c r="M931" s="14">
        <x:f t="shared" si="226"/>
        <x:v>4766.2548113136936</x:v>
      </x:c>
      <x:c r="N931" s="14">
        <x:f t="shared" si="218"/>
        <x:v>4909.7510798613803</x:v>
      </x:c>
      <x:c r="O931" s="13" t="n">
        <x:f>Arrivals!I931</x:f>
        <x:v>1.0177812165111702</x:v>
      </x:c>
      <x:c r="P931" s="14">
        <x:f t="shared" si="219"/>
        <x:v>4910.7688610778914</x:v>
      </x:c>
      <x:c r="Q931" s="14">
        <x:f t="shared" si="220"/>
        <x:v>25.037781216511576</x:v>
      </x:c>
      <x:c r="R931" s="14">
        <x:f t="shared" si="221"/>
        <x:v>0</x:v>
      </x:c>
      <x:c r="S931" s="14">
        <x:f t="shared" si="222"/>
        <x:v>0</x:v>
      </x:c>
      <x:c r="T931" s="14">
        <x:f t="shared" si="223"/>
        <x:v>0</x:v>
      </x:c>
      <x:c r="U931" s="14">
        <x:f t="shared" si="224"/>
        <x:v>0</x:v>
      </x:c>
      <x:c r="V931" t="str">
        <x:f>IF(MOD(C931-Settings!$B$32,Settings!$B$33)&lt;Settings!$B$30,"Up","Down")</x:f>
        <x:v>Up</x:v>
      </x:c>
      <x:c r="W931" s="15" t="n">
        <x:f>IF(OR(E931&gt;Settings!$B$30,Q931&gt;Settings!$B$37),0,1)</x:f>
        <x:v>1</x:v>
      </x:c>
      <x:c r="X931" s="15" t="n">
        <x:f>IF(AND(W931=1,Q931&lt;=Settings!$B$36),1,0)</x:f>
        <x:v>1</x:v>
      </x:c>
    </x:row>
    <x:row r="932">
      <x:c r="A932">
        <x:v>8</x:v>
      </x:c>
      <x:c r="B932">
        <x:v>87</x:v>
      </x:c>
      <x:c r="C932" s="13" t="n">
        <x:f>Arrivals!F932</x:f>
        <x:v>4928.809002026467</x:v>
      </x:c>
      <x:c r="D932" s="13" t="n">
        <x:f>Arrivals!K932</x:f>
        <x:v>300</x:v>
      </x:c>
      <x:c r="E932" s="14" t="n">
        <x:f>D932*8/Settings!$B$28+Settings!$B$29</x:f>
        <x:v>24.02</x:v>
      </x:c>
      <x:c r="F932" s="14">
        <x:f t="shared" si="214"/>
        <x:v>4928.8090020264672</x:v>
      </x:c>
      <x:c r="G932" s="14">
        <x:f t="shared" si="225"/>
        <x:v>4909.7510798613803</x:v>
      </x:c>
      <x:c r="H932" s="14">
        <x:f t="shared" si="215"/>
        <x:v>4928.8090020264672</x:v>
      </x:c>
      <x:c r="I932" s="14" t="n">
        <x:f>MOD(H932-Settings!$B$32,Settings!$B$33)</x:f>
        <x:v>608.8090020264672</x:v>
      </x:c>
      <x:c r="J932" s="14" t="n">
        <x:f>IF(I932&lt;Settings!$B$30,IF(Settings!$B$30-I932&gt;=E932,H932,H932+(Settings!$B$30-I932)+Settings!$B$31),H932+(Settings!$B$33-I932))</x:f>
        <x:v>5040</x:v>
      </x:c>
      <x:c r="K932" s="14">
        <x:f t="shared" si="216"/>
        <x:v>5064.0200000000004</x:v>
      </x:c>
      <x:c r="L932" s="14">
        <x:f t="shared" si="217"/>
        <x:v>5064.0200000000004</x:v>
      </x:c>
      <x:c r="M932" s="14">
        <x:f t="shared" si="226"/>
        <x:v>4910.7688610778914</x:v>
      </x:c>
      <x:c r="N932" s="14">
        <x:f t="shared" si="218"/>
        <x:v>5064.0200000000004</x:v>
      </x:c>
      <x:c r="O932" s="13" t="n">
        <x:f>Arrivals!I932</x:f>
        <x:v>5.578011395820551</x:v>
      </x:c>
      <x:c r="P932" s="14">
        <x:f t="shared" si="219"/>
        <x:v>5069.5980113958212</x:v>
      </x:c>
      <x:c r="Q932" s="14">
        <x:f t="shared" si="220"/>
        <x:v>140.78900936935406</x:v>
      </x:c>
      <x:c r="R932" s="14">
        <x:f t="shared" si="221"/>
        <x:v>0</x:v>
      </x:c>
      <x:c r="S932" s="14">
        <x:f t="shared" si="222"/>
        <x:v>111.19099797353283</x:v>
      </x:c>
      <x:c r="T932" s="14">
        <x:f t="shared" si="223"/>
        <x:v>0</x:v>
      </x:c>
      <x:c r="U932" s="14">
        <x:f t="shared" si="224"/>
        <x:v>111.19099797353283</x:v>
      </x:c>
      <x:c r="V932" t="str">
        <x:f>IF(MOD(C932-Settings!$B$32,Settings!$B$33)&lt;Settings!$B$30,"Up","Down")</x:f>
        <x:v>Down</x:v>
      </x:c>
      <x:c r="W932" s="15" t="n">
        <x:f>IF(OR(E932&gt;Settings!$B$30,Q932&gt;Settings!$B$37),0,1)</x:f>
        <x:v>1</x:v>
      </x:c>
      <x:c r="X932" s="15" t="n">
        <x:f>IF(AND(W932=1,Q932&lt;=Settings!$B$36),1,0)</x:f>
        <x:v>0</x:v>
      </x:c>
    </x:row>
    <x:row r="933">
      <x:c r="A933">
        <x:v>8</x:v>
      </x:c>
      <x:c r="B933">
        <x:v>88</x:v>
      </x:c>
      <x:c r="C933" s="13" t="n">
        <x:f>Arrivals!F933</x:f>
        <x:v>4969.550833846919</x:v>
      </x:c>
      <x:c r="D933" s="13" t="n">
        <x:f>Arrivals!K933</x:f>
        <x:v>300</x:v>
      </x:c>
      <x:c r="E933" s="14" t="n">
        <x:f>D933*8/Settings!$B$28+Settings!$B$29</x:f>
        <x:v>24.02</x:v>
      </x:c>
      <x:c r="F933" s="14">
        <x:f t="shared" si="214"/>
        <x:v>4969.550833846919</x:v>
      </x:c>
      <x:c r="G933" s="14">
        <x:f t="shared" si="225"/>
        <x:v>5064.0200000000004</x:v>
      </x:c>
      <x:c r="H933" s="14">
        <x:f t="shared" si="215"/>
        <x:v>5064.0200000000004</x:v>
      </x:c>
      <x:c r="I933" s="14" t="n">
        <x:f>MOD(H933-Settings!$B$32,Settings!$B$33)</x:f>
        <x:v>24.020000000000437</x:v>
      </x:c>
      <x:c r="J933" s="14" t="n">
        <x:f>IF(I933&lt;Settings!$B$30,IF(Settings!$B$30-I933&gt;=E933,H933,H933+(Settings!$B$30-I933)+Settings!$B$31),H933+(Settings!$B$33-I933))</x:f>
        <x:v>5064.02</x:v>
      </x:c>
      <x:c r="K933" s="14">
        <x:f t="shared" si="216"/>
        <x:v>5088.0400000000009</x:v>
      </x:c>
      <x:c r="L933" s="14">
        <x:f t="shared" si="217"/>
        <x:v>5088.0400000000009</x:v>
      </x:c>
      <x:c r="M933" s="14">
        <x:f t="shared" si="226"/>
        <x:v>5069.5980113958212</x:v>
      </x:c>
      <x:c r="N933" s="14">
        <x:f t="shared" si="218"/>
        <x:v>5088.0400000000009</x:v>
      </x:c>
      <x:c r="O933" s="13" t="n">
        <x:f>Arrivals!I933</x:f>
        <x:v>3.6536281518721565</x:v>
      </x:c>
      <x:c r="P933" s="14">
        <x:f t="shared" si="219"/>
        <x:v>5091.6936281518729</x:v>
      </x:c>
      <x:c r="Q933" s="14">
        <x:f t="shared" si="220"/>
        <x:v>122.1427943049539</x:v>
      </x:c>
      <x:c r="R933" s="14">
        <x:f t="shared" si="221"/>
        <x:v>94.46916615308146</x:v>
      </x:c>
      <x:c r="S933" s="14">
        <x:f t="shared" si="222"/>
        <x:v>0</x:v>
      </x:c>
      <x:c r="T933" s="14">
        <x:f t="shared" si="223"/>
        <x:v>0</x:v>
      </x:c>
      <x:c r="U933" s="14">
        <x:f t="shared" si="224"/>
        <x:v>94.46916615308146</x:v>
      </x:c>
      <x:c r="V933" t="str">
        <x:f>IF(MOD(C933-Settings!$B$32,Settings!$B$33)&lt;Settings!$B$30,"Up","Down")</x:f>
        <x:v>Down</x:v>
      </x:c>
      <x:c r="W933" s="15" t="n">
        <x:f>IF(OR(E933&gt;Settings!$B$30,Q933&gt;Settings!$B$37),0,1)</x:f>
        <x:v>1</x:v>
      </x:c>
      <x:c r="X933" s="15" t="n">
        <x:f>IF(AND(W933=1,Q933&lt;=Settings!$B$36),1,0)</x:f>
        <x:v>0</x:v>
      </x:c>
    </x:row>
    <x:row r="934">
      <x:c r="A934">
        <x:v>8</x:v>
      </x:c>
      <x:c r="B934">
        <x:v>89</x:v>
      </x:c>
      <x:c r="C934" s="13" t="n">
        <x:f>Arrivals!F934</x:f>
        <x:v>4971.3444936237975</x:v>
      </x:c>
      <x:c r="D934" s="13" t="n">
        <x:f>Arrivals!K934</x:f>
        <x:v>300</x:v>
      </x:c>
      <x:c r="E934" s="14" t="n">
        <x:f>D934*8/Settings!$B$28+Settings!$B$29</x:f>
        <x:v>24.02</x:v>
      </x:c>
      <x:c r="F934" s="14">
        <x:f t="shared" si="214"/>
        <x:v>4971.3444936237975</x:v>
      </x:c>
      <x:c r="G934" s="14">
        <x:f t="shared" si="225"/>
        <x:v>5088.0400000000009</x:v>
      </x:c>
      <x:c r="H934" s="14">
        <x:f t="shared" si="215"/>
        <x:v>5088.0400000000009</x:v>
      </x:c>
      <x:c r="I934" s="14" t="n">
        <x:f>MOD(H934-Settings!$B$32,Settings!$B$33)</x:f>
        <x:v>48.04000000000087</x:v>
      </x:c>
      <x:c r="J934" s="14" t="n">
        <x:f>IF(I934&lt;Settings!$B$30,IF(Settings!$B$30-I934&gt;=E934,H934,H934+(Settings!$B$30-I934)+Settings!$B$31),H934+(Settings!$B$33-I934))</x:f>
        <x:v>5088.040000000001</x:v>
      </x:c>
      <x:c r="K934" s="14">
        <x:f t="shared" si="216"/>
        <x:v>5112.0600000000013</x:v>
      </x:c>
      <x:c r="L934" s="14">
        <x:f t="shared" si="217"/>
        <x:v>5112.0600000000013</x:v>
      </x:c>
      <x:c r="M934" s="14">
        <x:f t="shared" si="226"/>
        <x:v>5091.6936281518729</x:v>
      </x:c>
      <x:c r="N934" s="14">
        <x:f t="shared" si="218"/>
        <x:v>5112.0600000000013</x:v>
      </x:c>
      <x:c r="O934" s="13" t="n">
        <x:f>Arrivals!I934</x:f>
        <x:v>6.158217761022446</x:v>
      </x:c>
      <x:c r="P934" s="14">
        <x:f t="shared" si="219"/>
        <x:v>5118.2182177610239</x:v>
      </x:c>
      <x:c r="Q934" s="14">
        <x:f t="shared" si="220"/>
        <x:v>146.87372413722642</x:v>
      </x:c>
      <x:c r="R934" s="14">
        <x:f t="shared" si="221"/>
        <x:v>116.69550637620341</x:v>
      </x:c>
      <x:c r="S934" s="14">
        <x:f t="shared" si="222"/>
        <x:v>0</x:v>
      </x:c>
      <x:c r="T934" s="14">
        <x:f t="shared" si="223"/>
        <x:v>0</x:v>
      </x:c>
      <x:c r="U934" s="14">
        <x:f t="shared" si="224"/>
        <x:v>116.69550637620341</x:v>
      </x:c>
      <x:c r="V934" t="str">
        <x:f>IF(MOD(C934-Settings!$B$32,Settings!$B$33)&lt;Settings!$B$30,"Up","Down")</x:f>
        <x:v>Down</x:v>
      </x:c>
      <x:c r="W934" s="15" t="n">
        <x:f>IF(OR(E934&gt;Settings!$B$30,Q934&gt;Settings!$B$37),0,1)</x:f>
        <x:v>1</x:v>
      </x:c>
      <x:c r="X934" s="15" t="n">
        <x:f>IF(AND(W934=1,Q934&lt;=Settings!$B$36),1,0)</x:f>
        <x:v>0</x:v>
      </x:c>
    </x:row>
    <x:row r="935">
      <x:c r="A935">
        <x:v>8</x:v>
      </x:c>
      <x:c r="B935">
        <x:v>90</x:v>
      </x:c>
      <x:c r="C935" s="13" t="n">
        <x:f>Arrivals!F935</x:f>
        <x:v>5354.440336153307</x:v>
      </x:c>
      <x:c r="D935" s="13" t="n">
        <x:f>Arrivals!K935</x:f>
        <x:v>300</x:v>
      </x:c>
      <x:c r="E935" s="14" t="n">
        <x:f>D935*8/Settings!$B$28+Settings!$B$29</x:f>
        <x:v>24.02</x:v>
      </x:c>
      <x:c r="F935" s="14">
        <x:f t="shared" si="214"/>
        <x:v>5354.4403361533068</x:v>
      </x:c>
      <x:c r="G935" s="14">
        <x:f t="shared" si="225"/>
        <x:v>5112.0600000000013</x:v>
      </x:c>
      <x:c r="H935" s="14">
        <x:f t="shared" si="215"/>
        <x:v>5354.4403361533068</x:v>
      </x:c>
      <x:c r="I935" s="14" t="n">
        <x:f>MOD(H935-Settings!$B$32,Settings!$B$33)</x:f>
        <x:v>314.4403361533068</x:v>
      </x:c>
      <x:c r="J935" s="14" t="n">
        <x:f>IF(I935&lt;Settings!$B$30,IF(Settings!$B$30-I935&gt;=E935,H935,H935+(Settings!$B$30-I935)+Settings!$B$31),H935+(Settings!$B$33-I935))</x:f>
        <x:v>5354.440336153307</x:v>
      </x:c>
      <x:c r="K935" s="14">
        <x:f t="shared" si="216"/>
        <x:v>5378.4603361533073</x:v>
      </x:c>
      <x:c r="L935" s="14">
        <x:f t="shared" si="217"/>
        <x:v>5378.4603361533073</x:v>
      </x:c>
      <x:c r="M935" s="14">
        <x:f t="shared" si="226"/>
        <x:v>5118.2182177610239</x:v>
      </x:c>
      <x:c r="N935" s="14">
        <x:f t="shared" si="218"/>
        <x:v>5378.4603361533073</x:v>
      </x:c>
      <x:c r="O935" s="13" t="n">
        <x:f>Arrivals!I935</x:f>
        <x:v>1.3760102308002566</x:v>
      </x:c>
      <x:c r="P935" s="14">
        <x:f t="shared" si="219"/>
        <x:v>5379.8363463841079</x:v>
      </x:c>
      <x:c r="Q935" s="14">
        <x:f t="shared" si="220"/>
        <x:v>25.396010230801039</x:v>
      </x:c>
      <x:c r="R935" s="14">
        <x:f t="shared" si="221"/>
        <x:v>0</x:v>
      </x:c>
      <x:c r="S935" s="14">
        <x:f t="shared" si="222"/>
        <x:v>0</x:v>
      </x:c>
      <x:c r="T935" s="14">
        <x:f t="shared" si="223"/>
        <x:v>0</x:v>
      </x:c>
      <x:c r="U935" s="14">
        <x:f t="shared" si="224"/>
        <x:v>0</x:v>
      </x:c>
      <x:c r="V935" t="str">
        <x:f>IF(MOD(C935-Settings!$B$32,Settings!$B$33)&lt;Settings!$B$30,"Up","Down")</x:f>
        <x:v>Up</x:v>
      </x:c>
      <x:c r="W935" s="15" t="n">
        <x:f>IF(OR(E935&gt;Settings!$B$30,Q935&gt;Settings!$B$37),0,1)</x:f>
        <x:v>1</x:v>
      </x:c>
      <x:c r="X935" s="15" t="n">
        <x:f>IF(AND(W935=1,Q935&lt;=Settings!$B$36),1,0)</x:f>
        <x:v>1</x:v>
      </x:c>
    </x:row>
    <x:row r="936">
      <x:c r="A936">
        <x:v>8</x:v>
      </x:c>
      <x:c r="B936">
        <x:v>91</x:v>
      </x:c>
      <x:c r="C936" s="13" t="n">
        <x:f>Arrivals!F936</x:f>
        <x:v>5417.463662625924</x:v>
      </x:c>
      <x:c r="D936" s="13" t="n">
        <x:f>Arrivals!K936</x:f>
        <x:v>300</x:v>
      </x:c>
      <x:c r="E936" s="14" t="n">
        <x:f>D936*8/Settings!$B$28+Settings!$B$29</x:f>
        <x:v>24.02</x:v>
      </x:c>
      <x:c r="F936" s="14">
        <x:f t="shared" si="214"/>
        <x:v>5417.4636626259244</x:v>
      </x:c>
      <x:c r="G936" s="14">
        <x:f t="shared" si="225"/>
        <x:v>5378.4603361533073</x:v>
      </x:c>
      <x:c r="H936" s="14">
        <x:f t="shared" si="215"/>
        <x:v>5417.4636626259244</x:v>
      </x:c>
      <x:c r="I936" s="14" t="n">
        <x:f>MOD(H936-Settings!$B$32,Settings!$B$33)</x:f>
        <x:v>377.46366262592437</x:v>
      </x:c>
      <x:c r="J936" s="14" t="n">
        <x:f>IF(I936&lt;Settings!$B$30,IF(Settings!$B$30-I936&gt;=E936,H936,H936+(Settings!$B$30-I936)+Settings!$B$31),H936+(Settings!$B$33-I936))</x:f>
        <x:v>5417.463662625924</x:v>
      </x:c>
      <x:c r="K936" s="14">
        <x:f t="shared" si="216"/>
        <x:v>5441.4836626259248</x:v>
      </x:c>
      <x:c r="L936" s="14">
        <x:f t="shared" si="217"/>
        <x:v>5441.4836626259248</x:v>
      </x:c>
      <x:c r="M936" s="14">
        <x:f t="shared" si="226"/>
        <x:v>5379.8363463841079</x:v>
      </x:c>
      <x:c r="N936" s="14">
        <x:f t="shared" si="218"/>
        <x:v>5441.4836626259248</x:v>
      </x:c>
      <x:c r="O936" s="13" t="n">
        <x:f>Arrivals!I936</x:f>
        <x:v>0.25594093086502295</x:v>
      </x:c>
      <x:c r="P936" s="14">
        <x:f t="shared" si="219"/>
        <x:v>5441.7396035567899</x:v>
      </x:c>
      <x:c r="Q936" s="14">
        <x:f t="shared" si="220"/>
        <x:v>24.275940930865545</x:v>
      </x:c>
      <x:c r="R936" s="14">
        <x:f t="shared" si="221"/>
        <x:v>0</x:v>
      </x:c>
      <x:c r="S936" s="14">
        <x:f t="shared" si="222"/>
        <x:v>0</x:v>
      </x:c>
      <x:c r="T936" s="14">
        <x:f t="shared" si="223"/>
        <x:v>0</x:v>
      </x:c>
      <x:c r="U936" s="14">
        <x:f t="shared" si="224"/>
        <x:v>0</x:v>
      </x:c>
      <x:c r="V936" t="str">
        <x:f>IF(MOD(C936-Settings!$B$32,Settings!$B$33)&lt;Settings!$B$30,"Up","Down")</x:f>
        <x:v>Up</x:v>
      </x:c>
      <x:c r="W936" s="15" t="n">
        <x:f>IF(OR(E936&gt;Settings!$B$30,Q936&gt;Settings!$B$37),0,1)</x:f>
        <x:v>1</x:v>
      </x:c>
      <x:c r="X936" s="15" t="n">
        <x:f>IF(AND(W936=1,Q936&lt;=Settings!$B$36),1,0)</x:f>
        <x:v>1</x:v>
      </x:c>
    </x:row>
    <x:row r="937">
      <x:c r="A937">
        <x:v>8</x:v>
      </x:c>
      <x:c r="B937">
        <x:v>92</x:v>
      </x:c>
      <x:c r="C937" s="13" t="n">
        <x:f>Arrivals!F937</x:f>
        <x:v>5545.864261147351</x:v>
      </x:c>
      <x:c r="D937" s="13" t="n">
        <x:f>Arrivals!K937</x:f>
        <x:v>300</x:v>
      </x:c>
      <x:c r="E937" s="14" t="n">
        <x:f>D937*8/Settings!$B$28+Settings!$B$29</x:f>
        <x:v>24.02</x:v>
      </x:c>
      <x:c r="F937" s="14">
        <x:f t="shared" si="214"/>
        <x:v>5545.8642611473506</x:v>
      </x:c>
      <x:c r="G937" s="14">
        <x:f t="shared" si="225"/>
        <x:v>5441.4836626259248</x:v>
      </x:c>
      <x:c r="H937" s="14">
        <x:f t="shared" si="215"/>
        <x:v>5545.8642611473506</x:v>
      </x:c>
      <x:c r="I937" s="14" t="n">
        <x:f>MOD(H937-Settings!$B$32,Settings!$B$33)</x:f>
        <x:v>505.8642611473506</x:v>
      </x:c>
      <x:c r="J937" s="14" t="n">
        <x:f>IF(I937&lt;Settings!$B$30,IF(Settings!$B$30-I937&gt;=E937,H937,H937+(Settings!$B$30-I937)+Settings!$B$31),H937+(Settings!$B$33-I937))</x:f>
        <x:v>5545.864261147351</x:v>
      </x:c>
      <x:c r="K937" s="14">
        <x:f t="shared" si="216"/>
        <x:v>5569.884261147351</x:v>
      </x:c>
      <x:c r="L937" s="14">
        <x:f t="shared" si="217"/>
        <x:v>5569.884261147351</x:v>
      </x:c>
      <x:c r="M937" s="14">
        <x:f t="shared" si="226"/>
        <x:v>5441.7396035567899</x:v>
      </x:c>
      <x:c r="N937" s="14">
        <x:f t="shared" si="218"/>
        <x:v>5569.884261147351</x:v>
      </x:c>
      <x:c r="O937" s="13" t="n">
        <x:f>Arrivals!I937</x:f>
        <x:v>5.0515550620204115</x:v>
      </x:c>
      <x:c r="P937" s="14">
        <x:f t="shared" si="219"/>
        <x:v>5574.9358162093713</x:v>
      </x:c>
      <x:c r="Q937" s="14">
        <x:f t="shared" si="220"/>
        <x:v>29.071555062020707</x:v>
      </x:c>
      <x:c r="R937" s="14">
        <x:f t="shared" si="221"/>
        <x:v>0</x:v>
      </x:c>
      <x:c r="S937" s="14">
        <x:f t="shared" si="222"/>
        <x:v>0</x:v>
      </x:c>
      <x:c r="T937" s="14">
        <x:f t="shared" si="223"/>
        <x:v>0</x:v>
      </x:c>
      <x:c r="U937" s="14">
        <x:f t="shared" si="224"/>
        <x:v>0</x:v>
      </x:c>
      <x:c r="V937" t="str">
        <x:f>IF(MOD(C937-Settings!$B$32,Settings!$B$33)&lt;Settings!$B$30,"Up","Down")</x:f>
        <x:v>Up</x:v>
      </x:c>
      <x:c r="W937" s="15" t="n">
        <x:f>IF(OR(E937&gt;Settings!$B$30,Q937&gt;Settings!$B$37),0,1)</x:f>
        <x:v>1</x:v>
      </x:c>
      <x:c r="X937" s="15" t="n">
        <x:f>IF(AND(W937=1,Q937&lt;=Settings!$B$36),1,0)</x:f>
        <x:v>1</x:v>
      </x:c>
    </x:row>
    <x:row r="938">
      <x:c r="A938">
        <x:v>8</x:v>
      </x:c>
      <x:c r="B938">
        <x:v>93</x:v>
      </x:c>
      <x:c r="C938" s="13" t="n">
        <x:f>Arrivals!F938</x:f>
        <x:v>5600.063585707182</x:v>
      </x:c>
      <x:c r="D938" s="13" t="n">
        <x:f>Arrivals!K938</x:f>
        <x:v>300</x:v>
      </x:c>
      <x:c r="E938" s="14" t="n">
        <x:f>D938*8/Settings!$B$28+Settings!$B$29</x:f>
        <x:v>24.02</x:v>
      </x:c>
      <x:c r="F938" s="14">
        <x:f t="shared" si="214"/>
        <x:v>5600.063585707182</x:v>
      </x:c>
      <x:c r="G938" s="14">
        <x:f t="shared" si="225"/>
        <x:v>5569.884261147351</x:v>
      </x:c>
      <x:c r="H938" s="14">
        <x:f t="shared" si="215"/>
        <x:v>5600.063585707182</x:v>
      </x:c>
      <x:c r="I938" s="14" t="n">
        <x:f>MOD(H938-Settings!$B$32,Settings!$B$33)</x:f>
        <x:v>560.063585707182</x:v>
      </x:c>
      <x:c r="J938" s="14" t="n">
        <x:f>IF(I938&lt;Settings!$B$30,IF(Settings!$B$30-I938&gt;=E938,H938,H938+(Settings!$B$30-I938)+Settings!$B$31),H938+(Settings!$B$33-I938))</x:f>
        <x:v>5600.063585707182</x:v>
      </x:c>
      <x:c r="K938" s="14">
        <x:f t="shared" si="216"/>
        <x:v>5624.0835857071825</x:v>
      </x:c>
      <x:c r="L938" s="14">
        <x:f t="shared" si="217"/>
        <x:v>5624.0835857071825</x:v>
      </x:c>
      <x:c r="M938" s="14">
        <x:f t="shared" si="226"/>
        <x:v>5574.9358162093713</x:v>
      </x:c>
      <x:c r="N938" s="14">
        <x:f t="shared" si="218"/>
        <x:v>5624.0835857071825</x:v>
      </x:c>
      <x:c r="O938" s="13" t="n">
        <x:f>Arrivals!I938</x:f>
        <x:v>1.9039406027773267</x:v>
      </x:c>
      <x:c r="P938" s="14">
        <x:f t="shared" si="219"/>
        <x:v>5625.9875263099602</x:v>
      </x:c>
      <x:c r="Q938" s="14">
        <x:f t="shared" si="220"/>
        <x:v>25.923940602778202</x:v>
      </x:c>
      <x:c r="R938" s="14">
        <x:f t="shared" si="221"/>
        <x:v>0</x:v>
      </x:c>
      <x:c r="S938" s="14">
        <x:f t="shared" si="222"/>
        <x:v>0</x:v>
      </x:c>
      <x:c r="T938" s="14">
        <x:f t="shared" si="223"/>
        <x:v>0</x:v>
      </x:c>
      <x:c r="U938" s="14">
        <x:f t="shared" si="224"/>
        <x:v>0</x:v>
      </x:c>
      <x:c r="V938" t="str">
        <x:f>IF(MOD(C938-Settings!$B$32,Settings!$B$33)&lt;Settings!$B$30,"Up","Down")</x:f>
        <x:v>Up</x:v>
      </x:c>
      <x:c r="W938" s="15" t="n">
        <x:f>IF(OR(E938&gt;Settings!$B$30,Q938&gt;Settings!$B$37),0,1)</x:f>
        <x:v>1</x:v>
      </x:c>
      <x:c r="X938" s="15" t="n">
        <x:f>IF(AND(W938=1,Q938&lt;=Settings!$B$36),1,0)</x:f>
        <x:v>1</x:v>
      </x:c>
    </x:row>
    <x:row r="939">
      <x:c r="A939">
        <x:v>8</x:v>
      </x:c>
      <x:c r="B939">
        <x:v>94</x:v>
      </x:c>
      <x:c r="C939" s="13" t="n">
        <x:f>Arrivals!F939</x:f>
        <x:v>5635.556220159227</x:v>
      </x:c>
      <x:c r="D939" s="13" t="n">
        <x:f>Arrivals!K939</x:f>
        <x:v>300</x:v>
      </x:c>
      <x:c r="E939" s="14" t="n">
        <x:f>D939*8/Settings!$B$28+Settings!$B$29</x:f>
        <x:v>24.02</x:v>
      </x:c>
      <x:c r="F939" s="14">
        <x:f t="shared" si="214"/>
        <x:v>5635.5562201592275</x:v>
      </x:c>
      <x:c r="G939" s="14">
        <x:f t="shared" si="225"/>
        <x:v>5624.0835857071825</x:v>
      </x:c>
      <x:c r="H939" s="14">
        <x:f t="shared" si="215"/>
        <x:v>5635.5562201592275</x:v>
      </x:c>
      <x:c r="I939" s="14" t="n">
        <x:f>MOD(H939-Settings!$B$32,Settings!$B$33)</x:f>
        <x:v>595.5562201592275</x:v>
      </x:c>
      <x:c r="J939" s="14" t="n">
        <x:f>IF(I939&lt;Settings!$B$30,IF(Settings!$B$30-I939&gt;=E939,H939,H939+(Settings!$B$30-I939)+Settings!$B$31),H939+(Settings!$B$33-I939))</x:f>
        <x:v>5760</x:v>
      </x:c>
      <x:c r="K939" s="14">
        <x:f t="shared" si="216"/>
        <x:v>5784.02</x:v>
      </x:c>
      <x:c r="L939" s="14">
        <x:f t="shared" si="217"/>
        <x:v>5784.02</x:v>
      </x:c>
      <x:c r="M939" s="14">
        <x:f t="shared" si="226"/>
        <x:v>5625.9875263099602</x:v>
      </x:c>
      <x:c r="N939" s="14">
        <x:f t="shared" si="218"/>
        <x:v>5784.02</x:v>
      </x:c>
      <x:c r="O939" s="13" t="n">
        <x:f>Arrivals!I939</x:f>
        <x:v>1.256665882837045</x:v>
      </x:c>
      <x:c r="P939" s="14">
        <x:f t="shared" si="219"/>
        <x:v>5785.2766658828377</x:v>
      </x:c>
      <x:c r="Q939" s="14">
        <x:f t="shared" si="220"/>
        <x:v>149.72044572361028</x:v>
      </x:c>
      <x:c r="R939" s="14">
        <x:f t="shared" si="221"/>
        <x:v>0</x:v>
      </x:c>
      <x:c r="S939" s="14">
        <x:f t="shared" si="222"/>
        <x:v>124.44377984077255</x:v>
      </x:c>
      <x:c r="T939" s="14">
        <x:f t="shared" si="223"/>
        <x:v>0</x:v>
      </x:c>
      <x:c r="U939" s="14">
        <x:f t="shared" si="224"/>
        <x:v>124.44377984077255</x:v>
      </x:c>
      <x:c r="V939" t="str">
        <x:f>IF(MOD(C939-Settings!$B$32,Settings!$B$33)&lt;Settings!$B$30,"Up","Down")</x:f>
        <x:v>Up</x:v>
      </x:c>
      <x:c r="W939" s="15" t="n">
        <x:f>IF(OR(E939&gt;Settings!$B$30,Q939&gt;Settings!$B$37),0,1)</x:f>
        <x:v>1</x:v>
      </x:c>
      <x:c r="X939" s="15" t="n">
        <x:f>IF(AND(W939=1,Q939&lt;=Settings!$B$36),1,0)</x:f>
        <x:v>0</x:v>
      </x:c>
    </x:row>
    <x:row r="940">
      <x:c r="A940">
        <x:v>8</x:v>
      </x:c>
      <x:c r="B940">
        <x:v>95</x:v>
      </x:c>
      <x:c r="C940" s="13" t="n">
        <x:f>Arrivals!F940</x:f>
        <x:v>5730.396593424624</x:v>
      </x:c>
      <x:c r="D940" s="13" t="n">
        <x:f>Arrivals!K940</x:f>
        <x:v>300</x:v>
      </x:c>
      <x:c r="E940" s="14" t="n">
        <x:f>D940*8/Settings!$B$28+Settings!$B$29</x:f>
        <x:v>24.02</x:v>
      </x:c>
      <x:c r="F940" s="14">
        <x:f t="shared" si="214"/>
        <x:v>5730.3965934246244</x:v>
      </x:c>
      <x:c r="G940" s="14">
        <x:f t="shared" si="225"/>
        <x:v>5784.02</x:v>
      </x:c>
      <x:c r="H940" s="14">
        <x:f t="shared" si="215"/>
        <x:v>5784.02</x:v>
      </x:c>
      <x:c r="I940" s="14" t="n">
        <x:f>MOD(H940-Settings!$B$32,Settings!$B$33)</x:f>
        <x:v>24.020000000000437</x:v>
      </x:c>
      <x:c r="J940" s="14" t="n">
        <x:f>IF(I940&lt;Settings!$B$30,IF(Settings!$B$30-I940&gt;=E940,H940,H940+(Settings!$B$30-I940)+Settings!$B$31),H940+(Settings!$B$33-I940))</x:f>
        <x:v>5784.02</x:v>
      </x:c>
      <x:c r="K940" s="14">
        <x:f t="shared" si="216"/>
        <x:v>5808.0400000000009</x:v>
      </x:c>
      <x:c r="L940" s="14">
        <x:f t="shared" si="217"/>
        <x:v>5808.0400000000009</x:v>
      </x:c>
      <x:c r="M940" s="14">
        <x:f t="shared" si="226"/>
        <x:v>5785.2766658828377</x:v>
      </x:c>
      <x:c r="N940" s="14">
        <x:f t="shared" si="218"/>
        <x:v>5808.0400000000009</x:v>
      </x:c>
      <x:c r="O940" s="13" t="n">
        <x:f>Arrivals!I940</x:f>
        <x:v>0.9450328347021928</x:v>
      </x:c>
      <x:c r="P940" s="14">
        <x:f t="shared" si="219"/>
        <x:v>5808.9850328347029</x:v>
      </x:c>
      <x:c r="Q940" s="14">
        <x:f t="shared" si="220"/>
        <x:v>78.588439410078536</x:v>
      </x:c>
      <x:c r="R940" s="14">
        <x:f t="shared" si="221"/>
        <x:v>53.623406575376066</x:v>
      </x:c>
      <x:c r="S940" s="14">
        <x:f t="shared" si="222"/>
        <x:v>0</x:v>
      </x:c>
      <x:c r="T940" s="14">
        <x:f t="shared" si="223"/>
        <x:v>0</x:v>
      </x:c>
      <x:c r="U940" s="14">
        <x:f t="shared" si="224"/>
        <x:v>53.623406575376066</x:v>
      </x:c>
      <x:c r="V940" t="str">
        <x:f>IF(MOD(C940-Settings!$B$32,Settings!$B$33)&lt;Settings!$B$30,"Up","Down")</x:f>
        <x:v>Down</x:v>
      </x:c>
      <x:c r="W940" s="15" t="n">
        <x:f>IF(OR(E940&gt;Settings!$B$30,Q940&gt;Settings!$B$37),0,1)</x:f>
        <x:v>1</x:v>
      </x:c>
      <x:c r="X940" s="15" t="n">
        <x:f>IF(AND(W940=1,Q940&lt;=Settings!$B$36),1,0)</x:f>
        <x:v>1</x:v>
      </x:c>
    </x:row>
    <x:row r="941">
      <x:c r="A941">
        <x:v>8</x:v>
      </x:c>
      <x:c r="B941">
        <x:v>96</x:v>
      </x:c>
      <x:c r="C941" s="13" t="n">
        <x:f>Arrivals!F941</x:f>
        <x:v>5772.6077881205765</x:v>
      </x:c>
      <x:c r="D941" s="13" t="n">
        <x:f>Arrivals!K941</x:f>
        <x:v>300</x:v>
      </x:c>
      <x:c r="E941" s="14" t="n">
        <x:f>D941*8/Settings!$B$28+Settings!$B$29</x:f>
        <x:v>24.02</x:v>
      </x:c>
      <x:c r="F941" s="14">
        <x:f t="shared" si="214"/>
        <x:v>5772.6077881205765</x:v>
      </x:c>
      <x:c r="G941" s="14">
        <x:f t="shared" si="225"/>
        <x:v>5808.0400000000009</x:v>
      </x:c>
      <x:c r="H941" s="14">
        <x:f t="shared" si="215"/>
        <x:v>5808.0400000000009</x:v>
      </x:c>
      <x:c r="I941" s="14" t="n">
        <x:f>MOD(H941-Settings!$B$32,Settings!$B$33)</x:f>
        <x:v>48.04000000000087</x:v>
      </x:c>
      <x:c r="J941" s="14" t="n">
        <x:f>IF(I941&lt;Settings!$B$30,IF(Settings!$B$30-I941&gt;=E941,H941,H941+(Settings!$B$30-I941)+Settings!$B$31),H941+(Settings!$B$33-I941))</x:f>
        <x:v>5808.040000000001</x:v>
      </x:c>
      <x:c r="K941" s="14">
        <x:f t="shared" si="216"/>
        <x:v>5832.0600000000013</x:v>
      </x:c>
      <x:c r="L941" s="14">
        <x:f t="shared" si="217"/>
        <x:v>5832.0600000000013</x:v>
      </x:c>
      <x:c r="M941" s="14">
        <x:f t="shared" si="226"/>
        <x:v>5808.9850328347029</x:v>
      </x:c>
      <x:c r="N941" s="14">
        <x:f t="shared" si="218"/>
        <x:v>5832.0600000000013</x:v>
      </x:c>
      <x:c r="O941" s="13" t="n">
        <x:f>Arrivals!I941</x:f>
        <x:v>3.500522007896919</x:v>
      </x:c>
      <x:c r="P941" s="14">
        <x:f t="shared" si="219"/>
        <x:v>5835.5605220078978</x:v>
      </x:c>
      <x:c r="Q941" s="14">
        <x:f t="shared" si="220"/>
        <x:v>62.952733887321301</x:v>
      </x:c>
      <x:c r="R941" s="14">
        <x:f t="shared" si="221"/>
        <x:v>35.432211879424358</x:v>
      </x:c>
      <x:c r="S941" s="14">
        <x:f t="shared" si="222"/>
        <x:v>0</x:v>
      </x:c>
      <x:c r="T941" s="14">
        <x:f t="shared" si="223"/>
        <x:v>0</x:v>
      </x:c>
      <x:c r="U941" s="14">
        <x:f t="shared" si="224"/>
        <x:v>35.432211879424358</x:v>
      </x:c>
      <x:c r="V941" t="str">
        <x:f>IF(MOD(C941-Settings!$B$32,Settings!$B$33)&lt;Settings!$B$30,"Up","Down")</x:f>
        <x:v>Up</x:v>
      </x:c>
      <x:c r="W941" s="15" t="n">
        <x:f>IF(OR(E941&gt;Settings!$B$30,Q941&gt;Settings!$B$37),0,1)</x:f>
        <x:v>1</x:v>
      </x:c>
      <x:c r="X941" s="15" t="n">
        <x:f>IF(AND(W941=1,Q941&lt;=Settings!$B$36),1,0)</x:f>
        <x:v>1</x:v>
      </x:c>
    </x:row>
    <x:row r="942">
      <x:c r="A942">
        <x:v>8</x:v>
      </x:c>
      <x:c r="B942">
        <x:v>97</x:v>
      </x:c>
      <x:c r="C942" s="13" t="n">
        <x:f>Arrivals!F942</x:f>
        <x:v>5787.263932555961</x:v>
      </x:c>
      <x:c r="D942" s="13" t="n">
        <x:f>Arrivals!K942</x:f>
        <x:v>300</x:v>
      </x:c>
      <x:c r="E942" s="14" t="n">
        <x:f>D942*8/Settings!$B$28+Settings!$B$29</x:f>
        <x:v>24.02</x:v>
      </x:c>
      <x:c r="F942" s="14">
        <x:f t="shared" si="214"/>
        <x:v>5787.2639325559612</x:v>
      </x:c>
      <x:c r="G942" s="14">
        <x:f t="shared" si="225"/>
        <x:v>5832.0600000000013</x:v>
      </x:c>
      <x:c r="H942" s="14">
        <x:f t="shared" si="215"/>
        <x:v>5832.0600000000013</x:v>
      </x:c>
      <x:c r="I942" s="14" t="n">
        <x:f>MOD(H942-Settings!$B$32,Settings!$B$33)</x:f>
        <x:v>72.06000000000131</x:v>
      </x:c>
      <x:c r="J942" s="14" t="n">
        <x:f>IF(I942&lt;Settings!$B$30,IF(Settings!$B$30-I942&gt;=E942,H942,H942+(Settings!$B$30-I942)+Settings!$B$31),H942+(Settings!$B$33-I942))</x:f>
        <x:v>5832.060000000001</x:v>
      </x:c>
      <x:c r="K942" s="14">
        <x:f t="shared" si="216"/>
        <x:v>5856.0800000000017</x:v>
      </x:c>
      <x:c r="L942" s="14">
        <x:f t="shared" si="217"/>
        <x:v>5856.0800000000017</x:v>
      </x:c>
      <x:c r="M942" s="14">
        <x:f t="shared" si="226"/>
        <x:v>5835.5605220078978</x:v>
      </x:c>
      <x:c r="N942" s="14">
        <x:f t="shared" si="218"/>
        <x:v>5856.0800000000017</x:v>
      </x:c>
      <x:c r="O942" s="13" t="n">
        <x:f>Arrivals!I942</x:f>
        <x:v>5.011231335485524</x:v>
      </x:c>
      <x:c r="P942" s="14">
        <x:f t="shared" si="219"/>
        <x:v>5861.0912313354875</x:v>
      </x:c>
      <x:c r="Q942" s="14">
        <x:f t="shared" si="220"/>
        <x:v>73.827298779526245</x:v>
      </x:c>
      <x:c r="R942" s="14">
        <x:f t="shared" si="221"/>
        <x:v>44.796067444040091</x:v>
      </x:c>
      <x:c r="S942" s="14">
        <x:f t="shared" si="222"/>
        <x:v>0</x:v>
      </x:c>
      <x:c r="T942" s="14">
        <x:f t="shared" si="223"/>
        <x:v>0</x:v>
      </x:c>
      <x:c r="U942" s="14">
        <x:f t="shared" si="224"/>
        <x:v>44.796067444040091</x:v>
      </x:c>
      <x:c r="V942" t="str">
        <x:f>IF(MOD(C942-Settings!$B$32,Settings!$B$33)&lt;Settings!$B$30,"Up","Down")</x:f>
        <x:v>Up</x:v>
      </x:c>
      <x:c r="W942" s="15" t="n">
        <x:f>IF(OR(E942&gt;Settings!$B$30,Q942&gt;Settings!$B$37),0,1)</x:f>
        <x:v>1</x:v>
      </x:c>
      <x:c r="X942" s="15" t="n">
        <x:f>IF(AND(W942=1,Q942&lt;=Settings!$B$36),1,0)</x:f>
        <x:v>1</x:v>
      </x:c>
    </x:row>
    <x:row r="943">
      <x:c r="A943">
        <x:v>8</x:v>
      </x:c>
      <x:c r="B943">
        <x:v>98</x:v>
      </x:c>
      <x:c r="C943" s="13" t="n">
        <x:f>Arrivals!F943</x:f>
        <x:v>5824.910032393392</x:v>
      </x:c>
      <x:c r="D943" s="13" t="n">
        <x:f>Arrivals!K943</x:f>
        <x:v>300</x:v>
      </x:c>
      <x:c r="E943" s="14" t="n">
        <x:f>D943*8/Settings!$B$28+Settings!$B$29</x:f>
        <x:v>24.02</x:v>
      </x:c>
      <x:c r="F943" s="14">
        <x:f t="shared" si="214"/>
        <x:v>5824.9100323933917</x:v>
      </x:c>
      <x:c r="G943" s="14" t="n">
        <x:f t="shared" ref="G943:G965" si="227">K942</x:f>
        <x:v>5856.080000000002</x:v>
      </x:c>
      <x:c r="H943" s="14">
        <x:f t="shared" si="215"/>
        <x:v>5856.0800000000017</x:v>
      </x:c>
      <x:c r="I943" s="14" t="n">
        <x:f>MOD(H943-Settings!$B$32,Settings!$B$33)</x:f>
        <x:v>96.08000000000175</x:v>
      </x:c>
      <x:c r="J943" s="14" t="n">
        <x:f>IF(I943&lt;Settings!$B$30,IF(Settings!$B$30-I943&gt;=E943,H943,H943+(Settings!$B$30-I943)+Settings!$B$31),H943+(Settings!$B$33-I943))</x:f>
        <x:v>5856.080000000002</x:v>
      </x:c>
      <x:c r="K943" s="14">
        <x:f t="shared" si="216"/>
        <x:v>5880.1000000000022</x:v>
      </x:c>
      <x:c r="L943" s="14">
        <x:f t="shared" si="217"/>
        <x:v>5880.1000000000022</x:v>
      </x:c>
      <x:c r="M943" s="14" t="n">
        <x:f t="shared" ref="M943:M965" si="228">P942</x:f>
        <x:v>5861.0912313354875</x:v>
      </x:c>
      <x:c r="N943" s="14">
        <x:f t="shared" si="218"/>
        <x:v>5880.1000000000022</x:v>
      </x:c>
      <x:c r="O943" s="13" t="n">
        <x:f>Arrivals!I943</x:f>
        <x:v>0.9705222974941139</x:v>
      </x:c>
      <x:c r="P943" s="14">
        <x:f t="shared" si="219"/>
        <x:v>5881.0705222974966</x:v>
      </x:c>
      <x:c r="Q943" s="14">
        <x:f t="shared" si="220"/>
        <x:v>56.160489904104907</x:v>
      </x:c>
      <x:c r="R943" s="14">
        <x:f t="shared" si="221"/>
        <x:v>31.169967606610044</x:v>
      </x:c>
      <x:c r="S943" s="14">
        <x:f t="shared" si="222"/>
        <x:v>0</x:v>
      </x:c>
      <x:c r="T943" s="14">
        <x:f t="shared" si="223"/>
        <x:v>0</x:v>
      </x:c>
      <x:c r="U943" s="14">
        <x:f t="shared" si="224"/>
        <x:v>31.169967606610044</x:v>
      </x:c>
      <x:c r="V943" t="str">
        <x:f>IF(MOD(C943-Settings!$B$32,Settings!$B$33)&lt;Settings!$B$30,"Up","Down")</x:f>
        <x:v>Up</x:v>
      </x:c>
      <x:c r="W943" s="15" t="n">
        <x:f>IF(OR(E943&gt;Settings!$B$30,Q943&gt;Settings!$B$37),0,1)</x:f>
        <x:v>1</x:v>
      </x:c>
      <x:c r="X943" s="15" t="n">
        <x:f>IF(AND(W943=1,Q943&lt;=Settings!$B$36),1,0)</x:f>
        <x:v>1</x:v>
      </x:c>
    </x:row>
    <x:row r="944">
      <x:c r="A944">
        <x:v>8</x:v>
      </x:c>
      <x:c r="B944">
        <x:v>99</x:v>
      </x:c>
      <x:c r="C944" s="13" t="n">
        <x:f>Arrivals!F944</x:f>
        <x:v>5905.756651433414</x:v>
      </x:c>
      <x:c r="D944" s="13" t="n">
        <x:f>Arrivals!K944</x:f>
        <x:v>300</x:v>
      </x:c>
      <x:c r="E944" s="14" t="n">
        <x:f>D944*8/Settings!$B$28+Settings!$B$29</x:f>
        <x:v>24.02</x:v>
      </x:c>
      <x:c r="F944" s="14">
        <x:f t="shared" si="214"/>
        <x:v>5905.7566514334139</x:v>
      </x:c>
      <x:c r="G944" s="14">
        <x:f t="shared" si="227"/>
        <x:v>5880.1000000000022</x:v>
      </x:c>
      <x:c r="H944" s="14">
        <x:f t="shared" si="215"/>
        <x:v>5905.7566514334139</x:v>
      </x:c>
      <x:c r="I944" s="14" t="n">
        <x:f>MOD(H944-Settings!$B$32,Settings!$B$33)</x:f>
        <x:v>145.75665143341394</x:v>
      </x:c>
      <x:c r="J944" s="14" t="n">
        <x:f>IF(I944&lt;Settings!$B$30,IF(Settings!$B$30-I944&gt;=E944,H944,H944+(Settings!$B$30-I944)+Settings!$B$31),H944+(Settings!$B$33-I944))</x:f>
        <x:v>5905.756651433414</x:v>
      </x:c>
      <x:c r="K944" s="14">
        <x:f t="shared" si="216"/>
        <x:v>5929.7766514334144</x:v>
      </x:c>
      <x:c r="L944" s="14">
        <x:f t="shared" si="217"/>
        <x:v>5929.7766514334144</x:v>
      </x:c>
      <x:c r="M944" s="14">
        <x:f t="shared" si="228"/>
        <x:v>5881.0705222974966</x:v>
      </x:c>
      <x:c r="N944" s="14">
        <x:f t="shared" si="218"/>
        <x:v>5929.7766514334144</x:v>
      </x:c>
      <x:c r="O944" s="13" t="n">
        <x:f>Arrivals!I944</x:f>
        <x:v>8.424010897407591</x:v>
      </x:c>
      <x:c r="P944" s="14">
        <x:f t="shared" si="219"/>
        <x:v>5938.2006623308216</x:v>
      </x:c>
      <x:c r="Q944" s="14">
        <x:f t="shared" si="220"/>
        <x:v>32.444010897407679</x:v>
      </x:c>
      <x:c r="R944" s="14">
        <x:f t="shared" si="221"/>
        <x:v>0</x:v>
      </x:c>
      <x:c r="S944" s="14">
        <x:f t="shared" si="222"/>
        <x:v>0</x:v>
      </x:c>
      <x:c r="T944" s="14">
        <x:f t="shared" si="223"/>
        <x:v>0</x:v>
      </x:c>
      <x:c r="U944" s="14">
        <x:f t="shared" si="224"/>
        <x:v>0</x:v>
      </x:c>
      <x:c r="V944" t="str">
        <x:f>IF(MOD(C944-Settings!$B$32,Settings!$B$33)&lt;Settings!$B$30,"Up","Down")</x:f>
        <x:v>Up</x:v>
      </x:c>
      <x:c r="W944" s="15" t="n">
        <x:f>IF(OR(E944&gt;Settings!$B$30,Q944&gt;Settings!$B$37),0,1)</x:f>
        <x:v>1</x:v>
      </x:c>
      <x:c r="X944" s="15" t="n">
        <x:f>IF(AND(W944=1,Q944&lt;=Settings!$B$36),1,0)</x:f>
        <x:v>1</x:v>
      </x:c>
    </x:row>
    <x:row r="945">
      <x:c r="A945">
        <x:v>8</x:v>
      </x:c>
      <x:c r="B945">
        <x:v>100</x:v>
      </x:c>
      <x:c r="C945" s="13" t="n">
        <x:f>Arrivals!F945</x:f>
        <x:v>6001.295607072955</x:v>
      </x:c>
      <x:c r="D945" s="13" t="n">
        <x:f>Arrivals!K945</x:f>
        <x:v>300</x:v>
      </x:c>
      <x:c r="E945" s="14" t="n">
        <x:f>D945*8/Settings!$B$28+Settings!$B$29</x:f>
        <x:v>24.02</x:v>
      </x:c>
      <x:c r="F945" s="14">
        <x:f t="shared" si="214"/>
        <x:v>6001.2956070729551</x:v>
      </x:c>
      <x:c r="G945" s="14">
        <x:f t="shared" si="227"/>
        <x:v>5929.7766514334144</x:v>
      </x:c>
      <x:c r="H945" s="14">
        <x:f t="shared" si="215"/>
        <x:v>6001.2956070729551</x:v>
      </x:c>
      <x:c r="I945" s="14" t="n">
        <x:f>MOD(H945-Settings!$B$32,Settings!$B$33)</x:f>
        <x:v>241.29560707295514</x:v>
      </x:c>
      <x:c r="J945" s="14" t="n">
        <x:f>IF(I945&lt;Settings!$B$30,IF(Settings!$B$30-I945&gt;=E945,H945,H945+(Settings!$B$30-I945)+Settings!$B$31),H945+(Settings!$B$33-I945))</x:f>
        <x:v>6001.295607072955</x:v>
      </x:c>
      <x:c r="K945" s="14">
        <x:f t="shared" si="216"/>
        <x:v>6025.3156070729556</x:v>
      </x:c>
      <x:c r="L945" s="14">
        <x:f t="shared" si="217"/>
        <x:v>6025.3156070729556</x:v>
      </x:c>
      <x:c r="M945" s="14">
        <x:f t="shared" si="228"/>
        <x:v>5938.2006623308216</x:v>
      </x:c>
      <x:c r="N945" s="14">
        <x:f t="shared" si="218"/>
        <x:v>6025.3156070729556</x:v>
      </x:c>
      <x:c r="O945" s="13" t="n">
        <x:f>Arrivals!I945</x:f>
        <x:v>0.853578538042968</x:v>
      </x:c>
      <x:c r="P945" s="14">
        <x:f t="shared" si="219"/>
        <x:v>6026.1691856109983</x:v>
      </x:c>
      <x:c r="Q945" s="14">
        <x:f t="shared" si="220"/>
        <x:v>24.873578538043148</x:v>
      </x:c>
      <x:c r="R945" s="14">
        <x:f t="shared" si="221"/>
        <x:v>0</x:v>
      </x:c>
      <x:c r="S945" s="14">
        <x:f t="shared" si="222"/>
        <x:v>0</x:v>
      </x:c>
      <x:c r="T945" s="14">
        <x:f t="shared" si="223"/>
        <x:v>0</x:v>
      </x:c>
      <x:c r="U945" s="14">
        <x:f t="shared" si="224"/>
        <x:v>0</x:v>
      </x:c>
      <x:c r="V945" t="str">
        <x:f>IF(MOD(C945-Settings!$B$32,Settings!$B$33)&lt;Settings!$B$30,"Up","Down")</x:f>
        <x:v>Up</x:v>
      </x:c>
      <x:c r="W945" s="15" t="n">
        <x:f>IF(OR(E945&gt;Settings!$B$30,Q945&gt;Settings!$B$37),0,1)</x:f>
        <x:v>1</x:v>
      </x:c>
      <x:c r="X945" s="15" t="n">
        <x:f>IF(AND(W945=1,Q945&lt;=Settings!$B$36),1,0)</x:f>
        <x:v>1</x:v>
      </x:c>
    </x:row>
    <x:row r="946">
      <x:c r="A946">
        <x:v>8</x:v>
      </x:c>
      <x:c r="B946">
        <x:v>101</x:v>
      </x:c>
      <x:c r="C946" s="13" t="n">
        <x:f>Arrivals!F946</x:f>
        <x:v>6049.28840164554</x:v>
      </x:c>
      <x:c r="D946" s="13" t="n">
        <x:f>Arrivals!K946</x:f>
        <x:v>300</x:v>
      </x:c>
      <x:c r="E946" s="14" t="n">
        <x:f>D946*8/Settings!$B$28+Settings!$B$29</x:f>
        <x:v>24.02</x:v>
      </x:c>
      <x:c r="F946" s="14">
        <x:f t="shared" si="214"/>
        <x:v>6049.28840164554</x:v>
      </x:c>
      <x:c r="G946" s="14">
        <x:f t="shared" si="227"/>
        <x:v>6025.3156070729556</x:v>
      </x:c>
      <x:c r="H946" s="14">
        <x:f t="shared" si="215"/>
        <x:v>6049.28840164554</x:v>
      </x:c>
      <x:c r="I946" s="14" t="n">
        <x:f>MOD(H946-Settings!$B$32,Settings!$B$33)</x:f>
        <x:v>289.28840164554003</x:v>
      </x:c>
      <x:c r="J946" s="14" t="n">
        <x:f>IF(I946&lt;Settings!$B$30,IF(Settings!$B$30-I946&gt;=E946,H946,H946+(Settings!$B$30-I946)+Settings!$B$31),H946+(Settings!$B$33-I946))</x:f>
        <x:v>6049.28840164554</x:v>
      </x:c>
      <x:c r="K946" s="14">
        <x:f t="shared" si="216"/>
        <x:v>6073.3084016455405</x:v>
      </x:c>
      <x:c r="L946" s="14">
        <x:f t="shared" si="217"/>
        <x:v>6073.3084016455405</x:v>
      </x:c>
      <x:c r="M946" s="14">
        <x:f t="shared" si="228"/>
        <x:v>6026.1691856109983</x:v>
      </x:c>
      <x:c r="N946" s="14">
        <x:f t="shared" si="218"/>
        <x:v>6073.3084016455405</x:v>
      </x:c>
      <x:c r="O946" s="13" t="n">
        <x:f>Arrivals!I946</x:f>
        <x:v>4.544492052721995</x:v>
      </x:c>
      <x:c r="P946" s="14">
        <x:f t="shared" si="219"/>
        <x:v>6077.8528936982621</x:v>
      </x:c>
      <x:c r="Q946" s="14">
        <x:f t="shared" si="220"/>
        <x:v>28.564492052722017</x:v>
      </x:c>
      <x:c r="R946" s="14">
        <x:f t="shared" si="221"/>
        <x:v>0</x:v>
      </x:c>
      <x:c r="S946" s="14">
        <x:f t="shared" si="222"/>
        <x:v>0</x:v>
      </x:c>
      <x:c r="T946" s="14">
        <x:f t="shared" si="223"/>
        <x:v>0</x:v>
      </x:c>
      <x:c r="U946" s="14">
        <x:f t="shared" si="224"/>
        <x:v>0</x:v>
      </x:c>
      <x:c r="V946" t="str">
        <x:f>IF(MOD(C946-Settings!$B$32,Settings!$B$33)&lt;Settings!$B$30,"Up","Down")</x:f>
        <x:v>Up</x:v>
      </x:c>
      <x:c r="W946" s="15" t="n">
        <x:f>IF(OR(E946&gt;Settings!$B$30,Q946&gt;Settings!$B$37),0,1)</x:f>
        <x:v>1</x:v>
      </x:c>
      <x:c r="X946" s="15" t="n">
        <x:f>IF(AND(W946=1,Q946&lt;=Settings!$B$36),1,0)</x:f>
        <x:v>1</x:v>
      </x:c>
    </x:row>
    <x:row r="947">
      <x:c r="A947">
        <x:v>8</x:v>
      </x:c>
      <x:c r="B947">
        <x:v>102</x:v>
      </x:c>
      <x:c r="C947" s="13" t="n">
        <x:f>Arrivals!F947</x:f>
        <x:v>6064.283676124706</x:v>
      </x:c>
      <x:c r="D947" s="13" t="n">
        <x:f>Arrivals!K947</x:f>
        <x:v>300</x:v>
      </x:c>
      <x:c r="E947" s="14" t="n">
        <x:f>D947*8/Settings!$B$28+Settings!$B$29</x:f>
        <x:v>24.02</x:v>
      </x:c>
      <x:c r="F947" s="14">
        <x:f t="shared" si="214"/>
        <x:v>6064.2836761247063</x:v>
      </x:c>
      <x:c r="G947" s="14">
        <x:f t="shared" si="227"/>
        <x:v>6073.3084016455405</x:v>
      </x:c>
      <x:c r="H947" s="14">
        <x:f t="shared" si="215"/>
        <x:v>6073.3084016455405</x:v>
      </x:c>
      <x:c r="I947" s="14" t="n">
        <x:f>MOD(H947-Settings!$B$32,Settings!$B$33)</x:f>
        <x:v>313.30840164554047</x:v>
      </x:c>
      <x:c r="J947" s="14" t="n">
        <x:f>IF(I947&lt;Settings!$B$30,IF(Settings!$B$30-I947&gt;=E947,H947,H947+(Settings!$B$30-I947)+Settings!$B$31),H947+(Settings!$B$33-I947))</x:f>
        <x:v>6073.3084016455405</x:v>
      </x:c>
      <x:c r="K947" s="14">
        <x:f t="shared" si="216"/>
        <x:v>6097.3284016455409</x:v>
      </x:c>
      <x:c r="L947" s="14">
        <x:f t="shared" si="217"/>
        <x:v>6097.3284016455409</x:v>
      </x:c>
      <x:c r="M947" s="14">
        <x:f t="shared" si="228"/>
        <x:v>6077.8528936982621</x:v>
      </x:c>
      <x:c r="N947" s="14">
        <x:f t="shared" si="218"/>
        <x:v>6097.3284016455409</x:v>
      </x:c>
      <x:c r="O947" s="13" t="n">
        <x:f>Arrivals!I947</x:f>
        <x:v>10.187693761353335</x:v>
      </x:c>
      <x:c r="P947" s="14">
        <x:f t="shared" si="219"/>
        <x:v>6107.5160954068942</x:v>
      </x:c>
      <x:c r="Q947" s="14">
        <x:f t="shared" si="220"/>
        <x:v>43.232419282187948</x:v>
      </x:c>
      <x:c r="R947" s="14">
        <x:f t="shared" si="221"/>
        <x:v>9.0247255208341812</x:v>
      </x:c>
      <x:c r="S947" s="14">
        <x:f t="shared" si="222"/>
        <x:v>0</x:v>
      </x:c>
      <x:c r="T947" s="14">
        <x:f t="shared" si="223"/>
        <x:v>0</x:v>
      </x:c>
      <x:c r="U947" s="14">
        <x:f t="shared" si="224"/>
        <x:v>9.0247255208341812</x:v>
      </x:c>
      <x:c r="V947" t="str">
        <x:f>IF(MOD(C947-Settings!$B$32,Settings!$B$33)&lt;Settings!$B$30,"Up","Down")</x:f>
        <x:v>Up</x:v>
      </x:c>
      <x:c r="W947" s="15" t="n">
        <x:f>IF(OR(E947&gt;Settings!$B$30,Q947&gt;Settings!$B$37),0,1)</x:f>
        <x:v>1</x:v>
      </x:c>
      <x:c r="X947" s="15" t="n">
        <x:f>IF(AND(W947=1,Q947&lt;=Settings!$B$36),1,0)</x:f>
        <x:v>1</x:v>
      </x:c>
    </x:row>
    <x:row r="948">
      <x:c r="A948">
        <x:v>8</x:v>
      </x:c>
      <x:c r="B948">
        <x:v>103</x:v>
      </x:c>
      <x:c r="C948" s="13" t="n">
        <x:f>Arrivals!F948</x:f>
        <x:v>6129.7762670431575</x:v>
      </x:c>
      <x:c r="D948" s="13" t="n">
        <x:f>Arrivals!K948</x:f>
        <x:v>300</x:v>
      </x:c>
      <x:c r="E948" s="14" t="n">
        <x:f>D948*8/Settings!$B$28+Settings!$B$29</x:f>
        <x:v>24.02</x:v>
      </x:c>
      <x:c r="F948" s="14">
        <x:f t="shared" si="214"/>
        <x:v>6129.7762670431575</x:v>
      </x:c>
      <x:c r="G948" s="14">
        <x:f t="shared" si="227"/>
        <x:v>6097.3284016455409</x:v>
      </x:c>
      <x:c r="H948" s="14">
        <x:f t="shared" si="215"/>
        <x:v>6129.7762670431575</x:v>
      </x:c>
      <x:c r="I948" s="14" t="n">
        <x:f>MOD(H948-Settings!$B$32,Settings!$B$33)</x:f>
        <x:v>369.77626704315753</x:v>
      </x:c>
      <x:c r="J948" s="14" t="n">
        <x:f>IF(I948&lt;Settings!$B$30,IF(Settings!$B$30-I948&gt;=E948,H948,H948+(Settings!$B$30-I948)+Settings!$B$31),H948+(Settings!$B$33-I948))</x:f>
        <x:v>6129.7762670431575</x:v>
      </x:c>
      <x:c r="K948" s="14">
        <x:f t="shared" si="216"/>
        <x:v>6153.796267043158</x:v>
      </x:c>
      <x:c r="L948" s="14">
        <x:f t="shared" si="217"/>
        <x:v>6153.796267043158</x:v>
      </x:c>
      <x:c r="M948" s="14">
        <x:f t="shared" si="228"/>
        <x:v>6107.5160954068942</x:v>
      </x:c>
      <x:c r="N948" s="14">
        <x:f t="shared" si="218"/>
        <x:v>6153.796267043158</x:v>
      </x:c>
      <x:c r="O948" s="13" t="n">
        <x:f>Arrivals!I948</x:f>
        <x:v>4.062191936898214</x:v>
      </x:c>
      <x:c r="P948" s="14">
        <x:f t="shared" si="219"/>
        <x:v>6157.8584589800557</x:v>
      </x:c>
      <x:c r="Q948" s="14">
        <x:f t="shared" si="220"/>
        <x:v>28.082191936898198</x:v>
      </x:c>
      <x:c r="R948" s="14">
        <x:f t="shared" si="221"/>
        <x:v>0</x:v>
      </x:c>
      <x:c r="S948" s="14">
        <x:f t="shared" si="222"/>
        <x:v>0</x:v>
      </x:c>
      <x:c r="T948" s="14">
        <x:f t="shared" si="223"/>
        <x:v>0</x:v>
      </x:c>
      <x:c r="U948" s="14">
        <x:f t="shared" si="224"/>
        <x:v>0</x:v>
      </x:c>
      <x:c r="V948" t="str">
        <x:f>IF(MOD(C948-Settings!$B$32,Settings!$B$33)&lt;Settings!$B$30,"Up","Down")</x:f>
        <x:v>Up</x:v>
      </x:c>
      <x:c r="W948" s="15" t="n">
        <x:f>IF(OR(E948&gt;Settings!$B$30,Q948&gt;Settings!$B$37),0,1)</x:f>
        <x:v>1</x:v>
      </x:c>
      <x:c r="X948" s="15" t="n">
        <x:f>IF(AND(W948=1,Q948&lt;=Settings!$B$36),1,0)</x:f>
        <x:v>1</x:v>
      </x:c>
    </x:row>
    <x:row r="949">
      <x:c r="A949">
        <x:v>8</x:v>
      </x:c>
      <x:c r="B949">
        <x:v>104</x:v>
      </x:c>
      <x:c r="C949" s="13" t="n">
        <x:f>Arrivals!F949</x:f>
        <x:v>6283.506999263994</x:v>
      </x:c>
      <x:c r="D949" s="13" t="n">
        <x:f>Arrivals!K949</x:f>
        <x:v>300</x:v>
      </x:c>
      <x:c r="E949" s="14" t="n">
        <x:f>D949*8/Settings!$B$28+Settings!$B$29</x:f>
        <x:v>24.02</x:v>
      </x:c>
      <x:c r="F949" s="14">
        <x:f t="shared" si="214"/>
        <x:v>6283.5069992639937</x:v>
      </x:c>
      <x:c r="G949" s="14">
        <x:f t="shared" si="227"/>
        <x:v>6153.796267043158</x:v>
      </x:c>
      <x:c r="H949" s="14">
        <x:f t="shared" si="215"/>
        <x:v>6283.5069992639937</x:v>
      </x:c>
      <x:c r="I949" s="14" t="n">
        <x:f>MOD(H949-Settings!$B$32,Settings!$B$33)</x:f>
        <x:v>523.5069992639937</x:v>
      </x:c>
      <x:c r="J949" s="14" t="n">
        <x:f>IF(I949&lt;Settings!$B$30,IF(Settings!$B$30-I949&gt;=E949,H949,H949+(Settings!$B$30-I949)+Settings!$B$31),H949+(Settings!$B$33-I949))</x:f>
        <x:v>6283.506999263994</x:v>
      </x:c>
      <x:c r="K949" s="14">
        <x:f t="shared" si="216"/>
        <x:v>6307.5269992639942</x:v>
      </x:c>
      <x:c r="L949" s="14">
        <x:f t="shared" si="217"/>
        <x:v>6307.5269992639942</x:v>
      </x:c>
      <x:c r="M949" s="14">
        <x:f t="shared" si="228"/>
        <x:v>6157.8584589800557</x:v>
      </x:c>
      <x:c r="N949" s="14">
        <x:f t="shared" si="218"/>
        <x:v>6307.5269992639942</x:v>
      </x:c>
      <x:c r="O949" s="13" t="n">
        <x:f>Arrivals!I949</x:f>
        <x:v>2.313301896094994</x:v>
      </x:c>
      <x:c r="P949" s="14">
        <x:f t="shared" si="219"/>
        <x:v>6309.8403011600894</x:v>
      </x:c>
      <x:c r="Q949" s="14">
        <x:f t="shared" si="220"/>
        <x:v>26.333301896095691</x:v>
      </x:c>
      <x:c r="R949" s="14">
        <x:f t="shared" si="221"/>
        <x:v>0</x:v>
      </x:c>
      <x:c r="S949" s="14">
        <x:f t="shared" si="222"/>
        <x:v>0</x:v>
      </x:c>
      <x:c r="T949" s="14">
        <x:f t="shared" si="223"/>
        <x:v>0</x:v>
      </x:c>
      <x:c r="U949" s="14">
        <x:f t="shared" si="224"/>
        <x:v>0</x:v>
      </x:c>
      <x:c r="V949" t="str">
        <x:f>IF(MOD(C949-Settings!$B$32,Settings!$B$33)&lt;Settings!$B$30,"Up","Down")</x:f>
        <x:v>Up</x:v>
      </x:c>
      <x:c r="W949" s="15" t="n">
        <x:f>IF(OR(E949&gt;Settings!$B$30,Q949&gt;Settings!$B$37),0,1)</x:f>
        <x:v>1</x:v>
      </x:c>
      <x:c r="X949" s="15" t="n">
        <x:f>IF(AND(W949=1,Q949&lt;=Settings!$B$36),1,0)</x:f>
        <x:v>1</x:v>
      </x:c>
    </x:row>
    <x:row r="950">
      <x:c r="A950">
        <x:v>8</x:v>
      </x:c>
      <x:c r="B950">
        <x:v>105</x:v>
      </x:c>
      <x:c r="C950" s="13" t="n">
        <x:f>Arrivals!F950</x:f>
        <x:v>6333.737236542753</x:v>
      </x:c>
      <x:c r="D950" s="13" t="n">
        <x:f>Arrivals!K950</x:f>
        <x:v>300</x:v>
      </x:c>
      <x:c r="E950" s="14" t="n">
        <x:f>D950*8/Settings!$B$28+Settings!$B$29</x:f>
        <x:v>24.02</x:v>
      </x:c>
      <x:c r="F950" s="14">
        <x:f t="shared" si="214"/>
        <x:v>6333.7372365427527</x:v>
      </x:c>
      <x:c r="G950" s="14">
        <x:f t="shared" si="227"/>
        <x:v>6307.5269992639942</x:v>
      </x:c>
      <x:c r="H950" s="14">
        <x:f t="shared" si="215"/>
        <x:v>6333.7372365427527</x:v>
      </x:c>
      <x:c r="I950" s="14" t="n">
        <x:f>MOD(H950-Settings!$B$32,Settings!$B$33)</x:f>
        <x:v>573.7372365427527</x:v>
      </x:c>
      <x:c r="J950" s="14" t="n">
        <x:f>IF(I950&lt;Settings!$B$30,IF(Settings!$B$30-I950&gt;=E950,H950,H950+(Settings!$B$30-I950)+Settings!$B$31),H950+(Settings!$B$33-I950))</x:f>
        <x:v>6333.737236542753</x:v>
      </x:c>
      <x:c r="K950" s="14">
        <x:f t="shared" si="216"/>
        <x:v>6357.7572365427532</x:v>
      </x:c>
      <x:c r="L950" s="14">
        <x:f t="shared" si="217"/>
        <x:v>6357.7572365427532</x:v>
      </x:c>
      <x:c r="M950" s="14">
        <x:f t="shared" si="228"/>
        <x:v>6309.8403011600894</x:v>
      </x:c>
      <x:c r="N950" s="14">
        <x:f t="shared" si="218"/>
        <x:v>6357.7572365427532</x:v>
      </x:c>
      <x:c r="O950" s="13" t="n">
        <x:f>Arrivals!I950</x:f>
        <x:v>0.06983934351237471</x:v>
      </x:c>
      <x:c r="P950" s="14">
        <x:f t="shared" si="219"/>
        <x:v>6357.8270758862654</x:v>
      </x:c>
      <x:c r="Q950" s="14">
        <x:f t="shared" si="220"/>
        <x:v>24.089839343512722</x:v>
      </x:c>
      <x:c r="R950" s="14">
        <x:f t="shared" si="221"/>
        <x:v>0</x:v>
      </x:c>
      <x:c r="S950" s="14">
        <x:f t="shared" si="222"/>
        <x:v>0</x:v>
      </x:c>
      <x:c r="T950" s="14">
        <x:f t="shared" si="223"/>
        <x:v>0</x:v>
      </x:c>
      <x:c r="U950" s="14">
        <x:f t="shared" si="224"/>
        <x:v>0</x:v>
      </x:c>
      <x:c r="V950" t="str">
        <x:f>IF(MOD(C950-Settings!$B$32,Settings!$B$33)&lt;Settings!$B$30,"Up","Down")</x:f>
        <x:v>Up</x:v>
      </x:c>
      <x:c r="W950" s="15" t="n">
        <x:f>IF(OR(E950&gt;Settings!$B$30,Q950&gt;Settings!$B$37),0,1)</x:f>
        <x:v>1</x:v>
      </x:c>
      <x:c r="X950" s="15" t="n">
        <x:f>IF(AND(W950=1,Q950&lt;=Settings!$B$36),1,0)</x:f>
        <x:v>1</x:v>
      </x:c>
    </x:row>
    <x:row r="951">
      <x:c r="A951">
        <x:v>8</x:v>
      </x:c>
      <x:c r="B951">
        <x:v>106</x:v>
      </x:c>
      <x:c r="C951" s="13" t="n">
        <x:f>Arrivals!F951</x:f>
        <x:v>6402.644514819562</x:v>
      </x:c>
      <x:c r="D951" s="13" t="n">
        <x:f>Arrivals!K951</x:f>
        <x:v>300</x:v>
      </x:c>
      <x:c r="E951" s="14" t="n">
        <x:f>D951*8/Settings!$B$28+Settings!$B$29</x:f>
        <x:v>24.02</x:v>
      </x:c>
      <x:c r="F951" s="14">
        <x:f t="shared" si="214"/>
        <x:v>6402.6445148195617</x:v>
      </x:c>
      <x:c r="G951" s="14">
        <x:f t="shared" si="227"/>
        <x:v>6357.7572365427532</x:v>
      </x:c>
      <x:c r="H951" s="14">
        <x:f t="shared" si="215"/>
        <x:v>6402.6445148195617</x:v>
      </x:c>
      <x:c r="I951" s="14" t="n">
        <x:f>MOD(H951-Settings!$B$32,Settings!$B$33)</x:f>
        <x:v>642.6445148195617</x:v>
      </x:c>
      <x:c r="J951" s="14" t="n">
        <x:f>IF(I951&lt;Settings!$B$30,IF(Settings!$B$30-I951&gt;=E951,H951,H951+(Settings!$B$30-I951)+Settings!$B$31),H951+(Settings!$B$33-I951))</x:f>
        <x:v>6480</x:v>
      </x:c>
      <x:c r="K951" s="14">
        <x:f t="shared" si="216"/>
        <x:v>6504.02</x:v>
      </x:c>
      <x:c r="L951" s="14">
        <x:f t="shared" si="217"/>
        <x:v>6504.02</x:v>
      </x:c>
      <x:c r="M951" s="14">
        <x:f t="shared" si="228"/>
        <x:v>6357.8270758862654</x:v>
      </x:c>
      <x:c r="N951" s="14">
        <x:f t="shared" si="218"/>
        <x:v>6504.02</x:v>
      </x:c>
      <x:c r="O951" s="13" t="n">
        <x:f>Arrivals!I951</x:f>
        <x:v>9.23175222190892</x:v>
      </x:c>
      <x:c r="P951" s="14">
        <x:f t="shared" si="219"/>
        <x:v>6513.2517522219096</x:v>
      </x:c>
      <x:c r="Q951" s="14">
        <x:f t="shared" si="220"/>
        <x:v>110.60723740234789</x:v>
      </x:c>
      <x:c r="R951" s="14">
        <x:f t="shared" si="221"/>
        <x:v>0</x:v>
      </x:c>
      <x:c r="S951" s="14">
        <x:f t="shared" si="222"/>
        <x:v>77.355485180438336</x:v>
      </x:c>
      <x:c r="T951" s="14">
        <x:f t="shared" si="223"/>
        <x:v>0</x:v>
      </x:c>
      <x:c r="U951" s="14">
        <x:f t="shared" si="224"/>
        <x:v>77.355485180438336</x:v>
      </x:c>
      <x:c r="V951" t="str">
        <x:f>IF(MOD(C951-Settings!$B$32,Settings!$B$33)&lt;Settings!$B$30,"Up","Down")</x:f>
        <x:v>Down</x:v>
      </x:c>
      <x:c r="W951" s="15" t="n">
        <x:f>IF(OR(E951&gt;Settings!$B$30,Q951&gt;Settings!$B$37),0,1)</x:f>
        <x:v>1</x:v>
      </x:c>
      <x:c r="X951" s="15" t="n">
        <x:f>IF(AND(W951=1,Q951&lt;=Settings!$B$36),1,0)</x:f>
        <x:v>1</x:v>
      </x:c>
    </x:row>
    <x:row r="952">
      <x:c r="A952">
        <x:v>8</x:v>
      </x:c>
      <x:c r="B952">
        <x:v>107</x:v>
      </x:c>
      <x:c r="C952" s="13" t="n">
        <x:f>Arrivals!F952</x:f>
        <x:v>6406.069480664438</x:v>
      </x:c>
      <x:c r="D952" s="13" t="n">
        <x:f>Arrivals!K952</x:f>
        <x:v>300</x:v>
      </x:c>
      <x:c r="E952" s="14" t="n">
        <x:f>D952*8/Settings!$B$28+Settings!$B$29</x:f>
        <x:v>24.02</x:v>
      </x:c>
      <x:c r="F952" s="14">
        <x:f t="shared" si="214"/>
        <x:v>6406.0694806644378</x:v>
      </x:c>
      <x:c r="G952" s="14">
        <x:f t="shared" si="227"/>
        <x:v>6504.02</x:v>
      </x:c>
      <x:c r="H952" s="14">
        <x:f t="shared" si="215"/>
        <x:v>6504.02</x:v>
      </x:c>
      <x:c r="I952" s="14" t="n">
        <x:f>MOD(H952-Settings!$B$32,Settings!$B$33)</x:f>
        <x:v>24.020000000000437</x:v>
      </x:c>
      <x:c r="J952" s="14" t="n">
        <x:f>IF(I952&lt;Settings!$B$30,IF(Settings!$B$30-I952&gt;=E952,H952,H952+(Settings!$B$30-I952)+Settings!$B$31),H952+(Settings!$B$33-I952))</x:f>
        <x:v>6504.02</x:v>
      </x:c>
      <x:c r="K952" s="14">
        <x:f t="shared" si="216"/>
        <x:v>6528.0400000000009</x:v>
      </x:c>
      <x:c r="L952" s="14">
        <x:f t="shared" si="217"/>
        <x:v>6528.0400000000009</x:v>
      </x:c>
      <x:c r="M952" s="14">
        <x:f t="shared" si="228"/>
        <x:v>6513.2517522219096</x:v>
      </x:c>
      <x:c r="N952" s="14">
        <x:f t="shared" si="218"/>
        <x:v>6528.0400000000009</x:v>
      </x:c>
      <x:c r="O952" s="13" t="n">
        <x:f>Arrivals!I952</x:f>
        <x:v>1.2735955786433584</x:v>
      </x:c>
      <x:c r="P952" s="14">
        <x:f t="shared" si="219"/>
        <x:v>6529.3135955786438</x:v>
      </x:c>
      <x:c r="Q952" s="14">
        <x:f t="shared" si="220"/>
        <x:v>123.24411491420597</x:v>
      </x:c>
      <x:c r="R952" s="14">
        <x:f t="shared" si="221"/>
        <x:v>97.950519335562603</x:v>
      </x:c>
      <x:c r="S952" s="14">
        <x:f t="shared" si="222"/>
        <x:v>0</x:v>
      </x:c>
      <x:c r="T952" s="14">
        <x:f t="shared" si="223"/>
        <x:v>0</x:v>
      </x:c>
      <x:c r="U952" s="14">
        <x:f t="shared" si="224"/>
        <x:v>97.950519335562603</x:v>
      </x:c>
      <x:c r="V952" t="str">
        <x:f>IF(MOD(C952-Settings!$B$32,Settings!$B$33)&lt;Settings!$B$30,"Up","Down")</x:f>
        <x:v>Down</x:v>
      </x:c>
      <x:c r="W952" s="15" t="n">
        <x:f>IF(OR(E952&gt;Settings!$B$30,Q952&gt;Settings!$B$37),0,1)</x:f>
        <x:v>1</x:v>
      </x:c>
      <x:c r="X952" s="15" t="n">
        <x:f>IF(AND(W952=1,Q952&lt;=Settings!$B$36),1,0)</x:f>
        <x:v>0</x:v>
      </x:c>
    </x:row>
    <x:row r="953">
      <x:c r="A953">
        <x:v>8</x:v>
      </x:c>
      <x:c r="B953">
        <x:v>108</x:v>
      </x:c>
      <x:c r="C953" s="13" t="n">
        <x:f>Arrivals!F953</x:f>
        <x:v>6450.278770931522</x:v>
      </x:c>
      <x:c r="D953" s="13" t="n">
        <x:f>Arrivals!K953</x:f>
        <x:v>300</x:v>
      </x:c>
      <x:c r="E953" s="14" t="n">
        <x:f>D953*8/Settings!$B$28+Settings!$B$29</x:f>
        <x:v>24.02</x:v>
      </x:c>
      <x:c r="F953" s="14">
        <x:f t="shared" si="214"/>
        <x:v>6450.2787709315216</x:v>
      </x:c>
      <x:c r="G953" s="14">
        <x:f t="shared" si="227"/>
        <x:v>6528.0400000000009</x:v>
      </x:c>
      <x:c r="H953" s="14">
        <x:f t="shared" si="215"/>
        <x:v>6528.0400000000009</x:v>
      </x:c>
      <x:c r="I953" s="14" t="n">
        <x:f>MOD(H953-Settings!$B$32,Settings!$B$33)</x:f>
        <x:v>48.04000000000087</x:v>
      </x:c>
      <x:c r="J953" s="14" t="n">
        <x:f>IF(I953&lt;Settings!$B$30,IF(Settings!$B$30-I953&gt;=E953,H953,H953+(Settings!$B$30-I953)+Settings!$B$31),H953+(Settings!$B$33-I953))</x:f>
        <x:v>6528.040000000001</x:v>
      </x:c>
      <x:c r="K953" s="14">
        <x:f t="shared" si="216"/>
        <x:v>6552.0600000000013</x:v>
      </x:c>
      <x:c r="L953" s="14">
        <x:f t="shared" si="217"/>
        <x:v>6552.0600000000013</x:v>
      </x:c>
      <x:c r="M953" s="14">
        <x:f t="shared" si="228"/>
        <x:v>6529.3135955786438</x:v>
      </x:c>
      <x:c r="N953" s="14">
        <x:f t="shared" si="218"/>
        <x:v>6552.0600000000013</x:v>
      </x:c>
      <x:c r="O953" s="13" t="n">
        <x:f>Arrivals!I953</x:f>
        <x:v>0.2346430335032554</x:v>
      </x:c>
      <x:c r="P953" s="14">
        <x:f t="shared" si="219"/>
        <x:v>6552.2946430335041</x:v>
      </x:c>
      <x:c r="Q953" s="14">
        <x:f t="shared" si="220"/>
        <x:v>102.0158721019825</x:v>
      </x:c>
      <x:c r="R953" s="14">
        <x:f t="shared" si="221"/>
        <x:v>77.761229068479224</x:v>
      </x:c>
      <x:c r="S953" s="14">
        <x:f t="shared" si="222"/>
        <x:v>0</x:v>
      </x:c>
      <x:c r="T953" s="14">
        <x:f t="shared" si="223"/>
        <x:v>0</x:v>
      </x:c>
      <x:c r="U953" s="14">
        <x:f t="shared" si="224"/>
        <x:v>77.761229068479224</x:v>
      </x:c>
      <x:c r="V953" t="str">
        <x:f>IF(MOD(C953-Settings!$B$32,Settings!$B$33)&lt;Settings!$B$30,"Up","Down")</x:f>
        <x:v>Down</x:v>
      </x:c>
      <x:c r="W953" s="15" t="n">
        <x:f>IF(OR(E953&gt;Settings!$B$30,Q953&gt;Settings!$B$37),0,1)</x:f>
        <x:v>1</x:v>
      </x:c>
      <x:c r="X953" s="15" t="n">
        <x:f>IF(AND(W953=1,Q953&lt;=Settings!$B$36),1,0)</x:f>
        <x:v>1</x:v>
      </x:c>
    </x:row>
    <x:row r="954">
      <x:c r="A954">
        <x:v>8</x:v>
      </x:c>
      <x:c r="B954">
        <x:v>109</x:v>
      </x:c>
      <x:c r="C954" s="13" t="n">
        <x:f>Arrivals!F954</x:f>
        <x:v>6508.016010016088</x:v>
      </x:c>
      <x:c r="D954" s="13" t="n">
        <x:f>Arrivals!K954</x:f>
        <x:v>300</x:v>
      </x:c>
      <x:c r="E954" s="14" t="n">
        <x:f>D954*8/Settings!$B$28+Settings!$B$29</x:f>
        <x:v>24.02</x:v>
      </x:c>
      <x:c r="F954" s="14">
        <x:f t="shared" si="214"/>
        <x:v>6508.0160100160883</x:v>
      </x:c>
      <x:c r="G954" s="14">
        <x:f t="shared" si="227"/>
        <x:v>6552.0600000000013</x:v>
      </x:c>
      <x:c r="H954" s="14">
        <x:f t="shared" si="215"/>
        <x:v>6552.0600000000013</x:v>
      </x:c>
      <x:c r="I954" s="14" t="n">
        <x:f>MOD(H954-Settings!$B$32,Settings!$B$33)</x:f>
        <x:v>72.06000000000131</x:v>
      </x:c>
      <x:c r="J954" s="14" t="n">
        <x:f>IF(I954&lt;Settings!$B$30,IF(Settings!$B$30-I954&gt;=E954,H954,H954+(Settings!$B$30-I954)+Settings!$B$31),H954+(Settings!$B$33-I954))</x:f>
        <x:v>6552.060000000001</x:v>
      </x:c>
      <x:c r="K954" s="14">
        <x:f t="shared" si="216"/>
        <x:v>6576.0800000000017</x:v>
      </x:c>
      <x:c r="L954" s="14">
        <x:f t="shared" si="217"/>
        <x:v>6576.0800000000017</x:v>
      </x:c>
      <x:c r="M954" s="14">
        <x:f t="shared" si="228"/>
        <x:v>6552.2946430335041</x:v>
      </x:c>
      <x:c r="N954" s="14">
        <x:f t="shared" si="218"/>
        <x:v>6576.0800000000017</x:v>
      </x:c>
      <x:c r="O954" s="13" t="n">
        <x:f>Arrivals!I954</x:f>
        <x:v>3.2069406702003427</x:v>
      </x:c>
      <x:c r="P954" s="14">
        <x:f t="shared" si="219"/>
        <x:v>6579.2869406702021</x:v>
      </x:c>
      <x:c r="Q954" s="14">
        <x:f t="shared" si="220"/>
        <x:v>71.270930654113727</x:v>
      </x:c>
      <x:c r="R954" s="14">
        <x:f t="shared" si="221"/>
        <x:v>44.043989983912979</x:v>
      </x:c>
      <x:c r="S954" s="14">
        <x:f t="shared" si="222"/>
        <x:v>0</x:v>
      </x:c>
      <x:c r="T954" s="14">
        <x:f t="shared" si="223"/>
        <x:v>0</x:v>
      </x:c>
      <x:c r="U954" s="14">
        <x:f t="shared" si="224"/>
        <x:v>44.043989983912979</x:v>
      </x:c>
      <x:c r="V954" t="str">
        <x:f>IF(MOD(C954-Settings!$B$32,Settings!$B$33)&lt;Settings!$B$30,"Up","Down")</x:f>
        <x:v>Up</x:v>
      </x:c>
      <x:c r="W954" s="15" t="n">
        <x:f>IF(OR(E954&gt;Settings!$B$30,Q954&gt;Settings!$B$37),0,1)</x:f>
        <x:v>1</x:v>
      </x:c>
      <x:c r="X954" s="15" t="n">
        <x:f>IF(AND(W954=1,Q954&lt;=Settings!$B$36),1,0)</x:f>
        <x:v>1</x:v>
      </x:c>
    </x:row>
    <x:row r="955">
      <x:c r="A955">
        <x:v>8</x:v>
      </x:c>
      <x:c r="B955">
        <x:v>110</x:v>
      </x:c>
      <x:c r="C955" s="13" t="n">
        <x:f>Arrivals!F955</x:f>
        <x:v>6540.904617689216</x:v>
      </x:c>
      <x:c r="D955" s="13" t="n">
        <x:f>Arrivals!K955</x:f>
        <x:v>300</x:v>
      </x:c>
      <x:c r="E955" s="14" t="n">
        <x:f>D955*8/Settings!$B$28+Settings!$B$29</x:f>
        <x:v>24.02</x:v>
      </x:c>
      <x:c r="F955" s="14">
        <x:f t="shared" si="214"/>
        <x:v>6540.9046176892161</x:v>
      </x:c>
      <x:c r="G955" s="14">
        <x:f t="shared" si="227"/>
        <x:v>6576.0800000000017</x:v>
      </x:c>
      <x:c r="H955" s="14">
        <x:f t="shared" si="215"/>
        <x:v>6576.0800000000017</x:v>
      </x:c>
      <x:c r="I955" s="14" t="n">
        <x:f>MOD(H955-Settings!$B$32,Settings!$B$33)</x:f>
        <x:v>96.08000000000175</x:v>
      </x:c>
      <x:c r="J955" s="14" t="n">
        <x:f>IF(I955&lt;Settings!$B$30,IF(Settings!$B$30-I955&gt;=E955,H955,H955+(Settings!$B$30-I955)+Settings!$B$31),H955+(Settings!$B$33-I955))</x:f>
        <x:v>6576.080000000002</x:v>
      </x:c>
      <x:c r="K955" s="14">
        <x:f t="shared" si="216"/>
        <x:v>6600.1000000000022</x:v>
      </x:c>
      <x:c r="L955" s="14">
        <x:f t="shared" si="217"/>
        <x:v>6600.1000000000022</x:v>
      </x:c>
      <x:c r="M955" s="14">
        <x:f t="shared" si="228"/>
        <x:v>6579.2869406702021</x:v>
      </x:c>
      <x:c r="N955" s="14">
        <x:f t="shared" si="218"/>
        <x:v>6600.1000000000022</x:v>
      </x:c>
      <x:c r="O955" s="13" t="n">
        <x:f>Arrivals!I955</x:f>
        <x:v>0.996416034314618</x:v>
      </x:c>
      <x:c r="P955" s="14">
        <x:f t="shared" si="219"/>
        <x:v>6601.0964160343165</x:v>
      </x:c>
      <x:c r="Q955" s="14">
        <x:f t="shared" si="220"/>
        <x:v>60.191798345100324</x:v>
      </x:c>
      <x:c r="R955" s="14">
        <x:f t="shared" si="221"/>
        <x:v>35.175382310785608</x:v>
      </x:c>
      <x:c r="S955" s="14">
        <x:f t="shared" si="222"/>
        <x:v>0</x:v>
      </x:c>
      <x:c r="T955" s="14">
        <x:f t="shared" si="223"/>
        <x:v>0</x:v>
      </x:c>
      <x:c r="U955" s="14">
        <x:f t="shared" si="224"/>
        <x:v>35.175382310785608</x:v>
      </x:c>
      <x:c r="V955" t="str">
        <x:f>IF(MOD(C955-Settings!$B$32,Settings!$B$33)&lt;Settings!$B$30,"Up","Down")</x:f>
        <x:v>Up</x:v>
      </x:c>
      <x:c r="W955" s="15" t="n">
        <x:f>IF(OR(E955&gt;Settings!$B$30,Q955&gt;Settings!$B$37),0,1)</x:f>
        <x:v>1</x:v>
      </x:c>
      <x:c r="X955" s="15" t="n">
        <x:f>IF(AND(W955=1,Q955&lt;=Settings!$B$36),1,0)</x:f>
        <x:v>1</x:v>
      </x:c>
    </x:row>
    <x:row r="956">
      <x:c r="A956">
        <x:v>8</x:v>
      </x:c>
      <x:c r="B956">
        <x:v>111</x:v>
      </x:c>
      <x:c r="C956" s="13" t="n">
        <x:f>Arrivals!F956</x:f>
        <x:v>6553.203581152654</x:v>
      </x:c>
      <x:c r="D956" s="13" t="n">
        <x:f>Arrivals!K956</x:f>
        <x:v>300</x:v>
      </x:c>
      <x:c r="E956" s="14" t="n">
        <x:f>D956*8/Settings!$B$28+Settings!$B$29</x:f>
        <x:v>24.02</x:v>
      </x:c>
      <x:c r="F956" s="14">
        <x:f t="shared" si="214"/>
        <x:v>6553.2035811526539</x:v>
      </x:c>
      <x:c r="G956" s="14">
        <x:f t="shared" si="227"/>
        <x:v>6600.1000000000022</x:v>
      </x:c>
      <x:c r="H956" s="14">
        <x:f t="shared" si="215"/>
        <x:v>6600.1000000000022</x:v>
      </x:c>
      <x:c r="I956" s="14" t="n">
        <x:f>MOD(H956-Settings!$B$32,Settings!$B$33)</x:f>
        <x:v>120.10000000000218</x:v>
      </x:c>
      <x:c r="J956" s="14" t="n">
        <x:f>IF(I956&lt;Settings!$B$30,IF(Settings!$B$30-I956&gt;=E956,H956,H956+(Settings!$B$30-I956)+Settings!$B$31),H956+(Settings!$B$33-I956))</x:f>
        <x:v>6600.100000000002</x:v>
      </x:c>
      <x:c r="K956" s="14">
        <x:f t="shared" si="216"/>
        <x:v>6624.1200000000026</x:v>
      </x:c>
      <x:c r="L956" s="14">
        <x:f t="shared" si="217"/>
        <x:v>6624.1200000000026</x:v>
      </x:c>
      <x:c r="M956" s="14">
        <x:f t="shared" si="228"/>
        <x:v>6601.0964160343165</x:v>
      </x:c>
      <x:c r="N956" s="14">
        <x:f t="shared" si="218"/>
        <x:v>6624.1200000000026</x:v>
      </x:c>
      <x:c r="O956" s="13" t="n">
        <x:f>Arrivals!I956</x:f>
        <x:v>13.088950397873266</x:v>
      </x:c>
      <x:c r="P956" s="14">
        <x:f t="shared" si="219"/>
        <x:v>6637.2089503978759</x:v>
      </x:c>
      <x:c r="Q956" s="14">
        <x:f t="shared" si="220"/>
        <x:v>84.005369245222028</x:v>
      </x:c>
      <x:c r="R956" s="14">
        <x:f t="shared" si="221"/>
        <x:v>46.896418847348286</x:v>
      </x:c>
      <x:c r="S956" s="14">
        <x:f t="shared" si="222"/>
        <x:v>0</x:v>
      </x:c>
      <x:c r="T956" s="14">
        <x:f t="shared" si="223"/>
        <x:v>0</x:v>
      </x:c>
      <x:c r="U956" s="14">
        <x:f t="shared" si="224"/>
        <x:v>46.896418847348286</x:v>
      </x:c>
      <x:c r="V956" t="str">
        <x:f>IF(MOD(C956-Settings!$B$32,Settings!$B$33)&lt;Settings!$B$30,"Up","Down")</x:f>
        <x:v>Up</x:v>
      </x:c>
      <x:c r="W956" s="15" t="n">
        <x:f>IF(OR(E956&gt;Settings!$B$30,Q956&gt;Settings!$B$37),0,1)</x:f>
        <x:v>1</x:v>
      </x:c>
      <x:c r="X956" s="15" t="n">
        <x:f>IF(AND(W956=1,Q956&lt;=Settings!$B$36),1,0)</x:f>
        <x:v>1</x:v>
      </x:c>
    </x:row>
    <x:row r="957">
      <x:c r="A957">
        <x:v>8</x:v>
      </x:c>
      <x:c r="B957">
        <x:v>112</x:v>
      </x:c>
      <x:c r="C957" s="13" t="n">
        <x:f>Arrivals!F957</x:f>
        <x:v>6809.399352272989</x:v>
      </x:c>
      <x:c r="D957" s="13" t="n">
        <x:f>Arrivals!K957</x:f>
        <x:v>300</x:v>
      </x:c>
      <x:c r="E957" s="14" t="n">
        <x:f>D957*8/Settings!$B$28+Settings!$B$29</x:f>
        <x:v>24.02</x:v>
      </x:c>
      <x:c r="F957" s="14">
        <x:f t="shared" si="214"/>
        <x:v>6809.3993522729888</x:v>
      </x:c>
      <x:c r="G957" s="14">
        <x:f t="shared" si="227"/>
        <x:v>6624.1200000000026</x:v>
      </x:c>
      <x:c r="H957" s="14">
        <x:f t="shared" si="215"/>
        <x:v>6809.3993522729888</x:v>
      </x:c>
      <x:c r="I957" s="14" t="n">
        <x:f>MOD(H957-Settings!$B$32,Settings!$B$33)</x:f>
        <x:v>329.39935227298884</x:v>
      </x:c>
      <x:c r="J957" s="14" t="n">
        <x:f>IF(I957&lt;Settings!$B$30,IF(Settings!$B$30-I957&gt;=E957,H957,H957+(Settings!$B$30-I957)+Settings!$B$31),H957+(Settings!$B$33-I957))</x:f>
        <x:v>6809.399352272989</x:v>
      </x:c>
      <x:c r="K957" s="14">
        <x:f t="shared" si="216"/>
        <x:v>6833.4193522729893</x:v>
      </x:c>
      <x:c r="L957" s="14">
        <x:f t="shared" si="217"/>
        <x:v>6833.4193522729893</x:v>
      </x:c>
      <x:c r="M957" s="14">
        <x:f t="shared" si="228"/>
        <x:v>6637.2089503978759</x:v>
      </x:c>
      <x:c r="N957" s="14">
        <x:f t="shared" si="218"/>
        <x:v>6833.4193522729893</x:v>
      </x:c>
      <x:c r="O957" s="13" t="n">
        <x:f>Arrivals!I957</x:f>
        <x:v>4.241829613791308</x:v>
      </x:c>
      <x:c r="P957" s="14">
        <x:f t="shared" si="219"/>
        <x:v>6837.6611818867805</x:v>
      </x:c>
      <x:c r="Q957" s="14">
        <x:f t="shared" si="220"/>
        <x:v>28.261829613791633</x:v>
      </x:c>
      <x:c r="R957" s="14">
        <x:f t="shared" si="221"/>
        <x:v>0</x:v>
      </x:c>
      <x:c r="S957" s="14">
        <x:f t="shared" si="222"/>
        <x:v>0</x:v>
      </x:c>
      <x:c r="T957" s="14">
        <x:f t="shared" si="223"/>
        <x:v>0</x:v>
      </x:c>
      <x:c r="U957" s="14">
        <x:f t="shared" si="224"/>
        <x:v>0</x:v>
      </x:c>
      <x:c r="V957" t="str">
        <x:f>IF(MOD(C957-Settings!$B$32,Settings!$B$33)&lt;Settings!$B$30,"Up","Down")</x:f>
        <x:v>Up</x:v>
      </x:c>
      <x:c r="W957" s="15" t="n">
        <x:f>IF(OR(E957&gt;Settings!$B$30,Q957&gt;Settings!$B$37),0,1)</x:f>
        <x:v>1</x:v>
      </x:c>
      <x:c r="X957" s="15" t="n">
        <x:f>IF(AND(W957=1,Q957&lt;=Settings!$B$36),1,0)</x:f>
        <x:v>1</x:v>
      </x:c>
    </x:row>
    <x:row r="958">
      <x:c r="A958">
        <x:v>8</x:v>
      </x:c>
      <x:c r="B958">
        <x:v>113</x:v>
      </x:c>
      <x:c r="C958" s="13" t="n">
        <x:f>Arrivals!F958</x:f>
        <x:v>7096.223804418627</x:v>
      </x:c>
      <x:c r="D958" s="13" t="n">
        <x:f>Arrivals!K958</x:f>
        <x:v>300</x:v>
      </x:c>
      <x:c r="E958" s="14" t="n">
        <x:f>D958*8/Settings!$B$28+Settings!$B$29</x:f>
        <x:v>24.02</x:v>
      </x:c>
      <x:c r="F958" s="14">
        <x:f t="shared" si="214"/>
        <x:v>7096.223804418627</x:v>
      </x:c>
      <x:c r="G958" s="14">
        <x:f t="shared" si="227"/>
        <x:v>6833.4193522729893</x:v>
      </x:c>
      <x:c r="H958" s="14">
        <x:f t="shared" si="215"/>
        <x:v>7096.223804418627</x:v>
      </x:c>
      <x:c r="I958" s="14" t="n">
        <x:f>MOD(H958-Settings!$B$32,Settings!$B$33)</x:f>
        <x:v>616.223804418627</x:v>
      </x:c>
      <x:c r="J958" s="14" t="n">
        <x:f>IF(I958&lt;Settings!$B$30,IF(Settings!$B$30-I958&gt;=E958,H958,H958+(Settings!$B$30-I958)+Settings!$B$31),H958+(Settings!$B$33-I958))</x:f>
        <x:v>7200</x:v>
      </x:c>
      <x:c r="K958" s="14">
        <x:f t="shared" si="216"/>
        <x:v>7224.02</x:v>
      </x:c>
      <x:c r="L958" s="14">
        <x:f t="shared" si="217"/>
        <x:v>7224.02</x:v>
      </x:c>
      <x:c r="M958" s="14">
        <x:f t="shared" si="228"/>
        <x:v>6837.6611818867805</x:v>
      </x:c>
      <x:c r="N958" s="14">
        <x:f t="shared" si="218"/>
        <x:v>7224.02</x:v>
      </x:c>
      <x:c r="O958" s="13" t="n">
        <x:f>Arrivals!I958</x:f>
        <x:v>6.056391311034875</x:v>
      </x:c>
      <x:c r="P958" s="14">
        <x:f t="shared" si="219"/>
        <x:v>7230.076391311035</x:v>
      </x:c>
      <x:c r="Q958" s="14">
        <x:f t="shared" si="220"/>
        <x:v>133.852586892408</x:v>
      </x:c>
      <x:c r="R958" s="14">
        <x:f t="shared" si="221"/>
        <x:v>0</x:v>
      </x:c>
      <x:c r="S958" s="14">
        <x:f t="shared" si="222"/>
        <x:v>103.77619558137303</x:v>
      </x:c>
      <x:c r="T958" s="14">
        <x:f t="shared" si="223"/>
        <x:v>0</x:v>
      </x:c>
      <x:c r="U958" s="14">
        <x:f t="shared" si="224"/>
        <x:v>103.77619558137303</x:v>
      </x:c>
      <x:c r="V958" t="str">
        <x:f>IF(MOD(C958-Settings!$B$32,Settings!$B$33)&lt;Settings!$B$30,"Up","Down")</x:f>
        <x:v>Down</x:v>
      </x:c>
      <x:c r="W958" s="15" t="n">
        <x:f>IF(OR(E958&gt;Settings!$B$30,Q958&gt;Settings!$B$37),0,1)</x:f>
        <x:v>1</x:v>
      </x:c>
      <x:c r="X958" s="15" t="n">
        <x:f>IF(AND(W958=1,Q958&lt;=Settings!$B$36),1,0)</x:f>
        <x:v>0</x:v>
      </x:c>
    </x:row>
    <x:row r="959">
      <x:c r="A959">
        <x:v>8</x:v>
      </x:c>
      <x:c r="B959">
        <x:v>114</x:v>
      </x:c>
      <x:c r="C959" s="13" t="n">
        <x:f>Arrivals!F959</x:f>
        <x:v>7271.285270527802</x:v>
      </x:c>
      <x:c r="D959" s="13" t="n">
        <x:f>Arrivals!K959</x:f>
        <x:v>300</x:v>
      </x:c>
      <x:c r="E959" s="14" t="n">
        <x:f>D959*8/Settings!$B$28+Settings!$B$29</x:f>
        <x:v>24.02</x:v>
      </x:c>
      <x:c r="F959" s="14">
        <x:f t="shared" si="214"/>
        <x:v>7271.2852705278019</x:v>
      </x:c>
      <x:c r="G959" s="14">
        <x:f t="shared" si="227"/>
        <x:v>7224.02</x:v>
      </x:c>
      <x:c r="H959" s="14">
        <x:f t="shared" si="215"/>
        <x:v>7271.2852705278019</x:v>
      </x:c>
      <x:c r="I959" s="14" t="n">
        <x:f>MOD(H959-Settings!$B$32,Settings!$B$33)</x:f>
        <x:v>71.28527052780191</x:v>
      </x:c>
      <x:c r="J959" s="14" t="n">
        <x:f>IF(I959&lt;Settings!$B$30,IF(Settings!$B$30-I959&gt;=E959,H959,H959+(Settings!$B$30-I959)+Settings!$B$31),H959+(Settings!$B$33-I959))</x:f>
        <x:v>7271.285270527802</x:v>
      </x:c>
      <x:c r="K959" s="14">
        <x:f t="shared" si="216"/>
        <x:v>7295.3052705278023</x:v>
      </x:c>
      <x:c r="L959" s="14">
        <x:f t="shared" si="217"/>
        <x:v>7295.3052705278023</x:v>
      </x:c>
      <x:c r="M959" s="14">
        <x:f t="shared" si="228"/>
        <x:v>7230.076391311035</x:v>
      </x:c>
      <x:c r="N959" s="14">
        <x:f t="shared" si="218"/>
        <x:v>7295.3052705278023</x:v>
      </x:c>
      <x:c r="O959" s="13" t="n">
        <x:f>Arrivals!I959</x:f>
        <x:v>1.7195879404216714</x:v>
      </x:c>
      <x:c r="P959" s="14">
        <x:f t="shared" si="219"/>
        <x:v>7297.024858468224</x:v>
      </x:c>
      <x:c r="Q959" s="14">
        <x:f t="shared" si="220"/>
        <x:v>25.739587940422098</x:v>
      </x:c>
      <x:c r="R959" s="14">
        <x:f t="shared" si="221"/>
        <x:v>0</x:v>
      </x:c>
      <x:c r="S959" s="14">
        <x:f t="shared" si="222"/>
        <x:v>0</x:v>
      </x:c>
      <x:c r="T959" s="14">
        <x:f t="shared" si="223"/>
        <x:v>0</x:v>
      </x:c>
      <x:c r="U959" s="14">
        <x:f t="shared" si="224"/>
        <x:v>0</x:v>
      </x:c>
      <x:c r="V959" t="str">
        <x:f>IF(MOD(C959-Settings!$B$32,Settings!$B$33)&lt;Settings!$B$30,"Up","Down")</x:f>
        <x:v>Up</x:v>
      </x:c>
      <x:c r="W959" s="15" t="n">
        <x:f>IF(OR(E959&gt;Settings!$B$30,Q959&gt;Settings!$B$37),0,1)</x:f>
        <x:v>1</x:v>
      </x:c>
      <x:c r="X959" s="15" t="n">
        <x:f>IF(AND(W959=1,Q959&lt;=Settings!$B$36),1,0)</x:f>
        <x:v>1</x:v>
      </x:c>
    </x:row>
    <x:row r="960">
      <x:c r="A960">
        <x:v>8</x:v>
      </x:c>
      <x:c r="B960">
        <x:v>115</x:v>
      </x:c>
      <x:c r="C960" s="13" t="n">
        <x:f>Arrivals!F960</x:f>
        <x:v>7306.199612311878</x:v>
      </x:c>
      <x:c r="D960" s="13" t="n">
        <x:f>Arrivals!K960</x:f>
        <x:v>300</x:v>
      </x:c>
      <x:c r="E960" s="14" t="n">
        <x:f>D960*8/Settings!$B$28+Settings!$B$29</x:f>
        <x:v>24.02</x:v>
      </x:c>
      <x:c r="F960" s="14">
        <x:f t="shared" si="214"/>
        <x:v>7306.1996123118779</x:v>
      </x:c>
      <x:c r="G960" s="14">
        <x:f t="shared" si="227"/>
        <x:v>7295.3052705278023</x:v>
      </x:c>
      <x:c r="H960" s="14">
        <x:f t="shared" si="215"/>
        <x:v>7306.1996123118779</x:v>
      </x:c>
      <x:c r="I960" s="14" t="n">
        <x:f>MOD(H960-Settings!$B$32,Settings!$B$33)</x:f>
        <x:v>106.1996123118779</x:v>
      </x:c>
      <x:c r="J960" s="14" t="n">
        <x:f>IF(I960&lt;Settings!$B$30,IF(Settings!$B$30-I960&gt;=E960,H960,H960+(Settings!$B$30-I960)+Settings!$B$31),H960+(Settings!$B$33-I960))</x:f>
        <x:v>7306.199612311878</x:v>
      </x:c>
      <x:c r="K960" s="14">
        <x:f t="shared" si="216"/>
        <x:v>7330.2196123118783</x:v>
      </x:c>
      <x:c r="L960" s="14">
        <x:f t="shared" si="217"/>
        <x:v>7330.2196123118783</x:v>
      </x:c>
      <x:c r="M960" s="14">
        <x:f t="shared" si="228"/>
        <x:v>7297.024858468224</x:v>
      </x:c>
      <x:c r="N960" s="14">
        <x:f t="shared" si="218"/>
        <x:v>7330.2196123118783</x:v>
      </x:c>
      <x:c r="O960" s="13" t="n">
        <x:f>Arrivals!I960</x:f>
        <x:v>5.832264472073883</x:v>
      </x:c>
      <x:c r="P960" s="14">
        <x:f t="shared" si="219"/>
        <x:v>7336.0518767839521</x:v>
      </x:c>
      <x:c r="Q960" s="14">
        <x:f t="shared" si="220"/>
        <x:v>29.852264472074239</x:v>
      </x:c>
      <x:c r="R960" s="14">
        <x:f t="shared" si="221"/>
        <x:v>0</x:v>
      </x:c>
      <x:c r="S960" s="14">
        <x:f t="shared" si="222"/>
        <x:v>0</x:v>
      </x:c>
      <x:c r="T960" s="14">
        <x:f t="shared" si="223"/>
        <x:v>0</x:v>
      </x:c>
      <x:c r="U960" s="14">
        <x:f t="shared" si="224"/>
        <x:v>0</x:v>
      </x:c>
      <x:c r="V960" t="str">
        <x:f>IF(MOD(C960-Settings!$B$32,Settings!$B$33)&lt;Settings!$B$30,"Up","Down")</x:f>
        <x:v>Up</x:v>
      </x:c>
      <x:c r="W960" s="15" t="n">
        <x:f>IF(OR(E960&gt;Settings!$B$30,Q960&gt;Settings!$B$37),0,1)</x:f>
        <x:v>1</x:v>
      </x:c>
      <x:c r="X960" s="15" t="n">
        <x:f>IF(AND(W960=1,Q960&lt;=Settings!$B$36),1,0)</x:f>
        <x:v>1</x:v>
      </x:c>
    </x:row>
    <x:row r="961">
      <x:c r="A961">
        <x:v>8</x:v>
      </x:c>
      <x:c r="B961">
        <x:v>116</x:v>
      </x:c>
      <x:c r="C961" s="13" t="n">
        <x:f>Arrivals!F961</x:f>
        <x:v>7379.260270180812</x:v>
      </x:c>
      <x:c r="D961" s="13" t="n">
        <x:f>Arrivals!K961</x:f>
        <x:v>300</x:v>
      </x:c>
      <x:c r="E961" s="14" t="n">
        <x:f>D961*8/Settings!$B$28+Settings!$B$29</x:f>
        <x:v>24.02</x:v>
      </x:c>
      <x:c r="F961" s="14">
        <x:f t="shared" si="214"/>
        <x:v>7379.2602701808119</x:v>
      </x:c>
      <x:c r="G961" s="14">
        <x:f t="shared" si="227"/>
        <x:v>7330.2196123118783</x:v>
      </x:c>
      <x:c r="H961" s="14">
        <x:f t="shared" si="215"/>
        <x:v>7379.2602701808119</x:v>
      </x:c>
      <x:c r="I961" s="14" t="n">
        <x:f>MOD(H961-Settings!$B$32,Settings!$B$33)</x:f>
        <x:v>179.26027018081186</x:v>
      </x:c>
      <x:c r="J961" s="14" t="n">
        <x:f>IF(I961&lt;Settings!$B$30,IF(Settings!$B$30-I961&gt;=E961,H961,H961+(Settings!$B$30-I961)+Settings!$B$31),H961+(Settings!$B$33-I961))</x:f>
        <x:v>7379.260270180812</x:v>
      </x:c>
      <x:c r="K961" s="14">
        <x:f t="shared" si="216"/>
        <x:v>7403.2802701808123</x:v>
      </x:c>
      <x:c r="L961" s="14">
        <x:f t="shared" si="217"/>
        <x:v>7403.2802701808123</x:v>
      </x:c>
      <x:c r="M961" s="14">
        <x:f t="shared" si="228"/>
        <x:v>7336.0518767839521</x:v>
      </x:c>
      <x:c r="N961" s="14">
        <x:f t="shared" si="218"/>
        <x:v>7403.2802701808123</x:v>
      </x:c>
      <x:c r="O961" s="13" t="n">
        <x:f>Arrivals!I961</x:f>
        <x:v>1.147042073769093</x:v>
      </x:c>
      <x:c r="P961" s="14">
        <x:f t="shared" si="219"/>
        <x:v>7404.427312254581</x:v>
      </x:c>
      <x:c r="Q961" s="14">
        <x:f t="shared" si="220"/>
        <x:v>25.167042073769153</x:v>
      </x:c>
      <x:c r="R961" s="14">
        <x:f t="shared" si="221"/>
        <x:v>0</x:v>
      </x:c>
      <x:c r="S961" s="14">
        <x:f t="shared" si="222"/>
        <x:v>0</x:v>
      </x:c>
      <x:c r="T961" s="14">
        <x:f t="shared" si="223"/>
        <x:v>0</x:v>
      </x:c>
      <x:c r="U961" s="14">
        <x:f t="shared" si="224"/>
        <x:v>0</x:v>
      </x:c>
      <x:c r="V961" t="str">
        <x:f>IF(MOD(C961-Settings!$B$32,Settings!$B$33)&lt;Settings!$B$30,"Up","Down")</x:f>
        <x:v>Up</x:v>
      </x:c>
      <x:c r="W961" s="15" t="n">
        <x:f>IF(OR(E961&gt;Settings!$B$30,Q961&gt;Settings!$B$37),0,1)</x:f>
        <x:v>1</x:v>
      </x:c>
      <x:c r="X961" s="15" t="n">
        <x:f>IF(AND(W961=1,Q961&lt;=Settings!$B$36),1,0)</x:f>
        <x:v>1</x:v>
      </x:c>
    </x:row>
    <x:row r="962">
      <x:c r="A962">
        <x:v>8</x:v>
      </x:c>
      <x:c r="B962">
        <x:v>117</x:v>
      </x:c>
      <x:c r="C962" s="13" t="n">
        <x:f>Arrivals!F962</x:f>
        <x:v>7424.530190879181</x:v>
      </x:c>
      <x:c r="D962" s="13" t="n">
        <x:f>Arrivals!K962</x:f>
        <x:v>300</x:v>
      </x:c>
      <x:c r="E962" s="14" t="n">
        <x:f>D962*8/Settings!$B$28+Settings!$B$29</x:f>
        <x:v>24.02</x:v>
      </x:c>
      <x:c r="F962" s="14">
        <x:f t="shared" si="214"/>
        <x:v>7424.5301908791807</x:v>
      </x:c>
      <x:c r="G962" s="14">
        <x:f t="shared" si="227"/>
        <x:v>7403.2802701808123</x:v>
      </x:c>
      <x:c r="H962" s="14">
        <x:f t="shared" si="215"/>
        <x:v>7424.5301908791807</x:v>
      </x:c>
      <x:c r="I962" s="14" t="n">
        <x:f>MOD(H962-Settings!$B$32,Settings!$B$33)</x:f>
        <x:v>224.53019087918074</x:v>
      </x:c>
      <x:c r="J962" s="14" t="n">
        <x:f>IF(I962&lt;Settings!$B$30,IF(Settings!$B$30-I962&gt;=E962,H962,H962+(Settings!$B$30-I962)+Settings!$B$31),H962+(Settings!$B$33-I962))</x:f>
        <x:v>7424.530190879181</x:v>
      </x:c>
      <x:c r="K962" s="14">
        <x:f t="shared" si="216"/>
        <x:v>7448.5501908791812</x:v>
      </x:c>
      <x:c r="L962" s="14">
        <x:f t="shared" si="217"/>
        <x:v>7448.5501908791812</x:v>
      </x:c>
      <x:c r="M962" s="14">
        <x:f t="shared" si="228"/>
        <x:v>7404.427312254581</x:v>
      </x:c>
      <x:c r="N962" s="14">
        <x:f t="shared" si="218"/>
        <x:v>7448.5501908791812</x:v>
      </x:c>
      <x:c r="O962" s="13" t="n">
        <x:f>Arrivals!I962</x:f>
        <x:v>0.5489052919266028</x:v>
      </x:c>
      <x:c r="P962" s="14">
        <x:f t="shared" si="219"/>
        <x:v>7449.0990961711077</x:v>
      </x:c>
      <x:c r="Q962" s="14">
        <x:f t="shared" si="220"/>
        <x:v>24.568905291926967</x:v>
      </x:c>
      <x:c r="R962" s="14">
        <x:f t="shared" si="221"/>
        <x:v>0</x:v>
      </x:c>
      <x:c r="S962" s="14">
        <x:f t="shared" si="222"/>
        <x:v>0</x:v>
      </x:c>
      <x:c r="T962" s="14">
        <x:f t="shared" si="223"/>
        <x:v>0</x:v>
      </x:c>
      <x:c r="U962" s="14">
        <x:f t="shared" si="224"/>
        <x:v>0</x:v>
      </x:c>
      <x:c r="V962" t="str">
        <x:f>IF(MOD(C962-Settings!$B$32,Settings!$B$33)&lt;Settings!$B$30,"Up","Down")</x:f>
        <x:v>Up</x:v>
      </x:c>
      <x:c r="W962" s="15" t="n">
        <x:f>IF(OR(E962&gt;Settings!$B$30,Q962&gt;Settings!$B$37),0,1)</x:f>
        <x:v>1</x:v>
      </x:c>
      <x:c r="X962" s="15" t="n">
        <x:f>IF(AND(W962=1,Q962&lt;=Settings!$B$36),1,0)</x:f>
        <x:v>1</x:v>
      </x:c>
    </x:row>
    <x:row r="963">
      <x:c r="A963">
        <x:v>8</x:v>
      </x:c>
      <x:c r="B963">
        <x:v>118</x:v>
      </x:c>
      <x:c r="C963" s="13" t="n">
        <x:f>Arrivals!F963</x:f>
        <x:v>7475.2284973932265</x:v>
      </x:c>
      <x:c r="D963" s="13" t="n">
        <x:f>Arrivals!K963</x:f>
        <x:v>300</x:v>
      </x:c>
      <x:c r="E963" s="14" t="n">
        <x:f>D963*8/Settings!$B$28+Settings!$B$29</x:f>
        <x:v>24.02</x:v>
      </x:c>
      <x:c r="F963" s="14">
        <x:f t="shared" si="214"/>
        <x:v>7475.2284973932265</x:v>
      </x:c>
      <x:c r="G963" s="14">
        <x:f t="shared" si="227"/>
        <x:v>7448.5501908791812</x:v>
      </x:c>
      <x:c r="H963" s="14">
        <x:f t="shared" si="215"/>
        <x:v>7475.2284973932265</x:v>
      </x:c>
      <x:c r="I963" s="14" t="n">
        <x:f>MOD(H963-Settings!$B$32,Settings!$B$33)</x:f>
        <x:v>275.22849739322646</x:v>
      </x:c>
      <x:c r="J963" s="14" t="n">
        <x:f>IF(I963&lt;Settings!$B$30,IF(Settings!$B$30-I963&gt;=E963,H963,H963+(Settings!$B$30-I963)+Settings!$B$31),H963+(Settings!$B$33-I963))</x:f>
        <x:v>7475.2284973932265</x:v>
      </x:c>
      <x:c r="K963" s="14">
        <x:f t="shared" si="216"/>
        <x:v>7499.2484973932269</x:v>
      </x:c>
      <x:c r="L963" s="14">
        <x:f t="shared" si="217"/>
        <x:v>7499.2484973932269</x:v>
      </x:c>
      <x:c r="M963" s="14">
        <x:f t="shared" si="228"/>
        <x:v>7449.0990961711077</x:v>
      </x:c>
      <x:c r="N963" s="14">
        <x:f t="shared" si="218"/>
        <x:v>7499.2484973932269</x:v>
      </x:c>
      <x:c r="O963" s="13" t="n">
        <x:f>Arrivals!I963</x:f>
        <x:v>0.47893533772583086</x:v>
      </x:c>
      <x:c r="P963" s="14">
        <x:f t="shared" si="219"/>
        <x:v>7499.7274327309524</x:v>
      </x:c>
      <x:c r="Q963" s="14">
        <x:f t="shared" si="220"/>
        <x:v>24.498935337725925</x:v>
      </x:c>
      <x:c r="R963" s="14">
        <x:f t="shared" si="221"/>
        <x:v>0</x:v>
      </x:c>
      <x:c r="S963" s="14">
        <x:f t="shared" si="222"/>
        <x:v>0</x:v>
      </x:c>
      <x:c r="T963" s="14">
        <x:f t="shared" si="223"/>
        <x:v>0</x:v>
      </x:c>
      <x:c r="U963" s="14">
        <x:f t="shared" si="224"/>
        <x:v>0</x:v>
      </x:c>
      <x:c r="V963" t="str">
        <x:f>IF(MOD(C963-Settings!$B$32,Settings!$B$33)&lt;Settings!$B$30,"Up","Down")</x:f>
        <x:v>Up</x:v>
      </x:c>
      <x:c r="W963" s="15" t="n">
        <x:f>IF(OR(E963&gt;Settings!$B$30,Q963&gt;Settings!$B$37),0,1)</x:f>
        <x:v>1</x:v>
      </x:c>
      <x:c r="X963" s="15" t="n">
        <x:f>IF(AND(W963=1,Q963&lt;=Settings!$B$36),1,0)</x:f>
        <x:v>1</x:v>
      </x:c>
    </x:row>
    <x:row r="964">
      <x:c r="A964">
        <x:v>8</x:v>
      </x:c>
      <x:c r="B964">
        <x:v>119</x:v>
      </x:c>
      <x:c r="C964" s="13" t="n">
        <x:f>Arrivals!F964</x:f>
        <x:v>7490.576791951917</x:v>
      </x:c>
      <x:c r="D964" s="13" t="n">
        <x:f>Arrivals!K964</x:f>
        <x:v>300</x:v>
      </x:c>
      <x:c r="E964" s="14" t="n">
        <x:f>D964*8/Settings!$B$28+Settings!$B$29</x:f>
        <x:v>24.02</x:v>
      </x:c>
      <x:c r="F964" s="14">
        <x:f t="shared" si="214"/>
        <x:v>7490.5767919519167</x:v>
      </x:c>
      <x:c r="G964" s="14">
        <x:f t="shared" si="227"/>
        <x:v>7499.2484973932269</x:v>
      </x:c>
      <x:c r="H964" s="14">
        <x:f t="shared" si="215"/>
        <x:v>7499.2484973932269</x:v>
      </x:c>
      <x:c r="I964" s="14" t="n">
        <x:f>MOD(H964-Settings!$B$32,Settings!$B$33)</x:f>
        <x:v>299.2484973932269</x:v>
      </x:c>
      <x:c r="J964" s="14" t="n">
        <x:f>IF(I964&lt;Settings!$B$30,IF(Settings!$B$30-I964&gt;=E964,H964,H964+(Settings!$B$30-I964)+Settings!$B$31),H964+(Settings!$B$33-I964))</x:f>
        <x:v>7499.248497393227</x:v>
      </x:c>
      <x:c r="K964" s="14">
        <x:f t="shared" si="216"/>
        <x:v>7523.2684973932273</x:v>
      </x:c>
      <x:c r="L964" s="14">
        <x:f t="shared" si="217"/>
        <x:v>7523.2684973932273</x:v>
      </x:c>
      <x:c r="M964" s="14">
        <x:f t="shared" si="228"/>
        <x:v>7499.7274327309524</x:v>
      </x:c>
      <x:c r="N964" s="14">
        <x:f t="shared" si="218"/>
        <x:v>7523.2684973932273</x:v>
      </x:c>
      <x:c r="O964" s="13" t="n">
        <x:f>Arrivals!I964</x:f>
        <x:v>3.284854078300588</x:v>
      </x:c>
      <x:c r="P964" s="14">
        <x:f t="shared" si="219"/>
        <x:v>7526.553351471528</x:v>
      </x:c>
      <x:c r="Q964" s="14">
        <x:f t="shared" si="220"/>
        <x:v>35.976559519611328</x:v>
      </x:c>
      <x:c r="R964" s="14">
        <x:f t="shared" si="221"/>
        <x:v>8.6717054413102233</x:v>
      </x:c>
      <x:c r="S964" s="14">
        <x:f t="shared" si="222"/>
        <x:v>0</x:v>
      </x:c>
      <x:c r="T964" s="14">
        <x:f t="shared" si="223"/>
        <x:v>0</x:v>
      </x:c>
      <x:c r="U964" s="14">
        <x:f t="shared" si="224"/>
        <x:v>8.6717054413102233</x:v>
      </x:c>
      <x:c r="V964" t="str">
        <x:f>IF(MOD(C964-Settings!$B$32,Settings!$B$33)&lt;Settings!$B$30,"Up","Down")</x:f>
        <x:v>Up</x:v>
      </x:c>
      <x:c r="W964" s="15" t="n">
        <x:f>IF(OR(E964&gt;Settings!$B$30,Q964&gt;Settings!$B$37),0,1)</x:f>
        <x:v>1</x:v>
      </x:c>
      <x:c r="X964" s="15" t="n">
        <x:f>IF(AND(W964=1,Q964&lt;=Settings!$B$36),1,0)</x:f>
        <x:v>1</x:v>
      </x:c>
    </x:row>
    <x:row r="965">
      <x:c r="A965">
        <x:v>8</x:v>
      </x:c>
      <x:c r="B965">
        <x:v>120</x:v>
      </x:c>
      <x:c r="C965" s="13" t="n">
        <x:f>Arrivals!F965</x:f>
        <x:v>7527.25502644051</x:v>
      </x:c>
      <x:c r="D965" s="13" t="n">
        <x:f>Arrivals!K965</x:f>
        <x:v>300</x:v>
      </x:c>
      <x:c r="E965" s="14" t="n">
        <x:f>D965*8/Settings!$B$28+Settings!$B$29</x:f>
        <x:v>24.02</x:v>
      </x:c>
      <x:c r="F965" s="14">
        <x:f t="shared" si="214"/>
        <x:v>7527.2550264405099</x:v>
      </x:c>
      <x:c r="G965" s="14">
        <x:f t="shared" si="227"/>
        <x:v>7523.2684973932273</x:v>
      </x:c>
      <x:c r="H965" s="14">
        <x:f t="shared" si="215"/>
        <x:v>7527.2550264405099</x:v>
      </x:c>
      <x:c r="I965" s="14" t="n">
        <x:f>MOD(H965-Settings!$B$32,Settings!$B$33)</x:f>
        <x:v>327.25502644050994</x:v>
      </x:c>
      <x:c r="J965" s="14" t="n">
        <x:f>IF(I965&lt;Settings!$B$30,IF(Settings!$B$30-I965&gt;=E965,H965,H965+(Settings!$B$30-I965)+Settings!$B$31),H965+(Settings!$B$33-I965))</x:f>
        <x:v>7527.25502644051</x:v>
      </x:c>
      <x:c r="K965" s="14">
        <x:f t="shared" si="216"/>
        <x:v>7551.2750264405104</x:v>
      </x:c>
      <x:c r="L965" s="14">
        <x:f t="shared" si="217"/>
        <x:v>7551.2750264405104</x:v>
      </x:c>
      <x:c r="M965" s="14">
        <x:f t="shared" si="228"/>
        <x:v>7526.553351471528</x:v>
      </x:c>
      <x:c r="N965" s="14">
        <x:f t="shared" si="218"/>
        <x:v>7551.2750264405104</x:v>
      </x:c>
      <x:c r="O965" s="13" t="n">
        <x:f>Arrivals!I965</x:f>
        <x:v>4.115740565835456</x:v>
      </x:c>
      <x:c r="P965" s="14">
        <x:f t="shared" si="219"/>
        <x:v>7555.3907670063454</x:v>
      </x:c>
      <x:c r="Q965" s="14">
        <x:f t="shared" si="220"/>
        <x:v>28.135740565835476</x:v>
      </x:c>
      <x:c r="R965" s="14">
        <x:f t="shared" si="221"/>
        <x:v>0</x:v>
      </x:c>
      <x:c r="S965" s="14">
        <x:f t="shared" si="222"/>
        <x:v>0</x:v>
      </x:c>
      <x:c r="T965" s="14">
        <x:f t="shared" si="223"/>
        <x:v>0</x:v>
      </x:c>
      <x:c r="U965" s="14">
        <x:f t="shared" si="224"/>
        <x:v>0</x:v>
      </x:c>
      <x:c r="V965" t="str">
        <x:f>IF(MOD(C965-Settings!$B$32,Settings!$B$33)&lt;Settings!$B$30,"Up","Down")</x:f>
        <x:v>Up</x:v>
      </x:c>
      <x:c r="W965" s="15" t="n">
        <x:f>IF(OR(E965&gt;Settings!$B$30,Q965&gt;Settings!$B$37),0,1)</x:f>
        <x:v>1</x:v>
      </x:c>
      <x:c r="X965" s="15" t="n">
        <x:f>IF(AND(W965=1,Q965&lt;=Settings!$B$36),1,0)</x:f>
        <x:v>1</x:v>
      </x:c>
    </x:row>
    <x:row r="966">
      <x:c r="A966">
        <x:v>9</x:v>
      </x:c>
      <x:c r="B966">
        <x:v>1</x:v>
      </x:c>
      <x:c r="C966" s="13" t="n">
        <x:f>Arrivals!F966</x:f>
        <x:v>107.36634314544085</x:v>
      </x:c>
      <x:c r="D966" s="13" t="n">
        <x:f>Arrivals!K966</x:f>
        <x:v>300</x:v>
      </x:c>
      <x:c r="E966" s="14" t="n">
        <x:f>D966*8/Settings!$B$28+Settings!$B$29</x:f>
        <x:v>24.02</x:v>
      </x:c>
      <x:c r="F966" s="14" t="n">
        <x:f t="shared" ref="F966:F1029" si="229">C966</x:f>
        <x:v>107.36634314544085</x:v>
      </x:c>
      <x:c r="G966" s="14">
        <x:v>0</x:v>
      </x:c>
      <x:c r="H966" s="14" t="n">
        <x:f t="shared" ref="H966:H1029" si="230">MAX(F966,G966)</x:f>
        <x:v>107.36634314544085</x:v>
      </x:c>
      <x:c r="I966" s="14" t="n">
        <x:f>MOD(H966-Settings!$B$32,Settings!$B$33)</x:f>
        <x:v>107.36634314544085</x:v>
      </x:c>
      <x:c r="J966" s="14" t="n">
        <x:f>IF(I966&lt;Settings!$B$30,IF(Settings!$B$30-I966&gt;=E966,H966,H966+(Settings!$B$30-I966)+Settings!$B$31),H966+(Settings!$B$33-I966))</x:f>
        <x:v>107.36634314544085</x:v>
      </x:c>
      <x:c r="K966" s="14" t="n">
        <x:f t="shared" ref="K966:K1029" si="231">J966+E966</x:f>
        <x:v>131.38634314544086</x:v>
      </x:c>
      <x:c r="L966" s="14" t="n">
        <x:f t="shared" ref="L966:L1029" si="232">K966</x:f>
        <x:v>131.38634314544086</x:v>
      </x:c>
      <x:c r="M966" s="14">
        <x:v>0</x:v>
      </x:c>
      <x:c r="N966" s="14" t="n">
        <x:f t="shared" ref="N966:N1029" si="233">MAX(L966,M966)</x:f>
        <x:v>131.38634314544086</x:v>
      </x:c>
      <x:c r="O966" s="13" t="n">
        <x:f>Arrivals!I966</x:f>
        <x:v>2.8081581797893973</x:v>
      </x:c>
      <x:c r="P966" s="14" t="n">
        <x:f t="shared" ref="P966:P1029" si="234">N966+O966</x:f>
        <x:v>134.19450132523025</x:v>
      </x:c>
      <x:c r="Q966" s="14" t="n">
        <x:f t="shared" ref="Q966:Q1029" si="235">P966-C966</x:f>
        <x:v>26.828158179789398</x:v>
      </x:c>
      <x:c r="R966" s="14" t="n">
        <x:f t="shared" ref="R966:R1029" si="236">H966-F966</x:f>
        <x:v>0</x:v>
      </x:c>
      <x:c r="S966" s="14" t="n">
        <x:f t="shared" ref="S966:S1029" si="237">J966-H966</x:f>
        <x:v>0</x:v>
      </x:c>
      <x:c r="T966" s="14" t="n">
        <x:f t="shared" ref="T966:T1029" si="238">N966-L966</x:f>
        <x:v>0</x:v>
      </x:c>
      <x:c r="U966" s="14" t="n">
        <x:f t="shared" ref="U966:U1029" si="239">R966+S966+T966</x:f>
        <x:v>0</x:v>
      </x:c>
      <x:c r="V966" t="str">
        <x:f>IF(MOD(C966-Settings!$B$32,Settings!$B$33)&lt;Settings!$B$30,"Up","Down")</x:f>
        <x:v>Up</x:v>
      </x:c>
      <x:c r="W966" s="15" t="n">
        <x:f>IF(OR(E966&gt;Settings!$B$30,Q966&gt;Settings!$B$37),0,1)</x:f>
        <x:v>1</x:v>
      </x:c>
      <x:c r="X966" s="15" t="n">
        <x:f>IF(AND(W966=1,Q966&lt;=Settings!$B$36),1,0)</x:f>
        <x:v>1</x:v>
      </x:c>
    </x:row>
    <x:row r="967">
      <x:c r="A967">
        <x:v>9</x:v>
      </x:c>
      <x:c r="B967">
        <x:v>2</x:v>
      </x:c>
      <x:c r="C967" s="13" t="n">
        <x:f>Arrivals!F967</x:f>
        <x:v>131.03002740024408</x:v>
      </x:c>
      <x:c r="D967" s="13" t="n">
        <x:f>Arrivals!K967</x:f>
        <x:v>300</x:v>
      </x:c>
      <x:c r="E967" s="14" t="n">
        <x:f>D967*8/Settings!$B$28+Settings!$B$29</x:f>
        <x:v>24.02</x:v>
      </x:c>
      <x:c r="F967" s="14">
        <x:f t="shared" si="229"/>
        <x:v>131.03002740024408</x:v>
      </x:c>
      <x:c r="G967" s="14" t="n">
        <x:f t="shared" ref="G967:G998" si="240">K966</x:f>
        <x:v>131.38634314544086</x:v>
      </x:c>
      <x:c r="H967" s="14">
        <x:f t="shared" si="230"/>
        <x:v>131.38634314544086</x:v>
      </x:c>
      <x:c r="I967" s="14" t="n">
        <x:f>MOD(H967-Settings!$B$32,Settings!$B$33)</x:f>
        <x:v>131.38634314544086</x:v>
      </x:c>
      <x:c r="J967" s="14" t="n">
        <x:f>IF(I967&lt;Settings!$B$30,IF(Settings!$B$30-I967&gt;=E967,H967,H967+(Settings!$B$30-I967)+Settings!$B$31),H967+(Settings!$B$33-I967))</x:f>
        <x:v>131.38634314544086</x:v>
      </x:c>
      <x:c r="K967" s="14">
        <x:f t="shared" si="231"/>
        <x:v>155.40634314544087</x:v>
      </x:c>
      <x:c r="L967" s="14">
        <x:f t="shared" si="232"/>
        <x:v>155.40634314544087</x:v>
      </x:c>
      <x:c r="M967" s="14" t="n">
        <x:f t="shared" ref="M967:M998" si="241">P966</x:f>
        <x:v>134.19450132523025</x:v>
      </x:c>
      <x:c r="N967" s="14">
        <x:f t="shared" si="233"/>
        <x:v>155.40634314544087</x:v>
      </x:c>
      <x:c r="O967" s="13" t="n">
        <x:f>Arrivals!I967</x:f>
        <x:v>9.04258717140171</x:v>
      </x:c>
      <x:c r="P967" s="14">
        <x:f t="shared" si="234"/>
        <x:v>164.44893031684259</x:v>
      </x:c>
      <x:c r="Q967" s="14">
        <x:f t="shared" si="235"/>
        <x:v>33.418902916598512</x:v>
      </x:c>
      <x:c r="R967" s="14">
        <x:f t="shared" si="236"/>
        <x:v>0.35631574519678111</x:v>
      </x:c>
      <x:c r="S967" s="14">
        <x:f t="shared" si="237"/>
        <x:v>0</x:v>
      </x:c>
      <x:c r="T967" s="14">
        <x:f t="shared" si="238"/>
        <x:v>0</x:v>
      </x:c>
      <x:c r="U967" s="14">
        <x:f t="shared" si="239"/>
        <x:v>0.35631574519678111</x:v>
      </x:c>
      <x:c r="V967" t="str">
        <x:f>IF(MOD(C967-Settings!$B$32,Settings!$B$33)&lt;Settings!$B$30,"Up","Down")</x:f>
        <x:v>Up</x:v>
      </x:c>
      <x:c r="W967" s="15" t="n">
        <x:f>IF(OR(E967&gt;Settings!$B$30,Q967&gt;Settings!$B$37),0,1)</x:f>
        <x:v>1</x:v>
      </x:c>
      <x:c r="X967" s="15" t="n">
        <x:f>IF(AND(W967=1,Q967&lt;=Settings!$B$36),1,0)</x:f>
        <x:v>1</x:v>
      </x:c>
    </x:row>
    <x:row r="968">
      <x:c r="A968">
        <x:v>9</x:v>
      </x:c>
      <x:c r="B968">
        <x:v>3</x:v>
      </x:c>
      <x:c r="C968" s="13" t="n">
        <x:f>Arrivals!F968</x:f>
        <x:v>186.6707864488263</x:v>
      </x:c>
      <x:c r="D968" s="13" t="n">
        <x:f>Arrivals!K968</x:f>
        <x:v>300</x:v>
      </x:c>
      <x:c r="E968" s="14" t="n">
        <x:f>D968*8/Settings!$B$28+Settings!$B$29</x:f>
        <x:v>24.02</x:v>
      </x:c>
      <x:c r="F968" s="14">
        <x:f t="shared" si="229"/>
        <x:v>186.67078644882631</x:v>
      </x:c>
      <x:c r="G968" s="14">
        <x:f t="shared" si="240"/>
        <x:v>155.40634314544087</x:v>
      </x:c>
      <x:c r="H968" s="14">
        <x:f t="shared" si="230"/>
        <x:v>186.67078644882631</x:v>
      </x:c>
      <x:c r="I968" s="14" t="n">
        <x:f>MOD(H968-Settings!$B$32,Settings!$B$33)</x:f>
        <x:v>186.6707864488263</x:v>
      </x:c>
      <x:c r="J968" s="14" t="n">
        <x:f>IF(I968&lt;Settings!$B$30,IF(Settings!$B$30-I968&gt;=E968,H968,H968+(Settings!$B$30-I968)+Settings!$B$31),H968+(Settings!$B$33-I968))</x:f>
        <x:v>186.6707864488263</x:v>
      </x:c>
      <x:c r="K968" s="14">
        <x:f t="shared" si="231"/>
        <x:v>210.69078644882632</x:v>
      </x:c>
      <x:c r="L968" s="14">
        <x:f t="shared" si="232"/>
        <x:v>210.69078644882632</x:v>
      </x:c>
      <x:c r="M968" s="14">
        <x:f t="shared" si="241"/>
        <x:v>164.44893031684259</x:v>
      </x:c>
      <x:c r="N968" s="14">
        <x:f t="shared" si="233"/>
        <x:v>210.69078644882632</x:v>
      </x:c>
      <x:c r="O968" s="13" t="n">
        <x:f>Arrivals!I968</x:f>
        <x:v>1.515642996434196</x:v>
      </x:c>
      <x:c r="P968" s="14">
        <x:f t="shared" si="234"/>
        <x:v>212.20642944526051</x:v>
      </x:c>
      <x:c r="Q968" s="14">
        <x:f t="shared" si="235"/>
        <x:v>25.535642996434206</x:v>
      </x:c>
      <x:c r="R968" s="14">
        <x:f t="shared" si="236"/>
        <x:v>0</x:v>
      </x:c>
      <x:c r="S968" s="14">
        <x:f t="shared" si="237"/>
        <x:v>0</x:v>
      </x:c>
      <x:c r="T968" s="14">
        <x:f t="shared" si="238"/>
        <x:v>0</x:v>
      </x:c>
      <x:c r="U968" s="14">
        <x:f t="shared" si="239"/>
        <x:v>0</x:v>
      </x:c>
      <x:c r="V968" t="str">
        <x:f>IF(MOD(C968-Settings!$B$32,Settings!$B$33)&lt;Settings!$B$30,"Up","Down")</x:f>
        <x:v>Up</x:v>
      </x:c>
      <x:c r="W968" s="15" t="n">
        <x:f>IF(OR(E968&gt;Settings!$B$30,Q968&gt;Settings!$B$37),0,1)</x:f>
        <x:v>1</x:v>
      </x:c>
      <x:c r="X968" s="15" t="n">
        <x:f>IF(AND(W968=1,Q968&lt;=Settings!$B$36),1,0)</x:f>
        <x:v>1</x:v>
      </x:c>
    </x:row>
    <x:row r="969">
      <x:c r="A969">
        <x:v>9</x:v>
      </x:c>
      <x:c r="B969">
        <x:v>4</x:v>
      </x:c>
      <x:c r="C969" s="13" t="n">
        <x:f>Arrivals!F969</x:f>
        <x:v>193.8609462845794</x:v>
      </x:c>
      <x:c r="D969" s="13" t="n">
        <x:f>Arrivals!K969</x:f>
        <x:v>300</x:v>
      </x:c>
      <x:c r="E969" s="14" t="n">
        <x:f>D969*8/Settings!$B$28+Settings!$B$29</x:f>
        <x:v>24.02</x:v>
      </x:c>
      <x:c r="F969" s="14">
        <x:f t="shared" si="229"/>
        <x:v>193.8609462845794</x:v>
      </x:c>
      <x:c r="G969" s="14">
        <x:f t="shared" si="240"/>
        <x:v>210.69078644882632</x:v>
      </x:c>
      <x:c r="H969" s="14">
        <x:f t="shared" si="230"/>
        <x:v>210.69078644882632</x:v>
      </x:c>
      <x:c r="I969" s="14" t="n">
        <x:f>MOD(H969-Settings!$B$32,Settings!$B$33)</x:f>
        <x:v>210.69078644882632</x:v>
      </x:c>
      <x:c r="J969" s="14" t="n">
        <x:f>IF(I969&lt;Settings!$B$30,IF(Settings!$B$30-I969&gt;=E969,H969,H969+(Settings!$B$30-I969)+Settings!$B$31),H969+(Settings!$B$33-I969))</x:f>
        <x:v>210.69078644882632</x:v>
      </x:c>
      <x:c r="K969" s="14">
        <x:f t="shared" si="231"/>
        <x:v>234.71078644882633</x:v>
      </x:c>
      <x:c r="L969" s="14">
        <x:f t="shared" si="232"/>
        <x:v>234.71078644882633</x:v>
      </x:c>
      <x:c r="M969" s="14">
        <x:f t="shared" si="241"/>
        <x:v>212.20642944526051</x:v>
      </x:c>
      <x:c r="N969" s="14">
        <x:f t="shared" si="233"/>
        <x:v>234.71078644882633</x:v>
      </x:c>
      <x:c r="O969" s="13" t="n">
        <x:f>Arrivals!I969</x:f>
        <x:v>6.749521605912877</x:v>
      </x:c>
      <x:c r="P969" s="14">
        <x:f t="shared" si="234"/>
        <x:v>241.46030805473922</x:v>
      </x:c>
      <x:c r="Q969" s="14">
        <x:f t="shared" si="235"/>
        <x:v>47.599361770159817</x:v>
      </x:c>
      <x:c r="R969" s="14">
        <x:f t="shared" si="236"/>
        <x:v>16.829840164246917</x:v>
      </x:c>
      <x:c r="S969" s="14">
        <x:f t="shared" si="237"/>
        <x:v>0</x:v>
      </x:c>
      <x:c r="T969" s="14">
        <x:f t="shared" si="238"/>
        <x:v>0</x:v>
      </x:c>
      <x:c r="U969" s="14">
        <x:f t="shared" si="239"/>
        <x:v>16.829840164246917</x:v>
      </x:c>
      <x:c r="V969" t="str">
        <x:f>IF(MOD(C969-Settings!$B$32,Settings!$B$33)&lt;Settings!$B$30,"Up","Down")</x:f>
        <x:v>Up</x:v>
      </x:c>
      <x:c r="W969" s="15" t="n">
        <x:f>IF(OR(E969&gt;Settings!$B$30,Q969&gt;Settings!$B$37),0,1)</x:f>
        <x:v>1</x:v>
      </x:c>
      <x:c r="X969" s="15" t="n">
        <x:f>IF(AND(W969=1,Q969&lt;=Settings!$B$36),1,0)</x:f>
        <x:v>1</x:v>
      </x:c>
    </x:row>
    <x:row r="970">
      <x:c r="A970">
        <x:v>9</x:v>
      </x:c>
      <x:c r="B970">
        <x:v>5</x:v>
      </x:c>
      <x:c r="C970" s="13" t="n">
        <x:f>Arrivals!F970</x:f>
        <x:v>199.08058844193772</x:v>
      </x:c>
      <x:c r="D970" s="13" t="n">
        <x:f>Arrivals!K970</x:f>
        <x:v>300</x:v>
      </x:c>
      <x:c r="E970" s="14" t="n">
        <x:f>D970*8/Settings!$B$28+Settings!$B$29</x:f>
        <x:v>24.02</x:v>
      </x:c>
      <x:c r="F970" s="14">
        <x:f t="shared" si="229"/>
        <x:v>199.08058844193772</x:v>
      </x:c>
      <x:c r="G970" s="14">
        <x:f t="shared" si="240"/>
        <x:v>234.71078644882633</x:v>
      </x:c>
      <x:c r="H970" s="14">
        <x:f t="shared" si="230"/>
        <x:v>234.71078644882633</x:v>
      </x:c>
      <x:c r="I970" s="14" t="n">
        <x:f>MOD(H970-Settings!$B$32,Settings!$B$33)</x:f>
        <x:v>234.71078644882633</x:v>
      </x:c>
      <x:c r="J970" s="14" t="n">
        <x:f>IF(I970&lt;Settings!$B$30,IF(Settings!$B$30-I970&gt;=E970,H970,H970+(Settings!$B$30-I970)+Settings!$B$31),H970+(Settings!$B$33-I970))</x:f>
        <x:v>234.71078644882633</x:v>
      </x:c>
      <x:c r="K970" s="14">
        <x:f t="shared" si="231"/>
        <x:v>258.73078644882634</x:v>
      </x:c>
      <x:c r="L970" s="14">
        <x:f t="shared" si="232"/>
        <x:v>258.73078644882634</x:v>
      </x:c>
      <x:c r="M970" s="14">
        <x:f t="shared" si="241"/>
        <x:v>241.46030805473922</x:v>
      </x:c>
      <x:c r="N970" s="14">
        <x:f t="shared" si="233"/>
        <x:v>258.73078644882634</x:v>
      </x:c>
      <x:c r="O970" s="13" t="n">
        <x:f>Arrivals!I970</x:f>
        <x:v>4.1511205308649295</x:v>
      </x:c>
      <x:c r="P970" s="14">
        <x:f t="shared" si="234"/>
        <x:v>262.88190697969128</x:v>
      </x:c>
      <x:c r="Q970" s="14">
        <x:f t="shared" si="235"/>
        <x:v>63.801318537753559</x:v>
      </x:c>
      <x:c r="R970" s="14">
        <x:f t="shared" si="236"/>
        <x:v>35.630198006888605</x:v>
      </x:c>
      <x:c r="S970" s="14">
        <x:f t="shared" si="237"/>
        <x:v>0</x:v>
      </x:c>
      <x:c r="T970" s="14">
        <x:f t="shared" si="238"/>
        <x:v>0</x:v>
      </x:c>
      <x:c r="U970" s="14">
        <x:f t="shared" si="239"/>
        <x:v>35.630198006888605</x:v>
      </x:c>
      <x:c r="V970" t="str">
        <x:f>IF(MOD(C970-Settings!$B$32,Settings!$B$33)&lt;Settings!$B$30,"Up","Down")</x:f>
        <x:v>Up</x:v>
      </x:c>
      <x:c r="W970" s="15" t="n">
        <x:f>IF(OR(E970&gt;Settings!$B$30,Q970&gt;Settings!$B$37),0,1)</x:f>
        <x:v>1</x:v>
      </x:c>
      <x:c r="X970" s="15" t="n">
        <x:f>IF(AND(W970=1,Q970&lt;=Settings!$B$36),1,0)</x:f>
        <x:v>1</x:v>
      </x:c>
    </x:row>
    <x:row r="971">
      <x:c r="A971">
        <x:v>9</x:v>
      </x:c>
      <x:c r="B971">
        <x:v>6</x:v>
      </x:c>
      <x:c r="C971" s="13" t="n">
        <x:f>Arrivals!F971</x:f>
        <x:v>221.88315358877335</x:v>
      </x:c>
      <x:c r="D971" s="13" t="n">
        <x:f>Arrivals!K971</x:f>
        <x:v>300</x:v>
      </x:c>
      <x:c r="E971" s="14" t="n">
        <x:f>D971*8/Settings!$B$28+Settings!$B$29</x:f>
        <x:v>24.02</x:v>
      </x:c>
      <x:c r="F971" s="14">
        <x:f t="shared" si="229"/>
        <x:v>221.88315358877335</x:v>
      </x:c>
      <x:c r="G971" s="14">
        <x:f t="shared" si="240"/>
        <x:v>258.73078644882634</x:v>
      </x:c>
      <x:c r="H971" s="14">
        <x:f t="shared" si="230"/>
        <x:v>258.73078644882634</x:v>
      </x:c>
      <x:c r="I971" s="14" t="n">
        <x:f>MOD(H971-Settings!$B$32,Settings!$B$33)</x:f>
        <x:v>258.73078644882634</x:v>
      </x:c>
      <x:c r="J971" s="14" t="n">
        <x:f>IF(I971&lt;Settings!$B$30,IF(Settings!$B$30-I971&gt;=E971,H971,H971+(Settings!$B$30-I971)+Settings!$B$31),H971+(Settings!$B$33-I971))</x:f>
        <x:v>258.73078644882634</x:v>
      </x:c>
      <x:c r="K971" s="14">
        <x:f t="shared" si="231"/>
        <x:v>282.75078644882632</x:v>
      </x:c>
      <x:c r="L971" s="14">
        <x:f t="shared" si="232"/>
        <x:v>282.75078644882632</x:v>
      </x:c>
      <x:c r="M971" s="14">
        <x:f t="shared" si="241"/>
        <x:v>262.88190697969128</x:v>
      </x:c>
      <x:c r="N971" s="14">
        <x:f t="shared" si="233"/>
        <x:v>282.75078644882632</x:v>
      </x:c>
      <x:c r="O971" s="13" t="n">
        <x:f>Arrivals!I971</x:f>
        <x:v>1.3439195377356439</x:v>
      </x:c>
      <x:c r="P971" s="14">
        <x:f t="shared" si="234"/>
        <x:v>284.09470598656196</x:v>
      </x:c>
      <x:c r="Q971" s="14">
        <x:f t="shared" si="235"/>
        <x:v>62.211552397788608</x:v>
      </x:c>
      <x:c r="R971" s="14">
        <x:f t="shared" si="236"/>
        <x:v>36.847632860052983</x:v>
      </x:c>
      <x:c r="S971" s="14">
        <x:f t="shared" si="237"/>
        <x:v>0</x:v>
      </x:c>
      <x:c r="T971" s="14">
        <x:f t="shared" si="238"/>
        <x:v>0</x:v>
      </x:c>
      <x:c r="U971" s="14">
        <x:f t="shared" si="239"/>
        <x:v>36.847632860052983</x:v>
      </x:c>
      <x:c r="V971" t="str">
        <x:f>IF(MOD(C971-Settings!$B$32,Settings!$B$33)&lt;Settings!$B$30,"Up","Down")</x:f>
        <x:v>Up</x:v>
      </x:c>
      <x:c r="W971" s="15" t="n">
        <x:f>IF(OR(E971&gt;Settings!$B$30,Q971&gt;Settings!$B$37),0,1)</x:f>
        <x:v>1</x:v>
      </x:c>
      <x:c r="X971" s="15" t="n">
        <x:f>IF(AND(W971=1,Q971&lt;=Settings!$B$36),1,0)</x:f>
        <x:v>1</x:v>
      </x:c>
    </x:row>
    <x:row r="972">
      <x:c r="A972">
        <x:v>9</x:v>
      </x:c>
      <x:c r="B972">
        <x:v>7</x:v>
      </x:c>
      <x:c r="C972" s="13" t="n">
        <x:f>Arrivals!F972</x:f>
        <x:v>329.14928477482067</x:v>
      </x:c>
      <x:c r="D972" s="13" t="n">
        <x:f>Arrivals!K972</x:f>
        <x:v>300</x:v>
      </x:c>
      <x:c r="E972" s="14" t="n">
        <x:f>D972*8/Settings!$B$28+Settings!$B$29</x:f>
        <x:v>24.02</x:v>
      </x:c>
      <x:c r="F972" s="14">
        <x:f t="shared" si="229"/>
        <x:v>329.14928477482067</x:v>
      </x:c>
      <x:c r="G972" s="14">
        <x:f t="shared" si="240"/>
        <x:v>282.75078644882632</x:v>
      </x:c>
      <x:c r="H972" s="14">
        <x:f t="shared" si="230"/>
        <x:v>329.14928477482067</x:v>
      </x:c>
      <x:c r="I972" s="14" t="n">
        <x:f>MOD(H972-Settings!$B$32,Settings!$B$33)</x:f>
        <x:v>329.14928477482067</x:v>
      </x:c>
      <x:c r="J972" s="14" t="n">
        <x:f>IF(I972&lt;Settings!$B$30,IF(Settings!$B$30-I972&gt;=E972,H972,H972+(Settings!$B$30-I972)+Settings!$B$31),H972+(Settings!$B$33-I972))</x:f>
        <x:v>329.14928477482067</x:v>
      </x:c>
      <x:c r="K972" s="14">
        <x:f t="shared" si="231"/>
        <x:v>353.16928477482065</x:v>
      </x:c>
      <x:c r="L972" s="14">
        <x:f t="shared" si="232"/>
        <x:v>353.16928477482065</x:v>
      </x:c>
      <x:c r="M972" s="14">
        <x:f t="shared" si="241"/>
        <x:v>284.09470598656196</x:v>
      </x:c>
      <x:c r="N972" s="14">
        <x:f t="shared" si="233"/>
        <x:v>353.16928477482065</x:v>
      </x:c>
      <x:c r="O972" s="13" t="n">
        <x:f>Arrivals!I972</x:f>
        <x:v>0.3678326195950307</x:v>
      </x:c>
      <x:c r="P972" s="14">
        <x:f t="shared" si="234"/>
        <x:v>353.5371173944157</x:v>
      </x:c>
      <x:c r="Q972" s="14">
        <x:f t="shared" si="235"/>
        <x:v>24.387832619595031</x:v>
      </x:c>
      <x:c r="R972" s="14">
        <x:f t="shared" si="236"/>
        <x:v>0</x:v>
      </x:c>
      <x:c r="S972" s="14">
        <x:f t="shared" si="237"/>
        <x:v>0</x:v>
      </x:c>
      <x:c r="T972" s="14">
        <x:f t="shared" si="238"/>
        <x:v>0</x:v>
      </x:c>
      <x:c r="U972" s="14">
        <x:f t="shared" si="239"/>
        <x:v>0</x:v>
      </x:c>
      <x:c r="V972" t="str">
        <x:f>IF(MOD(C972-Settings!$B$32,Settings!$B$33)&lt;Settings!$B$30,"Up","Down")</x:f>
        <x:v>Up</x:v>
      </x:c>
      <x:c r="W972" s="15" t="n">
        <x:f>IF(OR(E972&gt;Settings!$B$30,Q972&gt;Settings!$B$37),0,1)</x:f>
        <x:v>1</x:v>
      </x:c>
      <x:c r="X972" s="15" t="n">
        <x:f>IF(AND(W972=1,Q972&lt;=Settings!$B$36),1,0)</x:f>
        <x:v>1</x:v>
      </x:c>
    </x:row>
    <x:row r="973">
      <x:c r="A973">
        <x:v>9</x:v>
      </x:c>
      <x:c r="B973">
        <x:v>8</x:v>
      </x:c>
      <x:c r="C973" s="13" t="n">
        <x:f>Arrivals!F973</x:f>
        <x:v>389.23054359028106</x:v>
      </x:c>
      <x:c r="D973" s="13" t="n">
        <x:f>Arrivals!K973</x:f>
        <x:v>300</x:v>
      </x:c>
      <x:c r="E973" s="14" t="n">
        <x:f>D973*8/Settings!$B$28+Settings!$B$29</x:f>
        <x:v>24.02</x:v>
      </x:c>
      <x:c r="F973" s="14">
        <x:f t="shared" si="229"/>
        <x:v>389.23054359028106</x:v>
      </x:c>
      <x:c r="G973" s="14">
        <x:f t="shared" si="240"/>
        <x:v>353.16928477482065</x:v>
      </x:c>
      <x:c r="H973" s="14">
        <x:f t="shared" si="230"/>
        <x:v>389.23054359028106</x:v>
      </x:c>
      <x:c r="I973" s="14" t="n">
        <x:f>MOD(H973-Settings!$B$32,Settings!$B$33)</x:f>
        <x:v>389.23054359028106</x:v>
      </x:c>
      <x:c r="J973" s="14" t="n">
        <x:f>IF(I973&lt;Settings!$B$30,IF(Settings!$B$30-I973&gt;=E973,H973,H973+(Settings!$B$30-I973)+Settings!$B$31),H973+(Settings!$B$33-I973))</x:f>
        <x:v>389.23054359028106</x:v>
      </x:c>
      <x:c r="K973" s="14">
        <x:f t="shared" si="231"/>
        <x:v>413.25054359028104</x:v>
      </x:c>
      <x:c r="L973" s="14">
        <x:f t="shared" si="232"/>
        <x:v>413.25054359028104</x:v>
      </x:c>
      <x:c r="M973" s="14">
        <x:f t="shared" si="241"/>
        <x:v>353.5371173944157</x:v>
      </x:c>
      <x:c r="N973" s="14">
        <x:f t="shared" si="233"/>
        <x:v>413.25054359028104</x:v>
      </x:c>
      <x:c r="O973" s="13" t="n">
        <x:f>Arrivals!I973</x:f>
        <x:v>3.7384622545849817</x:v>
      </x:c>
      <x:c r="P973" s="14">
        <x:f t="shared" si="234"/>
        <x:v>416.98900584486603</x:v>
      </x:c>
      <x:c r="Q973" s="14">
        <x:f t="shared" si="235"/>
        <x:v>27.75846225458497</x:v>
      </x:c>
      <x:c r="R973" s="14">
        <x:f t="shared" si="236"/>
        <x:v>0</x:v>
      </x:c>
      <x:c r="S973" s="14">
        <x:f t="shared" si="237"/>
        <x:v>0</x:v>
      </x:c>
      <x:c r="T973" s="14">
        <x:f t="shared" si="238"/>
        <x:v>0</x:v>
      </x:c>
      <x:c r="U973" s="14">
        <x:f t="shared" si="239"/>
        <x:v>0</x:v>
      </x:c>
      <x:c r="V973" t="str">
        <x:f>IF(MOD(C973-Settings!$B$32,Settings!$B$33)&lt;Settings!$B$30,"Up","Down")</x:f>
        <x:v>Up</x:v>
      </x:c>
      <x:c r="W973" s="15" t="n">
        <x:f>IF(OR(E973&gt;Settings!$B$30,Q973&gt;Settings!$B$37),0,1)</x:f>
        <x:v>1</x:v>
      </x:c>
      <x:c r="X973" s="15" t="n">
        <x:f>IF(AND(W973=1,Q973&lt;=Settings!$B$36),1,0)</x:f>
        <x:v>1</x:v>
      </x:c>
    </x:row>
    <x:row r="974">
      <x:c r="A974">
        <x:v>9</x:v>
      </x:c>
      <x:c r="B974">
        <x:v>9</x:v>
      </x:c>
      <x:c r="C974" s="13" t="n">
        <x:f>Arrivals!F974</x:f>
        <x:v>421.73005182960407</x:v>
      </x:c>
      <x:c r="D974" s="13" t="n">
        <x:f>Arrivals!K974</x:f>
        <x:v>300</x:v>
      </x:c>
      <x:c r="E974" s="14" t="n">
        <x:f>D974*8/Settings!$B$28+Settings!$B$29</x:f>
        <x:v>24.02</x:v>
      </x:c>
      <x:c r="F974" s="14">
        <x:f t="shared" si="229"/>
        <x:v>421.73005182960407</x:v>
      </x:c>
      <x:c r="G974" s="14">
        <x:f t="shared" si="240"/>
        <x:v>413.25054359028104</x:v>
      </x:c>
      <x:c r="H974" s="14">
        <x:f t="shared" si="230"/>
        <x:v>421.73005182960407</x:v>
      </x:c>
      <x:c r="I974" s="14" t="n">
        <x:f>MOD(H974-Settings!$B$32,Settings!$B$33)</x:f>
        <x:v>421.73005182960407</x:v>
      </x:c>
      <x:c r="J974" s="14" t="n">
        <x:f>IF(I974&lt;Settings!$B$30,IF(Settings!$B$30-I974&gt;=E974,H974,H974+(Settings!$B$30-I974)+Settings!$B$31),H974+(Settings!$B$33-I974))</x:f>
        <x:v>421.73005182960407</x:v>
      </x:c>
      <x:c r="K974" s="14">
        <x:f t="shared" si="231"/>
        <x:v>445.75005182960405</x:v>
      </x:c>
      <x:c r="L974" s="14">
        <x:f t="shared" si="232"/>
        <x:v>445.75005182960405</x:v>
      </x:c>
      <x:c r="M974" s="14">
        <x:f t="shared" si="241"/>
        <x:v>416.98900584486603</x:v>
      </x:c>
      <x:c r="N974" s="14">
        <x:f t="shared" si="233"/>
        <x:v>445.75005182960405</x:v>
      </x:c>
      <x:c r="O974" s="13" t="n">
        <x:f>Arrivals!I974</x:f>
        <x:v>1.271388769743785</x:v>
      </x:c>
      <x:c r="P974" s="14">
        <x:f t="shared" si="234"/>
        <x:v>447.02144059934784</x:v>
      </x:c>
      <x:c r="Q974" s="14">
        <x:f t="shared" si="235"/>
        <x:v>25.291388769743776</x:v>
      </x:c>
      <x:c r="R974" s="14">
        <x:f t="shared" si="236"/>
        <x:v>0</x:v>
      </x:c>
      <x:c r="S974" s="14">
        <x:f t="shared" si="237"/>
        <x:v>0</x:v>
      </x:c>
      <x:c r="T974" s="14">
        <x:f t="shared" si="238"/>
        <x:v>0</x:v>
      </x:c>
      <x:c r="U974" s="14">
        <x:f t="shared" si="239"/>
        <x:v>0</x:v>
      </x:c>
      <x:c r="V974" t="str">
        <x:f>IF(MOD(C974-Settings!$B$32,Settings!$B$33)&lt;Settings!$B$30,"Up","Down")</x:f>
        <x:v>Up</x:v>
      </x:c>
      <x:c r="W974" s="15" t="n">
        <x:f>IF(OR(E974&gt;Settings!$B$30,Q974&gt;Settings!$B$37),0,1)</x:f>
        <x:v>1</x:v>
      </x:c>
      <x:c r="X974" s="15" t="n">
        <x:f>IF(AND(W974=1,Q974&lt;=Settings!$B$36),1,0)</x:f>
        <x:v>1</x:v>
      </x:c>
    </x:row>
    <x:row r="975">
      <x:c r="A975">
        <x:v>9</x:v>
      </x:c>
      <x:c r="B975">
        <x:v>10</x:v>
      </x:c>
      <x:c r="C975" s="13" t="n">
        <x:f>Arrivals!F975</x:f>
        <x:v>656.8612577187773</x:v>
      </x:c>
      <x:c r="D975" s="13" t="n">
        <x:f>Arrivals!K975</x:f>
        <x:v>300</x:v>
      </x:c>
      <x:c r="E975" s="14" t="n">
        <x:f>D975*8/Settings!$B$28+Settings!$B$29</x:f>
        <x:v>24.02</x:v>
      </x:c>
      <x:c r="F975" s="14">
        <x:f t="shared" si="229"/>
        <x:v>656.86125771877732</x:v>
      </x:c>
      <x:c r="G975" s="14">
        <x:f t="shared" si="240"/>
        <x:v>445.75005182960405</x:v>
      </x:c>
      <x:c r="H975" s="14">
        <x:f t="shared" si="230"/>
        <x:v>656.86125771877732</x:v>
      </x:c>
      <x:c r="I975" s="14" t="n">
        <x:f>MOD(H975-Settings!$B$32,Settings!$B$33)</x:f>
        <x:v>656.8612577187773</x:v>
      </x:c>
      <x:c r="J975" s="14" t="n">
        <x:f>IF(I975&lt;Settings!$B$30,IF(Settings!$B$30-I975&gt;=E975,H975,H975+(Settings!$B$30-I975)+Settings!$B$31),H975+(Settings!$B$33-I975))</x:f>
        <x:v>720</x:v>
      </x:c>
      <x:c r="K975" s="14">
        <x:f t="shared" si="231"/>
        <x:v>744.02</x:v>
      </x:c>
      <x:c r="L975" s="14">
        <x:f t="shared" si="232"/>
        <x:v>744.02</x:v>
      </x:c>
      <x:c r="M975" s="14">
        <x:f t="shared" si="241"/>
        <x:v>447.02144059934784</x:v>
      </x:c>
      <x:c r="N975" s="14">
        <x:f t="shared" si="233"/>
        <x:v>744.02</x:v>
      </x:c>
      <x:c r="O975" s="13" t="n">
        <x:f>Arrivals!I975</x:f>
        <x:v>1.490846419705841</x:v>
      </x:c>
      <x:c r="P975" s="14">
        <x:f t="shared" si="234"/>
        <x:v>745.51084641970579</x:v>
      </x:c>
      <x:c r="Q975" s="14">
        <x:f t="shared" si="235"/>
        <x:v>88.649588700928462</x:v>
      </x:c>
      <x:c r="R975" s="14">
        <x:f t="shared" si="236"/>
        <x:v>0</x:v>
      </x:c>
      <x:c r="S975" s="14">
        <x:f t="shared" si="237"/>
        <x:v>63.138742281222676</x:v>
      </x:c>
      <x:c r="T975" s="14">
        <x:f t="shared" si="238"/>
        <x:v>0</x:v>
      </x:c>
      <x:c r="U975" s="14">
        <x:f t="shared" si="239"/>
        <x:v>63.138742281222676</x:v>
      </x:c>
      <x:c r="V975" t="str">
        <x:f>IF(MOD(C975-Settings!$B$32,Settings!$B$33)&lt;Settings!$B$30,"Up","Down")</x:f>
        <x:v>Down</x:v>
      </x:c>
      <x:c r="W975" s="15" t="n">
        <x:f>IF(OR(E975&gt;Settings!$B$30,Q975&gt;Settings!$B$37),0,1)</x:f>
        <x:v>1</x:v>
      </x:c>
      <x:c r="X975" s="15" t="n">
        <x:f>IF(AND(W975=1,Q975&lt;=Settings!$B$36),1,0)</x:f>
        <x:v>1</x:v>
      </x:c>
    </x:row>
    <x:row r="976">
      <x:c r="A976">
        <x:v>9</x:v>
      </x:c>
      <x:c r="B976">
        <x:v>11</x:v>
      </x:c>
      <x:c r="C976" s="13" t="n">
        <x:f>Arrivals!F976</x:f>
        <x:v>666.4823682866362</x:v>
      </x:c>
      <x:c r="D976" s="13" t="n">
        <x:f>Arrivals!K976</x:f>
        <x:v>300</x:v>
      </x:c>
      <x:c r="E976" s="14" t="n">
        <x:f>D976*8/Settings!$B$28+Settings!$B$29</x:f>
        <x:v>24.02</x:v>
      </x:c>
      <x:c r="F976" s="14">
        <x:f t="shared" si="229"/>
        <x:v>666.48236828663619</x:v>
      </x:c>
      <x:c r="G976" s="14">
        <x:f t="shared" si="240"/>
        <x:v>744.02</x:v>
      </x:c>
      <x:c r="H976" s="14">
        <x:f t="shared" si="230"/>
        <x:v>744.02</x:v>
      </x:c>
      <x:c r="I976" s="14" t="n">
        <x:f>MOD(H976-Settings!$B$32,Settings!$B$33)</x:f>
        <x:v>24.019999999999982</x:v>
      </x:c>
      <x:c r="J976" s="14" t="n">
        <x:f>IF(I976&lt;Settings!$B$30,IF(Settings!$B$30-I976&gt;=E976,H976,H976+(Settings!$B$30-I976)+Settings!$B$31),H976+(Settings!$B$33-I976))</x:f>
        <x:v>744.02</x:v>
      </x:c>
      <x:c r="K976" s="14">
        <x:f t="shared" si="231"/>
        <x:v>768.04</x:v>
      </x:c>
      <x:c r="L976" s="14">
        <x:f t="shared" si="232"/>
        <x:v>768.04</x:v>
      </x:c>
      <x:c r="M976" s="14">
        <x:f t="shared" si="241"/>
        <x:v>745.51084641970579</x:v>
      </x:c>
      <x:c r="N976" s="14">
        <x:f t="shared" si="233"/>
        <x:v>768.04</x:v>
      </x:c>
      <x:c r="O976" s="13" t="n">
        <x:f>Arrivals!I976</x:f>
        <x:v>1.231273901252784</x:v>
      </x:c>
      <x:c r="P976" s="14">
        <x:f t="shared" si="234"/>
        <x:v>769.2712739012527</x:v>
      </x:c>
      <x:c r="Q976" s="14">
        <x:f t="shared" si="235"/>
        <x:v>102.78890561461651</x:v>
      </x:c>
      <x:c r="R976" s="14">
        <x:f t="shared" si="236"/>
        <x:v>77.537631713363794</x:v>
      </x:c>
      <x:c r="S976" s="14">
        <x:f t="shared" si="237"/>
        <x:v>0</x:v>
      </x:c>
      <x:c r="T976" s="14">
        <x:f t="shared" si="238"/>
        <x:v>0</x:v>
      </x:c>
      <x:c r="U976" s="14">
        <x:f t="shared" si="239"/>
        <x:v>77.537631713363794</x:v>
      </x:c>
      <x:c r="V976" t="str">
        <x:f>IF(MOD(C976-Settings!$B$32,Settings!$B$33)&lt;Settings!$B$30,"Up","Down")</x:f>
        <x:v>Down</x:v>
      </x:c>
      <x:c r="W976" s="15" t="n">
        <x:f>IF(OR(E976&gt;Settings!$B$30,Q976&gt;Settings!$B$37),0,1)</x:f>
        <x:v>1</x:v>
      </x:c>
      <x:c r="X976" s="15" t="n">
        <x:f>IF(AND(W976=1,Q976&lt;=Settings!$B$36),1,0)</x:f>
        <x:v>1</x:v>
      </x:c>
    </x:row>
    <x:row r="977">
      <x:c r="A977">
        <x:v>9</x:v>
      </x:c>
      <x:c r="B977">
        <x:v>12</x:v>
      </x:c>
      <x:c r="C977" s="13" t="n">
        <x:f>Arrivals!F977</x:f>
        <x:v>670.0379623511805</x:v>
      </x:c>
      <x:c r="D977" s="13" t="n">
        <x:f>Arrivals!K977</x:f>
        <x:v>300</x:v>
      </x:c>
      <x:c r="E977" s="14" t="n">
        <x:f>D977*8/Settings!$B$28+Settings!$B$29</x:f>
        <x:v>24.02</x:v>
      </x:c>
      <x:c r="F977" s="14">
        <x:f t="shared" si="229"/>
        <x:v>670.03796235118045</x:v>
      </x:c>
      <x:c r="G977" s="14">
        <x:f t="shared" si="240"/>
        <x:v>768.04</x:v>
      </x:c>
      <x:c r="H977" s="14">
        <x:f t="shared" si="230"/>
        <x:v>768.04</x:v>
      </x:c>
      <x:c r="I977" s="14" t="n">
        <x:f>MOD(H977-Settings!$B$32,Settings!$B$33)</x:f>
        <x:v>48.039999999999964</x:v>
      </x:c>
      <x:c r="J977" s="14" t="n">
        <x:f>IF(I977&lt;Settings!$B$30,IF(Settings!$B$30-I977&gt;=E977,H977,H977+(Settings!$B$30-I977)+Settings!$B$31),H977+(Settings!$B$33-I977))</x:f>
        <x:v>768.04</x:v>
      </x:c>
      <x:c r="K977" s="14">
        <x:f t="shared" si="231"/>
        <x:v>792.06</x:v>
      </x:c>
      <x:c r="L977" s="14">
        <x:f t="shared" si="232"/>
        <x:v>792.06</x:v>
      </x:c>
      <x:c r="M977" s="14">
        <x:f t="shared" si="241"/>
        <x:v>769.2712739012527</x:v>
      </x:c>
      <x:c r="N977" s="14">
        <x:f t="shared" si="233"/>
        <x:v>792.06</x:v>
      </x:c>
      <x:c r="O977" s="13" t="n">
        <x:f>Arrivals!I977</x:f>
        <x:v>0.14625879972887745</x:v>
      </x:c>
      <x:c r="P977" s="14">
        <x:f t="shared" si="234"/>
        <x:v>792.20625879972886</x:v>
      </x:c>
      <x:c r="Q977" s="14">
        <x:f t="shared" si="235"/>
        <x:v>122.1682964485484</x:v>
      </x:c>
      <x:c r="R977" s="14">
        <x:f t="shared" si="236"/>
        <x:v>98.00203764881951</x:v>
      </x:c>
      <x:c r="S977" s="14">
        <x:f t="shared" si="237"/>
        <x:v>0</x:v>
      </x:c>
      <x:c r="T977" s="14">
        <x:f t="shared" si="238"/>
        <x:v>0</x:v>
      </x:c>
      <x:c r="U977" s="14">
        <x:f t="shared" si="239"/>
        <x:v>98.00203764881951</x:v>
      </x:c>
      <x:c r="V977" t="str">
        <x:f>IF(MOD(C977-Settings!$B$32,Settings!$B$33)&lt;Settings!$B$30,"Up","Down")</x:f>
        <x:v>Down</x:v>
      </x:c>
      <x:c r="W977" s="15" t="n">
        <x:f>IF(OR(E977&gt;Settings!$B$30,Q977&gt;Settings!$B$37),0,1)</x:f>
        <x:v>1</x:v>
      </x:c>
      <x:c r="X977" s="15" t="n">
        <x:f>IF(AND(W977=1,Q977&lt;=Settings!$B$36),1,0)</x:f>
        <x:v>0</x:v>
      </x:c>
    </x:row>
    <x:row r="978">
      <x:c r="A978">
        <x:v>9</x:v>
      </x:c>
      <x:c r="B978">
        <x:v>13</x:v>
      </x:c>
      <x:c r="C978" s="13" t="n">
        <x:f>Arrivals!F978</x:f>
        <x:v>672.780951505038</x:v>
      </x:c>
      <x:c r="D978" s="13" t="n">
        <x:f>Arrivals!K978</x:f>
        <x:v>300</x:v>
      </x:c>
      <x:c r="E978" s="14" t="n">
        <x:f>D978*8/Settings!$B$28+Settings!$B$29</x:f>
        <x:v>24.02</x:v>
      </x:c>
      <x:c r="F978" s="14">
        <x:f t="shared" si="229"/>
        <x:v>672.78095150503805</x:v>
      </x:c>
      <x:c r="G978" s="14">
        <x:f t="shared" si="240"/>
        <x:v>792.06</x:v>
      </x:c>
      <x:c r="H978" s="14">
        <x:f t="shared" si="230"/>
        <x:v>792.06</x:v>
      </x:c>
      <x:c r="I978" s="14" t="n">
        <x:f>MOD(H978-Settings!$B$32,Settings!$B$33)</x:f>
        <x:v>72.05999999999995</x:v>
      </x:c>
      <x:c r="J978" s="14" t="n">
        <x:f>IF(I978&lt;Settings!$B$30,IF(Settings!$B$30-I978&gt;=E978,H978,H978+(Settings!$B$30-I978)+Settings!$B$31),H978+(Settings!$B$33-I978))</x:f>
        <x:v>792.06</x:v>
      </x:c>
      <x:c r="K978" s="14">
        <x:f t="shared" si="231"/>
        <x:v>816.07999999999993</x:v>
      </x:c>
      <x:c r="L978" s="14">
        <x:f t="shared" si="232"/>
        <x:v>816.07999999999993</x:v>
      </x:c>
      <x:c r="M978" s="14">
        <x:f t="shared" si="241"/>
        <x:v>792.20625879972886</x:v>
      </x:c>
      <x:c r="N978" s="14">
        <x:f t="shared" si="233"/>
        <x:v>816.07999999999993</x:v>
      </x:c>
      <x:c r="O978" s="13" t="n">
        <x:f>Arrivals!I978</x:f>
        <x:v>2.3430503550044888</x:v>
      </x:c>
      <x:c r="P978" s="14">
        <x:f t="shared" si="234"/>
        <x:v>818.42305035500442</x:v>
      </x:c>
      <x:c r="Q978" s="14">
        <x:f t="shared" si="235"/>
        <x:v>145.64209884996637</x:v>
      </x:c>
      <x:c r="R978" s="14">
        <x:f t="shared" si="236"/>
        <x:v>119.2790484949619</x:v>
      </x:c>
      <x:c r="S978" s="14">
        <x:f t="shared" si="237"/>
        <x:v>0</x:v>
      </x:c>
      <x:c r="T978" s="14">
        <x:f t="shared" si="238"/>
        <x:v>0</x:v>
      </x:c>
      <x:c r="U978" s="14">
        <x:f t="shared" si="239"/>
        <x:v>119.2790484949619</x:v>
      </x:c>
      <x:c r="V978" t="str">
        <x:f>IF(MOD(C978-Settings!$B$32,Settings!$B$33)&lt;Settings!$B$30,"Up","Down")</x:f>
        <x:v>Down</x:v>
      </x:c>
      <x:c r="W978" s="15" t="n">
        <x:f>IF(OR(E978&gt;Settings!$B$30,Q978&gt;Settings!$B$37),0,1)</x:f>
        <x:v>1</x:v>
      </x:c>
      <x:c r="X978" s="15" t="n">
        <x:f>IF(AND(W978=1,Q978&lt;=Settings!$B$36),1,0)</x:f>
        <x:v>0</x:v>
      </x:c>
    </x:row>
    <x:row r="979">
      <x:c r="A979">
        <x:v>9</x:v>
      </x:c>
      <x:c r="B979">
        <x:v>14</x:v>
      </x:c>
      <x:c r="C979" s="13" t="n">
        <x:f>Arrivals!F979</x:f>
        <x:v>676.3851135126143</x:v>
      </x:c>
      <x:c r="D979" s="13" t="n">
        <x:f>Arrivals!K979</x:f>
        <x:v>300</x:v>
      </x:c>
      <x:c r="E979" s="14" t="n">
        <x:f>D979*8/Settings!$B$28+Settings!$B$29</x:f>
        <x:v>24.02</x:v>
      </x:c>
      <x:c r="F979" s="14">
        <x:f t="shared" si="229"/>
        <x:v>676.38511351261434</x:v>
      </x:c>
      <x:c r="G979" s="14">
        <x:f t="shared" si="240"/>
        <x:v>816.07999999999993</x:v>
      </x:c>
      <x:c r="H979" s="14">
        <x:f t="shared" si="230"/>
        <x:v>816.07999999999993</x:v>
      </x:c>
      <x:c r="I979" s="14" t="n">
        <x:f>MOD(H979-Settings!$B$32,Settings!$B$33)</x:f>
        <x:v>96.07999999999993</x:v>
      </x:c>
      <x:c r="J979" s="14" t="n">
        <x:f>IF(I979&lt;Settings!$B$30,IF(Settings!$B$30-I979&gt;=E979,H979,H979+(Settings!$B$30-I979)+Settings!$B$31),H979+(Settings!$B$33-I979))</x:f>
        <x:v>816.0799999999999</x:v>
      </x:c>
      <x:c r="K979" s="14">
        <x:f t="shared" si="231"/>
        <x:v>840.09999999999991</x:v>
      </x:c>
      <x:c r="L979" s="14">
        <x:f t="shared" si="232"/>
        <x:v>840.09999999999991</x:v>
      </x:c>
      <x:c r="M979" s="14">
        <x:f t="shared" si="241"/>
        <x:v>818.42305035500442</x:v>
      </x:c>
      <x:c r="N979" s="14">
        <x:f t="shared" si="233"/>
        <x:v>840.09999999999991</x:v>
      </x:c>
      <x:c r="O979" s="13" t="n">
        <x:f>Arrivals!I979</x:f>
        <x:v>7.847040533318765</x:v>
      </x:c>
      <x:c r="P979" s="14">
        <x:f t="shared" si="234"/>
        <x:v>847.94704053331873</x:v>
      </x:c>
      <x:c r="Q979" s="14">
        <x:f t="shared" si="235"/>
        <x:v>171.56192702070439</x:v>
      </x:c>
      <x:c r="R979" s="14">
        <x:f t="shared" si="236"/>
        <x:v>139.69488648738559</x:v>
      </x:c>
      <x:c r="S979" s="14">
        <x:f t="shared" si="237"/>
        <x:v>0</x:v>
      </x:c>
      <x:c r="T979" s="14">
        <x:f t="shared" si="238"/>
        <x:v>0</x:v>
      </x:c>
      <x:c r="U979" s="14">
        <x:f t="shared" si="239"/>
        <x:v>139.69488648738559</x:v>
      </x:c>
      <x:c r="V979" t="str">
        <x:f>IF(MOD(C979-Settings!$B$32,Settings!$B$33)&lt;Settings!$B$30,"Up","Down")</x:f>
        <x:v>Down</x:v>
      </x:c>
      <x:c r="W979" s="15" t="n">
        <x:f>IF(OR(E979&gt;Settings!$B$30,Q979&gt;Settings!$B$37),0,1)</x:f>
        <x:v>1</x:v>
      </x:c>
      <x:c r="X979" s="15" t="n">
        <x:f>IF(AND(W979=1,Q979&lt;=Settings!$B$36),1,0)</x:f>
        <x:v>0</x:v>
      </x:c>
    </x:row>
    <x:row r="980">
      <x:c r="A980">
        <x:v>9</x:v>
      </x:c>
      <x:c r="B980">
        <x:v>15</x:v>
      </x:c>
      <x:c r="C980" s="13" t="n">
        <x:f>Arrivals!F980</x:f>
        <x:v>794.9548940546135</x:v>
      </x:c>
      <x:c r="D980" s="13" t="n">
        <x:f>Arrivals!K980</x:f>
        <x:v>300</x:v>
      </x:c>
      <x:c r="E980" s="14" t="n">
        <x:f>D980*8/Settings!$B$28+Settings!$B$29</x:f>
        <x:v>24.02</x:v>
      </x:c>
      <x:c r="F980" s="14">
        <x:f t="shared" si="229"/>
        <x:v>794.95489405461353</x:v>
      </x:c>
      <x:c r="G980" s="14">
        <x:f t="shared" si="240"/>
        <x:v>840.09999999999991</x:v>
      </x:c>
      <x:c r="H980" s="14">
        <x:f t="shared" si="230"/>
        <x:v>840.09999999999991</x:v>
      </x:c>
      <x:c r="I980" s="14" t="n">
        <x:f>MOD(H980-Settings!$B$32,Settings!$B$33)</x:f>
        <x:v>120.09999999999991</x:v>
      </x:c>
      <x:c r="J980" s="14" t="n">
        <x:f>IF(I980&lt;Settings!$B$30,IF(Settings!$B$30-I980&gt;=E980,H980,H980+(Settings!$B$30-I980)+Settings!$B$31),H980+(Settings!$B$33-I980))</x:f>
        <x:v>840.0999999999999</x:v>
      </x:c>
      <x:c r="K980" s="14">
        <x:f t="shared" si="231"/>
        <x:v>864.11999999999989</x:v>
      </x:c>
      <x:c r="L980" s="14">
        <x:f t="shared" si="232"/>
        <x:v>864.11999999999989</x:v>
      </x:c>
      <x:c r="M980" s="14">
        <x:f t="shared" si="241"/>
        <x:v>847.94704053331873</x:v>
      </x:c>
      <x:c r="N980" s="14">
        <x:f t="shared" si="233"/>
        <x:v>864.11999999999989</x:v>
      </x:c>
      <x:c r="O980" s="13" t="n">
        <x:f>Arrivals!I980</x:f>
        <x:v>5.639191192396857</x:v>
      </x:c>
      <x:c r="P980" s="14">
        <x:f t="shared" si="234"/>
        <x:v>869.75919119239677</x:v>
      </x:c>
      <x:c r="Q980" s="14">
        <x:f t="shared" si="235"/>
        <x:v>74.804297137783237</x:v>
      </x:c>
      <x:c r="R980" s="14">
        <x:f t="shared" si="236"/>
        <x:v>45.145105945386376</x:v>
      </x:c>
      <x:c r="S980" s="14">
        <x:f t="shared" si="237"/>
        <x:v>0</x:v>
      </x:c>
      <x:c r="T980" s="14">
        <x:f t="shared" si="238"/>
        <x:v>0</x:v>
      </x:c>
      <x:c r="U980" s="14">
        <x:f t="shared" si="239"/>
        <x:v>45.145105945386376</x:v>
      </x:c>
      <x:c r="V980" t="str">
        <x:f>IF(MOD(C980-Settings!$B$32,Settings!$B$33)&lt;Settings!$B$30,"Up","Down")</x:f>
        <x:v>Up</x:v>
      </x:c>
      <x:c r="W980" s="15" t="n">
        <x:f>IF(OR(E980&gt;Settings!$B$30,Q980&gt;Settings!$B$37),0,1)</x:f>
        <x:v>1</x:v>
      </x:c>
      <x:c r="X980" s="15" t="n">
        <x:f>IF(AND(W980=1,Q980&lt;=Settings!$B$36),1,0)</x:f>
        <x:v>1</x:v>
      </x:c>
    </x:row>
    <x:row r="981">
      <x:c r="A981">
        <x:v>9</x:v>
      </x:c>
      <x:c r="B981">
        <x:v>16</x:v>
      </x:c>
      <x:c r="C981" s="13" t="n">
        <x:f>Arrivals!F981</x:f>
        <x:v>842.7818487605724</x:v>
      </x:c>
      <x:c r="D981" s="13" t="n">
        <x:f>Arrivals!K981</x:f>
        <x:v>300</x:v>
      </x:c>
      <x:c r="E981" s="14" t="n">
        <x:f>D981*8/Settings!$B$28+Settings!$B$29</x:f>
        <x:v>24.02</x:v>
      </x:c>
      <x:c r="F981" s="14">
        <x:f t="shared" si="229"/>
        <x:v>842.78184876057242</x:v>
      </x:c>
      <x:c r="G981" s="14">
        <x:f t="shared" si="240"/>
        <x:v>864.11999999999989</x:v>
      </x:c>
      <x:c r="H981" s="14">
        <x:f t="shared" si="230"/>
        <x:v>864.11999999999989</x:v>
      </x:c>
      <x:c r="I981" s="14" t="n">
        <x:f>MOD(H981-Settings!$B$32,Settings!$B$33)</x:f>
        <x:v>144.1199999999999</x:v>
      </x:c>
      <x:c r="J981" s="14" t="n">
        <x:f>IF(I981&lt;Settings!$B$30,IF(Settings!$B$30-I981&gt;=E981,H981,H981+(Settings!$B$30-I981)+Settings!$B$31),H981+(Settings!$B$33-I981))</x:f>
        <x:v>864.1199999999999</x:v>
      </x:c>
      <x:c r="K981" s="14">
        <x:f t="shared" si="231"/>
        <x:v>888.13999999999987</x:v>
      </x:c>
      <x:c r="L981" s="14">
        <x:f t="shared" si="232"/>
        <x:v>888.13999999999987</x:v>
      </x:c>
      <x:c r="M981" s="14">
        <x:f t="shared" si="241"/>
        <x:v>869.75919119239677</x:v>
      </x:c>
      <x:c r="N981" s="14">
        <x:f t="shared" si="233"/>
        <x:v>888.13999999999987</x:v>
      </x:c>
      <x:c r="O981" s="13" t="n">
        <x:f>Arrivals!I981</x:f>
        <x:v>7.698179166766532</x:v>
      </x:c>
      <x:c r="P981" s="14">
        <x:f t="shared" si="234"/>
        <x:v>895.83817916676639</x:v>
      </x:c>
      <x:c r="Q981" s="14">
        <x:f t="shared" si="235"/>
        <x:v>53.056330406193979</x:v>
      </x:c>
      <x:c r="R981" s="14">
        <x:f t="shared" si="236"/>
        <x:v>21.338151239427475</x:v>
      </x:c>
      <x:c r="S981" s="14">
        <x:f t="shared" si="237"/>
        <x:v>0</x:v>
      </x:c>
      <x:c r="T981" s="14">
        <x:f t="shared" si="238"/>
        <x:v>0</x:v>
      </x:c>
      <x:c r="U981" s="14">
        <x:f t="shared" si="239"/>
        <x:v>21.338151239427475</x:v>
      </x:c>
      <x:c r="V981" t="str">
        <x:f>IF(MOD(C981-Settings!$B$32,Settings!$B$33)&lt;Settings!$B$30,"Up","Down")</x:f>
        <x:v>Up</x:v>
      </x:c>
      <x:c r="W981" s="15" t="n">
        <x:f>IF(OR(E981&gt;Settings!$B$30,Q981&gt;Settings!$B$37),0,1)</x:f>
        <x:v>1</x:v>
      </x:c>
      <x:c r="X981" s="15" t="n">
        <x:f>IF(AND(W981=1,Q981&lt;=Settings!$B$36),1,0)</x:f>
        <x:v>1</x:v>
      </x:c>
    </x:row>
    <x:row r="982">
      <x:c r="A982">
        <x:v>9</x:v>
      </x:c>
      <x:c r="B982">
        <x:v>17</x:v>
      </x:c>
      <x:c r="C982" s="13" t="n">
        <x:f>Arrivals!F982</x:f>
        <x:v>865.604513814468</x:v>
      </x:c>
      <x:c r="D982" s="13" t="n">
        <x:f>Arrivals!K982</x:f>
        <x:v>300</x:v>
      </x:c>
      <x:c r="E982" s="14" t="n">
        <x:f>D982*8/Settings!$B$28+Settings!$B$29</x:f>
        <x:v>24.02</x:v>
      </x:c>
      <x:c r="F982" s="14">
        <x:f t="shared" si="229"/>
        <x:v>865.60451381446796</x:v>
      </x:c>
      <x:c r="G982" s="14">
        <x:f t="shared" si="240"/>
        <x:v>888.13999999999987</x:v>
      </x:c>
      <x:c r="H982" s="14">
        <x:f t="shared" si="230"/>
        <x:v>888.13999999999987</x:v>
      </x:c>
      <x:c r="I982" s="14" t="n">
        <x:f>MOD(H982-Settings!$B$32,Settings!$B$33)</x:f>
        <x:v>168.13999999999987</x:v>
      </x:c>
      <x:c r="J982" s="14" t="n">
        <x:f>IF(I982&lt;Settings!$B$30,IF(Settings!$B$30-I982&gt;=E982,H982,H982+(Settings!$B$30-I982)+Settings!$B$31),H982+(Settings!$B$33-I982))</x:f>
        <x:v>888.1399999999999</x:v>
      </x:c>
      <x:c r="K982" s="14">
        <x:f t="shared" si="231"/>
        <x:v>912.15999999999985</x:v>
      </x:c>
      <x:c r="L982" s="14">
        <x:f t="shared" si="232"/>
        <x:v>912.15999999999985</x:v>
      </x:c>
      <x:c r="M982" s="14">
        <x:f t="shared" si="241"/>
        <x:v>895.83817916676639</x:v>
      </x:c>
      <x:c r="N982" s="14">
        <x:f t="shared" si="233"/>
        <x:v>912.15999999999985</x:v>
      </x:c>
      <x:c r="O982" s="13" t="n">
        <x:f>Arrivals!I982</x:f>
        <x:v>0.6493738734080814</x:v>
      </x:c>
      <x:c r="P982" s="14">
        <x:f t="shared" si="234"/>
        <x:v>912.80937387340794</x:v>
      </x:c>
      <x:c r="Q982" s="14">
        <x:f t="shared" si="235"/>
        <x:v>47.204860058939971</x:v>
      </x:c>
      <x:c r="R982" s="14">
        <x:f t="shared" si="236"/>
        <x:v>22.535486185531909</x:v>
      </x:c>
      <x:c r="S982" s="14">
        <x:f t="shared" si="237"/>
        <x:v>0</x:v>
      </x:c>
      <x:c r="T982" s="14">
        <x:f t="shared" si="238"/>
        <x:v>0</x:v>
      </x:c>
      <x:c r="U982" s="14">
        <x:f t="shared" si="239"/>
        <x:v>22.535486185531909</x:v>
      </x:c>
      <x:c r="V982" t="str">
        <x:f>IF(MOD(C982-Settings!$B$32,Settings!$B$33)&lt;Settings!$B$30,"Up","Down")</x:f>
        <x:v>Up</x:v>
      </x:c>
      <x:c r="W982" s="15" t="n">
        <x:f>IF(OR(E982&gt;Settings!$B$30,Q982&gt;Settings!$B$37),0,1)</x:f>
        <x:v>1</x:v>
      </x:c>
      <x:c r="X982" s="15" t="n">
        <x:f>IF(AND(W982=1,Q982&lt;=Settings!$B$36),1,0)</x:f>
        <x:v>1</x:v>
      </x:c>
    </x:row>
    <x:row r="983">
      <x:c r="A983">
        <x:v>9</x:v>
      </x:c>
      <x:c r="B983">
        <x:v>18</x:v>
      </x:c>
      <x:c r="C983" s="13" t="n">
        <x:f>Arrivals!F983</x:f>
        <x:v>934.3873883394881</x:v>
      </x:c>
      <x:c r="D983" s="13" t="n">
        <x:f>Arrivals!K983</x:f>
        <x:v>300</x:v>
      </x:c>
      <x:c r="E983" s="14" t="n">
        <x:f>D983*8/Settings!$B$28+Settings!$B$29</x:f>
        <x:v>24.02</x:v>
      </x:c>
      <x:c r="F983" s="14">
        <x:f t="shared" si="229"/>
        <x:v>934.3873883394881</x:v>
      </x:c>
      <x:c r="G983" s="14">
        <x:f t="shared" si="240"/>
        <x:v>912.15999999999985</x:v>
      </x:c>
      <x:c r="H983" s="14">
        <x:f t="shared" si="230"/>
        <x:v>934.3873883394881</x:v>
      </x:c>
      <x:c r="I983" s="14" t="n">
        <x:f>MOD(H983-Settings!$B$32,Settings!$B$33)</x:f>
        <x:v>214.3873883394881</x:v>
      </x:c>
      <x:c r="J983" s="14" t="n">
        <x:f>IF(I983&lt;Settings!$B$30,IF(Settings!$B$30-I983&gt;=E983,H983,H983+(Settings!$B$30-I983)+Settings!$B$31),H983+(Settings!$B$33-I983))</x:f>
        <x:v>934.3873883394881</x:v>
      </x:c>
      <x:c r="K983" s="14">
        <x:f t="shared" si="231"/>
        <x:v>958.40738833948808</x:v>
      </x:c>
      <x:c r="L983" s="14">
        <x:f t="shared" si="232"/>
        <x:v>958.40738833948808</x:v>
      </x:c>
      <x:c r="M983" s="14">
        <x:f t="shared" si="241"/>
        <x:v>912.80937387340794</x:v>
      </x:c>
      <x:c r="N983" s="14">
        <x:f t="shared" si="233"/>
        <x:v>958.40738833948808</x:v>
      </x:c>
      <x:c r="O983" s="13" t="n">
        <x:f>Arrivals!I983</x:f>
        <x:v>3.1336087677581963</x:v>
      </x:c>
      <x:c r="P983" s="14">
        <x:f t="shared" si="234"/>
        <x:v>961.54099710724631</x:v>
      </x:c>
      <x:c r="Q983" s="14">
        <x:f t="shared" si="235"/>
        <x:v>27.153608767758215</x:v>
      </x:c>
      <x:c r="R983" s="14">
        <x:f t="shared" si="236"/>
        <x:v>0</x:v>
      </x:c>
      <x:c r="S983" s="14">
        <x:f t="shared" si="237"/>
        <x:v>0</x:v>
      </x:c>
      <x:c r="T983" s="14">
        <x:f t="shared" si="238"/>
        <x:v>0</x:v>
      </x:c>
      <x:c r="U983" s="14">
        <x:f t="shared" si="239"/>
        <x:v>0</x:v>
      </x:c>
      <x:c r="V983" t="str">
        <x:f>IF(MOD(C983-Settings!$B$32,Settings!$B$33)&lt;Settings!$B$30,"Up","Down")</x:f>
        <x:v>Up</x:v>
      </x:c>
      <x:c r="W983" s="15" t="n">
        <x:f>IF(OR(E983&gt;Settings!$B$30,Q983&gt;Settings!$B$37),0,1)</x:f>
        <x:v>1</x:v>
      </x:c>
      <x:c r="X983" s="15" t="n">
        <x:f>IF(AND(W983=1,Q983&lt;=Settings!$B$36),1,0)</x:f>
        <x:v>1</x:v>
      </x:c>
    </x:row>
    <x:row r="984">
      <x:c r="A984">
        <x:v>9</x:v>
      </x:c>
      <x:c r="B984">
        <x:v>19</x:v>
      </x:c>
      <x:c r="C984" s="13" t="n">
        <x:f>Arrivals!F984</x:f>
        <x:v>1231.5404394200011</x:v>
      </x:c>
      <x:c r="D984" s="13" t="n">
        <x:f>Arrivals!K984</x:f>
        <x:v>300</x:v>
      </x:c>
      <x:c r="E984" s="14" t="n">
        <x:f>D984*8/Settings!$B$28+Settings!$B$29</x:f>
        <x:v>24.02</x:v>
      </x:c>
      <x:c r="F984" s="14">
        <x:f t="shared" si="229"/>
        <x:v>1231.5404394200011</x:v>
      </x:c>
      <x:c r="G984" s="14">
        <x:f t="shared" si="240"/>
        <x:v>958.40738833948808</x:v>
      </x:c>
      <x:c r="H984" s="14">
        <x:f t="shared" si="230"/>
        <x:v>1231.5404394200011</x:v>
      </x:c>
      <x:c r="I984" s="14" t="n">
        <x:f>MOD(H984-Settings!$B$32,Settings!$B$33)</x:f>
        <x:v>511.5404394200011</x:v>
      </x:c>
      <x:c r="J984" s="14" t="n">
        <x:f>IF(I984&lt;Settings!$B$30,IF(Settings!$B$30-I984&gt;=E984,H984,H984+(Settings!$B$30-I984)+Settings!$B$31),H984+(Settings!$B$33-I984))</x:f>
        <x:v>1231.5404394200011</x:v>
      </x:c>
      <x:c r="K984" s="14">
        <x:f t="shared" si="231"/>
        <x:v>1255.5604394200011</x:v>
      </x:c>
      <x:c r="L984" s="14">
        <x:f t="shared" si="232"/>
        <x:v>1255.5604394200011</x:v>
      </x:c>
      <x:c r="M984" s="14">
        <x:f t="shared" si="241"/>
        <x:v>961.54099710724631</x:v>
      </x:c>
      <x:c r="N984" s="14">
        <x:f t="shared" si="233"/>
        <x:v>1255.5604394200011</x:v>
      </x:c>
      <x:c r="O984" s="13" t="n">
        <x:f>Arrivals!I984</x:f>
        <x:v>5.35121390863743</x:v>
      </x:c>
      <x:c r="P984" s="14">
        <x:f t="shared" si="234"/>
        <x:v>1260.9116533286385</x:v>
      </x:c>
      <x:c r="Q984" s="14">
        <x:f t="shared" si="235"/>
        <x:v>29.371213908637401</x:v>
      </x:c>
      <x:c r="R984" s="14">
        <x:f t="shared" si="236"/>
        <x:v>0</x:v>
      </x:c>
      <x:c r="S984" s="14">
        <x:f t="shared" si="237"/>
        <x:v>0</x:v>
      </x:c>
      <x:c r="T984" s="14">
        <x:f t="shared" si="238"/>
        <x:v>0</x:v>
      </x:c>
      <x:c r="U984" s="14">
        <x:f t="shared" si="239"/>
        <x:v>0</x:v>
      </x:c>
      <x:c r="V984" t="str">
        <x:f>IF(MOD(C984-Settings!$B$32,Settings!$B$33)&lt;Settings!$B$30,"Up","Down")</x:f>
        <x:v>Up</x:v>
      </x:c>
      <x:c r="W984" s="15" t="n">
        <x:f>IF(OR(E984&gt;Settings!$B$30,Q984&gt;Settings!$B$37),0,1)</x:f>
        <x:v>1</x:v>
      </x:c>
      <x:c r="X984" s="15" t="n">
        <x:f>IF(AND(W984=1,Q984&lt;=Settings!$B$36),1,0)</x:f>
        <x:v>1</x:v>
      </x:c>
    </x:row>
    <x:row r="985">
      <x:c r="A985">
        <x:v>9</x:v>
      </x:c>
      <x:c r="B985">
        <x:v>20</x:v>
      </x:c>
      <x:c r="C985" s="13" t="n">
        <x:f>Arrivals!F985</x:f>
        <x:v>1248.9968953311547</x:v>
      </x:c>
      <x:c r="D985" s="13" t="n">
        <x:f>Arrivals!K985</x:f>
        <x:v>300</x:v>
      </x:c>
      <x:c r="E985" s="14" t="n">
        <x:f>D985*8/Settings!$B$28+Settings!$B$29</x:f>
        <x:v>24.02</x:v>
      </x:c>
      <x:c r="F985" s="14">
        <x:f t="shared" si="229"/>
        <x:v>1248.9968953311547</x:v>
      </x:c>
      <x:c r="G985" s="14">
        <x:f t="shared" si="240"/>
        <x:v>1255.5604394200011</x:v>
      </x:c>
      <x:c r="H985" s="14">
        <x:f t="shared" si="230"/>
        <x:v>1255.5604394200011</x:v>
      </x:c>
      <x:c r="I985" s="14" t="n">
        <x:f>MOD(H985-Settings!$B$32,Settings!$B$33)</x:f>
        <x:v>535.5604394200011</x:v>
      </x:c>
      <x:c r="J985" s="14" t="n">
        <x:f>IF(I985&lt;Settings!$B$30,IF(Settings!$B$30-I985&gt;=E985,H985,H985+(Settings!$B$30-I985)+Settings!$B$31),H985+(Settings!$B$33-I985))</x:f>
        <x:v>1255.560439420001</x:v>
      </x:c>
      <x:c r="K985" s="14">
        <x:f t="shared" si="231"/>
        <x:v>1279.5804394200011</x:v>
      </x:c>
      <x:c r="L985" s="14">
        <x:f t="shared" si="232"/>
        <x:v>1279.5804394200011</x:v>
      </x:c>
      <x:c r="M985" s="14">
        <x:f t="shared" si="241"/>
        <x:v>1260.9116533286385</x:v>
      </x:c>
      <x:c r="N985" s="14">
        <x:f t="shared" si="233"/>
        <x:v>1279.5804394200011</x:v>
      </x:c>
      <x:c r="O985" s="13" t="n">
        <x:f>Arrivals!I985</x:f>
        <x:v>2.6363597715977294</x:v>
      </x:c>
      <x:c r="P985" s="14">
        <x:f t="shared" si="234"/>
        <x:v>1282.2167991915987</x:v>
      </x:c>
      <x:c r="Q985" s="14">
        <x:f t="shared" si="235"/>
        <x:v>33.219903860443992</x:v>
      </x:c>
      <x:c r="R985" s="14">
        <x:f t="shared" si="236"/>
        <x:v>6.5635440888463563</x:v>
      </x:c>
      <x:c r="S985" s="14">
        <x:f t="shared" si="237"/>
        <x:v>0</x:v>
      </x:c>
      <x:c r="T985" s="14">
        <x:f t="shared" si="238"/>
        <x:v>0</x:v>
      </x:c>
      <x:c r="U985" s="14">
        <x:f t="shared" si="239"/>
        <x:v>6.5635440888463563</x:v>
      </x:c>
      <x:c r="V985" t="str">
        <x:f>IF(MOD(C985-Settings!$B$32,Settings!$B$33)&lt;Settings!$B$30,"Up","Down")</x:f>
        <x:v>Up</x:v>
      </x:c>
      <x:c r="W985" s="15" t="n">
        <x:f>IF(OR(E985&gt;Settings!$B$30,Q985&gt;Settings!$B$37),0,1)</x:f>
        <x:v>1</x:v>
      </x:c>
      <x:c r="X985" s="15" t="n">
        <x:f>IF(AND(W985=1,Q985&lt;=Settings!$B$36),1,0)</x:f>
        <x:v>1</x:v>
      </x:c>
    </x:row>
    <x:row r="986">
      <x:c r="A986">
        <x:v>9</x:v>
      </x:c>
      <x:c r="B986">
        <x:v>21</x:v>
      </x:c>
      <x:c r="C986" s="13" t="n">
        <x:f>Arrivals!F986</x:f>
        <x:v>1335.0945172351826</x:v>
      </x:c>
      <x:c r="D986" s="13" t="n">
        <x:f>Arrivals!K986</x:f>
        <x:v>300</x:v>
      </x:c>
      <x:c r="E986" s="14" t="n">
        <x:f>D986*8/Settings!$B$28+Settings!$B$29</x:f>
        <x:v>24.02</x:v>
      </x:c>
      <x:c r="F986" s="14">
        <x:f t="shared" si="229"/>
        <x:v>1335.0945172351826</x:v>
      </x:c>
      <x:c r="G986" s="14">
        <x:f t="shared" si="240"/>
        <x:v>1279.5804394200011</x:v>
      </x:c>
      <x:c r="H986" s="14">
        <x:f t="shared" si="230"/>
        <x:v>1335.0945172351826</x:v>
      </x:c>
      <x:c r="I986" s="14" t="n">
        <x:f>MOD(H986-Settings!$B$32,Settings!$B$33)</x:f>
        <x:v>615.0945172351826</x:v>
      </x:c>
      <x:c r="J986" s="14" t="n">
        <x:f>IF(I986&lt;Settings!$B$30,IF(Settings!$B$30-I986&gt;=E986,H986,H986+(Settings!$B$30-I986)+Settings!$B$31),H986+(Settings!$B$33-I986))</x:f>
        <x:v>1440</x:v>
      </x:c>
      <x:c r="K986" s="14">
        <x:f t="shared" si="231"/>
        <x:v>1464.02</x:v>
      </x:c>
      <x:c r="L986" s="14">
        <x:f t="shared" si="232"/>
        <x:v>1464.02</x:v>
      </x:c>
      <x:c r="M986" s="14">
        <x:f t="shared" si="241"/>
        <x:v>1282.2167991915987</x:v>
      </x:c>
      <x:c r="N986" s="14">
        <x:f t="shared" si="233"/>
        <x:v>1464.02</x:v>
      </x:c>
      <x:c r="O986" s="13" t="n">
        <x:f>Arrivals!I986</x:f>
        <x:v>1.8520253560665292</x:v>
      </x:c>
      <x:c r="P986" s="14">
        <x:f t="shared" si="234"/>
        <x:v>1465.8720253560666</x:v>
      </x:c>
      <x:c r="Q986" s="14">
        <x:f t="shared" si="235"/>
        <x:v>130.77750812088402</x:v>
      </x:c>
      <x:c r="R986" s="14">
        <x:f t="shared" si="236"/>
        <x:v>0</x:v>
      </x:c>
      <x:c r="S986" s="14">
        <x:f t="shared" si="237"/>
        <x:v>104.90548276481741</x:v>
      </x:c>
      <x:c r="T986" s="14">
        <x:f t="shared" si="238"/>
        <x:v>0</x:v>
      </x:c>
      <x:c r="U986" s="14">
        <x:f t="shared" si="239"/>
        <x:v>104.90548276481741</x:v>
      </x:c>
      <x:c r="V986" t="str">
        <x:f>IF(MOD(C986-Settings!$B$32,Settings!$B$33)&lt;Settings!$B$30,"Up","Down")</x:f>
        <x:v>Down</x:v>
      </x:c>
      <x:c r="W986" s="15" t="n">
        <x:f>IF(OR(E986&gt;Settings!$B$30,Q986&gt;Settings!$B$37),0,1)</x:f>
        <x:v>1</x:v>
      </x:c>
      <x:c r="X986" s="15" t="n">
        <x:f>IF(AND(W986=1,Q986&lt;=Settings!$B$36),1,0)</x:f>
        <x:v>0</x:v>
      </x:c>
    </x:row>
    <x:row r="987">
      <x:c r="A987">
        <x:v>9</x:v>
      </x:c>
      <x:c r="B987">
        <x:v>22</x:v>
      </x:c>
      <x:c r="C987" s="13" t="n">
        <x:f>Arrivals!F987</x:f>
        <x:v>1443.7344202405357</x:v>
      </x:c>
      <x:c r="D987" s="13" t="n">
        <x:f>Arrivals!K987</x:f>
        <x:v>300</x:v>
      </x:c>
      <x:c r="E987" s="14" t="n">
        <x:f>D987*8/Settings!$B$28+Settings!$B$29</x:f>
        <x:v>24.02</x:v>
      </x:c>
      <x:c r="F987" s="14">
        <x:f t="shared" si="229"/>
        <x:v>1443.7344202405357</x:v>
      </x:c>
      <x:c r="G987" s="14">
        <x:f t="shared" si="240"/>
        <x:v>1464.02</x:v>
      </x:c>
      <x:c r="H987" s="14">
        <x:f t="shared" si="230"/>
        <x:v>1464.02</x:v>
      </x:c>
      <x:c r="I987" s="14" t="n">
        <x:f>MOD(H987-Settings!$B$32,Settings!$B$33)</x:f>
        <x:v>24.019999999999982</x:v>
      </x:c>
      <x:c r="J987" s="14" t="n">
        <x:f>IF(I987&lt;Settings!$B$30,IF(Settings!$B$30-I987&gt;=E987,H987,H987+(Settings!$B$30-I987)+Settings!$B$31),H987+(Settings!$B$33-I987))</x:f>
        <x:v>1464.02</x:v>
      </x:c>
      <x:c r="K987" s="14">
        <x:f t="shared" si="231"/>
        <x:v>1488.04</x:v>
      </x:c>
      <x:c r="L987" s="14">
        <x:f t="shared" si="232"/>
        <x:v>1488.04</x:v>
      </x:c>
      <x:c r="M987" s="14">
        <x:f t="shared" si="241"/>
        <x:v>1465.8720253560666</x:v>
      </x:c>
      <x:c r="N987" s="14">
        <x:f t="shared" si="233"/>
        <x:v>1488.04</x:v>
      </x:c>
      <x:c r="O987" s="13" t="n">
        <x:f>Arrivals!I987</x:f>
        <x:v>8.012311487017014</x:v>
      </x:c>
      <x:c r="P987" s="14">
        <x:f t="shared" si="234"/>
        <x:v>1496.0523114870171</x:v>
      </x:c>
      <x:c r="Q987" s="14">
        <x:f t="shared" si="235"/>
        <x:v>52.317891246481395</x:v>
      </x:c>
      <x:c r="R987" s="14">
        <x:f t="shared" si="236"/>
        <x:v>20.285579759464326</x:v>
      </x:c>
      <x:c r="S987" s="14">
        <x:f t="shared" si="237"/>
        <x:v>0</x:v>
      </x:c>
      <x:c r="T987" s="14">
        <x:f t="shared" si="238"/>
        <x:v>0</x:v>
      </x:c>
      <x:c r="U987" s="14">
        <x:f t="shared" si="239"/>
        <x:v>20.285579759464326</x:v>
      </x:c>
      <x:c r="V987" t="str">
        <x:f>IF(MOD(C987-Settings!$B$32,Settings!$B$33)&lt;Settings!$B$30,"Up","Down")</x:f>
        <x:v>Up</x:v>
      </x:c>
      <x:c r="W987" s="15" t="n">
        <x:f>IF(OR(E987&gt;Settings!$B$30,Q987&gt;Settings!$B$37),0,1)</x:f>
        <x:v>1</x:v>
      </x:c>
      <x:c r="X987" s="15" t="n">
        <x:f>IF(AND(W987=1,Q987&lt;=Settings!$B$36),1,0)</x:f>
        <x:v>1</x:v>
      </x:c>
    </x:row>
    <x:row r="988">
      <x:c r="A988">
        <x:v>9</x:v>
      </x:c>
      <x:c r="B988">
        <x:v>23</x:v>
      </x:c>
      <x:c r="C988" s="13" t="n">
        <x:f>Arrivals!F988</x:f>
        <x:v>1464.585289512751</x:v>
      </x:c>
      <x:c r="D988" s="13" t="n">
        <x:f>Arrivals!K988</x:f>
        <x:v>300</x:v>
      </x:c>
      <x:c r="E988" s="14" t="n">
        <x:f>D988*8/Settings!$B$28+Settings!$B$29</x:f>
        <x:v>24.02</x:v>
      </x:c>
      <x:c r="F988" s="14">
        <x:f t="shared" si="229"/>
        <x:v>1464.5852895127509</x:v>
      </x:c>
      <x:c r="G988" s="14">
        <x:f t="shared" si="240"/>
        <x:v>1488.04</x:v>
      </x:c>
      <x:c r="H988" s="14">
        <x:f t="shared" si="230"/>
        <x:v>1488.04</x:v>
      </x:c>
      <x:c r="I988" s="14" t="n">
        <x:f>MOD(H988-Settings!$B$32,Settings!$B$33)</x:f>
        <x:v>48.039999999999964</x:v>
      </x:c>
      <x:c r="J988" s="14" t="n">
        <x:f>IF(I988&lt;Settings!$B$30,IF(Settings!$B$30-I988&gt;=E988,H988,H988+(Settings!$B$30-I988)+Settings!$B$31),H988+(Settings!$B$33-I988))</x:f>
        <x:v>1488.04</x:v>
      </x:c>
      <x:c r="K988" s="14">
        <x:f t="shared" si="231"/>
        <x:v>1512.06</x:v>
      </x:c>
      <x:c r="L988" s="14">
        <x:f t="shared" si="232"/>
        <x:v>1512.06</x:v>
      </x:c>
      <x:c r="M988" s="14">
        <x:f t="shared" si="241"/>
        <x:v>1496.0523114870171</x:v>
      </x:c>
      <x:c r="N988" s="14">
        <x:f t="shared" si="233"/>
        <x:v>1512.06</x:v>
      </x:c>
      <x:c r="O988" s="13" t="n">
        <x:f>Arrivals!I988</x:f>
        <x:v>2.110515122396599</x:v>
      </x:c>
      <x:c r="P988" s="14">
        <x:f t="shared" si="234"/>
        <x:v>1514.1705151223966</x:v>
      </x:c>
      <x:c r="Q988" s="14">
        <x:f t="shared" si="235"/>
        <x:v>49.585225609645704</x:v>
      </x:c>
      <x:c r="R988" s="14">
        <x:f t="shared" si="236"/>
        <x:v>23.454710487249031</x:v>
      </x:c>
      <x:c r="S988" s="14">
        <x:f t="shared" si="237"/>
        <x:v>0</x:v>
      </x:c>
      <x:c r="T988" s="14">
        <x:f t="shared" si="238"/>
        <x:v>0</x:v>
      </x:c>
      <x:c r="U988" s="14">
        <x:f t="shared" si="239"/>
        <x:v>23.454710487249031</x:v>
      </x:c>
      <x:c r="V988" t="str">
        <x:f>IF(MOD(C988-Settings!$B$32,Settings!$B$33)&lt;Settings!$B$30,"Up","Down")</x:f>
        <x:v>Up</x:v>
      </x:c>
      <x:c r="W988" s="15" t="n">
        <x:f>IF(OR(E988&gt;Settings!$B$30,Q988&gt;Settings!$B$37),0,1)</x:f>
        <x:v>1</x:v>
      </x:c>
      <x:c r="X988" s="15" t="n">
        <x:f>IF(AND(W988=1,Q988&lt;=Settings!$B$36),1,0)</x:f>
        <x:v>1</x:v>
      </x:c>
    </x:row>
    <x:row r="989">
      <x:c r="A989">
        <x:v>9</x:v>
      </x:c>
      <x:c r="B989">
        <x:v>24</x:v>
      </x:c>
      <x:c r="C989" s="13" t="n">
        <x:f>Arrivals!F989</x:f>
        <x:v>1571.9781760105916</x:v>
      </x:c>
      <x:c r="D989" s="13" t="n">
        <x:f>Arrivals!K989</x:f>
        <x:v>300</x:v>
      </x:c>
      <x:c r="E989" s="14" t="n">
        <x:f>D989*8/Settings!$B$28+Settings!$B$29</x:f>
        <x:v>24.02</x:v>
      </x:c>
      <x:c r="F989" s="14">
        <x:f t="shared" si="229"/>
        <x:v>1571.9781760105916</x:v>
      </x:c>
      <x:c r="G989" s="14">
        <x:f t="shared" si="240"/>
        <x:v>1512.06</x:v>
      </x:c>
      <x:c r="H989" s="14">
        <x:f t="shared" si="230"/>
        <x:v>1571.9781760105916</x:v>
      </x:c>
      <x:c r="I989" s="14" t="n">
        <x:f>MOD(H989-Settings!$B$32,Settings!$B$33)</x:f>
        <x:v>131.9781760105916</x:v>
      </x:c>
      <x:c r="J989" s="14" t="n">
        <x:f>IF(I989&lt;Settings!$B$30,IF(Settings!$B$30-I989&gt;=E989,H989,H989+(Settings!$B$30-I989)+Settings!$B$31),H989+(Settings!$B$33-I989))</x:f>
        <x:v>1571.9781760105916</x:v>
      </x:c>
      <x:c r="K989" s="14">
        <x:f t="shared" si="231"/>
        <x:v>1595.9981760105916</x:v>
      </x:c>
      <x:c r="L989" s="14">
        <x:f t="shared" si="232"/>
        <x:v>1595.9981760105916</x:v>
      </x:c>
      <x:c r="M989" s="14">
        <x:f t="shared" si="241"/>
        <x:v>1514.1705151223966</x:v>
      </x:c>
      <x:c r="N989" s="14">
        <x:f t="shared" si="233"/>
        <x:v>1595.9981760105916</x:v>
      </x:c>
      <x:c r="O989" s="13" t="n">
        <x:f>Arrivals!I989</x:f>
        <x:v>7.104741657074625</x:v>
      </x:c>
      <x:c r="P989" s="14">
        <x:f t="shared" si="234"/>
        <x:v>1603.1029176676661</x:v>
      </x:c>
      <x:c r="Q989" s="14">
        <x:f t="shared" si="235"/>
        <x:v>31.124741657074537</x:v>
      </x:c>
      <x:c r="R989" s="14">
        <x:f t="shared" si="236"/>
        <x:v>0</x:v>
      </x:c>
      <x:c r="S989" s="14">
        <x:f t="shared" si="237"/>
        <x:v>0</x:v>
      </x:c>
      <x:c r="T989" s="14">
        <x:f t="shared" si="238"/>
        <x:v>0</x:v>
      </x:c>
      <x:c r="U989" s="14">
        <x:f t="shared" si="239"/>
        <x:v>0</x:v>
      </x:c>
      <x:c r="V989" t="str">
        <x:f>IF(MOD(C989-Settings!$B$32,Settings!$B$33)&lt;Settings!$B$30,"Up","Down")</x:f>
        <x:v>Up</x:v>
      </x:c>
      <x:c r="W989" s="15" t="n">
        <x:f>IF(OR(E989&gt;Settings!$B$30,Q989&gt;Settings!$B$37),0,1)</x:f>
        <x:v>1</x:v>
      </x:c>
      <x:c r="X989" s="15" t="n">
        <x:f>IF(AND(W989=1,Q989&lt;=Settings!$B$36),1,0)</x:f>
        <x:v>1</x:v>
      </x:c>
    </x:row>
    <x:row r="990">
      <x:c r="A990">
        <x:v>9</x:v>
      </x:c>
      <x:c r="B990">
        <x:v>25</x:v>
      </x:c>
      <x:c r="C990" s="13" t="n">
        <x:f>Arrivals!F990</x:f>
        <x:v>1622.2993718798134</x:v>
      </x:c>
      <x:c r="D990" s="13" t="n">
        <x:f>Arrivals!K990</x:f>
        <x:v>300</x:v>
      </x:c>
      <x:c r="E990" s="14" t="n">
        <x:f>D990*8/Settings!$B$28+Settings!$B$29</x:f>
        <x:v>24.02</x:v>
      </x:c>
      <x:c r="F990" s="14">
        <x:f t="shared" si="229"/>
        <x:v>1622.2993718798134</x:v>
      </x:c>
      <x:c r="G990" s="14">
        <x:f t="shared" si="240"/>
        <x:v>1595.9981760105916</x:v>
      </x:c>
      <x:c r="H990" s="14">
        <x:f t="shared" si="230"/>
        <x:v>1622.2993718798134</x:v>
      </x:c>
      <x:c r="I990" s="14" t="n">
        <x:f>MOD(H990-Settings!$B$32,Settings!$B$33)</x:f>
        <x:v>182.2993718798134</x:v>
      </x:c>
      <x:c r="J990" s="14" t="n">
        <x:f>IF(I990&lt;Settings!$B$30,IF(Settings!$B$30-I990&gt;=E990,H990,H990+(Settings!$B$30-I990)+Settings!$B$31),H990+(Settings!$B$33-I990))</x:f>
        <x:v>1622.2993718798134</x:v>
      </x:c>
      <x:c r="K990" s="14">
        <x:f t="shared" si="231"/>
        <x:v>1646.3193718798134</x:v>
      </x:c>
      <x:c r="L990" s="14">
        <x:f t="shared" si="232"/>
        <x:v>1646.3193718798134</x:v>
      </x:c>
      <x:c r="M990" s="14">
        <x:f t="shared" si="241"/>
        <x:v>1603.1029176676661</x:v>
      </x:c>
      <x:c r="N990" s="14">
        <x:f t="shared" si="233"/>
        <x:v>1646.3193718798134</x:v>
      </x:c>
      <x:c r="O990" s="13" t="n">
        <x:f>Arrivals!I990</x:f>
        <x:v>8.049408307369427</x:v>
      </x:c>
      <x:c r="P990" s="14">
        <x:f t="shared" si="234"/>
        <x:v>1654.3687801871829</x:v>
      </x:c>
      <x:c r="Q990" s="14">
        <x:f t="shared" si="235"/>
        <x:v>32.069408307369486</x:v>
      </x:c>
      <x:c r="R990" s="14">
        <x:f t="shared" si="236"/>
        <x:v>0</x:v>
      </x:c>
      <x:c r="S990" s="14">
        <x:f t="shared" si="237"/>
        <x:v>0</x:v>
      </x:c>
      <x:c r="T990" s="14">
        <x:f t="shared" si="238"/>
        <x:v>0</x:v>
      </x:c>
      <x:c r="U990" s="14">
        <x:f t="shared" si="239"/>
        <x:v>0</x:v>
      </x:c>
      <x:c r="V990" t="str">
        <x:f>IF(MOD(C990-Settings!$B$32,Settings!$B$33)&lt;Settings!$B$30,"Up","Down")</x:f>
        <x:v>Up</x:v>
      </x:c>
      <x:c r="W990" s="15" t="n">
        <x:f>IF(OR(E990&gt;Settings!$B$30,Q990&gt;Settings!$B$37),0,1)</x:f>
        <x:v>1</x:v>
      </x:c>
      <x:c r="X990" s="15" t="n">
        <x:f>IF(AND(W990=1,Q990&lt;=Settings!$B$36),1,0)</x:f>
        <x:v>1</x:v>
      </x:c>
    </x:row>
    <x:row r="991">
      <x:c r="A991">
        <x:v>9</x:v>
      </x:c>
      <x:c r="B991">
        <x:v>26</x:v>
      </x:c>
      <x:c r="C991" s="13" t="n">
        <x:f>Arrivals!F991</x:f>
        <x:v>1695.5954939230676</x:v>
      </x:c>
      <x:c r="D991" s="13" t="n">
        <x:f>Arrivals!K991</x:f>
        <x:v>300</x:v>
      </x:c>
      <x:c r="E991" s="14" t="n">
        <x:f>D991*8/Settings!$B$28+Settings!$B$29</x:f>
        <x:v>24.02</x:v>
      </x:c>
      <x:c r="F991" s="14">
        <x:f t="shared" si="229"/>
        <x:v>1695.5954939230676</x:v>
      </x:c>
      <x:c r="G991" s="14">
        <x:f t="shared" si="240"/>
        <x:v>1646.3193718798134</x:v>
      </x:c>
      <x:c r="H991" s="14">
        <x:f t="shared" si="230"/>
        <x:v>1695.5954939230676</x:v>
      </x:c>
      <x:c r="I991" s="14" t="n">
        <x:f>MOD(H991-Settings!$B$32,Settings!$B$33)</x:f>
        <x:v>255.59549392306758</x:v>
      </x:c>
      <x:c r="J991" s="14" t="n">
        <x:f>IF(I991&lt;Settings!$B$30,IF(Settings!$B$30-I991&gt;=E991,H991,H991+(Settings!$B$30-I991)+Settings!$B$31),H991+(Settings!$B$33-I991))</x:f>
        <x:v>1695.5954939230676</x:v>
      </x:c>
      <x:c r="K991" s="14">
        <x:f t="shared" si="231"/>
        <x:v>1719.6154939230676</x:v>
      </x:c>
      <x:c r="L991" s="14">
        <x:f t="shared" si="232"/>
        <x:v>1719.6154939230676</x:v>
      </x:c>
      <x:c r="M991" s="14">
        <x:f t="shared" si="241"/>
        <x:v>1654.3687801871829</x:v>
      </x:c>
      <x:c r="N991" s="14">
        <x:f t="shared" si="233"/>
        <x:v>1719.6154939230676</x:v>
      </x:c>
      <x:c r="O991" s="13" t="n">
        <x:f>Arrivals!I991</x:f>
        <x:v>1.6795208296735622</x:v>
      </x:c>
      <x:c r="P991" s="14">
        <x:f t="shared" si="234"/>
        <x:v>1721.2950147527411</x:v>
      </x:c>
      <x:c r="Q991" s="14">
        <x:f t="shared" si="235"/>
        <x:v>25.699520829673475</x:v>
      </x:c>
      <x:c r="R991" s="14">
        <x:f t="shared" si="236"/>
        <x:v>0</x:v>
      </x:c>
      <x:c r="S991" s="14">
        <x:f t="shared" si="237"/>
        <x:v>0</x:v>
      </x:c>
      <x:c r="T991" s="14">
        <x:f t="shared" si="238"/>
        <x:v>0</x:v>
      </x:c>
      <x:c r="U991" s="14">
        <x:f t="shared" si="239"/>
        <x:v>0</x:v>
      </x:c>
      <x:c r="V991" t="str">
        <x:f>IF(MOD(C991-Settings!$B$32,Settings!$B$33)&lt;Settings!$B$30,"Up","Down")</x:f>
        <x:v>Up</x:v>
      </x:c>
      <x:c r="W991" s="15" t="n">
        <x:f>IF(OR(E991&gt;Settings!$B$30,Q991&gt;Settings!$B$37),0,1)</x:f>
        <x:v>1</x:v>
      </x:c>
      <x:c r="X991" s="15" t="n">
        <x:f>IF(AND(W991=1,Q991&lt;=Settings!$B$36),1,0)</x:f>
        <x:v>1</x:v>
      </x:c>
    </x:row>
    <x:row r="992">
      <x:c r="A992">
        <x:v>9</x:v>
      </x:c>
      <x:c r="B992">
        <x:v>27</x:v>
      </x:c>
      <x:c r="C992" s="13" t="n">
        <x:f>Arrivals!F992</x:f>
        <x:v>1696.1625721081275</x:v>
      </x:c>
      <x:c r="D992" s="13" t="n">
        <x:f>Arrivals!K992</x:f>
        <x:v>300</x:v>
      </x:c>
      <x:c r="E992" s="14" t="n">
        <x:f>D992*8/Settings!$B$28+Settings!$B$29</x:f>
        <x:v>24.02</x:v>
      </x:c>
      <x:c r="F992" s="14">
        <x:f t="shared" si="229"/>
        <x:v>1696.1625721081275</x:v>
      </x:c>
      <x:c r="G992" s="14">
        <x:f t="shared" si="240"/>
        <x:v>1719.6154939230676</x:v>
      </x:c>
      <x:c r="H992" s="14">
        <x:f t="shared" si="230"/>
        <x:v>1719.6154939230676</x:v>
      </x:c>
      <x:c r="I992" s="14" t="n">
        <x:f>MOD(H992-Settings!$B$32,Settings!$B$33)</x:f>
        <x:v>279.61549392306756</x:v>
      </x:c>
      <x:c r="J992" s="14" t="n">
        <x:f>IF(I992&lt;Settings!$B$30,IF(Settings!$B$30-I992&gt;=E992,H992,H992+(Settings!$B$30-I992)+Settings!$B$31),H992+(Settings!$B$33-I992))</x:f>
        <x:v>1719.6154939230676</x:v>
      </x:c>
      <x:c r="K992" s="14">
        <x:f t="shared" si="231"/>
        <x:v>1743.6354939230675</x:v>
      </x:c>
      <x:c r="L992" s="14">
        <x:f t="shared" si="232"/>
        <x:v>1743.6354939230675</x:v>
      </x:c>
      <x:c r="M992" s="14">
        <x:f t="shared" si="241"/>
        <x:v>1721.2950147527411</x:v>
      </x:c>
      <x:c r="N992" s="14">
        <x:f t="shared" si="233"/>
        <x:v>1743.6354939230675</x:v>
      </x:c>
      <x:c r="O992" s="13" t="n">
        <x:f>Arrivals!I992</x:f>
        <x:v>4.699628541073921</x:v>
      </x:c>
      <x:c r="P992" s="14">
        <x:f t="shared" si="234"/>
        <x:v>1748.3351224641415</x:v>
      </x:c>
      <x:c r="Q992" s="14">
        <x:f t="shared" si="235"/>
        <x:v>52.172550356013971</x:v>
      </x:c>
      <x:c r="R992" s="14">
        <x:f t="shared" si="236"/>
        <x:v>23.452921814940055</x:v>
      </x:c>
      <x:c r="S992" s="14">
        <x:f t="shared" si="237"/>
        <x:v>0</x:v>
      </x:c>
      <x:c r="T992" s="14">
        <x:f t="shared" si="238"/>
        <x:v>0</x:v>
      </x:c>
      <x:c r="U992" s="14">
        <x:f t="shared" si="239"/>
        <x:v>23.452921814940055</x:v>
      </x:c>
      <x:c r="V992" t="str">
        <x:f>IF(MOD(C992-Settings!$B$32,Settings!$B$33)&lt;Settings!$B$30,"Up","Down")</x:f>
        <x:v>Up</x:v>
      </x:c>
      <x:c r="W992" s="15" t="n">
        <x:f>IF(OR(E992&gt;Settings!$B$30,Q992&gt;Settings!$B$37),0,1)</x:f>
        <x:v>1</x:v>
      </x:c>
      <x:c r="X992" s="15" t="n">
        <x:f>IF(AND(W992=1,Q992&lt;=Settings!$B$36),1,0)</x:f>
        <x:v>1</x:v>
      </x:c>
    </x:row>
    <x:row r="993">
      <x:c r="A993">
        <x:v>9</x:v>
      </x:c>
      <x:c r="B993">
        <x:v>28</x:v>
      </x:c>
      <x:c r="C993" s="13" t="n">
        <x:f>Arrivals!F993</x:f>
        <x:v>1702.4675207633925</x:v>
      </x:c>
      <x:c r="D993" s="13" t="n">
        <x:f>Arrivals!K993</x:f>
        <x:v>300</x:v>
      </x:c>
      <x:c r="E993" s="14" t="n">
        <x:f>D993*8/Settings!$B$28+Settings!$B$29</x:f>
        <x:v>24.02</x:v>
      </x:c>
      <x:c r="F993" s="14">
        <x:f t="shared" si="229"/>
        <x:v>1702.4675207633925</x:v>
      </x:c>
      <x:c r="G993" s="14">
        <x:f t="shared" si="240"/>
        <x:v>1743.6354939230675</x:v>
      </x:c>
      <x:c r="H993" s="14">
        <x:f t="shared" si="230"/>
        <x:v>1743.6354939230675</x:v>
      </x:c>
      <x:c r="I993" s="14" t="n">
        <x:f>MOD(H993-Settings!$B$32,Settings!$B$33)</x:f>
        <x:v>303.63549392306754</x:v>
      </x:c>
      <x:c r="J993" s="14" t="n">
        <x:f>IF(I993&lt;Settings!$B$30,IF(Settings!$B$30-I993&gt;=E993,H993,H993+(Settings!$B$30-I993)+Settings!$B$31),H993+(Settings!$B$33-I993))</x:f>
        <x:v>1743.6354939230675</x:v>
      </x:c>
      <x:c r="K993" s="14">
        <x:f t="shared" si="231"/>
        <x:v>1767.6554939230675</x:v>
      </x:c>
      <x:c r="L993" s="14">
        <x:f t="shared" si="232"/>
        <x:v>1767.6554939230675</x:v>
      </x:c>
      <x:c r="M993" s="14">
        <x:f t="shared" si="241"/>
        <x:v>1748.3351224641415</x:v>
      </x:c>
      <x:c r="N993" s="14">
        <x:f t="shared" si="233"/>
        <x:v>1767.6554939230675</x:v>
      </x:c>
      <x:c r="O993" s="13" t="n">
        <x:f>Arrivals!I993</x:f>
        <x:v>0.8795368460577893</x:v>
      </x:c>
      <x:c r="P993" s="14">
        <x:f t="shared" si="234"/>
        <x:v>1768.5350307691253</x:v>
      </x:c>
      <x:c r="Q993" s="14">
        <x:f t="shared" si="235"/>
        <x:v>66.067510005732856</x:v>
      </x:c>
      <x:c r="R993" s="14">
        <x:f t="shared" si="236"/>
        <x:v>41.167973159675057</x:v>
      </x:c>
      <x:c r="S993" s="14">
        <x:f t="shared" si="237"/>
        <x:v>0</x:v>
      </x:c>
      <x:c r="T993" s="14">
        <x:f t="shared" si="238"/>
        <x:v>0</x:v>
      </x:c>
      <x:c r="U993" s="14">
        <x:f t="shared" si="239"/>
        <x:v>41.167973159675057</x:v>
      </x:c>
      <x:c r="V993" t="str">
        <x:f>IF(MOD(C993-Settings!$B$32,Settings!$B$33)&lt;Settings!$B$30,"Up","Down")</x:f>
        <x:v>Up</x:v>
      </x:c>
      <x:c r="W993" s="15" t="n">
        <x:f>IF(OR(E993&gt;Settings!$B$30,Q993&gt;Settings!$B$37),0,1)</x:f>
        <x:v>1</x:v>
      </x:c>
      <x:c r="X993" s="15" t="n">
        <x:f>IF(AND(W993=1,Q993&lt;=Settings!$B$36),1,0)</x:f>
        <x:v>1</x:v>
      </x:c>
    </x:row>
    <x:row r="994">
      <x:c r="A994">
        <x:v>9</x:v>
      </x:c>
      <x:c r="B994">
        <x:v>29</x:v>
      </x:c>
      <x:c r="C994" s="13" t="n">
        <x:f>Arrivals!F994</x:f>
        <x:v>1743.3083949190393</x:v>
      </x:c>
      <x:c r="D994" s="13" t="n">
        <x:f>Arrivals!K994</x:f>
        <x:v>300</x:v>
      </x:c>
      <x:c r="E994" s="14" t="n">
        <x:f>D994*8/Settings!$B$28+Settings!$B$29</x:f>
        <x:v>24.02</x:v>
      </x:c>
      <x:c r="F994" s="14">
        <x:f t="shared" si="229"/>
        <x:v>1743.3083949190393</x:v>
      </x:c>
      <x:c r="G994" s="14">
        <x:f t="shared" si="240"/>
        <x:v>1767.6554939230675</x:v>
      </x:c>
      <x:c r="H994" s="14">
        <x:f t="shared" si="230"/>
        <x:v>1767.6554939230675</x:v>
      </x:c>
      <x:c r="I994" s="14" t="n">
        <x:f>MOD(H994-Settings!$B$32,Settings!$B$33)</x:f>
        <x:v>327.6554939230675</x:v>
      </x:c>
      <x:c r="J994" s="14" t="n">
        <x:f>IF(I994&lt;Settings!$B$30,IF(Settings!$B$30-I994&gt;=E994,H994,H994+(Settings!$B$30-I994)+Settings!$B$31),H994+(Settings!$B$33-I994))</x:f>
        <x:v>1767.6554939230675</x:v>
      </x:c>
      <x:c r="K994" s="14">
        <x:f t="shared" si="231"/>
        <x:v>1791.6754939230675</x:v>
      </x:c>
      <x:c r="L994" s="14">
        <x:f t="shared" si="232"/>
        <x:v>1791.6754939230675</x:v>
      </x:c>
      <x:c r="M994" s="14">
        <x:f t="shared" si="241"/>
        <x:v>1768.5350307691253</x:v>
      </x:c>
      <x:c r="N994" s="14">
        <x:f t="shared" si="233"/>
        <x:v>1791.6754939230675</x:v>
      </x:c>
      <x:c r="O994" s="13" t="n">
        <x:f>Arrivals!I994</x:f>
        <x:v>2.8105671602475883</x:v>
      </x:c>
      <x:c r="P994" s="14">
        <x:f t="shared" si="234"/>
        <x:v>1794.486061083315</x:v>
      </x:c>
      <x:c r="Q994" s="14">
        <x:f t="shared" si="235"/>
        <x:v>51.177666164275706</x:v>
      </x:c>
      <x:c r="R994" s="14">
        <x:f t="shared" si="236"/>
        <x:v>24.347099004028223</x:v>
      </x:c>
      <x:c r="S994" s="14">
        <x:f t="shared" si="237"/>
        <x:v>0</x:v>
      </x:c>
      <x:c r="T994" s="14">
        <x:f t="shared" si="238"/>
        <x:v>0</x:v>
      </x:c>
      <x:c r="U994" s="14">
        <x:f t="shared" si="239"/>
        <x:v>24.347099004028223</x:v>
      </x:c>
      <x:c r="V994" t="str">
        <x:f>IF(MOD(C994-Settings!$B$32,Settings!$B$33)&lt;Settings!$B$30,"Up","Down")</x:f>
        <x:v>Up</x:v>
      </x:c>
      <x:c r="W994" s="15" t="n">
        <x:f>IF(OR(E994&gt;Settings!$B$30,Q994&gt;Settings!$B$37),0,1)</x:f>
        <x:v>1</x:v>
      </x:c>
      <x:c r="X994" s="15" t="n">
        <x:f>IF(AND(W994=1,Q994&lt;=Settings!$B$36),1,0)</x:f>
        <x:v>1</x:v>
      </x:c>
    </x:row>
    <x:row r="995">
      <x:c r="A995">
        <x:v>9</x:v>
      </x:c>
      <x:c r="B995">
        <x:v>30</x:v>
      </x:c>
      <x:c r="C995" s="13" t="n">
        <x:f>Arrivals!F995</x:f>
        <x:v>1748.7538925143326</x:v>
      </x:c>
      <x:c r="D995" s="13" t="n">
        <x:f>Arrivals!K995</x:f>
        <x:v>300</x:v>
      </x:c>
      <x:c r="E995" s="14" t="n">
        <x:f>D995*8/Settings!$B$28+Settings!$B$29</x:f>
        <x:v>24.02</x:v>
      </x:c>
      <x:c r="F995" s="14">
        <x:f t="shared" si="229"/>
        <x:v>1748.7538925143326</x:v>
      </x:c>
      <x:c r="G995" s="14">
        <x:f t="shared" si="240"/>
        <x:v>1791.6754939230675</x:v>
      </x:c>
      <x:c r="H995" s="14">
        <x:f t="shared" si="230"/>
        <x:v>1791.6754939230675</x:v>
      </x:c>
      <x:c r="I995" s="14" t="n">
        <x:f>MOD(H995-Settings!$B$32,Settings!$B$33)</x:f>
        <x:v>351.6754939230675</x:v>
      </x:c>
      <x:c r="J995" s="14" t="n">
        <x:f>IF(I995&lt;Settings!$B$30,IF(Settings!$B$30-I995&gt;=E995,H995,H995+(Settings!$B$30-I995)+Settings!$B$31),H995+(Settings!$B$33-I995))</x:f>
        <x:v>1791.6754939230675</x:v>
      </x:c>
      <x:c r="K995" s="14">
        <x:f t="shared" si="231"/>
        <x:v>1815.6954939230675</x:v>
      </x:c>
      <x:c r="L995" s="14">
        <x:f t="shared" si="232"/>
        <x:v>1815.6954939230675</x:v>
      </x:c>
      <x:c r="M995" s="14">
        <x:f t="shared" si="241"/>
        <x:v>1794.486061083315</x:v>
      </x:c>
      <x:c r="N995" s="14">
        <x:f t="shared" si="233"/>
        <x:v>1815.6954939230675</x:v>
      </x:c>
      <x:c r="O995" s="13" t="n">
        <x:f>Arrivals!I995</x:f>
        <x:v>9.648223872522951</x:v>
      </x:c>
      <x:c r="P995" s="14">
        <x:f t="shared" si="234"/>
        <x:v>1825.3437177955905</x:v>
      </x:c>
      <x:c r="Q995" s="14">
        <x:f t="shared" si="235"/>
        <x:v>76.589825281257845</x:v>
      </x:c>
      <x:c r="R995" s="14">
        <x:f t="shared" si="236"/>
        <x:v>42.921601408734887</x:v>
      </x:c>
      <x:c r="S995" s="14">
        <x:f t="shared" si="237"/>
        <x:v>0</x:v>
      </x:c>
      <x:c r="T995" s="14">
        <x:f t="shared" si="238"/>
        <x:v>0</x:v>
      </x:c>
      <x:c r="U995" s="14">
        <x:f t="shared" si="239"/>
        <x:v>42.921601408734887</x:v>
      </x:c>
      <x:c r="V995" t="str">
        <x:f>IF(MOD(C995-Settings!$B$32,Settings!$B$33)&lt;Settings!$B$30,"Up","Down")</x:f>
        <x:v>Up</x:v>
      </x:c>
      <x:c r="W995" s="15" t="n">
        <x:f>IF(OR(E995&gt;Settings!$B$30,Q995&gt;Settings!$B$37),0,1)</x:f>
        <x:v>1</x:v>
      </x:c>
      <x:c r="X995" s="15" t="n">
        <x:f>IF(AND(W995=1,Q995&lt;=Settings!$B$36),1,0)</x:f>
        <x:v>1</x:v>
      </x:c>
    </x:row>
    <x:row r="996">
      <x:c r="A996">
        <x:v>9</x:v>
      </x:c>
      <x:c r="B996">
        <x:v>31</x:v>
      </x:c>
      <x:c r="C996" s="13" t="n">
        <x:f>Arrivals!F996</x:f>
        <x:v>1762.2831601971664</x:v>
      </x:c>
      <x:c r="D996" s="13" t="n">
        <x:f>Arrivals!K996</x:f>
        <x:v>300</x:v>
      </x:c>
      <x:c r="E996" s="14" t="n">
        <x:f>D996*8/Settings!$B$28+Settings!$B$29</x:f>
        <x:v>24.02</x:v>
      </x:c>
      <x:c r="F996" s="14">
        <x:f t="shared" si="229"/>
        <x:v>1762.2831601971664</x:v>
      </x:c>
      <x:c r="G996" s="14">
        <x:f t="shared" si="240"/>
        <x:v>1815.6954939230675</x:v>
      </x:c>
      <x:c r="H996" s="14">
        <x:f t="shared" si="230"/>
        <x:v>1815.6954939230675</x:v>
      </x:c>
      <x:c r="I996" s="14" t="n">
        <x:f>MOD(H996-Settings!$B$32,Settings!$B$33)</x:f>
        <x:v>375.6954939230675</x:v>
      </x:c>
      <x:c r="J996" s="14" t="n">
        <x:f>IF(I996&lt;Settings!$B$30,IF(Settings!$B$30-I996&gt;=E996,H996,H996+(Settings!$B$30-I996)+Settings!$B$31),H996+(Settings!$B$33-I996))</x:f>
        <x:v>1815.6954939230675</x:v>
      </x:c>
      <x:c r="K996" s="14">
        <x:f t="shared" si="231"/>
        <x:v>1839.7154939230675</x:v>
      </x:c>
      <x:c r="L996" s="14">
        <x:f t="shared" si="232"/>
        <x:v>1839.7154939230675</x:v>
      </x:c>
      <x:c r="M996" s="14">
        <x:f t="shared" si="241"/>
        <x:v>1825.3437177955905</x:v>
      </x:c>
      <x:c r="N996" s="14">
        <x:f t="shared" si="233"/>
        <x:v>1839.7154939230675</x:v>
      </x:c>
      <x:c r="O996" s="13" t="n">
        <x:f>Arrivals!I996</x:f>
        <x:v>3.4197719743036656</x:v>
      </x:c>
      <x:c r="P996" s="14">
        <x:f t="shared" si="234"/>
        <x:v>1843.135265897371</x:v>
      </x:c>
      <x:c r="Q996" s="14">
        <x:f t="shared" si="235"/>
        <x:v>80.852105700204675</x:v>
      </x:c>
      <x:c r="R996" s="14">
        <x:f t="shared" si="236"/>
        <x:v>53.412333725901135</x:v>
      </x:c>
      <x:c r="S996" s="14">
        <x:f t="shared" si="237"/>
        <x:v>0</x:v>
      </x:c>
      <x:c r="T996" s="14">
        <x:f t="shared" si="238"/>
        <x:v>0</x:v>
      </x:c>
      <x:c r="U996" s="14">
        <x:f t="shared" si="239"/>
        <x:v>53.412333725901135</x:v>
      </x:c>
      <x:c r="V996" t="str">
        <x:f>IF(MOD(C996-Settings!$B$32,Settings!$B$33)&lt;Settings!$B$30,"Up","Down")</x:f>
        <x:v>Up</x:v>
      </x:c>
      <x:c r="W996" s="15" t="n">
        <x:f>IF(OR(E996&gt;Settings!$B$30,Q996&gt;Settings!$B$37),0,1)</x:f>
        <x:v>1</x:v>
      </x:c>
      <x:c r="X996" s="15" t="n">
        <x:f>IF(AND(W996=1,Q996&lt;=Settings!$B$36),1,0)</x:f>
        <x:v>1</x:v>
      </x:c>
    </x:row>
    <x:row r="997">
      <x:c r="A997">
        <x:v>9</x:v>
      </x:c>
      <x:c r="B997">
        <x:v>32</x:v>
      </x:c>
      <x:c r="C997" s="13" t="n">
        <x:f>Arrivals!F997</x:f>
        <x:v>1890.9375377919607</x:v>
      </x:c>
      <x:c r="D997" s="13" t="n">
        <x:f>Arrivals!K997</x:f>
        <x:v>300</x:v>
      </x:c>
      <x:c r="E997" s="14" t="n">
        <x:f>D997*8/Settings!$B$28+Settings!$B$29</x:f>
        <x:v>24.02</x:v>
      </x:c>
      <x:c r="F997" s="14">
        <x:f t="shared" si="229"/>
        <x:v>1890.9375377919607</x:v>
      </x:c>
      <x:c r="G997" s="14">
        <x:f t="shared" si="240"/>
        <x:v>1839.7154939230675</x:v>
      </x:c>
      <x:c r="H997" s="14">
        <x:f t="shared" si="230"/>
        <x:v>1890.9375377919607</x:v>
      </x:c>
      <x:c r="I997" s="14" t="n">
        <x:f>MOD(H997-Settings!$B$32,Settings!$B$33)</x:f>
        <x:v>450.9375377919607</x:v>
      </x:c>
      <x:c r="J997" s="14" t="n">
        <x:f>IF(I997&lt;Settings!$B$30,IF(Settings!$B$30-I997&gt;=E997,H997,H997+(Settings!$B$30-I997)+Settings!$B$31),H997+(Settings!$B$33-I997))</x:f>
        <x:v>1890.9375377919607</x:v>
      </x:c>
      <x:c r="K997" s="14">
        <x:f t="shared" si="231"/>
        <x:v>1914.9575377919607</x:v>
      </x:c>
      <x:c r="L997" s="14">
        <x:f t="shared" si="232"/>
        <x:v>1914.9575377919607</x:v>
      </x:c>
      <x:c r="M997" s="14">
        <x:f t="shared" si="241"/>
        <x:v>1843.135265897371</x:v>
      </x:c>
      <x:c r="N997" s="14">
        <x:f t="shared" si="233"/>
        <x:v>1914.9575377919607</x:v>
      </x:c>
      <x:c r="O997" s="13" t="n">
        <x:f>Arrivals!I997</x:f>
        <x:v>7.805715538298127</x:v>
      </x:c>
      <x:c r="P997" s="14">
        <x:f t="shared" si="234"/>
        <x:v>1922.7632533302587</x:v>
      </x:c>
      <x:c r="Q997" s="14">
        <x:f t="shared" si="235"/>
        <x:v>31.825715538298027</x:v>
      </x:c>
      <x:c r="R997" s="14">
        <x:f t="shared" si="236"/>
        <x:v>0</x:v>
      </x:c>
      <x:c r="S997" s="14">
        <x:f t="shared" si="237"/>
        <x:v>0</x:v>
      </x:c>
      <x:c r="T997" s="14">
        <x:f t="shared" si="238"/>
        <x:v>0</x:v>
      </x:c>
      <x:c r="U997" s="14">
        <x:f t="shared" si="239"/>
        <x:v>0</x:v>
      </x:c>
      <x:c r="V997" t="str">
        <x:f>IF(MOD(C997-Settings!$B$32,Settings!$B$33)&lt;Settings!$B$30,"Up","Down")</x:f>
        <x:v>Up</x:v>
      </x:c>
      <x:c r="W997" s="15" t="n">
        <x:f>IF(OR(E997&gt;Settings!$B$30,Q997&gt;Settings!$B$37),0,1)</x:f>
        <x:v>1</x:v>
      </x:c>
      <x:c r="X997" s="15" t="n">
        <x:f>IF(AND(W997=1,Q997&lt;=Settings!$B$36),1,0)</x:f>
        <x:v>1</x:v>
      </x:c>
    </x:row>
    <x:row r="998">
      <x:c r="A998">
        <x:v>9</x:v>
      </x:c>
      <x:c r="B998">
        <x:v>33</x:v>
      </x:c>
      <x:c r="C998" s="13" t="n">
        <x:f>Arrivals!F998</x:f>
        <x:v>2060.5985008183893</x:v>
      </x:c>
      <x:c r="D998" s="13" t="n">
        <x:f>Arrivals!K998</x:f>
        <x:v>300</x:v>
      </x:c>
      <x:c r="E998" s="14" t="n">
        <x:f>D998*8/Settings!$B$28+Settings!$B$29</x:f>
        <x:v>24.02</x:v>
      </x:c>
      <x:c r="F998" s="14">
        <x:f t="shared" si="229"/>
        <x:v>2060.5985008183893</x:v>
      </x:c>
      <x:c r="G998" s="14">
        <x:f t="shared" si="240"/>
        <x:v>1914.9575377919607</x:v>
      </x:c>
      <x:c r="H998" s="14">
        <x:f t="shared" si="230"/>
        <x:v>2060.5985008183893</x:v>
      </x:c>
      <x:c r="I998" s="14" t="n">
        <x:f>MOD(H998-Settings!$B$32,Settings!$B$33)</x:f>
        <x:v>620.5985008183893</x:v>
      </x:c>
      <x:c r="J998" s="14" t="n">
        <x:f>IF(I998&lt;Settings!$B$30,IF(Settings!$B$30-I998&gt;=E998,H998,H998+(Settings!$B$30-I998)+Settings!$B$31),H998+(Settings!$B$33-I998))</x:f>
        <x:v>2160</x:v>
      </x:c>
      <x:c r="K998" s="14">
        <x:f t="shared" si="231"/>
        <x:v>2184.02</x:v>
      </x:c>
      <x:c r="L998" s="14">
        <x:f t="shared" si="232"/>
        <x:v>2184.02</x:v>
      </x:c>
      <x:c r="M998" s="14">
        <x:f t="shared" si="241"/>
        <x:v>1922.7632533302587</x:v>
      </x:c>
      <x:c r="N998" s="14">
        <x:f t="shared" si="233"/>
        <x:v>2184.02</x:v>
      </x:c>
      <x:c r="O998" s="13" t="n">
        <x:f>Arrivals!I998</x:f>
        <x:v>0.9631338503890501</x:v>
      </x:c>
      <x:c r="P998" s="14">
        <x:f t="shared" si="234"/>
        <x:v>2184.9831338503891</x:v>
      </x:c>
      <x:c r="Q998" s="14">
        <x:f t="shared" si="235"/>
        <x:v>124.38463303199978</x:v>
      </x:c>
      <x:c r="R998" s="14">
        <x:f t="shared" si="236"/>
        <x:v>0</x:v>
      </x:c>
      <x:c r="S998" s="14">
        <x:f t="shared" si="237"/>
        <x:v>99.401499181610689</x:v>
      </x:c>
      <x:c r="T998" s="14">
        <x:f t="shared" si="238"/>
        <x:v>0</x:v>
      </x:c>
      <x:c r="U998" s="14">
        <x:f t="shared" si="239"/>
        <x:v>99.401499181610689</x:v>
      </x:c>
      <x:c r="V998" t="str">
        <x:f>IF(MOD(C998-Settings!$B$32,Settings!$B$33)&lt;Settings!$B$30,"Up","Down")</x:f>
        <x:v>Down</x:v>
      </x:c>
      <x:c r="W998" s="15" t="n">
        <x:f>IF(OR(E998&gt;Settings!$B$30,Q998&gt;Settings!$B$37),0,1)</x:f>
        <x:v>1</x:v>
      </x:c>
      <x:c r="X998" s="15" t="n">
        <x:f>IF(AND(W998=1,Q998&lt;=Settings!$B$36),1,0)</x:f>
        <x:v>0</x:v>
      </x:c>
    </x:row>
    <x:row r="999">
      <x:c r="A999">
        <x:v>9</x:v>
      </x:c>
      <x:c r="B999">
        <x:v>34</x:v>
      </x:c>
      <x:c r="C999" s="13" t="n">
        <x:f>Arrivals!F999</x:f>
        <x:v>2182.990943400706</x:v>
      </x:c>
      <x:c r="D999" s="13" t="n">
        <x:f>Arrivals!K999</x:f>
        <x:v>300</x:v>
      </x:c>
      <x:c r="E999" s="14" t="n">
        <x:f>D999*8/Settings!$B$28+Settings!$B$29</x:f>
        <x:v>24.02</x:v>
      </x:c>
      <x:c r="F999" s="14">
        <x:f t="shared" si="229"/>
        <x:v>2182.9909434007059</x:v>
      </x:c>
      <x:c r="G999" s="14" t="n">
        <x:f t="shared" ref="G999:G1030" si="242">K998</x:f>
        <x:v>2184.02</x:v>
      </x:c>
      <x:c r="H999" s="14">
        <x:f t="shared" si="230"/>
        <x:v>2184.02</x:v>
      </x:c>
      <x:c r="I999" s="14" t="n">
        <x:f>MOD(H999-Settings!$B$32,Settings!$B$33)</x:f>
        <x:v>24.019999999999982</x:v>
      </x:c>
      <x:c r="J999" s="14" t="n">
        <x:f>IF(I999&lt;Settings!$B$30,IF(Settings!$B$30-I999&gt;=E999,H999,H999+(Settings!$B$30-I999)+Settings!$B$31),H999+(Settings!$B$33-I999))</x:f>
        <x:v>2184.02</x:v>
      </x:c>
      <x:c r="K999" s="14">
        <x:f t="shared" si="231"/>
        <x:v>2208.04</x:v>
      </x:c>
      <x:c r="L999" s="14">
        <x:f t="shared" si="232"/>
        <x:v>2208.04</x:v>
      </x:c>
      <x:c r="M999" s="14" t="n">
        <x:f t="shared" ref="M999:M1030" si="243">P998</x:f>
        <x:v>2184.983133850389</x:v>
      </x:c>
      <x:c r="N999" s="14">
        <x:f t="shared" si="233"/>
        <x:v>2208.04</x:v>
      </x:c>
      <x:c r="O999" s="13" t="n">
        <x:f>Arrivals!I999</x:f>
        <x:v>2.768810646818238</x:v>
      </x:c>
      <x:c r="P999" s="14">
        <x:f t="shared" si="234"/>
        <x:v>2210.8088106468181</x:v>
      </x:c>
      <x:c r="Q999" s="14">
        <x:f t="shared" si="235"/>
        <x:v>27.817867246112201</x:v>
      </x:c>
      <x:c r="R999" s="14">
        <x:f t="shared" si="236"/>
        <x:v>1.0290565992941083</x:v>
      </x:c>
      <x:c r="S999" s="14">
        <x:f t="shared" si="237"/>
        <x:v>0</x:v>
      </x:c>
      <x:c r="T999" s="14">
        <x:f t="shared" si="238"/>
        <x:v>0</x:v>
      </x:c>
      <x:c r="U999" s="14">
        <x:f t="shared" si="239"/>
        <x:v>1.0290565992941083</x:v>
      </x:c>
      <x:c r="V999" t="str">
        <x:f>IF(MOD(C999-Settings!$B$32,Settings!$B$33)&lt;Settings!$B$30,"Up","Down")</x:f>
        <x:v>Up</x:v>
      </x:c>
      <x:c r="W999" s="15" t="n">
        <x:f>IF(OR(E999&gt;Settings!$B$30,Q999&gt;Settings!$B$37),0,1)</x:f>
        <x:v>1</x:v>
      </x:c>
      <x:c r="X999" s="15" t="n">
        <x:f>IF(AND(W999=1,Q999&lt;=Settings!$B$36),1,0)</x:f>
        <x:v>1</x:v>
      </x:c>
    </x:row>
    <x:row r="1000">
      <x:c r="A1000">
        <x:v>9</x:v>
      </x:c>
      <x:c r="B1000">
        <x:v>35</x:v>
      </x:c>
      <x:c r="C1000" s="13" t="n">
        <x:f>Arrivals!F1000</x:f>
        <x:v>2207.214557875872</x:v>
      </x:c>
      <x:c r="D1000" s="13" t="n">
        <x:f>Arrivals!K1000</x:f>
        <x:v>300</x:v>
      </x:c>
      <x:c r="E1000" s="14" t="n">
        <x:f>D1000*8/Settings!$B$28+Settings!$B$29</x:f>
        <x:v>24.02</x:v>
      </x:c>
      <x:c r="F1000" s="14">
        <x:f t="shared" si="229"/>
        <x:v>2207.2145578758718</x:v>
      </x:c>
      <x:c r="G1000" s="14">
        <x:f t="shared" si="242"/>
        <x:v>2208.04</x:v>
      </x:c>
      <x:c r="H1000" s="14">
        <x:f t="shared" si="230"/>
        <x:v>2208.04</x:v>
      </x:c>
      <x:c r="I1000" s="14" t="n">
        <x:f>MOD(H1000-Settings!$B$32,Settings!$B$33)</x:f>
        <x:v>48.039999999999964</x:v>
      </x:c>
      <x:c r="J1000" s="14" t="n">
        <x:f>IF(I1000&lt;Settings!$B$30,IF(Settings!$B$30-I1000&gt;=E1000,H1000,H1000+(Settings!$B$30-I1000)+Settings!$B$31),H1000+(Settings!$B$33-I1000))</x:f>
        <x:v>2208.04</x:v>
      </x:c>
      <x:c r="K1000" s="14">
        <x:f t="shared" si="231"/>
        <x:v>2232.06</x:v>
      </x:c>
      <x:c r="L1000" s="14">
        <x:f t="shared" si="232"/>
        <x:v>2232.06</x:v>
      </x:c>
      <x:c r="M1000" s="14">
        <x:f t="shared" si="243"/>
        <x:v>2210.8088106468181</x:v>
      </x:c>
      <x:c r="N1000" s="14">
        <x:f t="shared" si="233"/>
        <x:v>2232.06</x:v>
      </x:c>
      <x:c r="O1000" s="13" t="n">
        <x:f>Arrivals!I1000</x:f>
        <x:v>3.2747161782639007</x:v>
      </x:c>
      <x:c r="P1000" s="14">
        <x:f t="shared" si="234"/>
        <x:v>2235.334716178264</x:v>
      </x:c>
      <x:c r="Q1000" s="14">
        <x:f t="shared" si="235"/>
        <x:v>28.120158302392156</x:v>
      </x:c>
      <x:c r="R1000" s="14">
        <x:f t="shared" si="236"/>
        <x:v>0.82544212412813067</x:v>
      </x:c>
      <x:c r="S1000" s="14">
        <x:f t="shared" si="237"/>
        <x:v>0</x:v>
      </x:c>
      <x:c r="T1000" s="14">
        <x:f t="shared" si="238"/>
        <x:v>0</x:v>
      </x:c>
      <x:c r="U1000" s="14">
        <x:f t="shared" si="239"/>
        <x:v>0.82544212412813067</x:v>
      </x:c>
      <x:c r="V1000" t="str">
        <x:f>IF(MOD(C1000-Settings!$B$32,Settings!$B$33)&lt;Settings!$B$30,"Up","Down")</x:f>
        <x:v>Up</x:v>
      </x:c>
      <x:c r="W1000" s="15" t="n">
        <x:f>IF(OR(E1000&gt;Settings!$B$30,Q1000&gt;Settings!$B$37),0,1)</x:f>
        <x:v>1</x:v>
      </x:c>
      <x:c r="X1000" s="15" t="n">
        <x:f>IF(AND(W1000=1,Q1000&lt;=Settings!$B$36),1,0)</x:f>
        <x:v>1</x:v>
      </x:c>
    </x:row>
    <x:row r="1001">
      <x:c r="A1001">
        <x:v>9</x:v>
      </x:c>
      <x:c r="B1001">
        <x:v>36</x:v>
      </x:c>
      <x:c r="C1001" s="13" t="n">
        <x:f>Arrivals!F1001</x:f>
        <x:v>2317.3358965855828</x:v>
      </x:c>
      <x:c r="D1001" s="13" t="n">
        <x:f>Arrivals!K1001</x:f>
        <x:v>300</x:v>
      </x:c>
      <x:c r="E1001" s="14" t="n">
        <x:f>D1001*8/Settings!$B$28+Settings!$B$29</x:f>
        <x:v>24.02</x:v>
      </x:c>
      <x:c r="F1001" s="14">
        <x:f t="shared" si="229"/>
        <x:v>2317.3358965855828</x:v>
      </x:c>
      <x:c r="G1001" s="14">
        <x:f t="shared" si="242"/>
        <x:v>2232.06</x:v>
      </x:c>
      <x:c r="H1001" s="14">
        <x:f t="shared" si="230"/>
        <x:v>2317.3358965855828</x:v>
      </x:c>
      <x:c r="I1001" s="14" t="n">
        <x:f>MOD(H1001-Settings!$B$32,Settings!$B$33)</x:f>
        <x:v>157.33589658558276</x:v>
      </x:c>
      <x:c r="J1001" s="14" t="n">
        <x:f>IF(I1001&lt;Settings!$B$30,IF(Settings!$B$30-I1001&gt;=E1001,H1001,H1001+(Settings!$B$30-I1001)+Settings!$B$31),H1001+(Settings!$B$33-I1001))</x:f>
        <x:v>2317.3358965855828</x:v>
      </x:c>
      <x:c r="K1001" s="14">
        <x:f t="shared" si="231"/>
        <x:v>2341.3558965855827</x:v>
      </x:c>
      <x:c r="L1001" s="14">
        <x:f t="shared" si="232"/>
        <x:v>2341.3558965855827</x:v>
      </x:c>
      <x:c r="M1001" s="14">
        <x:f t="shared" si="243"/>
        <x:v>2235.334716178264</x:v>
      </x:c>
      <x:c r="N1001" s="14">
        <x:f t="shared" si="233"/>
        <x:v>2341.3558965855827</x:v>
      </x:c>
      <x:c r="O1001" s="13" t="n">
        <x:f>Arrivals!I1001</x:f>
        <x:v>8.500006258035285</x:v>
      </x:c>
      <x:c r="P1001" s="14">
        <x:f t="shared" si="234"/>
        <x:v>2349.855902843618</x:v>
      </x:c>
      <x:c r="Q1001" s="14">
        <x:f t="shared" si="235"/>
        <x:v>32.52000625803521</x:v>
      </x:c>
      <x:c r="R1001" s="14">
        <x:f t="shared" si="236"/>
        <x:v>0</x:v>
      </x:c>
      <x:c r="S1001" s="14">
        <x:f t="shared" si="237"/>
        <x:v>0</x:v>
      </x:c>
      <x:c r="T1001" s="14">
        <x:f t="shared" si="238"/>
        <x:v>0</x:v>
      </x:c>
      <x:c r="U1001" s="14">
        <x:f t="shared" si="239"/>
        <x:v>0</x:v>
      </x:c>
      <x:c r="V1001" t="str">
        <x:f>IF(MOD(C1001-Settings!$B$32,Settings!$B$33)&lt;Settings!$B$30,"Up","Down")</x:f>
        <x:v>Up</x:v>
      </x:c>
      <x:c r="W1001" s="15" t="n">
        <x:f>IF(OR(E1001&gt;Settings!$B$30,Q1001&gt;Settings!$B$37),0,1)</x:f>
        <x:v>1</x:v>
      </x:c>
      <x:c r="X1001" s="15" t="n">
        <x:f>IF(AND(W1001=1,Q1001&lt;=Settings!$B$36),1,0)</x:f>
        <x:v>1</x:v>
      </x:c>
    </x:row>
    <x:row r="1002">
      <x:c r="A1002">
        <x:v>9</x:v>
      </x:c>
      <x:c r="B1002">
        <x:v>37</x:v>
      </x:c>
      <x:c r="C1002" s="13" t="n">
        <x:f>Arrivals!F1002</x:f>
        <x:v>2341.343817481082</x:v>
      </x:c>
      <x:c r="D1002" s="13" t="n">
        <x:f>Arrivals!K1002</x:f>
        <x:v>300</x:v>
      </x:c>
      <x:c r="E1002" s="14" t="n">
        <x:f>D1002*8/Settings!$B$28+Settings!$B$29</x:f>
        <x:v>24.02</x:v>
      </x:c>
      <x:c r="F1002" s="14">
        <x:f t="shared" si="229"/>
        <x:v>2341.3438174810822</x:v>
      </x:c>
      <x:c r="G1002" s="14">
        <x:f t="shared" si="242"/>
        <x:v>2341.3558965855827</x:v>
      </x:c>
      <x:c r="H1002" s="14">
        <x:f t="shared" si="230"/>
        <x:v>2341.3558965855827</x:v>
      </x:c>
      <x:c r="I1002" s="14" t="n">
        <x:f>MOD(H1002-Settings!$B$32,Settings!$B$33)</x:f>
        <x:v>181.35589658558274</x:v>
      </x:c>
      <x:c r="J1002" s="14" t="n">
        <x:f>IF(I1002&lt;Settings!$B$30,IF(Settings!$B$30-I1002&gt;=E1002,H1002,H1002+(Settings!$B$30-I1002)+Settings!$B$31),H1002+(Settings!$B$33-I1002))</x:f>
        <x:v>2341.3558965855827</x:v>
      </x:c>
      <x:c r="K1002" s="14">
        <x:f t="shared" si="231"/>
        <x:v>2365.3758965855827</x:v>
      </x:c>
      <x:c r="L1002" s="14">
        <x:f t="shared" si="232"/>
        <x:v>2365.3758965855827</x:v>
      </x:c>
      <x:c r="M1002" s="14">
        <x:f t="shared" si="243"/>
        <x:v>2349.855902843618</x:v>
      </x:c>
      <x:c r="N1002" s="14">
        <x:f t="shared" si="233"/>
        <x:v>2365.3758965855827</x:v>
      </x:c>
      <x:c r="O1002" s="13" t="n">
        <x:f>Arrivals!I1002</x:f>
        <x:v>4.7267948016231855</x:v>
      </x:c>
      <x:c r="P1002" s="14">
        <x:f t="shared" si="234"/>
        <x:v>2370.1026913872061</x:v>
      </x:c>
      <x:c r="Q1002" s="14">
        <x:f t="shared" si="235"/>
        <x:v>28.758873906123881</x:v>
      </x:c>
      <x:c r="R1002" s="14">
        <x:f t="shared" si="236"/>
        <x:v>1.2079104500571702E-2</x:v>
      </x:c>
      <x:c r="S1002" s="14">
        <x:f t="shared" si="237"/>
        <x:v>0</x:v>
      </x:c>
      <x:c r="T1002" s="14">
        <x:f t="shared" si="238"/>
        <x:v>0</x:v>
      </x:c>
      <x:c r="U1002" s="14">
        <x:f t="shared" si="239"/>
        <x:v>1.2079104500571702E-2</x:v>
      </x:c>
      <x:c r="V1002" t="str">
        <x:f>IF(MOD(C1002-Settings!$B$32,Settings!$B$33)&lt;Settings!$B$30,"Up","Down")</x:f>
        <x:v>Up</x:v>
      </x:c>
      <x:c r="W1002" s="15" t="n">
        <x:f>IF(OR(E1002&gt;Settings!$B$30,Q1002&gt;Settings!$B$37),0,1)</x:f>
        <x:v>1</x:v>
      </x:c>
      <x:c r="X1002" s="15" t="n">
        <x:f>IF(AND(W1002=1,Q1002&lt;=Settings!$B$36),1,0)</x:f>
        <x:v>1</x:v>
      </x:c>
    </x:row>
    <x:row r="1003">
      <x:c r="A1003">
        <x:v>9</x:v>
      </x:c>
      <x:c r="B1003">
        <x:v>38</x:v>
      </x:c>
      <x:c r="C1003" s="13" t="n">
        <x:f>Arrivals!F1003</x:f>
        <x:v>2373.839195392129</x:v>
      </x:c>
      <x:c r="D1003" s="13" t="n">
        <x:f>Arrivals!K1003</x:f>
        <x:v>300</x:v>
      </x:c>
      <x:c r="E1003" s="14" t="n">
        <x:f>D1003*8/Settings!$B$28+Settings!$B$29</x:f>
        <x:v>24.02</x:v>
      </x:c>
      <x:c r="F1003" s="14">
        <x:f t="shared" si="229"/>
        <x:v>2373.8391953921291</x:v>
      </x:c>
      <x:c r="G1003" s="14">
        <x:f t="shared" si="242"/>
        <x:v>2365.3758965855827</x:v>
      </x:c>
      <x:c r="H1003" s="14">
        <x:f t="shared" si="230"/>
        <x:v>2373.8391953921291</x:v>
      </x:c>
      <x:c r="I1003" s="14" t="n">
        <x:f>MOD(H1003-Settings!$B$32,Settings!$B$33)</x:f>
        <x:v>213.8391953921291</x:v>
      </x:c>
      <x:c r="J1003" s="14" t="n">
        <x:f>IF(I1003&lt;Settings!$B$30,IF(Settings!$B$30-I1003&gt;=E1003,H1003,H1003+(Settings!$B$30-I1003)+Settings!$B$31),H1003+(Settings!$B$33-I1003))</x:f>
        <x:v>2373.839195392129</x:v>
      </x:c>
      <x:c r="K1003" s="14">
        <x:f t="shared" si="231"/>
        <x:v>2397.8591953921291</x:v>
      </x:c>
      <x:c r="L1003" s="14">
        <x:f t="shared" si="232"/>
        <x:v>2397.8591953921291</x:v>
      </x:c>
      <x:c r="M1003" s="14">
        <x:f t="shared" si="243"/>
        <x:v>2370.1026913872061</x:v>
      </x:c>
      <x:c r="N1003" s="14">
        <x:f t="shared" si="233"/>
        <x:v>2397.8591953921291</x:v>
      </x:c>
      <x:c r="O1003" s="13" t="n">
        <x:f>Arrivals!I1003</x:f>
        <x:v>1.6115880543458685</x:v>
      </x:c>
      <x:c r="P1003" s="14">
        <x:f t="shared" si="234"/>
        <x:v>2399.4707834464748</x:v>
      </x:c>
      <x:c r="Q1003" s="14">
        <x:f t="shared" si="235"/>
        <x:v>25.631588054345684</x:v>
      </x:c>
      <x:c r="R1003" s="14">
        <x:f t="shared" si="236"/>
        <x:v>0</x:v>
      </x:c>
      <x:c r="S1003" s="14">
        <x:f t="shared" si="237"/>
        <x:v>0</x:v>
      </x:c>
      <x:c r="T1003" s="14">
        <x:f t="shared" si="238"/>
        <x:v>0</x:v>
      </x:c>
      <x:c r="U1003" s="14">
        <x:f t="shared" si="239"/>
        <x:v>0</x:v>
      </x:c>
      <x:c r="V1003" t="str">
        <x:f>IF(MOD(C1003-Settings!$B$32,Settings!$B$33)&lt;Settings!$B$30,"Up","Down")</x:f>
        <x:v>Up</x:v>
      </x:c>
      <x:c r="W1003" s="15" t="n">
        <x:f>IF(OR(E1003&gt;Settings!$B$30,Q1003&gt;Settings!$B$37),0,1)</x:f>
        <x:v>1</x:v>
      </x:c>
      <x:c r="X1003" s="15" t="n">
        <x:f>IF(AND(W1003=1,Q1003&lt;=Settings!$B$36),1,0)</x:f>
        <x:v>1</x:v>
      </x:c>
    </x:row>
    <x:row r="1004">
      <x:c r="A1004">
        <x:v>9</x:v>
      </x:c>
      <x:c r="B1004">
        <x:v>39</x:v>
      </x:c>
      <x:c r="C1004" s="13" t="n">
        <x:f>Arrivals!F1004</x:f>
        <x:v>2395.8432122483887</x:v>
      </x:c>
      <x:c r="D1004" s="13" t="n">
        <x:f>Arrivals!K1004</x:f>
        <x:v>300</x:v>
      </x:c>
      <x:c r="E1004" s="14" t="n">
        <x:f>D1004*8/Settings!$B$28+Settings!$B$29</x:f>
        <x:v>24.02</x:v>
      </x:c>
      <x:c r="F1004" s="14">
        <x:f t="shared" si="229"/>
        <x:v>2395.8432122483887</x:v>
      </x:c>
      <x:c r="G1004" s="14">
        <x:f t="shared" si="242"/>
        <x:v>2397.8591953921291</x:v>
      </x:c>
      <x:c r="H1004" s="14">
        <x:f t="shared" si="230"/>
        <x:v>2397.8591953921291</x:v>
      </x:c>
      <x:c r="I1004" s="14" t="n">
        <x:f>MOD(H1004-Settings!$B$32,Settings!$B$33)</x:f>
        <x:v>237.8591953921291</x:v>
      </x:c>
      <x:c r="J1004" s="14" t="n">
        <x:f>IF(I1004&lt;Settings!$B$30,IF(Settings!$B$30-I1004&gt;=E1004,H1004,H1004+(Settings!$B$30-I1004)+Settings!$B$31),H1004+(Settings!$B$33-I1004))</x:f>
        <x:v>2397.859195392129</x:v>
      </x:c>
      <x:c r="K1004" s="14">
        <x:f t="shared" si="231"/>
        <x:v>2421.8791953921291</x:v>
      </x:c>
      <x:c r="L1004" s="14">
        <x:f t="shared" si="232"/>
        <x:v>2421.8791953921291</x:v>
      </x:c>
      <x:c r="M1004" s="14">
        <x:f t="shared" si="243"/>
        <x:v>2399.4707834464748</x:v>
      </x:c>
      <x:c r="N1004" s="14">
        <x:f t="shared" si="233"/>
        <x:v>2421.8791953921291</x:v>
      </x:c>
      <x:c r="O1004" s="13" t="n">
        <x:f>Arrivals!I1004</x:f>
        <x:v>2.9501571499054124</x:v>
      </x:c>
      <x:c r="P1004" s="14">
        <x:f t="shared" si="234"/>
        <x:v>2424.8293525420345</x:v>
      </x:c>
      <x:c r="Q1004" s="14">
        <x:f t="shared" si="235"/>
        <x:v>28.986140293645803</x:v>
      </x:c>
      <x:c r="R1004" s="14">
        <x:f t="shared" si="236"/>
        <x:v>2.0159831437404137</x:v>
      </x:c>
      <x:c r="S1004" s="14">
        <x:f t="shared" si="237"/>
        <x:v>0</x:v>
      </x:c>
      <x:c r="T1004" s="14">
        <x:f t="shared" si="238"/>
        <x:v>0</x:v>
      </x:c>
      <x:c r="U1004" s="14">
        <x:f t="shared" si="239"/>
        <x:v>2.0159831437404137</x:v>
      </x:c>
      <x:c r="V1004" t="str">
        <x:f>IF(MOD(C1004-Settings!$B$32,Settings!$B$33)&lt;Settings!$B$30,"Up","Down")</x:f>
        <x:v>Up</x:v>
      </x:c>
      <x:c r="W1004" s="15" t="n">
        <x:f>IF(OR(E1004&gt;Settings!$B$30,Q1004&gt;Settings!$B$37),0,1)</x:f>
        <x:v>1</x:v>
      </x:c>
      <x:c r="X1004" s="15" t="n">
        <x:f>IF(AND(W1004=1,Q1004&lt;=Settings!$B$36),1,0)</x:f>
        <x:v>1</x:v>
      </x:c>
    </x:row>
    <x:row r="1005">
      <x:c r="A1005">
        <x:v>9</x:v>
      </x:c>
      <x:c r="B1005">
        <x:v>40</x:v>
      </x:c>
      <x:c r="C1005" s="13" t="n">
        <x:f>Arrivals!F1005</x:f>
        <x:v>2508.1199620581897</x:v>
      </x:c>
      <x:c r="D1005" s="13" t="n">
        <x:f>Arrivals!K1005</x:f>
        <x:v>300</x:v>
      </x:c>
      <x:c r="E1005" s="14" t="n">
        <x:f>D1005*8/Settings!$B$28+Settings!$B$29</x:f>
        <x:v>24.02</x:v>
      </x:c>
      <x:c r="F1005" s="14">
        <x:f t="shared" si="229"/>
        <x:v>2508.1199620581897</x:v>
      </x:c>
      <x:c r="G1005" s="14">
        <x:f t="shared" si="242"/>
        <x:v>2421.8791953921291</x:v>
      </x:c>
      <x:c r="H1005" s="14">
        <x:f t="shared" si="230"/>
        <x:v>2508.1199620581897</x:v>
      </x:c>
      <x:c r="I1005" s="14" t="n">
        <x:f>MOD(H1005-Settings!$B$32,Settings!$B$33)</x:f>
        <x:v>348.1199620581897</x:v>
      </x:c>
      <x:c r="J1005" s="14" t="n">
        <x:f>IF(I1005&lt;Settings!$B$30,IF(Settings!$B$30-I1005&gt;=E1005,H1005,H1005+(Settings!$B$30-I1005)+Settings!$B$31),H1005+(Settings!$B$33-I1005))</x:f>
        <x:v>2508.1199620581897</x:v>
      </x:c>
      <x:c r="K1005" s="14">
        <x:f t="shared" si="231"/>
        <x:v>2532.1399620581897</x:v>
      </x:c>
      <x:c r="L1005" s="14">
        <x:f t="shared" si="232"/>
        <x:v>2532.1399620581897</x:v>
      </x:c>
      <x:c r="M1005" s="14">
        <x:f t="shared" si="243"/>
        <x:v>2424.8293525420345</x:v>
      </x:c>
      <x:c r="N1005" s="14">
        <x:f t="shared" si="233"/>
        <x:v>2532.1399620581897</x:v>
      </x:c>
      <x:c r="O1005" s="13" t="n">
        <x:f>Arrivals!I1005</x:f>
        <x:v>1.9773884571407325</x:v>
      </x:c>
      <x:c r="P1005" s="14">
        <x:f t="shared" si="234"/>
        <x:v>2534.1173505153306</x:v>
      </x:c>
      <x:c r="Q1005" s="14">
        <x:f t="shared" si="235"/>
        <x:v>25.997388457140914</x:v>
      </x:c>
      <x:c r="R1005" s="14">
        <x:f t="shared" si="236"/>
        <x:v>0</x:v>
      </x:c>
      <x:c r="S1005" s="14">
        <x:f t="shared" si="237"/>
        <x:v>0</x:v>
      </x:c>
      <x:c r="T1005" s="14">
        <x:f t="shared" si="238"/>
        <x:v>0</x:v>
      </x:c>
      <x:c r="U1005" s="14">
        <x:f t="shared" si="239"/>
        <x:v>0</x:v>
      </x:c>
      <x:c r="V1005" t="str">
        <x:f>IF(MOD(C1005-Settings!$B$32,Settings!$B$33)&lt;Settings!$B$30,"Up","Down")</x:f>
        <x:v>Up</x:v>
      </x:c>
      <x:c r="W1005" s="15" t="n">
        <x:f>IF(OR(E1005&gt;Settings!$B$30,Q1005&gt;Settings!$B$37),0,1)</x:f>
        <x:v>1</x:v>
      </x:c>
      <x:c r="X1005" s="15" t="n">
        <x:f>IF(AND(W1005=1,Q1005&lt;=Settings!$B$36),1,0)</x:f>
        <x:v>1</x:v>
      </x:c>
    </x:row>
    <x:row r="1006">
      <x:c r="A1006">
        <x:v>9</x:v>
      </x:c>
      <x:c r="B1006">
        <x:v>41</x:v>
      </x:c>
      <x:c r="C1006" s="13" t="n">
        <x:f>Arrivals!F1006</x:f>
        <x:v>2694.1680107580305</x:v>
      </x:c>
      <x:c r="D1006" s="13" t="n">
        <x:f>Arrivals!K1006</x:f>
        <x:v>300</x:v>
      </x:c>
      <x:c r="E1006" s="14" t="n">
        <x:f>D1006*8/Settings!$B$28+Settings!$B$29</x:f>
        <x:v>24.02</x:v>
      </x:c>
      <x:c r="F1006" s="14">
        <x:f t="shared" si="229"/>
        <x:v>2694.1680107580305</x:v>
      </x:c>
      <x:c r="G1006" s="14">
        <x:f t="shared" si="242"/>
        <x:v>2532.1399620581897</x:v>
      </x:c>
      <x:c r="H1006" s="14">
        <x:f t="shared" si="230"/>
        <x:v>2694.1680107580305</x:v>
      </x:c>
      <x:c r="I1006" s="14" t="n">
        <x:f>MOD(H1006-Settings!$B$32,Settings!$B$33)</x:f>
        <x:v>534.1680107580305</x:v>
      </x:c>
      <x:c r="J1006" s="14" t="n">
        <x:f>IF(I1006&lt;Settings!$B$30,IF(Settings!$B$30-I1006&gt;=E1006,H1006,H1006+(Settings!$B$30-I1006)+Settings!$B$31),H1006+(Settings!$B$33-I1006))</x:f>
        <x:v>2694.1680107580305</x:v>
      </x:c>
      <x:c r="K1006" s="14">
        <x:f t="shared" si="231"/>
        <x:v>2718.1880107580305</x:v>
      </x:c>
      <x:c r="L1006" s="14">
        <x:f t="shared" si="232"/>
        <x:v>2718.1880107580305</x:v>
      </x:c>
      <x:c r="M1006" s="14">
        <x:f t="shared" si="243"/>
        <x:v>2534.1173505153306</x:v>
      </x:c>
      <x:c r="N1006" s="14">
        <x:f t="shared" si="233"/>
        <x:v>2718.1880107580305</x:v>
      </x:c>
      <x:c r="O1006" s="13" t="n">
        <x:f>Arrivals!I1006</x:f>
        <x:v>1.1545962712259688</x:v>
      </x:c>
      <x:c r="P1006" s="14">
        <x:f t="shared" si="234"/>
        <x:v>2719.3426070292567</x:v>
      </x:c>
      <x:c r="Q1006" s="14">
        <x:f t="shared" si="235"/>
        <x:v>25.174596271226164</x:v>
      </x:c>
      <x:c r="R1006" s="14">
        <x:f t="shared" si="236"/>
        <x:v>0</x:v>
      </x:c>
      <x:c r="S1006" s="14">
        <x:f t="shared" si="237"/>
        <x:v>0</x:v>
      </x:c>
      <x:c r="T1006" s="14">
        <x:f t="shared" si="238"/>
        <x:v>0</x:v>
      </x:c>
      <x:c r="U1006" s="14">
        <x:f t="shared" si="239"/>
        <x:v>0</x:v>
      </x:c>
      <x:c r="V1006" t="str">
        <x:f>IF(MOD(C1006-Settings!$B$32,Settings!$B$33)&lt;Settings!$B$30,"Up","Down")</x:f>
        <x:v>Up</x:v>
      </x:c>
      <x:c r="W1006" s="15" t="n">
        <x:f>IF(OR(E1006&gt;Settings!$B$30,Q1006&gt;Settings!$B$37),0,1)</x:f>
        <x:v>1</x:v>
      </x:c>
      <x:c r="X1006" s="15" t="n">
        <x:f>IF(AND(W1006=1,Q1006&lt;=Settings!$B$36),1,0)</x:f>
        <x:v>1</x:v>
      </x:c>
    </x:row>
    <x:row r="1007">
      <x:c r="A1007">
        <x:v>9</x:v>
      </x:c>
      <x:c r="B1007">
        <x:v>42</x:v>
      </x:c>
      <x:c r="C1007" s="13" t="n">
        <x:f>Arrivals!F1007</x:f>
        <x:v>2731.601036565981</x:v>
      </x:c>
      <x:c r="D1007" s="13" t="n">
        <x:f>Arrivals!K1007</x:f>
        <x:v>300</x:v>
      </x:c>
      <x:c r="E1007" s="14" t="n">
        <x:f>D1007*8/Settings!$B$28+Settings!$B$29</x:f>
        <x:v>24.02</x:v>
      </x:c>
      <x:c r="F1007" s="14">
        <x:f t="shared" si="229"/>
        <x:v>2731.6010365659808</x:v>
      </x:c>
      <x:c r="G1007" s="14">
        <x:f t="shared" si="242"/>
        <x:v>2718.1880107580305</x:v>
      </x:c>
      <x:c r="H1007" s="14">
        <x:f t="shared" si="230"/>
        <x:v>2731.6010365659808</x:v>
      </x:c>
      <x:c r="I1007" s="14" t="n">
        <x:f>MOD(H1007-Settings!$B$32,Settings!$B$33)</x:f>
        <x:v>571.6010365659808</x:v>
      </x:c>
      <x:c r="J1007" s="14" t="n">
        <x:f>IF(I1007&lt;Settings!$B$30,IF(Settings!$B$30-I1007&gt;=E1007,H1007,H1007+(Settings!$B$30-I1007)+Settings!$B$31),H1007+(Settings!$B$33-I1007))</x:f>
        <x:v>2731.601036565981</x:v>
      </x:c>
      <x:c r="K1007" s="14">
        <x:f t="shared" si="231"/>
        <x:v>2755.6210365659808</x:v>
      </x:c>
      <x:c r="L1007" s="14">
        <x:f t="shared" si="232"/>
        <x:v>2755.6210365659808</x:v>
      </x:c>
      <x:c r="M1007" s="14">
        <x:f t="shared" si="243"/>
        <x:v>2719.3426070292567</x:v>
      </x:c>
      <x:c r="N1007" s="14">
        <x:f t="shared" si="233"/>
        <x:v>2755.6210365659808</x:v>
      </x:c>
      <x:c r="O1007" s="13" t="n">
        <x:f>Arrivals!I1007</x:f>
        <x:v>10.831798953315985</x:v>
      </x:c>
      <x:c r="P1007" s="14">
        <x:f t="shared" si="234"/>
        <x:v>2766.452835519297</x:v>
      </x:c>
      <x:c r="Q1007" s="14">
        <x:f t="shared" si="235"/>
        <x:v>34.85179895331612</x:v>
      </x:c>
      <x:c r="R1007" s="14">
        <x:f t="shared" si="236"/>
        <x:v>0</x:v>
      </x:c>
      <x:c r="S1007" s="14">
        <x:f t="shared" si="237"/>
        <x:v>0</x:v>
      </x:c>
      <x:c r="T1007" s="14">
        <x:f t="shared" si="238"/>
        <x:v>0</x:v>
      </x:c>
      <x:c r="U1007" s="14">
        <x:f t="shared" si="239"/>
        <x:v>0</x:v>
      </x:c>
      <x:c r="V1007" t="str">
        <x:f>IF(MOD(C1007-Settings!$B$32,Settings!$B$33)&lt;Settings!$B$30,"Up","Down")</x:f>
        <x:v>Up</x:v>
      </x:c>
      <x:c r="W1007" s="15" t="n">
        <x:f>IF(OR(E1007&gt;Settings!$B$30,Q1007&gt;Settings!$B$37),0,1)</x:f>
        <x:v>1</x:v>
      </x:c>
      <x:c r="X1007" s="15" t="n">
        <x:f>IF(AND(W1007=1,Q1007&lt;=Settings!$B$36),1,0)</x:f>
        <x:v>1</x:v>
      </x:c>
    </x:row>
    <x:row r="1008">
      <x:c r="A1008">
        <x:v>9</x:v>
      </x:c>
      <x:c r="B1008">
        <x:v>43</x:v>
      </x:c>
      <x:c r="C1008" s="13" t="n">
        <x:f>Arrivals!F1008</x:f>
        <x:v>2832.4394946609946</x:v>
      </x:c>
      <x:c r="D1008" s="13" t="n">
        <x:f>Arrivals!K1008</x:f>
        <x:v>300</x:v>
      </x:c>
      <x:c r="E1008" s="14" t="n">
        <x:f>D1008*8/Settings!$B$28+Settings!$B$29</x:f>
        <x:v>24.02</x:v>
      </x:c>
      <x:c r="F1008" s="14">
        <x:f t="shared" si="229"/>
        <x:v>2832.4394946609946</x:v>
      </x:c>
      <x:c r="G1008" s="14">
        <x:f t="shared" si="242"/>
        <x:v>2755.6210365659808</x:v>
      </x:c>
      <x:c r="H1008" s="14">
        <x:f t="shared" si="230"/>
        <x:v>2832.4394946609946</x:v>
      </x:c>
      <x:c r="I1008" s="14" t="n">
        <x:f>MOD(H1008-Settings!$B$32,Settings!$B$33)</x:f>
        <x:v>672.4394946609946</x:v>
      </x:c>
      <x:c r="J1008" s="14" t="n">
        <x:f>IF(I1008&lt;Settings!$B$30,IF(Settings!$B$30-I1008&gt;=E1008,H1008,H1008+(Settings!$B$30-I1008)+Settings!$B$31),H1008+(Settings!$B$33-I1008))</x:f>
        <x:v>2880</x:v>
      </x:c>
      <x:c r="K1008" s="14">
        <x:f t="shared" si="231"/>
        <x:v>2904.02</x:v>
      </x:c>
      <x:c r="L1008" s="14">
        <x:f t="shared" si="232"/>
        <x:v>2904.02</x:v>
      </x:c>
      <x:c r="M1008" s="14">
        <x:f t="shared" si="243"/>
        <x:v>2766.452835519297</x:v>
      </x:c>
      <x:c r="N1008" s="14">
        <x:f t="shared" si="233"/>
        <x:v>2904.02</x:v>
      </x:c>
      <x:c r="O1008" s="13" t="n">
        <x:f>Arrivals!I1008</x:f>
        <x:v>2.1841707145289173</x:v>
      </x:c>
      <x:c r="P1008" s="14">
        <x:f t="shared" si="234"/>
        <x:v>2906.204170714529</x:v>
      </x:c>
      <x:c r="Q1008" s="14">
        <x:f t="shared" si="235"/>
        <x:v>73.764676053534458</x:v>
      </x:c>
      <x:c r="R1008" s="14">
        <x:f t="shared" si="236"/>
        <x:v>0</x:v>
      </x:c>
      <x:c r="S1008" s="14">
        <x:f t="shared" si="237"/>
        <x:v>47.560505339005431</x:v>
      </x:c>
      <x:c r="T1008" s="14">
        <x:f t="shared" si="238"/>
        <x:v>0</x:v>
      </x:c>
      <x:c r="U1008" s="14">
        <x:f t="shared" si="239"/>
        <x:v>47.560505339005431</x:v>
      </x:c>
      <x:c r="V1008" t="str">
        <x:f>IF(MOD(C1008-Settings!$B$32,Settings!$B$33)&lt;Settings!$B$30,"Up","Down")</x:f>
        <x:v>Down</x:v>
      </x:c>
      <x:c r="W1008" s="15" t="n">
        <x:f>IF(OR(E1008&gt;Settings!$B$30,Q1008&gt;Settings!$B$37),0,1)</x:f>
        <x:v>1</x:v>
      </x:c>
      <x:c r="X1008" s="15" t="n">
        <x:f>IF(AND(W1008=1,Q1008&lt;=Settings!$B$36),1,0)</x:f>
        <x:v>1</x:v>
      </x:c>
    </x:row>
    <x:row r="1009">
      <x:c r="A1009">
        <x:v>9</x:v>
      </x:c>
      <x:c r="B1009">
        <x:v>44</x:v>
      </x:c>
      <x:c r="C1009" s="13" t="n">
        <x:f>Arrivals!F1009</x:f>
        <x:v>2890.447544361591</x:v>
      </x:c>
      <x:c r="D1009" s="13" t="n">
        <x:f>Arrivals!K1009</x:f>
        <x:v>300</x:v>
      </x:c>
      <x:c r="E1009" s="14" t="n">
        <x:f>D1009*8/Settings!$B$28+Settings!$B$29</x:f>
        <x:v>24.02</x:v>
      </x:c>
      <x:c r="F1009" s="14">
        <x:f t="shared" si="229"/>
        <x:v>2890.4475443615911</x:v>
      </x:c>
      <x:c r="G1009" s="14">
        <x:f t="shared" si="242"/>
        <x:v>2904.02</x:v>
      </x:c>
      <x:c r="H1009" s="14">
        <x:f t="shared" si="230"/>
        <x:v>2904.02</x:v>
      </x:c>
      <x:c r="I1009" s="14" t="n">
        <x:f>MOD(H1009-Settings!$B$32,Settings!$B$33)</x:f>
        <x:v>24.019999999999982</x:v>
      </x:c>
      <x:c r="J1009" s="14" t="n">
        <x:f>IF(I1009&lt;Settings!$B$30,IF(Settings!$B$30-I1009&gt;=E1009,H1009,H1009+(Settings!$B$30-I1009)+Settings!$B$31),H1009+(Settings!$B$33-I1009))</x:f>
        <x:v>2904.02</x:v>
      </x:c>
      <x:c r="K1009" s="14">
        <x:f t="shared" si="231"/>
        <x:v>2928.04</x:v>
      </x:c>
      <x:c r="L1009" s="14">
        <x:f t="shared" si="232"/>
        <x:v>2928.04</x:v>
      </x:c>
      <x:c r="M1009" s="14">
        <x:f t="shared" si="243"/>
        <x:v>2906.204170714529</x:v>
      </x:c>
      <x:c r="N1009" s="14">
        <x:f t="shared" si="233"/>
        <x:v>2928.04</x:v>
      </x:c>
      <x:c r="O1009" s="13" t="n">
        <x:f>Arrivals!I1009</x:f>
        <x:v>5.6288134861585615</x:v>
      </x:c>
      <x:c r="P1009" s="14">
        <x:f t="shared" si="234"/>
        <x:v>2933.6688134861583</x:v>
      </x:c>
      <x:c r="Q1009" s="14">
        <x:f t="shared" si="235"/>
        <x:v>43.221269124567243</x:v>
      </x:c>
      <x:c r="R1009" s="14">
        <x:f t="shared" si="236"/>
        <x:v>13.572455638408883</x:v>
      </x:c>
      <x:c r="S1009" s="14">
        <x:f t="shared" si="237"/>
        <x:v>0</x:v>
      </x:c>
      <x:c r="T1009" s="14">
        <x:f t="shared" si="238"/>
        <x:v>0</x:v>
      </x:c>
      <x:c r="U1009" s="14">
        <x:f t="shared" si="239"/>
        <x:v>13.572455638408883</x:v>
      </x:c>
      <x:c r="V1009" t="str">
        <x:f>IF(MOD(C1009-Settings!$B$32,Settings!$B$33)&lt;Settings!$B$30,"Up","Down")</x:f>
        <x:v>Up</x:v>
      </x:c>
      <x:c r="W1009" s="15" t="n">
        <x:f>IF(OR(E1009&gt;Settings!$B$30,Q1009&gt;Settings!$B$37),0,1)</x:f>
        <x:v>1</x:v>
      </x:c>
      <x:c r="X1009" s="15" t="n">
        <x:f>IF(AND(W1009=1,Q1009&lt;=Settings!$B$36),1,0)</x:f>
        <x:v>1</x:v>
      </x:c>
    </x:row>
    <x:row r="1010">
      <x:c r="A1010">
        <x:v>9</x:v>
      </x:c>
      <x:c r="B1010">
        <x:v>45</x:v>
      </x:c>
      <x:c r="C1010" s="13" t="n">
        <x:f>Arrivals!F1010</x:f>
        <x:v>2915.01790976383</x:v>
      </x:c>
      <x:c r="D1010" s="13" t="n">
        <x:f>Arrivals!K1010</x:f>
        <x:v>300</x:v>
      </x:c>
      <x:c r="E1010" s="14" t="n">
        <x:f>D1010*8/Settings!$B$28+Settings!$B$29</x:f>
        <x:v>24.02</x:v>
      </x:c>
      <x:c r="F1010" s="14">
        <x:f t="shared" si="229"/>
        <x:v>2915.0179097638302</x:v>
      </x:c>
      <x:c r="G1010" s="14">
        <x:f t="shared" si="242"/>
        <x:v>2928.04</x:v>
      </x:c>
      <x:c r="H1010" s="14">
        <x:f t="shared" si="230"/>
        <x:v>2928.04</x:v>
      </x:c>
      <x:c r="I1010" s="14" t="n">
        <x:f>MOD(H1010-Settings!$B$32,Settings!$B$33)</x:f>
        <x:v>48.039999999999964</x:v>
      </x:c>
      <x:c r="J1010" s="14" t="n">
        <x:f>IF(I1010&lt;Settings!$B$30,IF(Settings!$B$30-I1010&gt;=E1010,H1010,H1010+(Settings!$B$30-I1010)+Settings!$B$31),H1010+(Settings!$B$33-I1010))</x:f>
        <x:v>2928.04</x:v>
      </x:c>
      <x:c r="K1010" s="14">
        <x:f t="shared" si="231"/>
        <x:v>2952.06</x:v>
      </x:c>
      <x:c r="L1010" s="14">
        <x:f t="shared" si="232"/>
        <x:v>2952.06</x:v>
      </x:c>
      <x:c r="M1010" s="14">
        <x:f t="shared" si="243"/>
        <x:v>2933.6688134861583</x:v>
      </x:c>
      <x:c r="N1010" s="14">
        <x:f t="shared" si="233"/>
        <x:v>2952.06</x:v>
      </x:c>
      <x:c r="O1010" s="13" t="n">
        <x:f>Arrivals!I1010</x:f>
        <x:v>0.8543971241098813</x:v>
      </x:c>
      <x:c r="P1010" s="14">
        <x:f t="shared" si="234"/>
        <x:v>2952.9143971241097</x:v>
      </x:c>
      <x:c r="Q1010" s="14">
        <x:f t="shared" si="235"/>
        <x:v>37.89648736027948</x:v>
      </x:c>
      <x:c r="R1010" s="14">
        <x:f t="shared" si="236"/>
        <x:v>13.022090236169788</x:v>
      </x:c>
      <x:c r="S1010" s="14">
        <x:f t="shared" si="237"/>
        <x:v>0</x:v>
      </x:c>
      <x:c r="T1010" s="14">
        <x:f t="shared" si="238"/>
        <x:v>0</x:v>
      </x:c>
      <x:c r="U1010" s="14">
        <x:f t="shared" si="239"/>
        <x:v>13.022090236169788</x:v>
      </x:c>
      <x:c r="V1010" t="str">
        <x:f>IF(MOD(C1010-Settings!$B$32,Settings!$B$33)&lt;Settings!$B$30,"Up","Down")</x:f>
        <x:v>Up</x:v>
      </x:c>
      <x:c r="W1010" s="15" t="n">
        <x:f>IF(OR(E1010&gt;Settings!$B$30,Q1010&gt;Settings!$B$37),0,1)</x:f>
        <x:v>1</x:v>
      </x:c>
      <x:c r="X1010" s="15" t="n">
        <x:f>IF(AND(W1010=1,Q1010&lt;=Settings!$B$36),1,0)</x:f>
        <x:v>1</x:v>
      </x:c>
    </x:row>
    <x:row r="1011">
      <x:c r="A1011">
        <x:v>9</x:v>
      </x:c>
      <x:c r="B1011">
        <x:v>46</x:v>
      </x:c>
      <x:c r="C1011" s="13" t="n">
        <x:f>Arrivals!F1011</x:f>
        <x:v>2959.034621710071</x:v>
      </x:c>
      <x:c r="D1011" s="13" t="n">
        <x:f>Arrivals!K1011</x:f>
        <x:v>300</x:v>
      </x:c>
      <x:c r="E1011" s="14" t="n">
        <x:f>D1011*8/Settings!$B$28+Settings!$B$29</x:f>
        <x:v>24.02</x:v>
      </x:c>
      <x:c r="F1011" s="14">
        <x:f t="shared" si="229"/>
        <x:v>2959.034621710071</x:v>
      </x:c>
      <x:c r="G1011" s="14">
        <x:f t="shared" si="242"/>
        <x:v>2952.06</x:v>
      </x:c>
      <x:c r="H1011" s="14">
        <x:f t="shared" si="230"/>
        <x:v>2959.034621710071</x:v>
      </x:c>
      <x:c r="I1011" s="14" t="n">
        <x:f>MOD(H1011-Settings!$B$32,Settings!$B$33)</x:f>
        <x:v>79.03462171007095</x:v>
      </x:c>
      <x:c r="J1011" s="14" t="n">
        <x:f>IF(I1011&lt;Settings!$B$30,IF(Settings!$B$30-I1011&gt;=E1011,H1011,H1011+(Settings!$B$30-I1011)+Settings!$B$31),H1011+(Settings!$B$33-I1011))</x:f>
        <x:v>2959.034621710071</x:v>
      </x:c>
      <x:c r="K1011" s="14">
        <x:f t="shared" si="231"/>
        <x:v>2983.0546217100709</x:v>
      </x:c>
      <x:c r="L1011" s="14">
        <x:f t="shared" si="232"/>
        <x:v>2983.0546217100709</x:v>
      </x:c>
      <x:c r="M1011" s="14">
        <x:f t="shared" si="243"/>
        <x:v>2952.9143971241097</x:v>
      </x:c>
      <x:c r="N1011" s="14">
        <x:f t="shared" si="233"/>
        <x:v>2983.0546217100709</x:v>
      </x:c>
      <x:c r="O1011" s="13" t="n">
        <x:f>Arrivals!I1011</x:f>
        <x:v>2.444100204632018</x:v>
      </x:c>
      <x:c r="P1011" s="14">
        <x:f t="shared" si="234"/>
        <x:v>2985.4987219147029</x:v>
      </x:c>
      <x:c r="Q1011" s="14">
        <x:f t="shared" si="235"/>
        <x:v>26.464100204631904</x:v>
      </x:c>
      <x:c r="R1011" s="14">
        <x:f t="shared" si="236"/>
        <x:v>0</x:v>
      </x:c>
      <x:c r="S1011" s="14">
        <x:f t="shared" si="237"/>
        <x:v>0</x:v>
      </x:c>
      <x:c r="T1011" s="14">
        <x:f t="shared" si="238"/>
        <x:v>0</x:v>
      </x:c>
      <x:c r="U1011" s="14">
        <x:f t="shared" si="239"/>
        <x:v>0</x:v>
      </x:c>
      <x:c r="V1011" t="str">
        <x:f>IF(MOD(C1011-Settings!$B$32,Settings!$B$33)&lt;Settings!$B$30,"Up","Down")</x:f>
        <x:v>Up</x:v>
      </x:c>
      <x:c r="W1011" s="15" t="n">
        <x:f>IF(OR(E1011&gt;Settings!$B$30,Q1011&gt;Settings!$B$37),0,1)</x:f>
        <x:v>1</x:v>
      </x:c>
      <x:c r="X1011" s="15" t="n">
        <x:f>IF(AND(W1011=1,Q1011&lt;=Settings!$B$36),1,0)</x:f>
        <x:v>1</x:v>
      </x:c>
    </x:row>
    <x:row r="1012">
      <x:c r="A1012">
        <x:v>9</x:v>
      </x:c>
      <x:c r="B1012">
        <x:v>47</x:v>
      </x:c>
      <x:c r="C1012" s="13" t="n">
        <x:f>Arrivals!F1012</x:f>
        <x:v>3043.901964097545</x:v>
      </x:c>
      <x:c r="D1012" s="13" t="n">
        <x:f>Arrivals!K1012</x:f>
        <x:v>300</x:v>
      </x:c>
      <x:c r="E1012" s="14" t="n">
        <x:f>D1012*8/Settings!$B$28+Settings!$B$29</x:f>
        <x:v>24.02</x:v>
      </x:c>
      <x:c r="F1012" s="14">
        <x:f t="shared" si="229"/>
        <x:v>3043.9019640975448</x:v>
      </x:c>
      <x:c r="G1012" s="14">
        <x:f t="shared" si="242"/>
        <x:v>2983.0546217100709</x:v>
      </x:c>
      <x:c r="H1012" s="14">
        <x:f t="shared" si="230"/>
        <x:v>3043.9019640975448</x:v>
      </x:c>
      <x:c r="I1012" s="14" t="n">
        <x:f>MOD(H1012-Settings!$B$32,Settings!$B$33)</x:f>
        <x:v>163.9019640975448</x:v>
      </x:c>
      <x:c r="J1012" s="14" t="n">
        <x:f>IF(I1012&lt;Settings!$B$30,IF(Settings!$B$30-I1012&gt;=E1012,H1012,H1012+(Settings!$B$30-I1012)+Settings!$B$31),H1012+(Settings!$B$33-I1012))</x:f>
        <x:v>3043.901964097545</x:v>
      </x:c>
      <x:c r="K1012" s="14">
        <x:f t="shared" si="231"/>
        <x:v>3067.9219640975448</x:v>
      </x:c>
      <x:c r="L1012" s="14">
        <x:f t="shared" si="232"/>
        <x:v>3067.9219640975448</x:v>
      </x:c>
      <x:c r="M1012" s="14">
        <x:f t="shared" si="243"/>
        <x:v>2985.4987219147029</x:v>
      </x:c>
      <x:c r="N1012" s="14">
        <x:f t="shared" si="233"/>
        <x:v>3067.9219640975448</x:v>
      </x:c>
      <x:c r="O1012" s="13" t="n">
        <x:f>Arrivals!I1012</x:f>
        <x:v>1.1937055860482992</x:v>
      </x:c>
      <x:c r="P1012" s="14">
        <x:f t="shared" si="234"/>
        <x:v>3069.1156696835933</x:v>
      </x:c>
      <x:c r="Q1012" s="14">
        <x:f t="shared" si="235"/>
        <x:v>25.213705586048491</x:v>
      </x:c>
      <x:c r="R1012" s="14">
        <x:f t="shared" si="236"/>
        <x:v>0</x:v>
      </x:c>
      <x:c r="S1012" s="14">
        <x:f t="shared" si="237"/>
        <x:v>0</x:v>
      </x:c>
      <x:c r="T1012" s="14">
        <x:f t="shared" si="238"/>
        <x:v>0</x:v>
      </x:c>
      <x:c r="U1012" s="14">
        <x:f t="shared" si="239"/>
        <x:v>0</x:v>
      </x:c>
      <x:c r="V1012" t="str">
        <x:f>IF(MOD(C1012-Settings!$B$32,Settings!$B$33)&lt;Settings!$B$30,"Up","Down")</x:f>
        <x:v>Up</x:v>
      </x:c>
      <x:c r="W1012" s="15" t="n">
        <x:f>IF(OR(E1012&gt;Settings!$B$30,Q1012&gt;Settings!$B$37),0,1)</x:f>
        <x:v>1</x:v>
      </x:c>
      <x:c r="X1012" s="15" t="n">
        <x:f>IF(AND(W1012=1,Q1012&lt;=Settings!$B$36),1,0)</x:f>
        <x:v>1</x:v>
      </x:c>
    </x:row>
    <x:row r="1013">
      <x:c r="A1013">
        <x:v>9</x:v>
      </x:c>
      <x:c r="B1013">
        <x:v>48</x:v>
      </x:c>
      <x:c r="C1013" s="13" t="n">
        <x:f>Arrivals!F1013</x:f>
        <x:v>3200.400140751867</x:v>
      </x:c>
      <x:c r="D1013" s="13" t="n">
        <x:f>Arrivals!K1013</x:f>
        <x:v>300</x:v>
      </x:c>
      <x:c r="E1013" s="14" t="n">
        <x:f>D1013*8/Settings!$B$28+Settings!$B$29</x:f>
        <x:v>24.02</x:v>
      </x:c>
      <x:c r="F1013" s="14">
        <x:f t="shared" si="229"/>
        <x:v>3200.4001407518672</x:v>
      </x:c>
      <x:c r="G1013" s="14">
        <x:f t="shared" si="242"/>
        <x:v>3067.9219640975448</x:v>
      </x:c>
      <x:c r="H1013" s="14">
        <x:f t="shared" si="230"/>
        <x:v>3200.4001407518672</x:v>
      </x:c>
      <x:c r="I1013" s="14" t="n">
        <x:f>MOD(H1013-Settings!$B$32,Settings!$B$33)</x:f>
        <x:v>320.4001407518672</x:v>
      </x:c>
      <x:c r="J1013" s="14" t="n">
        <x:f>IF(I1013&lt;Settings!$B$30,IF(Settings!$B$30-I1013&gt;=E1013,H1013,H1013+(Settings!$B$30-I1013)+Settings!$B$31),H1013+(Settings!$B$33-I1013))</x:f>
        <x:v>3200.400140751867</x:v>
      </x:c>
      <x:c r="K1013" s="14">
        <x:f t="shared" si="231"/>
        <x:v>3224.4201407518672</x:v>
      </x:c>
      <x:c r="L1013" s="14">
        <x:f t="shared" si="232"/>
        <x:v>3224.4201407518672</x:v>
      </x:c>
      <x:c r="M1013" s="14">
        <x:f t="shared" si="243"/>
        <x:v>3069.1156696835933</x:v>
      </x:c>
      <x:c r="N1013" s="14">
        <x:f t="shared" si="233"/>
        <x:v>3224.4201407518672</x:v>
      </x:c>
      <x:c r="O1013" s="13" t="n">
        <x:f>Arrivals!I1013</x:f>
        <x:v>2.4640888857687866</x:v>
      </x:c>
      <x:c r="P1013" s="14">
        <x:f t="shared" si="234"/>
        <x:v>3226.8842296376361</x:v>
      </x:c>
      <x:c r="Q1013" s="14">
        <x:f t="shared" si="235"/>
        <x:v>26.48408888576887</x:v>
      </x:c>
      <x:c r="R1013" s="14">
        <x:f t="shared" si="236"/>
        <x:v>0</x:v>
      </x:c>
      <x:c r="S1013" s="14">
        <x:f t="shared" si="237"/>
        <x:v>0</x:v>
      </x:c>
      <x:c r="T1013" s="14">
        <x:f t="shared" si="238"/>
        <x:v>0</x:v>
      </x:c>
      <x:c r="U1013" s="14">
        <x:f t="shared" si="239"/>
        <x:v>0</x:v>
      </x:c>
      <x:c r="V1013" t="str">
        <x:f>IF(MOD(C1013-Settings!$B$32,Settings!$B$33)&lt;Settings!$B$30,"Up","Down")</x:f>
        <x:v>Up</x:v>
      </x:c>
      <x:c r="W1013" s="15" t="n">
        <x:f>IF(OR(E1013&gt;Settings!$B$30,Q1013&gt;Settings!$B$37),0,1)</x:f>
        <x:v>1</x:v>
      </x:c>
      <x:c r="X1013" s="15" t="n">
        <x:f>IF(AND(W1013=1,Q1013&lt;=Settings!$B$36),1,0)</x:f>
        <x:v>1</x:v>
      </x:c>
    </x:row>
    <x:row r="1014">
      <x:c r="A1014">
        <x:v>9</x:v>
      </x:c>
      <x:c r="B1014">
        <x:v>49</x:v>
      </x:c>
      <x:c r="C1014" s="13" t="n">
        <x:f>Arrivals!F1014</x:f>
        <x:v>3200.74670482513</x:v>
      </x:c>
      <x:c r="D1014" s="13" t="n">
        <x:f>Arrivals!K1014</x:f>
        <x:v>300</x:v>
      </x:c>
      <x:c r="E1014" s="14" t="n">
        <x:f>D1014*8/Settings!$B$28+Settings!$B$29</x:f>
        <x:v>24.02</x:v>
      </x:c>
      <x:c r="F1014" s="14">
        <x:f t="shared" si="229"/>
        <x:v>3200.7467048251301</x:v>
      </x:c>
      <x:c r="G1014" s="14">
        <x:f t="shared" si="242"/>
        <x:v>3224.4201407518672</x:v>
      </x:c>
      <x:c r="H1014" s="14">
        <x:f t="shared" si="230"/>
        <x:v>3224.4201407518672</x:v>
      </x:c>
      <x:c r="I1014" s="14" t="n">
        <x:f>MOD(H1014-Settings!$B$32,Settings!$B$33)</x:f>
        <x:v>344.42014075186717</x:v>
      </x:c>
      <x:c r="J1014" s="14" t="n">
        <x:f>IF(I1014&lt;Settings!$B$30,IF(Settings!$B$30-I1014&gt;=E1014,H1014,H1014+(Settings!$B$30-I1014)+Settings!$B$31),H1014+(Settings!$B$33-I1014))</x:f>
        <x:v>3224.420140751867</x:v>
      </x:c>
      <x:c r="K1014" s="14">
        <x:f t="shared" si="231"/>
        <x:v>3248.4401407518671</x:v>
      </x:c>
      <x:c r="L1014" s="14">
        <x:f t="shared" si="232"/>
        <x:v>3248.4401407518671</x:v>
      </x:c>
      <x:c r="M1014" s="14">
        <x:f t="shared" si="243"/>
        <x:v>3226.8842296376361</x:v>
      </x:c>
      <x:c r="N1014" s="14">
        <x:f t="shared" si="233"/>
        <x:v>3248.4401407518671</x:v>
      </x:c>
      <x:c r="O1014" s="13" t="n">
        <x:f>Arrivals!I1014</x:f>
        <x:v>5.269977607261058</x:v>
      </x:c>
      <x:c r="P1014" s="14">
        <x:f t="shared" si="234"/>
        <x:v>3253.710118359128</x:v>
      </x:c>
      <x:c r="Q1014" s="14">
        <x:f t="shared" si="235"/>
        <x:v>52.963413533997937</x:v>
      </x:c>
      <x:c r="R1014" s="14">
        <x:f t="shared" si="236"/>
        <x:v>23.673435926737056</x:v>
      </x:c>
      <x:c r="S1014" s="14">
        <x:f t="shared" si="237"/>
        <x:v>0</x:v>
      </x:c>
      <x:c r="T1014" s="14">
        <x:f t="shared" si="238"/>
        <x:v>0</x:v>
      </x:c>
      <x:c r="U1014" s="14">
        <x:f t="shared" si="239"/>
        <x:v>23.673435926737056</x:v>
      </x:c>
      <x:c r="V1014" t="str">
        <x:f>IF(MOD(C1014-Settings!$B$32,Settings!$B$33)&lt;Settings!$B$30,"Up","Down")</x:f>
        <x:v>Up</x:v>
      </x:c>
      <x:c r="W1014" s="15" t="n">
        <x:f>IF(OR(E1014&gt;Settings!$B$30,Q1014&gt;Settings!$B$37),0,1)</x:f>
        <x:v>1</x:v>
      </x:c>
      <x:c r="X1014" s="15" t="n">
        <x:f>IF(AND(W1014=1,Q1014&lt;=Settings!$B$36),1,0)</x:f>
        <x:v>1</x:v>
      </x:c>
    </x:row>
    <x:row r="1015">
      <x:c r="A1015">
        <x:v>9</x:v>
      </x:c>
      <x:c r="B1015">
        <x:v>50</x:v>
      </x:c>
      <x:c r="C1015" s="13" t="n">
        <x:f>Arrivals!F1015</x:f>
        <x:v>3296.878469940485</x:v>
      </x:c>
      <x:c r="D1015" s="13" t="n">
        <x:f>Arrivals!K1015</x:f>
        <x:v>300</x:v>
      </x:c>
      <x:c r="E1015" s="14" t="n">
        <x:f>D1015*8/Settings!$B$28+Settings!$B$29</x:f>
        <x:v>24.02</x:v>
      </x:c>
      <x:c r="F1015" s="14">
        <x:f t="shared" si="229"/>
        <x:v>3296.878469940485</x:v>
      </x:c>
      <x:c r="G1015" s="14">
        <x:f t="shared" si="242"/>
        <x:v>3248.4401407518671</x:v>
      </x:c>
      <x:c r="H1015" s="14">
        <x:f t="shared" si="230"/>
        <x:v>3296.878469940485</x:v>
      </x:c>
      <x:c r="I1015" s="14" t="n">
        <x:f>MOD(H1015-Settings!$B$32,Settings!$B$33)</x:f>
        <x:v>416.87846994048505</x:v>
      </x:c>
      <x:c r="J1015" s="14" t="n">
        <x:f>IF(I1015&lt;Settings!$B$30,IF(Settings!$B$30-I1015&gt;=E1015,H1015,H1015+(Settings!$B$30-I1015)+Settings!$B$31),H1015+(Settings!$B$33-I1015))</x:f>
        <x:v>3296.878469940485</x:v>
      </x:c>
      <x:c r="K1015" s="14">
        <x:f t="shared" si="231"/>
        <x:v>3320.898469940485</x:v>
      </x:c>
      <x:c r="L1015" s="14">
        <x:f t="shared" si="232"/>
        <x:v>3320.898469940485</x:v>
      </x:c>
      <x:c r="M1015" s="14">
        <x:f t="shared" si="243"/>
        <x:v>3253.710118359128</x:v>
      </x:c>
      <x:c r="N1015" s="14">
        <x:f t="shared" si="233"/>
        <x:v>3320.898469940485</x:v>
      </x:c>
      <x:c r="O1015" s="13" t="n">
        <x:f>Arrivals!I1015</x:f>
        <x:v>20.072312073583316</x:v>
      </x:c>
      <x:c r="P1015" s="14">
        <x:f t="shared" si="234"/>
        <x:v>3340.9707820140684</x:v>
      </x:c>
      <x:c r="Q1015" s="14">
        <x:f t="shared" si="235"/>
        <x:v>44.092312073583344</x:v>
      </x:c>
      <x:c r="R1015" s="14">
        <x:f t="shared" si="236"/>
        <x:v>0</x:v>
      </x:c>
      <x:c r="S1015" s="14">
        <x:f t="shared" si="237"/>
        <x:v>0</x:v>
      </x:c>
      <x:c r="T1015" s="14">
        <x:f t="shared" si="238"/>
        <x:v>0</x:v>
      </x:c>
      <x:c r="U1015" s="14">
        <x:f t="shared" si="239"/>
        <x:v>0</x:v>
      </x:c>
      <x:c r="V1015" t="str">
        <x:f>IF(MOD(C1015-Settings!$B$32,Settings!$B$33)&lt;Settings!$B$30,"Up","Down")</x:f>
        <x:v>Up</x:v>
      </x:c>
      <x:c r="W1015" s="15" t="n">
        <x:f>IF(OR(E1015&gt;Settings!$B$30,Q1015&gt;Settings!$B$37),0,1)</x:f>
        <x:v>1</x:v>
      </x:c>
      <x:c r="X1015" s="15" t="n">
        <x:f>IF(AND(W1015=1,Q1015&lt;=Settings!$B$36),1,0)</x:f>
        <x:v>1</x:v>
      </x:c>
    </x:row>
    <x:row r="1016">
      <x:c r="A1016">
        <x:v>9</x:v>
      </x:c>
      <x:c r="B1016">
        <x:v>51</x:v>
      </x:c>
      <x:c r="C1016" s="13" t="n">
        <x:f>Arrivals!F1016</x:f>
        <x:v>3307.983560978246</x:v>
      </x:c>
      <x:c r="D1016" s="13" t="n">
        <x:f>Arrivals!K1016</x:f>
        <x:v>300</x:v>
      </x:c>
      <x:c r="E1016" s="14" t="n">
        <x:f>D1016*8/Settings!$B$28+Settings!$B$29</x:f>
        <x:v>24.02</x:v>
      </x:c>
      <x:c r="F1016" s="14">
        <x:f t="shared" si="229"/>
        <x:v>3307.9835609782458</x:v>
      </x:c>
      <x:c r="G1016" s="14">
        <x:f t="shared" si="242"/>
        <x:v>3320.898469940485</x:v>
      </x:c>
      <x:c r="H1016" s="14">
        <x:f t="shared" si="230"/>
        <x:v>3320.898469940485</x:v>
      </x:c>
      <x:c r="I1016" s="14" t="n">
        <x:f>MOD(H1016-Settings!$B$32,Settings!$B$33)</x:f>
        <x:v>440.89846994048503</x:v>
      </x:c>
      <x:c r="J1016" s="14" t="n">
        <x:f>IF(I1016&lt;Settings!$B$30,IF(Settings!$B$30-I1016&gt;=E1016,H1016,H1016+(Settings!$B$30-I1016)+Settings!$B$31),H1016+(Settings!$B$33-I1016))</x:f>
        <x:v>3320.898469940485</x:v>
      </x:c>
      <x:c r="K1016" s="14">
        <x:f t="shared" si="231"/>
        <x:v>3344.918469940485</x:v>
      </x:c>
      <x:c r="L1016" s="14">
        <x:f t="shared" si="232"/>
        <x:v>3344.918469940485</x:v>
      </x:c>
      <x:c r="M1016" s="14">
        <x:f t="shared" si="243"/>
        <x:v>3340.9707820140684</x:v>
      </x:c>
      <x:c r="N1016" s="14">
        <x:f t="shared" si="233"/>
        <x:v>3344.918469940485</x:v>
      </x:c>
      <x:c r="O1016" s="13" t="n">
        <x:f>Arrivals!I1016</x:f>
        <x:v>6.13305876743953</x:v>
      </x:c>
      <x:c r="P1016" s="14">
        <x:f t="shared" si="234"/>
        <x:v>3351.0515287079247</x:v>
      </x:c>
      <x:c r="Q1016" s="14">
        <x:f t="shared" si="235"/>
        <x:v>43.067967729678912</x:v>
      </x:c>
      <x:c r="R1016" s="14">
        <x:f t="shared" si="236"/>
        <x:v>12.914908962239224</x:v>
      </x:c>
      <x:c r="S1016" s="14">
        <x:f t="shared" si="237"/>
        <x:v>0</x:v>
      </x:c>
      <x:c r="T1016" s="14">
        <x:f t="shared" si="238"/>
        <x:v>0</x:v>
      </x:c>
      <x:c r="U1016" s="14">
        <x:f t="shared" si="239"/>
        <x:v>12.914908962239224</x:v>
      </x:c>
      <x:c r="V1016" t="str">
        <x:f>IF(MOD(C1016-Settings!$B$32,Settings!$B$33)&lt;Settings!$B$30,"Up","Down")</x:f>
        <x:v>Up</x:v>
      </x:c>
      <x:c r="W1016" s="15" t="n">
        <x:f>IF(OR(E1016&gt;Settings!$B$30,Q1016&gt;Settings!$B$37),0,1)</x:f>
        <x:v>1</x:v>
      </x:c>
      <x:c r="X1016" s="15" t="n">
        <x:f>IF(AND(W1016=1,Q1016&lt;=Settings!$B$36),1,0)</x:f>
        <x:v>1</x:v>
      </x:c>
    </x:row>
    <x:row r="1017">
      <x:c r="A1017">
        <x:v>9</x:v>
      </x:c>
      <x:c r="B1017">
        <x:v>52</x:v>
      </x:c>
      <x:c r="C1017" s="13" t="n">
        <x:f>Arrivals!F1017</x:f>
        <x:v>3409.38209743401</x:v>
      </x:c>
      <x:c r="D1017" s="13" t="n">
        <x:f>Arrivals!K1017</x:f>
        <x:v>300</x:v>
      </x:c>
      <x:c r="E1017" s="14" t="n">
        <x:f>D1017*8/Settings!$B$28+Settings!$B$29</x:f>
        <x:v>24.02</x:v>
      </x:c>
      <x:c r="F1017" s="14">
        <x:f t="shared" si="229"/>
        <x:v>3409.3820974340101</x:v>
      </x:c>
      <x:c r="G1017" s="14">
        <x:f t="shared" si="242"/>
        <x:v>3344.918469940485</x:v>
      </x:c>
      <x:c r="H1017" s="14">
        <x:f t="shared" si="230"/>
        <x:v>3409.3820974340101</x:v>
      </x:c>
      <x:c r="I1017" s="14" t="n">
        <x:f>MOD(H1017-Settings!$B$32,Settings!$B$33)</x:f>
        <x:v>529.3820974340101</x:v>
      </x:c>
      <x:c r="J1017" s="14" t="n">
        <x:f>IF(I1017&lt;Settings!$B$30,IF(Settings!$B$30-I1017&gt;=E1017,H1017,H1017+(Settings!$B$30-I1017)+Settings!$B$31),H1017+(Settings!$B$33-I1017))</x:f>
        <x:v>3409.38209743401</x:v>
      </x:c>
      <x:c r="K1017" s="14">
        <x:f t="shared" si="231"/>
        <x:v>3433.4020974340101</x:v>
      </x:c>
      <x:c r="L1017" s="14">
        <x:f t="shared" si="232"/>
        <x:v>3433.4020974340101</x:v>
      </x:c>
      <x:c r="M1017" s="14">
        <x:f t="shared" si="243"/>
        <x:v>3351.0515287079247</x:v>
      </x:c>
      <x:c r="N1017" s="14">
        <x:f t="shared" si="233"/>
        <x:v>3433.4020974340101</x:v>
      </x:c>
      <x:c r="O1017" s="13" t="n">
        <x:f>Arrivals!I1017</x:f>
        <x:v>3.1666415578136866</x:v>
      </x:c>
      <x:c r="P1017" s="14">
        <x:f t="shared" si="234"/>
        <x:v>3436.5687389918239</x:v>
      </x:c>
      <x:c r="Q1017" s="14">
        <x:f t="shared" si="235"/>
        <x:v>27.1866415578138</x:v>
      </x:c>
      <x:c r="R1017" s="14">
        <x:f t="shared" si="236"/>
        <x:v>0</x:v>
      </x:c>
      <x:c r="S1017" s="14">
        <x:f t="shared" si="237"/>
        <x:v>0</x:v>
      </x:c>
      <x:c r="T1017" s="14">
        <x:f t="shared" si="238"/>
        <x:v>0</x:v>
      </x:c>
      <x:c r="U1017" s="14">
        <x:f t="shared" si="239"/>
        <x:v>0</x:v>
      </x:c>
      <x:c r="V1017" t="str">
        <x:f>IF(MOD(C1017-Settings!$B$32,Settings!$B$33)&lt;Settings!$B$30,"Up","Down")</x:f>
        <x:v>Up</x:v>
      </x:c>
      <x:c r="W1017" s="15" t="n">
        <x:f>IF(OR(E1017&gt;Settings!$B$30,Q1017&gt;Settings!$B$37),0,1)</x:f>
        <x:v>1</x:v>
      </x:c>
      <x:c r="X1017" s="15" t="n">
        <x:f>IF(AND(W1017=1,Q1017&lt;=Settings!$B$36),1,0)</x:f>
        <x:v>1</x:v>
      </x:c>
    </x:row>
    <x:row r="1018">
      <x:c r="A1018">
        <x:v>9</x:v>
      </x:c>
      <x:c r="B1018">
        <x:v>53</x:v>
      </x:c>
      <x:c r="C1018" s="13" t="n">
        <x:f>Arrivals!F1018</x:f>
        <x:v>3482.5705737091102</x:v>
      </x:c>
      <x:c r="D1018" s="13" t="n">
        <x:f>Arrivals!K1018</x:f>
        <x:v>300</x:v>
      </x:c>
      <x:c r="E1018" s="14" t="n">
        <x:f>D1018*8/Settings!$B$28+Settings!$B$29</x:f>
        <x:v>24.02</x:v>
      </x:c>
      <x:c r="F1018" s="14">
        <x:f t="shared" si="229"/>
        <x:v>3482.5705737091102</x:v>
      </x:c>
      <x:c r="G1018" s="14">
        <x:f t="shared" si="242"/>
        <x:v>3433.4020974340101</x:v>
      </x:c>
      <x:c r="H1018" s="14">
        <x:f t="shared" si="230"/>
        <x:v>3482.5705737091102</x:v>
      </x:c>
      <x:c r="I1018" s="14" t="n">
        <x:f>MOD(H1018-Settings!$B$32,Settings!$B$33)</x:f>
        <x:v>602.5705737091102</x:v>
      </x:c>
      <x:c r="J1018" s="14" t="n">
        <x:f>IF(I1018&lt;Settings!$B$30,IF(Settings!$B$30-I1018&gt;=E1018,H1018,H1018+(Settings!$B$30-I1018)+Settings!$B$31),H1018+(Settings!$B$33-I1018))</x:f>
        <x:v>3600</x:v>
      </x:c>
      <x:c r="K1018" s="14">
        <x:f t="shared" si="231"/>
        <x:v>3624.02</x:v>
      </x:c>
      <x:c r="L1018" s="14">
        <x:f t="shared" si="232"/>
        <x:v>3624.02</x:v>
      </x:c>
      <x:c r="M1018" s="14">
        <x:f t="shared" si="243"/>
        <x:v>3436.5687389918239</x:v>
      </x:c>
      <x:c r="N1018" s="14">
        <x:f t="shared" si="233"/>
        <x:v>3624.02</x:v>
      </x:c>
      <x:c r="O1018" s="13" t="n">
        <x:f>Arrivals!I1018</x:f>
        <x:v>8.654250983980807</x:v>
      </x:c>
      <x:c r="P1018" s="14">
        <x:f t="shared" si="234"/>
        <x:v>3632.674250983981</x:v>
      </x:c>
      <x:c r="Q1018" s="14">
        <x:f t="shared" si="235"/>
        <x:v>150.10367727487073</x:v>
      </x:c>
      <x:c r="R1018" s="14">
        <x:f t="shared" si="236"/>
        <x:v>0</x:v>
      </x:c>
      <x:c r="S1018" s="14">
        <x:f t="shared" si="237"/>
        <x:v>117.42942629088975</x:v>
      </x:c>
      <x:c r="T1018" s="14">
        <x:f t="shared" si="238"/>
        <x:v>0</x:v>
      </x:c>
      <x:c r="U1018" s="14">
        <x:f t="shared" si="239"/>
        <x:v>117.42942629088975</x:v>
      </x:c>
      <x:c r="V1018" t="str">
        <x:f>IF(MOD(C1018-Settings!$B$32,Settings!$B$33)&lt;Settings!$B$30,"Up","Down")</x:f>
        <x:v>Down</x:v>
      </x:c>
      <x:c r="W1018" s="15" t="n">
        <x:f>IF(OR(E1018&gt;Settings!$B$30,Q1018&gt;Settings!$B$37),0,1)</x:f>
        <x:v>1</x:v>
      </x:c>
      <x:c r="X1018" s="15" t="n">
        <x:f>IF(AND(W1018=1,Q1018&lt;=Settings!$B$36),1,0)</x:f>
        <x:v>0</x:v>
      </x:c>
    </x:row>
    <x:row r="1019">
      <x:c r="A1019">
        <x:v>9</x:v>
      </x:c>
      <x:c r="B1019">
        <x:v>54</x:v>
      </x:c>
      <x:c r="C1019" s="13" t="n">
        <x:f>Arrivals!F1019</x:f>
        <x:v>3489.7985981368024</x:v>
      </x:c>
      <x:c r="D1019" s="13" t="n">
        <x:f>Arrivals!K1019</x:f>
        <x:v>300</x:v>
      </x:c>
      <x:c r="E1019" s="14" t="n">
        <x:f>D1019*8/Settings!$B$28+Settings!$B$29</x:f>
        <x:v>24.02</x:v>
      </x:c>
      <x:c r="F1019" s="14">
        <x:f t="shared" si="229"/>
        <x:v>3489.7985981368024</x:v>
      </x:c>
      <x:c r="G1019" s="14">
        <x:f t="shared" si="242"/>
        <x:v>3624.02</x:v>
      </x:c>
      <x:c r="H1019" s="14">
        <x:f t="shared" si="230"/>
        <x:v>3624.02</x:v>
      </x:c>
      <x:c r="I1019" s="14" t="n">
        <x:f>MOD(H1019-Settings!$B$32,Settings!$B$33)</x:f>
        <x:v>24.019999999999982</x:v>
      </x:c>
      <x:c r="J1019" s="14" t="n">
        <x:f>IF(I1019&lt;Settings!$B$30,IF(Settings!$B$30-I1019&gt;=E1019,H1019,H1019+(Settings!$B$30-I1019)+Settings!$B$31),H1019+(Settings!$B$33-I1019))</x:f>
        <x:v>3624.02</x:v>
      </x:c>
      <x:c r="K1019" s="14">
        <x:f t="shared" si="231"/>
        <x:v>3648.04</x:v>
      </x:c>
      <x:c r="L1019" s="14">
        <x:f t="shared" si="232"/>
        <x:v>3648.04</x:v>
      </x:c>
      <x:c r="M1019" s="14">
        <x:f t="shared" si="243"/>
        <x:v>3632.674250983981</x:v>
      </x:c>
      <x:c r="N1019" s="14">
        <x:f t="shared" si="233"/>
        <x:v>3648.04</x:v>
      </x:c>
      <x:c r="O1019" s="13" t="n">
        <x:f>Arrivals!I1019</x:f>
        <x:v>3.912293795436868</x:v>
      </x:c>
      <x:c r="P1019" s="14">
        <x:f t="shared" si="234"/>
        <x:v>3651.9522937954366</x:v>
      </x:c>
      <x:c r="Q1019" s="14">
        <x:f t="shared" si="235"/>
        <x:v>162.15369565863421</x:v>
      </x:c>
      <x:c r="R1019" s="14">
        <x:f t="shared" si="236"/>
        <x:v>134.22140186319757</x:v>
      </x:c>
      <x:c r="S1019" s="14">
        <x:f t="shared" si="237"/>
        <x:v>0</x:v>
      </x:c>
      <x:c r="T1019" s="14">
        <x:f t="shared" si="238"/>
        <x:v>0</x:v>
      </x:c>
      <x:c r="U1019" s="14">
        <x:f t="shared" si="239"/>
        <x:v>134.22140186319757</x:v>
      </x:c>
      <x:c r="V1019" t="str">
        <x:f>IF(MOD(C1019-Settings!$B$32,Settings!$B$33)&lt;Settings!$B$30,"Up","Down")</x:f>
        <x:v>Down</x:v>
      </x:c>
      <x:c r="W1019" s="15" t="n">
        <x:f>IF(OR(E1019&gt;Settings!$B$30,Q1019&gt;Settings!$B$37),0,1)</x:f>
        <x:v>1</x:v>
      </x:c>
      <x:c r="X1019" s="15" t="n">
        <x:f>IF(AND(W1019=1,Q1019&lt;=Settings!$B$36),1,0)</x:f>
        <x:v>0</x:v>
      </x:c>
    </x:row>
    <x:row r="1020">
      <x:c r="A1020">
        <x:v>9</x:v>
      </x:c>
      <x:c r="B1020">
        <x:v>55</x:v>
      </x:c>
      <x:c r="C1020" s="13" t="n">
        <x:f>Arrivals!F1020</x:f>
        <x:v>3530.083701266459</x:v>
      </x:c>
      <x:c r="D1020" s="13" t="n">
        <x:f>Arrivals!K1020</x:f>
        <x:v>300</x:v>
      </x:c>
      <x:c r="E1020" s="14" t="n">
        <x:f>D1020*8/Settings!$B$28+Settings!$B$29</x:f>
        <x:v>24.02</x:v>
      </x:c>
      <x:c r="F1020" s="14">
        <x:f t="shared" si="229"/>
        <x:v>3530.0837012664588</x:v>
      </x:c>
      <x:c r="G1020" s="14">
        <x:f t="shared" si="242"/>
        <x:v>3648.04</x:v>
      </x:c>
      <x:c r="H1020" s="14">
        <x:f t="shared" si="230"/>
        <x:v>3648.04</x:v>
      </x:c>
      <x:c r="I1020" s="14" t="n">
        <x:f>MOD(H1020-Settings!$B$32,Settings!$B$33)</x:f>
        <x:v>48.039999999999964</x:v>
      </x:c>
      <x:c r="J1020" s="14" t="n">
        <x:f>IF(I1020&lt;Settings!$B$30,IF(Settings!$B$30-I1020&gt;=E1020,H1020,H1020+(Settings!$B$30-I1020)+Settings!$B$31),H1020+(Settings!$B$33-I1020))</x:f>
        <x:v>3648.04</x:v>
      </x:c>
      <x:c r="K1020" s="14">
        <x:f t="shared" si="231"/>
        <x:v>3672.06</x:v>
      </x:c>
      <x:c r="L1020" s="14">
        <x:f t="shared" si="232"/>
        <x:v>3672.06</x:v>
      </x:c>
      <x:c r="M1020" s="14">
        <x:f t="shared" si="243"/>
        <x:v>3651.9522937954366</x:v>
      </x:c>
      <x:c r="N1020" s="14">
        <x:f t="shared" si="233"/>
        <x:v>3672.06</x:v>
      </x:c>
      <x:c r="O1020" s="13" t="n">
        <x:f>Arrivals!I1020</x:f>
        <x:v>16.124430833541144</x:v>
      </x:c>
      <x:c r="P1020" s="14">
        <x:f t="shared" si="234"/>
        <x:v>3688.1844308335412</x:v>
      </x:c>
      <x:c r="Q1020" s="14">
        <x:f t="shared" si="235"/>
        <x:v>158.10072956708245</x:v>
      </x:c>
      <x:c r="R1020" s="14">
        <x:f t="shared" si="236"/>
        <x:v>117.95629873354119</x:v>
      </x:c>
      <x:c r="S1020" s="14">
        <x:f t="shared" si="237"/>
        <x:v>0</x:v>
      </x:c>
      <x:c r="T1020" s="14">
        <x:f t="shared" si="238"/>
        <x:v>0</x:v>
      </x:c>
      <x:c r="U1020" s="14">
        <x:f t="shared" si="239"/>
        <x:v>117.95629873354119</x:v>
      </x:c>
      <x:c r="V1020" t="str">
        <x:f>IF(MOD(C1020-Settings!$B$32,Settings!$B$33)&lt;Settings!$B$30,"Up","Down")</x:f>
        <x:v>Down</x:v>
      </x:c>
      <x:c r="W1020" s="15" t="n">
        <x:f>IF(OR(E1020&gt;Settings!$B$30,Q1020&gt;Settings!$B$37),0,1)</x:f>
        <x:v>1</x:v>
      </x:c>
      <x:c r="X1020" s="15" t="n">
        <x:f>IF(AND(W1020=1,Q1020&lt;=Settings!$B$36),1,0)</x:f>
        <x:v>0</x:v>
      </x:c>
    </x:row>
    <x:row r="1021">
      <x:c r="A1021">
        <x:v>9</x:v>
      </x:c>
      <x:c r="B1021">
        <x:v>56</x:v>
      </x:c>
      <x:c r="C1021" s="13" t="n">
        <x:f>Arrivals!F1021</x:f>
        <x:v>3670.567704648902</x:v>
      </x:c>
      <x:c r="D1021" s="13" t="n">
        <x:f>Arrivals!K1021</x:f>
        <x:v>300</x:v>
      </x:c>
      <x:c r="E1021" s="14" t="n">
        <x:f>D1021*8/Settings!$B$28+Settings!$B$29</x:f>
        <x:v>24.02</x:v>
      </x:c>
      <x:c r="F1021" s="14">
        <x:f t="shared" si="229"/>
        <x:v>3670.5677046489018</x:v>
      </x:c>
      <x:c r="G1021" s="14">
        <x:f t="shared" si="242"/>
        <x:v>3672.06</x:v>
      </x:c>
      <x:c r="H1021" s="14">
        <x:f t="shared" si="230"/>
        <x:v>3672.06</x:v>
      </x:c>
      <x:c r="I1021" s="14" t="n">
        <x:f>MOD(H1021-Settings!$B$32,Settings!$B$33)</x:f>
        <x:v>72.05999999999995</x:v>
      </x:c>
      <x:c r="J1021" s="14" t="n">
        <x:f>IF(I1021&lt;Settings!$B$30,IF(Settings!$B$30-I1021&gt;=E1021,H1021,H1021+(Settings!$B$30-I1021)+Settings!$B$31),H1021+(Settings!$B$33-I1021))</x:f>
        <x:v>3672.06</x:v>
      </x:c>
      <x:c r="K1021" s="14">
        <x:f t="shared" si="231"/>
        <x:v>3696.08</x:v>
      </x:c>
      <x:c r="L1021" s="14">
        <x:f t="shared" si="232"/>
        <x:v>3696.08</x:v>
      </x:c>
      <x:c r="M1021" s="14">
        <x:f t="shared" si="243"/>
        <x:v>3688.1844308335412</x:v>
      </x:c>
      <x:c r="N1021" s="14">
        <x:f t="shared" si="233"/>
        <x:v>3696.08</x:v>
      </x:c>
      <x:c r="O1021" s="13" t="n">
        <x:f>Arrivals!I1021</x:f>
        <x:v>3.6408618076725507</x:v>
      </x:c>
      <x:c r="P1021" s="14">
        <x:f t="shared" si="234"/>
        <x:v>3699.7208618076725</x:v>
      </x:c>
      <x:c r="Q1021" s="14">
        <x:f t="shared" si="235"/>
        <x:v>29.153157158770682</x:v>
      </x:c>
      <x:c r="R1021" s="14">
        <x:f t="shared" si="236"/>
        <x:v>1.4922953510981642</x:v>
      </x:c>
      <x:c r="S1021" s="14">
        <x:f t="shared" si="237"/>
        <x:v>0</x:v>
      </x:c>
      <x:c r="T1021" s="14">
        <x:f t="shared" si="238"/>
        <x:v>0</x:v>
      </x:c>
      <x:c r="U1021" s="14">
        <x:f t="shared" si="239"/>
        <x:v>1.4922953510981642</x:v>
      </x:c>
      <x:c r="V1021" t="str">
        <x:f>IF(MOD(C1021-Settings!$B$32,Settings!$B$33)&lt;Settings!$B$30,"Up","Down")</x:f>
        <x:v>Up</x:v>
      </x:c>
      <x:c r="W1021" s="15" t="n">
        <x:f>IF(OR(E1021&gt;Settings!$B$30,Q1021&gt;Settings!$B$37),0,1)</x:f>
        <x:v>1</x:v>
      </x:c>
      <x:c r="X1021" s="15" t="n">
        <x:f>IF(AND(W1021=1,Q1021&lt;=Settings!$B$36),1,0)</x:f>
        <x:v>1</x:v>
      </x:c>
    </x:row>
    <x:row r="1022">
      <x:c r="A1022">
        <x:v>9</x:v>
      </x:c>
      <x:c r="B1022">
        <x:v>57</x:v>
      </x:c>
      <x:c r="C1022" s="13" t="n">
        <x:f>Arrivals!F1022</x:f>
        <x:v>3690.81867826373</x:v>
      </x:c>
      <x:c r="D1022" s="13" t="n">
        <x:f>Arrivals!K1022</x:f>
        <x:v>300</x:v>
      </x:c>
      <x:c r="E1022" s="14" t="n">
        <x:f>D1022*8/Settings!$B$28+Settings!$B$29</x:f>
        <x:v>24.02</x:v>
      </x:c>
      <x:c r="F1022" s="14">
        <x:f t="shared" si="229"/>
        <x:v>3690.8186782637299</x:v>
      </x:c>
      <x:c r="G1022" s="14">
        <x:f t="shared" si="242"/>
        <x:v>3696.08</x:v>
      </x:c>
      <x:c r="H1022" s="14">
        <x:f t="shared" si="230"/>
        <x:v>3696.08</x:v>
      </x:c>
      <x:c r="I1022" s="14" t="n">
        <x:f>MOD(H1022-Settings!$B$32,Settings!$B$33)</x:f>
        <x:v>96.07999999999993</x:v>
      </x:c>
      <x:c r="J1022" s="14" t="n">
        <x:f>IF(I1022&lt;Settings!$B$30,IF(Settings!$B$30-I1022&gt;=E1022,H1022,H1022+(Settings!$B$30-I1022)+Settings!$B$31),H1022+(Settings!$B$33-I1022))</x:f>
        <x:v>3696.08</x:v>
      </x:c>
      <x:c r="K1022" s="14">
        <x:f t="shared" si="231"/>
        <x:v>3720.1</x:v>
      </x:c>
      <x:c r="L1022" s="14">
        <x:f t="shared" si="232"/>
        <x:v>3720.1</x:v>
      </x:c>
      <x:c r="M1022" s="14">
        <x:f t="shared" si="243"/>
        <x:v>3699.7208618076725</x:v>
      </x:c>
      <x:c r="N1022" s="14">
        <x:f t="shared" si="233"/>
        <x:v>3720.1</x:v>
      </x:c>
      <x:c r="O1022" s="13" t="n">
        <x:f>Arrivals!I1022</x:f>
        <x:v>1.0599803575835116</x:v>
      </x:c>
      <x:c r="P1022" s="14">
        <x:f t="shared" si="234"/>
        <x:v>3721.1599803575832</x:v>
      </x:c>
      <x:c r="Q1022" s="14">
        <x:f t="shared" si="235"/>
        <x:v>30.341302093853301</x:v>
      </x:c>
      <x:c r="R1022" s="14">
        <x:f t="shared" si="236"/>
        <x:v>5.2613217362700198</x:v>
      </x:c>
      <x:c r="S1022" s="14">
        <x:f t="shared" si="237"/>
        <x:v>0</x:v>
      </x:c>
      <x:c r="T1022" s="14">
        <x:f t="shared" si="238"/>
        <x:v>0</x:v>
      </x:c>
      <x:c r="U1022" s="14">
        <x:f t="shared" si="239"/>
        <x:v>5.2613217362700198</x:v>
      </x:c>
      <x:c r="V1022" t="str">
        <x:f>IF(MOD(C1022-Settings!$B$32,Settings!$B$33)&lt;Settings!$B$30,"Up","Down")</x:f>
        <x:v>Up</x:v>
      </x:c>
      <x:c r="W1022" s="15" t="n">
        <x:f>IF(OR(E1022&gt;Settings!$B$30,Q1022&gt;Settings!$B$37),0,1)</x:f>
        <x:v>1</x:v>
      </x:c>
      <x:c r="X1022" s="15" t="n">
        <x:f>IF(AND(W1022=1,Q1022&lt;=Settings!$B$36),1,0)</x:f>
        <x:v>1</x:v>
      </x:c>
    </x:row>
    <x:row r="1023">
      <x:c r="A1023">
        <x:v>9</x:v>
      </x:c>
      <x:c r="B1023">
        <x:v>58</x:v>
      </x:c>
      <x:c r="C1023" s="13" t="n">
        <x:f>Arrivals!F1023</x:f>
        <x:v>3735.682929704739</x:v>
      </x:c>
      <x:c r="D1023" s="13" t="n">
        <x:f>Arrivals!K1023</x:f>
        <x:v>300</x:v>
      </x:c>
      <x:c r="E1023" s="14" t="n">
        <x:f>D1023*8/Settings!$B$28+Settings!$B$29</x:f>
        <x:v>24.02</x:v>
      </x:c>
      <x:c r="F1023" s="14">
        <x:f t="shared" si="229"/>
        <x:v>3735.6829297047389</x:v>
      </x:c>
      <x:c r="G1023" s="14">
        <x:f t="shared" si="242"/>
        <x:v>3720.1</x:v>
      </x:c>
      <x:c r="H1023" s="14">
        <x:f t="shared" si="230"/>
        <x:v>3735.6829297047389</x:v>
      </x:c>
      <x:c r="I1023" s="14" t="n">
        <x:f>MOD(H1023-Settings!$B$32,Settings!$B$33)</x:f>
        <x:v>135.68292970473885</x:v>
      </x:c>
      <x:c r="J1023" s="14" t="n">
        <x:f>IF(I1023&lt;Settings!$B$30,IF(Settings!$B$30-I1023&gt;=E1023,H1023,H1023+(Settings!$B$30-I1023)+Settings!$B$31),H1023+(Settings!$B$33-I1023))</x:f>
        <x:v>3735.682929704739</x:v>
      </x:c>
      <x:c r="K1023" s="14">
        <x:f t="shared" si="231"/>
        <x:v>3759.7029297047388</x:v>
      </x:c>
      <x:c r="L1023" s="14">
        <x:f t="shared" si="232"/>
        <x:v>3759.7029297047388</x:v>
      </x:c>
      <x:c r="M1023" s="14">
        <x:f t="shared" si="243"/>
        <x:v>3721.1599803575832</x:v>
      </x:c>
      <x:c r="N1023" s="14">
        <x:f t="shared" si="233"/>
        <x:v>3759.7029297047388</x:v>
      </x:c>
      <x:c r="O1023" s="13" t="n">
        <x:f>Arrivals!I1023</x:f>
        <x:v>2.823140068632147</x:v>
      </x:c>
      <x:c r="P1023" s="14">
        <x:f t="shared" si="234"/>
        <x:v>3762.5260697733711</x:v>
      </x:c>
      <x:c r="Q1023" s="14">
        <x:f t="shared" si="235"/>
        <x:v>26.843140068632238</x:v>
      </x:c>
      <x:c r="R1023" s="14">
        <x:f t="shared" si="236"/>
        <x:v>0</x:v>
      </x:c>
      <x:c r="S1023" s="14">
        <x:f t="shared" si="237"/>
        <x:v>0</x:v>
      </x:c>
      <x:c r="T1023" s="14">
        <x:f t="shared" si="238"/>
        <x:v>0</x:v>
      </x:c>
      <x:c r="U1023" s="14">
        <x:f t="shared" si="239"/>
        <x:v>0</x:v>
      </x:c>
      <x:c r="V1023" t="str">
        <x:f>IF(MOD(C1023-Settings!$B$32,Settings!$B$33)&lt;Settings!$B$30,"Up","Down")</x:f>
        <x:v>Up</x:v>
      </x:c>
      <x:c r="W1023" s="15" t="n">
        <x:f>IF(OR(E1023&gt;Settings!$B$30,Q1023&gt;Settings!$B$37),0,1)</x:f>
        <x:v>1</x:v>
      </x:c>
      <x:c r="X1023" s="15" t="n">
        <x:f>IF(AND(W1023=1,Q1023&lt;=Settings!$B$36),1,0)</x:f>
        <x:v>1</x:v>
      </x:c>
    </x:row>
    <x:row r="1024">
      <x:c r="A1024">
        <x:v>9</x:v>
      </x:c>
      <x:c r="B1024">
        <x:v>59</x:v>
      </x:c>
      <x:c r="C1024" s="13" t="n">
        <x:f>Arrivals!F1024</x:f>
        <x:v>3919.2293464655045</x:v>
      </x:c>
      <x:c r="D1024" s="13" t="n">
        <x:f>Arrivals!K1024</x:f>
        <x:v>300</x:v>
      </x:c>
      <x:c r="E1024" s="14" t="n">
        <x:f>D1024*8/Settings!$B$28+Settings!$B$29</x:f>
        <x:v>24.02</x:v>
      </x:c>
      <x:c r="F1024" s="14">
        <x:f t="shared" si="229"/>
        <x:v>3919.2293464655045</x:v>
      </x:c>
      <x:c r="G1024" s="14">
        <x:f t="shared" si="242"/>
        <x:v>3759.7029297047388</x:v>
      </x:c>
      <x:c r="H1024" s="14">
        <x:f t="shared" si="230"/>
        <x:v>3919.2293464655045</x:v>
      </x:c>
      <x:c r="I1024" s="14" t="n">
        <x:f>MOD(H1024-Settings!$B$32,Settings!$B$33)</x:f>
        <x:v>319.2293464655045</x:v>
      </x:c>
      <x:c r="J1024" s="14" t="n">
        <x:f>IF(I1024&lt;Settings!$B$30,IF(Settings!$B$30-I1024&gt;=E1024,H1024,H1024+(Settings!$B$30-I1024)+Settings!$B$31),H1024+(Settings!$B$33-I1024))</x:f>
        <x:v>3919.2293464655045</x:v>
      </x:c>
      <x:c r="K1024" s="14">
        <x:f t="shared" si="231"/>
        <x:v>3943.2493464655045</x:v>
      </x:c>
      <x:c r="L1024" s="14">
        <x:f t="shared" si="232"/>
        <x:v>3943.2493464655045</x:v>
      </x:c>
      <x:c r="M1024" s="14">
        <x:f t="shared" si="243"/>
        <x:v>3762.5260697733711</x:v>
      </x:c>
      <x:c r="N1024" s="14">
        <x:f t="shared" si="233"/>
        <x:v>3943.2493464655045</x:v>
      </x:c>
      <x:c r="O1024" s="13" t="n">
        <x:f>Arrivals!I1024</x:f>
        <x:v>0.13752037021710287</x:v>
      </x:c>
      <x:c r="P1024" s="14">
        <x:f t="shared" si="234"/>
        <x:v>3943.3868668357218</x:v>
      </x:c>
      <x:c r="Q1024" s="14">
        <x:f t="shared" si="235"/>
        <x:v>24.157520370217298</x:v>
      </x:c>
      <x:c r="R1024" s="14">
        <x:f t="shared" si="236"/>
        <x:v>0</x:v>
      </x:c>
      <x:c r="S1024" s="14">
        <x:f t="shared" si="237"/>
        <x:v>0</x:v>
      </x:c>
      <x:c r="T1024" s="14">
        <x:f t="shared" si="238"/>
        <x:v>0</x:v>
      </x:c>
      <x:c r="U1024" s="14">
        <x:f t="shared" si="239"/>
        <x:v>0</x:v>
      </x:c>
      <x:c r="V1024" t="str">
        <x:f>IF(MOD(C1024-Settings!$B$32,Settings!$B$33)&lt;Settings!$B$30,"Up","Down")</x:f>
        <x:v>Up</x:v>
      </x:c>
      <x:c r="W1024" s="15" t="n">
        <x:f>IF(OR(E1024&gt;Settings!$B$30,Q1024&gt;Settings!$B$37),0,1)</x:f>
        <x:v>1</x:v>
      </x:c>
      <x:c r="X1024" s="15" t="n">
        <x:f>IF(AND(W1024=1,Q1024&lt;=Settings!$B$36),1,0)</x:f>
        <x:v>1</x:v>
      </x:c>
    </x:row>
    <x:row r="1025">
      <x:c r="A1025">
        <x:v>9</x:v>
      </x:c>
      <x:c r="B1025">
        <x:v>60</x:v>
      </x:c>
      <x:c r="C1025" s="13" t="n">
        <x:f>Arrivals!F1025</x:f>
        <x:v>3936.8456006355746</x:v>
      </x:c>
      <x:c r="D1025" s="13" t="n">
        <x:f>Arrivals!K1025</x:f>
        <x:v>300</x:v>
      </x:c>
      <x:c r="E1025" s="14" t="n">
        <x:f>D1025*8/Settings!$B$28+Settings!$B$29</x:f>
        <x:v>24.02</x:v>
      </x:c>
      <x:c r="F1025" s="14">
        <x:f t="shared" si="229"/>
        <x:v>3936.8456006355746</x:v>
      </x:c>
      <x:c r="G1025" s="14">
        <x:f t="shared" si="242"/>
        <x:v>3943.2493464655045</x:v>
      </x:c>
      <x:c r="H1025" s="14">
        <x:f t="shared" si="230"/>
        <x:v>3943.2493464655045</x:v>
      </x:c>
      <x:c r="I1025" s="14" t="n">
        <x:f>MOD(H1025-Settings!$B$32,Settings!$B$33)</x:f>
        <x:v>343.24934646550446</x:v>
      </x:c>
      <x:c r="J1025" s="14" t="n">
        <x:f>IF(I1025&lt;Settings!$B$30,IF(Settings!$B$30-I1025&gt;=E1025,H1025,H1025+(Settings!$B$30-I1025)+Settings!$B$31),H1025+(Settings!$B$33-I1025))</x:f>
        <x:v>3943.2493464655045</x:v>
      </x:c>
      <x:c r="K1025" s="14">
        <x:f t="shared" si="231"/>
        <x:v>3967.2693464655044</x:v>
      </x:c>
      <x:c r="L1025" s="14">
        <x:f t="shared" si="232"/>
        <x:v>3967.2693464655044</x:v>
      </x:c>
      <x:c r="M1025" s="14">
        <x:f t="shared" si="243"/>
        <x:v>3943.3868668357218</x:v>
      </x:c>
      <x:c r="N1025" s="14">
        <x:f t="shared" si="233"/>
        <x:v>3967.2693464655044</x:v>
      </x:c>
      <x:c r="O1025" s="13" t="n">
        <x:f>Arrivals!I1025</x:f>
        <x:v>0.024939019363899428</x:v>
      </x:c>
      <x:c r="P1025" s="14">
        <x:f t="shared" si="234"/>
        <x:v>3967.2942854848684</x:v>
      </x:c>
      <x:c r="Q1025" s="14">
        <x:f t="shared" si="235"/>
        <x:v>30.448684849293841</x:v>
      </x:c>
      <x:c r="R1025" s="14">
        <x:f t="shared" si="236"/>
        <x:v>6.4037458299299033</x:v>
      </x:c>
      <x:c r="S1025" s="14">
        <x:f t="shared" si="237"/>
        <x:v>0</x:v>
      </x:c>
      <x:c r="T1025" s="14">
        <x:f t="shared" si="238"/>
        <x:v>0</x:v>
      </x:c>
      <x:c r="U1025" s="14">
        <x:f t="shared" si="239"/>
        <x:v>6.4037458299299033</x:v>
      </x:c>
      <x:c r="V1025" t="str">
        <x:f>IF(MOD(C1025-Settings!$B$32,Settings!$B$33)&lt;Settings!$B$30,"Up","Down")</x:f>
        <x:v>Up</x:v>
      </x:c>
      <x:c r="W1025" s="15" t="n">
        <x:f>IF(OR(E1025&gt;Settings!$B$30,Q1025&gt;Settings!$B$37),0,1)</x:f>
        <x:v>1</x:v>
      </x:c>
      <x:c r="X1025" s="15" t="n">
        <x:f>IF(AND(W1025=1,Q1025&lt;=Settings!$B$36),1,0)</x:f>
        <x:v>1</x:v>
      </x:c>
    </x:row>
    <x:row r="1026">
      <x:c r="A1026">
        <x:v>9</x:v>
      </x:c>
      <x:c r="B1026">
        <x:v>61</x:v>
      </x:c>
      <x:c r="C1026" s="13" t="n">
        <x:f>Arrivals!F1026</x:f>
        <x:v>3948.7339342842224</x:v>
      </x:c>
      <x:c r="D1026" s="13" t="n">
        <x:f>Arrivals!K1026</x:f>
        <x:v>300</x:v>
      </x:c>
      <x:c r="E1026" s="14" t="n">
        <x:f>D1026*8/Settings!$B$28+Settings!$B$29</x:f>
        <x:v>24.02</x:v>
      </x:c>
      <x:c r="F1026" s="14">
        <x:f t="shared" si="229"/>
        <x:v>3948.7339342842224</x:v>
      </x:c>
      <x:c r="G1026" s="14">
        <x:f t="shared" si="242"/>
        <x:v>3967.2693464655044</x:v>
      </x:c>
      <x:c r="H1026" s="14">
        <x:f t="shared" si="230"/>
        <x:v>3967.2693464655044</x:v>
      </x:c>
      <x:c r="I1026" s="14" t="n">
        <x:f>MOD(H1026-Settings!$B$32,Settings!$B$33)</x:f>
        <x:v>367.26934646550444</x:v>
      </x:c>
      <x:c r="J1026" s="14" t="n">
        <x:f>IF(I1026&lt;Settings!$B$30,IF(Settings!$B$30-I1026&gt;=E1026,H1026,H1026+(Settings!$B$30-I1026)+Settings!$B$31),H1026+(Settings!$B$33-I1026))</x:f>
        <x:v>3967.2693464655044</x:v>
      </x:c>
      <x:c r="K1026" s="14">
        <x:f t="shared" si="231"/>
        <x:v>3991.2893464655044</x:v>
      </x:c>
      <x:c r="L1026" s="14">
        <x:f t="shared" si="232"/>
        <x:v>3991.2893464655044</x:v>
      </x:c>
      <x:c r="M1026" s="14">
        <x:f t="shared" si="243"/>
        <x:v>3967.2942854848684</x:v>
      </x:c>
      <x:c r="N1026" s="14">
        <x:f t="shared" si="233"/>
        <x:v>3991.2893464655044</x:v>
      </x:c>
      <x:c r="O1026" s="13" t="n">
        <x:f>Arrivals!I1026</x:f>
        <x:v>2.4761695890392192</x:v>
      </x:c>
      <x:c r="P1026" s="14">
        <x:f t="shared" si="234"/>
        <x:v>3993.7655160545437</x:v>
      </x:c>
      <x:c r="Q1026" s="14">
        <x:f t="shared" si="235"/>
        <x:v>45.031581770321282</x:v>
      </x:c>
      <x:c r="R1026" s="14">
        <x:f t="shared" si="236"/>
        <x:v>18.535412181282027</x:v>
      </x:c>
      <x:c r="S1026" s="14">
        <x:f t="shared" si="237"/>
        <x:v>0</x:v>
      </x:c>
      <x:c r="T1026" s="14">
        <x:f t="shared" si="238"/>
        <x:v>0</x:v>
      </x:c>
      <x:c r="U1026" s="14">
        <x:f t="shared" si="239"/>
        <x:v>18.535412181282027</x:v>
      </x:c>
      <x:c r="V1026" t="str">
        <x:f>IF(MOD(C1026-Settings!$B$32,Settings!$B$33)&lt;Settings!$B$30,"Up","Down")</x:f>
        <x:v>Up</x:v>
      </x:c>
      <x:c r="W1026" s="15" t="n">
        <x:f>IF(OR(E1026&gt;Settings!$B$30,Q1026&gt;Settings!$B$37),0,1)</x:f>
        <x:v>1</x:v>
      </x:c>
      <x:c r="X1026" s="15" t="n">
        <x:f>IF(AND(W1026=1,Q1026&lt;=Settings!$B$36),1,0)</x:f>
        <x:v>1</x:v>
      </x:c>
    </x:row>
    <x:row r="1027">
      <x:c r="A1027">
        <x:v>9</x:v>
      </x:c>
      <x:c r="B1027">
        <x:v>62</x:v>
      </x:c>
      <x:c r="C1027" s="13" t="n">
        <x:f>Arrivals!F1027</x:f>
        <x:v>4140.109979054698</x:v>
      </x:c>
      <x:c r="D1027" s="13" t="n">
        <x:f>Arrivals!K1027</x:f>
        <x:v>300</x:v>
      </x:c>
      <x:c r="E1027" s="14" t="n">
        <x:f>D1027*8/Settings!$B$28+Settings!$B$29</x:f>
        <x:v>24.02</x:v>
      </x:c>
      <x:c r="F1027" s="14">
        <x:f t="shared" si="229"/>
        <x:v>4140.1099790546978</x:v>
      </x:c>
      <x:c r="G1027" s="14">
        <x:f t="shared" si="242"/>
        <x:v>3991.2893464655044</x:v>
      </x:c>
      <x:c r="H1027" s="14">
        <x:f t="shared" si="230"/>
        <x:v>4140.1099790546978</x:v>
      </x:c>
      <x:c r="I1027" s="14" t="n">
        <x:f>MOD(H1027-Settings!$B$32,Settings!$B$33)</x:f>
        <x:v>540.1099790546978</x:v>
      </x:c>
      <x:c r="J1027" s="14" t="n">
        <x:f>IF(I1027&lt;Settings!$B$30,IF(Settings!$B$30-I1027&gt;=E1027,H1027,H1027+(Settings!$B$30-I1027)+Settings!$B$31),H1027+(Settings!$B$33-I1027))</x:f>
        <x:v>4140.109979054698</x:v>
      </x:c>
      <x:c r="K1027" s="14">
        <x:f t="shared" si="231"/>
        <x:v>4164.1299790546982</x:v>
      </x:c>
      <x:c r="L1027" s="14">
        <x:f t="shared" si="232"/>
        <x:v>4164.1299790546982</x:v>
      </x:c>
      <x:c r="M1027" s="14">
        <x:f t="shared" si="243"/>
        <x:v>3993.7655160545437</x:v>
      </x:c>
      <x:c r="N1027" s="14">
        <x:f t="shared" si="233"/>
        <x:v>4164.1299790546982</x:v>
      </x:c>
      <x:c r="O1027" s="13" t="n">
        <x:f>Arrivals!I1027</x:f>
        <x:v>0.4472223424001191</x:v>
      </x:c>
      <x:c r="P1027" s="14">
        <x:f t="shared" si="234"/>
        <x:v>4164.5772013970982</x:v>
      </x:c>
      <x:c r="Q1027" s="14">
        <x:f t="shared" si="235"/>
        <x:v>24.467222342400419</x:v>
      </x:c>
      <x:c r="R1027" s="14">
        <x:f t="shared" si="236"/>
        <x:v>0</x:v>
      </x:c>
      <x:c r="S1027" s="14">
        <x:f t="shared" si="237"/>
        <x:v>0</x:v>
      </x:c>
      <x:c r="T1027" s="14">
        <x:f t="shared" si="238"/>
        <x:v>0</x:v>
      </x:c>
      <x:c r="U1027" s="14">
        <x:f t="shared" si="239"/>
        <x:v>0</x:v>
      </x:c>
      <x:c r="V1027" t="str">
        <x:f>IF(MOD(C1027-Settings!$B$32,Settings!$B$33)&lt;Settings!$B$30,"Up","Down")</x:f>
        <x:v>Up</x:v>
      </x:c>
      <x:c r="W1027" s="15" t="n">
        <x:f>IF(OR(E1027&gt;Settings!$B$30,Q1027&gt;Settings!$B$37),0,1)</x:f>
        <x:v>1</x:v>
      </x:c>
      <x:c r="X1027" s="15" t="n">
        <x:f>IF(AND(W1027=1,Q1027&lt;=Settings!$B$36),1,0)</x:f>
        <x:v>1</x:v>
      </x:c>
    </x:row>
    <x:row r="1028">
      <x:c r="A1028">
        <x:v>9</x:v>
      </x:c>
      <x:c r="B1028">
        <x:v>63</x:v>
      </x:c>
      <x:c r="C1028" s="13" t="n">
        <x:f>Arrivals!F1028</x:f>
        <x:v>4222.818134186284</x:v>
      </x:c>
      <x:c r="D1028" s="13" t="n">
        <x:f>Arrivals!K1028</x:f>
        <x:v>300</x:v>
      </x:c>
      <x:c r="E1028" s="14" t="n">
        <x:f>D1028*8/Settings!$B$28+Settings!$B$29</x:f>
        <x:v>24.02</x:v>
      </x:c>
      <x:c r="F1028" s="14">
        <x:f t="shared" si="229"/>
        <x:v>4222.8181341862837</x:v>
      </x:c>
      <x:c r="G1028" s="14">
        <x:f t="shared" si="242"/>
        <x:v>4164.1299790546982</x:v>
      </x:c>
      <x:c r="H1028" s="14">
        <x:f t="shared" si="230"/>
        <x:v>4222.8181341862837</x:v>
      </x:c>
      <x:c r="I1028" s="14" t="n">
        <x:f>MOD(H1028-Settings!$B$32,Settings!$B$33)</x:f>
        <x:v>622.8181341862837</x:v>
      </x:c>
      <x:c r="J1028" s="14" t="n">
        <x:f>IF(I1028&lt;Settings!$B$30,IF(Settings!$B$30-I1028&gt;=E1028,H1028,H1028+(Settings!$B$30-I1028)+Settings!$B$31),H1028+(Settings!$B$33-I1028))</x:f>
        <x:v>4320</x:v>
      </x:c>
      <x:c r="K1028" s="14">
        <x:f t="shared" si="231"/>
        <x:v>4344.0200000000004</x:v>
      </x:c>
      <x:c r="L1028" s="14">
        <x:f t="shared" si="232"/>
        <x:v>4344.0200000000004</x:v>
      </x:c>
      <x:c r="M1028" s="14">
        <x:f t="shared" si="243"/>
        <x:v>4164.5772013970982</x:v>
      </x:c>
      <x:c r="N1028" s="14">
        <x:f t="shared" si="233"/>
        <x:v>4344.0200000000004</x:v>
      </x:c>
      <x:c r="O1028" s="13" t="n">
        <x:f>Arrivals!I1028</x:f>
        <x:v>8.368330400568611</x:v>
      </x:c>
      <x:c r="P1028" s="14">
        <x:f t="shared" si="234"/>
        <x:v>4352.3883304005694</x:v>
      </x:c>
      <x:c r="Q1028" s="14">
        <x:f t="shared" si="235"/>
        <x:v>129.57019621428572</x:v>
      </x:c>
      <x:c r="R1028" s="14">
        <x:f t="shared" si="236"/>
        <x:v>0</x:v>
      </x:c>
      <x:c r="S1028" s="14">
        <x:f t="shared" si="237"/>
        <x:v>97.181865813716286</x:v>
      </x:c>
      <x:c r="T1028" s="14">
        <x:f t="shared" si="238"/>
        <x:v>0</x:v>
      </x:c>
      <x:c r="U1028" s="14">
        <x:f t="shared" si="239"/>
        <x:v>97.181865813716286</x:v>
      </x:c>
      <x:c r="V1028" t="str">
        <x:f>IF(MOD(C1028-Settings!$B$32,Settings!$B$33)&lt;Settings!$B$30,"Up","Down")</x:f>
        <x:v>Down</x:v>
      </x:c>
      <x:c r="W1028" s="15" t="n">
        <x:f>IF(OR(E1028&gt;Settings!$B$30,Q1028&gt;Settings!$B$37),0,1)</x:f>
        <x:v>1</x:v>
      </x:c>
      <x:c r="X1028" s="15" t="n">
        <x:f>IF(AND(W1028=1,Q1028&lt;=Settings!$B$36),1,0)</x:f>
        <x:v>0</x:v>
      </x:c>
    </x:row>
    <x:row r="1029">
      <x:c r="A1029">
        <x:v>9</x:v>
      </x:c>
      <x:c r="B1029">
        <x:v>64</x:v>
      </x:c>
      <x:c r="C1029" s="13" t="n">
        <x:f>Arrivals!F1029</x:f>
        <x:v>4239.432229201163</x:v>
      </x:c>
      <x:c r="D1029" s="13" t="n">
        <x:f>Arrivals!K1029</x:f>
        <x:v>300</x:v>
      </x:c>
      <x:c r="E1029" s="14" t="n">
        <x:f>D1029*8/Settings!$B$28+Settings!$B$29</x:f>
        <x:v>24.02</x:v>
      </x:c>
      <x:c r="F1029" s="14">
        <x:f t="shared" si="229"/>
        <x:v>4239.432229201163</x:v>
      </x:c>
      <x:c r="G1029" s="14">
        <x:f t="shared" si="242"/>
        <x:v>4344.0200000000004</x:v>
      </x:c>
      <x:c r="H1029" s="14">
        <x:f t="shared" si="230"/>
        <x:v>4344.0200000000004</x:v>
      </x:c>
      <x:c r="I1029" s="14" t="n">
        <x:f>MOD(H1029-Settings!$B$32,Settings!$B$33)</x:f>
        <x:v>24.020000000000437</x:v>
      </x:c>
      <x:c r="J1029" s="14" t="n">
        <x:f>IF(I1029&lt;Settings!$B$30,IF(Settings!$B$30-I1029&gt;=E1029,H1029,H1029+(Settings!$B$30-I1029)+Settings!$B$31),H1029+(Settings!$B$33-I1029))</x:f>
        <x:v>4344.02</x:v>
      </x:c>
      <x:c r="K1029" s="14">
        <x:f t="shared" si="231"/>
        <x:v>4368.0400000000009</x:v>
      </x:c>
      <x:c r="L1029" s="14">
        <x:f t="shared" si="232"/>
        <x:v>4368.0400000000009</x:v>
      </x:c>
      <x:c r="M1029" s="14">
        <x:f t="shared" si="243"/>
        <x:v>4352.3883304005694</x:v>
      </x:c>
      <x:c r="N1029" s="14">
        <x:f t="shared" si="233"/>
        <x:v>4368.0400000000009</x:v>
      </x:c>
      <x:c r="O1029" s="13" t="n">
        <x:f>Arrivals!I1029</x:f>
        <x:v>2.8955199071720603</x:v>
      </x:c>
      <x:c r="P1029" s="14">
        <x:f t="shared" si="234"/>
        <x:v>4370.9355199071733</x:v>
      </x:c>
      <x:c r="Q1029" s="14">
        <x:f t="shared" si="235"/>
        <x:v>131.50329070601038</x:v>
      </x:c>
      <x:c r="R1029" s="14">
        <x:f t="shared" si="236"/>
        <x:v>104.58777079883748</x:v>
      </x:c>
      <x:c r="S1029" s="14">
        <x:f t="shared" si="237"/>
        <x:v>0</x:v>
      </x:c>
      <x:c r="T1029" s="14">
        <x:f t="shared" si="238"/>
        <x:v>0</x:v>
      </x:c>
      <x:c r="U1029" s="14">
        <x:f t="shared" si="239"/>
        <x:v>104.58777079883748</x:v>
      </x:c>
      <x:c r="V1029" t="str">
        <x:f>IF(MOD(C1029-Settings!$B$32,Settings!$B$33)&lt;Settings!$B$30,"Up","Down")</x:f>
        <x:v>Down</x:v>
      </x:c>
      <x:c r="W1029" s="15" t="n">
        <x:f>IF(OR(E1029&gt;Settings!$B$30,Q1029&gt;Settings!$B$37),0,1)</x:f>
        <x:v>1</x:v>
      </x:c>
      <x:c r="X1029" s="15" t="n">
        <x:f>IF(AND(W1029=1,Q1029&lt;=Settings!$B$36),1,0)</x:f>
        <x:v>0</x:v>
      </x:c>
    </x:row>
    <x:row r="1030">
      <x:c r="A1030">
        <x:v>9</x:v>
      </x:c>
      <x:c r="B1030">
        <x:v>65</x:v>
      </x:c>
      <x:c r="C1030" s="13" t="n">
        <x:f>Arrivals!F1030</x:f>
        <x:v>4247.3837301983085</x:v>
      </x:c>
      <x:c r="D1030" s="13" t="n">
        <x:f>Arrivals!K1030</x:f>
        <x:v>300</x:v>
      </x:c>
      <x:c r="E1030" s="14" t="n">
        <x:f>D1030*8/Settings!$B$28+Settings!$B$29</x:f>
        <x:v>24.02</x:v>
      </x:c>
      <x:c r="F1030" s="14" t="n">
        <x:f t="shared" ref="F1030:F1093" si="244">C1030</x:f>
        <x:v>4247.3837301983085</x:v>
      </x:c>
      <x:c r="G1030" s="14">
        <x:f t="shared" si="242"/>
        <x:v>4368.0400000000009</x:v>
      </x:c>
      <x:c r="H1030" s="14" t="n">
        <x:f t="shared" ref="H1030:H1093" si="245">MAX(F1030,G1030)</x:f>
        <x:v>4368.040000000001</x:v>
      </x:c>
      <x:c r="I1030" s="14" t="n">
        <x:f>MOD(H1030-Settings!$B$32,Settings!$B$33)</x:f>
        <x:v>48.04000000000087</x:v>
      </x:c>
      <x:c r="J1030" s="14" t="n">
        <x:f>IF(I1030&lt;Settings!$B$30,IF(Settings!$B$30-I1030&gt;=E1030,H1030,H1030+(Settings!$B$30-I1030)+Settings!$B$31),H1030+(Settings!$B$33-I1030))</x:f>
        <x:v>4368.040000000001</x:v>
      </x:c>
      <x:c r="K1030" s="14" t="n">
        <x:f t="shared" ref="K1030:K1093" si="246">J1030+E1030</x:f>
        <x:v>4392.060000000001</x:v>
      </x:c>
      <x:c r="L1030" s="14" t="n">
        <x:f t="shared" ref="L1030:L1093" si="247">K1030</x:f>
        <x:v>4392.060000000001</x:v>
      </x:c>
      <x:c r="M1030" s="14">
        <x:f t="shared" si="243"/>
        <x:v>4370.9355199071733</x:v>
      </x:c>
      <x:c r="N1030" s="14" t="n">
        <x:f t="shared" ref="N1030:N1093" si="248">MAX(L1030,M1030)</x:f>
        <x:v>4392.060000000001</x:v>
      </x:c>
      <x:c r="O1030" s="13" t="n">
        <x:f>Arrivals!I1030</x:f>
        <x:v>7.2029969624919366</x:v>
      </x:c>
      <x:c r="P1030" s="14" t="n">
        <x:f t="shared" ref="P1030:P1093" si="249">N1030+O1030</x:f>
        <x:v>4399.262996962493</x:v>
      </x:c>
      <x:c r="Q1030" s="14" t="n">
        <x:f t="shared" ref="Q1030:Q1093" si="250">P1030-C1030</x:f>
        <x:v>151.87926676418465</x:v>
      </x:c>
      <x:c r="R1030" s="14" t="n">
        <x:f t="shared" ref="R1030:R1093" si="251">H1030-F1030</x:f>
        <x:v>120.65626980169236</x:v>
      </x:c>
      <x:c r="S1030" s="14" t="n">
        <x:f t="shared" ref="S1030:S1093" si="252">J1030-H1030</x:f>
        <x:v>0</x:v>
      </x:c>
      <x:c r="T1030" s="14" t="n">
        <x:f t="shared" ref="T1030:T1093" si="253">N1030-L1030</x:f>
        <x:v>0</x:v>
      </x:c>
      <x:c r="U1030" s="14" t="n">
        <x:f t="shared" ref="U1030:U1093" si="254">R1030+S1030+T1030</x:f>
        <x:v>120.65626980169236</x:v>
      </x:c>
      <x:c r="V1030" t="str">
        <x:f>IF(MOD(C1030-Settings!$B$32,Settings!$B$33)&lt;Settings!$B$30,"Up","Down")</x:f>
        <x:v>Down</x:v>
      </x:c>
      <x:c r="W1030" s="15" t="n">
        <x:f>IF(OR(E1030&gt;Settings!$B$30,Q1030&gt;Settings!$B$37),0,1)</x:f>
        <x:v>1</x:v>
      </x:c>
      <x:c r="X1030" s="15" t="n">
        <x:f>IF(AND(W1030=1,Q1030&lt;=Settings!$B$36),1,0)</x:f>
        <x:v>0</x:v>
      </x:c>
    </x:row>
    <x:row r="1031">
      <x:c r="A1031">
        <x:v>9</x:v>
      </x:c>
      <x:c r="B1031">
        <x:v>66</x:v>
      </x:c>
      <x:c r="C1031" s="13" t="n">
        <x:f>Arrivals!F1031</x:f>
        <x:v>4251.587131886444</x:v>
      </x:c>
      <x:c r="D1031" s="13" t="n">
        <x:f>Arrivals!K1031</x:f>
        <x:v>300</x:v>
      </x:c>
      <x:c r="E1031" s="14" t="n">
        <x:f>D1031*8/Settings!$B$28+Settings!$B$29</x:f>
        <x:v>24.02</x:v>
      </x:c>
      <x:c r="F1031" s="14">
        <x:f t="shared" si="244"/>
        <x:v>4251.5871318864438</x:v>
      </x:c>
      <x:c r="G1031" s="14" t="n">
        <x:f t="shared" ref="G1031:G1062" si="255">K1030</x:f>
        <x:v>4392.060000000001</x:v>
      </x:c>
      <x:c r="H1031" s="14">
        <x:f t="shared" si="245"/>
        <x:v>4392.0600000000013</x:v>
      </x:c>
      <x:c r="I1031" s="14" t="n">
        <x:f>MOD(H1031-Settings!$B$32,Settings!$B$33)</x:f>
        <x:v>72.06000000000131</x:v>
      </x:c>
      <x:c r="J1031" s="14" t="n">
        <x:f>IF(I1031&lt;Settings!$B$30,IF(Settings!$B$30-I1031&gt;=E1031,H1031,H1031+(Settings!$B$30-I1031)+Settings!$B$31),H1031+(Settings!$B$33-I1031))</x:f>
        <x:v>4392.060000000001</x:v>
      </x:c>
      <x:c r="K1031" s="14">
        <x:f t="shared" si="246"/>
        <x:v>4416.0800000000017</x:v>
      </x:c>
      <x:c r="L1031" s="14">
        <x:f t="shared" si="247"/>
        <x:v>4416.0800000000017</x:v>
      </x:c>
      <x:c r="M1031" s="14" t="n">
        <x:f t="shared" ref="M1031:M1062" si="256">P1030</x:f>
        <x:v>4399.262996962493</x:v>
      </x:c>
      <x:c r="N1031" s="14">
        <x:f t="shared" si="248"/>
        <x:v>4416.0800000000017</x:v>
      </x:c>
      <x:c r="O1031" s="13" t="n">
        <x:f>Arrivals!I1031</x:f>
        <x:v>9.304651476635552</x:v>
      </x:c>
      <x:c r="P1031" s="14">
        <x:f t="shared" si="249"/>
        <x:v>4425.3846514766374</x:v>
      </x:c>
      <x:c r="Q1031" s="14">
        <x:f t="shared" si="250"/>
        <x:v>173.79751959019359</x:v>
      </x:c>
      <x:c r="R1031" s="14">
        <x:f t="shared" si="251"/>
        <x:v>140.47286811355752</x:v>
      </x:c>
      <x:c r="S1031" s="14">
        <x:f t="shared" si="252"/>
        <x:v>0</x:v>
      </x:c>
      <x:c r="T1031" s="14">
        <x:f t="shared" si="253"/>
        <x:v>0</x:v>
      </x:c>
      <x:c r="U1031" s="14">
        <x:f t="shared" si="254"/>
        <x:v>140.47286811355752</x:v>
      </x:c>
      <x:c r="V1031" t="str">
        <x:f>IF(MOD(C1031-Settings!$B$32,Settings!$B$33)&lt;Settings!$B$30,"Up","Down")</x:f>
        <x:v>Down</x:v>
      </x:c>
      <x:c r="W1031" s="15" t="n">
        <x:f>IF(OR(E1031&gt;Settings!$B$30,Q1031&gt;Settings!$B$37),0,1)</x:f>
        <x:v>1</x:v>
      </x:c>
      <x:c r="X1031" s="15" t="n">
        <x:f>IF(AND(W1031=1,Q1031&lt;=Settings!$B$36),1,0)</x:f>
        <x:v>0</x:v>
      </x:c>
    </x:row>
    <x:row r="1032">
      <x:c r="A1032">
        <x:v>9</x:v>
      </x:c>
      <x:c r="B1032">
        <x:v>67</x:v>
      </x:c>
      <x:c r="C1032" s="13" t="n">
        <x:f>Arrivals!F1032</x:f>
        <x:v>4261.020989968848</x:v>
      </x:c>
      <x:c r="D1032" s="13" t="n">
        <x:f>Arrivals!K1032</x:f>
        <x:v>300</x:v>
      </x:c>
      <x:c r="E1032" s="14" t="n">
        <x:f>D1032*8/Settings!$B$28+Settings!$B$29</x:f>
        <x:v>24.02</x:v>
      </x:c>
      <x:c r="F1032" s="14">
        <x:f t="shared" si="244"/>
        <x:v>4261.020989968848</x:v>
      </x:c>
      <x:c r="G1032" s="14">
        <x:f t="shared" si="255"/>
        <x:v>4416.0800000000017</x:v>
      </x:c>
      <x:c r="H1032" s="14">
        <x:f t="shared" si="245"/>
        <x:v>4416.0800000000017</x:v>
      </x:c>
      <x:c r="I1032" s="14" t="n">
        <x:f>MOD(H1032-Settings!$B$32,Settings!$B$33)</x:f>
        <x:v>96.08000000000175</x:v>
      </x:c>
      <x:c r="J1032" s="14" t="n">
        <x:f>IF(I1032&lt;Settings!$B$30,IF(Settings!$B$30-I1032&gt;=E1032,H1032,H1032+(Settings!$B$30-I1032)+Settings!$B$31),H1032+(Settings!$B$33-I1032))</x:f>
        <x:v>4416.080000000002</x:v>
      </x:c>
      <x:c r="K1032" s="14">
        <x:f t="shared" si="246"/>
        <x:v>4440.1000000000022</x:v>
      </x:c>
      <x:c r="L1032" s="14">
        <x:f t="shared" si="247"/>
        <x:v>4440.1000000000022</x:v>
      </x:c>
      <x:c r="M1032" s="14">
        <x:f t="shared" si="256"/>
        <x:v>4425.3846514766374</x:v>
      </x:c>
      <x:c r="N1032" s="14">
        <x:f t="shared" si="248"/>
        <x:v>4440.1000000000022</x:v>
      </x:c>
      <x:c r="O1032" s="13" t="n">
        <x:f>Arrivals!I1032</x:f>
        <x:v>2.4919340927591036</x:v>
      </x:c>
      <x:c r="P1032" s="14">
        <x:f t="shared" si="249"/>
        <x:v>4442.5919340927612</x:v>
      </x:c>
      <x:c r="Q1032" s="14">
        <x:f t="shared" si="250"/>
        <x:v>181.57094412391325</x:v>
      </x:c>
      <x:c r="R1032" s="14">
        <x:f t="shared" si="251"/>
        <x:v>155.05901003115378</x:v>
      </x:c>
      <x:c r="S1032" s="14">
        <x:f t="shared" si="252"/>
        <x:v>0</x:v>
      </x:c>
      <x:c r="T1032" s="14">
        <x:f t="shared" si="253"/>
        <x:v>0</x:v>
      </x:c>
      <x:c r="U1032" s="14">
        <x:f t="shared" si="254"/>
        <x:v>155.05901003115378</x:v>
      </x:c>
      <x:c r="V1032" t="str">
        <x:f>IF(MOD(C1032-Settings!$B$32,Settings!$B$33)&lt;Settings!$B$30,"Up","Down")</x:f>
        <x:v>Down</x:v>
      </x:c>
      <x:c r="W1032" s="15" t="n">
        <x:f>IF(OR(E1032&gt;Settings!$B$30,Q1032&gt;Settings!$B$37),0,1)</x:f>
        <x:v>1</x:v>
      </x:c>
      <x:c r="X1032" s="15" t="n">
        <x:f>IF(AND(W1032=1,Q1032&lt;=Settings!$B$36),1,0)</x:f>
        <x:v>0</x:v>
      </x:c>
    </x:row>
    <x:row r="1033">
      <x:c r="A1033">
        <x:v>9</x:v>
      </x:c>
      <x:c r="B1033">
        <x:v>68</x:v>
      </x:c>
      <x:c r="C1033" s="13" t="n">
        <x:f>Arrivals!F1033</x:f>
        <x:v>4282.969015897678</x:v>
      </x:c>
      <x:c r="D1033" s="13" t="n">
        <x:f>Arrivals!K1033</x:f>
        <x:v>300</x:v>
      </x:c>
      <x:c r="E1033" s="14" t="n">
        <x:f>D1033*8/Settings!$B$28+Settings!$B$29</x:f>
        <x:v>24.02</x:v>
      </x:c>
      <x:c r="F1033" s="14">
        <x:f t="shared" si="244"/>
        <x:v>4282.9690158976782</x:v>
      </x:c>
      <x:c r="G1033" s="14">
        <x:f t="shared" si="255"/>
        <x:v>4440.1000000000022</x:v>
      </x:c>
      <x:c r="H1033" s="14">
        <x:f t="shared" si="245"/>
        <x:v>4440.1000000000022</x:v>
      </x:c>
      <x:c r="I1033" s="14" t="n">
        <x:f>MOD(H1033-Settings!$B$32,Settings!$B$33)</x:f>
        <x:v>120.10000000000218</x:v>
      </x:c>
      <x:c r="J1033" s="14" t="n">
        <x:f>IF(I1033&lt;Settings!$B$30,IF(Settings!$B$30-I1033&gt;=E1033,H1033,H1033+(Settings!$B$30-I1033)+Settings!$B$31),H1033+(Settings!$B$33-I1033))</x:f>
        <x:v>4440.100000000002</x:v>
      </x:c>
      <x:c r="K1033" s="14">
        <x:f t="shared" si="246"/>
        <x:v>4464.1200000000026</x:v>
      </x:c>
      <x:c r="L1033" s="14">
        <x:f t="shared" si="247"/>
        <x:v>4464.1200000000026</x:v>
      </x:c>
      <x:c r="M1033" s="14">
        <x:f t="shared" si="256"/>
        <x:v>4442.5919340927612</x:v>
      </x:c>
      <x:c r="N1033" s="14">
        <x:f t="shared" si="248"/>
        <x:v>4464.1200000000026</x:v>
      </x:c>
      <x:c r="O1033" s="13" t="n">
        <x:f>Arrivals!I1033</x:f>
        <x:v>4.847526611110691</x:v>
      </x:c>
      <x:c r="P1033" s="14">
        <x:f t="shared" si="249"/>
        <x:v>4468.9675266111135</x:v>
      </x:c>
      <x:c r="Q1033" s="14">
        <x:f t="shared" si="250"/>
        <x:v>185.99851071343528</x:v>
      </x:c>
      <x:c r="R1033" s="14">
        <x:f t="shared" si="251"/>
        <x:v>157.13098410232396</x:v>
      </x:c>
      <x:c r="S1033" s="14">
        <x:f t="shared" si="252"/>
        <x:v>0</x:v>
      </x:c>
      <x:c r="T1033" s="14">
        <x:f t="shared" si="253"/>
        <x:v>0</x:v>
      </x:c>
      <x:c r="U1033" s="14">
        <x:f t="shared" si="254"/>
        <x:v>157.13098410232396</x:v>
      </x:c>
      <x:c r="V1033" t="str">
        <x:f>IF(MOD(C1033-Settings!$B$32,Settings!$B$33)&lt;Settings!$B$30,"Up","Down")</x:f>
        <x:v>Down</x:v>
      </x:c>
      <x:c r="W1033" s="15" t="n">
        <x:f>IF(OR(E1033&gt;Settings!$B$30,Q1033&gt;Settings!$B$37),0,1)</x:f>
        <x:v>1</x:v>
      </x:c>
      <x:c r="X1033" s="15" t="n">
        <x:f>IF(AND(W1033=1,Q1033&lt;=Settings!$B$36),1,0)</x:f>
        <x:v>0</x:v>
      </x:c>
    </x:row>
    <x:row r="1034">
      <x:c r="A1034">
        <x:v>9</x:v>
      </x:c>
      <x:c r="B1034">
        <x:v>69</x:v>
      </x:c>
      <x:c r="C1034" s="13" t="n">
        <x:f>Arrivals!F1034</x:f>
        <x:v>4497.683637176716</x:v>
      </x:c>
      <x:c r="D1034" s="13" t="n">
        <x:f>Arrivals!K1034</x:f>
        <x:v>300</x:v>
      </x:c>
      <x:c r="E1034" s="14" t="n">
        <x:f>D1034*8/Settings!$B$28+Settings!$B$29</x:f>
        <x:v>24.02</x:v>
      </x:c>
      <x:c r="F1034" s="14">
        <x:f t="shared" si="244"/>
        <x:v>4497.6836371767158</x:v>
      </x:c>
      <x:c r="G1034" s="14">
        <x:f t="shared" si="255"/>
        <x:v>4464.1200000000026</x:v>
      </x:c>
      <x:c r="H1034" s="14">
        <x:f t="shared" si="245"/>
        <x:v>4497.6836371767158</x:v>
      </x:c>
      <x:c r="I1034" s="14" t="n">
        <x:f>MOD(H1034-Settings!$B$32,Settings!$B$33)</x:f>
        <x:v>177.68363717671582</x:v>
      </x:c>
      <x:c r="J1034" s="14" t="n">
        <x:f>IF(I1034&lt;Settings!$B$30,IF(Settings!$B$30-I1034&gt;=E1034,H1034,H1034+(Settings!$B$30-I1034)+Settings!$B$31),H1034+(Settings!$B$33-I1034))</x:f>
        <x:v>4497.683637176716</x:v>
      </x:c>
      <x:c r="K1034" s="14">
        <x:f t="shared" si="246"/>
        <x:v>4521.7036371767163</x:v>
      </x:c>
      <x:c r="L1034" s="14">
        <x:f t="shared" si="247"/>
        <x:v>4521.7036371767163</x:v>
      </x:c>
      <x:c r="M1034" s="14">
        <x:f t="shared" si="256"/>
        <x:v>4468.9675266111135</x:v>
      </x:c>
      <x:c r="N1034" s="14">
        <x:f t="shared" si="248"/>
        <x:v>4521.7036371767163</x:v>
      </x:c>
      <x:c r="O1034" s="13" t="n">
        <x:f>Arrivals!I1034</x:f>
        <x:v>3.8695813582301217</x:v>
      </x:c>
      <x:c r="P1034" s="14">
        <x:f t="shared" si="249"/>
        <x:v>4525.5732185349461</x:v>
      </x:c>
      <x:c r="Q1034" s="14">
        <x:f t="shared" si="250"/>
        <x:v>27.889581358230316</x:v>
      </x:c>
      <x:c r="R1034" s="14">
        <x:f t="shared" si="251"/>
        <x:v>0</x:v>
      </x:c>
      <x:c r="S1034" s="14">
        <x:f t="shared" si="252"/>
        <x:v>0</x:v>
      </x:c>
      <x:c r="T1034" s="14">
        <x:f t="shared" si="253"/>
        <x:v>0</x:v>
      </x:c>
      <x:c r="U1034" s="14">
        <x:f t="shared" si="254"/>
        <x:v>0</x:v>
      </x:c>
      <x:c r="V1034" t="str">
        <x:f>IF(MOD(C1034-Settings!$B$32,Settings!$B$33)&lt;Settings!$B$30,"Up","Down")</x:f>
        <x:v>Up</x:v>
      </x:c>
      <x:c r="W1034" s="15" t="n">
        <x:f>IF(OR(E1034&gt;Settings!$B$30,Q1034&gt;Settings!$B$37),0,1)</x:f>
        <x:v>1</x:v>
      </x:c>
      <x:c r="X1034" s="15" t="n">
        <x:f>IF(AND(W1034=1,Q1034&lt;=Settings!$B$36),1,0)</x:f>
        <x:v>1</x:v>
      </x:c>
    </x:row>
    <x:row r="1035">
      <x:c r="A1035">
        <x:v>9</x:v>
      </x:c>
      <x:c r="B1035">
        <x:v>70</x:v>
      </x:c>
      <x:c r="C1035" s="13" t="n">
        <x:f>Arrivals!F1035</x:f>
        <x:v>4602.6020468778415</x:v>
      </x:c>
      <x:c r="D1035" s="13" t="n">
        <x:f>Arrivals!K1035</x:f>
        <x:v>300</x:v>
      </x:c>
      <x:c r="E1035" s="14" t="n">
        <x:f>D1035*8/Settings!$B$28+Settings!$B$29</x:f>
        <x:v>24.02</x:v>
      </x:c>
      <x:c r="F1035" s="14">
        <x:f t="shared" si="244"/>
        <x:v>4602.6020468778415</x:v>
      </x:c>
      <x:c r="G1035" s="14">
        <x:f t="shared" si="255"/>
        <x:v>4521.7036371767163</x:v>
      </x:c>
      <x:c r="H1035" s="14">
        <x:f t="shared" si="245"/>
        <x:v>4602.6020468778415</x:v>
      </x:c>
      <x:c r="I1035" s="14" t="n">
        <x:f>MOD(H1035-Settings!$B$32,Settings!$B$33)</x:f>
        <x:v>282.60204687784153</x:v>
      </x:c>
      <x:c r="J1035" s="14" t="n">
        <x:f>IF(I1035&lt;Settings!$B$30,IF(Settings!$B$30-I1035&gt;=E1035,H1035,H1035+(Settings!$B$30-I1035)+Settings!$B$31),H1035+(Settings!$B$33-I1035))</x:f>
        <x:v>4602.6020468778415</x:v>
      </x:c>
      <x:c r="K1035" s="14">
        <x:f t="shared" si="246"/>
        <x:v>4626.622046877842</x:v>
      </x:c>
      <x:c r="L1035" s="14">
        <x:f t="shared" si="247"/>
        <x:v>4626.622046877842</x:v>
      </x:c>
      <x:c r="M1035" s="14">
        <x:f t="shared" si="256"/>
        <x:v>4525.5732185349461</x:v>
      </x:c>
      <x:c r="N1035" s="14">
        <x:f t="shared" si="248"/>
        <x:v>4626.622046877842</x:v>
      </x:c>
      <x:c r="O1035" s="13" t="n">
        <x:f>Arrivals!I1035</x:f>
        <x:v>0.5792175246411789</x:v>
      </x:c>
      <x:c r="P1035" s="14">
        <x:f t="shared" si="249"/>
        <x:v>4627.2012644024835</x:v>
      </x:c>
      <x:c r="Q1035" s="14">
        <x:f t="shared" si="250"/>
        <x:v>24.599217524641972</x:v>
      </x:c>
      <x:c r="R1035" s="14">
        <x:f t="shared" si="251"/>
        <x:v>0</x:v>
      </x:c>
      <x:c r="S1035" s="14">
        <x:f t="shared" si="252"/>
        <x:v>0</x:v>
      </x:c>
      <x:c r="T1035" s="14">
        <x:f t="shared" si="253"/>
        <x:v>0</x:v>
      </x:c>
      <x:c r="U1035" s="14">
        <x:f t="shared" si="254"/>
        <x:v>0</x:v>
      </x:c>
      <x:c r="V1035" t="str">
        <x:f>IF(MOD(C1035-Settings!$B$32,Settings!$B$33)&lt;Settings!$B$30,"Up","Down")</x:f>
        <x:v>Up</x:v>
      </x:c>
      <x:c r="W1035" s="15" t="n">
        <x:f>IF(OR(E1035&gt;Settings!$B$30,Q1035&gt;Settings!$B$37),0,1)</x:f>
        <x:v>1</x:v>
      </x:c>
      <x:c r="X1035" s="15" t="n">
        <x:f>IF(AND(W1035=1,Q1035&lt;=Settings!$B$36),1,0)</x:f>
        <x:v>1</x:v>
      </x:c>
    </x:row>
    <x:row r="1036">
      <x:c r="A1036">
        <x:v>9</x:v>
      </x:c>
      <x:c r="B1036">
        <x:v>71</x:v>
      </x:c>
      <x:c r="C1036" s="13" t="n">
        <x:f>Arrivals!F1036</x:f>
        <x:v>4633.961941983283</x:v>
      </x:c>
      <x:c r="D1036" s="13" t="n">
        <x:f>Arrivals!K1036</x:f>
        <x:v>300</x:v>
      </x:c>
      <x:c r="E1036" s="14" t="n">
        <x:f>D1036*8/Settings!$B$28+Settings!$B$29</x:f>
        <x:v>24.02</x:v>
      </x:c>
      <x:c r="F1036" s="14">
        <x:f t="shared" si="244"/>
        <x:v>4633.9619419832834</x:v>
      </x:c>
      <x:c r="G1036" s="14">
        <x:f t="shared" si="255"/>
        <x:v>4626.622046877842</x:v>
      </x:c>
      <x:c r="H1036" s="14">
        <x:f t="shared" si="245"/>
        <x:v>4633.9619419832834</x:v>
      </x:c>
      <x:c r="I1036" s="14" t="n">
        <x:f>MOD(H1036-Settings!$B$32,Settings!$B$33)</x:f>
        <x:v>313.9619419832834</x:v>
      </x:c>
      <x:c r="J1036" s="14" t="n">
        <x:f>IF(I1036&lt;Settings!$B$30,IF(Settings!$B$30-I1036&gt;=E1036,H1036,H1036+(Settings!$B$30-I1036)+Settings!$B$31),H1036+(Settings!$B$33-I1036))</x:f>
        <x:v>4633.961941983283</x:v>
      </x:c>
      <x:c r="K1036" s="14">
        <x:f t="shared" si="246"/>
        <x:v>4657.9819419832838</x:v>
      </x:c>
      <x:c r="L1036" s="14">
        <x:f t="shared" si="247"/>
        <x:v>4657.9819419832838</x:v>
      </x:c>
      <x:c r="M1036" s="14">
        <x:f t="shared" si="256"/>
        <x:v>4627.2012644024835</x:v>
      </x:c>
      <x:c r="N1036" s="14">
        <x:f t="shared" si="248"/>
        <x:v>4657.9819419832838</x:v>
      </x:c>
      <x:c r="O1036" s="13" t="n">
        <x:f>Arrivals!I1036</x:f>
        <x:v>5.179249712984318</x:v>
      </x:c>
      <x:c r="P1036" s="14">
        <x:f t="shared" si="249"/>
        <x:v>4663.1611916962684</x:v>
      </x:c>
      <x:c r="Q1036" s="14">
        <x:f t="shared" si="250"/>
        <x:v>29.199249712984965</x:v>
      </x:c>
      <x:c r="R1036" s="14">
        <x:f t="shared" si="251"/>
        <x:v>0</x:v>
      </x:c>
      <x:c r="S1036" s="14">
        <x:f t="shared" si="252"/>
        <x:v>0</x:v>
      </x:c>
      <x:c r="T1036" s="14">
        <x:f t="shared" si="253"/>
        <x:v>0</x:v>
      </x:c>
      <x:c r="U1036" s="14">
        <x:f t="shared" si="254"/>
        <x:v>0</x:v>
      </x:c>
      <x:c r="V1036" t="str">
        <x:f>IF(MOD(C1036-Settings!$B$32,Settings!$B$33)&lt;Settings!$B$30,"Up","Down")</x:f>
        <x:v>Up</x:v>
      </x:c>
      <x:c r="W1036" s="15" t="n">
        <x:f>IF(OR(E1036&gt;Settings!$B$30,Q1036&gt;Settings!$B$37),0,1)</x:f>
        <x:v>1</x:v>
      </x:c>
      <x:c r="X1036" s="15" t="n">
        <x:f>IF(AND(W1036=1,Q1036&lt;=Settings!$B$36),1,0)</x:f>
        <x:v>1</x:v>
      </x:c>
    </x:row>
    <x:row r="1037">
      <x:c r="A1037">
        <x:v>9</x:v>
      </x:c>
      <x:c r="B1037">
        <x:v>72</x:v>
      </x:c>
      <x:c r="C1037" s="13" t="n">
        <x:f>Arrivals!F1037</x:f>
        <x:v>4673.876411327462</x:v>
      </x:c>
      <x:c r="D1037" s="13" t="n">
        <x:f>Arrivals!K1037</x:f>
        <x:v>300</x:v>
      </x:c>
      <x:c r="E1037" s="14" t="n">
        <x:f>D1037*8/Settings!$B$28+Settings!$B$29</x:f>
        <x:v>24.02</x:v>
      </x:c>
      <x:c r="F1037" s="14">
        <x:f t="shared" si="244"/>
        <x:v>4673.8764113274619</x:v>
      </x:c>
      <x:c r="G1037" s="14">
        <x:f t="shared" si="255"/>
        <x:v>4657.9819419832838</x:v>
      </x:c>
      <x:c r="H1037" s="14">
        <x:f t="shared" si="245"/>
        <x:v>4673.8764113274619</x:v>
      </x:c>
      <x:c r="I1037" s="14" t="n">
        <x:f>MOD(H1037-Settings!$B$32,Settings!$B$33)</x:f>
        <x:v>353.87641132746194</x:v>
      </x:c>
      <x:c r="J1037" s="14" t="n">
        <x:f>IF(I1037&lt;Settings!$B$30,IF(Settings!$B$30-I1037&gt;=E1037,H1037,H1037+(Settings!$B$30-I1037)+Settings!$B$31),H1037+(Settings!$B$33-I1037))</x:f>
        <x:v>4673.876411327462</x:v>
      </x:c>
      <x:c r="K1037" s="14">
        <x:f t="shared" si="246"/>
        <x:v>4697.8964113274624</x:v>
      </x:c>
      <x:c r="L1037" s="14">
        <x:f t="shared" si="247"/>
        <x:v>4697.8964113274624</x:v>
      </x:c>
      <x:c r="M1037" s="14">
        <x:f t="shared" si="256"/>
        <x:v>4663.1611916962684</x:v>
      </x:c>
      <x:c r="N1037" s="14">
        <x:f t="shared" si="248"/>
        <x:v>4697.8964113274624</x:v>
      </x:c>
      <x:c r="O1037" s="13" t="n">
        <x:f>Arrivals!I1037</x:f>
        <x:v>5.312782919493447</x:v>
      </x:c>
      <x:c r="P1037" s="14">
        <x:f t="shared" si="249"/>
        <x:v>4703.209194246956</x:v>
      </x:c>
      <x:c r="Q1037" s="14">
        <x:f t="shared" si="250"/>
        <x:v>29.332782919494093</x:v>
      </x:c>
      <x:c r="R1037" s="14">
        <x:f t="shared" si="251"/>
        <x:v>0</x:v>
      </x:c>
      <x:c r="S1037" s="14">
        <x:f t="shared" si="252"/>
        <x:v>0</x:v>
      </x:c>
      <x:c r="T1037" s="14">
        <x:f t="shared" si="253"/>
        <x:v>0</x:v>
      </x:c>
      <x:c r="U1037" s="14">
        <x:f t="shared" si="254"/>
        <x:v>0</x:v>
      </x:c>
      <x:c r="V1037" t="str">
        <x:f>IF(MOD(C1037-Settings!$B$32,Settings!$B$33)&lt;Settings!$B$30,"Up","Down")</x:f>
        <x:v>Up</x:v>
      </x:c>
      <x:c r="W1037" s="15" t="n">
        <x:f>IF(OR(E1037&gt;Settings!$B$30,Q1037&gt;Settings!$B$37),0,1)</x:f>
        <x:v>1</x:v>
      </x:c>
      <x:c r="X1037" s="15" t="n">
        <x:f>IF(AND(W1037=1,Q1037&lt;=Settings!$B$36),1,0)</x:f>
        <x:v>1</x:v>
      </x:c>
    </x:row>
    <x:row r="1038">
      <x:c r="A1038">
        <x:v>9</x:v>
      </x:c>
      <x:c r="B1038">
        <x:v>73</x:v>
      </x:c>
      <x:c r="C1038" s="13" t="n">
        <x:f>Arrivals!F1038</x:f>
        <x:v>4743.948915747718</x:v>
      </x:c>
      <x:c r="D1038" s="13" t="n">
        <x:f>Arrivals!K1038</x:f>
        <x:v>300</x:v>
      </x:c>
      <x:c r="E1038" s="14" t="n">
        <x:f>D1038*8/Settings!$B$28+Settings!$B$29</x:f>
        <x:v>24.02</x:v>
      </x:c>
      <x:c r="F1038" s="14">
        <x:f t="shared" si="244"/>
        <x:v>4743.9489157477183</x:v>
      </x:c>
      <x:c r="G1038" s="14">
        <x:f t="shared" si="255"/>
        <x:v>4697.8964113274624</x:v>
      </x:c>
      <x:c r="H1038" s="14">
        <x:f t="shared" si="245"/>
        <x:v>4743.9489157477183</x:v>
      </x:c>
      <x:c r="I1038" s="14" t="n">
        <x:f>MOD(H1038-Settings!$B$32,Settings!$B$33)</x:f>
        <x:v>423.9489157477183</x:v>
      </x:c>
      <x:c r="J1038" s="14" t="n">
        <x:f>IF(I1038&lt;Settings!$B$30,IF(Settings!$B$30-I1038&gt;=E1038,H1038,H1038+(Settings!$B$30-I1038)+Settings!$B$31),H1038+(Settings!$B$33-I1038))</x:f>
        <x:v>4743.948915747718</x:v>
      </x:c>
      <x:c r="K1038" s="14">
        <x:f t="shared" si="246"/>
        <x:v>4767.9689157477187</x:v>
      </x:c>
      <x:c r="L1038" s="14">
        <x:f t="shared" si="247"/>
        <x:v>4767.9689157477187</x:v>
      </x:c>
      <x:c r="M1038" s="14">
        <x:f t="shared" si="256"/>
        <x:v>4703.209194246956</x:v>
      </x:c>
      <x:c r="N1038" s="14">
        <x:f t="shared" si="248"/>
        <x:v>4767.9689157477187</x:v>
      </x:c>
      <x:c r="O1038" s="13" t="n">
        <x:f>Arrivals!I1038</x:f>
        <x:v>9.345558638245066</x:v>
      </x:c>
      <x:c r="P1038" s="14">
        <x:f t="shared" si="249"/>
        <x:v>4777.3144743859639</x:v>
      </x:c>
      <x:c r="Q1038" s="14">
        <x:f t="shared" si="250"/>
        <x:v>33.365558638245602</x:v>
      </x:c>
      <x:c r="R1038" s="14">
        <x:f t="shared" si="251"/>
        <x:v>0</x:v>
      </x:c>
      <x:c r="S1038" s="14">
        <x:f t="shared" si="252"/>
        <x:v>0</x:v>
      </x:c>
      <x:c r="T1038" s="14">
        <x:f t="shared" si="253"/>
        <x:v>0</x:v>
      </x:c>
      <x:c r="U1038" s="14">
        <x:f t="shared" si="254"/>
        <x:v>0</x:v>
      </x:c>
      <x:c r="V1038" t="str">
        <x:f>IF(MOD(C1038-Settings!$B$32,Settings!$B$33)&lt;Settings!$B$30,"Up","Down")</x:f>
        <x:v>Up</x:v>
      </x:c>
      <x:c r="W1038" s="15" t="n">
        <x:f>IF(OR(E1038&gt;Settings!$B$30,Q1038&gt;Settings!$B$37),0,1)</x:f>
        <x:v>1</x:v>
      </x:c>
      <x:c r="X1038" s="15" t="n">
        <x:f>IF(AND(W1038=1,Q1038&lt;=Settings!$B$36),1,0)</x:f>
        <x:v>1</x:v>
      </x:c>
    </x:row>
    <x:row r="1039">
      <x:c r="A1039">
        <x:v>9</x:v>
      </x:c>
      <x:c r="B1039">
        <x:v>74</x:v>
      </x:c>
      <x:c r="C1039" s="13" t="n">
        <x:f>Arrivals!F1039</x:f>
        <x:v>4794.128536194725</x:v>
      </x:c>
      <x:c r="D1039" s="13" t="n">
        <x:f>Arrivals!K1039</x:f>
        <x:v>300</x:v>
      </x:c>
      <x:c r="E1039" s="14" t="n">
        <x:f>D1039*8/Settings!$B$28+Settings!$B$29</x:f>
        <x:v>24.02</x:v>
      </x:c>
      <x:c r="F1039" s="14">
        <x:f t="shared" si="244"/>
        <x:v>4794.1285361947248</x:v>
      </x:c>
      <x:c r="G1039" s="14">
        <x:f t="shared" si="255"/>
        <x:v>4767.9689157477187</x:v>
      </x:c>
      <x:c r="H1039" s="14">
        <x:f t="shared" si="245"/>
        <x:v>4794.1285361947248</x:v>
      </x:c>
      <x:c r="I1039" s="14" t="n">
        <x:f>MOD(H1039-Settings!$B$32,Settings!$B$33)</x:f>
        <x:v>474.1285361947248</x:v>
      </x:c>
      <x:c r="J1039" s="14" t="n">
        <x:f>IF(I1039&lt;Settings!$B$30,IF(Settings!$B$30-I1039&gt;=E1039,H1039,H1039+(Settings!$B$30-I1039)+Settings!$B$31),H1039+(Settings!$B$33-I1039))</x:f>
        <x:v>4794.128536194725</x:v>
      </x:c>
      <x:c r="K1039" s="14">
        <x:f t="shared" si="246"/>
        <x:v>4818.1485361947252</x:v>
      </x:c>
      <x:c r="L1039" s="14">
        <x:f t="shared" si="247"/>
        <x:v>4818.1485361947252</x:v>
      </x:c>
      <x:c r="M1039" s="14">
        <x:f t="shared" si="256"/>
        <x:v>4777.3144743859639</x:v>
      </x:c>
      <x:c r="N1039" s="14">
        <x:f t="shared" si="248"/>
        <x:v>4818.1485361947252</x:v>
      </x:c>
      <x:c r="O1039" s="13" t="n">
        <x:f>Arrivals!I1039</x:f>
        <x:v>0.7249186097310863</x:v>
      </x:c>
      <x:c r="P1039" s="14">
        <x:f t="shared" si="249"/>
        <x:v>4818.8734548044567</x:v>
      </x:c>
      <x:c r="Q1039" s="14">
        <x:f t="shared" si="250"/>
        <x:v>24.74491860973194</x:v>
      </x:c>
      <x:c r="R1039" s="14">
        <x:f t="shared" si="251"/>
        <x:v>0</x:v>
      </x:c>
      <x:c r="S1039" s="14">
        <x:f t="shared" si="252"/>
        <x:v>0</x:v>
      </x:c>
      <x:c r="T1039" s="14">
        <x:f t="shared" si="253"/>
        <x:v>0</x:v>
      </x:c>
      <x:c r="U1039" s="14">
        <x:f t="shared" si="254"/>
        <x:v>0</x:v>
      </x:c>
      <x:c r="V1039" t="str">
        <x:f>IF(MOD(C1039-Settings!$B$32,Settings!$B$33)&lt;Settings!$B$30,"Up","Down")</x:f>
        <x:v>Up</x:v>
      </x:c>
      <x:c r="W1039" s="15" t="n">
        <x:f>IF(OR(E1039&gt;Settings!$B$30,Q1039&gt;Settings!$B$37),0,1)</x:f>
        <x:v>1</x:v>
      </x:c>
      <x:c r="X1039" s="15" t="n">
        <x:f>IF(AND(W1039=1,Q1039&lt;=Settings!$B$36),1,0)</x:f>
        <x:v>1</x:v>
      </x:c>
    </x:row>
    <x:row r="1040">
      <x:c r="A1040">
        <x:v>9</x:v>
      </x:c>
      <x:c r="B1040">
        <x:v>75</x:v>
      </x:c>
      <x:c r="C1040" s="13" t="n">
        <x:f>Arrivals!F1040</x:f>
        <x:v>4840.966191534394</x:v>
      </x:c>
      <x:c r="D1040" s="13" t="n">
        <x:f>Arrivals!K1040</x:f>
        <x:v>300</x:v>
      </x:c>
      <x:c r="E1040" s="14" t="n">
        <x:f>D1040*8/Settings!$B$28+Settings!$B$29</x:f>
        <x:v>24.02</x:v>
      </x:c>
      <x:c r="F1040" s="14">
        <x:f t="shared" si="244"/>
        <x:v>4840.9661915343941</x:v>
      </x:c>
      <x:c r="G1040" s="14">
        <x:f t="shared" si="255"/>
        <x:v>4818.1485361947252</x:v>
      </x:c>
      <x:c r="H1040" s="14">
        <x:f t="shared" si="245"/>
        <x:v>4840.9661915343941</x:v>
      </x:c>
      <x:c r="I1040" s="14" t="n">
        <x:f>MOD(H1040-Settings!$B$32,Settings!$B$33)</x:f>
        <x:v>520.966191534394</x:v>
      </x:c>
      <x:c r="J1040" s="14" t="n">
        <x:f>IF(I1040&lt;Settings!$B$30,IF(Settings!$B$30-I1040&gt;=E1040,H1040,H1040+(Settings!$B$30-I1040)+Settings!$B$31),H1040+(Settings!$B$33-I1040))</x:f>
        <x:v>4840.966191534394</x:v>
      </x:c>
      <x:c r="K1040" s="14">
        <x:f t="shared" si="246"/>
        <x:v>4864.9861915343945</x:v>
      </x:c>
      <x:c r="L1040" s="14">
        <x:f t="shared" si="247"/>
        <x:v>4864.9861915343945</x:v>
      </x:c>
      <x:c r="M1040" s="14">
        <x:f t="shared" si="256"/>
        <x:v>4818.8734548044567</x:v>
      </x:c>
      <x:c r="N1040" s="14">
        <x:f t="shared" si="248"/>
        <x:v>4864.9861915343945</x:v>
      </x:c>
      <x:c r="O1040" s="13" t="n">
        <x:f>Arrivals!I1040</x:f>
        <x:v>8.018341670741767</x:v>
      </x:c>
      <x:c r="P1040" s="14">
        <x:f t="shared" si="249"/>
        <x:v>4873.0045332051359</x:v>
      </x:c>
      <x:c r="Q1040" s="14">
        <x:f t="shared" si="250"/>
        <x:v>32.038341670741829</x:v>
      </x:c>
      <x:c r="R1040" s="14">
        <x:f t="shared" si="251"/>
        <x:v>0</x:v>
      </x:c>
      <x:c r="S1040" s="14">
        <x:f t="shared" si="252"/>
        <x:v>0</x:v>
      </x:c>
      <x:c r="T1040" s="14">
        <x:f t="shared" si="253"/>
        <x:v>0</x:v>
      </x:c>
      <x:c r="U1040" s="14">
        <x:f t="shared" si="254"/>
        <x:v>0</x:v>
      </x:c>
      <x:c r="V1040" t="str">
        <x:f>IF(MOD(C1040-Settings!$B$32,Settings!$B$33)&lt;Settings!$B$30,"Up","Down")</x:f>
        <x:v>Up</x:v>
      </x:c>
      <x:c r="W1040" s="15" t="n">
        <x:f>IF(OR(E1040&gt;Settings!$B$30,Q1040&gt;Settings!$B$37),0,1)</x:f>
        <x:v>1</x:v>
      </x:c>
      <x:c r="X1040" s="15" t="n">
        <x:f>IF(AND(W1040=1,Q1040&lt;=Settings!$B$36),1,0)</x:f>
        <x:v>1</x:v>
      </x:c>
    </x:row>
    <x:row r="1041">
      <x:c r="A1041">
        <x:v>9</x:v>
      </x:c>
      <x:c r="B1041">
        <x:v>76</x:v>
      </x:c>
      <x:c r="C1041" s="13" t="n">
        <x:f>Arrivals!F1041</x:f>
        <x:v>4872.0036218932055</x:v>
      </x:c>
      <x:c r="D1041" s="13" t="n">
        <x:f>Arrivals!K1041</x:f>
        <x:v>300</x:v>
      </x:c>
      <x:c r="E1041" s="14" t="n">
        <x:f>D1041*8/Settings!$B$28+Settings!$B$29</x:f>
        <x:v>24.02</x:v>
      </x:c>
      <x:c r="F1041" s="14">
        <x:f t="shared" si="244"/>
        <x:v>4872.0036218932055</x:v>
      </x:c>
      <x:c r="G1041" s="14">
        <x:f t="shared" si="255"/>
        <x:v>4864.9861915343945</x:v>
      </x:c>
      <x:c r="H1041" s="14">
        <x:f t="shared" si="245"/>
        <x:v>4872.0036218932055</x:v>
      </x:c>
      <x:c r="I1041" s="14" t="n">
        <x:f>MOD(H1041-Settings!$B$32,Settings!$B$33)</x:f>
        <x:v>552.0036218932055</x:v>
      </x:c>
      <x:c r="J1041" s="14" t="n">
        <x:f>IF(I1041&lt;Settings!$B$30,IF(Settings!$B$30-I1041&gt;=E1041,H1041,H1041+(Settings!$B$30-I1041)+Settings!$B$31),H1041+(Settings!$B$33-I1041))</x:f>
        <x:v>4872.0036218932055</x:v>
      </x:c>
      <x:c r="K1041" s="14">
        <x:f t="shared" si="246"/>
        <x:v>4896.0236218932059</x:v>
      </x:c>
      <x:c r="L1041" s="14">
        <x:f t="shared" si="247"/>
        <x:v>4896.0236218932059</x:v>
      </x:c>
      <x:c r="M1041" s="14">
        <x:f t="shared" si="256"/>
        <x:v>4873.0045332051359</x:v>
      </x:c>
      <x:c r="N1041" s="14">
        <x:f t="shared" si="248"/>
        <x:v>4896.0236218932059</x:v>
      </x:c>
      <x:c r="O1041" s="13" t="n">
        <x:f>Arrivals!I1041</x:f>
        <x:v>6.992921481974184</x:v>
      </x:c>
      <x:c r="P1041" s="14">
        <x:f t="shared" si="249"/>
        <x:v>4903.0165433751799</x:v>
      </x:c>
      <x:c r="Q1041" s="14">
        <x:f t="shared" si="250"/>
        <x:v>31.012921481974445</x:v>
      </x:c>
      <x:c r="R1041" s="14">
        <x:f t="shared" si="251"/>
        <x:v>0</x:v>
      </x:c>
      <x:c r="S1041" s="14">
        <x:f t="shared" si="252"/>
        <x:v>0</x:v>
      </x:c>
      <x:c r="T1041" s="14">
        <x:f t="shared" si="253"/>
        <x:v>0</x:v>
      </x:c>
      <x:c r="U1041" s="14">
        <x:f t="shared" si="254"/>
        <x:v>0</x:v>
      </x:c>
      <x:c r="V1041" t="str">
        <x:f>IF(MOD(C1041-Settings!$B$32,Settings!$B$33)&lt;Settings!$B$30,"Up","Down")</x:f>
        <x:v>Up</x:v>
      </x:c>
      <x:c r="W1041" s="15" t="n">
        <x:f>IF(OR(E1041&gt;Settings!$B$30,Q1041&gt;Settings!$B$37),0,1)</x:f>
        <x:v>1</x:v>
      </x:c>
      <x:c r="X1041" s="15" t="n">
        <x:f>IF(AND(W1041=1,Q1041&lt;=Settings!$B$36),1,0)</x:f>
        <x:v>1</x:v>
      </x:c>
    </x:row>
    <x:row r="1042">
      <x:c r="A1042">
        <x:v>9</x:v>
      </x:c>
      <x:c r="B1042">
        <x:v>77</x:v>
      </x:c>
      <x:c r="C1042" s="13" t="n">
        <x:f>Arrivals!F1042</x:f>
        <x:v>4963.643459429881</x:v>
      </x:c>
      <x:c r="D1042" s="13" t="n">
        <x:f>Arrivals!K1042</x:f>
        <x:v>300</x:v>
      </x:c>
      <x:c r="E1042" s="14" t="n">
        <x:f>D1042*8/Settings!$B$28+Settings!$B$29</x:f>
        <x:v>24.02</x:v>
      </x:c>
      <x:c r="F1042" s="14">
        <x:f t="shared" si="244"/>
        <x:v>4963.6434594298807</x:v>
      </x:c>
      <x:c r="G1042" s="14">
        <x:f t="shared" si="255"/>
        <x:v>4896.0236218932059</x:v>
      </x:c>
      <x:c r="H1042" s="14">
        <x:f t="shared" si="245"/>
        <x:v>4963.6434594298807</x:v>
      </x:c>
      <x:c r="I1042" s="14" t="n">
        <x:f>MOD(H1042-Settings!$B$32,Settings!$B$33)</x:f>
        <x:v>643.6434594298807</x:v>
      </x:c>
      <x:c r="J1042" s="14" t="n">
        <x:f>IF(I1042&lt;Settings!$B$30,IF(Settings!$B$30-I1042&gt;=E1042,H1042,H1042+(Settings!$B$30-I1042)+Settings!$B$31),H1042+(Settings!$B$33-I1042))</x:f>
        <x:v>5040</x:v>
      </x:c>
      <x:c r="K1042" s="14">
        <x:f t="shared" si="246"/>
        <x:v>5064.0200000000004</x:v>
      </x:c>
      <x:c r="L1042" s="14">
        <x:f t="shared" si="247"/>
        <x:v>5064.0200000000004</x:v>
      </x:c>
      <x:c r="M1042" s="14">
        <x:f t="shared" si="256"/>
        <x:v>4903.0165433751799</x:v>
      </x:c>
      <x:c r="N1042" s="14">
        <x:f t="shared" si="248"/>
        <x:v>5064.0200000000004</x:v>
      </x:c>
      <x:c r="O1042" s="13" t="n">
        <x:f>Arrivals!I1042</x:f>
        <x:v>0.9345116341271866</x:v>
      </x:c>
      <x:c r="P1042" s="14">
        <x:f t="shared" si="249"/>
        <x:v>5064.9545116341278</x:v>
      </x:c>
      <x:c r="Q1042" s="14">
        <x:f t="shared" si="250"/>
        <x:v>101.31105220424706</x:v>
      </x:c>
      <x:c r="R1042" s="14">
        <x:f t="shared" si="251"/>
        <x:v>0</x:v>
      </x:c>
      <x:c r="S1042" s="14">
        <x:f t="shared" si="252"/>
        <x:v>76.35654057011925</x:v>
      </x:c>
      <x:c r="T1042" s="14">
        <x:f t="shared" si="253"/>
        <x:v>0</x:v>
      </x:c>
      <x:c r="U1042" s="14">
        <x:f t="shared" si="254"/>
        <x:v>76.35654057011925</x:v>
      </x:c>
      <x:c r="V1042" t="str">
        <x:f>IF(MOD(C1042-Settings!$B$32,Settings!$B$33)&lt;Settings!$B$30,"Up","Down")</x:f>
        <x:v>Down</x:v>
      </x:c>
      <x:c r="W1042" s="15" t="n">
        <x:f>IF(OR(E1042&gt;Settings!$B$30,Q1042&gt;Settings!$B$37),0,1)</x:f>
        <x:v>1</x:v>
      </x:c>
      <x:c r="X1042" s="15" t="n">
        <x:f>IF(AND(W1042=1,Q1042&lt;=Settings!$B$36),1,0)</x:f>
        <x:v>1</x:v>
      </x:c>
    </x:row>
    <x:row r="1043">
      <x:c r="A1043">
        <x:v>9</x:v>
      </x:c>
      <x:c r="B1043">
        <x:v>78</x:v>
      </x:c>
      <x:c r="C1043" s="13" t="n">
        <x:f>Arrivals!F1043</x:f>
        <x:v>5152.9519732176195</x:v>
      </x:c>
      <x:c r="D1043" s="13" t="n">
        <x:f>Arrivals!K1043</x:f>
        <x:v>300</x:v>
      </x:c>
      <x:c r="E1043" s="14" t="n">
        <x:f>D1043*8/Settings!$B$28+Settings!$B$29</x:f>
        <x:v>24.02</x:v>
      </x:c>
      <x:c r="F1043" s="14">
        <x:f t="shared" si="244"/>
        <x:v>5152.9519732176195</x:v>
      </x:c>
      <x:c r="G1043" s="14">
        <x:f t="shared" si="255"/>
        <x:v>5064.0200000000004</x:v>
      </x:c>
      <x:c r="H1043" s="14">
        <x:f t="shared" si="245"/>
        <x:v>5152.9519732176195</x:v>
      </x:c>
      <x:c r="I1043" s="14" t="n">
        <x:f>MOD(H1043-Settings!$B$32,Settings!$B$33)</x:f>
        <x:v>112.95197321761952</x:v>
      </x:c>
      <x:c r="J1043" s="14" t="n">
        <x:f>IF(I1043&lt;Settings!$B$30,IF(Settings!$B$30-I1043&gt;=E1043,H1043,H1043+(Settings!$B$30-I1043)+Settings!$B$31),H1043+(Settings!$B$33-I1043))</x:f>
        <x:v>5152.9519732176195</x:v>
      </x:c>
      <x:c r="K1043" s="14">
        <x:f t="shared" si="246"/>
        <x:v>5176.97197321762</x:v>
      </x:c>
      <x:c r="L1043" s="14">
        <x:f t="shared" si="247"/>
        <x:v>5176.97197321762</x:v>
      </x:c>
      <x:c r="M1043" s="14">
        <x:f t="shared" si="256"/>
        <x:v>5064.9545116341278</x:v>
      </x:c>
      <x:c r="N1043" s="14">
        <x:f t="shared" si="248"/>
        <x:v>5176.97197321762</x:v>
      </x:c>
      <x:c r="O1043" s="13" t="n">
        <x:f>Arrivals!I1043</x:f>
        <x:v>3.9994211414623777</x:v>
      </x:c>
      <x:c r="P1043" s="14">
        <x:f t="shared" si="249"/>
        <x:v>5180.9713943590823</x:v>
      </x:c>
      <x:c r="Q1043" s="14">
        <x:f t="shared" si="250"/>
        <x:v>28.019421141462772</x:v>
      </x:c>
      <x:c r="R1043" s="14">
        <x:f t="shared" si="251"/>
        <x:v>0</x:v>
      </x:c>
      <x:c r="S1043" s="14">
        <x:f t="shared" si="252"/>
        <x:v>0</x:v>
      </x:c>
      <x:c r="T1043" s="14">
        <x:f t="shared" si="253"/>
        <x:v>0</x:v>
      </x:c>
      <x:c r="U1043" s="14">
        <x:f t="shared" si="254"/>
        <x:v>0</x:v>
      </x:c>
      <x:c r="V1043" t="str">
        <x:f>IF(MOD(C1043-Settings!$B$32,Settings!$B$33)&lt;Settings!$B$30,"Up","Down")</x:f>
        <x:v>Up</x:v>
      </x:c>
      <x:c r="W1043" s="15" t="n">
        <x:f>IF(OR(E1043&gt;Settings!$B$30,Q1043&gt;Settings!$B$37),0,1)</x:f>
        <x:v>1</x:v>
      </x:c>
      <x:c r="X1043" s="15" t="n">
        <x:f>IF(AND(W1043=1,Q1043&lt;=Settings!$B$36),1,0)</x:f>
        <x:v>1</x:v>
      </x:c>
    </x:row>
    <x:row r="1044">
      <x:c r="A1044">
        <x:v>9</x:v>
      </x:c>
      <x:c r="B1044">
        <x:v>79</x:v>
      </x:c>
      <x:c r="C1044" s="13" t="n">
        <x:f>Arrivals!F1044</x:f>
        <x:v>5191.965701577701</x:v>
      </x:c>
      <x:c r="D1044" s="13" t="n">
        <x:f>Arrivals!K1044</x:f>
        <x:v>300</x:v>
      </x:c>
      <x:c r="E1044" s="14" t="n">
        <x:f>D1044*8/Settings!$B$28+Settings!$B$29</x:f>
        <x:v>24.02</x:v>
      </x:c>
      <x:c r="F1044" s="14">
        <x:f t="shared" si="244"/>
        <x:v>5191.9657015777011</x:v>
      </x:c>
      <x:c r="G1044" s="14">
        <x:f t="shared" si="255"/>
        <x:v>5176.97197321762</x:v>
      </x:c>
      <x:c r="H1044" s="14">
        <x:f t="shared" si="245"/>
        <x:v>5191.9657015777011</x:v>
      </x:c>
      <x:c r="I1044" s="14" t="n">
        <x:f>MOD(H1044-Settings!$B$32,Settings!$B$33)</x:f>
        <x:v>151.9657015777011</x:v>
      </x:c>
      <x:c r="J1044" s="14" t="n">
        <x:f>IF(I1044&lt;Settings!$B$30,IF(Settings!$B$30-I1044&gt;=E1044,H1044,H1044+(Settings!$B$30-I1044)+Settings!$B$31),H1044+(Settings!$B$33-I1044))</x:f>
        <x:v>5191.965701577701</x:v>
      </x:c>
      <x:c r="K1044" s="14">
        <x:f t="shared" si="246"/>
        <x:v>5215.9857015777015</x:v>
      </x:c>
      <x:c r="L1044" s="14">
        <x:f t="shared" si="247"/>
        <x:v>5215.9857015777015</x:v>
      </x:c>
      <x:c r="M1044" s="14">
        <x:f t="shared" si="256"/>
        <x:v>5180.9713943590823</x:v>
      </x:c>
      <x:c r="N1044" s="14">
        <x:f t="shared" si="248"/>
        <x:v>5215.9857015777015</x:v>
      </x:c>
      <x:c r="O1044" s="13" t="n">
        <x:f>Arrivals!I1044</x:f>
        <x:v>0.6755882977269047</x:v>
      </x:c>
      <x:c r="P1044" s="14">
        <x:f t="shared" si="249"/>
        <x:v>5216.6612898754283</x:v>
      </x:c>
      <x:c r="Q1044" s="14">
        <x:f t="shared" si="250"/>
        <x:v>24.695588297727227</x:v>
      </x:c>
      <x:c r="R1044" s="14">
        <x:f t="shared" si="251"/>
        <x:v>0</x:v>
      </x:c>
      <x:c r="S1044" s="14">
        <x:f t="shared" si="252"/>
        <x:v>0</x:v>
      </x:c>
      <x:c r="T1044" s="14">
        <x:f t="shared" si="253"/>
        <x:v>0</x:v>
      </x:c>
      <x:c r="U1044" s="14">
        <x:f t="shared" si="254"/>
        <x:v>0</x:v>
      </x:c>
      <x:c r="V1044" t="str">
        <x:f>IF(MOD(C1044-Settings!$B$32,Settings!$B$33)&lt;Settings!$B$30,"Up","Down")</x:f>
        <x:v>Up</x:v>
      </x:c>
      <x:c r="W1044" s="15" t="n">
        <x:f>IF(OR(E1044&gt;Settings!$B$30,Q1044&gt;Settings!$B$37),0,1)</x:f>
        <x:v>1</x:v>
      </x:c>
      <x:c r="X1044" s="15" t="n">
        <x:f>IF(AND(W1044=1,Q1044&lt;=Settings!$B$36),1,0)</x:f>
        <x:v>1</x:v>
      </x:c>
    </x:row>
    <x:row r="1045">
      <x:c r="A1045">
        <x:v>9</x:v>
      </x:c>
      <x:c r="B1045">
        <x:v>80</x:v>
      </x:c>
      <x:c r="C1045" s="13" t="n">
        <x:f>Arrivals!F1045</x:f>
        <x:v>5439.886724878017</x:v>
      </x:c>
      <x:c r="D1045" s="13" t="n">
        <x:f>Arrivals!K1045</x:f>
        <x:v>300</x:v>
      </x:c>
      <x:c r="E1045" s="14" t="n">
        <x:f>D1045*8/Settings!$B$28+Settings!$B$29</x:f>
        <x:v>24.02</x:v>
      </x:c>
      <x:c r="F1045" s="14">
        <x:f t="shared" si="244"/>
        <x:v>5439.886724878017</x:v>
      </x:c>
      <x:c r="G1045" s="14">
        <x:f t="shared" si="255"/>
        <x:v>5215.9857015777015</x:v>
      </x:c>
      <x:c r="H1045" s="14">
        <x:f t="shared" si="245"/>
        <x:v>5439.886724878017</x:v>
      </x:c>
      <x:c r="I1045" s="14" t="n">
        <x:f>MOD(H1045-Settings!$B$32,Settings!$B$33)</x:f>
        <x:v>399.88672487801705</x:v>
      </x:c>
      <x:c r="J1045" s="14" t="n">
        <x:f>IF(I1045&lt;Settings!$B$30,IF(Settings!$B$30-I1045&gt;=E1045,H1045,H1045+(Settings!$B$30-I1045)+Settings!$B$31),H1045+(Settings!$B$33-I1045))</x:f>
        <x:v>5439.886724878017</x:v>
      </x:c>
      <x:c r="K1045" s="14">
        <x:f t="shared" si="246"/>
        <x:v>5463.9067248780175</x:v>
      </x:c>
      <x:c r="L1045" s="14">
        <x:f t="shared" si="247"/>
        <x:v>5463.9067248780175</x:v>
      </x:c>
      <x:c r="M1045" s="14">
        <x:f t="shared" si="256"/>
        <x:v>5216.6612898754283</x:v>
      </x:c>
      <x:c r="N1045" s="14">
        <x:f t="shared" si="248"/>
        <x:v>5463.9067248780175</x:v>
      </x:c>
      <x:c r="O1045" s="13" t="n">
        <x:f>Arrivals!I1045</x:f>
        <x:v>8.41149475303107</x:v>
      </x:c>
      <x:c r="P1045" s="14">
        <x:f t="shared" si="249"/>
        <x:v>5472.3182196310481</x:v>
      </x:c>
      <x:c r="Q1045" s="14">
        <x:f t="shared" si="250"/>
        <x:v>32.431494753031075</x:v>
      </x:c>
      <x:c r="R1045" s="14">
        <x:f t="shared" si="251"/>
        <x:v>0</x:v>
      </x:c>
      <x:c r="S1045" s="14">
        <x:f t="shared" si="252"/>
        <x:v>0</x:v>
      </x:c>
      <x:c r="T1045" s="14">
        <x:f t="shared" si="253"/>
        <x:v>0</x:v>
      </x:c>
      <x:c r="U1045" s="14">
        <x:f t="shared" si="254"/>
        <x:v>0</x:v>
      </x:c>
      <x:c r="V1045" t="str">
        <x:f>IF(MOD(C1045-Settings!$B$32,Settings!$B$33)&lt;Settings!$B$30,"Up","Down")</x:f>
        <x:v>Up</x:v>
      </x:c>
      <x:c r="W1045" s="15" t="n">
        <x:f>IF(OR(E1045&gt;Settings!$B$30,Q1045&gt;Settings!$B$37),0,1)</x:f>
        <x:v>1</x:v>
      </x:c>
      <x:c r="X1045" s="15" t="n">
        <x:f>IF(AND(W1045=1,Q1045&lt;=Settings!$B$36),1,0)</x:f>
        <x:v>1</x:v>
      </x:c>
    </x:row>
    <x:row r="1046">
      <x:c r="A1046">
        <x:v>9</x:v>
      </x:c>
      <x:c r="B1046">
        <x:v>81</x:v>
      </x:c>
      <x:c r="C1046" s="13" t="n">
        <x:f>Arrivals!F1046</x:f>
        <x:v>5456.331313460832</x:v>
      </x:c>
      <x:c r="D1046" s="13" t="n">
        <x:f>Arrivals!K1046</x:f>
        <x:v>300</x:v>
      </x:c>
      <x:c r="E1046" s="14" t="n">
        <x:f>D1046*8/Settings!$B$28+Settings!$B$29</x:f>
        <x:v>24.02</x:v>
      </x:c>
      <x:c r="F1046" s="14">
        <x:f t="shared" si="244"/>
        <x:v>5456.3313134608316</x:v>
      </x:c>
      <x:c r="G1046" s="14">
        <x:f t="shared" si="255"/>
        <x:v>5463.9067248780175</x:v>
      </x:c>
      <x:c r="H1046" s="14">
        <x:f t="shared" si="245"/>
        <x:v>5463.9067248780175</x:v>
      </x:c>
      <x:c r="I1046" s="14" t="n">
        <x:f>MOD(H1046-Settings!$B$32,Settings!$B$33)</x:f>
        <x:v>423.9067248780175</x:v>
      </x:c>
      <x:c r="J1046" s="14" t="n">
        <x:f>IF(I1046&lt;Settings!$B$30,IF(Settings!$B$30-I1046&gt;=E1046,H1046,H1046+(Settings!$B$30-I1046)+Settings!$B$31),H1046+(Settings!$B$33-I1046))</x:f>
        <x:v>5463.9067248780175</x:v>
      </x:c>
      <x:c r="K1046" s="14">
        <x:f t="shared" si="246"/>
        <x:v>5487.9267248780179</x:v>
      </x:c>
      <x:c r="L1046" s="14">
        <x:f t="shared" si="247"/>
        <x:v>5487.9267248780179</x:v>
      </x:c>
      <x:c r="M1046" s="14">
        <x:f t="shared" si="256"/>
        <x:v>5472.3182196310481</x:v>
      </x:c>
      <x:c r="N1046" s="14">
        <x:f t="shared" si="248"/>
        <x:v>5487.9267248780179</x:v>
      </x:c>
      <x:c r="O1046" s="13" t="n">
        <x:f>Arrivals!I1046</x:f>
        <x:v>6.069816518000503</x:v>
      </x:c>
      <x:c r="P1046" s="14">
        <x:f t="shared" si="249"/>
        <x:v>5493.9965413960181</x:v>
      </x:c>
      <x:c r="Q1046" s="14">
        <x:f t="shared" si="250"/>
        <x:v>37.665227935186522</x:v>
      </x:c>
      <x:c r="R1046" s="14">
        <x:f t="shared" si="251"/>
        <x:v>7.5754114171859328</x:v>
      </x:c>
      <x:c r="S1046" s="14">
        <x:f t="shared" si="252"/>
        <x:v>0</x:v>
      </x:c>
      <x:c r="T1046" s="14">
        <x:f t="shared" si="253"/>
        <x:v>0</x:v>
      </x:c>
      <x:c r="U1046" s="14">
        <x:f t="shared" si="254"/>
        <x:v>7.5754114171859328</x:v>
      </x:c>
      <x:c r="V1046" t="str">
        <x:f>IF(MOD(C1046-Settings!$B$32,Settings!$B$33)&lt;Settings!$B$30,"Up","Down")</x:f>
        <x:v>Up</x:v>
      </x:c>
      <x:c r="W1046" s="15" t="n">
        <x:f>IF(OR(E1046&gt;Settings!$B$30,Q1046&gt;Settings!$B$37),0,1)</x:f>
        <x:v>1</x:v>
      </x:c>
      <x:c r="X1046" s="15" t="n">
        <x:f>IF(AND(W1046=1,Q1046&lt;=Settings!$B$36),1,0)</x:f>
        <x:v>1</x:v>
      </x:c>
    </x:row>
    <x:row r="1047">
      <x:c r="A1047">
        <x:v>9</x:v>
      </x:c>
      <x:c r="B1047">
        <x:v>82</x:v>
      </x:c>
      <x:c r="C1047" s="13" t="n">
        <x:f>Arrivals!F1047</x:f>
        <x:v>5461.0776610880475</x:v>
      </x:c>
      <x:c r="D1047" s="13" t="n">
        <x:f>Arrivals!K1047</x:f>
        <x:v>300</x:v>
      </x:c>
      <x:c r="E1047" s="14" t="n">
        <x:f>D1047*8/Settings!$B$28+Settings!$B$29</x:f>
        <x:v>24.02</x:v>
      </x:c>
      <x:c r="F1047" s="14">
        <x:f t="shared" si="244"/>
        <x:v>5461.0776610880475</x:v>
      </x:c>
      <x:c r="G1047" s="14">
        <x:f t="shared" si="255"/>
        <x:v>5487.9267248780179</x:v>
      </x:c>
      <x:c r="H1047" s="14">
        <x:f t="shared" si="245"/>
        <x:v>5487.9267248780179</x:v>
      </x:c>
      <x:c r="I1047" s="14" t="n">
        <x:f>MOD(H1047-Settings!$B$32,Settings!$B$33)</x:f>
        <x:v>447.9267248780179</x:v>
      </x:c>
      <x:c r="J1047" s="14" t="n">
        <x:f>IF(I1047&lt;Settings!$B$30,IF(Settings!$B$30-I1047&gt;=E1047,H1047,H1047+(Settings!$B$30-I1047)+Settings!$B$31),H1047+(Settings!$B$33-I1047))</x:f>
        <x:v>5487.926724878018</x:v>
      </x:c>
      <x:c r="K1047" s="14">
        <x:f t="shared" si="246"/>
        <x:v>5511.9467248780184</x:v>
      </x:c>
      <x:c r="L1047" s="14">
        <x:f t="shared" si="247"/>
        <x:v>5511.9467248780184</x:v>
      </x:c>
      <x:c r="M1047" s="14">
        <x:f t="shared" si="256"/>
        <x:v>5493.9965413960181</x:v>
      </x:c>
      <x:c r="N1047" s="14">
        <x:f t="shared" si="248"/>
        <x:v>5511.9467248780184</x:v>
      </x:c>
      <x:c r="O1047" s="13" t="n">
        <x:f>Arrivals!I1047</x:f>
        <x:v>5.373731323842859</x:v>
      </x:c>
      <x:c r="P1047" s="14">
        <x:f t="shared" si="249"/>
        <x:v>5517.3204562018609</x:v>
      </x:c>
      <x:c r="Q1047" s="14">
        <x:f t="shared" si="250"/>
        <x:v>56.242795113813372</x:v>
      </x:c>
      <x:c r="R1047" s="14">
        <x:f t="shared" si="251"/>
        <x:v>26.849063789970387</x:v>
      </x:c>
      <x:c r="S1047" s="14">
        <x:f t="shared" si="252"/>
        <x:v>0</x:v>
      </x:c>
      <x:c r="T1047" s="14">
        <x:f t="shared" si="253"/>
        <x:v>0</x:v>
      </x:c>
      <x:c r="U1047" s="14">
        <x:f t="shared" si="254"/>
        <x:v>26.849063789970387</x:v>
      </x:c>
      <x:c r="V1047" t="str">
        <x:f>IF(MOD(C1047-Settings!$B$32,Settings!$B$33)&lt;Settings!$B$30,"Up","Down")</x:f>
        <x:v>Up</x:v>
      </x:c>
      <x:c r="W1047" s="15" t="n">
        <x:f>IF(OR(E1047&gt;Settings!$B$30,Q1047&gt;Settings!$B$37),0,1)</x:f>
        <x:v>1</x:v>
      </x:c>
      <x:c r="X1047" s="15" t="n">
        <x:f>IF(AND(W1047=1,Q1047&lt;=Settings!$B$36),1,0)</x:f>
        <x:v>1</x:v>
      </x:c>
    </x:row>
    <x:row r="1048">
      <x:c r="A1048">
        <x:v>9</x:v>
      </x:c>
      <x:c r="B1048">
        <x:v>83</x:v>
      </x:c>
      <x:c r="C1048" s="13" t="n">
        <x:f>Arrivals!F1048</x:f>
        <x:v>5482.814784877275</x:v>
      </x:c>
      <x:c r="D1048" s="13" t="n">
        <x:f>Arrivals!K1048</x:f>
        <x:v>300</x:v>
      </x:c>
      <x:c r="E1048" s="14" t="n">
        <x:f>D1048*8/Settings!$B$28+Settings!$B$29</x:f>
        <x:v>24.02</x:v>
      </x:c>
      <x:c r="F1048" s="14">
        <x:f t="shared" si="244"/>
        <x:v>5482.8147848772751</x:v>
      </x:c>
      <x:c r="G1048" s="14">
        <x:f t="shared" si="255"/>
        <x:v>5511.9467248780184</x:v>
      </x:c>
      <x:c r="H1048" s="14">
        <x:f t="shared" si="245"/>
        <x:v>5511.9467248780184</x:v>
      </x:c>
      <x:c r="I1048" s="14" t="n">
        <x:f>MOD(H1048-Settings!$B$32,Settings!$B$33)</x:f>
        <x:v>471.94672487801836</x:v>
      </x:c>
      <x:c r="J1048" s="14" t="n">
        <x:f>IF(I1048&lt;Settings!$B$30,IF(Settings!$B$30-I1048&gt;=E1048,H1048,H1048+(Settings!$B$30-I1048)+Settings!$B$31),H1048+(Settings!$B$33-I1048))</x:f>
        <x:v>5511.946724878018</x:v>
      </x:c>
      <x:c r="K1048" s="14">
        <x:f t="shared" si="246"/>
        <x:v>5535.9667248780188</x:v>
      </x:c>
      <x:c r="L1048" s="14">
        <x:f t="shared" si="247"/>
        <x:v>5535.9667248780188</x:v>
      </x:c>
      <x:c r="M1048" s="14">
        <x:f t="shared" si="256"/>
        <x:v>5517.3204562018609</x:v>
      </x:c>
      <x:c r="N1048" s="14">
        <x:f t="shared" si="248"/>
        <x:v>5535.9667248780188</x:v>
      </x:c>
      <x:c r="O1048" s="13" t="n">
        <x:f>Arrivals!I1048</x:f>
        <x:v>1.1045303422597699</x:v>
      </x:c>
      <x:c r="P1048" s="14">
        <x:f t="shared" si="249"/>
        <x:v>5537.0712552202785</x:v>
      </x:c>
      <x:c r="Q1048" s="14">
        <x:f t="shared" si="250"/>
        <x:v>54.256470343003457</x:v>
      </x:c>
      <x:c r="R1048" s="14">
        <x:f t="shared" si="251"/>
        <x:v>29.131940000743271</x:v>
      </x:c>
      <x:c r="S1048" s="14">
        <x:f t="shared" si="252"/>
        <x:v>0</x:v>
      </x:c>
      <x:c r="T1048" s="14">
        <x:f t="shared" si="253"/>
        <x:v>0</x:v>
      </x:c>
      <x:c r="U1048" s="14">
        <x:f t="shared" si="254"/>
        <x:v>29.131940000743271</x:v>
      </x:c>
      <x:c r="V1048" t="str">
        <x:f>IF(MOD(C1048-Settings!$B$32,Settings!$B$33)&lt;Settings!$B$30,"Up","Down")</x:f>
        <x:v>Up</x:v>
      </x:c>
      <x:c r="W1048" s="15" t="n">
        <x:f>IF(OR(E1048&gt;Settings!$B$30,Q1048&gt;Settings!$B$37),0,1)</x:f>
        <x:v>1</x:v>
      </x:c>
      <x:c r="X1048" s="15" t="n">
        <x:f>IF(AND(W1048=1,Q1048&lt;=Settings!$B$36),1,0)</x:f>
        <x:v>1</x:v>
      </x:c>
    </x:row>
    <x:row r="1049">
      <x:c r="A1049">
        <x:v>9</x:v>
      </x:c>
      <x:c r="B1049">
        <x:v>84</x:v>
      </x:c>
      <x:c r="C1049" s="13" t="n">
        <x:f>Arrivals!F1049</x:f>
        <x:v>5635.567650391804</x:v>
      </x:c>
      <x:c r="D1049" s="13" t="n">
        <x:f>Arrivals!K1049</x:f>
        <x:v>300</x:v>
      </x:c>
      <x:c r="E1049" s="14" t="n">
        <x:f>D1049*8/Settings!$B$28+Settings!$B$29</x:f>
        <x:v>24.02</x:v>
      </x:c>
      <x:c r="F1049" s="14">
        <x:f t="shared" si="244"/>
        <x:v>5635.5676503918039</x:v>
      </x:c>
      <x:c r="G1049" s="14">
        <x:f t="shared" si="255"/>
        <x:v>5535.9667248780188</x:v>
      </x:c>
      <x:c r="H1049" s="14">
        <x:f t="shared" si="245"/>
        <x:v>5635.5676503918039</x:v>
      </x:c>
      <x:c r="I1049" s="14" t="n">
        <x:f>MOD(H1049-Settings!$B$32,Settings!$B$33)</x:f>
        <x:v>595.5676503918039</x:v>
      </x:c>
      <x:c r="J1049" s="14" t="n">
        <x:f>IF(I1049&lt;Settings!$B$30,IF(Settings!$B$30-I1049&gt;=E1049,H1049,H1049+(Settings!$B$30-I1049)+Settings!$B$31),H1049+(Settings!$B$33-I1049))</x:f>
        <x:v>5760</x:v>
      </x:c>
      <x:c r="K1049" s="14">
        <x:f t="shared" si="246"/>
        <x:v>5784.02</x:v>
      </x:c>
      <x:c r="L1049" s="14">
        <x:f t="shared" si="247"/>
        <x:v>5784.02</x:v>
      </x:c>
      <x:c r="M1049" s="14">
        <x:f t="shared" si="256"/>
        <x:v>5537.0712552202785</x:v>
      </x:c>
      <x:c r="N1049" s="14">
        <x:f t="shared" si="248"/>
        <x:v>5784.02</x:v>
      </x:c>
      <x:c r="O1049" s="13" t="n">
        <x:f>Arrivals!I1049</x:f>
        <x:v>1.5536841261883925</x:v>
      </x:c>
      <x:c r="P1049" s="14">
        <x:f t="shared" si="249"/>
        <x:v>5785.5736841261887</x:v>
      </x:c>
      <x:c r="Q1049" s="14">
        <x:f t="shared" si="250"/>
        <x:v>150.0060337343848</x:v>
      </x:c>
      <x:c r="R1049" s="14">
        <x:f t="shared" si="251"/>
        <x:v>0</x:v>
      </x:c>
      <x:c r="S1049" s="14">
        <x:f t="shared" si="252"/>
        <x:v>124.43234960819609</x:v>
      </x:c>
      <x:c r="T1049" s="14">
        <x:f t="shared" si="253"/>
        <x:v>0</x:v>
      </x:c>
      <x:c r="U1049" s="14">
        <x:f t="shared" si="254"/>
        <x:v>124.43234960819609</x:v>
      </x:c>
      <x:c r="V1049" t="str">
        <x:f>IF(MOD(C1049-Settings!$B$32,Settings!$B$33)&lt;Settings!$B$30,"Up","Down")</x:f>
        <x:v>Up</x:v>
      </x:c>
      <x:c r="W1049" s="15" t="n">
        <x:f>IF(OR(E1049&gt;Settings!$B$30,Q1049&gt;Settings!$B$37),0,1)</x:f>
        <x:v>1</x:v>
      </x:c>
      <x:c r="X1049" s="15" t="n">
        <x:f>IF(AND(W1049=1,Q1049&lt;=Settings!$B$36),1,0)</x:f>
        <x:v>0</x:v>
      </x:c>
    </x:row>
    <x:row r="1050">
      <x:c r="A1050">
        <x:v>9</x:v>
      </x:c>
      <x:c r="B1050">
        <x:v>85</x:v>
      </x:c>
      <x:c r="C1050" s="13" t="n">
        <x:f>Arrivals!F1050</x:f>
        <x:v>5654.038506589529</x:v>
      </x:c>
      <x:c r="D1050" s="13" t="n">
        <x:f>Arrivals!K1050</x:f>
        <x:v>300</x:v>
      </x:c>
      <x:c r="E1050" s="14" t="n">
        <x:f>D1050*8/Settings!$B$28+Settings!$B$29</x:f>
        <x:v>24.02</x:v>
      </x:c>
      <x:c r="F1050" s="14">
        <x:f t="shared" si="244"/>
        <x:v>5654.0385065895289</x:v>
      </x:c>
      <x:c r="G1050" s="14">
        <x:f t="shared" si="255"/>
        <x:v>5784.02</x:v>
      </x:c>
      <x:c r="H1050" s="14">
        <x:f t="shared" si="245"/>
        <x:v>5784.02</x:v>
      </x:c>
      <x:c r="I1050" s="14" t="n">
        <x:f>MOD(H1050-Settings!$B$32,Settings!$B$33)</x:f>
        <x:v>24.020000000000437</x:v>
      </x:c>
      <x:c r="J1050" s="14" t="n">
        <x:f>IF(I1050&lt;Settings!$B$30,IF(Settings!$B$30-I1050&gt;=E1050,H1050,H1050+(Settings!$B$30-I1050)+Settings!$B$31),H1050+(Settings!$B$33-I1050))</x:f>
        <x:v>5784.02</x:v>
      </x:c>
      <x:c r="K1050" s="14">
        <x:f t="shared" si="246"/>
        <x:v>5808.0400000000009</x:v>
      </x:c>
      <x:c r="L1050" s="14">
        <x:f t="shared" si="247"/>
        <x:v>5808.0400000000009</x:v>
      </x:c>
      <x:c r="M1050" s="14">
        <x:f t="shared" si="256"/>
        <x:v>5785.5736841261887</x:v>
      </x:c>
      <x:c r="N1050" s="14">
        <x:f t="shared" si="248"/>
        <x:v>5808.0400000000009</x:v>
      </x:c>
      <x:c r="O1050" s="13" t="n">
        <x:f>Arrivals!I1050</x:f>
        <x:v>5.140299038869929</x:v>
      </x:c>
      <x:c r="P1050" s="14">
        <x:f t="shared" si="249"/>
        <x:v>5813.1802990388705</x:v>
      </x:c>
      <x:c r="Q1050" s="14">
        <x:f t="shared" si="250"/>
        <x:v>159.14179244934166</x:v>
      </x:c>
      <x:c r="R1050" s="14">
        <x:f t="shared" si="251"/>
        <x:v>129.98149341047156</x:v>
      </x:c>
      <x:c r="S1050" s="14">
        <x:f t="shared" si="252"/>
        <x:v>0</x:v>
      </x:c>
      <x:c r="T1050" s="14">
        <x:f t="shared" si="253"/>
        <x:v>0</x:v>
      </x:c>
      <x:c r="U1050" s="14">
        <x:f t="shared" si="254"/>
        <x:v>129.98149341047156</x:v>
      </x:c>
      <x:c r="V1050" t="str">
        <x:f>IF(MOD(C1050-Settings!$B$32,Settings!$B$33)&lt;Settings!$B$30,"Up","Down")</x:f>
        <x:v>Down</x:v>
      </x:c>
      <x:c r="W1050" s="15" t="n">
        <x:f>IF(OR(E1050&gt;Settings!$B$30,Q1050&gt;Settings!$B$37),0,1)</x:f>
        <x:v>1</x:v>
      </x:c>
      <x:c r="X1050" s="15" t="n">
        <x:f>IF(AND(W1050=1,Q1050&lt;=Settings!$B$36),1,0)</x:f>
        <x:v>0</x:v>
      </x:c>
    </x:row>
    <x:row r="1051">
      <x:c r="A1051">
        <x:v>9</x:v>
      </x:c>
      <x:c r="B1051">
        <x:v>86</x:v>
      </x:c>
      <x:c r="C1051" s="13" t="n">
        <x:f>Arrivals!F1051</x:f>
        <x:v>5684.264054694161</x:v>
      </x:c>
      <x:c r="D1051" s="13" t="n">
        <x:f>Arrivals!K1051</x:f>
        <x:v>300</x:v>
      </x:c>
      <x:c r="E1051" s="14" t="n">
        <x:f>D1051*8/Settings!$B$28+Settings!$B$29</x:f>
        <x:v>24.02</x:v>
      </x:c>
      <x:c r="F1051" s="14">
        <x:f t="shared" si="244"/>
        <x:v>5684.2640546941611</x:v>
      </x:c>
      <x:c r="G1051" s="14">
        <x:f t="shared" si="255"/>
        <x:v>5808.0400000000009</x:v>
      </x:c>
      <x:c r="H1051" s="14">
        <x:f t="shared" si="245"/>
        <x:v>5808.0400000000009</x:v>
      </x:c>
      <x:c r="I1051" s="14" t="n">
        <x:f>MOD(H1051-Settings!$B$32,Settings!$B$33)</x:f>
        <x:v>48.04000000000087</x:v>
      </x:c>
      <x:c r="J1051" s="14" t="n">
        <x:f>IF(I1051&lt;Settings!$B$30,IF(Settings!$B$30-I1051&gt;=E1051,H1051,H1051+(Settings!$B$30-I1051)+Settings!$B$31),H1051+(Settings!$B$33-I1051))</x:f>
        <x:v>5808.040000000001</x:v>
      </x:c>
      <x:c r="K1051" s="14">
        <x:f t="shared" si="246"/>
        <x:v>5832.0600000000013</x:v>
      </x:c>
      <x:c r="L1051" s="14">
        <x:f t="shared" si="247"/>
        <x:v>5832.0600000000013</x:v>
      </x:c>
      <x:c r="M1051" s="14">
        <x:f t="shared" si="256"/>
        <x:v>5813.1802990388705</x:v>
      </x:c>
      <x:c r="N1051" s="14">
        <x:f t="shared" si="248"/>
        <x:v>5832.0600000000013</x:v>
      </x:c>
      <x:c r="O1051" s="13" t="n">
        <x:f>Arrivals!I1051</x:f>
        <x:v>4.573212625693019</x:v>
      </x:c>
      <x:c r="P1051" s="14">
        <x:f t="shared" si="249"/>
        <x:v>5836.6332126256939</x:v>
      </x:c>
      <x:c r="Q1051" s="14">
        <x:f t="shared" si="250"/>
        <x:v>152.36915793153275</x:v>
      </x:c>
      <x:c r="R1051" s="14">
        <x:f t="shared" si="251"/>
        <x:v>123.77594530583974</x:v>
      </x:c>
      <x:c r="S1051" s="14">
        <x:f t="shared" si="252"/>
        <x:v>0</x:v>
      </x:c>
      <x:c r="T1051" s="14">
        <x:f t="shared" si="253"/>
        <x:v>0</x:v>
      </x:c>
      <x:c r="U1051" s="14">
        <x:f t="shared" si="254"/>
        <x:v>123.77594530583974</x:v>
      </x:c>
      <x:c r="V1051" t="str">
        <x:f>IF(MOD(C1051-Settings!$B$32,Settings!$B$33)&lt;Settings!$B$30,"Up","Down")</x:f>
        <x:v>Down</x:v>
      </x:c>
      <x:c r="W1051" s="15" t="n">
        <x:f>IF(OR(E1051&gt;Settings!$B$30,Q1051&gt;Settings!$B$37),0,1)</x:f>
        <x:v>1</x:v>
      </x:c>
      <x:c r="X1051" s="15" t="n">
        <x:f>IF(AND(W1051=1,Q1051&lt;=Settings!$B$36),1,0)</x:f>
        <x:v>0</x:v>
      </x:c>
    </x:row>
    <x:row r="1052">
      <x:c r="A1052">
        <x:v>9</x:v>
      </x:c>
      <x:c r="B1052">
        <x:v>87</x:v>
      </x:c>
      <x:c r="C1052" s="13" t="n">
        <x:f>Arrivals!F1052</x:f>
        <x:v>5704.622964622739</x:v>
      </x:c>
      <x:c r="D1052" s="13" t="n">
        <x:f>Arrivals!K1052</x:f>
        <x:v>300</x:v>
      </x:c>
      <x:c r="E1052" s="14" t="n">
        <x:f>D1052*8/Settings!$B$28+Settings!$B$29</x:f>
        <x:v>24.02</x:v>
      </x:c>
      <x:c r="F1052" s="14">
        <x:f t="shared" si="244"/>
        <x:v>5704.6229646227393</x:v>
      </x:c>
      <x:c r="G1052" s="14">
        <x:f t="shared" si="255"/>
        <x:v>5832.0600000000013</x:v>
      </x:c>
      <x:c r="H1052" s="14">
        <x:f t="shared" si="245"/>
        <x:v>5832.0600000000013</x:v>
      </x:c>
      <x:c r="I1052" s="14" t="n">
        <x:f>MOD(H1052-Settings!$B$32,Settings!$B$33)</x:f>
        <x:v>72.06000000000131</x:v>
      </x:c>
      <x:c r="J1052" s="14" t="n">
        <x:f>IF(I1052&lt;Settings!$B$30,IF(Settings!$B$30-I1052&gt;=E1052,H1052,H1052+(Settings!$B$30-I1052)+Settings!$B$31),H1052+(Settings!$B$33-I1052))</x:f>
        <x:v>5832.060000000001</x:v>
      </x:c>
      <x:c r="K1052" s="14">
        <x:f t="shared" si="246"/>
        <x:v>5856.0800000000017</x:v>
      </x:c>
      <x:c r="L1052" s="14">
        <x:f t="shared" si="247"/>
        <x:v>5856.0800000000017</x:v>
      </x:c>
      <x:c r="M1052" s="14">
        <x:f t="shared" si="256"/>
        <x:v>5836.6332126256939</x:v>
      </x:c>
      <x:c r="N1052" s="14">
        <x:f t="shared" si="248"/>
        <x:v>5856.0800000000017</x:v>
      </x:c>
      <x:c r="O1052" s="13" t="n">
        <x:f>Arrivals!I1052</x:f>
        <x:v>2.9991191359538787</x:v>
      </x:c>
      <x:c r="P1052" s="14">
        <x:f t="shared" si="249"/>
        <x:v>5859.0791191359558</x:v>
      </x:c>
      <x:c r="Q1052" s="14">
        <x:f t="shared" si="250"/>
        <x:v>154.45615451321646</x:v>
      </x:c>
      <x:c r="R1052" s="14">
        <x:f t="shared" si="251"/>
        <x:v>127.43703537726196</x:v>
      </x:c>
      <x:c r="S1052" s="14">
        <x:f t="shared" si="252"/>
        <x:v>0</x:v>
      </x:c>
      <x:c r="T1052" s="14">
        <x:f t="shared" si="253"/>
        <x:v>0</x:v>
      </x:c>
      <x:c r="U1052" s="14">
        <x:f t="shared" si="254"/>
        <x:v>127.43703537726196</x:v>
      </x:c>
      <x:c r="V1052" t="str">
        <x:f>IF(MOD(C1052-Settings!$B$32,Settings!$B$33)&lt;Settings!$B$30,"Up","Down")</x:f>
        <x:v>Down</x:v>
      </x:c>
      <x:c r="W1052" s="15" t="n">
        <x:f>IF(OR(E1052&gt;Settings!$B$30,Q1052&gt;Settings!$B$37),0,1)</x:f>
        <x:v>1</x:v>
      </x:c>
      <x:c r="X1052" s="15" t="n">
        <x:f>IF(AND(W1052=1,Q1052&lt;=Settings!$B$36),1,0)</x:f>
        <x:v>0</x:v>
      </x:c>
    </x:row>
    <x:row r="1053">
      <x:c r="A1053">
        <x:v>9</x:v>
      </x:c>
      <x:c r="B1053">
        <x:v>88</x:v>
      </x:c>
      <x:c r="C1053" s="13" t="n">
        <x:f>Arrivals!F1053</x:f>
        <x:v>5709.6841399219475</x:v>
      </x:c>
      <x:c r="D1053" s="13" t="n">
        <x:f>Arrivals!K1053</x:f>
        <x:v>300</x:v>
      </x:c>
      <x:c r="E1053" s="14" t="n">
        <x:f>D1053*8/Settings!$B$28+Settings!$B$29</x:f>
        <x:v>24.02</x:v>
      </x:c>
      <x:c r="F1053" s="14">
        <x:f t="shared" si="244"/>
        <x:v>5709.6841399219475</x:v>
      </x:c>
      <x:c r="G1053" s="14">
        <x:f t="shared" si="255"/>
        <x:v>5856.0800000000017</x:v>
      </x:c>
      <x:c r="H1053" s="14">
        <x:f t="shared" si="245"/>
        <x:v>5856.0800000000017</x:v>
      </x:c>
      <x:c r="I1053" s="14" t="n">
        <x:f>MOD(H1053-Settings!$B$32,Settings!$B$33)</x:f>
        <x:v>96.08000000000175</x:v>
      </x:c>
      <x:c r="J1053" s="14" t="n">
        <x:f>IF(I1053&lt;Settings!$B$30,IF(Settings!$B$30-I1053&gt;=E1053,H1053,H1053+(Settings!$B$30-I1053)+Settings!$B$31),H1053+(Settings!$B$33-I1053))</x:f>
        <x:v>5856.080000000002</x:v>
      </x:c>
      <x:c r="K1053" s="14">
        <x:f t="shared" si="246"/>
        <x:v>5880.1000000000022</x:v>
      </x:c>
      <x:c r="L1053" s="14">
        <x:f t="shared" si="247"/>
        <x:v>5880.1000000000022</x:v>
      </x:c>
      <x:c r="M1053" s="14">
        <x:f t="shared" si="256"/>
        <x:v>5859.0791191359558</x:v>
      </x:c>
      <x:c r="N1053" s="14">
        <x:f t="shared" si="248"/>
        <x:v>5880.1000000000022</x:v>
      </x:c>
      <x:c r="O1053" s="13" t="n">
        <x:f>Arrivals!I1053</x:f>
        <x:v>0.8273410879696601</x:v>
      </x:c>
      <x:c r="P1053" s="14">
        <x:f t="shared" si="249"/>
        <x:v>5880.9273410879714</x:v>
      </x:c>
      <x:c r="Q1053" s="14">
        <x:f t="shared" si="250"/>
        <x:v>171.24320116602394</x:v>
      </x:c>
      <x:c r="R1053" s="14">
        <x:f t="shared" si="251"/>
        <x:v>146.39586007805428</x:v>
      </x:c>
      <x:c r="S1053" s="14">
        <x:f t="shared" si="252"/>
        <x:v>0</x:v>
      </x:c>
      <x:c r="T1053" s="14">
        <x:f t="shared" si="253"/>
        <x:v>0</x:v>
      </x:c>
      <x:c r="U1053" s="14">
        <x:f t="shared" si="254"/>
        <x:v>146.39586007805428</x:v>
      </x:c>
      <x:c r="V1053" t="str">
        <x:f>IF(MOD(C1053-Settings!$B$32,Settings!$B$33)&lt;Settings!$B$30,"Up","Down")</x:f>
        <x:v>Down</x:v>
      </x:c>
      <x:c r="W1053" s="15" t="n">
        <x:f>IF(OR(E1053&gt;Settings!$B$30,Q1053&gt;Settings!$B$37),0,1)</x:f>
        <x:v>1</x:v>
      </x:c>
      <x:c r="X1053" s="15" t="n">
        <x:f>IF(AND(W1053=1,Q1053&lt;=Settings!$B$36),1,0)</x:f>
        <x:v>0</x:v>
      </x:c>
    </x:row>
    <x:row r="1054">
      <x:c r="A1054">
        <x:v>9</x:v>
      </x:c>
      <x:c r="B1054">
        <x:v>89</x:v>
      </x:c>
      <x:c r="C1054" s="13" t="n">
        <x:f>Arrivals!F1054</x:f>
        <x:v>5760.5422240252265</x:v>
      </x:c>
      <x:c r="D1054" s="13" t="n">
        <x:f>Arrivals!K1054</x:f>
        <x:v>300</x:v>
      </x:c>
      <x:c r="E1054" s="14" t="n">
        <x:f>D1054*8/Settings!$B$28+Settings!$B$29</x:f>
        <x:v>24.02</x:v>
      </x:c>
      <x:c r="F1054" s="14">
        <x:f t="shared" si="244"/>
        <x:v>5760.5422240252265</x:v>
      </x:c>
      <x:c r="G1054" s="14">
        <x:f t="shared" si="255"/>
        <x:v>5880.1000000000022</x:v>
      </x:c>
      <x:c r="H1054" s="14">
        <x:f t="shared" si="245"/>
        <x:v>5880.1000000000022</x:v>
      </x:c>
      <x:c r="I1054" s="14" t="n">
        <x:f>MOD(H1054-Settings!$B$32,Settings!$B$33)</x:f>
        <x:v>120.10000000000218</x:v>
      </x:c>
      <x:c r="J1054" s="14" t="n">
        <x:f>IF(I1054&lt;Settings!$B$30,IF(Settings!$B$30-I1054&gt;=E1054,H1054,H1054+(Settings!$B$30-I1054)+Settings!$B$31),H1054+(Settings!$B$33-I1054))</x:f>
        <x:v>5880.100000000002</x:v>
      </x:c>
      <x:c r="K1054" s="14">
        <x:f t="shared" si="246"/>
        <x:v>5904.1200000000026</x:v>
      </x:c>
      <x:c r="L1054" s="14">
        <x:f t="shared" si="247"/>
        <x:v>5904.1200000000026</x:v>
      </x:c>
      <x:c r="M1054" s="14">
        <x:f t="shared" si="256"/>
        <x:v>5880.9273410879714</x:v>
      </x:c>
      <x:c r="N1054" s="14">
        <x:f t="shared" si="248"/>
        <x:v>5904.1200000000026</x:v>
      </x:c>
      <x:c r="O1054" s="13" t="n">
        <x:f>Arrivals!I1054</x:f>
        <x:v>1.5878714446863886</x:v>
      </x:c>
      <x:c r="P1054" s="14">
        <x:f t="shared" si="249"/>
        <x:v>5905.7078714446889</x:v>
      </x:c>
      <x:c r="Q1054" s="14">
        <x:f t="shared" si="250"/>
        <x:v>145.1656474194624</x:v>
      </x:c>
      <x:c r="R1054" s="14">
        <x:f t="shared" si="251"/>
        <x:v>119.55777597477572</x:v>
      </x:c>
      <x:c r="S1054" s="14">
        <x:f t="shared" si="252"/>
        <x:v>0</x:v>
      </x:c>
      <x:c r="T1054" s="14">
        <x:f t="shared" si="253"/>
        <x:v>0</x:v>
      </x:c>
      <x:c r="U1054" s="14">
        <x:f t="shared" si="254"/>
        <x:v>119.55777597477572</x:v>
      </x:c>
      <x:c r="V1054" t="str">
        <x:f>IF(MOD(C1054-Settings!$B$32,Settings!$B$33)&lt;Settings!$B$30,"Up","Down")</x:f>
        <x:v>Up</x:v>
      </x:c>
      <x:c r="W1054" s="15" t="n">
        <x:f>IF(OR(E1054&gt;Settings!$B$30,Q1054&gt;Settings!$B$37),0,1)</x:f>
        <x:v>1</x:v>
      </x:c>
      <x:c r="X1054" s="15" t="n">
        <x:f>IF(AND(W1054=1,Q1054&lt;=Settings!$B$36),1,0)</x:f>
        <x:v>0</x:v>
      </x:c>
    </x:row>
    <x:row r="1055">
      <x:c r="A1055">
        <x:v>9</x:v>
      </x:c>
      <x:c r="B1055">
        <x:v>90</x:v>
      </x:c>
      <x:c r="C1055" s="13" t="n">
        <x:f>Arrivals!F1055</x:f>
        <x:v>5793.860184949064</x:v>
      </x:c>
      <x:c r="D1055" s="13" t="n">
        <x:f>Arrivals!K1055</x:f>
        <x:v>300</x:v>
      </x:c>
      <x:c r="E1055" s="14" t="n">
        <x:f>D1055*8/Settings!$B$28+Settings!$B$29</x:f>
        <x:v>24.02</x:v>
      </x:c>
      <x:c r="F1055" s="14">
        <x:f t="shared" si="244"/>
        <x:v>5793.8601849490642</x:v>
      </x:c>
      <x:c r="G1055" s="14">
        <x:f t="shared" si="255"/>
        <x:v>5904.1200000000026</x:v>
      </x:c>
      <x:c r="H1055" s="14">
        <x:f t="shared" si="245"/>
        <x:v>5904.1200000000026</x:v>
      </x:c>
      <x:c r="I1055" s="14" t="n">
        <x:f>MOD(H1055-Settings!$B$32,Settings!$B$33)</x:f>
        <x:v>144.12000000000262</x:v>
      </x:c>
      <x:c r="J1055" s="14" t="n">
        <x:f>IF(I1055&lt;Settings!$B$30,IF(Settings!$B$30-I1055&gt;=E1055,H1055,H1055+(Settings!$B$30-I1055)+Settings!$B$31),H1055+(Settings!$B$33-I1055))</x:f>
        <x:v>5904.120000000003</x:v>
      </x:c>
      <x:c r="K1055" s="14">
        <x:f t="shared" si="246"/>
        <x:v>5928.1400000000031</x:v>
      </x:c>
      <x:c r="L1055" s="14">
        <x:f t="shared" si="247"/>
        <x:v>5928.1400000000031</x:v>
      </x:c>
      <x:c r="M1055" s="14">
        <x:f t="shared" si="256"/>
        <x:v>5905.7078714446889</x:v>
      </x:c>
      <x:c r="N1055" s="14">
        <x:f t="shared" si="248"/>
        <x:v>5928.1400000000031</x:v>
      </x:c>
      <x:c r="O1055" s="13" t="n">
        <x:f>Arrivals!I1055</x:f>
        <x:v>5.075599117339064</x:v>
      </x:c>
      <x:c r="P1055" s="14">
        <x:f t="shared" si="249"/>
        <x:v>5933.2155991173422</x:v>
      </x:c>
      <x:c r="Q1055" s="14">
        <x:f t="shared" si="250"/>
        <x:v>139.355414168278</x:v>
      </x:c>
      <x:c r="R1055" s="14">
        <x:f t="shared" si="251"/>
        <x:v>110.25981505093841</x:v>
      </x:c>
      <x:c r="S1055" s="14">
        <x:f t="shared" si="252"/>
        <x:v>0</x:v>
      </x:c>
      <x:c r="T1055" s="14">
        <x:f t="shared" si="253"/>
        <x:v>0</x:v>
      </x:c>
      <x:c r="U1055" s="14">
        <x:f t="shared" si="254"/>
        <x:v>110.25981505093841</x:v>
      </x:c>
      <x:c r="V1055" t="str">
        <x:f>IF(MOD(C1055-Settings!$B$32,Settings!$B$33)&lt;Settings!$B$30,"Up","Down")</x:f>
        <x:v>Up</x:v>
      </x:c>
      <x:c r="W1055" s="15" t="n">
        <x:f>IF(OR(E1055&gt;Settings!$B$30,Q1055&gt;Settings!$B$37),0,1)</x:f>
        <x:v>1</x:v>
      </x:c>
      <x:c r="X1055" s="15" t="n">
        <x:f>IF(AND(W1055=1,Q1055&lt;=Settings!$B$36),1,0)</x:f>
        <x:v>0</x:v>
      </x:c>
    </x:row>
    <x:row r="1056">
      <x:c r="A1056">
        <x:v>9</x:v>
      </x:c>
      <x:c r="B1056">
        <x:v>91</x:v>
      </x:c>
      <x:c r="C1056" s="13" t="n">
        <x:f>Arrivals!F1056</x:f>
        <x:v>5830.313575853951</x:v>
      </x:c>
      <x:c r="D1056" s="13" t="n">
        <x:f>Arrivals!K1056</x:f>
        <x:v>300</x:v>
      </x:c>
      <x:c r="E1056" s="14" t="n">
        <x:f>D1056*8/Settings!$B$28+Settings!$B$29</x:f>
        <x:v>24.02</x:v>
      </x:c>
      <x:c r="F1056" s="14">
        <x:f t="shared" si="244"/>
        <x:v>5830.3135758539511</x:v>
      </x:c>
      <x:c r="G1056" s="14">
        <x:f t="shared" si="255"/>
        <x:v>5928.1400000000031</x:v>
      </x:c>
      <x:c r="H1056" s="14">
        <x:f t="shared" si="245"/>
        <x:v>5928.1400000000031</x:v>
      </x:c>
      <x:c r="I1056" s="14" t="n">
        <x:f>MOD(H1056-Settings!$B$32,Settings!$B$33)</x:f>
        <x:v>168.14000000000306</x:v>
      </x:c>
      <x:c r="J1056" s="14" t="n">
        <x:f>IF(I1056&lt;Settings!$B$30,IF(Settings!$B$30-I1056&gt;=E1056,H1056,H1056+(Settings!$B$30-I1056)+Settings!$B$31),H1056+(Settings!$B$33-I1056))</x:f>
        <x:v>5928.140000000003</x:v>
      </x:c>
      <x:c r="K1056" s="14">
        <x:f t="shared" si="246"/>
        <x:v>5952.1600000000035</x:v>
      </x:c>
      <x:c r="L1056" s="14">
        <x:f t="shared" si="247"/>
        <x:v>5952.1600000000035</x:v>
      </x:c>
      <x:c r="M1056" s="14">
        <x:f t="shared" si="256"/>
        <x:v>5933.2155991173422</x:v>
      </x:c>
      <x:c r="N1056" s="14">
        <x:f t="shared" si="248"/>
        <x:v>5952.1600000000035</x:v>
      </x:c>
      <x:c r="O1056" s="13" t="n">
        <x:f>Arrivals!I1056</x:f>
        <x:v>8.072714973221043</x:v>
      </x:c>
      <x:c r="P1056" s="14">
        <x:f t="shared" si="249"/>
        <x:v>5960.2327149732246</x:v>
      </x:c>
      <x:c r="Q1056" s="14">
        <x:f t="shared" si="250"/>
        <x:v>129.9191391192735</x:v>
      </x:c>
      <x:c r="R1056" s="14">
        <x:f t="shared" si="251"/>
        <x:v>97.826424146051977</x:v>
      </x:c>
      <x:c r="S1056" s="14">
        <x:f t="shared" si="252"/>
        <x:v>0</x:v>
      </x:c>
      <x:c r="T1056" s="14">
        <x:f t="shared" si="253"/>
        <x:v>0</x:v>
      </x:c>
      <x:c r="U1056" s="14">
        <x:f t="shared" si="254"/>
        <x:v>97.826424146051977</x:v>
      </x:c>
      <x:c r="V1056" t="str">
        <x:f>IF(MOD(C1056-Settings!$B$32,Settings!$B$33)&lt;Settings!$B$30,"Up","Down")</x:f>
        <x:v>Up</x:v>
      </x:c>
      <x:c r="W1056" s="15" t="n">
        <x:f>IF(OR(E1056&gt;Settings!$B$30,Q1056&gt;Settings!$B$37),0,1)</x:f>
        <x:v>1</x:v>
      </x:c>
      <x:c r="X1056" s="15" t="n">
        <x:f>IF(AND(W1056=1,Q1056&lt;=Settings!$B$36),1,0)</x:f>
        <x:v>0</x:v>
      </x:c>
    </x:row>
    <x:row r="1057">
      <x:c r="A1057">
        <x:v>9</x:v>
      </x:c>
      <x:c r="B1057">
        <x:v>92</x:v>
      </x:c>
      <x:c r="C1057" s="13" t="n">
        <x:f>Arrivals!F1057</x:f>
        <x:v>5879.64270927056</x:v>
      </x:c>
      <x:c r="D1057" s="13" t="n">
        <x:f>Arrivals!K1057</x:f>
        <x:v>300</x:v>
      </x:c>
      <x:c r="E1057" s="14" t="n">
        <x:f>D1057*8/Settings!$B$28+Settings!$B$29</x:f>
        <x:v>24.02</x:v>
      </x:c>
      <x:c r="F1057" s="14">
        <x:f t="shared" si="244"/>
        <x:v>5879.6427092705599</x:v>
      </x:c>
      <x:c r="G1057" s="14">
        <x:f t="shared" si="255"/>
        <x:v>5952.1600000000035</x:v>
      </x:c>
      <x:c r="H1057" s="14">
        <x:f t="shared" si="245"/>
        <x:v>5952.1600000000035</x:v>
      </x:c>
      <x:c r="I1057" s="14" t="n">
        <x:f>MOD(H1057-Settings!$B$32,Settings!$B$33)</x:f>
        <x:v>192.1600000000035</x:v>
      </x:c>
      <x:c r="J1057" s="14" t="n">
        <x:f>IF(I1057&lt;Settings!$B$30,IF(Settings!$B$30-I1057&gt;=E1057,H1057,H1057+(Settings!$B$30-I1057)+Settings!$B$31),H1057+(Settings!$B$33-I1057))</x:f>
        <x:v>5952.1600000000035</x:v>
      </x:c>
      <x:c r="K1057" s="14">
        <x:f t="shared" si="246"/>
        <x:v>5976.1800000000039</x:v>
      </x:c>
      <x:c r="L1057" s="14">
        <x:f t="shared" si="247"/>
        <x:v>5976.1800000000039</x:v>
      </x:c>
      <x:c r="M1057" s="14">
        <x:f t="shared" si="256"/>
        <x:v>5960.2327149732246</x:v>
      </x:c>
      <x:c r="N1057" s="14">
        <x:f t="shared" si="248"/>
        <x:v>5976.1800000000039</x:v>
      </x:c>
      <x:c r="O1057" s="13" t="n">
        <x:f>Arrivals!I1057</x:f>
        <x:v>2.0123102309417895</x:v>
      </x:c>
      <x:c r="P1057" s="14">
        <x:f t="shared" si="249"/>
        <x:v>5978.1923102309456</x:v>
      </x:c>
      <x:c r="Q1057" s="14">
        <x:f t="shared" si="250"/>
        <x:v>98.54960096038576</x:v>
      </x:c>
      <x:c r="R1057" s="14">
        <x:f t="shared" si="251"/>
        <x:v>72.51729072944363</x:v>
      </x:c>
      <x:c r="S1057" s="14">
        <x:f t="shared" si="252"/>
        <x:v>0</x:v>
      </x:c>
      <x:c r="T1057" s="14">
        <x:f t="shared" si="253"/>
        <x:v>0</x:v>
      </x:c>
      <x:c r="U1057" s="14">
        <x:f t="shared" si="254"/>
        <x:v>72.51729072944363</x:v>
      </x:c>
      <x:c r="V1057" t="str">
        <x:f>IF(MOD(C1057-Settings!$B$32,Settings!$B$33)&lt;Settings!$B$30,"Up","Down")</x:f>
        <x:v>Up</x:v>
      </x:c>
      <x:c r="W1057" s="15" t="n">
        <x:f>IF(OR(E1057&gt;Settings!$B$30,Q1057&gt;Settings!$B$37),0,1)</x:f>
        <x:v>1</x:v>
      </x:c>
      <x:c r="X1057" s="15" t="n">
        <x:f>IF(AND(W1057=1,Q1057&lt;=Settings!$B$36),1,0)</x:f>
        <x:v>1</x:v>
      </x:c>
    </x:row>
    <x:row r="1058">
      <x:c r="A1058">
        <x:v>9</x:v>
      </x:c>
      <x:c r="B1058">
        <x:v>93</x:v>
      </x:c>
      <x:c r="C1058" s="13" t="n">
        <x:f>Arrivals!F1058</x:f>
        <x:v>5931.625740881966</x:v>
      </x:c>
      <x:c r="D1058" s="13" t="n">
        <x:f>Arrivals!K1058</x:f>
        <x:v>300</x:v>
      </x:c>
      <x:c r="E1058" s="14" t="n">
        <x:f>D1058*8/Settings!$B$28+Settings!$B$29</x:f>
        <x:v>24.02</x:v>
      </x:c>
      <x:c r="F1058" s="14">
        <x:f t="shared" si="244"/>
        <x:v>5931.6257408819656</x:v>
      </x:c>
      <x:c r="G1058" s="14">
        <x:f t="shared" si="255"/>
        <x:v>5976.1800000000039</x:v>
      </x:c>
      <x:c r="H1058" s="14">
        <x:f t="shared" si="245"/>
        <x:v>5976.1800000000039</x:v>
      </x:c>
      <x:c r="I1058" s="14" t="n">
        <x:f>MOD(H1058-Settings!$B$32,Settings!$B$33)</x:f>
        <x:v>216.18000000000393</x:v>
      </x:c>
      <x:c r="J1058" s="14" t="n">
        <x:f>IF(I1058&lt;Settings!$B$30,IF(Settings!$B$30-I1058&gt;=E1058,H1058,H1058+(Settings!$B$30-I1058)+Settings!$B$31),H1058+(Settings!$B$33-I1058))</x:f>
        <x:v>5976.180000000004</x:v>
      </x:c>
      <x:c r="K1058" s="14">
        <x:f t="shared" si="246"/>
        <x:v>6000.2000000000044</x:v>
      </x:c>
      <x:c r="L1058" s="14">
        <x:f t="shared" si="247"/>
        <x:v>6000.2000000000044</x:v>
      </x:c>
      <x:c r="M1058" s="14">
        <x:f t="shared" si="256"/>
        <x:v>5978.1923102309456</x:v>
      </x:c>
      <x:c r="N1058" s="14">
        <x:f t="shared" si="248"/>
        <x:v>6000.2000000000044</x:v>
      </x:c>
      <x:c r="O1058" s="13" t="n">
        <x:f>Arrivals!I1058</x:f>
        <x:v>1.8069530998682195</x:v>
      </x:c>
      <x:c r="P1058" s="14">
        <x:f t="shared" si="249"/>
        <x:v>6002.0069530998726</x:v>
      </x:c>
      <x:c r="Q1058" s="14">
        <x:f t="shared" si="250"/>
        <x:v>70.381212217906977</x:v>
      </x:c>
      <x:c r="R1058" s="14">
        <x:f t="shared" si="251"/>
        <x:v>44.554259118038317</x:v>
      </x:c>
      <x:c r="S1058" s="14">
        <x:f t="shared" si="252"/>
        <x:v>0</x:v>
      </x:c>
      <x:c r="T1058" s="14">
        <x:f t="shared" si="253"/>
        <x:v>0</x:v>
      </x:c>
      <x:c r="U1058" s="14">
        <x:f t="shared" si="254"/>
        <x:v>44.554259118038317</x:v>
      </x:c>
      <x:c r="V1058" t="str">
        <x:f>IF(MOD(C1058-Settings!$B$32,Settings!$B$33)&lt;Settings!$B$30,"Up","Down")</x:f>
        <x:v>Up</x:v>
      </x:c>
      <x:c r="W1058" s="15" t="n">
        <x:f>IF(OR(E1058&gt;Settings!$B$30,Q1058&gt;Settings!$B$37),0,1)</x:f>
        <x:v>1</x:v>
      </x:c>
      <x:c r="X1058" s="15" t="n">
        <x:f>IF(AND(W1058=1,Q1058&lt;=Settings!$B$36),1,0)</x:f>
        <x:v>1</x:v>
      </x:c>
    </x:row>
    <x:row r="1059">
      <x:c r="A1059">
        <x:v>9</x:v>
      </x:c>
      <x:c r="B1059">
        <x:v>94</x:v>
      </x:c>
      <x:c r="C1059" s="13" t="n">
        <x:f>Arrivals!F1059</x:f>
        <x:v>5943.010127405753</x:v>
      </x:c>
      <x:c r="D1059" s="13" t="n">
        <x:f>Arrivals!K1059</x:f>
        <x:v>300</x:v>
      </x:c>
      <x:c r="E1059" s="14" t="n">
        <x:f>D1059*8/Settings!$B$28+Settings!$B$29</x:f>
        <x:v>24.02</x:v>
      </x:c>
      <x:c r="F1059" s="14">
        <x:f t="shared" si="244"/>
        <x:v>5943.0101274057533</x:v>
      </x:c>
      <x:c r="G1059" s="14">
        <x:f t="shared" si="255"/>
        <x:v>6000.2000000000044</x:v>
      </x:c>
      <x:c r="H1059" s="14">
        <x:f t="shared" si="245"/>
        <x:v>6000.2000000000044</x:v>
      </x:c>
      <x:c r="I1059" s="14" t="n">
        <x:f>MOD(H1059-Settings!$B$32,Settings!$B$33)</x:f>
        <x:v>240.20000000000437</x:v>
      </x:c>
      <x:c r="J1059" s="14" t="n">
        <x:f>IF(I1059&lt;Settings!$B$30,IF(Settings!$B$30-I1059&gt;=E1059,H1059,H1059+(Settings!$B$30-I1059)+Settings!$B$31),H1059+(Settings!$B$33-I1059))</x:f>
        <x:v>6000.200000000004</x:v>
      </x:c>
      <x:c r="K1059" s="14">
        <x:f t="shared" si="246"/>
        <x:v>6024.2200000000048</x:v>
      </x:c>
      <x:c r="L1059" s="14">
        <x:f t="shared" si="247"/>
        <x:v>6024.2200000000048</x:v>
      </x:c>
      <x:c r="M1059" s="14">
        <x:f t="shared" si="256"/>
        <x:v>6002.0069530998726</x:v>
      </x:c>
      <x:c r="N1059" s="14">
        <x:f t="shared" si="248"/>
        <x:v>6024.2200000000048</x:v>
      </x:c>
      <x:c r="O1059" s="13" t="n">
        <x:f>Arrivals!I1059</x:f>
        <x:v>21.987394859546164</x:v>
      </x:c>
      <x:c r="P1059" s="14">
        <x:f t="shared" si="249"/>
        <x:v>6046.2073948595507</x:v>
      </x:c>
      <x:c r="Q1059" s="14">
        <x:f t="shared" si="250"/>
        <x:v>103.19726745379739</x:v>
      </x:c>
      <x:c r="R1059" s="14">
        <x:f t="shared" si="251"/>
        <x:v>57.189872594251028</x:v>
      </x:c>
      <x:c r="S1059" s="14">
        <x:f t="shared" si="252"/>
        <x:v>0</x:v>
      </x:c>
      <x:c r="T1059" s="14">
        <x:f t="shared" si="253"/>
        <x:v>0</x:v>
      </x:c>
      <x:c r="U1059" s="14">
        <x:f t="shared" si="254"/>
        <x:v>57.189872594251028</x:v>
      </x:c>
      <x:c r="V1059" t="str">
        <x:f>IF(MOD(C1059-Settings!$B$32,Settings!$B$33)&lt;Settings!$B$30,"Up","Down")</x:f>
        <x:v>Up</x:v>
      </x:c>
      <x:c r="W1059" s="15" t="n">
        <x:f>IF(OR(E1059&gt;Settings!$B$30,Q1059&gt;Settings!$B$37),0,1)</x:f>
        <x:v>1</x:v>
      </x:c>
      <x:c r="X1059" s="15" t="n">
        <x:f>IF(AND(W1059=1,Q1059&lt;=Settings!$B$36),1,0)</x:f>
        <x:v>1</x:v>
      </x:c>
    </x:row>
    <x:row r="1060">
      <x:c r="A1060">
        <x:v>9</x:v>
      </x:c>
      <x:c r="B1060">
        <x:v>95</x:v>
      </x:c>
      <x:c r="C1060" s="13" t="n">
        <x:f>Arrivals!F1060</x:f>
        <x:v>6011.485206745153</x:v>
      </x:c>
      <x:c r="D1060" s="13" t="n">
        <x:f>Arrivals!K1060</x:f>
        <x:v>300</x:v>
      </x:c>
      <x:c r="E1060" s="14" t="n">
        <x:f>D1060*8/Settings!$B$28+Settings!$B$29</x:f>
        <x:v>24.02</x:v>
      </x:c>
      <x:c r="F1060" s="14">
        <x:f t="shared" si="244"/>
        <x:v>6011.4852067451529</x:v>
      </x:c>
      <x:c r="G1060" s="14">
        <x:f t="shared" si="255"/>
        <x:v>6024.2200000000048</x:v>
      </x:c>
      <x:c r="H1060" s="14">
        <x:f t="shared" si="245"/>
        <x:v>6024.2200000000048</x:v>
      </x:c>
      <x:c r="I1060" s="14" t="n">
        <x:f>MOD(H1060-Settings!$B$32,Settings!$B$33)</x:f>
        <x:v>264.2200000000048</x:v>
      </x:c>
      <x:c r="J1060" s="14" t="n">
        <x:f>IF(I1060&lt;Settings!$B$30,IF(Settings!$B$30-I1060&gt;=E1060,H1060,H1060+(Settings!$B$30-I1060)+Settings!$B$31),H1060+(Settings!$B$33-I1060))</x:f>
        <x:v>6024.220000000005</x:v>
      </x:c>
      <x:c r="K1060" s="14">
        <x:f t="shared" si="246"/>
        <x:v>6048.2400000000052</x:v>
      </x:c>
      <x:c r="L1060" s="14">
        <x:f t="shared" si="247"/>
        <x:v>6048.2400000000052</x:v>
      </x:c>
      <x:c r="M1060" s="14">
        <x:f t="shared" si="256"/>
        <x:v>6046.2073948595507</x:v>
      </x:c>
      <x:c r="N1060" s="14">
        <x:f t="shared" si="248"/>
        <x:v>6048.2400000000052</x:v>
      </x:c>
      <x:c r="O1060" s="13" t="n">
        <x:f>Arrivals!I1060</x:f>
        <x:v>0.40742531332638815</x:v>
      </x:c>
      <x:c r="P1060" s="14">
        <x:f t="shared" si="249"/>
        <x:v>6048.647425313332</x:v>
      </x:c>
      <x:c r="Q1060" s="14">
        <x:f t="shared" si="250"/>
        <x:v>37.162218568179014</x:v>
      </x:c>
      <x:c r="R1060" s="14">
        <x:f t="shared" si="251"/>
        <x:v>12.734793254851866</x:v>
      </x:c>
      <x:c r="S1060" s="14">
        <x:f t="shared" si="252"/>
        <x:v>0</x:v>
      </x:c>
      <x:c r="T1060" s="14">
        <x:f t="shared" si="253"/>
        <x:v>0</x:v>
      </x:c>
      <x:c r="U1060" s="14">
        <x:f t="shared" si="254"/>
        <x:v>12.734793254851866</x:v>
      </x:c>
      <x:c r="V1060" t="str">
        <x:f>IF(MOD(C1060-Settings!$B$32,Settings!$B$33)&lt;Settings!$B$30,"Up","Down")</x:f>
        <x:v>Up</x:v>
      </x:c>
      <x:c r="W1060" s="15" t="n">
        <x:f>IF(OR(E1060&gt;Settings!$B$30,Q1060&gt;Settings!$B$37),0,1)</x:f>
        <x:v>1</x:v>
      </x:c>
      <x:c r="X1060" s="15" t="n">
        <x:f>IF(AND(W1060=1,Q1060&lt;=Settings!$B$36),1,0)</x:f>
        <x:v>1</x:v>
      </x:c>
    </x:row>
    <x:row r="1061">
      <x:c r="A1061">
        <x:v>9</x:v>
      </x:c>
      <x:c r="B1061">
        <x:v>96</x:v>
      </x:c>
      <x:c r="C1061" s="13" t="n">
        <x:f>Arrivals!F1061</x:f>
        <x:v>6055.9749839391525</x:v>
      </x:c>
      <x:c r="D1061" s="13" t="n">
        <x:f>Arrivals!K1061</x:f>
        <x:v>300</x:v>
      </x:c>
      <x:c r="E1061" s="14" t="n">
        <x:f>D1061*8/Settings!$B$28+Settings!$B$29</x:f>
        <x:v>24.02</x:v>
      </x:c>
      <x:c r="F1061" s="14">
        <x:f t="shared" si="244"/>
        <x:v>6055.9749839391525</x:v>
      </x:c>
      <x:c r="G1061" s="14">
        <x:f t="shared" si="255"/>
        <x:v>6048.2400000000052</x:v>
      </x:c>
      <x:c r="H1061" s="14">
        <x:f t="shared" si="245"/>
        <x:v>6055.9749839391525</x:v>
      </x:c>
      <x:c r="I1061" s="14" t="n">
        <x:f>MOD(H1061-Settings!$B$32,Settings!$B$33)</x:f>
        <x:v>295.9749839391525</x:v>
      </x:c>
      <x:c r="J1061" s="14" t="n">
        <x:f>IF(I1061&lt;Settings!$B$30,IF(Settings!$B$30-I1061&gt;=E1061,H1061,H1061+(Settings!$B$30-I1061)+Settings!$B$31),H1061+(Settings!$B$33-I1061))</x:f>
        <x:v>6055.9749839391525</x:v>
      </x:c>
      <x:c r="K1061" s="14">
        <x:f t="shared" si="246"/>
        <x:v>6079.9949839391529</x:v>
      </x:c>
      <x:c r="L1061" s="14">
        <x:f t="shared" si="247"/>
        <x:v>6079.9949839391529</x:v>
      </x:c>
      <x:c r="M1061" s="14">
        <x:f t="shared" si="256"/>
        <x:v>6048.647425313332</x:v>
      </x:c>
      <x:c r="N1061" s="14">
        <x:f t="shared" si="248"/>
        <x:v>6079.9949839391529</x:v>
      </x:c>
      <x:c r="O1061" s="13" t="n">
        <x:f>Arrivals!I1061</x:f>
        <x:v>3.6815190019357082</x:v>
      </x:c>
      <x:c r="P1061" s="14">
        <x:f t="shared" si="249"/>
        <x:v>6083.676502941089</x:v>
      </x:c>
      <x:c r="Q1061" s="14">
        <x:f t="shared" si="250"/>
        <x:v>27.701519001936504</x:v>
      </x:c>
      <x:c r="R1061" s="14">
        <x:f t="shared" si="251"/>
        <x:v>0</x:v>
      </x:c>
      <x:c r="S1061" s="14">
        <x:f t="shared" si="252"/>
        <x:v>0</x:v>
      </x:c>
      <x:c r="T1061" s="14">
        <x:f t="shared" si="253"/>
        <x:v>0</x:v>
      </x:c>
      <x:c r="U1061" s="14">
        <x:f t="shared" si="254"/>
        <x:v>0</x:v>
      </x:c>
      <x:c r="V1061" t="str">
        <x:f>IF(MOD(C1061-Settings!$B$32,Settings!$B$33)&lt;Settings!$B$30,"Up","Down")</x:f>
        <x:v>Up</x:v>
      </x:c>
      <x:c r="W1061" s="15" t="n">
        <x:f>IF(OR(E1061&gt;Settings!$B$30,Q1061&gt;Settings!$B$37),0,1)</x:f>
        <x:v>1</x:v>
      </x:c>
      <x:c r="X1061" s="15" t="n">
        <x:f>IF(AND(W1061=1,Q1061&lt;=Settings!$B$36),1,0)</x:f>
        <x:v>1</x:v>
      </x:c>
    </x:row>
    <x:row r="1062">
      <x:c r="A1062">
        <x:v>9</x:v>
      </x:c>
      <x:c r="B1062">
        <x:v>97</x:v>
      </x:c>
      <x:c r="C1062" s="13" t="n">
        <x:f>Arrivals!F1062</x:f>
        <x:v>6064.742643191173</x:v>
      </x:c>
      <x:c r="D1062" s="13" t="n">
        <x:f>Arrivals!K1062</x:f>
        <x:v>300</x:v>
      </x:c>
      <x:c r="E1062" s="14" t="n">
        <x:f>D1062*8/Settings!$B$28+Settings!$B$29</x:f>
        <x:v>24.02</x:v>
      </x:c>
      <x:c r="F1062" s="14">
        <x:f t="shared" si="244"/>
        <x:v>6064.7426431911726</x:v>
      </x:c>
      <x:c r="G1062" s="14">
        <x:f t="shared" si="255"/>
        <x:v>6079.9949839391529</x:v>
      </x:c>
      <x:c r="H1062" s="14">
        <x:f t="shared" si="245"/>
        <x:v>6079.9949839391529</x:v>
      </x:c>
      <x:c r="I1062" s="14" t="n">
        <x:f>MOD(H1062-Settings!$B$32,Settings!$B$33)</x:f>
        <x:v>319.9949839391529</x:v>
      </x:c>
      <x:c r="J1062" s="14" t="n">
        <x:f>IF(I1062&lt;Settings!$B$30,IF(Settings!$B$30-I1062&gt;=E1062,H1062,H1062+(Settings!$B$30-I1062)+Settings!$B$31),H1062+(Settings!$B$33-I1062))</x:f>
        <x:v>6079.994983939153</x:v>
      </x:c>
      <x:c r="K1062" s="14">
        <x:f t="shared" si="246"/>
        <x:v>6104.0149839391534</x:v>
      </x:c>
      <x:c r="L1062" s="14">
        <x:f t="shared" si="247"/>
        <x:v>6104.0149839391534</x:v>
      </x:c>
      <x:c r="M1062" s="14">
        <x:f t="shared" si="256"/>
        <x:v>6083.676502941089</x:v>
      </x:c>
      <x:c r="N1062" s="14">
        <x:f t="shared" si="248"/>
        <x:v>6104.0149839391534</x:v>
      </x:c>
      <x:c r="O1062" s="13" t="n">
        <x:f>Arrivals!I1062</x:f>
        <x:v>4.015332443030812</x:v>
      </x:c>
      <x:c r="P1062" s="14">
        <x:f t="shared" si="249"/>
        <x:v>6108.0303163821845</x:v>
      </x:c>
      <x:c r="Q1062" s="14">
        <x:f t="shared" si="250"/>
        <x:v>43.287673191011891</x:v>
      </x:c>
      <x:c r="R1062" s="14">
        <x:f t="shared" si="251"/>
        <x:v>15.25234074798027</x:v>
      </x:c>
      <x:c r="S1062" s="14">
        <x:f t="shared" si="252"/>
        <x:v>0</x:v>
      </x:c>
      <x:c r="T1062" s="14">
        <x:f t="shared" si="253"/>
        <x:v>0</x:v>
      </x:c>
      <x:c r="U1062" s="14">
        <x:f t="shared" si="254"/>
        <x:v>15.25234074798027</x:v>
      </x:c>
      <x:c r="V1062" t="str">
        <x:f>IF(MOD(C1062-Settings!$B$32,Settings!$B$33)&lt;Settings!$B$30,"Up","Down")</x:f>
        <x:v>Up</x:v>
      </x:c>
      <x:c r="W1062" s="15" t="n">
        <x:f>IF(OR(E1062&gt;Settings!$B$30,Q1062&gt;Settings!$B$37),0,1)</x:f>
        <x:v>1</x:v>
      </x:c>
      <x:c r="X1062" s="15" t="n">
        <x:f>IF(AND(W1062=1,Q1062&lt;=Settings!$B$36),1,0)</x:f>
        <x:v>1</x:v>
      </x:c>
    </x:row>
    <x:row r="1063">
      <x:c r="A1063">
        <x:v>9</x:v>
      </x:c>
      <x:c r="B1063">
        <x:v>98</x:v>
      </x:c>
      <x:c r="C1063" s="13" t="n">
        <x:f>Arrivals!F1063</x:f>
        <x:v>6251.34513096953</x:v>
      </x:c>
      <x:c r="D1063" s="13" t="n">
        <x:f>Arrivals!K1063</x:f>
        <x:v>300</x:v>
      </x:c>
      <x:c r="E1063" s="14" t="n">
        <x:f>D1063*8/Settings!$B$28+Settings!$B$29</x:f>
        <x:v>24.02</x:v>
      </x:c>
      <x:c r="F1063" s="14">
        <x:f t="shared" si="244"/>
        <x:v>6251.3451309695301</x:v>
      </x:c>
      <x:c r="G1063" s="14" t="n">
        <x:f t="shared" ref="G1063:G1085" si="257">K1062</x:f>
        <x:v>6104.014983939153</x:v>
      </x:c>
      <x:c r="H1063" s="14">
        <x:f t="shared" si="245"/>
        <x:v>6251.3451309695301</x:v>
      </x:c>
      <x:c r="I1063" s="14" t="n">
        <x:f>MOD(H1063-Settings!$B$32,Settings!$B$33)</x:f>
        <x:v>491.34513096953015</x:v>
      </x:c>
      <x:c r="J1063" s="14" t="n">
        <x:f>IF(I1063&lt;Settings!$B$30,IF(Settings!$B$30-I1063&gt;=E1063,H1063,H1063+(Settings!$B$30-I1063)+Settings!$B$31),H1063+(Settings!$B$33-I1063))</x:f>
        <x:v>6251.34513096953</x:v>
      </x:c>
      <x:c r="K1063" s="14">
        <x:f t="shared" si="246"/>
        <x:v>6275.3651309695306</x:v>
      </x:c>
      <x:c r="L1063" s="14">
        <x:f t="shared" si="247"/>
        <x:v>6275.3651309695306</x:v>
      </x:c>
      <x:c r="M1063" s="14" t="n">
        <x:f t="shared" ref="M1063:M1085" si="258">P1062</x:f>
        <x:v>6108.0303163821845</x:v>
      </x:c>
      <x:c r="N1063" s="14">
        <x:f t="shared" si="248"/>
        <x:v>6275.3651309695306</x:v>
      </x:c>
      <x:c r="O1063" s="13" t="n">
        <x:f>Arrivals!I1063</x:f>
        <x:v>4.880398590051294</x:v>
      </x:c>
      <x:c r="P1063" s="14">
        <x:f t="shared" si="249"/>
        <x:v>6280.2455295595819</x:v>
      </x:c>
      <x:c r="Q1063" s="14">
        <x:f t="shared" si="250"/>
        <x:v>28.900398590051736</x:v>
      </x:c>
      <x:c r="R1063" s="14">
        <x:f t="shared" si="251"/>
        <x:v>0</x:v>
      </x:c>
      <x:c r="S1063" s="14">
        <x:f t="shared" si="252"/>
        <x:v>0</x:v>
      </x:c>
      <x:c r="T1063" s="14">
        <x:f t="shared" si="253"/>
        <x:v>0</x:v>
      </x:c>
      <x:c r="U1063" s="14">
        <x:f t="shared" si="254"/>
        <x:v>0</x:v>
      </x:c>
      <x:c r="V1063" t="str">
        <x:f>IF(MOD(C1063-Settings!$B$32,Settings!$B$33)&lt;Settings!$B$30,"Up","Down")</x:f>
        <x:v>Up</x:v>
      </x:c>
      <x:c r="W1063" s="15" t="n">
        <x:f>IF(OR(E1063&gt;Settings!$B$30,Q1063&gt;Settings!$B$37),0,1)</x:f>
        <x:v>1</x:v>
      </x:c>
      <x:c r="X1063" s="15" t="n">
        <x:f>IF(AND(W1063=1,Q1063&lt;=Settings!$B$36),1,0)</x:f>
        <x:v>1</x:v>
      </x:c>
    </x:row>
    <x:row r="1064">
      <x:c r="A1064">
        <x:v>9</x:v>
      </x:c>
      <x:c r="B1064">
        <x:v>99</x:v>
      </x:c>
      <x:c r="C1064" s="13" t="n">
        <x:f>Arrivals!F1064</x:f>
        <x:v>6284.321606531976</x:v>
      </x:c>
      <x:c r="D1064" s="13" t="n">
        <x:f>Arrivals!K1064</x:f>
        <x:v>300</x:v>
      </x:c>
      <x:c r="E1064" s="14" t="n">
        <x:f>D1064*8/Settings!$B$28+Settings!$B$29</x:f>
        <x:v>24.02</x:v>
      </x:c>
      <x:c r="F1064" s="14">
        <x:f t="shared" si="244"/>
        <x:v>6284.3216065319757</x:v>
      </x:c>
      <x:c r="G1064" s="14">
        <x:f t="shared" si="257"/>
        <x:v>6275.3651309695306</x:v>
      </x:c>
      <x:c r="H1064" s="14">
        <x:f t="shared" si="245"/>
        <x:v>6284.3216065319757</x:v>
      </x:c>
      <x:c r="I1064" s="14" t="n">
        <x:f>MOD(H1064-Settings!$B$32,Settings!$B$33)</x:f>
        <x:v>524.3216065319757</x:v>
      </x:c>
      <x:c r="J1064" s="14" t="n">
        <x:f>IF(I1064&lt;Settings!$B$30,IF(Settings!$B$30-I1064&gt;=E1064,H1064,H1064+(Settings!$B$30-I1064)+Settings!$B$31),H1064+(Settings!$B$33-I1064))</x:f>
        <x:v>6284.321606531976</x:v>
      </x:c>
      <x:c r="K1064" s="14">
        <x:f t="shared" si="246"/>
        <x:v>6308.3416065319761</x:v>
      </x:c>
      <x:c r="L1064" s="14">
        <x:f t="shared" si="247"/>
        <x:v>6308.3416065319761</x:v>
      </x:c>
      <x:c r="M1064" s="14">
        <x:f t="shared" si="258"/>
        <x:v>6280.2455295595819</x:v>
      </x:c>
      <x:c r="N1064" s="14">
        <x:f t="shared" si="248"/>
        <x:v>6308.3416065319761</x:v>
      </x:c>
      <x:c r="O1064" s="13" t="n">
        <x:f>Arrivals!I1064</x:f>
        <x:v>3.293061709698749</x:v>
      </x:c>
      <x:c r="P1064" s="14">
        <x:f t="shared" si="249"/>
        <x:v>6311.6346682416752</x:v>
      </x:c>
      <x:c r="Q1064" s="14">
        <x:f t="shared" si="250"/>
        <x:v>27.313061709699468</x:v>
      </x:c>
      <x:c r="R1064" s="14">
        <x:f t="shared" si="251"/>
        <x:v>0</x:v>
      </x:c>
      <x:c r="S1064" s="14">
        <x:f t="shared" si="252"/>
        <x:v>0</x:v>
      </x:c>
      <x:c r="T1064" s="14">
        <x:f t="shared" si="253"/>
        <x:v>0</x:v>
      </x:c>
      <x:c r="U1064" s="14">
        <x:f t="shared" si="254"/>
        <x:v>0</x:v>
      </x:c>
      <x:c r="V1064" t="str">
        <x:f>IF(MOD(C1064-Settings!$B$32,Settings!$B$33)&lt;Settings!$B$30,"Up","Down")</x:f>
        <x:v>Up</x:v>
      </x:c>
      <x:c r="W1064" s="15" t="n">
        <x:f>IF(OR(E1064&gt;Settings!$B$30,Q1064&gt;Settings!$B$37),0,1)</x:f>
        <x:v>1</x:v>
      </x:c>
      <x:c r="X1064" s="15" t="n">
        <x:f>IF(AND(W1064=1,Q1064&lt;=Settings!$B$36),1,0)</x:f>
        <x:v>1</x:v>
      </x:c>
    </x:row>
    <x:row r="1065">
      <x:c r="A1065">
        <x:v>9</x:v>
      </x:c>
      <x:c r="B1065">
        <x:v>100</x:v>
      </x:c>
      <x:c r="C1065" s="13" t="n">
        <x:f>Arrivals!F1065</x:f>
        <x:v>6315.164509540444</x:v>
      </x:c>
      <x:c r="D1065" s="13" t="n">
        <x:f>Arrivals!K1065</x:f>
        <x:v>300</x:v>
      </x:c>
      <x:c r="E1065" s="14" t="n">
        <x:f>D1065*8/Settings!$B$28+Settings!$B$29</x:f>
        <x:v>24.02</x:v>
      </x:c>
      <x:c r="F1065" s="14">
        <x:f t="shared" si="244"/>
        <x:v>6315.1645095404438</x:v>
      </x:c>
      <x:c r="G1065" s="14">
        <x:f t="shared" si="257"/>
        <x:v>6308.3416065319761</x:v>
      </x:c>
      <x:c r="H1065" s="14">
        <x:f t="shared" si="245"/>
        <x:v>6315.1645095404438</x:v>
      </x:c>
      <x:c r="I1065" s="14" t="n">
        <x:f>MOD(H1065-Settings!$B$32,Settings!$B$33)</x:f>
        <x:v>555.1645095404438</x:v>
      </x:c>
      <x:c r="J1065" s="14" t="n">
        <x:f>IF(I1065&lt;Settings!$B$30,IF(Settings!$B$30-I1065&gt;=E1065,H1065,H1065+(Settings!$B$30-I1065)+Settings!$B$31),H1065+(Settings!$B$33-I1065))</x:f>
        <x:v>6315.164509540444</x:v>
      </x:c>
      <x:c r="K1065" s="14">
        <x:f t="shared" si="246"/>
        <x:v>6339.1845095404442</x:v>
      </x:c>
      <x:c r="L1065" s="14">
        <x:f t="shared" si="247"/>
        <x:v>6339.1845095404442</x:v>
      </x:c>
      <x:c r="M1065" s="14">
        <x:f t="shared" si="258"/>
        <x:v>6311.6346682416752</x:v>
      </x:c>
      <x:c r="N1065" s="14">
        <x:f t="shared" si="248"/>
        <x:v>6339.1845095404442</x:v>
      </x:c>
      <x:c r="O1065" s="13" t="n">
        <x:f>Arrivals!I1065</x:f>
        <x:v>6.3889930515174225</x:v>
      </x:c>
      <x:c r="P1065" s="14">
        <x:f t="shared" si="249"/>
        <x:v>6345.5735025919612</x:v>
      </x:c>
      <x:c r="Q1065" s="14">
        <x:f t="shared" si="250"/>
        <x:v>30.408993051517427</x:v>
      </x:c>
      <x:c r="R1065" s="14">
        <x:f t="shared" si="251"/>
        <x:v>0</x:v>
      </x:c>
      <x:c r="S1065" s="14">
        <x:f t="shared" si="252"/>
        <x:v>0</x:v>
      </x:c>
      <x:c r="T1065" s="14">
        <x:f t="shared" si="253"/>
        <x:v>0</x:v>
      </x:c>
      <x:c r="U1065" s="14">
        <x:f t="shared" si="254"/>
        <x:v>0</x:v>
      </x:c>
      <x:c r="V1065" t="str">
        <x:f>IF(MOD(C1065-Settings!$B$32,Settings!$B$33)&lt;Settings!$B$30,"Up","Down")</x:f>
        <x:v>Up</x:v>
      </x:c>
      <x:c r="W1065" s="15" t="n">
        <x:f>IF(OR(E1065&gt;Settings!$B$30,Q1065&gt;Settings!$B$37),0,1)</x:f>
        <x:v>1</x:v>
      </x:c>
      <x:c r="X1065" s="15" t="n">
        <x:f>IF(AND(W1065=1,Q1065&lt;=Settings!$B$36),1,0)</x:f>
        <x:v>1</x:v>
      </x:c>
    </x:row>
    <x:row r="1066">
      <x:c r="A1066">
        <x:v>9</x:v>
      </x:c>
      <x:c r="B1066">
        <x:v>101</x:v>
      </x:c>
      <x:c r="C1066" s="13" t="n">
        <x:f>Arrivals!F1066</x:f>
        <x:v>6332.157354045958</x:v>
      </x:c>
      <x:c r="D1066" s="13" t="n">
        <x:f>Arrivals!K1066</x:f>
        <x:v>300</x:v>
      </x:c>
      <x:c r="E1066" s="14" t="n">
        <x:f>D1066*8/Settings!$B$28+Settings!$B$29</x:f>
        <x:v>24.02</x:v>
      </x:c>
      <x:c r="F1066" s="14">
        <x:f t="shared" si="244"/>
        <x:v>6332.1573540459576</x:v>
      </x:c>
      <x:c r="G1066" s="14">
        <x:f t="shared" si="257"/>
        <x:v>6339.1845095404442</x:v>
      </x:c>
      <x:c r="H1066" s="14">
        <x:f t="shared" si="245"/>
        <x:v>6339.1845095404442</x:v>
      </x:c>
      <x:c r="I1066" s="14" t="n">
        <x:f>MOD(H1066-Settings!$B$32,Settings!$B$33)</x:f>
        <x:v>579.1845095404442</x:v>
      </x:c>
      <x:c r="J1066" s="14" t="n">
        <x:f>IF(I1066&lt;Settings!$B$30,IF(Settings!$B$30-I1066&gt;=E1066,H1066,H1066+(Settings!$B$30-I1066)+Settings!$B$31),H1066+(Settings!$B$33-I1066))</x:f>
        <x:v>6480</x:v>
      </x:c>
      <x:c r="K1066" s="14">
        <x:f t="shared" si="246"/>
        <x:v>6504.02</x:v>
      </x:c>
      <x:c r="L1066" s="14">
        <x:f t="shared" si="247"/>
        <x:v>6504.02</x:v>
      </x:c>
      <x:c r="M1066" s="14">
        <x:f t="shared" si="258"/>
        <x:v>6345.5735025919612</x:v>
      </x:c>
      <x:c r="N1066" s="14">
        <x:f t="shared" si="248"/>
        <x:v>6504.02</x:v>
      </x:c>
      <x:c r="O1066" s="13" t="n">
        <x:f>Arrivals!I1066</x:f>
        <x:v>1.8797781688247208</x:v>
      </x:c>
      <x:c r="P1066" s="14">
        <x:f t="shared" si="249"/>
        <x:v>6505.8997781688249</x:v>
      </x:c>
      <x:c r="Q1066" s="14">
        <x:f t="shared" si="250"/>
        <x:v>173.74242412286731</x:v>
      </x:c>
      <x:c r="R1066" s="14">
        <x:f t="shared" si="251"/>
        <x:v>7.0271554944865784</x:v>
      </x:c>
      <x:c r="S1066" s="14">
        <x:f t="shared" si="252"/>
        <x:v>140.8154904595558</x:v>
      </x:c>
      <x:c r="T1066" s="14">
        <x:f t="shared" si="253"/>
        <x:v>0</x:v>
      </x:c>
      <x:c r="U1066" s="14">
        <x:f t="shared" si="254"/>
        <x:v>147.84264595404238</x:v>
      </x:c>
      <x:c r="V1066" t="str">
        <x:f>IF(MOD(C1066-Settings!$B$32,Settings!$B$33)&lt;Settings!$B$30,"Up","Down")</x:f>
        <x:v>Up</x:v>
      </x:c>
      <x:c r="W1066" s="15" t="n">
        <x:f>IF(OR(E1066&gt;Settings!$B$30,Q1066&gt;Settings!$B$37),0,1)</x:f>
        <x:v>1</x:v>
      </x:c>
      <x:c r="X1066" s="15" t="n">
        <x:f>IF(AND(W1066=1,Q1066&lt;=Settings!$B$36),1,0)</x:f>
        <x:v>0</x:v>
      </x:c>
    </x:row>
    <x:row r="1067">
      <x:c r="A1067">
        <x:v>9</x:v>
      </x:c>
      <x:c r="B1067">
        <x:v>102</x:v>
      </x:c>
      <x:c r="C1067" s="13" t="n">
        <x:f>Arrivals!F1067</x:f>
        <x:v>6353.881813222382</x:v>
      </x:c>
      <x:c r="D1067" s="13" t="n">
        <x:f>Arrivals!K1067</x:f>
        <x:v>300</x:v>
      </x:c>
      <x:c r="E1067" s="14" t="n">
        <x:f>D1067*8/Settings!$B$28+Settings!$B$29</x:f>
        <x:v>24.02</x:v>
      </x:c>
      <x:c r="F1067" s="14">
        <x:f t="shared" si="244"/>
        <x:v>6353.8818132223823</x:v>
      </x:c>
      <x:c r="G1067" s="14">
        <x:f t="shared" si="257"/>
        <x:v>6504.02</x:v>
      </x:c>
      <x:c r="H1067" s="14">
        <x:f t="shared" si="245"/>
        <x:v>6504.02</x:v>
      </x:c>
      <x:c r="I1067" s="14" t="n">
        <x:f>MOD(H1067-Settings!$B$32,Settings!$B$33)</x:f>
        <x:v>24.020000000000437</x:v>
      </x:c>
      <x:c r="J1067" s="14" t="n">
        <x:f>IF(I1067&lt;Settings!$B$30,IF(Settings!$B$30-I1067&gt;=E1067,H1067,H1067+(Settings!$B$30-I1067)+Settings!$B$31),H1067+(Settings!$B$33-I1067))</x:f>
        <x:v>6504.02</x:v>
      </x:c>
      <x:c r="K1067" s="14">
        <x:f t="shared" si="246"/>
        <x:v>6528.0400000000009</x:v>
      </x:c>
      <x:c r="L1067" s="14">
        <x:f t="shared" si="247"/>
        <x:v>6528.0400000000009</x:v>
      </x:c>
      <x:c r="M1067" s="14">
        <x:f t="shared" si="258"/>
        <x:v>6505.8997781688249</x:v>
      </x:c>
      <x:c r="N1067" s="14">
        <x:f t="shared" si="248"/>
        <x:v>6528.0400000000009</x:v>
      </x:c>
      <x:c r="O1067" s="13" t="n">
        <x:f>Arrivals!I1067</x:f>
        <x:v>0.017274212815524194</x:v>
      </x:c>
      <x:c r="P1067" s="14">
        <x:f t="shared" si="249"/>
        <x:v>6528.0572742128161</x:v>
      </x:c>
      <x:c r="Q1067" s="14">
        <x:f t="shared" si="250"/>
        <x:v>174.17546099043375</x:v>
      </x:c>
      <x:c r="R1067" s="14">
        <x:f t="shared" si="251"/>
        <x:v>150.1381867776181</x:v>
      </x:c>
      <x:c r="S1067" s="14">
        <x:f t="shared" si="252"/>
        <x:v>0</x:v>
      </x:c>
      <x:c r="T1067" s="14">
        <x:f t="shared" si="253"/>
        <x:v>0</x:v>
      </x:c>
      <x:c r="U1067" s="14">
        <x:f t="shared" si="254"/>
        <x:v>150.1381867776181</x:v>
      </x:c>
      <x:c r="V1067" t="str">
        <x:f>IF(MOD(C1067-Settings!$B$32,Settings!$B$33)&lt;Settings!$B$30,"Up","Down")</x:f>
        <x:v>Up</x:v>
      </x:c>
      <x:c r="W1067" s="15" t="n">
        <x:f>IF(OR(E1067&gt;Settings!$B$30,Q1067&gt;Settings!$B$37),0,1)</x:f>
        <x:v>1</x:v>
      </x:c>
      <x:c r="X1067" s="15" t="n">
        <x:f>IF(AND(W1067=1,Q1067&lt;=Settings!$B$36),1,0)</x:f>
        <x:v>0</x:v>
      </x:c>
    </x:row>
    <x:row r="1068">
      <x:c r="A1068">
        <x:v>9</x:v>
      </x:c>
      <x:c r="B1068">
        <x:v>103</x:v>
      </x:c>
      <x:c r="C1068" s="13" t="n">
        <x:f>Arrivals!F1068</x:f>
        <x:v>6389.962998827103</x:v>
      </x:c>
      <x:c r="D1068" s="13" t="n">
        <x:f>Arrivals!K1068</x:f>
        <x:v>300</x:v>
      </x:c>
      <x:c r="E1068" s="14" t="n">
        <x:f>D1068*8/Settings!$B$28+Settings!$B$29</x:f>
        <x:v>24.02</x:v>
      </x:c>
      <x:c r="F1068" s="14">
        <x:f t="shared" si="244"/>
        <x:v>6389.9629988271026</x:v>
      </x:c>
      <x:c r="G1068" s="14">
        <x:f t="shared" si="257"/>
        <x:v>6528.0400000000009</x:v>
      </x:c>
      <x:c r="H1068" s="14">
        <x:f t="shared" si="245"/>
        <x:v>6528.0400000000009</x:v>
      </x:c>
      <x:c r="I1068" s="14" t="n">
        <x:f>MOD(H1068-Settings!$B$32,Settings!$B$33)</x:f>
        <x:v>48.04000000000087</x:v>
      </x:c>
      <x:c r="J1068" s="14" t="n">
        <x:f>IF(I1068&lt;Settings!$B$30,IF(Settings!$B$30-I1068&gt;=E1068,H1068,H1068+(Settings!$B$30-I1068)+Settings!$B$31),H1068+(Settings!$B$33-I1068))</x:f>
        <x:v>6528.040000000001</x:v>
      </x:c>
      <x:c r="K1068" s="14">
        <x:f t="shared" si="246"/>
        <x:v>6552.0600000000013</x:v>
      </x:c>
      <x:c r="L1068" s="14">
        <x:f t="shared" si="247"/>
        <x:v>6552.0600000000013</x:v>
      </x:c>
      <x:c r="M1068" s="14">
        <x:f t="shared" si="258"/>
        <x:v>6528.0572742128161</x:v>
      </x:c>
      <x:c r="N1068" s="14">
        <x:f t="shared" si="248"/>
        <x:v>6552.0600000000013</x:v>
      </x:c>
      <x:c r="O1068" s="13" t="n">
        <x:f>Arrivals!I1068</x:f>
        <x:v>2.216495868783528</x:v>
      </x:c>
      <x:c r="P1068" s="14">
        <x:f t="shared" si="249"/>
        <x:v>6554.2764958687849</x:v>
      </x:c>
      <x:c r="Q1068" s="14">
        <x:f t="shared" si="250"/>
        <x:v>164.31349704168224</x:v>
      </x:c>
      <x:c r="R1068" s="14">
        <x:f t="shared" si="251"/>
        <x:v>138.07700117289824</x:v>
      </x:c>
      <x:c r="S1068" s="14">
        <x:f t="shared" si="252"/>
        <x:v>0</x:v>
      </x:c>
      <x:c r="T1068" s="14">
        <x:f t="shared" si="253"/>
        <x:v>0</x:v>
      </x:c>
      <x:c r="U1068" s="14">
        <x:f t="shared" si="254"/>
        <x:v>138.07700117289824</x:v>
      </x:c>
      <x:c r="V1068" t="str">
        <x:f>IF(MOD(C1068-Settings!$B$32,Settings!$B$33)&lt;Settings!$B$30,"Up","Down")</x:f>
        <x:v>Down</x:v>
      </x:c>
      <x:c r="W1068" s="15" t="n">
        <x:f>IF(OR(E1068&gt;Settings!$B$30,Q1068&gt;Settings!$B$37),0,1)</x:f>
        <x:v>1</x:v>
      </x:c>
      <x:c r="X1068" s="15" t="n">
        <x:f>IF(AND(W1068=1,Q1068&lt;=Settings!$B$36),1,0)</x:f>
        <x:v>0</x:v>
      </x:c>
    </x:row>
    <x:row r="1069">
      <x:c r="A1069">
        <x:v>9</x:v>
      </x:c>
      <x:c r="B1069">
        <x:v>104</x:v>
      </x:c>
      <x:c r="C1069" s="13" t="n">
        <x:f>Arrivals!F1069</x:f>
        <x:v>6444.218737928086</x:v>
      </x:c>
      <x:c r="D1069" s="13" t="n">
        <x:f>Arrivals!K1069</x:f>
        <x:v>300</x:v>
      </x:c>
      <x:c r="E1069" s="14" t="n">
        <x:f>D1069*8/Settings!$B$28+Settings!$B$29</x:f>
        <x:v>24.02</x:v>
      </x:c>
      <x:c r="F1069" s="14">
        <x:f t="shared" si="244"/>
        <x:v>6444.2187379280858</x:v>
      </x:c>
      <x:c r="G1069" s="14">
        <x:f t="shared" si="257"/>
        <x:v>6552.0600000000013</x:v>
      </x:c>
      <x:c r="H1069" s="14">
        <x:f t="shared" si="245"/>
        <x:v>6552.0600000000013</x:v>
      </x:c>
      <x:c r="I1069" s="14" t="n">
        <x:f>MOD(H1069-Settings!$B$32,Settings!$B$33)</x:f>
        <x:v>72.06000000000131</x:v>
      </x:c>
      <x:c r="J1069" s="14" t="n">
        <x:f>IF(I1069&lt;Settings!$B$30,IF(Settings!$B$30-I1069&gt;=E1069,H1069,H1069+(Settings!$B$30-I1069)+Settings!$B$31),H1069+(Settings!$B$33-I1069))</x:f>
        <x:v>6552.060000000001</x:v>
      </x:c>
      <x:c r="K1069" s="14">
        <x:f t="shared" si="246"/>
        <x:v>6576.0800000000017</x:v>
      </x:c>
      <x:c r="L1069" s="14">
        <x:f t="shared" si="247"/>
        <x:v>6576.0800000000017</x:v>
      </x:c>
      <x:c r="M1069" s="14">
        <x:f t="shared" si="258"/>
        <x:v>6554.2764958687849</x:v>
      </x:c>
      <x:c r="N1069" s="14">
        <x:f t="shared" si="248"/>
        <x:v>6576.0800000000017</x:v>
      </x:c>
      <x:c r="O1069" s="13" t="n">
        <x:f>Arrivals!I1069</x:f>
        <x:v>0.47269953425079175</x:v>
      </x:c>
      <x:c r="P1069" s="14">
        <x:f t="shared" si="249"/>
        <x:v>6576.5526995342525</x:v>
      </x:c>
      <x:c r="Q1069" s="14">
        <x:f t="shared" si="250"/>
        <x:v>132.33396160616667</x:v>
      </x:c>
      <x:c r="R1069" s="14">
        <x:f t="shared" si="251"/>
        <x:v>107.84126207191548</x:v>
      </x:c>
      <x:c r="S1069" s="14">
        <x:f t="shared" si="252"/>
        <x:v>0</x:v>
      </x:c>
      <x:c r="T1069" s="14">
        <x:f t="shared" si="253"/>
        <x:v>0</x:v>
      </x:c>
      <x:c r="U1069" s="14">
        <x:f t="shared" si="254"/>
        <x:v>107.84126207191548</x:v>
      </x:c>
      <x:c r="V1069" t="str">
        <x:f>IF(MOD(C1069-Settings!$B$32,Settings!$B$33)&lt;Settings!$B$30,"Up","Down")</x:f>
        <x:v>Down</x:v>
      </x:c>
      <x:c r="W1069" s="15" t="n">
        <x:f>IF(OR(E1069&gt;Settings!$B$30,Q1069&gt;Settings!$B$37),0,1)</x:f>
        <x:v>1</x:v>
      </x:c>
      <x:c r="X1069" s="15" t="n">
        <x:f>IF(AND(W1069=1,Q1069&lt;=Settings!$B$36),1,0)</x:f>
        <x:v>0</x:v>
      </x:c>
    </x:row>
    <x:row r="1070">
      <x:c r="A1070">
        <x:v>9</x:v>
      </x:c>
      <x:c r="B1070">
        <x:v>105</x:v>
      </x:c>
      <x:c r="C1070" s="13" t="n">
        <x:f>Arrivals!F1070</x:f>
        <x:v>6556.892767135154</x:v>
      </x:c>
      <x:c r="D1070" s="13" t="n">
        <x:f>Arrivals!K1070</x:f>
        <x:v>300</x:v>
      </x:c>
      <x:c r="E1070" s="14" t="n">
        <x:f>D1070*8/Settings!$B$28+Settings!$B$29</x:f>
        <x:v>24.02</x:v>
      </x:c>
      <x:c r="F1070" s="14">
        <x:f t="shared" si="244"/>
        <x:v>6556.8927671351539</x:v>
      </x:c>
      <x:c r="G1070" s="14">
        <x:f t="shared" si="257"/>
        <x:v>6576.0800000000017</x:v>
      </x:c>
      <x:c r="H1070" s="14">
        <x:f t="shared" si="245"/>
        <x:v>6576.0800000000017</x:v>
      </x:c>
      <x:c r="I1070" s="14" t="n">
        <x:f>MOD(H1070-Settings!$B$32,Settings!$B$33)</x:f>
        <x:v>96.08000000000175</x:v>
      </x:c>
      <x:c r="J1070" s="14" t="n">
        <x:f>IF(I1070&lt;Settings!$B$30,IF(Settings!$B$30-I1070&gt;=E1070,H1070,H1070+(Settings!$B$30-I1070)+Settings!$B$31),H1070+(Settings!$B$33-I1070))</x:f>
        <x:v>6576.080000000002</x:v>
      </x:c>
      <x:c r="K1070" s="14">
        <x:f t="shared" si="246"/>
        <x:v>6600.1000000000022</x:v>
      </x:c>
      <x:c r="L1070" s="14">
        <x:f t="shared" si="247"/>
        <x:v>6600.1000000000022</x:v>
      </x:c>
      <x:c r="M1070" s="14">
        <x:f t="shared" si="258"/>
        <x:v>6576.5526995342525</x:v>
      </x:c>
      <x:c r="N1070" s="14">
        <x:f t="shared" si="248"/>
        <x:v>6600.1000000000022</x:v>
      </x:c>
      <x:c r="O1070" s="13" t="n">
        <x:f>Arrivals!I1070</x:f>
        <x:v>1.4114785706187203</x:v>
      </x:c>
      <x:c r="P1070" s="14">
        <x:f t="shared" si="249"/>
        <x:v>6601.511478570621</x:v>
      </x:c>
      <x:c r="Q1070" s="14">
        <x:f t="shared" si="250"/>
        <x:v>44.618711435467048</x:v>
      </x:c>
      <x:c r="R1070" s="14">
        <x:f t="shared" si="251"/>
        <x:v>19.187232864847829</x:v>
      </x:c>
      <x:c r="S1070" s="14">
        <x:f t="shared" si="252"/>
        <x:v>0</x:v>
      </x:c>
      <x:c r="T1070" s="14">
        <x:f t="shared" si="253"/>
        <x:v>0</x:v>
      </x:c>
      <x:c r="U1070" s="14">
        <x:f t="shared" si="254"/>
        <x:v>19.187232864847829</x:v>
      </x:c>
      <x:c r="V1070" t="str">
        <x:f>IF(MOD(C1070-Settings!$B$32,Settings!$B$33)&lt;Settings!$B$30,"Up","Down")</x:f>
        <x:v>Up</x:v>
      </x:c>
      <x:c r="W1070" s="15" t="n">
        <x:f>IF(OR(E1070&gt;Settings!$B$30,Q1070&gt;Settings!$B$37),0,1)</x:f>
        <x:v>1</x:v>
      </x:c>
      <x:c r="X1070" s="15" t="n">
        <x:f>IF(AND(W1070=1,Q1070&lt;=Settings!$B$36),1,0)</x:f>
        <x:v>1</x:v>
      </x:c>
    </x:row>
    <x:row r="1071">
      <x:c r="A1071">
        <x:v>9</x:v>
      </x:c>
      <x:c r="B1071">
        <x:v>106</x:v>
      </x:c>
      <x:c r="C1071" s="13" t="n">
        <x:f>Arrivals!F1071</x:f>
        <x:v>6558.600605948138</x:v>
      </x:c>
      <x:c r="D1071" s="13" t="n">
        <x:f>Arrivals!K1071</x:f>
        <x:v>300</x:v>
      </x:c>
      <x:c r="E1071" s="14" t="n">
        <x:f>D1071*8/Settings!$B$28+Settings!$B$29</x:f>
        <x:v>24.02</x:v>
      </x:c>
      <x:c r="F1071" s="14">
        <x:f t="shared" si="244"/>
        <x:v>6558.6006059481379</x:v>
      </x:c>
      <x:c r="G1071" s="14">
        <x:f t="shared" si="257"/>
        <x:v>6600.1000000000022</x:v>
      </x:c>
      <x:c r="H1071" s="14">
        <x:f t="shared" si="245"/>
        <x:v>6600.1000000000022</x:v>
      </x:c>
      <x:c r="I1071" s="14" t="n">
        <x:f>MOD(H1071-Settings!$B$32,Settings!$B$33)</x:f>
        <x:v>120.10000000000218</x:v>
      </x:c>
      <x:c r="J1071" s="14" t="n">
        <x:f>IF(I1071&lt;Settings!$B$30,IF(Settings!$B$30-I1071&gt;=E1071,H1071,H1071+(Settings!$B$30-I1071)+Settings!$B$31),H1071+(Settings!$B$33-I1071))</x:f>
        <x:v>6600.100000000002</x:v>
      </x:c>
      <x:c r="K1071" s="14">
        <x:f t="shared" si="246"/>
        <x:v>6624.1200000000026</x:v>
      </x:c>
      <x:c r="L1071" s="14">
        <x:f t="shared" si="247"/>
        <x:v>6624.1200000000026</x:v>
      </x:c>
      <x:c r="M1071" s="14">
        <x:f t="shared" si="258"/>
        <x:v>6601.511478570621</x:v>
      </x:c>
      <x:c r="N1071" s="14">
        <x:f t="shared" si="248"/>
        <x:v>6624.1200000000026</x:v>
      </x:c>
      <x:c r="O1071" s="13" t="n">
        <x:f>Arrivals!I1071</x:f>
        <x:v>1.1279825753075872</x:v>
      </x:c>
      <x:c r="P1071" s="14">
        <x:f t="shared" si="249"/>
        <x:v>6625.2479825753098</x:v>
      </x:c>
      <x:c r="Q1071" s="14">
        <x:f t="shared" si="250"/>
        <x:v>66.64737662717198</x:v>
      </x:c>
      <x:c r="R1071" s="14">
        <x:f t="shared" si="251"/>
        <x:v>41.499394051864329</x:v>
      </x:c>
      <x:c r="S1071" s="14">
        <x:f t="shared" si="252"/>
        <x:v>0</x:v>
      </x:c>
      <x:c r="T1071" s="14">
        <x:f t="shared" si="253"/>
        <x:v>0</x:v>
      </x:c>
      <x:c r="U1071" s="14">
        <x:f t="shared" si="254"/>
        <x:v>41.499394051864329</x:v>
      </x:c>
      <x:c r="V1071" t="str">
        <x:f>IF(MOD(C1071-Settings!$B$32,Settings!$B$33)&lt;Settings!$B$30,"Up","Down")</x:f>
        <x:v>Up</x:v>
      </x:c>
      <x:c r="W1071" s="15" t="n">
        <x:f>IF(OR(E1071&gt;Settings!$B$30,Q1071&gt;Settings!$B$37),0,1)</x:f>
        <x:v>1</x:v>
      </x:c>
      <x:c r="X1071" s="15" t="n">
        <x:f>IF(AND(W1071=1,Q1071&lt;=Settings!$B$36),1,0)</x:f>
        <x:v>1</x:v>
      </x:c>
    </x:row>
    <x:row r="1072">
      <x:c r="A1072">
        <x:v>9</x:v>
      </x:c>
      <x:c r="B1072">
        <x:v>107</x:v>
      </x:c>
      <x:c r="C1072" s="13" t="n">
        <x:f>Arrivals!F1072</x:f>
        <x:v>6621.548308197723</x:v>
      </x:c>
      <x:c r="D1072" s="13" t="n">
        <x:f>Arrivals!K1072</x:f>
        <x:v>300</x:v>
      </x:c>
      <x:c r="E1072" s="14" t="n">
        <x:f>D1072*8/Settings!$B$28+Settings!$B$29</x:f>
        <x:v>24.02</x:v>
      </x:c>
      <x:c r="F1072" s="14">
        <x:f t="shared" si="244"/>
        <x:v>6621.5483081977227</x:v>
      </x:c>
      <x:c r="G1072" s="14">
        <x:f t="shared" si="257"/>
        <x:v>6624.1200000000026</x:v>
      </x:c>
      <x:c r="H1072" s="14">
        <x:f t="shared" si="245"/>
        <x:v>6624.1200000000026</x:v>
      </x:c>
      <x:c r="I1072" s="14" t="n">
        <x:f>MOD(H1072-Settings!$B$32,Settings!$B$33)</x:f>
        <x:v>144.12000000000262</x:v>
      </x:c>
      <x:c r="J1072" s="14" t="n">
        <x:f>IF(I1072&lt;Settings!$B$30,IF(Settings!$B$30-I1072&gt;=E1072,H1072,H1072+(Settings!$B$30-I1072)+Settings!$B$31),H1072+(Settings!$B$33-I1072))</x:f>
        <x:v>6624.120000000003</x:v>
      </x:c>
      <x:c r="K1072" s="14">
        <x:f t="shared" si="246"/>
        <x:v>6648.1400000000031</x:v>
      </x:c>
      <x:c r="L1072" s="14">
        <x:f t="shared" si="247"/>
        <x:v>6648.1400000000031</x:v>
      </x:c>
      <x:c r="M1072" s="14">
        <x:f t="shared" si="258"/>
        <x:v>6625.2479825753098</x:v>
      </x:c>
      <x:c r="N1072" s="14">
        <x:f t="shared" si="248"/>
        <x:v>6648.1400000000031</x:v>
      </x:c>
      <x:c r="O1072" s="13" t="n">
        <x:f>Arrivals!I1072</x:f>
        <x:v>8.068433402494557</x:v>
      </x:c>
      <x:c r="P1072" s="14">
        <x:f t="shared" si="249"/>
        <x:v>6656.2084334024976</x:v>
      </x:c>
      <x:c r="Q1072" s="14">
        <x:f t="shared" si="250"/>
        <x:v>34.660125204774886</x:v>
      </x:c>
      <x:c r="R1072" s="14">
        <x:f t="shared" si="251"/>
        <x:v>2.5716918022799291</x:v>
      </x:c>
      <x:c r="S1072" s="14">
        <x:f t="shared" si="252"/>
        <x:v>0</x:v>
      </x:c>
      <x:c r="T1072" s="14">
        <x:f t="shared" si="253"/>
        <x:v>0</x:v>
      </x:c>
      <x:c r="U1072" s="14">
        <x:f t="shared" si="254"/>
        <x:v>2.5716918022799291</x:v>
      </x:c>
      <x:c r="V1072" t="str">
        <x:f>IF(MOD(C1072-Settings!$B$32,Settings!$B$33)&lt;Settings!$B$30,"Up","Down")</x:f>
        <x:v>Up</x:v>
      </x:c>
      <x:c r="W1072" s="15" t="n">
        <x:f>IF(OR(E1072&gt;Settings!$B$30,Q1072&gt;Settings!$B$37),0,1)</x:f>
        <x:v>1</x:v>
      </x:c>
      <x:c r="X1072" s="15" t="n">
        <x:f>IF(AND(W1072=1,Q1072&lt;=Settings!$B$36),1,0)</x:f>
        <x:v>1</x:v>
      </x:c>
    </x:row>
    <x:row r="1073">
      <x:c r="A1073">
        <x:v>9</x:v>
      </x:c>
      <x:c r="B1073">
        <x:v>108</x:v>
      </x:c>
      <x:c r="C1073" s="13" t="n">
        <x:f>Arrivals!F1073</x:f>
        <x:v>6659.3713610209215</x:v>
      </x:c>
      <x:c r="D1073" s="13" t="n">
        <x:f>Arrivals!K1073</x:f>
        <x:v>300</x:v>
      </x:c>
      <x:c r="E1073" s="14" t="n">
        <x:f>D1073*8/Settings!$B$28+Settings!$B$29</x:f>
        <x:v>24.02</x:v>
      </x:c>
      <x:c r="F1073" s="14">
        <x:f t="shared" si="244"/>
        <x:v>6659.3713610209215</x:v>
      </x:c>
      <x:c r="G1073" s="14">
        <x:f t="shared" si="257"/>
        <x:v>6648.1400000000031</x:v>
      </x:c>
      <x:c r="H1073" s="14">
        <x:f t="shared" si="245"/>
        <x:v>6659.3713610209215</x:v>
      </x:c>
      <x:c r="I1073" s="14" t="n">
        <x:f>MOD(H1073-Settings!$B$32,Settings!$B$33)</x:f>
        <x:v>179.37136102092154</x:v>
      </x:c>
      <x:c r="J1073" s="14" t="n">
        <x:f>IF(I1073&lt;Settings!$B$30,IF(Settings!$B$30-I1073&gt;=E1073,H1073,H1073+(Settings!$B$30-I1073)+Settings!$B$31),H1073+(Settings!$B$33-I1073))</x:f>
        <x:v>6659.3713610209215</x:v>
      </x:c>
      <x:c r="K1073" s="14">
        <x:f t="shared" si="246"/>
        <x:v>6683.391361020922</x:v>
      </x:c>
      <x:c r="L1073" s="14">
        <x:f t="shared" si="247"/>
        <x:v>6683.391361020922</x:v>
      </x:c>
      <x:c r="M1073" s="14">
        <x:f t="shared" si="258"/>
        <x:v>6656.2084334024976</x:v>
      </x:c>
      <x:c r="N1073" s="14">
        <x:f t="shared" si="248"/>
        <x:v>6683.391361020922</x:v>
      </x:c>
      <x:c r="O1073" s="13" t="n">
        <x:f>Arrivals!I1073</x:f>
        <x:v>0.012896738866804253</x:v>
      </x:c>
      <x:c r="P1073" s="14">
        <x:f t="shared" si="249"/>
        <x:v>6683.4042577597884</x:v>
      </x:c>
      <x:c r="Q1073" s="14">
        <x:f t="shared" si="250"/>
        <x:v>24.032896738866839</x:v>
      </x:c>
      <x:c r="R1073" s="14">
        <x:f t="shared" si="251"/>
        <x:v>0</x:v>
      </x:c>
      <x:c r="S1073" s="14">
        <x:f t="shared" si="252"/>
        <x:v>0</x:v>
      </x:c>
      <x:c r="T1073" s="14">
        <x:f t="shared" si="253"/>
        <x:v>0</x:v>
      </x:c>
      <x:c r="U1073" s="14">
        <x:f t="shared" si="254"/>
        <x:v>0</x:v>
      </x:c>
      <x:c r="V1073" t="str">
        <x:f>IF(MOD(C1073-Settings!$B$32,Settings!$B$33)&lt;Settings!$B$30,"Up","Down")</x:f>
        <x:v>Up</x:v>
      </x:c>
      <x:c r="W1073" s="15" t="n">
        <x:f>IF(OR(E1073&gt;Settings!$B$30,Q1073&gt;Settings!$B$37),0,1)</x:f>
        <x:v>1</x:v>
      </x:c>
      <x:c r="X1073" s="15" t="n">
        <x:f>IF(AND(W1073=1,Q1073&lt;=Settings!$B$36),1,0)</x:f>
        <x:v>1</x:v>
      </x:c>
    </x:row>
    <x:row r="1074">
      <x:c r="A1074">
        <x:v>9</x:v>
      </x:c>
      <x:c r="B1074">
        <x:v>109</x:v>
      </x:c>
      <x:c r="C1074" s="13" t="n">
        <x:f>Arrivals!F1074</x:f>
        <x:v>6670.416883584518</x:v>
      </x:c>
      <x:c r="D1074" s="13" t="n">
        <x:f>Arrivals!K1074</x:f>
        <x:v>300</x:v>
      </x:c>
      <x:c r="E1074" s="14" t="n">
        <x:f>D1074*8/Settings!$B$28+Settings!$B$29</x:f>
        <x:v>24.02</x:v>
      </x:c>
      <x:c r="F1074" s="14">
        <x:f t="shared" si="244"/>
        <x:v>6670.4168835845176</x:v>
      </x:c>
      <x:c r="G1074" s="14">
        <x:f t="shared" si="257"/>
        <x:v>6683.391361020922</x:v>
      </x:c>
      <x:c r="H1074" s="14">
        <x:f t="shared" si="245"/>
        <x:v>6683.391361020922</x:v>
      </x:c>
      <x:c r="I1074" s="14" t="n">
        <x:f>MOD(H1074-Settings!$B$32,Settings!$B$33)</x:f>
        <x:v>203.39136102092198</x:v>
      </x:c>
      <x:c r="J1074" s="14" t="n">
        <x:f>IF(I1074&lt;Settings!$B$30,IF(Settings!$B$30-I1074&gt;=E1074,H1074,H1074+(Settings!$B$30-I1074)+Settings!$B$31),H1074+(Settings!$B$33-I1074))</x:f>
        <x:v>6683.391361020922</x:v>
      </x:c>
      <x:c r="K1074" s="14">
        <x:f t="shared" si="246"/>
        <x:v>6707.4113610209224</x:v>
      </x:c>
      <x:c r="L1074" s="14">
        <x:f t="shared" si="247"/>
        <x:v>6707.4113610209224</x:v>
      </x:c>
      <x:c r="M1074" s="14">
        <x:f t="shared" si="258"/>
        <x:v>6683.4042577597884</x:v>
      </x:c>
      <x:c r="N1074" s="14">
        <x:f t="shared" si="248"/>
        <x:v>6707.4113610209224</x:v>
      </x:c>
      <x:c r="O1074" s="13" t="n">
        <x:f>Arrivals!I1074</x:f>
        <x:v>0.4285990224012029</x:v>
      </x:c>
      <x:c r="P1074" s="14">
        <x:f t="shared" si="249"/>
        <x:v>6707.839960043324</x:v>
      </x:c>
      <x:c r="Q1074" s="14">
        <x:f t="shared" si="250"/>
        <x:v>37.423076458806463</x:v>
      </x:c>
      <x:c r="R1074" s="14">
        <x:f t="shared" si="251"/>
        <x:v>12.974477436404413</x:v>
      </x:c>
      <x:c r="S1074" s="14">
        <x:f t="shared" si="252"/>
        <x:v>0</x:v>
      </x:c>
      <x:c r="T1074" s="14">
        <x:f t="shared" si="253"/>
        <x:v>0</x:v>
      </x:c>
      <x:c r="U1074" s="14">
        <x:f t="shared" si="254"/>
        <x:v>12.974477436404413</x:v>
      </x:c>
      <x:c r="V1074" t="str">
        <x:f>IF(MOD(C1074-Settings!$B$32,Settings!$B$33)&lt;Settings!$B$30,"Up","Down")</x:f>
        <x:v>Up</x:v>
      </x:c>
      <x:c r="W1074" s="15" t="n">
        <x:f>IF(OR(E1074&gt;Settings!$B$30,Q1074&gt;Settings!$B$37),0,1)</x:f>
        <x:v>1</x:v>
      </x:c>
      <x:c r="X1074" s="15" t="n">
        <x:f>IF(AND(W1074=1,Q1074&lt;=Settings!$B$36),1,0)</x:f>
        <x:v>1</x:v>
      </x:c>
    </x:row>
    <x:row r="1075">
      <x:c r="A1075">
        <x:v>9</x:v>
      </x:c>
      <x:c r="B1075">
        <x:v>110</x:v>
      </x:c>
      <x:c r="C1075" s="13" t="n">
        <x:f>Arrivals!F1075</x:f>
        <x:v>6841.109957084158</x:v>
      </x:c>
      <x:c r="D1075" s="13" t="n">
        <x:f>Arrivals!K1075</x:f>
        <x:v>300</x:v>
      </x:c>
      <x:c r="E1075" s="14" t="n">
        <x:f>D1075*8/Settings!$B$28+Settings!$B$29</x:f>
        <x:v>24.02</x:v>
      </x:c>
      <x:c r="F1075" s="14">
        <x:f t="shared" si="244"/>
        <x:v>6841.1099570841579</x:v>
      </x:c>
      <x:c r="G1075" s="14">
        <x:f t="shared" si="257"/>
        <x:v>6707.4113610209224</x:v>
      </x:c>
      <x:c r="H1075" s="14">
        <x:f t="shared" si="245"/>
        <x:v>6841.1099570841579</x:v>
      </x:c>
      <x:c r="I1075" s="14" t="n">
        <x:f>MOD(H1075-Settings!$B$32,Settings!$B$33)</x:f>
        <x:v>361.10995708415794</x:v>
      </x:c>
      <x:c r="J1075" s="14" t="n">
        <x:f>IF(I1075&lt;Settings!$B$30,IF(Settings!$B$30-I1075&gt;=E1075,H1075,H1075+(Settings!$B$30-I1075)+Settings!$B$31),H1075+(Settings!$B$33-I1075))</x:f>
        <x:v>6841.109957084158</x:v>
      </x:c>
      <x:c r="K1075" s="14">
        <x:f t="shared" si="246"/>
        <x:v>6865.1299570841584</x:v>
      </x:c>
      <x:c r="L1075" s="14">
        <x:f t="shared" si="247"/>
        <x:v>6865.1299570841584</x:v>
      </x:c>
      <x:c r="M1075" s="14">
        <x:f t="shared" si="258"/>
        <x:v>6707.839960043324</x:v>
      </x:c>
      <x:c r="N1075" s="14">
        <x:f t="shared" si="248"/>
        <x:v>6865.1299570841584</x:v>
      </x:c>
      <x:c r="O1075" s="13" t="n">
        <x:f>Arrivals!I1075</x:f>
        <x:v>5.3941767940209795</x:v>
      </x:c>
      <x:c r="P1075" s="14">
        <x:f t="shared" si="249"/>
        <x:v>6870.5241338781798</x:v>
      </x:c>
      <x:c r="Q1075" s="14">
        <x:f t="shared" si="250"/>
        <x:v>29.414176794021841</x:v>
      </x:c>
      <x:c r="R1075" s="14">
        <x:f t="shared" si="251"/>
        <x:v>0</x:v>
      </x:c>
      <x:c r="S1075" s="14">
        <x:f t="shared" si="252"/>
        <x:v>0</x:v>
      </x:c>
      <x:c r="T1075" s="14">
        <x:f t="shared" si="253"/>
        <x:v>0</x:v>
      </x:c>
      <x:c r="U1075" s="14">
        <x:f t="shared" si="254"/>
        <x:v>0</x:v>
      </x:c>
      <x:c r="V1075" t="str">
        <x:f>IF(MOD(C1075-Settings!$B$32,Settings!$B$33)&lt;Settings!$B$30,"Up","Down")</x:f>
        <x:v>Up</x:v>
      </x:c>
      <x:c r="W1075" s="15" t="n">
        <x:f>IF(OR(E1075&gt;Settings!$B$30,Q1075&gt;Settings!$B$37),0,1)</x:f>
        <x:v>1</x:v>
      </x:c>
      <x:c r="X1075" s="15" t="n">
        <x:f>IF(AND(W1075=1,Q1075&lt;=Settings!$B$36),1,0)</x:f>
        <x:v>1</x:v>
      </x:c>
    </x:row>
    <x:row r="1076">
      <x:c r="A1076">
        <x:v>9</x:v>
      </x:c>
      <x:c r="B1076">
        <x:v>111</x:v>
      </x:c>
      <x:c r="C1076" s="13" t="n">
        <x:f>Arrivals!F1076</x:f>
        <x:v>6945.543826078463</x:v>
      </x:c>
      <x:c r="D1076" s="13" t="n">
        <x:f>Arrivals!K1076</x:f>
        <x:v>300</x:v>
      </x:c>
      <x:c r="E1076" s="14" t="n">
        <x:f>D1076*8/Settings!$B$28+Settings!$B$29</x:f>
        <x:v>24.02</x:v>
      </x:c>
      <x:c r="F1076" s="14">
        <x:f t="shared" si="244"/>
        <x:v>6945.5438260784631</x:v>
      </x:c>
      <x:c r="G1076" s="14">
        <x:f t="shared" si="257"/>
        <x:v>6865.1299570841584</x:v>
      </x:c>
      <x:c r="H1076" s="14">
        <x:f t="shared" si="245"/>
        <x:v>6945.5438260784631</x:v>
      </x:c>
      <x:c r="I1076" s="14" t="n">
        <x:f>MOD(H1076-Settings!$B$32,Settings!$B$33)</x:f>
        <x:v>465.5438260784631</x:v>
      </x:c>
      <x:c r="J1076" s="14" t="n">
        <x:f>IF(I1076&lt;Settings!$B$30,IF(Settings!$B$30-I1076&gt;=E1076,H1076,H1076+(Settings!$B$30-I1076)+Settings!$B$31),H1076+(Settings!$B$33-I1076))</x:f>
        <x:v>6945.543826078463</x:v>
      </x:c>
      <x:c r="K1076" s="14">
        <x:f t="shared" si="246"/>
        <x:v>6969.5638260784635</x:v>
      </x:c>
      <x:c r="L1076" s="14">
        <x:f t="shared" si="247"/>
        <x:v>6969.5638260784635</x:v>
      </x:c>
      <x:c r="M1076" s="14">
        <x:f t="shared" si="258"/>
        <x:v>6870.5241338781798</x:v>
      </x:c>
      <x:c r="N1076" s="14">
        <x:f t="shared" si="248"/>
        <x:v>6969.5638260784635</x:v>
      </x:c>
      <x:c r="O1076" s="13" t="n">
        <x:f>Arrivals!I1076</x:f>
        <x:v>3.678370316114295</x:v>
      </x:c>
      <x:c r="P1076" s="14">
        <x:f t="shared" si="249"/>
        <x:v>6973.2421963945781</x:v>
      </x:c>
      <x:c r="Q1076" s="14">
        <x:f t="shared" si="250"/>
        <x:v>27.698370316114961</x:v>
      </x:c>
      <x:c r="R1076" s="14">
        <x:f t="shared" si="251"/>
        <x:v>0</x:v>
      </x:c>
      <x:c r="S1076" s="14">
        <x:f t="shared" si="252"/>
        <x:v>0</x:v>
      </x:c>
      <x:c r="T1076" s="14">
        <x:f t="shared" si="253"/>
        <x:v>0</x:v>
      </x:c>
      <x:c r="U1076" s="14">
        <x:f t="shared" si="254"/>
        <x:v>0</x:v>
      </x:c>
      <x:c r="V1076" t="str">
        <x:f>IF(MOD(C1076-Settings!$B$32,Settings!$B$33)&lt;Settings!$B$30,"Up","Down")</x:f>
        <x:v>Up</x:v>
      </x:c>
      <x:c r="W1076" s="15" t="n">
        <x:f>IF(OR(E1076&gt;Settings!$B$30,Q1076&gt;Settings!$B$37),0,1)</x:f>
        <x:v>1</x:v>
      </x:c>
      <x:c r="X1076" s="15" t="n">
        <x:f>IF(AND(W1076=1,Q1076&lt;=Settings!$B$36),1,0)</x:f>
        <x:v>1</x:v>
      </x:c>
    </x:row>
    <x:row r="1077">
      <x:c r="A1077">
        <x:v>9</x:v>
      </x:c>
      <x:c r="B1077">
        <x:v>112</x:v>
      </x:c>
      <x:c r="C1077" s="13" t="n">
        <x:f>Arrivals!F1077</x:f>
        <x:v>7016.469914415522</x:v>
      </x:c>
      <x:c r="D1077" s="13" t="n">
        <x:f>Arrivals!K1077</x:f>
        <x:v>300</x:v>
      </x:c>
      <x:c r="E1077" s="14" t="n">
        <x:f>D1077*8/Settings!$B$28+Settings!$B$29</x:f>
        <x:v>24.02</x:v>
      </x:c>
      <x:c r="F1077" s="14">
        <x:f t="shared" si="244"/>
        <x:v>7016.469914415522</x:v>
      </x:c>
      <x:c r="G1077" s="14">
        <x:f t="shared" si="257"/>
        <x:v>6969.5638260784635</x:v>
      </x:c>
      <x:c r="H1077" s="14">
        <x:f t="shared" si="245"/>
        <x:v>7016.469914415522</x:v>
      </x:c>
      <x:c r="I1077" s="14" t="n">
        <x:f>MOD(H1077-Settings!$B$32,Settings!$B$33)</x:f>
        <x:v>536.469914415522</x:v>
      </x:c>
      <x:c r="J1077" s="14" t="n">
        <x:f>IF(I1077&lt;Settings!$B$30,IF(Settings!$B$30-I1077&gt;=E1077,H1077,H1077+(Settings!$B$30-I1077)+Settings!$B$31),H1077+(Settings!$B$33-I1077))</x:f>
        <x:v>7016.469914415522</x:v>
      </x:c>
      <x:c r="K1077" s="14">
        <x:f t="shared" si="246"/>
        <x:v>7040.4899144155224</x:v>
      </x:c>
      <x:c r="L1077" s="14">
        <x:f t="shared" si="247"/>
        <x:v>7040.4899144155224</x:v>
      </x:c>
      <x:c r="M1077" s="14">
        <x:f t="shared" si="258"/>
        <x:v>6973.2421963945781</x:v>
      </x:c>
      <x:c r="N1077" s="14">
        <x:f t="shared" si="248"/>
        <x:v>7040.4899144155224</x:v>
      </x:c>
      <x:c r="O1077" s="13" t="n">
        <x:f>Arrivals!I1077</x:f>
        <x:v>1.7917270253495259</x:v>
      </x:c>
      <x:c r="P1077" s="14">
        <x:f t="shared" si="249"/>
        <x:v>7042.2816414408717</x:v>
      </x:c>
      <x:c r="Q1077" s="14">
        <x:f t="shared" si="250"/>
        <x:v>25.811727025349683</x:v>
      </x:c>
      <x:c r="R1077" s="14">
        <x:f t="shared" si="251"/>
        <x:v>0</x:v>
      </x:c>
      <x:c r="S1077" s="14">
        <x:f t="shared" si="252"/>
        <x:v>0</x:v>
      </x:c>
      <x:c r="T1077" s="14">
        <x:f t="shared" si="253"/>
        <x:v>0</x:v>
      </x:c>
      <x:c r="U1077" s="14">
        <x:f t="shared" si="254"/>
        <x:v>0</x:v>
      </x:c>
      <x:c r="V1077" t="str">
        <x:f>IF(MOD(C1077-Settings!$B$32,Settings!$B$33)&lt;Settings!$B$30,"Up","Down")</x:f>
        <x:v>Up</x:v>
      </x:c>
      <x:c r="W1077" s="15" t="n">
        <x:f>IF(OR(E1077&gt;Settings!$B$30,Q1077&gt;Settings!$B$37),0,1)</x:f>
        <x:v>1</x:v>
      </x:c>
      <x:c r="X1077" s="15" t="n">
        <x:f>IF(AND(W1077=1,Q1077&lt;=Settings!$B$36),1,0)</x:f>
        <x:v>1</x:v>
      </x:c>
    </x:row>
    <x:row r="1078">
      <x:c r="A1078">
        <x:v>9</x:v>
      </x:c>
      <x:c r="B1078">
        <x:v>113</x:v>
      </x:c>
      <x:c r="C1078" s="13" t="n">
        <x:f>Arrivals!F1078</x:f>
        <x:v>7047.900430121918</x:v>
      </x:c>
      <x:c r="D1078" s="13" t="n">
        <x:f>Arrivals!K1078</x:f>
        <x:v>300</x:v>
      </x:c>
      <x:c r="E1078" s="14" t="n">
        <x:f>D1078*8/Settings!$B$28+Settings!$B$29</x:f>
        <x:v>24.02</x:v>
      </x:c>
      <x:c r="F1078" s="14">
        <x:f t="shared" si="244"/>
        <x:v>7047.9004301219184</x:v>
      </x:c>
      <x:c r="G1078" s="14">
        <x:f t="shared" si="257"/>
        <x:v>7040.4899144155224</x:v>
      </x:c>
      <x:c r="H1078" s="14">
        <x:f t="shared" si="245"/>
        <x:v>7047.9004301219184</x:v>
      </x:c>
      <x:c r="I1078" s="14" t="n">
        <x:f>MOD(H1078-Settings!$B$32,Settings!$B$33)</x:f>
        <x:v>567.9004301219184</x:v>
      </x:c>
      <x:c r="J1078" s="14" t="n">
        <x:f>IF(I1078&lt;Settings!$B$30,IF(Settings!$B$30-I1078&gt;=E1078,H1078,H1078+(Settings!$B$30-I1078)+Settings!$B$31),H1078+(Settings!$B$33-I1078))</x:f>
        <x:v>7047.900430121918</x:v>
      </x:c>
      <x:c r="K1078" s="14">
        <x:f t="shared" si="246"/>
        <x:v>7071.9204301219188</x:v>
      </x:c>
      <x:c r="L1078" s="14">
        <x:f t="shared" si="247"/>
        <x:v>7071.9204301219188</x:v>
      </x:c>
      <x:c r="M1078" s="14">
        <x:f t="shared" si="258"/>
        <x:v>7042.2816414408717</x:v>
      </x:c>
      <x:c r="N1078" s="14">
        <x:f t="shared" si="248"/>
        <x:v>7071.9204301219188</x:v>
      </x:c>
      <x:c r="O1078" s="13" t="n">
        <x:f>Arrivals!I1078</x:f>
        <x:v>0.873346364054181</x:v>
      </x:c>
      <x:c r="P1078" s="14">
        <x:f t="shared" si="249"/>
        <x:v>7072.7937764859726</x:v>
      </x:c>
      <x:c r="Q1078" s="14">
        <x:f t="shared" si="250"/>
        <x:v>24.893346364054196</x:v>
      </x:c>
      <x:c r="R1078" s="14">
        <x:f t="shared" si="251"/>
        <x:v>0</x:v>
      </x:c>
      <x:c r="S1078" s="14">
        <x:f t="shared" si="252"/>
        <x:v>0</x:v>
      </x:c>
      <x:c r="T1078" s="14">
        <x:f t="shared" si="253"/>
        <x:v>0</x:v>
      </x:c>
      <x:c r="U1078" s="14">
        <x:f t="shared" si="254"/>
        <x:v>0</x:v>
      </x:c>
      <x:c r="V1078" t="str">
        <x:f>IF(MOD(C1078-Settings!$B$32,Settings!$B$33)&lt;Settings!$B$30,"Up","Down")</x:f>
        <x:v>Up</x:v>
      </x:c>
      <x:c r="W1078" s="15" t="n">
        <x:f>IF(OR(E1078&gt;Settings!$B$30,Q1078&gt;Settings!$B$37),0,1)</x:f>
        <x:v>1</x:v>
      </x:c>
      <x:c r="X1078" s="15" t="n">
        <x:f>IF(AND(W1078=1,Q1078&lt;=Settings!$B$36),1,0)</x:f>
        <x:v>1</x:v>
      </x:c>
    </x:row>
    <x:row r="1079">
      <x:c r="A1079">
        <x:v>9</x:v>
      </x:c>
      <x:c r="B1079">
        <x:v>114</x:v>
      </x:c>
      <x:c r="C1079" s="13" t="n">
        <x:f>Arrivals!F1079</x:f>
        <x:v>7061.926942961235</x:v>
      </x:c>
      <x:c r="D1079" s="13" t="n">
        <x:f>Arrivals!K1079</x:f>
        <x:v>300</x:v>
      </x:c>
      <x:c r="E1079" s="14" t="n">
        <x:f>D1079*8/Settings!$B$28+Settings!$B$29</x:f>
        <x:v>24.02</x:v>
      </x:c>
      <x:c r="F1079" s="14">
        <x:f t="shared" si="244"/>
        <x:v>7061.926942961235</x:v>
      </x:c>
      <x:c r="G1079" s="14">
        <x:f t="shared" si="257"/>
        <x:v>7071.9204301219188</x:v>
      </x:c>
      <x:c r="H1079" s="14">
        <x:f t="shared" si="245"/>
        <x:v>7071.9204301219188</x:v>
      </x:c>
      <x:c r="I1079" s="14" t="n">
        <x:f>MOD(H1079-Settings!$B$32,Settings!$B$33)</x:f>
        <x:v>591.9204301219188</x:v>
      </x:c>
      <x:c r="J1079" s="14" t="n">
        <x:f>IF(I1079&lt;Settings!$B$30,IF(Settings!$B$30-I1079&gt;=E1079,H1079,H1079+(Settings!$B$30-I1079)+Settings!$B$31),H1079+(Settings!$B$33-I1079))</x:f>
        <x:v>7200</x:v>
      </x:c>
      <x:c r="K1079" s="14">
        <x:f t="shared" si="246"/>
        <x:v>7224.02</x:v>
      </x:c>
      <x:c r="L1079" s="14">
        <x:f t="shared" si="247"/>
        <x:v>7224.02</x:v>
      </x:c>
      <x:c r="M1079" s="14">
        <x:f t="shared" si="258"/>
        <x:v>7072.7937764859726</x:v>
      </x:c>
      <x:c r="N1079" s="14">
        <x:f t="shared" si="248"/>
        <x:v>7224.02</x:v>
      </x:c>
      <x:c r="O1079" s="13" t="n">
        <x:f>Arrivals!I1079</x:f>
        <x:v>3.7864072787050564</x:v>
      </x:c>
      <x:c r="P1079" s="14">
        <x:f t="shared" si="249"/>
        <x:v>7227.8064072787056</x:v>
      </x:c>
      <x:c r="Q1079" s="14">
        <x:f t="shared" si="250"/>
        <x:v>165.87946431747059</x:v>
      </x:c>
      <x:c r="R1079" s="14">
        <x:f t="shared" si="251"/>
        <x:v>9.9934871606837987</x:v>
      </x:c>
      <x:c r="S1079" s="14">
        <x:f t="shared" si="252"/>
        <x:v>128.0795698780812</x:v>
      </x:c>
      <x:c r="T1079" s="14">
        <x:f t="shared" si="253"/>
        <x:v>0</x:v>
      </x:c>
      <x:c r="U1079" s="14">
        <x:f t="shared" si="254"/>
        <x:v>138.073057038765</x:v>
      </x:c>
      <x:c r="V1079" t="str">
        <x:f>IF(MOD(C1079-Settings!$B$32,Settings!$B$33)&lt;Settings!$B$30,"Up","Down")</x:f>
        <x:v>Up</x:v>
      </x:c>
      <x:c r="W1079" s="15" t="n">
        <x:f>IF(OR(E1079&gt;Settings!$B$30,Q1079&gt;Settings!$B$37),0,1)</x:f>
        <x:v>1</x:v>
      </x:c>
      <x:c r="X1079" s="15" t="n">
        <x:f>IF(AND(W1079=1,Q1079&lt;=Settings!$B$36),1,0)</x:f>
        <x:v>0</x:v>
      </x:c>
    </x:row>
    <x:row r="1080">
      <x:c r="A1080">
        <x:v>9</x:v>
      </x:c>
      <x:c r="B1080">
        <x:v>115</x:v>
      </x:c>
      <x:c r="C1080" s="13" t="n">
        <x:f>Arrivals!F1080</x:f>
        <x:v>7115.698036414854</x:v>
      </x:c>
      <x:c r="D1080" s="13" t="n">
        <x:f>Arrivals!K1080</x:f>
        <x:v>300</x:v>
      </x:c>
      <x:c r="E1080" s="14" t="n">
        <x:f>D1080*8/Settings!$B$28+Settings!$B$29</x:f>
        <x:v>24.02</x:v>
      </x:c>
      <x:c r="F1080" s="14">
        <x:f t="shared" si="244"/>
        <x:v>7115.698036414854</x:v>
      </x:c>
      <x:c r="G1080" s="14">
        <x:f t="shared" si="257"/>
        <x:v>7224.02</x:v>
      </x:c>
      <x:c r="H1080" s="14">
        <x:f t="shared" si="245"/>
        <x:v>7224.02</x:v>
      </x:c>
      <x:c r="I1080" s="14" t="n">
        <x:f>MOD(H1080-Settings!$B$32,Settings!$B$33)</x:f>
        <x:v>24.020000000000437</x:v>
      </x:c>
      <x:c r="J1080" s="14" t="n">
        <x:f>IF(I1080&lt;Settings!$B$30,IF(Settings!$B$30-I1080&gt;=E1080,H1080,H1080+(Settings!$B$30-I1080)+Settings!$B$31),H1080+(Settings!$B$33-I1080))</x:f>
        <x:v>7224.02</x:v>
      </x:c>
      <x:c r="K1080" s="14">
        <x:f t="shared" si="246"/>
        <x:v>7248.0400000000009</x:v>
      </x:c>
      <x:c r="L1080" s="14">
        <x:f t="shared" si="247"/>
        <x:v>7248.0400000000009</x:v>
      </x:c>
      <x:c r="M1080" s="14">
        <x:f t="shared" si="258"/>
        <x:v>7227.8064072787056</x:v>
      </x:c>
      <x:c r="N1080" s="14">
        <x:f t="shared" si="248"/>
        <x:v>7248.0400000000009</x:v>
      </x:c>
      <x:c r="O1080" s="13" t="n">
        <x:f>Arrivals!I1080</x:f>
        <x:v>10.005257917797953</x:v>
      </x:c>
      <x:c r="P1080" s="14">
        <x:f t="shared" si="249"/>
        <x:v>7258.0452579177991</x:v>
      </x:c>
      <x:c r="Q1080" s="14">
        <x:f t="shared" si="250"/>
        <x:v>142.3472215029451</x:v>
      </x:c>
      <x:c r="R1080" s="14">
        <x:f t="shared" si="251"/>
        <x:v>108.32196358514648</x:v>
      </x:c>
      <x:c r="S1080" s="14">
        <x:f t="shared" si="252"/>
        <x:v>0</x:v>
      </x:c>
      <x:c r="T1080" s="14">
        <x:f t="shared" si="253"/>
        <x:v>0</x:v>
      </x:c>
      <x:c r="U1080" s="14">
        <x:f t="shared" si="254"/>
        <x:v>108.32196358514648</x:v>
      </x:c>
      <x:c r="V1080" t="str">
        <x:f>IF(MOD(C1080-Settings!$B$32,Settings!$B$33)&lt;Settings!$B$30,"Up","Down")</x:f>
        <x:v>Down</x:v>
      </x:c>
      <x:c r="W1080" s="15" t="n">
        <x:f>IF(OR(E1080&gt;Settings!$B$30,Q1080&gt;Settings!$B$37),0,1)</x:f>
        <x:v>1</x:v>
      </x:c>
      <x:c r="X1080" s="15" t="n">
        <x:f>IF(AND(W1080=1,Q1080&lt;=Settings!$B$36),1,0)</x:f>
        <x:v>0</x:v>
      </x:c>
    </x:row>
    <x:row r="1081">
      <x:c r="A1081">
        <x:v>9</x:v>
      </x:c>
      <x:c r="B1081">
        <x:v>116</x:v>
      </x:c>
      <x:c r="C1081" s="13" t="n">
        <x:f>Arrivals!F1081</x:f>
        <x:v>7181.220829851923</x:v>
      </x:c>
      <x:c r="D1081" s="13" t="n">
        <x:f>Arrivals!K1081</x:f>
        <x:v>300</x:v>
      </x:c>
      <x:c r="E1081" s="14" t="n">
        <x:f>D1081*8/Settings!$B$28+Settings!$B$29</x:f>
        <x:v>24.02</x:v>
      </x:c>
      <x:c r="F1081" s="14">
        <x:f t="shared" si="244"/>
        <x:v>7181.2208298519226</x:v>
      </x:c>
      <x:c r="G1081" s="14">
        <x:f t="shared" si="257"/>
        <x:v>7248.0400000000009</x:v>
      </x:c>
      <x:c r="H1081" s="14">
        <x:f t="shared" si="245"/>
        <x:v>7248.0400000000009</x:v>
      </x:c>
      <x:c r="I1081" s="14" t="n">
        <x:f>MOD(H1081-Settings!$B$32,Settings!$B$33)</x:f>
        <x:v>48.04000000000087</x:v>
      </x:c>
      <x:c r="J1081" s="14" t="n">
        <x:f>IF(I1081&lt;Settings!$B$30,IF(Settings!$B$30-I1081&gt;=E1081,H1081,H1081+(Settings!$B$30-I1081)+Settings!$B$31),H1081+(Settings!$B$33-I1081))</x:f>
        <x:v>7248.040000000001</x:v>
      </x:c>
      <x:c r="K1081" s="14">
        <x:f t="shared" si="246"/>
        <x:v>7272.0600000000013</x:v>
      </x:c>
      <x:c r="L1081" s="14">
        <x:f t="shared" si="247"/>
        <x:v>7272.0600000000013</x:v>
      </x:c>
      <x:c r="M1081" s="14">
        <x:f t="shared" si="258"/>
        <x:v>7258.0452579177991</x:v>
      </x:c>
      <x:c r="N1081" s="14">
        <x:f t="shared" si="248"/>
        <x:v>7272.0600000000013</x:v>
      </x:c>
      <x:c r="O1081" s="13" t="n">
        <x:f>Arrivals!I1081</x:f>
        <x:v>0.9413503994611573</x:v>
      </x:c>
      <x:c r="P1081" s="14">
        <x:f t="shared" si="249"/>
        <x:v>7273.0013503994624</x:v>
      </x:c>
      <x:c r="Q1081" s="14">
        <x:f t="shared" si="250"/>
        <x:v>91.780520547539709</x:v>
      </x:c>
      <x:c r="R1081" s="14">
        <x:f t="shared" si="251"/>
        <x:v>66.819170148078229</x:v>
      </x:c>
      <x:c r="S1081" s="14">
        <x:f t="shared" si="252"/>
        <x:v>0</x:v>
      </x:c>
      <x:c r="T1081" s="14">
        <x:f t="shared" si="253"/>
        <x:v>0</x:v>
      </x:c>
      <x:c r="U1081" s="14">
        <x:f t="shared" si="254"/>
        <x:v>66.819170148078229</x:v>
      </x:c>
      <x:c r="V1081" t="str">
        <x:f>IF(MOD(C1081-Settings!$B$32,Settings!$B$33)&lt;Settings!$B$30,"Up","Down")</x:f>
        <x:v>Down</x:v>
      </x:c>
      <x:c r="W1081" s="15" t="n">
        <x:f>IF(OR(E1081&gt;Settings!$B$30,Q1081&gt;Settings!$B$37),0,1)</x:f>
        <x:v>1</x:v>
      </x:c>
      <x:c r="X1081" s="15" t="n">
        <x:f>IF(AND(W1081=1,Q1081&lt;=Settings!$B$36),1,0)</x:f>
        <x:v>1</x:v>
      </x:c>
    </x:row>
    <x:row r="1082">
      <x:c r="A1082">
        <x:v>9</x:v>
      </x:c>
      <x:c r="B1082">
        <x:v>117</x:v>
      </x:c>
      <x:c r="C1082" s="13" t="n">
        <x:f>Arrivals!F1082</x:f>
        <x:v>7267.408207260147</x:v>
      </x:c>
      <x:c r="D1082" s="13" t="n">
        <x:f>Arrivals!K1082</x:f>
        <x:v>300</x:v>
      </x:c>
      <x:c r="E1082" s="14" t="n">
        <x:f>D1082*8/Settings!$B$28+Settings!$B$29</x:f>
        <x:v>24.02</x:v>
      </x:c>
      <x:c r="F1082" s="14">
        <x:f t="shared" si="244"/>
        <x:v>7267.4082072601468</x:v>
      </x:c>
      <x:c r="G1082" s="14">
        <x:f t="shared" si="257"/>
        <x:v>7272.0600000000013</x:v>
      </x:c>
      <x:c r="H1082" s="14">
        <x:f t="shared" si="245"/>
        <x:v>7272.0600000000013</x:v>
      </x:c>
      <x:c r="I1082" s="14" t="n">
        <x:f>MOD(H1082-Settings!$B$32,Settings!$B$33)</x:f>
        <x:v>72.06000000000131</x:v>
      </x:c>
      <x:c r="J1082" s="14" t="n">
        <x:f>IF(I1082&lt;Settings!$B$30,IF(Settings!$B$30-I1082&gt;=E1082,H1082,H1082+(Settings!$B$30-I1082)+Settings!$B$31),H1082+(Settings!$B$33-I1082))</x:f>
        <x:v>7272.060000000001</x:v>
      </x:c>
      <x:c r="K1082" s="14">
        <x:f t="shared" si="246"/>
        <x:v>7296.0800000000017</x:v>
      </x:c>
      <x:c r="L1082" s="14">
        <x:f t="shared" si="247"/>
        <x:v>7296.0800000000017</x:v>
      </x:c>
      <x:c r="M1082" s="14">
        <x:f t="shared" si="258"/>
        <x:v>7273.0013503994624</x:v>
      </x:c>
      <x:c r="N1082" s="14">
        <x:f t="shared" si="248"/>
        <x:v>7296.0800000000017</x:v>
      </x:c>
      <x:c r="O1082" s="13" t="n">
        <x:f>Arrivals!I1082</x:f>
        <x:v>1.7895542574835055</x:v>
      </x:c>
      <x:c r="P1082" s="14">
        <x:f t="shared" si="249"/>
        <x:v>7297.8695542574851</x:v>
      </x:c>
      <x:c r="Q1082" s="14">
        <x:f t="shared" si="250"/>
        <x:v>30.461346997338296</x:v>
      </x:c>
      <x:c r="R1082" s="14">
        <x:f t="shared" si="251"/>
        <x:v>4.6517927398544998</x:v>
      </x:c>
      <x:c r="S1082" s="14">
        <x:f t="shared" si="252"/>
        <x:v>0</x:v>
      </x:c>
      <x:c r="T1082" s="14">
        <x:f t="shared" si="253"/>
        <x:v>0</x:v>
      </x:c>
      <x:c r="U1082" s="14">
        <x:f t="shared" si="254"/>
        <x:v>4.6517927398544998</x:v>
      </x:c>
      <x:c r="V1082" t="str">
        <x:f>IF(MOD(C1082-Settings!$B$32,Settings!$B$33)&lt;Settings!$B$30,"Up","Down")</x:f>
        <x:v>Up</x:v>
      </x:c>
      <x:c r="W1082" s="15" t="n">
        <x:f>IF(OR(E1082&gt;Settings!$B$30,Q1082&gt;Settings!$B$37),0,1)</x:f>
        <x:v>1</x:v>
      </x:c>
      <x:c r="X1082" s="15" t="n">
        <x:f>IF(AND(W1082=1,Q1082&lt;=Settings!$B$36),1,0)</x:f>
        <x:v>1</x:v>
      </x:c>
    </x:row>
    <x:row r="1083">
      <x:c r="A1083">
        <x:v>9</x:v>
      </x:c>
      <x:c r="B1083">
        <x:v>118</x:v>
      </x:c>
      <x:c r="C1083" s="13" t="n">
        <x:f>Arrivals!F1083</x:f>
        <x:v>7369.93575538797</x:v>
      </x:c>
      <x:c r="D1083" s="13" t="n">
        <x:f>Arrivals!K1083</x:f>
        <x:v>300</x:v>
      </x:c>
      <x:c r="E1083" s="14" t="n">
        <x:f>D1083*8/Settings!$B$28+Settings!$B$29</x:f>
        <x:v>24.02</x:v>
      </x:c>
      <x:c r="F1083" s="14">
        <x:f t="shared" si="244"/>
        <x:v>7369.9357553879699</x:v>
      </x:c>
      <x:c r="G1083" s="14">
        <x:f t="shared" si="257"/>
        <x:v>7296.0800000000017</x:v>
      </x:c>
      <x:c r="H1083" s="14">
        <x:f t="shared" si="245"/>
        <x:v>7369.9357553879699</x:v>
      </x:c>
      <x:c r="I1083" s="14" t="n">
        <x:f>MOD(H1083-Settings!$B$32,Settings!$B$33)</x:f>
        <x:v>169.93575538796995</x:v>
      </x:c>
      <x:c r="J1083" s="14" t="n">
        <x:f>IF(I1083&lt;Settings!$B$30,IF(Settings!$B$30-I1083&gt;=E1083,H1083,H1083+(Settings!$B$30-I1083)+Settings!$B$31),H1083+(Settings!$B$33-I1083))</x:f>
        <x:v>7369.93575538797</x:v>
      </x:c>
      <x:c r="K1083" s="14">
        <x:f t="shared" si="246"/>
        <x:v>7393.9557553879704</x:v>
      </x:c>
      <x:c r="L1083" s="14">
        <x:f t="shared" si="247"/>
        <x:v>7393.9557553879704</x:v>
      </x:c>
      <x:c r="M1083" s="14">
        <x:f t="shared" si="258"/>
        <x:v>7297.8695542574851</x:v>
      </x:c>
      <x:c r="N1083" s="14">
        <x:f t="shared" si="248"/>
        <x:v>7393.9557553879704</x:v>
      </x:c>
      <x:c r="O1083" s="13" t="n">
        <x:f>Arrivals!I1083</x:f>
        <x:v>1.7934609236275234</x:v>
      </x:c>
      <x:c r="P1083" s="14">
        <x:f t="shared" si="249"/>
        <x:v>7395.7492163115976</x:v>
      </x:c>
      <x:c r="Q1083" s="14">
        <x:f t="shared" si="250"/>
        <x:v>25.813460923627645</x:v>
      </x:c>
      <x:c r="R1083" s="14">
        <x:f t="shared" si="251"/>
        <x:v>0</x:v>
      </x:c>
      <x:c r="S1083" s="14">
        <x:f t="shared" si="252"/>
        <x:v>0</x:v>
      </x:c>
      <x:c r="T1083" s="14">
        <x:f t="shared" si="253"/>
        <x:v>0</x:v>
      </x:c>
      <x:c r="U1083" s="14">
        <x:f t="shared" si="254"/>
        <x:v>0</x:v>
      </x:c>
      <x:c r="V1083" t="str">
        <x:f>IF(MOD(C1083-Settings!$B$32,Settings!$B$33)&lt;Settings!$B$30,"Up","Down")</x:f>
        <x:v>Up</x:v>
      </x:c>
      <x:c r="W1083" s="15" t="n">
        <x:f>IF(OR(E1083&gt;Settings!$B$30,Q1083&gt;Settings!$B$37),0,1)</x:f>
        <x:v>1</x:v>
      </x:c>
      <x:c r="X1083" s="15" t="n">
        <x:f>IF(AND(W1083=1,Q1083&lt;=Settings!$B$36),1,0)</x:f>
        <x:v>1</x:v>
      </x:c>
    </x:row>
    <x:row r="1084">
      <x:c r="A1084">
        <x:v>9</x:v>
      </x:c>
      <x:c r="B1084">
        <x:v>119</x:v>
      </x:c>
      <x:c r="C1084" s="13" t="n">
        <x:f>Arrivals!F1084</x:f>
        <x:v>7413.443665885091</x:v>
      </x:c>
      <x:c r="D1084" s="13" t="n">
        <x:f>Arrivals!K1084</x:f>
        <x:v>300</x:v>
      </x:c>
      <x:c r="E1084" s="14" t="n">
        <x:f>D1084*8/Settings!$B$28+Settings!$B$29</x:f>
        <x:v>24.02</x:v>
      </x:c>
      <x:c r="F1084" s="14">
        <x:f t="shared" si="244"/>
        <x:v>7413.4436658850909</x:v>
      </x:c>
      <x:c r="G1084" s="14">
        <x:f t="shared" si="257"/>
        <x:v>7393.9557553879704</x:v>
      </x:c>
      <x:c r="H1084" s="14">
        <x:f t="shared" si="245"/>
        <x:v>7413.4436658850909</x:v>
      </x:c>
      <x:c r="I1084" s="14" t="n">
        <x:f>MOD(H1084-Settings!$B$32,Settings!$B$33)</x:f>
        <x:v>213.44366588509092</x:v>
      </x:c>
      <x:c r="J1084" s="14" t="n">
        <x:f>IF(I1084&lt;Settings!$B$30,IF(Settings!$B$30-I1084&gt;=E1084,H1084,H1084+(Settings!$B$30-I1084)+Settings!$B$31),H1084+(Settings!$B$33-I1084))</x:f>
        <x:v>7413.443665885091</x:v>
      </x:c>
      <x:c r="K1084" s="14">
        <x:f t="shared" si="246"/>
        <x:v>7437.4636658850914</x:v>
      </x:c>
      <x:c r="L1084" s="14">
        <x:f t="shared" si="247"/>
        <x:v>7437.4636658850914</x:v>
      </x:c>
      <x:c r="M1084" s="14">
        <x:f t="shared" si="258"/>
        <x:v>7395.7492163115976</x:v>
      </x:c>
      <x:c r="N1084" s="14">
        <x:f t="shared" si="248"/>
        <x:v>7437.4636658850914</x:v>
      </x:c>
      <x:c r="O1084" s="13" t="n">
        <x:f>Arrivals!I1084</x:f>
        <x:v>7.592075852679687</x:v>
      </x:c>
      <x:c r="P1084" s="14">
        <x:f t="shared" si="249"/>
        <x:v>7445.0557417377713</x:v>
      </x:c>
      <x:c r="Q1084" s="14">
        <x:f t="shared" si="250"/>
        <x:v>31.612075852680391</x:v>
      </x:c>
      <x:c r="R1084" s="14">
        <x:f t="shared" si="251"/>
        <x:v>0</x:v>
      </x:c>
      <x:c r="S1084" s="14">
        <x:f t="shared" si="252"/>
        <x:v>0</x:v>
      </x:c>
      <x:c r="T1084" s="14">
        <x:f t="shared" si="253"/>
        <x:v>0</x:v>
      </x:c>
      <x:c r="U1084" s="14">
        <x:f t="shared" si="254"/>
        <x:v>0</x:v>
      </x:c>
      <x:c r="V1084" t="str">
        <x:f>IF(MOD(C1084-Settings!$B$32,Settings!$B$33)&lt;Settings!$B$30,"Up","Down")</x:f>
        <x:v>Up</x:v>
      </x:c>
      <x:c r="W1084" s="15" t="n">
        <x:f>IF(OR(E1084&gt;Settings!$B$30,Q1084&gt;Settings!$B$37),0,1)</x:f>
        <x:v>1</x:v>
      </x:c>
      <x:c r="X1084" s="15" t="n">
        <x:f>IF(AND(W1084=1,Q1084&lt;=Settings!$B$36),1,0)</x:f>
        <x:v>1</x:v>
      </x:c>
    </x:row>
    <x:row r="1085">
      <x:c r="A1085">
        <x:v>9</x:v>
      </x:c>
      <x:c r="B1085">
        <x:v>120</x:v>
      </x:c>
      <x:c r="C1085" s="13" t="n">
        <x:f>Arrivals!F1085</x:f>
        <x:v>7415.27711183863</x:v>
      </x:c>
      <x:c r="D1085" s="13" t="n">
        <x:f>Arrivals!K1085</x:f>
        <x:v>300</x:v>
      </x:c>
      <x:c r="E1085" s="14" t="n">
        <x:f>D1085*8/Settings!$B$28+Settings!$B$29</x:f>
        <x:v>24.02</x:v>
      </x:c>
      <x:c r="F1085" s="14">
        <x:f t="shared" si="244"/>
        <x:v>7415.2771118386299</x:v>
      </x:c>
      <x:c r="G1085" s="14">
        <x:f t="shared" si="257"/>
        <x:v>7437.4636658850914</x:v>
      </x:c>
      <x:c r="H1085" s="14">
        <x:f t="shared" si="245"/>
        <x:v>7437.4636658850914</x:v>
      </x:c>
      <x:c r="I1085" s="14" t="n">
        <x:f>MOD(H1085-Settings!$B$32,Settings!$B$33)</x:f>
        <x:v>237.46366588509136</x:v>
      </x:c>
      <x:c r="J1085" s="14" t="n">
        <x:f>IF(I1085&lt;Settings!$B$30,IF(Settings!$B$30-I1085&gt;=E1085,H1085,H1085+(Settings!$B$30-I1085)+Settings!$B$31),H1085+(Settings!$B$33-I1085))</x:f>
        <x:v>7437.463665885091</x:v>
      </x:c>
      <x:c r="K1085" s="14">
        <x:f t="shared" si="246"/>
        <x:v>7461.4836658850918</x:v>
      </x:c>
      <x:c r="L1085" s="14">
        <x:f t="shared" si="247"/>
        <x:v>7461.4836658850918</x:v>
      </x:c>
      <x:c r="M1085" s="14">
        <x:f t="shared" si="258"/>
        <x:v>7445.0557417377713</x:v>
      </x:c>
      <x:c r="N1085" s="14">
        <x:f t="shared" si="248"/>
        <x:v>7461.4836658850918</x:v>
      </x:c>
      <x:c r="O1085" s="13" t="n">
        <x:f>Arrivals!I1085</x:f>
        <x:v>0.9700741593687059</x:v>
      </x:c>
      <x:c r="P1085" s="14">
        <x:f t="shared" si="249"/>
        <x:v>7462.4537400444606</x:v>
      </x:c>
      <x:c r="Q1085" s="14">
        <x:f t="shared" si="250"/>
        <x:v>47.176628205830639</x:v>
      </x:c>
      <x:c r="R1085" s="14">
        <x:f t="shared" si="251"/>
        <x:v>22.186554046461424</x:v>
      </x:c>
      <x:c r="S1085" s="14">
        <x:f t="shared" si="252"/>
        <x:v>0</x:v>
      </x:c>
      <x:c r="T1085" s="14">
        <x:f t="shared" si="253"/>
        <x:v>0</x:v>
      </x:c>
      <x:c r="U1085" s="14">
        <x:f t="shared" si="254"/>
        <x:v>22.186554046461424</x:v>
      </x:c>
      <x:c r="V1085" t="str">
        <x:f>IF(MOD(C1085-Settings!$B$32,Settings!$B$33)&lt;Settings!$B$30,"Up","Down")</x:f>
        <x:v>Up</x:v>
      </x:c>
      <x:c r="W1085" s="15" t="n">
        <x:f>IF(OR(E1085&gt;Settings!$B$30,Q1085&gt;Settings!$B$37),0,1)</x:f>
        <x:v>1</x:v>
      </x:c>
      <x:c r="X1085" s="15" t="n">
        <x:f>IF(AND(W1085=1,Q1085&lt;=Settings!$B$36),1,0)</x:f>
        <x:v>1</x:v>
      </x:c>
    </x:row>
    <x:row r="1086">
      <x:c r="A1086">
        <x:v>10</x:v>
      </x:c>
      <x:c r="B1086">
        <x:v>1</x:v>
      </x:c>
      <x:c r="C1086" s="13" t="n">
        <x:f>Arrivals!F1086</x:f>
        <x:v>104.61923941491149</x:v>
      </x:c>
      <x:c r="D1086" s="13" t="n">
        <x:f>Arrivals!K1086</x:f>
        <x:v>300</x:v>
      </x:c>
      <x:c r="E1086" s="14" t="n">
        <x:f>D1086*8/Settings!$B$28+Settings!$B$29</x:f>
        <x:v>24.02</x:v>
      </x:c>
      <x:c r="F1086" s="14">
        <x:f t="shared" si="244"/>
        <x:v>104.61923941491149</x:v>
      </x:c>
      <x:c r="G1086" s="14">
        <x:v>0</x:v>
      </x:c>
      <x:c r="H1086" s="14">
        <x:f t="shared" si="245"/>
        <x:v>104.61923941491149</x:v>
      </x:c>
      <x:c r="I1086" s="14" t="n">
        <x:f>MOD(H1086-Settings!$B$32,Settings!$B$33)</x:f>
        <x:v>104.61923941491149</x:v>
      </x:c>
      <x:c r="J1086" s="14" t="n">
        <x:f>IF(I1086&lt;Settings!$B$30,IF(Settings!$B$30-I1086&gt;=E1086,H1086,H1086+(Settings!$B$30-I1086)+Settings!$B$31),H1086+(Settings!$B$33-I1086))</x:f>
        <x:v>104.61923941491149</x:v>
      </x:c>
      <x:c r="K1086" s="14">
        <x:f t="shared" si="246"/>
        <x:v>128.63923941491149</x:v>
      </x:c>
      <x:c r="L1086" s="14">
        <x:f t="shared" si="247"/>
        <x:v>128.63923941491149</x:v>
      </x:c>
      <x:c r="M1086" s="14">
        <x:v>0</x:v>
      </x:c>
      <x:c r="N1086" s="14">
        <x:f t="shared" si="248"/>
        <x:v>128.63923941491149</x:v>
      </x:c>
      <x:c r="O1086" s="13" t="n">
        <x:f>Arrivals!I1086</x:f>
        <x:v>2.7454816024816187</x:v>
      </x:c>
      <x:c r="P1086" s="14">
        <x:f t="shared" si="249"/>
        <x:v>131.3847210173931</x:v>
      </x:c>
      <x:c r="Q1086" s="14">
        <x:f t="shared" si="250"/>
        <x:v>26.765481602481614</x:v>
      </x:c>
      <x:c r="R1086" s="14">
        <x:f t="shared" si="251"/>
        <x:v>0</x:v>
      </x:c>
      <x:c r="S1086" s="14">
        <x:f t="shared" si="252"/>
        <x:v>0</x:v>
      </x:c>
      <x:c r="T1086" s="14">
        <x:f t="shared" si="253"/>
        <x:v>0</x:v>
      </x:c>
      <x:c r="U1086" s="14">
        <x:f t="shared" si="254"/>
        <x:v>0</x:v>
      </x:c>
      <x:c r="V1086" t="str">
        <x:f>IF(MOD(C1086-Settings!$B$32,Settings!$B$33)&lt;Settings!$B$30,"Up","Down")</x:f>
        <x:v>Up</x:v>
      </x:c>
      <x:c r="W1086" s="15" t="n">
        <x:f>IF(OR(E1086&gt;Settings!$B$30,Q1086&gt;Settings!$B$37),0,1)</x:f>
        <x:v>1</x:v>
      </x:c>
      <x:c r="X1086" s="15" t="n">
        <x:f>IF(AND(W1086=1,Q1086&lt;=Settings!$B$36),1,0)</x:f>
        <x:v>1</x:v>
      </x:c>
    </x:row>
    <x:row r="1087">
      <x:c r="A1087">
        <x:v>10</x:v>
      </x:c>
      <x:c r="B1087">
        <x:v>2</x:v>
      </x:c>
      <x:c r="C1087" s="13" t="n">
        <x:f>Arrivals!F1087</x:f>
        <x:v>197.7244675586316</x:v>
      </x:c>
      <x:c r="D1087" s="13" t="n">
        <x:f>Arrivals!K1087</x:f>
        <x:v>300</x:v>
      </x:c>
      <x:c r="E1087" s="14" t="n">
        <x:f>D1087*8/Settings!$B$28+Settings!$B$29</x:f>
        <x:v>24.02</x:v>
      </x:c>
      <x:c r="F1087" s="14">
        <x:f t="shared" si="244"/>
        <x:v>197.7244675586316</x:v>
      </x:c>
      <x:c r="G1087" s="14" t="n">
        <x:f t="shared" ref="G1087:G1118" si="259">K1086</x:f>
        <x:v>128.6392394149115</x:v>
      </x:c>
      <x:c r="H1087" s="14">
        <x:f t="shared" si="245"/>
        <x:v>197.7244675586316</x:v>
      </x:c>
      <x:c r="I1087" s="14" t="n">
        <x:f>MOD(H1087-Settings!$B$32,Settings!$B$33)</x:f>
        <x:v>197.7244675586316</x:v>
      </x:c>
      <x:c r="J1087" s="14" t="n">
        <x:f>IF(I1087&lt;Settings!$B$30,IF(Settings!$B$30-I1087&gt;=E1087,H1087,H1087+(Settings!$B$30-I1087)+Settings!$B$31),H1087+(Settings!$B$33-I1087))</x:f>
        <x:v>197.7244675586316</x:v>
      </x:c>
      <x:c r="K1087" s="14">
        <x:f t="shared" si="246"/>
        <x:v>221.74446755863161</x:v>
      </x:c>
      <x:c r="L1087" s="14">
        <x:f t="shared" si="247"/>
        <x:v>221.74446755863161</x:v>
      </x:c>
      <x:c r="M1087" s="14" t="n">
        <x:f t="shared" ref="M1087:M1118" si="260">P1086</x:f>
        <x:v>131.3847210173931</x:v>
      </x:c>
      <x:c r="N1087" s="14">
        <x:f t="shared" si="248"/>
        <x:v>221.74446755863161</x:v>
      </x:c>
      <x:c r="O1087" s="13" t="n">
        <x:f>Arrivals!I1087</x:f>
        <x:v>1.7722245824596172</x:v>
      </x:c>
      <x:c r="P1087" s="14">
        <x:f t="shared" si="249"/>
        <x:v>223.51669214109123</x:v>
      </x:c>
      <x:c r="Q1087" s="14">
        <x:f t="shared" si="250"/>
        <x:v>25.792224582459625</x:v>
      </x:c>
      <x:c r="R1087" s="14">
        <x:f t="shared" si="251"/>
        <x:v>0</x:v>
      </x:c>
      <x:c r="S1087" s="14">
        <x:f t="shared" si="252"/>
        <x:v>0</x:v>
      </x:c>
      <x:c r="T1087" s="14">
        <x:f t="shared" si="253"/>
        <x:v>0</x:v>
      </x:c>
      <x:c r="U1087" s="14">
        <x:f t="shared" si="254"/>
        <x:v>0</x:v>
      </x:c>
      <x:c r="V1087" t="str">
        <x:f>IF(MOD(C1087-Settings!$B$32,Settings!$B$33)&lt;Settings!$B$30,"Up","Down")</x:f>
        <x:v>Up</x:v>
      </x:c>
      <x:c r="W1087" s="15" t="n">
        <x:f>IF(OR(E1087&gt;Settings!$B$30,Q1087&gt;Settings!$B$37),0,1)</x:f>
        <x:v>1</x:v>
      </x:c>
      <x:c r="X1087" s="15" t="n">
        <x:f>IF(AND(W1087=1,Q1087&lt;=Settings!$B$36),1,0)</x:f>
        <x:v>1</x:v>
      </x:c>
    </x:row>
    <x:row r="1088">
      <x:c r="A1088">
        <x:v>10</x:v>
      </x:c>
      <x:c r="B1088">
        <x:v>3</x:v>
      </x:c>
      <x:c r="C1088" s="13" t="n">
        <x:f>Arrivals!F1088</x:f>
        <x:v>616.9032917456491</x:v>
      </x:c>
      <x:c r="D1088" s="13" t="n">
        <x:f>Arrivals!K1088</x:f>
        <x:v>300</x:v>
      </x:c>
      <x:c r="E1088" s="14" t="n">
        <x:f>D1088*8/Settings!$B$28+Settings!$B$29</x:f>
        <x:v>24.02</x:v>
      </x:c>
      <x:c r="F1088" s="14">
        <x:f t="shared" si="244"/>
        <x:v>616.90329174564908</x:v>
      </x:c>
      <x:c r="G1088" s="14">
        <x:f t="shared" si="259"/>
        <x:v>221.74446755863161</x:v>
      </x:c>
      <x:c r="H1088" s="14">
        <x:f t="shared" si="245"/>
        <x:v>616.90329174564908</x:v>
      </x:c>
      <x:c r="I1088" s="14" t="n">
        <x:f>MOD(H1088-Settings!$B$32,Settings!$B$33)</x:f>
        <x:v>616.9032917456491</x:v>
      </x:c>
      <x:c r="J1088" s="14" t="n">
        <x:f>IF(I1088&lt;Settings!$B$30,IF(Settings!$B$30-I1088&gt;=E1088,H1088,H1088+(Settings!$B$30-I1088)+Settings!$B$31),H1088+(Settings!$B$33-I1088))</x:f>
        <x:v>720</x:v>
      </x:c>
      <x:c r="K1088" s="14">
        <x:f t="shared" si="246"/>
        <x:v>744.02</x:v>
      </x:c>
      <x:c r="L1088" s="14">
        <x:f t="shared" si="247"/>
        <x:v>744.02</x:v>
      </x:c>
      <x:c r="M1088" s="14">
        <x:f t="shared" si="260"/>
        <x:v>223.51669214109123</x:v>
      </x:c>
      <x:c r="N1088" s="14">
        <x:f t="shared" si="248"/>
        <x:v>744.02</x:v>
      </x:c>
      <x:c r="O1088" s="13" t="n">
        <x:f>Arrivals!I1088</x:f>
        <x:v>4.952478141019539</x:v>
      </x:c>
      <x:c r="P1088" s="14">
        <x:f t="shared" si="249"/>
        <x:v>748.97247814101956</x:v>
      </x:c>
      <x:c r="Q1088" s="14">
        <x:f t="shared" si="250"/>
        <x:v>132.06918639537048</x:v>
      </x:c>
      <x:c r="R1088" s="14">
        <x:f t="shared" si="251"/>
        <x:v>0</x:v>
      </x:c>
      <x:c r="S1088" s="14">
        <x:f t="shared" si="252"/>
        <x:v>103.09670825435092</x:v>
      </x:c>
      <x:c r="T1088" s="14">
        <x:f t="shared" si="253"/>
        <x:v>0</x:v>
      </x:c>
      <x:c r="U1088" s="14">
        <x:f t="shared" si="254"/>
        <x:v>103.09670825435092</x:v>
      </x:c>
      <x:c r="V1088" t="str">
        <x:f>IF(MOD(C1088-Settings!$B$32,Settings!$B$33)&lt;Settings!$B$30,"Up","Down")</x:f>
        <x:v>Down</x:v>
      </x:c>
      <x:c r="W1088" s="15" t="n">
        <x:f>IF(OR(E1088&gt;Settings!$B$30,Q1088&gt;Settings!$B$37),0,1)</x:f>
        <x:v>1</x:v>
      </x:c>
      <x:c r="X1088" s="15" t="n">
        <x:f>IF(AND(W1088=1,Q1088&lt;=Settings!$B$36),1,0)</x:f>
        <x:v>0</x:v>
      </x:c>
    </x:row>
    <x:row r="1089">
      <x:c r="A1089">
        <x:v>10</x:v>
      </x:c>
      <x:c r="B1089">
        <x:v>4</x:v>
      </x:c>
      <x:c r="C1089" s="13" t="n">
        <x:f>Arrivals!F1089</x:f>
        <x:v>654.1866230326685</x:v>
      </x:c>
      <x:c r="D1089" s="13" t="n">
        <x:f>Arrivals!K1089</x:f>
        <x:v>300</x:v>
      </x:c>
      <x:c r="E1089" s="14" t="n">
        <x:f>D1089*8/Settings!$B$28+Settings!$B$29</x:f>
        <x:v>24.02</x:v>
      </x:c>
      <x:c r="F1089" s="14">
        <x:f t="shared" si="244"/>
        <x:v>654.18662303266854</x:v>
      </x:c>
      <x:c r="G1089" s="14">
        <x:f t="shared" si="259"/>
        <x:v>744.02</x:v>
      </x:c>
      <x:c r="H1089" s="14">
        <x:f t="shared" si="245"/>
        <x:v>744.02</x:v>
      </x:c>
      <x:c r="I1089" s="14" t="n">
        <x:f>MOD(H1089-Settings!$B$32,Settings!$B$33)</x:f>
        <x:v>24.019999999999982</x:v>
      </x:c>
      <x:c r="J1089" s="14" t="n">
        <x:f>IF(I1089&lt;Settings!$B$30,IF(Settings!$B$30-I1089&gt;=E1089,H1089,H1089+(Settings!$B$30-I1089)+Settings!$B$31),H1089+(Settings!$B$33-I1089))</x:f>
        <x:v>744.02</x:v>
      </x:c>
      <x:c r="K1089" s="14">
        <x:f t="shared" si="246"/>
        <x:v>768.04</x:v>
      </x:c>
      <x:c r="L1089" s="14">
        <x:f t="shared" si="247"/>
        <x:v>768.04</x:v>
      </x:c>
      <x:c r="M1089" s="14">
        <x:f t="shared" si="260"/>
        <x:v>748.97247814101956</x:v>
      </x:c>
      <x:c r="N1089" s="14">
        <x:f t="shared" si="248"/>
        <x:v>768.04</x:v>
      </x:c>
      <x:c r="O1089" s="13" t="n">
        <x:f>Arrivals!I1089</x:f>
        <x:v>0.7206454155812576</x:v>
      </x:c>
      <x:c r="P1089" s="14">
        <x:f t="shared" si="249"/>
        <x:v>768.76064541558117</x:v>
      </x:c>
      <x:c r="Q1089" s="14">
        <x:f t="shared" si="250"/>
        <x:v>114.57402238291263</x:v>
      </x:c>
      <x:c r="R1089" s="14">
        <x:f t="shared" si="251"/>
        <x:v>89.833376967331446</x:v>
      </x:c>
      <x:c r="S1089" s="14">
        <x:f t="shared" si="252"/>
        <x:v>0</x:v>
      </x:c>
      <x:c r="T1089" s="14">
        <x:f t="shared" si="253"/>
        <x:v>0</x:v>
      </x:c>
      <x:c r="U1089" s="14">
        <x:f t="shared" si="254"/>
        <x:v>89.833376967331446</x:v>
      </x:c>
      <x:c r="V1089" t="str">
        <x:f>IF(MOD(C1089-Settings!$B$32,Settings!$B$33)&lt;Settings!$B$30,"Up","Down")</x:f>
        <x:v>Down</x:v>
      </x:c>
      <x:c r="W1089" s="15" t="n">
        <x:f>IF(OR(E1089&gt;Settings!$B$30,Q1089&gt;Settings!$B$37),0,1)</x:f>
        <x:v>1</x:v>
      </x:c>
      <x:c r="X1089" s="15" t="n">
        <x:f>IF(AND(W1089=1,Q1089&lt;=Settings!$B$36),1,0)</x:f>
        <x:v>1</x:v>
      </x:c>
    </x:row>
    <x:row r="1090">
      <x:c r="A1090">
        <x:v>10</x:v>
      </x:c>
      <x:c r="B1090">
        <x:v>5</x:v>
      </x:c>
      <x:c r="C1090" s="13" t="n">
        <x:f>Arrivals!F1090</x:f>
        <x:v>676.9814848686672</x:v>
      </x:c>
      <x:c r="D1090" s="13" t="n">
        <x:f>Arrivals!K1090</x:f>
        <x:v>300</x:v>
      </x:c>
      <x:c r="E1090" s="14" t="n">
        <x:f>D1090*8/Settings!$B$28+Settings!$B$29</x:f>
        <x:v>24.02</x:v>
      </x:c>
      <x:c r="F1090" s="14">
        <x:f t="shared" si="244"/>
        <x:v>676.98148486866717</x:v>
      </x:c>
      <x:c r="G1090" s="14">
        <x:f t="shared" si="259"/>
        <x:v>768.04</x:v>
      </x:c>
      <x:c r="H1090" s="14">
        <x:f t="shared" si="245"/>
        <x:v>768.04</x:v>
      </x:c>
      <x:c r="I1090" s="14" t="n">
        <x:f>MOD(H1090-Settings!$B$32,Settings!$B$33)</x:f>
        <x:v>48.039999999999964</x:v>
      </x:c>
      <x:c r="J1090" s="14" t="n">
        <x:f>IF(I1090&lt;Settings!$B$30,IF(Settings!$B$30-I1090&gt;=E1090,H1090,H1090+(Settings!$B$30-I1090)+Settings!$B$31),H1090+(Settings!$B$33-I1090))</x:f>
        <x:v>768.04</x:v>
      </x:c>
      <x:c r="K1090" s="14">
        <x:f t="shared" si="246"/>
        <x:v>792.06</x:v>
      </x:c>
      <x:c r="L1090" s="14">
        <x:f t="shared" si="247"/>
        <x:v>792.06</x:v>
      </x:c>
      <x:c r="M1090" s="14">
        <x:f t="shared" si="260"/>
        <x:v>768.76064541558117</x:v>
      </x:c>
      <x:c r="N1090" s="14">
        <x:f t="shared" si="248"/>
        <x:v>792.06</x:v>
      </x:c>
      <x:c r="O1090" s="13" t="n">
        <x:f>Arrivals!I1090</x:f>
        <x:v>8.43210197199497</x:v>
      </x:c>
      <x:c r="P1090" s="14">
        <x:f t="shared" si="249"/>
        <x:v>800.49210197199488</x:v>
      </x:c>
      <x:c r="Q1090" s="14">
        <x:f t="shared" si="250"/>
        <x:v>123.51061710332772</x:v>
      </x:c>
      <x:c r="R1090" s="14">
        <x:f t="shared" si="251"/>
        <x:v>91.058515131332797</x:v>
      </x:c>
      <x:c r="S1090" s="14">
        <x:f t="shared" si="252"/>
        <x:v>0</x:v>
      </x:c>
      <x:c r="T1090" s="14">
        <x:f t="shared" si="253"/>
        <x:v>0</x:v>
      </x:c>
      <x:c r="U1090" s="14">
        <x:f t="shared" si="254"/>
        <x:v>91.058515131332797</x:v>
      </x:c>
      <x:c r="V1090" t="str">
        <x:f>IF(MOD(C1090-Settings!$B$32,Settings!$B$33)&lt;Settings!$B$30,"Up","Down")</x:f>
        <x:v>Down</x:v>
      </x:c>
      <x:c r="W1090" s="15" t="n">
        <x:f>IF(OR(E1090&gt;Settings!$B$30,Q1090&gt;Settings!$B$37),0,1)</x:f>
        <x:v>1</x:v>
      </x:c>
      <x:c r="X1090" s="15" t="n">
        <x:f>IF(AND(W1090=1,Q1090&lt;=Settings!$B$36),1,0)</x:f>
        <x:v>0</x:v>
      </x:c>
    </x:row>
    <x:row r="1091">
      <x:c r="A1091">
        <x:v>10</x:v>
      </x:c>
      <x:c r="B1091">
        <x:v>6</x:v>
      </x:c>
      <x:c r="C1091" s="13" t="n">
        <x:f>Arrivals!F1091</x:f>
        <x:v>703.4763917851262</x:v>
      </x:c>
      <x:c r="D1091" s="13" t="n">
        <x:f>Arrivals!K1091</x:f>
        <x:v>300</x:v>
      </x:c>
      <x:c r="E1091" s="14" t="n">
        <x:f>D1091*8/Settings!$B$28+Settings!$B$29</x:f>
        <x:v>24.02</x:v>
      </x:c>
      <x:c r="F1091" s="14">
        <x:f t="shared" si="244"/>
        <x:v>703.47639178512622</x:v>
      </x:c>
      <x:c r="G1091" s="14">
        <x:f t="shared" si="259"/>
        <x:v>792.06</x:v>
      </x:c>
      <x:c r="H1091" s="14">
        <x:f t="shared" si="245"/>
        <x:v>792.06</x:v>
      </x:c>
      <x:c r="I1091" s="14" t="n">
        <x:f>MOD(H1091-Settings!$B$32,Settings!$B$33)</x:f>
        <x:v>72.05999999999995</x:v>
      </x:c>
      <x:c r="J1091" s="14" t="n">
        <x:f>IF(I1091&lt;Settings!$B$30,IF(Settings!$B$30-I1091&gt;=E1091,H1091,H1091+(Settings!$B$30-I1091)+Settings!$B$31),H1091+(Settings!$B$33-I1091))</x:f>
        <x:v>792.06</x:v>
      </x:c>
      <x:c r="K1091" s="14">
        <x:f t="shared" si="246"/>
        <x:v>816.07999999999993</x:v>
      </x:c>
      <x:c r="L1091" s="14">
        <x:f t="shared" si="247"/>
        <x:v>816.07999999999993</x:v>
      </x:c>
      <x:c r="M1091" s="14">
        <x:f t="shared" si="260"/>
        <x:v>800.49210197199488</x:v>
      </x:c>
      <x:c r="N1091" s="14">
        <x:f t="shared" si="248"/>
        <x:v>816.07999999999993</x:v>
      </x:c>
      <x:c r="O1091" s="13" t="n">
        <x:f>Arrivals!I1091</x:f>
        <x:v>1.5791464523019758</x:v>
      </x:c>
      <x:c r="P1091" s="14">
        <x:f t="shared" si="249"/>
        <x:v>817.65914645230191</x:v>
      </x:c>
      <x:c r="Q1091" s="14">
        <x:f t="shared" si="250"/>
        <x:v>114.18275466717569</x:v>
      </x:c>
      <x:c r="R1091" s="14">
        <x:f t="shared" si="251"/>
        <x:v>88.58360821487372</x:v>
      </x:c>
      <x:c r="S1091" s="14">
        <x:f t="shared" si="252"/>
        <x:v>0</x:v>
      </x:c>
      <x:c r="T1091" s="14">
        <x:f t="shared" si="253"/>
        <x:v>0</x:v>
      </x:c>
      <x:c r="U1091" s="14">
        <x:f t="shared" si="254"/>
        <x:v>88.58360821487372</x:v>
      </x:c>
      <x:c r="V1091" t="str">
        <x:f>IF(MOD(C1091-Settings!$B$32,Settings!$B$33)&lt;Settings!$B$30,"Up","Down")</x:f>
        <x:v>Down</x:v>
      </x:c>
      <x:c r="W1091" s="15" t="n">
        <x:f>IF(OR(E1091&gt;Settings!$B$30,Q1091&gt;Settings!$B$37),0,1)</x:f>
        <x:v>1</x:v>
      </x:c>
      <x:c r="X1091" s="15" t="n">
        <x:f>IF(AND(W1091=1,Q1091&lt;=Settings!$B$36),1,0)</x:f>
        <x:v>1</x:v>
      </x:c>
    </x:row>
    <x:row r="1092">
      <x:c r="A1092">
        <x:v>10</x:v>
      </x:c>
      <x:c r="B1092">
        <x:v>7</x:v>
      </x:c>
      <x:c r="C1092" s="13" t="n">
        <x:f>Arrivals!F1092</x:f>
        <x:v>796.5608792233345</x:v>
      </x:c>
      <x:c r="D1092" s="13" t="n">
        <x:f>Arrivals!K1092</x:f>
        <x:v>300</x:v>
      </x:c>
      <x:c r="E1092" s="14" t="n">
        <x:f>D1092*8/Settings!$B$28+Settings!$B$29</x:f>
        <x:v>24.02</x:v>
      </x:c>
      <x:c r="F1092" s="14">
        <x:f t="shared" si="244"/>
        <x:v>796.5608792233345</x:v>
      </x:c>
      <x:c r="G1092" s="14">
        <x:f t="shared" si="259"/>
        <x:v>816.07999999999993</x:v>
      </x:c>
      <x:c r="H1092" s="14">
        <x:f t="shared" si="245"/>
        <x:v>816.07999999999993</x:v>
      </x:c>
      <x:c r="I1092" s="14" t="n">
        <x:f>MOD(H1092-Settings!$B$32,Settings!$B$33)</x:f>
        <x:v>96.07999999999993</x:v>
      </x:c>
      <x:c r="J1092" s="14" t="n">
        <x:f>IF(I1092&lt;Settings!$B$30,IF(Settings!$B$30-I1092&gt;=E1092,H1092,H1092+(Settings!$B$30-I1092)+Settings!$B$31),H1092+(Settings!$B$33-I1092))</x:f>
        <x:v>816.0799999999999</x:v>
      </x:c>
      <x:c r="K1092" s="14">
        <x:f t="shared" si="246"/>
        <x:v>840.09999999999991</x:v>
      </x:c>
      <x:c r="L1092" s="14">
        <x:f t="shared" si="247"/>
        <x:v>840.09999999999991</x:v>
      </x:c>
      <x:c r="M1092" s="14">
        <x:f t="shared" si="260"/>
        <x:v>817.65914645230191</x:v>
      </x:c>
      <x:c r="N1092" s="14">
        <x:f t="shared" si="248"/>
        <x:v>840.09999999999991</x:v>
      </x:c>
      <x:c r="O1092" s="13" t="n">
        <x:f>Arrivals!I1092</x:f>
        <x:v>0.17681276748136582</x:v>
      </x:c>
      <x:c r="P1092" s="14">
        <x:f t="shared" si="249"/>
        <x:v>840.27681276748126</x:v>
      </x:c>
      <x:c r="Q1092" s="14">
        <x:f t="shared" si="250"/>
        <x:v>43.715933544146765</x:v>
      </x:c>
      <x:c r="R1092" s="14">
        <x:f t="shared" si="251"/>
        <x:v>19.519120776665432</x:v>
      </x:c>
      <x:c r="S1092" s="14">
        <x:f t="shared" si="252"/>
        <x:v>0</x:v>
      </x:c>
      <x:c r="T1092" s="14">
        <x:f t="shared" si="253"/>
        <x:v>0</x:v>
      </x:c>
      <x:c r="U1092" s="14">
        <x:f t="shared" si="254"/>
        <x:v>19.519120776665432</x:v>
      </x:c>
      <x:c r="V1092" t="str">
        <x:f>IF(MOD(C1092-Settings!$B$32,Settings!$B$33)&lt;Settings!$B$30,"Up","Down")</x:f>
        <x:v>Up</x:v>
      </x:c>
      <x:c r="W1092" s="15" t="n">
        <x:f>IF(OR(E1092&gt;Settings!$B$30,Q1092&gt;Settings!$B$37),0,1)</x:f>
        <x:v>1</x:v>
      </x:c>
      <x:c r="X1092" s="15" t="n">
        <x:f>IF(AND(W1092=1,Q1092&lt;=Settings!$B$36),1,0)</x:f>
        <x:v>1</x:v>
      </x:c>
    </x:row>
    <x:row r="1093">
      <x:c r="A1093">
        <x:v>10</x:v>
      </x:c>
      <x:c r="B1093">
        <x:v>8</x:v>
      </x:c>
      <x:c r="C1093" s="13" t="n">
        <x:f>Arrivals!F1093</x:f>
        <x:v>884.1965049427067</x:v>
      </x:c>
      <x:c r="D1093" s="13" t="n">
        <x:f>Arrivals!K1093</x:f>
        <x:v>300</x:v>
      </x:c>
      <x:c r="E1093" s="14" t="n">
        <x:f>D1093*8/Settings!$B$28+Settings!$B$29</x:f>
        <x:v>24.02</x:v>
      </x:c>
      <x:c r="F1093" s="14">
        <x:f t="shared" si="244"/>
        <x:v>884.19650494270672</x:v>
      </x:c>
      <x:c r="G1093" s="14">
        <x:f t="shared" si="259"/>
        <x:v>840.09999999999991</x:v>
      </x:c>
      <x:c r="H1093" s="14">
        <x:f t="shared" si="245"/>
        <x:v>884.19650494270672</x:v>
      </x:c>
      <x:c r="I1093" s="14" t="n">
        <x:f>MOD(H1093-Settings!$B$32,Settings!$B$33)</x:f>
        <x:v>164.19650494270672</x:v>
      </x:c>
      <x:c r="J1093" s="14" t="n">
        <x:f>IF(I1093&lt;Settings!$B$30,IF(Settings!$B$30-I1093&gt;=E1093,H1093,H1093+(Settings!$B$30-I1093)+Settings!$B$31),H1093+(Settings!$B$33-I1093))</x:f>
        <x:v>884.1965049427067</x:v>
      </x:c>
      <x:c r="K1093" s="14">
        <x:f t="shared" si="246"/>
        <x:v>908.21650494270671</x:v>
      </x:c>
      <x:c r="L1093" s="14">
        <x:f t="shared" si="247"/>
        <x:v>908.21650494270671</x:v>
      </x:c>
      <x:c r="M1093" s="14">
        <x:f t="shared" si="260"/>
        <x:v>840.27681276748126</x:v>
      </x:c>
      <x:c r="N1093" s="14">
        <x:f t="shared" si="248"/>
        <x:v>908.21650494270671</x:v>
      </x:c>
      <x:c r="O1093" s="13" t="n">
        <x:f>Arrivals!I1093</x:f>
        <x:v>5.427661723234684</x:v>
      </x:c>
      <x:c r="P1093" s="14">
        <x:f t="shared" si="249"/>
        <x:v>913.64416666594138</x:v>
      </x:c>
      <x:c r="Q1093" s="14">
        <x:f t="shared" si="250"/>
        <x:v>29.44766172323466</x:v>
      </x:c>
      <x:c r="R1093" s="14">
        <x:f t="shared" si="251"/>
        <x:v>0</x:v>
      </x:c>
      <x:c r="S1093" s="14">
        <x:f t="shared" si="252"/>
        <x:v>0</x:v>
      </x:c>
      <x:c r="T1093" s="14">
        <x:f t="shared" si="253"/>
        <x:v>0</x:v>
      </x:c>
      <x:c r="U1093" s="14">
        <x:f t="shared" si="254"/>
        <x:v>0</x:v>
      </x:c>
      <x:c r="V1093" t="str">
        <x:f>IF(MOD(C1093-Settings!$B$32,Settings!$B$33)&lt;Settings!$B$30,"Up","Down")</x:f>
        <x:v>Up</x:v>
      </x:c>
      <x:c r="W1093" s="15" t="n">
        <x:f>IF(OR(E1093&gt;Settings!$B$30,Q1093&gt;Settings!$B$37),0,1)</x:f>
        <x:v>1</x:v>
      </x:c>
      <x:c r="X1093" s="15" t="n">
        <x:f>IF(AND(W1093=1,Q1093&lt;=Settings!$B$36),1,0)</x:f>
        <x:v>1</x:v>
      </x:c>
    </x:row>
    <x:row r="1094">
      <x:c r="A1094">
        <x:v>10</x:v>
      </x:c>
      <x:c r="B1094">
        <x:v>9</x:v>
      </x:c>
      <x:c r="C1094" s="13" t="n">
        <x:f>Arrivals!F1094</x:f>
        <x:v>891.9901514244931</x:v>
      </x:c>
      <x:c r="D1094" s="13" t="n">
        <x:f>Arrivals!K1094</x:f>
        <x:v>300</x:v>
      </x:c>
      <x:c r="E1094" s="14" t="n">
        <x:f>D1094*8/Settings!$B$28+Settings!$B$29</x:f>
        <x:v>24.02</x:v>
      </x:c>
      <x:c r="F1094" s="14" t="n">
        <x:f t="shared" ref="F1094:F1157" si="261">C1094</x:f>
        <x:v>891.9901514244931</x:v>
      </x:c>
      <x:c r="G1094" s="14">
        <x:f t="shared" si="259"/>
        <x:v>908.21650494270671</x:v>
      </x:c>
      <x:c r="H1094" s="14" t="n">
        <x:f t="shared" ref="H1094:H1157" si="262">MAX(F1094,G1094)</x:f>
        <x:v>908.2165049427067</x:v>
      </x:c>
      <x:c r="I1094" s="14" t="n">
        <x:f>MOD(H1094-Settings!$B$32,Settings!$B$33)</x:f>
        <x:v>188.2165049427067</x:v>
      </x:c>
      <x:c r="J1094" s="14" t="n">
        <x:f>IF(I1094&lt;Settings!$B$30,IF(Settings!$B$30-I1094&gt;=E1094,H1094,H1094+(Settings!$B$30-I1094)+Settings!$B$31),H1094+(Settings!$B$33-I1094))</x:f>
        <x:v>908.2165049427067</x:v>
      </x:c>
      <x:c r="K1094" s="14" t="n">
        <x:f t="shared" ref="K1094:K1157" si="263">J1094+E1094</x:f>
        <x:v>932.2365049427067</x:v>
      </x:c>
      <x:c r="L1094" s="14" t="n">
        <x:f t="shared" ref="L1094:L1157" si="264">K1094</x:f>
        <x:v>932.2365049427067</x:v>
      </x:c>
      <x:c r="M1094" s="14">
        <x:f t="shared" si="260"/>
        <x:v>913.64416666594138</x:v>
      </x:c>
      <x:c r="N1094" s="14" t="n">
        <x:f t="shared" ref="N1094:N1157" si="265">MAX(L1094,M1094)</x:f>
        <x:v>932.2365049427067</x:v>
      </x:c>
      <x:c r="O1094" s="13" t="n">
        <x:f>Arrivals!I1094</x:f>
        <x:v>14.8988860213581</x:v>
      </x:c>
      <x:c r="P1094" s="14" t="n">
        <x:f t="shared" ref="P1094:P1157" si="266">N1094+O1094</x:f>
        <x:v>947.1353909640648</x:v>
      </x:c>
      <x:c r="Q1094" s="14" t="n">
        <x:f t="shared" ref="Q1094:Q1157" si="267">P1094-C1094</x:f>
        <x:v>55.14523953957166</x:v>
      </x:c>
      <x:c r="R1094" s="14" t="n">
        <x:f t="shared" ref="R1094:R1157" si="268">H1094-F1094</x:f>
        <x:v>16.226353518213614</x:v>
      </x:c>
      <x:c r="S1094" s="14" t="n">
        <x:f t="shared" ref="S1094:S1157" si="269">J1094-H1094</x:f>
        <x:v>0</x:v>
      </x:c>
      <x:c r="T1094" s="14" t="n">
        <x:f t="shared" ref="T1094:T1157" si="270">N1094-L1094</x:f>
        <x:v>0</x:v>
      </x:c>
      <x:c r="U1094" s="14" t="n">
        <x:f t="shared" ref="U1094:U1157" si="271">R1094+S1094+T1094</x:f>
        <x:v>16.226353518213614</x:v>
      </x:c>
      <x:c r="V1094" t="str">
        <x:f>IF(MOD(C1094-Settings!$B$32,Settings!$B$33)&lt;Settings!$B$30,"Up","Down")</x:f>
        <x:v>Up</x:v>
      </x:c>
      <x:c r="W1094" s="15" t="n">
        <x:f>IF(OR(E1094&gt;Settings!$B$30,Q1094&gt;Settings!$B$37),0,1)</x:f>
        <x:v>1</x:v>
      </x:c>
      <x:c r="X1094" s="15" t="n">
        <x:f>IF(AND(W1094=1,Q1094&lt;=Settings!$B$36),1,0)</x:f>
        <x:v>1</x:v>
      </x:c>
    </x:row>
    <x:row r="1095">
      <x:c r="A1095">
        <x:v>10</x:v>
      </x:c>
      <x:c r="B1095">
        <x:v>10</x:v>
      </x:c>
      <x:c r="C1095" s="13" t="n">
        <x:f>Arrivals!F1095</x:f>
        <x:v>912.3067997135976</x:v>
      </x:c>
      <x:c r="D1095" s="13" t="n">
        <x:f>Arrivals!K1095</x:f>
        <x:v>300</x:v>
      </x:c>
      <x:c r="E1095" s="14" t="n">
        <x:f>D1095*8/Settings!$B$28+Settings!$B$29</x:f>
        <x:v>24.02</x:v>
      </x:c>
      <x:c r="F1095" s="14">
        <x:f t="shared" si="261"/>
        <x:v>912.30679971359757</x:v>
      </x:c>
      <x:c r="G1095" s="14">
        <x:f t="shared" si="259"/>
        <x:v>932.23650494270669</x:v>
      </x:c>
      <x:c r="H1095" s="14">
        <x:f t="shared" si="262"/>
        <x:v>932.23650494270669</x:v>
      </x:c>
      <x:c r="I1095" s="14" t="n">
        <x:f>MOD(H1095-Settings!$B$32,Settings!$B$33)</x:f>
        <x:v>212.2365049427067</x:v>
      </x:c>
      <x:c r="J1095" s="14" t="n">
        <x:f>IF(I1095&lt;Settings!$B$30,IF(Settings!$B$30-I1095&gt;=E1095,H1095,H1095+(Settings!$B$30-I1095)+Settings!$B$31),H1095+(Settings!$B$33-I1095))</x:f>
        <x:v>932.2365049427067</x:v>
      </x:c>
      <x:c r="K1095" s="14">
        <x:f t="shared" si="263"/>
        <x:v>956.25650494270667</x:v>
      </x:c>
      <x:c r="L1095" s="14">
        <x:f t="shared" si="264"/>
        <x:v>956.25650494270667</x:v>
      </x:c>
      <x:c r="M1095" s="14">
        <x:f t="shared" si="260"/>
        <x:v>947.13539096406475</x:v>
      </x:c>
      <x:c r="N1095" s="14">
        <x:f t="shared" si="265"/>
        <x:v>956.25650494270667</x:v>
      </x:c>
      <x:c r="O1095" s="13" t="n">
        <x:f>Arrivals!I1095</x:f>
        <x:v>3.851854551347651</x:v>
      </x:c>
      <x:c r="P1095" s="14">
        <x:f t="shared" si="266"/>
        <x:v>960.1083594940543</x:v>
      </x:c>
      <x:c r="Q1095" s="14">
        <x:f t="shared" si="267"/>
        <x:v>47.801559780456728</x:v>
      </x:c>
      <x:c r="R1095" s="14">
        <x:f t="shared" si="268"/>
        <x:v>19.929705229109118</x:v>
      </x:c>
      <x:c r="S1095" s="14">
        <x:f t="shared" si="269"/>
        <x:v>0</x:v>
      </x:c>
      <x:c r="T1095" s="14">
        <x:f t="shared" si="270"/>
        <x:v>0</x:v>
      </x:c>
      <x:c r="U1095" s="14">
        <x:f t="shared" si="271"/>
        <x:v>19.929705229109118</x:v>
      </x:c>
      <x:c r="V1095" t="str">
        <x:f>IF(MOD(C1095-Settings!$B$32,Settings!$B$33)&lt;Settings!$B$30,"Up","Down")</x:f>
        <x:v>Up</x:v>
      </x:c>
      <x:c r="W1095" s="15" t="n">
        <x:f>IF(OR(E1095&gt;Settings!$B$30,Q1095&gt;Settings!$B$37),0,1)</x:f>
        <x:v>1</x:v>
      </x:c>
      <x:c r="X1095" s="15" t="n">
        <x:f>IF(AND(W1095=1,Q1095&lt;=Settings!$B$36),1,0)</x:f>
        <x:v>1</x:v>
      </x:c>
    </x:row>
    <x:row r="1096">
      <x:c r="A1096">
        <x:v>10</x:v>
      </x:c>
      <x:c r="B1096">
        <x:v>11</x:v>
      </x:c>
      <x:c r="C1096" s="13" t="n">
        <x:f>Arrivals!F1096</x:f>
        <x:v>974.627606375171</x:v>
      </x:c>
      <x:c r="D1096" s="13" t="n">
        <x:f>Arrivals!K1096</x:f>
        <x:v>300</x:v>
      </x:c>
      <x:c r="E1096" s="14" t="n">
        <x:f>D1096*8/Settings!$B$28+Settings!$B$29</x:f>
        <x:v>24.02</x:v>
      </x:c>
      <x:c r="F1096" s="14">
        <x:f t="shared" si="261"/>
        <x:v>974.62760637517101</x:v>
      </x:c>
      <x:c r="G1096" s="14">
        <x:f t="shared" si="259"/>
        <x:v>956.25650494270667</x:v>
      </x:c>
      <x:c r="H1096" s="14">
        <x:f t="shared" si="262"/>
        <x:v>974.62760637517101</x:v>
      </x:c>
      <x:c r="I1096" s="14" t="n">
        <x:f>MOD(H1096-Settings!$B$32,Settings!$B$33)</x:f>
        <x:v>254.627606375171</x:v>
      </x:c>
      <x:c r="J1096" s="14" t="n">
        <x:f>IF(I1096&lt;Settings!$B$30,IF(Settings!$B$30-I1096&gt;=E1096,H1096,H1096+(Settings!$B$30-I1096)+Settings!$B$31),H1096+(Settings!$B$33-I1096))</x:f>
        <x:v>974.627606375171</x:v>
      </x:c>
      <x:c r="K1096" s="14">
        <x:f t="shared" si="263"/>
        <x:v>998.64760637517099</x:v>
      </x:c>
      <x:c r="L1096" s="14">
        <x:f t="shared" si="264"/>
        <x:v>998.64760637517099</x:v>
      </x:c>
      <x:c r="M1096" s="14">
        <x:f t="shared" si="260"/>
        <x:v>960.1083594940543</x:v>
      </x:c>
      <x:c r="N1096" s="14">
        <x:f t="shared" si="265"/>
        <x:v>998.64760637517099</x:v>
      </x:c>
      <x:c r="O1096" s="13" t="n">
        <x:f>Arrivals!I1096</x:f>
        <x:v>5.756650734531227</x:v>
      </x:c>
      <x:c r="P1096" s="14">
        <x:f t="shared" si="266"/>
        <x:v>1004.4042571097023</x:v>
      </x:c>
      <x:c r="Q1096" s="14">
        <x:f t="shared" si="267"/>
        <x:v>29.776650734531245</x:v>
      </x:c>
      <x:c r="R1096" s="14">
        <x:f t="shared" si="268"/>
        <x:v>0</x:v>
      </x:c>
      <x:c r="S1096" s="14">
        <x:f t="shared" si="269"/>
        <x:v>0</x:v>
      </x:c>
      <x:c r="T1096" s="14">
        <x:f t="shared" si="270"/>
        <x:v>0</x:v>
      </x:c>
      <x:c r="U1096" s="14">
        <x:f t="shared" si="271"/>
        <x:v>0</x:v>
      </x:c>
      <x:c r="V1096" t="str">
        <x:f>IF(MOD(C1096-Settings!$B$32,Settings!$B$33)&lt;Settings!$B$30,"Up","Down")</x:f>
        <x:v>Up</x:v>
      </x:c>
      <x:c r="W1096" s="15" t="n">
        <x:f>IF(OR(E1096&gt;Settings!$B$30,Q1096&gt;Settings!$B$37),0,1)</x:f>
        <x:v>1</x:v>
      </x:c>
      <x:c r="X1096" s="15" t="n">
        <x:f>IF(AND(W1096=1,Q1096&lt;=Settings!$B$36),1,0)</x:f>
        <x:v>1</x:v>
      </x:c>
    </x:row>
    <x:row r="1097">
      <x:c r="A1097">
        <x:v>10</x:v>
      </x:c>
      <x:c r="B1097">
        <x:v>12</x:v>
      </x:c>
      <x:c r="C1097" s="13" t="n">
        <x:f>Arrivals!F1097</x:f>
        <x:v>1036.1213536228695</x:v>
      </x:c>
      <x:c r="D1097" s="13" t="n">
        <x:f>Arrivals!K1097</x:f>
        <x:v>300</x:v>
      </x:c>
      <x:c r="E1097" s="14" t="n">
        <x:f>D1097*8/Settings!$B$28+Settings!$B$29</x:f>
        <x:v>24.02</x:v>
      </x:c>
      <x:c r="F1097" s="14">
        <x:f t="shared" si="261"/>
        <x:v>1036.1213536228695</x:v>
      </x:c>
      <x:c r="G1097" s="14">
        <x:f t="shared" si="259"/>
        <x:v>998.64760637517099</x:v>
      </x:c>
      <x:c r="H1097" s="14">
        <x:f t="shared" si="262"/>
        <x:v>1036.1213536228695</x:v>
      </x:c>
      <x:c r="I1097" s="14" t="n">
        <x:f>MOD(H1097-Settings!$B$32,Settings!$B$33)</x:f>
        <x:v>316.1213536228695</x:v>
      </x:c>
      <x:c r="J1097" s="14" t="n">
        <x:f>IF(I1097&lt;Settings!$B$30,IF(Settings!$B$30-I1097&gt;=E1097,H1097,H1097+(Settings!$B$30-I1097)+Settings!$B$31),H1097+(Settings!$B$33-I1097))</x:f>
        <x:v>1036.1213536228695</x:v>
      </x:c>
      <x:c r="K1097" s="14">
        <x:f t="shared" si="263"/>
        <x:v>1060.1413536228695</x:v>
      </x:c>
      <x:c r="L1097" s="14">
        <x:f t="shared" si="264"/>
        <x:v>1060.1413536228695</x:v>
      </x:c>
      <x:c r="M1097" s="14">
        <x:f t="shared" si="260"/>
        <x:v>1004.4042571097023</x:v>
      </x:c>
      <x:c r="N1097" s="14">
        <x:f t="shared" si="265"/>
        <x:v>1060.1413536228695</x:v>
      </x:c>
      <x:c r="O1097" s="13" t="n">
        <x:f>Arrivals!I1097</x:f>
        <x:v>3.865415102736843</x:v>
      </x:c>
      <x:c r="P1097" s="14">
        <x:f t="shared" si="266"/>
        <x:v>1064.0067687256062</x:v>
      </x:c>
      <x:c r="Q1097" s="14">
        <x:f t="shared" si="267"/>
        <x:v>27.885415102736715</x:v>
      </x:c>
      <x:c r="R1097" s="14">
        <x:f t="shared" si="268"/>
        <x:v>0</x:v>
      </x:c>
      <x:c r="S1097" s="14">
        <x:f t="shared" si="269"/>
        <x:v>0</x:v>
      </x:c>
      <x:c r="T1097" s="14">
        <x:f t="shared" si="270"/>
        <x:v>0</x:v>
      </x:c>
      <x:c r="U1097" s="14">
        <x:f t="shared" si="271"/>
        <x:v>0</x:v>
      </x:c>
      <x:c r="V1097" t="str">
        <x:f>IF(MOD(C1097-Settings!$B$32,Settings!$B$33)&lt;Settings!$B$30,"Up","Down")</x:f>
        <x:v>Up</x:v>
      </x:c>
      <x:c r="W1097" s="15" t="n">
        <x:f>IF(OR(E1097&gt;Settings!$B$30,Q1097&gt;Settings!$B$37),0,1)</x:f>
        <x:v>1</x:v>
      </x:c>
      <x:c r="X1097" s="15" t="n">
        <x:f>IF(AND(W1097=1,Q1097&lt;=Settings!$B$36),1,0)</x:f>
        <x:v>1</x:v>
      </x:c>
    </x:row>
    <x:row r="1098">
      <x:c r="A1098">
        <x:v>10</x:v>
      </x:c>
      <x:c r="B1098">
        <x:v>13</x:v>
      </x:c>
      <x:c r="C1098" s="13" t="n">
        <x:f>Arrivals!F1098</x:f>
        <x:v>1041.0812950515967</x:v>
      </x:c>
      <x:c r="D1098" s="13" t="n">
        <x:f>Arrivals!K1098</x:f>
        <x:v>300</x:v>
      </x:c>
      <x:c r="E1098" s="14" t="n">
        <x:f>D1098*8/Settings!$B$28+Settings!$B$29</x:f>
        <x:v>24.02</x:v>
      </x:c>
      <x:c r="F1098" s="14">
        <x:f t="shared" si="261"/>
        <x:v>1041.0812950515967</x:v>
      </x:c>
      <x:c r="G1098" s="14">
        <x:f t="shared" si="259"/>
        <x:v>1060.1413536228695</x:v>
      </x:c>
      <x:c r="H1098" s="14">
        <x:f t="shared" si="262"/>
        <x:v>1060.1413536228695</x:v>
      </x:c>
      <x:c r="I1098" s="14" t="n">
        <x:f>MOD(H1098-Settings!$B$32,Settings!$B$33)</x:f>
        <x:v>340.1413536228695</x:v>
      </x:c>
      <x:c r="J1098" s="14" t="n">
        <x:f>IF(I1098&lt;Settings!$B$30,IF(Settings!$B$30-I1098&gt;=E1098,H1098,H1098+(Settings!$B$30-I1098)+Settings!$B$31),H1098+(Settings!$B$33-I1098))</x:f>
        <x:v>1060.1413536228695</x:v>
      </x:c>
      <x:c r="K1098" s="14">
        <x:f t="shared" si="263"/>
        <x:v>1084.1613536228695</x:v>
      </x:c>
      <x:c r="L1098" s="14">
        <x:f t="shared" si="264"/>
        <x:v>1084.1613536228695</x:v>
      </x:c>
      <x:c r="M1098" s="14">
        <x:f t="shared" si="260"/>
        <x:v>1064.0067687256062</x:v>
      </x:c>
      <x:c r="N1098" s="14">
        <x:f t="shared" si="265"/>
        <x:v>1084.1613536228695</x:v>
      </x:c>
      <x:c r="O1098" s="13" t="n">
        <x:f>Arrivals!I1098</x:f>
        <x:v>2.6001416245532605</x:v>
      </x:c>
      <x:c r="P1098" s="14">
        <x:f t="shared" si="266"/>
        <x:v>1086.7614952474228</x:v>
      </x:c>
      <x:c r="Q1098" s="14">
        <x:f t="shared" si="267"/>
        <x:v>45.680200195826046</x:v>
      </x:c>
      <x:c r="R1098" s="14">
        <x:f t="shared" si="268"/>
        <x:v>19.060058571272748</x:v>
      </x:c>
      <x:c r="S1098" s="14">
        <x:f t="shared" si="269"/>
        <x:v>0</x:v>
      </x:c>
      <x:c r="T1098" s="14">
        <x:f t="shared" si="270"/>
        <x:v>0</x:v>
      </x:c>
      <x:c r="U1098" s="14">
        <x:f t="shared" si="271"/>
        <x:v>19.060058571272748</x:v>
      </x:c>
      <x:c r="V1098" t="str">
        <x:f>IF(MOD(C1098-Settings!$B$32,Settings!$B$33)&lt;Settings!$B$30,"Up","Down")</x:f>
        <x:v>Up</x:v>
      </x:c>
      <x:c r="W1098" s="15" t="n">
        <x:f>IF(OR(E1098&gt;Settings!$B$30,Q1098&gt;Settings!$B$37),0,1)</x:f>
        <x:v>1</x:v>
      </x:c>
      <x:c r="X1098" s="15" t="n">
        <x:f>IF(AND(W1098=1,Q1098&lt;=Settings!$B$36),1,0)</x:f>
        <x:v>1</x:v>
      </x:c>
    </x:row>
    <x:row r="1099">
      <x:c r="A1099">
        <x:v>10</x:v>
      </x:c>
      <x:c r="B1099">
        <x:v>14</x:v>
      </x:c>
      <x:c r="C1099" s="13" t="n">
        <x:f>Arrivals!F1099</x:f>
        <x:v>1081.0354297655908</x:v>
      </x:c>
      <x:c r="D1099" s="13" t="n">
        <x:f>Arrivals!K1099</x:f>
        <x:v>300</x:v>
      </x:c>
      <x:c r="E1099" s="14" t="n">
        <x:f>D1099*8/Settings!$B$28+Settings!$B$29</x:f>
        <x:v>24.02</x:v>
      </x:c>
      <x:c r="F1099" s="14">
        <x:f t="shared" si="261"/>
        <x:v>1081.0354297655908</x:v>
      </x:c>
      <x:c r="G1099" s="14">
        <x:f t="shared" si="259"/>
        <x:v>1084.1613536228695</x:v>
      </x:c>
      <x:c r="H1099" s="14">
        <x:f t="shared" si="262"/>
        <x:v>1084.1613536228695</x:v>
      </x:c>
      <x:c r="I1099" s="14" t="n">
        <x:f>MOD(H1099-Settings!$B$32,Settings!$B$33)</x:f>
        <x:v>364.16135362286946</x:v>
      </x:c>
      <x:c r="J1099" s="14" t="n">
        <x:f>IF(I1099&lt;Settings!$B$30,IF(Settings!$B$30-I1099&gt;=E1099,H1099,H1099+(Settings!$B$30-I1099)+Settings!$B$31),H1099+(Settings!$B$33-I1099))</x:f>
        <x:v>1084.1613536228695</x:v>
      </x:c>
      <x:c r="K1099" s="14">
        <x:f t="shared" si="263"/>
        <x:v>1108.1813536228694</x:v>
      </x:c>
      <x:c r="L1099" s="14">
        <x:f t="shared" si="264"/>
        <x:v>1108.1813536228694</x:v>
      </x:c>
      <x:c r="M1099" s="14">
        <x:f t="shared" si="260"/>
        <x:v>1086.7614952474228</x:v>
      </x:c>
      <x:c r="N1099" s="14">
        <x:f t="shared" si="265"/>
        <x:v>1108.1813536228694</x:v>
      </x:c>
      <x:c r="O1099" s="13" t="n">
        <x:f>Arrivals!I1099</x:f>
        <x:v>1.354659628722121</x:v>
      </x:c>
      <x:c r="P1099" s="14">
        <x:f t="shared" si="266"/>
        <x:v>1109.5360132515916</x:v>
      </x:c>
      <x:c r="Q1099" s="14">
        <x:f t="shared" si="267"/>
        <x:v>28.500583486000778</x:v>
      </x:c>
      <x:c r="R1099" s="14">
        <x:f t="shared" si="268"/>
        <x:v>3.1259238572786217</x:v>
      </x:c>
      <x:c r="S1099" s="14">
        <x:f t="shared" si="269"/>
        <x:v>0</x:v>
      </x:c>
      <x:c r="T1099" s="14">
        <x:f t="shared" si="270"/>
        <x:v>0</x:v>
      </x:c>
      <x:c r="U1099" s="14">
        <x:f t="shared" si="271"/>
        <x:v>3.1259238572786217</x:v>
      </x:c>
      <x:c r="V1099" t="str">
        <x:f>IF(MOD(C1099-Settings!$B$32,Settings!$B$33)&lt;Settings!$B$30,"Up","Down")</x:f>
        <x:v>Up</x:v>
      </x:c>
      <x:c r="W1099" s="15" t="n">
        <x:f>IF(OR(E1099&gt;Settings!$B$30,Q1099&gt;Settings!$B$37),0,1)</x:f>
        <x:v>1</x:v>
      </x:c>
      <x:c r="X1099" s="15" t="n">
        <x:f>IF(AND(W1099=1,Q1099&lt;=Settings!$B$36),1,0)</x:f>
        <x:v>1</x:v>
      </x:c>
    </x:row>
    <x:row r="1100">
      <x:c r="A1100">
        <x:v>10</x:v>
      </x:c>
      <x:c r="B1100">
        <x:v>15</x:v>
      </x:c>
      <x:c r="C1100" s="13" t="n">
        <x:f>Arrivals!F1100</x:f>
        <x:v>1111.6614648035938</x:v>
      </x:c>
      <x:c r="D1100" s="13" t="n">
        <x:f>Arrivals!K1100</x:f>
        <x:v>300</x:v>
      </x:c>
      <x:c r="E1100" s="14" t="n">
        <x:f>D1100*8/Settings!$B$28+Settings!$B$29</x:f>
        <x:v>24.02</x:v>
      </x:c>
      <x:c r="F1100" s="14">
        <x:f t="shared" si="261"/>
        <x:v>1111.6614648035938</x:v>
      </x:c>
      <x:c r="G1100" s="14">
        <x:f t="shared" si="259"/>
        <x:v>1108.1813536228694</x:v>
      </x:c>
      <x:c r="H1100" s="14">
        <x:f t="shared" si="262"/>
        <x:v>1111.6614648035938</x:v>
      </x:c>
      <x:c r="I1100" s="14" t="n">
        <x:f>MOD(H1100-Settings!$B$32,Settings!$B$33)</x:f>
        <x:v>391.66146480359384</x:v>
      </x:c>
      <x:c r="J1100" s="14" t="n">
        <x:f>IF(I1100&lt;Settings!$B$30,IF(Settings!$B$30-I1100&gt;=E1100,H1100,H1100+(Settings!$B$30-I1100)+Settings!$B$31),H1100+(Settings!$B$33-I1100))</x:f>
        <x:v>1111.6614648035938</x:v>
      </x:c>
      <x:c r="K1100" s="14">
        <x:f t="shared" si="263"/>
        <x:v>1135.6814648035938</x:v>
      </x:c>
      <x:c r="L1100" s="14">
        <x:f t="shared" si="264"/>
        <x:v>1135.6814648035938</x:v>
      </x:c>
      <x:c r="M1100" s="14">
        <x:f t="shared" si="260"/>
        <x:v>1109.5360132515916</x:v>
      </x:c>
      <x:c r="N1100" s="14">
        <x:f t="shared" si="265"/>
        <x:v>1135.6814648035938</x:v>
      </x:c>
      <x:c r="O1100" s="13" t="n">
        <x:f>Arrivals!I1100</x:f>
        <x:v>1.3935364952632816</x:v>
      </x:c>
      <x:c r="P1100" s="14">
        <x:f t="shared" si="266"/>
        <x:v>1137.0750012988572</x:v>
      </x:c>
      <x:c r="Q1100" s="14">
        <x:f t="shared" si="267"/>
        <x:v>25.413536495263315</x:v>
      </x:c>
      <x:c r="R1100" s="14">
        <x:f t="shared" si="268"/>
        <x:v>0</x:v>
      </x:c>
      <x:c r="S1100" s="14">
        <x:f t="shared" si="269"/>
        <x:v>0</x:v>
      </x:c>
      <x:c r="T1100" s="14">
        <x:f t="shared" si="270"/>
        <x:v>0</x:v>
      </x:c>
      <x:c r="U1100" s="14">
        <x:f t="shared" si="271"/>
        <x:v>0</x:v>
      </x:c>
      <x:c r="V1100" t="str">
        <x:f>IF(MOD(C1100-Settings!$B$32,Settings!$B$33)&lt;Settings!$B$30,"Up","Down")</x:f>
        <x:v>Up</x:v>
      </x:c>
      <x:c r="W1100" s="15" t="n">
        <x:f>IF(OR(E1100&gt;Settings!$B$30,Q1100&gt;Settings!$B$37),0,1)</x:f>
        <x:v>1</x:v>
      </x:c>
      <x:c r="X1100" s="15" t="n">
        <x:f>IF(AND(W1100=1,Q1100&lt;=Settings!$B$36),1,0)</x:f>
        <x:v>1</x:v>
      </x:c>
    </x:row>
    <x:row r="1101">
      <x:c r="A1101">
        <x:v>10</x:v>
      </x:c>
      <x:c r="B1101">
        <x:v>16</x:v>
      </x:c>
      <x:c r="C1101" s="13" t="n">
        <x:f>Arrivals!F1101</x:f>
        <x:v>1225.1615276544317</x:v>
      </x:c>
      <x:c r="D1101" s="13" t="n">
        <x:f>Arrivals!K1101</x:f>
        <x:v>300</x:v>
      </x:c>
      <x:c r="E1101" s="14" t="n">
        <x:f>D1101*8/Settings!$B$28+Settings!$B$29</x:f>
        <x:v>24.02</x:v>
      </x:c>
      <x:c r="F1101" s="14">
        <x:f t="shared" si="261"/>
        <x:v>1225.1615276544317</x:v>
      </x:c>
      <x:c r="G1101" s="14">
        <x:f t="shared" si="259"/>
        <x:v>1135.6814648035938</x:v>
      </x:c>
      <x:c r="H1101" s="14">
        <x:f t="shared" si="262"/>
        <x:v>1225.1615276544317</x:v>
      </x:c>
      <x:c r="I1101" s="14" t="n">
        <x:f>MOD(H1101-Settings!$B$32,Settings!$B$33)</x:f>
        <x:v>505.16152765443167</x:v>
      </x:c>
      <x:c r="J1101" s="14" t="n">
        <x:f>IF(I1101&lt;Settings!$B$30,IF(Settings!$B$30-I1101&gt;=E1101,H1101,H1101+(Settings!$B$30-I1101)+Settings!$B$31),H1101+(Settings!$B$33-I1101))</x:f>
        <x:v>1225.1615276544317</x:v>
      </x:c>
      <x:c r="K1101" s="14">
        <x:f t="shared" si="263"/>
        <x:v>1249.1815276544316</x:v>
      </x:c>
      <x:c r="L1101" s="14">
        <x:f t="shared" si="264"/>
        <x:v>1249.1815276544316</x:v>
      </x:c>
      <x:c r="M1101" s="14">
        <x:f t="shared" si="260"/>
        <x:v>1137.0750012988572</x:v>
      </x:c>
      <x:c r="N1101" s="14">
        <x:f t="shared" si="265"/>
        <x:v>1249.1815276544316</x:v>
      </x:c>
      <x:c r="O1101" s="13" t="n">
        <x:f>Arrivals!I1101</x:f>
        <x:v>0.6683030149051807</x:v>
      </x:c>
      <x:c r="P1101" s="14">
        <x:f t="shared" si="266"/>
        <x:v>1249.8498306693368</x:v>
      </x:c>
      <x:c r="Q1101" s="14">
        <x:f t="shared" si="267"/>
        <x:v>24.688303014905159</x:v>
      </x:c>
      <x:c r="R1101" s="14">
        <x:f t="shared" si="268"/>
        <x:v>0</x:v>
      </x:c>
      <x:c r="S1101" s="14">
        <x:f t="shared" si="269"/>
        <x:v>0</x:v>
      </x:c>
      <x:c r="T1101" s="14">
        <x:f t="shared" si="270"/>
        <x:v>0</x:v>
      </x:c>
      <x:c r="U1101" s="14">
        <x:f t="shared" si="271"/>
        <x:v>0</x:v>
      </x:c>
      <x:c r="V1101" t="str">
        <x:f>IF(MOD(C1101-Settings!$B$32,Settings!$B$33)&lt;Settings!$B$30,"Up","Down")</x:f>
        <x:v>Up</x:v>
      </x:c>
      <x:c r="W1101" s="15" t="n">
        <x:f>IF(OR(E1101&gt;Settings!$B$30,Q1101&gt;Settings!$B$37),0,1)</x:f>
        <x:v>1</x:v>
      </x:c>
      <x:c r="X1101" s="15" t="n">
        <x:f>IF(AND(W1101=1,Q1101&lt;=Settings!$B$36),1,0)</x:f>
        <x:v>1</x:v>
      </x:c>
    </x:row>
    <x:row r="1102">
      <x:c r="A1102">
        <x:v>10</x:v>
      </x:c>
      <x:c r="B1102">
        <x:v>17</x:v>
      </x:c>
      <x:c r="C1102" s="13" t="n">
        <x:f>Arrivals!F1102</x:f>
        <x:v>1236.1257474085578</x:v>
      </x:c>
      <x:c r="D1102" s="13" t="n">
        <x:f>Arrivals!K1102</x:f>
        <x:v>300</x:v>
      </x:c>
      <x:c r="E1102" s="14" t="n">
        <x:f>D1102*8/Settings!$B$28+Settings!$B$29</x:f>
        <x:v>24.02</x:v>
      </x:c>
      <x:c r="F1102" s="14">
        <x:f t="shared" si="261"/>
        <x:v>1236.1257474085578</x:v>
      </x:c>
      <x:c r="G1102" s="14">
        <x:f t="shared" si="259"/>
        <x:v>1249.1815276544316</x:v>
      </x:c>
      <x:c r="H1102" s="14">
        <x:f t="shared" si="262"/>
        <x:v>1249.1815276544316</x:v>
      </x:c>
      <x:c r="I1102" s="14" t="n">
        <x:f>MOD(H1102-Settings!$B$32,Settings!$B$33)</x:f>
        <x:v>529.1815276544316</x:v>
      </x:c>
      <x:c r="J1102" s="14" t="n">
        <x:f>IF(I1102&lt;Settings!$B$30,IF(Settings!$B$30-I1102&gt;=E1102,H1102,H1102+(Settings!$B$30-I1102)+Settings!$B$31),H1102+(Settings!$B$33-I1102))</x:f>
        <x:v>1249.1815276544316</x:v>
      </x:c>
      <x:c r="K1102" s="14">
        <x:f t="shared" si="263"/>
        <x:v>1273.2015276544316</x:v>
      </x:c>
      <x:c r="L1102" s="14">
        <x:f t="shared" si="264"/>
        <x:v>1273.2015276544316</x:v>
      </x:c>
      <x:c r="M1102" s="14">
        <x:f t="shared" si="260"/>
        <x:v>1249.8498306693368</x:v>
      </x:c>
      <x:c r="N1102" s="14">
        <x:f t="shared" si="265"/>
        <x:v>1273.2015276544316</x:v>
      </x:c>
      <x:c r="O1102" s="13" t="n">
        <x:f>Arrivals!I1102</x:f>
        <x:v>0.0018675066747859256</x:v>
      </x:c>
      <x:c r="P1102" s="14">
        <x:f t="shared" si="266"/>
        <x:v>1273.2033951611065</x:v>
      </x:c>
      <x:c r="Q1102" s="14">
        <x:f t="shared" si="267"/>
        <x:v>37.077647752548728</x:v>
      </x:c>
      <x:c r="R1102" s="14">
        <x:f t="shared" si="268"/>
        <x:v>13.055780245873848</x:v>
      </x:c>
      <x:c r="S1102" s="14">
        <x:f t="shared" si="269"/>
        <x:v>0</x:v>
      </x:c>
      <x:c r="T1102" s="14">
        <x:f t="shared" si="270"/>
        <x:v>0</x:v>
      </x:c>
      <x:c r="U1102" s="14">
        <x:f t="shared" si="271"/>
        <x:v>13.055780245873848</x:v>
      </x:c>
      <x:c r="V1102" t="str">
        <x:f>IF(MOD(C1102-Settings!$B$32,Settings!$B$33)&lt;Settings!$B$30,"Up","Down")</x:f>
        <x:v>Up</x:v>
      </x:c>
      <x:c r="W1102" s="15" t="n">
        <x:f>IF(OR(E1102&gt;Settings!$B$30,Q1102&gt;Settings!$B$37),0,1)</x:f>
        <x:v>1</x:v>
      </x:c>
      <x:c r="X1102" s="15" t="n">
        <x:f>IF(AND(W1102=1,Q1102&lt;=Settings!$B$36),1,0)</x:f>
        <x:v>1</x:v>
      </x:c>
    </x:row>
    <x:row r="1103">
      <x:c r="A1103">
        <x:v>10</x:v>
      </x:c>
      <x:c r="B1103">
        <x:v>18</x:v>
      </x:c>
      <x:c r="C1103" s="13" t="n">
        <x:f>Arrivals!F1103</x:f>
        <x:v>1484.345009915376</x:v>
      </x:c>
      <x:c r="D1103" s="13" t="n">
        <x:f>Arrivals!K1103</x:f>
        <x:v>300</x:v>
      </x:c>
      <x:c r="E1103" s="14" t="n">
        <x:f>D1103*8/Settings!$B$28+Settings!$B$29</x:f>
        <x:v>24.02</x:v>
      </x:c>
      <x:c r="F1103" s="14">
        <x:f t="shared" si="261"/>
        <x:v>1484.3450099153761</x:v>
      </x:c>
      <x:c r="G1103" s="14">
        <x:f t="shared" si="259"/>
        <x:v>1273.2015276544316</x:v>
      </x:c>
      <x:c r="H1103" s="14">
        <x:f t="shared" si="262"/>
        <x:v>1484.3450099153761</x:v>
      </x:c>
      <x:c r="I1103" s="14" t="n">
        <x:f>MOD(H1103-Settings!$B$32,Settings!$B$33)</x:f>
        <x:v>44.34500991537607</x:v>
      </x:c>
      <x:c r="J1103" s="14" t="n">
        <x:f>IF(I1103&lt;Settings!$B$30,IF(Settings!$B$30-I1103&gt;=E1103,H1103,H1103+(Settings!$B$30-I1103)+Settings!$B$31),H1103+(Settings!$B$33-I1103))</x:f>
        <x:v>1484.345009915376</x:v>
      </x:c>
      <x:c r="K1103" s="14">
        <x:f t="shared" si="263"/>
        <x:v>1508.365009915376</x:v>
      </x:c>
      <x:c r="L1103" s="14">
        <x:f t="shared" si="264"/>
        <x:v>1508.365009915376</x:v>
      </x:c>
      <x:c r="M1103" s="14">
        <x:f t="shared" si="260"/>
        <x:v>1273.2033951611065</x:v>
      </x:c>
      <x:c r="N1103" s="14">
        <x:f t="shared" si="265"/>
        <x:v>1508.365009915376</x:v>
      </x:c>
      <x:c r="O1103" s="13" t="n">
        <x:f>Arrivals!I1103</x:f>
        <x:v>7.456410114112991</x:v>
      </x:c>
      <x:c r="P1103" s="14">
        <x:f t="shared" si="266"/>
        <x:v>1515.821420029489</x:v>
      </x:c>
      <x:c r="Q1103" s="14">
        <x:f t="shared" si="267"/>
        <x:v>31.476410114112923</x:v>
      </x:c>
      <x:c r="R1103" s="14">
        <x:f t="shared" si="268"/>
        <x:v>0</x:v>
      </x:c>
      <x:c r="S1103" s="14">
        <x:f t="shared" si="269"/>
        <x:v>0</x:v>
      </x:c>
      <x:c r="T1103" s="14">
        <x:f t="shared" si="270"/>
        <x:v>0</x:v>
      </x:c>
      <x:c r="U1103" s="14">
        <x:f t="shared" si="271"/>
        <x:v>0</x:v>
      </x:c>
      <x:c r="V1103" t="str">
        <x:f>IF(MOD(C1103-Settings!$B$32,Settings!$B$33)&lt;Settings!$B$30,"Up","Down")</x:f>
        <x:v>Up</x:v>
      </x:c>
      <x:c r="W1103" s="15" t="n">
        <x:f>IF(OR(E1103&gt;Settings!$B$30,Q1103&gt;Settings!$B$37),0,1)</x:f>
        <x:v>1</x:v>
      </x:c>
      <x:c r="X1103" s="15" t="n">
        <x:f>IF(AND(W1103=1,Q1103&lt;=Settings!$B$36),1,0)</x:f>
        <x:v>1</x:v>
      </x:c>
    </x:row>
    <x:row r="1104">
      <x:c r="A1104">
        <x:v>10</x:v>
      </x:c>
      <x:c r="B1104">
        <x:v>19</x:v>
      </x:c>
      <x:c r="C1104" s="13" t="n">
        <x:f>Arrivals!F1104</x:f>
        <x:v>1536.008276361868</x:v>
      </x:c>
      <x:c r="D1104" s="13" t="n">
        <x:f>Arrivals!K1104</x:f>
        <x:v>300</x:v>
      </x:c>
      <x:c r="E1104" s="14" t="n">
        <x:f>D1104*8/Settings!$B$28+Settings!$B$29</x:f>
        <x:v>24.02</x:v>
      </x:c>
      <x:c r="F1104" s="14">
        <x:f t="shared" si="261"/>
        <x:v>1536.008276361868</x:v>
      </x:c>
      <x:c r="G1104" s="14">
        <x:f t="shared" si="259"/>
        <x:v>1508.365009915376</x:v>
      </x:c>
      <x:c r="H1104" s="14">
        <x:f t="shared" si="262"/>
        <x:v>1536.008276361868</x:v>
      </x:c>
      <x:c r="I1104" s="14" t="n">
        <x:f>MOD(H1104-Settings!$B$32,Settings!$B$33)</x:f>
        <x:v>96.00827636186796</x:v>
      </x:c>
      <x:c r="J1104" s="14" t="n">
        <x:f>IF(I1104&lt;Settings!$B$30,IF(Settings!$B$30-I1104&gt;=E1104,H1104,H1104+(Settings!$B$30-I1104)+Settings!$B$31),H1104+(Settings!$B$33-I1104))</x:f>
        <x:v>1536.008276361868</x:v>
      </x:c>
      <x:c r="K1104" s="14">
        <x:f t="shared" si="263"/>
        <x:v>1560.0282763618679</x:v>
      </x:c>
      <x:c r="L1104" s="14">
        <x:f t="shared" si="264"/>
        <x:v>1560.0282763618679</x:v>
      </x:c>
      <x:c r="M1104" s="14">
        <x:f t="shared" si="260"/>
        <x:v>1515.821420029489</x:v>
      </x:c>
      <x:c r="N1104" s="14">
        <x:f t="shared" si="265"/>
        <x:v>1560.0282763618679</x:v>
      </x:c>
      <x:c r="O1104" s="13" t="n">
        <x:f>Arrivals!I1104</x:f>
        <x:v>1.554005995139389</x:v>
      </x:c>
      <x:c r="P1104" s="14">
        <x:f t="shared" si="266"/>
        <x:v>1561.5822823570072</x:v>
      </x:c>
      <x:c r="Q1104" s="14">
        <x:f t="shared" si="267"/>
        <x:v>25.57400599513926</x:v>
      </x:c>
      <x:c r="R1104" s="14">
        <x:f t="shared" si="268"/>
        <x:v>0</x:v>
      </x:c>
      <x:c r="S1104" s="14">
        <x:f t="shared" si="269"/>
        <x:v>0</x:v>
      </x:c>
      <x:c r="T1104" s="14">
        <x:f t="shared" si="270"/>
        <x:v>0</x:v>
      </x:c>
      <x:c r="U1104" s="14">
        <x:f t="shared" si="271"/>
        <x:v>0</x:v>
      </x:c>
      <x:c r="V1104" t="str">
        <x:f>IF(MOD(C1104-Settings!$B$32,Settings!$B$33)&lt;Settings!$B$30,"Up","Down")</x:f>
        <x:v>Up</x:v>
      </x:c>
      <x:c r="W1104" s="15" t="n">
        <x:f>IF(OR(E1104&gt;Settings!$B$30,Q1104&gt;Settings!$B$37),0,1)</x:f>
        <x:v>1</x:v>
      </x:c>
      <x:c r="X1104" s="15" t="n">
        <x:f>IF(AND(W1104=1,Q1104&lt;=Settings!$B$36),1,0)</x:f>
        <x:v>1</x:v>
      </x:c>
    </x:row>
    <x:row r="1105">
      <x:c r="A1105">
        <x:v>10</x:v>
      </x:c>
      <x:c r="B1105">
        <x:v>20</x:v>
      </x:c>
      <x:c r="C1105" s="13" t="n">
        <x:f>Arrivals!F1105</x:f>
        <x:v>1567.6868526725852</x:v>
      </x:c>
      <x:c r="D1105" s="13" t="n">
        <x:f>Arrivals!K1105</x:f>
        <x:v>300</x:v>
      </x:c>
      <x:c r="E1105" s="14" t="n">
        <x:f>D1105*8/Settings!$B$28+Settings!$B$29</x:f>
        <x:v>24.02</x:v>
      </x:c>
      <x:c r="F1105" s="14">
        <x:f t="shared" si="261"/>
        <x:v>1567.6868526725852</x:v>
      </x:c>
      <x:c r="G1105" s="14">
        <x:f t="shared" si="259"/>
        <x:v>1560.0282763618679</x:v>
      </x:c>
      <x:c r="H1105" s="14">
        <x:f t="shared" si="262"/>
        <x:v>1567.6868526725852</x:v>
      </x:c>
      <x:c r="I1105" s="14" t="n">
        <x:f>MOD(H1105-Settings!$B$32,Settings!$B$33)</x:f>
        <x:v>127.68685267258525</x:v>
      </x:c>
      <x:c r="J1105" s="14" t="n">
        <x:f>IF(I1105&lt;Settings!$B$30,IF(Settings!$B$30-I1105&gt;=E1105,H1105,H1105+(Settings!$B$30-I1105)+Settings!$B$31),H1105+(Settings!$B$33-I1105))</x:f>
        <x:v>1567.6868526725852</x:v>
      </x:c>
      <x:c r="K1105" s="14">
        <x:f t="shared" si="263"/>
        <x:v>1591.7068526725852</x:v>
      </x:c>
      <x:c r="L1105" s="14">
        <x:f t="shared" si="264"/>
        <x:v>1591.7068526725852</x:v>
      </x:c>
      <x:c r="M1105" s="14">
        <x:f t="shared" si="260"/>
        <x:v>1561.5822823570072</x:v>
      </x:c>
      <x:c r="N1105" s="14">
        <x:f t="shared" si="265"/>
        <x:v>1591.7068526725852</x:v>
      </x:c>
      <x:c r="O1105" s="13" t="n">
        <x:f>Arrivals!I1105</x:f>
        <x:v>4.091503194912423</x:v>
      </x:c>
      <x:c r="P1105" s="14">
        <x:f t="shared" si="266"/>
        <x:v>1595.7983558674975</x:v>
      </x:c>
      <x:c r="Q1105" s="14">
        <x:f t="shared" si="267"/>
        <x:v>28.111503194912302</x:v>
      </x:c>
      <x:c r="R1105" s="14">
        <x:f t="shared" si="268"/>
        <x:v>0</x:v>
      </x:c>
      <x:c r="S1105" s="14">
        <x:f t="shared" si="269"/>
        <x:v>0</x:v>
      </x:c>
      <x:c r="T1105" s="14">
        <x:f t="shared" si="270"/>
        <x:v>0</x:v>
      </x:c>
      <x:c r="U1105" s="14">
        <x:f t="shared" si="271"/>
        <x:v>0</x:v>
      </x:c>
      <x:c r="V1105" t="str">
        <x:f>IF(MOD(C1105-Settings!$B$32,Settings!$B$33)&lt;Settings!$B$30,"Up","Down")</x:f>
        <x:v>Up</x:v>
      </x:c>
      <x:c r="W1105" s="15" t="n">
        <x:f>IF(OR(E1105&gt;Settings!$B$30,Q1105&gt;Settings!$B$37),0,1)</x:f>
        <x:v>1</x:v>
      </x:c>
      <x:c r="X1105" s="15" t="n">
        <x:f>IF(AND(W1105=1,Q1105&lt;=Settings!$B$36),1,0)</x:f>
        <x:v>1</x:v>
      </x:c>
    </x:row>
    <x:row r="1106">
      <x:c r="A1106">
        <x:v>10</x:v>
      </x:c>
      <x:c r="B1106">
        <x:v>21</x:v>
      </x:c>
      <x:c r="C1106" s="13" t="n">
        <x:f>Arrivals!F1106</x:f>
        <x:v>1587.0564604906217</x:v>
      </x:c>
      <x:c r="D1106" s="13" t="n">
        <x:f>Arrivals!K1106</x:f>
        <x:v>300</x:v>
      </x:c>
      <x:c r="E1106" s="14" t="n">
        <x:f>D1106*8/Settings!$B$28+Settings!$B$29</x:f>
        <x:v>24.02</x:v>
      </x:c>
      <x:c r="F1106" s="14">
        <x:f t="shared" si="261"/>
        <x:v>1587.0564604906217</x:v>
      </x:c>
      <x:c r="G1106" s="14">
        <x:f t="shared" si="259"/>
        <x:v>1591.7068526725852</x:v>
      </x:c>
      <x:c r="H1106" s="14">
        <x:f t="shared" si="262"/>
        <x:v>1591.7068526725852</x:v>
      </x:c>
      <x:c r="I1106" s="14" t="n">
        <x:f>MOD(H1106-Settings!$B$32,Settings!$B$33)</x:f>
        <x:v>151.70685267258523</x:v>
      </x:c>
      <x:c r="J1106" s="14" t="n">
        <x:f>IF(I1106&lt;Settings!$B$30,IF(Settings!$B$30-I1106&gt;=E1106,H1106,H1106+(Settings!$B$30-I1106)+Settings!$B$31),H1106+(Settings!$B$33-I1106))</x:f>
        <x:v>1591.7068526725852</x:v>
      </x:c>
      <x:c r="K1106" s="14">
        <x:f t="shared" si="263"/>
        <x:v>1615.7268526725852</x:v>
      </x:c>
      <x:c r="L1106" s="14">
        <x:f t="shared" si="264"/>
        <x:v>1615.7268526725852</x:v>
      </x:c>
      <x:c r="M1106" s="14">
        <x:f t="shared" si="260"/>
        <x:v>1595.7983558674975</x:v>
      </x:c>
      <x:c r="N1106" s="14">
        <x:f t="shared" si="265"/>
        <x:v>1615.7268526725852</x:v>
      </x:c>
      <x:c r="O1106" s="13" t="n">
        <x:f>Arrivals!I1106</x:f>
        <x:v>8.638682912916847</x:v>
      </x:c>
      <x:c r="P1106" s="14">
        <x:f t="shared" si="266"/>
        <x:v>1624.3655355855021</x:v>
      </x:c>
      <x:c r="Q1106" s="14">
        <x:f t="shared" si="267"/>
        <x:v>37.309075094880427</x:v>
      </x:c>
      <x:c r="R1106" s="14">
        <x:f t="shared" si="268"/>
        <x:v>4.6503921819635252</x:v>
      </x:c>
      <x:c r="S1106" s="14">
        <x:f t="shared" si="269"/>
        <x:v>0</x:v>
      </x:c>
      <x:c r="T1106" s="14">
        <x:f t="shared" si="270"/>
        <x:v>0</x:v>
      </x:c>
      <x:c r="U1106" s="14">
        <x:f t="shared" si="271"/>
        <x:v>4.6503921819635252</x:v>
      </x:c>
      <x:c r="V1106" t="str">
        <x:f>IF(MOD(C1106-Settings!$B$32,Settings!$B$33)&lt;Settings!$B$30,"Up","Down")</x:f>
        <x:v>Up</x:v>
      </x:c>
      <x:c r="W1106" s="15" t="n">
        <x:f>IF(OR(E1106&gt;Settings!$B$30,Q1106&gt;Settings!$B$37),0,1)</x:f>
        <x:v>1</x:v>
      </x:c>
      <x:c r="X1106" s="15" t="n">
        <x:f>IF(AND(W1106=1,Q1106&lt;=Settings!$B$36),1,0)</x:f>
        <x:v>1</x:v>
      </x:c>
    </x:row>
    <x:row r="1107">
      <x:c r="A1107">
        <x:v>10</x:v>
      </x:c>
      <x:c r="B1107">
        <x:v>22</x:v>
      </x:c>
      <x:c r="C1107" s="13" t="n">
        <x:f>Arrivals!F1107</x:f>
        <x:v>1591.0083319859827</x:v>
      </x:c>
      <x:c r="D1107" s="13" t="n">
        <x:f>Arrivals!K1107</x:f>
        <x:v>300</x:v>
      </x:c>
      <x:c r="E1107" s="14" t="n">
        <x:f>D1107*8/Settings!$B$28+Settings!$B$29</x:f>
        <x:v>24.02</x:v>
      </x:c>
      <x:c r="F1107" s="14">
        <x:f t="shared" si="261"/>
        <x:v>1591.0083319859827</x:v>
      </x:c>
      <x:c r="G1107" s="14">
        <x:f t="shared" si="259"/>
        <x:v>1615.7268526725852</x:v>
      </x:c>
      <x:c r="H1107" s="14">
        <x:f t="shared" si="262"/>
        <x:v>1615.7268526725852</x:v>
      </x:c>
      <x:c r="I1107" s="14" t="n">
        <x:f>MOD(H1107-Settings!$B$32,Settings!$B$33)</x:f>
        <x:v>175.7268526725852</x:v>
      </x:c>
      <x:c r="J1107" s="14" t="n">
        <x:f>IF(I1107&lt;Settings!$B$30,IF(Settings!$B$30-I1107&gt;=E1107,H1107,H1107+(Settings!$B$30-I1107)+Settings!$B$31),H1107+(Settings!$B$33-I1107))</x:f>
        <x:v>1615.7268526725852</x:v>
      </x:c>
      <x:c r="K1107" s="14">
        <x:f t="shared" si="263"/>
        <x:v>1639.7468526725852</x:v>
      </x:c>
      <x:c r="L1107" s="14">
        <x:f t="shared" si="264"/>
        <x:v>1639.7468526725852</x:v>
      </x:c>
      <x:c r="M1107" s="14">
        <x:f t="shared" si="260"/>
        <x:v>1624.3655355855021</x:v>
      </x:c>
      <x:c r="N1107" s="14">
        <x:f t="shared" si="265"/>
        <x:v>1639.7468526725852</x:v>
      </x:c>
      <x:c r="O1107" s="13" t="n">
        <x:f>Arrivals!I1107</x:f>
        <x:v>0.3876662236959095</x:v>
      </x:c>
      <x:c r="P1107" s="14">
        <x:f t="shared" si="266"/>
        <x:v>1640.1345188962812</x:v>
      </x:c>
      <x:c r="Q1107" s="14">
        <x:f t="shared" si="267"/>
        <x:v>49.126186910298429</x:v>
      </x:c>
      <x:c r="R1107" s="14">
        <x:f t="shared" si="268"/>
        <x:v>24.71852068660246</x:v>
      </x:c>
      <x:c r="S1107" s="14">
        <x:f t="shared" si="269"/>
        <x:v>0</x:v>
      </x:c>
      <x:c r="T1107" s="14">
        <x:f t="shared" si="270"/>
        <x:v>0</x:v>
      </x:c>
      <x:c r="U1107" s="14">
        <x:f t="shared" si="271"/>
        <x:v>24.71852068660246</x:v>
      </x:c>
      <x:c r="V1107" t="str">
        <x:f>IF(MOD(C1107-Settings!$B$32,Settings!$B$33)&lt;Settings!$B$30,"Up","Down")</x:f>
        <x:v>Up</x:v>
      </x:c>
      <x:c r="W1107" s="15" t="n">
        <x:f>IF(OR(E1107&gt;Settings!$B$30,Q1107&gt;Settings!$B$37),0,1)</x:f>
        <x:v>1</x:v>
      </x:c>
      <x:c r="X1107" s="15" t="n">
        <x:f>IF(AND(W1107=1,Q1107&lt;=Settings!$B$36),1,0)</x:f>
        <x:v>1</x:v>
      </x:c>
    </x:row>
    <x:row r="1108">
      <x:c r="A1108">
        <x:v>10</x:v>
      </x:c>
      <x:c r="B1108">
        <x:v>23</x:v>
      </x:c>
      <x:c r="C1108" s="13" t="n">
        <x:f>Arrivals!F1108</x:f>
        <x:v>1613.8765225441414</x:v>
      </x:c>
      <x:c r="D1108" s="13" t="n">
        <x:f>Arrivals!K1108</x:f>
        <x:v>300</x:v>
      </x:c>
      <x:c r="E1108" s="14" t="n">
        <x:f>D1108*8/Settings!$B$28+Settings!$B$29</x:f>
        <x:v>24.02</x:v>
      </x:c>
      <x:c r="F1108" s="14">
        <x:f t="shared" si="261"/>
        <x:v>1613.8765225441414</x:v>
      </x:c>
      <x:c r="G1108" s="14">
        <x:f t="shared" si="259"/>
        <x:v>1639.7468526725852</x:v>
      </x:c>
      <x:c r="H1108" s="14">
        <x:f t="shared" si="262"/>
        <x:v>1639.7468526725852</x:v>
      </x:c>
      <x:c r="I1108" s="14" t="n">
        <x:f>MOD(H1108-Settings!$B$32,Settings!$B$33)</x:f>
        <x:v>199.7468526725852</x:v>
      </x:c>
      <x:c r="J1108" s="14" t="n">
        <x:f>IF(I1108&lt;Settings!$B$30,IF(Settings!$B$30-I1108&gt;=E1108,H1108,H1108+(Settings!$B$30-I1108)+Settings!$B$31),H1108+(Settings!$B$33-I1108))</x:f>
        <x:v>1639.7468526725852</x:v>
      </x:c>
      <x:c r="K1108" s="14">
        <x:f t="shared" si="263"/>
        <x:v>1663.7668526725852</x:v>
      </x:c>
      <x:c r="L1108" s="14">
        <x:f t="shared" si="264"/>
        <x:v>1663.7668526725852</x:v>
      </x:c>
      <x:c r="M1108" s="14">
        <x:f t="shared" si="260"/>
        <x:v>1640.1345188962812</x:v>
      </x:c>
      <x:c r="N1108" s="14">
        <x:f t="shared" si="265"/>
        <x:v>1663.7668526725852</x:v>
      </x:c>
      <x:c r="O1108" s="13" t="n">
        <x:f>Arrivals!I1108</x:f>
        <x:v>2.2720877242915622</x:v>
      </x:c>
      <x:c r="P1108" s="14">
        <x:f t="shared" si="266"/>
        <x:v>1666.0389403968768</x:v>
      </x:c>
      <x:c r="Q1108" s="14">
        <x:f t="shared" si="267"/>
        <x:v>52.162417852735416</x:v>
      </x:c>
      <x:c r="R1108" s="14">
        <x:f t="shared" si="268"/>
        <x:v>25.870330128443811</x:v>
      </x:c>
      <x:c r="S1108" s="14">
        <x:f t="shared" si="269"/>
        <x:v>0</x:v>
      </x:c>
      <x:c r="T1108" s="14">
        <x:f t="shared" si="270"/>
        <x:v>0</x:v>
      </x:c>
      <x:c r="U1108" s="14">
        <x:f t="shared" si="271"/>
        <x:v>25.870330128443811</x:v>
      </x:c>
      <x:c r="V1108" t="str">
        <x:f>IF(MOD(C1108-Settings!$B$32,Settings!$B$33)&lt;Settings!$B$30,"Up","Down")</x:f>
        <x:v>Up</x:v>
      </x:c>
      <x:c r="W1108" s="15" t="n">
        <x:f>IF(OR(E1108&gt;Settings!$B$30,Q1108&gt;Settings!$B$37),0,1)</x:f>
        <x:v>1</x:v>
      </x:c>
      <x:c r="X1108" s="15" t="n">
        <x:f>IF(AND(W1108=1,Q1108&lt;=Settings!$B$36),1,0)</x:f>
        <x:v>1</x:v>
      </x:c>
    </x:row>
    <x:row r="1109">
      <x:c r="A1109">
        <x:v>10</x:v>
      </x:c>
      <x:c r="B1109">
        <x:v>24</x:v>
      </x:c>
      <x:c r="C1109" s="13" t="n">
        <x:f>Arrivals!F1109</x:f>
        <x:v>1644.1795929080554</x:v>
      </x:c>
      <x:c r="D1109" s="13" t="n">
        <x:f>Arrivals!K1109</x:f>
        <x:v>300</x:v>
      </x:c>
      <x:c r="E1109" s="14" t="n">
        <x:f>D1109*8/Settings!$B$28+Settings!$B$29</x:f>
        <x:v>24.02</x:v>
      </x:c>
      <x:c r="F1109" s="14">
        <x:f t="shared" si="261"/>
        <x:v>1644.1795929080554</x:v>
      </x:c>
      <x:c r="G1109" s="14">
        <x:f t="shared" si="259"/>
        <x:v>1663.7668526725852</x:v>
      </x:c>
      <x:c r="H1109" s="14">
        <x:f t="shared" si="262"/>
        <x:v>1663.7668526725852</x:v>
      </x:c>
      <x:c r="I1109" s="14" t="n">
        <x:f>MOD(H1109-Settings!$B$32,Settings!$B$33)</x:f>
        <x:v>223.76685267258517</x:v>
      </x:c>
      <x:c r="J1109" s="14" t="n">
        <x:f>IF(I1109&lt;Settings!$B$30,IF(Settings!$B$30-I1109&gt;=E1109,H1109,H1109+(Settings!$B$30-I1109)+Settings!$B$31),H1109+(Settings!$B$33-I1109))</x:f>
        <x:v>1663.7668526725852</x:v>
      </x:c>
      <x:c r="K1109" s="14">
        <x:f t="shared" si="263"/>
        <x:v>1687.7868526725852</x:v>
      </x:c>
      <x:c r="L1109" s="14">
        <x:f t="shared" si="264"/>
        <x:v>1687.7868526725852</x:v>
      </x:c>
      <x:c r="M1109" s="14">
        <x:f t="shared" si="260"/>
        <x:v>1666.0389403968768</x:v>
      </x:c>
      <x:c r="N1109" s="14">
        <x:f t="shared" si="265"/>
        <x:v>1687.7868526725852</x:v>
      </x:c>
      <x:c r="O1109" s="13" t="n">
        <x:f>Arrivals!I1109</x:f>
        <x:v>2.004970826059129</x:v>
      </x:c>
      <x:c r="P1109" s="14">
        <x:f t="shared" si="266"/>
        <x:v>1689.7918234986444</x:v>
      </x:c>
      <x:c r="Q1109" s="14">
        <x:f t="shared" si="267"/>
        <x:v>45.612230590588979</x:v>
      </x:c>
      <x:c r="R1109" s="14">
        <x:f t="shared" si="268"/>
        <x:v>19.58725976452979</x:v>
      </x:c>
      <x:c r="S1109" s="14">
        <x:f t="shared" si="269"/>
        <x:v>0</x:v>
      </x:c>
      <x:c r="T1109" s="14">
        <x:f t="shared" si="270"/>
        <x:v>0</x:v>
      </x:c>
      <x:c r="U1109" s="14">
        <x:f t="shared" si="271"/>
        <x:v>19.58725976452979</x:v>
      </x:c>
      <x:c r="V1109" t="str">
        <x:f>IF(MOD(C1109-Settings!$B$32,Settings!$B$33)&lt;Settings!$B$30,"Up","Down")</x:f>
        <x:v>Up</x:v>
      </x:c>
      <x:c r="W1109" s="15" t="n">
        <x:f>IF(OR(E1109&gt;Settings!$B$30,Q1109&gt;Settings!$B$37),0,1)</x:f>
        <x:v>1</x:v>
      </x:c>
      <x:c r="X1109" s="15" t="n">
        <x:f>IF(AND(W1109=1,Q1109&lt;=Settings!$B$36),1,0)</x:f>
        <x:v>1</x:v>
      </x:c>
    </x:row>
    <x:row r="1110">
      <x:c r="A1110">
        <x:v>10</x:v>
      </x:c>
      <x:c r="B1110">
        <x:v>25</x:v>
      </x:c>
      <x:c r="C1110" s="13" t="n">
        <x:f>Arrivals!F1110</x:f>
        <x:v>1674.912346608912</x:v>
      </x:c>
      <x:c r="D1110" s="13" t="n">
        <x:f>Arrivals!K1110</x:f>
        <x:v>300</x:v>
      </x:c>
      <x:c r="E1110" s="14" t="n">
        <x:f>D1110*8/Settings!$B$28+Settings!$B$29</x:f>
        <x:v>24.02</x:v>
      </x:c>
      <x:c r="F1110" s="14">
        <x:f t="shared" si="261"/>
        <x:v>1674.912346608912</x:v>
      </x:c>
      <x:c r="G1110" s="14">
        <x:f t="shared" si="259"/>
        <x:v>1687.7868526725852</x:v>
      </x:c>
      <x:c r="H1110" s="14">
        <x:f t="shared" si="262"/>
        <x:v>1687.7868526725852</x:v>
      </x:c>
      <x:c r="I1110" s="14" t="n">
        <x:f>MOD(H1110-Settings!$B$32,Settings!$B$33)</x:f>
        <x:v>247.78685267258516</x:v>
      </x:c>
      <x:c r="J1110" s="14" t="n">
        <x:f>IF(I1110&lt;Settings!$B$30,IF(Settings!$B$30-I1110&gt;=E1110,H1110,H1110+(Settings!$B$30-I1110)+Settings!$B$31),H1110+(Settings!$B$33-I1110))</x:f>
        <x:v>1687.7868526725852</x:v>
      </x:c>
      <x:c r="K1110" s="14">
        <x:f t="shared" si="263"/>
        <x:v>1711.8068526725851</x:v>
      </x:c>
      <x:c r="L1110" s="14">
        <x:f t="shared" si="264"/>
        <x:v>1711.8068526725851</x:v>
      </x:c>
      <x:c r="M1110" s="14">
        <x:f t="shared" si="260"/>
        <x:v>1689.7918234986444</x:v>
      </x:c>
      <x:c r="N1110" s="14">
        <x:f t="shared" si="265"/>
        <x:v>1711.8068526725851</x:v>
      </x:c>
      <x:c r="O1110" s="13" t="n">
        <x:f>Arrivals!I1110</x:f>
        <x:v>4.808372928342725</x:v>
      </x:c>
      <x:c r="P1110" s="14">
        <x:f t="shared" si="266"/>
        <x:v>1716.6152256009279</x:v>
      </x:c>
      <x:c r="Q1110" s="14">
        <x:f t="shared" si="267"/>
        <x:v>41.70287899201594</x:v>
      </x:c>
      <x:c r="R1110" s="14">
        <x:f t="shared" si="268"/>
        <x:v>12.874506063673152</x:v>
      </x:c>
      <x:c r="S1110" s="14">
        <x:f t="shared" si="269"/>
        <x:v>0</x:v>
      </x:c>
      <x:c r="T1110" s="14">
        <x:f t="shared" si="270"/>
        <x:v>0</x:v>
      </x:c>
      <x:c r="U1110" s="14">
        <x:f t="shared" si="271"/>
        <x:v>12.874506063673152</x:v>
      </x:c>
      <x:c r="V1110" t="str">
        <x:f>IF(MOD(C1110-Settings!$B$32,Settings!$B$33)&lt;Settings!$B$30,"Up","Down")</x:f>
        <x:v>Up</x:v>
      </x:c>
      <x:c r="W1110" s="15" t="n">
        <x:f>IF(OR(E1110&gt;Settings!$B$30,Q1110&gt;Settings!$B$37),0,1)</x:f>
        <x:v>1</x:v>
      </x:c>
      <x:c r="X1110" s="15" t="n">
        <x:f>IF(AND(W1110=1,Q1110&lt;=Settings!$B$36),1,0)</x:f>
        <x:v>1</x:v>
      </x:c>
    </x:row>
    <x:row r="1111">
      <x:c r="A1111">
        <x:v>10</x:v>
      </x:c>
      <x:c r="B1111">
        <x:v>26</x:v>
      </x:c>
      <x:c r="C1111" s="13" t="n">
        <x:f>Arrivals!F1111</x:f>
        <x:v>1764.803539524569</x:v>
      </x:c>
      <x:c r="D1111" s="13" t="n">
        <x:f>Arrivals!K1111</x:f>
        <x:v>300</x:v>
      </x:c>
      <x:c r="E1111" s="14" t="n">
        <x:f>D1111*8/Settings!$B$28+Settings!$B$29</x:f>
        <x:v>24.02</x:v>
      </x:c>
      <x:c r="F1111" s="14">
        <x:f t="shared" si="261"/>
        <x:v>1764.803539524569</x:v>
      </x:c>
      <x:c r="G1111" s="14">
        <x:f t="shared" si="259"/>
        <x:v>1711.8068526725851</x:v>
      </x:c>
      <x:c r="H1111" s="14">
        <x:f t="shared" si="262"/>
        <x:v>1764.803539524569</x:v>
      </x:c>
      <x:c r="I1111" s="14" t="n">
        <x:f>MOD(H1111-Settings!$B$32,Settings!$B$33)</x:f>
        <x:v>324.80353952456903</x:v>
      </x:c>
      <x:c r="J1111" s="14" t="n">
        <x:f>IF(I1111&lt;Settings!$B$30,IF(Settings!$B$30-I1111&gt;=E1111,H1111,H1111+(Settings!$B$30-I1111)+Settings!$B$31),H1111+(Settings!$B$33-I1111))</x:f>
        <x:v>1764.803539524569</x:v>
      </x:c>
      <x:c r="K1111" s="14">
        <x:f t="shared" si="263"/>
        <x:v>1788.823539524569</x:v>
      </x:c>
      <x:c r="L1111" s="14">
        <x:f t="shared" si="264"/>
        <x:v>1788.823539524569</x:v>
      </x:c>
      <x:c r="M1111" s="14">
        <x:f t="shared" si="260"/>
        <x:v>1716.6152256009279</x:v>
      </x:c>
      <x:c r="N1111" s="14">
        <x:f t="shared" si="265"/>
        <x:v>1788.823539524569</x:v>
      </x:c>
      <x:c r="O1111" s="13" t="n">
        <x:f>Arrivals!I1111</x:f>
        <x:v>2.1384033089846866</x:v>
      </x:c>
      <x:c r="P1111" s="14">
        <x:f t="shared" si="266"/>
        <x:v>1790.9619428335536</x:v>
      </x:c>
      <x:c r="Q1111" s="14">
        <x:f t="shared" si="267"/>
        <x:v>26.158403308984589</x:v>
      </x:c>
      <x:c r="R1111" s="14">
        <x:f t="shared" si="268"/>
        <x:v>0</x:v>
      </x:c>
      <x:c r="S1111" s="14">
        <x:f t="shared" si="269"/>
        <x:v>0</x:v>
      </x:c>
      <x:c r="T1111" s="14">
        <x:f t="shared" si="270"/>
        <x:v>0</x:v>
      </x:c>
      <x:c r="U1111" s="14">
        <x:f t="shared" si="271"/>
        <x:v>0</x:v>
      </x:c>
      <x:c r="V1111" t="str">
        <x:f>IF(MOD(C1111-Settings!$B$32,Settings!$B$33)&lt;Settings!$B$30,"Up","Down")</x:f>
        <x:v>Up</x:v>
      </x:c>
      <x:c r="W1111" s="15" t="n">
        <x:f>IF(OR(E1111&gt;Settings!$B$30,Q1111&gt;Settings!$B$37),0,1)</x:f>
        <x:v>1</x:v>
      </x:c>
      <x:c r="X1111" s="15" t="n">
        <x:f>IF(AND(W1111=1,Q1111&lt;=Settings!$B$36),1,0)</x:f>
        <x:v>1</x:v>
      </x:c>
    </x:row>
    <x:row r="1112">
      <x:c r="A1112">
        <x:v>10</x:v>
      </x:c>
      <x:c r="B1112">
        <x:v>27</x:v>
      </x:c>
      <x:c r="C1112" s="13" t="n">
        <x:f>Arrivals!F1112</x:f>
        <x:v>1767.5357765633796</x:v>
      </x:c>
      <x:c r="D1112" s="13" t="n">
        <x:f>Arrivals!K1112</x:f>
        <x:v>300</x:v>
      </x:c>
      <x:c r="E1112" s="14" t="n">
        <x:f>D1112*8/Settings!$B$28+Settings!$B$29</x:f>
        <x:v>24.02</x:v>
      </x:c>
      <x:c r="F1112" s="14">
        <x:f t="shared" si="261"/>
        <x:v>1767.5357765633796</x:v>
      </x:c>
      <x:c r="G1112" s="14">
        <x:f t="shared" si="259"/>
        <x:v>1788.823539524569</x:v>
      </x:c>
      <x:c r="H1112" s="14">
        <x:f t="shared" si="262"/>
        <x:v>1788.823539524569</x:v>
      </x:c>
      <x:c r="I1112" s="14" t="n">
        <x:f>MOD(H1112-Settings!$B$32,Settings!$B$33)</x:f>
        <x:v>348.823539524569</x:v>
      </x:c>
      <x:c r="J1112" s="14" t="n">
        <x:f>IF(I1112&lt;Settings!$B$30,IF(Settings!$B$30-I1112&gt;=E1112,H1112,H1112+(Settings!$B$30-I1112)+Settings!$B$31),H1112+(Settings!$B$33-I1112))</x:f>
        <x:v>1788.823539524569</x:v>
      </x:c>
      <x:c r="K1112" s="14">
        <x:f t="shared" si="263"/>
        <x:v>1812.843539524569</x:v>
      </x:c>
      <x:c r="L1112" s="14">
        <x:f t="shared" si="264"/>
        <x:v>1812.843539524569</x:v>
      </x:c>
      <x:c r="M1112" s="14">
        <x:f t="shared" si="260"/>
        <x:v>1790.9619428335536</x:v>
      </x:c>
      <x:c r="N1112" s="14">
        <x:f t="shared" si="265"/>
        <x:v>1812.843539524569</x:v>
      </x:c>
      <x:c r="O1112" s="13" t="n">
        <x:f>Arrivals!I1112</x:f>
        <x:v>5.182329244731359</x:v>
      </x:c>
      <x:c r="P1112" s="14">
        <x:f t="shared" si="266"/>
        <x:v>1818.0258687693004</x:v>
      </x:c>
      <x:c r="Q1112" s="14">
        <x:f t="shared" si="267"/>
        <x:v>50.490092205920746</x:v>
      </x:c>
      <x:c r="R1112" s="14">
        <x:f t="shared" si="268"/>
        <x:v>21.287762961189401</x:v>
      </x:c>
      <x:c r="S1112" s="14">
        <x:f t="shared" si="269"/>
        <x:v>0</x:v>
      </x:c>
      <x:c r="T1112" s="14">
        <x:f t="shared" si="270"/>
        <x:v>0</x:v>
      </x:c>
      <x:c r="U1112" s="14">
        <x:f t="shared" si="271"/>
        <x:v>21.287762961189401</x:v>
      </x:c>
      <x:c r="V1112" t="str">
        <x:f>IF(MOD(C1112-Settings!$B$32,Settings!$B$33)&lt;Settings!$B$30,"Up","Down")</x:f>
        <x:v>Up</x:v>
      </x:c>
      <x:c r="W1112" s="15" t="n">
        <x:f>IF(OR(E1112&gt;Settings!$B$30,Q1112&gt;Settings!$B$37),0,1)</x:f>
        <x:v>1</x:v>
      </x:c>
      <x:c r="X1112" s="15" t="n">
        <x:f>IF(AND(W1112=1,Q1112&lt;=Settings!$B$36),1,0)</x:f>
        <x:v>1</x:v>
      </x:c>
    </x:row>
    <x:row r="1113">
      <x:c r="A1113">
        <x:v>10</x:v>
      </x:c>
      <x:c r="B1113">
        <x:v>28</x:v>
      </x:c>
      <x:c r="C1113" s="13" t="n">
        <x:f>Arrivals!F1113</x:f>
        <x:v>1779.5004775511563</x:v>
      </x:c>
      <x:c r="D1113" s="13" t="n">
        <x:f>Arrivals!K1113</x:f>
        <x:v>300</x:v>
      </x:c>
      <x:c r="E1113" s="14" t="n">
        <x:f>D1113*8/Settings!$B$28+Settings!$B$29</x:f>
        <x:v>24.02</x:v>
      </x:c>
      <x:c r="F1113" s="14">
        <x:f t="shared" si="261"/>
        <x:v>1779.5004775511563</x:v>
      </x:c>
      <x:c r="G1113" s="14">
        <x:f t="shared" si="259"/>
        <x:v>1812.843539524569</x:v>
      </x:c>
      <x:c r="H1113" s="14">
        <x:f t="shared" si="262"/>
        <x:v>1812.843539524569</x:v>
      </x:c>
      <x:c r="I1113" s="14" t="n">
        <x:f>MOD(H1113-Settings!$B$32,Settings!$B$33)</x:f>
        <x:v>372.843539524569</x:v>
      </x:c>
      <x:c r="J1113" s="14" t="n">
        <x:f>IF(I1113&lt;Settings!$B$30,IF(Settings!$B$30-I1113&gt;=E1113,H1113,H1113+(Settings!$B$30-I1113)+Settings!$B$31),H1113+(Settings!$B$33-I1113))</x:f>
        <x:v>1812.843539524569</x:v>
      </x:c>
      <x:c r="K1113" s="14">
        <x:f t="shared" si="263"/>
        <x:v>1836.863539524569</x:v>
      </x:c>
      <x:c r="L1113" s="14">
        <x:f t="shared" si="264"/>
        <x:v>1836.863539524569</x:v>
      </x:c>
      <x:c r="M1113" s="14">
        <x:f t="shared" si="260"/>
        <x:v>1818.0258687693004</x:v>
      </x:c>
      <x:c r="N1113" s="14">
        <x:f t="shared" si="265"/>
        <x:v>1836.863539524569</x:v>
      </x:c>
      <x:c r="O1113" s="13" t="n">
        <x:f>Arrivals!I1113</x:f>
        <x:v>1.3052812311467634</x:v>
      </x:c>
      <x:c r="P1113" s="14">
        <x:f t="shared" si="266"/>
        <x:v>1838.1688207557158</x:v>
      </x:c>
      <x:c r="Q1113" s="14">
        <x:f t="shared" si="267"/>
        <x:v>58.668343204559505</x:v>
      </x:c>
      <x:c r="R1113" s="14">
        <x:f t="shared" si="268"/>
        <x:v>33.343061973412659</x:v>
      </x:c>
      <x:c r="S1113" s="14">
        <x:f t="shared" si="269"/>
        <x:v>0</x:v>
      </x:c>
      <x:c r="T1113" s="14">
        <x:f t="shared" si="270"/>
        <x:v>0</x:v>
      </x:c>
      <x:c r="U1113" s="14">
        <x:f t="shared" si="271"/>
        <x:v>33.343061973412659</x:v>
      </x:c>
      <x:c r="V1113" t="str">
        <x:f>IF(MOD(C1113-Settings!$B$32,Settings!$B$33)&lt;Settings!$B$30,"Up","Down")</x:f>
        <x:v>Up</x:v>
      </x:c>
      <x:c r="W1113" s="15" t="n">
        <x:f>IF(OR(E1113&gt;Settings!$B$30,Q1113&gt;Settings!$B$37),0,1)</x:f>
        <x:v>1</x:v>
      </x:c>
      <x:c r="X1113" s="15" t="n">
        <x:f>IF(AND(W1113=1,Q1113&lt;=Settings!$B$36),1,0)</x:f>
        <x:v>1</x:v>
      </x:c>
    </x:row>
    <x:row r="1114">
      <x:c r="A1114">
        <x:v>10</x:v>
      </x:c>
      <x:c r="B1114">
        <x:v>29</x:v>
      </x:c>
      <x:c r="C1114" s="13" t="n">
        <x:f>Arrivals!F1114</x:f>
        <x:v>1820.4176219213784</x:v>
      </x:c>
      <x:c r="D1114" s="13" t="n">
        <x:f>Arrivals!K1114</x:f>
        <x:v>300</x:v>
      </x:c>
      <x:c r="E1114" s="14" t="n">
        <x:f>D1114*8/Settings!$B$28+Settings!$B$29</x:f>
        <x:v>24.02</x:v>
      </x:c>
      <x:c r="F1114" s="14">
        <x:f t="shared" si="261"/>
        <x:v>1820.4176219213784</x:v>
      </x:c>
      <x:c r="G1114" s="14">
        <x:f t="shared" si="259"/>
        <x:v>1836.863539524569</x:v>
      </x:c>
      <x:c r="H1114" s="14">
        <x:f t="shared" si="262"/>
        <x:v>1836.863539524569</x:v>
      </x:c>
      <x:c r="I1114" s="14" t="n">
        <x:f>MOD(H1114-Settings!$B$32,Settings!$B$33)</x:f>
        <x:v>396.863539524569</x:v>
      </x:c>
      <x:c r="J1114" s="14" t="n">
        <x:f>IF(I1114&lt;Settings!$B$30,IF(Settings!$B$30-I1114&gt;=E1114,H1114,H1114+(Settings!$B$30-I1114)+Settings!$B$31),H1114+(Settings!$B$33-I1114))</x:f>
        <x:v>1836.863539524569</x:v>
      </x:c>
      <x:c r="K1114" s="14">
        <x:f t="shared" si="263"/>
        <x:v>1860.883539524569</x:v>
      </x:c>
      <x:c r="L1114" s="14">
        <x:f t="shared" si="264"/>
        <x:v>1860.883539524569</x:v>
      </x:c>
      <x:c r="M1114" s="14">
        <x:f t="shared" si="260"/>
        <x:v>1838.1688207557158</x:v>
      </x:c>
      <x:c r="N1114" s="14">
        <x:f t="shared" si="265"/>
        <x:v>1860.883539524569</x:v>
      </x:c>
      <x:c r="O1114" s="13" t="n">
        <x:f>Arrivals!I1114</x:f>
        <x:v>2.815764812121575</x:v>
      </x:c>
      <x:c r="P1114" s="14">
        <x:f t="shared" si="266"/>
        <x:v>1863.6993043366906</x:v>
      </x:c>
      <x:c r="Q1114" s="14">
        <x:f t="shared" si="267"/>
        <x:v>43.281682415312162</x:v>
      </x:c>
      <x:c r="R1114" s="14">
        <x:f t="shared" si="268"/>
        <x:v>16.445917603190537</x:v>
      </x:c>
      <x:c r="S1114" s="14">
        <x:f t="shared" si="269"/>
        <x:v>0</x:v>
      </x:c>
      <x:c r="T1114" s="14">
        <x:f t="shared" si="270"/>
        <x:v>0</x:v>
      </x:c>
      <x:c r="U1114" s="14">
        <x:f t="shared" si="271"/>
        <x:v>16.445917603190537</x:v>
      </x:c>
      <x:c r="V1114" t="str">
        <x:f>IF(MOD(C1114-Settings!$B$32,Settings!$B$33)&lt;Settings!$B$30,"Up","Down")</x:f>
        <x:v>Up</x:v>
      </x:c>
      <x:c r="W1114" s="15" t="n">
        <x:f>IF(OR(E1114&gt;Settings!$B$30,Q1114&gt;Settings!$B$37),0,1)</x:f>
        <x:v>1</x:v>
      </x:c>
      <x:c r="X1114" s="15" t="n">
        <x:f>IF(AND(W1114=1,Q1114&lt;=Settings!$B$36),1,0)</x:f>
        <x:v>1</x:v>
      </x:c>
    </x:row>
    <x:row r="1115">
      <x:c r="A1115">
        <x:v>10</x:v>
      </x:c>
      <x:c r="B1115">
        <x:v>30</x:v>
      </x:c>
      <x:c r="C1115" s="13" t="n">
        <x:f>Arrivals!F1115</x:f>
        <x:v>1956.3159864771362</x:v>
      </x:c>
      <x:c r="D1115" s="13" t="n">
        <x:f>Arrivals!K1115</x:f>
        <x:v>300</x:v>
      </x:c>
      <x:c r="E1115" s="14" t="n">
        <x:f>D1115*8/Settings!$B$28+Settings!$B$29</x:f>
        <x:v>24.02</x:v>
      </x:c>
      <x:c r="F1115" s="14">
        <x:f t="shared" si="261"/>
        <x:v>1956.3159864771362</x:v>
      </x:c>
      <x:c r="G1115" s="14">
        <x:f t="shared" si="259"/>
        <x:v>1860.883539524569</x:v>
      </x:c>
      <x:c r="H1115" s="14">
        <x:f t="shared" si="262"/>
        <x:v>1956.3159864771362</x:v>
      </x:c>
      <x:c r="I1115" s="14" t="n">
        <x:f>MOD(H1115-Settings!$B$32,Settings!$B$33)</x:f>
        <x:v>516.3159864771362</x:v>
      </x:c>
      <x:c r="J1115" s="14" t="n">
        <x:f>IF(I1115&lt;Settings!$B$30,IF(Settings!$B$30-I1115&gt;=E1115,H1115,H1115+(Settings!$B$30-I1115)+Settings!$B$31),H1115+(Settings!$B$33-I1115))</x:f>
        <x:v>1956.3159864771362</x:v>
      </x:c>
      <x:c r="K1115" s="14">
        <x:f t="shared" si="263"/>
        <x:v>1980.3359864771362</x:v>
      </x:c>
      <x:c r="L1115" s="14">
        <x:f t="shared" si="264"/>
        <x:v>1980.3359864771362</x:v>
      </x:c>
      <x:c r="M1115" s="14">
        <x:f t="shared" si="260"/>
        <x:v>1863.6993043366906</x:v>
      </x:c>
      <x:c r="N1115" s="14">
        <x:f t="shared" si="265"/>
        <x:v>1980.3359864771362</x:v>
      </x:c>
      <x:c r="O1115" s="13" t="n">
        <x:f>Arrivals!I1115</x:f>
        <x:v>5.088645832993361</x:v>
      </x:c>
      <x:c r="P1115" s="14">
        <x:f t="shared" si="266"/>
        <x:v>1985.4246323101295</x:v>
      </x:c>
      <x:c r="Q1115" s="14">
        <x:f t="shared" si="267"/>
        <x:v>29.108645832993261</x:v>
      </x:c>
      <x:c r="R1115" s="14">
        <x:f t="shared" si="268"/>
        <x:v>0</x:v>
      </x:c>
      <x:c r="S1115" s="14">
        <x:f t="shared" si="269"/>
        <x:v>0</x:v>
      </x:c>
      <x:c r="T1115" s="14">
        <x:f t="shared" si="270"/>
        <x:v>0</x:v>
      </x:c>
      <x:c r="U1115" s="14">
        <x:f t="shared" si="271"/>
        <x:v>0</x:v>
      </x:c>
      <x:c r="V1115" t="str">
        <x:f>IF(MOD(C1115-Settings!$B$32,Settings!$B$33)&lt;Settings!$B$30,"Up","Down")</x:f>
        <x:v>Up</x:v>
      </x:c>
      <x:c r="W1115" s="15" t="n">
        <x:f>IF(OR(E1115&gt;Settings!$B$30,Q1115&gt;Settings!$B$37),0,1)</x:f>
        <x:v>1</x:v>
      </x:c>
      <x:c r="X1115" s="15" t="n">
        <x:f>IF(AND(W1115=1,Q1115&lt;=Settings!$B$36),1,0)</x:f>
        <x:v>1</x:v>
      </x:c>
    </x:row>
    <x:row r="1116">
      <x:c r="A1116">
        <x:v>10</x:v>
      </x:c>
      <x:c r="B1116">
        <x:v>31</x:v>
      </x:c>
      <x:c r="C1116" s="13" t="n">
        <x:f>Arrivals!F1116</x:f>
        <x:v>2084.0554312360205</x:v>
      </x:c>
      <x:c r="D1116" s="13" t="n">
        <x:f>Arrivals!K1116</x:f>
        <x:v>300</x:v>
      </x:c>
      <x:c r="E1116" s="14" t="n">
        <x:f>D1116*8/Settings!$B$28+Settings!$B$29</x:f>
        <x:v>24.02</x:v>
      </x:c>
      <x:c r="F1116" s="14">
        <x:f t="shared" si="261"/>
        <x:v>2084.0554312360205</x:v>
      </x:c>
      <x:c r="G1116" s="14">
        <x:f t="shared" si="259"/>
        <x:v>1980.3359864771362</x:v>
      </x:c>
      <x:c r="H1116" s="14">
        <x:f t="shared" si="262"/>
        <x:v>2084.0554312360205</x:v>
      </x:c>
      <x:c r="I1116" s="14" t="n">
        <x:f>MOD(H1116-Settings!$B$32,Settings!$B$33)</x:f>
        <x:v>644.0554312360205</x:v>
      </x:c>
      <x:c r="J1116" s="14" t="n">
        <x:f>IF(I1116&lt;Settings!$B$30,IF(Settings!$B$30-I1116&gt;=E1116,H1116,H1116+(Settings!$B$30-I1116)+Settings!$B$31),H1116+(Settings!$B$33-I1116))</x:f>
        <x:v>2160</x:v>
      </x:c>
      <x:c r="K1116" s="14">
        <x:f t="shared" si="263"/>
        <x:v>2184.02</x:v>
      </x:c>
      <x:c r="L1116" s="14">
        <x:f t="shared" si="264"/>
        <x:v>2184.02</x:v>
      </x:c>
      <x:c r="M1116" s="14">
        <x:f t="shared" si="260"/>
        <x:v>1985.4246323101295</x:v>
      </x:c>
      <x:c r="N1116" s="14">
        <x:f t="shared" si="265"/>
        <x:v>2184.02</x:v>
      </x:c>
      <x:c r="O1116" s="13" t="n">
        <x:f>Arrivals!I1116</x:f>
        <x:v>1.171379237597269</x:v>
      </x:c>
      <x:c r="P1116" s="14">
        <x:f t="shared" si="266"/>
        <x:v>2185.1913792375972</x:v>
      </x:c>
      <x:c r="Q1116" s="14">
        <x:f t="shared" si="267"/>
        <x:v>101.13594800157671</x:v>
      </x:c>
      <x:c r="R1116" s="14">
        <x:f t="shared" si="268"/>
        <x:v>0</x:v>
      </x:c>
      <x:c r="S1116" s="14">
        <x:f t="shared" si="269"/>
        <x:v>75.944568763979532</x:v>
      </x:c>
      <x:c r="T1116" s="14">
        <x:f t="shared" si="270"/>
        <x:v>0</x:v>
      </x:c>
      <x:c r="U1116" s="14">
        <x:f t="shared" si="271"/>
        <x:v>75.944568763979532</x:v>
      </x:c>
      <x:c r="V1116" t="str">
        <x:f>IF(MOD(C1116-Settings!$B$32,Settings!$B$33)&lt;Settings!$B$30,"Up","Down")</x:f>
        <x:v>Down</x:v>
      </x:c>
      <x:c r="W1116" s="15" t="n">
        <x:f>IF(OR(E1116&gt;Settings!$B$30,Q1116&gt;Settings!$B$37),0,1)</x:f>
        <x:v>1</x:v>
      </x:c>
      <x:c r="X1116" s="15" t="n">
        <x:f>IF(AND(W1116=1,Q1116&lt;=Settings!$B$36),1,0)</x:f>
        <x:v>1</x:v>
      </x:c>
    </x:row>
    <x:row r="1117">
      <x:c r="A1117">
        <x:v>10</x:v>
      </x:c>
      <x:c r="B1117">
        <x:v>32</x:v>
      </x:c>
      <x:c r="C1117" s="13" t="n">
        <x:f>Arrivals!F1117</x:f>
        <x:v>2153.3289210066027</x:v>
      </x:c>
      <x:c r="D1117" s="13" t="n">
        <x:f>Arrivals!K1117</x:f>
        <x:v>300</x:v>
      </x:c>
      <x:c r="E1117" s="14" t="n">
        <x:f>D1117*8/Settings!$B$28+Settings!$B$29</x:f>
        <x:v>24.02</x:v>
      </x:c>
      <x:c r="F1117" s="14">
        <x:f t="shared" si="261"/>
        <x:v>2153.3289210066027</x:v>
      </x:c>
      <x:c r="G1117" s="14">
        <x:f t="shared" si="259"/>
        <x:v>2184.02</x:v>
      </x:c>
      <x:c r="H1117" s="14">
        <x:f t="shared" si="262"/>
        <x:v>2184.02</x:v>
      </x:c>
      <x:c r="I1117" s="14" t="n">
        <x:f>MOD(H1117-Settings!$B$32,Settings!$B$33)</x:f>
        <x:v>24.019999999999982</x:v>
      </x:c>
      <x:c r="J1117" s="14" t="n">
        <x:f>IF(I1117&lt;Settings!$B$30,IF(Settings!$B$30-I1117&gt;=E1117,H1117,H1117+(Settings!$B$30-I1117)+Settings!$B$31),H1117+(Settings!$B$33-I1117))</x:f>
        <x:v>2184.02</x:v>
      </x:c>
      <x:c r="K1117" s="14">
        <x:f t="shared" si="263"/>
        <x:v>2208.04</x:v>
      </x:c>
      <x:c r="L1117" s="14">
        <x:f t="shared" si="264"/>
        <x:v>2208.04</x:v>
      </x:c>
      <x:c r="M1117" s="14">
        <x:f t="shared" si="260"/>
        <x:v>2185.1913792375972</x:v>
      </x:c>
      <x:c r="N1117" s="14">
        <x:f t="shared" si="265"/>
        <x:v>2208.04</x:v>
      </x:c>
      <x:c r="O1117" s="13" t="n">
        <x:f>Arrivals!I1117</x:f>
        <x:v>4.3139375747487945</x:v>
      </x:c>
      <x:c r="P1117" s="14">
        <x:f t="shared" si="266"/>
        <x:v>2212.3539375747487</x:v>
      </x:c>
      <x:c r="Q1117" s="14">
        <x:f t="shared" si="267"/>
        <x:v>59.025016568145929</x:v>
      </x:c>
      <x:c r="R1117" s="14">
        <x:f t="shared" si="268"/>
        <x:v>30.691078993397241</x:v>
      </x:c>
      <x:c r="S1117" s="14">
        <x:f t="shared" si="269"/>
        <x:v>0</x:v>
      </x:c>
      <x:c r="T1117" s="14">
        <x:f t="shared" si="270"/>
        <x:v>0</x:v>
      </x:c>
      <x:c r="U1117" s="14">
        <x:f t="shared" si="271"/>
        <x:v>30.691078993397241</x:v>
      </x:c>
      <x:c r="V1117" t="str">
        <x:f>IF(MOD(C1117-Settings!$B$32,Settings!$B$33)&lt;Settings!$B$30,"Up","Down")</x:f>
        <x:v>Down</x:v>
      </x:c>
      <x:c r="W1117" s="15" t="n">
        <x:f>IF(OR(E1117&gt;Settings!$B$30,Q1117&gt;Settings!$B$37),0,1)</x:f>
        <x:v>1</x:v>
      </x:c>
      <x:c r="X1117" s="15" t="n">
        <x:f>IF(AND(W1117=1,Q1117&lt;=Settings!$B$36),1,0)</x:f>
        <x:v>1</x:v>
      </x:c>
    </x:row>
    <x:row r="1118">
      <x:c r="A1118">
        <x:v>10</x:v>
      </x:c>
      <x:c r="B1118">
        <x:v>33</x:v>
      </x:c>
      <x:c r="C1118" s="13" t="n">
        <x:f>Arrivals!F1118</x:f>
        <x:v>2193.4779548763445</x:v>
      </x:c>
      <x:c r="D1118" s="13" t="n">
        <x:f>Arrivals!K1118</x:f>
        <x:v>300</x:v>
      </x:c>
      <x:c r="E1118" s="14" t="n">
        <x:f>D1118*8/Settings!$B$28+Settings!$B$29</x:f>
        <x:v>24.02</x:v>
      </x:c>
      <x:c r="F1118" s="14">
        <x:f t="shared" si="261"/>
        <x:v>2193.4779548763445</x:v>
      </x:c>
      <x:c r="G1118" s="14">
        <x:f t="shared" si="259"/>
        <x:v>2208.04</x:v>
      </x:c>
      <x:c r="H1118" s="14">
        <x:f t="shared" si="262"/>
        <x:v>2208.04</x:v>
      </x:c>
      <x:c r="I1118" s="14" t="n">
        <x:f>MOD(H1118-Settings!$B$32,Settings!$B$33)</x:f>
        <x:v>48.039999999999964</x:v>
      </x:c>
      <x:c r="J1118" s="14" t="n">
        <x:f>IF(I1118&lt;Settings!$B$30,IF(Settings!$B$30-I1118&gt;=E1118,H1118,H1118+(Settings!$B$30-I1118)+Settings!$B$31),H1118+(Settings!$B$33-I1118))</x:f>
        <x:v>2208.04</x:v>
      </x:c>
      <x:c r="K1118" s="14">
        <x:f t="shared" si="263"/>
        <x:v>2232.06</x:v>
      </x:c>
      <x:c r="L1118" s="14">
        <x:f t="shared" si="264"/>
        <x:v>2232.06</x:v>
      </x:c>
      <x:c r="M1118" s="14">
        <x:f t="shared" si="260"/>
        <x:v>2212.3539375747487</x:v>
      </x:c>
      <x:c r="N1118" s="14">
        <x:f t="shared" si="265"/>
        <x:v>2232.06</x:v>
      </x:c>
      <x:c r="O1118" s="13" t="n">
        <x:f>Arrivals!I1118</x:f>
        <x:v>5.7250753094519755</x:v>
      </x:c>
      <x:c r="P1118" s="14">
        <x:f t="shared" si="266"/>
        <x:v>2237.7850753094517</x:v>
      </x:c>
      <x:c r="Q1118" s="14">
        <x:f t="shared" si="267"/>
        <x:v>44.307120433107229</x:v>
      </x:c>
      <x:c r="R1118" s="14">
        <x:f t="shared" si="268"/>
        <x:v>14.56204512365548</x:v>
      </x:c>
      <x:c r="S1118" s="14">
        <x:f t="shared" si="269"/>
        <x:v>0</x:v>
      </x:c>
      <x:c r="T1118" s="14">
        <x:f t="shared" si="270"/>
        <x:v>0</x:v>
      </x:c>
      <x:c r="U1118" s="14">
        <x:f t="shared" si="271"/>
        <x:v>14.56204512365548</x:v>
      </x:c>
      <x:c r="V1118" t="str">
        <x:f>IF(MOD(C1118-Settings!$B$32,Settings!$B$33)&lt;Settings!$B$30,"Up","Down")</x:f>
        <x:v>Up</x:v>
      </x:c>
      <x:c r="W1118" s="15" t="n">
        <x:f>IF(OR(E1118&gt;Settings!$B$30,Q1118&gt;Settings!$B$37),0,1)</x:f>
        <x:v>1</x:v>
      </x:c>
      <x:c r="X1118" s="15" t="n">
        <x:f>IF(AND(W1118=1,Q1118&lt;=Settings!$B$36),1,0)</x:f>
        <x:v>1</x:v>
      </x:c>
    </x:row>
    <x:row r="1119">
      <x:c r="A1119">
        <x:v>10</x:v>
      </x:c>
      <x:c r="B1119">
        <x:v>34</x:v>
      </x:c>
      <x:c r="C1119" s="13" t="n">
        <x:f>Arrivals!F1119</x:f>
        <x:v>2224.674094785642</x:v>
      </x:c>
      <x:c r="D1119" s="13" t="n">
        <x:f>Arrivals!K1119</x:f>
        <x:v>300</x:v>
      </x:c>
      <x:c r="E1119" s="14" t="n">
        <x:f>D1119*8/Settings!$B$28+Settings!$B$29</x:f>
        <x:v>24.02</x:v>
      </x:c>
      <x:c r="F1119" s="14">
        <x:f t="shared" si="261"/>
        <x:v>2224.674094785642</x:v>
      </x:c>
      <x:c r="G1119" s="14" t="n">
        <x:f t="shared" ref="G1119:G1150" si="272">K1118</x:f>
        <x:v>2232.06</x:v>
      </x:c>
      <x:c r="H1119" s="14">
        <x:f t="shared" si="262"/>
        <x:v>2232.06</x:v>
      </x:c>
      <x:c r="I1119" s="14" t="n">
        <x:f>MOD(H1119-Settings!$B$32,Settings!$B$33)</x:f>
        <x:v>72.05999999999995</x:v>
      </x:c>
      <x:c r="J1119" s="14" t="n">
        <x:f>IF(I1119&lt;Settings!$B$30,IF(Settings!$B$30-I1119&gt;=E1119,H1119,H1119+(Settings!$B$30-I1119)+Settings!$B$31),H1119+(Settings!$B$33-I1119))</x:f>
        <x:v>2232.06</x:v>
      </x:c>
      <x:c r="K1119" s="14">
        <x:f t="shared" si="263"/>
        <x:v>2256.08</x:v>
      </x:c>
      <x:c r="L1119" s="14">
        <x:f t="shared" si="264"/>
        <x:v>2256.08</x:v>
      </x:c>
      <x:c r="M1119" s="14" t="n">
        <x:f t="shared" ref="M1119:M1150" si="273">P1118</x:f>
        <x:v>2237.7850753094517</x:v>
      </x:c>
      <x:c r="N1119" s="14">
        <x:f t="shared" si="265"/>
        <x:v>2256.08</x:v>
      </x:c>
      <x:c r="O1119" s="13" t="n">
        <x:f>Arrivals!I1119</x:f>
        <x:v>0.1425659537446981</x:v>
      </x:c>
      <x:c r="P1119" s="14">
        <x:f t="shared" si="266"/>
        <x:v>2256.2225659537448</x:v>
      </x:c>
      <x:c r="Q1119" s="14">
        <x:f t="shared" si="267"/>
        <x:v>31.548471168102878</x:v>
      </x:c>
      <x:c r="R1119" s="14">
        <x:f t="shared" si="268"/>
        <x:v>7.3859052143579902</x:v>
      </x:c>
      <x:c r="S1119" s="14">
        <x:f t="shared" si="269"/>
        <x:v>0</x:v>
      </x:c>
      <x:c r="T1119" s="14">
        <x:f t="shared" si="270"/>
        <x:v>0</x:v>
      </x:c>
      <x:c r="U1119" s="14">
        <x:f t="shared" si="271"/>
        <x:v>7.3859052143579902</x:v>
      </x:c>
      <x:c r="V1119" t="str">
        <x:f>IF(MOD(C1119-Settings!$B$32,Settings!$B$33)&lt;Settings!$B$30,"Up","Down")</x:f>
        <x:v>Up</x:v>
      </x:c>
      <x:c r="W1119" s="15" t="n">
        <x:f>IF(OR(E1119&gt;Settings!$B$30,Q1119&gt;Settings!$B$37),0,1)</x:f>
        <x:v>1</x:v>
      </x:c>
      <x:c r="X1119" s="15" t="n">
        <x:f>IF(AND(W1119=1,Q1119&lt;=Settings!$B$36),1,0)</x:f>
        <x:v>1</x:v>
      </x:c>
    </x:row>
    <x:row r="1120">
      <x:c r="A1120">
        <x:v>10</x:v>
      </x:c>
      <x:c r="B1120">
        <x:v>35</x:v>
      </x:c>
      <x:c r="C1120" s="13" t="n">
        <x:f>Arrivals!F1120</x:f>
        <x:v>2241.95813879861</x:v>
      </x:c>
      <x:c r="D1120" s="13" t="n">
        <x:f>Arrivals!K1120</x:f>
        <x:v>300</x:v>
      </x:c>
      <x:c r="E1120" s="14" t="n">
        <x:f>D1120*8/Settings!$B$28+Settings!$B$29</x:f>
        <x:v>24.02</x:v>
      </x:c>
      <x:c r="F1120" s="14">
        <x:f t="shared" si="261"/>
        <x:v>2241.95813879861</x:v>
      </x:c>
      <x:c r="G1120" s="14">
        <x:f t="shared" si="272"/>
        <x:v>2256.08</x:v>
      </x:c>
      <x:c r="H1120" s="14">
        <x:f t="shared" si="262"/>
        <x:v>2256.08</x:v>
      </x:c>
      <x:c r="I1120" s="14" t="n">
        <x:f>MOD(H1120-Settings!$B$32,Settings!$B$33)</x:f>
        <x:v>96.07999999999993</x:v>
      </x:c>
      <x:c r="J1120" s="14" t="n">
        <x:f>IF(I1120&lt;Settings!$B$30,IF(Settings!$B$30-I1120&gt;=E1120,H1120,H1120+(Settings!$B$30-I1120)+Settings!$B$31),H1120+(Settings!$B$33-I1120))</x:f>
        <x:v>2256.08</x:v>
      </x:c>
      <x:c r="K1120" s="14">
        <x:f t="shared" si="263"/>
        <x:v>2280.1</x:v>
      </x:c>
      <x:c r="L1120" s="14">
        <x:f t="shared" si="264"/>
        <x:v>2280.1</x:v>
      </x:c>
      <x:c r="M1120" s="14">
        <x:f t="shared" si="273"/>
        <x:v>2256.2225659537448</x:v>
      </x:c>
      <x:c r="N1120" s="14">
        <x:f t="shared" si="265"/>
        <x:v>2280.1</x:v>
      </x:c>
      <x:c r="O1120" s="13" t="n">
        <x:f>Arrivals!I1120</x:f>
        <x:v>2.593472276767168</x:v>
      </x:c>
      <x:c r="P1120" s="14">
        <x:f t="shared" si="266"/>
        <x:v>2282.6934722767669</x:v>
      </x:c>
      <x:c r="Q1120" s="14">
        <x:f t="shared" si="267"/>
        <x:v>40.735333478156917</x:v>
      </x:c>
      <x:c r="R1120" s="14">
        <x:f t="shared" si="268"/>
        <x:v>14.121861201389947</x:v>
      </x:c>
      <x:c r="S1120" s="14">
        <x:f t="shared" si="269"/>
        <x:v>0</x:v>
      </x:c>
      <x:c r="T1120" s="14">
        <x:f t="shared" si="270"/>
        <x:v>0</x:v>
      </x:c>
      <x:c r="U1120" s="14">
        <x:f t="shared" si="271"/>
        <x:v>14.121861201389947</x:v>
      </x:c>
      <x:c r="V1120" t="str">
        <x:f>IF(MOD(C1120-Settings!$B$32,Settings!$B$33)&lt;Settings!$B$30,"Up","Down")</x:f>
        <x:v>Up</x:v>
      </x:c>
      <x:c r="W1120" s="15" t="n">
        <x:f>IF(OR(E1120&gt;Settings!$B$30,Q1120&gt;Settings!$B$37),0,1)</x:f>
        <x:v>1</x:v>
      </x:c>
      <x:c r="X1120" s="15" t="n">
        <x:f>IF(AND(W1120=1,Q1120&lt;=Settings!$B$36),1,0)</x:f>
        <x:v>1</x:v>
      </x:c>
    </x:row>
    <x:row r="1121">
      <x:c r="A1121">
        <x:v>10</x:v>
      </x:c>
      <x:c r="B1121">
        <x:v>36</x:v>
      </x:c>
      <x:c r="C1121" s="13" t="n">
        <x:f>Arrivals!F1121</x:f>
        <x:v>2297.875474639284</x:v>
      </x:c>
      <x:c r="D1121" s="13" t="n">
        <x:f>Arrivals!K1121</x:f>
        <x:v>300</x:v>
      </x:c>
      <x:c r="E1121" s="14" t="n">
        <x:f>D1121*8/Settings!$B$28+Settings!$B$29</x:f>
        <x:v>24.02</x:v>
      </x:c>
      <x:c r="F1121" s="14">
        <x:f t="shared" si="261"/>
        <x:v>2297.8754746392842</x:v>
      </x:c>
      <x:c r="G1121" s="14">
        <x:f t="shared" si="272"/>
        <x:v>2280.1</x:v>
      </x:c>
      <x:c r="H1121" s="14">
        <x:f t="shared" si="262"/>
        <x:v>2297.8754746392842</x:v>
      </x:c>
      <x:c r="I1121" s="14" t="n">
        <x:f>MOD(H1121-Settings!$B$32,Settings!$B$33)</x:f>
        <x:v>137.87547463928422</x:v>
      </x:c>
      <x:c r="J1121" s="14" t="n">
        <x:f>IF(I1121&lt;Settings!$B$30,IF(Settings!$B$30-I1121&gt;=E1121,H1121,H1121+(Settings!$B$30-I1121)+Settings!$B$31),H1121+(Settings!$B$33-I1121))</x:f>
        <x:v>2297.875474639284</x:v>
      </x:c>
      <x:c r="K1121" s="14">
        <x:f t="shared" si="263"/>
        <x:v>2321.8954746392842</x:v>
      </x:c>
      <x:c r="L1121" s="14">
        <x:f t="shared" si="264"/>
        <x:v>2321.8954746392842</x:v>
      </x:c>
      <x:c r="M1121" s="14">
        <x:f t="shared" si="273"/>
        <x:v>2282.6934722767669</x:v>
      </x:c>
      <x:c r="N1121" s="14">
        <x:f t="shared" si="265"/>
        <x:v>2321.8954746392842</x:v>
      </x:c>
      <x:c r="O1121" s="13" t="n">
        <x:f>Arrivals!I1121</x:f>
        <x:v>4.157689429026481</x:v>
      </x:c>
      <x:c r="P1121" s="14">
        <x:f t="shared" si="266"/>
        <x:v>2326.0531640683107</x:v>
      </x:c>
      <x:c r="Q1121" s="14">
        <x:f t="shared" si="267"/>
        <x:v>28.177689429026486</x:v>
      </x:c>
      <x:c r="R1121" s="14">
        <x:f t="shared" si="268"/>
        <x:v>0</x:v>
      </x:c>
      <x:c r="S1121" s="14">
        <x:f t="shared" si="269"/>
        <x:v>0</x:v>
      </x:c>
      <x:c r="T1121" s="14">
        <x:f t="shared" si="270"/>
        <x:v>0</x:v>
      </x:c>
      <x:c r="U1121" s="14">
        <x:f t="shared" si="271"/>
        <x:v>0</x:v>
      </x:c>
      <x:c r="V1121" t="str">
        <x:f>IF(MOD(C1121-Settings!$B$32,Settings!$B$33)&lt;Settings!$B$30,"Up","Down")</x:f>
        <x:v>Up</x:v>
      </x:c>
      <x:c r="W1121" s="15" t="n">
        <x:f>IF(OR(E1121&gt;Settings!$B$30,Q1121&gt;Settings!$B$37),0,1)</x:f>
        <x:v>1</x:v>
      </x:c>
      <x:c r="X1121" s="15" t="n">
        <x:f>IF(AND(W1121=1,Q1121&lt;=Settings!$B$36),1,0)</x:f>
        <x:v>1</x:v>
      </x:c>
    </x:row>
    <x:row r="1122">
      <x:c r="A1122">
        <x:v>10</x:v>
      </x:c>
      <x:c r="B1122">
        <x:v>37</x:v>
      </x:c>
      <x:c r="C1122" s="13" t="n">
        <x:f>Arrivals!F1122</x:f>
        <x:v>2368.3792697044464</x:v>
      </x:c>
      <x:c r="D1122" s="13" t="n">
        <x:f>Arrivals!K1122</x:f>
        <x:v>300</x:v>
      </x:c>
      <x:c r="E1122" s="14" t="n">
        <x:f>D1122*8/Settings!$B$28+Settings!$B$29</x:f>
        <x:v>24.02</x:v>
      </x:c>
      <x:c r="F1122" s="14">
        <x:f t="shared" si="261"/>
        <x:v>2368.3792697044464</x:v>
      </x:c>
      <x:c r="G1122" s="14">
        <x:f t="shared" si="272"/>
        <x:v>2321.8954746392842</x:v>
      </x:c>
      <x:c r="H1122" s="14">
        <x:f t="shared" si="262"/>
        <x:v>2368.3792697044464</x:v>
      </x:c>
      <x:c r="I1122" s="14" t="n">
        <x:f>MOD(H1122-Settings!$B$32,Settings!$B$33)</x:f>
        <x:v>208.37926970444641</x:v>
      </x:c>
      <x:c r="J1122" s="14" t="n">
        <x:f>IF(I1122&lt;Settings!$B$30,IF(Settings!$B$30-I1122&gt;=E1122,H1122,H1122+(Settings!$B$30-I1122)+Settings!$B$31),H1122+(Settings!$B$33-I1122))</x:f>
        <x:v>2368.3792697044464</x:v>
      </x:c>
      <x:c r="K1122" s="14">
        <x:f t="shared" si="263"/>
        <x:v>2392.3992697044464</x:v>
      </x:c>
      <x:c r="L1122" s="14">
        <x:f t="shared" si="264"/>
        <x:v>2392.3992697044464</x:v>
      </x:c>
      <x:c r="M1122" s="14">
        <x:f t="shared" si="273"/>
        <x:v>2326.0531640683107</x:v>
      </x:c>
      <x:c r="N1122" s="14">
        <x:f t="shared" si="265"/>
        <x:v>2392.3992697044464</x:v>
      </x:c>
      <x:c r="O1122" s="13" t="n">
        <x:f>Arrivals!I1122</x:f>
        <x:v>0.22490558030542074</x:v>
      </x:c>
      <x:c r="P1122" s="14">
        <x:f t="shared" si="266"/>
        <x:v>2392.6241752847518</x:v>
      </x:c>
      <x:c r="Q1122" s="14">
        <x:f t="shared" si="267"/>
        <x:v>24.244905580305385</x:v>
      </x:c>
      <x:c r="R1122" s="14">
        <x:f t="shared" si="268"/>
        <x:v>0</x:v>
      </x:c>
      <x:c r="S1122" s="14">
        <x:f t="shared" si="269"/>
        <x:v>0</x:v>
      </x:c>
      <x:c r="T1122" s="14">
        <x:f t="shared" si="270"/>
        <x:v>0</x:v>
      </x:c>
      <x:c r="U1122" s="14">
        <x:f t="shared" si="271"/>
        <x:v>0</x:v>
      </x:c>
      <x:c r="V1122" t="str">
        <x:f>IF(MOD(C1122-Settings!$B$32,Settings!$B$33)&lt;Settings!$B$30,"Up","Down")</x:f>
        <x:v>Up</x:v>
      </x:c>
      <x:c r="W1122" s="15" t="n">
        <x:f>IF(OR(E1122&gt;Settings!$B$30,Q1122&gt;Settings!$B$37),0,1)</x:f>
        <x:v>1</x:v>
      </x:c>
      <x:c r="X1122" s="15" t="n">
        <x:f>IF(AND(W1122=1,Q1122&lt;=Settings!$B$36),1,0)</x:f>
        <x:v>1</x:v>
      </x:c>
    </x:row>
    <x:row r="1123">
      <x:c r="A1123">
        <x:v>10</x:v>
      </x:c>
      <x:c r="B1123">
        <x:v>38</x:v>
      </x:c>
      <x:c r="C1123" s="13" t="n">
        <x:f>Arrivals!F1123</x:f>
        <x:v>2368.8425385233536</x:v>
      </x:c>
      <x:c r="D1123" s="13" t="n">
        <x:f>Arrivals!K1123</x:f>
        <x:v>300</x:v>
      </x:c>
      <x:c r="E1123" s="14" t="n">
        <x:f>D1123*8/Settings!$B$28+Settings!$B$29</x:f>
        <x:v>24.02</x:v>
      </x:c>
      <x:c r="F1123" s="14">
        <x:f t="shared" si="261"/>
        <x:v>2368.8425385233536</x:v>
      </x:c>
      <x:c r="G1123" s="14">
        <x:f t="shared" si="272"/>
        <x:v>2392.3992697044464</x:v>
      </x:c>
      <x:c r="H1123" s="14">
        <x:f t="shared" si="262"/>
        <x:v>2392.3992697044464</x:v>
      </x:c>
      <x:c r="I1123" s="14" t="n">
        <x:f>MOD(H1123-Settings!$B$32,Settings!$B$33)</x:f>
        <x:v>232.3992697044464</x:v>
      </x:c>
      <x:c r="J1123" s="14" t="n">
        <x:f>IF(I1123&lt;Settings!$B$30,IF(Settings!$B$30-I1123&gt;=E1123,H1123,H1123+(Settings!$B$30-I1123)+Settings!$B$31),H1123+(Settings!$B$33-I1123))</x:f>
        <x:v>2392.3992697044464</x:v>
      </x:c>
      <x:c r="K1123" s="14">
        <x:f t="shared" si="263"/>
        <x:v>2416.4192697044464</x:v>
      </x:c>
      <x:c r="L1123" s="14">
        <x:f t="shared" si="264"/>
        <x:v>2416.4192697044464</x:v>
      </x:c>
      <x:c r="M1123" s="14">
        <x:f t="shared" si="273"/>
        <x:v>2392.6241752847518</x:v>
      </x:c>
      <x:c r="N1123" s="14">
        <x:f t="shared" si="265"/>
        <x:v>2416.4192697044464</x:v>
      </x:c>
      <x:c r="O1123" s="13" t="n">
        <x:f>Arrivals!I1123</x:f>
        <x:v>10.159975575759931</x:v>
      </x:c>
      <x:c r="P1123" s="14">
        <x:f t="shared" si="266"/>
        <x:v>2426.5792452802061</x:v>
      </x:c>
      <x:c r="Q1123" s="14">
        <x:f t="shared" si="267"/>
        <x:v>57.736706756852527</x:v>
      </x:c>
      <x:c r="R1123" s="14">
        <x:f t="shared" si="268"/>
        <x:v>23.5567311810928</x:v>
      </x:c>
      <x:c r="S1123" s="14">
        <x:f t="shared" si="269"/>
        <x:v>0</x:v>
      </x:c>
      <x:c r="T1123" s="14">
        <x:f t="shared" si="270"/>
        <x:v>0</x:v>
      </x:c>
      <x:c r="U1123" s="14">
        <x:f t="shared" si="271"/>
        <x:v>23.5567311810928</x:v>
      </x:c>
      <x:c r="V1123" t="str">
        <x:f>IF(MOD(C1123-Settings!$B$32,Settings!$B$33)&lt;Settings!$B$30,"Up","Down")</x:f>
        <x:v>Up</x:v>
      </x:c>
      <x:c r="W1123" s="15" t="n">
        <x:f>IF(OR(E1123&gt;Settings!$B$30,Q1123&gt;Settings!$B$37),0,1)</x:f>
        <x:v>1</x:v>
      </x:c>
      <x:c r="X1123" s="15" t="n">
        <x:f>IF(AND(W1123=1,Q1123&lt;=Settings!$B$36),1,0)</x:f>
        <x:v>1</x:v>
      </x:c>
    </x:row>
    <x:row r="1124">
      <x:c r="A1124">
        <x:v>10</x:v>
      </x:c>
      <x:c r="B1124">
        <x:v>39</x:v>
      </x:c>
      <x:c r="C1124" s="13" t="n">
        <x:f>Arrivals!F1124</x:f>
        <x:v>2387.693978320606</x:v>
      </x:c>
      <x:c r="D1124" s="13" t="n">
        <x:f>Arrivals!K1124</x:f>
        <x:v>300</x:v>
      </x:c>
      <x:c r="E1124" s="14" t="n">
        <x:f>D1124*8/Settings!$B$28+Settings!$B$29</x:f>
        <x:v>24.02</x:v>
      </x:c>
      <x:c r="F1124" s="14">
        <x:f t="shared" si="261"/>
        <x:v>2387.6939783206062</x:v>
      </x:c>
      <x:c r="G1124" s="14">
        <x:f t="shared" si="272"/>
        <x:v>2416.4192697044464</x:v>
      </x:c>
      <x:c r="H1124" s="14">
        <x:f t="shared" si="262"/>
        <x:v>2416.4192697044464</x:v>
      </x:c>
      <x:c r="I1124" s="14" t="n">
        <x:f>MOD(H1124-Settings!$B$32,Settings!$B$33)</x:f>
        <x:v>256.4192697044464</x:v>
      </x:c>
      <x:c r="J1124" s="14" t="n">
        <x:f>IF(I1124&lt;Settings!$B$30,IF(Settings!$B$30-I1124&gt;=E1124,H1124,H1124+(Settings!$B$30-I1124)+Settings!$B$31),H1124+(Settings!$B$33-I1124))</x:f>
        <x:v>2416.4192697044464</x:v>
      </x:c>
      <x:c r="K1124" s="14">
        <x:f t="shared" si="263"/>
        <x:v>2440.4392697044464</x:v>
      </x:c>
      <x:c r="L1124" s="14">
        <x:f t="shared" si="264"/>
        <x:v>2440.4392697044464</x:v>
      </x:c>
      <x:c r="M1124" s="14">
        <x:f t="shared" si="273"/>
        <x:v>2426.5792452802061</x:v>
      </x:c>
      <x:c r="N1124" s="14">
        <x:f t="shared" si="265"/>
        <x:v>2440.4392697044464</x:v>
      </x:c>
      <x:c r="O1124" s="13" t="n">
        <x:f>Arrivals!I1124</x:f>
        <x:v>2.6491147284614325</x:v>
      </x:c>
      <x:c r="P1124" s="14">
        <x:f t="shared" si="266"/>
        <x:v>2443.0883844329078</x:v>
      </x:c>
      <x:c r="Q1124" s="14">
        <x:f t="shared" si="267"/>
        <x:v>55.394406112301567</x:v>
      </x:c>
      <x:c r="R1124" s="14">
        <x:f t="shared" si="268"/>
        <x:v>28.725291383840158</x:v>
      </x:c>
      <x:c r="S1124" s="14">
        <x:f t="shared" si="269"/>
        <x:v>0</x:v>
      </x:c>
      <x:c r="T1124" s="14">
        <x:f t="shared" si="270"/>
        <x:v>0</x:v>
      </x:c>
      <x:c r="U1124" s="14">
        <x:f t="shared" si="271"/>
        <x:v>28.725291383840158</x:v>
      </x:c>
      <x:c r="V1124" t="str">
        <x:f>IF(MOD(C1124-Settings!$B$32,Settings!$B$33)&lt;Settings!$B$30,"Up","Down")</x:f>
        <x:v>Up</x:v>
      </x:c>
      <x:c r="W1124" s="15" t="n">
        <x:f>IF(OR(E1124&gt;Settings!$B$30,Q1124&gt;Settings!$B$37),0,1)</x:f>
        <x:v>1</x:v>
      </x:c>
      <x:c r="X1124" s="15" t="n">
        <x:f>IF(AND(W1124=1,Q1124&lt;=Settings!$B$36),1,0)</x:f>
        <x:v>1</x:v>
      </x:c>
    </x:row>
    <x:row r="1125">
      <x:c r="A1125">
        <x:v>10</x:v>
      </x:c>
      <x:c r="B1125">
        <x:v>40</x:v>
      </x:c>
      <x:c r="C1125" s="13" t="n">
        <x:f>Arrivals!F1125</x:f>
        <x:v>2430.1777669766248</x:v>
      </x:c>
      <x:c r="D1125" s="13" t="n">
        <x:f>Arrivals!K1125</x:f>
        <x:v>300</x:v>
      </x:c>
      <x:c r="E1125" s="14" t="n">
        <x:f>D1125*8/Settings!$B$28+Settings!$B$29</x:f>
        <x:v>24.02</x:v>
      </x:c>
      <x:c r="F1125" s="14">
        <x:f t="shared" si="261"/>
        <x:v>2430.1777669766248</x:v>
      </x:c>
      <x:c r="G1125" s="14">
        <x:f t="shared" si="272"/>
        <x:v>2440.4392697044464</x:v>
      </x:c>
      <x:c r="H1125" s="14">
        <x:f t="shared" si="262"/>
        <x:v>2440.4392697044464</x:v>
      </x:c>
      <x:c r="I1125" s="14" t="n">
        <x:f>MOD(H1125-Settings!$B$32,Settings!$B$33)</x:f>
        <x:v>280.43926970444636</x:v>
      </x:c>
      <x:c r="J1125" s="14" t="n">
        <x:f>IF(I1125&lt;Settings!$B$30,IF(Settings!$B$30-I1125&gt;=E1125,H1125,H1125+(Settings!$B$30-I1125)+Settings!$B$31),H1125+(Settings!$B$33-I1125))</x:f>
        <x:v>2440.4392697044464</x:v>
      </x:c>
      <x:c r="K1125" s="14">
        <x:f t="shared" si="263"/>
        <x:v>2464.4592697044463</x:v>
      </x:c>
      <x:c r="L1125" s="14">
        <x:f t="shared" si="264"/>
        <x:v>2464.4592697044463</x:v>
      </x:c>
      <x:c r="M1125" s="14">
        <x:f t="shared" si="273"/>
        <x:v>2443.0883844329078</x:v>
      </x:c>
      <x:c r="N1125" s="14">
        <x:f t="shared" si="265"/>
        <x:v>2464.4592697044463</x:v>
      </x:c>
      <x:c r="O1125" s="13" t="n">
        <x:f>Arrivals!I1125</x:f>
        <x:v>0.21090467972311608</x:v>
      </x:c>
      <x:c r="P1125" s="14">
        <x:f t="shared" si="266"/>
        <x:v>2464.6701743841695</x:v>
      </x:c>
      <x:c r="Q1125" s="14">
        <x:f t="shared" si="267"/>
        <x:v>34.492407407544761</x:v>
      </x:c>
      <x:c r="R1125" s="14">
        <x:f t="shared" si="268"/>
        <x:v>10.261502727821608</x:v>
      </x:c>
      <x:c r="S1125" s="14">
        <x:f t="shared" si="269"/>
        <x:v>0</x:v>
      </x:c>
      <x:c r="T1125" s="14">
        <x:f t="shared" si="270"/>
        <x:v>0</x:v>
      </x:c>
      <x:c r="U1125" s="14">
        <x:f t="shared" si="271"/>
        <x:v>10.261502727821608</x:v>
      </x:c>
      <x:c r="V1125" t="str">
        <x:f>IF(MOD(C1125-Settings!$B$32,Settings!$B$33)&lt;Settings!$B$30,"Up","Down")</x:f>
        <x:v>Up</x:v>
      </x:c>
      <x:c r="W1125" s="15" t="n">
        <x:f>IF(OR(E1125&gt;Settings!$B$30,Q1125&gt;Settings!$B$37),0,1)</x:f>
        <x:v>1</x:v>
      </x:c>
      <x:c r="X1125" s="15" t="n">
        <x:f>IF(AND(W1125=1,Q1125&lt;=Settings!$B$36),1,0)</x:f>
        <x:v>1</x:v>
      </x:c>
    </x:row>
    <x:row r="1126">
      <x:c r="A1126">
        <x:v>10</x:v>
      </x:c>
      <x:c r="B1126">
        <x:v>41</x:v>
      </x:c>
      <x:c r="C1126" s="13" t="n">
        <x:f>Arrivals!F1126</x:f>
        <x:v>2578.866447038838</x:v>
      </x:c>
      <x:c r="D1126" s="13" t="n">
        <x:f>Arrivals!K1126</x:f>
        <x:v>300</x:v>
      </x:c>
      <x:c r="E1126" s="14" t="n">
        <x:f>D1126*8/Settings!$B$28+Settings!$B$29</x:f>
        <x:v>24.02</x:v>
      </x:c>
      <x:c r="F1126" s="14">
        <x:f t="shared" si="261"/>
        <x:v>2578.866447038838</x:v>
      </x:c>
      <x:c r="G1126" s="14">
        <x:f t="shared" si="272"/>
        <x:v>2464.4592697044463</x:v>
      </x:c>
      <x:c r="H1126" s="14">
        <x:f t="shared" si="262"/>
        <x:v>2578.866447038838</x:v>
      </x:c>
      <x:c r="I1126" s="14" t="n">
        <x:f>MOD(H1126-Settings!$B$32,Settings!$B$33)</x:f>
        <x:v>418.86644703883803</x:v>
      </x:c>
      <x:c r="J1126" s="14" t="n">
        <x:f>IF(I1126&lt;Settings!$B$30,IF(Settings!$B$30-I1126&gt;=E1126,H1126,H1126+(Settings!$B$30-I1126)+Settings!$B$31),H1126+(Settings!$B$33-I1126))</x:f>
        <x:v>2578.866447038838</x:v>
      </x:c>
      <x:c r="K1126" s="14">
        <x:f t="shared" si="263"/>
        <x:v>2602.886447038838</x:v>
      </x:c>
      <x:c r="L1126" s="14">
        <x:f t="shared" si="264"/>
        <x:v>2602.886447038838</x:v>
      </x:c>
      <x:c r="M1126" s="14">
        <x:f t="shared" si="273"/>
        <x:v>2464.6701743841695</x:v>
      </x:c>
      <x:c r="N1126" s="14">
        <x:f t="shared" si="265"/>
        <x:v>2602.886447038838</x:v>
      </x:c>
      <x:c r="O1126" s="13" t="n">
        <x:f>Arrivals!I1126</x:f>
        <x:v>0.9522130810730223</x:v>
      </x:c>
      <x:c r="P1126" s="14">
        <x:f t="shared" si="266"/>
        <x:v>2603.8386601199109</x:v>
      </x:c>
      <x:c r="Q1126" s="14">
        <x:f t="shared" si="267"/>
        <x:v>24.972213081072823</x:v>
      </x:c>
      <x:c r="R1126" s="14">
        <x:f t="shared" si="268"/>
        <x:v>0</x:v>
      </x:c>
      <x:c r="S1126" s="14">
        <x:f t="shared" si="269"/>
        <x:v>0</x:v>
      </x:c>
      <x:c r="T1126" s="14">
        <x:f t="shared" si="270"/>
        <x:v>0</x:v>
      </x:c>
      <x:c r="U1126" s="14">
        <x:f t="shared" si="271"/>
        <x:v>0</x:v>
      </x:c>
      <x:c r="V1126" t="str">
        <x:f>IF(MOD(C1126-Settings!$B$32,Settings!$B$33)&lt;Settings!$B$30,"Up","Down")</x:f>
        <x:v>Up</x:v>
      </x:c>
      <x:c r="W1126" s="15" t="n">
        <x:f>IF(OR(E1126&gt;Settings!$B$30,Q1126&gt;Settings!$B$37),0,1)</x:f>
        <x:v>1</x:v>
      </x:c>
      <x:c r="X1126" s="15" t="n">
        <x:f>IF(AND(W1126=1,Q1126&lt;=Settings!$B$36),1,0)</x:f>
        <x:v>1</x:v>
      </x:c>
    </x:row>
    <x:row r="1127">
      <x:c r="A1127">
        <x:v>10</x:v>
      </x:c>
      <x:c r="B1127">
        <x:v>42</x:v>
      </x:c>
      <x:c r="C1127" s="13" t="n">
        <x:f>Arrivals!F1127</x:f>
        <x:v>2725.969531776075</x:v>
      </x:c>
      <x:c r="D1127" s="13" t="n">
        <x:f>Arrivals!K1127</x:f>
        <x:v>300</x:v>
      </x:c>
      <x:c r="E1127" s="14" t="n">
        <x:f>D1127*8/Settings!$B$28+Settings!$B$29</x:f>
        <x:v>24.02</x:v>
      </x:c>
      <x:c r="F1127" s="14">
        <x:f t="shared" si="261"/>
        <x:v>2725.9695317760752</x:v>
      </x:c>
      <x:c r="G1127" s="14">
        <x:f t="shared" si="272"/>
        <x:v>2602.886447038838</x:v>
      </x:c>
      <x:c r="H1127" s="14">
        <x:f t="shared" si="262"/>
        <x:v>2725.9695317760752</x:v>
      </x:c>
      <x:c r="I1127" s="14" t="n">
        <x:f>MOD(H1127-Settings!$B$32,Settings!$B$33)</x:f>
        <x:v>565.9695317760752</x:v>
      </x:c>
      <x:c r="J1127" s="14" t="n">
        <x:f>IF(I1127&lt;Settings!$B$30,IF(Settings!$B$30-I1127&gt;=E1127,H1127,H1127+(Settings!$B$30-I1127)+Settings!$B$31),H1127+(Settings!$B$33-I1127))</x:f>
        <x:v>2725.969531776075</x:v>
      </x:c>
      <x:c r="K1127" s="14">
        <x:f t="shared" si="263"/>
        <x:v>2749.9895317760752</x:v>
      </x:c>
      <x:c r="L1127" s="14">
        <x:f t="shared" si="264"/>
        <x:v>2749.9895317760752</x:v>
      </x:c>
      <x:c r="M1127" s="14">
        <x:f t="shared" si="273"/>
        <x:v>2603.8386601199109</x:v>
      </x:c>
      <x:c r="N1127" s="14">
        <x:f t="shared" si="265"/>
        <x:v>2749.9895317760752</x:v>
      </x:c>
      <x:c r="O1127" s="13" t="n">
        <x:f>Arrivals!I1127</x:f>
        <x:v>1.9318070798154792</x:v>
      </x:c>
      <x:c r="P1127" s="14">
        <x:f t="shared" si="266"/>
        <x:v>2751.9213388558906</x:v>
      </x:c>
      <x:c r="Q1127" s="14">
        <x:f t="shared" si="267"/>
        <x:v>25.951807079815353</x:v>
      </x:c>
      <x:c r="R1127" s="14">
        <x:f t="shared" si="268"/>
        <x:v>0</x:v>
      </x:c>
      <x:c r="S1127" s="14">
        <x:f t="shared" si="269"/>
        <x:v>0</x:v>
      </x:c>
      <x:c r="T1127" s="14">
        <x:f t="shared" si="270"/>
        <x:v>0</x:v>
      </x:c>
      <x:c r="U1127" s="14">
        <x:f t="shared" si="271"/>
        <x:v>0</x:v>
      </x:c>
      <x:c r="V1127" t="str">
        <x:f>IF(MOD(C1127-Settings!$B$32,Settings!$B$33)&lt;Settings!$B$30,"Up","Down")</x:f>
        <x:v>Up</x:v>
      </x:c>
      <x:c r="W1127" s="15" t="n">
        <x:f>IF(OR(E1127&gt;Settings!$B$30,Q1127&gt;Settings!$B$37),0,1)</x:f>
        <x:v>1</x:v>
      </x:c>
      <x:c r="X1127" s="15" t="n">
        <x:f>IF(AND(W1127=1,Q1127&lt;=Settings!$B$36),1,0)</x:f>
        <x:v>1</x:v>
      </x:c>
    </x:row>
    <x:row r="1128">
      <x:c r="A1128">
        <x:v>10</x:v>
      </x:c>
      <x:c r="B1128">
        <x:v>43</x:v>
      </x:c>
      <x:c r="C1128" s="13" t="n">
        <x:f>Arrivals!F1128</x:f>
        <x:v>2735.957227619613</x:v>
      </x:c>
      <x:c r="D1128" s="13" t="n">
        <x:f>Arrivals!K1128</x:f>
        <x:v>300</x:v>
      </x:c>
      <x:c r="E1128" s="14" t="n">
        <x:f>D1128*8/Settings!$B$28+Settings!$B$29</x:f>
        <x:v>24.02</x:v>
      </x:c>
      <x:c r="F1128" s="14">
        <x:f t="shared" si="261"/>
        <x:v>2735.9572276196131</x:v>
      </x:c>
      <x:c r="G1128" s="14">
        <x:f t="shared" si="272"/>
        <x:v>2749.9895317760752</x:v>
      </x:c>
      <x:c r="H1128" s="14">
        <x:f t="shared" si="262"/>
        <x:v>2749.9895317760752</x:v>
      </x:c>
      <x:c r="I1128" s="14" t="n">
        <x:f>MOD(H1128-Settings!$B$32,Settings!$B$33)</x:f>
        <x:v>589.9895317760752</x:v>
      </x:c>
      <x:c r="J1128" s="14" t="n">
        <x:f>IF(I1128&lt;Settings!$B$30,IF(Settings!$B$30-I1128&gt;=E1128,H1128,H1128+(Settings!$B$30-I1128)+Settings!$B$31),H1128+(Settings!$B$33-I1128))</x:f>
        <x:v>2880</x:v>
      </x:c>
      <x:c r="K1128" s="14">
        <x:f t="shared" si="263"/>
        <x:v>2904.02</x:v>
      </x:c>
      <x:c r="L1128" s="14">
        <x:f t="shared" si="264"/>
        <x:v>2904.02</x:v>
      </x:c>
      <x:c r="M1128" s="14">
        <x:f t="shared" si="273"/>
        <x:v>2751.9213388558906</x:v>
      </x:c>
      <x:c r="N1128" s="14">
        <x:f t="shared" si="265"/>
        <x:v>2904.02</x:v>
      </x:c>
      <x:c r="O1128" s="13" t="n">
        <x:f>Arrivals!I1128</x:f>
        <x:v>5.714498547476227</x:v>
      </x:c>
      <x:c r="P1128" s="14">
        <x:f t="shared" si="266"/>
        <x:v>2909.7344985474761</x:v>
      </x:c>
      <x:c r="Q1128" s="14">
        <x:f t="shared" si="267"/>
        <x:v>173.7772709278629</x:v>
      </x:c>
      <x:c r="R1128" s="14">
        <x:f t="shared" si="268"/>
        <x:v>14.032304156462033</x:v>
      </x:c>
      <x:c r="S1128" s="14">
        <x:f t="shared" si="269"/>
        <x:v>130.01046822392482</x:v>
      </x:c>
      <x:c r="T1128" s="14">
        <x:f t="shared" si="270"/>
        <x:v>0</x:v>
      </x:c>
      <x:c r="U1128" s="14">
        <x:f t="shared" si="271"/>
        <x:v>144.04277238038685</x:v>
      </x:c>
      <x:c r="V1128" t="str">
        <x:f>IF(MOD(C1128-Settings!$B$32,Settings!$B$33)&lt;Settings!$B$30,"Up","Down")</x:f>
        <x:v>Up</x:v>
      </x:c>
      <x:c r="W1128" s="15" t="n">
        <x:f>IF(OR(E1128&gt;Settings!$B$30,Q1128&gt;Settings!$B$37),0,1)</x:f>
        <x:v>1</x:v>
      </x:c>
      <x:c r="X1128" s="15" t="n">
        <x:f>IF(AND(W1128=1,Q1128&lt;=Settings!$B$36),1,0)</x:f>
        <x:v>0</x:v>
      </x:c>
    </x:row>
    <x:row r="1129">
      <x:c r="A1129">
        <x:v>10</x:v>
      </x:c>
      <x:c r="B1129">
        <x:v>44</x:v>
      </x:c>
      <x:c r="C1129" s="13" t="n">
        <x:f>Arrivals!F1129</x:f>
        <x:v>2754.337918995003</x:v>
      </x:c>
      <x:c r="D1129" s="13" t="n">
        <x:f>Arrivals!K1129</x:f>
        <x:v>300</x:v>
      </x:c>
      <x:c r="E1129" s="14" t="n">
        <x:f>D1129*8/Settings!$B$28+Settings!$B$29</x:f>
        <x:v>24.02</x:v>
      </x:c>
      <x:c r="F1129" s="14">
        <x:f t="shared" si="261"/>
        <x:v>2754.3379189950028</x:v>
      </x:c>
      <x:c r="G1129" s="14">
        <x:f t="shared" si="272"/>
        <x:v>2904.02</x:v>
      </x:c>
      <x:c r="H1129" s="14">
        <x:f t="shared" si="262"/>
        <x:v>2904.02</x:v>
      </x:c>
      <x:c r="I1129" s="14" t="n">
        <x:f>MOD(H1129-Settings!$B$32,Settings!$B$33)</x:f>
        <x:v>24.019999999999982</x:v>
      </x:c>
      <x:c r="J1129" s="14" t="n">
        <x:f>IF(I1129&lt;Settings!$B$30,IF(Settings!$B$30-I1129&gt;=E1129,H1129,H1129+(Settings!$B$30-I1129)+Settings!$B$31),H1129+(Settings!$B$33-I1129))</x:f>
        <x:v>2904.02</x:v>
      </x:c>
      <x:c r="K1129" s="14">
        <x:f t="shared" si="263"/>
        <x:v>2928.04</x:v>
      </x:c>
      <x:c r="L1129" s="14">
        <x:f t="shared" si="264"/>
        <x:v>2928.04</x:v>
      </x:c>
      <x:c r="M1129" s="14">
        <x:f t="shared" si="273"/>
        <x:v>2909.7344985474761</x:v>
      </x:c>
      <x:c r="N1129" s="14">
        <x:f t="shared" si="265"/>
        <x:v>2928.04</x:v>
      </x:c>
      <x:c r="O1129" s="13" t="n">
        <x:f>Arrivals!I1129</x:f>
        <x:v>2.0388915895889186</x:v>
      </x:c>
      <x:c r="P1129" s="14">
        <x:f t="shared" si="266"/>
        <x:v>2930.0788915895887</x:v>
      </x:c>
      <x:c r="Q1129" s="14">
        <x:f t="shared" si="267"/>
        <x:v>175.74097259458586</x:v>
      </x:c>
      <x:c r="R1129" s="14">
        <x:f t="shared" si="268"/>
        <x:v>149.68208100499714</x:v>
      </x:c>
      <x:c r="S1129" s="14">
        <x:f t="shared" si="269"/>
        <x:v>0</x:v>
      </x:c>
      <x:c r="T1129" s="14">
        <x:f t="shared" si="270"/>
        <x:v>0</x:v>
      </x:c>
      <x:c r="U1129" s="14">
        <x:f t="shared" si="271"/>
        <x:v>149.68208100499714</x:v>
      </x:c>
      <x:c r="V1129" t="str">
        <x:f>IF(MOD(C1129-Settings!$B$32,Settings!$B$33)&lt;Settings!$B$30,"Up","Down")</x:f>
        <x:v>Up</x:v>
      </x:c>
      <x:c r="W1129" s="15" t="n">
        <x:f>IF(OR(E1129&gt;Settings!$B$30,Q1129&gt;Settings!$B$37),0,1)</x:f>
        <x:v>1</x:v>
      </x:c>
      <x:c r="X1129" s="15" t="n">
        <x:f>IF(AND(W1129=1,Q1129&lt;=Settings!$B$36),1,0)</x:f>
        <x:v>0</x:v>
      </x:c>
    </x:row>
    <x:row r="1130">
      <x:c r="A1130">
        <x:v>10</x:v>
      </x:c>
      <x:c r="B1130">
        <x:v>45</x:v>
      </x:c>
      <x:c r="C1130" s="13" t="n">
        <x:f>Arrivals!F1130</x:f>
        <x:v>2856.380846570045</x:v>
      </x:c>
      <x:c r="D1130" s="13" t="n">
        <x:f>Arrivals!K1130</x:f>
        <x:v>300</x:v>
      </x:c>
      <x:c r="E1130" s="14" t="n">
        <x:f>D1130*8/Settings!$B$28+Settings!$B$29</x:f>
        <x:v>24.02</x:v>
      </x:c>
      <x:c r="F1130" s="14">
        <x:f t="shared" si="261"/>
        <x:v>2856.3808465700449</x:v>
      </x:c>
      <x:c r="G1130" s="14">
        <x:f t="shared" si="272"/>
        <x:v>2928.04</x:v>
      </x:c>
      <x:c r="H1130" s="14">
        <x:f t="shared" si="262"/>
        <x:v>2928.04</x:v>
      </x:c>
      <x:c r="I1130" s="14" t="n">
        <x:f>MOD(H1130-Settings!$B$32,Settings!$B$33)</x:f>
        <x:v>48.039999999999964</x:v>
      </x:c>
      <x:c r="J1130" s="14" t="n">
        <x:f>IF(I1130&lt;Settings!$B$30,IF(Settings!$B$30-I1130&gt;=E1130,H1130,H1130+(Settings!$B$30-I1130)+Settings!$B$31),H1130+(Settings!$B$33-I1130))</x:f>
        <x:v>2928.04</x:v>
      </x:c>
      <x:c r="K1130" s="14">
        <x:f t="shared" si="263"/>
        <x:v>2952.06</x:v>
      </x:c>
      <x:c r="L1130" s="14">
        <x:f t="shared" si="264"/>
        <x:v>2952.06</x:v>
      </x:c>
      <x:c r="M1130" s="14">
        <x:f t="shared" si="273"/>
        <x:v>2930.0788915895887</x:v>
      </x:c>
      <x:c r="N1130" s="14">
        <x:f t="shared" si="265"/>
        <x:v>2952.06</x:v>
      </x:c>
      <x:c r="O1130" s="13" t="n">
        <x:f>Arrivals!I1130</x:f>
        <x:v>4.480405456676198</x:v>
      </x:c>
      <x:c r="P1130" s="14">
        <x:f t="shared" si="266"/>
        <x:v>2956.5404054566761</x:v>
      </x:c>
      <x:c r="Q1130" s="14">
        <x:f t="shared" si="267"/>
        <x:v>100.1595588866312</x:v>
      </x:c>
      <x:c r="R1130" s="14">
        <x:f t="shared" si="268"/>
        <x:v>71.65915342995504</x:v>
      </x:c>
      <x:c r="S1130" s="14">
        <x:f t="shared" si="269"/>
        <x:v>0</x:v>
      </x:c>
      <x:c r="T1130" s="14">
        <x:f t="shared" si="270"/>
        <x:v>0</x:v>
      </x:c>
      <x:c r="U1130" s="14">
        <x:f t="shared" si="271"/>
        <x:v>71.65915342995504</x:v>
      </x:c>
      <x:c r="V1130" t="str">
        <x:f>IF(MOD(C1130-Settings!$B$32,Settings!$B$33)&lt;Settings!$B$30,"Up","Down")</x:f>
        <x:v>Down</x:v>
      </x:c>
      <x:c r="W1130" s="15" t="n">
        <x:f>IF(OR(E1130&gt;Settings!$B$30,Q1130&gt;Settings!$B$37),0,1)</x:f>
        <x:v>1</x:v>
      </x:c>
      <x:c r="X1130" s="15" t="n">
        <x:f>IF(AND(W1130=1,Q1130&lt;=Settings!$B$36),1,0)</x:f>
        <x:v>1</x:v>
      </x:c>
    </x:row>
    <x:row r="1131">
      <x:c r="A1131">
        <x:v>10</x:v>
      </x:c>
      <x:c r="B1131">
        <x:v>46</x:v>
      </x:c>
      <x:c r="C1131" s="13" t="n">
        <x:f>Arrivals!F1131</x:f>
        <x:v>2964.1072048639126</x:v>
      </x:c>
      <x:c r="D1131" s="13" t="n">
        <x:f>Arrivals!K1131</x:f>
        <x:v>300</x:v>
      </x:c>
      <x:c r="E1131" s="14" t="n">
        <x:f>D1131*8/Settings!$B$28+Settings!$B$29</x:f>
        <x:v>24.02</x:v>
      </x:c>
      <x:c r="F1131" s="14">
        <x:f t="shared" si="261"/>
        <x:v>2964.1072048639126</x:v>
      </x:c>
      <x:c r="G1131" s="14">
        <x:f t="shared" si="272"/>
        <x:v>2952.06</x:v>
      </x:c>
      <x:c r="H1131" s="14">
        <x:f t="shared" si="262"/>
        <x:v>2964.1072048639126</x:v>
      </x:c>
      <x:c r="I1131" s="14" t="n">
        <x:f>MOD(H1131-Settings!$B$32,Settings!$B$33)</x:f>
        <x:v>84.10720486391256</x:v>
      </x:c>
      <x:c r="J1131" s="14" t="n">
        <x:f>IF(I1131&lt;Settings!$B$30,IF(Settings!$B$30-I1131&gt;=E1131,H1131,H1131+(Settings!$B$30-I1131)+Settings!$B$31),H1131+(Settings!$B$33-I1131))</x:f>
        <x:v>2964.1072048639126</x:v>
      </x:c>
      <x:c r="K1131" s="14">
        <x:f t="shared" si="263"/>
        <x:v>2988.1272048639125</x:v>
      </x:c>
      <x:c r="L1131" s="14">
        <x:f t="shared" si="264"/>
        <x:v>2988.1272048639125</x:v>
      </x:c>
      <x:c r="M1131" s="14">
        <x:f t="shared" si="273"/>
        <x:v>2956.5404054566761</x:v>
      </x:c>
      <x:c r="N1131" s="14">
        <x:f t="shared" si="265"/>
        <x:v>2988.1272048639125</x:v>
      </x:c>
      <x:c r="O1131" s="13" t="n">
        <x:f>Arrivals!I1131</x:f>
        <x:v>5.9017765454331865</x:v>
      </x:c>
      <x:c r="P1131" s="14">
        <x:f t="shared" si="266"/>
        <x:v>2994.0289814093458</x:v>
      </x:c>
      <x:c r="Q1131" s="14">
        <x:f t="shared" si="267"/>
        <x:v>29.921776545433204</x:v>
      </x:c>
      <x:c r="R1131" s="14">
        <x:f t="shared" si="268"/>
        <x:v>0</x:v>
      </x:c>
      <x:c r="S1131" s="14">
        <x:f t="shared" si="269"/>
        <x:v>0</x:v>
      </x:c>
      <x:c r="T1131" s="14">
        <x:f t="shared" si="270"/>
        <x:v>0</x:v>
      </x:c>
      <x:c r="U1131" s="14">
        <x:f t="shared" si="271"/>
        <x:v>0</x:v>
      </x:c>
      <x:c r="V1131" t="str">
        <x:f>IF(MOD(C1131-Settings!$B$32,Settings!$B$33)&lt;Settings!$B$30,"Up","Down")</x:f>
        <x:v>Up</x:v>
      </x:c>
      <x:c r="W1131" s="15" t="n">
        <x:f>IF(OR(E1131&gt;Settings!$B$30,Q1131&gt;Settings!$B$37),0,1)</x:f>
        <x:v>1</x:v>
      </x:c>
      <x:c r="X1131" s="15" t="n">
        <x:f>IF(AND(W1131=1,Q1131&lt;=Settings!$B$36),1,0)</x:f>
        <x:v>1</x:v>
      </x:c>
    </x:row>
    <x:row r="1132">
      <x:c r="A1132">
        <x:v>10</x:v>
      </x:c>
      <x:c r="B1132">
        <x:v>47</x:v>
      </x:c>
      <x:c r="C1132" s="13" t="n">
        <x:f>Arrivals!F1132</x:f>
        <x:v>2971.9290372605083</x:v>
      </x:c>
      <x:c r="D1132" s="13" t="n">
        <x:f>Arrivals!K1132</x:f>
        <x:v>300</x:v>
      </x:c>
      <x:c r="E1132" s="14" t="n">
        <x:f>D1132*8/Settings!$B$28+Settings!$B$29</x:f>
        <x:v>24.02</x:v>
      </x:c>
      <x:c r="F1132" s="14">
        <x:f t="shared" si="261"/>
        <x:v>2971.9290372605083</x:v>
      </x:c>
      <x:c r="G1132" s="14">
        <x:f t="shared" si="272"/>
        <x:v>2988.1272048639125</x:v>
      </x:c>
      <x:c r="H1132" s="14">
        <x:f t="shared" si="262"/>
        <x:v>2988.1272048639125</x:v>
      </x:c>
      <x:c r="I1132" s="14" t="n">
        <x:f>MOD(H1132-Settings!$B$32,Settings!$B$33)</x:f>
        <x:v>108.12720486391254</x:v>
      </x:c>
      <x:c r="J1132" s="14" t="n">
        <x:f>IF(I1132&lt;Settings!$B$30,IF(Settings!$B$30-I1132&gt;=E1132,H1132,H1132+(Settings!$B$30-I1132)+Settings!$B$31),H1132+(Settings!$B$33-I1132))</x:f>
        <x:v>2988.1272048639125</x:v>
      </x:c>
      <x:c r="K1132" s="14">
        <x:f t="shared" si="263"/>
        <x:v>3012.1472048639125</x:v>
      </x:c>
      <x:c r="L1132" s="14">
        <x:f t="shared" si="264"/>
        <x:v>3012.1472048639125</x:v>
      </x:c>
      <x:c r="M1132" s="14">
        <x:f t="shared" si="273"/>
        <x:v>2994.0289814093458</x:v>
      </x:c>
      <x:c r="N1132" s="14">
        <x:f t="shared" si="265"/>
        <x:v>3012.1472048639125</x:v>
      </x:c>
      <x:c r="O1132" s="13" t="n">
        <x:f>Arrivals!I1132</x:f>
        <x:v>3.9051928673191183</x:v>
      </x:c>
      <x:c r="P1132" s="14">
        <x:f t="shared" si="266"/>
        <x:v>3016.0523977312318</x:v>
      </x:c>
      <x:c r="Q1132" s="14">
        <x:f t="shared" si="267"/>
        <x:v>44.123360470723583</x:v>
      </x:c>
      <x:c r="R1132" s="14">
        <x:f t="shared" si="268"/>
        <x:v>16.198167603404272</x:v>
      </x:c>
      <x:c r="S1132" s="14">
        <x:f t="shared" si="269"/>
        <x:v>0</x:v>
      </x:c>
      <x:c r="T1132" s="14">
        <x:f t="shared" si="270"/>
        <x:v>0</x:v>
      </x:c>
      <x:c r="U1132" s="14">
        <x:f t="shared" si="271"/>
        <x:v>16.198167603404272</x:v>
      </x:c>
      <x:c r="V1132" t="str">
        <x:f>IF(MOD(C1132-Settings!$B$32,Settings!$B$33)&lt;Settings!$B$30,"Up","Down")</x:f>
        <x:v>Up</x:v>
      </x:c>
      <x:c r="W1132" s="15" t="n">
        <x:f>IF(OR(E1132&gt;Settings!$B$30,Q1132&gt;Settings!$B$37),0,1)</x:f>
        <x:v>1</x:v>
      </x:c>
      <x:c r="X1132" s="15" t="n">
        <x:f>IF(AND(W1132=1,Q1132&lt;=Settings!$B$36),1,0)</x:f>
        <x:v>1</x:v>
      </x:c>
    </x:row>
    <x:row r="1133">
      <x:c r="A1133">
        <x:v>10</x:v>
      </x:c>
      <x:c r="B1133">
        <x:v>48</x:v>
      </x:c>
      <x:c r="C1133" s="13" t="n">
        <x:f>Arrivals!F1133</x:f>
        <x:v>2986.7761326996383</x:v>
      </x:c>
      <x:c r="D1133" s="13" t="n">
        <x:f>Arrivals!K1133</x:f>
        <x:v>300</x:v>
      </x:c>
      <x:c r="E1133" s="14" t="n">
        <x:f>D1133*8/Settings!$B$28+Settings!$B$29</x:f>
        <x:v>24.02</x:v>
      </x:c>
      <x:c r="F1133" s="14">
        <x:f t="shared" si="261"/>
        <x:v>2986.7761326996383</x:v>
      </x:c>
      <x:c r="G1133" s="14">
        <x:f t="shared" si="272"/>
        <x:v>3012.1472048639125</x:v>
      </x:c>
      <x:c r="H1133" s="14">
        <x:f t="shared" si="262"/>
        <x:v>3012.1472048639125</x:v>
      </x:c>
      <x:c r="I1133" s="14" t="n">
        <x:f>MOD(H1133-Settings!$B$32,Settings!$B$33)</x:f>
        <x:v>132.14720486391252</x:v>
      </x:c>
      <x:c r="J1133" s="14" t="n">
        <x:f>IF(I1133&lt;Settings!$B$30,IF(Settings!$B$30-I1133&gt;=E1133,H1133,H1133+(Settings!$B$30-I1133)+Settings!$B$31),H1133+(Settings!$B$33-I1133))</x:f>
        <x:v>3012.1472048639125</x:v>
      </x:c>
      <x:c r="K1133" s="14">
        <x:f t="shared" si="263"/>
        <x:v>3036.1672048639125</x:v>
      </x:c>
      <x:c r="L1133" s="14">
        <x:f t="shared" si="264"/>
        <x:v>3036.1672048639125</x:v>
      </x:c>
      <x:c r="M1133" s="14">
        <x:f t="shared" si="273"/>
        <x:v>3016.0523977312318</x:v>
      </x:c>
      <x:c r="N1133" s="14">
        <x:f t="shared" si="265"/>
        <x:v>3036.1672048639125</x:v>
      </x:c>
      <x:c r="O1133" s="13" t="n">
        <x:f>Arrivals!I1133</x:f>
        <x:v>5.589953550571741</x:v>
      </x:c>
      <x:c r="P1133" s="14">
        <x:f t="shared" si="266"/>
        <x:v>3041.7571584144844</x:v>
      </x:c>
      <x:c r="Q1133" s="14">
        <x:f t="shared" si="267"/>
        <x:v>54.981025714846055</x:v>
      </x:c>
      <x:c r="R1133" s="14">
        <x:f t="shared" si="268"/>
        <x:v>25.37107216427421</x:v>
      </x:c>
      <x:c r="S1133" s="14">
        <x:f t="shared" si="269"/>
        <x:v>0</x:v>
      </x:c>
      <x:c r="T1133" s="14">
        <x:f t="shared" si="270"/>
        <x:v>0</x:v>
      </x:c>
      <x:c r="U1133" s="14">
        <x:f t="shared" si="271"/>
        <x:v>25.37107216427421</x:v>
      </x:c>
      <x:c r="V1133" t="str">
        <x:f>IF(MOD(C1133-Settings!$B$32,Settings!$B$33)&lt;Settings!$B$30,"Up","Down")</x:f>
        <x:v>Up</x:v>
      </x:c>
      <x:c r="W1133" s="15" t="n">
        <x:f>IF(OR(E1133&gt;Settings!$B$30,Q1133&gt;Settings!$B$37),0,1)</x:f>
        <x:v>1</x:v>
      </x:c>
      <x:c r="X1133" s="15" t="n">
        <x:f>IF(AND(W1133=1,Q1133&lt;=Settings!$B$36),1,0)</x:f>
        <x:v>1</x:v>
      </x:c>
    </x:row>
    <x:row r="1134">
      <x:c r="A1134">
        <x:v>10</x:v>
      </x:c>
      <x:c r="B1134">
        <x:v>49</x:v>
      </x:c>
      <x:c r="C1134" s="13" t="n">
        <x:f>Arrivals!F1134</x:f>
        <x:v>3007.8170791619273</x:v>
      </x:c>
      <x:c r="D1134" s="13" t="n">
        <x:f>Arrivals!K1134</x:f>
        <x:v>300</x:v>
      </x:c>
      <x:c r="E1134" s="14" t="n">
        <x:f>D1134*8/Settings!$B$28+Settings!$B$29</x:f>
        <x:v>24.02</x:v>
      </x:c>
      <x:c r="F1134" s="14">
        <x:f t="shared" si="261"/>
        <x:v>3007.8170791619273</x:v>
      </x:c>
      <x:c r="G1134" s="14">
        <x:f t="shared" si="272"/>
        <x:v>3036.1672048639125</x:v>
      </x:c>
      <x:c r="H1134" s="14">
        <x:f t="shared" si="262"/>
        <x:v>3036.1672048639125</x:v>
      </x:c>
      <x:c r="I1134" s="14" t="n">
        <x:f>MOD(H1134-Settings!$B$32,Settings!$B$33)</x:f>
        <x:v>156.1672048639125</x:v>
      </x:c>
      <x:c r="J1134" s="14" t="n">
        <x:f>IF(I1134&lt;Settings!$B$30,IF(Settings!$B$30-I1134&gt;=E1134,H1134,H1134+(Settings!$B$30-I1134)+Settings!$B$31),H1134+(Settings!$B$33-I1134))</x:f>
        <x:v>3036.1672048639125</x:v>
      </x:c>
      <x:c r="K1134" s="14">
        <x:f t="shared" si="263"/>
        <x:v>3060.1872048639125</x:v>
      </x:c>
      <x:c r="L1134" s="14">
        <x:f t="shared" si="264"/>
        <x:v>3060.1872048639125</x:v>
      </x:c>
      <x:c r="M1134" s="14">
        <x:f t="shared" si="273"/>
        <x:v>3041.7571584144844</x:v>
      </x:c>
      <x:c r="N1134" s="14">
        <x:f t="shared" si="265"/>
        <x:v>3060.1872048639125</x:v>
      </x:c>
      <x:c r="O1134" s="13" t="n">
        <x:f>Arrivals!I1134</x:f>
        <x:v>0.08991408161933695</x:v>
      </x:c>
      <x:c r="P1134" s="14">
        <x:f t="shared" si="266"/>
        <x:v>3060.277118945532</x:v>
      </x:c>
      <x:c r="Q1134" s="14">
        <x:f t="shared" si="267"/>
        <x:v>52.46003978360477</x:v>
      </x:c>
      <x:c r="R1134" s="14">
        <x:f t="shared" si="268"/>
        <x:v>28.350125701985235</x:v>
      </x:c>
      <x:c r="S1134" s="14">
        <x:f t="shared" si="269"/>
        <x:v>0</x:v>
      </x:c>
      <x:c r="T1134" s="14">
        <x:f t="shared" si="270"/>
        <x:v>0</x:v>
      </x:c>
      <x:c r="U1134" s="14">
        <x:f t="shared" si="271"/>
        <x:v>28.350125701985235</x:v>
      </x:c>
      <x:c r="V1134" t="str">
        <x:f>IF(MOD(C1134-Settings!$B$32,Settings!$B$33)&lt;Settings!$B$30,"Up","Down")</x:f>
        <x:v>Up</x:v>
      </x:c>
      <x:c r="W1134" s="15" t="n">
        <x:f>IF(OR(E1134&gt;Settings!$B$30,Q1134&gt;Settings!$B$37),0,1)</x:f>
        <x:v>1</x:v>
      </x:c>
      <x:c r="X1134" s="15" t="n">
        <x:f>IF(AND(W1134=1,Q1134&lt;=Settings!$B$36),1,0)</x:f>
        <x:v>1</x:v>
      </x:c>
    </x:row>
    <x:row r="1135">
      <x:c r="A1135">
        <x:v>10</x:v>
      </x:c>
      <x:c r="B1135">
        <x:v>50</x:v>
      </x:c>
      <x:c r="C1135" s="13" t="n">
        <x:f>Arrivals!F1135</x:f>
        <x:v>3037.1942755235723</x:v>
      </x:c>
      <x:c r="D1135" s="13" t="n">
        <x:f>Arrivals!K1135</x:f>
        <x:v>300</x:v>
      </x:c>
      <x:c r="E1135" s="14" t="n">
        <x:f>D1135*8/Settings!$B$28+Settings!$B$29</x:f>
        <x:v>24.02</x:v>
      </x:c>
      <x:c r="F1135" s="14">
        <x:f t="shared" si="261"/>
        <x:v>3037.1942755235723</x:v>
      </x:c>
      <x:c r="G1135" s="14">
        <x:f t="shared" si="272"/>
        <x:v>3060.1872048639125</x:v>
      </x:c>
      <x:c r="H1135" s="14">
        <x:f t="shared" si="262"/>
        <x:v>3060.1872048639125</x:v>
      </x:c>
      <x:c r="I1135" s="14" t="n">
        <x:f>MOD(H1135-Settings!$B$32,Settings!$B$33)</x:f>
        <x:v>180.18720486391248</x:v>
      </x:c>
      <x:c r="J1135" s="14" t="n">
        <x:f>IF(I1135&lt;Settings!$B$30,IF(Settings!$B$30-I1135&gt;=E1135,H1135,H1135+(Settings!$B$30-I1135)+Settings!$B$31),H1135+(Settings!$B$33-I1135))</x:f>
        <x:v>3060.1872048639125</x:v>
      </x:c>
      <x:c r="K1135" s="14">
        <x:f t="shared" si="263"/>
        <x:v>3084.2072048639125</x:v>
      </x:c>
      <x:c r="L1135" s="14">
        <x:f t="shared" si="264"/>
        <x:v>3084.2072048639125</x:v>
      </x:c>
      <x:c r="M1135" s="14">
        <x:f t="shared" si="273"/>
        <x:v>3060.277118945532</x:v>
      </x:c>
      <x:c r="N1135" s="14">
        <x:f t="shared" si="265"/>
        <x:v>3084.2072048639125</x:v>
      </x:c>
      <x:c r="O1135" s="13" t="n">
        <x:f>Arrivals!I1135</x:f>
        <x:v>3.4888764082353214</x:v>
      </x:c>
      <x:c r="P1135" s="14">
        <x:f t="shared" si="266"/>
        <x:v>3087.6960812721477</x:v>
      </x:c>
      <x:c r="Q1135" s="14">
        <x:f t="shared" si="267"/>
        <x:v>50.501805748575407</x:v>
      </x:c>
      <x:c r="R1135" s="14">
        <x:f t="shared" si="268"/>
        <x:v>22.992929340340197</x:v>
      </x:c>
      <x:c r="S1135" s="14">
        <x:f t="shared" si="269"/>
        <x:v>0</x:v>
      </x:c>
      <x:c r="T1135" s="14">
        <x:f t="shared" si="270"/>
        <x:v>0</x:v>
      </x:c>
      <x:c r="U1135" s="14">
        <x:f t="shared" si="271"/>
        <x:v>22.992929340340197</x:v>
      </x:c>
      <x:c r="V1135" t="str">
        <x:f>IF(MOD(C1135-Settings!$B$32,Settings!$B$33)&lt;Settings!$B$30,"Up","Down")</x:f>
        <x:v>Up</x:v>
      </x:c>
      <x:c r="W1135" s="15" t="n">
        <x:f>IF(OR(E1135&gt;Settings!$B$30,Q1135&gt;Settings!$B$37),0,1)</x:f>
        <x:v>1</x:v>
      </x:c>
      <x:c r="X1135" s="15" t="n">
        <x:f>IF(AND(W1135=1,Q1135&lt;=Settings!$B$36),1,0)</x:f>
        <x:v>1</x:v>
      </x:c>
    </x:row>
    <x:row r="1136">
      <x:c r="A1136">
        <x:v>10</x:v>
      </x:c>
      <x:c r="B1136">
        <x:v>51</x:v>
      </x:c>
      <x:c r="C1136" s="13" t="n">
        <x:f>Arrivals!F1136</x:f>
        <x:v>3104.4804262756466</x:v>
      </x:c>
      <x:c r="D1136" s="13" t="n">
        <x:f>Arrivals!K1136</x:f>
        <x:v>300</x:v>
      </x:c>
      <x:c r="E1136" s="14" t="n">
        <x:f>D1136*8/Settings!$B$28+Settings!$B$29</x:f>
        <x:v>24.02</x:v>
      </x:c>
      <x:c r="F1136" s="14">
        <x:f t="shared" si="261"/>
        <x:v>3104.4804262756466</x:v>
      </x:c>
      <x:c r="G1136" s="14">
        <x:f t="shared" si="272"/>
        <x:v>3084.2072048639125</x:v>
      </x:c>
      <x:c r="H1136" s="14">
        <x:f t="shared" si="262"/>
        <x:v>3104.4804262756466</x:v>
      </x:c>
      <x:c r="I1136" s="14" t="n">
        <x:f>MOD(H1136-Settings!$B$32,Settings!$B$33)</x:f>
        <x:v>224.48042627564655</x:v>
      </x:c>
      <x:c r="J1136" s="14" t="n">
        <x:f>IF(I1136&lt;Settings!$B$30,IF(Settings!$B$30-I1136&gt;=E1136,H1136,H1136+(Settings!$B$30-I1136)+Settings!$B$31),H1136+(Settings!$B$33-I1136))</x:f>
        <x:v>3104.4804262756466</x:v>
      </x:c>
      <x:c r="K1136" s="14">
        <x:f t="shared" si="263"/>
        <x:v>3128.5004262756465</x:v>
      </x:c>
      <x:c r="L1136" s="14">
        <x:f t="shared" si="264"/>
        <x:v>3128.5004262756465</x:v>
      </x:c>
      <x:c r="M1136" s="14">
        <x:f t="shared" si="273"/>
        <x:v>3087.6960812721477</x:v>
      </x:c>
      <x:c r="N1136" s="14">
        <x:f t="shared" si="265"/>
        <x:v>3128.5004262756465</x:v>
      </x:c>
      <x:c r="O1136" s="13" t="n">
        <x:f>Arrivals!I1136</x:f>
        <x:v>1.3665386218693867</x:v>
      </x:c>
      <x:c r="P1136" s="14">
        <x:f t="shared" si="266"/>
        <x:v>3129.866964897516</x:v>
      </x:c>
      <x:c r="Q1136" s="14">
        <x:f t="shared" si="267"/>
        <x:v>25.386538621869477</x:v>
      </x:c>
      <x:c r="R1136" s="14">
        <x:f t="shared" si="268"/>
        <x:v>0</x:v>
      </x:c>
      <x:c r="S1136" s="14">
        <x:f t="shared" si="269"/>
        <x:v>0</x:v>
      </x:c>
      <x:c r="T1136" s="14">
        <x:f t="shared" si="270"/>
        <x:v>0</x:v>
      </x:c>
      <x:c r="U1136" s="14">
        <x:f t="shared" si="271"/>
        <x:v>0</x:v>
      </x:c>
      <x:c r="V1136" t="str">
        <x:f>IF(MOD(C1136-Settings!$B$32,Settings!$B$33)&lt;Settings!$B$30,"Up","Down")</x:f>
        <x:v>Up</x:v>
      </x:c>
      <x:c r="W1136" s="15" t="n">
        <x:f>IF(OR(E1136&gt;Settings!$B$30,Q1136&gt;Settings!$B$37),0,1)</x:f>
        <x:v>1</x:v>
      </x:c>
      <x:c r="X1136" s="15" t="n">
        <x:f>IF(AND(W1136=1,Q1136&lt;=Settings!$B$36),1,0)</x:f>
        <x:v>1</x:v>
      </x:c>
    </x:row>
    <x:row r="1137">
      <x:c r="A1137">
        <x:v>10</x:v>
      </x:c>
      <x:c r="B1137">
        <x:v>52</x:v>
      </x:c>
      <x:c r="C1137" s="13" t="n">
        <x:f>Arrivals!F1137</x:f>
        <x:v>3109.725832050231</x:v>
      </x:c>
      <x:c r="D1137" s="13" t="n">
        <x:f>Arrivals!K1137</x:f>
        <x:v>300</x:v>
      </x:c>
      <x:c r="E1137" s="14" t="n">
        <x:f>D1137*8/Settings!$B$28+Settings!$B$29</x:f>
        <x:v>24.02</x:v>
      </x:c>
      <x:c r="F1137" s="14">
        <x:f t="shared" si="261"/>
        <x:v>3109.725832050231</x:v>
      </x:c>
      <x:c r="G1137" s="14">
        <x:f t="shared" si="272"/>
        <x:v>3128.5004262756465</x:v>
      </x:c>
      <x:c r="H1137" s="14">
        <x:f t="shared" si="262"/>
        <x:v>3128.5004262756465</x:v>
      </x:c>
      <x:c r="I1137" s="14" t="n">
        <x:f>MOD(H1137-Settings!$B$32,Settings!$B$33)</x:f>
        <x:v>248.50042627564653</x:v>
      </x:c>
      <x:c r="J1137" s="14" t="n">
        <x:f>IF(I1137&lt;Settings!$B$30,IF(Settings!$B$30-I1137&gt;=E1137,H1137,H1137+(Settings!$B$30-I1137)+Settings!$B$31),H1137+(Settings!$B$33-I1137))</x:f>
        <x:v>3128.5004262756465</x:v>
      </x:c>
      <x:c r="K1137" s="14">
        <x:f t="shared" si="263"/>
        <x:v>3152.5204262756465</x:v>
      </x:c>
      <x:c r="L1137" s="14">
        <x:f t="shared" si="264"/>
        <x:v>3152.5204262756465</x:v>
      </x:c>
      <x:c r="M1137" s="14">
        <x:f t="shared" si="273"/>
        <x:v>3129.866964897516</x:v>
      </x:c>
      <x:c r="N1137" s="14">
        <x:f t="shared" si="265"/>
        <x:v>3152.5204262756465</x:v>
      </x:c>
      <x:c r="O1137" s="13" t="n">
        <x:f>Arrivals!I1137</x:f>
        <x:v>6.752693800326574</x:v>
      </x:c>
      <x:c r="P1137" s="14">
        <x:f t="shared" si="266"/>
        <x:v>3159.2731200759731</x:v>
      </x:c>
      <x:c r="Q1137" s="14">
        <x:f t="shared" si="267"/>
        <x:v>49.547288025742091</x:v>
      </x:c>
      <x:c r="R1137" s="14">
        <x:f t="shared" si="268"/>
        <x:v>18.774594225415512</x:v>
      </x:c>
      <x:c r="S1137" s="14">
        <x:f t="shared" si="269"/>
        <x:v>0</x:v>
      </x:c>
      <x:c r="T1137" s="14">
        <x:f t="shared" si="270"/>
        <x:v>0</x:v>
      </x:c>
      <x:c r="U1137" s="14">
        <x:f t="shared" si="271"/>
        <x:v>18.774594225415512</x:v>
      </x:c>
      <x:c r="V1137" t="str">
        <x:f>IF(MOD(C1137-Settings!$B$32,Settings!$B$33)&lt;Settings!$B$30,"Up","Down")</x:f>
        <x:v>Up</x:v>
      </x:c>
      <x:c r="W1137" s="15" t="n">
        <x:f>IF(OR(E1137&gt;Settings!$B$30,Q1137&gt;Settings!$B$37),0,1)</x:f>
        <x:v>1</x:v>
      </x:c>
      <x:c r="X1137" s="15" t="n">
        <x:f>IF(AND(W1137=1,Q1137&lt;=Settings!$B$36),1,0)</x:f>
        <x:v>1</x:v>
      </x:c>
    </x:row>
    <x:row r="1138">
      <x:c r="A1138">
        <x:v>10</x:v>
      </x:c>
      <x:c r="B1138">
        <x:v>53</x:v>
      </x:c>
      <x:c r="C1138" s="13" t="n">
        <x:f>Arrivals!F1138</x:f>
        <x:v>3269.521439018081</x:v>
      </x:c>
      <x:c r="D1138" s="13" t="n">
        <x:f>Arrivals!K1138</x:f>
        <x:v>300</x:v>
      </x:c>
      <x:c r="E1138" s="14" t="n">
        <x:f>D1138*8/Settings!$B$28+Settings!$B$29</x:f>
        <x:v>24.02</x:v>
      </x:c>
      <x:c r="F1138" s="14">
        <x:f t="shared" si="261"/>
        <x:v>3269.5214390180809</x:v>
      </x:c>
      <x:c r="G1138" s="14">
        <x:f t="shared" si="272"/>
        <x:v>3152.5204262756465</x:v>
      </x:c>
      <x:c r="H1138" s="14">
        <x:f t="shared" si="262"/>
        <x:v>3269.5214390180809</x:v>
      </x:c>
      <x:c r="I1138" s="14" t="n">
        <x:f>MOD(H1138-Settings!$B$32,Settings!$B$33)</x:f>
        <x:v>389.52143901808086</x:v>
      </x:c>
      <x:c r="J1138" s="14" t="n">
        <x:f>IF(I1138&lt;Settings!$B$30,IF(Settings!$B$30-I1138&gt;=E1138,H1138,H1138+(Settings!$B$30-I1138)+Settings!$B$31),H1138+(Settings!$B$33-I1138))</x:f>
        <x:v>3269.521439018081</x:v>
      </x:c>
      <x:c r="K1138" s="14">
        <x:f t="shared" si="263"/>
        <x:v>3293.5414390180808</x:v>
      </x:c>
      <x:c r="L1138" s="14">
        <x:f t="shared" si="264"/>
        <x:v>3293.5414390180808</x:v>
      </x:c>
      <x:c r="M1138" s="14">
        <x:f t="shared" si="273"/>
        <x:v>3159.2731200759731</x:v>
      </x:c>
      <x:c r="N1138" s="14">
        <x:f t="shared" si="265"/>
        <x:v>3293.5414390180808</x:v>
      </x:c>
      <x:c r="O1138" s="13" t="n">
        <x:f>Arrivals!I1138</x:f>
        <x:v>0.46906372182825756</x:v>
      </x:c>
      <x:c r="P1138" s="14">
        <x:f t="shared" si="266"/>
        <x:v>3294.010502739909</x:v>
      </x:c>
      <x:c r="Q1138" s="14">
        <x:f t="shared" si="267"/>
        <x:v>24.489063721828188</x:v>
      </x:c>
      <x:c r="R1138" s="14">
        <x:f t="shared" si="268"/>
        <x:v>0</x:v>
      </x:c>
      <x:c r="S1138" s="14">
        <x:f t="shared" si="269"/>
        <x:v>0</x:v>
      </x:c>
      <x:c r="T1138" s="14">
        <x:f t="shared" si="270"/>
        <x:v>0</x:v>
      </x:c>
      <x:c r="U1138" s="14">
        <x:f t="shared" si="271"/>
        <x:v>0</x:v>
      </x:c>
      <x:c r="V1138" t="str">
        <x:f>IF(MOD(C1138-Settings!$B$32,Settings!$B$33)&lt;Settings!$B$30,"Up","Down")</x:f>
        <x:v>Up</x:v>
      </x:c>
      <x:c r="W1138" s="15" t="n">
        <x:f>IF(OR(E1138&gt;Settings!$B$30,Q1138&gt;Settings!$B$37),0,1)</x:f>
        <x:v>1</x:v>
      </x:c>
      <x:c r="X1138" s="15" t="n">
        <x:f>IF(AND(W1138=1,Q1138&lt;=Settings!$B$36),1,0)</x:f>
        <x:v>1</x:v>
      </x:c>
    </x:row>
    <x:row r="1139">
      <x:c r="A1139">
        <x:v>10</x:v>
      </x:c>
      <x:c r="B1139">
        <x:v>54</x:v>
      </x:c>
      <x:c r="C1139" s="13" t="n">
        <x:f>Arrivals!F1139</x:f>
        <x:v>3283.4111452703646</x:v>
      </x:c>
      <x:c r="D1139" s="13" t="n">
        <x:f>Arrivals!K1139</x:f>
        <x:v>300</x:v>
      </x:c>
      <x:c r="E1139" s="14" t="n">
        <x:f>D1139*8/Settings!$B$28+Settings!$B$29</x:f>
        <x:v>24.02</x:v>
      </x:c>
      <x:c r="F1139" s="14">
        <x:f t="shared" si="261"/>
        <x:v>3283.4111452703646</x:v>
      </x:c>
      <x:c r="G1139" s="14">
        <x:f t="shared" si="272"/>
        <x:v>3293.5414390180808</x:v>
      </x:c>
      <x:c r="H1139" s="14">
        <x:f t="shared" si="262"/>
        <x:v>3293.5414390180808</x:v>
      </x:c>
      <x:c r="I1139" s="14" t="n">
        <x:f>MOD(H1139-Settings!$B$32,Settings!$B$33)</x:f>
        <x:v>413.54143901808084</x:v>
      </x:c>
      <x:c r="J1139" s="14" t="n">
        <x:f>IF(I1139&lt;Settings!$B$30,IF(Settings!$B$30-I1139&gt;=E1139,H1139,H1139+(Settings!$B$30-I1139)+Settings!$B$31),H1139+(Settings!$B$33-I1139))</x:f>
        <x:v>3293.541439018081</x:v>
      </x:c>
      <x:c r="K1139" s="14">
        <x:f t="shared" si="263"/>
        <x:v>3317.5614390180808</x:v>
      </x:c>
      <x:c r="L1139" s="14">
        <x:f t="shared" si="264"/>
        <x:v>3317.5614390180808</x:v>
      </x:c>
      <x:c r="M1139" s="14">
        <x:f t="shared" si="273"/>
        <x:v>3294.010502739909</x:v>
      </x:c>
      <x:c r="N1139" s="14">
        <x:f t="shared" si="265"/>
        <x:v>3317.5614390180808</x:v>
      </x:c>
      <x:c r="O1139" s="13" t="n">
        <x:f>Arrivals!I1139</x:f>
        <x:v>5.050998505074694</x:v>
      </x:c>
      <x:c r="P1139" s="14">
        <x:f t="shared" si="266"/>
        <x:v>3322.6124375231557</x:v>
      </x:c>
      <x:c r="Q1139" s="14">
        <x:f t="shared" si="267"/>
        <x:v>39.201292252791063</x:v>
      </x:c>
      <x:c r="R1139" s="14">
        <x:f t="shared" si="268"/>
        <x:v>10.130293747716223</x:v>
      </x:c>
      <x:c r="S1139" s="14">
        <x:f t="shared" si="269"/>
        <x:v>0</x:v>
      </x:c>
      <x:c r="T1139" s="14">
        <x:f t="shared" si="270"/>
        <x:v>0</x:v>
      </x:c>
      <x:c r="U1139" s="14">
        <x:f t="shared" si="271"/>
        <x:v>10.130293747716223</x:v>
      </x:c>
      <x:c r="V1139" t="str">
        <x:f>IF(MOD(C1139-Settings!$B$32,Settings!$B$33)&lt;Settings!$B$30,"Up","Down")</x:f>
        <x:v>Up</x:v>
      </x:c>
      <x:c r="W1139" s="15" t="n">
        <x:f>IF(OR(E1139&gt;Settings!$B$30,Q1139&gt;Settings!$B$37),0,1)</x:f>
        <x:v>1</x:v>
      </x:c>
      <x:c r="X1139" s="15" t="n">
        <x:f>IF(AND(W1139=1,Q1139&lt;=Settings!$B$36),1,0)</x:f>
        <x:v>1</x:v>
      </x:c>
    </x:row>
    <x:row r="1140">
      <x:c r="A1140">
        <x:v>10</x:v>
      </x:c>
      <x:c r="B1140">
        <x:v>55</x:v>
      </x:c>
      <x:c r="C1140" s="13" t="n">
        <x:f>Arrivals!F1140</x:f>
        <x:v>3298.630202735195</x:v>
      </x:c>
      <x:c r="D1140" s="13" t="n">
        <x:f>Arrivals!K1140</x:f>
        <x:v>300</x:v>
      </x:c>
      <x:c r="E1140" s="14" t="n">
        <x:f>D1140*8/Settings!$B$28+Settings!$B$29</x:f>
        <x:v>24.02</x:v>
      </x:c>
      <x:c r="F1140" s="14">
        <x:f t="shared" si="261"/>
        <x:v>3298.6302027351949</x:v>
      </x:c>
      <x:c r="G1140" s="14">
        <x:f t="shared" si="272"/>
        <x:v>3317.5614390180808</x:v>
      </x:c>
      <x:c r="H1140" s="14">
        <x:f t="shared" si="262"/>
        <x:v>3317.5614390180808</x:v>
      </x:c>
      <x:c r="I1140" s="14" t="n">
        <x:f>MOD(H1140-Settings!$B$32,Settings!$B$33)</x:f>
        <x:v>437.5614390180808</x:v>
      </x:c>
      <x:c r="J1140" s="14" t="n">
        <x:f>IF(I1140&lt;Settings!$B$30,IF(Settings!$B$30-I1140&gt;=E1140,H1140,H1140+(Settings!$B$30-I1140)+Settings!$B$31),H1140+(Settings!$B$33-I1140))</x:f>
        <x:v>3317.561439018081</x:v>
      </x:c>
      <x:c r="K1140" s="14">
        <x:f t="shared" si="263"/>
        <x:v>3341.5814390180808</x:v>
      </x:c>
      <x:c r="L1140" s="14">
        <x:f t="shared" si="264"/>
        <x:v>3341.5814390180808</x:v>
      </x:c>
      <x:c r="M1140" s="14">
        <x:f t="shared" si="273"/>
        <x:v>3322.6124375231557</x:v>
      </x:c>
      <x:c r="N1140" s="14">
        <x:f t="shared" si="265"/>
        <x:v>3341.5814390180808</x:v>
      </x:c>
      <x:c r="O1140" s="13" t="n">
        <x:f>Arrivals!I1140</x:f>
        <x:v>5.052995600012869</x:v>
      </x:c>
      <x:c r="P1140" s="14">
        <x:f t="shared" si="266"/>
        <x:v>3346.6344346180936</x:v>
      </x:c>
      <x:c r="Q1140" s="14">
        <x:f t="shared" si="267"/>
        <x:v>48.004231882898694</x:v>
      </x:c>
      <x:c r="R1140" s="14">
        <x:f t="shared" si="268"/>
        <x:v>18.931236282885948</x:v>
      </x:c>
      <x:c r="S1140" s="14">
        <x:f t="shared" si="269"/>
        <x:v>0</x:v>
      </x:c>
      <x:c r="T1140" s="14">
        <x:f t="shared" si="270"/>
        <x:v>0</x:v>
      </x:c>
      <x:c r="U1140" s="14">
        <x:f t="shared" si="271"/>
        <x:v>18.931236282885948</x:v>
      </x:c>
      <x:c r="V1140" t="str">
        <x:f>IF(MOD(C1140-Settings!$B$32,Settings!$B$33)&lt;Settings!$B$30,"Up","Down")</x:f>
        <x:v>Up</x:v>
      </x:c>
      <x:c r="W1140" s="15" t="n">
        <x:f>IF(OR(E1140&gt;Settings!$B$30,Q1140&gt;Settings!$B$37),0,1)</x:f>
        <x:v>1</x:v>
      </x:c>
      <x:c r="X1140" s="15" t="n">
        <x:f>IF(AND(W1140=1,Q1140&lt;=Settings!$B$36),1,0)</x:f>
        <x:v>1</x:v>
      </x:c>
    </x:row>
    <x:row r="1141">
      <x:c r="A1141">
        <x:v>10</x:v>
      </x:c>
      <x:c r="B1141">
        <x:v>56</x:v>
      </x:c>
      <x:c r="C1141" s="13" t="n">
        <x:f>Arrivals!F1141</x:f>
        <x:v>3328.941367694666</x:v>
      </x:c>
      <x:c r="D1141" s="13" t="n">
        <x:f>Arrivals!K1141</x:f>
        <x:v>300</x:v>
      </x:c>
      <x:c r="E1141" s="14" t="n">
        <x:f>D1141*8/Settings!$B$28+Settings!$B$29</x:f>
        <x:v>24.02</x:v>
      </x:c>
      <x:c r="F1141" s="14">
        <x:f t="shared" si="261"/>
        <x:v>3328.941367694666</x:v>
      </x:c>
      <x:c r="G1141" s="14">
        <x:f t="shared" si="272"/>
        <x:v>3341.5814390180808</x:v>
      </x:c>
      <x:c r="H1141" s="14">
        <x:f t="shared" si="262"/>
        <x:v>3341.5814390180808</x:v>
      </x:c>
      <x:c r="I1141" s="14" t="n">
        <x:f>MOD(H1141-Settings!$B$32,Settings!$B$33)</x:f>
        <x:v>461.5814390180808</x:v>
      </x:c>
      <x:c r="J1141" s="14" t="n">
        <x:f>IF(I1141&lt;Settings!$B$30,IF(Settings!$B$30-I1141&gt;=E1141,H1141,H1141+(Settings!$B$30-I1141)+Settings!$B$31),H1141+(Settings!$B$33-I1141))</x:f>
        <x:v>3341.581439018081</x:v>
      </x:c>
      <x:c r="K1141" s="14">
        <x:f t="shared" si="263"/>
        <x:v>3365.6014390180808</x:v>
      </x:c>
      <x:c r="L1141" s="14">
        <x:f t="shared" si="264"/>
        <x:v>3365.6014390180808</x:v>
      </x:c>
      <x:c r="M1141" s="14">
        <x:f t="shared" si="273"/>
        <x:v>3346.6344346180936</x:v>
      </x:c>
      <x:c r="N1141" s="14">
        <x:f t="shared" si="265"/>
        <x:v>3365.6014390180808</x:v>
      </x:c>
      <x:c r="O1141" s="13" t="n">
        <x:f>Arrivals!I1141</x:f>
        <x:v>0.37883457638951823</x:v>
      </x:c>
      <x:c r="P1141" s="14">
        <x:f t="shared" si="266"/>
        <x:v>3365.9802735944704</x:v>
      </x:c>
      <x:c r="Q1141" s="14">
        <x:f t="shared" si="267"/>
        <x:v>37.038905899804377</x:v>
      </x:c>
      <x:c r="R1141" s="14">
        <x:f t="shared" si="268"/>
        <x:v>12.640071323414759</x:v>
      </x:c>
      <x:c r="S1141" s="14">
        <x:f t="shared" si="269"/>
        <x:v>0</x:v>
      </x:c>
      <x:c r="T1141" s="14">
        <x:f t="shared" si="270"/>
        <x:v>0</x:v>
      </x:c>
      <x:c r="U1141" s="14">
        <x:f t="shared" si="271"/>
        <x:v>12.640071323414759</x:v>
      </x:c>
      <x:c r="V1141" t="str">
        <x:f>IF(MOD(C1141-Settings!$B$32,Settings!$B$33)&lt;Settings!$B$30,"Up","Down")</x:f>
        <x:v>Up</x:v>
      </x:c>
      <x:c r="W1141" s="15" t="n">
        <x:f>IF(OR(E1141&gt;Settings!$B$30,Q1141&gt;Settings!$B$37),0,1)</x:f>
        <x:v>1</x:v>
      </x:c>
      <x:c r="X1141" s="15" t="n">
        <x:f>IF(AND(W1141=1,Q1141&lt;=Settings!$B$36),1,0)</x:f>
        <x:v>1</x:v>
      </x:c>
    </x:row>
    <x:row r="1142">
      <x:c r="A1142">
        <x:v>10</x:v>
      </x:c>
      <x:c r="B1142">
        <x:v>57</x:v>
      </x:c>
      <x:c r="C1142" s="13" t="n">
        <x:f>Arrivals!F1142</x:f>
        <x:v>3416.881519053228</x:v>
      </x:c>
      <x:c r="D1142" s="13" t="n">
        <x:f>Arrivals!K1142</x:f>
        <x:v>300</x:v>
      </x:c>
      <x:c r="E1142" s="14" t="n">
        <x:f>D1142*8/Settings!$B$28+Settings!$B$29</x:f>
        <x:v>24.02</x:v>
      </x:c>
      <x:c r="F1142" s="14">
        <x:f t="shared" si="261"/>
        <x:v>3416.8815190532282</x:v>
      </x:c>
      <x:c r="G1142" s="14">
        <x:f t="shared" si="272"/>
        <x:v>3365.6014390180808</x:v>
      </x:c>
      <x:c r="H1142" s="14">
        <x:f t="shared" si="262"/>
        <x:v>3416.8815190532282</x:v>
      </x:c>
      <x:c r="I1142" s="14" t="n">
        <x:f>MOD(H1142-Settings!$B$32,Settings!$B$33)</x:f>
        <x:v>536.8815190532282</x:v>
      </x:c>
      <x:c r="J1142" s="14" t="n">
        <x:f>IF(I1142&lt;Settings!$B$30,IF(Settings!$B$30-I1142&gt;=E1142,H1142,H1142+(Settings!$B$30-I1142)+Settings!$B$31),H1142+(Settings!$B$33-I1142))</x:f>
        <x:v>3416.881519053228</x:v>
      </x:c>
      <x:c r="K1142" s="14">
        <x:f t="shared" si="263"/>
        <x:v>3440.9015190532282</x:v>
      </x:c>
      <x:c r="L1142" s="14">
        <x:f t="shared" si="264"/>
        <x:v>3440.9015190532282</x:v>
      </x:c>
      <x:c r="M1142" s="14">
        <x:f t="shared" si="273"/>
        <x:v>3365.9802735944704</x:v>
      </x:c>
      <x:c r="N1142" s="14">
        <x:f t="shared" si="265"/>
        <x:v>3440.9015190532282</x:v>
      </x:c>
      <x:c r="O1142" s="13" t="n">
        <x:f>Arrivals!I1142</x:f>
        <x:v>5.026784557885131</x:v>
      </x:c>
      <x:c r="P1142" s="14">
        <x:f t="shared" si="266"/>
        <x:v>3445.9283036111133</x:v>
      </x:c>
      <x:c r="Q1142" s="14">
        <x:f t="shared" si="267"/>
        <x:v>29.046784557885076</x:v>
      </x:c>
      <x:c r="R1142" s="14">
        <x:f t="shared" si="268"/>
        <x:v>0</x:v>
      </x:c>
      <x:c r="S1142" s="14">
        <x:f t="shared" si="269"/>
        <x:v>0</x:v>
      </x:c>
      <x:c r="T1142" s="14">
        <x:f t="shared" si="270"/>
        <x:v>0</x:v>
      </x:c>
      <x:c r="U1142" s="14">
        <x:f t="shared" si="271"/>
        <x:v>0</x:v>
      </x:c>
      <x:c r="V1142" t="str">
        <x:f>IF(MOD(C1142-Settings!$B$32,Settings!$B$33)&lt;Settings!$B$30,"Up","Down")</x:f>
        <x:v>Up</x:v>
      </x:c>
      <x:c r="W1142" s="15" t="n">
        <x:f>IF(OR(E1142&gt;Settings!$B$30,Q1142&gt;Settings!$B$37),0,1)</x:f>
        <x:v>1</x:v>
      </x:c>
      <x:c r="X1142" s="15" t="n">
        <x:f>IF(AND(W1142=1,Q1142&lt;=Settings!$B$36),1,0)</x:f>
        <x:v>1</x:v>
      </x:c>
    </x:row>
    <x:row r="1143">
      <x:c r="A1143">
        <x:v>10</x:v>
      </x:c>
      <x:c r="B1143">
        <x:v>58</x:v>
      </x:c>
      <x:c r="C1143" s="13" t="n">
        <x:f>Arrivals!F1143</x:f>
        <x:v>3539.422735625187</x:v>
      </x:c>
      <x:c r="D1143" s="13" t="n">
        <x:f>Arrivals!K1143</x:f>
        <x:v>300</x:v>
      </x:c>
      <x:c r="E1143" s="14" t="n">
        <x:f>D1143*8/Settings!$B$28+Settings!$B$29</x:f>
        <x:v>24.02</x:v>
      </x:c>
      <x:c r="F1143" s="14">
        <x:f t="shared" si="261"/>
        <x:v>3539.4227356251872</x:v>
      </x:c>
      <x:c r="G1143" s="14">
        <x:f t="shared" si="272"/>
        <x:v>3440.9015190532282</x:v>
      </x:c>
      <x:c r="H1143" s="14">
        <x:f t="shared" si="262"/>
        <x:v>3539.4227356251872</x:v>
      </x:c>
      <x:c r="I1143" s="14" t="n">
        <x:f>MOD(H1143-Settings!$B$32,Settings!$B$33)</x:f>
        <x:v>659.4227356251872</x:v>
      </x:c>
      <x:c r="J1143" s="14" t="n">
        <x:f>IF(I1143&lt;Settings!$B$30,IF(Settings!$B$30-I1143&gt;=E1143,H1143,H1143+(Settings!$B$30-I1143)+Settings!$B$31),H1143+(Settings!$B$33-I1143))</x:f>
        <x:v>3600</x:v>
      </x:c>
      <x:c r="K1143" s="14">
        <x:f t="shared" si="263"/>
        <x:v>3624.02</x:v>
      </x:c>
      <x:c r="L1143" s="14">
        <x:f t="shared" si="264"/>
        <x:v>3624.02</x:v>
      </x:c>
      <x:c r="M1143" s="14">
        <x:f t="shared" si="273"/>
        <x:v>3445.9283036111133</x:v>
      </x:c>
      <x:c r="N1143" s="14">
        <x:f t="shared" si="265"/>
        <x:v>3624.02</x:v>
      </x:c>
      <x:c r="O1143" s="13" t="n">
        <x:f>Arrivals!I1143</x:f>
        <x:v>7.588282715740514</x:v>
      </x:c>
      <x:c r="P1143" s="14">
        <x:f t="shared" si="266"/>
        <x:v>3631.6082827157406</x:v>
      </x:c>
      <x:c r="Q1143" s="14">
        <x:f t="shared" si="267"/>
        <x:v>92.185547090553428</x:v>
      </x:c>
      <x:c r="R1143" s="14">
        <x:f t="shared" si="268"/>
        <x:v>0</x:v>
      </x:c>
      <x:c r="S1143" s="14">
        <x:f t="shared" si="269"/>
        <x:v>60.577264374812785</x:v>
      </x:c>
      <x:c r="T1143" s="14">
        <x:f t="shared" si="270"/>
        <x:v>0</x:v>
      </x:c>
      <x:c r="U1143" s="14">
        <x:f t="shared" si="271"/>
        <x:v>60.577264374812785</x:v>
      </x:c>
      <x:c r="V1143" t="str">
        <x:f>IF(MOD(C1143-Settings!$B$32,Settings!$B$33)&lt;Settings!$B$30,"Up","Down")</x:f>
        <x:v>Down</x:v>
      </x:c>
      <x:c r="W1143" s="15" t="n">
        <x:f>IF(OR(E1143&gt;Settings!$B$30,Q1143&gt;Settings!$B$37),0,1)</x:f>
        <x:v>1</x:v>
      </x:c>
      <x:c r="X1143" s="15" t="n">
        <x:f>IF(AND(W1143=1,Q1143&lt;=Settings!$B$36),1,0)</x:f>
        <x:v>1</x:v>
      </x:c>
    </x:row>
    <x:row r="1144">
      <x:c r="A1144">
        <x:v>10</x:v>
      </x:c>
      <x:c r="B1144">
        <x:v>59</x:v>
      </x:c>
      <x:c r="C1144" s="13" t="n">
        <x:f>Arrivals!F1144</x:f>
        <x:v>3621.40489163911</x:v>
      </x:c>
      <x:c r="D1144" s="13" t="n">
        <x:f>Arrivals!K1144</x:f>
        <x:v>300</x:v>
      </x:c>
      <x:c r="E1144" s="14" t="n">
        <x:f>D1144*8/Settings!$B$28+Settings!$B$29</x:f>
        <x:v>24.02</x:v>
      </x:c>
      <x:c r="F1144" s="14">
        <x:f t="shared" si="261"/>
        <x:v>3621.4048916391098</x:v>
      </x:c>
      <x:c r="G1144" s="14">
        <x:f t="shared" si="272"/>
        <x:v>3624.02</x:v>
      </x:c>
      <x:c r="H1144" s="14">
        <x:f t="shared" si="262"/>
        <x:v>3624.02</x:v>
      </x:c>
      <x:c r="I1144" s="14" t="n">
        <x:f>MOD(H1144-Settings!$B$32,Settings!$B$33)</x:f>
        <x:v>24.019999999999982</x:v>
      </x:c>
      <x:c r="J1144" s="14" t="n">
        <x:f>IF(I1144&lt;Settings!$B$30,IF(Settings!$B$30-I1144&gt;=E1144,H1144,H1144+(Settings!$B$30-I1144)+Settings!$B$31),H1144+(Settings!$B$33-I1144))</x:f>
        <x:v>3624.02</x:v>
      </x:c>
      <x:c r="K1144" s="14">
        <x:f t="shared" si="263"/>
        <x:v>3648.04</x:v>
      </x:c>
      <x:c r="L1144" s="14">
        <x:f t="shared" si="264"/>
        <x:v>3648.04</x:v>
      </x:c>
      <x:c r="M1144" s="14">
        <x:f t="shared" si="273"/>
        <x:v>3631.6082827157406</x:v>
      </x:c>
      <x:c r="N1144" s="14">
        <x:f t="shared" si="265"/>
        <x:v>3648.04</x:v>
      </x:c>
      <x:c r="O1144" s="13" t="n">
        <x:f>Arrivals!I1144</x:f>
        <x:v>6.987775478367606</x:v>
      </x:c>
      <x:c r="P1144" s="14">
        <x:f t="shared" si="266"/>
        <x:v>3655.0277754783674</x:v>
      </x:c>
      <x:c r="Q1144" s="14">
        <x:f t="shared" si="267"/>
        <x:v>33.622883839257611</x:v>
      </x:c>
      <x:c r="R1144" s="14">
        <x:f t="shared" si="268"/>
        <x:v>2.6151083608901899</x:v>
      </x:c>
      <x:c r="S1144" s="14">
        <x:f t="shared" si="269"/>
        <x:v>0</x:v>
      </x:c>
      <x:c r="T1144" s="14">
        <x:f t="shared" si="270"/>
        <x:v>0</x:v>
      </x:c>
      <x:c r="U1144" s="14">
        <x:f t="shared" si="271"/>
        <x:v>2.6151083608901899</x:v>
      </x:c>
      <x:c r="V1144" t="str">
        <x:f>IF(MOD(C1144-Settings!$B$32,Settings!$B$33)&lt;Settings!$B$30,"Up","Down")</x:f>
        <x:v>Up</x:v>
      </x:c>
      <x:c r="W1144" s="15" t="n">
        <x:f>IF(OR(E1144&gt;Settings!$B$30,Q1144&gt;Settings!$B$37),0,1)</x:f>
        <x:v>1</x:v>
      </x:c>
      <x:c r="X1144" s="15" t="n">
        <x:f>IF(AND(W1144=1,Q1144&lt;=Settings!$B$36),1,0)</x:f>
        <x:v>1</x:v>
      </x:c>
    </x:row>
    <x:row r="1145">
      <x:c r="A1145">
        <x:v>10</x:v>
      </x:c>
      <x:c r="B1145">
        <x:v>60</x:v>
      </x:c>
      <x:c r="C1145" s="13" t="n">
        <x:f>Arrivals!F1145</x:f>
        <x:v>3691.6954122493235</x:v>
      </x:c>
      <x:c r="D1145" s="13" t="n">
        <x:f>Arrivals!K1145</x:f>
        <x:v>300</x:v>
      </x:c>
      <x:c r="E1145" s="14" t="n">
        <x:f>D1145*8/Settings!$B$28+Settings!$B$29</x:f>
        <x:v>24.02</x:v>
      </x:c>
      <x:c r="F1145" s="14">
        <x:f t="shared" si="261"/>
        <x:v>3691.6954122493235</x:v>
      </x:c>
      <x:c r="G1145" s="14">
        <x:f t="shared" si="272"/>
        <x:v>3648.04</x:v>
      </x:c>
      <x:c r="H1145" s="14">
        <x:f t="shared" si="262"/>
        <x:v>3691.6954122493235</x:v>
      </x:c>
      <x:c r="I1145" s="14" t="n">
        <x:f>MOD(H1145-Settings!$B$32,Settings!$B$33)</x:f>
        <x:v>91.69541224932345</x:v>
      </x:c>
      <x:c r="J1145" s="14" t="n">
        <x:f>IF(I1145&lt;Settings!$B$30,IF(Settings!$B$30-I1145&gt;=E1145,H1145,H1145+(Settings!$B$30-I1145)+Settings!$B$31),H1145+(Settings!$B$33-I1145))</x:f>
        <x:v>3691.6954122493235</x:v>
      </x:c>
      <x:c r="K1145" s="14">
        <x:f t="shared" si="263"/>
        <x:v>3715.7154122493234</x:v>
      </x:c>
      <x:c r="L1145" s="14">
        <x:f t="shared" si="264"/>
        <x:v>3715.7154122493234</x:v>
      </x:c>
      <x:c r="M1145" s="14">
        <x:f t="shared" si="273"/>
        <x:v>3655.0277754783674</x:v>
      </x:c>
      <x:c r="N1145" s="14">
        <x:f t="shared" si="265"/>
        <x:v>3715.7154122493234</x:v>
      </x:c>
      <x:c r="O1145" s="13" t="n">
        <x:f>Arrivals!I1145</x:f>
        <x:v>2.332781128584181</x:v>
      </x:c>
      <x:c r="P1145" s="14">
        <x:f t="shared" si="266"/>
        <x:v>3718.0481933779074</x:v>
      </x:c>
      <x:c r="Q1145" s="14">
        <x:f t="shared" si="267"/>
        <x:v>26.352781128583956</x:v>
      </x:c>
      <x:c r="R1145" s="14">
        <x:f t="shared" si="268"/>
        <x:v>0</x:v>
      </x:c>
      <x:c r="S1145" s="14">
        <x:f t="shared" si="269"/>
        <x:v>0</x:v>
      </x:c>
      <x:c r="T1145" s="14">
        <x:f t="shared" si="270"/>
        <x:v>0</x:v>
      </x:c>
      <x:c r="U1145" s="14">
        <x:f t="shared" si="271"/>
        <x:v>0</x:v>
      </x:c>
      <x:c r="V1145" t="str">
        <x:f>IF(MOD(C1145-Settings!$B$32,Settings!$B$33)&lt;Settings!$B$30,"Up","Down")</x:f>
        <x:v>Up</x:v>
      </x:c>
      <x:c r="W1145" s="15" t="n">
        <x:f>IF(OR(E1145&gt;Settings!$B$30,Q1145&gt;Settings!$B$37),0,1)</x:f>
        <x:v>1</x:v>
      </x:c>
      <x:c r="X1145" s="15" t="n">
        <x:f>IF(AND(W1145=1,Q1145&lt;=Settings!$B$36),1,0)</x:f>
        <x:v>1</x:v>
      </x:c>
    </x:row>
    <x:row r="1146">
      <x:c r="A1146">
        <x:v>10</x:v>
      </x:c>
      <x:c r="B1146">
        <x:v>61</x:v>
      </x:c>
      <x:c r="C1146" s="13" t="n">
        <x:f>Arrivals!F1146</x:f>
        <x:v>3736.570846115648</x:v>
      </x:c>
      <x:c r="D1146" s="13" t="n">
        <x:f>Arrivals!K1146</x:f>
        <x:v>300</x:v>
      </x:c>
      <x:c r="E1146" s="14" t="n">
        <x:f>D1146*8/Settings!$B$28+Settings!$B$29</x:f>
        <x:v>24.02</x:v>
      </x:c>
      <x:c r="F1146" s="14">
        <x:f t="shared" si="261"/>
        <x:v>3736.5708461156478</x:v>
      </x:c>
      <x:c r="G1146" s="14">
        <x:f t="shared" si="272"/>
        <x:v>3715.7154122493234</x:v>
      </x:c>
      <x:c r="H1146" s="14">
        <x:f t="shared" si="262"/>
        <x:v>3736.5708461156478</x:v>
      </x:c>
      <x:c r="I1146" s="14" t="n">
        <x:f>MOD(H1146-Settings!$B$32,Settings!$B$33)</x:f>
        <x:v>136.57084611564778</x:v>
      </x:c>
      <x:c r="J1146" s="14" t="n">
        <x:f>IF(I1146&lt;Settings!$B$30,IF(Settings!$B$30-I1146&gt;=E1146,H1146,H1146+(Settings!$B$30-I1146)+Settings!$B$31),H1146+(Settings!$B$33-I1146))</x:f>
        <x:v>3736.570846115648</x:v>
      </x:c>
      <x:c r="K1146" s="14">
        <x:f t="shared" si="263"/>
        <x:v>3760.5908461156478</x:v>
      </x:c>
      <x:c r="L1146" s="14">
        <x:f t="shared" si="264"/>
        <x:v>3760.5908461156478</x:v>
      </x:c>
      <x:c r="M1146" s="14">
        <x:f t="shared" si="273"/>
        <x:v>3718.0481933779074</x:v>
      </x:c>
      <x:c r="N1146" s="14">
        <x:f t="shared" si="265"/>
        <x:v>3760.5908461156478</x:v>
      </x:c>
      <x:c r="O1146" s="13" t="n">
        <x:f>Arrivals!I1146</x:f>
        <x:v>6.610380575934048</x:v>
      </x:c>
      <x:c r="P1146" s="14">
        <x:f t="shared" si="266"/>
        <x:v>3767.2012266915817</x:v>
      </x:c>
      <x:c r="Q1146" s="14">
        <x:f t="shared" si="267"/>
        <x:v>30.630380575933941</x:v>
      </x:c>
      <x:c r="R1146" s="14">
        <x:f t="shared" si="268"/>
        <x:v>0</x:v>
      </x:c>
      <x:c r="S1146" s="14">
        <x:f t="shared" si="269"/>
        <x:v>0</x:v>
      </x:c>
      <x:c r="T1146" s="14">
        <x:f t="shared" si="270"/>
        <x:v>0</x:v>
      </x:c>
      <x:c r="U1146" s="14">
        <x:f t="shared" si="271"/>
        <x:v>0</x:v>
      </x:c>
      <x:c r="V1146" t="str">
        <x:f>IF(MOD(C1146-Settings!$B$32,Settings!$B$33)&lt;Settings!$B$30,"Up","Down")</x:f>
        <x:v>Up</x:v>
      </x:c>
      <x:c r="W1146" s="15" t="n">
        <x:f>IF(OR(E1146&gt;Settings!$B$30,Q1146&gt;Settings!$B$37),0,1)</x:f>
        <x:v>1</x:v>
      </x:c>
      <x:c r="X1146" s="15" t="n">
        <x:f>IF(AND(W1146=1,Q1146&lt;=Settings!$B$36),1,0)</x:f>
        <x:v>1</x:v>
      </x:c>
    </x:row>
    <x:row r="1147">
      <x:c r="A1147">
        <x:v>10</x:v>
      </x:c>
      <x:c r="B1147">
        <x:v>62</x:v>
      </x:c>
      <x:c r="C1147" s="13" t="n">
        <x:f>Arrivals!F1147</x:f>
        <x:v>3770.9240726363473</x:v>
      </x:c>
      <x:c r="D1147" s="13" t="n">
        <x:f>Arrivals!K1147</x:f>
        <x:v>300</x:v>
      </x:c>
      <x:c r="E1147" s="14" t="n">
        <x:f>D1147*8/Settings!$B$28+Settings!$B$29</x:f>
        <x:v>24.02</x:v>
      </x:c>
      <x:c r="F1147" s="14">
        <x:f t="shared" si="261"/>
        <x:v>3770.9240726363473</x:v>
      </x:c>
      <x:c r="G1147" s="14">
        <x:f t="shared" si="272"/>
        <x:v>3760.5908461156478</x:v>
      </x:c>
      <x:c r="H1147" s="14">
        <x:f t="shared" si="262"/>
        <x:v>3770.9240726363473</x:v>
      </x:c>
      <x:c r="I1147" s="14" t="n">
        <x:f>MOD(H1147-Settings!$B$32,Settings!$B$33)</x:f>
        <x:v>170.92407263634732</x:v>
      </x:c>
      <x:c r="J1147" s="14" t="n">
        <x:f>IF(I1147&lt;Settings!$B$30,IF(Settings!$B$30-I1147&gt;=E1147,H1147,H1147+(Settings!$B$30-I1147)+Settings!$B$31),H1147+(Settings!$B$33-I1147))</x:f>
        <x:v>3770.9240726363473</x:v>
      </x:c>
      <x:c r="K1147" s="14">
        <x:f t="shared" si="263"/>
        <x:v>3794.9440726363473</x:v>
      </x:c>
      <x:c r="L1147" s="14">
        <x:f t="shared" si="264"/>
        <x:v>3794.9440726363473</x:v>
      </x:c>
      <x:c r="M1147" s="14">
        <x:f t="shared" si="273"/>
        <x:v>3767.2012266915817</x:v>
      </x:c>
      <x:c r="N1147" s="14">
        <x:f t="shared" si="265"/>
        <x:v>3794.9440726363473</x:v>
      </x:c>
      <x:c r="O1147" s="13" t="n">
        <x:f>Arrivals!I1147</x:f>
        <x:v>3.4975940389383373</x:v>
      </x:c>
      <x:c r="P1147" s="14">
        <x:f t="shared" si="266"/>
        <x:v>3798.4416666752854</x:v>
      </x:c>
      <x:c r="Q1147" s="14">
        <x:f t="shared" si="267"/>
        <x:v>27.517594038938114</x:v>
      </x:c>
      <x:c r="R1147" s="14">
        <x:f t="shared" si="268"/>
        <x:v>0</x:v>
      </x:c>
      <x:c r="S1147" s="14">
        <x:f t="shared" si="269"/>
        <x:v>0</x:v>
      </x:c>
      <x:c r="T1147" s="14">
        <x:f t="shared" si="270"/>
        <x:v>0</x:v>
      </x:c>
      <x:c r="U1147" s="14">
        <x:f t="shared" si="271"/>
        <x:v>0</x:v>
      </x:c>
      <x:c r="V1147" t="str">
        <x:f>IF(MOD(C1147-Settings!$B$32,Settings!$B$33)&lt;Settings!$B$30,"Up","Down")</x:f>
        <x:v>Up</x:v>
      </x:c>
      <x:c r="W1147" s="15" t="n">
        <x:f>IF(OR(E1147&gt;Settings!$B$30,Q1147&gt;Settings!$B$37),0,1)</x:f>
        <x:v>1</x:v>
      </x:c>
      <x:c r="X1147" s="15" t="n">
        <x:f>IF(AND(W1147=1,Q1147&lt;=Settings!$B$36),1,0)</x:f>
        <x:v>1</x:v>
      </x:c>
    </x:row>
    <x:row r="1148">
      <x:c r="A1148">
        <x:v>10</x:v>
      </x:c>
      <x:c r="B1148">
        <x:v>63</x:v>
      </x:c>
      <x:c r="C1148" s="13" t="n">
        <x:f>Arrivals!F1148</x:f>
        <x:v>3807.4604210650286</x:v>
      </x:c>
      <x:c r="D1148" s="13" t="n">
        <x:f>Arrivals!K1148</x:f>
        <x:v>300</x:v>
      </x:c>
      <x:c r="E1148" s="14" t="n">
        <x:f>D1148*8/Settings!$B$28+Settings!$B$29</x:f>
        <x:v>24.02</x:v>
      </x:c>
      <x:c r="F1148" s="14">
        <x:f t="shared" si="261"/>
        <x:v>3807.4604210650286</x:v>
      </x:c>
      <x:c r="G1148" s="14">
        <x:f t="shared" si="272"/>
        <x:v>3794.9440726363473</x:v>
      </x:c>
      <x:c r="H1148" s="14">
        <x:f t="shared" si="262"/>
        <x:v>3807.4604210650286</x:v>
      </x:c>
      <x:c r="I1148" s="14" t="n">
        <x:f>MOD(H1148-Settings!$B$32,Settings!$B$33)</x:f>
        <x:v>207.46042106502864</x:v>
      </x:c>
      <x:c r="J1148" s="14" t="n">
        <x:f>IF(I1148&lt;Settings!$B$30,IF(Settings!$B$30-I1148&gt;=E1148,H1148,H1148+(Settings!$B$30-I1148)+Settings!$B$31),H1148+(Settings!$B$33-I1148))</x:f>
        <x:v>3807.4604210650286</x:v>
      </x:c>
      <x:c r="K1148" s="14">
        <x:f t="shared" si="263"/>
        <x:v>3831.4804210650286</x:v>
      </x:c>
      <x:c r="L1148" s="14">
        <x:f t="shared" si="264"/>
        <x:v>3831.4804210650286</x:v>
      </x:c>
      <x:c r="M1148" s="14">
        <x:f t="shared" si="273"/>
        <x:v>3798.4416666752854</x:v>
      </x:c>
      <x:c r="N1148" s="14">
        <x:f t="shared" si="265"/>
        <x:v>3831.4804210650286</x:v>
      </x:c>
      <x:c r="O1148" s="13" t="n">
        <x:f>Arrivals!I1148</x:f>
        <x:v>3.5141164883447082</x:v>
      </x:c>
      <x:c r="P1148" s="14">
        <x:f t="shared" si="266"/>
        <x:v>3834.9945375533734</x:v>
      </x:c>
      <x:c r="Q1148" s="14">
        <x:f t="shared" si="267"/>
        <x:v>27.534116488344807</x:v>
      </x:c>
      <x:c r="R1148" s="14">
        <x:f t="shared" si="268"/>
        <x:v>0</x:v>
      </x:c>
      <x:c r="S1148" s="14">
        <x:f t="shared" si="269"/>
        <x:v>0</x:v>
      </x:c>
      <x:c r="T1148" s="14">
        <x:f t="shared" si="270"/>
        <x:v>0</x:v>
      </x:c>
      <x:c r="U1148" s="14">
        <x:f t="shared" si="271"/>
        <x:v>0</x:v>
      </x:c>
      <x:c r="V1148" t="str">
        <x:f>IF(MOD(C1148-Settings!$B$32,Settings!$B$33)&lt;Settings!$B$30,"Up","Down")</x:f>
        <x:v>Up</x:v>
      </x:c>
      <x:c r="W1148" s="15" t="n">
        <x:f>IF(OR(E1148&gt;Settings!$B$30,Q1148&gt;Settings!$B$37),0,1)</x:f>
        <x:v>1</x:v>
      </x:c>
      <x:c r="X1148" s="15" t="n">
        <x:f>IF(AND(W1148=1,Q1148&lt;=Settings!$B$36),1,0)</x:f>
        <x:v>1</x:v>
      </x:c>
    </x:row>
    <x:row r="1149">
      <x:c r="A1149">
        <x:v>10</x:v>
      </x:c>
      <x:c r="B1149">
        <x:v>64</x:v>
      </x:c>
      <x:c r="C1149" s="13" t="n">
        <x:f>Arrivals!F1149</x:f>
        <x:v>3821.522529916996</x:v>
      </x:c>
      <x:c r="D1149" s="13" t="n">
        <x:f>Arrivals!K1149</x:f>
        <x:v>300</x:v>
      </x:c>
      <x:c r="E1149" s="14" t="n">
        <x:f>D1149*8/Settings!$B$28+Settings!$B$29</x:f>
        <x:v>24.02</x:v>
      </x:c>
      <x:c r="F1149" s="14">
        <x:f t="shared" si="261"/>
        <x:v>3821.5225299169961</x:v>
      </x:c>
      <x:c r="G1149" s="14">
        <x:f t="shared" si="272"/>
        <x:v>3831.4804210650286</x:v>
      </x:c>
      <x:c r="H1149" s="14">
        <x:f t="shared" si="262"/>
        <x:v>3831.4804210650286</x:v>
      </x:c>
      <x:c r="I1149" s="14" t="n">
        <x:f>MOD(H1149-Settings!$B$32,Settings!$B$33)</x:f>
        <x:v>231.48042106502862</x:v>
      </x:c>
      <x:c r="J1149" s="14" t="n">
        <x:f>IF(I1149&lt;Settings!$B$30,IF(Settings!$B$30-I1149&gt;=E1149,H1149,H1149+(Settings!$B$30-I1149)+Settings!$B$31),H1149+(Settings!$B$33-I1149))</x:f>
        <x:v>3831.4804210650286</x:v>
      </x:c>
      <x:c r="K1149" s="14">
        <x:f t="shared" si="263"/>
        <x:v>3855.5004210650286</x:v>
      </x:c>
      <x:c r="L1149" s="14">
        <x:f t="shared" si="264"/>
        <x:v>3855.5004210650286</x:v>
      </x:c>
      <x:c r="M1149" s="14">
        <x:f t="shared" si="273"/>
        <x:v>3834.9945375533734</x:v>
      </x:c>
      <x:c r="N1149" s="14">
        <x:f t="shared" si="265"/>
        <x:v>3855.5004210650286</x:v>
      </x:c>
      <x:c r="O1149" s="13" t="n">
        <x:f>Arrivals!I1149</x:f>
        <x:v>2.632599264016834</x:v>
      </x:c>
      <x:c r="P1149" s="14">
        <x:f t="shared" si="266"/>
        <x:v>3858.1330203290454</x:v>
      </x:c>
      <x:c r="Q1149" s="14">
        <x:f t="shared" si="267"/>
        <x:v>36.61049041204933</x:v>
      </x:c>
      <x:c r="R1149" s="14">
        <x:f t="shared" si="268"/>
        <x:v>9.9578911480325587</x:v>
      </x:c>
      <x:c r="S1149" s="14">
        <x:f t="shared" si="269"/>
        <x:v>0</x:v>
      </x:c>
      <x:c r="T1149" s="14">
        <x:f t="shared" si="270"/>
        <x:v>0</x:v>
      </x:c>
      <x:c r="U1149" s="14">
        <x:f t="shared" si="271"/>
        <x:v>9.9578911480325587</x:v>
      </x:c>
      <x:c r="V1149" t="str">
        <x:f>IF(MOD(C1149-Settings!$B$32,Settings!$B$33)&lt;Settings!$B$30,"Up","Down")</x:f>
        <x:v>Up</x:v>
      </x:c>
      <x:c r="W1149" s="15" t="n">
        <x:f>IF(OR(E1149&gt;Settings!$B$30,Q1149&gt;Settings!$B$37),0,1)</x:f>
        <x:v>1</x:v>
      </x:c>
      <x:c r="X1149" s="15" t="n">
        <x:f>IF(AND(W1149=1,Q1149&lt;=Settings!$B$36),1,0)</x:f>
        <x:v>1</x:v>
      </x:c>
    </x:row>
    <x:row r="1150">
      <x:c r="A1150">
        <x:v>10</x:v>
      </x:c>
      <x:c r="B1150">
        <x:v>65</x:v>
      </x:c>
      <x:c r="C1150" s="13" t="n">
        <x:f>Arrivals!F1150</x:f>
        <x:v>3860.9901382850285</x:v>
      </x:c>
      <x:c r="D1150" s="13" t="n">
        <x:f>Arrivals!K1150</x:f>
        <x:v>300</x:v>
      </x:c>
      <x:c r="E1150" s="14" t="n">
        <x:f>D1150*8/Settings!$B$28+Settings!$B$29</x:f>
        <x:v>24.02</x:v>
      </x:c>
      <x:c r="F1150" s="14">
        <x:f t="shared" si="261"/>
        <x:v>3860.9901382850285</x:v>
      </x:c>
      <x:c r="G1150" s="14">
        <x:f t="shared" si="272"/>
        <x:v>3855.5004210650286</x:v>
      </x:c>
      <x:c r="H1150" s="14">
        <x:f t="shared" si="262"/>
        <x:v>3860.9901382850285</x:v>
      </x:c>
      <x:c r="I1150" s="14" t="n">
        <x:f>MOD(H1150-Settings!$B$32,Settings!$B$33)</x:f>
        <x:v>260.9901382850285</x:v>
      </x:c>
      <x:c r="J1150" s="14" t="n">
        <x:f>IF(I1150&lt;Settings!$B$30,IF(Settings!$B$30-I1150&gt;=E1150,H1150,H1150+(Settings!$B$30-I1150)+Settings!$B$31),H1150+(Settings!$B$33-I1150))</x:f>
        <x:v>3860.9901382850285</x:v>
      </x:c>
      <x:c r="K1150" s="14">
        <x:f t="shared" si="263"/>
        <x:v>3885.0101382850285</x:v>
      </x:c>
      <x:c r="L1150" s="14">
        <x:f t="shared" si="264"/>
        <x:v>3885.0101382850285</x:v>
      </x:c>
      <x:c r="M1150" s="14">
        <x:f t="shared" si="273"/>
        <x:v>3858.1330203290454</x:v>
      </x:c>
      <x:c r="N1150" s="14">
        <x:f t="shared" si="265"/>
        <x:v>3885.0101382850285</x:v>
      </x:c>
      <x:c r="O1150" s="13" t="n">
        <x:f>Arrivals!I1150</x:f>
        <x:v>0.8563036284076155</x:v>
      </x:c>
      <x:c r="P1150" s="14">
        <x:f t="shared" si="266"/>
        <x:v>3885.8664419134361</x:v>
      </x:c>
      <x:c r="Q1150" s="14">
        <x:f t="shared" si="267"/>
        <x:v>24.876303628407641</x:v>
      </x:c>
      <x:c r="R1150" s="14">
        <x:f t="shared" si="268"/>
        <x:v>0</x:v>
      </x:c>
      <x:c r="S1150" s="14">
        <x:f t="shared" si="269"/>
        <x:v>0</x:v>
      </x:c>
      <x:c r="T1150" s="14">
        <x:f t="shared" si="270"/>
        <x:v>0</x:v>
      </x:c>
      <x:c r="U1150" s="14">
        <x:f t="shared" si="271"/>
        <x:v>0</x:v>
      </x:c>
      <x:c r="V1150" t="str">
        <x:f>IF(MOD(C1150-Settings!$B$32,Settings!$B$33)&lt;Settings!$B$30,"Up","Down")</x:f>
        <x:v>Up</x:v>
      </x:c>
      <x:c r="W1150" s="15" t="n">
        <x:f>IF(OR(E1150&gt;Settings!$B$30,Q1150&gt;Settings!$B$37),0,1)</x:f>
        <x:v>1</x:v>
      </x:c>
      <x:c r="X1150" s="15" t="n">
        <x:f>IF(AND(W1150=1,Q1150&lt;=Settings!$B$36),1,0)</x:f>
        <x:v>1</x:v>
      </x:c>
    </x:row>
    <x:row r="1151">
      <x:c r="A1151">
        <x:v>10</x:v>
      </x:c>
      <x:c r="B1151">
        <x:v>66</x:v>
      </x:c>
      <x:c r="C1151" s="13" t="n">
        <x:f>Arrivals!F1151</x:f>
        <x:v>3866.7130370281907</x:v>
      </x:c>
      <x:c r="D1151" s="13" t="n">
        <x:f>Arrivals!K1151</x:f>
        <x:v>300</x:v>
      </x:c>
      <x:c r="E1151" s="14" t="n">
        <x:f>D1151*8/Settings!$B$28+Settings!$B$29</x:f>
        <x:v>24.02</x:v>
      </x:c>
      <x:c r="F1151" s="14">
        <x:f t="shared" si="261"/>
        <x:v>3866.7130370281907</x:v>
      </x:c>
      <x:c r="G1151" s="14" t="n">
        <x:f t="shared" ref="G1151:G1182" si="274">K1150</x:f>
        <x:v>3885.0101382850285</x:v>
      </x:c>
      <x:c r="H1151" s="14">
        <x:f t="shared" si="262"/>
        <x:v>3885.0101382850285</x:v>
      </x:c>
      <x:c r="I1151" s="14" t="n">
        <x:f>MOD(H1151-Settings!$B$32,Settings!$B$33)</x:f>
        <x:v>285.01013828502846</x:v>
      </x:c>
      <x:c r="J1151" s="14" t="n">
        <x:f>IF(I1151&lt;Settings!$B$30,IF(Settings!$B$30-I1151&gt;=E1151,H1151,H1151+(Settings!$B$30-I1151)+Settings!$B$31),H1151+(Settings!$B$33-I1151))</x:f>
        <x:v>3885.0101382850285</x:v>
      </x:c>
      <x:c r="K1151" s="14">
        <x:f t="shared" si="263"/>
        <x:v>3909.0301382850284</x:v>
      </x:c>
      <x:c r="L1151" s="14">
        <x:f t="shared" si="264"/>
        <x:v>3909.0301382850284</x:v>
      </x:c>
      <x:c r="M1151" s="14" t="n">
        <x:f t="shared" ref="M1151:M1182" si="275">P1150</x:f>
        <x:v>3885.866441913436</x:v>
      </x:c>
      <x:c r="N1151" s="14">
        <x:f t="shared" si="265"/>
        <x:v>3909.0301382850284</x:v>
      </x:c>
      <x:c r="O1151" s="13" t="n">
        <x:f>Arrivals!I1151</x:f>
        <x:v>10.395629073256048</x:v>
      </x:c>
      <x:c r="P1151" s="14">
        <x:f t="shared" si="266"/>
        <x:v>3919.4257673582847</x:v>
      </x:c>
      <x:c r="Q1151" s="14">
        <x:f t="shared" si="267"/>
        <x:v>52.712730330094018</x:v>
      </x:c>
      <x:c r="R1151" s="14">
        <x:f t="shared" si="268"/>
        <x:v>18.297101256837777</x:v>
      </x:c>
      <x:c r="S1151" s="14">
        <x:f t="shared" si="269"/>
        <x:v>0</x:v>
      </x:c>
      <x:c r="T1151" s="14">
        <x:f t="shared" si="270"/>
        <x:v>0</x:v>
      </x:c>
      <x:c r="U1151" s="14">
        <x:f t="shared" si="271"/>
        <x:v>18.297101256837777</x:v>
      </x:c>
      <x:c r="V1151" t="str">
        <x:f>IF(MOD(C1151-Settings!$B$32,Settings!$B$33)&lt;Settings!$B$30,"Up","Down")</x:f>
        <x:v>Up</x:v>
      </x:c>
      <x:c r="W1151" s="15" t="n">
        <x:f>IF(OR(E1151&gt;Settings!$B$30,Q1151&gt;Settings!$B$37),0,1)</x:f>
        <x:v>1</x:v>
      </x:c>
      <x:c r="X1151" s="15" t="n">
        <x:f>IF(AND(W1151=1,Q1151&lt;=Settings!$B$36),1,0)</x:f>
        <x:v>1</x:v>
      </x:c>
    </x:row>
    <x:row r="1152">
      <x:c r="A1152">
        <x:v>10</x:v>
      </x:c>
      <x:c r="B1152">
        <x:v>67</x:v>
      </x:c>
      <x:c r="C1152" s="13" t="n">
        <x:f>Arrivals!F1152</x:f>
        <x:v>3866.772232509358</x:v>
      </x:c>
      <x:c r="D1152" s="13" t="n">
        <x:f>Arrivals!K1152</x:f>
        <x:v>300</x:v>
      </x:c>
      <x:c r="E1152" s="14" t="n">
        <x:f>D1152*8/Settings!$B$28+Settings!$B$29</x:f>
        <x:v>24.02</x:v>
      </x:c>
      <x:c r="F1152" s="14">
        <x:f t="shared" si="261"/>
        <x:v>3866.7722325093582</x:v>
      </x:c>
      <x:c r="G1152" s="14">
        <x:f t="shared" si="274"/>
        <x:v>3909.0301382850284</x:v>
      </x:c>
      <x:c r="H1152" s="14">
        <x:f t="shared" si="262"/>
        <x:v>3909.0301382850284</x:v>
      </x:c>
      <x:c r="I1152" s="14" t="n">
        <x:f>MOD(H1152-Settings!$B$32,Settings!$B$33)</x:f>
        <x:v>309.03013828502844</x:v>
      </x:c>
      <x:c r="J1152" s="14" t="n">
        <x:f>IF(I1152&lt;Settings!$B$30,IF(Settings!$B$30-I1152&gt;=E1152,H1152,H1152+(Settings!$B$30-I1152)+Settings!$B$31),H1152+(Settings!$B$33-I1152))</x:f>
        <x:v>3909.0301382850284</x:v>
      </x:c>
      <x:c r="K1152" s="14">
        <x:f t="shared" si="263"/>
        <x:v>3933.0501382850284</x:v>
      </x:c>
      <x:c r="L1152" s="14">
        <x:f t="shared" si="264"/>
        <x:v>3933.0501382850284</x:v>
      </x:c>
      <x:c r="M1152" s="14">
        <x:f t="shared" si="275"/>
        <x:v>3919.4257673582847</x:v>
      </x:c>
      <x:c r="N1152" s="14">
        <x:f t="shared" si="265"/>
        <x:v>3933.0501382850284</x:v>
      </x:c>
      <x:c r="O1152" s="13" t="n">
        <x:f>Arrivals!I1152</x:f>
        <x:v>1.5376584352695986</x:v>
      </x:c>
      <x:c r="P1152" s="14">
        <x:f t="shared" si="266"/>
        <x:v>3934.5877967202982</x:v>
      </x:c>
      <x:c r="Q1152" s="14">
        <x:f t="shared" si="267"/>
        <x:v>67.815564210940011</x:v>
      </x:c>
      <x:c r="R1152" s="14">
        <x:f t="shared" si="268"/>
        <x:v>42.257905775670224</x:v>
      </x:c>
      <x:c r="S1152" s="14">
        <x:f t="shared" si="269"/>
        <x:v>0</x:v>
      </x:c>
      <x:c r="T1152" s="14">
        <x:f t="shared" si="270"/>
        <x:v>0</x:v>
      </x:c>
      <x:c r="U1152" s="14">
        <x:f t="shared" si="271"/>
        <x:v>42.257905775670224</x:v>
      </x:c>
      <x:c r="V1152" t="str">
        <x:f>IF(MOD(C1152-Settings!$B$32,Settings!$B$33)&lt;Settings!$B$30,"Up","Down")</x:f>
        <x:v>Up</x:v>
      </x:c>
      <x:c r="W1152" s="15" t="n">
        <x:f>IF(OR(E1152&gt;Settings!$B$30,Q1152&gt;Settings!$B$37),0,1)</x:f>
        <x:v>1</x:v>
      </x:c>
      <x:c r="X1152" s="15" t="n">
        <x:f>IF(AND(W1152=1,Q1152&lt;=Settings!$B$36),1,0)</x:f>
        <x:v>1</x:v>
      </x:c>
    </x:row>
    <x:row r="1153">
      <x:c r="A1153">
        <x:v>10</x:v>
      </x:c>
      <x:c r="B1153">
        <x:v>68</x:v>
      </x:c>
      <x:c r="C1153" s="13" t="n">
        <x:f>Arrivals!F1153</x:f>
        <x:v>3917.8957294646625</x:v>
      </x:c>
      <x:c r="D1153" s="13" t="n">
        <x:f>Arrivals!K1153</x:f>
        <x:v>300</x:v>
      </x:c>
      <x:c r="E1153" s="14" t="n">
        <x:f>D1153*8/Settings!$B$28+Settings!$B$29</x:f>
        <x:v>24.02</x:v>
      </x:c>
      <x:c r="F1153" s="14">
        <x:f t="shared" si="261"/>
        <x:v>3917.8957294646625</x:v>
      </x:c>
      <x:c r="G1153" s="14">
        <x:f t="shared" si="274"/>
        <x:v>3933.0501382850284</x:v>
      </x:c>
      <x:c r="H1153" s="14">
        <x:f t="shared" si="262"/>
        <x:v>3933.0501382850284</x:v>
      </x:c>
      <x:c r="I1153" s="14" t="n">
        <x:f>MOD(H1153-Settings!$B$32,Settings!$B$33)</x:f>
        <x:v>333.0501382850284</x:v>
      </x:c>
      <x:c r="J1153" s="14" t="n">
        <x:f>IF(I1153&lt;Settings!$B$30,IF(Settings!$B$30-I1153&gt;=E1153,H1153,H1153+(Settings!$B$30-I1153)+Settings!$B$31),H1153+(Settings!$B$33-I1153))</x:f>
        <x:v>3933.0501382850284</x:v>
      </x:c>
      <x:c r="K1153" s="14">
        <x:f t="shared" si="263"/>
        <x:v>3957.0701382850284</x:v>
      </x:c>
      <x:c r="L1153" s="14">
        <x:f t="shared" si="264"/>
        <x:v>3957.0701382850284</x:v>
      </x:c>
      <x:c r="M1153" s="14">
        <x:f t="shared" si="275"/>
        <x:v>3934.5877967202982</x:v>
      </x:c>
      <x:c r="N1153" s="14">
        <x:f t="shared" si="265"/>
        <x:v>3957.0701382850284</x:v>
      </x:c>
      <x:c r="O1153" s="13" t="n">
        <x:f>Arrivals!I1153</x:f>
        <x:v>13.955974443538587</x:v>
      </x:c>
      <x:c r="P1153" s="14">
        <x:f t="shared" si="266"/>
        <x:v>3971.0261127285671</x:v>
      </x:c>
      <x:c r="Q1153" s="14">
        <x:f t="shared" si="267"/>
        <x:v>53.130383263904605</x:v>
      </x:c>
      <x:c r="R1153" s="14">
        <x:f t="shared" si="268"/>
        <x:v>15.154408820365916</x:v>
      </x:c>
      <x:c r="S1153" s="14">
        <x:f t="shared" si="269"/>
        <x:v>0</x:v>
      </x:c>
      <x:c r="T1153" s="14">
        <x:f t="shared" si="270"/>
        <x:v>0</x:v>
      </x:c>
      <x:c r="U1153" s="14">
        <x:f t="shared" si="271"/>
        <x:v>15.154408820365916</x:v>
      </x:c>
      <x:c r="V1153" t="str">
        <x:f>IF(MOD(C1153-Settings!$B$32,Settings!$B$33)&lt;Settings!$B$30,"Up","Down")</x:f>
        <x:v>Up</x:v>
      </x:c>
      <x:c r="W1153" s="15" t="n">
        <x:f>IF(OR(E1153&gt;Settings!$B$30,Q1153&gt;Settings!$B$37),0,1)</x:f>
        <x:v>1</x:v>
      </x:c>
      <x:c r="X1153" s="15" t="n">
        <x:f>IF(AND(W1153=1,Q1153&lt;=Settings!$B$36),1,0)</x:f>
        <x:v>1</x:v>
      </x:c>
    </x:row>
    <x:row r="1154">
      <x:c r="A1154">
        <x:v>10</x:v>
      </x:c>
      <x:c r="B1154">
        <x:v>69</x:v>
      </x:c>
      <x:c r="C1154" s="13" t="n">
        <x:f>Arrivals!F1154</x:f>
        <x:v>3931.874837269919</x:v>
      </x:c>
      <x:c r="D1154" s="13" t="n">
        <x:f>Arrivals!K1154</x:f>
        <x:v>300</x:v>
      </x:c>
      <x:c r="E1154" s="14" t="n">
        <x:f>D1154*8/Settings!$B$28+Settings!$B$29</x:f>
        <x:v>24.02</x:v>
      </x:c>
      <x:c r="F1154" s="14">
        <x:f t="shared" si="261"/>
        <x:v>3931.8748372699192</x:v>
      </x:c>
      <x:c r="G1154" s="14">
        <x:f t="shared" si="274"/>
        <x:v>3957.0701382850284</x:v>
      </x:c>
      <x:c r="H1154" s="14">
        <x:f t="shared" si="262"/>
        <x:v>3957.0701382850284</x:v>
      </x:c>
      <x:c r="I1154" s="14" t="n">
        <x:f>MOD(H1154-Settings!$B$32,Settings!$B$33)</x:f>
        <x:v>357.0701382850284</x:v>
      </x:c>
      <x:c r="J1154" s="14" t="n">
        <x:f>IF(I1154&lt;Settings!$B$30,IF(Settings!$B$30-I1154&gt;=E1154,H1154,H1154+(Settings!$B$30-I1154)+Settings!$B$31),H1154+(Settings!$B$33-I1154))</x:f>
        <x:v>3957.0701382850284</x:v>
      </x:c>
      <x:c r="K1154" s="14">
        <x:f t="shared" si="263"/>
        <x:v>3981.0901382850284</x:v>
      </x:c>
      <x:c r="L1154" s="14">
        <x:f t="shared" si="264"/>
        <x:v>3981.0901382850284</x:v>
      </x:c>
      <x:c r="M1154" s="14">
        <x:f t="shared" si="275"/>
        <x:v>3971.0261127285671</x:v>
      </x:c>
      <x:c r="N1154" s="14">
        <x:f t="shared" si="265"/>
        <x:v>3981.0901382850284</x:v>
      </x:c>
      <x:c r="O1154" s="13" t="n">
        <x:f>Arrivals!I1154</x:f>
        <x:v>7.7428426724427455</x:v>
      </x:c>
      <x:c r="P1154" s="14">
        <x:f t="shared" si="266"/>
        <x:v>3988.8329809574711</x:v>
      </x:c>
      <x:c r="Q1154" s="14">
        <x:f t="shared" si="267"/>
        <x:v>56.95814368755191</x:v>
      </x:c>
      <x:c r="R1154" s="14">
        <x:f t="shared" si="268"/>
        <x:v>25.19530101510918</x:v>
      </x:c>
      <x:c r="S1154" s="14">
        <x:f t="shared" si="269"/>
        <x:v>0</x:v>
      </x:c>
      <x:c r="T1154" s="14">
        <x:f t="shared" si="270"/>
        <x:v>0</x:v>
      </x:c>
      <x:c r="U1154" s="14">
        <x:f t="shared" si="271"/>
        <x:v>25.19530101510918</x:v>
      </x:c>
      <x:c r="V1154" t="str">
        <x:f>IF(MOD(C1154-Settings!$B$32,Settings!$B$33)&lt;Settings!$B$30,"Up","Down")</x:f>
        <x:v>Up</x:v>
      </x:c>
      <x:c r="W1154" s="15" t="n">
        <x:f>IF(OR(E1154&gt;Settings!$B$30,Q1154&gt;Settings!$B$37),0,1)</x:f>
        <x:v>1</x:v>
      </x:c>
      <x:c r="X1154" s="15" t="n">
        <x:f>IF(AND(W1154=1,Q1154&lt;=Settings!$B$36),1,0)</x:f>
        <x:v>1</x:v>
      </x:c>
    </x:row>
    <x:row r="1155">
      <x:c r="A1155">
        <x:v>10</x:v>
      </x:c>
      <x:c r="B1155">
        <x:v>70</x:v>
      </x:c>
      <x:c r="C1155" s="13" t="n">
        <x:f>Arrivals!F1155</x:f>
        <x:v>3936.6768343643125</x:v>
      </x:c>
      <x:c r="D1155" s="13" t="n">
        <x:f>Arrivals!K1155</x:f>
        <x:v>300</x:v>
      </x:c>
      <x:c r="E1155" s="14" t="n">
        <x:f>D1155*8/Settings!$B$28+Settings!$B$29</x:f>
        <x:v>24.02</x:v>
      </x:c>
      <x:c r="F1155" s="14">
        <x:f t="shared" si="261"/>
        <x:v>3936.6768343643125</x:v>
      </x:c>
      <x:c r="G1155" s="14">
        <x:f t="shared" si="274"/>
        <x:v>3981.0901382850284</x:v>
      </x:c>
      <x:c r="H1155" s="14">
        <x:f t="shared" si="262"/>
        <x:v>3981.0901382850284</x:v>
      </x:c>
      <x:c r="I1155" s="14" t="n">
        <x:f>MOD(H1155-Settings!$B$32,Settings!$B$33)</x:f>
        <x:v>381.0901382850284</x:v>
      </x:c>
      <x:c r="J1155" s="14" t="n">
        <x:f>IF(I1155&lt;Settings!$B$30,IF(Settings!$B$30-I1155&gt;=E1155,H1155,H1155+(Settings!$B$30-I1155)+Settings!$B$31),H1155+(Settings!$B$33-I1155))</x:f>
        <x:v>3981.0901382850284</x:v>
      </x:c>
      <x:c r="K1155" s="14">
        <x:f t="shared" si="263"/>
        <x:v>4005.1101382850284</x:v>
      </x:c>
      <x:c r="L1155" s="14">
        <x:f t="shared" si="264"/>
        <x:v>4005.1101382850284</x:v>
      </x:c>
      <x:c r="M1155" s="14">
        <x:f t="shared" si="275"/>
        <x:v>3988.8329809574711</x:v>
      </x:c>
      <x:c r="N1155" s="14">
        <x:f t="shared" si="265"/>
        <x:v>4005.1101382850284</x:v>
      </x:c>
      <x:c r="O1155" s="13" t="n">
        <x:f>Arrivals!I1155</x:f>
        <x:v>1.9493040821854164</x:v>
      </x:c>
      <x:c r="P1155" s="14">
        <x:f t="shared" si="266"/>
        <x:v>4007.0594423672137</x:v>
      </x:c>
      <x:c r="Q1155" s="14">
        <x:f t="shared" si="267"/>
        <x:v>70.382608002901179</x:v>
      </x:c>
      <x:c r="R1155" s="14">
        <x:f t="shared" si="268"/>
        <x:v>44.413303920715862</x:v>
      </x:c>
      <x:c r="S1155" s="14">
        <x:f t="shared" si="269"/>
        <x:v>0</x:v>
      </x:c>
      <x:c r="T1155" s="14">
        <x:f t="shared" si="270"/>
        <x:v>0</x:v>
      </x:c>
      <x:c r="U1155" s="14">
        <x:f t="shared" si="271"/>
        <x:v>44.413303920715862</x:v>
      </x:c>
      <x:c r="V1155" t="str">
        <x:f>IF(MOD(C1155-Settings!$B$32,Settings!$B$33)&lt;Settings!$B$30,"Up","Down")</x:f>
        <x:v>Up</x:v>
      </x:c>
      <x:c r="W1155" s="15" t="n">
        <x:f>IF(OR(E1155&gt;Settings!$B$30,Q1155&gt;Settings!$B$37),0,1)</x:f>
        <x:v>1</x:v>
      </x:c>
      <x:c r="X1155" s="15" t="n">
        <x:f>IF(AND(W1155=1,Q1155&lt;=Settings!$B$36),1,0)</x:f>
        <x:v>1</x:v>
      </x:c>
    </x:row>
    <x:row r="1156">
      <x:c r="A1156">
        <x:v>10</x:v>
      </x:c>
      <x:c r="B1156">
        <x:v>71</x:v>
      </x:c>
      <x:c r="C1156" s="13" t="n">
        <x:f>Arrivals!F1156</x:f>
        <x:v>4008.908583157476</x:v>
      </x:c>
      <x:c r="D1156" s="13" t="n">
        <x:f>Arrivals!K1156</x:f>
        <x:v>300</x:v>
      </x:c>
      <x:c r="E1156" s="14" t="n">
        <x:f>D1156*8/Settings!$B$28+Settings!$B$29</x:f>
        <x:v>24.02</x:v>
      </x:c>
      <x:c r="F1156" s="14">
        <x:f t="shared" si="261"/>
        <x:v>4008.9085831574762</x:v>
      </x:c>
      <x:c r="G1156" s="14">
        <x:f t="shared" si="274"/>
        <x:v>4005.1101382850284</x:v>
      </x:c>
      <x:c r="H1156" s="14">
        <x:f t="shared" si="262"/>
        <x:v>4008.9085831574762</x:v>
      </x:c>
      <x:c r="I1156" s="14" t="n">
        <x:f>MOD(H1156-Settings!$B$32,Settings!$B$33)</x:f>
        <x:v>408.9085831574762</x:v>
      </x:c>
      <x:c r="J1156" s="14" t="n">
        <x:f>IF(I1156&lt;Settings!$B$30,IF(Settings!$B$30-I1156&gt;=E1156,H1156,H1156+(Settings!$B$30-I1156)+Settings!$B$31),H1156+(Settings!$B$33-I1156))</x:f>
        <x:v>4008.908583157476</x:v>
      </x:c>
      <x:c r="K1156" s="14">
        <x:f t="shared" si="263"/>
        <x:v>4032.9285831574762</x:v>
      </x:c>
      <x:c r="L1156" s="14">
        <x:f t="shared" si="264"/>
        <x:v>4032.9285831574762</x:v>
      </x:c>
      <x:c r="M1156" s="14">
        <x:f t="shared" si="275"/>
        <x:v>4007.0594423672137</x:v>
      </x:c>
      <x:c r="N1156" s="14">
        <x:f t="shared" si="265"/>
        <x:v>4032.9285831574762</x:v>
      </x:c>
      <x:c r="O1156" s="13" t="n">
        <x:f>Arrivals!I1156</x:f>
        <x:v>0.0765517286037456</x:v>
      </x:c>
      <x:c r="P1156" s="14">
        <x:f t="shared" si="266"/>
        <x:v>4033.0051348860798</x:v>
      </x:c>
      <x:c r="Q1156" s="14">
        <x:f t="shared" si="267"/>
        <x:v>24.096551728603572</x:v>
      </x:c>
      <x:c r="R1156" s="14">
        <x:f t="shared" si="268"/>
        <x:v>0</x:v>
      </x:c>
      <x:c r="S1156" s="14">
        <x:f t="shared" si="269"/>
        <x:v>0</x:v>
      </x:c>
      <x:c r="T1156" s="14">
        <x:f t="shared" si="270"/>
        <x:v>0</x:v>
      </x:c>
      <x:c r="U1156" s="14">
        <x:f t="shared" si="271"/>
        <x:v>0</x:v>
      </x:c>
      <x:c r="V1156" t="str">
        <x:f>IF(MOD(C1156-Settings!$B$32,Settings!$B$33)&lt;Settings!$B$30,"Up","Down")</x:f>
        <x:v>Up</x:v>
      </x:c>
      <x:c r="W1156" s="15" t="n">
        <x:f>IF(OR(E1156&gt;Settings!$B$30,Q1156&gt;Settings!$B$37),0,1)</x:f>
        <x:v>1</x:v>
      </x:c>
      <x:c r="X1156" s="15" t="n">
        <x:f>IF(AND(W1156=1,Q1156&lt;=Settings!$B$36),1,0)</x:f>
        <x:v>1</x:v>
      </x:c>
    </x:row>
    <x:row r="1157">
      <x:c r="A1157">
        <x:v>10</x:v>
      </x:c>
      <x:c r="B1157">
        <x:v>72</x:v>
      </x:c>
      <x:c r="C1157" s="13" t="n">
        <x:f>Arrivals!F1157</x:f>
        <x:v>4034.1770443099745</x:v>
      </x:c>
      <x:c r="D1157" s="13" t="n">
        <x:f>Arrivals!K1157</x:f>
        <x:v>300</x:v>
      </x:c>
      <x:c r="E1157" s="14" t="n">
        <x:f>D1157*8/Settings!$B$28+Settings!$B$29</x:f>
        <x:v>24.02</x:v>
      </x:c>
      <x:c r="F1157" s="14">
        <x:f t="shared" si="261"/>
        <x:v>4034.1770443099745</x:v>
      </x:c>
      <x:c r="G1157" s="14">
        <x:f t="shared" si="274"/>
        <x:v>4032.9285831574762</x:v>
      </x:c>
      <x:c r="H1157" s="14">
        <x:f t="shared" si="262"/>
        <x:v>4034.1770443099745</x:v>
      </x:c>
      <x:c r="I1157" s="14" t="n">
        <x:f>MOD(H1157-Settings!$B$32,Settings!$B$33)</x:f>
        <x:v>434.17704430997446</x:v>
      </x:c>
      <x:c r="J1157" s="14" t="n">
        <x:f>IF(I1157&lt;Settings!$B$30,IF(Settings!$B$30-I1157&gt;=E1157,H1157,H1157+(Settings!$B$30-I1157)+Settings!$B$31),H1157+(Settings!$B$33-I1157))</x:f>
        <x:v>4034.1770443099745</x:v>
      </x:c>
      <x:c r="K1157" s="14">
        <x:f t="shared" si="263"/>
        <x:v>4058.1970443099744</x:v>
      </x:c>
      <x:c r="L1157" s="14">
        <x:f t="shared" si="264"/>
        <x:v>4058.1970443099744</x:v>
      </x:c>
      <x:c r="M1157" s="14">
        <x:f t="shared" si="275"/>
        <x:v>4033.0051348860798</x:v>
      </x:c>
      <x:c r="N1157" s="14">
        <x:f t="shared" si="265"/>
        <x:v>4058.1970443099744</x:v>
      </x:c>
      <x:c r="O1157" s="13" t="n">
        <x:f>Arrivals!I1157</x:f>
        <x:v>3.594757178703117</x:v>
      </x:c>
      <x:c r="P1157" s="14">
        <x:f t="shared" si="266"/>
        <x:v>4061.7918014886777</x:v>
      </x:c>
      <x:c r="Q1157" s="14">
        <x:f t="shared" si="267"/>
        <x:v>27.614757178703258</x:v>
      </x:c>
      <x:c r="R1157" s="14">
        <x:f t="shared" si="268"/>
        <x:v>0</x:v>
      </x:c>
      <x:c r="S1157" s="14">
        <x:f t="shared" si="269"/>
        <x:v>0</x:v>
      </x:c>
      <x:c r="T1157" s="14">
        <x:f t="shared" si="270"/>
        <x:v>0</x:v>
      </x:c>
      <x:c r="U1157" s="14">
        <x:f t="shared" si="271"/>
        <x:v>0</x:v>
      </x:c>
      <x:c r="V1157" t="str">
        <x:f>IF(MOD(C1157-Settings!$B$32,Settings!$B$33)&lt;Settings!$B$30,"Up","Down")</x:f>
        <x:v>Up</x:v>
      </x:c>
      <x:c r="W1157" s="15" t="n">
        <x:f>IF(OR(E1157&gt;Settings!$B$30,Q1157&gt;Settings!$B$37),0,1)</x:f>
        <x:v>1</x:v>
      </x:c>
      <x:c r="X1157" s="15" t="n">
        <x:f>IF(AND(W1157=1,Q1157&lt;=Settings!$B$36),1,0)</x:f>
        <x:v>1</x:v>
      </x:c>
    </x:row>
    <x:row r="1158">
      <x:c r="A1158">
        <x:v>10</x:v>
      </x:c>
      <x:c r="B1158">
        <x:v>73</x:v>
      </x:c>
      <x:c r="C1158" s="13" t="n">
        <x:f>Arrivals!F1158</x:f>
        <x:v>4090.240135551129</x:v>
      </x:c>
      <x:c r="D1158" s="13" t="n">
        <x:f>Arrivals!K1158</x:f>
        <x:v>300</x:v>
      </x:c>
      <x:c r="E1158" s="14" t="n">
        <x:f>D1158*8/Settings!$B$28+Settings!$B$29</x:f>
        <x:v>24.02</x:v>
      </x:c>
      <x:c r="F1158" s="14" t="n">
        <x:f t="shared" ref="F1158:F1205" si="276">C1158</x:f>
        <x:v>4090.240135551129</x:v>
      </x:c>
      <x:c r="G1158" s="14">
        <x:f t="shared" si="274"/>
        <x:v>4058.1970443099744</x:v>
      </x:c>
      <x:c r="H1158" s="14" t="n">
        <x:f t="shared" ref="H1158:H1205" si="277">MAX(F1158,G1158)</x:f>
        <x:v>4090.240135551129</x:v>
      </x:c>
      <x:c r="I1158" s="14" t="n">
        <x:f>MOD(H1158-Settings!$B$32,Settings!$B$33)</x:f>
        <x:v>490.2401355511288</x:v>
      </x:c>
      <x:c r="J1158" s="14" t="n">
        <x:f>IF(I1158&lt;Settings!$B$30,IF(Settings!$B$30-I1158&gt;=E1158,H1158,H1158+(Settings!$B$30-I1158)+Settings!$B$31),H1158+(Settings!$B$33-I1158))</x:f>
        <x:v>4090.240135551129</x:v>
      </x:c>
      <x:c r="K1158" s="14" t="n">
        <x:f t="shared" ref="K1158:K1205" si="278">J1158+E1158</x:f>
        <x:v>4114.260135551129</x:v>
      </x:c>
      <x:c r="L1158" s="14" t="n">
        <x:f t="shared" ref="L1158:L1205" si="279">K1158</x:f>
        <x:v>4114.260135551129</x:v>
      </x:c>
      <x:c r="M1158" s="14">
        <x:f t="shared" si="275"/>
        <x:v>4061.7918014886777</x:v>
      </x:c>
      <x:c r="N1158" s="14" t="n">
        <x:f t="shared" ref="N1158:N1205" si="280">MAX(L1158,M1158)</x:f>
        <x:v>4114.260135551129</x:v>
      </x:c>
      <x:c r="O1158" s="13" t="n">
        <x:f>Arrivals!I1158</x:f>
        <x:v>6.893197156491034</x:v>
      </x:c>
      <x:c r="P1158" s="14" t="n">
        <x:f t="shared" ref="P1158:P1205" si="281">N1158+O1158</x:f>
        <x:v>4121.1533327076195</x:v>
      </x:c>
      <x:c r="Q1158" s="14" t="n">
        <x:f t="shared" ref="Q1158:Q1205" si="282">P1158-C1158</x:f>
        <x:v>30.913197156490696</x:v>
      </x:c>
      <x:c r="R1158" s="14" t="n">
        <x:f t="shared" ref="R1158:R1205" si="283">H1158-F1158</x:f>
        <x:v>0</x:v>
      </x:c>
      <x:c r="S1158" s="14" t="n">
        <x:f t="shared" ref="S1158:S1205" si="284">J1158-H1158</x:f>
        <x:v>0</x:v>
      </x:c>
      <x:c r="T1158" s="14" t="n">
        <x:f t="shared" ref="T1158:T1205" si="285">N1158-L1158</x:f>
        <x:v>0</x:v>
      </x:c>
      <x:c r="U1158" s="14" t="n">
        <x:f t="shared" ref="U1158:U1205" si="286">R1158+S1158+T1158</x:f>
        <x:v>0</x:v>
      </x:c>
      <x:c r="V1158" t="str">
        <x:f>IF(MOD(C1158-Settings!$B$32,Settings!$B$33)&lt;Settings!$B$30,"Up","Down")</x:f>
        <x:v>Up</x:v>
      </x:c>
      <x:c r="W1158" s="15" t="n">
        <x:f>IF(OR(E1158&gt;Settings!$B$30,Q1158&gt;Settings!$B$37),0,1)</x:f>
        <x:v>1</x:v>
      </x:c>
      <x:c r="X1158" s="15" t="n">
        <x:f>IF(AND(W1158=1,Q1158&lt;=Settings!$B$36),1,0)</x:f>
        <x:v>1</x:v>
      </x:c>
    </x:row>
    <x:row r="1159">
      <x:c r="A1159">
        <x:v>10</x:v>
      </x:c>
      <x:c r="B1159">
        <x:v>74</x:v>
      </x:c>
      <x:c r="C1159" s="13" t="n">
        <x:f>Arrivals!F1159</x:f>
        <x:v>4173.24019854378</x:v>
      </x:c>
      <x:c r="D1159" s="13" t="n">
        <x:f>Arrivals!K1159</x:f>
        <x:v>300</x:v>
      </x:c>
      <x:c r="E1159" s="14" t="n">
        <x:f>D1159*8/Settings!$B$28+Settings!$B$29</x:f>
        <x:v>24.02</x:v>
      </x:c>
      <x:c r="F1159" s="14">
        <x:f t="shared" si="276"/>
        <x:v>4173.24019854378</x:v>
      </x:c>
      <x:c r="G1159" s="14">
        <x:f t="shared" si="274"/>
        <x:v>4114.2601355511288</x:v>
      </x:c>
      <x:c r="H1159" s="14">
        <x:f t="shared" si="277"/>
        <x:v>4173.24019854378</x:v>
      </x:c>
      <x:c r="I1159" s="14" t="n">
        <x:f>MOD(H1159-Settings!$B$32,Settings!$B$33)</x:f>
        <x:v>573.24019854378</x:v>
      </x:c>
      <x:c r="J1159" s="14" t="n">
        <x:f>IF(I1159&lt;Settings!$B$30,IF(Settings!$B$30-I1159&gt;=E1159,H1159,H1159+(Settings!$B$30-I1159)+Settings!$B$31),H1159+(Settings!$B$33-I1159))</x:f>
        <x:v>4173.24019854378</x:v>
      </x:c>
      <x:c r="K1159" s="14">
        <x:f t="shared" si="278"/>
        <x:v>4197.2601985437805</x:v>
      </x:c>
      <x:c r="L1159" s="14">
        <x:f t="shared" si="279"/>
        <x:v>4197.2601985437805</x:v>
      </x:c>
      <x:c r="M1159" s="14">
        <x:f t="shared" si="275"/>
        <x:v>4121.1533327076195</x:v>
      </x:c>
      <x:c r="N1159" s="14">
        <x:f t="shared" si="280"/>
        <x:v>4197.2601985437805</x:v>
      </x:c>
      <x:c r="O1159" s="13" t="n">
        <x:f>Arrivals!I1159</x:f>
        <x:v>1.7127713531500224</x:v>
      </x:c>
      <x:c r="P1159" s="14">
        <x:f t="shared" si="281"/>
        <x:v>4198.9729698969304</x:v>
      </x:c>
      <x:c r="Q1159" s="14">
        <x:f t="shared" si="282"/>
        <x:v>25.732771353150383</x:v>
      </x:c>
      <x:c r="R1159" s="14">
        <x:f t="shared" si="283"/>
        <x:v>0</x:v>
      </x:c>
      <x:c r="S1159" s="14">
        <x:f t="shared" si="284"/>
        <x:v>0</x:v>
      </x:c>
      <x:c r="T1159" s="14">
        <x:f t="shared" si="285"/>
        <x:v>0</x:v>
      </x:c>
      <x:c r="U1159" s="14">
        <x:f t="shared" si="286"/>
        <x:v>0</x:v>
      </x:c>
      <x:c r="V1159" t="str">
        <x:f>IF(MOD(C1159-Settings!$B$32,Settings!$B$33)&lt;Settings!$B$30,"Up","Down")</x:f>
        <x:v>Up</x:v>
      </x:c>
      <x:c r="W1159" s="15" t="n">
        <x:f>IF(OR(E1159&gt;Settings!$B$30,Q1159&gt;Settings!$B$37),0,1)</x:f>
        <x:v>1</x:v>
      </x:c>
      <x:c r="X1159" s="15" t="n">
        <x:f>IF(AND(W1159=1,Q1159&lt;=Settings!$B$36),1,0)</x:f>
        <x:v>1</x:v>
      </x:c>
    </x:row>
    <x:row r="1160">
      <x:c r="A1160">
        <x:v>10</x:v>
      </x:c>
      <x:c r="B1160">
        <x:v>75</x:v>
      </x:c>
      <x:c r="C1160" s="13" t="n">
        <x:f>Arrivals!F1160</x:f>
        <x:v>4268.175218873847</x:v>
      </x:c>
      <x:c r="D1160" s="13" t="n">
        <x:f>Arrivals!K1160</x:f>
        <x:v>300</x:v>
      </x:c>
      <x:c r="E1160" s="14" t="n">
        <x:f>D1160*8/Settings!$B$28+Settings!$B$29</x:f>
        <x:v>24.02</x:v>
      </x:c>
      <x:c r="F1160" s="14">
        <x:f t="shared" si="276"/>
        <x:v>4268.1752188738474</x:v>
      </x:c>
      <x:c r="G1160" s="14">
        <x:f t="shared" si="274"/>
        <x:v>4197.2601985437805</x:v>
      </x:c>
      <x:c r="H1160" s="14">
        <x:f t="shared" si="277"/>
        <x:v>4268.1752188738474</x:v>
      </x:c>
      <x:c r="I1160" s="14" t="n">
        <x:f>MOD(H1160-Settings!$B$32,Settings!$B$33)</x:f>
        <x:v>668.1752188738474</x:v>
      </x:c>
      <x:c r="J1160" s="14" t="n">
        <x:f>IF(I1160&lt;Settings!$B$30,IF(Settings!$B$30-I1160&gt;=E1160,H1160,H1160+(Settings!$B$30-I1160)+Settings!$B$31),H1160+(Settings!$B$33-I1160))</x:f>
        <x:v>4320</x:v>
      </x:c>
      <x:c r="K1160" s="14">
        <x:f t="shared" si="278"/>
        <x:v>4344.0200000000004</x:v>
      </x:c>
      <x:c r="L1160" s="14">
        <x:f t="shared" si="279"/>
        <x:v>4344.0200000000004</x:v>
      </x:c>
      <x:c r="M1160" s="14">
        <x:f t="shared" si="275"/>
        <x:v>4198.9729698969304</x:v>
      </x:c>
      <x:c r="N1160" s="14">
        <x:f t="shared" si="280"/>
        <x:v>4344.0200000000004</x:v>
      </x:c>
      <x:c r="O1160" s="13" t="n">
        <x:f>Arrivals!I1160</x:f>
        <x:v>0.501754829326333</x:v>
      </x:c>
      <x:c r="P1160" s="14">
        <x:f t="shared" si="281"/>
        <x:v>4344.5217548293267</x:v>
      </x:c>
      <x:c r="Q1160" s="14">
        <x:f t="shared" si="282"/>
        <x:v>76.346535955479339</x:v>
      </x:c>
      <x:c r="R1160" s="14">
        <x:f t="shared" si="283"/>
        <x:v>0</x:v>
      </x:c>
      <x:c r="S1160" s="14">
        <x:f t="shared" si="284"/>
        <x:v>51.824781126152629</x:v>
      </x:c>
      <x:c r="T1160" s="14">
        <x:f t="shared" si="285"/>
        <x:v>0</x:v>
      </x:c>
      <x:c r="U1160" s="14">
        <x:f t="shared" si="286"/>
        <x:v>51.824781126152629</x:v>
      </x:c>
      <x:c r="V1160" t="str">
        <x:f>IF(MOD(C1160-Settings!$B$32,Settings!$B$33)&lt;Settings!$B$30,"Up","Down")</x:f>
        <x:v>Down</x:v>
      </x:c>
      <x:c r="W1160" s="15" t="n">
        <x:f>IF(OR(E1160&gt;Settings!$B$30,Q1160&gt;Settings!$B$37),0,1)</x:f>
        <x:v>1</x:v>
      </x:c>
      <x:c r="X1160" s="15" t="n">
        <x:f>IF(AND(W1160=1,Q1160&lt;=Settings!$B$36),1,0)</x:f>
        <x:v>1</x:v>
      </x:c>
    </x:row>
    <x:row r="1161">
      <x:c r="A1161">
        <x:v>10</x:v>
      </x:c>
      <x:c r="B1161">
        <x:v>76</x:v>
      </x:c>
      <x:c r="C1161" s="13" t="n">
        <x:f>Arrivals!F1161</x:f>
        <x:v>4458.439625996687</x:v>
      </x:c>
      <x:c r="D1161" s="13" t="n">
        <x:f>Arrivals!K1161</x:f>
        <x:v>300</x:v>
      </x:c>
      <x:c r="E1161" s="14" t="n">
        <x:f>D1161*8/Settings!$B$28+Settings!$B$29</x:f>
        <x:v>24.02</x:v>
      </x:c>
      <x:c r="F1161" s="14">
        <x:f t="shared" si="276"/>
        <x:v>4458.439625996687</x:v>
      </x:c>
      <x:c r="G1161" s="14">
        <x:f t="shared" si="274"/>
        <x:v>4344.0200000000004</x:v>
      </x:c>
      <x:c r="H1161" s="14">
        <x:f t="shared" si="277"/>
        <x:v>4458.439625996687</x:v>
      </x:c>
      <x:c r="I1161" s="14" t="n">
        <x:f>MOD(H1161-Settings!$B$32,Settings!$B$33)</x:f>
        <x:v>138.43962599668703</x:v>
      </x:c>
      <x:c r="J1161" s="14" t="n">
        <x:f>IF(I1161&lt;Settings!$B$30,IF(Settings!$B$30-I1161&gt;=E1161,H1161,H1161+(Settings!$B$30-I1161)+Settings!$B$31),H1161+(Settings!$B$33-I1161))</x:f>
        <x:v>4458.439625996687</x:v>
      </x:c>
      <x:c r="K1161" s="14">
        <x:f t="shared" si="278"/>
        <x:v>4482.4596259966875</x:v>
      </x:c>
      <x:c r="L1161" s="14">
        <x:f t="shared" si="279"/>
        <x:v>4482.4596259966875</x:v>
      </x:c>
      <x:c r="M1161" s="14">
        <x:f t="shared" si="275"/>
        <x:v>4344.5217548293267</x:v>
      </x:c>
      <x:c r="N1161" s="14">
        <x:f t="shared" si="280"/>
        <x:v>4482.4596259966875</x:v>
      </x:c>
      <x:c r="O1161" s="13" t="n">
        <x:f>Arrivals!I1161</x:f>
        <x:v>1.9127452984773183</x:v>
      </x:c>
      <x:c r="P1161" s="14">
        <x:f t="shared" si="281"/>
        <x:v>4484.3723712951651</x:v>
      </x:c>
      <x:c r="Q1161" s="14">
        <x:f t="shared" si="282"/>
        <x:v>25.932745298478039</x:v>
      </x:c>
      <x:c r="R1161" s="14">
        <x:f t="shared" si="283"/>
        <x:v>0</x:v>
      </x:c>
      <x:c r="S1161" s="14">
        <x:f t="shared" si="284"/>
        <x:v>0</x:v>
      </x:c>
      <x:c r="T1161" s="14">
        <x:f t="shared" si="285"/>
        <x:v>0</x:v>
      </x:c>
      <x:c r="U1161" s="14">
        <x:f t="shared" si="286"/>
        <x:v>0</x:v>
      </x:c>
      <x:c r="V1161" t="str">
        <x:f>IF(MOD(C1161-Settings!$B$32,Settings!$B$33)&lt;Settings!$B$30,"Up","Down")</x:f>
        <x:v>Up</x:v>
      </x:c>
      <x:c r="W1161" s="15" t="n">
        <x:f>IF(OR(E1161&gt;Settings!$B$30,Q1161&gt;Settings!$B$37),0,1)</x:f>
        <x:v>1</x:v>
      </x:c>
      <x:c r="X1161" s="15" t="n">
        <x:f>IF(AND(W1161=1,Q1161&lt;=Settings!$B$36),1,0)</x:f>
        <x:v>1</x:v>
      </x:c>
    </x:row>
    <x:row r="1162">
      <x:c r="A1162">
        <x:v>10</x:v>
      </x:c>
      <x:c r="B1162">
        <x:v>77</x:v>
      </x:c>
      <x:c r="C1162" s="13" t="n">
        <x:f>Arrivals!F1162</x:f>
        <x:v>4555.891926057539</x:v>
      </x:c>
      <x:c r="D1162" s="13" t="n">
        <x:f>Arrivals!K1162</x:f>
        <x:v>300</x:v>
      </x:c>
      <x:c r="E1162" s="14" t="n">
        <x:f>D1162*8/Settings!$B$28+Settings!$B$29</x:f>
        <x:v>24.02</x:v>
      </x:c>
      <x:c r="F1162" s="14">
        <x:f t="shared" si="276"/>
        <x:v>4555.8919260575394</x:v>
      </x:c>
      <x:c r="G1162" s="14">
        <x:f t="shared" si="274"/>
        <x:v>4482.4596259966875</x:v>
      </x:c>
      <x:c r="H1162" s="14">
        <x:f t="shared" si="277"/>
        <x:v>4555.8919260575394</x:v>
      </x:c>
      <x:c r="I1162" s="14" t="n">
        <x:f>MOD(H1162-Settings!$B$32,Settings!$B$33)</x:f>
        <x:v>235.89192605753942</x:v>
      </x:c>
      <x:c r="J1162" s="14" t="n">
        <x:f>IF(I1162&lt;Settings!$B$30,IF(Settings!$B$30-I1162&gt;=E1162,H1162,H1162+(Settings!$B$30-I1162)+Settings!$B$31),H1162+(Settings!$B$33-I1162))</x:f>
        <x:v>4555.891926057539</x:v>
      </x:c>
      <x:c r="K1162" s="14">
        <x:f t="shared" si="278"/>
        <x:v>4579.9119260575399</x:v>
      </x:c>
      <x:c r="L1162" s="14">
        <x:f t="shared" si="279"/>
        <x:v>4579.9119260575399</x:v>
      </x:c>
      <x:c r="M1162" s="14">
        <x:f t="shared" si="275"/>
        <x:v>4484.3723712951651</x:v>
      </x:c>
      <x:c r="N1162" s="14">
        <x:f t="shared" si="280"/>
        <x:v>4579.9119260575399</x:v>
      </x:c>
      <x:c r="O1162" s="13" t="n">
        <x:f>Arrivals!I1162</x:f>
        <x:v>1.0371033355499266</x:v>
      </x:c>
      <x:c r="P1162" s="14">
        <x:f t="shared" si="281"/>
        <x:v>4580.9490293930894</x:v>
      </x:c>
      <x:c r="Q1162" s="14">
        <x:f t="shared" si="282"/>
        <x:v>25.057103335549982</x:v>
      </x:c>
      <x:c r="R1162" s="14">
        <x:f t="shared" si="283"/>
        <x:v>0</x:v>
      </x:c>
      <x:c r="S1162" s="14">
        <x:f t="shared" si="284"/>
        <x:v>0</x:v>
      </x:c>
      <x:c r="T1162" s="14">
        <x:f t="shared" si="285"/>
        <x:v>0</x:v>
      </x:c>
      <x:c r="U1162" s="14">
        <x:f t="shared" si="286"/>
        <x:v>0</x:v>
      </x:c>
      <x:c r="V1162" t="str">
        <x:f>IF(MOD(C1162-Settings!$B$32,Settings!$B$33)&lt;Settings!$B$30,"Up","Down")</x:f>
        <x:v>Up</x:v>
      </x:c>
      <x:c r="W1162" s="15" t="n">
        <x:f>IF(OR(E1162&gt;Settings!$B$30,Q1162&gt;Settings!$B$37),0,1)</x:f>
        <x:v>1</x:v>
      </x:c>
      <x:c r="X1162" s="15" t="n">
        <x:f>IF(AND(W1162=1,Q1162&lt;=Settings!$B$36),1,0)</x:f>
        <x:v>1</x:v>
      </x:c>
    </x:row>
    <x:row r="1163">
      <x:c r="A1163">
        <x:v>10</x:v>
      </x:c>
      <x:c r="B1163">
        <x:v>78</x:v>
      </x:c>
      <x:c r="C1163" s="13" t="n">
        <x:f>Arrivals!F1163</x:f>
        <x:v>4679.887679401872</x:v>
      </x:c>
      <x:c r="D1163" s="13" t="n">
        <x:f>Arrivals!K1163</x:f>
        <x:v>300</x:v>
      </x:c>
      <x:c r="E1163" s="14" t="n">
        <x:f>D1163*8/Settings!$B$28+Settings!$B$29</x:f>
        <x:v>24.02</x:v>
      </x:c>
      <x:c r="F1163" s="14">
        <x:f t="shared" si="276"/>
        <x:v>4679.8876794018724</x:v>
      </x:c>
      <x:c r="G1163" s="14">
        <x:f t="shared" si="274"/>
        <x:v>4579.9119260575399</x:v>
      </x:c>
      <x:c r="H1163" s="14">
        <x:f t="shared" si="277"/>
        <x:v>4679.8876794018724</x:v>
      </x:c>
      <x:c r="I1163" s="14" t="n">
        <x:f>MOD(H1163-Settings!$B$32,Settings!$B$33)</x:f>
        <x:v>359.88767940187245</x:v>
      </x:c>
      <x:c r="J1163" s="14" t="n">
        <x:f>IF(I1163&lt;Settings!$B$30,IF(Settings!$B$30-I1163&gt;=E1163,H1163,H1163+(Settings!$B$30-I1163)+Settings!$B$31),H1163+(Settings!$B$33-I1163))</x:f>
        <x:v>4679.887679401872</x:v>
      </x:c>
      <x:c r="K1163" s="14">
        <x:f t="shared" si="278"/>
        <x:v>4703.9076794018729</x:v>
      </x:c>
      <x:c r="L1163" s="14">
        <x:f t="shared" si="279"/>
        <x:v>4703.9076794018729</x:v>
      </x:c>
      <x:c r="M1163" s="14">
        <x:f t="shared" si="275"/>
        <x:v>4580.9490293930894</x:v>
      </x:c>
      <x:c r="N1163" s="14">
        <x:f t="shared" si="280"/>
        <x:v>4703.9076794018729</x:v>
      </x:c>
      <x:c r="O1163" s="13" t="n">
        <x:f>Arrivals!I1163</x:f>
        <x:v>3.177032328472221</x:v>
      </x:c>
      <x:c r="P1163" s="14">
        <x:f t="shared" si="281"/>
        <x:v>4707.0847117303447</x:v>
      </x:c>
      <x:c r="Q1163" s="14">
        <x:f t="shared" si="282"/>
        <x:v>27.197032328472233</x:v>
      </x:c>
      <x:c r="R1163" s="14">
        <x:f t="shared" si="283"/>
        <x:v>0</x:v>
      </x:c>
      <x:c r="S1163" s="14">
        <x:f t="shared" si="284"/>
        <x:v>0</x:v>
      </x:c>
      <x:c r="T1163" s="14">
        <x:f t="shared" si="285"/>
        <x:v>0</x:v>
      </x:c>
      <x:c r="U1163" s="14">
        <x:f t="shared" si="286"/>
        <x:v>0</x:v>
      </x:c>
      <x:c r="V1163" t="str">
        <x:f>IF(MOD(C1163-Settings!$B$32,Settings!$B$33)&lt;Settings!$B$30,"Up","Down")</x:f>
        <x:v>Up</x:v>
      </x:c>
      <x:c r="W1163" s="15" t="n">
        <x:f>IF(OR(E1163&gt;Settings!$B$30,Q1163&gt;Settings!$B$37),0,1)</x:f>
        <x:v>1</x:v>
      </x:c>
      <x:c r="X1163" s="15" t="n">
        <x:f>IF(AND(W1163=1,Q1163&lt;=Settings!$B$36),1,0)</x:f>
        <x:v>1</x:v>
      </x:c>
    </x:row>
    <x:row r="1164">
      <x:c r="A1164">
        <x:v>10</x:v>
      </x:c>
      <x:c r="B1164">
        <x:v>79</x:v>
      </x:c>
      <x:c r="C1164" s="13" t="n">
        <x:f>Arrivals!F1164</x:f>
        <x:v>4879.028465685714</x:v>
      </x:c>
      <x:c r="D1164" s="13" t="n">
        <x:f>Arrivals!K1164</x:f>
        <x:v>300</x:v>
      </x:c>
      <x:c r="E1164" s="14" t="n">
        <x:f>D1164*8/Settings!$B$28+Settings!$B$29</x:f>
        <x:v>24.02</x:v>
      </x:c>
      <x:c r="F1164" s="14">
        <x:f t="shared" si="276"/>
        <x:v>4879.0284656857139</x:v>
      </x:c>
      <x:c r="G1164" s="14">
        <x:f t="shared" si="274"/>
        <x:v>4703.9076794018729</x:v>
      </x:c>
      <x:c r="H1164" s="14">
        <x:f t="shared" si="277"/>
        <x:v>4879.0284656857139</x:v>
      </x:c>
      <x:c r="I1164" s="14" t="n">
        <x:f>MOD(H1164-Settings!$B$32,Settings!$B$33)</x:f>
        <x:v>559.0284656857139</x:v>
      </x:c>
      <x:c r="J1164" s="14" t="n">
        <x:f>IF(I1164&lt;Settings!$B$30,IF(Settings!$B$30-I1164&gt;=E1164,H1164,H1164+(Settings!$B$30-I1164)+Settings!$B$31),H1164+(Settings!$B$33-I1164))</x:f>
        <x:v>4879.028465685714</x:v>
      </x:c>
      <x:c r="K1164" s="14">
        <x:f t="shared" si="278"/>
        <x:v>4903.0484656857143</x:v>
      </x:c>
      <x:c r="L1164" s="14">
        <x:f t="shared" si="279"/>
        <x:v>4903.0484656857143</x:v>
      </x:c>
      <x:c r="M1164" s="14">
        <x:f t="shared" si="275"/>
        <x:v>4707.0847117303447</x:v>
      </x:c>
      <x:c r="N1164" s="14">
        <x:f t="shared" si="280"/>
        <x:v>4903.0484656857143</x:v>
      </x:c>
      <x:c r="O1164" s="13" t="n">
        <x:f>Arrivals!I1164</x:f>
        <x:v>4.0993138846623705</x:v>
      </x:c>
      <x:c r="P1164" s="14">
        <x:f t="shared" si="281"/>
        <x:v>4907.1477795703768</x:v>
      </x:c>
      <x:c r="Q1164" s="14">
        <x:f t="shared" si="282"/>
        <x:v>28.119313884662915</x:v>
      </x:c>
      <x:c r="R1164" s="14">
        <x:f t="shared" si="283"/>
        <x:v>0</x:v>
      </x:c>
      <x:c r="S1164" s="14">
        <x:f t="shared" si="284"/>
        <x:v>0</x:v>
      </x:c>
      <x:c r="T1164" s="14">
        <x:f t="shared" si="285"/>
        <x:v>0</x:v>
      </x:c>
      <x:c r="U1164" s="14">
        <x:f t="shared" si="286"/>
        <x:v>0</x:v>
      </x:c>
      <x:c r="V1164" t="str">
        <x:f>IF(MOD(C1164-Settings!$B$32,Settings!$B$33)&lt;Settings!$B$30,"Up","Down")</x:f>
        <x:v>Up</x:v>
      </x:c>
      <x:c r="W1164" s="15" t="n">
        <x:f>IF(OR(E1164&gt;Settings!$B$30,Q1164&gt;Settings!$B$37),0,1)</x:f>
        <x:v>1</x:v>
      </x:c>
      <x:c r="X1164" s="15" t="n">
        <x:f>IF(AND(W1164=1,Q1164&lt;=Settings!$B$36),1,0)</x:f>
        <x:v>1</x:v>
      </x:c>
    </x:row>
    <x:row r="1165">
      <x:c r="A1165">
        <x:v>10</x:v>
      </x:c>
      <x:c r="B1165">
        <x:v>80</x:v>
      </x:c>
      <x:c r="C1165" s="13" t="n">
        <x:f>Arrivals!F1165</x:f>
        <x:v>4969.713470559729</x:v>
      </x:c>
      <x:c r="D1165" s="13" t="n">
        <x:f>Arrivals!K1165</x:f>
        <x:v>300</x:v>
      </x:c>
      <x:c r="E1165" s="14" t="n">
        <x:f>D1165*8/Settings!$B$28+Settings!$B$29</x:f>
        <x:v>24.02</x:v>
      </x:c>
      <x:c r="F1165" s="14">
        <x:f t="shared" si="276"/>
        <x:v>4969.7134705597291</x:v>
      </x:c>
      <x:c r="G1165" s="14">
        <x:f t="shared" si="274"/>
        <x:v>4903.0484656857143</x:v>
      </x:c>
      <x:c r="H1165" s="14">
        <x:f t="shared" si="277"/>
        <x:v>4969.7134705597291</x:v>
      </x:c>
      <x:c r="I1165" s="14" t="n">
        <x:f>MOD(H1165-Settings!$B$32,Settings!$B$33)</x:f>
        <x:v>649.7134705597291</x:v>
      </x:c>
      <x:c r="J1165" s="14" t="n">
        <x:f>IF(I1165&lt;Settings!$B$30,IF(Settings!$B$30-I1165&gt;=E1165,H1165,H1165+(Settings!$B$30-I1165)+Settings!$B$31),H1165+(Settings!$B$33-I1165))</x:f>
        <x:v>5040</x:v>
      </x:c>
      <x:c r="K1165" s="14">
        <x:f t="shared" si="278"/>
        <x:v>5064.0200000000004</x:v>
      </x:c>
      <x:c r="L1165" s="14">
        <x:f t="shared" si="279"/>
        <x:v>5064.0200000000004</x:v>
      </x:c>
      <x:c r="M1165" s="14">
        <x:f t="shared" si="275"/>
        <x:v>4907.1477795703768</x:v>
      </x:c>
      <x:c r="N1165" s="14">
        <x:f t="shared" si="280"/>
        <x:v>5064.0200000000004</x:v>
      </x:c>
      <x:c r="O1165" s="13" t="n">
        <x:f>Arrivals!I1165</x:f>
        <x:v>4.475442198617587</x:v>
      </x:c>
      <x:c r="P1165" s="14">
        <x:f t="shared" si="281"/>
        <x:v>5068.4954421986176</x:v>
      </x:c>
      <x:c r="Q1165" s="14">
        <x:f t="shared" si="282"/>
        <x:v>98.781971638888535</x:v>
      </x:c>
      <x:c r="R1165" s="14">
        <x:f t="shared" si="283"/>
        <x:v>0</x:v>
      </x:c>
      <x:c r="S1165" s="14">
        <x:f t="shared" si="284"/>
        <x:v>70.286529440270897</x:v>
      </x:c>
      <x:c r="T1165" s="14">
        <x:f t="shared" si="285"/>
        <x:v>0</x:v>
      </x:c>
      <x:c r="U1165" s="14">
        <x:f t="shared" si="286"/>
        <x:v>70.286529440270897</x:v>
      </x:c>
      <x:c r="V1165" t="str">
        <x:f>IF(MOD(C1165-Settings!$B$32,Settings!$B$33)&lt;Settings!$B$30,"Up","Down")</x:f>
        <x:v>Down</x:v>
      </x:c>
      <x:c r="W1165" s="15" t="n">
        <x:f>IF(OR(E1165&gt;Settings!$B$30,Q1165&gt;Settings!$B$37),0,1)</x:f>
        <x:v>1</x:v>
      </x:c>
      <x:c r="X1165" s="15" t="n">
        <x:f>IF(AND(W1165=1,Q1165&lt;=Settings!$B$36),1,0)</x:f>
        <x:v>1</x:v>
      </x:c>
    </x:row>
    <x:row r="1166">
      <x:c r="A1166">
        <x:v>10</x:v>
      </x:c>
      <x:c r="B1166">
        <x:v>81</x:v>
      </x:c>
      <x:c r="C1166" s="13" t="n">
        <x:f>Arrivals!F1166</x:f>
        <x:v>5002.648573776305</x:v>
      </x:c>
      <x:c r="D1166" s="13" t="n">
        <x:f>Arrivals!K1166</x:f>
        <x:v>300</x:v>
      </x:c>
      <x:c r="E1166" s="14" t="n">
        <x:f>D1166*8/Settings!$B$28+Settings!$B$29</x:f>
        <x:v>24.02</x:v>
      </x:c>
      <x:c r="F1166" s="14">
        <x:f t="shared" si="276"/>
        <x:v>5002.6485737763051</x:v>
      </x:c>
      <x:c r="G1166" s="14">
        <x:f t="shared" si="274"/>
        <x:v>5064.0200000000004</x:v>
      </x:c>
      <x:c r="H1166" s="14">
        <x:f t="shared" si="277"/>
        <x:v>5064.0200000000004</x:v>
      </x:c>
      <x:c r="I1166" s="14" t="n">
        <x:f>MOD(H1166-Settings!$B$32,Settings!$B$33)</x:f>
        <x:v>24.020000000000437</x:v>
      </x:c>
      <x:c r="J1166" s="14" t="n">
        <x:f>IF(I1166&lt;Settings!$B$30,IF(Settings!$B$30-I1166&gt;=E1166,H1166,H1166+(Settings!$B$30-I1166)+Settings!$B$31),H1166+(Settings!$B$33-I1166))</x:f>
        <x:v>5064.02</x:v>
      </x:c>
      <x:c r="K1166" s="14">
        <x:f t="shared" si="278"/>
        <x:v>5088.0400000000009</x:v>
      </x:c>
      <x:c r="L1166" s="14">
        <x:f t="shared" si="279"/>
        <x:v>5088.0400000000009</x:v>
      </x:c>
      <x:c r="M1166" s="14">
        <x:f t="shared" si="275"/>
        <x:v>5068.4954421986176</x:v>
      </x:c>
      <x:c r="N1166" s="14">
        <x:f t="shared" si="280"/>
        <x:v>5088.0400000000009</x:v>
      </x:c>
      <x:c r="O1166" s="13" t="n">
        <x:f>Arrivals!I1166</x:f>
        <x:v>13.234145061959257</x:v>
      </x:c>
      <x:c r="P1166" s="14">
        <x:f t="shared" si="281"/>
        <x:v>5101.2741450619606</x:v>
      </x:c>
      <x:c r="Q1166" s="14">
        <x:f t="shared" si="282"/>
        <x:v>98.625571285655496</x:v>
      </x:c>
      <x:c r="R1166" s="14">
        <x:f t="shared" si="283"/>
        <x:v>61.37142622369538</x:v>
      </x:c>
      <x:c r="S1166" s="14">
        <x:f t="shared" si="284"/>
        <x:v>0</x:v>
      </x:c>
      <x:c r="T1166" s="14">
        <x:f t="shared" si="285"/>
        <x:v>0</x:v>
      </x:c>
      <x:c r="U1166" s="14">
        <x:f t="shared" si="286"/>
        <x:v>61.37142622369538</x:v>
      </x:c>
      <x:c r="V1166" t="str">
        <x:f>IF(MOD(C1166-Settings!$B$32,Settings!$B$33)&lt;Settings!$B$30,"Up","Down")</x:f>
        <x:v>Down</x:v>
      </x:c>
      <x:c r="W1166" s="15" t="n">
        <x:f>IF(OR(E1166&gt;Settings!$B$30,Q1166&gt;Settings!$B$37),0,1)</x:f>
        <x:v>1</x:v>
      </x:c>
      <x:c r="X1166" s="15" t="n">
        <x:f>IF(AND(W1166=1,Q1166&lt;=Settings!$B$36),1,0)</x:f>
        <x:v>1</x:v>
      </x:c>
    </x:row>
    <x:row r="1167">
      <x:c r="A1167">
        <x:v>10</x:v>
      </x:c>
      <x:c r="B1167">
        <x:v>82</x:v>
      </x:c>
      <x:c r="C1167" s="13" t="n">
        <x:f>Arrivals!F1167</x:f>
        <x:v>5077.062352158771</x:v>
      </x:c>
      <x:c r="D1167" s="13" t="n">
        <x:f>Arrivals!K1167</x:f>
        <x:v>300</x:v>
      </x:c>
      <x:c r="E1167" s="14" t="n">
        <x:f>D1167*8/Settings!$B$28+Settings!$B$29</x:f>
        <x:v>24.02</x:v>
      </x:c>
      <x:c r="F1167" s="14">
        <x:f t="shared" si="276"/>
        <x:v>5077.0623521587713</x:v>
      </x:c>
      <x:c r="G1167" s="14">
        <x:f t="shared" si="274"/>
        <x:v>5088.0400000000009</x:v>
      </x:c>
      <x:c r="H1167" s="14">
        <x:f t="shared" si="277"/>
        <x:v>5088.0400000000009</x:v>
      </x:c>
      <x:c r="I1167" s="14" t="n">
        <x:f>MOD(H1167-Settings!$B$32,Settings!$B$33)</x:f>
        <x:v>48.04000000000087</x:v>
      </x:c>
      <x:c r="J1167" s="14" t="n">
        <x:f>IF(I1167&lt;Settings!$B$30,IF(Settings!$B$30-I1167&gt;=E1167,H1167,H1167+(Settings!$B$30-I1167)+Settings!$B$31),H1167+(Settings!$B$33-I1167))</x:f>
        <x:v>5088.040000000001</x:v>
      </x:c>
      <x:c r="K1167" s="14">
        <x:f t="shared" si="278"/>
        <x:v>5112.0600000000013</x:v>
      </x:c>
      <x:c r="L1167" s="14">
        <x:f t="shared" si="279"/>
        <x:v>5112.0600000000013</x:v>
      </x:c>
      <x:c r="M1167" s="14">
        <x:f t="shared" si="275"/>
        <x:v>5101.2741450619606</x:v>
      </x:c>
      <x:c r="N1167" s="14">
        <x:f t="shared" si="280"/>
        <x:v>5112.0600000000013</x:v>
      </x:c>
      <x:c r="O1167" s="13" t="n">
        <x:f>Arrivals!I1167</x:f>
        <x:v>1.8715502802237025</x:v>
      </x:c>
      <x:c r="P1167" s="14">
        <x:f t="shared" si="281"/>
        <x:v>5113.9315502802247</x:v>
      </x:c>
      <x:c r="Q1167" s="14">
        <x:f t="shared" si="282"/>
        <x:v>36.869198121453337</x:v>
      </x:c>
      <x:c r="R1167" s="14">
        <x:f t="shared" si="283"/>
        <x:v>10.977647841229555</x:v>
      </x:c>
      <x:c r="S1167" s="14">
        <x:f t="shared" si="284"/>
        <x:v>0</x:v>
      </x:c>
      <x:c r="T1167" s="14">
        <x:f t="shared" si="285"/>
        <x:v>0</x:v>
      </x:c>
      <x:c r="U1167" s="14">
        <x:f t="shared" si="286"/>
        <x:v>10.977647841229555</x:v>
      </x:c>
      <x:c r="V1167" t="str">
        <x:f>IF(MOD(C1167-Settings!$B$32,Settings!$B$33)&lt;Settings!$B$30,"Up","Down")</x:f>
        <x:v>Up</x:v>
      </x:c>
      <x:c r="W1167" s="15" t="n">
        <x:f>IF(OR(E1167&gt;Settings!$B$30,Q1167&gt;Settings!$B$37),0,1)</x:f>
        <x:v>1</x:v>
      </x:c>
      <x:c r="X1167" s="15" t="n">
        <x:f>IF(AND(W1167=1,Q1167&lt;=Settings!$B$36),1,0)</x:f>
        <x:v>1</x:v>
      </x:c>
    </x:row>
    <x:row r="1168">
      <x:c r="A1168">
        <x:v>10</x:v>
      </x:c>
      <x:c r="B1168">
        <x:v>83</x:v>
      </x:c>
      <x:c r="C1168" s="13" t="n">
        <x:f>Arrivals!F1168</x:f>
        <x:v>5111.447295510401</x:v>
      </x:c>
      <x:c r="D1168" s="13" t="n">
        <x:f>Arrivals!K1168</x:f>
        <x:v>300</x:v>
      </x:c>
      <x:c r="E1168" s="14" t="n">
        <x:f>D1168*8/Settings!$B$28+Settings!$B$29</x:f>
        <x:v>24.02</x:v>
      </x:c>
      <x:c r="F1168" s="14">
        <x:f t="shared" si="276"/>
        <x:v>5111.4472955104011</x:v>
      </x:c>
      <x:c r="G1168" s="14">
        <x:f t="shared" si="274"/>
        <x:v>5112.0600000000013</x:v>
      </x:c>
      <x:c r="H1168" s="14">
        <x:f t="shared" si="277"/>
        <x:v>5112.0600000000013</x:v>
      </x:c>
      <x:c r="I1168" s="14" t="n">
        <x:f>MOD(H1168-Settings!$B$32,Settings!$B$33)</x:f>
        <x:v>72.06000000000131</x:v>
      </x:c>
      <x:c r="J1168" s="14" t="n">
        <x:f>IF(I1168&lt;Settings!$B$30,IF(Settings!$B$30-I1168&gt;=E1168,H1168,H1168+(Settings!$B$30-I1168)+Settings!$B$31),H1168+(Settings!$B$33-I1168))</x:f>
        <x:v>5112.060000000001</x:v>
      </x:c>
      <x:c r="K1168" s="14">
        <x:f t="shared" si="278"/>
        <x:v>5136.0800000000017</x:v>
      </x:c>
      <x:c r="L1168" s="14">
        <x:f t="shared" si="279"/>
        <x:v>5136.0800000000017</x:v>
      </x:c>
      <x:c r="M1168" s="14">
        <x:f t="shared" si="275"/>
        <x:v>5113.9315502802247</x:v>
      </x:c>
      <x:c r="N1168" s="14">
        <x:f t="shared" si="280"/>
        <x:v>5136.0800000000017</x:v>
      </x:c>
      <x:c r="O1168" s="13" t="n">
        <x:f>Arrivals!I1168</x:f>
        <x:v>1.870977672652576</x:v>
      </x:c>
      <x:c r="P1168" s="14">
        <x:f t="shared" si="281"/>
        <x:v>5137.9509776726545</x:v>
      </x:c>
      <x:c r="Q1168" s="14">
        <x:f t="shared" si="282"/>
        <x:v>26.503682162253426</x:v>
      </x:c>
      <x:c r="R1168" s="14">
        <x:f t="shared" si="283"/>
        <x:v>0.61270448960021895</x:v>
      </x:c>
      <x:c r="S1168" s="14">
        <x:f t="shared" si="284"/>
        <x:v>0</x:v>
      </x:c>
      <x:c r="T1168" s="14">
        <x:f t="shared" si="285"/>
        <x:v>0</x:v>
      </x:c>
      <x:c r="U1168" s="14">
        <x:f t="shared" si="286"/>
        <x:v>0.61270448960021895</x:v>
      </x:c>
      <x:c r="V1168" t="str">
        <x:f>IF(MOD(C1168-Settings!$B$32,Settings!$B$33)&lt;Settings!$B$30,"Up","Down")</x:f>
        <x:v>Up</x:v>
      </x:c>
      <x:c r="W1168" s="15" t="n">
        <x:f>IF(OR(E1168&gt;Settings!$B$30,Q1168&gt;Settings!$B$37),0,1)</x:f>
        <x:v>1</x:v>
      </x:c>
      <x:c r="X1168" s="15" t="n">
        <x:f>IF(AND(W1168=1,Q1168&lt;=Settings!$B$36),1,0)</x:f>
        <x:v>1</x:v>
      </x:c>
    </x:row>
    <x:row r="1169">
      <x:c r="A1169">
        <x:v>10</x:v>
      </x:c>
      <x:c r="B1169">
        <x:v>84</x:v>
      </x:c>
      <x:c r="C1169" s="13" t="n">
        <x:f>Arrivals!F1169</x:f>
        <x:v>5149.122002261195</x:v>
      </x:c>
      <x:c r="D1169" s="13" t="n">
        <x:f>Arrivals!K1169</x:f>
        <x:v>300</x:v>
      </x:c>
      <x:c r="E1169" s="14" t="n">
        <x:f>D1169*8/Settings!$B$28+Settings!$B$29</x:f>
        <x:v>24.02</x:v>
      </x:c>
      <x:c r="F1169" s="14">
        <x:f t="shared" si="276"/>
        <x:v>5149.1220022611951</x:v>
      </x:c>
      <x:c r="G1169" s="14">
        <x:f t="shared" si="274"/>
        <x:v>5136.0800000000017</x:v>
      </x:c>
      <x:c r="H1169" s="14">
        <x:f t="shared" si="277"/>
        <x:v>5149.1220022611951</x:v>
      </x:c>
      <x:c r="I1169" s="14" t="n">
        <x:f>MOD(H1169-Settings!$B$32,Settings!$B$33)</x:f>
        <x:v>109.12200226119512</x:v>
      </x:c>
      <x:c r="J1169" s="14" t="n">
        <x:f>IF(I1169&lt;Settings!$B$30,IF(Settings!$B$30-I1169&gt;=E1169,H1169,H1169+(Settings!$B$30-I1169)+Settings!$B$31),H1169+(Settings!$B$33-I1169))</x:f>
        <x:v>5149.122002261195</x:v>
      </x:c>
      <x:c r="K1169" s="14">
        <x:f t="shared" si="278"/>
        <x:v>5173.1420022611956</x:v>
      </x:c>
      <x:c r="L1169" s="14">
        <x:f t="shared" si="279"/>
        <x:v>5173.1420022611956</x:v>
      </x:c>
      <x:c r="M1169" s="14">
        <x:f t="shared" si="275"/>
        <x:v>5137.9509776726545</x:v>
      </x:c>
      <x:c r="N1169" s="14">
        <x:f t="shared" si="280"/>
        <x:v>5173.1420022611956</x:v>
      </x:c>
      <x:c r="O1169" s="13" t="n">
        <x:f>Arrivals!I1169</x:f>
        <x:v>8.056774221371095</x:v>
      </x:c>
      <x:c r="P1169" s="14">
        <x:f t="shared" si="281"/>
        <x:v>5181.1987764825662</x:v>
      </x:c>
      <x:c r="Q1169" s="14">
        <x:f t="shared" si="282"/>
        <x:v>32.076774221371124</x:v>
      </x:c>
      <x:c r="R1169" s="14">
        <x:f t="shared" si="283"/>
        <x:v>0</x:v>
      </x:c>
      <x:c r="S1169" s="14">
        <x:f t="shared" si="284"/>
        <x:v>0</x:v>
      </x:c>
      <x:c r="T1169" s="14">
        <x:f t="shared" si="285"/>
        <x:v>0</x:v>
      </x:c>
      <x:c r="U1169" s="14">
        <x:f t="shared" si="286"/>
        <x:v>0</x:v>
      </x:c>
      <x:c r="V1169" t="str">
        <x:f>IF(MOD(C1169-Settings!$B$32,Settings!$B$33)&lt;Settings!$B$30,"Up","Down")</x:f>
        <x:v>Up</x:v>
      </x:c>
      <x:c r="W1169" s="15" t="n">
        <x:f>IF(OR(E1169&gt;Settings!$B$30,Q1169&gt;Settings!$B$37),0,1)</x:f>
        <x:v>1</x:v>
      </x:c>
      <x:c r="X1169" s="15" t="n">
        <x:f>IF(AND(W1169=1,Q1169&lt;=Settings!$B$36),1,0)</x:f>
        <x:v>1</x:v>
      </x:c>
    </x:row>
    <x:row r="1170">
      <x:c r="A1170">
        <x:v>10</x:v>
      </x:c>
      <x:c r="B1170">
        <x:v>85</x:v>
      </x:c>
      <x:c r="C1170" s="13" t="n">
        <x:f>Arrivals!F1170</x:f>
        <x:v>5150.202121475051</x:v>
      </x:c>
      <x:c r="D1170" s="13" t="n">
        <x:f>Arrivals!K1170</x:f>
        <x:v>300</x:v>
      </x:c>
      <x:c r="E1170" s="14" t="n">
        <x:f>D1170*8/Settings!$B$28+Settings!$B$29</x:f>
        <x:v>24.02</x:v>
      </x:c>
      <x:c r="F1170" s="14">
        <x:f t="shared" si="276"/>
        <x:v>5150.2021214750512</x:v>
      </x:c>
      <x:c r="G1170" s="14">
        <x:f t="shared" si="274"/>
        <x:v>5173.1420022611956</x:v>
      </x:c>
      <x:c r="H1170" s="14">
        <x:f t="shared" si="277"/>
        <x:v>5173.1420022611956</x:v>
      </x:c>
      <x:c r="I1170" s="14" t="n">
        <x:f>MOD(H1170-Settings!$B$32,Settings!$B$33)</x:f>
        <x:v>133.14200226119556</x:v>
      </x:c>
      <x:c r="J1170" s="14" t="n">
        <x:f>IF(I1170&lt;Settings!$B$30,IF(Settings!$B$30-I1170&gt;=E1170,H1170,H1170+(Settings!$B$30-I1170)+Settings!$B$31),H1170+(Settings!$B$33-I1170))</x:f>
        <x:v>5173.142002261196</x:v>
      </x:c>
      <x:c r="K1170" s="14">
        <x:f t="shared" si="278"/>
        <x:v>5197.162002261196</x:v>
      </x:c>
      <x:c r="L1170" s="14">
        <x:f t="shared" si="279"/>
        <x:v>5197.162002261196</x:v>
      </x:c>
      <x:c r="M1170" s="14">
        <x:f t="shared" si="275"/>
        <x:v>5181.1987764825662</x:v>
      </x:c>
      <x:c r="N1170" s="14">
        <x:f t="shared" si="280"/>
        <x:v>5197.162002261196</x:v>
      </x:c>
      <x:c r="O1170" s="13" t="n">
        <x:f>Arrivals!I1170</x:f>
        <x:v>2.586874198838349</x:v>
      </x:c>
      <x:c r="P1170" s="14">
        <x:f t="shared" si="281"/>
        <x:v>5199.7488764600339</x:v>
      </x:c>
      <x:c r="Q1170" s="14">
        <x:f t="shared" si="282"/>
        <x:v>49.546754984982726</x:v>
      </x:c>
      <x:c r="R1170" s="14">
        <x:f t="shared" si="283"/>
        <x:v>22.939880786144386</x:v>
      </x:c>
      <x:c r="S1170" s="14">
        <x:f t="shared" si="284"/>
        <x:v>0</x:v>
      </x:c>
      <x:c r="T1170" s="14">
        <x:f t="shared" si="285"/>
        <x:v>0</x:v>
      </x:c>
      <x:c r="U1170" s="14">
        <x:f t="shared" si="286"/>
        <x:v>22.939880786144386</x:v>
      </x:c>
      <x:c r="V1170" t="str">
        <x:f>IF(MOD(C1170-Settings!$B$32,Settings!$B$33)&lt;Settings!$B$30,"Up","Down")</x:f>
        <x:v>Up</x:v>
      </x:c>
      <x:c r="W1170" s="15" t="n">
        <x:f>IF(OR(E1170&gt;Settings!$B$30,Q1170&gt;Settings!$B$37),0,1)</x:f>
        <x:v>1</x:v>
      </x:c>
      <x:c r="X1170" s="15" t="n">
        <x:f>IF(AND(W1170=1,Q1170&lt;=Settings!$B$36),1,0)</x:f>
        <x:v>1</x:v>
      </x:c>
    </x:row>
    <x:row r="1171">
      <x:c r="A1171">
        <x:v>10</x:v>
      </x:c>
      <x:c r="B1171">
        <x:v>86</x:v>
      </x:c>
      <x:c r="C1171" s="13" t="n">
        <x:f>Arrivals!F1171</x:f>
        <x:v>5264.967496736376</x:v>
      </x:c>
      <x:c r="D1171" s="13" t="n">
        <x:f>Arrivals!K1171</x:f>
        <x:v>300</x:v>
      </x:c>
      <x:c r="E1171" s="14" t="n">
        <x:f>D1171*8/Settings!$B$28+Settings!$B$29</x:f>
        <x:v>24.02</x:v>
      </x:c>
      <x:c r="F1171" s="14">
        <x:f t="shared" si="276"/>
        <x:v>5264.9674967363762</x:v>
      </x:c>
      <x:c r="G1171" s="14">
        <x:f t="shared" si="274"/>
        <x:v>5197.162002261196</x:v>
      </x:c>
      <x:c r="H1171" s="14">
        <x:f t="shared" si="277"/>
        <x:v>5264.9674967363762</x:v>
      </x:c>
      <x:c r="I1171" s="14" t="n">
        <x:f>MOD(H1171-Settings!$B$32,Settings!$B$33)</x:f>
        <x:v>224.96749673637623</x:v>
      </x:c>
      <x:c r="J1171" s="14" t="n">
        <x:f>IF(I1171&lt;Settings!$B$30,IF(Settings!$B$30-I1171&gt;=E1171,H1171,H1171+(Settings!$B$30-I1171)+Settings!$B$31),H1171+(Settings!$B$33-I1171))</x:f>
        <x:v>5264.967496736376</x:v>
      </x:c>
      <x:c r="K1171" s="14">
        <x:f t="shared" si="278"/>
        <x:v>5288.9874967363767</x:v>
      </x:c>
      <x:c r="L1171" s="14">
        <x:f t="shared" si="279"/>
        <x:v>5288.9874967363767</x:v>
      </x:c>
      <x:c r="M1171" s="14">
        <x:f t="shared" si="275"/>
        <x:v>5199.7488764600339</x:v>
      </x:c>
      <x:c r="N1171" s="14">
        <x:f t="shared" si="280"/>
        <x:v>5288.9874967363767</x:v>
      </x:c>
      <x:c r="O1171" s="13" t="n">
        <x:f>Arrivals!I1171</x:f>
        <x:v>0.5931544400864255</x:v>
      </x:c>
      <x:c r="P1171" s="14">
        <x:f t="shared" si="281"/>
        <x:v>5289.5806511764631</x:v>
      </x:c>
      <x:c r="Q1171" s="14">
        <x:f t="shared" si="282"/>
        <x:v>24.613154440086873</x:v>
      </x:c>
      <x:c r="R1171" s="14">
        <x:f t="shared" si="283"/>
        <x:v>0</x:v>
      </x:c>
      <x:c r="S1171" s="14">
        <x:f t="shared" si="284"/>
        <x:v>0</x:v>
      </x:c>
      <x:c r="T1171" s="14">
        <x:f t="shared" si="285"/>
        <x:v>0</x:v>
      </x:c>
      <x:c r="U1171" s="14">
        <x:f t="shared" si="286"/>
        <x:v>0</x:v>
      </x:c>
      <x:c r="V1171" t="str">
        <x:f>IF(MOD(C1171-Settings!$B$32,Settings!$B$33)&lt;Settings!$B$30,"Up","Down")</x:f>
        <x:v>Up</x:v>
      </x:c>
      <x:c r="W1171" s="15" t="n">
        <x:f>IF(OR(E1171&gt;Settings!$B$30,Q1171&gt;Settings!$B$37),0,1)</x:f>
        <x:v>1</x:v>
      </x:c>
      <x:c r="X1171" s="15" t="n">
        <x:f>IF(AND(W1171=1,Q1171&lt;=Settings!$B$36),1,0)</x:f>
        <x:v>1</x:v>
      </x:c>
    </x:row>
    <x:row r="1172">
      <x:c r="A1172">
        <x:v>10</x:v>
      </x:c>
      <x:c r="B1172">
        <x:v>87</x:v>
      </x:c>
      <x:c r="C1172" s="13" t="n">
        <x:f>Arrivals!F1172</x:f>
        <x:v>5268.886402474601</x:v>
      </x:c>
      <x:c r="D1172" s="13" t="n">
        <x:f>Arrivals!K1172</x:f>
        <x:v>300</x:v>
      </x:c>
      <x:c r="E1172" s="14" t="n">
        <x:f>D1172*8/Settings!$B$28+Settings!$B$29</x:f>
        <x:v>24.02</x:v>
      </x:c>
      <x:c r="F1172" s="14">
        <x:f t="shared" si="276"/>
        <x:v>5268.8864024746008</x:v>
      </x:c>
      <x:c r="G1172" s="14">
        <x:f t="shared" si="274"/>
        <x:v>5288.9874967363767</x:v>
      </x:c>
      <x:c r="H1172" s="14">
        <x:f t="shared" si="277"/>
        <x:v>5288.9874967363767</x:v>
      </x:c>
      <x:c r="I1172" s="14" t="n">
        <x:f>MOD(H1172-Settings!$B$32,Settings!$B$33)</x:f>
        <x:v>248.98749673637667</x:v>
      </x:c>
      <x:c r="J1172" s="14" t="n">
        <x:f>IF(I1172&lt;Settings!$B$30,IF(Settings!$B$30-I1172&gt;=E1172,H1172,H1172+(Settings!$B$30-I1172)+Settings!$B$31),H1172+(Settings!$B$33-I1172))</x:f>
        <x:v>5288.987496736377</x:v>
      </x:c>
      <x:c r="K1172" s="14">
        <x:f t="shared" si="278"/>
        <x:v>5313.0074967363771</x:v>
      </x:c>
      <x:c r="L1172" s="14">
        <x:f t="shared" si="279"/>
        <x:v>5313.0074967363771</x:v>
      </x:c>
      <x:c r="M1172" s="14">
        <x:f t="shared" si="275"/>
        <x:v>5289.5806511764631</x:v>
      </x:c>
      <x:c r="N1172" s="14">
        <x:f t="shared" si="280"/>
        <x:v>5313.0074967363771</x:v>
      </x:c>
      <x:c r="O1172" s="13" t="n">
        <x:f>Arrivals!I1172</x:f>
        <x:v>1.4439661521887002</x:v>
      </x:c>
      <x:c r="P1172" s="14">
        <x:f t="shared" si="281"/>
        <x:v>5314.4514628885654</x:v>
      </x:c>
      <x:c r="Q1172" s="14">
        <x:f t="shared" si="282"/>
        <x:v>45.565060413964602</x:v>
      </x:c>
      <x:c r="R1172" s="14">
        <x:f t="shared" si="283"/>
        <x:v>20.10109426177587</x:v>
      </x:c>
      <x:c r="S1172" s="14">
        <x:f t="shared" si="284"/>
        <x:v>0</x:v>
      </x:c>
      <x:c r="T1172" s="14">
        <x:f t="shared" si="285"/>
        <x:v>0</x:v>
      </x:c>
      <x:c r="U1172" s="14">
        <x:f t="shared" si="286"/>
        <x:v>20.10109426177587</x:v>
      </x:c>
      <x:c r="V1172" t="str">
        <x:f>IF(MOD(C1172-Settings!$B$32,Settings!$B$33)&lt;Settings!$B$30,"Up","Down")</x:f>
        <x:v>Up</x:v>
      </x:c>
      <x:c r="W1172" s="15" t="n">
        <x:f>IF(OR(E1172&gt;Settings!$B$30,Q1172&gt;Settings!$B$37),0,1)</x:f>
        <x:v>1</x:v>
      </x:c>
      <x:c r="X1172" s="15" t="n">
        <x:f>IF(AND(W1172=1,Q1172&lt;=Settings!$B$36),1,0)</x:f>
        <x:v>1</x:v>
      </x:c>
    </x:row>
    <x:row r="1173">
      <x:c r="A1173">
        <x:v>10</x:v>
      </x:c>
      <x:c r="B1173">
        <x:v>88</x:v>
      </x:c>
      <x:c r="C1173" s="13" t="n">
        <x:f>Arrivals!F1173</x:f>
        <x:v>5335.205537191707</x:v>
      </x:c>
      <x:c r="D1173" s="13" t="n">
        <x:f>Arrivals!K1173</x:f>
        <x:v>300</x:v>
      </x:c>
      <x:c r="E1173" s="14" t="n">
        <x:f>D1173*8/Settings!$B$28+Settings!$B$29</x:f>
        <x:v>24.02</x:v>
      </x:c>
      <x:c r="F1173" s="14">
        <x:f t="shared" si="276"/>
        <x:v>5335.2055371917068</x:v>
      </x:c>
      <x:c r="G1173" s="14">
        <x:f t="shared" si="274"/>
        <x:v>5313.0074967363771</x:v>
      </x:c>
      <x:c r="H1173" s="14">
        <x:f t="shared" si="277"/>
        <x:v>5335.2055371917068</x:v>
      </x:c>
      <x:c r="I1173" s="14" t="n">
        <x:f>MOD(H1173-Settings!$B$32,Settings!$B$33)</x:f>
        <x:v>295.20553719170675</x:v>
      </x:c>
      <x:c r="J1173" s="14" t="n">
        <x:f>IF(I1173&lt;Settings!$B$30,IF(Settings!$B$30-I1173&gt;=E1173,H1173,H1173+(Settings!$B$30-I1173)+Settings!$B$31),H1173+(Settings!$B$33-I1173))</x:f>
        <x:v>5335.205537191707</x:v>
      </x:c>
      <x:c r="K1173" s="14">
        <x:f t="shared" si="278"/>
        <x:v>5359.2255371917072</x:v>
      </x:c>
      <x:c r="L1173" s="14">
        <x:f t="shared" si="279"/>
        <x:v>5359.2255371917072</x:v>
      </x:c>
      <x:c r="M1173" s="14">
        <x:f t="shared" si="275"/>
        <x:v>5314.4514628885654</x:v>
      </x:c>
      <x:c r="N1173" s="14">
        <x:f t="shared" si="280"/>
        <x:v>5359.2255371917072</x:v>
      </x:c>
      <x:c r="O1173" s="13" t="n">
        <x:f>Arrivals!I1173</x:f>
        <x:v>5.9639175940506775</x:v>
      </x:c>
      <x:c r="P1173" s="14">
        <x:f t="shared" si="281"/>
        <x:v>5365.1894547857582</x:v>
      </x:c>
      <x:c r="Q1173" s="14">
        <x:f t="shared" si="282"/>
        <x:v>29.983917594051491</x:v>
      </x:c>
      <x:c r="R1173" s="14">
        <x:f t="shared" si="283"/>
        <x:v>0</x:v>
      </x:c>
      <x:c r="S1173" s="14">
        <x:f t="shared" si="284"/>
        <x:v>0</x:v>
      </x:c>
      <x:c r="T1173" s="14">
        <x:f t="shared" si="285"/>
        <x:v>0</x:v>
      </x:c>
      <x:c r="U1173" s="14">
        <x:f t="shared" si="286"/>
        <x:v>0</x:v>
      </x:c>
      <x:c r="V1173" t="str">
        <x:f>IF(MOD(C1173-Settings!$B$32,Settings!$B$33)&lt;Settings!$B$30,"Up","Down")</x:f>
        <x:v>Up</x:v>
      </x:c>
      <x:c r="W1173" s="15" t="n">
        <x:f>IF(OR(E1173&gt;Settings!$B$30,Q1173&gt;Settings!$B$37),0,1)</x:f>
        <x:v>1</x:v>
      </x:c>
      <x:c r="X1173" s="15" t="n">
        <x:f>IF(AND(W1173=1,Q1173&lt;=Settings!$B$36),1,0)</x:f>
        <x:v>1</x:v>
      </x:c>
    </x:row>
    <x:row r="1174">
      <x:c r="A1174">
        <x:v>10</x:v>
      </x:c>
      <x:c r="B1174">
        <x:v>89</x:v>
      </x:c>
      <x:c r="C1174" s="13" t="n">
        <x:f>Arrivals!F1174</x:f>
        <x:v>5342.447113403283</x:v>
      </x:c>
      <x:c r="D1174" s="13" t="n">
        <x:f>Arrivals!K1174</x:f>
        <x:v>300</x:v>
      </x:c>
      <x:c r="E1174" s="14" t="n">
        <x:f>D1174*8/Settings!$B$28+Settings!$B$29</x:f>
        <x:v>24.02</x:v>
      </x:c>
      <x:c r="F1174" s="14">
        <x:f t="shared" si="276"/>
        <x:v>5342.4471134032829</x:v>
      </x:c>
      <x:c r="G1174" s="14">
        <x:f t="shared" si="274"/>
        <x:v>5359.2255371917072</x:v>
      </x:c>
      <x:c r="H1174" s="14">
        <x:f t="shared" si="277"/>
        <x:v>5359.2255371917072</x:v>
      </x:c>
      <x:c r="I1174" s="14" t="n">
        <x:f>MOD(H1174-Settings!$B$32,Settings!$B$33)</x:f>
        <x:v>319.2255371917072</x:v>
      </x:c>
      <x:c r="J1174" s="14" t="n">
        <x:f>IF(I1174&lt;Settings!$B$30,IF(Settings!$B$30-I1174&gt;=E1174,H1174,H1174+(Settings!$B$30-I1174)+Settings!$B$31),H1174+(Settings!$B$33-I1174))</x:f>
        <x:v>5359.225537191707</x:v>
      </x:c>
      <x:c r="K1174" s="14">
        <x:f t="shared" si="278"/>
        <x:v>5383.2455371917076</x:v>
      </x:c>
      <x:c r="L1174" s="14">
        <x:f t="shared" si="279"/>
        <x:v>5383.2455371917076</x:v>
      </x:c>
      <x:c r="M1174" s="14">
        <x:f t="shared" si="275"/>
        <x:v>5365.1894547857582</x:v>
      </x:c>
      <x:c r="N1174" s="14">
        <x:f t="shared" si="280"/>
        <x:v>5383.2455371917076</x:v>
      </x:c>
      <x:c r="O1174" s="13" t="n">
        <x:f>Arrivals!I1174</x:f>
        <x:v>8.153670568154979</x:v>
      </x:c>
      <x:c r="P1174" s="14">
        <x:f t="shared" si="281"/>
        <x:v>5391.3992077598623</x:v>
      </x:c>
      <x:c r="Q1174" s="14">
        <x:f t="shared" si="282"/>
        <x:v>48.952094356579437</x:v>
      </x:c>
      <x:c r="R1174" s="14">
        <x:f t="shared" si="283"/>
        <x:v>16.778423788424334</x:v>
      </x:c>
      <x:c r="S1174" s="14">
        <x:f t="shared" si="284"/>
        <x:v>0</x:v>
      </x:c>
      <x:c r="T1174" s="14">
        <x:f t="shared" si="285"/>
        <x:v>0</x:v>
      </x:c>
      <x:c r="U1174" s="14">
        <x:f t="shared" si="286"/>
        <x:v>16.778423788424334</x:v>
      </x:c>
      <x:c r="V1174" t="str">
        <x:f>IF(MOD(C1174-Settings!$B$32,Settings!$B$33)&lt;Settings!$B$30,"Up","Down")</x:f>
        <x:v>Up</x:v>
      </x:c>
      <x:c r="W1174" s="15" t="n">
        <x:f>IF(OR(E1174&gt;Settings!$B$30,Q1174&gt;Settings!$B$37),0,1)</x:f>
        <x:v>1</x:v>
      </x:c>
      <x:c r="X1174" s="15" t="n">
        <x:f>IF(AND(W1174=1,Q1174&lt;=Settings!$B$36),1,0)</x:f>
        <x:v>1</x:v>
      </x:c>
    </x:row>
    <x:row r="1175">
      <x:c r="A1175">
        <x:v>10</x:v>
      </x:c>
      <x:c r="B1175">
        <x:v>90</x:v>
      </x:c>
      <x:c r="C1175" s="13" t="n">
        <x:f>Arrivals!F1175</x:f>
        <x:v>5457.849163676258</x:v>
      </x:c>
      <x:c r="D1175" s="13" t="n">
        <x:f>Arrivals!K1175</x:f>
        <x:v>300</x:v>
      </x:c>
      <x:c r="E1175" s="14" t="n">
        <x:f>D1175*8/Settings!$B$28+Settings!$B$29</x:f>
        <x:v>24.02</x:v>
      </x:c>
      <x:c r="F1175" s="14">
        <x:f t="shared" si="276"/>
        <x:v>5457.8491636762583</x:v>
      </x:c>
      <x:c r="G1175" s="14">
        <x:f t="shared" si="274"/>
        <x:v>5383.2455371917076</x:v>
      </x:c>
      <x:c r="H1175" s="14">
        <x:f t="shared" si="277"/>
        <x:v>5457.8491636762583</x:v>
      </x:c>
      <x:c r="I1175" s="14" t="n">
        <x:f>MOD(H1175-Settings!$B$32,Settings!$B$33)</x:f>
        <x:v>417.8491636762583</x:v>
      </x:c>
      <x:c r="J1175" s="14" t="n">
        <x:f>IF(I1175&lt;Settings!$B$30,IF(Settings!$B$30-I1175&gt;=E1175,H1175,H1175+(Settings!$B$30-I1175)+Settings!$B$31),H1175+(Settings!$B$33-I1175))</x:f>
        <x:v>5457.849163676258</x:v>
      </x:c>
      <x:c r="K1175" s="14">
        <x:f t="shared" si="278"/>
        <x:v>5481.8691636762587</x:v>
      </x:c>
      <x:c r="L1175" s="14">
        <x:f t="shared" si="279"/>
        <x:v>5481.8691636762587</x:v>
      </x:c>
      <x:c r="M1175" s="14">
        <x:f t="shared" si="275"/>
        <x:v>5391.3992077598623</x:v>
      </x:c>
      <x:c r="N1175" s="14">
        <x:f t="shared" si="280"/>
        <x:v>5481.8691636762587</x:v>
      </x:c>
      <x:c r="O1175" s="13" t="n">
        <x:f>Arrivals!I1175</x:f>
        <x:v>0.6343212673627218</x:v>
      </x:c>
      <x:c r="P1175" s="14">
        <x:f t="shared" si="281"/>
        <x:v>5482.5034849436215</x:v>
      </x:c>
      <x:c r="Q1175" s="14">
        <x:f t="shared" si="282"/>
        <x:v>24.65432126736323</x:v>
      </x:c>
      <x:c r="R1175" s="14">
        <x:f t="shared" si="283"/>
        <x:v>0</x:v>
      </x:c>
      <x:c r="S1175" s="14">
        <x:f t="shared" si="284"/>
        <x:v>0</x:v>
      </x:c>
      <x:c r="T1175" s="14">
        <x:f t="shared" si="285"/>
        <x:v>0</x:v>
      </x:c>
      <x:c r="U1175" s="14">
        <x:f t="shared" si="286"/>
        <x:v>0</x:v>
      </x:c>
      <x:c r="V1175" t="str">
        <x:f>IF(MOD(C1175-Settings!$B$32,Settings!$B$33)&lt;Settings!$B$30,"Up","Down")</x:f>
        <x:v>Up</x:v>
      </x:c>
      <x:c r="W1175" s="15" t="n">
        <x:f>IF(OR(E1175&gt;Settings!$B$30,Q1175&gt;Settings!$B$37),0,1)</x:f>
        <x:v>1</x:v>
      </x:c>
      <x:c r="X1175" s="15" t="n">
        <x:f>IF(AND(W1175=1,Q1175&lt;=Settings!$B$36),1,0)</x:f>
        <x:v>1</x:v>
      </x:c>
    </x:row>
    <x:row r="1176">
      <x:c r="A1176">
        <x:v>10</x:v>
      </x:c>
      <x:c r="B1176">
        <x:v>91</x:v>
      </x:c>
      <x:c r="C1176" s="13" t="n">
        <x:f>Arrivals!F1176</x:f>
        <x:v>5475.951269469445</x:v>
      </x:c>
      <x:c r="D1176" s="13" t="n">
        <x:f>Arrivals!K1176</x:f>
        <x:v>300</x:v>
      </x:c>
      <x:c r="E1176" s="14" t="n">
        <x:f>D1176*8/Settings!$B$28+Settings!$B$29</x:f>
        <x:v>24.02</x:v>
      </x:c>
      <x:c r="F1176" s="14">
        <x:f t="shared" si="276"/>
        <x:v>5475.9512694694449</x:v>
      </x:c>
      <x:c r="G1176" s="14">
        <x:f t="shared" si="274"/>
        <x:v>5481.8691636762587</x:v>
      </x:c>
      <x:c r="H1176" s="14">
        <x:f t="shared" si="277"/>
        <x:v>5481.8691636762587</x:v>
      </x:c>
      <x:c r="I1176" s="14" t="n">
        <x:f>MOD(H1176-Settings!$B$32,Settings!$B$33)</x:f>
        <x:v>441.8691636762587</x:v>
      </x:c>
      <x:c r="J1176" s="14" t="n">
        <x:f>IF(I1176&lt;Settings!$B$30,IF(Settings!$B$30-I1176&gt;=E1176,H1176,H1176+(Settings!$B$30-I1176)+Settings!$B$31),H1176+(Settings!$B$33-I1176))</x:f>
        <x:v>5481.869163676259</x:v>
      </x:c>
      <x:c r="K1176" s="14">
        <x:f t="shared" si="278"/>
        <x:v>5505.8891636762592</x:v>
      </x:c>
      <x:c r="L1176" s="14">
        <x:f t="shared" si="279"/>
        <x:v>5505.8891636762592</x:v>
      </x:c>
      <x:c r="M1176" s="14">
        <x:f t="shared" si="275"/>
        <x:v>5482.5034849436215</x:v>
      </x:c>
      <x:c r="N1176" s="14">
        <x:f t="shared" si="280"/>
        <x:v>5505.8891636762592</x:v>
      </x:c>
      <x:c r="O1176" s="13" t="n">
        <x:f>Arrivals!I1176</x:f>
        <x:v>4.461702760245944</x:v>
      </x:c>
      <x:c r="P1176" s="14">
        <x:f t="shared" si="281"/>
        <x:v>5510.3508664365054</x:v>
      </x:c>
      <x:c r="Q1176" s="14">
        <x:f t="shared" si="282"/>
        <x:v>34.399596967060461</x:v>
      </x:c>
      <x:c r="R1176" s="14">
        <x:f t="shared" si="283"/>
        <x:v>5.9178942068137985</x:v>
      </x:c>
      <x:c r="S1176" s="14">
        <x:f t="shared" si="284"/>
        <x:v>0</x:v>
      </x:c>
      <x:c r="T1176" s="14">
        <x:f t="shared" si="285"/>
        <x:v>0</x:v>
      </x:c>
      <x:c r="U1176" s="14">
        <x:f t="shared" si="286"/>
        <x:v>5.9178942068137985</x:v>
      </x:c>
      <x:c r="V1176" t="str">
        <x:f>IF(MOD(C1176-Settings!$B$32,Settings!$B$33)&lt;Settings!$B$30,"Up","Down")</x:f>
        <x:v>Up</x:v>
      </x:c>
      <x:c r="W1176" s="15" t="n">
        <x:f>IF(OR(E1176&gt;Settings!$B$30,Q1176&gt;Settings!$B$37),0,1)</x:f>
        <x:v>1</x:v>
      </x:c>
      <x:c r="X1176" s="15" t="n">
        <x:f>IF(AND(W1176=1,Q1176&lt;=Settings!$B$36),1,0)</x:f>
        <x:v>1</x:v>
      </x:c>
    </x:row>
    <x:row r="1177">
      <x:c r="A1177">
        <x:v>10</x:v>
      </x:c>
      <x:c r="B1177">
        <x:v>92</x:v>
      </x:c>
      <x:c r="C1177" s="13" t="n">
        <x:f>Arrivals!F1177</x:f>
        <x:v>5492.313686082157</x:v>
      </x:c>
      <x:c r="D1177" s="13" t="n">
        <x:f>Arrivals!K1177</x:f>
        <x:v>300</x:v>
      </x:c>
      <x:c r="E1177" s="14" t="n">
        <x:f>D1177*8/Settings!$B$28+Settings!$B$29</x:f>
        <x:v>24.02</x:v>
      </x:c>
      <x:c r="F1177" s="14">
        <x:f t="shared" si="276"/>
        <x:v>5492.3136860821569</x:v>
      </x:c>
      <x:c r="G1177" s="14">
        <x:f t="shared" si="274"/>
        <x:v>5505.8891636762592</x:v>
      </x:c>
      <x:c r="H1177" s="14">
        <x:f t="shared" si="277"/>
        <x:v>5505.8891636762592</x:v>
      </x:c>
      <x:c r="I1177" s="14" t="n">
        <x:f>MOD(H1177-Settings!$B$32,Settings!$B$33)</x:f>
        <x:v>465.88916367625916</x:v>
      </x:c>
      <x:c r="J1177" s="14" t="n">
        <x:f>IF(I1177&lt;Settings!$B$30,IF(Settings!$B$30-I1177&gt;=E1177,H1177,H1177+(Settings!$B$30-I1177)+Settings!$B$31),H1177+(Settings!$B$33-I1177))</x:f>
        <x:v>5505.889163676259</x:v>
      </x:c>
      <x:c r="K1177" s="14">
        <x:f t="shared" si="278"/>
        <x:v>5529.9091636762596</x:v>
      </x:c>
      <x:c r="L1177" s="14">
        <x:f t="shared" si="279"/>
        <x:v>5529.9091636762596</x:v>
      </x:c>
      <x:c r="M1177" s="14">
        <x:f t="shared" si="275"/>
        <x:v>5510.3508664365054</x:v>
      </x:c>
      <x:c r="N1177" s="14">
        <x:f t="shared" si="280"/>
        <x:v>5529.9091636762596</x:v>
      </x:c>
      <x:c r="O1177" s="13" t="n">
        <x:f>Arrivals!I1177</x:f>
        <x:v>0.3053735977951341</x:v>
      </x:c>
      <x:c r="P1177" s="14">
        <x:f t="shared" si="281"/>
        <x:v>5530.2145372740551</x:v>
      </x:c>
      <x:c r="Q1177" s="14">
        <x:f t="shared" si="282"/>
        <x:v>37.900851191898255</x:v>
      </x:c>
      <x:c r="R1177" s="14">
        <x:f t="shared" si="283"/>
        <x:v>13.575477594102267</x:v>
      </x:c>
      <x:c r="S1177" s="14">
        <x:f t="shared" si="284"/>
        <x:v>0</x:v>
      </x:c>
      <x:c r="T1177" s="14">
        <x:f t="shared" si="285"/>
        <x:v>0</x:v>
      </x:c>
      <x:c r="U1177" s="14">
        <x:f t="shared" si="286"/>
        <x:v>13.575477594102267</x:v>
      </x:c>
      <x:c r="V1177" t="str">
        <x:f>IF(MOD(C1177-Settings!$B$32,Settings!$B$33)&lt;Settings!$B$30,"Up","Down")</x:f>
        <x:v>Up</x:v>
      </x:c>
      <x:c r="W1177" s="15" t="n">
        <x:f>IF(OR(E1177&gt;Settings!$B$30,Q1177&gt;Settings!$B$37),0,1)</x:f>
        <x:v>1</x:v>
      </x:c>
      <x:c r="X1177" s="15" t="n">
        <x:f>IF(AND(W1177=1,Q1177&lt;=Settings!$B$36),1,0)</x:f>
        <x:v>1</x:v>
      </x:c>
    </x:row>
    <x:row r="1178">
      <x:c r="A1178">
        <x:v>10</x:v>
      </x:c>
      <x:c r="B1178">
        <x:v>93</x:v>
      </x:c>
      <x:c r="C1178" s="13" t="n">
        <x:f>Arrivals!F1178</x:f>
        <x:v>5542.159382742147</x:v>
      </x:c>
      <x:c r="D1178" s="13" t="n">
        <x:f>Arrivals!K1178</x:f>
        <x:v>300</x:v>
      </x:c>
      <x:c r="E1178" s="14" t="n">
        <x:f>D1178*8/Settings!$B$28+Settings!$B$29</x:f>
        <x:v>24.02</x:v>
      </x:c>
      <x:c r="F1178" s="14">
        <x:f t="shared" si="276"/>
        <x:v>5542.1593827421466</x:v>
      </x:c>
      <x:c r="G1178" s="14">
        <x:f t="shared" si="274"/>
        <x:v>5529.9091636762596</x:v>
      </x:c>
      <x:c r="H1178" s="14">
        <x:f t="shared" si="277"/>
        <x:v>5542.1593827421466</x:v>
      </x:c>
      <x:c r="I1178" s="14" t="n">
        <x:f>MOD(H1178-Settings!$B$32,Settings!$B$33)</x:f>
        <x:v>502.1593827421466</x:v>
      </x:c>
      <x:c r="J1178" s="14" t="n">
        <x:f>IF(I1178&lt;Settings!$B$30,IF(Settings!$B$30-I1178&gt;=E1178,H1178,H1178+(Settings!$B$30-I1178)+Settings!$B$31),H1178+(Settings!$B$33-I1178))</x:f>
        <x:v>5542.159382742147</x:v>
      </x:c>
      <x:c r="K1178" s="14">
        <x:f t="shared" si="278"/>
        <x:v>5566.179382742147</x:v>
      </x:c>
      <x:c r="L1178" s="14">
        <x:f t="shared" si="279"/>
        <x:v>5566.179382742147</x:v>
      </x:c>
      <x:c r="M1178" s="14">
        <x:f t="shared" si="275"/>
        <x:v>5530.2145372740551</x:v>
      </x:c>
      <x:c r="N1178" s="14">
        <x:f t="shared" si="280"/>
        <x:v>5566.179382742147</x:v>
      </x:c>
      <x:c r="O1178" s="13" t="n">
        <x:f>Arrivals!I1178</x:f>
        <x:v>1.7122616779241027</x:v>
      </x:c>
      <x:c r="P1178" s="14">
        <x:f t="shared" si="281"/>
        <x:v>5567.8916444200713</x:v>
      </x:c>
      <x:c r="Q1178" s="14">
        <x:f t="shared" si="282"/>
        <x:v>25.732261677924726</x:v>
      </x:c>
      <x:c r="R1178" s="14">
        <x:f t="shared" si="283"/>
        <x:v>0</x:v>
      </x:c>
      <x:c r="S1178" s="14">
        <x:f t="shared" si="284"/>
        <x:v>0</x:v>
      </x:c>
      <x:c r="T1178" s="14">
        <x:f t="shared" si="285"/>
        <x:v>0</x:v>
      </x:c>
      <x:c r="U1178" s="14">
        <x:f t="shared" si="286"/>
        <x:v>0</x:v>
      </x:c>
      <x:c r="V1178" t="str">
        <x:f>IF(MOD(C1178-Settings!$B$32,Settings!$B$33)&lt;Settings!$B$30,"Up","Down")</x:f>
        <x:v>Up</x:v>
      </x:c>
      <x:c r="W1178" s="15" t="n">
        <x:f>IF(OR(E1178&gt;Settings!$B$30,Q1178&gt;Settings!$B$37),0,1)</x:f>
        <x:v>1</x:v>
      </x:c>
      <x:c r="X1178" s="15" t="n">
        <x:f>IF(AND(W1178=1,Q1178&lt;=Settings!$B$36),1,0)</x:f>
        <x:v>1</x:v>
      </x:c>
    </x:row>
    <x:row r="1179">
      <x:c r="A1179">
        <x:v>10</x:v>
      </x:c>
      <x:c r="B1179">
        <x:v>94</x:v>
      </x:c>
      <x:c r="C1179" s="13" t="n">
        <x:f>Arrivals!F1179</x:f>
        <x:v>5679.790820736889</x:v>
      </x:c>
      <x:c r="D1179" s="13" t="n">
        <x:f>Arrivals!K1179</x:f>
        <x:v>300</x:v>
      </x:c>
      <x:c r="E1179" s="14" t="n">
        <x:f>D1179*8/Settings!$B$28+Settings!$B$29</x:f>
        <x:v>24.02</x:v>
      </x:c>
      <x:c r="F1179" s="14">
        <x:f t="shared" si="276"/>
        <x:v>5679.7908207368891</x:v>
      </x:c>
      <x:c r="G1179" s="14">
        <x:f t="shared" si="274"/>
        <x:v>5566.179382742147</x:v>
      </x:c>
      <x:c r="H1179" s="14">
        <x:f t="shared" si="277"/>
        <x:v>5679.7908207368891</x:v>
      </x:c>
      <x:c r="I1179" s="14" t="n">
        <x:f>MOD(H1179-Settings!$B$32,Settings!$B$33)</x:f>
        <x:v>639.7908207368891</x:v>
      </x:c>
      <x:c r="J1179" s="14" t="n">
        <x:f>IF(I1179&lt;Settings!$B$30,IF(Settings!$B$30-I1179&gt;=E1179,H1179,H1179+(Settings!$B$30-I1179)+Settings!$B$31),H1179+(Settings!$B$33-I1179))</x:f>
        <x:v>5760</x:v>
      </x:c>
      <x:c r="K1179" s="14">
        <x:f t="shared" si="278"/>
        <x:v>5784.02</x:v>
      </x:c>
      <x:c r="L1179" s="14">
        <x:f t="shared" si="279"/>
        <x:v>5784.02</x:v>
      </x:c>
      <x:c r="M1179" s="14">
        <x:f t="shared" si="275"/>
        <x:v>5567.8916444200713</x:v>
      </x:c>
      <x:c r="N1179" s="14">
        <x:f t="shared" si="280"/>
        <x:v>5784.02</x:v>
      </x:c>
      <x:c r="O1179" s="13" t="n">
        <x:f>Arrivals!I1179</x:f>
        <x:v>5.123387858280175</x:v>
      </x:c>
      <x:c r="P1179" s="14">
        <x:f t="shared" si="281"/>
        <x:v>5789.1433878582802</x:v>
      </x:c>
      <x:c r="Q1179" s="14">
        <x:f t="shared" si="282"/>
        <x:v>109.35256712139108</x:v>
      </x:c>
      <x:c r="R1179" s="14">
        <x:f t="shared" si="283"/>
        <x:v>0</x:v>
      </x:c>
      <x:c r="S1179" s="14">
        <x:f t="shared" si="284"/>
        <x:v>80.209179263110855</x:v>
      </x:c>
      <x:c r="T1179" s="14">
        <x:f t="shared" si="285"/>
        <x:v>0</x:v>
      </x:c>
      <x:c r="U1179" s="14">
        <x:f t="shared" si="286"/>
        <x:v>80.209179263110855</x:v>
      </x:c>
      <x:c r="V1179" t="str">
        <x:f>IF(MOD(C1179-Settings!$B$32,Settings!$B$33)&lt;Settings!$B$30,"Up","Down")</x:f>
        <x:v>Down</x:v>
      </x:c>
      <x:c r="W1179" s="15" t="n">
        <x:f>IF(OR(E1179&gt;Settings!$B$30,Q1179&gt;Settings!$B$37),0,1)</x:f>
        <x:v>1</x:v>
      </x:c>
      <x:c r="X1179" s="15" t="n">
        <x:f>IF(AND(W1179=1,Q1179&lt;=Settings!$B$36),1,0)</x:f>
        <x:v>1</x:v>
      </x:c>
    </x:row>
    <x:row r="1180">
      <x:c r="A1180">
        <x:v>10</x:v>
      </x:c>
      <x:c r="B1180">
        <x:v>95</x:v>
      </x:c>
      <x:c r="C1180" s="13" t="n">
        <x:f>Arrivals!F1180</x:f>
        <x:v>5730.011651514395</x:v>
      </x:c>
      <x:c r="D1180" s="13" t="n">
        <x:f>Arrivals!K1180</x:f>
        <x:v>300</x:v>
      </x:c>
      <x:c r="E1180" s="14" t="n">
        <x:f>D1180*8/Settings!$B$28+Settings!$B$29</x:f>
        <x:v>24.02</x:v>
      </x:c>
      <x:c r="F1180" s="14">
        <x:f t="shared" si="276"/>
        <x:v>5730.0116515143955</x:v>
      </x:c>
      <x:c r="G1180" s="14">
        <x:f t="shared" si="274"/>
        <x:v>5784.02</x:v>
      </x:c>
      <x:c r="H1180" s="14">
        <x:f t="shared" si="277"/>
        <x:v>5784.02</x:v>
      </x:c>
      <x:c r="I1180" s="14" t="n">
        <x:f>MOD(H1180-Settings!$B$32,Settings!$B$33)</x:f>
        <x:v>24.020000000000437</x:v>
      </x:c>
      <x:c r="J1180" s="14" t="n">
        <x:f>IF(I1180&lt;Settings!$B$30,IF(Settings!$B$30-I1180&gt;=E1180,H1180,H1180+(Settings!$B$30-I1180)+Settings!$B$31),H1180+(Settings!$B$33-I1180))</x:f>
        <x:v>5784.02</x:v>
      </x:c>
      <x:c r="K1180" s="14">
        <x:f t="shared" si="278"/>
        <x:v>5808.0400000000009</x:v>
      </x:c>
      <x:c r="L1180" s="14">
        <x:f t="shared" si="279"/>
        <x:v>5808.0400000000009</x:v>
      </x:c>
      <x:c r="M1180" s="14">
        <x:f t="shared" si="275"/>
        <x:v>5789.1433878582802</x:v>
      </x:c>
      <x:c r="N1180" s="14">
        <x:f t="shared" si="280"/>
        <x:v>5808.0400000000009</x:v>
      </x:c>
      <x:c r="O1180" s="13" t="n">
        <x:f>Arrivals!I1180</x:f>
        <x:v>16.35937973108135</x:v>
      </x:c>
      <x:c r="P1180" s="14">
        <x:f t="shared" si="281"/>
        <x:v>5824.3993797310823</x:v>
      </x:c>
      <x:c r="Q1180" s="14">
        <x:f t="shared" si="282"/>
        <x:v>94.38772821668681</x:v>
      </x:c>
      <x:c r="R1180" s="14">
        <x:f t="shared" si="283"/>
        <x:v>54.008348485604984</x:v>
      </x:c>
      <x:c r="S1180" s="14">
        <x:f t="shared" si="284"/>
        <x:v>0</x:v>
      </x:c>
      <x:c r="T1180" s="14">
        <x:f t="shared" si="285"/>
        <x:v>0</x:v>
      </x:c>
      <x:c r="U1180" s="14">
        <x:f t="shared" si="286"/>
        <x:v>54.008348485604984</x:v>
      </x:c>
      <x:c r="V1180" t="str">
        <x:f>IF(MOD(C1180-Settings!$B$32,Settings!$B$33)&lt;Settings!$B$30,"Up","Down")</x:f>
        <x:v>Down</x:v>
      </x:c>
      <x:c r="W1180" s="15" t="n">
        <x:f>IF(OR(E1180&gt;Settings!$B$30,Q1180&gt;Settings!$B$37),0,1)</x:f>
        <x:v>1</x:v>
      </x:c>
      <x:c r="X1180" s="15" t="n">
        <x:f>IF(AND(W1180=1,Q1180&lt;=Settings!$B$36),1,0)</x:f>
        <x:v>1</x:v>
      </x:c>
    </x:row>
    <x:row r="1181">
      <x:c r="A1181">
        <x:v>10</x:v>
      </x:c>
      <x:c r="B1181">
        <x:v>96</x:v>
      </x:c>
      <x:c r="C1181" s="13" t="n">
        <x:f>Arrivals!F1181</x:f>
        <x:v>5776.869971098088</x:v>
      </x:c>
      <x:c r="D1181" s="13" t="n">
        <x:f>Arrivals!K1181</x:f>
        <x:v>300</x:v>
      </x:c>
      <x:c r="E1181" s="14" t="n">
        <x:f>D1181*8/Settings!$B$28+Settings!$B$29</x:f>
        <x:v>24.02</x:v>
      </x:c>
      <x:c r="F1181" s="14">
        <x:f t="shared" si="276"/>
        <x:v>5776.8699710980882</x:v>
      </x:c>
      <x:c r="G1181" s="14">
        <x:f t="shared" si="274"/>
        <x:v>5808.0400000000009</x:v>
      </x:c>
      <x:c r="H1181" s="14">
        <x:f t="shared" si="277"/>
        <x:v>5808.0400000000009</x:v>
      </x:c>
      <x:c r="I1181" s="14" t="n">
        <x:f>MOD(H1181-Settings!$B$32,Settings!$B$33)</x:f>
        <x:v>48.04000000000087</x:v>
      </x:c>
      <x:c r="J1181" s="14" t="n">
        <x:f>IF(I1181&lt;Settings!$B$30,IF(Settings!$B$30-I1181&gt;=E1181,H1181,H1181+(Settings!$B$30-I1181)+Settings!$B$31),H1181+(Settings!$B$33-I1181))</x:f>
        <x:v>5808.040000000001</x:v>
      </x:c>
      <x:c r="K1181" s="14">
        <x:f t="shared" si="278"/>
        <x:v>5832.0600000000013</x:v>
      </x:c>
      <x:c r="L1181" s="14">
        <x:f t="shared" si="279"/>
        <x:v>5832.0600000000013</x:v>
      </x:c>
      <x:c r="M1181" s="14">
        <x:f t="shared" si="275"/>
        <x:v>5824.3993797310823</x:v>
      </x:c>
      <x:c r="N1181" s="14">
        <x:f t="shared" si="280"/>
        <x:v>5832.0600000000013</x:v>
      </x:c>
      <x:c r="O1181" s="13" t="n">
        <x:f>Arrivals!I1181</x:f>
        <x:v>3.8710957337675165</x:v>
      </x:c>
      <x:c r="P1181" s="14">
        <x:f t="shared" si="281"/>
        <x:v>5835.9310957337684</x:v>
      </x:c>
      <x:c r="Q1181" s="14">
        <x:f t="shared" si="282"/>
        <x:v>59.061124635680244</x:v>
      </x:c>
      <x:c r="R1181" s="14">
        <x:f t="shared" si="283"/>
        <x:v>31.170028901912701</x:v>
      </x:c>
      <x:c r="S1181" s="14">
        <x:f t="shared" si="284"/>
        <x:v>0</x:v>
      </x:c>
      <x:c r="T1181" s="14">
        <x:f t="shared" si="285"/>
        <x:v>0</x:v>
      </x:c>
      <x:c r="U1181" s="14">
        <x:f t="shared" si="286"/>
        <x:v>31.170028901912701</x:v>
      </x:c>
      <x:c r="V1181" t="str">
        <x:f>IF(MOD(C1181-Settings!$B$32,Settings!$B$33)&lt;Settings!$B$30,"Up","Down")</x:f>
        <x:v>Up</x:v>
      </x:c>
      <x:c r="W1181" s="15" t="n">
        <x:f>IF(OR(E1181&gt;Settings!$B$30,Q1181&gt;Settings!$B$37),0,1)</x:f>
        <x:v>1</x:v>
      </x:c>
      <x:c r="X1181" s="15" t="n">
        <x:f>IF(AND(W1181=1,Q1181&lt;=Settings!$B$36),1,0)</x:f>
        <x:v>1</x:v>
      </x:c>
    </x:row>
    <x:row r="1182">
      <x:c r="A1182">
        <x:v>10</x:v>
      </x:c>
      <x:c r="B1182">
        <x:v>97</x:v>
      </x:c>
      <x:c r="C1182" s="13" t="n">
        <x:f>Arrivals!F1182</x:f>
        <x:v>5780.275752208996</x:v>
      </x:c>
      <x:c r="D1182" s="13" t="n">
        <x:f>Arrivals!K1182</x:f>
        <x:v>300</x:v>
      </x:c>
      <x:c r="E1182" s="14" t="n">
        <x:f>D1182*8/Settings!$B$28+Settings!$B$29</x:f>
        <x:v>24.02</x:v>
      </x:c>
      <x:c r="F1182" s="14">
        <x:f t="shared" si="276"/>
        <x:v>5780.275752208996</x:v>
      </x:c>
      <x:c r="G1182" s="14">
        <x:f t="shared" si="274"/>
        <x:v>5832.0600000000013</x:v>
      </x:c>
      <x:c r="H1182" s="14">
        <x:f t="shared" si="277"/>
        <x:v>5832.0600000000013</x:v>
      </x:c>
      <x:c r="I1182" s="14" t="n">
        <x:f>MOD(H1182-Settings!$B$32,Settings!$B$33)</x:f>
        <x:v>72.06000000000131</x:v>
      </x:c>
      <x:c r="J1182" s="14" t="n">
        <x:f>IF(I1182&lt;Settings!$B$30,IF(Settings!$B$30-I1182&gt;=E1182,H1182,H1182+(Settings!$B$30-I1182)+Settings!$B$31),H1182+(Settings!$B$33-I1182))</x:f>
        <x:v>5832.060000000001</x:v>
      </x:c>
      <x:c r="K1182" s="14">
        <x:f t="shared" si="278"/>
        <x:v>5856.0800000000017</x:v>
      </x:c>
      <x:c r="L1182" s="14">
        <x:f t="shared" si="279"/>
        <x:v>5856.0800000000017</x:v>
      </x:c>
      <x:c r="M1182" s="14">
        <x:f t="shared" si="275"/>
        <x:v>5835.9310957337684</x:v>
      </x:c>
      <x:c r="N1182" s="14">
        <x:f t="shared" si="280"/>
        <x:v>5856.0800000000017</x:v>
      </x:c>
      <x:c r="O1182" s="13" t="n">
        <x:f>Arrivals!I1182</x:f>
        <x:v>3.21861669543642</x:v>
      </x:c>
      <x:c r="P1182" s="14">
        <x:f t="shared" si="281"/>
        <x:v>5859.2986166954379</x:v>
      </x:c>
      <x:c r="Q1182" s="14">
        <x:f t="shared" si="282"/>
        <x:v>79.022864486441904</x:v>
      </x:c>
      <x:c r="R1182" s="14">
        <x:f t="shared" si="283"/>
        <x:v>51.784247791005328</x:v>
      </x:c>
      <x:c r="S1182" s="14">
        <x:f t="shared" si="284"/>
        <x:v>0</x:v>
      </x:c>
      <x:c r="T1182" s="14">
        <x:f t="shared" si="285"/>
        <x:v>0</x:v>
      </x:c>
      <x:c r="U1182" s="14">
        <x:f t="shared" si="286"/>
        <x:v>51.784247791005328</x:v>
      </x:c>
      <x:c r="V1182" t="str">
        <x:f>IF(MOD(C1182-Settings!$B$32,Settings!$B$33)&lt;Settings!$B$30,"Up","Down")</x:f>
        <x:v>Up</x:v>
      </x:c>
      <x:c r="W1182" s="15" t="n">
        <x:f>IF(OR(E1182&gt;Settings!$B$30,Q1182&gt;Settings!$B$37),0,1)</x:f>
        <x:v>1</x:v>
      </x:c>
      <x:c r="X1182" s="15" t="n">
        <x:f>IF(AND(W1182=1,Q1182&lt;=Settings!$B$36),1,0)</x:f>
        <x:v>1</x:v>
      </x:c>
    </x:row>
    <x:row r="1183">
      <x:c r="A1183">
        <x:v>10</x:v>
      </x:c>
      <x:c r="B1183">
        <x:v>98</x:v>
      </x:c>
      <x:c r="C1183" s="13" t="n">
        <x:f>Arrivals!F1183</x:f>
        <x:v>5815.5771975845</x:v>
      </x:c>
      <x:c r="D1183" s="13" t="n">
        <x:f>Arrivals!K1183</x:f>
        <x:v>300</x:v>
      </x:c>
      <x:c r="E1183" s="14" t="n">
        <x:f>D1183*8/Settings!$B$28+Settings!$B$29</x:f>
        <x:v>24.02</x:v>
      </x:c>
      <x:c r="F1183" s="14">
        <x:f t="shared" si="276"/>
        <x:v>5815.5771975845</x:v>
      </x:c>
      <x:c r="G1183" s="14" t="n">
        <x:f t="shared" ref="G1183:G1205" si="287">K1182</x:f>
        <x:v>5856.080000000002</x:v>
      </x:c>
      <x:c r="H1183" s="14">
        <x:f t="shared" si="277"/>
        <x:v>5856.0800000000017</x:v>
      </x:c>
      <x:c r="I1183" s="14" t="n">
        <x:f>MOD(H1183-Settings!$B$32,Settings!$B$33)</x:f>
        <x:v>96.08000000000175</x:v>
      </x:c>
      <x:c r="J1183" s="14" t="n">
        <x:f>IF(I1183&lt;Settings!$B$30,IF(Settings!$B$30-I1183&gt;=E1183,H1183,H1183+(Settings!$B$30-I1183)+Settings!$B$31),H1183+(Settings!$B$33-I1183))</x:f>
        <x:v>5856.080000000002</x:v>
      </x:c>
      <x:c r="K1183" s="14">
        <x:f t="shared" si="278"/>
        <x:v>5880.1000000000022</x:v>
      </x:c>
      <x:c r="L1183" s="14">
        <x:f t="shared" si="279"/>
        <x:v>5880.1000000000022</x:v>
      </x:c>
      <x:c r="M1183" s="14" t="n">
        <x:f t="shared" ref="M1183:M1205" si="288">P1182</x:f>
        <x:v>5859.298616695438</x:v>
      </x:c>
      <x:c r="N1183" s="14">
        <x:f t="shared" si="280"/>
        <x:v>5880.1000000000022</x:v>
      </x:c>
      <x:c r="O1183" s="13" t="n">
        <x:f>Arrivals!I1183</x:f>
        <x:v>0.8634792687681214</x:v>
      </x:c>
      <x:c r="P1183" s="14">
        <x:f t="shared" si="281"/>
        <x:v>5880.9634792687702</x:v>
      </x:c>
      <x:c r="Q1183" s="14">
        <x:f t="shared" si="282"/>
        <x:v>65.386281684270216</x:v>
      </x:c>
      <x:c r="R1183" s="14">
        <x:f t="shared" si="283"/>
        <x:v>40.502802415501719</x:v>
      </x:c>
      <x:c r="S1183" s="14">
        <x:f t="shared" si="284"/>
        <x:v>0</x:v>
      </x:c>
      <x:c r="T1183" s="14">
        <x:f t="shared" si="285"/>
        <x:v>0</x:v>
      </x:c>
      <x:c r="U1183" s="14">
        <x:f t="shared" si="286"/>
        <x:v>40.502802415501719</x:v>
      </x:c>
      <x:c r="V1183" t="str">
        <x:f>IF(MOD(C1183-Settings!$B$32,Settings!$B$33)&lt;Settings!$B$30,"Up","Down")</x:f>
        <x:v>Up</x:v>
      </x:c>
      <x:c r="W1183" s="15" t="n">
        <x:f>IF(OR(E1183&gt;Settings!$B$30,Q1183&gt;Settings!$B$37),0,1)</x:f>
        <x:v>1</x:v>
      </x:c>
      <x:c r="X1183" s="15" t="n">
        <x:f>IF(AND(W1183=1,Q1183&lt;=Settings!$B$36),1,0)</x:f>
        <x:v>1</x:v>
      </x:c>
    </x:row>
    <x:row r="1184">
      <x:c r="A1184">
        <x:v>10</x:v>
      </x:c>
      <x:c r="B1184">
        <x:v>99</x:v>
      </x:c>
      <x:c r="C1184" s="13" t="n">
        <x:f>Arrivals!F1184</x:f>
        <x:v>5822.270087679072</x:v>
      </x:c>
      <x:c r="D1184" s="13" t="n">
        <x:f>Arrivals!K1184</x:f>
        <x:v>300</x:v>
      </x:c>
      <x:c r="E1184" s="14" t="n">
        <x:f>D1184*8/Settings!$B$28+Settings!$B$29</x:f>
        <x:v>24.02</x:v>
      </x:c>
      <x:c r="F1184" s="14">
        <x:f t="shared" si="276"/>
        <x:v>5822.2700876790723</x:v>
      </x:c>
      <x:c r="G1184" s="14">
        <x:f t="shared" si="287"/>
        <x:v>5880.1000000000022</x:v>
      </x:c>
      <x:c r="H1184" s="14">
        <x:f t="shared" si="277"/>
        <x:v>5880.1000000000022</x:v>
      </x:c>
      <x:c r="I1184" s="14" t="n">
        <x:f>MOD(H1184-Settings!$B$32,Settings!$B$33)</x:f>
        <x:v>120.10000000000218</x:v>
      </x:c>
      <x:c r="J1184" s="14" t="n">
        <x:f>IF(I1184&lt;Settings!$B$30,IF(Settings!$B$30-I1184&gt;=E1184,H1184,H1184+(Settings!$B$30-I1184)+Settings!$B$31),H1184+(Settings!$B$33-I1184))</x:f>
        <x:v>5880.100000000002</x:v>
      </x:c>
      <x:c r="K1184" s="14">
        <x:f t="shared" si="278"/>
        <x:v>5904.1200000000026</x:v>
      </x:c>
      <x:c r="L1184" s="14">
        <x:f t="shared" si="279"/>
        <x:v>5904.1200000000026</x:v>
      </x:c>
      <x:c r="M1184" s="14">
        <x:f t="shared" si="288"/>
        <x:v>5880.9634792687702</x:v>
      </x:c>
      <x:c r="N1184" s="14">
        <x:f t="shared" si="280"/>
        <x:v>5904.1200000000026</x:v>
      </x:c>
      <x:c r="O1184" s="13" t="n">
        <x:f>Arrivals!I1184</x:f>
        <x:v>1.1174376236953107</x:v>
      </x:c>
      <x:c r="P1184" s="14">
        <x:f t="shared" si="281"/>
        <x:v>5905.2374376236976</x:v>
      </x:c>
      <x:c r="Q1184" s="14">
        <x:f t="shared" si="282"/>
        <x:v>82.967349944625312</x:v>
      </x:c>
      <x:c r="R1184" s="14">
        <x:f t="shared" si="283"/>
        <x:v>57.829912320929907</x:v>
      </x:c>
      <x:c r="S1184" s="14">
        <x:f t="shared" si="284"/>
        <x:v>0</x:v>
      </x:c>
      <x:c r="T1184" s="14">
        <x:f t="shared" si="285"/>
        <x:v>0</x:v>
      </x:c>
      <x:c r="U1184" s="14">
        <x:f t="shared" si="286"/>
        <x:v>57.829912320929907</x:v>
      </x:c>
      <x:c r="V1184" t="str">
        <x:f>IF(MOD(C1184-Settings!$B$32,Settings!$B$33)&lt;Settings!$B$30,"Up","Down")</x:f>
        <x:v>Up</x:v>
      </x:c>
      <x:c r="W1184" s="15" t="n">
        <x:f>IF(OR(E1184&gt;Settings!$B$30,Q1184&gt;Settings!$B$37),0,1)</x:f>
        <x:v>1</x:v>
      </x:c>
      <x:c r="X1184" s="15" t="n">
        <x:f>IF(AND(W1184=1,Q1184&lt;=Settings!$B$36),1,0)</x:f>
        <x:v>1</x:v>
      </x:c>
    </x:row>
    <x:row r="1185">
      <x:c r="A1185">
        <x:v>10</x:v>
      </x:c>
      <x:c r="B1185">
        <x:v>100</x:v>
      </x:c>
      <x:c r="C1185" s="13" t="n">
        <x:f>Arrivals!F1185</x:f>
        <x:v>5822.710598888819</x:v>
      </x:c>
      <x:c r="D1185" s="13" t="n">
        <x:f>Arrivals!K1185</x:f>
        <x:v>300</x:v>
      </x:c>
      <x:c r="E1185" s="14" t="n">
        <x:f>D1185*8/Settings!$B$28+Settings!$B$29</x:f>
        <x:v>24.02</x:v>
      </x:c>
      <x:c r="F1185" s="14">
        <x:f t="shared" si="276"/>
        <x:v>5822.7105988888188</x:v>
      </x:c>
      <x:c r="G1185" s="14">
        <x:f t="shared" si="287"/>
        <x:v>5904.1200000000026</x:v>
      </x:c>
      <x:c r="H1185" s="14">
        <x:f t="shared" si="277"/>
        <x:v>5904.1200000000026</x:v>
      </x:c>
      <x:c r="I1185" s="14" t="n">
        <x:f>MOD(H1185-Settings!$B$32,Settings!$B$33)</x:f>
        <x:v>144.12000000000262</x:v>
      </x:c>
      <x:c r="J1185" s="14" t="n">
        <x:f>IF(I1185&lt;Settings!$B$30,IF(Settings!$B$30-I1185&gt;=E1185,H1185,H1185+(Settings!$B$30-I1185)+Settings!$B$31),H1185+(Settings!$B$33-I1185))</x:f>
        <x:v>5904.120000000003</x:v>
      </x:c>
      <x:c r="K1185" s="14">
        <x:f t="shared" si="278"/>
        <x:v>5928.1400000000031</x:v>
      </x:c>
      <x:c r="L1185" s="14">
        <x:f t="shared" si="279"/>
        <x:v>5928.1400000000031</x:v>
      </x:c>
      <x:c r="M1185" s="14">
        <x:f t="shared" si="288"/>
        <x:v>5905.2374376236976</x:v>
      </x:c>
      <x:c r="N1185" s="14">
        <x:f t="shared" si="280"/>
        <x:v>5928.1400000000031</x:v>
      </x:c>
      <x:c r="O1185" s="13" t="n">
        <x:f>Arrivals!I1185</x:f>
        <x:v>2.062894232249391</x:v>
      </x:c>
      <x:c r="P1185" s="14">
        <x:f t="shared" si="281"/>
        <x:v>5930.2028942322522</x:v>
      </x:c>
      <x:c r="Q1185" s="14">
        <x:f t="shared" si="282"/>
        <x:v>107.4922953434334</x:v>
      </x:c>
      <x:c r="R1185" s="14">
        <x:f t="shared" si="283"/>
        <x:v>81.409401111183797</x:v>
      </x:c>
      <x:c r="S1185" s="14">
        <x:f t="shared" si="284"/>
        <x:v>0</x:v>
      </x:c>
      <x:c r="T1185" s="14">
        <x:f t="shared" si="285"/>
        <x:v>0</x:v>
      </x:c>
      <x:c r="U1185" s="14">
        <x:f t="shared" si="286"/>
        <x:v>81.409401111183797</x:v>
      </x:c>
      <x:c r="V1185" t="str">
        <x:f>IF(MOD(C1185-Settings!$B$32,Settings!$B$33)&lt;Settings!$B$30,"Up","Down")</x:f>
        <x:v>Up</x:v>
      </x:c>
      <x:c r="W1185" s="15" t="n">
        <x:f>IF(OR(E1185&gt;Settings!$B$30,Q1185&gt;Settings!$B$37),0,1)</x:f>
        <x:v>1</x:v>
      </x:c>
      <x:c r="X1185" s="15" t="n">
        <x:f>IF(AND(W1185=1,Q1185&lt;=Settings!$B$36),1,0)</x:f>
        <x:v>1</x:v>
      </x:c>
    </x:row>
    <x:row r="1186">
      <x:c r="A1186">
        <x:v>10</x:v>
      </x:c>
      <x:c r="B1186">
        <x:v>101</x:v>
      </x:c>
      <x:c r="C1186" s="13" t="n">
        <x:f>Arrivals!F1186</x:f>
        <x:v>5994.242220597215</x:v>
      </x:c>
      <x:c r="D1186" s="13" t="n">
        <x:f>Arrivals!K1186</x:f>
        <x:v>300</x:v>
      </x:c>
      <x:c r="E1186" s="14" t="n">
        <x:f>D1186*8/Settings!$B$28+Settings!$B$29</x:f>
        <x:v>24.02</x:v>
      </x:c>
      <x:c r="F1186" s="14">
        <x:f t="shared" si="276"/>
        <x:v>5994.2422205972152</x:v>
      </x:c>
      <x:c r="G1186" s="14">
        <x:f t="shared" si="287"/>
        <x:v>5928.1400000000031</x:v>
      </x:c>
      <x:c r="H1186" s="14">
        <x:f t="shared" si="277"/>
        <x:v>5994.2422205972152</x:v>
      </x:c>
      <x:c r="I1186" s="14" t="n">
        <x:f>MOD(H1186-Settings!$B$32,Settings!$B$33)</x:f>
        <x:v>234.24222059721524</x:v>
      </x:c>
      <x:c r="J1186" s="14" t="n">
        <x:f>IF(I1186&lt;Settings!$B$30,IF(Settings!$B$30-I1186&gt;=E1186,H1186,H1186+(Settings!$B$30-I1186)+Settings!$B$31),H1186+(Settings!$B$33-I1186))</x:f>
        <x:v>5994.242220597215</x:v>
      </x:c>
      <x:c r="K1186" s="14">
        <x:f t="shared" si="278"/>
        <x:v>6018.2622205972157</x:v>
      </x:c>
      <x:c r="L1186" s="14">
        <x:f t="shared" si="279"/>
        <x:v>6018.2622205972157</x:v>
      </x:c>
      <x:c r="M1186" s="14">
        <x:f t="shared" si="288"/>
        <x:v>5930.2028942322522</x:v>
      </x:c>
      <x:c r="N1186" s="14">
        <x:f t="shared" si="280"/>
        <x:v>6018.2622205972157</x:v>
      </x:c>
      <x:c r="O1186" s="13" t="n">
        <x:f>Arrivals!I1186</x:f>
        <x:v>0.2945323469571637</x:v>
      </x:c>
      <x:c r="P1186" s="14">
        <x:f t="shared" si="281"/>
        <x:v>6018.5567529441732</x:v>
      </x:c>
      <x:c r="Q1186" s="14">
        <x:f t="shared" si="282"/>
        <x:v>24.314532346958003</x:v>
      </x:c>
      <x:c r="R1186" s="14">
        <x:f t="shared" si="283"/>
        <x:v>0</x:v>
      </x:c>
      <x:c r="S1186" s="14">
        <x:f t="shared" si="284"/>
        <x:v>0</x:v>
      </x:c>
      <x:c r="T1186" s="14">
        <x:f t="shared" si="285"/>
        <x:v>0</x:v>
      </x:c>
      <x:c r="U1186" s="14">
        <x:f t="shared" si="286"/>
        <x:v>0</x:v>
      </x:c>
      <x:c r="V1186" t="str">
        <x:f>IF(MOD(C1186-Settings!$B$32,Settings!$B$33)&lt;Settings!$B$30,"Up","Down")</x:f>
        <x:v>Up</x:v>
      </x:c>
      <x:c r="W1186" s="15" t="n">
        <x:f>IF(OR(E1186&gt;Settings!$B$30,Q1186&gt;Settings!$B$37),0,1)</x:f>
        <x:v>1</x:v>
      </x:c>
      <x:c r="X1186" s="15" t="n">
        <x:f>IF(AND(W1186=1,Q1186&lt;=Settings!$B$36),1,0)</x:f>
        <x:v>1</x:v>
      </x:c>
    </x:row>
    <x:row r="1187">
      <x:c r="A1187">
        <x:v>10</x:v>
      </x:c>
      <x:c r="B1187">
        <x:v>102</x:v>
      </x:c>
      <x:c r="C1187" s="13" t="n">
        <x:f>Arrivals!F1187</x:f>
        <x:v>6023.547028201048</x:v>
      </x:c>
      <x:c r="D1187" s="13" t="n">
        <x:f>Arrivals!K1187</x:f>
        <x:v>300</x:v>
      </x:c>
      <x:c r="E1187" s="14" t="n">
        <x:f>D1187*8/Settings!$B$28+Settings!$B$29</x:f>
        <x:v>24.02</x:v>
      </x:c>
      <x:c r="F1187" s="14">
        <x:f t="shared" si="276"/>
        <x:v>6023.5470282010483</x:v>
      </x:c>
      <x:c r="G1187" s="14">
        <x:f t="shared" si="287"/>
        <x:v>6018.2622205972157</x:v>
      </x:c>
      <x:c r="H1187" s="14">
        <x:f t="shared" si="277"/>
        <x:v>6023.5470282010483</x:v>
      </x:c>
      <x:c r="I1187" s="14" t="n">
        <x:f>MOD(H1187-Settings!$B$32,Settings!$B$33)</x:f>
        <x:v>263.5470282010483</x:v>
      </x:c>
      <x:c r="J1187" s="14" t="n">
        <x:f>IF(I1187&lt;Settings!$B$30,IF(Settings!$B$30-I1187&gt;=E1187,H1187,H1187+(Settings!$B$30-I1187)+Settings!$B$31),H1187+(Settings!$B$33-I1187))</x:f>
        <x:v>6023.547028201048</x:v>
      </x:c>
      <x:c r="K1187" s="14">
        <x:f t="shared" si="278"/>
        <x:v>6047.5670282010487</x:v>
      </x:c>
      <x:c r="L1187" s="14">
        <x:f t="shared" si="279"/>
        <x:v>6047.5670282010487</x:v>
      </x:c>
      <x:c r="M1187" s="14">
        <x:f t="shared" si="288"/>
        <x:v>6018.5567529441732</x:v>
      </x:c>
      <x:c r="N1187" s="14">
        <x:f t="shared" si="280"/>
        <x:v>6047.5670282010487</x:v>
      </x:c>
      <x:c r="O1187" s="13" t="n">
        <x:f>Arrivals!I1187</x:f>
        <x:v>0.36381798374034763</x:v>
      </x:c>
      <x:c r="P1187" s="14">
        <x:f t="shared" si="281"/>
        <x:v>6047.9308461847895</x:v>
      </x:c>
      <x:c r="Q1187" s="14">
        <x:f t="shared" si="282"/>
        <x:v>24.38381798374121</x:v>
      </x:c>
      <x:c r="R1187" s="14">
        <x:f t="shared" si="283"/>
        <x:v>0</x:v>
      </x:c>
      <x:c r="S1187" s="14">
        <x:f t="shared" si="284"/>
        <x:v>0</x:v>
      </x:c>
      <x:c r="T1187" s="14">
        <x:f t="shared" si="285"/>
        <x:v>0</x:v>
      </x:c>
      <x:c r="U1187" s="14">
        <x:f t="shared" si="286"/>
        <x:v>0</x:v>
      </x:c>
      <x:c r="V1187" t="str">
        <x:f>IF(MOD(C1187-Settings!$B$32,Settings!$B$33)&lt;Settings!$B$30,"Up","Down")</x:f>
        <x:v>Up</x:v>
      </x:c>
      <x:c r="W1187" s="15" t="n">
        <x:f>IF(OR(E1187&gt;Settings!$B$30,Q1187&gt;Settings!$B$37),0,1)</x:f>
        <x:v>1</x:v>
      </x:c>
      <x:c r="X1187" s="15" t="n">
        <x:f>IF(AND(W1187=1,Q1187&lt;=Settings!$B$36),1,0)</x:f>
        <x:v>1</x:v>
      </x:c>
    </x:row>
    <x:row r="1188">
      <x:c r="A1188">
        <x:v>10</x:v>
      </x:c>
      <x:c r="B1188">
        <x:v>103</x:v>
      </x:c>
      <x:c r="C1188" s="13" t="n">
        <x:f>Arrivals!F1188</x:f>
        <x:v>6039.9784301649615</x:v>
      </x:c>
      <x:c r="D1188" s="13" t="n">
        <x:f>Arrivals!K1188</x:f>
        <x:v>300</x:v>
      </x:c>
      <x:c r="E1188" s="14" t="n">
        <x:f>D1188*8/Settings!$B$28+Settings!$B$29</x:f>
        <x:v>24.02</x:v>
      </x:c>
      <x:c r="F1188" s="14">
        <x:f t="shared" si="276"/>
        <x:v>6039.9784301649615</x:v>
      </x:c>
      <x:c r="G1188" s="14">
        <x:f t="shared" si="287"/>
        <x:v>6047.5670282010487</x:v>
      </x:c>
      <x:c r="H1188" s="14">
        <x:f t="shared" si="277"/>
        <x:v>6047.5670282010487</x:v>
      </x:c>
      <x:c r="I1188" s="14" t="n">
        <x:f>MOD(H1188-Settings!$B$32,Settings!$B$33)</x:f>
        <x:v>287.56702820104874</x:v>
      </x:c>
      <x:c r="J1188" s="14" t="n">
        <x:f>IF(I1188&lt;Settings!$B$30,IF(Settings!$B$30-I1188&gt;=E1188,H1188,H1188+(Settings!$B$30-I1188)+Settings!$B$31),H1188+(Settings!$B$33-I1188))</x:f>
        <x:v>6047.567028201049</x:v>
      </x:c>
      <x:c r="K1188" s="14">
        <x:f t="shared" si="278"/>
        <x:v>6071.5870282010492</x:v>
      </x:c>
      <x:c r="L1188" s="14">
        <x:f t="shared" si="279"/>
        <x:v>6071.5870282010492</x:v>
      </x:c>
      <x:c r="M1188" s="14">
        <x:f t="shared" si="288"/>
        <x:v>6047.9308461847895</x:v>
      </x:c>
      <x:c r="N1188" s="14">
        <x:f t="shared" si="280"/>
        <x:v>6071.5870282010492</x:v>
      </x:c>
      <x:c r="O1188" s="13" t="n">
        <x:f>Arrivals!I1188</x:f>
        <x:v>0.9583781088599216</x:v>
      </x:c>
      <x:c r="P1188" s="14">
        <x:f t="shared" si="281"/>
        <x:v>6072.5454063099087</x:v>
      </x:c>
      <x:c r="Q1188" s="14">
        <x:f t="shared" si="282"/>
        <x:v>32.566976144947148</x:v>
      </x:c>
      <x:c r="R1188" s="14">
        <x:f t="shared" si="283"/>
        <x:v>7.5885980360872054</x:v>
      </x:c>
      <x:c r="S1188" s="14">
        <x:f t="shared" si="284"/>
        <x:v>0</x:v>
      </x:c>
      <x:c r="T1188" s="14">
        <x:f t="shared" si="285"/>
        <x:v>0</x:v>
      </x:c>
      <x:c r="U1188" s="14">
        <x:f t="shared" si="286"/>
        <x:v>7.5885980360872054</x:v>
      </x:c>
      <x:c r="V1188" t="str">
        <x:f>IF(MOD(C1188-Settings!$B$32,Settings!$B$33)&lt;Settings!$B$30,"Up","Down")</x:f>
        <x:v>Up</x:v>
      </x:c>
      <x:c r="W1188" s="15" t="n">
        <x:f>IF(OR(E1188&gt;Settings!$B$30,Q1188&gt;Settings!$B$37),0,1)</x:f>
        <x:v>1</x:v>
      </x:c>
      <x:c r="X1188" s="15" t="n">
        <x:f>IF(AND(W1188=1,Q1188&lt;=Settings!$B$36),1,0)</x:f>
        <x:v>1</x:v>
      </x:c>
    </x:row>
    <x:row r="1189">
      <x:c r="A1189">
        <x:v>10</x:v>
      </x:c>
      <x:c r="B1189">
        <x:v>104</x:v>
      </x:c>
      <x:c r="C1189" s="13" t="n">
        <x:f>Arrivals!F1189</x:f>
        <x:v>6058.652313808363</x:v>
      </x:c>
      <x:c r="D1189" s="13" t="n">
        <x:f>Arrivals!K1189</x:f>
        <x:v>300</x:v>
      </x:c>
      <x:c r="E1189" s="14" t="n">
        <x:f>D1189*8/Settings!$B$28+Settings!$B$29</x:f>
        <x:v>24.02</x:v>
      </x:c>
      <x:c r="F1189" s="14">
        <x:f t="shared" si="276"/>
        <x:v>6058.652313808363</x:v>
      </x:c>
      <x:c r="G1189" s="14">
        <x:f t="shared" si="287"/>
        <x:v>6071.5870282010492</x:v>
      </x:c>
      <x:c r="H1189" s="14">
        <x:f t="shared" si="277"/>
        <x:v>6071.5870282010492</x:v>
      </x:c>
      <x:c r="I1189" s="14" t="n">
        <x:f>MOD(H1189-Settings!$B$32,Settings!$B$33)</x:f>
        <x:v>311.5870282010492</x:v>
      </x:c>
      <x:c r="J1189" s="14" t="n">
        <x:f>IF(I1189&lt;Settings!$B$30,IF(Settings!$B$30-I1189&gt;=E1189,H1189,H1189+(Settings!$B$30-I1189)+Settings!$B$31),H1189+(Settings!$B$33-I1189))</x:f>
        <x:v>6071.587028201049</x:v>
      </x:c>
      <x:c r="K1189" s="14">
        <x:f t="shared" si="278"/>
        <x:v>6095.6070282010496</x:v>
      </x:c>
      <x:c r="L1189" s="14">
        <x:f t="shared" si="279"/>
        <x:v>6095.6070282010496</x:v>
      </x:c>
      <x:c r="M1189" s="14">
        <x:f t="shared" si="288"/>
        <x:v>6072.5454063099087</x:v>
      </x:c>
      <x:c r="N1189" s="14">
        <x:f t="shared" si="280"/>
        <x:v>6095.6070282010496</x:v>
      </x:c>
      <x:c r="O1189" s="13" t="n">
        <x:f>Arrivals!I1189</x:f>
        <x:v>6.125380799490454</x:v>
      </x:c>
      <x:c r="P1189" s="14">
        <x:f t="shared" si="281"/>
        <x:v>6101.7324090005404</x:v>
      </x:c>
      <x:c r="Q1189" s="14">
        <x:f t="shared" si="282"/>
        <x:v>43.080095192177396</x:v>
      </x:c>
      <x:c r="R1189" s="14">
        <x:f t="shared" si="283"/>
        <x:v>12.934714392686146</x:v>
      </x:c>
      <x:c r="S1189" s="14">
        <x:f t="shared" si="284"/>
        <x:v>0</x:v>
      </x:c>
      <x:c r="T1189" s="14">
        <x:f t="shared" si="285"/>
        <x:v>0</x:v>
      </x:c>
      <x:c r="U1189" s="14">
        <x:f t="shared" si="286"/>
        <x:v>12.934714392686146</x:v>
      </x:c>
      <x:c r="V1189" t="str">
        <x:f>IF(MOD(C1189-Settings!$B$32,Settings!$B$33)&lt;Settings!$B$30,"Up","Down")</x:f>
        <x:v>Up</x:v>
      </x:c>
      <x:c r="W1189" s="15" t="n">
        <x:f>IF(OR(E1189&gt;Settings!$B$30,Q1189&gt;Settings!$B$37),0,1)</x:f>
        <x:v>1</x:v>
      </x:c>
      <x:c r="X1189" s="15" t="n">
        <x:f>IF(AND(W1189=1,Q1189&lt;=Settings!$B$36),1,0)</x:f>
        <x:v>1</x:v>
      </x:c>
    </x:row>
    <x:row r="1190">
      <x:c r="A1190">
        <x:v>10</x:v>
      </x:c>
      <x:c r="B1190">
        <x:v>105</x:v>
      </x:c>
      <x:c r="C1190" s="13" t="n">
        <x:f>Arrivals!F1190</x:f>
        <x:v>6066.809202924421</x:v>
      </x:c>
      <x:c r="D1190" s="13" t="n">
        <x:f>Arrivals!K1190</x:f>
        <x:v>300</x:v>
      </x:c>
      <x:c r="E1190" s="14" t="n">
        <x:f>D1190*8/Settings!$B$28+Settings!$B$29</x:f>
        <x:v>24.02</x:v>
      </x:c>
      <x:c r="F1190" s="14">
        <x:f t="shared" si="276"/>
        <x:v>6066.8092029244208</x:v>
      </x:c>
      <x:c r="G1190" s="14">
        <x:f t="shared" si="287"/>
        <x:v>6095.6070282010496</x:v>
      </x:c>
      <x:c r="H1190" s="14">
        <x:f t="shared" si="277"/>
        <x:v>6095.6070282010496</x:v>
      </x:c>
      <x:c r="I1190" s="14" t="n">
        <x:f>MOD(H1190-Settings!$B$32,Settings!$B$33)</x:f>
        <x:v>335.6070282010496</x:v>
      </x:c>
      <x:c r="J1190" s="14" t="n">
        <x:f>IF(I1190&lt;Settings!$B$30,IF(Settings!$B$30-I1190&gt;=E1190,H1190,H1190+(Settings!$B$30-I1190)+Settings!$B$31),H1190+(Settings!$B$33-I1190))</x:f>
        <x:v>6095.60702820105</x:v>
      </x:c>
      <x:c r="K1190" s="14">
        <x:f t="shared" si="278"/>
        <x:v>6119.6270282010501</x:v>
      </x:c>
      <x:c r="L1190" s="14">
        <x:f t="shared" si="279"/>
        <x:v>6119.6270282010501</x:v>
      </x:c>
      <x:c r="M1190" s="14">
        <x:f t="shared" si="288"/>
        <x:v>6101.7324090005404</x:v>
      </x:c>
      <x:c r="N1190" s="14">
        <x:f t="shared" si="280"/>
        <x:v>6119.6270282010501</x:v>
      </x:c>
      <x:c r="O1190" s="13" t="n">
        <x:f>Arrivals!I1190</x:f>
        <x:v>3.4448825770864837</x:v>
      </x:c>
      <x:c r="P1190" s="14">
        <x:f t="shared" si="281"/>
        <x:v>6123.071910778137</x:v>
      </x:c>
      <x:c r="Q1190" s="14">
        <x:f t="shared" si="282"/>
        <x:v>56.262707853716165</x:v>
      </x:c>
      <x:c r="R1190" s="14">
        <x:f t="shared" si="283"/>
        <x:v>28.797825276628828</x:v>
      </x:c>
      <x:c r="S1190" s="14">
        <x:f t="shared" si="284"/>
        <x:v>0</x:v>
      </x:c>
      <x:c r="T1190" s="14">
        <x:f t="shared" si="285"/>
        <x:v>0</x:v>
      </x:c>
      <x:c r="U1190" s="14">
        <x:f t="shared" si="286"/>
        <x:v>28.797825276628828</x:v>
      </x:c>
      <x:c r="V1190" t="str">
        <x:f>IF(MOD(C1190-Settings!$B$32,Settings!$B$33)&lt;Settings!$B$30,"Up","Down")</x:f>
        <x:v>Up</x:v>
      </x:c>
      <x:c r="W1190" s="15" t="n">
        <x:f>IF(OR(E1190&gt;Settings!$B$30,Q1190&gt;Settings!$B$37),0,1)</x:f>
        <x:v>1</x:v>
      </x:c>
      <x:c r="X1190" s="15" t="n">
        <x:f>IF(AND(W1190=1,Q1190&lt;=Settings!$B$36),1,0)</x:f>
        <x:v>1</x:v>
      </x:c>
    </x:row>
    <x:row r="1191">
      <x:c r="A1191">
        <x:v>10</x:v>
      </x:c>
      <x:c r="B1191">
        <x:v>106</x:v>
      </x:c>
      <x:c r="C1191" s="13" t="n">
        <x:f>Arrivals!F1191</x:f>
        <x:v>6094.8418336114055</x:v>
      </x:c>
      <x:c r="D1191" s="13" t="n">
        <x:f>Arrivals!K1191</x:f>
        <x:v>300</x:v>
      </x:c>
      <x:c r="E1191" s="14" t="n">
        <x:f>D1191*8/Settings!$B$28+Settings!$B$29</x:f>
        <x:v>24.02</x:v>
      </x:c>
      <x:c r="F1191" s="14">
        <x:f t="shared" si="276"/>
        <x:v>6094.8418336114055</x:v>
      </x:c>
      <x:c r="G1191" s="14">
        <x:f t="shared" si="287"/>
        <x:v>6119.6270282010501</x:v>
      </x:c>
      <x:c r="H1191" s="14">
        <x:f t="shared" si="277"/>
        <x:v>6119.6270282010501</x:v>
      </x:c>
      <x:c r="I1191" s="14" t="n">
        <x:f>MOD(H1191-Settings!$B$32,Settings!$B$33)</x:f>
        <x:v>359.62702820105005</x:v>
      </x:c>
      <x:c r="J1191" s="14" t="n">
        <x:f>IF(I1191&lt;Settings!$B$30,IF(Settings!$B$30-I1191&gt;=E1191,H1191,H1191+(Settings!$B$30-I1191)+Settings!$B$31),H1191+(Settings!$B$33-I1191))</x:f>
        <x:v>6119.62702820105</x:v>
      </x:c>
      <x:c r="K1191" s="14">
        <x:f t="shared" si="278"/>
        <x:v>6143.6470282010505</x:v>
      </x:c>
      <x:c r="L1191" s="14">
        <x:f t="shared" si="279"/>
        <x:v>6143.6470282010505</x:v>
      </x:c>
      <x:c r="M1191" s="14">
        <x:f t="shared" si="288"/>
        <x:v>6123.071910778137</x:v>
      </x:c>
      <x:c r="N1191" s="14">
        <x:f t="shared" si="280"/>
        <x:v>6143.6470282010505</x:v>
      </x:c>
      <x:c r="O1191" s="13" t="n">
        <x:f>Arrivals!I1191</x:f>
        <x:v>3.5753018390353657</x:v>
      </x:c>
      <x:c r="P1191" s="14">
        <x:f t="shared" si="281"/>
        <x:v>6147.2223300400856</x:v>
      </x:c>
      <x:c r="Q1191" s="14">
        <x:f t="shared" si="282"/>
        <x:v>52.38049642868009</x:v>
      </x:c>
      <x:c r="R1191" s="14">
        <x:f t="shared" si="283"/>
        <x:v>24.785194589644561</x:v>
      </x:c>
      <x:c r="S1191" s="14">
        <x:f t="shared" si="284"/>
        <x:v>0</x:v>
      </x:c>
      <x:c r="T1191" s="14">
        <x:f t="shared" si="285"/>
        <x:v>0</x:v>
      </x:c>
      <x:c r="U1191" s="14">
        <x:f t="shared" si="286"/>
        <x:v>24.785194589644561</x:v>
      </x:c>
      <x:c r="V1191" t="str">
        <x:f>IF(MOD(C1191-Settings!$B$32,Settings!$B$33)&lt;Settings!$B$30,"Up","Down")</x:f>
        <x:v>Up</x:v>
      </x:c>
      <x:c r="W1191" s="15" t="n">
        <x:f>IF(OR(E1191&gt;Settings!$B$30,Q1191&gt;Settings!$B$37),0,1)</x:f>
        <x:v>1</x:v>
      </x:c>
      <x:c r="X1191" s="15" t="n">
        <x:f>IF(AND(W1191=1,Q1191&lt;=Settings!$B$36),1,0)</x:f>
        <x:v>1</x:v>
      </x:c>
    </x:row>
    <x:row r="1192">
      <x:c r="A1192">
        <x:v>10</x:v>
      </x:c>
      <x:c r="B1192">
        <x:v>107</x:v>
      </x:c>
      <x:c r="C1192" s="13" t="n">
        <x:f>Arrivals!F1192</x:f>
        <x:v>6111.627056563525</x:v>
      </x:c>
      <x:c r="D1192" s="13" t="n">
        <x:f>Arrivals!K1192</x:f>
        <x:v>300</x:v>
      </x:c>
      <x:c r="E1192" s="14" t="n">
        <x:f>D1192*8/Settings!$B$28+Settings!$B$29</x:f>
        <x:v>24.02</x:v>
      </x:c>
      <x:c r="F1192" s="14">
        <x:f t="shared" si="276"/>
        <x:v>6111.627056563525</x:v>
      </x:c>
      <x:c r="G1192" s="14">
        <x:f t="shared" si="287"/>
        <x:v>6143.6470282010505</x:v>
      </x:c>
      <x:c r="H1192" s="14">
        <x:f t="shared" si="277"/>
        <x:v>6143.6470282010505</x:v>
      </x:c>
      <x:c r="I1192" s="14" t="n">
        <x:f>MOD(H1192-Settings!$B$32,Settings!$B$33)</x:f>
        <x:v>383.6470282010505</x:v>
      </x:c>
      <x:c r="J1192" s="14" t="n">
        <x:f>IF(I1192&lt;Settings!$B$30,IF(Settings!$B$30-I1192&gt;=E1192,H1192,H1192+(Settings!$B$30-I1192)+Settings!$B$31),H1192+(Settings!$B$33-I1192))</x:f>
        <x:v>6143.6470282010505</x:v>
      </x:c>
      <x:c r="K1192" s="14">
        <x:f t="shared" si="278"/>
        <x:v>6167.6670282010509</x:v>
      </x:c>
      <x:c r="L1192" s="14">
        <x:f t="shared" si="279"/>
        <x:v>6167.6670282010509</x:v>
      </x:c>
      <x:c r="M1192" s="14">
        <x:f t="shared" si="288"/>
        <x:v>6147.2223300400856</x:v>
      </x:c>
      <x:c r="N1192" s="14">
        <x:f t="shared" si="280"/>
        <x:v>6167.6670282010509</x:v>
      </x:c>
      <x:c r="O1192" s="13" t="n">
        <x:f>Arrivals!I1192</x:f>
        <x:v>2.4738911761498636</x:v>
      </x:c>
      <x:c r="P1192" s="14">
        <x:f t="shared" si="281"/>
        <x:v>6170.1409193772006</x:v>
      </x:c>
      <x:c r="Q1192" s="14">
        <x:f t="shared" si="282"/>
        <x:v>58.513862813675587</x:v>
      </x:c>
      <x:c r="R1192" s="14">
        <x:f t="shared" si="283"/>
        <x:v>32.019971637525487</x:v>
      </x:c>
      <x:c r="S1192" s="14">
        <x:f t="shared" si="284"/>
        <x:v>0</x:v>
      </x:c>
      <x:c r="T1192" s="14">
        <x:f t="shared" si="285"/>
        <x:v>0</x:v>
      </x:c>
      <x:c r="U1192" s="14">
        <x:f t="shared" si="286"/>
        <x:v>32.019971637525487</x:v>
      </x:c>
      <x:c r="V1192" t="str">
        <x:f>IF(MOD(C1192-Settings!$B$32,Settings!$B$33)&lt;Settings!$B$30,"Up","Down")</x:f>
        <x:v>Up</x:v>
      </x:c>
      <x:c r="W1192" s="15" t="n">
        <x:f>IF(OR(E1192&gt;Settings!$B$30,Q1192&gt;Settings!$B$37),0,1)</x:f>
        <x:v>1</x:v>
      </x:c>
      <x:c r="X1192" s="15" t="n">
        <x:f>IF(AND(W1192=1,Q1192&lt;=Settings!$B$36),1,0)</x:f>
        <x:v>1</x:v>
      </x:c>
    </x:row>
    <x:row r="1193">
      <x:c r="A1193">
        <x:v>10</x:v>
      </x:c>
      <x:c r="B1193">
        <x:v>108</x:v>
      </x:c>
      <x:c r="C1193" s="13" t="n">
        <x:f>Arrivals!F1193</x:f>
        <x:v>6143.678690426108</x:v>
      </x:c>
      <x:c r="D1193" s="13" t="n">
        <x:f>Arrivals!K1193</x:f>
        <x:v>300</x:v>
      </x:c>
      <x:c r="E1193" s="14" t="n">
        <x:f>D1193*8/Settings!$B$28+Settings!$B$29</x:f>
        <x:v>24.02</x:v>
      </x:c>
      <x:c r="F1193" s="14">
        <x:f t="shared" si="276"/>
        <x:v>6143.678690426108</x:v>
      </x:c>
      <x:c r="G1193" s="14">
        <x:f t="shared" si="287"/>
        <x:v>6167.6670282010509</x:v>
      </x:c>
      <x:c r="H1193" s="14">
        <x:f t="shared" si="277"/>
        <x:v>6167.6670282010509</x:v>
      </x:c>
      <x:c r="I1193" s="14" t="n">
        <x:f>MOD(H1193-Settings!$B$32,Settings!$B$33)</x:f>
        <x:v>407.6670282010509</x:v>
      </x:c>
      <x:c r="J1193" s="14" t="n">
        <x:f>IF(I1193&lt;Settings!$B$30,IF(Settings!$B$30-I1193&gt;=E1193,H1193,H1193+(Settings!$B$30-I1193)+Settings!$B$31),H1193+(Settings!$B$33-I1193))</x:f>
        <x:v>6167.667028201051</x:v>
      </x:c>
      <x:c r="K1193" s="14">
        <x:f t="shared" si="278"/>
        <x:v>6191.6870282010514</x:v>
      </x:c>
      <x:c r="L1193" s="14">
        <x:f t="shared" si="279"/>
        <x:v>6191.6870282010514</x:v>
      </x:c>
      <x:c r="M1193" s="14">
        <x:f t="shared" si="288"/>
        <x:v>6170.1409193772006</x:v>
      </x:c>
      <x:c r="N1193" s="14">
        <x:f t="shared" si="280"/>
        <x:v>6191.6870282010514</x:v>
      </x:c>
      <x:c r="O1193" s="13" t="n">
        <x:f>Arrivals!I1193</x:f>
        <x:v>11.94032590195629</x:v>
      </x:c>
      <x:c r="P1193" s="14">
        <x:f t="shared" si="281"/>
        <x:v>6203.6273541030077</x:v>
      </x:c>
      <x:c r="Q1193" s="14">
        <x:f t="shared" si="282"/>
        <x:v>59.948663676899741</x:v>
      </x:c>
      <x:c r="R1193" s="14">
        <x:f t="shared" si="283"/>
        <x:v>23.98833777494292</x:v>
      </x:c>
      <x:c r="S1193" s="14">
        <x:f t="shared" si="284"/>
        <x:v>0</x:v>
      </x:c>
      <x:c r="T1193" s="14">
        <x:f t="shared" si="285"/>
        <x:v>0</x:v>
      </x:c>
      <x:c r="U1193" s="14">
        <x:f t="shared" si="286"/>
        <x:v>23.98833777494292</x:v>
      </x:c>
      <x:c r="V1193" t="str">
        <x:f>IF(MOD(C1193-Settings!$B$32,Settings!$B$33)&lt;Settings!$B$30,"Up","Down")</x:f>
        <x:v>Up</x:v>
      </x:c>
      <x:c r="W1193" s="15" t="n">
        <x:f>IF(OR(E1193&gt;Settings!$B$30,Q1193&gt;Settings!$B$37),0,1)</x:f>
        <x:v>1</x:v>
      </x:c>
      <x:c r="X1193" s="15" t="n">
        <x:f>IF(AND(W1193=1,Q1193&lt;=Settings!$B$36),1,0)</x:f>
        <x:v>1</x:v>
      </x:c>
    </x:row>
    <x:row r="1194">
      <x:c r="A1194">
        <x:v>10</x:v>
      </x:c>
      <x:c r="B1194">
        <x:v>109</x:v>
      </x:c>
      <x:c r="C1194" s="13" t="n">
        <x:f>Arrivals!F1194</x:f>
        <x:v>6219.693366072569</x:v>
      </x:c>
      <x:c r="D1194" s="13" t="n">
        <x:f>Arrivals!K1194</x:f>
        <x:v>300</x:v>
      </x:c>
      <x:c r="E1194" s="14" t="n">
        <x:f>D1194*8/Settings!$B$28+Settings!$B$29</x:f>
        <x:v>24.02</x:v>
      </x:c>
      <x:c r="F1194" s="14">
        <x:f t="shared" si="276"/>
        <x:v>6219.693366072569</x:v>
      </x:c>
      <x:c r="G1194" s="14">
        <x:f t="shared" si="287"/>
        <x:v>6191.6870282010514</x:v>
      </x:c>
      <x:c r="H1194" s="14">
        <x:f t="shared" si="277"/>
        <x:v>6219.693366072569</x:v>
      </x:c>
      <x:c r="I1194" s="14" t="n">
        <x:f>MOD(H1194-Settings!$B$32,Settings!$B$33)</x:f>
        <x:v>459.693366072569</x:v>
      </x:c>
      <x:c r="J1194" s="14" t="n">
        <x:f>IF(I1194&lt;Settings!$B$30,IF(Settings!$B$30-I1194&gt;=E1194,H1194,H1194+(Settings!$B$30-I1194)+Settings!$B$31),H1194+(Settings!$B$33-I1194))</x:f>
        <x:v>6219.693366072569</x:v>
      </x:c>
      <x:c r="K1194" s="14">
        <x:f t="shared" si="278"/>
        <x:v>6243.7133660725694</x:v>
      </x:c>
      <x:c r="L1194" s="14">
        <x:f t="shared" si="279"/>
        <x:v>6243.7133660725694</x:v>
      </x:c>
      <x:c r="M1194" s="14">
        <x:f t="shared" si="288"/>
        <x:v>6203.6273541030077</x:v>
      </x:c>
      <x:c r="N1194" s="14">
        <x:f t="shared" si="280"/>
        <x:v>6243.7133660725694</x:v>
      </x:c>
      <x:c r="O1194" s="13" t="n">
        <x:f>Arrivals!I1194</x:f>
        <x:v>4.2195423343022735</x:v>
      </x:c>
      <x:c r="P1194" s="14">
        <x:f t="shared" si="281"/>
        <x:v>6247.9329084068713</x:v>
      </x:c>
      <x:c r="Q1194" s="14">
        <x:f t="shared" si="282"/>
        <x:v>28.239542334302314</x:v>
      </x:c>
      <x:c r="R1194" s="14">
        <x:f t="shared" si="283"/>
        <x:v>0</x:v>
      </x:c>
      <x:c r="S1194" s="14">
        <x:f t="shared" si="284"/>
        <x:v>0</x:v>
      </x:c>
      <x:c r="T1194" s="14">
        <x:f t="shared" si="285"/>
        <x:v>0</x:v>
      </x:c>
      <x:c r="U1194" s="14">
        <x:f t="shared" si="286"/>
        <x:v>0</x:v>
      </x:c>
      <x:c r="V1194" t="str">
        <x:f>IF(MOD(C1194-Settings!$B$32,Settings!$B$33)&lt;Settings!$B$30,"Up","Down")</x:f>
        <x:v>Up</x:v>
      </x:c>
      <x:c r="W1194" s="15" t="n">
        <x:f>IF(OR(E1194&gt;Settings!$B$30,Q1194&gt;Settings!$B$37),0,1)</x:f>
        <x:v>1</x:v>
      </x:c>
      <x:c r="X1194" s="15" t="n">
        <x:f>IF(AND(W1194=1,Q1194&lt;=Settings!$B$36),1,0)</x:f>
        <x:v>1</x:v>
      </x:c>
    </x:row>
    <x:row r="1195">
      <x:c r="A1195">
        <x:v>10</x:v>
      </x:c>
      <x:c r="B1195">
        <x:v>110</x:v>
      </x:c>
      <x:c r="C1195" s="13" t="n">
        <x:f>Arrivals!F1195</x:f>
        <x:v>6256.858177527197</x:v>
      </x:c>
      <x:c r="D1195" s="13" t="n">
        <x:f>Arrivals!K1195</x:f>
        <x:v>300</x:v>
      </x:c>
      <x:c r="E1195" s="14" t="n">
        <x:f>D1195*8/Settings!$B$28+Settings!$B$29</x:f>
        <x:v>24.02</x:v>
      </x:c>
      <x:c r="F1195" s="14">
        <x:f t="shared" si="276"/>
        <x:v>6256.8581775271969</x:v>
      </x:c>
      <x:c r="G1195" s="14">
        <x:f t="shared" si="287"/>
        <x:v>6243.7133660725694</x:v>
      </x:c>
      <x:c r="H1195" s="14">
        <x:f t="shared" si="277"/>
        <x:v>6256.8581775271969</x:v>
      </x:c>
      <x:c r="I1195" s="14" t="n">
        <x:f>MOD(H1195-Settings!$B$32,Settings!$B$33)</x:f>
        <x:v>496.85817752719686</x:v>
      </x:c>
      <x:c r="J1195" s="14" t="n">
        <x:f>IF(I1195&lt;Settings!$B$30,IF(Settings!$B$30-I1195&gt;=E1195,H1195,H1195+(Settings!$B$30-I1195)+Settings!$B$31),H1195+(Settings!$B$33-I1195))</x:f>
        <x:v>6256.858177527197</x:v>
      </x:c>
      <x:c r="K1195" s="14">
        <x:f t="shared" si="278"/>
        <x:v>6280.8781775271973</x:v>
      </x:c>
      <x:c r="L1195" s="14">
        <x:f t="shared" si="279"/>
        <x:v>6280.8781775271973</x:v>
      </x:c>
      <x:c r="M1195" s="14">
        <x:f t="shared" si="288"/>
        <x:v>6247.9329084068713</x:v>
      </x:c>
      <x:c r="N1195" s="14">
        <x:f t="shared" si="280"/>
        <x:v>6280.8781775271973</x:v>
      </x:c>
      <x:c r="O1195" s="13" t="n">
        <x:f>Arrivals!I1195</x:f>
        <x:v>1.2058423476250466</x:v>
      </x:c>
      <x:c r="P1195" s="14">
        <x:f t="shared" si="281"/>
        <x:v>6282.0840198748219</x:v>
      </x:c>
      <x:c r="Q1195" s="14">
        <x:f t="shared" si="282"/>
        <x:v>25.225842347625075</x:v>
      </x:c>
      <x:c r="R1195" s="14">
        <x:f t="shared" si="283"/>
        <x:v>0</x:v>
      </x:c>
      <x:c r="S1195" s="14">
        <x:f t="shared" si="284"/>
        <x:v>0</x:v>
      </x:c>
      <x:c r="T1195" s="14">
        <x:f t="shared" si="285"/>
        <x:v>0</x:v>
      </x:c>
      <x:c r="U1195" s="14">
        <x:f t="shared" si="286"/>
        <x:v>0</x:v>
      </x:c>
      <x:c r="V1195" t="str">
        <x:f>IF(MOD(C1195-Settings!$B$32,Settings!$B$33)&lt;Settings!$B$30,"Up","Down")</x:f>
        <x:v>Up</x:v>
      </x:c>
      <x:c r="W1195" s="15" t="n">
        <x:f>IF(OR(E1195&gt;Settings!$B$30,Q1195&gt;Settings!$B$37),0,1)</x:f>
        <x:v>1</x:v>
      </x:c>
      <x:c r="X1195" s="15" t="n">
        <x:f>IF(AND(W1195=1,Q1195&lt;=Settings!$B$36),1,0)</x:f>
        <x:v>1</x:v>
      </x:c>
    </x:row>
    <x:row r="1196">
      <x:c r="A1196">
        <x:v>10</x:v>
      </x:c>
      <x:c r="B1196">
        <x:v>111</x:v>
      </x:c>
      <x:c r="C1196" s="13" t="n">
        <x:f>Arrivals!F1196</x:f>
        <x:v>6294.255152088878</x:v>
      </x:c>
      <x:c r="D1196" s="13" t="n">
        <x:f>Arrivals!K1196</x:f>
        <x:v>300</x:v>
      </x:c>
      <x:c r="E1196" s="14" t="n">
        <x:f>D1196*8/Settings!$B$28+Settings!$B$29</x:f>
        <x:v>24.02</x:v>
      </x:c>
      <x:c r="F1196" s="14">
        <x:f t="shared" si="276"/>
        <x:v>6294.2551520888783</x:v>
      </x:c>
      <x:c r="G1196" s="14">
        <x:f t="shared" si="287"/>
        <x:v>6280.8781775271973</x:v>
      </x:c>
      <x:c r="H1196" s="14">
        <x:f t="shared" si="277"/>
        <x:v>6294.2551520888783</x:v>
      </x:c>
      <x:c r="I1196" s="14" t="n">
        <x:f>MOD(H1196-Settings!$B$32,Settings!$B$33)</x:f>
        <x:v>534.2551520888783</x:v>
      </x:c>
      <x:c r="J1196" s="14" t="n">
        <x:f>IF(I1196&lt;Settings!$B$30,IF(Settings!$B$30-I1196&gt;=E1196,H1196,H1196+(Settings!$B$30-I1196)+Settings!$B$31),H1196+(Settings!$B$33-I1196))</x:f>
        <x:v>6294.255152088878</x:v>
      </x:c>
      <x:c r="K1196" s="14">
        <x:f t="shared" si="278"/>
        <x:v>6318.2751520888787</x:v>
      </x:c>
      <x:c r="L1196" s="14">
        <x:f t="shared" si="279"/>
        <x:v>6318.2751520888787</x:v>
      </x:c>
      <x:c r="M1196" s="14">
        <x:f t="shared" si="288"/>
        <x:v>6282.0840198748219</x:v>
      </x:c>
      <x:c r="N1196" s="14">
        <x:f t="shared" si="280"/>
        <x:v>6318.2751520888787</x:v>
      </x:c>
      <x:c r="O1196" s="13" t="n">
        <x:f>Arrivals!I1196</x:f>
        <x:v>1.1006884671095714</x:v>
      </x:c>
      <x:c r="P1196" s="14">
        <x:f t="shared" si="281"/>
        <x:v>6319.3758405559884</x:v>
      </x:c>
      <x:c r="Q1196" s="14">
        <x:f t="shared" si="282"/>
        <x:v>25.120688467110085</x:v>
      </x:c>
      <x:c r="R1196" s="14">
        <x:f t="shared" si="283"/>
        <x:v>0</x:v>
      </x:c>
      <x:c r="S1196" s="14">
        <x:f t="shared" si="284"/>
        <x:v>0</x:v>
      </x:c>
      <x:c r="T1196" s="14">
        <x:f t="shared" si="285"/>
        <x:v>0</x:v>
      </x:c>
      <x:c r="U1196" s="14">
        <x:f t="shared" si="286"/>
        <x:v>0</x:v>
      </x:c>
      <x:c r="V1196" t="str">
        <x:f>IF(MOD(C1196-Settings!$B$32,Settings!$B$33)&lt;Settings!$B$30,"Up","Down")</x:f>
        <x:v>Up</x:v>
      </x:c>
      <x:c r="W1196" s="15" t="n">
        <x:f>IF(OR(E1196&gt;Settings!$B$30,Q1196&gt;Settings!$B$37),0,1)</x:f>
        <x:v>1</x:v>
      </x:c>
      <x:c r="X1196" s="15" t="n">
        <x:f>IF(AND(W1196=1,Q1196&lt;=Settings!$B$36),1,0)</x:f>
        <x:v>1</x:v>
      </x:c>
    </x:row>
    <x:row r="1197">
      <x:c r="A1197">
        <x:v>10</x:v>
      </x:c>
      <x:c r="B1197">
        <x:v>112</x:v>
      </x:c>
      <x:c r="C1197" s="13" t="n">
        <x:f>Arrivals!F1197</x:f>
        <x:v>6324.976273289431</x:v>
      </x:c>
      <x:c r="D1197" s="13" t="n">
        <x:f>Arrivals!K1197</x:f>
        <x:v>300</x:v>
      </x:c>
      <x:c r="E1197" s="14" t="n">
        <x:f>D1197*8/Settings!$B$28+Settings!$B$29</x:f>
        <x:v>24.02</x:v>
      </x:c>
      <x:c r="F1197" s="14">
        <x:f t="shared" si="276"/>
        <x:v>6324.9762732894314</x:v>
      </x:c>
      <x:c r="G1197" s="14">
        <x:f t="shared" si="287"/>
        <x:v>6318.2751520888787</x:v>
      </x:c>
      <x:c r="H1197" s="14">
        <x:f t="shared" si="277"/>
        <x:v>6324.9762732894314</x:v>
      </x:c>
      <x:c r="I1197" s="14" t="n">
        <x:f>MOD(H1197-Settings!$B$32,Settings!$B$33)</x:f>
        <x:v>564.9762732894314</x:v>
      </x:c>
      <x:c r="J1197" s="14" t="n">
        <x:f>IF(I1197&lt;Settings!$B$30,IF(Settings!$B$30-I1197&gt;=E1197,H1197,H1197+(Settings!$B$30-I1197)+Settings!$B$31),H1197+(Settings!$B$33-I1197))</x:f>
        <x:v>6324.976273289431</x:v>
      </x:c>
      <x:c r="K1197" s="14">
        <x:f t="shared" si="278"/>
        <x:v>6348.9962732894319</x:v>
      </x:c>
      <x:c r="L1197" s="14">
        <x:f t="shared" si="279"/>
        <x:v>6348.9962732894319</x:v>
      </x:c>
      <x:c r="M1197" s="14">
        <x:f t="shared" si="288"/>
        <x:v>6319.3758405559884</x:v>
      </x:c>
      <x:c r="N1197" s="14">
        <x:f t="shared" si="280"/>
        <x:v>6348.9962732894319</x:v>
      </x:c>
      <x:c r="O1197" s="13" t="n">
        <x:f>Arrivals!I1197</x:f>
        <x:v>0.2834104119525721</x:v>
      </x:c>
      <x:c r="P1197" s="14">
        <x:f t="shared" si="281"/>
        <x:v>6349.2796837013848</x:v>
      </x:c>
      <x:c r="Q1197" s="14">
        <x:f t="shared" si="282"/>
        <x:v>24.303410411953337</x:v>
      </x:c>
      <x:c r="R1197" s="14">
        <x:f t="shared" si="283"/>
        <x:v>0</x:v>
      </x:c>
      <x:c r="S1197" s="14">
        <x:f t="shared" si="284"/>
        <x:v>0</x:v>
      </x:c>
      <x:c r="T1197" s="14">
        <x:f t="shared" si="285"/>
        <x:v>0</x:v>
      </x:c>
      <x:c r="U1197" s="14">
        <x:f t="shared" si="286"/>
        <x:v>0</x:v>
      </x:c>
      <x:c r="V1197" t="str">
        <x:f>IF(MOD(C1197-Settings!$B$32,Settings!$B$33)&lt;Settings!$B$30,"Up","Down")</x:f>
        <x:v>Up</x:v>
      </x:c>
      <x:c r="W1197" s="15" t="n">
        <x:f>IF(OR(E1197&gt;Settings!$B$30,Q1197&gt;Settings!$B$37),0,1)</x:f>
        <x:v>1</x:v>
      </x:c>
      <x:c r="X1197" s="15" t="n">
        <x:f>IF(AND(W1197=1,Q1197&lt;=Settings!$B$36),1,0)</x:f>
        <x:v>1</x:v>
      </x:c>
    </x:row>
    <x:row r="1198">
      <x:c r="A1198">
        <x:v>10</x:v>
      </x:c>
      <x:c r="B1198">
        <x:v>113</x:v>
      </x:c>
      <x:c r="C1198" s="13" t="n">
        <x:f>Arrivals!F1198</x:f>
        <x:v>6429.182192796394</x:v>
      </x:c>
      <x:c r="D1198" s="13" t="n">
        <x:f>Arrivals!K1198</x:f>
        <x:v>300</x:v>
      </x:c>
      <x:c r="E1198" s="14" t="n">
        <x:f>D1198*8/Settings!$B$28+Settings!$B$29</x:f>
        <x:v>24.02</x:v>
      </x:c>
      <x:c r="F1198" s="14">
        <x:f t="shared" si="276"/>
        <x:v>6429.1821927963938</x:v>
      </x:c>
      <x:c r="G1198" s="14">
        <x:f t="shared" si="287"/>
        <x:v>6348.9962732894319</x:v>
      </x:c>
      <x:c r="H1198" s="14">
        <x:f t="shared" si="277"/>
        <x:v>6429.1821927963938</x:v>
      </x:c>
      <x:c r="I1198" s="14" t="n">
        <x:f>MOD(H1198-Settings!$B$32,Settings!$B$33)</x:f>
        <x:v>669.1821927963938</x:v>
      </x:c>
      <x:c r="J1198" s="14" t="n">
        <x:f>IF(I1198&lt;Settings!$B$30,IF(Settings!$B$30-I1198&gt;=E1198,H1198,H1198+(Settings!$B$30-I1198)+Settings!$B$31),H1198+(Settings!$B$33-I1198))</x:f>
        <x:v>6480</x:v>
      </x:c>
      <x:c r="K1198" s="14">
        <x:f t="shared" si="278"/>
        <x:v>6504.02</x:v>
      </x:c>
      <x:c r="L1198" s="14">
        <x:f t="shared" si="279"/>
        <x:v>6504.02</x:v>
      </x:c>
      <x:c r="M1198" s="14">
        <x:f t="shared" si="288"/>
        <x:v>6349.2796837013848</x:v>
      </x:c>
      <x:c r="N1198" s="14">
        <x:f t="shared" si="280"/>
        <x:v>6504.02</x:v>
      </x:c>
      <x:c r="O1198" s="13" t="n">
        <x:f>Arrivals!I1198</x:f>
        <x:v>3.7900620379890753</x:v>
      </x:c>
      <x:c r="P1198" s="14">
        <x:f t="shared" si="281"/>
        <x:v>6507.8100620379892</x:v>
      </x:c>
      <x:c r="Q1198" s="14">
        <x:f t="shared" si="282"/>
        <x:v>78.627869241595363</x:v>
      </x:c>
      <x:c r="R1198" s="14">
        <x:f t="shared" si="283"/>
        <x:v>0</x:v>
      </x:c>
      <x:c r="S1198" s="14">
        <x:f t="shared" si="284"/>
        <x:v>50.817807203606208</x:v>
      </x:c>
      <x:c r="T1198" s="14">
        <x:f t="shared" si="285"/>
        <x:v>0</x:v>
      </x:c>
      <x:c r="U1198" s="14">
        <x:f t="shared" si="286"/>
        <x:v>50.817807203606208</x:v>
      </x:c>
      <x:c r="V1198" t="str">
        <x:f>IF(MOD(C1198-Settings!$B$32,Settings!$B$33)&lt;Settings!$B$30,"Up","Down")</x:f>
        <x:v>Down</x:v>
      </x:c>
      <x:c r="W1198" s="15" t="n">
        <x:f>IF(OR(E1198&gt;Settings!$B$30,Q1198&gt;Settings!$B$37),0,1)</x:f>
        <x:v>1</x:v>
      </x:c>
      <x:c r="X1198" s="15" t="n">
        <x:f>IF(AND(W1198=1,Q1198&lt;=Settings!$B$36),1,0)</x:f>
        <x:v>1</x:v>
      </x:c>
    </x:row>
    <x:row r="1199">
      <x:c r="A1199">
        <x:v>10</x:v>
      </x:c>
      <x:c r="B1199">
        <x:v>114</x:v>
      </x:c>
      <x:c r="C1199" s="13" t="n">
        <x:f>Arrivals!F1199</x:f>
        <x:v>6467.38581191169</x:v>
      </x:c>
      <x:c r="D1199" s="13" t="n">
        <x:f>Arrivals!K1199</x:f>
        <x:v>300</x:v>
      </x:c>
      <x:c r="E1199" s="14" t="n">
        <x:f>D1199*8/Settings!$B$28+Settings!$B$29</x:f>
        <x:v>24.02</x:v>
      </x:c>
      <x:c r="F1199" s="14">
        <x:f t="shared" si="276"/>
        <x:v>6467.3858119116903</x:v>
      </x:c>
      <x:c r="G1199" s="14">
        <x:f t="shared" si="287"/>
        <x:v>6504.02</x:v>
      </x:c>
      <x:c r="H1199" s="14">
        <x:f t="shared" si="277"/>
        <x:v>6504.02</x:v>
      </x:c>
      <x:c r="I1199" s="14" t="n">
        <x:f>MOD(H1199-Settings!$B$32,Settings!$B$33)</x:f>
        <x:v>24.020000000000437</x:v>
      </x:c>
      <x:c r="J1199" s="14" t="n">
        <x:f>IF(I1199&lt;Settings!$B$30,IF(Settings!$B$30-I1199&gt;=E1199,H1199,H1199+(Settings!$B$30-I1199)+Settings!$B$31),H1199+(Settings!$B$33-I1199))</x:f>
        <x:v>6504.02</x:v>
      </x:c>
      <x:c r="K1199" s="14">
        <x:f t="shared" si="278"/>
        <x:v>6528.0400000000009</x:v>
      </x:c>
      <x:c r="L1199" s="14">
        <x:f t="shared" si="279"/>
        <x:v>6528.0400000000009</x:v>
      </x:c>
      <x:c r="M1199" s="14">
        <x:f t="shared" si="288"/>
        <x:v>6507.8100620379892</x:v>
      </x:c>
      <x:c r="N1199" s="14">
        <x:f t="shared" si="280"/>
        <x:v>6528.0400000000009</x:v>
      </x:c>
      <x:c r="O1199" s="13" t="n">
        <x:f>Arrivals!I1199</x:f>
        <x:v>8.300560374003746</x:v>
      </x:c>
      <x:c r="P1199" s="14">
        <x:f t="shared" si="281"/>
        <x:v>6536.3405603740048</x:v>
      </x:c>
      <x:c r="Q1199" s="14">
        <x:f t="shared" si="282"/>
        <x:v>68.954748462314456</x:v>
      </x:c>
      <x:c r="R1199" s="14">
        <x:f t="shared" si="283"/>
        <x:v>36.634188088310111</x:v>
      </x:c>
      <x:c r="S1199" s="14">
        <x:f t="shared" si="284"/>
        <x:v>0</x:v>
      </x:c>
      <x:c r="T1199" s="14">
        <x:f t="shared" si="285"/>
        <x:v>0</x:v>
      </x:c>
      <x:c r="U1199" s="14">
        <x:f t="shared" si="286"/>
        <x:v>36.634188088310111</x:v>
      </x:c>
      <x:c r="V1199" t="str">
        <x:f>IF(MOD(C1199-Settings!$B$32,Settings!$B$33)&lt;Settings!$B$30,"Up","Down")</x:f>
        <x:v>Down</x:v>
      </x:c>
      <x:c r="W1199" s="15" t="n">
        <x:f>IF(OR(E1199&gt;Settings!$B$30,Q1199&gt;Settings!$B$37),0,1)</x:f>
        <x:v>1</x:v>
      </x:c>
      <x:c r="X1199" s="15" t="n">
        <x:f>IF(AND(W1199=1,Q1199&lt;=Settings!$B$36),1,0)</x:f>
        <x:v>1</x:v>
      </x:c>
    </x:row>
    <x:row r="1200">
      <x:c r="A1200">
        <x:v>10</x:v>
      </x:c>
      <x:c r="B1200">
        <x:v>115</x:v>
      </x:c>
      <x:c r="C1200" s="13" t="n">
        <x:f>Arrivals!F1200</x:f>
        <x:v>6548.809737389235</x:v>
      </x:c>
      <x:c r="D1200" s="13" t="n">
        <x:f>Arrivals!K1200</x:f>
        <x:v>300</x:v>
      </x:c>
      <x:c r="E1200" s="14" t="n">
        <x:f>D1200*8/Settings!$B$28+Settings!$B$29</x:f>
        <x:v>24.02</x:v>
      </x:c>
      <x:c r="F1200" s="14">
        <x:f t="shared" si="276"/>
        <x:v>6548.8097373892351</x:v>
      </x:c>
      <x:c r="G1200" s="14">
        <x:f t="shared" si="287"/>
        <x:v>6528.0400000000009</x:v>
      </x:c>
      <x:c r="H1200" s="14">
        <x:f t="shared" si="277"/>
        <x:v>6548.8097373892351</x:v>
      </x:c>
      <x:c r="I1200" s="14" t="n">
        <x:f>MOD(H1200-Settings!$B$32,Settings!$B$33)</x:f>
        <x:v>68.80973738923512</x:v>
      </x:c>
      <x:c r="J1200" s="14" t="n">
        <x:f>IF(I1200&lt;Settings!$B$30,IF(Settings!$B$30-I1200&gt;=E1200,H1200,H1200+(Settings!$B$30-I1200)+Settings!$B$31),H1200+(Settings!$B$33-I1200))</x:f>
        <x:v>6548.809737389235</x:v>
      </x:c>
      <x:c r="K1200" s="14">
        <x:f t="shared" si="278"/>
        <x:v>6572.8297373892356</x:v>
      </x:c>
      <x:c r="L1200" s="14">
        <x:f t="shared" si="279"/>
        <x:v>6572.8297373892356</x:v>
      </x:c>
      <x:c r="M1200" s="14">
        <x:f t="shared" si="288"/>
        <x:v>6536.3405603740048</x:v>
      </x:c>
      <x:c r="N1200" s="14">
        <x:f t="shared" si="280"/>
        <x:v>6572.8297373892356</x:v>
      </x:c>
      <x:c r="O1200" s="13" t="n">
        <x:f>Arrivals!I1200</x:f>
        <x:v>0.2848305142844328</x:v>
      </x:c>
      <x:c r="P1200" s="14">
        <x:f t="shared" si="281"/>
        <x:v>6573.1145679035199</x:v>
      </x:c>
      <x:c r="Q1200" s="14">
        <x:f t="shared" si="282"/>
        <x:v>24.304830514284731</x:v>
      </x:c>
      <x:c r="R1200" s="14">
        <x:f t="shared" si="283"/>
        <x:v>0</x:v>
      </x:c>
      <x:c r="S1200" s="14">
        <x:f t="shared" si="284"/>
        <x:v>0</x:v>
      </x:c>
      <x:c r="T1200" s="14">
        <x:f t="shared" si="285"/>
        <x:v>0</x:v>
      </x:c>
      <x:c r="U1200" s="14">
        <x:f t="shared" si="286"/>
        <x:v>0</x:v>
      </x:c>
      <x:c r="V1200" t="str">
        <x:f>IF(MOD(C1200-Settings!$B$32,Settings!$B$33)&lt;Settings!$B$30,"Up","Down")</x:f>
        <x:v>Up</x:v>
      </x:c>
      <x:c r="W1200" s="15" t="n">
        <x:f>IF(OR(E1200&gt;Settings!$B$30,Q1200&gt;Settings!$B$37),0,1)</x:f>
        <x:v>1</x:v>
      </x:c>
      <x:c r="X1200" s="15" t="n">
        <x:f>IF(AND(W1200=1,Q1200&lt;=Settings!$B$36),1,0)</x:f>
        <x:v>1</x:v>
      </x:c>
    </x:row>
    <x:row r="1201">
      <x:c r="A1201">
        <x:v>10</x:v>
      </x:c>
      <x:c r="B1201">
        <x:v>116</x:v>
      </x:c>
      <x:c r="C1201" s="13" t="n">
        <x:f>Arrivals!F1201</x:f>
        <x:v>6607.636836847565</x:v>
      </x:c>
      <x:c r="D1201" s="13" t="n">
        <x:f>Arrivals!K1201</x:f>
        <x:v>300</x:v>
      </x:c>
      <x:c r="E1201" s="14" t="n">
        <x:f>D1201*8/Settings!$B$28+Settings!$B$29</x:f>
        <x:v>24.02</x:v>
      </x:c>
      <x:c r="F1201" s="14">
        <x:f t="shared" si="276"/>
        <x:v>6607.6368368475651</x:v>
      </x:c>
      <x:c r="G1201" s="14">
        <x:f t="shared" si="287"/>
        <x:v>6572.8297373892356</x:v>
      </x:c>
      <x:c r="H1201" s="14">
        <x:f t="shared" si="277"/>
        <x:v>6607.6368368475651</x:v>
      </x:c>
      <x:c r="I1201" s="14" t="n">
        <x:f>MOD(H1201-Settings!$B$32,Settings!$B$33)</x:f>
        <x:v>127.63683684756506</x:v>
      </x:c>
      <x:c r="J1201" s="14" t="n">
        <x:f>IF(I1201&lt;Settings!$B$30,IF(Settings!$B$30-I1201&gt;=E1201,H1201,H1201+(Settings!$B$30-I1201)+Settings!$B$31),H1201+(Settings!$B$33-I1201))</x:f>
        <x:v>6607.636836847565</x:v>
      </x:c>
      <x:c r="K1201" s="14">
        <x:f t="shared" si="278"/>
        <x:v>6631.6568368475655</x:v>
      </x:c>
      <x:c r="L1201" s="14">
        <x:f t="shared" si="279"/>
        <x:v>6631.6568368475655</x:v>
      </x:c>
      <x:c r="M1201" s="14">
        <x:f t="shared" si="288"/>
        <x:v>6573.1145679035199</x:v>
      </x:c>
      <x:c r="N1201" s="14">
        <x:f t="shared" si="280"/>
        <x:v>6631.6568368475655</x:v>
      </x:c>
      <x:c r="O1201" s="13" t="n">
        <x:f>Arrivals!I1201</x:f>
        <x:v>0.7457206845753992</x:v>
      </x:c>
      <x:c r="P1201" s="14">
        <x:f t="shared" si="281"/>
        <x:v>6632.4025575321411</x:v>
      </x:c>
      <x:c r="Q1201" s="14">
        <x:f t="shared" si="282"/>
        <x:v>24.765720684576081</x:v>
      </x:c>
      <x:c r="R1201" s="14">
        <x:f t="shared" si="283"/>
        <x:v>0</x:v>
      </x:c>
      <x:c r="S1201" s="14">
        <x:f t="shared" si="284"/>
        <x:v>0</x:v>
      </x:c>
      <x:c r="T1201" s="14">
        <x:f t="shared" si="285"/>
        <x:v>0</x:v>
      </x:c>
      <x:c r="U1201" s="14">
        <x:f t="shared" si="286"/>
        <x:v>0</x:v>
      </x:c>
      <x:c r="V1201" t="str">
        <x:f>IF(MOD(C1201-Settings!$B$32,Settings!$B$33)&lt;Settings!$B$30,"Up","Down")</x:f>
        <x:v>Up</x:v>
      </x:c>
      <x:c r="W1201" s="15" t="n">
        <x:f>IF(OR(E1201&gt;Settings!$B$30,Q1201&gt;Settings!$B$37),0,1)</x:f>
        <x:v>1</x:v>
      </x:c>
      <x:c r="X1201" s="15" t="n">
        <x:f>IF(AND(W1201=1,Q1201&lt;=Settings!$B$36),1,0)</x:f>
        <x:v>1</x:v>
      </x:c>
    </x:row>
    <x:row r="1202">
      <x:c r="A1202">
        <x:v>10</x:v>
      </x:c>
      <x:c r="B1202">
        <x:v>117</x:v>
      </x:c>
      <x:c r="C1202" s="13" t="n">
        <x:f>Arrivals!F1202</x:f>
        <x:v>6922.137155357269</x:v>
      </x:c>
      <x:c r="D1202" s="13" t="n">
        <x:f>Arrivals!K1202</x:f>
        <x:v>300</x:v>
      </x:c>
      <x:c r="E1202" s="14" t="n">
        <x:f>D1202*8/Settings!$B$28+Settings!$B$29</x:f>
        <x:v>24.02</x:v>
      </x:c>
      <x:c r="F1202" s="14">
        <x:f t="shared" si="276"/>
        <x:v>6922.137155357269</x:v>
      </x:c>
      <x:c r="G1202" s="14">
        <x:f t="shared" si="287"/>
        <x:v>6631.6568368475655</x:v>
      </x:c>
      <x:c r="H1202" s="14">
        <x:f t="shared" si="277"/>
        <x:v>6922.137155357269</x:v>
      </x:c>
      <x:c r="I1202" s="14" t="n">
        <x:f>MOD(H1202-Settings!$B$32,Settings!$B$33)</x:f>
        <x:v>442.13715535726897</x:v>
      </x:c>
      <x:c r="J1202" s="14" t="n">
        <x:f>IF(I1202&lt;Settings!$B$30,IF(Settings!$B$30-I1202&gt;=E1202,H1202,H1202+(Settings!$B$30-I1202)+Settings!$B$31),H1202+(Settings!$B$33-I1202))</x:f>
        <x:v>6922.137155357269</x:v>
      </x:c>
      <x:c r="K1202" s="14">
        <x:f t="shared" si="278"/>
        <x:v>6946.1571553572694</x:v>
      </x:c>
      <x:c r="L1202" s="14">
        <x:f t="shared" si="279"/>
        <x:v>6946.1571553572694</x:v>
      </x:c>
      <x:c r="M1202" s="14">
        <x:f t="shared" si="288"/>
        <x:v>6632.4025575321411</x:v>
      </x:c>
      <x:c r="N1202" s="14">
        <x:f t="shared" si="280"/>
        <x:v>6946.1571553572694</x:v>
      </x:c>
      <x:c r="O1202" s="13" t="n">
        <x:f>Arrivals!I1202</x:f>
        <x:v>3.5975574367651255</x:v>
      </x:c>
      <x:c r="P1202" s="14">
        <x:f t="shared" si="281"/>
        <x:v>6949.7547127940343</x:v>
      </x:c>
      <x:c r="Q1202" s="14">
        <x:f t="shared" si="282"/>
        <x:v>27.61755743676531</x:v>
      </x:c>
      <x:c r="R1202" s="14">
        <x:f t="shared" si="283"/>
        <x:v>0</x:v>
      </x:c>
      <x:c r="S1202" s="14">
        <x:f t="shared" si="284"/>
        <x:v>0</x:v>
      </x:c>
      <x:c r="T1202" s="14">
        <x:f t="shared" si="285"/>
        <x:v>0</x:v>
      </x:c>
      <x:c r="U1202" s="14">
        <x:f t="shared" si="286"/>
        <x:v>0</x:v>
      </x:c>
      <x:c r="V1202" t="str">
        <x:f>IF(MOD(C1202-Settings!$B$32,Settings!$B$33)&lt;Settings!$B$30,"Up","Down")</x:f>
        <x:v>Up</x:v>
      </x:c>
      <x:c r="W1202" s="15" t="n">
        <x:f>IF(OR(E1202&gt;Settings!$B$30,Q1202&gt;Settings!$B$37),0,1)</x:f>
        <x:v>1</x:v>
      </x:c>
      <x:c r="X1202" s="15" t="n">
        <x:f>IF(AND(W1202=1,Q1202&lt;=Settings!$B$36),1,0)</x:f>
        <x:v>1</x:v>
      </x:c>
    </x:row>
    <x:row r="1203">
      <x:c r="A1203">
        <x:v>10</x:v>
      </x:c>
      <x:c r="B1203">
        <x:v>118</x:v>
      </x:c>
      <x:c r="C1203" s="13" t="n">
        <x:f>Arrivals!F1203</x:f>
        <x:v>6926.323942516176</x:v>
      </x:c>
      <x:c r="D1203" s="13" t="n">
        <x:f>Arrivals!K1203</x:f>
        <x:v>300</x:v>
      </x:c>
      <x:c r="E1203" s="14" t="n">
        <x:f>D1203*8/Settings!$B$28+Settings!$B$29</x:f>
        <x:v>24.02</x:v>
      </x:c>
      <x:c r="F1203" s="14">
        <x:f t="shared" si="276"/>
        <x:v>6926.3239425161764</x:v>
      </x:c>
      <x:c r="G1203" s="14">
        <x:f t="shared" si="287"/>
        <x:v>6946.1571553572694</x:v>
      </x:c>
      <x:c r="H1203" s="14">
        <x:f t="shared" si="277"/>
        <x:v>6946.1571553572694</x:v>
      </x:c>
      <x:c r="I1203" s="14" t="n">
        <x:f>MOD(H1203-Settings!$B$32,Settings!$B$33)</x:f>
        <x:v>466.1571553572694</x:v>
      </x:c>
      <x:c r="J1203" s="14" t="n">
        <x:f>IF(I1203&lt;Settings!$B$30,IF(Settings!$B$30-I1203&gt;=E1203,H1203,H1203+(Settings!$B$30-I1203)+Settings!$B$31),H1203+(Settings!$B$33-I1203))</x:f>
        <x:v>6946.157155357269</x:v>
      </x:c>
      <x:c r="K1203" s="14">
        <x:f t="shared" si="278"/>
        <x:v>6970.1771553572698</x:v>
      </x:c>
      <x:c r="L1203" s="14">
        <x:f t="shared" si="279"/>
        <x:v>6970.1771553572698</x:v>
      </x:c>
      <x:c r="M1203" s="14">
        <x:f t="shared" si="288"/>
        <x:v>6949.7547127940343</x:v>
      </x:c>
      <x:c r="N1203" s="14">
        <x:f t="shared" si="280"/>
        <x:v>6970.1771553572698</x:v>
      </x:c>
      <x:c r="O1203" s="13" t="n">
        <x:f>Arrivals!I1203</x:f>
        <x:v>3.764524646197549</x:v>
      </x:c>
      <x:c r="P1203" s="14">
        <x:f t="shared" si="281"/>
        <x:v>6973.9416800034678</x:v>
      </x:c>
      <x:c r="Q1203" s="14">
        <x:f t="shared" si="282"/>
        <x:v>47.617737487291379</x:v>
      </x:c>
      <x:c r="R1203" s="14">
        <x:f t="shared" si="283"/>
        <x:v>19.833212841092973</x:v>
      </x:c>
      <x:c r="S1203" s="14">
        <x:f t="shared" si="284"/>
        <x:v>0</x:v>
      </x:c>
      <x:c r="T1203" s="14">
        <x:f t="shared" si="285"/>
        <x:v>0</x:v>
      </x:c>
      <x:c r="U1203" s="14">
        <x:f t="shared" si="286"/>
        <x:v>19.833212841092973</x:v>
      </x:c>
      <x:c r="V1203" t="str">
        <x:f>IF(MOD(C1203-Settings!$B$32,Settings!$B$33)&lt;Settings!$B$30,"Up","Down")</x:f>
        <x:v>Up</x:v>
      </x:c>
      <x:c r="W1203" s="15" t="n">
        <x:f>IF(OR(E1203&gt;Settings!$B$30,Q1203&gt;Settings!$B$37),0,1)</x:f>
        <x:v>1</x:v>
      </x:c>
      <x:c r="X1203" s="15" t="n">
        <x:f>IF(AND(W1203=1,Q1203&lt;=Settings!$B$36),1,0)</x:f>
        <x:v>1</x:v>
      </x:c>
    </x:row>
    <x:row r="1204">
      <x:c r="A1204">
        <x:v>10</x:v>
      </x:c>
      <x:c r="B1204">
        <x:v>119</x:v>
      </x:c>
      <x:c r="C1204" s="13" t="n">
        <x:f>Arrivals!F1204</x:f>
        <x:v>7024.647163855236</x:v>
      </x:c>
      <x:c r="D1204" s="13" t="n">
        <x:f>Arrivals!K1204</x:f>
        <x:v>300</x:v>
      </x:c>
      <x:c r="E1204" s="14" t="n">
        <x:f>D1204*8/Settings!$B$28+Settings!$B$29</x:f>
        <x:v>24.02</x:v>
      </x:c>
      <x:c r="F1204" s="14">
        <x:f t="shared" si="276"/>
        <x:v>7024.6471638552357</x:v>
      </x:c>
      <x:c r="G1204" s="14">
        <x:f t="shared" si="287"/>
        <x:v>6970.1771553572698</x:v>
      </x:c>
      <x:c r="H1204" s="14">
        <x:f t="shared" si="277"/>
        <x:v>7024.6471638552357</x:v>
      </x:c>
      <x:c r="I1204" s="14" t="n">
        <x:f>MOD(H1204-Settings!$B$32,Settings!$B$33)</x:f>
        <x:v>544.6471638552357</x:v>
      </x:c>
      <x:c r="J1204" s="14" t="n">
        <x:f>IF(I1204&lt;Settings!$B$30,IF(Settings!$B$30-I1204&gt;=E1204,H1204,H1204+(Settings!$B$30-I1204)+Settings!$B$31),H1204+(Settings!$B$33-I1204))</x:f>
        <x:v>7024.647163855236</x:v>
      </x:c>
      <x:c r="K1204" s="14">
        <x:f t="shared" si="278"/>
        <x:v>7048.6671638552361</x:v>
      </x:c>
      <x:c r="L1204" s="14">
        <x:f t="shared" si="279"/>
        <x:v>7048.6671638552361</x:v>
      </x:c>
      <x:c r="M1204" s="14">
        <x:f t="shared" si="288"/>
        <x:v>6973.9416800034678</x:v>
      </x:c>
      <x:c r="N1204" s="14">
        <x:f t="shared" si="280"/>
        <x:v>7048.6671638552361</x:v>
      </x:c>
      <x:c r="O1204" s="13" t="n">
        <x:f>Arrivals!I1204</x:f>
        <x:v>0.6040687438969858</x:v>
      </x:c>
      <x:c r="P1204" s="14">
        <x:f t="shared" si="281"/>
        <x:v>7049.2712325991333</x:v>
      </x:c>
      <x:c r="Q1204" s="14">
        <x:f t="shared" si="282"/>
        <x:v>24.624068743897624</x:v>
      </x:c>
      <x:c r="R1204" s="14">
        <x:f t="shared" si="283"/>
        <x:v>0</x:v>
      </x:c>
      <x:c r="S1204" s="14">
        <x:f t="shared" si="284"/>
        <x:v>0</x:v>
      </x:c>
      <x:c r="T1204" s="14">
        <x:f t="shared" si="285"/>
        <x:v>0</x:v>
      </x:c>
      <x:c r="U1204" s="14">
        <x:f t="shared" si="286"/>
        <x:v>0</x:v>
      </x:c>
      <x:c r="V1204" t="str">
        <x:f>IF(MOD(C1204-Settings!$B$32,Settings!$B$33)&lt;Settings!$B$30,"Up","Down")</x:f>
        <x:v>Up</x:v>
      </x:c>
      <x:c r="W1204" s="15" t="n">
        <x:f>IF(OR(E1204&gt;Settings!$B$30,Q1204&gt;Settings!$B$37),0,1)</x:f>
        <x:v>1</x:v>
      </x:c>
      <x:c r="X1204" s="15" t="n">
        <x:f>IF(AND(W1204=1,Q1204&lt;=Settings!$B$36),1,0)</x:f>
        <x:v>1</x:v>
      </x:c>
    </x:row>
    <x:row r="1205">
      <x:c r="A1205">
        <x:v>10</x:v>
      </x:c>
      <x:c r="B1205">
        <x:v>120</x:v>
      </x:c>
      <x:c r="C1205" s="13" t="n">
        <x:f>Arrivals!F1205</x:f>
        <x:v>7080.051129956514</x:v>
      </x:c>
      <x:c r="D1205" s="13" t="n">
        <x:f>Arrivals!K1205</x:f>
        <x:v>300</x:v>
      </x:c>
      <x:c r="E1205" s="14" t="n">
        <x:f>D1205*8/Settings!$B$28+Settings!$B$29</x:f>
        <x:v>24.02</x:v>
      </x:c>
      <x:c r="F1205" s="14">
        <x:f t="shared" si="276"/>
        <x:v>7080.0511299565142</x:v>
      </x:c>
      <x:c r="G1205" s="14">
        <x:f t="shared" si="287"/>
        <x:v>7048.6671638552361</x:v>
      </x:c>
      <x:c r="H1205" s="14">
        <x:f t="shared" si="277"/>
        <x:v>7080.0511299565142</x:v>
      </x:c>
      <x:c r="I1205" s="14" t="n">
        <x:f>MOD(H1205-Settings!$B$32,Settings!$B$33)</x:f>
        <x:v>600.0511299565142</x:v>
      </x:c>
      <x:c r="J1205" s="14" t="n">
        <x:f>IF(I1205&lt;Settings!$B$30,IF(Settings!$B$30-I1205&gt;=E1205,H1205,H1205+(Settings!$B$30-I1205)+Settings!$B$31),H1205+(Settings!$B$33-I1205))</x:f>
        <x:v>7200</x:v>
      </x:c>
      <x:c r="K1205" s="14">
        <x:f t="shared" si="278"/>
        <x:v>7224.02</x:v>
      </x:c>
      <x:c r="L1205" s="14">
        <x:f t="shared" si="279"/>
        <x:v>7224.02</x:v>
      </x:c>
      <x:c r="M1205" s="14">
        <x:f t="shared" si="288"/>
        <x:v>7049.2712325991333</x:v>
      </x:c>
      <x:c r="N1205" s="14">
        <x:f t="shared" si="280"/>
        <x:v>7224.02</x:v>
      </x:c>
      <x:c r="O1205" s="13" t="n">
        <x:f>Arrivals!I1205</x:f>
        <x:v>6.206354192215353</x:v>
      </x:c>
      <x:c r="P1205" s="14">
        <x:f t="shared" si="281"/>
        <x:v>7230.2263541922157</x:v>
      </x:c>
      <x:c r="Q1205" s="14">
        <x:f t="shared" si="282"/>
        <x:v>150.17522423570153</x:v>
      </x:c>
      <x:c r="R1205" s="14">
        <x:f t="shared" si="283"/>
        <x:v>0</x:v>
      </x:c>
      <x:c r="S1205" s="14">
        <x:f t="shared" si="284"/>
        <x:v>119.94887004348584</x:v>
      </x:c>
      <x:c r="T1205" s="14">
        <x:f t="shared" si="285"/>
        <x:v>0</x:v>
      </x:c>
      <x:c r="U1205" s="14">
        <x:f t="shared" si="286"/>
        <x:v>119.94887004348584</x:v>
      </x:c>
      <x:c r="V1205" t="str">
        <x:f>IF(MOD(C1205-Settings!$B$32,Settings!$B$33)&lt;Settings!$B$30,"Up","Down")</x:f>
        <x:v>Down</x:v>
      </x:c>
      <x:c r="W1205" s="15" t="n">
        <x:f>IF(OR(E1205&gt;Settings!$B$30,Q1205&gt;Settings!$B$37),0,1)</x:f>
        <x:v>1</x:v>
      </x:c>
      <x:c r="X1205" s="15" t="n">
        <x:f>IF(AND(W1205=1,Q1205&lt;=Settings!$B$36),1,0)</x:f>
        <x:v>0</x:v>
      </x:c>
    </x:row>
  </x:sheetData>
  <x:pageMargins left="0.7" right="0.7" top="0.75" bottom="0.75" header="0.3" footer="0.3"/>
</x:worksheet>
</file>

<file path=xl/worksheets/sheet5.xml><?xml version="1.0" encoding="utf-8"?>
<x:worksheet xmlns:x="http://schemas.openxmlformats.org/spreadsheetml/2006/main">
  <x:sheetPr>
    <x:tabColor rgb="FF92D050"/>
  </x:sheetPr>
  <x:sheetViews>
    <x:sheetView showGridLines="0" workbookViewId="0"/>
  </x:sheetViews>
  <x:sheetFormatPr defaultColWidth="8.7109375" defaultRowHeight="15"/>
  <x:cols>
    <x:col min="1" max="1" width="6" customWidth="1"/>
    <x:col min="2" max="2" width="8" customWidth="1"/>
    <x:col min="3" max="3" width="12" customWidth="1"/>
    <x:col min="4" max="4" width="14" customWidth="1"/>
    <x:col min="5" max="5" width="13" customWidth="1"/>
    <x:col min="6" max="7" width="12" customWidth="1"/>
    <x:col min="8" max="8" width="14" customWidth="1"/>
    <x:col min="9" max="10" width="12" customWidth="1"/>
    <x:col min="11" max="11" width="13" customWidth="1"/>
    <x:col min="12" max="12" width="11" customWidth="1"/>
    <x:col min="13" max="14" width="12" customWidth="1"/>
    <x:col min="15" max="15" width="13" customWidth="1"/>
    <x:col min="16" max="16" width="14" customWidth="1"/>
    <x:col min="17" max="17" width="13" customWidth="1"/>
    <x:col min="18" max="19" width="14" customWidth="1"/>
    <x:col min="20" max="20" width="13" customWidth="1"/>
    <x:col min="21" max="22" width="11" customWidth="1"/>
  </x:cols>
  <x:sheetData>
    <x:row r="1" ht="16.5">
      <x:c r="A1" s="1" t="s">
        <x:v>144</x:v>
      </x:c>
    </x:row>
    <x:row r="2">
      <x:c r="A2" s="2"/>
    </x:row>
    <x:row r="3">
      <x:c r="A3" s="2"/>
    </x:row>
    <x:row r="5" ht="30" customHeight="1">
      <x:c r="A5" s="11" t="s">
        <x:v>109</x:v>
      </x:c>
      <x:c r="B5" s="11" t="s">
        <x:v>110</x:v>
      </x:c>
      <x:c r="C5" s="11" t="s">
        <x:v>122</x:v>
      </x:c>
      <x:c r="D5" s="11" t="s">
        <x:v>145</x:v>
      </x:c>
      <x:c r="E5" s="11" t="s">
        <x:v>132</x:v>
      </x:c>
      <x:c r="F5" s="11" t="s">
        <x:v>133</x:v>
      </x:c>
      <x:c r="G5" s="11" t="s">
        <x:v>146</x:v>
      </x:c>
      <x:c r="H5" s="11" t="s">
        <x:v>147</x:v>
      </x:c>
      <x:c r="I5" s="11" t="s">
        <x:v>124</x:v>
      </x:c>
      <x:c r="J5" s="11" t="s">
        <x:v>126</x:v>
      </x:c>
      <x:c r="K5" s="11" t="s">
        <x:v>127</x:v>
      </x:c>
      <x:c r="L5" s="11" t="s">
        <x:v>128</x:v>
      </x:c>
      <x:c r="M5" s="11" t="s">
        <x:v>129</x:v>
      </x:c>
      <x:c r="N5" s="11" t="s">
        <x:v>135</x:v>
      </x:c>
      <x:c r="O5" s="11" t="s">
        <x:v>136</x:v>
      </x:c>
      <x:c r="P5" s="11" t="s">
        <x:v>139</x:v>
      </x:c>
      <x:c r="Q5" s="11" t="s">
        <x:v>137</x:v>
      </x:c>
      <x:c r="R5" s="11" t="s">
        <x:v>138</x:v>
      </x:c>
      <x:c r="S5" s="11" t="s">
        <x:v>140</x:v>
      </x:c>
      <x:c r="T5" s="11" t="s">
        <x:v>141</x:v>
      </x:c>
      <x:c r="U5" s="11" t="s">
        <x:v>142</x:v>
      </x:c>
      <x:c r="V5" s="11" t="s">
        <x:v>143</x:v>
      </x:c>
    </x:row>
    <x:row r="6">
      <x:c r="A6">
        <x:v>1</x:v>
      </x:c>
      <x:c r="B6">
        <x:v>1</x:v>
      </x:c>
      <x:c r="C6" s="13" t="n">
        <x:f>Arrivals!F6</x:f>
        <x:v>135.54688738664714</x:v>
      </x:c>
      <x:c r="D6" s="13" t="n">
        <x:f>Arrivals!J6</x:f>
        <x:v>10.045247872269458</x:v>
      </x:c>
      <x:c r="E6" s="14">
        <x:v>0</x:v>
      </x:c>
      <x:c r="F6" s="14" t="n">
        <x:f t="shared" ref="F6:F69" si="0">MAX(C6,E6)</x:f>
        <x:v>135.54688738664714</x:v>
      </x:c>
      <x:c r="G6" s="14" t="n">
        <x:f t="shared" ref="G6:G69" si="1">F6+D6</x:f>
        <x:v>145.5921352589166</x:v>
      </x:c>
      <x:c r="H6" s="13" t="n">
        <x:f>Arrivals!L6</x:f>
        <x:v>75</x:v>
      </x:c>
      <x:c r="I6" s="14" t="n">
        <x:f>H6*8/Settings!$B$28+Settings!$B$29</x:f>
        <x:v>6.02</x:v>
      </x:c>
      <x:c r="J6" s="14">
        <x:v>0</x:v>
      </x:c>
      <x:c r="K6" s="14" t="n">
        <x:f t="shared" ref="K6:K69" si="2">MAX(G6,J6)</x:f>
        <x:v>145.5921352589166</x:v>
      </x:c>
      <x:c r="L6" s="14" t="n">
        <x:f>MOD(K6-Settings!$B$32,Settings!$B$33)</x:f>
        <x:v>145.5921352589166</x:v>
      </x:c>
      <x:c r="M6" s="14" t="n">
        <x:f>IF(L6&lt;Settings!$B$30,IF(Settings!$B$30-L6&gt;=I6,K6,K6+(Settings!$B$30-L6)+Settings!$B$31),K6+(Settings!$B$33-L6))</x:f>
        <x:v>145.5921352589166</x:v>
      </x:c>
      <x:c r="N6" s="14" t="n">
        <x:f t="shared" ref="N6:N69" si="3">M6+I6</x:f>
        <x:v>151.61213525891662</x:v>
      </x:c>
      <x:c r="O6" s="14" t="n">
        <x:f t="shared" ref="O6:O69" si="4">N6-C6</x:f>
        <x:v>16.06524787226948</x:v>
      </x:c>
      <x:c r="P6" s="14" t="n">
        <x:f t="shared" ref="P6:P69" si="5">F6-C6</x:f>
        <x:v>0</x:v>
      </x:c>
      <x:c r="Q6" s="14" t="n">
        <x:f t="shared" ref="Q6:Q69" si="6">K6-G6</x:f>
        <x:v>0</x:v>
      </x:c>
      <x:c r="R6" s="14" t="n">
        <x:f t="shared" ref="R6:R69" si="7">M6-K6</x:f>
        <x:v>0</x:v>
      </x:c>
      <x:c r="S6" s="14" t="n">
        <x:f t="shared" ref="S6:S69" si="8">P6+Q6+R6</x:f>
        <x:v>0</x:v>
      </x:c>
      <x:c r="T6" t="str">
        <x:f>IF(MOD(C6-Settings!$B$32,Settings!$B$33)&lt;Settings!$B$30,"Up","Down")</x:f>
        <x:v>Up</x:v>
      </x:c>
      <x:c r="U6" s="15" t="n">
        <x:f>IF(OR(I6&gt;Settings!$B$30,O6&gt;Settings!$B$37),0,1)</x:f>
        <x:v>1</x:v>
      </x:c>
      <x:c r="V6" s="15" t="n">
        <x:f>IF(AND(U6=1,O6&lt;=Settings!$B$36),1,0)</x:f>
        <x:v>1</x:v>
      </x:c>
    </x:row>
    <x:row r="7">
      <x:c r="A7">
        <x:v>1</x:v>
      </x:c>
      <x:c r="B7">
        <x:v>2</x:v>
      </x:c>
      <x:c r="C7" s="13" t="n">
        <x:f>Arrivals!F7</x:f>
        <x:v>194.91362011060286</x:v>
      </x:c>
      <x:c r="D7" s="13" t="n">
        <x:f>Arrivals!J7</x:f>
        <x:v>2.6480912085848827</x:v>
      </x:c>
      <x:c r="E7" s="14" t="n">
        <x:f t="shared" ref="E7:E38" si="9">G6</x:f>
        <x:v>145.5921352589166</x:v>
      </x:c>
      <x:c r="F7" s="14">
        <x:f t="shared" si="0"/>
        <x:v>194.91362011060286</x:v>
      </x:c>
      <x:c r="G7" s="14">
        <x:f t="shared" si="1"/>
        <x:v>197.56171131918774</x:v>
      </x:c>
      <x:c r="H7" s="13" t="n">
        <x:f>Arrivals!L7</x:f>
        <x:v>75</x:v>
      </x:c>
      <x:c r="I7" s="14" t="n">
        <x:f>H7*8/Settings!$B$28+Settings!$B$29</x:f>
        <x:v>6.02</x:v>
      </x:c>
      <x:c r="J7" s="14" t="n">
        <x:f t="shared" ref="J7:J38" si="10">N6</x:f>
        <x:v>151.61213525891662</x:v>
      </x:c>
      <x:c r="K7" s="14">
        <x:f t="shared" si="2"/>
        <x:v>197.56171131918774</x:v>
      </x:c>
      <x:c r="L7" s="14" t="n">
        <x:f>MOD(K7-Settings!$B$32,Settings!$B$33)</x:f>
        <x:v>197.56171131918774</x:v>
      </x:c>
      <x:c r="M7" s="14" t="n">
        <x:f>IF(L7&lt;Settings!$B$30,IF(Settings!$B$30-L7&gt;=I7,K7,K7+(Settings!$B$30-L7)+Settings!$B$31),K7+(Settings!$B$33-L7))</x:f>
        <x:v>197.56171131918774</x:v>
      </x:c>
      <x:c r="N7" s="14">
        <x:f t="shared" si="3"/>
        <x:v>203.58171131918775</x:v>
      </x:c>
      <x:c r="O7" s="14">
        <x:f t="shared" si="4"/>
        <x:v>8.6680912085848831</x:v>
      </x:c>
      <x:c r="P7" s="14">
        <x:f t="shared" si="5"/>
        <x:v>0</x:v>
      </x:c>
      <x:c r="Q7" s="14">
        <x:f t="shared" si="6"/>
        <x:v>0</x:v>
      </x:c>
      <x:c r="R7" s="14">
        <x:f t="shared" si="7"/>
        <x:v>0</x:v>
      </x:c>
      <x:c r="S7" s="14">
        <x:f t="shared" si="8"/>
        <x:v>0</x:v>
      </x:c>
      <x:c r="T7" t="str">
        <x:f>IF(MOD(C7-Settings!$B$32,Settings!$B$33)&lt;Settings!$B$30,"Up","Down")</x:f>
        <x:v>Up</x:v>
      </x:c>
      <x:c r="U7" s="15" t="n">
        <x:f>IF(OR(I7&gt;Settings!$B$30,O7&gt;Settings!$B$37),0,1)</x:f>
        <x:v>1</x:v>
      </x:c>
      <x:c r="V7" s="15" t="n">
        <x:f>IF(AND(U7=1,O7&lt;=Settings!$B$36),1,0)</x:f>
        <x:v>1</x:v>
      </x:c>
    </x:row>
    <x:row r="8">
      <x:c r="A8">
        <x:v>1</x:v>
      </x:c>
      <x:c r="B8">
        <x:v>3</x:v>
      </x:c>
      <x:c r="C8" s="13" t="n">
        <x:f>Arrivals!F8</x:f>
        <x:v>230.45477768038197</x:v>
      </x:c>
      <x:c r="D8" s="13" t="n">
        <x:f>Arrivals!J8</x:f>
        <x:v>2.063287724214485</x:v>
      </x:c>
      <x:c r="E8" s="14">
        <x:f t="shared" si="9"/>
        <x:v>197.56171131918774</x:v>
      </x:c>
      <x:c r="F8" s="14">
        <x:f t="shared" si="0"/>
        <x:v>230.45477768038197</x:v>
      </x:c>
      <x:c r="G8" s="14">
        <x:f t="shared" si="1"/>
        <x:v>232.51806540459646</x:v>
      </x:c>
      <x:c r="H8" s="13" t="n">
        <x:f>Arrivals!L8</x:f>
        <x:v>75</x:v>
      </x:c>
      <x:c r="I8" s="14" t="n">
        <x:f>H8*8/Settings!$B$28+Settings!$B$29</x:f>
        <x:v>6.02</x:v>
      </x:c>
      <x:c r="J8" s="14">
        <x:f t="shared" si="10"/>
        <x:v>203.58171131918775</x:v>
      </x:c>
      <x:c r="K8" s="14">
        <x:f t="shared" si="2"/>
        <x:v>232.51806540459646</x:v>
      </x:c>
      <x:c r="L8" s="14" t="n">
        <x:f>MOD(K8-Settings!$B$32,Settings!$B$33)</x:f>
        <x:v>232.51806540459646</x:v>
      </x:c>
      <x:c r="M8" s="14" t="n">
        <x:f>IF(L8&lt;Settings!$B$30,IF(Settings!$B$30-L8&gt;=I8,K8,K8+(Settings!$B$30-L8)+Settings!$B$31),K8+(Settings!$B$33-L8))</x:f>
        <x:v>232.51806540459646</x:v>
      </x:c>
      <x:c r="N8" s="14">
        <x:f t="shared" si="3"/>
        <x:v>238.53806540459647</x:v>
      </x:c>
      <x:c r="O8" s="14">
        <x:f t="shared" si="4"/>
        <x:v>8.0832877242145003</x:v>
      </x:c>
      <x:c r="P8" s="14">
        <x:f t="shared" si="5"/>
        <x:v>0</x:v>
      </x:c>
      <x:c r="Q8" s="14">
        <x:f t="shared" si="6"/>
        <x:v>0</x:v>
      </x:c>
      <x:c r="R8" s="14">
        <x:f t="shared" si="7"/>
        <x:v>0</x:v>
      </x:c>
      <x:c r="S8" s="14">
        <x:f t="shared" si="8"/>
        <x:v>0</x:v>
      </x:c>
      <x:c r="T8" t="str">
        <x:f>IF(MOD(C8-Settings!$B$32,Settings!$B$33)&lt;Settings!$B$30,"Up","Down")</x:f>
        <x:v>Up</x:v>
      </x:c>
      <x:c r="U8" s="15" t="n">
        <x:f>IF(OR(I8&gt;Settings!$B$30,O8&gt;Settings!$B$37),0,1)</x:f>
        <x:v>1</x:v>
      </x:c>
      <x:c r="V8" s="15" t="n">
        <x:f>IF(AND(U8=1,O8&lt;=Settings!$B$36),1,0)</x:f>
        <x:v>1</x:v>
      </x:c>
    </x:row>
    <x:row r="9">
      <x:c r="A9">
        <x:v>1</x:v>
      </x:c>
      <x:c r="B9">
        <x:v>4</x:v>
      </x:c>
      <x:c r="C9" s="13" t="n">
        <x:f>Arrivals!F9</x:f>
        <x:v>253.06651678344525</x:v>
      </x:c>
      <x:c r="D9" s="13" t="n">
        <x:f>Arrivals!J9</x:f>
        <x:v>0.19418507375347457</x:v>
      </x:c>
      <x:c r="E9" s="14">
        <x:f t="shared" si="9"/>
        <x:v>232.51806540459646</x:v>
      </x:c>
      <x:c r="F9" s="14">
        <x:f t="shared" si="0"/>
        <x:v>253.06651678344525</x:v>
      </x:c>
      <x:c r="G9" s="14">
        <x:f t="shared" si="1"/>
        <x:v>253.26070185719874</x:v>
      </x:c>
      <x:c r="H9" s="13" t="n">
        <x:f>Arrivals!L9</x:f>
        <x:v>75</x:v>
      </x:c>
      <x:c r="I9" s="14" t="n">
        <x:f>H9*8/Settings!$B$28+Settings!$B$29</x:f>
        <x:v>6.02</x:v>
      </x:c>
      <x:c r="J9" s="14">
        <x:f t="shared" si="10"/>
        <x:v>238.53806540459647</x:v>
      </x:c>
      <x:c r="K9" s="14">
        <x:f t="shared" si="2"/>
        <x:v>253.26070185719874</x:v>
      </x:c>
      <x:c r="L9" s="14" t="n">
        <x:f>MOD(K9-Settings!$B$32,Settings!$B$33)</x:f>
        <x:v>253.26070185719874</x:v>
      </x:c>
      <x:c r="M9" s="14" t="n">
        <x:f>IF(L9&lt;Settings!$B$30,IF(Settings!$B$30-L9&gt;=I9,K9,K9+(Settings!$B$30-L9)+Settings!$B$31),K9+(Settings!$B$33-L9))</x:f>
        <x:v>253.26070185719874</x:v>
      </x:c>
      <x:c r="N9" s="14">
        <x:f t="shared" si="3"/>
        <x:v>259.28070185719872</x:v>
      </x:c>
      <x:c r="O9" s="14">
        <x:f t="shared" si="4"/>
        <x:v>6.2141850737534696</x:v>
      </x:c>
      <x:c r="P9" s="14">
        <x:f t="shared" si="5"/>
        <x:v>0</x:v>
      </x:c>
      <x:c r="Q9" s="14">
        <x:f t="shared" si="6"/>
        <x:v>0</x:v>
      </x:c>
      <x:c r="R9" s="14">
        <x:f t="shared" si="7"/>
        <x:v>0</x:v>
      </x:c>
      <x:c r="S9" s="14">
        <x:f t="shared" si="8"/>
        <x:v>0</x:v>
      </x:c>
      <x:c r="T9" t="str">
        <x:f>IF(MOD(C9-Settings!$B$32,Settings!$B$33)&lt;Settings!$B$30,"Up","Down")</x:f>
        <x:v>Up</x:v>
      </x:c>
      <x:c r="U9" s="15" t="n">
        <x:f>IF(OR(I9&gt;Settings!$B$30,O9&gt;Settings!$B$37),0,1)</x:f>
        <x:v>1</x:v>
      </x:c>
      <x:c r="V9" s="15" t="n">
        <x:f>IF(AND(U9=1,O9&lt;=Settings!$B$36),1,0)</x:f>
        <x:v>1</x:v>
      </x:c>
    </x:row>
    <x:row r="10">
      <x:c r="A10">
        <x:v>1</x:v>
      </x:c>
      <x:c r="B10">
        <x:v>5</x:v>
      </x:c>
      <x:c r="C10" s="13" t="n">
        <x:f>Arrivals!F10</x:f>
        <x:v>268.06786638687817</x:v>
      </x:c>
      <x:c r="D10" s="13" t="n">
        <x:f>Arrivals!J10</x:f>
        <x:v>18.370799682313177</x:v>
      </x:c>
      <x:c r="E10" s="14">
        <x:f t="shared" si="9"/>
        <x:v>253.26070185719874</x:v>
      </x:c>
      <x:c r="F10" s="14">
        <x:f t="shared" si="0"/>
        <x:v>268.06786638687817</x:v>
      </x:c>
      <x:c r="G10" s="14">
        <x:f t="shared" si="1"/>
        <x:v>286.43866606919136</x:v>
      </x:c>
      <x:c r="H10" s="13" t="n">
        <x:f>Arrivals!L10</x:f>
        <x:v>75</x:v>
      </x:c>
      <x:c r="I10" s="14" t="n">
        <x:f>H10*8/Settings!$B$28+Settings!$B$29</x:f>
        <x:v>6.02</x:v>
      </x:c>
      <x:c r="J10" s="14">
        <x:f t="shared" si="10"/>
        <x:v>259.28070185719872</x:v>
      </x:c>
      <x:c r="K10" s="14">
        <x:f t="shared" si="2"/>
        <x:v>286.43866606919136</x:v>
      </x:c>
      <x:c r="L10" s="14" t="n">
        <x:f>MOD(K10-Settings!$B$32,Settings!$B$33)</x:f>
        <x:v>286.43866606919136</x:v>
      </x:c>
      <x:c r="M10" s="14" t="n">
        <x:f>IF(L10&lt;Settings!$B$30,IF(Settings!$B$30-L10&gt;=I10,K10,K10+(Settings!$B$30-L10)+Settings!$B$31),K10+(Settings!$B$33-L10))</x:f>
        <x:v>286.43866606919136</x:v>
      </x:c>
      <x:c r="N10" s="14">
        <x:f t="shared" si="3"/>
        <x:v>292.45866606919134</x:v>
      </x:c>
      <x:c r="O10" s="14">
        <x:f t="shared" si="4"/>
        <x:v>24.390799682313173</x:v>
      </x:c>
      <x:c r="P10" s="14">
        <x:f t="shared" si="5"/>
        <x:v>0</x:v>
      </x:c>
      <x:c r="Q10" s="14">
        <x:f t="shared" si="6"/>
        <x:v>0</x:v>
      </x:c>
      <x:c r="R10" s="14">
        <x:f t="shared" si="7"/>
        <x:v>0</x:v>
      </x:c>
      <x:c r="S10" s="14">
        <x:f t="shared" si="8"/>
        <x:v>0</x:v>
      </x:c>
      <x:c r="T10" t="str">
        <x:f>IF(MOD(C10-Settings!$B$32,Settings!$B$33)&lt;Settings!$B$30,"Up","Down")</x:f>
        <x:v>Up</x:v>
      </x:c>
      <x:c r="U10" s="15" t="n">
        <x:f>IF(OR(I10&gt;Settings!$B$30,O10&gt;Settings!$B$37),0,1)</x:f>
        <x:v>1</x:v>
      </x:c>
      <x:c r="V10" s="15" t="n">
        <x:f>IF(AND(U10=1,O10&lt;=Settings!$B$36),1,0)</x:f>
        <x:v>1</x:v>
      </x:c>
    </x:row>
    <x:row r="11">
      <x:c r="A11">
        <x:v>1</x:v>
      </x:c>
      <x:c r="B11">
        <x:v>6</x:v>
      </x:c>
      <x:c r="C11" s="13" t="n">
        <x:f>Arrivals!F11</x:f>
        <x:v>542.3630069397057</x:v>
      </x:c>
      <x:c r="D11" s="13" t="n">
        <x:f>Arrivals!J11</x:f>
        <x:v>38.28729301470472</x:v>
      </x:c>
      <x:c r="E11" s="14">
        <x:f t="shared" si="9"/>
        <x:v>286.43866606919136</x:v>
      </x:c>
      <x:c r="F11" s="14">
        <x:f t="shared" si="0"/>
        <x:v>542.36300693970566</x:v>
      </x:c>
      <x:c r="G11" s="14">
        <x:f t="shared" si="1"/>
        <x:v>580.65029995441034</x:v>
      </x:c>
      <x:c r="H11" s="13" t="n">
        <x:f>Arrivals!L11</x:f>
        <x:v>75</x:v>
      </x:c>
      <x:c r="I11" s="14" t="n">
        <x:f>H11*8/Settings!$B$28+Settings!$B$29</x:f>
        <x:v>6.02</x:v>
      </x:c>
      <x:c r="J11" s="14">
        <x:f t="shared" si="10"/>
        <x:v>292.45866606919134</x:v>
      </x:c>
      <x:c r="K11" s="14">
        <x:f t="shared" si="2"/>
        <x:v>580.65029995441034</x:v>
      </x:c>
      <x:c r="L11" s="14" t="n">
        <x:f>MOD(K11-Settings!$B$32,Settings!$B$33)</x:f>
        <x:v>580.6502999544103</x:v>
      </x:c>
      <x:c r="M11" s="14" t="n">
        <x:f>IF(L11&lt;Settings!$B$30,IF(Settings!$B$30-L11&gt;=I11,K11,K11+(Settings!$B$30-L11)+Settings!$B$31),K11+(Settings!$B$33-L11))</x:f>
        <x:v>580.6502999544103</x:v>
      </x:c>
      <x:c r="N11" s="14">
        <x:f t="shared" si="3"/>
        <x:v>586.67029995441032</x:v>
      </x:c>
      <x:c r="O11" s="14">
        <x:f t="shared" si="4"/>
        <x:v>44.307293014704669</x:v>
      </x:c>
      <x:c r="P11" s="14">
        <x:f t="shared" si="5"/>
        <x:v>0</x:v>
      </x:c>
      <x:c r="Q11" s="14">
        <x:f t="shared" si="6"/>
        <x:v>0</x:v>
      </x:c>
      <x:c r="R11" s="14">
        <x:f t="shared" si="7"/>
        <x:v>0</x:v>
      </x:c>
      <x:c r="S11" s="14">
        <x:f t="shared" si="8"/>
        <x:v>0</x:v>
      </x:c>
      <x:c r="T11" t="str">
        <x:f>IF(MOD(C11-Settings!$B$32,Settings!$B$33)&lt;Settings!$B$30,"Up","Down")</x:f>
        <x:v>Up</x:v>
      </x:c>
      <x:c r="U11" s="15" t="n">
        <x:f>IF(OR(I11&gt;Settings!$B$30,O11&gt;Settings!$B$37),0,1)</x:f>
        <x:v>1</x:v>
      </x:c>
      <x:c r="V11" s="15" t="n">
        <x:f>IF(AND(U11=1,O11&lt;=Settings!$B$36),1,0)</x:f>
        <x:v>1</x:v>
      </x:c>
    </x:row>
    <x:row r="12">
      <x:c r="A12">
        <x:v>1</x:v>
      </x:c>
      <x:c r="B12">
        <x:v>7</x:v>
      </x:c>
      <x:c r="C12" s="13" t="n">
        <x:f>Arrivals!F12</x:f>
        <x:v>554.9763960847255</x:v>
      </x:c>
      <x:c r="D12" s="13" t="n">
        <x:f>Arrivals!J12</x:f>
        <x:v>7.060828458648125</x:v>
      </x:c>
      <x:c r="E12" s="14">
        <x:f t="shared" si="9"/>
        <x:v>580.65029995441034</x:v>
      </x:c>
      <x:c r="F12" s="14">
        <x:f t="shared" si="0"/>
        <x:v>580.65029995441034</x:v>
      </x:c>
      <x:c r="G12" s="14">
        <x:f t="shared" si="1"/>
        <x:v>587.71112841305842</x:v>
      </x:c>
      <x:c r="H12" s="13" t="n">
        <x:f>Arrivals!L12</x:f>
        <x:v>75</x:v>
      </x:c>
      <x:c r="I12" s="14" t="n">
        <x:f>H12*8/Settings!$B$28+Settings!$B$29</x:f>
        <x:v>6.02</x:v>
      </x:c>
      <x:c r="J12" s="14">
        <x:f t="shared" si="10"/>
        <x:v>586.67029995441032</x:v>
      </x:c>
      <x:c r="K12" s="14">
        <x:f t="shared" si="2"/>
        <x:v>587.71112841305842</x:v>
      </x:c>
      <x:c r="L12" s="14" t="n">
        <x:f>MOD(K12-Settings!$B$32,Settings!$B$33)</x:f>
        <x:v>587.7111284130584</x:v>
      </x:c>
      <x:c r="M12" s="14" t="n">
        <x:f>IF(L12&lt;Settings!$B$30,IF(Settings!$B$30-L12&gt;=I12,K12,K12+(Settings!$B$30-L12)+Settings!$B$31),K12+(Settings!$B$33-L12))</x:f>
        <x:v>587.7111284130584</x:v>
      </x:c>
      <x:c r="N12" s="14">
        <x:f t="shared" si="3"/>
        <x:v>593.7311284130584</x:v>
      </x:c>
      <x:c r="O12" s="14">
        <x:f t="shared" si="4"/>
        <x:v>38.754732328332921</x:v>
      </x:c>
      <x:c r="P12" s="14">
        <x:f t="shared" si="5"/>
        <x:v>25.673903869684864</x:v>
      </x:c>
      <x:c r="Q12" s="14">
        <x:f t="shared" si="6"/>
        <x:v>0</x:v>
      </x:c>
      <x:c r="R12" s="14">
        <x:f t="shared" si="7"/>
        <x:v>0</x:v>
      </x:c>
      <x:c r="S12" s="14">
        <x:f t="shared" si="8"/>
        <x:v>25.673903869684864</x:v>
      </x:c>
      <x:c r="T12" t="str">
        <x:f>IF(MOD(C12-Settings!$B$32,Settings!$B$33)&lt;Settings!$B$30,"Up","Down")</x:f>
        <x:v>Up</x:v>
      </x:c>
      <x:c r="U12" s="15" t="n">
        <x:f>IF(OR(I12&gt;Settings!$B$30,O12&gt;Settings!$B$37),0,1)</x:f>
        <x:v>1</x:v>
      </x:c>
      <x:c r="V12" s="15" t="n">
        <x:f>IF(AND(U12=1,O12&lt;=Settings!$B$36),1,0)</x:f>
        <x:v>1</x:v>
      </x:c>
    </x:row>
    <x:row r="13">
      <x:c r="A13">
        <x:v>1</x:v>
      </x:c>
      <x:c r="B13">
        <x:v>8</x:v>
      </x:c>
      <x:c r="C13" s="13" t="n">
        <x:f>Arrivals!F13</x:f>
        <x:v>602.9339953402755</x:v>
      </x:c>
      <x:c r="D13" s="13" t="n">
        <x:f>Arrivals!J13</x:f>
        <x:v>8.933238399942397</x:v>
      </x:c>
      <x:c r="E13" s="14">
        <x:f t="shared" si="9"/>
        <x:v>587.71112841305842</x:v>
      </x:c>
      <x:c r="F13" s="14">
        <x:f t="shared" si="0"/>
        <x:v>602.93399534027549</x:v>
      </x:c>
      <x:c r="G13" s="14">
        <x:f t="shared" si="1"/>
        <x:v>611.8672337402179</x:v>
      </x:c>
      <x:c r="H13" s="13" t="n">
        <x:f>Arrivals!L13</x:f>
        <x:v>75</x:v>
      </x:c>
      <x:c r="I13" s="14" t="n">
        <x:f>H13*8/Settings!$B$28+Settings!$B$29</x:f>
        <x:v>6.02</x:v>
      </x:c>
      <x:c r="J13" s="14">
        <x:f t="shared" si="10"/>
        <x:v>593.7311284130584</x:v>
      </x:c>
      <x:c r="K13" s="14">
        <x:f t="shared" si="2"/>
        <x:v>611.8672337402179</x:v>
      </x:c>
      <x:c r="L13" s="14" t="n">
        <x:f>MOD(K13-Settings!$B$32,Settings!$B$33)</x:f>
        <x:v>611.8672337402179</x:v>
      </x:c>
      <x:c r="M13" s="14" t="n">
        <x:f>IF(L13&lt;Settings!$B$30,IF(Settings!$B$30-L13&gt;=I13,K13,K13+(Settings!$B$30-L13)+Settings!$B$31),K13+(Settings!$B$33-L13))</x:f>
        <x:v>720</x:v>
      </x:c>
      <x:c r="N13" s="14">
        <x:f t="shared" si="3"/>
        <x:v>726.02</x:v>
      </x:c>
      <x:c r="O13" s="14">
        <x:f t="shared" si="4"/>
        <x:v>123.08600465972449</x:v>
      </x:c>
      <x:c r="P13" s="14">
        <x:f t="shared" si="5"/>
        <x:v>0</x:v>
      </x:c>
      <x:c r="Q13" s="14">
        <x:f t="shared" si="6"/>
        <x:v>0</x:v>
      </x:c>
      <x:c r="R13" s="14">
        <x:f t="shared" si="7"/>
        <x:v>108.1327662597821</x:v>
      </x:c>
      <x:c r="S13" s="14">
        <x:f t="shared" si="8"/>
        <x:v>108.1327662597821</x:v>
      </x:c>
      <x:c r="T13" t="str">
        <x:f>IF(MOD(C13-Settings!$B$32,Settings!$B$33)&lt;Settings!$B$30,"Up","Down")</x:f>
        <x:v>Down</x:v>
      </x:c>
      <x:c r="U13" s="15" t="n">
        <x:f>IF(OR(I13&gt;Settings!$B$30,O13&gt;Settings!$B$37),0,1)</x:f>
        <x:v>1</x:v>
      </x:c>
      <x:c r="V13" s="15" t="n">
        <x:f>IF(AND(U13=1,O13&lt;=Settings!$B$36),1,0)</x:f>
        <x:v>0</x:v>
      </x:c>
    </x:row>
    <x:row r="14">
      <x:c r="A14">
        <x:v>1</x:v>
      </x:c>
      <x:c r="B14">
        <x:v>9</x:v>
      </x:c>
      <x:c r="C14" s="13" t="n">
        <x:f>Arrivals!F14</x:f>
        <x:v>696.4199439521063</x:v>
      </x:c>
      <x:c r="D14" s="13" t="n">
        <x:f>Arrivals!J14</x:f>
        <x:v>12.378153651429487</x:v>
      </x:c>
      <x:c r="E14" s="14">
        <x:f t="shared" si="9"/>
        <x:v>611.8672337402179</x:v>
      </x:c>
      <x:c r="F14" s="14">
        <x:f t="shared" si="0"/>
        <x:v>696.41994395210634</x:v>
      </x:c>
      <x:c r="G14" s="14">
        <x:f t="shared" si="1"/>
        <x:v>708.79809760353578</x:v>
      </x:c>
      <x:c r="H14" s="13" t="n">
        <x:f>Arrivals!L14</x:f>
        <x:v>75</x:v>
      </x:c>
      <x:c r="I14" s="14" t="n">
        <x:f>H14*8/Settings!$B$28+Settings!$B$29</x:f>
        <x:v>6.02</x:v>
      </x:c>
      <x:c r="J14" s="14">
        <x:f t="shared" si="10"/>
        <x:v>726.02</x:v>
      </x:c>
      <x:c r="K14" s="14">
        <x:f t="shared" si="2"/>
        <x:v>726.02</x:v>
      </x:c>
      <x:c r="L14" s="14" t="n">
        <x:f>MOD(K14-Settings!$B$32,Settings!$B$33)</x:f>
        <x:v>6.019999999999982</x:v>
      </x:c>
      <x:c r="M14" s="14" t="n">
        <x:f>IF(L14&lt;Settings!$B$30,IF(Settings!$B$30-L14&gt;=I14,K14,K14+(Settings!$B$30-L14)+Settings!$B$31),K14+(Settings!$B$33-L14))</x:f>
        <x:v>726.02</x:v>
      </x:c>
      <x:c r="N14" s="14">
        <x:f t="shared" si="3"/>
        <x:v>732.04</x:v>
      </x:c>
      <x:c r="O14" s="14">
        <x:f t="shared" si="4"/>
        <x:v>35.620056047893627</x:v>
      </x:c>
      <x:c r="P14" s="14">
        <x:f t="shared" si="5"/>
        <x:v>0</x:v>
      </x:c>
      <x:c r="Q14" s="14">
        <x:f t="shared" si="6"/>
        <x:v>17.221902396464202</x:v>
      </x:c>
      <x:c r="R14" s="14">
        <x:f t="shared" si="7"/>
        <x:v>0</x:v>
      </x:c>
      <x:c r="S14" s="14">
        <x:f t="shared" si="8"/>
        <x:v>17.221902396464202</x:v>
      </x:c>
      <x:c r="T14" t="str">
        <x:f>IF(MOD(C14-Settings!$B$32,Settings!$B$33)&lt;Settings!$B$30,"Up","Down")</x:f>
        <x:v>Down</x:v>
      </x:c>
      <x:c r="U14" s="15" t="n">
        <x:f>IF(OR(I14&gt;Settings!$B$30,O14&gt;Settings!$B$37),0,1)</x:f>
        <x:v>1</x:v>
      </x:c>
      <x:c r="V14" s="15" t="n">
        <x:f>IF(AND(U14=1,O14&lt;=Settings!$B$36),1,0)</x:f>
        <x:v>1</x:v>
      </x:c>
    </x:row>
    <x:row r="15">
      <x:c r="A15">
        <x:v>1</x:v>
      </x:c>
      <x:c r="B15">
        <x:v>10</x:v>
      </x:c>
      <x:c r="C15" s="13" t="n">
        <x:f>Arrivals!F15</x:f>
        <x:v>740.8724808425283</x:v>
      </x:c>
      <x:c r="D15" s="13" t="n">
        <x:f>Arrivals!J15</x:f>
        <x:v>23.11476802651459</x:v>
      </x:c>
      <x:c r="E15" s="14">
        <x:f t="shared" si="9"/>
        <x:v>708.79809760353578</x:v>
      </x:c>
      <x:c r="F15" s="14">
        <x:f t="shared" si="0"/>
        <x:v>740.87248084252826</x:v>
      </x:c>
      <x:c r="G15" s="14">
        <x:f t="shared" si="1"/>
        <x:v>763.9872488690429</x:v>
      </x:c>
      <x:c r="H15" s="13" t="n">
        <x:f>Arrivals!L15</x:f>
        <x:v>75</x:v>
      </x:c>
      <x:c r="I15" s="14" t="n">
        <x:f>H15*8/Settings!$B$28+Settings!$B$29</x:f>
        <x:v>6.02</x:v>
      </x:c>
      <x:c r="J15" s="14">
        <x:f t="shared" si="10"/>
        <x:v>732.04</x:v>
      </x:c>
      <x:c r="K15" s="14">
        <x:f t="shared" si="2"/>
        <x:v>763.9872488690429</x:v>
      </x:c>
      <x:c r="L15" s="14" t="n">
        <x:f>MOD(K15-Settings!$B$32,Settings!$B$33)</x:f>
        <x:v>43.9872488690429</x:v>
      </x:c>
      <x:c r="M15" s="14" t="n">
        <x:f>IF(L15&lt;Settings!$B$30,IF(Settings!$B$30-L15&gt;=I15,K15,K15+(Settings!$B$30-L15)+Settings!$B$31),K15+(Settings!$B$33-L15))</x:f>
        <x:v>763.9872488690429</x:v>
      </x:c>
      <x:c r="N15" s="14">
        <x:f t="shared" si="3"/>
        <x:v>770.00724886904288</x:v>
      </x:c>
      <x:c r="O15" s="14">
        <x:f t="shared" si="4"/>
        <x:v>29.134768026514621</x:v>
      </x:c>
      <x:c r="P15" s="14">
        <x:f t="shared" si="5"/>
        <x:v>0</x:v>
      </x:c>
      <x:c r="Q15" s="14">
        <x:f t="shared" si="6"/>
        <x:v>0</x:v>
      </x:c>
      <x:c r="R15" s="14">
        <x:f t="shared" si="7"/>
        <x:v>0</x:v>
      </x:c>
      <x:c r="S15" s="14">
        <x:f t="shared" si="8"/>
        <x:v>0</x:v>
      </x:c>
      <x:c r="T15" t="str">
        <x:f>IF(MOD(C15-Settings!$B$32,Settings!$B$33)&lt;Settings!$B$30,"Up","Down")</x:f>
        <x:v>Up</x:v>
      </x:c>
      <x:c r="U15" s="15" t="n">
        <x:f>IF(OR(I15&gt;Settings!$B$30,O15&gt;Settings!$B$37),0,1)</x:f>
        <x:v>1</x:v>
      </x:c>
      <x:c r="V15" s="15" t="n">
        <x:f>IF(AND(U15=1,O15&lt;=Settings!$B$36),1,0)</x:f>
        <x:v>1</x:v>
      </x:c>
    </x:row>
    <x:row r="16">
      <x:c r="A16">
        <x:v>1</x:v>
      </x:c>
      <x:c r="B16">
        <x:v>11</x:v>
      </x:c>
      <x:c r="C16" s="13" t="n">
        <x:f>Arrivals!F16</x:f>
        <x:v>751.6757931006837</x:v>
      </x:c>
      <x:c r="D16" s="13" t="n">
        <x:f>Arrivals!J16</x:f>
        <x:v>3.9682638086743474</x:v>
      </x:c>
      <x:c r="E16" s="14">
        <x:f t="shared" si="9"/>
        <x:v>763.9872488690429</x:v>
      </x:c>
      <x:c r="F16" s="14">
        <x:f t="shared" si="0"/>
        <x:v>763.9872488690429</x:v>
      </x:c>
      <x:c r="G16" s="14">
        <x:f t="shared" si="1"/>
        <x:v>767.95551267771725</x:v>
      </x:c>
      <x:c r="H16" s="13" t="n">
        <x:f>Arrivals!L16</x:f>
        <x:v>75</x:v>
      </x:c>
      <x:c r="I16" s="14" t="n">
        <x:f>H16*8/Settings!$B$28+Settings!$B$29</x:f>
        <x:v>6.02</x:v>
      </x:c>
      <x:c r="J16" s="14">
        <x:f t="shared" si="10"/>
        <x:v>770.00724886904288</x:v>
      </x:c>
      <x:c r="K16" s="14">
        <x:f t="shared" si="2"/>
        <x:v>770.00724886904288</x:v>
      </x:c>
      <x:c r="L16" s="14" t="n">
        <x:f>MOD(K16-Settings!$B$32,Settings!$B$33)</x:f>
        <x:v>50.00724886904288</x:v>
      </x:c>
      <x:c r="M16" s="14" t="n">
        <x:f>IF(L16&lt;Settings!$B$30,IF(Settings!$B$30-L16&gt;=I16,K16,K16+(Settings!$B$30-L16)+Settings!$B$31),K16+(Settings!$B$33-L16))</x:f>
        <x:v>770.0072488690429</x:v>
      </x:c>
      <x:c r="N16" s="14">
        <x:f t="shared" si="3"/>
        <x:v>776.02724886904286</x:v>
      </x:c>
      <x:c r="O16" s="14">
        <x:f t="shared" si="4"/>
        <x:v>24.351455768359187</x:v>
      </x:c>
      <x:c r="P16" s="14">
        <x:f t="shared" si="5"/>
        <x:v>12.311455768359224</x:v>
      </x:c>
      <x:c r="Q16" s="14">
        <x:f t="shared" si="6"/>
        <x:v>2.0517361913256309</x:v>
      </x:c>
      <x:c r="R16" s="14">
        <x:f t="shared" si="7"/>
        <x:v>0</x:v>
      </x:c>
      <x:c r="S16" s="14">
        <x:f t="shared" si="8"/>
        <x:v>14.363191959684855</x:v>
      </x:c>
      <x:c r="T16" t="str">
        <x:f>IF(MOD(C16-Settings!$B$32,Settings!$B$33)&lt;Settings!$B$30,"Up","Down")</x:f>
        <x:v>Up</x:v>
      </x:c>
      <x:c r="U16" s="15" t="n">
        <x:f>IF(OR(I16&gt;Settings!$B$30,O16&gt;Settings!$B$37),0,1)</x:f>
        <x:v>1</x:v>
      </x:c>
      <x:c r="V16" s="15" t="n">
        <x:f>IF(AND(U16=1,O16&lt;=Settings!$B$36),1,0)</x:f>
        <x:v>1</x:v>
      </x:c>
    </x:row>
    <x:row r="17">
      <x:c r="A17">
        <x:v>1</x:v>
      </x:c>
      <x:c r="B17">
        <x:v>12</x:v>
      </x:c>
      <x:c r="C17" s="13" t="n">
        <x:f>Arrivals!F17</x:f>
        <x:v>781.1876601189913</x:v>
      </x:c>
      <x:c r="D17" s="13" t="n">
        <x:f>Arrivals!J17</x:f>
        <x:v>5.485159322851414</x:v>
      </x:c>
      <x:c r="E17" s="14">
        <x:f t="shared" si="9"/>
        <x:v>767.95551267771725</x:v>
      </x:c>
      <x:c r="F17" s="14">
        <x:f t="shared" si="0"/>
        <x:v>781.18766011899129</x:v>
      </x:c>
      <x:c r="G17" s="14">
        <x:f t="shared" si="1"/>
        <x:v>786.67281944184265</x:v>
      </x:c>
      <x:c r="H17" s="13" t="n">
        <x:f>Arrivals!L17</x:f>
        <x:v>75</x:v>
      </x:c>
      <x:c r="I17" s="14" t="n">
        <x:f>H17*8/Settings!$B$28+Settings!$B$29</x:f>
        <x:v>6.02</x:v>
      </x:c>
      <x:c r="J17" s="14">
        <x:f t="shared" si="10"/>
        <x:v>776.02724886904286</x:v>
      </x:c>
      <x:c r="K17" s="14">
        <x:f t="shared" si="2"/>
        <x:v>786.67281944184265</x:v>
      </x:c>
      <x:c r="L17" s="14" t="n">
        <x:f>MOD(K17-Settings!$B$32,Settings!$B$33)</x:f>
        <x:v>66.67281944184265</x:v>
      </x:c>
      <x:c r="M17" s="14" t="n">
        <x:f>IF(L17&lt;Settings!$B$30,IF(Settings!$B$30-L17&gt;=I17,K17,K17+(Settings!$B$30-L17)+Settings!$B$31),K17+(Settings!$B$33-L17))</x:f>
        <x:v>786.6728194418426</x:v>
      </x:c>
      <x:c r="N17" s="14">
        <x:f t="shared" si="3"/>
        <x:v>792.69281944184263</x:v>
      </x:c>
      <x:c r="O17" s="14">
        <x:f t="shared" si="4"/>
        <x:v>11.505159322851341</x:v>
      </x:c>
      <x:c r="P17" s="14">
        <x:f t="shared" si="5"/>
        <x:v>0</x:v>
      </x:c>
      <x:c r="Q17" s="14">
        <x:f t="shared" si="6"/>
        <x:v>0</x:v>
      </x:c>
      <x:c r="R17" s="14">
        <x:f t="shared" si="7"/>
        <x:v>0</x:v>
      </x:c>
      <x:c r="S17" s="14">
        <x:f t="shared" si="8"/>
        <x:v>0</x:v>
      </x:c>
      <x:c r="T17" t="str">
        <x:f>IF(MOD(C17-Settings!$B$32,Settings!$B$33)&lt;Settings!$B$30,"Up","Down")</x:f>
        <x:v>Up</x:v>
      </x:c>
      <x:c r="U17" s="15" t="n">
        <x:f>IF(OR(I17&gt;Settings!$B$30,O17&gt;Settings!$B$37),0,1)</x:f>
        <x:v>1</x:v>
      </x:c>
      <x:c r="V17" s="15" t="n">
        <x:f>IF(AND(U17=1,O17&lt;=Settings!$B$36),1,0)</x:f>
        <x:v>1</x:v>
      </x:c>
    </x:row>
    <x:row r="18">
      <x:c r="A18">
        <x:v>1</x:v>
      </x:c>
      <x:c r="B18">
        <x:v>13</x:v>
      </x:c>
      <x:c r="C18" s="13" t="n">
        <x:f>Arrivals!F18</x:f>
        <x:v>868.7082432582791</x:v>
      </x:c>
      <x:c r="D18" s="13" t="n">
        <x:f>Arrivals!J18</x:f>
        <x:v>2.1795247128591346</x:v>
      </x:c>
      <x:c r="E18" s="14">
        <x:f t="shared" si="9"/>
        <x:v>786.67281944184265</x:v>
      </x:c>
      <x:c r="F18" s="14">
        <x:f t="shared" si="0"/>
        <x:v>868.70824325827914</x:v>
      </x:c>
      <x:c r="G18" s="14">
        <x:f t="shared" si="1"/>
        <x:v>870.88776797113826</x:v>
      </x:c>
      <x:c r="H18" s="13" t="n">
        <x:f>Arrivals!L18</x:f>
        <x:v>75</x:v>
      </x:c>
      <x:c r="I18" s="14" t="n">
        <x:f>H18*8/Settings!$B$28+Settings!$B$29</x:f>
        <x:v>6.02</x:v>
      </x:c>
      <x:c r="J18" s="14">
        <x:f t="shared" si="10"/>
        <x:v>792.69281944184263</x:v>
      </x:c>
      <x:c r="K18" s="14">
        <x:f t="shared" si="2"/>
        <x:v>870.88776797113826</x:v>
      </x:c>
      <x:c r="L18" s="14" t="n">
        <x:f>MOD(K18-Settings!$B$32,Settings!$B$33)</x:f>
        <x:v>150.88776797113826</x:v>
      </x:c>
      <x:c r="M18" s="14" t="n">
        <x:f>IF(L18&lt;Settings!$B$30,IF(Settings!$B$30-L18&gt;=I18,K18,K18+(Settings!$B$30-L18)+Settings!$B$31),K18+(Settings!$B$33-L18))</x:f>
        <x:v>870.8877679711383</x:v>
      </x:c>
      <x:c r="N18" s="14">
        <x:f t="shared" si="3"/>
        <x:v>876.90776797113824</x:v>
      </x:c>
      <x:c r="O18" s="14">
        <x:f t="shared" si="4"/>
        <x:v>8.1995247128591018</x:v>
      </x:c>
      <x:c r="P18" s="14">
        <x:f t="shared" si="5"/>
        <x:v>0</x:v>
      </x:c>
      <x:c r="Q18" s="14">
        <x:f t="shared" si="6"/>
        <x:v>0</x:v>
      </x:c>
      <x:c r="R18" s="14">
        <x:f t="shared" si="7"/>
        <x:v>0</x:v>
      </x:c>
      <x:c r="S18" s="14">
        <x:f t="shared" si="8"/>
        <x:v>0</x:v>
      </x:c>
      <x:c r="T18" t="str">
        <x:f>IF(MOD(C18-Settings!$B$32,Settings!$B$33)&lt;Settings!$B$30,"Up","Down")</x:f>
        <x:v>Up</x:v>
      </x:c>
      <x:c r="U18" s="15" t="n">
        <x:f>IF(OR(I18&gt;Settings!$B$30,O18&gt;Settings!$B$37),0,1)</x:f>
        <x:v>1</x:v>
      </x:c>
      <x:c r="V18" s="15" t="n">
        <x:f>IF(AND(U18=1,O18&lt;=Settings!$B$36),1,0)</x:f>
        <x:v>1</x:v>
      </x:c>
    </x:row>
    <x:row r="19">
      <x:c r="A19">
        <x:v>1</x:v>
      </x:c>
      <x:c r="B19">
        <x:v>14</x:v>
      </x:c>
      <x:c r="C19" s="13" t="n">
        <x:f>Arrivals!F19</x:f>
        <x:v>929.210139264231</x:v>
      </x:c>
      <x:c r="D19" s="13" t="n">
        <x:f>Arrivals!J19</x:f>
        <x:v>6.8782331095075735</x:v>
      </x:c>
      <x:c r="E19" s="14">
        <x:f t="shared" si="9"/>
        <x:v>870.88776797113826</x:v>
      </x:c>
      <x:c r="F19" s="14">
        <x:f t="shared" si="0"/>
        <x:v>929.21013926423097</x:v>
      </x:c>
      <x:c r="G19" s="14">
        <x:f t="shared" si="1"/>
        <x:v>936.08837237373859</x:v>
      </x:c>
      <x:c r="H19" s="13" t="n">
        <x:f>Arrivals!L19</x:f>
        <x:v>75</x:v>
      </x:c>
      <x:c r="I19" s="14" t="n">
        <x:f>H19*8/Settings!$B$28+Settings!$B$29</x:f>
        <x:v>6.02</x:v>
      </x:c>
      <x:c r="J19" s="14">
        <x:f t="shared" si="10"/>
        <x:v>876.90776797113824</x:v>
      </x:c>
      <x:c r="K19" s="14">
        <x:f t="shared" si="2"/>
        <x:v>936.08837237373859</x:v>
      </x:c>
      <x:c r="L19" s="14" t="n">
        <x:f>MOD(K19-Settings!$B$32,Settings!$B$33)</x:f>
        <x:v>216.0883723737386</x:v>
      </x:c>
      <x:c r="M19" s="14" t="n">
        <x:f>IF(L19&lt;Settings!$B$30,IF(Settings!$B$30-L19&gt;=I19,K19,K19+(Settings!$B$30-L19)+Settings!$B$31),K19+(Settings!$B$33-L19))</x:f>
        <x:v>936.0883723737386</x:v>
      </x:c>
      <x:c r="N19" s="14">
        <x:f t="shared" si="3"/>
        <x:v>942.10837237373858</x:v>
      </x:c>
      <x:c r="O19" s="14">
        <x:f t="shared" si="4"/>
        <x:v>12.898233109507601</x:v>
      </x:c>
      <x:c r="P19" s="14">
        <x:f t="shared" si="5"/>
        <x:v>0</x:v>
      </x:c>
      <x:c r="Q19" s="14">
        <x:f t="shared" si="6"/>
        <x:v>0</x:v>
      </x:c>
      <x:c r="R19" s="14">
        <x:f t="shared" si="7"/>
        <x:v>0</x:v>
      </x:c>
      <x:c r="S19" s="14">
        <x:f t="shared" si="8"/>
        <x:v>0</x:v>
      </x:c>
      <x:c r="T19" t="str">
        <x:f>IF(MOD(C19-Settings!$B$32,Settings!$B$33)&lt;Settings!$B$30,"Up","Down")</x:f>
        <x:v>Up</x:v>
      </x:c>
      <x:c r="U19" s="15" t="n">
        <x:f>IF(OR(I19&gt;Settings!$B$30,O19&gt;Settings!$B$37),0,1)</x:f>
        <x:v>1</x:v>
      </x:c>
      <x:c r="V19" s="15" t="n">
        <x:f>IF(AND(U19=1,O19&lt;=Settings!$B$36),1,0)</x:f>
        <x:v>1</x:v>
      </x:c>
    </x:row>
    <x:row r="20">
      <x:c r="A20">
        <x:v>1</x:v>
      </x:c>
      <x:c r="B20">
        <x:v>15</x:v>
      </x:c>
      <x:c r="C20" s="13" t="n">
        <x:f>Arrivals!F20</x:f>
        <x:v>977.7209721979751</x:v>
      </x:c>
      <x:c r="D20" s="13" t="n">
        <x:f>Arrivals!J20</x:f>
        <x:v>7.14980019177437</x:v>
      </x:c>
      <x:c r="E20" s="14">
        <x:f t="shared" si="9"/>
        <x:v>936.08837237373859</x:v>
      </x:c>
      <x:c r="F20" s="14">
        <x:f t="shared" si="0"/>
        <x:v>977.72097219797513</x:v>
      </x:c>
      <x:c r="G20" s="14">
        <x:f t="shared" si="1"/>
        <x:v>984.8707723897495</x:v>
      </x:c>
      <x:c r="H20" s="13" t="n">
        <x:f>Arrivals!L20</x:f>
        <x:v>75</x:v>
      </x:c>
      <x:c r="I20" s="14" t="n">
        <x:f>H20*8/Settings!$B$28+Settings!$B$29</x:f>
        <x:v>6.02</x:v>
      </x:c>
      <x:c r="J20" s="14">
        <x:f t="shared" si="10"/>
        <x:v>942.10837237373858</x:v>
      </x:c>
      <x:c r="K20" s="14">
        <x:f t="shared" si="2"/>
        <x:v>984.8707723897495</x:v>
      </x:c>
      <x:c r="L20" s="14" t="n">
        <x:f>MOD(K20-Settings!$B$32,Settings!$B$33)</x:f>
        <x:v>264.8707723897495</x:v>
      </x:c>
      <x:c r="M20" s="14" t="n">
        <x:f>IF(L20&lt;Settings!$B$30,IF(Settings!$B$30-L20&gt;=I20,K20,K20+(Settings!$B$30-L20)+Settings!$B$31),K20+(Settings!$B$33-L20))</x:f>
        <x:v>984.8707723897495</x:v>
      </x:c>
      <x:c r="N20" s="14">
        <x:f t="shared" si="3"/>
        <x:v>990.89077238974949</x:v>
      </x:c>
      <x:c r="O20" s="14">
        <x:f t="shared" si="4"/>
        <x:v>13.169800191774357</x:v>
      </x:c>
      <x:c r="P20" s="14">
        <x:f t="shared" si="5"/>
        <x:v>0</x:v>
      </x:c>
      <x:c r="Q20" s="14">
        <x:f t="shared" si="6"/>
        <x:v>0</x:v>
      </x:c>
      <x:c r="R20" s="14">
        <x:f t="shared" si="7"/>
        <x:v>0</x:v>
      </x:c>
      <x:c r="S20" s="14">
        <x:f t="shared" si="8"/>
        <x:v>0</x:v>
      </x:c>
      <x:c r="T20" t="str">
        <x:f>IF(MOD(C20-Settings!$B$32,Settings!$B$33)&lt;Settings!$B$30,"Up","Down")</x:f>
        <x:v>Up</x:v>
      </x:c>
      <x:c r="U20" s="15" t="n">
        <x:f>IF(OR(I20&gt;Settings!$B$30,O20&gt;Settings!$B$37),0,1)</x:f>
        <x:v>1</x:v>
      </x:c>
      <x:c r="V20" s="15" t="n">
        <x:f>IF(AND(U20=1,O20&lt;=Settings!$B$36),1,0)</x:f>
        <x:v>1</x:v>
      </x:c>
    </x:row>
    <x:row r="21">
      <x:c r="A21">
        <x:v>1</x:v>
      </x:c>
      <x:c r="B21">
        <x:v>16</x:v>
      </x:c>
      <x:c r="C21" s="13" t="n">
        <x:f>Arrivals!F21</x:f>
        <x:v>987.5370802338342</x:v>
      </x:c>
      <x:c r="D21" s="13" t="n">
        <x:f>Arrivals!J21</x:f>
        <x:v>7.296951411250232</x:v>
      </x:c>
      <x:c r="E21" s="14">
        <x:f t="shared" si="9"/>
        <x:v>984.8707723897495</x:v>
      </x:c>
      <x:c r="F21" s="14">
        <x:f t="shared" si="0"/>
        <x:v>987.53708023383422</x:v>
      </x:c>
      <x:c r="G21" s="14">
        <x:f t="shared" si="1"/>
        <x:v>994.83403164508445</x:v>
      </x:c>
      <x:c r="H21" s="13" t="n">
        <x:f>Arrivals!L21</x:f>
        <x:v>75</x:v>
      </x:c>
      <x:c r="I21" s="14" t="n">
        <x:f>H21*8/Settings!$B$28+Settings!$B$29</x:f>
        <x:v>6.02</x:v>
      </x:c>
      <x:c r="J21" s="14">
        <x:f t="shared" si="10"/>
        <x:v>990.89077238974949</x:v>
      </x:c>
      <x:c r="K21" s="14">
        <x:f t="shared" si="2"/>
        <x:v>994.83403164508445</x:v>
      </x:c>
      <x:c r="L21" s="14" t="n">
        <x:f>MOD(K21-Settings!$B$32,Settings!$B$33)</x:f>
        <x:v>274.83403164508445</x:v>
      </x:c>
      <x:c r="M21" s="14" t="n">
        <x:f>IF(L21&lt;Settings!$B$30,IF(Settings!$B$30-L21&gt;=I21,K21,K21+(Settings!$B$30-L21)+Settings!$B$31),K21+(Settings!$B$33-L21))</x:f>
        <x:v>994.8340316450845</x:v>
      </x:c>
      <x:c r="N21" s="14">
        <x:f t="shared" si="3"/>
        <x:v>1000.8540316450844</x:v>
      </x:c>
      <x:c r="O21" s="14">
        <x:f t="shared" si="4"/>
        <x:v>13.316951411250216</x:v>
      </x:c>
      <x:c r="P21" s="14">
        <x:f t="shared" si="5"/>
        <x:v>0</x:v>
      </x:c>
      <x:c r="Q21" s="14">
        <x:f t="shared" si="6"/>
        <x:v>0</x:v>
      </x:c>
      <x:c r="R21" s="14">
        <x:f t="shared" si="7"/>
        <x:v>0</x:v>
      </x:c>
      <x:c r="S21" s="14">
        <x:f t="shared" si="8"/>
        <x:v>0</x:v>
      </x:c>
      <x:c r="T21" t="str">
        <x:f>IF(MOD(C21-Settings!$B$32,Settings!$B$33)&lt;Settings!$B$30,"Up","Down")</x:f>
        <x:v>Up</x:v>
      </x:c>
      <x:c r="U21" s="15" t="n">
        <x:f>IF(OR(I21&gt;Settings!$B$30,O21&gt;Settings!$B$37),0,1)</x:f>
        <x:v>1</x:v>
      </x:c>
      <x:c r="V21" s="15" t="n">
        <x:f>IF(AND(U21=1,O21&lt;=Settings!$B$36),1,0)</x:f>
        <x:v>1</x:v>
      </x:c>
    </x:row>
    <x:row r="22">
      <x:c r="A22">
        <x:v>1</x:v>
      </x:c>
      <x:c r="B22">
        <x:v>17</x:v>
      </x:c>
      <x:c r="C22" s="13" t="n">
        <x:f>Arrivals!F22</x:f>
        <x:v>1030.518281312792</x:v>
      </x:c>
      <x:c r="D22" s="13" t="n">
        <x:f>Arrivals!J22</x:f>
        <x:v>5.076038395289901</x:v>
      </x:c>
      <x:c r="E22" s="14">
        <x:f t="shared" si="9"/>
        <x:v>994.83403164508445</x:v>
      </x:c>
      <x:c r="F22" s="14">
        <x:f t="shared" si="0"/>
        <x:v>1030.5182813127919</x:v>
      </x:c>
      <x:c r="G22" s="14">
        <x:f t="shared" si="1"/>
        <x:v>1035.5943197080819</x:v>
      </x:c>
      <x:c r="H22" s="13" t="n">
        <x:f>Arrivals!L22</x:f>
        <x:v>75</x:v>
      </x:c>
      <x:c r="I22" s="14" t="n">
        <x:f>H22*8/Settings!$B$28+Settings!$B$29</x:f>
        <x:v>6.02</x:v>
      </x:c>
      <x:c r="J22" s="14">
        <x:f t="shared" si="10"/>
        <x:v>1000.8540316450844</x:v>
      </x:c>
      <x:c r="K22" s="14">
        <x:f t="shared" si="2"/>
        <x:v>1035.5943197080819</x:v>
      </x:c>
      <x:c r="L22" s="14" t="n">
        <x:f>MOD(K22-Settings!$B$32,Settings!$B$33)</x:f>
        <x:v>315.5943197080819</x:v>
      </x:c>
      <x:c r="M22" s="14" t="n">
        <x:f>IF(L22&lt;Settings!$B$30,IF(Settings!$B$30-L22&gt;=I22,K22,K22+(Settings!$B$30-L22)+Settings!$B$31),K22+(Settings!$B$33-L22))</x:f>
        <x:v>1035.594319708082</x:v>
      </x:c>
      <x:c r="N22" s="14">
        <x:f t="shared" si="3"/>
        <x:v>1041.6143197080819</x:v>
      </x:c>
      <x:c r="O22" s="14">
        <x:f t="shared" si="4"/>
        <x:v>11.096038395289952</x:v>
      </x:c>
      <x:c r="P22" s="14">
        <x:f t="shared" si="5"/>
        <x:v>0</x:v>
      </x:c>
      <x:c r="Q22" s="14">
        <x:f t="shared" si="6"/>
        <x:v>0</x:v>
      </x:c>
      <x:c r="R22" s="14">
        <x:f t="shared" si="7"/>
        <x:v>0</x:v>
      </x:c>
      <x:c r="S22" s="14">
        <x:f t="shared" si="8"/>
        <x:v>0</x:v>
      </x:c>
      <x:c r="T22" t="str">
        <x:f>IF(MOD(C22-Settings!$B$32,Settings!$B$33)&lt;Settings!$B$30,"Up","Down")</x:f>
        <x:v>Up</x:v>
      </x:c>
      <x:c r="U22" s="15" t="n">
        <x:f>IF(OR(I22&gt;Settings!$B$30,O22&gt;Settings!$B$37),0,1)</x:f>
        <x:v>1</x:v>
      </x:c>
      <x:c r="V22" s="15" t="n">
        <x:f>IF(AND(U22=1,O22&lt;=Settings!$B$36),1,0)</x:f>
        <x:v>1</x:v>
      </x:c>
    </x:row>
    <x:row r="23">
      <x:c r="A23">
        <x:v>1</x:v>
      </x:c>
      <x:c r="B23">
        <x:v>18</x:v>
      </x:c>
      <x:c r="C23" s="13" t="n">
        <x:f>Arrivals!F23</x:f>
        <x:v>1049.212592759937</x:v>
      </x:c>
      <x:c r="D23" s="13" t="n">
        <x:f>Arrivals!J23</x:f>
        <x:v>1.6524092774944092</x:v>
      </x:c>
      <x:c r="E23" s="14">
        <x:f t="shared" si="9"/>
        <x:v>1035.5943197080819</x:v>
      </x:c>
      <x:c r="F23" s="14">
        <x:f t="shared" si="0"/>
        <x:v>1049.212592759937</x:v>
      </x:c>
      <x:c r="G23" s="14">
        <x:f t="shared" si="1"/>
        <x:v>1050.8650020374314</x:v>
      </x:c>
      <x:c r="H23" s="13" t="n">
        <x:f>Arrivals!L23</x:f>
        <x:v>75</x:v>
      </x:c>
      <x:c r="I23" s="14" t="n">
        <x:f>H23*8/Settings!$B$28+Settings!$B$29</x:f>
        <x:v>6.02</x:v>
      </x:c>
      <x:c r="J23" s="14">
        <x:f t="shared" si="10"/>
        <x:v>1041.6143197080819</x:v>
      </x:c>
      <x:c r="K23" s="14">
        <x:f t="shared" si="2"/>
        <x:v>1050.8650020374314</x:v>
      </x:c>
      <x:c r="L23" s="14" t="n">
        <x:f>MOD(K23-Settings!$B$32,Settings!$B$33)</x:f>
        <x:v>330.8650020374314</x:v>
      </x:c>
      <x:c r="M23" s="14" t="n">
        <x:f>IF(L23&lt;Settings!$B$30,IF(Settings!$B$30-L23&gt;=I23,K23,K23+(Settings!$B$30-L23)+Settings!$B$31),K23+(Settings!$B$33-L23))</x:f>
        <x:v>1050.8650020374314</x:v>
      </x:c>
      <x:c r="N23" s="14">
        <x:f t="shared" si="3"/>
        <x:v>1056.8850020374314</x:v>
      </x:c>
      <x:c r="O23" s="14">
        <x:f t="shared" si="4"/>
        <x:v>7.6724092774943529</x:v>
      </x:c>
      <x:c r="P23" s="14">
        <x:f t="shared" si="5"/>
        <x:v>0</x:v>
      </x:c>
      <x:c r="Q23" s="14">
        <x:f t="shared" si="6"/>
        <x:v>0</x:v>
      </x:c>
      <x:c r="R23" s="14">
        <x:f t="shared" si="7"/>
        <x:v>0</x:v>
      </x:c>
      <x:c r="S23" s="14">
        <x:f t="shared" si="8"/>
        <x:v>0</x:v>
      </x:c>
      <x:c r="T23" t="str">
        <x:f>IF(MOD(C23-Settings!$B$32,Settings!$B$33)&lt;Settings!$B$30,"Up","Down")</x:f>
        <x:v>Up</x:v>
      </x:c>
      <x:c r="U23" s="15" t="n">
        <x:f>IF(OR(I23&gt;Settings!$B$30,O23&gt;Settings!$B$37),0,1)</x:f>
        <x:v>1</x:v>
      </x:c>
      <x:c r="V23" s="15" t="n">
        <x:f>IF(AND(U23=1,O23&lt;=Settings!$B$36),1,0)</x:f>
        <x:v>1</x:v>
      </x:c>
    </x:row>
    <x:row r="24">
      <x:c r="A24">
        <x:v>1</x:v>
      </x:c>
      <x:c r="B24">
        <x:v>19</x:v>
      </x:c>
      <x:c r="C24" s="13" t="n">
        <x:f>Arrivals!F24</x:f>
        <x:v>1072.1885074861605</x:v>
      </x:c>
      <x:c r="D24" s="13" t="n">
        <x:f>Arrivals!J24</x:f>
        <x:v>0.7781055389377497</x:v>
      </x:c>
      <x:c r="E24" s="14">
        <x:f t="shared" si="9"/>
        <x:v>1050.8650020374314</x:v>
      </x:c>
      <x:c r="F24" s="14">
        <x:f t="shared" si="0"/>
        <x:v>1072.1885074861605</x:v>
      </x:c>
      <x:c r="G24" s="14">
        <x:f t="shared" si="1"/>
        <x:v>1072.9666130250982</x:v>
      </x:c>
      <x:c r="H24" s="13" t="n">
        <x:f>Arrivals!L24</x:f>
        <x:v>75</x:v>
      </x:c>
      <x:c r="I24" s="14" t="n">
        <x:f>H24*8/Settings!$B$28+Settings!$B$29</x:f>
        <x:v>6.02</x:v>
      </x:c>
      <x:c r="J24" s="14">
        <x:f t="shared" si="10"/>
        <x:v>1056.8850020374314</x:v>
      </x:c>
      <x:c r="K24" s="14">
        <x:f t="shared" si="2"/>
        <x:v>1072.9666130250982</x:v>
      </x:c>
      <x:c r="L24" s="14" t="n">
        <x:f>MOD(K24-Settings!$B$32,Settings!$B$33)</x:f>
        <x:v>352.96661302509824</x:v>
      </x:c>
      <x:c r="M24" s="14" t="n">
        <x:f>IF(L24&lt;Settings!$B$30,IF(Settings!$B$30-L24&gt;=I24,K24,K24+(Settings!$B$30-L24)+Settings!$B$31),K24+(Settings!$B$33-L24))</x:f>
        <x:v>1072.9666130250982</x:v>
      </x:c>
      <x:c r="N24" s="14">
        <x:f t="shared" si="3"/>
        <x:v>1078.9866130250982</x:v>
      </x:c>
      <x:c r="O24" s="14">
        <x:f t="shared" si="4"/>
        <x:v>6.7981055389377616</x:v>
      </x:c>
      <x:c r="P24" s="14">
        <x:f t="shared" si="5"/>
        <x:v>0</x:v>
      </x:c>
      <x:c r="Q24" s="14">
        <x:f t="shared" si="6"/>
        <x:v>0</x:v>
      </x:c>
      <x:c r="R24" s="14">
        <x:f t="shared" si="7"/>
        <x:v>0</x:v>
      </x:c>
      <x:c r="S24" s="14">
        <x:f t="shared" si="8"/>
        <x:v>0</x:v>
      </x:c>
      <x:c r="T24" t="str">
        <x:f>IF(MOD(C24-Settings!$B$32,Settings!$B$33)&lt;Settings!$B$30,"Up","Down")</x:f>
        <x:v>Up</x:v>
      </x:c>
      <x:c r="U24" s="15" t="n">
        <x:f>IF(OR(I24&gt;Settings!$B$30,O24&gt;Settings!$B$37),0,1)</x:f>
        <x:v>1</x:v>
      </x:c>
      <x:c r="V24" s="15" t="n">
        <x:f>IF(AND(U24=1,O24&lt;=Settings!$B$36),1,0)</x:f>
        <x:v>1</x:v>
      </x:c>
    </x:row>
    <x:row r="25">
      <x:c r="A25">
        <x:v>1</x:v>
      </x:c>
      <x:c r="B25">
        <x:v>20</x:v>
      </x:c>
      <x:c r="C25" s="13" t="n">
        <x:f>Arrivals!F25</x:f>
        <x:v>1350.5761606492567</x:v>
      </x:c>
      <x:c r="D25" s="13" t="n">
        <x:f>Arrivals!J25</x:f>
        <x:v>2.990435544102843</x:v>
      </x:c>
      <x:c r="E25" s="14">
        <x:f t="shared" si="9"/>
        <x:v>1072.9666130250982</x:v>
      </x:c>
      <x:c r="F25" s="14">
        <x:f t="shared" si="0"/>
        <x:v>1350.5761606492567</x:v>
      </x:c>
      <x:c r="G25" s="14">
        <x:f t="shared" si="1"/>
        <x:v>1353.5665961933596</x:v>
      </x:c>
      <x:c r="H25" s="13" t="n">
        <x:f>Arrivals!L25</x:f>
        <x:v>75</x:v>
      </x:c>
      <x:c r="I25" s="14" t="n">
        <x:f>H25*8/Settings!$B$28+Settings!$B$29</x:f>
        <x:v>6.02</x:v>
      </x:c>
      <x:c r="J25" s="14">
        <x:f t="shared" si="10"/>
        <x:v>1078.9866130250982</x:v>
      </x:c>
      <x:c r="K25" s="14">
        <x:f t="shared" si="2"/>
        <x:v>1353.5665961933596</x:v>
      </x:c>
      <x:c r="L25" s="14" t="n">
        <x:f>MOD(K25-Settings!$B$32,Settings!$B$33)</x:f>
        <x:v>633.5665961933596</x:v>
      </x:c>
      <x:c r="M25" s="14" t="n">
        <x:f>IF(L25&lt;Settings!$B$30,IF(Settings!$B$30-L25&gt;=I25,K25,K25+(Settings!$B$30-L25)+Settings!$B$31),K25+(Settings!$B$33-L25))</x:f>
        <x:v>1440</x:v>
      </x:c>
      <x:c r="N25" s="14">
        <x:f t="shared" si="3"/>
        <x:v>1446.02</x:v>
      </x:c>
      <x:c r="O25" s="14">
        <x:f t="shared" si="4"/>
        <x:v>95.443839350743247</x:v>
      </x:c>
      <x:c r="P25" s="14">
        <x:f t="shared" si="5"/>
        <x:v>0</x:v>
      </x:c>
      <x:c r="Q25" s="14">
        <x:f t="shared" si="6"/>
        <x:v>0</x:v>
      </x:c>
      <x:c r="R25" s="14">
        <x:f t="shared" si="7"/>
        <x:v>86.433403806640399</x:v>
      </x:c>
      <x:c r="S25" s="14">
        <x:f t="shared" si="8"/>
        <x:v>86.433403806640399</x:v>
      </x:c>
      <x:c r="T25" t="str">
        <x:f>IF(MOD(C25-Settings!$B$32,Settings!$B$33)&lt;Settings!$B$30,"Up","Down")</x:f>
        <x:v>Down</x:v>
      </x:c>
      <x:c r="U25" s="15" t="n">
        <x:f>IF(OR(I25&gt;Settings!$B$30,O25&gt;Settings!$B$37),0,1)</x:f>
        <x:v>1</x:v>
      </x:c>
      <x:c r="V25" s="15" t="n">
        <x:f>IF(AND(U25=1,O25&lt;=Settings!$B$36),1,0)</x:f>
        <x:v>1</x:v>
      </x:c>
    </x:row>
    <x:row r="26">
      <x:c r="A26">
        <x:v>1</x:v>
      </x:c>
      <x:c r="B26">
        <x:v>21</x:v>
      </x:c>
      <x:c r="C26" s="13" t="n">
        <x:f>Arrivals!F26</x:f>
        <x:v>1413.5090907302258</x:v>
      </x:c>
      <x:c r="D26" s="13" t="n">
        <x:f>Arrivals!J26</x:f>
        <x:v>3.587456764111301</x:v>
      </x:c>
      <x:c r="E26" s="14">
        <x:f t="shared" si="9"/>
        <x:v>1353.5665961933596</x:v>
      </x:c>
      <x:c r="F26" s="14">
        <x:f t="shared" si="0"/>
        <x:v>1413.5090907302258</x:v>
      </x:c>
      <x:c r="G26" s="14">
        <x:f t="shared" si="1"/>
        <x:v>1417.0965474943371</x:v>
      </x:c>
      <x:c r="H26" s="13" t="n">
        <x:f>Arrivals!L26</x:f>
        <x:v>75</x:v>
      </x:c>
      <x:c r="I26" s="14" t="n">
        <x:f>H26*8/Settings!$B$28+Settings!$B$29</x:f>
        <x:v>6.02</x:v>
      </x:c>
      <x:c r="J26" s="14">
        <x:f t="shared" si="10"/>
        <x:v>1446.02</x:v>
      </x:c>
      <x:c r="K26" s="14">
        <x:f t="shared" si="2"/>
        <x:v>1446.02</x:v>
      </x:c>
      <x:c r="L26" s="14" t="n">
        <x:f>MOD(K26-Settings!$B$32,Settings!$B$33)</x:f>
        <x:v>6.019999999999982</x:v>
      </x:c>
      <x:c r="M26" s="14" t="n">
        <x:f>IF(L26&lt;Settings!$B$30,IF(Settings!$B$30-L26&gt;=I26,K26,K26+(Settings!$B$30-L26)+Settings!$B$31),K26+(Settings!$B$33-L26))</x:f>
        <x:v>1446.02</x:v>
      </x:c>
      <x:c r="N26" s="14">
        <x:f t="shared" si="3"/>
        <x:v>1452.04</x:v>
      </x:c>
      <x:c r="O26" s="14">
        <x:f t="shared" si="4"/>
        <x:v>38.530909269774156</x:v>
      </x:c>
      <x:c r="P26" s="14">
        <x:f t="shared" si="5"/>
        <x:v>0</x:v>
      </x:c>
      <x:c r="Q26" s="14">
        <x:f t="shared" si="6"/>
        <x:v>28.923452505662908</x:v>
      </x:c>
      <x:c r="R26" s="14">
        <x:f t="shared" si="7"/>
        <x:v>0</x:v>
      </x:c>
      <x:c r="S26" s="14">
        <x:f t="shared" si="8"/>
        <x:v>28.923452505662908</x:v>
      </x:c>
      <x:c r="T26" t="str">
        <x:f>IF(MOD(C26-Settings!$B$32,Settings!$B$33)&lt;Settings!$B$30,"Up","Down")</x:f>
        <x:v>Down</x:v>
      </x:c>
      <x:c r="U26" s="15" t="n">
        <x:f>IF(OR(I26&gt;Settings!$B$30,O26&gt;Settings!$B$37),0,1)</x:f>
        <x:v>1</x:v>
      </x:c>
      <x:c r="V26" s="15" t="n">
        <x:f>IF(AND(U26=1,O26&lt;=Settings!$B$36),1,0)</x:f>
        <x:v>1</x:v>
      </x:c>
    </x:row>
    <x:row r="27">
      <x:c r="A27">
        <x:v>1</x:v>
      </x:c>
      <x:c r="B27">
        <x:v>22</x:v>
      </x:c>
      <x:c r="C27" s="13" t="n">
        <x:f>Arrivals!F27</x:f>
        <x:v>1414.608311525103</x:v>
      </x:c>
      <x:c r="D27" s="13" t="n">
        <x:f>Arrivals!J27</x:f>
        <x:v>0.5749083927441587</x:v>
      </x:c>
      <x:c r="E27" s="14">
        <x:f t="shared" si="9"/>
        <x:v>1417.0965474943371</x:v>
      </x:c>
      <x:c r="F27" s="14">
        <x:f t="shared" si="0"/>
        <x:v>1417.0965474943371</x:v>
      </x:c>
      <x:c r="G27" s="14">
        <x:f t="shared" si="1"/>
        <x:v>1417.6714558870813</x:v>
      </x:c>
      <x:c r="H27" s="13" t="n">
        <x:f>Arrivals!L27</x:f>
        <x:v>75</x:v>
      </x:c>
      <x:c r="I27" s="14" t="n">
        <x:f>H27*8/Settings!$B$28+Settings!$B$29</x:f>
        <x:v>6.02</x:v>
      </x:c>
      <x:c r="J27" s="14">
        <x:f t="shared" si="10"/>
        <x:v>1452.04</x:v>
      </x:c>
      <x:c r="K27" s="14">
        <x:f t="shared" si="2"/>
        <x:v>1452.04</x:v>
      </x:c>
      <x:c r="L27" s="14" t="n">
        <x:f>MOD(K27-Settings!$B$32,Settings!$B$33)</x:f>
        <x:v>12.039999999999964</x:v>
      </x:c>
      <x:c r="M27" s="14" t="n">
        <x:f>IF(L27&lt;Settings!$B$30,IF(Settings!$B$30-L27&gt;=I27,K27,K27+(Settings!$B$30-L27)+Settings!$B$31),K27+(Settings!$B$33-L27))</x:f>
        <x:v>1452.04</x:v>
      </x:c>
      <x:c r="N27" s="14">
        <x:f t="shared" si="3"/>
        <x:v>1458.06</x:v>
      </x:c>
      <x:c r="O27" s="14">
        <x:f t="shared" si="4"/>
        <x:v>43.451688474896855</x:v>
      </x:c>
      <x:c r="P27" s="14">
        <x:f t="shared" si="5"/>
        <x:v>2.4882359692339833</x:v>
      </x:c>
      <x:c r="Q27" s="14">
        <x:f t="shared" si="6"/>
        <x:v>34.368544112918698</x:v>
      </x:c>
      <x:c r="R27" s="14">
        <x:f t="shared" si="7"/>
        <x:v>0</x:v>
      </x:c>
      <x:c r="S27" s="14">
        <x:f t="shared" si="8"/>
        <x:v>36.856780082152682</x:v>
      </x:c>
      <x:c r="T27" t="str">
        <x:f>IF(MOD(C27-Settings!$B$32,Settings!$B$33)&lt;Settings!$B$30,"Up","Down")</x:f>
        <x:v>Down</x:v>
      </x:c>
      <x:c r="U27" s="15" t="n">
        <x:f>IF(OR(I27&gt;Settings!$B$30,O27&gt;Settings!$B$37),0,1)</x:f>
        <x:v>1</x:v>
      </x:c>
      <x:c r="V27" s="15" t="n">
        <x:f>IF(AND(U27=1,O27&lt;=Settings!$B$36),1,0)</x:f>
        <x:v>1</x:v>
      </x:c>
    </x:row>
    <x:row r="28">
      <x:c r="A28">
        <x:v>1</x:v>
      </x:c>
      <x:c r="B28">
        <x:v>23</x:v>
      </x:c>
      <x:c r="C28" s="13" t="n">
        <x:f>Arrivals!F28</x:f>
        <x:v>1421.3783522670851</x:v>
      </x:c>
      <x:c r="D28" s="13" t="n">
        <x:f>Arrivals!J28</x:f>
        <x:v>3.029949491808549</x:v>
      </x:c>
      <x:c r="E28" s="14">
        <x:f t="shared" si="9"/>
        <x:v>1417.6714558870813</x:v>
      </x:c>
      <x:c r="F28" s="14">
        <x:f t="shared" si="0"/>
        <x:v>1421.3783522670851</x:v>
      </x:c>
      <x:c r="G28" s="14">
        <x:f t="shared" si="1"/>
        <x:v>1424.4083017588937</x:v>
      </x:c>
      <x:c r="H28" s="13" t="n">
        <x:f>Arrivals!L28</x:f>
        <x:v>75</x:v>
      </x:c>
      <x:c r="I28" s="14" t="n">
        <x:f>H28*8/Settings!$B$28+Settings!$B$29</x:f>
        <x:v>6.02</x:v>
      </x:c>
      <x:c r="J28" s="14">
        <x:f t="shared" si="10"/>
        <x:v>1458.06</x:v>
      </x:c>
      <x:c r="K28" s="14">
        <x:f t="shared" si="2"/>
        <x:v>1458.06</x:v>
      </x:c>
      <x:c r="L28" s="14" t="n">
        <x:f>MOD(K28-Settings!$B$32,Settings!$B$33)</x:f>
        <x:v>18.059999999999945</x:v>
      </x:c>
      <x:c r="M28" s="14" t="n">
        <x:f>IF(L28&lt;Settings!$B$30,IF(Settings!$B$30-L28&gt;=I28,K28,K28+(Settings!$B$30-L28)+Settings!$B$31),K28+(Settings!$B$33-L28))</x:f>
        <x:v>1458.06</x:v>
      </x:c>
      <x:c r="N28" s="14">
        <x:f t="shared" si="3"/>
        <x:v>1464.08</x:v>
      </x:c>
      <x:c r="O28" s="14">
        <x:f t="shared" si="4"/>
        <x:v>42.701647732914807</x:v>
      </x:c>
      <x:c r="P28" s="14">
        <x:f t="shared" si="5"/>
        <x:v>0</x:v>
      </x:c>
      <x:c r="Q28" s="14">
        <x:f t="shared" si="6"/>
        <x:v>33.65169824110626</x:v>
      </x:c>
      <x:c r="R28" s="14">
        <x:f t="shared" si="7"/>
        <x:v>0</x:v>
      </x:c>
      <x:c r="S28" s="14">
        <x:f t="shared" si="8"/>
        <x:v>33.65169824110626</x:v>
      </x:c>
      <x:c r="T28" t="str">
        <x:f>IF(MOD(C28-Settings!$B$32,Settings!$B$33)&lt;Settings!$B$30,"Up","Down")</x:f>
        <x:v>Down</x:v>
      </x:c>
      <x:c r="U28" s="15" t="n">
        <x:f>IF(OR(I28&gt;Settings!$B$30,O28&gt;Settings!$B$37),0,1)</x:f>
        <x:v>1</x:v>
      </x:c>
      <x:c r="V28" s="15" t="n">
        <x:f>IF(AND(U28=1,O28&lt;=Settings!$B$36),1,0)</x:f>
        <x:v>1</x:v>
      </x:c>
    </x:row>
    <x:row r="29">
      <x:c r="A29">
        <x:v>1</x:v>
      </x:c>
      <x:c r="B29">
        <x:v>24</x:v>
      </x:c>
      <x:c r="C29" s="13" t="n">
        <x:f>Arrivals!F29</x:f>
        <x:v>1444.9589393381273</x:v>
      </x:c>
      <x:c r="D29" s="13" t="n">
        <x:f>Arrivals!J29</x:f>
        <x:v>4.675251618813752</x:v>
      </x:c>
      <x:c r="E29" s="14">
        <x:f t="shared" si="9"/>
        <x:v>1424.4083017588937</x:v>
      </x:c>
      <x:c r="F29" s="14">
        <x:f t="shared" si="0"/>
        <x:v>1444.9589393381273</x:v>
      </x:c>
      <x:c r="G29" s="14">
        <x:f t="shared" si="1"/>
        <x:v>1449.634190956941</x:v>
      </x:c>
      <x:c r="H29" s="13" t="n">
        <x:f>Arrivals!L29</x:f>
        <x:v>75</x:v>
      </x:c>
      <x:c r="I29" s="14" t="n">
        <x:f>H29*8/Settings!$B$28+Settings!$B$29</x:f>
        <x:v>6.02</x:v>
      </x:c>
      <x:c r="J29" s="14">
        <x:f t="shared" si="10"/>
        <x:v>1464.08</x:v>
      </x:c>
      <x:c r="K29" s="14">
        <x:f t="shared" si="2"/>
        <x:v>1464.08</x:v>
      </x:c>
      <x:c r="L29" s="14" t="n">
        <x:f>MOD(K29-Settings!$B$32,Settings!$B$33)</x:f>
        <x:v>24.079999999999927</x:v>
      </x:c>
      <x:c r="M29" s="14" t="n">
        <x:f>IF(L29&lt;Settings!$B$30,IF(Settings!$B$30-L29&gt;=I29,K29,K29+(Settings!$B$30-L29)+Settings!$B$31),K29+(Settings!$B$33-L29))</x:f>
        <x:v>1464.08</x:v>
      </x:c>
      <x:c r="N29" s="14">
        <x:f t="shared" si="3"/>
        <x:v>1470.1</x:v>
      </x:c>
      <x:c r="O29" s="14">
        <x:f t="shared" si="4"/>
        <x:v>25.141060661872643</x:v>
      </x:c>
      <x:c r="P29" s="14">
        <x:f t="shared" si="5"/>
        <x:v>0</x:v>
      </x:c>
      <x:c r="Q29" s="14">
        <x:f t="shared" si="6"/>
        <x:v>14.445809043058944</x:v>
      </x:c>
      <x:c r="R29" s="14">
        <x:f t="shared" si="7"/>
        <x:v>0</x:v>
      </x:c>
      <x:c r="S29" s="14">
        <x:f t="shared" si="8"/>
        <x:v>14.445809043058944</x:v>
      </x:c>
      <x:c r="T29" t="str">
        <x:f>IF(MOD(C29-Settings!$B$32,Settings!$B$33)&lt;Settings!$B$30,"Up","Down")</x:f>
        <x:v>Up</x:v>
      </x:c>
      <x:c r="U29" s="15" t="n">
        <x:f>IF(OR(I29&gt;Settings!$B$30,O29&gt;Settings!$B$37),0,1)</x:f>
        <x:v>1</x:v>
      </x:c>
      <x:c r="V29" s="15" t="n">
        <x:f>IF(AND(U29=1,O29&lt;=Settings!$B$36),1,0)</x:f>
        <x:v>1</x:v>
      </x:c>
    </x:row>
    <x:row r="30">
      <x:c r="A30">
        <x:v>1</x:v>
      </x:c>
      <x:c r="B30">
        <x:v>25</x:v>
      </x:c>
      <x:c r="C30" s="13" t="n">
        <x:f>Arrivals!F30</x:f>
        <x:v>1584.8465158946726</x:v>
      </x:c>
      <x:c r="D30" s="13" t="n">
        <x:f>Arrivals!J30</x:f>
        <x:v>2.699494983838842</x:v>
      </x:c>
      <x:c r="E30" s="14">
        <x:f t="shared" si="9"/>
        <x:v>1449.634190956941</x:v>
      </x:c>
      <x:c r="F30" s="14">
        <x:f t="shared" si="0"/>
        <x:v>1584.8465158946726</x:v>
      </x:c>
      <x:c r="G30" s="14">
        <x:f t="shared" si="1"/>
        <x:v>1587.5460108785114</x:v>
      </x:c>
      <x:c r="H30" s="13" t="n">
        <x:f>Arrivals!L30</x:f>
        <x:v>75</x:v>
      </x:c>
      <x:c r="I30" s="14" t="n">
        <x:f>H30*8/Settings!$B$28+Settings!$B$29</x:f>
        <x:v>6.02</x:v>
      </x:c>
      <x:c r="J30" s="14">
        <x:f t="shared" si="10"/>
        <x:v>1470.1</x:v>
      </x:c>
      <x:c r="K30" s="14">
        <x:f t="shared" si="2"/>
        <x:v>1587.5460108785114</x:v>
      </x:c>
      <x:c r="L30" s="14" t="n">
        <x:f>MOD(K30-Settings!$B$32,Settings!$B$33)</x:f>
        <x:v>147.54601087851142</x:v>
      </x:c>
      <x:c r="M30" s="14" t="n">
        <x:f>IF(L30&lt;Settings!$B$30,IF(Settings!$B$30-L30&gt;=I30,K30,K30+(Settings!$B$30-L30)+Settings!$B$31),K30+(Settings!$B$33-L30))</x:f>
        <x:v>1587.5460108785114</x:v>
      </x:c>
      <x:c r="N30" s="14">
        <x:f t="shared" si="3"/>
        <x:v>1593.5660108785114</x:v>
      </x:c>
      <x:c r="O30" s="14">
        <x:f t="shared" si="4"/>
        <x:v>8.7194949838387856</x:v>
      </x:c>
      <x:c r="P30" s="14">
        <x:f t="shared" si="5"/>
        <x:v>0</x:v>
      </x:c>
      <x:c r="Q30" s="14">
        <x:f t="shared" si="6"/>
        <x:v>0</x:v>
      </x:c>
      <x:c r="R30" s="14">
        <x:f t="shared" si="7"/>
        <x:v>0</x:v>
      </x:c>
      <x:c r="S30" s="14">
        <x:f t="shared" si="8"/>
        <x:v>0</x:v>
      </x:c>
      <x:c r="T30" t="str">
        <x:f>IF(MOD(C30-Settings!$B$32,Settings!$B$33)&lt;Settings!$B$30,"Up","Down")</x:f>
        <x:v>Up</x:v>
      </x:c>
      <x:c r="U30" s="15" t="n">
        <x:f>IF(OR(I30&gt;Settings!$B$30,O30&gt;Settings!$B$37),0,1)</x:f>
        <x:v>1</x:v>
      </x:c>
      <x:c r="V30" s="15" t="n">
        <x:f>IF(AND(U30=1,O30&lt;=Settings!$B$36),1,0)</x:f>
        <x:v>1</x:v>
      </x:c>
    </x:row>
    <x:row r="31">
      <x:c r="A31">
        <x:v>1</x:v>
      </x:c>
      <x:c r="B31">
        <x:v>26</x:v>
      </x:c>
      <x:c r="C31" s="13" t="n">
        <x:f>Arrivals!F31</x:f>
        <x:v>1593.58019423479</x:v>
      </x:c>
      <x:c r="D31" s="13" t="n">
        <x:f>Arrivals!J31</x:f>
        <x:v>17.79869443903202</x:v>
      </x:c>
      <x:c r="E31" s="14">
        <x:f t="shared" si="9"/>
        <x:v>1587.5460108785114</x:v>
      </x:c>
      <x:c r="F31" s="14">
        <x:f t="shared" si="0"/>
        <x:v>1593.58019423479</x:v>
      </x:c>
      <x:c r="G31" s="14">
        <x:f t="shared" si="1"/>
        <x:v>1611.3788886738221</x:v>
      </x:c>
      <x:c r="H31" s="13" t="n">
        <x:f>Arrivals!L31</x:f>
        <x:v>75</x:v>
      </x:c>
      <x:c r="I31" s="14" t="n">
        <x:f>H31*8/Settings!$B$28+Settings!$B$29</x:f>
        <x:v>6.02</x:v>
      </x:c>
      <x:c r="J31" s="14">
        <x:f t="shared" si="10"/>
        <x:v>1593.5660108785114</x:v>
      </x:c>
      <x:c r="K31" s="14">
        <x:f t="shared" si="2"/>
        <x:v>1611.3788886738221</x:v>
      </x:c>
      <x:c r="L31" s="14" t="n">
        <x:f>MOD(K31-Settings!$B$32,Settings!$B$33)</x:f>
        <x:v>171.37888867382208</x:v>
      </x:c>
      <x:c r="M31" s="14" t="n">
        <x:f>IF(L31&lt;Settings!$B$30,IF(Settings!$B$30-L31&gt;=I31,K31,K31+(Settings!$B$30-L31)+Settings!$B$31),K31+(Settings!$B$33-L31))</x:f>
        <x:v>1611.378888673822</x:v>
      </x:c>
      <x:c r="N31" s="14">
        <x:f t="shared" si="3"/>
        <x:v>1617.3988886738221</x:v>
      </x:c>
      <x:c r="O31" s="14">
        <x:f t="shared" si="4"/>
        <x:v>23.818694439032015</x:v>
      </x:c>
      <x:c r="P31" s="14">
        <x:f t="shared" si="5"/>
        <x:v>0</x:v>
      </x:c>
      <x:c r="Q31" s="14">
        <x:f t="shared" si="6"/>
        <x:v>0</x:v>
      </x:c>
      <x:c r="R31" s="14">
        <x:f t="shared" si="7"/>
        <x:v>0</x:v>
      </x:c>
      <x:c r="S31" s="14">
        <x:f t="shared" si="8"/>
        <x:v>0</x:v>
      </x:c>
      <x:c r="T31" t="str">
        <x:f>IF(MOD(C31-Settings!$B$32,Settings!$B$33)&lt;Settings!$B$30,"Up","Down")</x:f>
        <x:v>Up</x:v>
      </x:c>
      <x:c r="U31" s="15" t="n">
        <x:f>IF(OR(I31&gt;Settings!$B$30,O31&gt;Settings!$B$37),0,1)</x:f>
        <x:v>1</x:v>
      </x:c>
      <x:c r="V31" s="15" t="n">
        <x:f>IF(AND(U31=1,O31&lt;=Settings!$B$36),1,0)</x:f>
        <x:v>1</x:v>
      </x:c>
    </x:row>
    <x:row r="32">
      <x:c r="A32">
        <x:v>1</x:v>
      </x:c>
      <x:c r="B32">
        <x:v>27</x:v>
      </x:c>
      <x:c r="C32" s="13" t="n">
        <x:f>Arrivals!F32</x:f>
        <x:v>1671.8150405908832</x:v>
      </x:c>
      <x:c r="D32" s="13" t="n">
        <x:f>Arrivals!J32</x:f>
        <x:v>6.337256635855931</x:v>
      </x:c>
      <x:c r="E32" s="14">
        <x:f t="shared" si="9"/>
        <x:v>1611.3788886738221</x:v>
      </x:c>
      <x:c r="F32" s="14">
        <x:f t="shared" si="0"/>
        <x:v>1671.8150405908832</x:v>
      </x:c>
      <x:c r="G32" s="14">
        <x:f t="shared" si="1"/>
        <x:v>1678.1522972267392</x:v>
      </x:c>
      <x:c r="H32" s="13" t="n">
        <x:f>Arrivals!L32</x:f>
        <x:v>75</x:v>
      </x:c>
      <x:c r="I32" s="14" t="n">
        <x:f>H32*8/Settings!$B$28+Settings!$B$29</x:f>
        <x:v>6.02</x:v>
      </x:c>
      <x:c r="J32" s="14">
        <x:f t="shared" si="10"/>
        <x:v>1617.3988886738221</x:v>
      </x:c>
      <x:c r="K32" s="14">
        <x:f t="shared" si="2"/>
        <x:v>1678.1522972267392</x:v>
      </x:c>
      <x:c r="L32" s="14" t="n">
        <x:f>MOD(K32-Settings!$B$32,Settings!$B$33)</x:f>
        <x:v>238.15229722673917</x:v>
      </x:c>
      <x:c r="M32" s="14" t="n">
        <x:f>IF(L32&lt;Settings!$B$30,IF(Settings!$B$30-L32&gt;=I32,K32,K32+(Settings!$B$30-L32)+Settings!$B$31),K32+(Settings!$B$33-L32))</x:f>
        <x:v>1678.1522972267392</x:v>
      </x:c>
      <x:c r="N32" s="14">
        <x:f t="shared" si="3"/>
        <x:v>1684.1722972267391</x:v>
      </x:c>
      <x:c r="O32" s="14">
        <x:f t="shared" si="4"/>
        <x:v>12.357256635855947</x:v>
      </x:c>
      <x:c r="P32" s="14">
        <x:f t="shared" si="5"/>
        <x:v>0</x:v>
      </x:c>
      <x:c r="Q32" s="14">
        <x:f t="shared" si="6"/>
        <x:v>0</x:v>
      </x:c>
      <x:c r="R32" s="14">
        <x:f t="shared" si="7"/>
        <x:v>0</x:v>
      </x:c>
      <x:c r="S32" s="14">
        <x:f t="shared" si="8"/>
        <x:v>0</x:v>
      </x:c>
      <x:c r="T32" t="str">
        <x:f>IF(MOD(C32-Settings!$B$32,Settings!$B$33)&lt;Settings!$B$30,"Up","Down")</x:f>
        <x:v>Up</x:v>
      </x:c>
      <x:c r="U32" s="15" t="n">
        <x:f>IF(OR(I32&gt;Settings!$B$30,O32&gt;Settings!$B$37),0,1)</x:f>
        <x:v>1</x:v>
      </x:c>
      <x:c r="V32" s="15" t="n">
        <x:f>IF(AND(U32=1,O32&lt;=Settings!$B$36),1,0)</x:f>
        <x:v>1</x:v>
      </x:c>
    </x:row>
    <x:row r="33">
      <x:c r="A33">
        <x:v>1</x:v>
      </x:c>
      <x:c r="B33">
        <x:v>28</x:v>
      </x:c>
      <x:c r="C33" s="13" t="n">
        <x:f>Arrivals!F33</x:f>
        <x:v>1707.843445896453</x:v>
      </x:c>
      <x:c r="D33" s="13" t="n">
        <x:f>Arrivals!J33</x:f>
        <x:v>9.557761439259847</x:v>
      </x:c>
      <x:c r="E33" s="14">
        <x:f t="shared" si="9"/>
        <x:v>1678.1522972267392</x:v>
      </x:c>
      <x:c r="F33" s="14">
        <x:f t="shared" si="0"/>
        <x:v>1707.843445896453</x:v>
      </x:c>
      <x:c r="G33" s="14">
        <x:f t="shared" si="1"/>
        <x:v>1717.4012073357128</x:v>
      </x:c>
      <x:c r="H33" s="13" t="n">
        <x:f>Arrivals!L33</x:f>
        <x:v>75</x:v>
      </x:c>
      <x:c r="I33" s="14" t="n">
        <x:f>H33*8/Settings!$B$28+Settings!$B$29</x:f>
        <x:v>6.02</x:v>
      </x:c>
      <x:c r="J33" s="14">
        <x:f t="shared" si="10"/>
        <x:v>1684.1722972267391</x:v>
      </x:c>
      <x:c r="K33" s="14">
        <x:f t="shared" si="2"/>
        <x:v>1717.4012073357128</x:v>
      </x:c>
      <x:c r="L33" s="14" t="n">
        <x:f>MOD(K33-Settings!$B$32,Settings!$B$33)</x:f>
        <x:v>277.4012073357128</x:v>
      </x:c>
      <x:c r="M33" s="14" t="n">
        <x:f>IF(L33&lt;Settings!$B$30,IF(Settings!$B$30-L33&gt;=I33,K33,K33+(Settings!$B$30-L33)+Settings!$B$31),K33+(Settings!$B$33-L33))</x:f>
        <x:v>1717.4012073357128</x:v>
      </x:c>
      <x:c r="N33" s="14">
        <x:f t="shared" si="3"/>
        <x:v>1723.4212073357128</x:v>
      </x:c>
      <x:c r="O33" s="14">
        <x:f t="shared" si="4"/>
        <x:v>15.577761439259803</x:v>
      </x:c>
      <x:c r="P33" s="14">
        <x:f t="shared" si="5"/>
        <x:v>0</x:v>
      </x:c>
      <x:c r="Q33" s="14">
        <x:f t="shared" si="6"/>
        <x:v>0</x:v>
      </x:c>
      <x:c r="R33" s="14">
        <x:f t="shared" si="7"/>
        <x:v>0</x:v>
      </x:c>
      <x:c r="S33" s="14">
        <x:f t="shared" si="8"/>
        <x:v>0</x:v>
      </x:c>
      <x:c r="T33" t="str">
        <x:f>IF(MOD(C33-Settings!$B$32,Settings!$B$33)&lt;Settings!$B$30,"Up","Down")</x:f>
        <x:v>Up</x:v>
      </x:c>
      <x:c r="U33" s="15" t="n">
        <x:f>IF(OR(I33&gt;Settings!$B$30,O33&gt;Settings!$B$37),0,1)</x:f>
        <x:v>1</x:v>
      </x:c>
      <x:c r="V33" s="15" t="n">
        <x:f>IF(AND(U33=1,O33&lt;=Settings!$B$36),1,0)</x:f>
        <x:v>1</x:v>
      </x:c>
    </x:row>
    <x:row r="34">
      <x:c r="A34">
        <x:v>1</x:v>
      </x:c>
      <x:c r="B34">
        <x:v>29</x:v>
      </x:c>
      <x:c r="C34" s="13" t="n">
        <x:f>Arrivals!F34</x:f>
        <x:v>1748.0776236830593</x:v>
      </x:c>
      <x:c r="D34" s="13" t="n">
        <x:f>Arrivals!J34</x:f>
        <x:v>8.307681929640621</x:v>
      </x:c>
      <x:c r="E34" s="14">
        <x:f t="shared" si="9"/>
        <x:v>1717.4012073357128</x:v>
      </x:c>
      <x:c r="F34" s="14">
        <x:f t="shared" si="0"/>
        <x:v>1748.0776236830593</x:v>
      </x:c>
      <x:c r="G34" s="14">
        <x:f t="shared" si="1"/>
        <x:v>1756.3853056127</x:v>
      </x:c>
      <x:c r="H34" s="13" t="n">
        <x:f>Arrivals!L34</x:f>
        <x:v>75</x:v>
      </x:c>
      <x:c r="I34" s="14" t="n">
        <x:f>H34*8/Settings!$B$28+Settings!$B$29</x:f>
        <x:v>6.02</x:v>
      </x:c>
      <x:c r="J34" s="14">
        <x:f t="shared" si="10"/>
        <x:v>1723.4212073357128</x:v>
      </x:c>
      <x:c r="K34" s="14">
        <x:f t="shared" si="2"/>
        <x:v>1756.3853056127</x:v>
      </x:c>
      <x:c r="L34" s="14" t="n">
        <x:f>MOD(K34-Settings!$B$32,Settings!$B$33)</x:f>
        <x:v>316.3853056127</x:v>
      </x:c>
      <x:c r="M34" s="14" t="n">
        <x:f>IF(L34&lt;Settings!$B$30,IF(Settings!$B$30-L34&gt;=I34,K34,K34+(Settings!$B$30-L34)+Settings!$B$31),K34+(Settings!$B$33-L34))</x:f>
        <x:v>1756.3853056127</x:v>
      </x:c>
      <x:c r="N34" s="14">
        <x:f t="shared" si="3"/>
        <x:v>1762.4053056127</x:v>
      </x:c>
      <x:c r="O34" s="14">
        <x:f t="shared" si="4"/>
        <x:v>14.327681929640676</x:v>
      </x:c>
      <x:c r="P34" s="14">
        <x:f t="shared" si="5"/>
        <x:v>0</x:v>
      </x:c>
      <x:c r="Q34" s="14">
        <x:f t="shared" si="6"/>
        <x:v>0</x:v>
      </x:c>
      <x:c r="R34" s="14">
        <x:f t="shared" si="7"/>
        <x:v>0</x:v>
      </x:c>
      <x:c r="S34" s="14">
        <x:f t="shared" si="8"/>
        <x:v>0</x:v>
      </x:c>
      <x:c r="T34" t="str">
        <x:f>IF(MOD(C34-Settings!$B$32,Settings!$B$33)&lt;Settings!$B$30,"Up","Down")</x:f>
        <x:v>Up</x:v>
      </x:c>
      <x:c r="U34" s="15" t="n">
        <x:f>IF(OR(I34&gt;Settings!$B$30,O34&gt;Settings!$B$37),0,1)</x:f>
        <x:v>1</x:v>
      </x:c>
      <x:c r="V34" s="15" t="n">
        <x:f>IF(AND(U34=1,O34&lt;=Settings!$B$36),1,0)</x:f>
        <x:v>1</x:v>
      </x:c>
    </x:row>
    <x:row r="35">
      <x:c r="A35">
        <x:v>1</x:v>
      </x:c>
      <x:c r="B35">
        <x:v>30</x:v>
      </x:c>
      <x:c r="C35" s="13" t="n">
        <x:f>Arrivals!F35</x:f>
        <x:v>1804.807996891993</x:v>
      </x:c>
      <x:c r="D35" s="13" t="n">
        <x:f>Arrivals!J35</x:f>
        <x:v>6.853803998433179</x:v>
      </x:c>
      <x:c r="E35" s="14">
        <x:f t="shared" si="9"/>
        <x:v>1756.3853056127</x:v>
      </x:c>
      <x:c r="F35" s="14">
        <x:f t="shared" si="0"/>
        <x:v>1804.8079968919931</x:v>
      </x:c>
      <x:c r="G35" s="14">
        <x:f t="shared" si="1"/>
        <x:v>1811.6618008904263</x:v>
      </x:c>
      <x:c r="H35" s="13" t="n">
        <x:f>Arrivals!L35</x:f>
        <x:v>75</x:v>
      </x:c>
      <x:c r="I35" s="14" t="n">
        <x:f>H35*8/Settings!$B$28+Settings!$B$29</x:f>
        <x:v>6.02</x:v>
      </x:c>
      <x:c r="J35" s="14">
        <x:f t="shared" si="10"/>
        <x:v>1762.4053056127</x:v>
      </x:c>
      <x:c r="K35" s="14">
        <x:f t="shared" si="2"/>
        <x:v>1811.6618008904263</x:v>
      </x:c>
      <x:c r="L35" s="14" t="n">
        <x:f>MOD(K35-Settings!$B$32,Settings!$B$33)</x:f>
        <x:v>371.6618008904263</x:v>
      </x:c>
      <x:c r="M35" s="14" t="n">
        <x:f>IF(L35&lt;Settings!$B$30,IF(Settings!$B$30-L35&gt;=I35,K35,K35+(Settings!$B$30-L35)+Settings!$B$31),K35+(Settings!$B$33-L35))</x:f>
        <x:v>1811.6618008904263</x:v>
      </x:c>
      <x:c r="N35" s="14">
        <x:f t="shared" si="3"/>
        <x:v>1817.6818008904263</x:v>
      </x:c>
      <x:c r="O35" s="14">
        <x:f t="shared" si="4"/>
        <x:v>12.873803998433232</x:v>
      </x:c>
      <x:c r="P35" s="14">
        <x:f t="shared" si="5"/>
        <x:v>0</x:v>
      </x:c>
      <x:c r="Q35" s="14">
        <x:f t="shared" si="6"/>
        <x:v>0</x:v>
      </x:c>
      <x:c r="R35" s="14">
        <x:f t="shared" si="7"/>
        <x:v>0</x:v>
      </x:c>
      <x:c r="S35" s="14">
        <x:f t="shared" si="8"/>
        <x:v>0</x:v>
      </x:c>
      <x:c r="T35" t="str">
        <x:f>IF(MOD(C35-Settings!$B$32,Settings!$B$33)&lt;Settings!$B$30,"Up","Down")</x:f>
        <x:v>Up</x:v>
      </x:c>
      <x:c r="U35" s="15" t="n">
        <x:f>IF(OR(I35&gt;Settings!$B$30,O35&gt;Settings!$B$37),0,1)</x:f>
        <x:v>1</x:v>
      </x:c>
      <x:c r="V35" s="15" t="n">
        <x:f>IF(AND(U35=1,O35&lt;=Settings!$B$36),1,0)</x:f>
        <x:v>1</x:v>
      </x:c>
    </x:row>
    <x:row r="36">
      <x:c r="A36">
        <x:v>1</x:v>
      </x:c>
      <x:c r="B36">
        <x:v>31</x:v>
      </x:c>
      <x:c r="C36" s="13" t="n">
        <x:f>Arrivals!F36</x:f>
        <x:v>1892.60295736897</x:v>
      </x:c>
      <x:c r="D36" s="13" t="n">
        <x:f>Arrivals!J36</x:f>
        <x:v>1.8285377629651633</x:v>
      </x:c>
      <x:c r="E36" s="14">
        <x:f t="shared" si="9"/>
        <x:v>1811.6618008904263</x:v>
      </x:c>
      <x:c r="F36" s="14">
        <x:f t="shared" si="0"/>
        <x:v>1892.60295736897</x:v>
      </x:c>
      <x:c r="G36" s="14">
        <x:f t="shared" si="1"/>
        <x:v>1894.4314951319352</x:v>
      </x:c>
      <x:c r="H36" s="13" t="n">
        <x:f>Arrivals!L36</x:f>
        <x:v>75</x:v>
      </x:c>
      <x:c r="I36" s="14" t="n">
        <x:f>H36*8/Settings!$B$28+Settings!$B$29</x:f>
        <x:v>6.02</x:v>
      </x:c>
      <x:c r="J36" s="14">
        <x:f t="shared" si="10"/>
        <x:v>1817.6818008904263</x:v>
      </x:c>
      <x:c r="K36" s="14">
        <x:f t="shared" si="2"/>
        <x:v>1894.4314951319352</x:v>
      </x:c>
      <x:c r="L36" s="14" t="n">
        <x:f>MOD(K36-Settings!$B$32,Settings!$B$33)</x:f>
        <x:v>454.4314951319352</x:v>
      </x:c>
      <x:c r="M36" s="14" t="n">
        <x:f>IF(L36&lt;Settings!$B$30,IF(Settings!$B$30-L36&gt;=I36,K36,K36+(Settings!$B$30-L36)+Settings!$B$31),K36+(Settings!$B$33-L36))</x:f>
        <x:v>1894.4314951319352</x:v>
      </x:c>
      <x:c r="N36" s="14">
        <x:f t="shared" si="3"/>
        <x:v>1900.4514951319352</x:v>
      </x:c>
      <x:c r="O36" s="14">
        <x:f t="shared" si="4"/>
        <x:v>7.8485377629651794</x:v>
      </x:c>
      <x:c r="P36" s="14">
        <x:f t="shared" si="5"/>
        <x:v>0</x:v>
      </x:c>
      <x:c r="Q36" s="14">
        <x:f t="shared" si="6"/>
        <x:v>0</x:v>
      </x:c>
      <x:c r="R36" s="14">
        <x:f t="shared" si="7"/>
        <x:v>0</x:v>
      </x:c>
      <x:c r="S36" s="14">
        <x:f t="shared" si="8"/>
        <x:v>0</x:v>
      </x:c>
      <x:c r="T36" t="str">
        <x:f>IF(MOD(C36-Settings!$B$32,Settings!$B$33)&lt;Settings!$B$30,"Up","Down")</x:f>
        <x:v>Up</x:v>
      </x:c>
      <x:c r="U36" s="15" t="n">
        <x:f>IF(OR(I36&gt;Settings!$B$30,O36&gt;Settings!$B$37),0,1)</x:f>
        <x:v>1</x:v>
      </x:c>
      <x:c r="V36" s="15" t="n">
        <x:f>IF(AND(U36=1,O36&lt;=Settings!$B$36),1,0)</x:f>
        <x:v>1</x:v>
      </x:c>
    </x:row>
    <x:row r="37">
      <x:c r="A37">
        <x:v>1</x:v>
      </x:c>
      <x:c r="B37">
        <x:v>32</x:v>
      </x:c>
      <x:c r="C37" s="13" t="n">
        <x:f>Arrivals!F37</x:f>
        <x:v>1930.3750473708258</x:v>
      </x:c>
      <x:c r="D37" s="13" t="n">
        <x:f>Arrivals!J37</x:f>
        <x:v>7.0060593411967105</x:v>
      </x:c>
      <x:c r="E37" s="14">
        <x:f t="shared" si="9"/>
        <x:v>1894.4314951319352</x:v>
      </x:c>
      <x:c r="F37" s="14">
        <x:f t="shared" si="0"/>
        <x:v>1930.3750473708258</x:v>
      </x:c>
      <x:c r="G37" s="14">
        <x:f t="shared" si="1"/>
        <x:v>1937.3811067120225</x:v>
      </x:c>
      <x:c r="H37" s="13" t="n">
        <x:f>Arrivals!L37</x:f>
        <x:v>75</x:v>
      </x:c>
      <x:c r="I37" s="14" t="n">
        <x:f>H37*8/Settings!$B$28+Settings!$B$29</x:f>
        <x:v>6.02</x:v>
      </x:c>
      <x:c r="J37" s="14">
        <x:f t="shared" si="10"/>
        <x:v>1900.4514951319352</x:v>
      </x:c>
      <x:c r="K37" s="14">
        <x:f t="shared" si="2"/>
        <x:v>1937.3811067120225</x:v>
      </x:c>
      <x:c r="L37" s="14" t="n">
        <x:f>MOD(K37-Settings!$B$32,Settings!$B$33)</x:f>
        <x:v>497.38110671202253</x:v>
      </x:c>
      <x:c r="M37" s="14" t="n">
        <x:f>IF(L37&lt;Settings!$B$30,IF(Settings!$B$30-L37&gt;=I37,K37,K37+(Settings!$B$30-L37)+Settings!$B$31),K37+(Settings!$B$33-L37))</x:f>
        <x:v>1937.3811067120225</x:v>
      </x:c>
      <x:c r="N37" s="14">
        <x:f t="shared" si="3"/>
        <x:v>1943.4011067120225</x:v>
      </x:c>
      <x:c r="O37" s="14">
        <x:f t="shared" si="4"/>
        <x:v>13.026059341196742</x:v>
      </x:c>
      <x:c r="P37" s="14">
        <x:f t="shared" si="5"/>
        <x:v>0</x:v>
      </x:c>
      <x:c r="Q37" s="14">
        <x:f t="shared" si="6"/>
        <x:v>0</x:v>
      </x:c>
      <x:c r="R37" s="14">
        <x:f t="shared" si="7"/>
        <x:v>0</x:v>
      </x:c>
      <x:c r="S37" s="14">
        <x:f t="shared" si="8"/>
        <x:v>0</x:v>
      </x:c>
      <x:c r="T37" t="str">
        <x:f>IF(MOD(C37-Settings!$B$32,Settings!$B$33)&lt;Settings!$B$30,"Up","Down")</x:f>
        <x:v>Up</x:v>
      </x:c>
      <x:c r="U37" s="15" t="n">
        <x:f>IF(OR(I37&gt;Settings!$B$30,O37&gt;Settings!$B$37),0,1)</x:f>
        <x:v>1</x:v>
      </x:c>
      <x:c r="V37" s="15" t="n">
        <x:f>IF(AND(U37=1,O37&lt;=Settings!$B$36),1,0)</x:f>
        <x:v>1</x:v>
      </x:c>
    </x:row>
    <x:row r="38">
      <x:c r="A38">
        <x:v>1</x:v>
      </x:c>
      <x:c r="B38">
        <x:v>33</x:v>
      </x:c>
      <x:c r="C38" s="13" t="n">
        <x:f>Arrivals!F38</x:f>
        <x:v>1980.2919605642385</x:v>
      </x:c>
      <x:c r="D38" s="13" t="n">
        <x:f>Arrivals!J38</x:f>
        <x:v>21.837278917206262</x:v>
      </x:c>
      <x:c r="E38" s="14">
        <x:f t="shared" si="9"/>
        <x:v>1937.3811067120225</x:v>
      </x:c>
      <x:c r="F38" s="14">
        <x:f t="shared" si="0"/>
        <x:v>1980.2919605642385</x:v>
      </x:c>
      <x:c r="G38" s="14">
        <x:f t="shared" si="1"/>
        <x:v>2002.1292394814448</x:v>
      </x:c>
      <x:c r="H38" s="13" t="n">
        <x:f>Arrivals!L38</x:f>
        <x:v>75</x:v>
      </x:c>
      <x:c r="I38" s="14" t="n">
        <x:f>H38*8/Settings!$B$28+Settings!$B$29</x:f>
        <x:v>6.02</x:v>
      </x:c>
      <x:c r="J38" s="14">
        <x:f t="shared" si="10"/>
        <x:v>1943.4011067120225</x:v>
      </x:c>
      <x:c r="K38" s="14">
        <x:f t="shared" si="2"/>
        <x:v>2002.1292394814448</x:v>
      </x:c>
      <x:c r="L38" s="14" t="n">
        <x:f>MOD(K38-Settings!$B$32,Settings!$B$33)</x:f>
        <x:v>562.1292394814448</x:v>
      </x:c>
      <x:c r="M38" s="14" t="n">
        <x:f>IF(L38&lt;Settings!$B$30,IF(Settings!$B$30-L38&gt;=I38,K38,K38+(Settings!$B$30-L38)+Settings!$B$31),K38+(Settings!$B$33-L38))</x:f>
        <x:v>2002.1292394814448</x:v>
      </x:c>
      <x:c r="N38" s="14">
        <x:f t="shared" si="3"/>
        <x:v>2008.1492394814447</x:v>
      </x:c>
      <x:c r="O38" s="14">
        <x:f t="shared" si="4"/>
        <x:v>27.857278917206258</x:v>
      </x:c>
      <x:c r="P38" s="14">
        <x:f t="shared" si="5"/>
        <x:v>0</x:v>
      </x:c>
      <x:c r="Q38" s="14">
        <x:f t="shared" si="6"/>
        <x:v>0</x:v>
      </x:c>
      <x:c r="R38" s="14">
        <x:f t="shared" si="7"/>
        <x:v>0</x:v>
      </x:c>
      <x:c r="S38" s="14">
        <x:f t="shared" si="8"/>
        <x:v>0</x:v>
      </x:c>
      <x:c r="T38" t="str">
        <x:f>IF(MOD(C38-Settings!$B$32,Settings!$B$33)&lt;Settings!$B$30,"Up","Down")</x:f>
        <x:v>Up</x:v>
      </x:c>
      <x:c r="U38" s="15" t="n">
        <x:f>IF(OR(I38&gt;Settings!$B$30,O38&gt;Settings!$B$37),0,1)</x:f>
        <x:v>1</x:v>
      </x:c>
      <x:c r="V38" s="15" t="n">
        <x:f>IF(AND(U38=1,O38&lt;=Settings!$B$36),1,0)</x:f>
        <x:v>1</x:v>
      </x:c>
    </x:row>
    <x:row r="39">
      <x:c r="A39">
        <x:v>1</x:v>
      </x:c>
      <x:c r="B39">
        <x:v>34</x:v>
      </x:c>
      <x:c r="C39" s="13" t="n">
        <x:f>Arrivals!F39</x:f>
        <x:v>2033.2146777661217</x:v>
      </x:c>
      <x:c r="D39" s="13" t="n">
        <x:f>Arrivals!J39</x:f>
        <x:v>2.9146030013468707</x:v>
      </x:c>
      <x:c r="E39" s="14" t="n">
        <x:f t="shared" ref="E39:E70" si="11">G38</x:f>
        <x:v>2002.1292394814448</x:v>
      </x:c>
      <x:c r="F39" s="14">
        <x:f t="shared" si="0"/>
        <x:v>2033.2146777661217</x:v>
      </x:c>
      <x:c r="G39" s="14">
        <x:f t="shared" si="1"/>
        <x:v>2036.1292807674686</x:v>
      </x:c>
      <x:c r="H39" s="13" t="n">
        <x:f>Arrivals!L39</x:f>
        <x:v>75</x:v>
      </x:c>
      <x:c r="I39" s="14" t="n">
        <x:f>H39*8/Settings!$B$28+Settings!$B$29</x:f>
        <x:v>6.02</x:v>
      </x:c>
      <x:c r="J39" s="14" t="n">
        <x:f t="shared" ref="J39:J70" si="12">N38</x:f>
        <x:v>2008.1492394814447</x:v>
      </x:c>
      <x:c r="K39" s="14">
        <x:f t="shared" si="2"/>
        <x:v>2036.1292807674686</x:v>
      </x:c>
      <x:c r="L39" s="14" t="n">
        <x:f>MOD(K39-Settings!$B$32,Settings!$B$33)</x:f>
        <x:v>596.1292807674686</x:v>
      </x:c>
      <x:c r="M39" s="14" t="n">
        <x:f>IF(L39&lt;Settings!$B$30,IF(Settings!$B$30-L39&gt;=I39,K39,K39+(Settings!$B$30-L39)+Settings!$B$31),K39+(Settings!$B$33-L39))</x:f>
        <x:v>2160</x:v>
      </x:c>
      <x:c r="N39" s="14">
        <x:f t="shared" si="3"/>
        <x:v>2166.02</x:v>
      </x:c>
      <x:c r="O39" s="14">
        <x:f t="shared" si="4"/>
        <x:v>132.80532223387831</x:v>
      </x:c>
      <x:c r="P39" s="14">
        <x:f t="shared" si="5"/>
        <x:v>0</x:v>
      </x:c>
      <x:c r="Q39" s="14">
        <x:f t="shared" si="6"/>
        <x:v>0</x:v>
      </x:c>
      <x:c r="R39" s="14">
        <x:f t="shared" si="7"/>
        <x:v>123.87071923253143</x:v>
      </x:c>
      <x:c r="S39" s="14">
        <x:f t="shared" si="8"/>
        <x:v>123.87071923253143</x:v>
      </x:c>
      <x:c r="T39" t="str">
        <x:f>IF(MOD(C39-Settings!$B$32,Settings!$B$33)&lt;Settings!$B$30,"Up","Down")</x:f>
        <x:v>Up</x:v>
      </x:c>
      <x:c r="U39" s="15" t="n">
        <x:f>IF(OR(I39&gt;Settings!$B$30,O39&gt;Settings!$B$37),0,1)</x:f>
        <x:v>1</x:v>
      </x:c>
      <x:c r="V39" s="15" t="n">
        <x:f>IF(AND(U39=1,O39&lt;=Settings!$B$36),1,0)</x:f>
        <x:v>0</x:v>
      </x:c>
    </x:row>
    <x:row r="40">
      <x:c r="A40">
        <x:v>1</x:v>
      </x:c>
      <x:c r="B40">
        <x:v>35</x:v>
      </x:c>
      <x:c r="C40" s="13" t="n">
        <x:f>Arrivals!F40</x:f>
        <x:v>2294.9490988430416</x:v>
      </x:c>
      <x:c r="D40" s="13" t="n">
        <x:f>Arrivals!J40</x:f>
        <x:v>2.89054147013953</x:v>
      </x:c>
      <x:c r="E40" s="14">
        <x:f t="shared" si="11"/>
        <x:v>2036.1292807674686</x:v>
      </x:c>
      <x:c r="F40" s="14">
        <x:f t="shared" si="0"/>
        <x:v>2294.9490988430416</x:v>
      </x:c>
      <x:c r="G40" s="14">
        <x:f t="shared" si="1"/>
        <x:v>2297.839640313181</x:v>
      </x:c>
      <x:c r="H40" s="13" t="n">
        <x:f>Arrivals!L40</x:f>
        <x:v>75</x:v>
      </x:c>
      <x:c r="I40" s="14" t="n">
        <x:f>H40*8/Settings!$B$28+Settings!$B$29</x:f>
        <x:v>6.02</x:v>
      </x:c>
      <x:c r="J40" s="14">
        <x:f t="shared" si="12"/>
        <x:v>2166.02</x:v>
      </x:c>
      <x:c r="K40" s="14">
        <x:f t="shared" si="2"/>
        <x:v>2297.839640313181</x:v>
      </x:c>
      <x:c r="L40" s="14" t="n">
        <x:f>MOD(K40-Settings!$B$32,Settings!$B$33)</x:f>
        <x:v>137.839640313181</x:v>
      </x:c>
      <x:c r="M40" s="14" t="n">
        <x:f>IF(L40&lt;Settings!$B$30,IF(Settings!$B$30-L40&gt;=I40,K40,K40+(Settings!$B$30-L40)+Settings!$B$31),K40+(Settings!$B$33-L40))</x:f>
        <x:v>2297.839640313181</x:v>
      </x:c>
      <x:c r="N40" s="14">
        <x:f t="shared" si="3"/>
        <x:v>2303.859640313181</x:v>
      </x:c>
      <x:c r="O40" s="14">
        <x:f t="shared" si="4"/>
        <x:v>8.9105414701393784</x:v>
      </x:c>
      <x:c r="P40" s="14">
        <x:f t="shared" si="5"/>
        <x:v>0</x:v>
      </x:c>
      <x:c r="Q40" s="14">
        <x:f t="shared" si="6"/>
        <x:v>0</x:v>
      </x:c>
      <x:c r="R40" s="14">
        <x:f t="shared" si="7"/>
        <x:v>0</x:v>
      </x:c>
      <x:c r="S40" s="14">
        <x:f t="shared" si="8"/>
        <x:v>0</x:v>
      </x:c>
      <x:c r="T40" t="str">
        <x:f>IF(MOD(C40-Settings!$B$32,Settings!$B$33)&lt;Settings!$B$30,"Up","Down")</x:f>
        <x:v>Up</x:v>
      </x:c>
      <x:c r="U40" s="15" t="n">
        <x:f>IF(OR(I40&gt;Settings!$B$30,O40&gt;Settings!$B$37),0,1)</x:f>
        <x:v>1</x:v>
      </x:c>
      <x:c r="V40" s="15" t="n">
        <x:f>IF(AND(U40=1,O40&lt;=Settings!$B$36),1,0)</x:f>
        <x:v>1</x:v>
      </x:c>
    </x:row>
    <x:row r="41">
      <x:c r="A41">
        <x:v>1</x:v>
      </x:c>
      <x:c r="B41">
        <x:v>36</x:v>
      </x:c>
      <x:c r="C41" s="13" t="n">
        <x:f>Arrivals!F41</x:f>
        <x:v>2370.1078591816904</x:v>
      </x:c>
      <x:c r="D41" s="13" t="n">
        <x:f>Arrivals!J41</x:f>
        <x:v>16.84745306741646</x:v>
      </x:c>
      <x:c r="E41" s="14">
        <x:f t="shared" si="11"/>
        <x:v>2297.839640313181</x:v>
      </x:c>
      <x:c r="F41" s="14">
        <x:f t="shared" si="0"/>
        <x:v>2370.1078591816904</x:v>
      </x:c>
      <x:c r="G41" s="14">
        <x:f t="shared" si="1"/>
        <x:v>2386.955312249107</x:v>
      </x:c>
      <x:c r="H41" s="13" t="n">
        <x:f>Arrivals!L41</x:f>
        <x:v>75</x:v>
      </x:c>
      <x:c r="I41" s="14" t="n">
        <x:f>H41*8/Settings!$B$28+Settings!$B$29</x:f>
        <x:v>6.02</x:v>
      </x:c>
      <x:c r="J41" s="14">
        <x:f t="shared" si="12"/>
        <x:v>2303.859640313181</x:v>
      </x:c>
      <x:c r="K41" s="14">
        <x:f t="shared" si="2"/>
        <x:v>2386.955312249107</x:v>
      </x:c>
      <x:c r="L41" s="14" t="n">
        <x:f>MOD(K41-Settings!$B$32,Settings!$B$33)</x:f>
        <x:v>226.955312249107</x:v>
      </x:c>
      <x:c r="M41" s="14" t="n">
        <x:f>IF(L41&lt;Settings!$B$30,IF(Settings!$B$30-L41&gt;=I41,K41,K41+(Settings!$B$30-L41)+Settings!$B$31),K41+(Settings!$B$33-L41))</x:f>
        <x:v>2386.955312249107</x:v>
      </x:c>
      <x:c r="N41" s="14">
        <x:f t="shared" si="3"/>
        <x:v>2392.975312249107</x:v>
      </x:c>
      <x:c r="O41" s="14">
        <x:f t="shared" si="4"/>
        <x:v>22.867453067416591</x:v>
      </x:c>
      <x:c r="P41" s="14">
        <x:f t="shared" si="5"/>
        <x:v>0</x:v>
      </x:c>
      <x:c r="Q41" s="14">
        <x:f t="shared" si="6"/>
        <x:v>0</x:v>
      </x:c>
      <x:c r="R41" s="14">
        <x:f t="shared" si="7"/>
        <x:v>0</x:v>
      </x:c>
      <x:c r="S41" s="14">
        <x:f t="shared" si="8"/>
        <x:v>0</x:v>
      </x:c>
      <x:c r="T41" t="str">
        <x:f>IF(MOD(C41-Settings!$B$32,Settings!$B$33)&lt;Settings!$B$30,"Up","Down")</x:f>
        <x:v>Up</x:v>
      </x:c>
      <x:c r="U41" s="15" t="n">
        <x:f>IF(OR(I41&gt;Settings!$B$30,O41&gt;Settings!$B$37),0,1)</x:f>
        <x:v>1</x:v>
      </x:c>
      <x:c r="V41" s="15" t="n">
        <x:f>IF(AND(U41=1,O41&lt;=Settings!$B$36),1,0)</x:f>
        <x:v>1</x:v>
      </x:c>
    </x:row>
    <x:row r="42">
      <x:c r="A42">
        <x:v>1</x:v>
      </x:c>
      <x:c r="B42">
        <x:v>37</x:v>
      </x:c>
      <x:c r="C42" s="13" t="n">
        <x:f>Arrivals!F42</x:f>
        <x:v>2404.716334724995</x:v>
      </x:c>
      <x:c r="D42" s="13" t="n">
        <x:f>Arrivals!J42</x:f>
        <x:v>19.420889819382612</x:v>
      </x:c>
      <x:c r="E42" s="14">
        <x:f t="shared" si="11"/>
        <x:v>2386.955312249107</x:v>
      </x:c>
      <x:c r="F42" s="14">
        <x:f t="shared" si="0"/>
        <x:v>2404.7163347249948</x:v>
      </x:c>
      <x:c r="G42" s="14">
        <x:f t="shared" si="1"/>
        <x:v>2424.1372245443772</x:v>
      </x:c>
      <x:c r="H42" s="13" t="n">
        <x:f>Arrivals!L42</x:f>
        <x:v>75</x:v>
      </x:c>
      <x:c r="I42" s="14" t="n">
        <x:f>H42*8/Settings!$B$28+Settings!$B$29</x:f>
        <x:v>6.02</x:v>
      </x:c>
      <x:c r="J42" s="14">
        <x:f t="shared" si="12"/>
        <x:v>2392.975312249107</x:v>
      </x:c>
      <x:c r="K42" s="14">
        <x:f t="shared" si="2"/>
        <x:v>2424.1372245443772</x:v>
      </x:c>
      <x:c r="L42" s="14" t="n">
        <x:f>MOD(K42-Settings!$B$32,Settings!$B$33)</x:f>
        <x:v>264.1372245443772</x:v>
      </x:c>
      <x:c r="M42" s="14" t="n">
        <x:f>IF(L42&lt;Settings!$B$30,IF(Settings!$B$30-L42&gt;=I42,K42,K42+(Settings!$B$30-L42)+Settings!$B$31),K42+(Settings!$B$33-L42))</x:f>
        <x:v>2424.137224544377</x:v>
      </x:c>
      <x:c r="N42" s="14">
        <x:f t="shared" si="3"/>
        <x:v>2430.1572245443772</x:v>
      </x:c>
      <x:c r="O42" s="14">
        <x:f t="shared" si="4"/>
        <x:v>25.440889819382392</x:v>
      </x:c>
      <x:c r="P42" s="14">
        <x:f t="shared" si="5"/>
        <x:v>0</x:v>
      </x:c>
      <x:c r="Q42" s="14">
        <x:f t="shared" si="6"/>
        <x:v>0</x:v>
      </x:c>
      <x:c r="R42" s="14">
        <x:f t="shared" si="7"/>
        <x:v>0</x:v>
      </x:c>
      <x:c r="S42" s="14">
        <x:f t="shared" si="8"/>
        <x:v>0</x:v>
      </x:c>
      <x:c r="T42" t="str">
        <x:f>IF(MOD(C42-Settings!$B$32,Settings!$B$33)&lt;Settings!$B$30,"Up","Down")</x:f>
        <x:v>Up</x:v>
      </x:c>
      <x:c r="U42" s="15" t="n">
        <x:f>IF(OR(I42&gt;Settings!$B$30,O42&gt;Settings!$B$37),0,1)</x:f>
        <x:v>1</x:v>
      </x:c>
      <x:c r="V42" s="15" t="n">
        <x:f>IF(AND(U42=1,O42&lt;=Settings!$B$36),1,0)</x:f>
        <x:v>1</x:v>
      </x:c>
    </x:row>
    <x:row r="43">
      <x:c r="A43">
        <x:v>1</x:v>
      </x:c>
      <x:c r="B43">
        <x:v>38</x:v>
      </x:c>
      <x:c r="C43" s="13" t="n">
        <x:f>Arrivals!F43</x:f>
        <x:v>2477.3691265764733</x:v>
      </x:c>
      <x:c r="D43" s="13" t="n">
        <x:f>Arrivals!J43</x:f>
        <x:v>11.469946405564935</x:v>
      </x:c>
      <x:c r="E43" s="14">
        <x:f t="shared" si="11"/>
        <x:v>2424.1372245443772</x:v>
      </x:c>
      <x:c r="F43" s="14">
        <x:f t="shared" si="0"/>
        <x:v>2477.3691265764733</x:v>
      </x:c>
      <x:c r="G43" s="14">
        <x:f t="shared" si="1"/>
        <x:v>2488.839072982038</x:v>
      </x:c>
      <x:c r="H43" s="13" t="n">
        <x:f>Arrivals!L43</x:f>
        <x:v>75</x:v>
      </x:c>
      <x:c r="I43" s="14" t="n">
        <x:f>H43*8/Settings!$B$28+Settings!$B$29</x:f>
        <x:v>6.02</x:v>
      </x:c>
      <x:c r="J43" s="14">
        <x:f t="shared" si="12"/>
        <x:v>2430.1572245443772</x:v>
      </x:c>
      <x:c r="K43" s="14">
        <x:f t="shared" si="2"/>
        <x:v>2488.839072982038</x:v>
      </x:c>
      <x:c r="L43" s="14" t="n">
        <x:f>MOD(K43-Settings!$B$32,Settings!$B$33)</x:f>
        <x:v>328.83907298203803</x:v>
      </x:c>
      <x:c r="M43" s="14" t="n">
        <x:f>IF(L43&lt;Settings!$B$30,IF(Settings!$B$30-L43&gt;=I43,K43,K43+(Settings!$B$30-L43)+Settings!$B$31),K43+(Settings!$B$33-L43))</x:f>
        <x:v>2488.839072982038</x:v>
      </x:c>
      <x:c r="N43" s="14">
        <x:f t="shared" si="3"/>
        <x:v>2494.859072982038</x:v>
      </x:c>
      <x:c r="O43" s="14">
        <x:f t="shared" si="4"/>
        <x:v>17.489946405564751</x:v>
      </x:c>
      <x:c r="P43" s="14">
        <x:f t="shared" si="5"/>
        <x:v>0</x:v>
      </x:c>
      <x:c r="Q43" s="14">
        <x:f t="shared" si="6"/>
        <x:v>0</x:v>
      </x:c>
      <x:c r="R43" s="14">
        <x:f t="shared" si="7"/>
        <x:v>0</x:v>
      </x:c>
      <x:c r="S43" s="14">
        <x:f t="shared" si="8"/>
        <x:v>0</x:v>
      </x:c>
      <x:c r="T43" t="str">
        <x:f>IF(MOD(C43-Settings!$B$32,Settings!$B$33)&lt;Settings!$B$30,"Up","Down")</x:f>
        <x:v>Up</x:v>
      </x:c>
      <x:c r="U43" s="15" t="n">
        <x:f>IF(OR(I43&gt;Settings!$B$30,O43&gt;Settings!$B$37),0,1)</x:f>
        <x:v>1</x:v>
      </x:c>
      <x:c r="V43" s="15" t="n">
        <x:f>IF(AND(U43=1,O43&lt;=Settings!$B$36),1,0)</x:f>
        <x:v>1</x:v>
      </x:c>
    </x:row>
    <x:row r="44">
      <x:c r="A44">
        <x:v>1</x:v>
      </x:c>
      <x:c r="B44">
        <x:v>39</x:v>
      </x:c>
      <x:c r="C44" s="13" t="n">
        <x:f>Arrivals!F44</x:f>
        <x:v>2533.2671032402213</x:v>
      </x:c>
      <x:c r="D44" s="13" t="n">
        <x:f>Arrivals!J44</x:f>
        <x:v>20.630689885953604</x:v>
      </x:c>
      <x:c r="E44" s="14">
        <x:f t="shared" si="11"/>
        <x:v>2488.839072982038</x:v>
      </x:c>
      <x:c r="F44" s="14">
        <x:f t="shared" si="0"/>
        <x:v>2533.2671032402213</x:v>
      </x:c>
      <x:c r="G44" s="14">
        <x:f t="shared" si="1"/>
        <x:v>2553.8977931261747</x:v>
      </x:c>
      <x:c r="H44" s="13" t="n">
        <x:f>Arrivals!L44</x:f>
        <x:v>75</x:v>
      </x:c>
      <x:c r="I44" s="14" t="n">
        <x:f>H44*8/Settings!$B$28+Settings!$B$29</x:f>
        <x:v>6.02</x:v>
      </x:c>
      <x:c r="J44" s="14">
        <x:f t="shared" si="12"/>
        <x:v>2494.859072982038</x:v>
      </x:c>
      <x:c r="K44" s="14">
        <x:f t="shared" si="2"/>
        <x:v>2553.8977931261747</x:v>
      </x:c>
      <x:c r="L44" s="14" t="n">
        <x:f>MOD(K44-Settings!$B$32,Settings!$B$33)</x:f>
        <x:v>393.89779312617475</x:v>
      </x:c>
      <x:c r="M44" s="14" t="n">
        <x:f>IF(L44&lt;Settings!$B$30,IF(Settings!$B$30-L44&gt;=I44,K44,K44+(Settings!$B$30-L44)+Settings!$B$31),K44+(Settings!$B$33-L44))</x:f>
        <x:v>2553.8977931261747</x:v>
      </x:c>
      <x:c r="N44" s="14">
        <x:f t="shared" si="3"/>
        <x:v>2559.9177931261747</x:v>
      </x:c>
      <x:c r="O44" s="14">
        <x:f t="shared" si="4"/>
        <x:v>26.650689885953398</x:v>
      </x:c>
      <x:c r="P44" s="14">
        <x:f t="shared" si="5"/>
        <x:v>0</x:v>
      </x:c>
      <x:c r="Q44" s="14">
        <x:f t="shared" si="6"/>
        <x:v>0</x:v>
      </x:c>
      <x:c r="R44" s="14">
        <x:f t="shared" si="7"/>
        <x:v>0</x:v>
      </x:c>
      <x:c r="S44" s="14">
        <x:f t="shared" si="8"/>
        <x:v>0</x:v>
      </x:c>
      <x:c r="T44" t="str">
        <x:f>IF(MOD(C44-Settings!$B$32,Settings!$B$33)&lt;Settings!$B$30,"Up","Down")</x:f>
        <x:v>Up</x:v>
      </x:c>
      <x:c r="U44" s="15" t="n">
        <x:f>IF(OR(I44&gt;Settings!$B$30,O44&gt;Settings!$B$37),0,1)</x:f>
        <x:v>1</x:v>
      </x:c>
      <x:c r="V44" s="15" t="n">
        <x:f>IF(AND(U44=1,O44&lt;=Settings!$B$36),1,0)</x:f>
        <x:v>1</x:v>
      </x:c>
    </x:row>
    <x:row r="45">
      <x:c r="A45">
        <x:v>1</x:v>
      </x:c>
      <x:c r="B45">
        <x:v>40</x:v>
      </x:c>
      <x:c r="C45" s="13" t="n">
        <x:f>Arrivals!F45</x:f>
        <x:v>2581.9072057500875</x:v>
      </x:c>
      <x:c r="D45" s="13" t="n">
        <x:f>Arrivals!J45</x:f>
        <x:v>1.2562860503892113</x:v>
      </x:c>
      <x:c r="E45" s="14">
        <x:f t="shared" si="11"/>
        <x:v>2553.8977931261747</x:v>
      </x:c>
      <x:c r="F45" s="14">
        <x:f t="shared" si="0"/>
        <x:v>2581.9072057500875</x:v>
      </x:c>
      <x:c r="G45" s="14">
        <x:f t="shared" si="1"/>
        <x:v>2583.1634918004765</x:v>
      </x:c>
      <x:c r="H45" s="13" t="n">
        <x:f>Arrivals!L45</x:f>
        <x:v>75</x:v>
      </x:c>
      <x:c r="I45" s="14" t="n">
        <x:f>H45*8/Settings!$B$28+Settings!$B$29</x:f>
        <x:v>6.02</x:v>
      </x:c>
      <x:c r="J45" s="14">
        <x:f t="shared" si="12"/>
        <x:v>2559.9177931261747</x:v>
      </x:c>
      <x:c r="K45" s="14">
        <x:f t="shared" si="2"/>
        <x:v>2583.1634918004765</x:v>
      </x:c>
      <x:c r="L45" s="14" t="n">
        <x:f>MOD(K45-Settings!$B$32,Settings!$B$33)</x:f>
        <x:v>423.16349180047655</x:v>
      </x:c>
      <x:c r="M45" s="14" t="n">
        <x:f>IF(L45&lt;Settings!$B$30,IF(Settings!$B$30-L45&gt;=I45,K45,K45+(Settings!$B$30-L45)+Settings!$B$31),K45+(Settings!$B$33-L45))</x:f>
        <x:v>2583.1634918004765</x:v>
      </x:c>
      <x:c r="N45" s="14">
        <x:f t="shared" si="3"/>
        <x:v>2589.1834918004765</x:v>
      </x:c>
      <x:c r="O45" s="14">
        <x:f t="shared" si="4"/>
        <x:v>7.2762860503889897</x:v>
      </x:c>
      <x:c r="P45" s="14">
        <x:f t="shared" si="5"/>
        <x:v>0</x:v>
      </x:c>
      <x:c r="Q45" s="14">
        <x:f t="shared" si="6"/>
        <x:v>0</x:v>
      </x:c>
      <x:c r="R45" s="14">
        <x:f t="shared" si="7"/>
        <x:v>0</x:v>
      </x:c>
      <x:c r="S45" s="14">
        <x:f t="shared" si="8"/>
        <x:v>0</x:v>
      </x:c>
      <x:c r="T45" t="str">
        <x:f>IF(MOD(C45-Settings!$B$32,Settings!$B$33)&lt;Settings!$B$30,"Up","Down")</x:f>
        <x:v>Up</x:v>
      </x:c>
      <x:c r="U45" s="15" t="n">
        <x:f>IF(OR(I45&gt;Settings!$B$30,O45&gt;Settings!$B$37),0,1)</x:f>
        <x:v>1</x:v>
      </x:c>
      <x:c r="V45" s="15" t="n">
        <x:f>IF(AND(U45=1,O45&lt;=Settings!$B$36),1,0)</x:f>
        <x:v>1</x:v>
      </x:c>
    </x:row>
    <x:row r="46">
      <x:c r="A46">
        <x:v>1</x:v>
      </x:c>
      <x:c r="B46">
        <x:v>41</x:v>
      </x:c>
      <x:c r="C46" s="13" t="n">
        <x:f>Arrivals!F46</x:f>
        <x:v>2600.467839022489</x:v>
      </x:c>
      <x:c r="D46" s="13" t="n">
        <x:f>Arrivals!J46</x:f>
        <x:v>9.901223838098666</x:v>
      </x:c>
      <x:c r="E46" s="14">
        <x:f t="shared" si="11"/>
        <x:v>2583.1634918004765</x:v>
      </x:c>
      <x:c r="F46" s="14">
        <x:f t="shared" si="0"/>
        <x:v>2600.467839022489</x:v>
      </x:c>
      <x:c r="G46" s="14">
        <x:f t="shared" si="1"/>
        <x:v>2610.3690628605877</x:v>
      </x:c>
      <x:c r="H46" s="13" t="n">
        <x:f>Arrivals!L46</x:f>
        <x:v>75</x:v>
      </x:c>
      <x:c r="I46" s="14" t="n">
        <x:f>H46*8/Settings!$B$28+Settings!$B$29</x:f>
        <x:v>6.02</x:v>
      </x:c>
      <x:c r="J46" s="14">
        <x:f t="shared" si="12"/>
        <x:v>2589.1834918004765</x:v>
      </x:c>
      <x:c r="K46" s="14">
        <x:f t="shared" si="2"/>
        <x:v>2610.3690628605877</x:v>
      </x:c>
      <x:c r="L46" s="14" t="n">
        <x:f>MOD(K46-Settings!$B$32,Settings!$B$33)</x:f>
        <x:v>450.36906286058775</x:v>
      </x:c>
      <x:c r="M46" s="14" t="n">
        <x:f>IF(L46&lt;Settings!$B$30,IF(Settings!$B$30-L46&gt;=I46,K46,K46+(Settings!$B$30-L46)+Settings!$B$31),K46+(Settings!$B$33-L46))</x:f>
        <x:v>2610.3690628605877</x:v>
      </x:c>
      <x:c r="N46" s="14">
        <x:f t="shared" si="3"/>
        <x:v>2616.3890628605877</x:v>
      </x:c>
      <x:c r="O46" s="14">
        <x:f t="shared" si="4"/>
        <x:v>15.92122383809874</x:v>
      </x:c>
      <x:c r="P46" s="14">
        <x:f t="shared" si="5"/>
        <x:v>0</x:v>
      </x:c>
      <x:c r="Q46" s="14">
        <x:f t="shared" si="6"/>
        <x:v>0</x:v>
      </x:c>
      <x:c r="R46" s="14">
        <x:f t="shared" si="7"/>
        <x:v>0</x:v>
      </x:c>
      <x:c r="S46" s="14">
        <x:f t="shared" si="8"/>
        <x:v>0</x:v>
      </x:c>
      <x:c r="T46" t="str">
        <x:f>IF(MOD(C46-Settings!$B$32,Settings!$B$33)&lt;Settings!$B$30,"Up","Down")</x:f>
        <x:v>Up</x:v>
      </x:c>
      <x:c r="U46" s="15" t="n">
        <x:f>IF(OR(I46&gt;Settings!$B$30,O46&gt;Settings!$B$37),0,1)</x:f>
        <x:v>1</x:v>
      </x:c>
      <x:c r="V46" s="15" t="n">
        <x:f>IF(AND(U46=1,O46&lt;=Settings!$B$36),1,0)</x:f>
        <x:v>1</x:v>
      </x:c>
    </x:row>
    <x:row r="47">
      <x:c r="A47">
        <x:v>1</x:v>
      </x:c>
      <x:c r="B47">
        <x:v>42</x:v>
      </x:c>
      <x:c r="C47" s="13" t="n">
        <x:f>Arrivals!F47</x:f>
        <x:v>2721.255826919866</x:v>
      </x:c>
      <x:c r="D47" s="13" t="n">
        <x:f>Arrivals!J47</x:f>
        <x:v>4.9067460949050705</x:v>
      </x:c>
      <x:c r="E47" s="14">
        <x:f t="shared" si="11"/>
        <x:v>2610.3690628605877</x:v>
      </x:c>
      <x:c r="F47" s="14">
        <x:f t="shared" si="0"/>
        <x:v>2721.2558269198662</x:v>
      </x:c>
      <x:c r="G47" s="14">
        <x:f t="shared" si="1"/>
        <x:v>2726.1625730147712</x:v>
      </x:c>
      <x:c r="H47" s="13" t="n">
        <x:f>Arrivals!L47</x:f>
        <x:v>75</x:v>
      </x:c>
      <x:c r="I47" s="14" t="n">
        <x:f>H47*8/Settings!$B$28+Settings!$B$29</x:f>
        <x:v>6.02</x:v>
      </x:c>
      <x:c r="J47" s="14">
        <x:f t="shared" si="12"/>
        <x:v>2616.3890628605877</x:v>
      </x:c>
      <x:c r="K47" s="14">
        <x:f t="shared" si="2"/>
        <x:v>2726.1625730147712</x:v>
      </x:c>
      <x:c r="L47" s="14" t="n">
        <x:f>MOD(K47-Settings!$B$32,Settings!$B$33)</x:f>
        <x:v>566.1625730147712</x:v>
      </x:c>
      <x:c r="M47" s="14" t="n">
        <x:f>IF(L47&lt;Settings!$B$30,IF(Settings!$B$30-L47&gt;=I47,K47,K47+(Settings!$B$30-L47)+Settings!$B$31),K47+(Settings!$B$33-L47))</x:f>
        <x:v>2726.162573014771</x:v>
      </x:c>
      <x:c r="N47" s="14">
        <x:f t="shared" si="3"/>
        <x:v>2732.1825730147712</x:v>
      </x:c>
      <x:c r="O47" s="14">
        <x:f t="shared" si="4"/>
        <x:v>10.926746094904956</x:v>
      </x:c>
      <x:c r="P47" s="14">
        <x:f t="shared" si="5"/>
        <x:v>0</x:v>
      </x:c>
      <x:c r="Q47" s="14">
        <x:f t="shared" si="6"/>
        <x:v>0</x:v>
      </x:c>
      <x:c r="R47" s="14">
        <x:f t="shared" si="7"/>
        <x:v>0</x:v>
      </x:c>
      <x:c r="S47" s="14">
        <x:f t="shared" si="8"/>
        <x:v>0</x:v>
      </x:c>
      <x:c r="T47" t="str">
        <x:f>IF(MOD(C47-Settings!$B$32,Settings!$B$33)&lt;Settings!$B$30,"Up","Down")</x:f>
        <x:v>Up</x:v>
      </x:c>
      <x:c r="U47" s="15" t="n">
        <x:f>IF(OR(I47&gt;Settings!$B$30,O47&gt;Settings!$B$37),0,1)</x:f>
        <x:v>1</x:v>
      </x:c>
      <x:c r="V47" s="15" t="n">
        <x:f>IF(AND(U47=1,O47&lt;=Settings!$B$36),1,0)</x:f>
        <x:v>1</x:v>
      </x:c>
    </x:row>
    <x:row r="48">
      <x:c r="A48">
        <x:v>1</x:v>
      </x:c>
      <x:c r="B48">
        <x:v>43</x:v>
      </x:c>
      <x:c r="C48" s="13" t="n">
        <x:f>Arrivals!F48</x:f>
        <x:v>2727.374577917526</x:v>
      </x:c>
      <x:c r="D48" s="13" t="n">
        <x:f>Arrivals!J48</x:f>
        <x:v>14.607480831709077</x:v>
      </x:c>
      <x:c r="E48" s="14">
        <x:f t="shared" si="11"/>
        <x:v>2726.1625730147712</x:v>
      </x:c>
      <x:c r="F48" s="14">
        <x:f t="shared" si="0"/>
        <x:v>2727.374577917526</x:v>
      </x:c>
      <x:c r="G48" s="14">
        <x:f t="shared" si="1"/>
        <x:v>2741.982058749235</x:v>
      </x:c>
      <x:c r="H48" s="13" t="n">
        <x:f>Arrivals!L48</x:f>
        <x:v>75</x:v>
      </x:c>
      <x:c r="I48" s="14" t="n">
        <x:f>H48*8/Settings!$B$28+Settings!$B$29</x:f>
        <x:v>6.02</x:v>
      </x:c>
      <x:c r="J48" s="14">
        <x:f t="shared" si="12"/>
        <x:v>2732.1825730147712</x:v>
      </x:c>
      <x:c r="K48" s="14">
        <x:f t="shared" si="2"/>
        <x:v>2741.982058749235</x:v>
      </x:c>
      <x:c r="L48" s="14" t="n">
        <x:f>MOD(K48-Settings!$B$32,Settings!$B$33)</x:f>
        <x:v>581.982058749235</x:v>
      </x:c>
      <x:c r="M48" s="14" t="n">
        <x:f>IF(L48&lt;Settings!$B$30,IF(Settings!$B$30-L48&gt;=I48,K48,K48+(Settings!$B$30-L48)+Settings!$B$31),K48+(Settings!$B$33-L48))</x:f>
        <x:v>2741.982058749235</x:v>
      </x:c>
      <x:c r="N48" s="14">
        <x:f t="shared" si="3"/>
        <x:v>2748.0020587492349</x:v>
      </x:c>
      <x:c r="O48" s="14">
        <x:f t="shared" si="4"/>
        <x:v>20.627480831708908</x:v>
      </x:c>
      <x:c r="P48" s="14">
        <x:f t="shared" si="5"/>
        <x:v>0</x:v>
      </x:c>
      <x:c r="Q48" s="14">
        <x:f t="shared" si="6"/>
        <x:v>0</x:v>
      </x:c>
      <x:c r="R48" s="14">
        <x:f t="shared" si="7"/>
        <x:v>0</x:v>
      </x:c>
      <x:c r="S48" s="14">
        <x:f t="shared" si="8"/>
        <x:v>0</x:v>
      </x:c>
      <x:c r="T48" t="str">
        <x:f>IF(MOD(C48-Settings!$B$32,Settings!$B$33)&lt;Settings!$B$30,"Up","Down")</x:f>
        <x:v>Up</x:v>
      </x:c>
      <x:c r="U48" s="15" t="n">
        <x:f>IF(OR(I48&gt;Settings!$B$30,O48&gt;Settings!$B$37),0,1)</x:f>
        <x:v>1</x:v>
      </x:c>
      <x:c r="V48" s="15" t="n">
        <x:f>IF(AND(U48=1,O48&lt;=Settings!$B$36),1,0)</x:f>
        <x:v>1</x:v>
      </x:c>
    </x:row>
    <x:row r="49">
      <x:c r="A49">
        <x:v>1</x:v>
      </x:c>
      <x:c r="B49">
        <x:v>44</x:v>
      </x:c>
      <x:c r="C49" s="13" t="n">
        <x:f>Arrivals!F49</x:f>
        <x:v>2765.0590967208273</x:v>
      </x:c>
      <x:c r="D49" s="13" t="n">
        <x:f>Arrivals!J49</x:f>
        <x:v>11.051203557410616</x:v>
      </x:c>
      <x:c r="E49" s="14">
        <x:f t="shared" si="11"/>
        <x:v>2741.982058749235</x:v>
      </x:c>
      <x:c r="F49" s="14">
        <x:f t="shared" si="0"/>
        <x:v>2765.0590967208273</x:v>
      </x:c>
      <x:c r="G49" s="14">
        <x:f t="shared" si="1"/>
        <x:v>2776.1103002782379</x:v>
      </x:c>
      <x:c r="H49" s="13" t="n">
        <x:f>Arrivals!L49</x:f>
        <x:v>75</x:v>
      </x:c>
      <x:c r="I49" s="14" t="n">
        <x:f>H49*8/Settings!$B$28+Settings!$B$29</x:f>
        <x:v>6.02</x:v>
      </x:c>
      <x:c r="J49" s="14">
        <x:f t="shared" si="12"/>
        <x:v>2748.0020587492349</x:v>
      </x:c>
      <x:c r="K49" s="14">
        <x:f t="shared" si="2"/>
        <x:v>2776.1103002782379</x:v>
      </x:c>
      <x:c r="L49" s="14" t="n">
        <x:f>MOD(K49-Settings!$B$32,Settings!$B$33)</x:f>
        <x:v>616.1103002782379</x:v>
      </x:c>
      <x:c r="M49" s="14" t="n">
        <x:f>IF(L49&lt;Settings!$B$30,IF(Settings!$B$30-L49&gt;=I49,K49,K49+(Settings!$B$30-L49)+Settings!$B$31),K49+(Settings!$B$33-L49))</x:f>
        <x:v>2880</x:v>
      </x:c>
      <x:c r="N49" s="14">
        <x:f t="shared" si="3"/>
        <x:v>2886.02</x:v>
      </x:c>
      <x:c r="O49" s="14">
        <x:f t="shared" si="4"/>
        <x:v>120.96090327917273</x:v>
      </x:c>
      <x:c r="P49" s="14">
        <x:f t="shared" si="5"/>
        <x:v>0</x:v>
      </x:c>
      <x:c r="Q49" s="14">
        <x:f t="shared" si="6"/>
        <x:v>0</x:v>
      </x:c>
      <x:c r="R49" s="14">
        <x:f t="shared" si="7"/>
        <x:v>103.8896997217621</x:v>
      </x:c>
      <x:c r="S49" s="14">
        <x:f t="shared" si="8"/>
        <x:v>103.8896997217621</x:v>
      </x:c>
      <x:c r="T49" t="str">
        <x:f>IF(MOD(C49-Settings!$B$32,Settings!$B$33)&lt;Settings!$B$30,"Up","Down")</x:f>
        <x:v>Down</x:v>
      </x:c>
      <x:c r="U49" s="15" t="n">
        <x:f>IF(OR(I49&gt;Settings!$B$30,O49&gt;Settings!$B$37),0,1)</x:f>
        <x:v>1</x:v>
      </x:c>
      <x:c r="V49" s="15" t="n">
        <x:f>IF(AND(U49=1,O49&lt;=Settings!$B$36),1,0)</x:f>
        <x:v>0</x:v>
      </x:c>
    </x:row>
    <x:row r="50">
      <x:c r="A50">
        <x:v>1</x:v>
      </x:c>
      <x:c r="B50">
        <x:v>45</x:v>
      </x:c>
      <x:c r="C50" s="13" t="n">
        <x:f>Arrivals!F50</x:f>
        <x:v>2804.830133870865</x:v>
      </x:c>
      <x:c r="D50" s="13" t="n">
        <x:f>Arrivals!J50</x:f>
        <x:v>5.003034582867125</x:v>
      </x:c>
      <x:c r="E50" s="14">
        <x:f t="shared" si="11"/>
        <x:v>2776.1103002782379</x:v>
      </x:c>
      <x:c r="F50" s="14">
        <x:f t="shared" si="0"/>
        <x:v>2804.8301338708652</x:v>
      </x:c>
      <x:c r="G50" s="14">
        <x:f t="shared" si="1"/>
        <x:v>2809.8331684537325</x:v>
      </x:c>
      <x:c r="H50" s="13" t="n">
        <x:f>Arrivals!L50</x:f>
        <x:v>75</x:v>
      </x:c>
      <x:c r="I50" s="14" t="n">
        <x:f>H50*8/Settings!$B$28+Settings!$B$29</x:f>
        <x:v>6.02</x:v>
      </x:c>
      <x:c r="J50" s="14">
        <x:f t="shared" si="12"/>
        <x:v>2886.02</x:v>
      </x:c>
      <x:c r="K50" s="14">
        <x:f t="shared" si="2"/>
        <x:v>2886.02</x:v>
      </x:c>
      <x:c r="L50" s="14" t="n">
        <x:f>MOD(K50-Settings!$B$32,Settings!$B$33)</x:f>
        <x:v>6.019999999999982</x:v>
      </x:c>
      <x:c r="M50" s="14" t="n">
        <x:f>IF(L50&lt;Settings!$B$30,IF(Settings!$B$30-L50&gt;=I50,K50,K50+(Settings!$B$30-L50)+Settings!$B$31),K50+(Settings!$B$33-L50))</x:f>
        <x:v>2886.02</x:v>
      </x:c>
      <x:c r="N50" s="14">
        <x:f t="shared" si="3"/>
        <x:v>2892.04</x:v>
      </x:c>
      <x:c r="O50" s="14">
        <x:f t="shared" si="4"/>
        <x:v>87.209866129134753</x:v>
      </x:c>
      <x:c r="P50" s="14">
        <x:f t="shared" si="5"/>
        <x:v>0</x:v>
      </x:c>
      <x:c r="Q50" s="14">
        <x:f t="shared" si="6"/>
        <x:v>76.186831546267513</x:v>
      </x:c>
      <x:c r="R50" s="14">
        <x:f t="shared" si="7"/>
        <x:v>0</x:v>
      </x:c>
      <x:c r="S50" s="14">
        <x:f t="shared" si="8"/>
        <x:v>76.186831546267513</x:v>
      </x:c>
      <x:c r="T50" t="str">
        <x:f>IF(MOD(C50-Settings!$B$32,Settings!$B$33)&lt;Settings!$B$30,"Up","Down")</x:f>
        <x:v>Down</x:v>
      </x:c>
      <x:c r="U50" s="15" t="n">
        <x:f>IF(OR(I50&gt;Settings!$B$30,O50&gt;Settings!$B$37),0,1)</x:f>
        <x:v>1</x:v>
      </x:c>
      <x:c r="V50" s="15" t="n">
        <x:f>IF(AND(U50=1,O50&lt;=Settings!$B$36),1,0)</x:f>
        <x:v>1</x:v>
      </x:c>
    </x:row>
    <x:row r="51">
      <x:c r="A51">
        <x:v>1</x:v>
      </x:c>
      <x:c r="B51">
        <x:v>46</x:v>
      </x:c>
      <x:c r="C51" s="13" t="n">
        <x:f>Arrivals!F51</x:f>
        <x:v>2805.245088472293</x:v>
      </x:c>
      <x:c r="D51" s="13" t="n">
        <x:f>Arrivals!J51</x:f>
        <x:v>34.646710347359</x:v>
      </x:c>
      <x:c r="E51" s="14">
        <x:f t="shared" si="11"/>
        <x:v>2809.8331684537325</x:v>
      </x:c>
      <x:c r="F51" s="14">
        <x:f t="shared" si="0"/>
        <x:v>2809.8331684537325</x:v>
      </x:c>
      <x:c r="G51" s="14">
        <x:f t="shared" si="1"/>
        <x:v>2844.4798788010917</x:v>
      </x:c>
      <x:c r="H51" s="13" t="n">
        <x:f>Arrivals!L51</x:f>
        <x:v>75</x:v>
      </x:c>
      <x:c r="I51" s="14" t="n">
        <x:f>H51*8/Settings!$B$28+Settings!$B$29</x:f>
        <x:v>6.02</x:v>
      </x:c>
      <x:c r="J51" s="14">
        <x:f t="shared" si="12"/>
        <x:v>2892.04</x:v>
      </x:c>
      <x:c r="K51" s="14">
        <x:f t="shared" si="2"/>
        <x:v>2892.04</x:v>
      </x:c>
      <x:c r="L51" s="14" t="n">
        <x:f>MOD(K51-Settings!$B$32,Settings!$B$33)</x:f>
        <x:v>12.039999999999964</x:v>
      </x:c>
      <x:c r="M51" s="14" t="n">
        <x:f>IF(L51&lt;Settings!$B$30,IF(Settings!$B$30-L51&gt;=I51,K51,K51+(Settings!$B$30-L51)+Settings!$B$31),K51+(Settings!$B$33-L51))</x:f>
        <x:v>2892.04</x:v>
      </x:c>
      <x:c r="N51" s="14">
        <x:f t="shared" si="3"/>
        <x:v>2898.06</x:v>
      </x:c>
      <x:c r="O51" s="14">
        <x:f t="shared" si="4"/>
        <x:v>92.814911527706954</x:v>
      </x:c>
      <x:c r="P51" s="14">
        <x:f t="shared" si="5"/>
        <x:v>4.5880799814394777</x:v>
      </x:c>
      <x:c r="Q51" s="14">
        <x:f t="shared" si="6"/>
        <x:v>47.560121198908291</x:v>
      </x:c>
      <x:c r="R51" s="14">
        <x:f t="shared" si="7"/>
        <x:v>0</x:v>
      </x:c>
      <x:c r="S51" s="14">
        <x:f t="shared" si="8"/>
        <x:v>52.148201180347769</x:v>
      </x:c>
      <x:c r="T51" t="str">
        <x:f>IF(MOD(C51-Settings!$B$32,Settings!$B$33)&lt;Settings!$B$30,"Up","Down")</x:f>
        <x:v>Down</x:v>
      </x:c>
      <x:c r="U51" s="15" t="n">
        <x:f>IF(OR(I51&gt;Settings!$B$30,O51&gt;Settings!$B$37),0,1)</x:f>
        <x:v>1</x:v>
      </x:c>
      <x:c r="V51" s="15" t="n">
        <x:f>IF(AND(U51=1,O51&lt;=Settings!$B$36),1,0)</x:f>
        <x:v>1</x:v>
      </x:c>
    </x:row>
    <x:row r="52">
      <x:c r="A52">
        <x:v>1</x:v>
      </x:c>
      <x:c r="B52">
        <x:v>47</x:v>
      </x:c>
      <x:c r="C52" s="13" t="n">
        <x:f>Arrivals!F52</x:f>
        <x:v>2913.239943958502</x:v>
      </x:c>
      <x:c r="D52" s="13" t="n">
        <x:f>Arrivals!J52</x:f>
        <x:v>4.90933950507166</x:v>
      </x:c>
      <x:c r="E52" s="14">
        <x:f t="shared" si="11"/>
        <x:v>2844.4798788010917</x:v>
      </x:c>
      <x:c r="F52" s="14">
        <x:f t="shared" si="0"/>
        <x:v>2913.239943958502</x:v>
      </x:c>
      <x:c r="G52" s="14">
        <x:f t="shared" si="1"/>
        <x:v>2918.1492834635737</x:v>
      </x:c>
      <x:c r="H52" s="13" t="n">
        <x:f>Arrivals!L52</x:f>
        <x:v>75</x:v>
      </x:c>
      <x:c r="I52" s="14" t="n">
        <x:f>H52*8/Settings!$B$28+Settings!$B$29</x:f>
        <x:v>6.02</x:v>
      </x:c>
      <x:c r="J52" s="14">
        <x:f t="shared" si="12"/>
        <x:v>2898.06</x:v>
      </x:c>
      <x:c r="K52" s="14">
        <x:f t="shared" si="2"/>
        <x:v>2918.1492834635737</x:v>
      </x:c>
      <x:c r="L52" s="14" t="n">
        <x:f>MOD(K52-Settings!$B$32,Settings!$B$33)</x:f>
        <x:v>38.14928346357374</x:v>
      </x:c>
      <x:c r="M52" s="14" t="n">
        <x:f>IF(L52&lt;Settings!$B$30,IF(Settings!$B$30-L52&gt;=I52,K52,K52+(Settings!$B$30-L52)+Settings!$B$31),K52+(Settings!$B$33-L52))</x:f>
        <x:v>2918.1492834635737</x:v>
      </x:c>
      <x:c r="N52" s="14">
        <x:f t="shared" si="3"/>
        <x:v>2924.1692834635737</x:v>
      </x:c>
      <x:c r="O52" s="14">
        <x:f t="shared" si="4"/>
        <x:v>10.929339505071766</x:v>
      </x:c>
      <x:c r="P52" s="14">
        <x:f t="shared" si="5"/>
        <x:v>0</x:v>
      </x:c>
      <x:c r="Q52" s="14">
        <x:f t="shared" si="6"/>
        <x:v>0</x:v>
      </x:c>
      <x:c r="R52" s="14">
        <x:f t="shared" si="7"/>
        <x:v>0</x:v>
      </x:c>
      <x:c r="S52" s="14">
        <x:f t="shared" si="8"/>
        <x:v>0</x:v>
      </x:c>
      <x:c r="T52" t="str">
        <x:f>IF(MOD(C52-Settings!$B$32,Settings!$B$33)&lt;Settings!$B$30,"Up","Down")</x:f>
        <x:v>Up</x:v>
      </x:c>
      <x:c r="U52" s="15" t="n">
        <x:f>IF(OR(I52&gt;Settings!$B$30,O52&gt;Settings!$B$37),0,1)</x:f>
        <x:v>1</x:v>
      </x:c>
      <x:c r="V52" s="15" t="n">
        <x:f>IF(AND(U52=1,O52&lt;=Settings!$B$36),1,0)</x:f>
        <x:v>1</x:v>
      </x:c>
    </x:row>
    <x:row r="53">
      <x:c r="A53">
        <x:v>1</x:v>
      </x:c>
      <x:c r="B53">
        <x:v>48</x:v>
      </x:c>
      <x:c r="C53" s="13" t="n">
        <x:f>Arrivals!F53</x:f>
        <x:v>2965.7732276450165</x:v>
      </x:c>
      <x:c r="D53" s="13" t="n">
        <x:f>Arrivals!J53</x:f>
        <x:v>1.492346656628274</x:v>
      </x:c>
      <x:c r="E53" s="14">
        <x:f t="shared" si="11"/>
        <x:v>2918.1492834635737</x:v>
      </x:c>
      <x:c r="F53" s="14">
        <x:f t="shared" si="0"/>
        <x:v>2965.7732276450165</x:v>
      </x:c>
      <x:c r="G53" s="14">
        <x:f t="shared" si="1"/>
        <x:v>2967.2655743016448</x:v>
      </x:c>
      <x:c r="H53" s="13" t="n">
        <x:f>Arrivals!L53</x:f>
        <x:v>75</x:v>
      </x:c>
      <x:c r="I53" s="14" t="n">
        <x:f>H53*8/Settings!$B$28+Settings!$B$29</x:f>
        <x:v>6.02</x:v>
      </x:c>
      <x:c r="J53" s="14">
        <x:f t="shared" si="12"/>
        <x:v>2924.1692834635737</x:v>
      </x:c>
      <x:c r="K53" s="14">
        <x:f t="shared" si="2"/>
        <x:v>2967.2655743016448</x:v>
      </x:c>
      <x:c r="L53" s="14" t="n">
        <x:f>MOD(K53-Settings!$B$32,Settings!$B$33)</x:f>
        <x:v>87.26557430164485</x:v>
      </x:c>
      <x:c r="M53" s="14" t="n">
        <x:f>IF(L53&lt;Settings!$B$30,IF(Settings!$B$30-L53&gt;=I53,K53,K53+(Settings!$B$30-L53)+Settings!$B$31),K53+(Settings!$B$33-L53))</x:f>
        <x:v>2967.265574301645</x:v>
      </x:c>
      <x:c r="N53" s="14">
        <x:f t="shared" si="3"/>
        <x:v>2973.2855743016448</x:v>
      </x:c>
      <x:c r="O53" s="14">
        <x:f t="shared" si="4"/>
        <x:v>7.5123466566283241</x:v>
      </x:c>
      <x:c r="P53" s="14">
        <x:f t="shared" si="5"/>
        <x:v>0</x:v>
      </x:c>
      <x:c r="Q53" s="14">
        <x:f t="shared" si="6"/>
        <x:v>0</x:v>
      </x:c>
      <x:c r="R53" s="14">
        <x:f t="shared" si="7"/>
        <x:v>0</x:v>
      </x:c>
      <x:c r="S53" s="14">
        <x:f t="shared" si="8"/>
        <x:v>0</x:v>
      </x:c>
      <x:c r="T53" t="str">
        <x:f>IF(MOD(C53-Settings!$B$32,Settings!$B$33)&lt;Settings!$B$30,"Up","Down")</x:f>
        <x:v>Up</x:v>
      </x:c>
      <x:c r="U53" s="15" t="n">
        <x:f>IF(OR(I53&gt;Settings!$B$30,O53&gt;Settings!$B$37),0,1)</x:f>
        <x:v>1</x:v>
      </x:c>
      <x:c r="V53" s="15" t="n">
        <x:f>IF(AND(U53=1,O53&lt;=Settings!$B$36),1,0)</x:f>
        <x:v>1</x:v>
      </x:c>
    </x:row>
    <x:row r="54">
      <x:c r="A54">
        <x:v>1</x:v>
      </x:c>
      <x:c r="B54">
        <x:v>49</x:v>
      </x:c>
      <x:c r="C54" s="13" t="n">
        <x:f>Arrivals!F54</x:f>
        <x:v>3035.178265861164</x:v>
      </x:c>
      <x:c r="D54" s="13" t="n">
        <x:f>Arrivals!J54</x:f>
        <x:v>6.37088370508393</x:v>
      </x:c>
      <x:c r="E54" s="14">
        <x:f t="shared" si="11"/>
        <x:v>2967.2655743016448</x:v>
      </x:c>
      <x:c r="F54" s="14">
        <x:f t="shared" si="0"/>
        <x:v>3035.1782658611642</x:v>
      </x:c>
      <x:c r="G54" s="14">
        <x:f t="shared" si="1"/>
        <x:v>3041.5491495662482</x:v>
      </x:c>
      <x:c r="H54" s="13" t="n">
        <x:f>Arrivals!L54</x:f>
        <x:v>75</x:v>
      </x:c>
      <x:c r="I54" s="14" t="n">
        <x:f>H54*8/Settings!$B$28+Settings!$B$29</x:f>
        <x:v>6.02</x:v>
      </x:c>
      <x:c r="J54" s="14">
        <x:f t="shared" si="12"/>
        <x:v>2973.2855743016448</x:v>
      </x:c>
      <x:c r="K54" s="14">
        <x:f t="shared" si="2"/>
        <x:v>3041.5491495662482</x:v>
      </x:c>
      <x:c r="L54" s="14" t="n">
        <x:f>MOD(K54-Settings!$B$32,Settings!$B$33)</x:f>
        <x:v>161.54914956624816</x:v>
      </x:c>
      <x:c r="M54" s="14" t="n">
        <x:f>IF(L54&lt;Settings!$B$30,IF(Settings!$B$30-L54&gt;=I54,K54,K54+(Settings!$B$30-L54)+Settings!$B$31),K54+(Settings!$B$33-L54))</x:f>
        <x:v>3041.549149566248</x:v>
      </x:c>
      <x:c r="N54" s="14">
        <x:f t="shared" si="3"/>
        <x:v>3047.5691495662481</x:v>
      </x:c>
      <x:c r="O54" s="14">
        <x:f t="shared" si="4"/>
        <x:v>12.390883705083979</x:v>
      </x:c>
      <x:c r="P54" s="14">
        <x:f t="shared" si="5"/>
        <x:v>0</x:v>
      </x:c>
      <x:c r="Q54" s="14">
        <x:f t="shared" si="6"/>
        <x:v>0</x:v>
      </x:c>
      <x:c r="R54" s="14">
        <x:f t="shared" si="7"/>
        <x:v>0</x:v>
      </x:c>
      <x:c r="S54" s="14">
        <x:f t="shared" si="8"/>
        <x:v>0</x:v>
      </x:c>
      <x:c r="T54" t="str">
        <x:f>IF(MOD(C54-Settings!$B$32,Settings!$B$33)&lt;Settings!$B$30,"Up","Down")</x:f>
        <x:v>Up</x:v>
      </x:c>
      <x:c r="U54" s="15" t="n">
        <x:f>IF(OR(I54&gt;Settings!$B$30,O54&gt;Settings!$B$37),0,1)</x:f>
        <x:v>1</x:v>
      </x:c>
      <x:c r="V54" s="15" t="n">
        <x:f>IF(AND(U54=1,O54&lt;=Settings!$B$36),1,0)</x:f>
        <x:v>1</x:v>
      </x:c>
    </x:row>
    <x:row r="55">
      <x:c r="A55">
        <x:v>1</x:v>
      </x:c>
      <x:c r="B55">
        <x:v>50</x:v>
      </x:c>
      <x:c r="C55" s="13" t="n">
        <x:f>Arrivals!F55</x:f>
        <x:v>3040.8231666334746</x:v>
      </x:c>
      <x:c r="D55" s="13" t="n">
        <x:f>Arrivals!J55</x:f>
        <x:v>4.019430700288023</x:v>
      </x:c>
      <x:c r="E55" s="14">
        <x:f t="shared" si="11"/>
        <x:v>3041.5491495662482</x:v>
      </x:c>
      <x:c r="F55" s="14">
        <x:f t="shared" si="0"/>
        <x:v>3041.5491495662482</x:v>
      </x:c>
      <x:c r="G55" s="14">
        <x:f t="shared" si="1"/>
        <x:v>3045.5685802665362</x:v>
      </x:c>
      <x:c r="H55" s="13" t="n">
        <x:f>Arrivals!L55</x:f>
        <x:v>75</x:v>
      </x:c>
      <x:c r="I55" s="14" t="n">
        <x:f>H55*8/Settings!$B$28+Settings!$B$29</x:f>
        <x:v>6.02</x:v>
      </x:c>
      <x:c r="J55" s="14">
        <x:f t="shared" si="12"/>
        <x:v>3047.5691495662481</x:v>
      </x:c>
      <x:c r="K55" s="14">
        <x:f t="shared" si="2"/>
        <x:v>3047.5691495662481</x:v>
      </x:c>
      <x:c r="L55" s="14" t="n">
        <x:f>MOD(K55-Settings!$B$32,Settings!$B$33)</x:f>
        <x:v>167.56914956624814</x:v>
      </x:c>
      <x:c r="M55" s="14" t="n">
        <x:f>IF(L55&lt;Settings!$B$30,IF(Settings!$B$30-L55&gt;=I55,K55,K55+(Settings!$B$30-L55)+Settings!$B$31),K55+(Settings!$B$33-L55))</x:f>
        <x:v>3047.569149566248</x:v>
      </x:c>
      <x:c r="N55" s="14">
        <x:f t="shared" si="3"/>
        <x:v>3053.5891495662481</x:v>
      </x:c>
      <x:c r="O55" s="14">
        <x:f t="shared" si="4"/>
        <x:v>12.765982932773568</x:v>
      </x:c>
      <x:c r="P55" s="14">
        <x:f t="shared" si="5"/>
        <x:v>0.72598293277360426</x:v>
      </x:c>
      <x:c r="Q55" s="14">
        <x:f t="shared" si="6"/>
        <x:v>2.0005692997119695</x:v>
      </x:c>
      <x:c r="R55" s="14">
        <x:f t="shared" si="7"/>
        <x:v>0</x:v>
      </x:c>
      <x:c r="S55" s="14">
        <x:f t="shared" si="8"/>
        <x:v>2.7265522324855738</x:v>
      </x:c>
      <x:c r="T55" t="str">
        <x:f>IF(MOD(C55-Settings!$B$32,Settings!$B$33)&lt;Settings!$B$30,"Up","Down")</x:f>
        <x:v>Up</x:v>
      </x:c>
      <x:c r="U55" s="15" t="n">
        <x:f>IF(OR(I55&gt;Settings!$B$30,O55&gt;Settings!$B$37),0,1)</x:f>
        <x:v>1</x:v>
      </x:c>
      <x:c r="V55" s="15" t="n">
        <x:f>IF(AND(U55=1,O55&lt;=Settings!$B$36),1,0)</x:f>
        <x:v>1</x:v>
      </x:c>
    </x:row>
    <x:row r="56">
      <x:c r="A56">
        <x:v>1</x:v>
      </x:c>
      <x:c r="B56">
        <x:v>51</x:v>
      </x:c>
      <x:c r="C56" s="13" t="n">
        <x:f>Arrivals!F56</x:f>
        <x:v>3048.985357778348</x:v>
      </x:c>
      <x:c r="D56" s="13" t="n">
        <x:f>Arrivals!J56</x:f>
        <x:v>16.27584653731333</x:v>
      </x:c>
      <x:c r="E56" s="14">
        <x:f t="shared" si="11"/>
        <x:v>3045.5685802665362</x:v>
      </x:c>
      <x:c r="F56" s="14">
        <x:f t="shared" si="0"/>
        <x:v>3048.9853577783479</x:v>
      </x:c>
      <x:c r="G56" s="14">
        <x:f t="shared" si="1"/>
        <x:v>3065.2612043156614</x:v>
      </x:c>
      <x:c r="H56" s="13" t="n">
        <x:f>Arrivals!L56</x:f>
        <x:v>75</x:v>
      </x:c>
      <x:c r="I56" s="14" t="n">
        <x:f>H56*8/Settings!$B$28+Settings!$B$29</x:f>
        <x:v>6.02</x:v>
      </x:c>
      <x:c r="J56" s="14">
        <x:f t="shared" si="12"/>
        <x:v>3053.5891495662481</x:v>
      </x:c>
      <x:c r="K56" s="14">
        <x:f t="shared" si="2"/>
        <x:v>3065.2612043156614</x:v>
      </x:c>
      <x:c r="L56" s="14" t="n">
        <x:f>MOD(K56-Settings!$B$32,Settings!$B$33)</x:f>
        <x:v>185.26120431566142</x:v>
      </x:c>
      <x:c r="M56" s="14" t="n">
        <x:f>IF(L56&lt;Settings!$B$30,IF(Settings!$B$30-L56&gt;=I56,K56,K56+(Settings!$B$30-L56)+Settings!$B$31),K56+(Settings!$B$33-L56))</x:f>
        <x:v>3065.2612043156614</x:v>
      </x:c>
      <x:c r="N56" s="14">
        <x:f t="shared" si="3"/>
        <x:v>3071.2812043156614</x:v>
      </x:c>
      <x:c r="O56" s="14">
        <x:f t="shared" si="4"/>
        <x:v>22.295846537313537</x:v>
      </x:c>
      <x:c r="P56" s="14">
        <x:f t="shared" si="5"/>
        <x:v>0</x:v>
      </x:c>
      <x:c r="Q56" s="14">
        <x:f t="shared" si="6"/>
        <x:v>0</x:v>
      </x:c>
      <x:c r="R56" s="14">
        <x:f t="shared" si="7"/>
        <x:v>0</x:v>
      </x:c>
      <x:c r="S56" s="14">
        <x:f t="shared" si="8"/>
        <x:v>0</x:v>
      </x:c>
      <x:c r="T56" t="str">
        <x:f>IF(MOD(C56-Settings!$B$32,Settings!$B$33)&lt;Settings!$B$30,"Up","Down")</x:f>
        <x:v>Up</x:v>
      </x:c>
      <x:c r="U56" s="15" t="n">
        <x:f>IF(OR(I56&gt;Settings!$B$30,O56&gt;Settings!$B$37),0,1)</x:f>
        <x:v>1</x:v>
      </x:c>
      <x:c r="V56" s="15" t="n">
        <x:f>IF(AND(U56=1,O56&lt;=Settings!$B$36),1,0)</x:f>
        <x:v>1</x:v>
      </x:c>
    </x:row>
    <x:row r="57">
      <x:c r="A57">
        <x:v>1</x:v>
      </x:c>
      <x:c r="B57">
        <x:v>52</x:v>
      </x:c>
      <x:c r="C57" s="13" t="n">
        <x:f>Arrivals!F57</x:f>
        <x:v>3115.4317079056204</x:v>
      </x:c>
      <x:c r="D57" s="13" t="n">
        <x:f>Arrivals!J57</x:f>
        <x:v>6.150488644945838</x:v>
      </x:c>
      <x:c r="E57" s="14">
        <x:f t="shared" si="11"/>
        <x:v>3065.2612043156614</x:v>
      </x:c>
      <x:c r="F57" s="14">
        <x:f t="shared" si="0"/>
        <x:v>3115.4317079056204</x:v>
      </x:c>
      <x:c r="G57" s="14">
        <x:f t="shared" si="1"/>
        <x:v>3121.5821965505661</x:v>
      </x:c>
      <x:c r="H57" s="13" t="n">
        <x:f>Arrivals!L57</x:f>
        <x:v>75</x:v>
      </x:c>
      <x:c r="I57" s="14" t="n">
        <x:f>H57*8/Settings!$B$28+Settings!$B$29</x:f>
        <x:v>6.02</x:v>
      </x:c>
      <x:c r="J57" s="14">
        <x:f t="shared" si="12"/>
        <x:v>3071.2812043156614</x:v>
      </x:c>
      <x:c r="K57" s="14">
        <x:f t="shared" si="2"/>
        <x:v>3121.5821965505661</x:v>
      </x:c>
      <x:c r="L57" s="14" t="n">
        <x:f>MOD(K57-Settings!$B$32,Settings!$B$33)</x:f>
        <x:v>241.5821965505661</x:v>
      </x:c>
      <x:c r="M57" s="14" t="n">
        <x:f>IF(L57&lt;Settings!$B$30,IF(Settings!$B$30-L57&gt;=I57,K57,K57+(Settings!$B$30-L57)+Settings!$B$31),K57+(Settings!$B$33-L57))</x:f>
        <x:v>3121.582196550566</x:v>
      </x:c>
      <x:c r="N57" s="14">
        <x:f t="shared" si="3"/>
        <x:v>3127.6021965505661</x:v>
      </x:c>
      <x:c r="O57" s="14">
        <x:f t="shared" si="4"/>
        <x:v>12.170488644945635</x:v>
      </x:c>
      <x:c r="P57" s="14">
        <x:f t="shared" si="5"/>
        <x:v>0</x:v>
      </x:c>
      <x:c r="Q57" s="14">
        <x:f t="shared" si="6"/>
        <x:v>0</x:v>
      </x:c>
      <x:c r="R57" s="14">
        <x:f t="shared" si="7"/>
        <x:v>0</x:v>
      </x:c>
      <x:c r="S57" s="14">
        <x:f t="shared" si="8"/>
        <x:v>0</x:v>
      </x:c>
      <x:c r="T57" t="str">
        <x:f>IF(MOD(C57-Settings!$B$32,Settings!$B$33)&lt;Settings!$B$30,"Up","Down")</x:f>
        <x:v>Up</x:v>
      </x:c>
      <x:c r="U57" s="15" t="n">
        <x:f>IF(OR(I57&gt;Settings!$B$30,O57&gt;Settings!$B$37),0,1)</x:f>
        <x:v>1</x:v>
      </x:c>
      <x:c r="V57" s="15" t="n">
        <x:f>IF(AND(U57=1,O57&lt;=Settings!$B$36),1,0)</x:f>
        <x:v>1</x:v>
      </x:c>
    </x:row>
    <x:row r="58">
      <x:c r="A58">
        <x:v>1</x:v>
      </x:c>
      <x:c r="B58">
        <x:v>53</x:v>
      </x:c>
      <x:c r="C58" s="13" t="n">
        <x:f>Arrivals!F58</x:f>
        <x:v>3253.696447096314</x:v>
      </x:c>
      <x:c r="D58" s="13" t="n">
        <x:f>Arrivals!J58</x:f>
        <x:v>1.0078134799340495</x:v>
      </x:c>
      <x:c r="E58" s="14">
        <x:f t="shared" si="11"/>
        <x:v>3121.5821965505661</x:v>
      </x:c>
      <x:c r="F58" s="14">
        <x:f t="shared" si="0"/>
        <x:v>3253.6964470963139</x:v>
      </x:c>
      <x:c r="G58" s="14">
        <x:f t="shared" si="1"/>
        <x:v>3254.7042605762481</x:v>
      </x:c>
      <x:c r="H58" s="13" t="n">
        <x:f>Arrivals!L58</x:f>
        <x:v>75</x:v>
      </x:c>
      <x:c r="I58" s="14" t="n">
        <x:f>H58*8/Settings!$B$28+Settings!$B$29</x:f>
        <x:v>6.02</x:v>
      </x:c>
      <x:c r="J58" s="14">
        <x:f t="shared" si="12"/>
        <x:v>3127.6021965505661</x:v>
      </x:c>
      <x:c r="K58" s="14">
        <x:f t="shared" si="2"/>
        <x:v>3254.7042605762481</x:v>
      </x:c>
      <x:c r="L58" s="14" t="n">
        <x:f>MOD(K58-Settings!$B$32,Settings!$B$33)</x:f>
        <x:v>374.7042605762481</x:v>
      </x:c>
      <x:c r="M58" s="14" t="n">
        <x:f>IF(L58&lt;Settings!$B$30,IF(Settings!$B$30-L58&gt;=I58,K58,K58+(Settings!$B$30-L58)+Settings!$B$31),K58+(Settings!$B$33-L58))</x:f>
        <x:v>3254.704260576248</x:v>
      </x:c>
      <x:c r="N58" s="14">
        <x:f t="shared" si="3"/>
        <x:v>3260.7242605762481</x:v>
      </x:c>
      <x:c r="O58" s="14">
        <x:f t="shared" si="4"/>
        <x:v>7.0278134799341387</x:v>
      </x:c>
      <x:c r="P58" s="14">
        <x:f t="shared" si="5"/>
        <x:v>0</x:v>
      </x:c>
      <x:c r="Q58" s="14">
        <x:f t="shared" si="6"/>
        <x:v>0</x:v>
      </x:c>
      <x:c r="R58" s="14">
        <x:f t="shared" si="7"/>
        <x:v>0</x:v>
      </x:c>
      <x:c r="S58" s="14">
        <x:f t="shared" si="8"/>
        <x:v>0</x:v>
      </x:c>
      <x:c r="T58" t="str">
        <x:f>IF(MOD(C58-Settings!$B$32,Settings!$B$33)&lt;Settings!$B$30,"Up","Down")</x:f>
        <x:v>Up</x:v>
      </x:c>
      <x:c r="U58" s="15" t="n">
        <x:f>IF(OR(I58&gt;Settings!$B$30,O58&gt;Settings!$B$37),0,1)</x:f>
        <x:v>1</x:v>
      </x:c>
      <x:c r="V58" s="15" t="n">
        <x:f>IF(AND(U58=1,O58&lt;=Settings!$B$36),1,0)</x:f>
        <x:v>1</x:v>
      </x:c>
    </x:row>
    <x:row r="59">
      <x:c r="A59">
        <x:v>1</x:v>
      </x:c>
      <x:c r="B59">
        <x:v>54</x:v>
      </x:c>
      <x:c r="C59" s="13" t="n">
        <x:f>Arrivals!F59</x:f>
        <x:v>3281.2489243682858</x:v>
      </x:c>
      <x:c r="D59" s="13" t="n">
        <x:f>Arrivals!J59</x:f>
        <x:v>25.312632475356452</x:v>
      </x:c>
      <x:c r="E59" s="14">
        <x:f t="shared" si="11"/>
        <x:v>3254.7042605762481</x:v>
      </x:c>
      <x:c r="F59" s="14">
        <x:f t="shared" si="0"/>
        <x:v>3281.2489243682858</x:v>
      </x:c>
      <x:c r="G59" s="14">
        <x:f t="shared" si="1"/>
        <x:v>3306.5615568436424</x:v>
      </x:c>
      <x:c r="H59" s="13" t="n">
        <x:f>Arrivals!L59</x:f>
        <x:v>75</x:v>
      </x:c>
      <x:c r="I59" s="14" t="n">
        <x:f>H59*8/Settings!$B$28+Settings!$B$29</x:f>
        <x:v>6.02</x:v>
      </x:c>
      <x:c r="J59" s="14">
        <x:f t="shared" si="12"/>
        <x:v>3260.7242605762481</x:v>
      </x:c>
      <x:c r="K59" s="14">
        <x:f t="shared" si="2"/>
        <x:v>3306.5615568436424</x:v>
      </x:c>
      <x:c r="L59" s="14" t="n">
        <x:f>MOD(K59-Settings!$B$32,Settings!$B$33)</x:f>
        <x:v>426.5615568436424</x:v>
      </x:c>
      <x:c r="M59" s="14" t="n">
        <x:f>IF(L59&lt;Settings!$B$30,IF(Settings!$B$30-L59&gt;=I59,K59,K59+(Settings!$B$30-L59)+Settings!$B$31),K59+(Settings!$B$33-L59))</x:f>
        <x:v>3306.5615568436424</x:v>
      </x:c>
      <x:c r="N59" s="14">
        <x:f t="shared" si="3"/>
        <x:v>3312.5815568436424</x:v>
      </x:c>
      <x:c r="O59" s="14">
        <x:f t="shared" si="4"/>
        <x:v>31.332632475356604</x:v>
      </x:c>
      <x:c r="P59" s="14">
        <x:f t="shared" si="5"/>
        <x:v>0</x:v>
      </x:c>
      <x:c r="Q59" s="14">
        <x:f t="shared" si="6"/>
        <x:v>0</x:v>
      </x:c>
      <x:c r="R59" s="14">
        <x:f t="shared" si="7"/>
        <x:v>0</x:v>
      </x:c>
      <x:c r="S59" s="14">
        <x:f t="shared" si="8"/>
        <x:v>0</x:v>
      </x:c>
      <x:c r="T59" t="str">
        <x:f>IF(MOD(C59-Settings!$B$32,Settings!$B$33)&lt;Settings!$B$30,"Up","Down")</x:f>
        <x:v>Up</x:v>
      </x:c>
      <x:c r="U59" s="15" t="n">
        <x:f>IF(OR(I59&gt;Settings!$B$30,O59&gt;Settings!$B$37),0,1)</x:f>
        <x:v>1</x:v>
      </x:c>
      <x:c r="V59" s="15" t="n">
        <x:f>IF(AND(U59=1,O59&lt;=Settings!$B$36),1,0)</x:f>
        <x:v>1</x:v>
      </x:c>
    </x:row>
    <x:row r="60">
      <x:c r="A60">
        <x:v>1</x:v>
      </x:c>
      <x:c r="B60">
        <x:v>55</x:v>
      </x:c>
      <x:c r="C60" s="13" t="n">
        <x:f>Arrivals!F60</x:f>
        <x:v>3337.5689516309612</x:v>
      </x:c>
      <x:c r="D60" s="13" t="n">
        <x:f>Arrivals!J60</x:f>
        <x:v>1.2920889191843716</x:v>
      </x:c>
      <x:c r="E60" s="14">
        <x:f t="shared" si="11"/>
        <x:v>3306.5615568436424</x:v>
      </x:c>
      <x:c r="F60" s="14">
        <x:f t="shared" si="0"/>
        <x:v>3337.5689516309612</x:v>
      </x:c>
      <x:c r="G60" s="14">
        <x:f t="shared" si="1"/>
        <x:v>3338.8610405501454</x:v>
      </x:c>
      <x:c r="H60" s="13" t="n">
        <x:f>Arrivals!L60</x:f>
        <x:v>75</x:v>
      </x:c>
      <x:c r="I60" s="14" t="n">
        <x:f>H60*8/Settings!$B$28+Settings!$B$29</x:f>
        <x:v>6.02</x:v>
      </x:c>
      <x:c r="J60" s="14">
        <x:f t="shared" si="12"/>
        <x:v>3312.5815568436424</x:v>
      </x:c>
      <x:c r="K60" s="14">
        <x:f t="shared" si="2"/>
        <x:v>3338.8610405501454</x:v>
      </x:c>
      <x:c r="L60" s="14" t="n">
        <x:f>MOD(K60-Settings!$B$32,Settings!$B$33)</x:f>
        <x:v>458.8610405501454</x:v>
      </x:c>
      <x:c r="M60" s="14" t="n">
        <x:f>IF(L60&lt;Settings!$B$30,IF(Settings!$B$30-L60&gt;=I60,K60,K60+(Settings!$B$30-L60)+Settings!$B$31),K60+(Settings!$B$33-L60))</x:f>
        <x:v>3338.8610405501454</x:v>
      </x:c>
      <x:c r="N60" s="14">
        <x:f t="shared" si="3"/>
        <x:v>3344.8810405501454</x:v>
      </x:c>
      <x:c r="O60" s="14">
        <x:f t="shared" si="4"/>
        <x:v>7.3120889191841343</x:v>
      </x:c>
      <x:c r="P60" s="14">
        <x:f t="shared" si="5"/>
        <x:v>0</x:v>
      </x:c>
      <x:c r="Q60" s="14">
        <x:f t="shared" si="6"/>
        <x:v>0</x:v>
      </x:c>
      <x:c r="R60" s="14">
        <x:f t="shared" si="7"/>
        <x:v>0</x:v>
      </x:c>
      <x:c r="S60" s="14">
        <x:f t="shared" si="8"/>
        <x:v>0</x:v>
      </x:c>
      <x:c r="T60" t="str">
        <x:f>IF(MOD(C60-Settings!$B$32,Settings!$B$33)&lt;Settings!$B$30,"Up","Down")</x:f>
        <x:v>Up</x:v>
      </x:c>
      <x:c r="U60" s="15" t="n">
        <x:f>IF(OR(I60&gt;Settings!$B$30,O60&gt;Settings!$B$37),0,1)</x:f>
        <x:v>1</x:v>
      </x:c>
      <x:c r="V60" s="15" t="n">
        <x:f>IF(AND(U60=1,O60&lt;=Settings!$B$36),1,0)</x:f>
        <x:v>1</x:v>
      </x:c>
    </x:row>
    <x:row r="61">
      <x:c r="A61">
        <x:v>1</x:v>
      </x:c>
      <x:c r="B61">
        <x:v>56</x:v>
      </x:c>
      <x:c r="C61" s="13" t="n">
        <x:f>Arrivals!F61</x:f>
        <x:v>3532.85538588112</x:v>
      </x:c>
      <x:c r="D61" s="13" t="n">
        <x:f>Arrivals!J61</x:f>
        <x:v>12.77629921157533</x:v>
      </x:c>
      <x:c r="E61" s="14">
        <x:f t="shared" si="11"/>
        <x:v>3338.8610405501454</x:v>
      </x:c>
      <x:c r="F61" s="14">
        <x:f t="shared" si="0"/>
        <x:v>3532.8553858811201</x:v>
      </x:c>
      <x:c r="G61" s="14">
        <x:f t="shared" si="1"/>
        <x:v>3545.6316850926955</x:v>
      </x:c>
      <x:c r="H61" s="13" t="n">
        <x:f>Arrivals!L61</x:f>
        <x:v>75</x:v>
      </x:c>
      <x:c r="I61" s="14" t="n">
        <x:f>H61*8/Settings!$B$28+Settings!$B$29</x:f>
        <x:v>6.02</x:v>
      </x:c>
      <x:c r="J61" s="14">
        <x:f t="shared" si="12"/>
        <x:v>3344.8810405501454</x:v>
      </x:c>
      <x:c r="K61" s="14">
        <x:f t="shared" si="2"/>
        <x:v>3545.6316850926955</x:v>
      </x:c>
      <x:c r="L61" s="14" t="n">
        <x:f>MOD(K61-Settings!$B$32,Settings!$B$33)</x:f>
        <x:v>665.6316850926955</x:v>
      </x:c>
      <x:c r="M61" s="14" t="n">
        <x:f>IF(L61&lt;Settings!$B$30,IF(Settings!$B$30-L61&gt;=I61,K61,K61+(Settings!$B$30-L61)+Settings!$B$31),K61+(Settings!$B$33-L61))</x:f>
        <x:v>3600</x:v>
      </x:c>
      <x:c r="N61" s="14">
        <x:f t="shared" si="3"/>
        <x:v>3606.02</x:v>
      </x:c>
      <x:c r="O61" s="14">
        <x:f t="shared" si="4"/>
        <x:v>73.164614118879854</x:v>
      </x:c>
      <x:c r="P61" s="14">
        <x:f t="shared" si="5"/>
        <x:v>0</x:v>
      </x:c>
      <x:c r="Q61" s="14">
        <x:f t="shared" si="6"/>
        <x:v>0</x:v>
      </x:c>
      <x:c r="R61" s="14">
        <x:f t="shared" si="7"/>
        <x:v>54.368314907304466</x:v>
      </x:c>
      <x:c r="S61" s="14">
        <x:f t="shared" si="8"/>
        <x:v>54.368314907304466</x:v>
      </x:c>
      <x:c r="T61" t="str">
        <x:f>IF(MOD(C61-Settings!$B$32,Settings!$B$33)&lt;Settings!$B$30,"Up","Down")</x:f>
        <x:v>Down</x:v>
      </x:c>
      <x:c r="U61" s="15" t="n">
        <x:f>IF(OR(I61&gt;Settings!$B$30,O61&gt;Settings!$B$37),0,1)</x:f>
        <x:v>1</x:v>
      </x:c>
      <x:c r="V61" s="15" t="n">
        <x:f>IF(AND(U61=1,O61&lt;=Settings!$B$36),1,0)</x:f>
        <x:v>1</x:v>
      </x:c>
    </x:row>
    <x:row r="62">
      <x:c r="A62">
        <x:v>1</x:v>
      </x:c>
      <x:c r="B62">
        <x:v>57</x:v>
      </x:c>
      <x:c r="C62" s="13" t="n">
        <x:f>Arrivals!F62</x:f>
        <x:v>3566.113172216312</x:v>
      </x:c>
      <x:c r="D62" s="13" t="n">
        <x:f>Arrivals!J62</x:f>
        <x:v>5.579799132823879</x:v>
      </x:c>
      <x:c r="E62" s="14">
        <x:f t="shared" si="11"/>
        <x:v>3545.6316850926955</x:v>
      </x:c>
      <x:c r="F62" s="14">
        <x:f t="shared" si="0"/>
        <x:v>3566.1131722163118</x:v>
      </x:c>
      <x:c r="G62" s="14">
        <x:f t="shared" si="1"/>
        <x:v>3571.6929713491359</x:v>
      </x:c>
      <x:c r="H62" s="13" t="n">
        <x:f>Arrivals!L62</x:f>
        <x:v>75</x:v>
      </x:c>
      <x:c r="I62" s="14" t="n">
        <x:f>H62*8/Settings!$B$28+Settings!$B$29</x:f>
        <x:v>6.02</x:v>
      </x:c>
      <x:c r="J62" s="14">
        <x:f t="shared" si="12"/>
        <x:v>3606.02</x:v>
      </x:c>
      <x:c r="K62" s="14">
        <x:f t="shared" si="2"/>
        <x:v>3606.02</x:v>
      </x:c>
      <x:c r="L62" s="14" t="n">
        <x:f>MOD(K62-Settings!$B$32,Settings!$B$33)</x:f>
        <x:v>6.019999999999982</x:v>
      </x:c>
      <x:c r="M62" s="14" t="n">
        <x:f>IF(L62&lt;Settings!$B$30,IF(Settings!$B$30-L62&gt;=I62,K62,K62+(Settings!$B$30-L62)+Settings!$B$31),K62+(Settings!$B$33-L62))</x:f>
        <x:v>3606.02</x:v>
      </x:c>
      <x:c r="N62" s="14">
        <x:f t="shared" si="3"/>
        <x:v>3612.04</x:v>
      </x:c>
      <x:c r="O62" s="14">
        <x:f t="shared" si="4"/>
        <x:v>45.926827783688168</x:v>
      </x:c>
      <x:c r="P62" s="14">
        <x:f t="shared" si="5"/>
        <x:v>0</x:v>
      </x:c>
      <x:c r="Q62" s="14">
        <x:f t="shared" si="6"/>
        <x:v>34.327028650864122</x:v>
      </x:c>
      <x:c r="R62" s="14">
        <x:f t="shared" si="7"/>
        <x:v>0</x:v>
      </x:c>
      <x:c r="S62" s="14">
        <x:f t="shared" si="8"/>
        <x:v>34.327028650864122</x:v>
      </x:c>
      <x:c r="T62" t="str">
        <x:f>IF(MOD(C62-Settings!$B$32,Settings!$B$33)&lt;Settings!$B$30,"Up","Down")</x:f>
        <x:v>Down</x:v>
      </x:c>
      <x:c r="U62" s="15" t="n">
        <x:f>IF(OR(I62&gt;Settings!$B$30,O62&gt;Settings!$B$37),0,1)</x:f>
        <x:v>1</x:v>
      </x:c>
      <x:c r="V62" s="15" t="n">
        <x:f>IF(AND(U62=1,O62&lt;=Settings!$B$36),1,0)</x:f>
        <x:v>1</x:v>
      </x:c>
    </x:row>
    <x:row r="63">
      <x:c r="A63">
        <x:v>1</x:v>
      </x:c>
      <x:c r="B63">
        <x:v>58</x:v>
      </x:c>
      <x:c r="C63" s="13" t="n">
        <x:f>Arrivals!F63</x:f>
        <x:v>3656.1094362435247</x:v>
      </x:c>
      <x:c r="D63" s="13" t="n">
        <x:f>Arrivals!J63</x:f>
        <x:v>16.955188299999207</x:v>
      </x:c>
      <x:c r="E63" s="14">
        <x:f t="shared" si="11"/>
        <x:v>3571.6929713491359</x:v>
      </x:c>
      <x:c r="F63" s="14">
        <x:f t="shared" si="0"/>
        <x:v>3656.1094362435247</x:v>
      </x:c>
      <x:c r="G63" s="14">
        <x:f t="shared" si="1"/>
        <x:v>3673.0646245435237</x:v>
      </x:c>
      <x:c r="H63" s="13" t="n">
        <x:f>Arrivals!L63</x:f>
        <x:v>75</x:v>
      </x:c>
      <x:c r="I63" s="14" t="n">
        <x:f>H63*8/Settings!$B$28+Settings!$B$29</x:f>
        <x:v>6.02</x:v>
      </x:c>
      <x:c r="J63" s="14">
        <x:f t="shared" si="12"/>
        <x:v>3612.04</x:v>
      </x:c>
      <x:c r="K63" s="14">
        <x:f t="shared" si="2"/>
        <x:v>3673.0646245435237</x:v>
      </x:c>
      <x:c r="L63" s="14" t="n">
        <x:f>MOD(K63-Settings!$B$32,Settings!$B$33)</x:f>
        <x:v>73.06462454352368</x:v>
      </x:c>
      <x:c r="M63" s="14" t="n">
        <x:f>IF(L63&lt;Settings!$B$30,IF(Settings!$B$30-L63&gt;=I63,K63,K63+(Settings!$B$30-L63)+Settings!$B$31),K63+(Settings!$B$33-L63))</x:f>
        <x:v>3673.0646245435237</x:v>
      </x:c>
      <x:c r="N63" s="14">
        <x:f t="shared" si="3"/>
        <x:v>3679.0846245435237</x:v>
      </x:c>
      <x:c r="O63" s="14">
        <x:f t="shared" si="4"/>
        <x:v>22.97518829999899</x:v>
      </x:c>
      <x:c r="P63" s="14">
        <x:f t="shared" si="5"/>
        <x:v>0</x:v>
      </x:c>
      <x:c r="Q63" s="14">
        <x:f t="shared" si="6"/>
        <x:v>0</x:v>
      </x:c>
      <x:c r="R63" s="14">
        <x:f t="shared" si="7"/>
        <x:v>0</x:v>
      </x:c>
      <x:c r="S63" s="14">
        <x:f t="shared" si="8"/>
        <x:v>0</x:v>
      </x:c>
      <x:c r="T63" t="str">
        <x:f>IF(MOD(C63-Settings!$B$32,Settings!$B$33)&lt;Settings!$B$30,"Up","Down")</x:f>
        <x:v>Up</x:v>
      </x:c>
      <x:c r="U63" s="15" t="n">
        <x:f>IF(OR(I63&gt;Settings!$B$30,O63&gt;Settings!$B$37),0,1)</x:f>
        <x:v>1</x:v>
      </x:c>
      <x:c r="V63" s="15" t="n">
        <x:f>IF(AND(U63=1,O63&lt;=Settings!$B$36),1,0)</x:f>
        <x:v>1</x:v>
      </x:c>
    </x:row>
    <x:row r="64">
      <x:c r="A64">
        <x:v>1</x:v>
      </x:c>
      <x:c r="B64">
        <x:v>59</x:v>
      </x:c>
      <x:c r="C64" s="13" t="n">
        <x:f>Arrivals!F64</x:f>
        <x:v>3713.831230770439</x:v>
      </x:c>
      <x:c r="D64" s="13" t="n">
        <x:f>Arrivals!J64</x:f>
        <x:v>14.392160760665924</x:v>
      </x:c>
      <x:c r="E64" s="14">
        <x:f t="shared" si="11"/>
        <x:v>3673.0646245435237</x:v>
      </x:c>
      <x:c r="F64" s="14">
        <x:f t="shared" si="0"/>
        <x:v>3713.8312307704391</x:v>
      </x:c>
      <x:c r="G64" s="14">
        <x:f t="shared" si="1"/>
        <x:v>3728.2233915311049</x:v>
      </x:c>
      <x:c r="H64" s="13" t="n">
        <x:f>Arrivals!L64</x:f>
        <x:v>75</x:v>
      </x:c>
      <x:c r="I64" s="14" t="n">
        <x:f>H64*8/Settings!$B$28+Settings!$B$29</x:f>
        <x:v>6.02</x:v>
      </x:c>
      <x:c r="J64" s="14">
        <x:f t="shared" si="12"/>
        <x:v>3679.0846245435237</x:v>
      </x:c>
      <x:c r="K64" s="14">
        <x:f t="shared" si="2"/>
        <x:v>3728.2233915311049</x:v>
      </x:c>
      <x:c r="L64" s="14" t="n">
        <x:f>MOD(K64-Settings!$B$32,Settings!$B$33)</x:f>
        <x:v>128.22339153110488</x:v>
      </x:c>
      <x:c r="M64" s="14" t="n">
        <x:f>IF(L64&lt;Settings!$B$30,IF(Settings!$B$30-L64&gt;=I64,K64,K64+(Settings!$B$30-L64)+Settings!$B$31),K64+(Settings!$B$33-L64))</x:f>
        <x:v>3728.223391531105</x:v>
      </x:c>
      <x:c r="N64" s="14">
        <x:f t="shared" si="3"/>
        <x:v>3734.2433915311049</x:v>
      </x:c>
      <x:c r="O64" s="14">
        <x:f t="shared" si="4"/>
        <x:v>20.412160760665756</x:v>
      </x:c>
      <x:c r="P64" s="14">
        <x:f t="shared" si="5"/>
        <x:v>0</x:v>
      </x:c>
      <x:c r="Q64" s="14">
        <x:f t="shared" si="6"/>
        <x:v>0</x:v>
      </x:c>
      <x:c r="R64" s="14">
        <x:f t="shared" si="7"/>
        <x:v>0</x:v>
      </x:c>
      <x:c r="S64" s="14">
        <x:f t="shared" si="8"/>
        <x:v>0</x:v>
      </x:c>
      <x:c r="T64" t="str">
        <x:f>IF(MOD(C64-Settings!$B$32,Settings!$B$33)&lt;Settings!$B$30,"Up","Down")</x:f>
        <x:v>Up</x:v>
      </x:c>
      <x:c r="U64" s="15" t="n">
        <x:f>IF(OR(I64&gt;Settings!$B$30,O64&gt;Settings!$B$37),0,1)</x:f>
        <x:v>1</x:v>
      </x:c>
      <x:c r="V64" s="15" t="n">
        <x:f>IF(AND(U64=1,O64&lt;=Settings!$B$36),1,0)</x:f>
        <x:v>1</x:v>
      </x:c>
    </x:row>
    <x:row r="65">
      <x:c r="A65">
        <x:v>1</x:v>
      </x:c>
      <x:c r="B65">
        <x:v>60</x:v>
      </x:c>
      <x:c r="C65" s="13" t="n">
        <x:f>Arrivals!F65</x:f>
        <x:v>3801.7641816547502</x:v>
      </x:c>
      <x:c r="D65" s="13" t="n">
        <x:f>Arrivals!J65</x:f>
        <x:v>8.828541806265969</x:v>
      </x:c>
      <x:c r="E65" s="14">
        <x:f t="shared" si="11"/>
        <x:v>3728.2233915311049</x:v>
      </x:c>
      <x:c r="F65" s="14">
        <x:f t="shared" si="0"/>
        <x:v>3801.7641816547502</x:v>
      </x:c>
      <x:c r="G65" s="14">
        <x:f t="shared" si="1"/>
        <x:v>3810.5927234610162</x:v>
      </x:c>
      <x:c r="H65" s="13" t="n">
        <x:f>Arrivals!L65</x:f>
        <x:v>75</x:v>
      </x:c>
      <x:c r="I65" s="14" t="n">
        <x:f>H65*8/Settings!$B$28+Settings!$B$29</x:f>
        <x:v>6.02</x:v>
      </x:c>
      <x:c r="J65" s="14">
        <x:f t="shared" si="12"/>
        <x:v>3734.2433915311049</x:v>
      </x:c>
      <x:c r="K65" s="14">
        <x:f t="shared" si="2"/>
        <x:v>3810.5927234610162</x:v>
      </x:c>
      <x:c r="L65" s="14" t="n">
        <x:f>MOD(K65-Settings!$B$32,Settings!$B$33)</x:f>
        <x:v>210.59272346101625</x:v>
      </x:c>
      <x:c r="M65" s="14" t="n">
        <x:f>IF(L65&lt;Settings!$B$30,IF(Settings!$B$30-L65&gt;=I65,K65,K65+(Settings!$B$30-L65)+Settings!$B$31),K65+(Settings!$B$33-L65))</x:f>
        <x:v>3810.5927234610162</x:v>
      </x:c>
      <x:c r="N65" s="14">
        <x:f t="shared" si="3"/>
        <x:v>3816.6127234610162</x:v>
      </x:c>
      <x:c r="O65" s="14">
        <x:f t="shared" si="4"/>
        <x:v>14.848541806265985</x:v>
      </x:c>
      <x:c r="P65" s="14">
        <x:f t="shared" si="5"/>
        <x:v>0</x:v>
      </x:c>
      <x:c r="Q65" s="14">
        <x:f t="shared" si="6"/>
        <x:v>0</x:v>
      </x:c>
      <x:c r="R65" s="14">
        <x:f t="shared" si="7"/>
        <x:v>0</x:v>
      </x:c>
      <x:c r="S65" s="14">
        <x:f t="shared" si="8"/>
        <x:v>0</x:v>
      </x:c>
      <x:c r="T65" t="str">
        <x:f>IF(MOD(C65-Settings!$B$32,Settings!$B$33)&lt;Settings!$B$30,"Up","Down")</x:f>
        <x:v>Up</x:v>
      </x:c>
      <x:c r="U65" s="15" t="n">
        <x:f>IF(OR(I65&gt;Settings!$B$30,O65&gt;Settings!$B$37),0,1)</x:f>
        <x:v>1</x:v>
      </x:c>
      <x:c r="V65" s="15" t="n">
        <x:f>IF(AND(U65=1,O65&lt;=Settings!$B$36),1,0)</x:f>
        <x:v>1</x:v>
      </x:c>
    </x:row>
    <x:row r="66">
      <x:c r="A66">
        <x:v>1</x:v>
      </x:c>
      <x:c r="B66">
        <x:v>61</x:v>
      </x:c>
      <x:c r="C66" s="13" t="n">
        <x:f>Arrivals!F66</x:f>
        <x:v>3832.863679396134</x:v>
      </x:c>
      <x:c r="D66" s="13" t="n">
        <x:f>Arrivals!J66</x:f>
        <x:v>13.91100964023279</x:v>
      </x:c>
      <x:c r="E66" s="14">
        <x:f t="shared" si="11"/>
        <x:v>3810.5927234610162</x:v>
      </x:c>
      <x:c r="F66" s="14">
        <x:f t="shared" si="0"/>
        <x:v>3832.8636793961341</x:v>
      </x:c>
      <x:c r="G66" s="14">
        <x:f t="shared" si="1"/>
        <x:v>3846.7746890363669</x:v>
      </x:c>
      <x:c r="H66" s="13" t="n">
        <x:f>Arrivals!L66</x:f>
        <x:v>75</x:v>
      </x:c>
      <x:c r="I66" s="14" t="n">
        <x:f>H66*8/Settings!$B$28+Settings!$B$29</x:f>
        <x:v>6.02</x:v>
      </x:c>
      <x:c r="J66" s="14">
        <x:f t="shared" si="12"/>
        <x:v>3816.6127234610162</x:v>
      </x:c>
      <x:c r="K66" s="14">
        <x:f t="shared" si="2"/>
        <x:v>3846.7746890363669</x:v>
      </x:c>
      <x:c r="L66" s="14" t="n">
        <x:f>MOD(K66-Settings!$B$32,Settings!$B$33)</x:f>
        <x:v>246.7746890363669</x:v>
      </x:c>
      <x:c r="M66" s="14" t="n">
        <x:f>IF(L66&lt;Settings!$B$30,IF(Settings!$B$30-L66&gt;=I66,K66,K66+(Settings!$B$30-L66)+Settings!$B$31),K66+(Settings!$B$33-L66))</x:f>
        <x:v>3846.774689036367</x:v>
      </x:c>
      <x:c r="N66" s="14">
        <x:f t="shared" si="3"/>
        <x:v>3852.7946890363669</x:v>
      </x:c>
      <x:c r="O66" s="14">
        <x:f t="shared" si="4"/>
        <x:v>19.931009640232787</x:v>
      </x:c>
      <x:c r="P66" s="14">
        <x:f t="shared" si="5"/>
        <x:v>0</x:v>
      </x:c>
      <x:c r="Q66" s="14">
        <x:f t="shared" si="6"/>
        <x:v>0</x:v>
      </x:c>
      <x:c r="R66" s="14">
        <x:f t="shared" si="7"/>
        <x:v>0</x:v>
      </x:c>
      <x:c r="S66" s="14">
        <x:f t="shared" si="8"/>
        <x:v>0</x:v>
      </x:c>
      <x:c r="T66" t="str">
        <x:f>IF(MOD(C66-Settings!$B$32,Settings!$B$33)&lt;Settings!$B$30,"Up","Down")</x:f>
        <x:v>Up</x:v>
      </x:c>
      <x:c r="U66" s="15" t="n">
        <x:f>IF(OR(I66&gt;Settings!$B$30,O66&gt;Settings!$B$37),0,1)</x:f>
        <x:v>1</x:v>
      </x:c>
      <x:c r="V66" s="15" t="n">
        <x:f>IF(AND(U66=1,O66&lt;=Settings!$B$36),1,0)</x:f>
        <x:v>1</x:v>
      </x:c>
    </x:row>
    <x:row r="67">
      <x:c r="A67">
        <x:v>1</x:v>
      </x:c>
      <x:c r="B67">
        <x:v>62</x:v>
      </x:c>
      <x:c r="C67" s="13" t="n">
        <x:f>Arrivals!F67</x:f>
        <x:v>3842.050627150178</x:v>
      </x:c>
      <x:c r="D67" s="13" t="n">
        <x:f>Arrivals!J67</x:f>
        <x:v>4.09197926449829</x:v>
      </x:c>
      <x:c r="E67" s="14">
        <x:f t="shared" si="11"/>
        <x:v>3846.7746890363669</x:v>
      </x:c>
      <x:c r="F67" s="14">
        <x:f t="shared" si="0"/>
        <x:v>3846.7746890363669</x:v>
      </x:c>
      <x:c r="G67" s="14">
        <x:f t="shared" si="1"/>
        <x:v>3850.8666683008651</x:v>
      </x:c>
      <x:c r="H67" s="13" t="n">
        <x:f>Arrivals!L67</x:f>
        <x:v>75</x:v>
      </x:c>
      <x:c r="I67" s="14" t="n">
        <x:f>H67*8/Settings!$B$28+Settings!$B$29</x:f>
        <x:v>6.02</x:v>
      </x:c>
      <x:c r="J67" s="14">
        <x:f t="shared" si="12"/>
        <x:v>3852.7946890363669</x:v>
      </x:c>
      <x:c r="K67" s="14">
        <x:f t="shared" si="2"/>
        <x:v>3852.7946890363669</x:v>
      </x:c>
      <x:c r="L67" s="14" t="n">
        <x:f>MOD(K67-Settings!$B$32,Settings!$B$33)</x:f>
        <x:v>252.7946890363669</x:v>
      </x:c>
      <x:c r="M67" s="14" t="n">
        <x:f>IF(L67&lt;Settings!$B$30,IF(Settings!$B$30-L67&gt;=I67,K67,K67+(Settings!$B$30-L67)+Settings!$B$31),K67+(Settings!$B$33-L67))</x:f>
        <x:v>3852.794689036367</x:v>
      </x:c>
      <x:c r="N67" s="14">
        <x:f t="shared" si="3"/>
        <x:v>3858.8146890363669</x:v>
      </x:c>
      <x:c r="O67" s="14">
        <x:f t="shared" si="4"/>
        <x:v>16.764061886188756</x:v>
      </x:c>
      <x:c r="P67" s="14">
        <x:f t="shared" si="5"/>
        <x:v>4.7240618861887924</x:v>
      </x:c>
      <x:c r="Q67" s="14">
        <x:f t="shared" si="6"/>
        <x:v>1.928020735501832</x:v>
      </x:c>
      <x:c r="R67" s="14">
        <x:f t="shared" si="7"/>
        <x:v>0</x:v>
      </x:c>
      <x:c r="S67" s="14">
        <x:f t="shared" si="8"/>
        <x:v>6.6520826216906244</x:v>
      </x:c>
      <x:c r="T67" t="str">
        <x:f>IF(MOD(C67-Settings!$B$32,Settings!$B$33)&lt;Settings!$B$30,"Up","Down")</x:f>
        <x:v>Up</x:v>
      </x:c>
      <x:c r="U67" s="15" t="n">
        <x:f>IF(OR(I67&gt;Settings!$B$30,O67&gt;Settings!$B$37),0,1)</x:f>
        <x:v>1</x:v>
      </x:c>
      <x:c r="V67" s="15" t="n">
        <x:f>IF(AND(U67=1,O67&lt;=Settings!$B$36),1,0)</x:f>
        <x:v>1</x:v>
      </x:c>
    </x:row>
    <x:row r="68">
      <x:c r="A68">
        <x:v>1</x:v>
      </x:c>
      <x:c r="B68">
        <x:v>63</x:v>
      </x:c>
      <x:c r="C68" s="13" t="n">
        <x:f>Arrivals!F68</x:f>
        <x:v>3847.298273686635</x:v>
      </x:c>
      <x:c r="D68" s="13" t="n">
        <x:f>Arrivals!J68</x:f>
        <x:v>2.863340746104255</x:v>
      </x:c>
      <x:c r="E68" s="14">
        <x:f t="shared" si="11"/>
        <x:v>3850.8666683008651</x:v>
      </x:c>
      <x:c r="F68" s="14">
        <x:f t="shared" si="0"/>
        <x:v>3850.8666683008651</x:v>
      </x:c>
      <x:c r="G68" s="14">
        <x:f t="shared" si="1"/>
        <x:v>3853.7300090469694</x:v>
      </x:c>
      <x:c r="H68" s="13" t="n">
        <x:f>Arrivals!L68</x:f>
        <x:v>75</x:v>
      </x:c>
      <x:c r="I68" s="14" t="n">
        <x:f>H68*8/Settings!$B$28+Settings!$B$29</x:f>
        <x:v>6.02</x:v>
      </x:c>
      <x:c r="J68" s="14">
        <x:f t="shared" si="12"/>
        <x:v>3858.8146890363669</x:v>
      </x:c>
      <x:c r="K68" s="14">
        <x:f t="shared" si="2"/>
        <x:v>3858.8146890363669</x:v>
      </x:c>
      <x:c r="L68" s="14" t="n">
        <x:f>MOD(K68-Settings!$B$32,Settings!$B$33)</x:f>
        <x:v>258.8146890363669</x:v>
      </x:c>
      <x:c r="M68" s="14" t="n">
        <x:f>IF(L68&lt;Settings!$B$30,IF(Settings!$B$30-L68&gt;=I68,K68,K68+(Settings!$B$30-L68)+Settings!$B$31),K68+(Settings!$B$33-L68))</x:f>
        <x:v>3858.814689036367</x:v>
      </x:c>
      <x:c r="N68" s="14">
        <x:f t="shared" si="3"/>
        <x:v>3864.8346890363669</x:v>
      </x:c>
      <x:c r="O68" s="14">
        <x:f t="shared" si="4"/>
        <x:v>17.536415349731669</x:v>
      </x:c>
      <x:c r="P68" s="14">
        <x:f t="shared" si="5"/>
        <x:v>3.5683946142298737</x:v>
      </x:c>
      <x:c r="Q68" s="14">
        <x:f t="shared" si="6"/>
        <x:v>5.0846799893975003</x:v>
      </x:c>
      <x:c r="R68" s="14">
        <x:f t="shared" si="7"/>
        <x:v>0</x:v>
      </x:c>
      <x:c r="S68" s="14">
        <x:f t="shared" si="8"/>
        <x:v>8.653074603627374</x:v>
      </x:c>
      <x:c r="T68" t="str">
        <x:f>IF(MOD(C68-Settings!$B$32,Settings!$B$33)&lt;Settings!$B$30,"Up","Down")</x:f>
        <x:v>Up</x:v>
      </x:c>
      <x:c r="U68" s="15" t="n">
        <x:f>IF(OR(I68&gt;Settings!$B$30,O68&gt;Settings!$B$37),0,1)</x:f>
        <x:v>1</x:v>
      </x:c>
      <x:c r="V68" s="15" t="n">
        <x:f>IF(AND(U68=1,O68&lt;=Settings!$B$36),1,0)</x:f>
        <x:v>1</x:v>
      </x:c>
    </x:row>
    <x:row r="69">
      <x:c r="A69">
        <x:v>1</x:v>
      </x:c>
      <x:c r="B69">
        <x:v>64</x:v>
      </x:c>
      <x:c r="C69" s="13" t="n">
        <x:f>Arrivals!F69</x:f>
        <x:v>3889.5386523265415</x:v>
      </x:c>
      <x:c r="D69" s="13" t="n">
        <x:f>Arrivals!J69</x:f>
        <x:v>18.096770354063416</x:v>
      </x:c>
      <x:c r="E69" s="14">
        <x:f t="shared" si="11"/>
        <x:v>3853.7300090469694</x:v>
      </x:c>
      <x:c r="F69" s="14">
        <x:f t="shared" si="0"/>
        <x:v>3889.5386523265415</x:v>
      </x:c>
      <x:c r="G69" s="14">
        <x:f t="shared" si="1"/>
        <x:v>3907.6354226806047</x:v>
      </x:c>
      <x:c r="H69" s="13" t="n">
        <x:f>Arrivals!L69</x:f>
        <x:v>75</x:v>
      </x:c>
      <x:c r="I69" s="14" t="n">
        <x:f>H69*8/Settings!$B$28+Settings!$B$29</x:f>
        <x:v>6.02</x:v>
      </x:c>
      <x:c r="J69" s="14">
        <x:f t="shared" si="12"/>
        <x:v>3864.8346890363669</x:v>
      </x:c>
      <x:c r="K69" s="14">
        <x:f t="shared" si="2"/>
        <x:v>3907.6354226806047</x:v>
      </x:c>
      <x:c r="L69" s="14" t="n">
        <x:f>MOD(K69-Settings!$B$32,Settings!$B$33)</x:f>
        <x:v>307.63542268060473</x:v>
      </x:c>
      <x:c r="M69" s="14" t="n">
        <x:f>IF(L69&lt;Settings!$B$30,IF(Settings!$B$30-L69&gt;=I69,K69,K69+(Settings!$B$30-L69)+Settings!$B$31),K69+(Settings!$B$33-L69))</x:f>
        <x:v>3907.6354226806047</x:v>
      </x:c>
      <x:c r="N69" s="14">
        <x:f t="shared" si="3"/>
        <x:v>3913.6554226806047</x:v>
      </x:c>
      <x:c r="O69" s="14">
        <x:f t="shared" si="4"/>
        <x:v>24.116770354063192</x:v>
      </x:c>
      <x:c r="P69" s="14">
        <x:f t="shared" si="5"/>
        <x:v>0</x:v>
      </x:c>
      <x:c r="Q69" s="14">
        <x:f t="shared" si="6"/>
        <x:v>0</x:v>
      </x:c>
      <x:c r="R69" s="14">
        <x:f t="shared" si="7"/>
        <x:v>0</x:v>
      </x:c>
      <x:c r="S69" s="14">
        <x:f t="shared" si="8"/>
        <x:v>0</x:v>
      </x:c>
      <x:c r="T69" t="str">
        <x:f>IF(MOD(C69-Settings!$B$32,Settings!$B$33)&lt;Settings!$B$30,"Up","Down")</x:f>
        <x:v>Up</x:v>
      </x:c>
      <x:c r="U69" s="15" t="n">
        <x:f>IF(OR(I69&gt;Settings!$B$30,O69&gt;Settings!$B$37),0,1)</x:f>
        <x:v>1</x:v>
      </x:c>
      <x:c r="V69" s="15" t="n">
        <x:f>IF(AND(U69=1,O69&lt;=Settings!$B$36),1,0)</x:f>
        <x:v>1</x:v>
      </x:c>
    </x:row>
    <x:row r="70">
      <x:c r="A70">
        <x:v>1</x:v>
      </x:c>
      <x:c r="B70">
        <x:v>65</x:v>
      </x:c>
      <x:c r="C70" s="13" t="n">
        <x:f>Arrivals!F70</x:f>
        <x:v>3907.6873215084393</x:v>
      </x:c>
      <x:c r="D70" s="13" t="n">
        <x:f>Arrivals!J70</x:f>
        <x:v>42.7876539065155</x:v>
      </x:c>
      <x:c r="E70" s="14">
        <x:f t="shared" si="11"/>
        <x:v>3907.6354226806047</x:v>
      </x:c>
      <x:c r="F70" s="14" t="n">
        <x:f t="shared" ref="F70:F133" si="13">MAX(C70,E70)</x:f>
        <x:v>3907.6873215084393</x:v>
      </x:c>
      <x:c r="G70" s="14" t="n">
        <x:f t="shared" ref="G70:G133" si="14">F70+D70</x:f>
        <x:v>3950.4749754149548</x:v>
      </x:c>
      <x:c r="H70" s="13" t="n">
        <x:f>Arrivals!L70</x:f>
        <x:v>75</x:v>
      </x:c>
      <x:c r="I70" s="14" t="n">
        <x:f>H70*8/Settings!$B$28+Settings!$B$29</x:f>
        <x:v>6.02</x:v>
      </x:c>
      <x:c r="J70" s="14">
        <x:f t="shared" si="12"/>
        <x:v>3913.6554226806047</x:v>
      </x:c>
      <x:c r="K70" s="14" t="n">
        <x:f t="shared" ref="K70:K133" si="15">MAX(G70,J70)</x:f>
        <x:v>3950.4749754149548</x:v>
      </x:c>
      <x:c r="L70" s="14" t="n">
        <x:f>MOD(K70-Settings!$B$32,Settings!$B$33)</x:f>
        <x:v>350.47497541495477</x:v>
      </x:c>
      <x:c r="M70" s="14" t="n">
        <x:f>IF(L70&lt;Settings!$B$30,IF(Settings!$B$30-L70&gt;=I70,K70,K70+(Settings!$B$30-L70)+Settings!$B$31),K70+(Settings!$B$33-L70))</x:f>
        <x:v>3950.4749754149548</x:v>
      </x:c>
      <x:c r="N70" s="14" t="n">
        <x:f t="shared" ref="N70:N133" si="16">M70+I70</x:f>
        <x:v>3956.4949754149548</x:v>
      </x:c>
      <x:c r="O70" s="14" t="n">
        <x:f t="shared" ref="O70:O133" si="17">N70-C70</x:f>
        <x:v>48.8076539065155</x:v>
      </x:c>
      <x:c r="P70" s="14" t="n">
        <x:f t="shared" ref="P70:P133" si="18">F70-C70</x:f>
        <x:v>0</x:v>
      </x:c>
      <x:c r="Q70" s="14" t="n">
        <x:f t="shared" ref="Q70:Q133" si="19">K70-G70</x:f>
        <x:v>0</x:v>
      </x:c>
      <x:c r="R70" s="14" t="n">
        <x:f t="shared" ref="R70:R133" si="20">M70-K70</x:f>
        <x:v>0</x:v>
      </x:c>
      <x:c r="S70" s="14" t="n">
        <x:f t="shared" ref="S70:S133" si="21">P70+Q70+R70</x:f>
        <x:v>0</x:v>
      </x:c>
      <x:c r="T70" t="str">
        <x:f>IF(MOD(C70-Settings!$B$32,Settings!$B$33)&lt;Settings!$B$30,"Up","Down")</x:f>
        <x:v>Up</x:v>
      </x:c>
      <x:c r="U70" s="15" t="n">
        <x:f>IF(OR(I70&gt;Settings!$B$30,O70&gt;Settings!$B$37),0,1)</x:f>
        <x:v>1</x:v>
      </x:c>
      <x:c r="V70" s="15" t="n">
        <x:f>IF(AND(U70=1,O70&lt;=Settings!$B$36),1,0)</x:f>
        <x:v>1</x:v>
      </x:c>
    </x:row>
    <x:row r="71">
      <x:c r="A71">
        <x:v>1</x:v>
      </x:c>
      <x:c r="B71">
        <x:v>66</x:v>
      </x:c>
      <x:c r="C71" s="13" t="n">
        <x:f>Arrivals!F71</x:f>
        <x:v>4035.475304944867</x:v>
      </x:c>
      <x:c r="D71" s="13" t="n">
        <x:f>Arrivals!J71</x:f>
        <x:v>15.097349632857398</x:v>
      </x:c>
      <x:c r="E71" s="14" t="n">
        <x:f t="shared" ref="E71:E102" si="22">G70</x:f>
        <x:v>3950.4749754149548</x:v>
      </x:c>
      <x:c r="F71" s="14">
        <x:f t="shared" si="13"/>
        <x:v>4035.4753049448668</x:v>
      </x:c>
      <x:c r="G71" s="14">
        <x:f t="shared" si="14"/>
        <x:v>4050.5726545777243</x:v>
      </x:c>
      <x:c r="H71" s="13" t="n">
        <x:f>Arrivals!L71</x:f>
        <x:v>75</x:v>
      </x:c>
      <x:c r="I71" s="14" t="n">
        <x:f>H71*8/Settings!$B$28+Settings!$B$29</x:f>
        <x:v>6.02</x:v>
      </x:c>
      <x:c r="J71" s="14" t="n">
        <x:f t="shared" ref="J71:J102" si="23">N70</x:f>
        <x:v>3956.4949754149548</x:v>
      </x:c>
      <x:c r="K71" s="14">
        <x:f t="shared" si="15"/>
        <x:v>4050.5726545777243</x:v>
      </x:c>
      <x:c r="L71" s="14" t="n">
        <x:f>MOD(K71-Settings!$B$32,Settings!$B$33)</x:f>
        <x:v>450.5726545777243</x:v>
      </x:c>
      <x:c r="M71" s="14" t="n">
        <x:f>IF(L71&lt;Settings!$B$30,IF(Settings!$B$30-L71&gt;=I71,K71,K71+(Settings!$B$30-L71)+Settings!$B$31),K71+(Settings!$B$33-L71))</x:f>
        <x:v>4050.5726545777243</x:v>
      </x:c>
      <x:c r="N71" s="14">
        <x:f t="shared" si="16"/>
        <x:v>4056.5926545777243</x:v>
      </x:c>
      <x:c r="O71" s="14">
        <x:f t="shared" si="17"/>
        <x:v>21.11734963285744</x:v>
      </x:c>
      <x:c r="P71" s="14">
        <x:f t="shared" si="18"/>
        <x:v>0</x:v>
      </x:c>
      <x:c r="Q71" s="14">
        <x:f t="shared" si="19"/>
        <x:v>0</x:v>
      </x:c>
      <x:c r="R71" s="14">
        <x:f t="shared" si="20"/>
        <x:v>0</x:v>
      </x:c>
      <x:c r="S71" s="14">
        <x:f t="shared" si="21"/>
        <x:v>0</x:v>
      </x:c>
      <x:c r="T71" t="str">
        <x:f>IF(MOD(C71-Settings!$B$32,Settings!$B$33)&lt;Settings!$B$30,"Up","Down")</x:f>
        <x:v>Up</x:v>
      </x:c>
      <x:c r="U71" s="15" t="n">
        <x:f>IF(OR(I71&gt;Settings!$B$30,O71&gt;Settings!$B$37),0,1)</x:f>
        <x:v>1</x:v>
      </x:c>
      <x:c r="V71" s="15" t="n">
        <x:f>IF(AND(U71=1,O71&lt;=Settings!$B$36),1,0)</x:f>
        <x:v>1</x:v>
      </x:c>
    </x:row>
    <x:row r="72">
      <x:c r="A72">
        <x:v>1</x:v>
      </x:c>
      <x:c r="B72">
        <x:v>67</x:v>
      </x:c>
      <x:c r="C72" s="13" t="n">
        <x:f>Arrivals!F72</x:f>
        <x:v>4057.0089014490713</x:v>
      </x:c>
      <x:c r="D72" s="13" t="n">
        <x:f>Arrivals!J72</x:f>
        <x:v>11.602040822418406</x:v>
      </x:c>
      <x:c r="E72" s="14">
        <x:f t="shared" si="22"/>
        <x:v>4050.5726545777243</x:v>
      </x:c>
      <x:c r="F72" s="14">
        <x:f t="shared" si="13"/>
        <x:v>4057.0089014490713</x:v>
      </x:c>
      <x:c r="G72" s="14">
        <x:f t="shared" si="14"/>
        <x:v>4068.6109422714899</x:v>
      </x:c>
      <x:c r="H72" s="13" t="n">
        <x:f>Arrivals!L72</x:f>
        <x:v>75</x:v>
      </x:c>
      <x:c r="I72" s="14" t="n">
        <x:f>H72*8/Settings!$B$28+Settings!$B$29</x:f>
        <x:v>6.02</x:v>
      </x:c>
      <x:c r="J72" s="14">
        <x:f t="shared" si="23"/>
        <x:v>4056.5926545777243</x:v>
      </x:c>
      <x:c r="K72" s="14">
        <x:f t="shared" si="15"/>
        <x:v>4068.6109422714899</x:v>
      </x:c>
      <x:c r="L72" s="14" t="n">
        <x:f>MOD(K72-Settings!$B$32,Settings!$B$33)</x:f>
        <x:v>468.6109422714899</x:v>
      </x:c>
      <x:c r="M72" s="14" t="n">
        <x:f>IF(L72&lt;Settings!$B$30,IF(Settings!$B$30-L72&gt;=I72,K72,K72+(Settings!$B$30-L72)+Settings!$B$31),K72+(Settings!$B$33-L72))</x:f>
        <x:v>4068.61094227149</x:v>
      </x:c>
      <x:c r="N72" s="14">
        <x:f t="shared" si="16"/>
        <x:v>4074.6309422714899</x:v>
      </x:c>
      <x:c r="O72" s="14">
        <x:f t="shared" si="17"/>
        <x:v>17.622040822418512</x:v>
      </x:c>
      <x:c r="P72" s="14">
        <x:f t="shared" si="18"/>
        <x:v>0</x:v>
      </x:c>
      <x:c r="Q72" s="14">
        <x:f t="shared" si="19"/>
        <x:v>0</x:v>
      </x:c>
      <x:c r="R72" s="14">
        <x:f t="shared" si="20"/>
        <x:v>0</x:v>
      </x:c>
      <x:c r="S72" s="14">
        <x:f t="shared" si="21"/>
        <x:v>0</x:v>
      </x:c>
      <x:c r="T72" t="str">
        <x:f>IF(MOD(C72-Settings!$B$32,Settings!$B$33)&lt;Settings!$B$30,"Up","Down")</x:f>
        <x:v>Up</x:v>
      </x:c>
      <x:c r="U72" s="15" t="n">
        <x:f>IF(OR(I72&gt;Settings!$B$30,O72&gt;Settings!$B$37),0,1)</x:f>
        <x:v>1</x:v>
      </x:c>
      <x:c r="V72" s="15" t="n">
        <x:f>IF(AND(U72=1,O72&lt;=Settings!$B$36),1,0)</x:f>
        <x:v>1</x:v>
      </x:c>
    </x:row>
    <x:row r="73">
      <x:c r="A73">
        <x:v>1</x:v>
      </x:c>
      <x:c r="B73">
        <x:v>68</x:v>
      </x:c>
      <x:c r="C73" s="13" t="n">
        <x:f>Arrivals!F73</x:f>
        <x:v>4068.1538302349622</x:v>
      </x:c>
      <x:c r="D73" s="13" t="n">
        <x:f>Arrivals!J73</x:f>
        <x:v>10.00332894581739</x:v>
      </x:c>
      <x:c r="E73" s="14">
        <x:f t="shared" si="22"/>
        <x:v>4068.6109422714899</x:v>
      </x:c>
      <x:c r="F73" s="14">
        <x:f t="shared" si="13"/>
        <x:v>4068.6109422714899</x:v>
      </x:c>
      <x:c r="G73" s="14">
        <x:f t="shared" si="14"/>
        <x:v>4078.6142712173073</x:v>
      </x:c>
      <x:c r="H73" s="13" t="n">
        <x:f>Arrivals!L73</x:f>
        <x:v>75</x:v>
      </x:c>
      <x:c r="I73" s="14" t="n">
        <x:f>H73*8/Settings!$B$28+Settings!$B$29</x:f>
        <x:v>6.02</x:v>
      </x:c>
      <x:c r="J73" s="14">
        <x:f t="shared" si="23"/>
        <x:v>4074.6309422714899</x:v>
      </x:c>
      <x:c r="K73" s="14">
        <x:f t="shared" si="15"/>
        <x:v>4078.6142712173073</x:v>
      </x:c>
      <x:c r="L73" s="14" t="n">
        <x:f>MOD(K73-Settings!$B$32,Settings!$B$33)</x:f>
        <x:v>478.6142712173073</x:v>
      </x:c>
      <x:c r="M73" s="14" t="n">
        <x:f>IF(L73&lt;Settings!$B$30,IF(Settings!$B$30-L73&gt;=I73,K73,K73+(Settings!$B$30-L73)+Settings!$B$31),K73+(Settings!$B$33-L73))</x:f>
        <x:v>4078.6142712173073</x:v>
      </x:c>
      <x:c r="N73" s="14">
        <x:f t="shared" si="16"/>
        <x:v>4084.6342712173073</x:v>
      </x:c>
      <x:c r="O73" s="14">
        <x:f t="shared" si="17"/>
        <x:v>16.480440982345044</x:v>
      </x:c>
      <x:c r="P73" s="14">
        <x:f t="shared" si="18"/>
        <x:v>0.45711203652763288</x:v>
      </x:c>
      <x:c r="Q73" s="14">
        <x:f t="shared" si="19"/>
        <x:v>0</x:v>
      </x:c>
      <x:c r="R73" s="14">
        <x:f t="shared" si="20"/>
        <x:v>0</x:v>
      </x:c>
      <x:c r="S73" s="14">
        <x:f t="shared" si="21"/>
        <x:v>0.45711203652763288</x:v>
      </x:c>
      <x:c r="T73" t="str">
        <x:f>IF(MOD(C73-Settings!$B$32,Settings!$B$33)&lt;Settings!$B$30,"Up","Down")</x:f>
        <x:v>Up</x:v>
      </x:c>
      <x:c r="U73" s="15" t="n">
        <x:f>IF(OR(I73&gt;Settings!$B$30,O73&gt;Settings!$B$37),0,1)</x:f>
        <x:v>1</x:v>
      </x:c>
      <x:c r="V73" s="15" t="n">
        <x:f>IF(AND(U73=1,O73&lt;=Settings!$B$36),1,0)</x:f>
        <x:v>1</x:v>
      </x:c>
    </x:row>
    <x:row r="74">
      <x:c r="A74">
        <x:v>1</x:v>
      </x:c>
      <x:c r="B74">
        <x:v>69</x:v>
      </x:c>
      <x:c r="C74" s="13" t="n">
        <x:f>Arrivals!F74</x:f>
        <x:v>4073.55484592587</x:v>
      </x:c>
      <x:c r="D74" s="13" t="n">
        <x:f>Arrivals!J74</x:f>
        <x:v>15.887858657937965</x:v>
      </x:c>
      <x:c r="E74" s="14">
        <x:f t="shared" si="22"/>
        <x:v>4078.6142712173073</x:v>
      </x:c>
      <x:c r="F74" s="14">
        <x:f t="shared" si="13"/>
        <x:v>4078.6142712173073</x:v>
      </x:c>
      <x:c r="G74" s="14">
        <x:f t="shared" si="14"/>
        <x:v>4094.5021298752454</x:v>
      </x:c>
      <x:c r="H74" s="13" t="n">
        <x:f>Arrivals!L74</x:f>
        <x:v>75</x:v>
      </x:c>
      <x:c r="I74" s="14" t="n">
        <x:f>H74*8/Settings!$B$28+Settings!$B$29</x:f>
        <x:v>6.02</x:v>
      </x:c>
      <x:c r="J74" s="14">
        <x:f t="shared" si="23"/>
        <x:v>4084.6342712173073</x:v>
      </x:c>
      <x:c r="K74" s="14">
        <x:f t="shared" si="15"/>
        <x:v>4094.5021298752454</x:v>
      </x:c>
      <x:c r="L74" s="14" t="n">
        <x:f>MOD(K74-Settings!$B$32,Settings!$B$33)</x:f>
        <x:v>494.5021298752454</x:v>
      </x:c>
      <x:c r="M74" s="14" t="n">
        <x:f>IF(L74&lt;Settings!$B$30,IF(Settings!$B$30-L74&gt;=I74,K74,K74+(Settings!$B$30-L74)+Settings!$B$31),K74+(Settings!$B$33-L74))</x:f>
        <x:v>4094.5021298752454</x:v>
      </x:c>
      <x:c r="N74" s="14">
        <x:f t="shared" si="16"/>
        <x:v>4100.5221298752458</x:v>
      </x:c>
      <x:c r="O74" s="14">
        <x:f t="shared" si="17"/>
        <x:v>26.967283949375997</x:v>
      </x:c>
      <x:c r="P74" s="14">
        <x:f t="shared" si="18"/>
        <x:v>5.059425291437492</x:v>
      </x:c>
      <x:c r="Q74" s="14">
        <x:f t="shared" si="19"/>
        <x:v>0</x:v>
      </x:c>
      <x:c r="R74" s="14">
        <x:f t="shared" si="20"/>
        <x:v>0</x:v>
      </x:c>
      <x:c r="S74" s="14">
        <x:f t="shared" si="21"/>
        <x:v>5.059425291437492</x:v>
      </x:c>
      <x:c r="T74" t="str">
        <x:f>IF(MOD(C74-Settings!$B$32,Settings!$B$33)&lt;Settings!$B$30,"Up","Down")</x:f>
        <x:v>Up</x:v>
      </x:c>
      <x:c r="U74" s="15" t="n">
        <x:f>IF(OR(I74&gt;Settings!$B$30,O74&gt;Settings!$B$37),0,1)</x:f>
        <x:v>1</x:v>
      </x:c>
      <x:c r="V74" s="15" t="n">
        <x:f>IF(AND(U74=1,O74&lt;=Settings!$B$36),1,0)</x:f>
        <x:v>1</x:v>
      </x:c>
    </x:row>
    <x:row r="75">
      <x:c r="A75">
        <x:v>1</x:v>
      </x:c>
      <x:c r="B75">
        <x:v>70</x:v>
      </x:c>
      <x:c r="C75" s="13" t="n">
        <x:f>Arrivals!F75</x:f>
        <x:v>4175.975009723834</x:v>
      </x:c>
      <x:c r="D75" s="13" t="n">
        <x:f>Arrivals!J75</x:f>
        <x:v>1.6354761452292546</x:v>
      </x:c>
      <x:c r="E75" s="14">
        <x:f t="shared" si="22"/>
        <x:v>4094.5021298752454</x:v>
      </x:c>
      <x:c r="F75" s="14">
        <x:f t="shared" si="13"/>
        <x:v>4175.9750097238339</x:v>
      </x:c>
      <x:c r="G75" s="14">
        <x:f t="shared" si="14"/>
        <x:v>4177.6104858690633</x:v>
      </x:c>
      <x:c r="H75" s="13" t="n">
        <x:f>Arrivals!L75</x:f>
        <x:v>75</x:v>
      </x:c>
      <x:c r="I75" s="14" t="n">
        <x:f>H75*8/Settings!$B$28+Settings!$B$29</x:f>
        <x:v>6.02</x:v>
      </x:c>
      <x:c r="J75" s="14">
        <x:f t="shared" si="23"/>
        <x:v>4100.5221298752458</x:v>
      </x:c>
      <x:c r="K75" s="14">
        <x:f t="shared" si="15"/>
        <x:v>4177.6104858690633</x:v>
      </x:c>
      <x:c r="L75" s="14" t="n">
        <x:f>MOD(K75-Settings!$B$32,Settings!$B$33)</x:f>
        <x:v>577.6104858690633</x:v>
      </x:c>
      <x:c r="M75" s="14" t="n">
        <x:f>IF(L75&lt;Settings!$B$30,IF(Settings!$B$30-L75&gt;=I75,K75,K75+(Settings!$B$30-L75)+Settings!$B$31),K75+(Settings!$B$33-L75))</x:f>
        <x:v>4177.610485869063</x:v>
      </x:c>
      <x:c r="N75" s="14">
        <x:f t="shared" si="16"/>
        <x:v>4183.6304858690637</x:v>
      </x:c>
      <x:c r="O75" s="14">
        <x:f t="shared" si="17"/>
        <x:v>7.6554761452298408</x:v>
      </x:c>
      <x:c r="P75" s="14">
        <x:f t="shared" si="18"/>
        <x:v>0</x:v>
      </x:c>
      <x:c r="Q75" s="14">
        <x:f t="shared" si="19"/>
        <x:v>0</x:v>
      </x:c>
      <x:c r="R75" s="14">
        <x:f t="shared" si="20"/>
        <x:v>0</x:v>
      </x:c>
      <x:c r="S75" s="14">
        <x:f t="shared" si="21"/>
        <x:v>0</x:v>
      </x:c>
      <x:c r="T75" t="str">
        <x:f>IF(MOD(C75-Settings!$B$32,Settings!$B$33)&lt;Settings!$B$30,"Up","Down")</x:f>
        <x:v>Up</x:v>
      </x:c>
      <x:c r="U75" s="15" t="n">
        <x:f>IF(OR(I75&gt;Settings!$B$30,O75&gt;Settings!$B$37),0,1)</x:f>
        <x:v>1</x:v>
      </x:c>
      <x:c r="V75" s="15" t="n">
        <x:f>IF(AND(U75=1,O75&lt;=Settings!$B$36),1,0)</x:f>
        <x:v>1</x:v>
      </x:c>
    </x:row>
    <x:row r="76">
      <x:c r="A76">
        <x:v>1</x:v>
      </x:c>
      <x:c r="B76">
        <x:v>71</x:v>
      </x:c>
      <x:c r="C76" s="13" t="n">
        <x:f>Arrivals!F76</x:f>
        <x:v>4179.931861645487</x:v>
      </x:c>
      <x:c r="D76" s="13" t="n">
        <x:f>Arrivals!J76</x:f>
        <x:v>5.7909224675669275</x:v>
      </x:c>
      <x:c r="E76" s="14">
        <x:f t="shared" si="22"/>
        <x:v>4177.6104858690633</x:v>
      </x:c>
      <x:c r="F76" s="14">
        <x:f t="shared" si="13"/>
        <x:v>4179.9318616454866</x:v>
      </x:c>
      <x:c r="G76" s="14">
        <x:f t="shared" si="14"/>
        <x:v>4185.7227841130534</x:v>
      </x:c>
      <x:c r="H76" s="13" t="n">
        <x:f>Arrivals!L76</x:f>
        <x:v>75</x:v>
      </x:c>
      <x:c r="I76" s="14" t="n">
        <x:f>H76*8/Settings!$B$28+Settings!$B$29</x:f>
        <x:v>6.02</x:v>
      </x:c>
      <x:c r="J76" s="14">
        <x:f t="shared" si="23"/>
        <x:v>4183.6304858690637</x:v>
      </x:c>
      <x:c r="K76" s="14">
        <x:f t="shared" si="15"/>
        <x:v>4185.7227841130534</x:v>
      </x:c>
      <x:c r="L76" s="14" t="n">
        <x:f>MOD(K76-Settings!$B$32,Settings!$B$33)</x:f>
        <x:v>585.7227841130534</x:v>
      </x:c>
      <x:c r="M76" s="14" t="n">
        <x:f>IF(L76&lt;Settings!$B$30,IF(Settings!$B$30-L76&gt;=I76,K76,K76+(Settings!$B$30-L76)+Settings!$B$31),K76+(Settings!$B$33-L76))</x:f>
        <x:v>4185.722784113053</x:v>
      </x:c>
      <x:c r="N76" s="14">
        <x:f t="shared" si="16"/>
        <x:v>4191.7427841130539</x:v>
      </x:c>
      <x:c r="O76" s="14">
        <x:f t="shared" si="17"/>
        <x:v>11.810922467567252</x:v>
      </x:c>
      <x:c r="P76" s="14">
        <x:f t="shared" si="18"/>
        <x:v>0</x:v>
      </x:c>
      <x:c r="Q76" s="14">
        <x:f t="shared" si="19"/>
        <x:v>0</x:v>
      </x:c>
      <x:c r="R76" s="14">
        <x:f t="shared" si="20"/>
        <x:v>0</x:v>
      </x:c>
      <x:c r="S76" s="14">
        <x:f t="shared" si="21"/>
        <x:v>0</x:v>
      </x:c>
      <x:c r="T76" t="str">
        <x:f>IF(MOD(C76-Settings!$B$32,Settings!$B$33)&lt;Settings!$B$30,"Up","Down")</x:f>
        <x:v>Up</x:v>
      </x:c>
      <x:c r="U76" s="15" t="n">
        <x:f>IF(OR(I76&gt;Settings!$B$30,O76&gt;Settings!$B$37),0,1)</x:f>
        <x:v>1</x:v>
      </x:c>
      <x:c r="V76" s="15" t="n">
        <x:f>IF(AND(U76=1,O76&lt;=Settings!$B$36),1,0)</x:f>
        <x:v>1</x:v>
      </x:c>
    </x:row>
    <x:row r="77">
      <x:c r="A77">
        <x:v>1</x:v>
      </x:c>
      <x:c r="B77">
        <x:v>72</x:v>
      </x:c>
      <x:c r="C77" s="13" t="n">
        <x:f>Arrivals!F77</x:f>
        <x:v>4238.467982099207</x:v>
      </x:c>
      <x:c r="D77" s="13" t="n">
        <x:f>Arrivals!J77</x:f>
        <x:v>24.690215669525095</x:v>
      </x:c>
      <x:c r="E77" s="14">
        <x:f t="shared" si="22"/>
        <x:v>4185.7227841130534</x:v>
      </x:c>
      <x:c r="F77" s="14">
        <x:f t="shared" si="13"/>
        <x:v>4238.4679820992069</x:v>
      </x:c>
      <x:c r="G77" s="14">
        <x:f t="shared" si="14"/>
        <x:v>4263.158197768732</x:v>
      </x:c>
      <x:c r="H77" s="13" t="n">
        <x:f>Arrivals!L77</x:f>
        <x:v>75</x:v>
      </x:c>
      <x:c r="I77" s="14" t="n">
        <x:f>H77*8/Settings!$B$28+Settings!$B$29</x:f>
        <x:v>6.02</x:v>
      </x:c>
      <x:c r="J77" s="14">
        <x:f t="shared" si="23"/>
        <x:v>4191.7427841130539</x:v>
      </x:c>
      <x:c r="K77" s="14">
        <x:f t="shared" si="15"/>
        <x:v>4263.158197768732</x:v>
      </x:c>
      <x:c r="L77" s="14" t="n">
        <x:f>MOD(K77-Settings!$B$32,Settings!$B$33)</x:f>
        <x:v>663.158197768732</x:v>
      </x:c>
      <x:c r="M77" s="14" t="n">
        <x:f>IF(L77&lt;Settings!$B$30,IF(Settings!$B$30-L77&gt;=I77,K77,K77+(Settings!$B$30-L77)+Settings!$B$31),K77+(Settings!$B$33-L77))</x:f>
        <x:v>4320</x:v>
      </x:c>
      <x:c r="N77" s="14">
        <x:f t="shared" si="16"/>
        <x:v>4326.0200000000004</x:v>
      </x:c>
      <x:c r="O77" s="14">
        <x:f t="shared" si="17"/>
        <x:v>87.552017900793544</x:v>
      </x:c>
      <x:c r="P77" s="14">
        <x:f t="shared" si="18"/>
        <x:v>0</x:v>
      </x:c>
      <x:c r="Q77" s="14">
        <x:f t="shared" si="19"/>
        <x:v>0</x:v>
      </x:c>
      <x:c r="R77" s="14">
        <x:f t="shared" si="20"/>
        <x:v>56.841802231268048</x:v>
      </x:c>
      <x:c r="S77" s="14">
        <x:f t="shared" si="21"/>
        <x:v>56.841802231268048</x:v>
      </x:c>
      <x:c r="T77" t="str">
        <x:f>IF(MOD(C77-Settings!$B$32,Settings!$B$33)&lt;Settings!$B$30,"Up","Down")</x:f>
        <x:v>Down</x:v>
      </x:c>
      <x:c r="U77" s="15" t="n">
        <x:f>IF(OR(I77&gt;Settings!$B$30,O77&gt;Settings!$B$37),0,1)</x:f>
        <x:v>1</x:v>
      </x:c>
      <x:c r="V77" s="15" t="n">
        <x:f>IF(AND(U77=1,O77&lt;=Settings!$B$36),1,0)</x:f>
        <x:v>1</x:v>
      </x:c>
    </x:row>
    <x:row r="78">
      <x:c r="A78">
        <x:v>1</x:v>
      </x:c>
      <x:c r="B78">
        <x:v>73</x:v>
      </x:c>
      <x:c r="C78" s="13" t="n">
        <x:f>Arrivals!F78</x:f>
        <x:v>4263.706528281253</x:v>
      </x:c>
      <x:c r="D78" s="13" t="n">
        <x:f>Arrivals!J78</x:f>
        <x:v>9.789915273089683</x:v>
      </x:c>
      <x:c r="E78" s="14">
        <x:f t="shared" si="22"/>
        <x:v>4263.158197768732</x:v>
      </x:c>
      <x:c r="F78" s="14">
        <x:f t="shared" si="13"/>
        <x:v>4263.7065282812528</x:v>
      </x:c>
      <x:c r="G78" s="14">
        <x:f t="shared" si="14"/>
        <x:v>4273.4964435543425</x:v>
      </x:c>
      <x:c r="H78" s="13" t="n">
        <x:f>Arrivals!L78</x:f>
        <x:v>75</x:v>
      </x:c>
      <x:c r="I78" s="14" t="n">
        <x:f>H78*8/Settings!$B$28+Settings!$B$29</x:f>
        <x:v>6.02</x:v>
      </x:c>
      <x:c r="J78" s="14">
        <x:f t="shared" si="23"/>
        <x:v>4326.0200000000004</x:v>
      </x:c>
      <x:c r="K78" s="14">
        <x:f t="shared" si="15"/>
        <x:v>4326.0200000000004</x:v>
      </x:c>
      <x:c r="L78" s="14" t="n">
        <x:f>MOD(K78-Settings!$B$32,Settings!$B$33)</x:f>
        <x:v>6.020000000000437</x:v>
      </x:c>
      <x:c r="M78" s="14" t="n">
        <x:f>IF(L78&lt;Settings!$B$30,IF(Settings!$B$30-L78&gt;=I78,K78,K78+(Settings!$B$30-L78)+Settings!$B$31),K78+(Settings!$B$33-L78))</x:f>
        <x:v>4326.02</x:v>
      </x:c>
      <x:c r="N78" s="14">
        <x:f t="shared" si="16"/>
        <x:v>4332.0400000000009</x:v>
      </x:c>
      <x:c r="O78" s="14">
        <x:f t="shared" si="17"/>
        <x:v>68.333471718748115</x:v>
      </x:c>
      <x:c r="P78" s="14">
        <x:f t="shared" si="18"/>
        <x:v>0</x:v>
      </x:c>
      <x:c r="Q78" s="14">
        <x:f t="shared" si="19"/>
        <x:v>52.52355644565796</x:v>
      </x:c>
      <x:c r="R78" s="14">
        <x:f t="shared" si="20"/>
        <x:v>0</x:v>
      </x:c>
      <x:c r="S78" s="14">
        <x:f t="shared" si="21"/>
        <x:v>52.52355644565796</x:v>
      </x:c>
      <x:c r="T78" t="str">
        <x:f>IF(MOD(C78-Settings!$B$32,Settings!$B$33)&lt;Settings!$B$30,"Up","Down")</x:f>
        <x:v>Down</x:v>
      </x:c>
      <x:c r="U78" s="15" t="n">
        <x:f>IF(OR(I78&gt;Settings!$B$30,O78&gt;Settings!$B$37),0,1)</x:f>
        <x:v>1</x:v>
      </x:c>
      <x:c r="V78" s="15" t="n">
        <x:f>IF(AND(U78=1,O78&lt;=Settings!$B$36),1,0)</x:f>
        <x:v>1</x:v>
      </x:c>
    </x:row>
    <x:row r="79">
      <x:c r="A79">
        <x:v>1</x:v>
      </x:c>
      <x:c r="B79">
        <x:v>74</x:v>
      </x:c>
      <x:c r="C79" s="13" t="n">
        <x:f>Arrivals!F79</x:f>
        <x:v>4270.445389771524</x:v>
      </x:c>
      <x:c r="D79" s="13" t="n">
        <x:f>Arrivals!J79</x:f>
        <x:v>14.661247255505668</x:v>
      </x:c>
      <x:c r="E79" s="14">
        <x:f t="shared" si="22"/>
        <x:v>4273.4964435543425</x:v>
      </x:c>
      <x:c r="F79" s="14">
        <x:f t="shared" si="13"/>
        <x:v>4273.4964435543425</x:v>
      </x:c>
      <x:c r="G79" s="14">
        <x:f t="shared" si="14"/>
        <x:v>4288.1576908098477</x:v>
      </x:c>
      <x:c r="H79" s="13" t="n">
        <x:f>Arrivals!L79</x:f>
        <x:v>75</x:v>
      </x:c>
      <x:c r="I79" s="14" t="n">
        <x:f>H79*8/Settings!$B$28+Settings!$B$29</x:f>
        <x:v>6.02</x:v>
      </x:c>
      <x:c r="J79" s="14">
        <x:f t="shared" si="23"/>
        <x:v>4332.0400000000009</x:v>
      </x:c>
      <x:c r="K79" s="14">
        <x:f t="shared" si="15"/>
        <x:v>4332.0400000000009</x:v>
      </x:c>
      <x:c r="L79" s="14" t="n">
        <x:f>MOD(K79-Settings!$B$32,Settings!$B$33)</x:f>
        <x:v>12.040000000000873</x:v>
      </x:c>
      <x:c r="M79" s="14" t="n">
        <x:f>IF(L79&lt;Settings!$B$30,IF(Settings!$B$30-L79&gt;=I79,K79,K79+(Settings!$B$30-L79)+Settings!$B$31),K79+(Settings!$B$33-L79))</x:f>
        <x:v>4332.040000000001</x:v>
      </x:c>
      <x:c r="N79" s="14">
        <x:f t="shared" si="16"/>
        <x:v>4338.0600000000013</x:v>
      </x:c>
      <x:c r="O79" s="14">
        <x:f t="shared" si="17"/>
        <x:v>67.614610228477432</x:v>
      </x:c>
      <x:c r="P79" s="14">
        <x:f t="shared" si="18"/>
        <x:v>3.0510537828185988</x:v>
      </x:c>
      <x:c r="Q79" s="14">
        <x:f t="shared" si="19"/>
        <x:v>43.882309190153137</x:v>
      </x:c>
      <x:c r="R79" s="14">
        <x:f t="shared" si="20"/>
        <x:v>0</x:v>
      </x:c>
      <x:c r="S79" s="14">
        <x:f t="shared" si="21"/>
        <x:v>46.933362972971736</x:v>
      </x:c>
      <x:c r="T79" t="str">
        <x:f>IF(MOD(C79-Settings!$B$32,Settings!$B$33)&lt;Settings!$B$30,"Up","Down")</x:f>
        <x:v>Down</x:v>
      </x:c>
      <x:c r="U79" s="15" t="n">
        <x:f>IF(OR(I79&gt;Settings!$B$30,O79&gt;Settings!$B$37),0,1)</x:f>
        <x:v>1</x:v>
      </x:c>
      <x:c r="V79" s="15" t="n">
        <x:f>IF(AND(U79=1,O79&lt;=Settings!$B$36),1,0)</x:f>
        <x:v>1</x:v>
      </x:c>
    </x:row>
    <x:row r="80">
      <x:c r="A80">
        <x:v>1</x:v>
      </x:c>
      <x:c r="B80">
        <x:v>75</x:v>
      </x:c>
      <x:c r="C80" s="13" t="n">
        <x:f>Arrivals!F80</x:f>
        <x:v>4314.612572134774</x:v>
      </x:c>
      <x:c r="D80" s="13" t="n">
        <x:f>Arrivals!J80</x:f>
        <x:v>22.32817778979623</x:v>
      </x:c>
      <x:c r="E80" s="14">
        <x:f t="shared" si="22"/>
        <x:v>4288.1576908098477</x:v>
      </x:c>
      <x:c r="F80" s="14">
        <x:f t="shared" si="13"/>
        <x:v>4314.6125721347744</x:v>
      </x:c>
      <x:c r="G80" s="14">
        <x:f t="shared" si="14"/>
        <x:v>4336.9407499245708</x:v>
      </x:c>
      <x:c r="H80" s="13" t="n">
        <x:f>Arrivals!L80</x:f>
        <x:v>75</x:v>
      </x:c>
      <x:c r="I80" s="14" t="n">
        <x:f>H80*8/Settings!$B$28+Settings!$B$29</x:f>
        <x:v>6.02</x:v>
      </x:c>
      <x:c r="J80" s="14">
        <x:f t="shared" si="23"/>
        <x:v>4338.0600000000013</x:v>
      </x:c>
      <x:c r="K80" s="14">
        <x:f t="shared" si="15"/>
        <x:v>4338.0600000000013</x:v>
      </x:c>
      <x:c r="L80" s="14" t="n">
        <x:f>MOD(K80-Settings!$B$32,Settings!$B$33)</x:f>
        <x:v>18.06000000000131</x:v>
      </x:c>
      <x:c r="M80" s="14" t="n">
        <x:f>IF(L80&lt;Settings!$B$30,IF(Settings!$B$30-L80&gt;=I80,K80,K80+(Settings!$B$30-L80)+Settings!$B$31),K80+(Settings!$B$33-L80))</x:f>
        <x:v>4338.060000000001</x:v>
      </x:c>
      <x:c r="N80" s="14">
        <x:f t="shared" si="16"/>
        <x:v>4344.0800000000017</x:v>
      </x:c>
      <x:c r="O80" s="14">
        <x:f t="shared" si="17"/>
        <x:v>29.467427865227364</x:v>
      </x:c>
      <x:c r="P80" s="14">
        <x:f t="shared" si="18"/>
        <x:v>0</x:v>
      </x:c>
      <x:c r="Q80" s="14">
        <x:f t="shared" si="19"/>
        <x:v>1.1192500754305001</x:v>
      </x:c>
      <x:c r="R80" s="14">
        <x:f t="shared" si="20"/>
        <x:v>0</x:v>
      </x:c>
      <x:c r="S80" s="14">
        <x:f t="shared" si="21"/>
        <x:v>1.1192500754305001</x:v>
      </x:c>
      <x:c r="T80" t="str">
        <x:f>IF(MOD(C80-Settings!$B$32,Settings!$B$33)&lt;Settings!$B$30,"Up","Down")</x:f>
        <x:v>Down</x:v>
      </x:c>
      <x:c r="U80" s="15" t="n">
        <x:f>IF(OR(I80&gt;Settings!$B$30,O80&gt;Settings!$B$37),0,1)</x:f>
        <x:v>1</x:v>
      </x:c>
      <x:c r="V80" s="15" t="n">
        <x:f>IF(AND(U80=1,O80&lt;=Settings!$B$36),1,0)</x:f>
        <x:v>1</x:v>
      </x:c>
    </x:row>
    <x:row r="81">
      <x:c r="A81">
        <x:v>1</x:v>
      </x:c>
      <x:c r="B81">
        <x:v>76</x:v>
      </x:c>
      <x:c r="C81" s="13" t="n">
        <x:f>Arrivals!F81</x:f>
        <x:v>4525.945415248492</x:v>
      </x:c>
      <x:c r="D81" s="13" t="n">
        <x:f>Arrivals!J81</x:f>
        <x:v>5.981190394611583</x:v>
      </x:c>
      <x:c r="E81" s="14">
        <x:f t="shared" si="22"/>
        <x:v>4336.9407499245708</x:v>
      </x:c>
      <x:c r="F81" s="14">
        <x:f t="shared" si="13"/>
        <x:v>4525.9454152484923</x:v>
      </x:c>
      <x:c r="G81" s="14">
        <x:f t="shared" si="14"/>
        <x:v>4531.9266056431043</x:v>
      </x:c>
      <x:c r="H81" s="13" t="n">
        <x:f>Arrivals!L81</x:f>
        <x:v>75</x:v>
      </x:c>
      <x:c r="I81" s="14" t="n">
        <x:f>H81*8/Settings!$B$28+Settings!$B$29</x:f>
        <x:v>6.02</x:v>
      </x:c>
      <x:c r="J81" s="14">
        <x:f t="shared" si="23"/>
        <x:v>4344.0800000000017</x:v>
      </x:c>
      <x:c r="K81" s="14">
        <x:f t="shared" si="15"/>
        <x:v>4531.9266056431043</x:v>
      </x:c>
      <x:c r="L81" s="14" t="n">
        <x:f>MOD(K81-Settings!$B$32,Settings!$B$33)</x:f>
        <x:v>211.92660564310427</x:v>
      </x:c>
      <x:c r="M81" s="14" t="n">
        <x:f>IF(L81&lt;Settings!$B$30,IF(Settings!$B$30-L81&gt;=I81,K81,K81+(Settings!$B$30-L81)+Settings!$B$31),K81+(Settings!$B$33-L81))</x:f>
        <x:v>4531.926605643104</x:v>
      </x:c>
      <x:c r="N81" s="14">
        <x:f t="shared" si="16"/>
        <x:v>4537.9466056431047</x:v>
      </x:c>
      <x:c r="O81" s="14">
        <x:f t="shared" si="17"/>
        <x:v>12.001190394612422</x:v>
      </x:c>
      <x:c r="P81" s="14">
        <x:f t="shared" si="18"/>
        <x:v>0</x:v>
      </x:c>
      <x:c r="Q81" s="14">
        <x:f t="shared" si="19"/>
        <x:v>0</x:v>
      </x:c>
      <x:c r="R81" s="14">
        <x:f t="shared" si="20"/>
        <x:v>0</x:v>
      </x:c>
      <x:c r="S81" s="14">
        <x:f t="shared" si="21"/>
        <x:v>0</x:v>
      </x:c>
      <x:c r="T81" t="str">
        <x:f>IF(MOD(C81-Settings!$B$32,Settings!$B$33)&lt;Settings!$B$30,"Up","Down")</x:f>
        <x:v>Up</x:v>
      </x:c>
      <x:c r="U81" s="15" t="n">
        <x:f>IF(OR(I81&gt;Settings!$B$30,O81&gt;Settings!$B$37),0,1)</x:f>
        <x:v>1</x:v>
      </x:c>
      <x:c r="V81" s="15" t="n">
        <x:f>IF(AND(U81=1,O81&lt;=Settings!$B$36),1,0)</x:f>
        <x:v>1</x:v>
      </x:c>
    </x:row>
    <x:row r="82">
      <x:c r="A82">
        <x:v>1</x:v>
      </x:c>
      <x:c r="B82">
        <x:v>77</x:v>
      </x:c>
      <x:c r="C82" s="13" t="n">
        <x:f>Arrivals!F82</x:f>
        <x:v>4584.399067686246</x:v>
      </x:c>
      <x:c r="D82" s="13" t="n">
        <x:f>Arrivals!J82</x:f>
        <x:v>0.5899588927762952</x:v>
      </x:c>
      <x:c r="E82" s="14">
        <x:f t="shared" si="22"/>
        <x:v>4531.9266056431043</x:v>
      </x:c>
      <x:c r="F82" s="14">
        <x:f t="shared" si="13"/>
        <x:v>4584.3990676862459</x:v>
      </x:c>
      <x:c r="G82" s="14">
        <x:f t="shared" si="14"/>
        <x:v>4584.9890265790218</x:v>
      </x:c>
      <x:c r="H82" s="13" t="n">
        <x:f>Arrivals!L82</x:f>
        <x:v>75</x:v>
      </x:c>
      <x:c r="I82" s="14" t="n">
        <x:f>H82*8/Settings!$B$28+Settings!$B$29</x:f>
        <x:v>6.02</x:v>
      </x:c>
      <x:c r="J82" s="14">
        <x:f t="shared" si="23"/>
        <x:v>4537.9466056431047</x:v>
      </x:c>
      <x:c r="K82" s="14">
        <x:f t="shared" si="15"/>
        <x:v>4584.9890265790218</x:v>
      </x:c>
      <x:c r="L82" s="14" t="n">
        <x:f>MOD(K82-Settings!$B$32,Settings!$B$33)</x:f>
        <x:v>264.9890265790218</x:v>
      </x:c>
      <x:c r="M82" s="14" t="n">
        <x:f>IF(L82&lt;Settings!$B$30,IF(Settings!$B$30-L82&gt;=I82,K82,K82+(Settings!$B$30-L82)+Settings!$B$31),K82+(Settings!$B$33-L82))</x:f>
        <x:v>4584.989026579022</x:v>
      </x:c>
      <x:c r="N82" s="14">
        <x:f t="shared" si="16"/>
        <x:v>4591.0090265790222</x:v>
      </x:c>
      <x:c r="O82" s="14">
        <x:f t="shared" si="17"/>
        <x:v>6.6099588927763762</x:v>
      </x:c>
      <x:c r="P82" s="14">
        <x:f t="shared" si="18"/>
        <x:v>0</x:v>
      </x:c>
      <x:c r="Q82" s="14">
        <x:f t="shared" si="19"/>
        <x:v>0</x:v>
      </x:c>
      <x:c r="R82" s="14">
        <x:f t="shared" si="20"/>
        <x:v>0</x:v>
      </x:c>
      <x:c r="S82" s="14">
        <x:f t="shared" si="21"/>
        <x:v>0</x:v>
      </x:c>
      <x:c r="T82" t="str">
        <x:f>IF(MOD(C82-Settings!$B$32,Settings!$B$33)&lt;Settings!$B$30,"Up","Down")</x:f>
        <x:v>Up</x:v>
      </x:c>
      <x:c r="U82" s="15" t="n">
        <x:f>IF(OR(I82&gt;Settings!$B$30,O82&gt;Settings!$B$37),0,1)</x:f>
        <x:v>1</x:v>
      </x:c>
      <x:c r="V82" s="15" t="n">
        <x:f>IF(AND(U82=1,O82&lt;=Settings!$B$36),1,0)</x:f>
        <x:v>1</x:v>
      </x:c>
    </x:row>
    <x:row r="83">
      <x:c r="A83">
        <x:v>1</x:v>
      </x:c>
      <x:c r="B83">
        <x:v>78</x:v>
      </x:c>
      <x:c r="C83" s="13" t="n">
        <x:f>Arrivals!F83</x:f>
        <x:v>4643.930658683257</x:v>
      </x:c>
      <x:c r="D83" s="13" t="n">
        <x:f>Arrivals!J83</x:f>
        <x:v>4.34778161750963</x:v>
      </x:c>
      <x:c r="E83" s="14">
        <x:f t="shared" si="22"/>
        <x:v>4584.9890265790218</x:v>
      </x:c>
      <x:c r="F83" s="14">
        <x:f t="shared" si="13"/>
        <x:v>4643.9306586832572</x:v>
      </x:c>
      <x:c r="G83" s="14">
        <x:f t="shared" si="14"/>
        <x:v>4648.2784403007672</x:v>
      </x:c>
      <x:c r="H83" s="13" t="n">
        <x:f>Arrivals!L83</x:f>
        <x:v>75</x:v>
      </x:c>
      <x:c r="I83" s="14" t="n">
        <x:f>H83*8/Settings!$B$28+Settings!$B$29</x:f>
        <x:v>6.02</x:v>
      </x:c>
      <x:c r="J83" s="14">
        <x:f t="shared" si="23"/>
        <x:v>4591.0090265790222</x:v>
      </x:c>
      <x:c r="K83" s="14">
        <x:f t="shared" si="15"/>
        <x:v>4648.2784403007672</x:v>
      </x:c>
      <x:c r="L83" s="14" t="n">
        <x:f>MOD(K83-Settings!$B$32,Settings!$B$33)</x:f>
        <x:v>328.2784403007672</x:v>
      </x:c>
      <x:c r="M83" s="14" t="n">
        <x:f>IF(L83&lt;Settings!$B$30,IF(Settings!$B$30-L83&gt;=I83,K83,K83+(Settings!$B$30-L83)+Settings!$B$31),K83+(Settings!$B$33-L83))</x:f>
        <x:v>4648.278440300767</x:v>
      </x:c>
      <x:c r="N83" s="14">
        <x:f t="shared" si="16"/>
        <x:v>4654.2984403007677</x:v>
      </x:c>
      <x:c r="O83" s="14">
        <x:f t="shared" si="17"/>
        <x:v>10.367781617510445</x:v>
      </x:c>
      <x:c r="P83" s="14">
        <x:f t="shared" si="18"/>
        <x:v>0</x:v>
      </x:c>
      <x:c r="Q83" s="14">
        <x:f t="shared" si="19"/>
        <x:v>0</x:v>
      </x:c>
      <x:c r="R83" s="14">
        <x:f t="shared" si="20"/>
        <x:v>0</x:v>
      </x:c>
      <x:c r="S83" s="14">
        <x:f t="shared" si="21"/>
        <x:v>0</x:v>
      </x:c>
      <x:c r="T83" t="str">
        <x:f>IF(MOD(C83-Settings!$B$32,Settings!$B$33)&lt;Settings!$B$30,"Up","Down")</x:f>
        <x:v>Up</x:v>
      </x:c>
      <x:c r="U83" s="15" t="n">
        <x:f>IF(OR(I83&gt;Settings!$B$30,O83&gt;Settings!$B$37),0,1)</x:f>
        <x:v>1</x:v>
      </x:c>
      <x:c r="V83" s="15" t="n">
        <x:f>IF(AND(U83=1,O83&lt;=Settings!$B$36),1,0)</x:f>
        <x:v>1</x:v>
      </x:c>
    </x:row>
    <x:row r="84">
      <x:c r="A84">
        <x:v>1</x:v>
      </x:c>
      <x:c r="B84">
        <x:v>79</x:v>
      </x:c>
      <x:c r="C84" s="13" t="n">
        <x:f>Arrivals!F84</x:f>
        <x:v>4697.745117653652</x:v>
      </x:c>
      <x:c r="D84" s="13" t="n">
        <x:f>Arrivals!J84</x:f>
        <x:v>3.76833971485647</x:v>
      </x:c>
      <x:c r="E84" s="14">
        <x:f t="shared" si="22"/>
        <x:v>4648.2784403007672</x:v>
      </x:c>
      <x:c r="F84" s="14">
        <x:f t="shared" si="13"/>
        <x:v>4697.7451176536524</x:v>
      </x:c>
      <x:c r="G84" s="14">
        <x:f t="shared" si="14"/>
        <x:v>4701.5134573685091</x:v>
      </x:c>
      <x:c r="H84" s="13" t="n">
        <x:f>Arrivals!L84</x:f>
        <x:v>75</x:v>
      </x:c>
      <x:c r="I84" s="14" t="n">
        <x:f>H84*8/Settings!$B$28+Settings!$B$29</x:f>
        <x:v>6.02</x:v>
      </x:c>
      <x:c r="J84" s="14">
        <x:f t="shared" si="23"/>
        <x:v>4654.2984403007677</x:v>
      </x:c>
      <x:c r="K84" s="14">
        <x:f t="shared" si="15"/>
        <x:v>4701.5134573685091</x:v>
      </x:c>
      <x:c r="L84" s="14" t="n">
        <x:f>MOD(K84-Settings!$B$32,Settings!$B$33)</x:f>
        <x:v>381.5134573685091</x:v>
      </x:c>
      <x:c r="M84" s="14" t="n">
        <x:f>IF(L84&lt;Settings!$B$30,IF(Settings!$B$30-L84&gt;=I84,K84,K84+(Settings!$B$30-L84)+Settings!$B$31),K84+(Settings!$B$33-L84))</x:f>
        <x:v>4701.513457368509</x:v>
      </x:c>
      <x:c r="N84" s="14">
        <x:f t="shared" si="16"/>
        <x:v>4707.5334573685095</x:v>
      </x:c>
      <x:c r="O84" s="14">
        <x:f t="shared" si="17"/>
        <x:v>9.7883397148571021</x:v>
      </x:c>
      <x:c r="P84" s="14">
        <x:f t="shared" si="18"/>
        <x:v>0</x:v>
      </x:c>
      <x:c r="Q84" s="14">
        <x:f t="shared" si="19"/>
        <x:v>0</x:v>
      </x:c>
      <x:c r="R84" s="14">
        <x:f t="shared" si="20"/>
        <x:v>0</x:v>
      </x:c>
      <x:c r="S84" s="14">
        <x:f t="shared" si="21"/>
        <x:v>0</x:v>
      </x:c>
      <x:c r="T84" t="str">
        <x:f>IF(MOD(C84-Settings!$B$32,Settings!$B$33)&lt;Settings!$B$30,"Up","Down")</x:f>
        <x:v>Up</x:v>
      </x:c>
      <x:c r="U84" s="15" t="n">
        <x:f>IF(OR(I84&gt;Settings!$B$30,O84&gt;Settings!$B$37),0,1)</x:f>
        <x:v>1</x:v>
      </x:c>
      <x:c r="V84" s="15" t="n">
        <x:f>IF(AND(U84=1,O84&lt;=Settings!$B$36),1,0)</x:f>
        <x:v>1</x:v>
      </x:c>
    </x:row>
    <x:row r="85">
      <x:c r="A85">
        <x:v>1</x:v>
      </x:c>
      <x:c r="B85">
        <x:v>80</x:v>
      </x:c>
      <x:c r="C85" s="13" t="n">
        <x:f>Arrivals!F85</x:f>
        <x:v>4755.851269931868</x:v>
      </x:c>
      <x:c r="D85" s="13" t="n">
        <x:f>Arrivals!J85</x:f>
        <x:v>8.665203748074248</x:v>
      </x:c>
      <x:c r="E85" s="14">
        <x:f t="shared" si="22"/>
        <x:v>4701.5134573685091</x:v>
      </x:c>
      <x:c r="F85" s="14">
        <x:f t="shared" si="13"/>
        <x:v>4755.851269931868</x:v>
      </x:c>
      <x:c r="G85" s="14">
        <x:f t="shared" si="14"/>
        <x:v>4764.5164736799425</x:v>
      </x:c>
      <x:c r="H85" s="13" t="n">
        <x:f>Arrivals!L85</x:f>
        <x:v>75</x:v>
      </x:c>
      <x:c r="I85" s="14" t="n">
        <x:f>H85*8/Settings!$B$28+Settings!$B$29</x:f>
        <x:v>6.02</x:v>
      </x:c>
      <x:c r="J85" s="14">
        <x:f t="shared" si="23"/>
        <x:v>4707.5334573685095</x:v>
      </x:c>
      <x:c r="K85" s="14">
        <x:f t="shared" si="15"/>
        <x:v>4764.5164736799425</x:v>
      </x:c>
      <x:c r="L85" s="14" t="n">
        <x:f>MOD(K85-Settings!$B$32,Settings!$B$33)</x:f>
        <x:v>444.51647367994246</x:v>
      </x:c>
      <x:c r="M85" s="14" t="n">
        <x:f>IF(L85&lt;Settings!$B$30,IF(Settings!$B$30-L85&gt;=I85,K85,K85+(Settings!$B$30-L85)+Settings!$B$31),K85+(Settings!$B$33-L85))</x:f>
        <x:v>4764.5164736799425</x:v>
      </x:c>
      <x:c r="N85" s="14">
        <x:f t="shared" si="16"/>
        <x:v>4770.5364736799429</x:v>
      </x:c>
      <x:c r="O85" s="14">
        <x:f t="shared" si="17"/>
        <x:v>14.685203748074855</x:v>
      </x:c>
      <x:c r="P85" s="14">
        <x:f t="shared" si="18"/>
        <x:v>0</x:v>
      </x:c>
      <x:c r="Q85" s="14">
        <x:f t="shared" si="19"/>
        <x:v>0</x:v>
      </x:c>
      <x:c r="R85" s="14">
        <x:f t="shared" si="20"/>
        <x:v>0</x:v>
      </x:c>
      <x:c r="S85" s="14">
        <x:f t="shared" si="21"/>
        <x:v>0</x:v>
      </x:c>
      <x:c r="T85" t="str">
        <x:f>IF(MOD(C85-Settings!$B$32,Settings!$B$33)&lt;Settings!$B$30,"Up","Down")</x:f>
        <x:v>Up</x:v>
      </x:c>
      <x:c r="U85" s="15" t="n">
        <x:f>IF(OR(I85&gt;Settings!$B$30,O85&gt;Settings!$B$37),0,1)</x:f>
        <x:v>1</x:v>
      </x:c>
      <x:c r="V85" s="15" t="n">
        <x:f>IF(AND(U85=1,O85&lt;=Settings!$B$36),1,0)</x:f>
        <x:v>1</x:v>
      </x:c>
    </x:row>
    <x:row r="86">
      <x:c r="A86">
        <x:v>1</x:v>
      </x:c>
      <x:c r="B86">
        <x:v>81</x:v>
      </x:c>
      <x:c r="C86" s="13" t="n">
        <x:f>Arrivals!F86</x:f>
        <x:v>4846.190576755262</x:v>
      </x:c>
      <x:c r="D86" s="13" t="n">
        <x:f>Arrivals!J86</x:f>
        <x:v>4.6126529354421795</x:v>
      </x:c>
      <x:c r="E86" s="14">
        <x:f t="shared" si="22"/>
        <x:v>4764.5164736799425</x:v>
      </x:c>
      <x:c r="F86" s="14">
        <x:f t="shared" si="13"/>
        <x:v>4846.1905767552616</x:v>
      </x:c>
      <x:c r="G86" s="14">
        <x:f t="shared" si="14"/>
        <x:v>4850.803229690704</x:v>
      </x:c>
      <x:c r="H86" s="13" t="n">
        <x:f>Arrivals!L86</x:f>
        <x:v>75</x:v>
      </x:c>
      <x:c r="I86" s="14" t="n">
        <x:f>H86*8/Settings!$B$28+Settings!$B$29</x:f>
        <x:v>6.02</x:v>
      </x:c>
      <x:c r="J86" s="14">
        <x:f t="shared" si="23"/>
        <x:v>4770.5364736799429</x:v>
      </x:c>
      <x:c r="K86" s="14">
        <x:f t="shared" si="15"/>
        <x:v>4850.803229690704</x:v>
      </x:c>
      <x:c r="L86" s="14" t="n">
        <x:f>MOD(K86-Settings!$B$32,Settings!$B$33)</x:f>
        <x:v>530.803229690704</x:v>
      </x:c>
      <x:c r="M86" s="14" t="n">
        <x:f>IF(L86&lt;Settings!$B$30,IF(Settings!$B$30-L86&gt;=I86,K86,K86+(Settings!$B$30-L86)+Settings!$B$31),K86+(Settings!$B$33-L86))</x:f>
        <x:v>4850.803229690704</x:v>
      </x:c>
      <x:c r="N86" s="14">
        <x:f t="shared" si="16"/>
        <x:v>4856.8232296907045</x:v>
      </x:c>
      <x:c r="O86" s="14">
        <x:f t="shared" si="17"/>
        <x:v>10.63265293544282</x:v>
      </x:c>
      <x:c r="P86" s="14">
        <x:f t="shared" si="18"/>
        <x:v>0</x:v>
      </x:c>
      <x:c r="Q86" s="14">
        <x:f t="shared" si="19"/>
        <x:v>0</x:v>
      </x:c>
      <x:c r="R86" s="14">
        <x:f t="shared" si="20"/>
        <x:v>0</x:v>
      </x:c>
      <x:c r="S86" s="14">
        <x:f t="shared" si="21"/>
        <x:v>0</x:v>
      </x:c>
      <x:c r="T86" t="str">
        <x:f>IF(MOD(C86-Settings!$B$32,Settings!$B$33)&lt;Settings!$B$30,"Up","Down")</x:f>
        <x:v>Up</x:v>
      </x:c>
      <x:c r="U86" s="15" t="n">
        <x:f>IF(OR(I86&gt;Settings!$B$30,O86&gt;Settings!$B$37),0,1)</x:f>
        <x:v>1</x:v>
      </x:c>
      <x:c r="V86" s="15" t="n">
        <x:f>IF(AND(U86=1,O86&lt;=Settings!$B$36),1,0)</x:f>
        <x:v>1</x:v>
      </x:c>
    </x:row>
    <x:row r="87">
      <x:c r="A87">
        <x:v>1</x:v>
      </x:c>
      <x:c r="B87">
        <x:v>82</x:v>
      </x:c>
      <x:c r="C87" s="13" t="n">
        <x:f>Arrivals!F87</x:f>
        <x:v>5264.536160097771</x:v>
      </x:c>
      <x:c r="D87" s="13" t="n">
        <x:f>Arrivals!J87</x:f>
        <x:v>13.018517212880994</x:v>
      </x:c>
      <x:c r="E87" s="14">
        <x:f t="shared" si="22"/>
        <x:v>4850.803229690704</x:v>
      </x:c>
      <x:c r="F87" s="14">
        <x:f t="shared" si="13"/>
        <x:v>5264.5361600977712</x:v>
      </x:c>
      <x:c r="G87" s="14">
        <x:f t="shared" si="14"/>
        <x:v>5277.5546773106526</x:v>
      </x:c>
      <x:c r="H87" s="13" t="n">
        <x:f>Arrivals!L87</x:f>
        <x:v>75</x:v>
      </x:c>
      <x:c r="I87" s="14" t="n">
        <x:f>H87*8/Settings!$B$28+Settings!$B$29</x:f>
        <x:v>6.02</x:v>
      </x:c>
      <x:c r="J87" s="14">
        <x:f t="shared" si="23"/>
        <x:v>4856.8232296907045</x:v>
      </x:c>
      <x:c r="K87" s="14">
        <x:f t="shared" si="15"/>
        <x:v>5277.5546773106526</x:v>
      </x:c>
      <x:c r="L87" s="14" t="n">
        <x:f>MOD(K87-Settings!$B$32,Settings!$B$33)</x:f>
        <x:v>237.55467731065255</x:v>
      </x:c>
      <x:c r="M87" s="14" t="n">
        <x:f>IF(L87&lt;Settings!$B$30,IF(Settings!$B$30-L87&gt;=I87,K87,K87+(Settings!$B$30-L87)+Settings!$B$31),K87+(Settings!$B$33-L87))</x:f>
        <x:v>5277.554677310653</x:v>
      </x:c>
      <x:c r="N87" s="14">
        <x:f t="shared" si="16"/>
        <x:v>5283.574677310653</x:v>
      </x:c>
      <x:c r="O87" s="14">
        <x:f t="shared" si="17"/>
        <x:v>19.038517212881743</x:v>
      </x:c>
      <x:c r="P87" s="14">
        <x:f t="shared" si="18"/>
        <x:v>0</x:v>
      </x:c>
      <x:c r="Q87" s="14">
        <x:f t="shared" si="19"/>
        <x:v>0</x:v>
      </x:c>
      <x:c r="R87" s="14">
        <x:f t="shared" si="20"/>
        <x:v>0</x:v>
      </x:c>
      <x:c r="S87" s="14">
        <x:f t="shared" si="21"/>
        <x:v>0</x:v>
      </x:c>
      <x:c r="T87" t="str">
        <x:f>IF(MOD(C87-Settings!$B$32,Settings!$B$33)&lt;Settings!$B$30,"Up","Down")</x:f>
        <x:v>Up</x:v>
      </x:c>
      <x:c r="U87" s="15" t="n">
        <x:f>IF(OR(I87&gt;Settings!$B$30,O87&gt;Settings!$B$37),0,1)</x:f>
        <x:v>1</x:v>
      </x:c>
      <x:c r="V87" s="15" t="n">
        <x:f>IF(AND(U87=1,O87&lt;=Settings!$B$36),1,0)</x:f>
        <x:v>1</x:v>
      </x:c>
    </x:row>
    <x:row r="88">
      <x:c r="A88">
        <x:v>1</x:v>
      </x:c>
      <x:c r="B88">
        <x:v>83</x:v>
      </x:c>
      <x:c r="C88" s="13" t="n">
        <x:f>Arrivals!F88</x:f>
        <x:v>5281.44026810535</x:v>
      </x:c>
      <x:c r="D88" s="13" t="n">
        <x:f>Arrivals!J88</x:f>
        <x:v>2.4238940390036365</x:v>
      </x:c>
      <x:c r="E88" s="14">
        <x:f t="shared" si="22"/>
        <x:v>5277.5546773106526</x:v>
      </x:c>
      <x:c r="F88" s="14">
        <x:f t="shared" si="13"/>
        <x:v>5281.4402681053498</x:v>
      </x:c>
      <x:c r="G88" s="14">
        <x:f t="shared" si="14"/>
        <x:v>5283.864162144353</x:v>
      </x:c>
      <x:c r="H88" s="13" t="n">
        <x:f>Arrivals!L88</x:f>
        <x:v>75</x:v>
      </x:c>
      <x:c r="I88" s="14" t="n">
        <x:f>H88*8/Settings!$B$28+Settings!$B$29</x:f>
        <x:v>6.02</x:v>
      </x:c>
      <x:c r="J88" s="14">
        <x:f t="shared" si="23"/>
        <x:v>5283.574677310653</x:v>
      </x:c>
      <x:c r="K88" s="14">
        <x:f t="shared" si="15"/>
        <x:v>5283.864162144353</x:v>
      </x:c>
      <x:c r="L88" s="14" t="n">
        <x:f>MOD(K88-Settings!$B$32,Settings!$B$33)</x:f>
        <x:v>243.86416214435303</x:v>
      </x:c>
      <x:c r="M88" s="14" t="n">
        <x:f>IF(L88&lt;Settings!$B$30,IF(Settings!$B$30-L88&gt;=I88,K88,K88+(Settings!$B$30-L88)+Settings!$B$31),K88+(Settings!$B$33-L88))</x:f>
        <x:v>5283.864162144353</x:v>
      </x:c>
      <x:c r="N88" s="14">
        <x:f t="shared" si="16"/>
        <x:v>5289.8841621443535</x:v>
      </x:c>
      <x:c r="O88" s="14">
        <x:f t="shared" si="17"/>
        <x:v>8.4438940390036805</x:v>
      </x:c>
      <x:c r="P88" s="14">
        <x:f t="shared" si="18"/>
        <x:v>0</x:v>
      </x:c>
      <x:c r="Q88" s="14">
        <x:f t="shared" si="19"/>
        <x:v>0</x:v>
      </x:c>
      <x:c r="R88" s="14">
        <x:f t="shared" si="20"/>
        <x:v>0</x:v>
      </x:c>
      <x:c r="S88" s="14">
        <x:f t="shared" si="21"/>
        <x:v>0</x:v>
      </x:c>
      <x:c r="T88" t="str">
        <x:f>IF(MOD(C88-Settings!$B$32,Settings!$B$33)&lt;Settings!$B$30,"Up","Down")</x:f>
        <x:v>Up</x:v>
      </x:c>
      <x:c r="U88" s="15" t="n">
        <x:f>IF(OR(I88&gt;Settings!$B$30,O88&gt;Settings!$B$37),0,1)</x:f>
        <x:v>1</x:v>
      </x:c>
      <x:c r="V88" s="15" t="n">
        <x:f>IF(AND(U88=1,O88&lt;=Settings!$B$36),1,0)</x:f>
        <x:v>1</x:v>
      </x:c>
    </x:row>
    <x:row r="89">
      <x:c r="A89">
        <x:v>1</x:v>
      </x:c>
      <x:c r="B89">
        <x:v>84</x:v>
      </x:c>
      <x:c r="C89" s="13" t="n">
        <x:f>Arrivals!F89</x:f>
        <x:v>5331.247820133259</x:v>
      </x:c>
      <x:c r="D89" s="13" t="n">
        <x:f>Arrivals!J89</x:f>
        <x:v>39.9854630588577</x:v>
      </x:c>
      <x:c r="E89" s="14">
        <x:f t="shared" si="22"/>
        <x:v>5283.864162144353</x:v>
      </x:c>
      <x:c r="F89" s="14">
        <x:f t="shared" si="13"/>
        <x:v>5331.2478201332588</x:v>
      </x:c>
      <x:c r="G89" s="14">
        <x:f t="shared" si="14"/>
        <x:v>5371.2332831921167</x:v>
      </x:c>
      <x:c r="H89" s="13" t="n">
        <x:f>Arrivals!L89</x:f>
        <x:v>75</x:v>
      </x:c>
      <x:c r="I89" s="14" t="n">
        <x:f>H89*8/Settings!$B$28+Settings!$B$29</x:f>
        <x:v>6.02</x:v>
      </x:c>
      <x:c r="J89" s="14">
        <x:f t="shared" si="23"/>
        <x:v>5289.8841621443535</x:v>
      </x:c>
      <x:c r="K89" s="14">
        <x:f t="shared" si="15"/>
        <x:v>5371.2332831921167</x:v>
      </x:c>
      <x:c r="L89" s="14" t="n">
        <x:f>MOD(K89-Settings!$B$32,Settings!$B$33)</x:f>
        <x:v>331.2332831921167</x:v>
      </x:c>
      <x:c r="M89" s="14" t="n">
        <x:f>IF(L89&lt;Settings!$B$30,IF(Settings!$B$30-L89&gt;=I89,K89,K89+(Settings!$B$30-L89)+Settings!$B$31),K89+(Settings!$B$33-L89))</x:f>
        <x:v>5371.233283192117</x:v>
      </x:c>
      <x:c r="N89" s="14">
        <x:f t="shared" si="16"/>
        <x:v>5377.2532831921171</x:v>
      </x:c>
      <x:c r="O89" s="14">
        <x:f t="shared" si="17"/>
        <x:v>46.005463058858368</x:v>
      </x:c>
      <x:c r="P89" s="14">
        <x:f t="shared" si="18"/>
        <x:v>0</x:v>
      </x:c>
      <x:c r="Q89" s="14">
        <x:f t="shared" si="19"/>
        <x:v>0</x:v>
      </x:c>
      <x:c r="R89" s="14">
        <x:f t="shared" si="20"/>
        <x:v>0</x:v>
      </x:c>
      <x:c r="S89" s="14">
        <x:f t="shared" si="21"/>
        <x:v>0</x:v>
      </x:c>
      <x:c r="T89" t="str">
        <x:f>IF(MOD(C89-Settings!$B$32,Settings!$B$33)&lt;Settings!$B$30,"Up","Down")</x:f>
        <x:v>Up</x:v>
      </x:c>
      <x:c r="U89" s="15" t="n">
        <x:f>IF(OR(I89&gt;Settings!$B$30,O89&gt;Settings!$B$37),0,1)</x:f>
        <x:v>1</x:v>
      </x:c>
      <x:c r="V89" s="15" t="n">
        <x:f>IF(AND(U89=1,O89&lt;=Settings!$B$36),1,0)</x:f>
        <x:v>1</x:v>
      </x:c>
    </x:row>
    <x:row r="90">
      <x:c r="A90">
        <x:v>1</x:v>
      </x:c>
      <x:c r="B90">
        <x:v>85</x:v>
      </x:c>
      <x:c r="C90" s="13" t="n">
        <x:f>Arrivals!F90</x:f>
        <x:v>5347.874248834939</x:v>
      </x:c>
      <x:c r="D90" s="13" t="n">
        <x:f>Arrivals!J90</x:f>
        <x:v>14.464651393978688</x:v>
      </x:c>
      <x:c r="E90" s="14">
        <x:f t="shared" si="22"/>
        <x:v>5371.2332831921167</x:v>
      </x:c>
      <x:c r="F90" s="14">
        <x:f t="shared" si="13"/>
        <x:v>5371.2332831921167</x:v>
      </x:c>
      <x:c r="G90" s="14">
        <x:f t="shared" si="14"/>
        <x:v>5385.6979345860955</x:v>
      </x:c>
      <x:c r="H90" s="13" t="n">
        <x:f>Arrivals!L90</x:f>
        <x:v>75</x:v>
      </x:c>
      <x:c r="I90" s="14" t="n">
        <x:f>H90*8/Settings!$B$28+Settings!$B$29</x:f>
        <x:v>6.02</x:v>
      </x:c>
      <x:c r="J90" s="14">
        <x:f t="shared" si="23"/>
        <x:v>5377.2532831921171</x:v>
      </x:c>
      <x:c r="K90" s="14">
        <x:f t="shared" si="15"/>
        <x:v>5385.6979345860955</x:v>
      </x:c>
      <x:c r="L90" s="14" t="n">
        <x:f>MOD(K90-Settings!$B$32,Settings!$B$33)</x:f>
        <x:v>345.69793458609547</x:v>
      </x:c>
      <x:c r="M90" s="14" t="n">
        <x:f>IF(L90&lt;Settings!$B$30,IF(Settings!$B$30-L90&gt;=I90,K90,K90+(Settings!$B$30-L90)+Settings!$B$31),K90+(Settings!$B$33-L90))</x:f>
        <x:v>5385.6979345860955</x:v>
      </x:c>
      <x:c r="N90" s="14">
        <x:f t="shared" si="16"/>
        <x:v>5391.7179345860959</x:v>
      </x:c>
      <x:c r="O90" s="14">
        <x:f t="shared" si="17"/>
        <x:v>43.843685751156954</x:v>
      </x:c>
      <x:c r="P90" s="14">
        <x:f t="shared" si="18"/>
        <x:v>23.359034357177734</x:v>
      </x:c>
      <x:c r="Q90" s="14">
        <x:f t="shared" si="19"/>
        <x:v>0</x:v>
      </x:c>
      <x:c r="R90" s="14">
        <x:f t="shared" si="20"/>
        <x:v>0</x:v>
      </x:c>
      <x:c r="S90" s="14">
        <x:f t="shared" si="21"/>
        <x:v>23.359034357177734</x:v>
      </x:c>
      <x:c r="T90" t="str">
        <x:f>IF(MOD(C90-Settings!$B$32,Settings!$B$33)&lt;Settings!$B$30,"Up","Down")</x:f>
        <x:v>Up</x:v>
      </x:c>
      <x:c r="U90" s="15" t="n">
        <x:f>IF(OR(I90&gt;Settings!$B$30,O90&gt;Settings!$B$37),0,1)</x:f>
        <x:v>1</x:v>
      </x:c>
      <x:c r="V90" s="15" t="n">
        <x:f>IF(AND(U90=1,O90&lt;=Settings!$B$36),1,0)</x:f>
        <x:v>1</x:v>
      </x:c>
    </x:row>
    <x:row r="91">
      <x:c r="A91">
        <x:v>1</x:v>
      </x:c>
      <x:c r="B91">
        <x:v>86</x:v>
      </x:c>
      <x:c r="C91" s="13" t="n">
        <x:f>Arrivals!F91</x:f>
        <x:v>5429.415602111991</x:v>
      </x:c>
      <x:c r="D91" s="13" t="n">
        <x:f>Arrivals!J91</x:f>
        <x:v>0.347941319581716</x:v>
      </x:c>
      <x:c r="E91" s="14">
        <x:f t="shared" si="22"/>
        <x:v>5385.6979345860955</x:v>
      </x:c>
      <x:c r="F91" s="14">
        <x:f t="shared" si="13"/>
        <x:v>5429.4156021119907</x:v>
      </x:c>
      <x:c r="G91" s="14">
        <x:f t="shared" si="14"/>
        <x:v>5429.7635434315725</x:v>
      </x:c>
      <x:c r="H91" s="13" t="n">
        <x:f>Arrivals!L91</x:f>
        <x:v>75</x:v>
      </x:c>
      <x:c r="I91" s="14" t="n">
        <x:f>H91*8/Settings!$B$28+Settings!$B$29</x:f>
        <x:v>6.02</x:v>
      </x:c>
      <x:c r="J91" s="14">
        <x:f t="shared" si="23"/>
        <x:v>5391.7179345860959</x:v>
      </x:c>
      <x:c r="K91" s="14">
        <x:f t="shared" si="15"/>
        <x:v>5429.7635434315725</x:v>
      </x:c>
      <x:c r="L91" s="14" t="n">
        <x:f>MOD(K91-Settings!$B$32,Settings!$B$33)</x:f>
        <x:v>389.76354343157254</x:v>
      </x:c>
      <x:c r="M91" s="14" t="n">
        <x:f>IF(L91&lt;Settings!$B$30,IF(Settings!$B$30-L91&gt;=I91,K91,K91+(Settings!$B$30-L91)+Settings!$B$31),K91+(Settings!$B$33-L91))</x:f>
        <x:v>5429.7635434315725</x:v>
      </x:c>
      <x:c r="N91" s="14">
        <x:f t="shared" si="16"/>
        <x:v>5435.783543431573</x:v>
      </x:c>
      <x:c r="O91" s="14">
        <x:f t="shared" si="17"/>
        <x:v>6.3679413195823145</x:v>
      </x:c>
      <x:c r="P91" s="14">
        <x:f t="shared" si="18"/>
        <x:v>0</x:v>
      </x:c>
      <x:c r="Q91" s="14">
        <x:f t="shared" si="19"/>
        <x:v>0</x:v>
      </x:c>
      <x:c r="R91" s="14">
        <x:f t="shared" si="20"/>
        <x:v>0</x:v>
      </x:c>
      <x:c r="S91" s="14">
        <x:f t="shared" si="21"/>
        <x:v>0</x:v>
      </x:c>
      <x:c r="T91" t="str">
        <x:f>IF(MOD(C91-Settings!$B$32,Settings!$B$33)&lt;Settings!$B$30,"Up","Down")</x:f>
        <x:v>Up</x:v>
      </x:c>
      <x:c r="U91" s="15" t="n">
        <x:f>IF(OR(I91&gt;Settings!$B$30,O91&gt;Settings!$B$37),0,1)</x:f>
        <x:v>1</x:v>
      </x:c>
      <x:c r="V91" s="15" t="n">
        <x:f>IF(AND(U91=1,O91&lt;=Settings!$B$36),1,0)</x:f>
        <x:v>1</x:v>
      </x:c>
    </x:row>
    <x:row r="92">
      <x:c r="A92">
        <x:v>1</x:v>
      </x:c>
      <x:c r="B92">
        <x:v>87</x:v>
      </x:c>
      <x:c r="C92" s="13" t="n">
        <x:f>Arrivals!F92</x:f>
        <x:v>5434.67054081352</x:v>
      </x:c>
      <x:c r="D92" s="13" t="n">
        <x:f>Arrivals!J92</x:f>
        <x:v>4.692426593784961</x:v>
      </x:c>
      <x:c r="E92" s="14">
        <x:f t="shared" si="22"/>
        <x:v>5429.7635434315725</x:v>
      </x:c>
      <x:c r="F92" s="14">
        <x:f t="shared" si="13"/>
        <x:v>5434.6705408135203</x:v>
      </x:c>
      <x:c r="G92" s="14">
        <x:f t="shared" si="14"/>
        <x:v>5439.3629674073054</x:v>
      </x:c>
      <x:c r="H92" s="13" t="n">
        <x:f>Arrivals!L92</x:f>
        <x:v>75</x:v>
      </x:c>
      <x:c r="I92" s="14" t="n">
        <x:f>H92*8/Settings!$B$28+Settings!$B$29</x:f>
        <x:v>6.02</x:v>
      </x:c>
      <x:c r="J92" s="14">
        <x:f t="shared" si="23"/>
        <x:v>5435.783543431573</x:v>
      </x:c>
      <x:c r="K92" s="14">
        <x:f t="shared" si="15"/>
        <x:v>5439.3629674073054</x:v>
      </x:c>
      <x:c r="L92" s="14" t="n">
        <x:f>MOD(K92-Settings!$B$32,Settings!$B$33)</x:f>
        <x:v>399.3629674073054</x:v>
      </x:c>
      <x:c r="M92" s="14" t="n">
        <x:f>IF(L92&lt;Settings!$B$30,IF(Settings!$B$30-L92&gt;=I92,K92,K92+(Settings!$B$30-L92)+Settings!$B$31),K92+(Settings!$B$33-L92))</x:f>
        <x:v>5439.362967407305</x:v>
      </x:c>
      <x:c r="N92" s="14">
        <x:f t="shared" si="16"/>
        <x:v>5445.3829674073058</x:v>
      </x:c>
      <x:c r="O92" s="14">
        <x:f t="shared" si="17"/>
        <x:v>10.712426593785494</x:v>
      </x:c>
      <x:c r="P92" s="14">
        <x:f t="shared" si="18"/>
        <x:v>0</x:v>
      </x:c>
      <x:c r="Q92" s="14">
        <x:f t="shared" si="19"/>
        <x:v>0</x:v>
      </x:c>
      <x:c r="R92" s="14">
        <x:f t="shared" si="20"/>
        <x:v>0</x:v>
      </x:c>
      <x:c r="S92" s="14">
        <x:f t="shared" si="21"/>
        <x:v>0</x:v>
      </x:c>
      <x:c r="T92" t="str">
        <x:f>IF(MOD(C92-Settings!$B$32,Settings!$B$33)&lt;Settings!$B$30,"Up","Down")</x:f>
        <x:v>Up</x:v>
      </x:c>
      <x:c r="U92" s="15" t="n">
        <x:f>IF(OR(I92&gt;Settings!$B$30,O92&gt;Settings!$B$37),0,1)</x:f>
        <x:v>1</x:v>
      </x:c>
      <x:c r="V92" s="15" t="n">
        <x:f>IF(AND(U92=1,O92&lt;=Settings!$B$36),1,0)</x:f>
        <x:v>1</x:v>
      </x:c>
    </x:row>
    <x:row r="93">
      <x:c r="A93">
        <x:v>1</x:v>
      </x:c>
      <x:c r="B93">
        <x:v>88</x:v>
      </x:c>
      <x:c r="C93" s="13" t="n">
        <x:f>Arrivals!F93</x:f>
        <x:v>5463.051581854097</x:v>
      </x:c>
      <x:c r="D93" s="13" t="n">
        <x:f>Arrivals!J93</x:f>
        <x:v>7.912695974697106</x:v>
      </x:c>
      <x:c r="E93" s="14">
        <x:f t="shared" si="22"/>
        <x:v>5439.3629674073054</x:v>
      </x:c>
      <x:c r="F93" s="14">
        <x:f t="shared" si="13"/>
        <x:v>5463.0515818540971</x:v>
      </x:c>
      <x:c r="G93" s="14">
        <x:f t="shared" si="14"/>
        <x:v>5470.9642778287944</x:v>
      </x:c>
      <x:c r="H93" s="13" t="n">
        <x:f>Arrivals!L93</x:f>
        <x:v>75</x:v>
      </x:c>
      <x:c r="I93" s="14" t="n">
        <x:f>H93*8/Settings!$B$28+Settings!$B$29</x:f>
        <x:v>6.02</x:v>
      </x:c>
      <x:c r="J93" s="14">
        <x:f t="shared" si="23"/>
        <x:v>5445.3829674073058</x:v>
      </x:c>
      <x:c r="K93" s="14">
        <x:f t="shared" si="15"/>
        <x:v>5470.9642778287944</x:v>
      </x:c>
      <x:c r="L93" s="14" t="n">
        <x:f>MOD(K93-Settings!$B$32,Settings!$B$33)</x:f>
        <x:v>430.96427782879437</x:v>
      </x:c>
      <x:c r="M93" s="14" t="n">
        <x:f>IF(L93&lt;Settings!$B$30,IF(Settings!$B$30-L93&gt;=I93,K93,K93+(Settings!$B$30-L93)+Settings!$B$31),K93+(Settings!$B$33-L93))</x:f>
        <x:v>5470.964277828794</x:v>
      </x:c>
      <x:c r="N93" s="14">
        <x:f t="shared" si="16"/>
        <x:v>5476.9842778287948</x:v>
      </x:c>
      <x:c r="O93" s="14">
        <x:f t="shared" si="17"/>
        <x:v>13.932695974697708</x:v>
      </x:c>
      <x:c r="P93" s="14">
        <x:f t="shared" si="18"/>
        <x:v>0</x:v>
      </x:c>
      <x:c r="Q93" s="14">
        <x:f t="shared" si="19"/>
        <x:v>0</x:v>
      </x:c>
      <x:c r="R93" s="14">
        <x:f t="shared" si="20"/>
        <x:v>0</x:v>
      </x:c>
      <x:c r="S93" s="14">
        <x:f t="shared" si="21"/>
        <x:v>0</x:v>
      </x:c>
      <x:c r="T93" t="str">
        <x:f>IF(MOD(C93-Settings!$B$32,Settings!$B$33)&lt;Settings!$B$30,"Up","Down")</x:f>
        <x:v>Up</x:v>
      </x:c>
      <x:c r="U93" s="15" t="n">
        <x:f>IF(OR(I93&gt;Settings!$B$30,O93&gt;Settings!$B$37),0,1)</x:f>
        <x:v>1</x:v>
      </x:c>
      <x:c r="V93" s="15" t="n">
        <x:f>IF(AND(U93=1,O93&lt;=Settings!$B$36),1,0)</x:f>
        <x:v>1</x:v>
      </x:c>
    </x:row>
    <x:row r="94">
      <x:c r="A94">
        <x:v>1</x:v>
      </x:c>
      <x:c r="B94">
        <x:v>89</x:v>
      </x:c>
      <x:c r="C94" s="13" t="n">
        <x:f>Arrivals!F94</x:f>
        <x:v>5479.0933648504515</x:v>
      </x:c>
      <x:c r="D94" s="13" t="n">
        <x:f>Arrivals!J94</x:f>
        <x:v>56.10234836850712</x:v>
      </x:c>
      <x:c r="E94" s="14">
        <x:f t="shared" si="22"/>
        <x:v>5470.9642778287944</x:v>
      </x:c>
      <x:c r="F94" s="14">
        <x:f t="shared" si="13"/>
        <x:v>5479.0933648504515</x:v>
      </x:c>
      <x:c r="G94" s="14">
        <x:f t="shared" si="14"/>
        <x:v>5535.1957132189582</x:v>
      </x:c>
      <x:c r="H94" s="13" t="n">
        <x:f>Arrivals!L94</x:f>
        <x:v>75</x:v>
      </x:c>
      <x:c r="I94" s="14" t="n">
        <x:f>H94*8/Settings!$B$28+Settings!$B$29</x:f>
        <x:v>6.02</x:v>
      </x:c>
      <x:c r="J94" s="14">
        <x:f t="shared" si="23"/>
        <x:v>5476.9842778287948</x:v>
      </x:c>
      <x:c r="K94" s="14">
        <x:f t="shared" si="15"/>
        <x:v>5535.1957132189582</x:v>
      </x:c>
      <x:c r="L94" s="14" t="n">
        <x:f>MOD(K94-Settings!$B$32,Settings!$B$33)</x:f>
        <x:v>495.1957132189582</x:v>
      </x:c>
      <x:c r="M94" s="14" t="n">
        <x:f>IF(L94&lt;Settings!$B$30,IF(Settings!$B$30-L94&gt;=I94,K94,K94+(Settings!$B$30-L94)+Settings!$B$31),K94+(Settings!$B$33-L94))</x:f>
        <x:v>5535.195713218958</x:v>
      </x:c>
      <x:c r="N94" s="14">
        <x:f t="shared" si="16"/>
        <x:v>5541.2157132189586</x:v>
      </x:c>
      <x:c r="O94" s="14">
        <x:f t="shared" si="17"/>
        <x:v>62.122348368507119</x:v>
      </x:c>
      <x:c r="P94" s="14">
        <x:f t="shared" si="18"/>
        <x:v>0</x:v>
      </x:c>
      <x:c r="Q94" s="14">
        <x:f t="shared" si="19"/>
        <x:v>0</x:v>
      </x:c>
      <x:c r="R94" s="14">
        <x:f t="shared" si="20"/>
        <x:v>0</x:v>
      </x:c>
      <x:c r="S94" s="14">
        <x:f t="shared" si="21"/>
        <x:v>0</x:v>
      </x:c>
      <x:c r="T94" t="str">
        <x:f>IF(MOD(C94-Settings!$B$32,Settings!$B$33)&lt;Settings!$B$30,"Up","Down")</x:f>
        <x:v>Up</x:v>
      </x:c>
      <x:c r="U94" s="15" t="n">
        <x:f>IF(OR(I94&gt;Settings!$B$30,O94&gt;Settings!$B$37),0,1)</x:f>
        <x:v>1</x:v>
      </x:c>
      <x:c r="V94" s="15" t="n">
        <x:f>IF(AND(U94=1,O94&lt;=Settings!$B$36),1,0)</x:f>
        <x:v>1</x:v>
      </x:c>
    </x:row>
    <x:row r="95">
      <x:c r="A95">
        <x:v>1</x:v>
      </x:c>
      <x:c r="B95">
        <x:v>90</x:v>
      </x:c>
      <x:c r="C95" s="13" t="n">
        <x:f>Arrivals!F95</x:f>
        <x:v>5479.322328614495</x:v>
      </x:c>
      <x:c r="D95" s="13" t="n">
        <x:f>Arrivals!J95</x:f>
        <x:v>4.221416670456846</x:v>
      </x:c>
      <x:c r="E95" s="14">
        <x:f t="shared" si="22"/>
        <x:v>5535.1957132189582</x:v>
      </x:c>
      <x:c r="F95" s="14">
        <x:f t="shared" si="13"/>
        <x:v>5535.1957132189582</x:v>
      </x:c>
      <x:c r="G95" s="14">
        <x:f t="shared" si="14"/>
        <x:v>5539.4171298894153</x:v>
      </x:c>
      <x:c r="H95" s="13" t="n">
        <x:f>Arrivals!L95</x:f>
        <x:v>75</x:v>
      </x:c>
      <x:c r="I95" s="14" t="n">
        <x:f>H95*8/Settings!$B$28+Settings!$B$29</x:f>
        <x:v>6.02</x:v>
      </x:c>
      <x:c r="J95" s="14">
        <x:f t="shared" si="23"/>
        <x:v>5541.2157132189586</x:v>
      </x:c>
      <x:c r="K95" s="14">
        <x:f t="shared" si="15"/>
        <x:v>5541.2157132189586</x:v>
      </x:c>
      <x:c r="L95" s="14" t="n">
        <x:f>MOD(K95-Settings!$B$32,Settings!$B$33)</x:f>
        <x:v>501.2157132189586</x:v>
      </x:c>
      <x:c r="M95" s="14" t="n">
        <x:f>IF(L95&lt;Settings!$B$30,IF(Settings!$B$30-L95&gt;=I95,K95,K95+(Settings!$B$30-L95)+Settings!$B$31),K95+(Settings!$B$33-L95))</x:f>
        <x:v>5541.215713218959</x:v>
      </x:c>
      <x:c r="N95" s="14">
        <x:f t="shared" si="16"/>
        <x:v>5547.2357132189591</x:v>
      </x:c>
      <x:c r="O95" s="14">
        <x:f t="shared" si="17"/>
        <x:v>67.913384604464227</x:v>
      </x:c>
      <x:c r="P95" s="14">
        <x:f t="shared" si="18"/>
        <x:v>55.873384604463354</x:v>
      </x:c>
      <x:c r="Q95" s="14">
        <x:f t="shared" si="19"/>
        <x:v>1.7985833295433622</x:v>
      </x:c>
      <x:c r="R95" s="14">
        <x:f t="shared" si="20"/>
        <x:v>0</x:v>
      </x:c>
      <x:c r="S95" s="14">
        <x:f t="shared" si="21"/>
        <x:v>57.671967934006716</x:v>
      </x:c>
      <x:c r="T95" t="str">
        <x:f>IF(MOD(C95-Settings!$B$32,Settings!$B$33)&lt;Settings!$B$30,"Up","Down")</x:f>
        <x:v>Up</x:v>
      </x:c>
      <x:c r="U95" s="15" t="n">
        <x:f>IF(OR(I95&gt;Settings!$B$30,O95&gt;Settings!$B$37),0,1)</x:f>
        <x:v>1</x:v>
      </x:c>
      <x:c r="V95" s="15" t="n">
        <x:f>IF(AND(U95=1,O95&lt;=Settings!$B$36),1,0)</x:f>
        <x:v>1</x:v>
      </x:c>
    </x:row>
    <x:row r="96">
      <x:c r="A96">
        <x:v>1</x:v>
      </x:c>
      <x:c r="B96">
        <x:v>91</x:v>
      </x:c>
      <x:c r="C96" s="13" t="n">
        <x:f>Arrivals!F96</x:f>
        <x:v>5480.189402010895</x:v>
      </x:c>
      <x:c r="D96" s="13" t="n">
        <x:f>Arrivals!J96</x:f>
        <x:v>6.664232491716232</x:v>
      </x:c>
      <x:c r="E96" s="14">
        <x:f t="shared" si="22"/>
        <x:v>5539.4171298894153</x:v>
      </x:c>
      <x:c r="F96" s="14">
        <x:f t="shared" si="13"/>
        <x:v>5539.4171298894153</x:v>
      </x:c>
      <x:c r="G96" s="14">
        <x:f t="shared" si="14"/>
        <x:v>5546.0813623811318</x:v>
      </x:c>
      <x:c r="H96" s="13" t="n">
        <x:f>Arrivals!L96</x:f>
        <x:v>75</x:v>
      </x:c>
      <x:c r="I96" s="14" t="n">
        <x:f>H96*8/Settings!$B$28+Settings!$B$29</x:f>
        <x:v>6.02</x:v>
      </x:c>
      <x:c r="J96" s="14">
        <x:f t="shared" si="23"/>
        <x:v>5547.2357132189591</x:v>
      </x:c>
      <x:c r="K96" s="14">
        <x:f t="shared" si="15"/>
        <x:v>5547.2357132189591</x:v>
      </x:c>
      <x:c r="L96" s="14" t="n">
        <x:f>MOD(K96-Settings!$B$32,Settings!$B$33)</x:f>
        <x:v>507.23571321895906</x:v>
      </x:c>
      <x:c r="M96" s="14" t="n">
        <x:f>IF(L96&lt;Settings!$B$30,IF(Settings!$B$30-L96&gt;=I96,K96,K96+(Settings!$B$30-L96)+Settings!$B$31),K96+(Settings!$B$33-L96))</x:f>
        <x:v>5547.235713218959</x:v>
      </x:c>
      <x:c r="N96" s="14">
        <x:f t="shared" si="16"/>
        <x:v>5553.2557132189595</x:v>
      </x:c>
      <x:c r="O96" s="14">
        <x:f t="shared" si="17"/>
        <x:v>73.06631120806469</x:v>
      </x:c>
      <x:c r="P96" s="14">
        <x:f t="shared" si="18"/>
        <x:v>59.227727878520454</x:v>
      </x:c>
      <x:c r="Q96" s="14">
        <x:f t="shared" si="19"/>
        <x:v>1.1543508378272236</x:v>
      </x:c>
      <x:c r="R96" s="14">
        <x:f t="shared" si="20"/>
        <x:v>0</x:v>
      </x:c>
      <x:c r="S96" s="14">
        <x:f t="shared" si="21"/>
        <x:v>60.382078716347678</x:v>
      </x:c>
      <x:c r="T96" t="str">
        <x:f>IF(MOD(C96-Settings!$B$32,Settings!$B$33)&lt;Settings!$B$30,"Up","Down")</x:f>
        <x:v>Up</x:v>
      </x:c>
      <x:c r="U96" s="15" t="n">
        <x:f>IF(OR(I96&gt;Settings!$B$30,O96&gt;Settings!$B$37),0,1)</x:f>
        <x:v>1</x:v>
      </x:c>
      <x:c r="V96" s="15" t="n">
        <x:f>IF(AND(U96=1,O96&lt;=Settings!$B$36),1,0)</x:f>
        <x:v>1</x:v>
      </x:c>
    </x:row>
    <x:row r="97">
      <x:c r="A97">
        <x:v>1</x:v>
      </x:c>
      <x:c r="B97">
        <x:v>92</x:v>
      </x:c>
      <x:c r="C97" s="13" t="n">
        <x:f>Arrivals!F97</x:f>
        <x:v>5488.902325824299</x:v>
      </x:c>
      <x:c r="D97" s="13" t="n">
        <x:f>Arrivals!J97</x:f>
        <x:v>42.07144910732369</x:v>
      </x:c>
      <x:c r="E97" s="14">
        <x:f t="shared" si="22"/>
        <x:v>5546.0813623811318</x:v>
      </x:c>
      <x:c r="F97" s="14">
        <x:f t="shared" si="13"/>
        <x:v>5546.0813623811318</x:v>
      </x:c>
      <x:c r="G97" s="14">
        <x:f t="shared" si="14"/>
        <x:v>5588.1528114884559</x:v>
      </x:c>
      <x:c r="H97" s="13" t="n">
        <x:f>Arrivals!L97</x:f>
        <x:v>75</x:v>
      </x:c>
      <x:c r="I97" s="14" t="n">
        <x:f>H97*8/Settings!$B$28+Settings!$B$29</x:f>
        <x:v>6.02</x:v>
      </x:c>
      <x:c r="J97" s="14">
        <x:f t="shared" si="23"/>
        <x:v>5553.2557132189595</x:v>
      </x:c>
      <x:c r="K97" s="14">
        <x:f t="shared" si="15"/>
        <x:v>5588.1528114884559</x:v>
      </x:c>
      <x:c r="L97" s="14" t="n">
        <x:f>MOD(K97-Settings!$B$32,Settings!$B$33)</x:f>
        <x:v>548.1528114884559</x:v>
      </x:c>
      <x:c r="M97" s="14" t="n">
        <x:f>IF(L97&lt;Settings!$B$30,IF(Settings!$B$30-L97&gt;=I97,K97,K97+(Settings!$B$30-L97)+Settings!$B$31),K97+(Settings!$B$33-L97))</x:f>
        <x:v>5588.152811488456</x:v>
      </x:c>
      <x:c r="N97" s="14">
        <x:f t="shared" si="16"/>
        <x:v>5594.1728114884563</x:v>
      </x:c>
      <x:c r="O97" s="14">
        <x:f t="shared" si="17"/>
        <x:v>105.2704856641576</x:v>
      </x:c>
      <x:c r="P97" s="14">
        <x:f t="shared" si="18"/>
        <x:v>57.179036556833125</x:v>
      </x:c>
      <x:c r="Q97" s="14">
        <x:f t="shared" si="19"/>
        <x:v>0</x:v>
      </x:c>
      <x:c r="R97" s="14">
        <x:f t="shared" si="20"/>
        <x:v>0</x:v>
      </x:c>
      <x:c r="S97" s="14">
        <x:f t="shared" si="21"/>
        <x:v>57.179036556833125</x:v>
      </x:c>
      <x:c r="T97" t="str">
        <x:f>IF(MOD(C97-Settings!$B$32,Settings!$B$33)&lt;Settings!$B$30,"Up","Down")</x:f>
        <x:v>Up</x:v>
      </x:c>
      <x:c r="U97" s="15" t="n">
        <x:f>IF(OR(I97&gt;Settings!$B$30,O97&gt;Settings!$B$37),0,1)</x:f>
        <x:v>1</x:v>
      </x:c>
      <x:c r="V97" s="15" t="n">
        <x:f>IF(AND(U97=1,O97&lt;=Settings!$B$36),1,0)</x:f>
        <x:v>1</x:v>
      </x:c>
    </x:row>
    <x:row r="98">
      <x:c r="A98">
        <x:v>1</x:v>
      </x:c>
      <x:c r="B98">
        <x:v>93</x:v>
      </x:c>
      <x:c r="C98" s="13" t="n">
        <x:f>Arrivals!F98</x:f>
        <x:v>5561.444459813781</x:v>
      </x:c>
      <x:c r="D98" s="13" t="n">
        <x:f>Arrivals!J98</x:f>
        <x:v>7.973866060152849</x:v>
      </x:c>
      <x:c r="E98" s="14">
        <x:f t="shared" si="22"/>
        <x:v>5588.1528114884559</x:v>
      </x:c>
      <x:c r="F98" s="14">
        <x:f t="shared" si="13"/>
        <x:v>5588.1528114884559</x:v>
      </x:c>
      <x:c r="G98" s="14">
        <x:f t="shared" si="14"/>
        <x:v>5596.1266775486083</x:v>
      </x:c>
      <x:c r="H98" s="13" t="n">
        <x:f>Arrivals!L98</x:f>
        <x:v>75</x:v>
      </x:c>
      <x:c r="I98" s="14" t="n">
        <x:f>H98*8/Settings!$B$28+Settings!$B$29</x:f>
        <x:v>6.02</x:v>
      </x:c>
      <x:c r="J98" s="14">
        <x:f t="shared" si="23"/>
        <x:v>5594.1728114884563</x:v>
      </x:c>
      <x:c r="K98" s="14">
        <x:f t="shared" si="15"/>
        <x:v>5596.1266775486083</x:v>
      </x:c>
      <x:c r="L98" s="14" t="n">
        <x:f>MOD(K98-Settings!$B$32,Settings!$B$33)</x:f>
        <x:v>556.1266775486083</x:v>
      </x:c>
      <x:c r="M98" s="14" t="n">
        <x:f>IF(L98&lt;Settings!$B$30,IF(Settings!$B$30-L98&gt;=I98,K98,K98+(Settings!$B$30-L98)+Settings!$B$31),K98+(Settings!$B$33-L98))</x:f>
        <x:v>5596.126677548608</x:v>
      </x:c>
      <x:c r="N98" s="14">
        <x:f t="shared" si="16"/>
        <x:v>5602.1466775486087</x:v>
      </x:c>
      <x:c r="O98" s="14">
        <x:f t="shared" si="17"/>
        <x:v>40.702217734828082</x:v>
      </x:c>
      <x:c r="P98" s="14">
        <x:f t="shared" si="18"/>
        <x:v>26.708351674675214</x:v>
      </x:c>
      <x:c r="Q98" s="14">
        <x:f t="shared" si="19"/>
        <x:v>0</x:v>
      </x:c>
      <x:c r="R98" s="14">
        <x:f t="shared" si="20"/>
        <x:v>0</x:v>
      </x:c>
      <x:c r="S98" s="14">
        <x:f t="shared" si="21"/>
        <x:v>26.708351674675214</x:v>
      </x:c>
      <x:c r="T98" t="str">
        <x:f>IF(MOD(C98-Settings!$B$32,Settings!$B$33)&lt;Settings!$B$30,"Up","Down")</x:f>
        <x:v>Up</x:v>
      </x:c>
      <x:c r="U98" s="15" t="n">
        <x:f>IF(OR(I98&gt;Settings!$B$30,O98&gt;Settings!$B$37),0,1)</x:f>
        <x:v>1</x:v>
      </x:c>
      <x:c r="V98" s="15" t="n">
        <x:f>IF(AND(U98=1,O98&lt;=Settings!$B$36),1,0)</x:f>
        <x:v>1</x:v>
      </x:c>
    </x:row>
    <x:row r="99">
      <x:c r="A99">
        <x:v>1</x:v>
      </x:c>
      <x:c r="B99">
        <x:v>94</x:v>
      </x:c>
      <x:c r="C99" s="13" t="n">
        <x:f>Arrivals!F99</x:f>
        <x:v>5588.451210003804</x:v>
      </x:c>
      <x:c r="D99" s="13" t="n">
        <x:f>Arrivals!J99</x:f>
        <x:v>2.462439330377405</x:v>
      </x:c>
      <x:c r="E99" s="14">
        <x:f t="shared" si="22"/>
        <x:v>5596.1266775486083</x:v>
      </x:c>
      <x:c r="F99" s="14">
        <x:f t="shared" si="13"/>
        <x:v>5596.1266775486083</x:v>
      </x:c>
      <x:c r="G99" s="14">
        <x:f t="shared" si="14"/>
        <x:v>5598.5891168789858</x:v>
      </x:c>
      <x:c r="H99" s="13" t="n">
        <x:f>Arrivals!L99</x:f>
        <x:v>75</x:v>
      </x:c>
      <x:c r="I99" s="14" t="n">
        <x:f>H99*8/Settings!$B$28+Settings!$B$29</x:f>
        <x:v>6.02</x:v>
      </x:c>
      <x:c r="J99" s="14">
        <x:f t="shared" si="23"/>
        <x:v>5602.1466775486087</x:v>
      </x:c>
      <x:c r="K99" s="14">
        <x:f t="shared" si="15"/>
        <x:v>5602.1466775486087</x:v>
      </x:c>
      <x:c r="L99" s="14" t="n">
        <x:f>MOD(K99-Settings!$B$32,Settings!$B$33)</x:f>
        <x:v>562.1466775486087</x:v>
      </x:c>
      <x:c r="M99" s="14" t="n">
        <x:f>IF(L99&lt;Settings!$B$30,IF(Settings!$B$30-L99&gt;=I99,K99,K99+(Settings!$B$30-L99)+Settings!$B$31),K99+(Settings!$B$33-L99))</x:f>
        <x:v>5602.146677548609</x:v>
      </x:c>
      <x:c r="N99" s="14">
        <x:f t="shared" si="16"/>
        <x:v>5608.1666775486092</x:v>
      </x:c>
      <x:c r="O99" s="14">
        <x:f t="shared" si="17"/>
        <x:v>19.715467544805506</x:v>
      </x:c>
      <x:c r="P99" s="14">
        <x:f t="shared" si="18"/>
        <x:v>7.6754675448046328</x:v>
      </x:c>
      <x:c r="Q99" s="14">
        <x:f t="shared" si="19"/>
        <x:v>3.5575606696229443</x:v>
      </x:c>
      <x:c r="R99" s="14">
        <x:f t="shared" si="20"/>
        <x:v>0</x:v>
      </x:c>
      <x:c r="S99" s="14">
        <x:f t="shared" si="21"/>
        <x:v>11.233028214427577</x:v>
      </x:c>
      <x:c r="T99" t="str">
        <x:f>IF(MOD(C99-Settings!$B$32,Settings!$B$33)&lt;Settings!$B$30,"Up","Down")</x:f>
        <x:v>Up</x:v>
      </x:c>
      <x:c r="U99" s="15" t="n">
        <x:f>IF(OR(I99&gt;Settings!$B$30,O99&gt;Settings!$B$37),0,1)</x:f>
        <x:v>1</x:v>
      </x:c>
      <x:c r="V99" s="15" t="n">
        <x:f>IF(AND(U99=1,O99&lt;=Settings!$B$36),1,0)</x:f>
        <x:v>1</x:v>
      </x:c>
    </x:row>
    <x:row r="100">
      <x:c r="A100">
        <x:v>1</x:v>
      </x:c>
      <x:c r="B100">
        <x:v>95</x:v>
      </x:c>
      <x:c r="C100" s="13" t="n">
        <x:f>Arrivals!F100</x:f>
        <x:v>5641.836149212661</x:v>
      </x:c>
      <x:c r="D100" s="13" t="n">
        <x:f>Arrivals!J100</x:f>
        <x:v>0.06619337751779072</x:v>
      </x:c>
      <x:c r="E100" s="14">
        <x:f t="shared" si="22"/>
        <x:v>5598.5891168789858</x:v>
      </x:c>
      <x:c r="F100" s="14">
        <x:f t="shared" si="13"/>
        <x:v>5641.8361492126614</x:v>
      </x:c>
      <x:c r="G100" s="14">
        <x:f t="shared" si="14"/>
        <x:v>5641.9023425901796</x:v>
      </x:c>
      <x:c r="H100" s="13" t="n">
        <x:f>Arrivals!L100</x:f>
        <x:v>75</x:v>
      </x:c>
      <x:c r="I100" s="14" t="n">
        <x:f>H100*8/Settings!$B$28+Settings!$B$29</x:f>
        <x:v>6.02</x:v>
      </x:c>
      <x:c r="J100" s="14">
        <x:f t="shared" si="23"/>
        <x:v>5608.1666775486092</x:v>
      </x:c>
      <x:c r="K100" s="14">
        <x:f t="shared" si="15"/>
        <x:v>5641.9023425901796</x:v>
      </x:c>
      <x:c r="L100" s="14" t="n">
        <x:f>MOD(K100-Settings!$B$32,Settings!$B$33)</x:f>
        <x:v>601.9023425901796</x:v>
      </x:c>
      <x:c r="M100" s="14" t="n">
        <x:f>IF(L100&lt;Settings!$B$30,IF(Settings!$B$30-L100&gt;=I100,K100,K100+(Settings!$B$30-L100)+Settings!$B$31),K100+(Settings!$B$33-L100))</x:f>
        <x:v>5760</x:v>
      </x:c>
      <x:c r="N100" s="14">
        <x:f t="shared" si="16"/>
        <x:v>5766.02</x:v>
      </x:c>
      <x:c r="O100" s="14">
        <x:f t="shared" si="17"/>
        <x:v>124.183850787339</x:v>
      </x:c>
      <x:c r="P100" s="14">
        <x:f t="shared" si="18"/>
        <x:v>0</x:v>
      </x:c>
      <x:c r="Q100" s="14">
        <x:f t="shared" si="19"/>
        <x:v>0</x:v>
      </x:c>
      <x:c r="R100" s="14">
        <x:f t="shared" si="20"/>
        <x:v>118.09765740982039</x:v>
      </x:c>
      <x:c r="S100" s="14">
        <x:f t="shared" si="21"/>
        <x:v>118.09765740982039</x:v>
      </x:c>
      <x:c r="T100" t="str">
        <x:f>IF(MOD(C100-Settings!$B$32,Settings!$B$33)&lt;Settings!$B$30,"Up","Down")</x:f>
        <x:v>Down</x:v>
      </x:c>
      <x:c r="U100" s="15" t="n">
        <x:f>IF(OR(I100&gt;Settings!$B$30,O100&gt;Settings!$B$37),0,1)</x:f>
        <x:v>1</x:v>
      </x:c>
      <x:c r="V100" s="15" t="n">
        <x:f>IF(AND(U100=1,O100&lt;=Settings!$B$36),1,0)</x:f>
        <x:v>0</x:v>
      </x:c>
    </x:row>
    <x:row r="101">
      <x:c r="A101">
        <x:v>1</x:v>
      </x:c>
      <x:c r="B101">
        <x:v>96</x:v>
      </x:c>
      <x:c r="C101" s="13" t="n">
        <x:f>Arrivals!F101</x:f>
        <x:v>5670.140168446301</x:v>
      </x:c>
      <x:c r="D101" s="13" t="n">
        <x:f>Arrivals!J101</x:f>
        <x:v>7.264122684025201</x:v>
      </x:c>
      <x:c r="E101" s="14">
        <x:f t="shared" si="22"/>
        <x:v>5641.9023425901796</x:v>
      </x:c>
      <x:c r="F101" s="14">
        <x:f t="shared" si="13"/>
        <x:v>5670.1401684463008</x:v>
      </x:c>
      <x:c r="G101" s="14">
        <x:f t="shared" si="14"/>
        <x:v>5677.4042911303259</x:v>
      </x:c>
      <x:c r="H101" s="13" t="n">
        <x:f>Arrivals!L101</x:f>
        <x:v>75</x:v>
      </x:c>
      <x:c r="I101" s="14" t="n">
        <x:f>H101*8/Settings!$B$28+Settings!$B$29</x:f>
        <x:v>6.02</x:v>
      </x:c>
      <x:c r="J101" s="14">
        <x:f t="shared" si="23"/>
        <x:v>5766.02</x:v>
      </x:c>
      <x:c r="K101" s="14">
        <x:f t="shared" si="15"/>
        <x:v>5766.02</x:v>
      </x:c>
      <x:c r="L101" s="14" t="n">
        <x:f>MOD(K101-Settings!$B$32,Settings!$B$33)</x:f>
        <x:v>6.020000000000437</x:v>
      </x:c>
      <x:c r="M101" s="14" t="n">
        <x:f>IF(L101&lt;Settings!$B$30,IF(Settings!$B$30-L101&gt;=I101,K101,K101+(Settings!$B$30-L101)+Settings!$B$31),K101+(Settings!$B$33-L101))</x:f>
        <x:v>5766.02</x:v>
      </x:c>
      <x:c r="N101" s="14">
        <x:f t="shared" si="16"/>
        <x:v>5772.0400000000009</x:v>
      </x:c>
      <x:c r="O101" s="14">
        <x:f t="shared" si="17"/>
        <x:v>101.8998315537001</x:v>
      </x:c>
      <x:c r="P101" s="14">
        <x:f t="shared" si="18"/>
        <x:v>0</x:v>
      </x:c>
      <x:c r="Q101" s="14">
        <x:f t="shared" si="19"/>
        <x:v>88.615708869674563</x:v>
      </x:c>
      <x:c r="R101" s="14">
        <x:f t="shared" si="20"/>
        <x:v>0</x:v>
      </x:c>
      <x:c r="S101" s="14">
        <x:f t="shared" si="21"/>
        <x:v>88.615708869674563</x:v>
      </x:c>
      <x:c r="T101" t="str">
        <x:f>IF(MOD(C101-Settings!$B$32,Settings!$B$33)&lt;Settings!$B$30,"Up","Down")</x:f>
        <x:v>Down</x:v>
      </x:c>
      <x:c r="U101" s="15" t="n">
        <x:f>IF(OR(I101&gt;Settings!$B$30,O101&gt;Settings!$B$37),0,1)</x:f>
        <x:v>1</x:v>
      </x:c>
      <x:c r="V101" s="15" t="n">
        <x:f>IF(AND(U101=1,O101&lt;=Settings!$B$36),1,0)</x:f>
        <x:v>1</x:v>
      </x:c>
    </x:row>
    <x:row r="102">
      <x:c r="A102">
        <x:v>1</x:v>
      </x:c>
      <x:c r="B102">
        <x:v>97</x:v>
      </x:c>
      <x:c r="C102" s="13" t="n">
        <x:f>Arrivals!F102</x:f>
        <x:v>5761.567993494844</x:v>
      </x:c>
      <x:c r="D102" s="13" t="n">
        <x:f>Arrivals!J102</x:f>
        <x:v>3.936922982076915</x:v>
      </x:c>
      <x:c r="E102" s="14">
        <x:f t="shared" si="22"/>
        <x:v>5677.4042911303259</x:v>
      </x:c>
      <x:c r="F102" s="14">
        <x:f t="shared" si="13"/>
        <x:v>5761.5679934948439</x:v>
      </x:c>
      <x:c r="G102" s="14">
        <x:f t="shared" si="14"/>
        <x:v>5765.5049164769207</x:v>
      </x:c>
      <x:c r="H102" s="13" t="n">
        <x:f>Arrivals!L102</x:f>
        <x:v>75</x:v>
      </x:c>
      <x:c r="I102" s="14" t="n">
        <x:f>H102*8/Settings!$B$28+Settings!$B$29</x:f>
        <x:v>6.02</x:v>
      </x:c>
      <x:c r="J102" s="14">
        <x:f t="shared" si="23"/>
        <x:v>5772.0400000000009</x:v>
      </x:c>
      <x:c r="K102" s="14">
        <x:f t="shared" si="15"/>
        <x:v>5772.0400000000009</x:v>
      </x:c>
      <x:c r="L102" s="14" t="n">
        <x:f>MOD(K102-Settings!$B$32,Settings!$B$33)</x:f>
        <x:v>12.040000000000873</x:v>
      </x:c>
      <x:c r="M102" s="14" t="n">
        <x:f>IF(L102&lt;Settings!$B$30,IF(Settings!$B$30-L102&gt;=I102,K102,K102+(Settings!$B$30-L102)+Settings!$B$31),K102+(Settings!$B$33-L102))</x:f>
        <x:v>5772.040000000001</x:v>
      </x:c>
      <x:c r="N102" s="14">
        <x:f t="shared" si="16"/>
        <x:v>5778.0600000000013</x:v>
      </x:c>
      <x:c r="O102" s="14">
        <x:f t="shared" si="17"/>
        <x:v>16.492006505157406</x:v>
      </x:c>
      <x:c r="P102" s="14">
        <x:f t="shared" si="18"/>
        <x:v>0</x:v>
      </x:c>
      <x:c r="Q102" s="14">
        <x:f t="shared" si="19"/>
        <x:v>6.5350835230801749</x:v>
      </x:c>
      <x:c r="R102" s="14">
        <x:f t="shared" si="20"/>
        <x:v>0</x:v>
      </x:c>
      <x:c r="S102" s="14">
        <x:f t="shared" si="21"/>
        <x:v>6.5350835230801749</x:v>
      </x:c>
      <x:c r="T102" t="str">
        <x:f>IF(MOD(C102-Settings!$B$32,Settings!$B$33)&lt;Settings!$B$30,"Up","Down")</x:f>
        <x:v>Up</x:v>
      </x:c>
      <x:c r="U102" s="15" t="n">
        <x:f>IF(OR(I102&gt;Settings!$B$30,O102&gt;Settings!$B$37),0,1)</x:f>
        <x:v>1</x:v>
      </x:c>
      <x:c r="V102" s="15" t="n">
        <x:f>IF(AND(U102=1,O102&lt;=Settings!$B$36),1,0)</x:f>
        <x:v>1</x:v>
      </x:c>
    </x:row>
    <x:row r="103">
      <x:c r="A103">
        <x:v>1</x:v>
      </x:c>
      <x:c r="B103">
        <x:v>98</x:v>
      </x:c>
      <x:c r="C103" s="13" t="n">
        <x:f>Arrivals!F103</x:f>
        <x:v>5764.049603796687</x:v>
      </x:c>
      <x:c r="D103" s="13" t="n">
        <x:f>Arrivals!J103</x:f>
        <x:v>18.72290926455727</x:v>
      </x:c>
      <x:c r="E103" s="14" t="n">
        <x:f t="shared" ref="E103:E125" si="24">G102</x:f>
        <x:v>5765.504916476921</x:v>
      </x:c>
      <x:c r="F103" s="14">
        <x:f t="shared" si="13"/>
        <x:v>5765.5049164769207</x:v>
      </x:c>
      <x:c r="G103" s="14">
        <x:f t="shared" si="14"/>
        <x:v>5784.2278257414782</x:v>
      </x:c>
      <x:c r="H103" s="13" t="n">
        <x:f>Arrivals!L103</x:f>
        <x:v>75</x:v>
      </x:c>
      <x:c r="I103" s="14" t="n">
        <x:f>H103*8/Settings!$B$28+Settings!$B$29</x:f>
        <x:v>6.02</x:v>
      </x:c>
      <x:c r="J103" s="14" t="n">
        <x:f t="shared" ref="J103:J125" si="25">N102</x:f>
        <x:v>5778.060000000001</x:v>
      </x:c>
      <x:c r="K103" s="14">
        <x:f t="shared" si="15"/>
        <x:v>5784.2278257414782</x:v>
      </x:c>
      <x:c r="L103" s="14" t="n">
        <x:f>MOD(K103-Settings!$B$32,Settings!$B$33)</x:f>
        <x:v>24.227825741478227</x:v>
      </x:c>
      <x:c r="M103" s="14" t="n">
        <x:f>IF(L103&lt;Settings!$B$30,IF(Settings!$B$30-L103&gt;=I103,K103,K103+(Settings!$B$30-L103)+Settings!$B$31),K103+(Settings!$B$33-L103))</x:f>
        <x:v>5784.227825741478</x:v>
      </x:c>
      <x:c r="N103" s="14">
        <x:f t="shared" si="16"/>
        <x:v>5790.2478257414787</x:v>
      </x:c>
      <x:c r="O103" s="14">
        <x:f t="shared" si="17"/>
        <x:v>26.19822194479184</x:v>
      </x:c>
      <x:c r="P103" s="14">
        <x:f t="shared" si="18"/>
        <x:v>1.4553126802338738</x:v>
      </x:c>
      <x:c r="Q103" s="14">
        <x:f t="shared" si="19"/>
        <x:v>0</x:v>
      </x:c>
      <x:c r="R103" s="14">
        <x:f t="shared" si="20"/>
        <x:v>0</x:v>
      </x:c>
      <x:c r="S103" s="14">
        <x:f t="shared" si="21"/>
        <x:v>1.4553126802338738</x:v>
      </x:c>
      <x:c r="T103" t="str">
        <x:f>IF(MOD(C103-Settings!$B$32,Settings!$B$33)&lt;Settings!$B$30,"Up","Down")</x:f>
        <x:v>Up</x:v>
      </x:c>
      <x:c r="U103" s="15" t="n">
        <x:f>IF(OR(I103&gt;Settings!$B$30,O103&gt;Settings!$B$37),0,1)</x:f>
        <x:v>1</x:v>
      </x:c>
      <x:c r="V103" s="15" t="n">
        <x:f>IF(AND(U103=1,O103&lt;=Settings!$B$36),1,0)</x:f>
        <x:v>1</x:v>
      </x:c>
    </x:row>
    <x:row r="104">
      <x:c r="A104">
        <x:v>1</x:v>
      </x:c>
      <x:c r="B104">
        <x:v>99</x:v>
      </x:c>
      <x:c r="C104" s="13" t="n">
        <x:f>Arrivals!F104</x:f>
        <x:v>5958.704137761677</x:v>
      </x:c>
      <x:c r="D104" s="13" t="n">
        <x:f>Arrivals!J104</x:f>
        <x:v>1.2534265336796535</x:v>
      </x:c>
      <x:c r="E104" s="14">
        <x:f t="shared" si="24"/>
        <x:v>5784.2278257414782</x:v>
      </x:c>
      <x:c r="F104" s="14">
        <x:f t="shared" si="13"/>
        <x:v>5958.704137761677</x:v>
      </x:c>
      <x:c r="G104" s="14">
        <x:f t="shared" si="14"/>
        <x:v>5959.9575642953569</x:v>
      </x:c>
      <x:c r="H104" s="13" t="n">
        <x:f>Arrivals!L104</x:f>
        <x:v>75</x:v>
      </x:c>
      <x:c r="I104" s="14" t="n">
        <x:f>H104*8/Settings!$B$28+Settings!$B$29</x:f>
        <x:v>6.02</x:v>
      </x:c>
      <x:c r="J104" s="14">
        <x:f t="shared" si="25"/>
        <x:v>5790.2478257414787</x:v>
      </x:c>
      <x:c r="K104" s="14">
        <x:f t="shared" si="15"/>
        <x:v>5959.9575642953569</x:v>
      </x:c>
      <x:c r="L104" s="14" t="n">
        <x:f>MOD(K104-Settings!$B$32,Settings!$B$33)</x:f>
        <x:v>199.95756429535686</x:v>
      </x:c>
      <x:c r="M104" s="14" t="n">
        <x:f>IF(L104&lt;Settings!$B$30,IF(Settings!$B$30-L104&gt;=I104,K104,K104+(Settings!$B$30-L104)+Settings!$B$31),K104+(Settings!$B$33-L104))</x:f>
        <x:v>5959.957564295357</x:v>
      </x:c>
      <x:c r="N104" s="14">
        <x:f t="shared" si="16"/>
        <x:v>5965.9775642953573</x:v>
      </x:c>
      <x:c r="O104" s="14">
        <x:f t="shared" si="17"/>
        <x:v>7.2734265336803219</x:v>
      </x:c>
      <x:c r="P104" s="14">
        <x:f t="shared" si="18"/>
        <x:v>0</x:v>
      </x:c>
      <x:c r="Q104" s="14">
        <x:f t="shared" si="19"/>
        <x:v>0</x:v>
      </x:c>
      <x:c r="R104" s="14">
        <x:f t="shared" si="20"/>
        <x:v>0</x:v>
      </x:c>
      <x:c r="S104" s="14">
        <x:f t="shared" si="21"/>
        <x:v>0</x:v>
      </x:c>
      <x:c r="T104" t="str">
        <x:f>IF(MOD(C104-Settings!$B$32,Settings!$B$33)&lt;Settings!$B$30,"Up","Down")</x:f>
        <x:v>Up</x:v>
      </x:c>
      <x:c r="U104" s="15" t="n">
        <x:f>IF(OR(I104&gt;Settings!$B$30,O104&gt;Settings!$B$37),0,1)</x:f>
        <x:v>1</x:v>
      </x:c>
      <x:c r="V104" s="15" t="n">
        <x:f>IF(AND(U104=1,O104&lt;=Settings!$B$36),1,0)</x:f>
        <x:v>1</x:v>
      </x:c>
    </x:row>
    <x:row r="105">
      <x:c r="A105">
        <x:v>1</x:v>
      </x:c>
      <x:c r="B105">
        <x:v>100</x:v>
      </x:c>
      <x:c r="C105" s="13" t="n">
        <x:f>Arrivals!F105</x:f>
        <x:v>6007.807057241065</x:v>
      </x:c>
      <x:c r="D105" s="13" t="n">
        <x:f>Arrivals!J105</x:f>
        <x:v>37.07306822387012</x:v>
      </x:c>
      <x:c r="E105" s="14">
        <x:f t="shared" si="24"/>
        <x:v>5959.9575642953569</x:v>
      </x:c>
      <x:c r="F105" s="14">
        <x:f t="shared" si="13"/>
        <x:v>6007.8070572410652</x:v>
      </x:c>
      <x:c r="G105" s="14">
        <x:f t="shared" si="14"/>
        <x:v>6044.8801254649352</x:v>
      </x:c>
      <x:c r="H105" s="13" t="n">
        <x:f>Arrivals!L105</x:f>
        <x:v>75</x:v>
      </x:c>
      <x:c r="I105" s="14" t="n">
        <x:f>H105*8/Settings!$B$28+Settings!$B$29</x:f>
        <x:v>6.02</x:v>
      </x:c>
      <x:c r="J105" s="14">
        <x:f t="shared" si="25"/>
        <x:v>5965.9775642953573</x:v>
      </x:c>
      <x:c r="K105" s="14">
        <x:f t="shared" si="15"/>
        <x:v>6044.8801254649352</x:v>
      </x:c>
      <x:c r="L105" s="14" t="n">
        <x:f>MOD(K105-Settings!$B$32,Settings!$B$33)</x:f>
        <x:v>284.8801254649352</x:v>
      </x:c>
      <x:c r="M105" s="14" t="n">
        <x:f>IF(L105&lt;Settings!$B$30,IF(Settings!$B$30-L105&gt;=I105,K105,K105+(Settings!$B$30-L105)+Settings!$B$31),K105+(Settings!$B$33-L105))</x:f>
        <x:v>6044.880125464935</x:v>
      </x:c>
      <x:c r="N105" s="14">
        <x:f t="shared" si="16"/>
        <x:v>6050.9001254649356</x:v>
      </x:c>
      <x:c r="O105" s="14">
        <x:f t="shared" si="17"/>
        <x:v>43.093068223870432</x:v>
      </x:c>
      <x:c r="P105" s="14">
        <x:f t="shared" si="18"/>
        <x:v>0</x:v>
      </x:c>
      <x:c r="Q105" s="14">
        <x:f t="shared" si="19"/>
        <x:v>0</x:v>
      </x:c>
      <x:c r="R105" s="14">
        <x:f t="shared" si="20"/>
        <x:v>0</x:v>
      </x:c>
      <x:c r="S105" s="14">
        <x:f t="shared" si="21"/>
        <x:v>0</x:v>
      </x:c>
      <x:c r="T105" t="str">
        <x:f>IF(MOD(C105-Settings!$B$32,Settings!$B$33)&lt;Settings!$B$30,"Up","Down")</x:f>
        <x:v>Up</x:v>
      </x:c>
      <x:c r="U105" s="15" t="n">
        <x:f>IF(OR(I105&gt;Settings!$B$30,O105&gt;Settings!$B$37),0,1)</x:f>
        <x:v>1</x:v>
      </x:c>
      <x:c r="V105" s="15" t="n">
        <x:f>IF(AND(U105=1,O105&lt;=Settings!$B$36),1,0)</x:f>
        <x:v>1</x:v>
      </x:c>
    </x:row>
    <x:row r="106">
      <x:c r="A106">
        <x:v>1</x:v>
      </x:c>
      <x:c r="B106">
        <x:v>101</x:v>
      </x:c>
      <x:c r="C106" s="13" t="n">
        <x:f>Arrivals!F106</x:f>
        <x:v>6075.882453275446</x:v>
      </x:c>
      <x:c r="D106" s="13" t="n">
        <x:f>Arrivals!J106</x:f>
        <x:v>19.72634078672309</x:v>
      </x:c>
      <x:c r="E106" s="14">
        <x:f t="shared" si="24"/>
        <x:v>6044.8801254649352</x:v>
      </x:c>
      <x:c r="F106" s="14">
        <x:f t="shared" si="13"/>
        <x:v>6075.8824532754461</x:v>
      </x:c>
      <x:c r="G106" s="14">
        <x:f t="shared" si="14"/>
        <x:v>6095.6087940621692</x:v>
      </x:c>
      <x:c r="H106" s="13" t="n">
        <x:f>Arrivals!L106</x:f>
        <x:v>75</x:v>
      </x:c>
      <x:c r="I106" s="14" t="n">
        <x:f>H106*8/Settings!$B$28+Settings!$B$29</x:f>
        <x:v>6.02</x:v>
      </x:c>
      <x:c r="J106" s="14">
        <x:f t="shared" si="25"/>
        <x:v>6050.9001254649356</x:v>
      </x:c>
      <x:c r="K106" s="14">
        <x:f t="shared" si="15"/>
        <x:v>6095.6087940621692</x:v>
      </x:c>
      <x:c r="L106" s="14" t="n">
        <x:f>MOD(K106-Settings!$B$32,Settings!$B$33)</x:f>
        <x:v>335.6087940621692</x:v>
      </x:c>
      <x:c r="M106" s="14" t="n">
        <x:f>IF(L106&lt;Settings!$B$30,IF(Settings!$B$30-L106&gt;=I106,K106,K106+(Settings!$B$30-L106)+Settings!$B$31),K106+(Settings!$B$33-L106))</x:f>
        <x:v>6095.608794062169</x:v>
      </x:c>
      <x:c r="N106" s="14">
        <x:f t="shared" si="16"/>
        <x:v>6101.6287940621696</x:v>
      </x:c>
      <x:c r="O106" s="14">
        <x:f t="shared" si="17"/>
        <x:v>25.746340786723522</x:v>
      </x:c>
      <x:c r="P106" s="14">
        <x:f t="shared" si="18"/>
        <x:v>0</x:v>
      </x:c>
      <x:c r="Q106" s="14">
        <x:f t="shared" si="19"/>
        <x:v>0</x:v>
      </x:c>
      <x:c r="R106" s="14">
        <x:f t="shared" si="20"/>
        <x:v>0</x:v>
      </x:c>
      <x:c r="S106" s="14">
        <x:f t="shared" si="21"/>
        <x:v>0</x:v>
      </x:c>
      <x:c r="T106" t="str">
        <x:f>IF(MOD(C106-Settings!$B$32,Settings!$B$33)&lt;Settings!$B$30,"Up","Down")</x:f>
        <x:v>Up</x:v>
      </x:c>
      <x:c r="U106" s="15" t="n">
        <x:f>IF(OR(I106&gt;Settings!$B$30,O106&gt;Settings!$B$37),0,1)</x:f>
        <x:v>1</x:v>
      </x:c>
      <x:c r="V106" s="15" t="n">
        <x:f>IF(AND(U106=1,O106&lt;=Settings!$B$36),1,0)</x:f>
        <x:v>1</x:v>
      </x:c>
    </x:row>
    <x:row r="107">
      <x:c r="A107">
        <x:v>1</x:v>
      </x:c>
      <x:c r="B107">
        <x:v>102</x:v>
      </x:c>
      <x:c r="C107" s="13" t="n">
        <x:f>Arrivals!F107</x:f>
        <x:v>6137.636141707759</x:v>
      </x:c>
      <x:c r="D107" s="13" t="n">
        <x:f>Arrivals!J107</x:f>
        <x:v>5.045554454246254</x:v>
      </x:c>
      <x:c r="E107" s="14">
        <x:f t="shared" si="24"/>
        <x:v>6095.6087940621692</x:v>
      </x:c>
      <x:c r="F107" s="14">
        <x:f t="shared" si="13"/>
        <x:v>6137.6361417077587</x:v>
      </x:c>
      <x:c r="G107" s="14">
        <x:f t="shared" si="14"/>
        <x:v>6142.6816961620052</x:v>
      </x:c>
      <x:c r="H107" s="13" t="n">
        <x:f>Arrivals!L107</x:f>
        <x:v>75</x:v>
      </x:c>
      <x:c r="I107" s="14" t="n">
        <x:f>H107*8/Settings!$B$28+Settings!$B$29</x:f>
        <x:v>6.02</x:v>
      </x:c>
      <x:c r="J107" s="14">
        <x:f t="shared" si="25"/>
        <x:v>6101.6287940621696</x:v>
      </x:c>
      <x:c r="K107" s="14">
        <x:f t="shared" si="15"/>
        <x:v>6142.6816961620052</x:v>
      </x:c>
      <x:c r="L107" s="14" t="n">
        <x:f>MOD(K107-Settings!$B$32,Settings!$B$33)</x:f>
        <x:v>382.6816961620052</x:v>
      </x:c>
      <x:c r="M107" s="14" t="n">
        <x:f>IF(L107&lt;Settings!$B$30,IF(Settings!$B$30-L107&gt;=I107,K107,K107+(Settings!$B$30-L107)+Settings!$B$31),K107+(Settings!$B$33-L107))</x:f>
        <x:v>6142.681696162005</x:v>
      </x:c>
      <x:c r="N107" s="14">
        <x:f t="shared" si="16"/>
        <x:v>6148.7016961620056</x:v>
      </x:c>
      <x:c r="O107" s="14">
        <x:f t="shared" si="17"/>
        <x:v>11.065554454246922</x:v>
      </x:c>
      <x:c r="P107" s="14">
        <x:f t="shared" si="18"/>
        <x:v>0</x:v>
      </x:c>
      <x:c r="Q107" s="14">
        <x:f t="shared" si="19"/>
        <x:v>0</x:v>
      </x:c>
      <x:c r="R107" s="14">
        <x:f t="shared" si="20"/>
        <x:v>0</x:v>
      </x:c>
      <x:c r="S107" s="14">
        <x:f t="shared" si="21"/>
        <x:v>0</x:v>
      </x:c>
      <x:c r="T107" t="str">
        <x:f>IF(MOD(C107-Settings!$B$32,Settings!$B$33)&lt;Settings!$B$30,"Up","Down")</x:f>
        <x:v>Up</x:v>
      </x:c>
      <x:c r="U107" s="15" t="n">
        <x:f>IF(OR(I107&gt;Settings!$B$30,O107&gt;Settings!$B$37),0,1)</x:f>
        <x:v>1</x:v>
      </x:c>
      <x:c r="V107" s="15" t="n">
        <x:f>IF(AND(U107=1,O107&lt;=Settings!$B$36),1,0)</x:f>
        <x:v>1</x:v>
      </x:c>
    </x:row>
    <x:row r="108">
      <x:c r="A108">
        <x:v>1</x:v>
      </x:c>
      <x:c r="B108">
        <x:v>103</x:v>
      </x:c>
      <x:c r="C108" s="13" t="n">
        <x:f>Arrivals!F108</x:f>
        <x:v>6147.4510107864</x:v>
      </x:c>
      <x:c r="D108" s="13" t="n">
        <x:f>Arrivals!J108</x:f>
        <x:v>1.5941039024348185</x:v>
      </x:c>
      <x:c r="E108" s="14">
        <x:f t="shared" si="24"/>
        <x:v>6142.6816961620052</x:v>
      </x:c>
      <x:c r="F108" s="14">
        <x:f t="shared" si="13"/>
        <x:v>6147.4510107863998</x:v>
      </x:c>
      <x:c r="G108" s="14">
        <x:f t="shared" si="14"/>
        <x:v>6149.0451146888345</x:v>
      </x:c>
      <x:c r="H108" s="13" t="n">
        <x:f>Arrivals!L108</x:f>
        <x:v>75</x:v>
      </x:c>
      <x:c r="I108" s="14" t="n">
        <x:f>H108*8/Settings!$B$28+Settings!$B$29</x:f>
        <x:v>6.02</x:v>
      </x:c>
      <x:c r="J108" s="14">
        <x:f t="shared" si="25"/>
        <x:v>6148.7016961620056</x:v>
      </x:c>
      <x:c r="K108" s="14">
        <x:f t="shared" si="15"/>
        <x:v>6149.0451146888345</x:v>
      </x:c>
      <x:c r="L108" s="14" t="n">
        <x:f>MOD(K108-Settings!$B$32,Settings!$B$33)</x:f>
        <x:v>389.0451146888345</x:v>
      </x:c>
      <x:c r="M108" s="14" t="n">
        <x:f>IF(L108&lt;Settings!$B$30,IF(Settings!$B$30-L108&gt;=I108,K108,K108+(Settings!$B$30-L108)+Settings!$B$31),K108+(Settings!$B$33-L108))</x:f>
        <x:v>6149.0451146888345</x:v>
      </x:c>
      <x:c r="N108" s="14">
        <x:f t="shared" si="16"/>
        <x:v>6155.0651146888349</x:v>
      </x:c>
      <x:c r="O108" s="14">
        <x:f t="shared" si="17"/>
        <x:v>7.6141039024350903</x:v>
      </x:c>
      <x:c r="P108" s="14">
        <x:f t="shared" si="18"/>
        <x:v>0</x:v>
      </x:c>
      <x:c r="Q108" s="14">
        <x:f t="shared" si="19"/>
        <x:v>0</x:v>
      </x:c>
      <x:c r="R108" s="14">
        <x:f t="shared" si="20"/>
        <x:v>0</x:v>
      </x:c>
      <x:c r="S108" s="14">
        <x:f t="shared" si="21"/>
        <x:v>0</x:v>
      </x:c>
      <x:c r="T108" t="str">
        <x:f>IF(MOD(C108-Settings!$B$32,Settings!$B$33)&lt;Settings!$B$30,"Up","Down")</x:f>
        <x:v>Up</x:v>
      </x:c>
      <x:c r="U108" s="15" t="n">
        <x:f>IF(OR(I108&gt;Settings!$B$30,O108&gt;Settings!$B$37),0,1)</x:f>
        <x:v>1</x:v>
      </x:c>
      <x:c r="V108" s="15" t="n">
        <x:f>IF(AND(U108=1,O108&lt;=Settings!$B$36),1,0)</x:f>
        <x:v>1</x:v>
      </x:c>
    </x:row>
    <x:row r="109">
      <x:c r="A109">
        <x:v>1</x:v>
      </x:c>
      <x:c r="B109">
        <x:v>104</x:v>
      </x:c>
      <x:c r="C109" s="13" t="n">
        <x:f>Arrivals!F109</x:f>
        <x:v>6162.112355170104</x:v>
      </x:c>
      <x:c r="D109" s="13" t="n">
        <x:f>Arrivals!J109</x:f>
        <x:v>15.850161233239387</x:v>
      </x:c>
      <x:c r="E109" s="14">
        <x:f t="shared" si="24"/>
        <x:v>6149.0451146888345</x:v>
      </x:c>
      <x:c r="F109" s="14">
        <x:f t="shared" si="13"/>
        <x:v>6162.1123551701039</x:v>
      </x:c>
      <x:c r="G109" s="14">
        <x:f t="shared" si="14"/>
        <x:v>6177.9625164033432</x:v>
      </x:c>
      <x:c r="H109" s="13" t="n">
        <x:f>Arrivals!L109</x:f>
        <x:v>75</x:v>
      </x:c>
      <x:c r="I109" s="14" t="n">
        <x:f>H109*8/Settings!$B$28+Settings!$B$29</x:f>
        <x:v>6.02</x:v>
      </x:c>
      <x:c r="J109" s="14">
        <x:f t="shared" si="25"/>
        <x:v>6155.0651146888349</x:v>
      </x:c>
      <x:c r="K109" s="14">
        <x:f t="shared" si="15"/>
        <x:v>6177.9625164033432</x:v>
      </x:c>
      <x:c r="L109" s="14" t="n">
        <x:f>MOD(K109-Settings!$B$32,Settings!$B$33)</x:f>
        <x:v>417.9625164033432</x:v>
      </x:c>
      <x:c r="M109" s="14" t="n">
        <x:f>IF(L109&lt;Settings!$B$30,IF(Settings!$B$30-L109&gt;=I109,K109,K109+(Settings!$B$30-L109)+Settings!$B$31),K109+(Settings!$B$33-L109))</x:f>
        <x:v>6177.962516403343</x:v>
      </x:c>
      <x:c r="N109" s="14">
        <x:f t="shared" si="16"/>
        <x:v>6183.9825164033437</x:v>
      </x:c>
      <x:c r="O109" s="14">
        <x:f t="shared" si="17"/>
        <x:v>21.870161233239742</x:v>
      </x:c>
      <x:c r="P109" s="14">
        <x:f t="shared" si="18"/>
        <x:v>0</x:v>
      </x:c>
      <x:c r="Q109" s="14">
        <x:f t="shared" si="19"/>
        <x:v>0</x:v>
      </x:c>
      <x:c r="R109" s="14">
        <x:f t="shared" si="20"/>
        <x:v>0</x:v>
      </x:c>
      <x:c r="S109" s="14">
        <x:f t="shared" si="21"/>
        <x:v>0</x:v>
      </x:c>
      <x:c r="T109" t="str">
        <x:f>IF(MOD(C109-Settings!$B$32,Settings!$B$33)&lt;Settings!$B$30,"Up","Down")</x:f>
        <x:v>Up</x:v>
      </x:c>
      <x:c r="U109" s="15" t="n">
        <x:f>IF(OR(I109&gt;Settings!$B$30,O109&gt;Settings!$B$37),0,1)</x:f>
        <x:v>1</x:v>
      </x:c>
      <x:c r="V109" s="15" t="n">
        <x:f>IF(AND(U109=1,O109&lt;=Settings!$B$36),1,0)</x:f>
        <x:v>1</x:v>
      </x:c>
    </x:row>
    <x:row r="110">
      <x:c r="A110">
        <x:v>1</x:v>
      </x:c>
      <x:c r="B110">
        <x:v>105</x:v>
      </x:c>
      <x:c r="C110" s="13" t="n">
        <x:f>Arrivals!F110</x:f>
        <x:v>6218.1347222226805</x:v>
      </x:c>
      <x:c r="D110" s="13" t="n">
        <x:f>Arrivals!J110</x:f>
        <x:v>0.7061497691173396</x:v>
      </x:c>
      <x:c r="E110" s="14">
        <x:f t="shared" si="24"/>
        <x:v>6177.9625164033432</x:v>
      </x:c>
      <x:c r="F110" s="14">
        <x:f t="shared" si="13"/>
        <x:v>6218.1347222226805</x:v>
      </x:c>
      <x:c r="G110" s="14">
        <x:f t="shared" si="14"/>
        <x:v>6218.8408719917979</x:v>
      </x:c>
      <x:c r="H110" s="13" t="n">
        <x:f>Arrivals!L110</x:f>
        <x:v>75</x:v>
      </x:c>
      <x:c r="I110" s="14" t="n">
        <x:f>H110*8/Settings!$B$28+Settings!$B$29</x:f>
        <x:v>6.02</x:v>
      </x:c>
      <x:c r="J110" s="14">
        <x:f t="shared" si="25"/>
        <x:v>6183.9825164033437</x:v>
      </x:c>
      <x:c r="K110" s="14">
        <x:f t="shared" si="15"/>
        <x:v>6218.8408719917979</x:v>
      </x:c>
      <x:c r="L110" s="14" t="n">
        <x:f>MOD(K110-Settings!$B$32,Settings!$B$33)</x:f>
        <x:v>458.84087199179794</x:v>
      </x:c>
      <x:c r="M110" s="14" t="n">
        <x:f>IF(L110&lt;Settings!$B$30,IF(Settings!$B$30-L110&gt;=I110,K110,K110+(Settings!$B$30-L110)+Settings!$B$31),K110+(Settings!$B$33-L110))</x:f>
        <x:v>6218.840871991798</x:v>
      </x:c>
      <x:c r="N110" s="14">
        <x:f t="shared" si="16"/>
        <x:v>6224.8608719917984</x:v>
      </x:c>
      <x:c r="O110" s="14">
        <x:f t="shared" si="17"/>
        <x:v>6.7261497691179102</x:v>
      </x:c>
      <x:c r="P110" s="14">
        <x:f t="shared" si="18"/>
        <x:v>0</x:v>
      </x:c>
      <x:c r="Q110" s="14">
        <x:f t="shared" si="19"/>
        <x:v>0</x:v>
      </x:c>
      <x:c r="R110" s="14">
        <x:f t="shared" si="20"/>
        <x:v>0</x:v>
      </x:c>
      <x:c r="S110" s="14">
        <x:f t="shared" si="21"/>
        <x:v>0</x:v>
      </x:c>
      <x:c r="T110" t="str">
        <x:f>IF(MOD(C110-Settings!$B$32,Settings!$B$33)&lt;Settings!$B$30,"Up","Down")</x:f>
        <x:v>Up</x:v>
      </x:c>
      <x:c r="U110" s="15" t="n">
        <x:f>IF(OR(I110&gt;Settings!$B$30,O110&gt;Settings!$B$37),0,1)</x:f>
        <x:v>1</x:v>
      </x:c>
      <x:c r="V110" s="15" t="n">
        <x:f>IF(AND(U110=1,O110&lt;=Settings!$B$36),1,0)</x:f>
        <x:v>1</x:v>
      </x:c>
    </x:row>
    <x:row r="111">
      <x:c r="A111">
        <x:v>1</x:v>
      </x:c>
      <x:c r="B111">
        <x:v>106</x:v>
      </x:c>
      <x:c r="C111" s="13" t="n">
        <x:f>Arrivals!F111</x:f>
        <x:v>6236.73442320473</x:v>
      </x:c>
      <x:c r="D111" s="13" t="n">
        <x:f>Arrivals!J111</x:f>
        <x:v>7.944660379844068</x:v>
      </x:c>
      <x:c r="E111" s="14">
        <x:f t="shared" si="24"/>
        <x:v>6218.8408719917979</x:v>
      </x:c>
      <x:c r="F111" s="14">
        <x:f t="shared" si="13"/>
        <x:v>6236.7344232047299</x:v>
      </x:c>
      <x:c r="G111" s="14">
        <x:f t="shared" si="14"/>
        <x:v>6244.6790835845741</x:v>
      </x:c>
      <x:c r="H111" s="13" t="n">
        <x:f>Arrivals!L111</x:f>
        <x:v>75</x:v>
      </x:c>
      <x:c r="I111" s="14" t="n">
        <x:f>H111*8/Settings!$B$28+Settings!$B$29</x:f>
        <x:v>6.02</x:v>
      </x:c>
      <x:c r="J111" s="14">
        <x:f t="shared" si="25"/>
        <x:v>6224.8608719917984</x:v>
      </x:c>
      <x:c r="K111" s="14">
        <x:f t="shared" si="15"/>
        <x:v>6244.6790835845741</x:v>
      </x:c>
      <x:c r="L111" s="14" t="n">
        <x:f>MOD(K111-Settings!$B$32,Settings!$B$33)</x:f>
        <x:v>484.6790835845741</x:v>
      </x:c>
      <x:c r="M111" s="14" t="n">
        <x:f>IF(L111&lt;Settings!$B$30,IF(Settings!$B$30-L111&gt;=I111,K111,K111+(Settings!$B$30-L111)+Settings!$B$31),K111+(Settings!$B$33-L111))</x:f>
        <x:v>6244.679083584574</x:v>
      </x:c>
      <x:c r="N111" s="14">
        <x:f t="shared" si="16"/>
        <x:v>6250.6990835845745</x:v>
      </x:c>
      <x:c r="O111" s="14">
        <x:f t="shared" si="17"/>
        <x:v>13.964660379844645</x:v>
      </x:c>
      <x:c r="P111" s="14">
        <x:f t="shared" si="18"/>
        <x:v>0</x:v>
      </x:c>
      <x:c r="Q111" s="14">
        <x:f t="shared" si="19"/>
        <x:v>0</x:v>
      </x:c>
      <x:c r="R111" s="14">
        <x:f t="shared" si="20"/>
        <x:v>0</x:v>
      </x:c>
      <x:c r="S111" s="14">
        <x:f t="shared" si="21"/>
        <x:v>0</x:v>
      </x:c>
      <x:c r="T111" t="str">
        <x:f>IF(MOD(C111-Settings!$B$32,Settings!$B$33)&lt;Settings!$B$30,"Up","Down")</x:f>
        <x:v>Up</x:v>
      </x:c>
      <x:c r="U111" s="15" t="n">
        <x:f>IF(OR(I111&gt;Settings!$B$30,O111&gt;Settings!$B$37),0,1)</x:f>
        <x:v>1</x:v>
      </x:c>
      <x:c r="V111" s="15" t="n">
        <x:f>IF(AND(U111=1,O111&lt;=Settings!$B$36),1,0)</x:f>
        <x:v>1</x:v>
      </x:c>
    </x:row>
    <x:row r="112">
      <x:c r="A112">
        <x:v>1</x:v>
      </x:c>
      <x:c r="B112">
        <x:v>107</x:v>
      </x:c>
      <x:c r="C112" s="13" t="n">
        <x:f>Arrivals!F112</x:f>
        <x:v>6372.290520649448</x:v>
      </x:c>
      <x:c r="D112" s="13" t="n">
        <x:f>Arrivals!J112</x:f>
        <x:v>1.4358991539016441</x:v>
      </x:c>
      <x:c r="E112" s="14">
        <x:f t="shared" si="24"/>
        <x:v>6244.6790835845741</x:v>
      </x:c>
      <x:c r="F112" s="14">
        <x:f t="shared" si="13"/>
        <x:v>6372.2905206494479</x:v>
      </x:c>
      <x:c r="G112" s="14">
        <x:f t="shared" si="14"/>
        <x:v>6373.7264198033499</x:v>
      </x:c>
      <x:c r="H112" s="13" t="n">
        <x:f>Arrivals!L112</x:f>
        <x:v>75</x:v>
      </x:c>
      <x:c r="I112" s="14" t="n">
        <x:f>H112*8/Settings!$B$28+Settings!$B$29</x:f>
        <x:v>6.02</x:v>
      </x:c>
      <x:c r="J112" s="14">
        <x:f t="shared" si="25"/>
        <x:v>6250.6990835845745</x:v>
      </x:c>
      <x:c r="K112" s="14">
        <x:f t="shared" si="15"/>
        <x:v>6373.7264198033499</x:v>
      </x:c>
      <x:c r="L112" s="14" t="n">
        <x:f>MOD(K112-Settings!$B$32,Settings!$B$33)</x:f>
        <x:v>613.7264198033499</x:v>
      </x:c>
      <x:c r="M112" s="14" t="n">
        <x:f>IF(L112&lt;Settings!$B$30,IF(Settings!$B$30-L112&gt;=I112,K112,K112+(Settings!$B$30-L112)+Settings!$B$31),K112+(Settings!$B$33-L112))</x:f>
        <x:v>6480</x:v>
      </x:c>
      <x:c r="N112" s="14">
        <x:f t="shared" si="16"/>
        <x:v>6486.02</x:v>
      </x:c>
      <x:c r="O112" s="14">
        <x:f t="shared" si="17"/>
        <x:v>113.72947935055254</x:v>
      </x:c>
      <x:c r="P112" s="14">
        <x:f t="shared" si="18"/>
        <x:v>0</x:v>
      </x:c>
      <x:c r="Q112" s="14">
        <x:f t="shared" si="19"/>
        <x:v>0</x:v>
      </x:c>
      <x:c r="R112" s="14">
        <x:f t="shared" si="20"/>
        <x:v>106.27358019665007</x:v>
      </x:c>
      <x:c r="S112" s="14">
        <x:f t="shared" si="21"/>
        <x:v>106.27358019665007</x:v>
      </x:c>
      <x:c r="T112" t="str">
        <x:f>IF(MOD(C112-Settings!$B$32,Settings!$B$33)&lt;Settings!$B$30,"Up","Down")</x:f>
        <x:v>Down</x:v>
      </x:c>
      <x:c r="U112" s="15" t="n">
        <x:f>IF(OR(I112&gt;Settings!$B$30,O112&gt;Settings!$B$37),0,1)</x:f>
        <x:v>1</x:v>
      </x:c>
      <x:c r="V112" s="15" t="n">
        <x:f>IF(AND(U112=1,O112&lt;=Settings!$B$36),1,0)</x:f>
        <x:v>1</x:v>
      </x:c>
    </x:row>
    <x:row r="113">
      <x:c r="A113">
        <x:v>1</x:v>
      </x:c>
      <x:c r="B113">
        <x:v>108</x:v>
      </x:c>
      <x:c r="C113" s="13" t="n">
        <x:f>Arrivals!F113</x:f>
        <x:v>6509.050659284167</x:v>
      </x:c>
      <x:c r="D113" s="13" t="n">
        <x:f>Arrivals!J113</x:f>
        <x:v>6.814129022431933</x:v>
      </x:c>
      <x:c r="E113" s="14">
        <x:f t="shared" si="24"/>
        <x:v>6373.7264198033499</x:v>
      </x:c>
      <x:c r="F113" s="14">
        <x:f t="shared" si="13"/>
        <x:v>6509.0506592841666</x:v>
      </x:c>
      <x:c r="G113" s="14">
        <x:f t="shared" si="14"/>
        <x:v>6515.8647883065987</x:v>
      </x:c>
      <x:c r="H113" s="13" t="n">
        <x:f>Arrivals!L113</x:f>
        <x:v>75</x:v>
      </x:c>
      <x:c r="I113" s="14" t="n">
        <x:f>H113*8/Settings!$B$28+Settings!$B$29</x:f>
        <x:v>6.02</x:v>
      </x:c>
      <x:c r="J113" s="14">
        <x:f t="shared" si="25"/>
        <x:v>6486.02</x:v>
      </x:c>
      <x:c r="K113" s="14">
        <x:f t="shared" si="15"/>
        <x:v>6515.8647883065987</x:v>
      </x:c>
      <x:c r="L113" s="14" t="n">
        <x:f>MOD(K113-Settings!$B$32,Settings!$B$33)</x:f>
        <x:v>35.86478830659871</x:v>
      </x:c>
      <x:c r="M113" s="14" t="n">
        <x:f>IF(L113&lt;Settings!$B$30,IF(Settings!$B$30-L113&gt;=I113,K113,K113+(Settings!$B$30-L113)+Settings!$B$31),K113+(Settings!$B$33-L113))</x:f>
        <x:v>6515.864788306599</x:v>
      </x:c>
      <x:c r="N113" s="14">
        <x:f t="shared" si="16"/>
        <x:v>6521.8847883065991</x:v>
      </x:c>
      <x:c r="O113" s="14">
        <x:f t="shared" si="17"/>
        <x:v>12.834129022432535</x:v>
      </x:c>
      <x:c r="P113" s="14">
        <x:f t="shared" si="18"/>
        <x:v>0</x:v>
      </x:c>
      <x:c r="Q113" s="14">
        <x:f t="shared" si="19"/>
        <x:v>0</x:v>
      </x:c>
      <x:c r="R113" s="14">
        <x:f t="shared" si="20"/>
        <x:v>0</x:v>
      </x:c>
      <x:c r="S113" s="14">
        <x:f t="shared" si="21"/>
        <x:v>0</x:v>
      </x:c>
      <x:c r="T113" t="str">
        <x:f>IF(MOD(C113-Settings!$B$32,Settings!$B$33)&lt;Settings!$B$30,"Up","Down")</x:f>
        <x:v>Up</x:v>
      </x:c>
      <x:c r="U113" s="15" t="n">
        <x:f>IF(OR(I113&gt;Settings!$B$30,O113&gt;Settings!$B$37),0,1)</x:f>
        <x:v>1</x:v>
      </x:c>
      <x:c r="V113" s="15" t="n">
        <x:f>IF(AND(U113=1,O113&lt;=Settings!$B$36),1,0)</x:f>
        <x:v>1</x:v>
      </x:c>
    </x:row>
    <x:row r="114">
      <x:c r="A114">
        <x:v>1</x:v>
      </x:c>
      <x:c r="B114">
        <x:v>109</x:v>
      </x:c>
      <x:c r="C114" s="13" t="n">
        <x:f>Arrivals!F114</x:f>
        <x:v>6596.42018216993</x:v>
      </x:c>
      <x:c r="D114" s="13" t="n">
        <x:f>Arrivals!J114</x:f>
        <x:v>14.461202628218478</x:v>
      </x:c>
      <x:c r="E114" s="14">
        <x:f t="shared" si="24"/>
        <x:v>6515.8647883065987</x:v>
      </x:c>
      <x:c r="F114" s="14">
        <x:f t="shared" si="13"/>
        <x:v>6596.4201821699298</x:v>
      </x:c>
      <x:c r="G114" s="14">
        <x:f t="shared" si="14"/>
        <x:v>6610.8813847981482</x:v>
      </x:c>
      <x:c r="H114" s="13" t="n">
        <x:f>Arrivals!L114</x:f>
        <x:v>75</x:v>
      </x:c>
      <x:c r="I114" s="14" t="n">
        <x:f>H114*8/Settings!$B$28+Settings!$B$29</x:f>
        <x:v>6.02</x:v>
      </x:c>
      <x:c r="J114" s="14">
        <x:f t="shared" si="25"/>
        <x:v>6521.8847883065991</x:v>
      </x:c>
      <x:c r="K114" s="14">
        <x:f t="shared" si="15"/>
        <x:v>6610.8813847981482</x:v>
      </x:c>
      <x:c r="L114" s="14" t="n">
        <x:f>MOD(K114-Settings!$B$32,Settings!$B$33)</x:f>
        <x:v>130.88138479814825</x:v>
      </x:c>
      <x:c r="M114" s="14" t="n">
        <x:f>IF(L114&lt;Settings!$B$30,IF(Settings!$B$30-L114&gt;=I114,K114,K114+(Settings!$B$30-L114)+Settings!$B$31),K114+(Settings!$B$33-L114))</x:f>
        <x:v>6610.881384798148</x:v>
      </x:c>
      <x:c r="N114" s="14">
        <x:f t="shared" si="16"/>
        <x:v>6616.9013847981487</x:v>
      </x:c>
      <x:c r="O114" s="14">
        <x:f t="shared" si="17"/>
        <x:v>20.481202628218853</x:v>
      </x:c>
      <x:c r="P114" s="14">
        <x:f t="shared" si="18"/>
        <x:v>0</x:v>
      </x:c>
      <x:c r="Q114" s="14">
        <x:f t="shared" si="19"/>
        <x:v>0</x:v>
      </x:c>
      <x:c r="R114" s="14">
        <x:f t="shared" si="20"/>
        <x:v>0</x:v>
      </x:c>
      <x:c r="S114" s="14">
        <x:f t="shared" si="21"/>
        <x:v>0</x:v>
      </x:c>
      <x:c r="T114" t="str">
        <x:f>IF(MOD(C114-Settings!$B$32,Settings!$B$33)&lt;Settings!$B$30,"Up","Down")</x:f>
        <x:v>Up</x:v>
      </x:c>
      <x:c r="U114" s="15" t="n">
        <x:f>IF(OR(I114&gt;Settings!$B$30,O114&gt;Settings!$B$37),0,1)</x:f>
        <x:v>1</x:v>
      </x:c>
      <x:c r="V114" s="15" t="n">
        <x:f>IF(AND(U114=1,O114&lt;=Settings!$B$36),1,0)</x:f>
        <x:v>1</x:v>
      </x:c>
    </x:row>
    <x:row r="115">
      <x:c r="A115">
        <x:v>1</x:v>
      </x:c>
      <x:c r="B115">
        <x:v>110</x:v>
      </x:c>
      <x:c r="C115" s="13" t="n">
        <x:f>Arrivals!F115</x:f>
        <x:v>6688.039523979038</x:v>
      </x:c>
      <x:c r="D115" s="13" t="n">
        <x:f>Arrivals!J115</x:f>
        <x:v>10.448193455145411</x:v>
      </x:c>
      <x:c r="E115" s="14">
        <x:f t="shared" si="24"/>
        <x:v>6610.8813847981482</x:v>
      </x:c>
      <x:c r="F115" s="14">
        <x:f t="shared" si="13"/>
        <x:v>6688.0395239790378</x:v>
      </x:c>
      <x:c r="G115" s="14">
        <x:f t="shared" si="14"/>
        <x:v>6698.4877174341827</x:v>
      </x:c>
      <x:c r="H115" s="13" t="n">
        <x:f>Arrivals!L115</x:f>
        <x:v>75</x:v>
      </x:c>
      <x:c r="I115" s="14" t="n">
        <x:f>H115*8/Settings!$B$28+Settings!$B$29</x:f>
        <x:v>6.02</x:v>
      </x:c>
      <x:c r="J115" s="14">
        <x:f t="shared" si="25"/>
        <x:v>6616.9013847981487</x:v>
      </x:c>
      <x:c r="K115" s="14">
        <x:f t="shared" si="15"/>
        <x:v>6698.4877174341827</x:v>
      </x:c>
      <x:c r="L115" s="14" t="n">
        <x:f>MOD(K115-Settings!$B$32,Settings!$B$33)</x:f>
        <x:v>218.48771743418274</x:v>
      </x:c>
      <x:c r="M115" s="14" t="n">
        <x:f>IF(L115&lt;Settings!$B$30,IF(Settings!$B$30-L115&gt;=I115,K115,K115+(Settings!$B$30-L115)+Settings!$B$31),K115+(Settings!$B$33-L115))</x:f>
        <x:v>6698.487717434183</x:v>
      </x:c>
      <x:c r="N115" s="14">
        <x:f t="shared" si="16"/>
        <x:v>6704.5077174341832</x:v>
      </x:c>
      <x:c r="O115" s="14">
        <x:f t="shared" si="17"/>
        <x:v>16.468193455145411</x:v>
      </x:c>
      <x:c r="P115" s="14">
        <x:f t="shared" si="18"/>
        <x:v>0</x:v>
      </x:c>
      <x:c r="Q115" s="14">
        <x:f t="shared" si="19"/>
        <x:v>0</x:v>
      </x:c>
      <x:c r="R115" s="14">
        <x:f t="shared" si="20"/>
        <x:v>0</x:v>
      </x:c>
      <x:c r="S115" s="14">
        <x:f t="shared" si="21"/>
        <x:v>0</x:v>
      </x:c>
      <x:c r="T115" t="str">
        <x:f>IF(MOD(C115-Settings!$B$32,Settings!$B$33)&lt;Settings!$B$30,"Up","Down")</x:f>
        <x:v>Up</x:v>
      </x:c>
      <x:c r="U115" s="15" t="n">
        <x:f>IF(OR(I115&gt;Settings!$B$30,O115&gt;Settings!$B$37),0,1)</x:f>
        <x:v>1</x:v>
      </x:c>
      <x:c r="V115" s="15" t="n">
        <x:f>IF(AND(U115=1,O115&lt;=Settings!$B$36),1,0)</x:f>
        <x:v>1</x:v>
      </x:c>
    </x:row>
    <x:row r="116">
      <x:c r="A116">
        <x:v>1</x:v>
      </x:c>
      <x:c r="B116">
        <x:v>111</x:v>
      </x:c>
      <x:c r="C116" s="13" t="n">
        <x:f>Arrivals!F116</x:f>
        <x:v>6762.44834664421</x:v>
      </x:c>
      <x:c r="D116" s="13" t="n">
        <x:f>Arrivals!J116</x:f>
        <x:v>8.0190724337409</x:v>
      </x:c>
      <x:c r="E116" s="14">
        <x:f t="shared" si="24"/>
        <x:v>6698.4877174341827</x:v>
      </x:c>
      <x:c r="F116" s="14">
        <x:f t="shared" si="13"/>
        <x:v>6762.4483466442098</x:v>
      </x:c>
      <x:c r="G116" s="14">
        <x:f t="shared" si="14"/>
        <x:v>6770.4674190779506</x:v>
      </x:c>
      <x:c r="H116" s="13" t="n">
        <x:f>Arrivals!L116</x:f>
        <x:v>75</x:v>
      </x:c>
      <x:c r="I116" s="14" t="n">
        <x:f>H116*8/Settings!$B$28+Settings!$B$29</x:f>
        <x:v>6.02</x:v>
      </x:c>
      <x:c r="J116" s="14">
        <x:f t="shared" si="25"/>
        <x:v>6704.5077174341832</x:v>
      </x:c>
      <x:c r="K116" s="14">
        <x:f t="shared" si="15"/>
        <x:v>6770.4674190779506</x:v>
      </x:c>
      <x:c r="L116" s="14" t="n">
        <x:f>MOD(K116-Settings!$B$32,Settings!$B$33)</x:f>
        <x:v>290.4674190779506</x:v>
      </x:c>
      <x:c r="M116" s="14" t="n">
        <x:f>IF(L116&lt;Settings!$B$30,IF(Settings!$B$30-L116&gt;=I116,K116,K116+(Settings!$B$30-L116)+Settings!$B$31),K116+(Settings!$B$33-L116))</x:f>
        <x:v>6770.467419077951</x:v>
      </x:c>
      <x:c r="N116" s="14">
        <x:f t="shared" si="16"/>
        <x:v>6776.487419077951</x:v>
      </x:c>
      <x:c r="O116" s="14">
        <x:f t="shared" si="17"/>
        <x:v>14.039072433741239</x:v>
      </x:c>
      <x:c r="P116" s="14">
        <x:f t="shared" si="18"/>
        <x:v>0</x:v>
      </x:c>
      <x:c r="Q116" s="14">
        <x:f t="shared" si="19"/>
        <x:v>0</x:v>
      </x:c>
      <x:c r="R116" s="14">
        <x:f t="shared" si="20"/>
        <x:v>0</x:v>
      </x:c>
      <x:c r="S116" s="14">
        <x:f t="shared" si="21"/>
        <x:v>0</x:v>
      </x:c>
      <x:c r="T116" t="str">
        <x:f>IF(MOD(C116-Settings!$B$32,Settings!$B$33)&lt;Settings!$B$30,"Up","Down")</x:f>
        <x:v>Up</x:v>
      </x:c>
      <x:c r="U116" s="15" t="n">
        <x:f>IF(OR(I116&gt;Settings!$B$30,O116&gt;Settings!$B$37),0,1)</x:f>
        <x:v>1</x:v>
      </x:c>
      <x:c r="V116" s="15" t="n">
        <x:f>IF(AND(U116=1,O116&lt;=Settings!$B$36),1,0)</x:f>
        <x:v>1</x:v>
      </x:c>
    </x:row>
    <x:row r="117">
      <x:c r="A117">
        <x:v>1</x:v>
      </x:c>
      <x:c r="B117">
        <x:v>112</x:v>
      </x:c>
      <x:c r="C117" s="13" t="n">
        <x:f>Arrivals!F117</x:f>
        <x:v>6764.559471426022</x:v>
      </x:c>
      <x:c r="D117" s="13" t="n">
        <x:f>Arrivals!J117</x:f>
        <x:v>14.538375378561664</x:v>
      </x:c>
      <x:c r="E117" s="14">
        <x:f t="shared" si="24"/>
        <x:v>6770.4674190779506</x:v>
      </x:c>
      <x:c r="F117" s="14">
        <x:f t="shared" si="13"/>
        <x:v>6770.4674190779506</x:v>
      </x:c>
      <x:c r="G117" s="14">
        <x:f t="shared" si="14"/>
        <x:v>6785.0057944565124</x:v>
      </x:c>
      <x:c r="H117" s="13" t="n">
        <x:f>Arrivals!L117</x:f>
        <x:v>75</x:v>
      </x:c>
      <x:c r="I117" s="14" t="n">
        <x:f>H117*8/Settings!$B$28+Settings!$B$29</x:f>
        <x:v>6.02</x:v>
      </x:c>
      <x:c r="J117" s="14">
        <x:f t="shared" si="25"/>
        <x:v>6776.487419077951</x:v>
      </x:c>
      <x:c r="K117" s="14">
        <x:f t="shared" si="15"/>
        <x:v>6785.0057944565124</x:v>
      </x:c>
      <x:c r="L117" s="14" t="n">
        <x:f>MOD(K117-Settings!$B$32,Settings!$B$33)</x:f>
        <x:v>305.0057944565124</x:v>
      </x:c>
      <x:c r="M117" s="14" t="n">
        <x:f>IF(L117&lt;Settings!$B$30,IF(Settings!$B$30-L117&gt;=I117,K117,K117+(Settings!$B$30-L117)+Settings!$B$31),K117+(Settings!$B$33-L117))</x:f>
        <x:v>6785.005794456512</x:v>
      </x:c>
      <x:c r="N117" s="14">
        <x:f t="shared" si="16"/>
        <x:v>6791.0257944565128</x:v>
      </x:c>
      <x:c r="O117" s="14">
        <x:f t="shared" si="17"/>
        <x:v>26.466323030490457</x:v>
      </x:c>
      <x:c r="P117" s="14">
        <x:f t="shared" si="18"/>
        <x:v>5.9079476519282252</x:v>
      </x:c>
      <x:c r="Q117" s="14">
        <x:f t="shared" si="19"/>
        <x:v>0</x:v>
      </x:c>
      <x:c r="R117" s="14">
        <x:f t="shared" si="20"/>
        <x:v>0</x:v>
      </x:c>
      <x:c r="S117" s="14">
        <x:f t="shared" si="21"/>
        <x:v>5.9079476519282252</x:v>
      </x:c>
      <x:c r="T117" t="str">
        <x:f>IF(MOD(C117-Settings!$B$32,Settings!$B$33)&lt;Settings!$B$30,"Up","Down")</x:f>
        <x:v>Up</x:v>
      </x:c>
      <x:c r="U117" s="15" t="n">
        <x:f>IF(OR(I117&gt;Settings!$B$30,O117&gt;Settings!$B$37),0,1)</x:f>
        <x:v>1</x:v>
      </x:c>
      <x:c r="V117" s="15" t="n">
        <x:f>IF(AND(U117=1,O117&lt;=Settings!$B$36),1,0)</x:f>
        <x:v>1</x:v>
      </x:c>
    </x:row>
    <x:row r="118">
      <x:c r="A118">
        <x:v>1</x:v>
      </x:c>
      <x:c r="B118">
        <x:v>113</x:v>
      </x:c>
      <x:c r="C118" s="13" t="n">
        <x:f>Arrivals!F118</x:f>
        <x:v>6769.467561286185</x:v>
      </x:c>
      <x:c r="D118" s="13" t="n">
        <x:f>Arrivals!J118</x:f>
        <x:v>24.202663147027955</x:v>
      </x:c>
      <x:c r="E118" s="14">
        <x:f t="shared" si="24"/>
        <x:v>6785.0057944565124</x:v>
      </x:c>
      <x:c r="F118" s="14">
        <x:f t="shared" si="13"/>
        <x:v>6785.0057944565124</x:v>
      </x:c>
      <x:c r="G118" s="14">
        <x:f t="shared" si="14"/>
        <x:v>6809.2084576035404</x:v>
      </x:c>
      <x:c r="H118" s="13" t="n">
        <x:f>Arrivals!L118</x:f>
        <x:v>75</x:v>
      </x:c>
      <x:c r="I118" s="14" t="n">
        <x:f>H118*8/Settings!$B$28+Settings!$B$29</x:f>
        <x:v>6.02</x:v>
      </x:c>
      <x:c r="J118" s="14">
        <x:f t="shared" si="25"/>
        <x:v>6791.0257944565128</x:v>
      </x:c>
      <x:c r="K118" s="14">
        <x:f t="shared" si="15"/>
        <x:v>6809.2084576035404</x:v>
      </x:c>
      <x:c r="L118" s="14" t="n">
        <x:f>MOD(K118-Settings!$B$32,Settings!$B$33)</x:f>
        <x:v>329.2084576035404</x:v>
      </x:c>
      <x:c r="M118" s="14" t="n">
        <x:f>IF(L118&lt;Settings!$B$30,IF(Settings!$B$30-L118&gt;=I118,K118,K118+(Settings!$B$30-L118)+Settings!$B$31),K118+(Settings!$B$33-L118))</x:f>
        <x:v>6809.20845760354</x:v>
      </x:c>
      <x:c r="N118" s="14">
        <x:f t="shared" si="16"/>
        <x:v>6815.2284576035408</x:v>
      </x:c>
      <x:c r="O118" s="14">
        <x:f t="shared" si="17"/>
        <x:v>45.760896317356128</x:v>
      </x:c>
      <x:c r="P118" s="14">
        <x:f t="shared" si="18"/>
        <x:v>15.538233170327658</x:v>
      </x:c>
      <x:c r="Q118" s="14">
        <x:f t="shared" si="19"/>
        <x:v>0</x:v>
      </x:c>
      <x:c r="R118" s="14">
        <x:f t="shared" si="20"/>
        <x:v>0</x:v>
      </x:c>
      <x:c r="S118" s="14">
        <x:f t="shared" si="21"/>
        <x:v>15.538233170327658</x:v>
      </x:c>
      <x:c r="T118" t="str">
        <x:f>IF(MOD(C118-Settings!$B$32,Settings!$B$33)&lt;Settings!$B$30,"Up","Down")</x:f>
        <x:v>Up</x:v>
      </x:c>
      <x:c r="U118" s="15" t="n">
        <x:f>IF(OR(I118&gt;Settings!$B$30,O118&gt;Settings!$B$37),0,1)</x:f>
        <x:v>1</x:v>
      </x:c>
      <x:c r="V118" s="15" t="n">
        <x:f>IF(AND(U118=1,O118&lt;=Settings!$B$36),1,0)</x:f>
        <x:v>1</x:v>
      </x:c>
    </x:row>
    <x:row r="119">
      <x:c r="A119">
        <x:v>1</x:v>
      </x:c>
      <x:c r="B119">
        <x:v>114</x:v>
      </x:c>
      <x:c r="C119" s="13" t="n">
        <x:f>Arrivals!F119</x:f>
        <x:v>6776.34584593209</x:v>
      </x:c>
      <x:c r="D119" s="13" t="n">
        <x:f>Arrivals!J119</x:f>
        <x:v>8.604200218937963</x:v>
      </x:c>
      <x:c r="E119" s="14">
        <x:f t="shared" si="24"/>
        <x:v>6809.2084576035404</x:v>
      </x:c>
      <x:c r="F119" s="14">
        <x:f t="shared" si="13"/>
        <x:v>6809.2084576035404</x:v>
      </x:c>
      <x:c r="G119" s="14">
        <x:f t="shared" si="14"/>
        <x:v>6817.8126578224783</x:v>
      </x:c>
      <x:c r="H119" s="13" t="n">
        <x:f>Arrivals!L119</x:f>
        <x:v>75</x:v>
      </x:c>
      <x:c r="I119" s="14" t="n">
        <x:f>H119*8/Settings!$B$28+Settings!$B$29</x:f>
        <x:v>6.02</x:v>
      </x:c>
      <x:c r="J119" s="14">
        <x:f t="shared" si="25"/>
        <x:v>6815.2284576035408</x:v>
      </x:c>
      <x:c r="K119" s="14">
        <x:f t="shared" si="15"/>
        <x:v>6817.8126578224783</x:v>
      </x:c>
      <x:c r="L119" s="14" t="n">
        <x:f>MOD(K119-Settings!$B$32,Settings!$B$33)</x:f>
        <x:v>337.8126578224783</x:v>
      </x:c>
      <x:c r="M119" s="14" t="n">
        <x:f>IF(L119&lt;Settings!$B$30,IF(Settings!$B$30-L119&gt;=I119,K119,K119+(Settings!$B$30-L119)+Settings!$B$31),K119+(Settings!$B$33-L119))</x:f>
        <x:v>6817.812657822478</x:v>
      </x:c>
      <x:c r="N119" s="14">
        <x:f t="shared" si="16"/>
        <x:v>6823.8326578224787</x:v>
      </x:c>
      <x:c r="O119" s="14">
        <x:f t="shared" si="17"/>
        <x:v>47.486811890388708</x:v>
      </x:c>
      <x:c r="P119" s="14">
        <x:f t="shared" si="18"/>
        <x:v>32.862611671450395</x:v>
      </x:c>
      <x:c r="Q119" s="14">
        <x:f t="shared" si="19"/>
        <x:v>0</x:v>
      </x:c>
      <x:c r="R119" s="14">
        <x:f t="shared" si="20"/>
        <x:v>0</x:v>
      </x:c>
      <x:c r="S119" s="14">
        <x:f t="shared" si="21"/>
        <x:v>32.862611671450395</x:v>
      </x:c>
      <x:c r="T119" t="str">
        <x:f>IF(MOD(C119-Settings!$B$32,Settings!$B$33)&lt;Settings!$B$30,"Up","Down")</x:f>
        <x:v>Up</x:v>
      </x:c>
      <x:c r="U119" s="15" t="n">
        <x:f>IF(OR(I119&gt;Settings!$B$30,O119&gt;Settings!$B$37),0,1)</x:f>
        <x:v>1</x:v>
      </x:c>
      <x:c r="V119" s="15" t="n">
        <x:f>IF(AND(U119=1,O119&lt;=Settings!$B$36),1,0)</x:f>
        <x:v>1</x:v>
      </x:c>
    </x:row>
    <x:row r="120">
      <x:c r="A120">
        <x:v>1</x:v>
      </x:c>
      <x:c r="B120">
        <x:v>115</x:v>
      </x:c>
      <x:c r="C120" s="13" t="n">
        <x:f>Arrivals!F120</x:f>
        <x:v>6805.631700278577</x:v>
      </x:c>
      <x:c r="D120" s="13" t="n">
        <x:f>Arrivals!J120</x:f>
        <x:v>14.952279080213174</x:v>
      </x:c>
      <x:c r="E120" s="14">
        <x:f t="shared" si="24"/>
        <x:v>6817.8126578224783</x:v>
      </x:c>
      <x:c r="F120" s="14">
        <x:f t="shared" si="13"/>
        <x:v>6817.8126578224783</x:v>
      </x:c>
      <x:c r="G120" s="14">
        <x:f t="shared" si="14"/>
        <x:v>6832.7649369026913</x:v>
      </x:c>
      <x:c r="H120" s="13" t="n">
        <x:f>Arrivals!L120</x:f>
        <x:v>75</x:v>
      </x:c>
      <x:c r="I120" s="14" t="n">
        <x:f>H120*8/Settings!$B$28+Settings!$B$29</x:f>
        <x:v>6.02</x:v>
      </x:c>
      <x:c r="J120" s="14">
        <x:f t="shared" si="25"/>
        <x:v>6823.8326578224787</x:v>
      </x:c>
      <x:c r="K120" s="14">
        <x:f t="shared" si="15"/>
        <x:v>6832.7649369026913</x:v>
      </x:c>
      <x:c r="L120" s="14" t="n">
        <x:f>MOD(K120-Settings!$B$32,Settings!$B$33)</x:f>
        <x:v>352.76493690269126</x:v>
      </x:c>
      <x:c r="M120" s="14" t="n">
        <x:f>IF(L120&lt;Settings!$B$30,IF(Settings!$B$30-L120&gt;=I120,K120,K120+(Settings!$B$30-L120)+Settings!$B$31),K120+(Settings!$B$33-L120))</x:f>
        <x:v>6832.764936902691</x:v>
      </x:c>
      <x:c r="N120" s="14">
        <x:f t="shared" si="16"/>
        <x:v>6838.7849369026917</x:v>
      </x:c>
      <x:c r="O120" s="14">
        <x:f t="shared" si="17"/>
        <x:v>33.15323662411447</x:v>
      </x:c>
      <x:c r="P120" s="14">
        <x:f t="shared" si="18"/>
        <x:v>12.180957543901059</x:v>
      </x:c>
      <x:c r="Q120" s="14">
        <x:f t="shared" si="19"/>
        <x:v>0</x:v>
      </x:c>
      <x:c r="R120" s="14">
        <x:f t="shared" si="20"/>
        <x:v>0</x:v>
      </x:c>
      <x:c r="S120" s="14">
        <x:f t="shared" si="21"/>
        <x:v>12.180957543901059</x:v>
      </x:c>
      <x:c r="T120" t="str">
        <x:f>IF(MOD(C120-Settings!$B$32,Settings!$B$33)&lt;Settings!$B$30,"Up","Down")</x:f>
        <x:v>Up</x:v>
      </x:c>
      <x:c r="U120" s="15" t="n">
        <x:f>IF(OR(I120&gt;Settings!$B$30,O120&gt;Settings!$B$37),0,1)</x:f>
        <x:v>1</x:v>
      </x:c>
      <x:c r="V120" s="15" t="n">
        <x:f>IF(AND(U120=1,O120&lt;=Settings!$B$36),1,0)</x:f>
        <x:v>1</x:v>
      </x:c>
    </x:row>
    <x:row r="121">
      <x:c r="A121">
        <x:v>1</x:v>
      </x:c>
      <x:c r="B121">
        <x:v>116</x:v>
      </x:c>
      <x:c r="C121" s="13" t="n">
        <x:f>Arrivals!F121</x:f>
        <x:v>7044.613849428614</x:v>
      </x:c>
      <x:c r="D121" s="13" t="n">
        <x:f>Arrivals!J121</x:f>
        <x:v>8.973676474206664</x:v>
      </x:c>
      <x:c r="E121" s="14">
        <x:f t="shared" si="24"/>
        <x:v>6832.7649369026913</x:v>
      </x:c>
      <x:c r="F121" s="14">
        <x:f t="shared" si="13"/>
        <x:v>7044.6138494286142</x:v>
      </x:c>
      <x:c r="G121" s="14">
        <x:f t="shared" si="14"/>
        <x:v>7053.5875259028207</x:v>
      </x:c>
      <x:c r="H121" s="13" t="n">
        <x:f>Arrivals!L121</x:f>
        <x:v>75</x:v>
      </x:c>
      <x:c r="I121" s="14" t="n">
        <x:f>H121*8/Settings!$B$28+Settings!$B$29</x:f>
        <x:v>6.02</x:v>
      </x:c>
      <x:c r="J121" s="14">
        <x:f t="shared" si="25"/>
        <x:v>6838.7849369026917</x:v>
      </x:c>
      <x:c r="K121" s="14">
        <x:f t="shared" si="15"/>
        <x:v>7053.5875259028207</x:v>
      </x:c>
      <x:c r="L121" s="14" t="n">
        <x:f>MOD(K121-Settings!$B$32,Settings!$B$33)</x:f>
        <x:v>573.5875259028207</x:v>
      </x:c>
      <x:c r="M121" s="14" t="n">
        <x:f>IF(L121&lt;Settings!$B$30,IF(Settings!$B$30-L121&gt;=I121,K121,K121+(Settings!$B$30-L121)+Settings!$B$31),K121+(Settings!$B$33-L121))</x:f>
        <x:v>7053.587525902821</x:v>
      </x:c>
      <x:c r="N121" s="14">
        <x:f t="shared" si="16"/>
        <x:v>7059.6075259028212</x:v>
      </x:c>
      <x:c r="O121" s="14">
        <x:f t="shared" si="17"/>
        <x:v>14.99367647420695</x:v>
      </x:c>
      <x:c r="P121" s="14">
        <x:f t="shared" si="18"/>
        <x:v>0</x:v>
      </x:c>
      <x:c r="Q121" s="14">
        <x:f t="shared" si="19"/>
        <x:v>0</x:v>
      </x:c>
      <x:c r="R121" s="14">
        <x:f t="shared" si="20"/>
        <x:v>0</x:v>
      </x:c>
      <x:c r="S121" s="14">
        <x:f t="shared" si="21"/>
        <x:v>0</x:v>
      </x:c>
      <x:c r="T121" t="str">
        <x:f>IF(MOD(C121-Settings!$B$32,Settings!$B$33)&lt;Settings!$B$30,"Up","Down")</x:f>
        <x:v>Up</x:v>
      </x:c>
      <x:c r="U121" s="15" t="n">
        <x:f>IF(OR(I121&gt;Settings!$B$30,O121&gt;Settings!$B$37),0,1)</x:f>
        <x:v>1</x:v>
      </x:c>
      <x:c r="V121" s="15" t="n">
        <x:f>IF(AND(U121=1,O121&lt;=Settings!$B$36),1,0)</x:f>
        <x:v>1</x:v>
      </x:c>
    </x:row>
    <x:row r="122">
      <x:c r="A122">
        <x:v>1</x:v>
      </x:c>
      <x:c r="B122">
        <x:v>117</x:v>
      </x:c>
      <x:c r="C122" s="13" t="n">
        <x:f>Arrivals!F122</x:f>
        <x:v>7184.233621546938</x:v>
      </x:c>
      <x:c r="D122" s="13" t="n">
        <x:f>Arrivals!J122</x:f>
        <x:v>8.339023916832733</x:v>
      </x:c>
      <x:c r="E122" s="14">
        <x:f t="shared" si="24"/>
        <x:v>7053.5875259028207</x:v>
      </x:c>
      <x:c r="F122" s="14">
        <x:f t="shared" si="13"/>
        <x:v>7184.2336215469377</x:v>
      </x:c>
      <x:c r="G122" s="14">
        <x:f t="shared" si="14"/>
        <x:v>7192.5726454637706</x:v>
      </x:c>
      <x:c r="H122" s="13" t="n">
        <x:f>Arrivals!L122</x:f>
        <x:v>75</x:v>
      </x:c>
      <x:c r="I122" s="14" t="n">
        <x:f>H122*8/Settings!$B$28+Settings!$B$29</x:f>
        <x:v>6.02</x:v>
      </x:c>
      <x:c r="J122" s="14">
        <x:f t="shared" si="25"/>
        <x:v>7059.6075259028212</x:v>
      </x:c>
      <x:c r="K122" s="14">
        <x:f t="shared" si="15"/>
        <x:v>7192.5726454637706</x:v>
      </x:c>
      <x:c r="L122" s="14" t="n">
        <x:f>MOD(K122-Settings!$B$32,Settings!$B$33)</x:f>
        <x:v>712.5726454637706</x:v>
      </x:c>
      <x:c r="M122" s="14" t="n">
        <x:f>IF(L122&lt;Settings!$B$30,IF(Settings!$B$30-L122&gt;=I122,K122,K122+(Settings!$B$30-L122)+Settings!$B$31),K122+(Settings!$B$33-L122))</x:f>
        <x:v>7200</x:v>
      </x:c>
      <x:c r="N122" s="14">
        <x:f t="shared" si="16"/>
        <x:v>7206.02</x:v>
      </x:c>
      <x:c r="O122" s="14">
        <x:f t="shared" si="17"/>
        <x:v>21.786378453062753</x:v>
      </x:c>
      <x:c r="P122" s="14">
        <x:f t="shared" si="18"/>
        <x:v>0</x:v>
      </x:c>
      <x:c r="Q122" s="14">
        <x:f t="shared" si="19"/>
        <x:v>0</x:v>
      </x:c>
      <x:c r="R122" s="14">
        <x:f t="shared" si="20"/>
        <x:v>7.4273545362293589</x:v>
      </x:c>
      <x:c r="S122" s="14">
        <x:f t="shared" si="21"/>
        <x:v>7.4273545362293589</x:v>
      </x:c>
      <x:c r="T122" t="str">
        <x:f>IF(MOD(C122-Settings!$B$32,Settings!$B$33)&lt;Settings!$B$30,"Up","Down")</x:f>
        <x:v>Down</x:v>
      </x:c>
      <x:c r="U122" s="15" t="n">
        <x:f>IF(OR(I122&gt;Settings!$B$30,O122&gt;Settings!$B$37),0,1)</x:f>
        <x:v>1</x:v>
      </x:c>
      <x:c r="V122" s="15" t="n">
        <x:f>IF(AND(U122=1,O122&lt;=Settings!$B$36),1,0)</x:f>
        <x:v>1</x:v>
      </x:c>
    </x:row>
    <x:row r="123">
      <x:c r="A123">
        <x:v>1</x:v>
      </x:c>
      <x:c r="B123">
        <x:v>118</x:v>
      </x:c>
      <x:c r="C123" s="13" t="n">
        <x:f>Arrivals!F123</x:f>
        <x:v>7290.917236415409</x:v>
      </x:c>
      <x:c r="D123" s="13" t="n">
        <x:f>Arrivals!J123</x:f>
        <x:v>5.610269940405161</x:v>
      </x:c>
      <x:c r="E123" s="14">
        <x:f t="shared" si="24"/>
        <x:v>7192.5726454637706</x:v>
      </x:c>
      <x:c r="F123" s="14">
        <x:f t="shared" si="13"/>
        <x:v>7290.9172364154092</x:v>
      </x:c>
      <x:c r="G123" s="14">
        <x:f t="shared" si="14"/>
        <x:v>7296.5275063558147</x:v>
      </x:c>
      <x:c r="H123" s="13" t="n">
        <x:f>Arrivals!L123</x:f>
        <x:v>75</x:v>
      </x:c>
      <x:c r="I123" s="14" t="n">
        <x:f>H123*8/Settings!$B$28+Settings!$B$29</x:f>
        <x:v>6.02</x:v>
      </x:c>
      <x:c r="J123" s="14">
        <x:f t="shared" si="25"/>
        <x:v>7206.02</x:v>
      </x:c>
      <x:c r="K123" s="14">
        <x:f t="shared" si="15"/>
        <x:v>7296.5275063558147</x:v>
      </x:c>
      <x:c r="L123" s="14" t="n">
        <x:f>MOD(K123-Settings!$B$32,Settings!$B$33)</x:f>
        <x:v>96.5275063558147</x:v>
      </x:c>
      <x:c r="M123" s="14" t="n">
        <x:f>IF(L123&lt;Settings!$B$30,IF(Settings!$B$30-L123&gt;=I123,K123,K123+(Settings!$B$30-L123)+Settings!$B$31),K123+(Settings!$B$33-L123))</x:f>
        <x:v>7296.527506355815</x:v>
      </x:c>
      <x:c r="N123" s="14">
        <x:f t="shared" si="16"/>
        <x:v>7302.5475063558151</x:v>
      </x:c>
      <x:c r="O123" s="14">
        <x:f t="shared" si="17"/>
        <x:v>11.630269940405924</x:v>
      </x:c>
      <x:c r="P123" s="14">
        <x:f t="shared" si="18"/>
        <x:v>0</x:v>
      </x:c>
      <x:c r="Q123" s="14">
        <x:f t="shared" si="19"/>
        <x:v>0</x:v>
      </x:c>
      <x:c r="R123" s="14">
        <x:f t="shared" si="20"/>
        <x:v>0</x:v>
      </x:c>
      <x:c r="S123" s="14">
        <x:f t="shared" si="21"/>
        <x:v>0</x:v>
      </x:c>
      <x:c r="T123" t="str">
        <x:f>IF(MOD(C123-Settings!$B$32,Settings!$B$33)&lt;Settings!$B$30,"Up","Down")</x:f>
        <x:v>Up</x:v>
      </x:c>
      <x:c r="U123" s="15" t="n">
        <x:f>IF(OR(I123&gt;Settings!$B$30,O123&gt;Settings!$B$37),0,1)</x:f>
        <x:v>1</x:v>
      </x:c>
      <x:c r="V123" s="15" t="n">
        <x:f>IF(AND(U123=1,O123&lt;=Settings!$B$36),1,0)</x:f>
        <x:v>1</x:v>
      </x:c>
    </x:row>
    <x:row r="124">
      <x:c r="A124">
        <x:v>1</x:v>
      </x:c>
      <x:c r="B124">
        <x:v>119</x:v>
      </x:c>
      <x:c r="C124" s="13" t="n">
        <x:f>Arrivals!F124</x:f>
        <x:v>7303.967873821834</x:v>
      </x:c>
      <x:c r="D124" s="13" t="n">
        <x:f>Arrivals!J124</x:f>
        <x:v>9.057116882843076</x:v>
      </x:c>
      <x:c r="E124" s="14">
        <x:f t="shared" si="24"/>
        <x:v>7296.5275063558147</x:v>
      </x:c>
      <x:c r="F124" s="14">
        <x:f t="shared" si="13"/>
        <x:v>7303.9678738218336</x:v>
      </x:c>
      <x:c r="G124" s="14">
        <x:f t="shared" si="14"/>
        <x:v>7313.0249907046764</x:v>
      </x:c>
      <x:c r="H124" s="13" t="n">
        <x:f>Arrivals!L124</x:f>
        <x:v>75</x:v>
      </x:c>
      <x:c r="I124" s="14" t="n">
        <x:f>H124*8/Settings!$B$28+Settings!$B$29</x:f>
        <x:v>6.02</x:v>
      </x:c>
      <x:c r="J124" s="14">
        <x:f t="shared" si="25"/>
        <x:v>7302.5475063558151</x:v>
      </x:c>
      <x:c r="K124" s="14">
        <x:f t="shared" si="15"/>
        <x:v>7313.0249907046764</x:v>
      </x:c>
      <x:c r="L124" s="14" t="n">
        <x:f>MOD(K124-Settings!$B$32,Settings!$B$33)</x:f>
        <x:v>113.02499070467638</x:v>
      </x:c>
      <x:c r="M124" s="14" t="n">
        <x:f>IF(L124&lt;Settings!$B$30,IF(Settings!$B$30-L124&gt;=I124,K124,K124+(Settings!$B$30-L124)+Settings!$B$31),K124+(Settings!$B$33-L124))</x:f>
        <x:v>7313.024990704676</x:v>
      </x:c>
      <x:c r="N124" s="14">
        <x:f t="shared" si="16"/>
        <x:v>7319.0449907046768</x:v>
      </x:c>
      <x:c r="O124" s="14">
        <x:f t="shared" si="17"/>
        <x:v>15.077116882843256</x:v>
      </x:c>
      <x:c r="P124" s="14">
        <x:f t="shared" si="18"/>
        <x:v>0</x:v>
      </x:c>
      <x:c r="Q124" s="14">
        <x:f t="shared" si="19"/>
        <x:v>0</x:v>
      </x:c>
      <x:c r="R124" s="14">
        <x:f t="shared" si="20"/>
        <x:v>0</x:v>
      </x:c>
      <x:c r="S124" s="14">
        <x:f t="shared" si="21"/>
        <x:v>0</x:v>
      </x:c>
      <x:c r="T124" t="str">
        <x:f>IF(MOD(C124-Settings!$B$32,Settings!$B$33)&lt;Settings!$B$30,"Up","Down")</x:f>
        <x:v>Up</x:v>
      </x:c>
      <x:c r="U124" s="15" t="n">
        <x:f>IF(OR(I124&gt;Settings!$B$30,O124&gt;Settings!$B$37),0,1)</x:f>
        <x:v>1</x:v>
      </x:c>
      <x:c r="V124" s="15" t="n">
        <x:f>IF(AND(U124=1,O124&lt;=Settings!$B$36),1,0)</x:f>
        <x:v>1</x:v>
      </x:c>
    </x:row>
    <x:row r="125">
      <x:c r="A125">
        <x:v>1</x:v>
      </x:c>
      <x:c r="B125">
        <x:v>120</x:v>
      </x:c>
      <x:c r="C125" s="13" t="n">
        <x:f>Arrivals!F125</x:f>
        <x:v>7339.64099344983</x:v>
      </x:c>
      <x:c r="D125" s="13" t="n">
        <x:f>Arrivals!J125</x:f>
        <x:v>12.043306647622808</x:v>
      </x:c>
      <x:c r="E125" s="14">
        <x:f t="shared" si="24"/>
        <x:v>7313.0249907046764</x:v>
      </x:c>
      <x:c r="F125" s="14">
        <x:f t="shared" si="13"/>
        <x:v>7339.6409934498297</x:v>
      </x:c>
      <x:c r="G125" s="14">
        <x:f t="shared" si="14"/>
        <x:v>7351.6843000974523</x:v>
      </x:c>
      <x:c r="H125" s="13" t="n">
        <x:f>Arrivals!L125</x:f>
        <x:v>75</x:v>
      </x:c>
      <x:c r="I125" s="14" t="n">
        <x:f>H125*8/Settings!$B$28+Settings!$B$29</x:f>
        <x:v>6.02</x:v>
      </x:c>
      <x:c r="J125" s="14">
        <x:f t="shared" si="25"/>
        <x:v>7319.0449907046768</x:v>
      </x:c>
      <x:c r="K125" s="14">
        <x:f t="shared" si="15"/>
        <x:v>7351.6843000974523</x:v>
      </x:c>
      <x:c r="L125" s="14" t="n">
        <x:f>MOD(K125-Settings!$B$32,Settings!$B$33)</x:f>
        <x:v>151.68430009745225</x:v>
      </x:c>
      <x:c r="M125" s="14" t="n">
        <x:f>IF(L125&lt;Settings!$B$30,IF(Settings!$B$30-L125&gt;=I125,K125,K125+(Settings!$B$30-L125)+Settings!$B$31),K125+(Settings!$B$33-L125))</x:f>
        <x:v>7351.684300097452</x:v>
      </x:c>
      <x:c r="N125" s="14">
        <x:f t="shared" si="16"/>
        <x:v>7357.7043000974527</x:v>
      </x:c>
      <x:c r="O125" s="14">
        <x:f t="shared" si="17"/>
        <x:v>18.063306647622994</x:v>
      </x:c>
      <x:c r="P125" s="14">
        <x:f t="shared" si="18"/>
        <x:v>0</x:v>
      </x:c>
      <x:c r="Q125" s="14">
        <x:f t="shared" si="19"/>
        <x:v>0</x:v>
      </x:c>
      <x:c r="R125" s="14">
        <x:f t="shared" si="20"/>
        <x:v>0</x:v>
      </x:c>
      <x:c r="S125" s="14">
        <x:f t="shared" si="21"/>
        <x:v>0</x:v>
      </x:c>
      <x:c r="T125" t="str">
        <x:f>IF(MOD(C125-Settings!$B$32,Settings!$B$33)&lt;Settings!$B$30,"Up","Down")</x:f>
        <x:v>Up</x:v>
      </x:c>
      <x:c r="U125" s="15" t="n">
        <x:f>IF(OR(I125&gt;Settings!$B$30,O125&gt;Settings!$B$37),0,1)</x:f>
        <x:v>1</x:v>
      </x:c>
      <x:c r="V125" s="15" t="n">
        <x:f>IF(AND(U125=1,O125&lt;=Settings!$B$36),1,0)</x:f>
        <x:v>1</x:v>
      </x:c>
    </x:row>
    <x:row r="126">
      <x:c r="A126">
        <x:v>2</x:v>
      </x:c>
      <x:c r="B126">
        <x:v>1</x:v>
      </x:c>
      <x:c r="C126" s="13" t="n">
        <x:f>Arrivals!F126</x:f>
        <x:v>131.2113073920367</x:v>
      </x:c>
      <x:c r="D126" s="13" t="n">
        <x:f>Arrivals!J126</x:f>
        <x:v>9.830269263119577</x:v>
      </x:c>
      <x:c r="E126" s="14">
        <x:v>0</x:v>
      </x:c>
      <x:c r="F126" s="14">
        <x:f t="shared" si="13"/>
        <x:v>131.2113073920367</x:v>
      </x:c>
      <x:c r="G126" s="14">
        <x:f t="shared" si="14"/>
        <x:v>141.04157665515629</x:v>
      </x:c>
      <x:c r="H126" s="13" t="n">
        <x:f>Arrivals!L126</x:f>
        <x:v>75</x:v>
      </x:c>
      <x:c r="I126" s="14" t="n">
        <x:f>H126*8/Settings!$B$28+Settings!$B$29</x:f>
        <x:v>6.02</x:v>
      </x:c>
      <x:c r="J126" s="14">
        <x:v>0</x:v>
      </x:c>
      <x:c r="K126" s="14">
        <x:f t="shared" si="15"/>
        <x:v>141.04157665515629</x:v>
      </x:c>
      <x:c r="L126" s="14" t="n">
        <x:f>MOD(K126-Settings!$B$32,Settings!$B$33)</x:f>
        <x:v>141.0415766551563</x:v>
      </x:c>
      <x:c r="M126" s="14" t="n">
        <x:f>IF(L126&lt;Settings!$B$30,IF(Settings!$B$30-L126&gt;=I126,K126,K126+(Settings!$B$30-L126)+Settings!$B$31),K126+(Settings!$B$33-L126))</x:f>
        <x:v>141.0415766551563</x:v>
      </x:c>
      <x:c r="N126" s="14">
        <x:f t="shared" si="16"/>
        <x:v>147.0615766551563</x:v>
      </x:c>
      <x:c r="O126" s="14">
        <x:f t="shared" si="17"/>
        <x:v>15.8502692631196</x:v>
      </x:c>
      <x:c r="P126" s="14">
        <x:f t="shared" si="18"/>
        <x:v>0</x:v>
      </x:c>
      <x:c r="Q126" s="14">
        <x:f t="shared" si="19"/>
        <x:v>0</x:v>
      </x:c>
      <x:c r="R126" s="14">
        <x:f t="shared" si="20"/>
        <x:v>0</x:v>
      </x:c>
      <x:c r="S126" s="14">
        <x:f t="shared" si="21"/>
        <x:v>0</x:v>
      </x:c>
      <x:c r="T126" t="str">
        <x:f>IF(MOD(C126-Settings!$B$32,Settings!$B$33)&lt;Settings!$B$30,"Up","Down")</x:f>
        <x:v>Up</x:v>
      </x:c>
      <x:c r="U126" s="15" t="n">
        <x:f>IF(OR(I126&gt;Settings!$B$30,O126&gt;Settings!$B$37),0,1)</x:f>
        <x:v>1</x:v>
      </x:c>
      <x:c r="V126" s="15" t="n">
        <x:f>IF(AND(U126=1,O126&lt;=Settings!$B$36),1,0)</x:f>
        <x:v>1</x:v>
      </x:c>
    </x:row>
    <x:row r="127">
      <x:c r="A127">
        <x:v>2</x:v>
      </x:c>
      <x:c r="B127">
        <x:v>2</x:v>
      </x:c>
      <x:c r="C127" s="13" t="n">
        <x:f>Arrivals!F127</x:f>
        <x:v>136.89824623553147</x:v>
      </x:c>
      <x:c r="D127" s="13" t="n">
        <x:f>Arrivals!J127</x:f>
        <x:v>12.953977205409288</x:v>
      </x:c>
      <x:c r="E127" s="14" t="n">
        <x:f t="shared" ref="E127:E158" si="26">G126</x:f>
        <x:v>141.0415766551563</x:v>
      </x:c>
      <x:c r="F127" s="14">
        <x:f t="shared" si="13"/>
        <x:v>141.04157665515629</x:v>
      </x:c>
      <x:c r="G127" s="14">
        <x:f t="shared" si="14"/>
        <x:v>153.99555386056556</x:v>
      </x:c>
      <x:c r="H127" s="13" t="n">
        <x:f>Arrivals!L127</x:f>
        <x:v>75</x:v>
      </x:c>
      <x:c r="I127" s="14" t="n">
        <x:f>H127*8/Settings!$B$28+Settings!$B$29</x:f>
        <x:v>6.02</x:v>
      </x:c>
      <x:c r="J127" s="14" t="n">
        <x:f t="shared" ref="J127:J158" si="27">N126</x:f>
        <x:v>147.0615766551563</x:v>
      </x:c>
      <x:c r="K127" s="14">
        <x:f t="shared" si="15"/>
        <x:v>153.99555386056556</x:v>
      </x:c>
      <x:c r="L127" s="14" t="n">
        <x:f>MOD(K127-Settings!$B$32,Settings!$B$33)</x:f>
        <x:v>153.99555386056556</x:v>
      </x:c>
      <x:c r="M127" s="14" t="n">
        <x:f>IF(L127&lt;Settings!$B$30,IF(Settings!$B$30-L127&gt;=I127,K127,K127+(Settings!$B$30-L127)+Settings!$B$31),K127+(Settings!$B$33-L127))</x:f>
        <x:v>153.99555386056556</x:v>
      </x:c>
      <x:c r="N127" s="14">
        <x:f t="shared" si="16"/>
        <x:v>160.01555386056557</x:v>
      </x:c>
      <x:c r="O127" s="14">
        <x:f t="shared" si="17"/>
        <x:v>23.117307625034101</x:v>
      </x:c>
      <x:c r="P127" s="14">
        <x:f t="shared" si="18"/>
        <x:v>4.1433304196248173</x:v>
      </x:c>
      <x:c r="Q127" s="14">
        <x:f t="shared" si="19"/>
        <x:v>0</x:v>
      </x:c>
      <x:c r="R127" s="14">
        <x:f t="shared" si="20"/>
        <x:v>0</x:v>
      </x:c>
      <x:c r="S127" s="14">
        <x:f t="shared" si="21"/>
        <x:v>4.1433304196248173</x:v>
      </x:c>
      <x:c r="T127" t="str">
        <x:f>IF(MOD(C127-Settings!$B$32,Settings!$B$33)&lt;Settings!$B$30,"Up","Down")</x:f>
        <x:v>Up</x:v>
      </x:c>
      <x:c r="U127" s="15" t="n">
        <x:f>IF(OR(I127&gt;Settings!$B$30,O127&gt;Settings!$B$37),0,1)</x:f>
        <x:v>1</x:v>
      </x:c>
      <x:c r="V127" s="15" t="n">
        <x:f>IF(AND(U127=1,O127&lt;=Settings!$B$36),1,0)</x:f>
        <x:v>1</x:v>
      </x:c>
    </x:row>
    <x:row r="128">
      <x:c r="A128">
        <x:v>2</x:v>
      </x:c>
      <x:c r="B128">
        <x:v>3</x:v>
      </x:c>
      <x:c r="C128" s="13" t="n">
        <x:f>Arrivals!F128</x:f>
        <x:v>247.47627586116198</x:v>
      </x:c>
      <x:c r="D128" s="13" t="n">
        <x:f>Arrivals!J128</x:f>
        <x:v>9.652931797448742</x:v>
      </x:c>
      <x:c r="E128" s="14">
        <x:f t="shared" si="26"/>
        <x:v>153.99555386056556</x:v>
      </x:c>
      <x:c r="F128" s="14">
        <x:f t="shared" si="13"/>
        <x:v>247.47627586116198</x:v>
      </x:c>
      <x:c r="G128" s="14">
        <x:f t="shared" si="14"/>
        <x:v>257.12920765861071</x:v>
      </x:c>
      <x:c r="H128" s="13" t="n">
        <x:f>Arrivals!L128</x:f>
        <x:v>75</x:v>
      </x:c>
      <x:c r="I128" s="14" t="n">
        <x:f>H128*8/Settings!$B$28+Settings!$B$29</x:f>
        <x:v>6.02</x:v>
      </x:c>
      <x:c r="J128" s="14">
        <x:f t="shared" si="27"/>
        <x:v>160.01555386056557</x:v>
      </x:c>
      <x:c r="K128" s="14">
        <x:f t="shared" si="15"/>
        <x:v>257.12920765861071</x:v>
      </x:c>
      <x:c r="L128" s="14" t="n">
        <x:f>MOD(K128-Settings!$B$32,Settings!$B$33)</x:f>
        <x:v>257.1292076586107</x:v>
      </x:c>
      <x:c r="M128" s="14" t="n">
        <x:f>IF(L128&lt;Settings!$B$30,IF(Settings!$B$30-L128&gt;=I128,K128,K128+(Settings!$B$30-L128)+Settings!$B$31),K128+(Settings!$B$33-L128))</x:f>
        <x:v>257.1292076586107</x:v>
      </x:c>
      <x:c r="N128" s="14">
        <x:f t="shared" si="16"/>
        <x:v>263.14920765861069</x:v>
      </x:c>
      <x:c r="O128" s="14">
        <x:f t="shared" si="17"/>
        <x:v>15.672931797448712</x:v>
      </x:c>
      <x:c r="P128" s="14">
        <x:f t="shared" si="18"/>
        <x:v>0</x:v>
      </x:c>
      <x:c r="Q128" s="14">
        <x:f t="shared" si="19"/>
        <x:v>0</x:v>
      </x:c>
      <x:c r="R128" s="14">
        <x:f t="shared" si="20"/>
        <x:v>0</x:v>
      </x:c>
      <x:c r="S128" s="14">
        <x:f t="shared" si="21"/>
        <x:v>0</x:v>
      </x:c>
      <x:c r="T128" t="str">
        <x:f>IF(MOD(C128-Settings!$B$32,Settings!$B$33)&lt;Settings!$B$30,"Up","Down")</x:f>
        <x:v>Up</x:v>
      </x:c>
      <x:c r="U128" s="15" t="n">
        <x:f>IF(OR(I128&gt;Settings!$B$30,O128&gt;Settings!$B$37),0,1)</x:f>
        <x:v>1</x:v>
      </x:c>
      <x:c r="V128" s="15" t="n">
        <x:f>IF(AND(U128=1,O128&lt;=Settings!$B$36),1,0)</x:f>
        <x:v>1</x:v>
      </x:c>
    </x:row>
    <x:row r="129">
      <x:c r="A129">
        <x:v>2</x:v>
      </x:c>
      <x:c r="B129">
        <x:v>4</x:v>
      </x:c>
      <x:c r="C129" s="13" t="n">
        <x:f>Arrivals!F129</x:f>
        <x:v>312.88949234237566</x:v>
      </x:c>
      <x:c r="D129" s="13" t="n">
        <x:f>Arrivals!J129</x:f>
        <x:v>5.466960647862072</x:v>
      </x:c>
      <x:c r="E129" s="14">
        <x:f t="shared" si="26"/>
        <x:v>257.12920765861071</x:v>
      </x:c>
      <x:c r="F129" s="14">
        <x:f t="shared" si="13"/>
        <x:v>312.88949234237566</x:v>
      </x:c>
      <x:c r="G129" s="14">
        <x:f t="shared" si="14"/>
        <x:v>318.35645299023776</x:v>
      </x:c>
      <x:c r="H129" s="13" t="n">
        <x:f>Arrivals!L129</x:f>
        <x:v>75</x:v>
      </x:c>
      <x:c r="I129" s="14" t="n">
        <x:f>H129*8/Settings!$B$28+Settings!$B$29</x:f>
        <x:v>6.02</x:v>
      </x:c>
      <x:c r="J129" s="14">
        <x:f t="shared" si="27"/>
        <x:v>263.14920765861069</x:v>
      </x:c>
      <x:c r="K129" s="14">
        <x:f t="shared" si="15"/>
        <x:v>318.35645299023776</x:v>
      </x:c>
      <x:c r="L129" s="14" t="n">
        <x:f>MOD(K129-Settings!$B$32,Settings!$B$33)</x:f>
        <x:v>318.35645299023776</x:v>
      </x:c>
      <x:c r="M129" s="14" t="n">
        <x:f>IF(L129&lt;Settings!$B$30,IF(Settings!$B$30-L129&gt;=I129,K129,K129+(Settings!$B$30-L129)+Settings!$B$31),K129+(Settings!$B$33-L129))</x:f>
        <x:v>318.35645299023776</x:v>
      </x:c>
      <x:c r="N129" s="14">
        <x:f t="shared" si="16"/>
        <x:v>324.37645299023774</x:v>
      </x:c>
      <x:c r="O129" s="14">
        <x:f t="shared" si="17"/>
        <x:v>11.486960647862077</x:v>
      </x:c>
      <x:c r="P129" s="14">
        <x:f t="shared" si="18"/>
        <x:v>0</x:v>
      </x:c>
      <x:c r="Q129" s="14">
        <x:f t="shared" si="19"/>
        <x:v>0</x:v>
      </x:c>
      <x:c r="R129" s="14">
        <x:f t="shared" si="20"/>
        <x:v>0</x:v>
      </x:c>
      <x:c r="S129" s="14">
        <x:f t="shared" si="21"/>
        <x:v>0</x:v>
      </x:c>
      <x:c r="T129" t="str">
        <x:f>IF(MOD(C129-Settings!$B$32,Settings!$B$33)&lt;Settings!$B$30,"Up","Down")</x:f>
        <x:v>Up</x:v>
      </x:c>
      <x:c r="U129" s="15" t="n">
        <x:f>IF(OR(I129&gt;Settings!$B$30,O129&gt;Settings!$B$37),0,1)</x:f>
        <x:v>1</x:v>
      </x:c>
      <x:c r="V129" s="15" t="n">
        <x:f>IF(AND(U129=1,O129&lt;=Settings!$B$36),1,0)</x:f>
        <x:v>1</x:v>
      </x:c>
    </x:row>
    <x:row r="130">
      <x:c r="A130">
        <x:v>2</x:v>
      </x:c>
      <x:c r="B130">
        <x:v>5</x:v>
      </x:c>
      <x:c r="C130" s="13" t="n">
        <x:f>Arrivals!F130</x:f>
        <x:v>349.19539831947344</x:v>
      </x:c>
      <x:c r="D130" s="13" t="n">
        <x:f>Arrivals!J130</x:f>
        <x:v>0.1986964808211517</x:v>
      </x:c>
      <x:c r="E130" s="14">
        <x:f t="shared" si="26"/>
        <x:v>318.35645299023776</x:v>
      </x:c>
      <x:c r="F130" s="14">
        <x:f t="shared" si="13"/>
        <x:v>349.19539831947344</x:v>
      </x:c>
      <x:c r="G130" s="14">
        <x:f t="shared" si="14"/>
        <x:v>349.39409480029457</x:v>
      </x:c>
      <x:c r="H130" s="13" t="n">
        <x:f>Arrivals!L130</x:f>
        <x:v>75</x:v>
      </x:c>
      <x:c r="I130" s="14" t="n">
        <x:f>H130*8/Settings!$B$28+Settings!$B$29</x:f>
        <x:v>6.02</x:v>
      </x:c>
      <x:c r="J130" s="14">
        <x:f t="shared" si="27"/>
        <x:v>324.37645299023774</x:v>
      </x:c>
      <x:c r="K130" s="14">
        <x:f t="shared" si="15"/>
        <x:v>349.39409480029457</x:v>
      </x:c>
      <x:c r="L130" s="14" t="n">
        <x:f>MOD(K130-Settings!$B$32,Settings!$B$33)</x:f>
        <x:v>349.39409480029457</x:v>
      </x:c>
      <x:c r="M130" s="14" t="n">
        <x:f>IF(L130&lt;Settings!$B$30,IF(Settings!$B$30-L130&gt;=I130,K130,K130+(Settings!$B$30-L130)+Settings!$B$31),K130+(Settings!$B$33-L130))</x:f>
        <x:v>349.39409480029457</x:v>
      </x:c>
      <x:c r="N130" s="14">
        <x:f t="shared" si="16"/>
        <x:v>355.41409480029455</x:v>
      </x:c>
      <x:c r="O130" s="14">
        <x:f t="shared" si="17"/>
        <x:v>6.2186964808211087</x:v>
      </x:c>
      <x:c r="P130" s="14">
        <x:f t="shared" si="18"/>
        <x:v>0</x:v>
      </x:c>
      <x:c r="Q130" s="14">
        <x:f t="shared" si="19"/>
        <x:v>0</x:v>
      </x:c>
      <x:c r="R130" s="14">
        <x:f t="shared" si="20"/>
        <x:v>0</x:v>
      </x:c>
      <x:c r="S130" s="14">
        <x:f t="shared" si="21"/>
        <x:v>0</x:v>
      </x:c>
      <x:c r="T130" t="str">
        <x:f>IF(MOD(C130-Settings!$B$32,Settings!$B$33)&lt;Settings!$B$30,"Up","Down")</x:f>
        <x:v>Up</x:v>
      </x:c>
      <x:c r="U130" s="15" t="n">
        <x:f>IF(OR(I130&gt;Settings!$B$30,O130&gt;Settings!$B$37),0,1)</x:f>
        <x:v>1</x:v>
      </x:c>
      <x:c r="V130" s="15" t="n">
        <x:f>IF(AND(U130=1,O130&lt;=Settings!$B$36),1,0)</x:f>
        <x:v>1</x:v>
      </x:c>
    </x:row>
    <x:row r="131">
      <x:c r="A131">
        <x:v>2</x:v>
      </x:c>
      <x:c r="B131">
        <x:v>6</x:v>
      </x:c>
      <x:c r="C131" s="13" t="n">
        <x:f>Arrivals!F131</x:f>
        <x:v>351.0521613960911</x:v>
      </x:c>
      <x:c r="D131" s="13" t="n">
        <x:f>Arrivals!J131</x:f>
        <x:v>96.08177445581033</x:v>
      </x:c>
      <x:c r="E131" s="14">
        <x:f t="shared" si="26"/>
        <x:v>349.39409480029457</x:v>
      </x:c>
      <x:c r="F131" s="14">
        <x:f t="shared" si="13"/>
        <x:v>351.05216139609109</x:v>
      </x:c>
      <x:c r="G131" s="14">
        <x:f t="shared" si="14"/>
        <x:v>447.13393585190141</x:v>
      </x:c>
      <x:c r="H131" s="13" t="n">
        <x:f>Arrivals!L131</x:f>
        <x:v>75</x:v>
      </x:c>
      <x:c r="I131" s="14" t="n">
        <x:f>H131*8/Settings!$B$28+Settings!$B$29</x:f>
        <x:v>6.02</x:v>
      </x:c>
      <x:c r="J131" s="14">
        <x:f t="shared" si="27"/>
        <x:v>355.41409480029455</x:v>
      </x:c>
      <x:c r="K131" s="14">
        <x:f t="shared" si="15"/>
        <x:v>447.13393585190141</x:v>
      </x:c>
      <x:c r="L131" s="14" t="n">
        <x:f>MOD(K131-Settings!$B$32,Settings!$B$33)</x:f>
        <x:v>447.1339358519014</x:v>
      </x:c>
      <x:c r="M131" s="14" t="n">
        <x:f>IF(L131&lt;Settings!$B$30,IF(Settings!$B$30-L131&gt;=I131,K131,K131+(Settings!$B$30-L131)+Settings!$B$31),K131+(Settings!$B$33-L131))</x:f>
        <x:v>447.1339358519014</x:v>
      </x:c>
      <x:c r="N131" s="14">
        <x:f t="shared" si="16"/>
        <x:v>453.15393585190139</x:v>
      </x:c>
      <x:c r="O131" s="14">
        <x:f t="shared" si="17"/>
        <x:v>102.1017744558103</x:v>
      </x:c>
      <x:c r="P131" s="14">
        <x:f t="shared" si="18"/>
        <x:v>0</x:v>
      </x:c>
      <x:c r="Q131" s="14">
        <x:f t="shared" si="19"/>
        <x:v>0</x:v>
      </x:c>
      <x:c r="R131" s="14">
        <x:f t="shared" si="20"/>
        <x:v>0</x:v>
      </x:c>
      <x:c r="S131" s="14">
        <x:f t="shared" si="21"/>
        <x:v>0</x:v>
      </x:c>
      <x:c r="T131" t="str">
        <x:f>IF(MOD(C131-Settings!$B$32,Settings!$B$33)&lt;Settings!$B$30,"Up","Down")</x:f>
        <x:v>Up</x:v>
      </x:c>
      <x:c r="U131" s="15" t="n">
        <x:f>IF(OR(I131&gt;Settings!$B$30,O131&gt;Settings!$B$37),0,1)</x:f>
        <x:v>1</x:v>
      </x:c>
      <x:c r="V131" s="15" t="n">
        <x:f>IF(AND(U131=1,O131&lt;=Settings!$B$36),1,0)</x:f>
        <x:v>1</x:v>
      </x:c>
    </x:row>
    <x:row r="132">
      <x:c r="A132">
        <x:v>2</x:v>
      </x:c>
      <x:c r="B132">
        <x:v>7</x:v>
      </x:c>
      <x:c r="C132" s="13" t="n">
        <x:f>Arrivals!F132</x:f>
        <x:v>360.4500148002945</x:v>
      </x:c>
      <x:c r="D132" s="13" t="n">
        <x:f>Arrivals!J132</x:f>
        <x:v>6.133311646530667</x:v>
      </x:c>
      <x:c r="E132" s="14">
        <x:f t="shared" si="26"/>
        <x:v>447.13393585190141</x:v>
      </x:c>
      <x:c r="F132" s="14">
        <x:f t="shared" si="13"/>
        <x:v>447.13393585190141</x:v>
      </x:c>
      <x:c r="G132" s="14">
        <x:f t="shared" si="14"/>
        <x:v>453.26724749843208</x:v>
      </x:c>
      <x:c r="H132" s="13" t="n">
        <x:f>Arrivals!L132</x:f>
        <x:v>75</x:v>
      </x:c>
      <x:c r="I132" s="14" t="n">
        <x:f>H132*8/Settings!$B$28+Settings!$B$29</x:f>
        <x:v>6.02</x:v>
      </x:c>
      <x:c r="J132" s="14">
        <x:f t="shared" si="27"/>
        <x:v>453.15393585190139</x:v>
      </x:c>
      <x:c r="K132" s="14">
        <x:f t="shared" si="15"/>
        <x:v>453.26724749843208</x:v>
      </x:c>
      <x:c r="L132" s="14" t="n">
        <x:f>MOD(K132-Settings!$B$32,Settings!$B$33)</x:f>
        <x:v>453.2672474984321</x:v>
      </x:c>
      <x:c r="M132" s="14" t="n">
        <x:f>IF(L132&lt;Settings!$B$30,IF(Settings!$B$30-L132&gt;=I132,K132,K132+(Settings!$B$30-L132)+Settings!$B$31),K132+(Settings!$B$33-L132))</x:f>
        <x:v>453.2672474984321</x:v>
      </x:c>
      <x:c r="N132" s="14">
        <x:f t="shared" si="16"/>
        <x:v>459.28724749843207</x:v>
      </x:c>
      <x:c r="O132" s="14">
        <x:f t="shared" si="17"/>
        <x:v>98.837232698137541</x:v>
      </x:c>
      <x:c r="P132" s="14">
        <x:f t="shared" si="18"/>
        <x:v>86.683921051606887</x:v>
      </x:c>
      <x:c r="Q132" s="14">
        <x:f t="shared" si="19"/>
        <x:v>0</x:v>
      </x:c>
      <x:c r="R132" s="14">
        <x:f t="shared" si="20"/>
        <x:v>0</x:v>
      </x:c>
      <x:c r="S132" s="14">
        <x:f t="shared" si="21"/>
        <x:v>86.683921051606887</x:v>
      </x:c>
      <x:c r="T132" t="str">
        <x:f>IF(MOD(C132-Settings!$B$32,Settings!$B$33)&lt;Settings!$B$30,"Up","Down")</x:f>
        <x:v>Up</x:v>
      </x:c>
      <x:c r="U132" s="15" t="n">
        <x:f>IF(OR(I132&gt;Settings!$B$30,O132&gt;Settings!$B$37),0,1)</x:f>
        <x:v>1</x:v>
      </x:c>
      <x:c r="V132" s="15" t="n">
        <x:f>IF(AND(U132=1,O132&lt;=Settings!$B$36),1,0)</x:f>
        <x:v>1</x:v>
      </x:c>
    </x:row>
    <x:row r="133">
      <x:c r="A133">
        <x:v>2</x:v>
      </x:c>
      <x:c r="B133">
        <x:v>8</x:v>
      </x:c>
      <x:c r="C133" s="13" t="n">
        <x:f>Arrivals!F133</x:f>
        <x:v>429.88233853307827</x:v>
      </x:c>
      <x:c r="D133" s="13" t="n">
        <x:f>Arrivals!J133</x:f>
        <x:v>12.955646847268742</x:v>
      </x:c>
      <x:c r="E133" s="14">
        <x:f t="shared" si="26"/>
        <x:v>453.26724749843208</x:v>
      </x:c>
      <x:c r="F133" s="14">
        <x:f t="shared" si="13"/>
        <x:v>453.26724749843208</x:v>
      </x:c>
      <x:c r="G133" s="14">
        <x:f t="shared" si="14"/>
        <x:v>466.22289434570081</x:v>
      </x:c>
      <x:c r="H133" s="13" t="n">
        <x:f>Arrivals!L133</x:f>
        <x:v>75</x:v>
      </x:c>
      <x:c r="I133" s="14" t="n">
        <x:f>H133*8/Settings!$B$28+Settings!$B$29</x:f>
        <x:v>6.02</x:v>
      </x:c>
      <x:c r="J133" s="14">
        <x:f t="shared" si="27"/>
        <x:v>459.28724749843207</x:v>
      </x:c>
      <x:c r="K133" s="14">
        <x:f t="shared" si="15"/>
        <x:v>466.22289434570081</x:v>
      </x:c>
      <x:c r="L133" s="14" t="n">
        <x:f>MOD(K133-Settings!$B$32,Settings!$B$33)</x:f>
        <x:v>466.2228943457008</x:v>
      </x:c>
      <x:c r="M133" s="14" t="n">
        <x:f>IF(L133&lt;Settings!$B$30,IF(Settings!$B$30-L133&gt;=I133,K133,K133+(Settings!$B$30-L133)+Settings!$B$31),K133+(Settings!$B$33-L133))</x:f>
        <x:v>466.2228943457008</x:v>
      </x:c>
      <x:c r="N133" s="14">
        <x:f t="shared" si="16"/>
        <x:v>472.24289434570079</x:v>
      </x:c>
      <x:c r="O133" s="14">
        <x:f t="shared" si="17"/>
        <x:v>42.360555812622522</x:v>
      </x:c>
      <x:c r="P133" s="14">
        <x:f t="shared" si="18"/>
        <x:v>23.384908965353816</x:v>
      </x:c>
      <x:c r="Q133" s="14">
        <x:f t="shared" si="19"/>
        <x:v>0</x:v>
      </x:c>
      <x:c r="R133" s="14">
        <x:f t="shared" si="20"/>
        <x:v>0</x:v>
      </x:c>
      <x:c r="S133" s="14">
        <x:f t="shared" si="21"/>
        <x:v>23.384908965353816</x:v>
      </x:c>
      <x:c r="T133" t="str">
        <x:f>IF(MOD(C133-Settings!$B$32,Settings!$B$33)&lt;Settings!$B$30,"Up","Down")</x:f>
        <x:v>Up</x:v>
      </x:c>
      <x:c r="U133" s="15" t="n">
        <x:f>IF(OR(I133&gt;Settings!$B$30,O133&gt;Settings!$B$37),0,1)</x:f>
        <x:v>1</x:v>
      </x:c>
      <x:c r="V133" s="15" t="n">
        <x:f>IF(AND(U133=1,O133&lt;=Settings!$B$36),1,0)</x:f>
        <x:v>1</x:v>
      </x:c>
    </x:row>
    <x:row r="134">
      <x:c r="A134">
        <x:v>2</x:v>
      </x:c>
      <x:c r="B134">
        <x:v>9</x:v>
      </x:c>
      <x:c r="C134" s="13" t="n">
        <x:f>Arrivals!F134</x:f>
        <x:v>470.6438917603881</x:v>
      </x:c>
      <x:c r="D134" s="13" t="n">
        <x:f>Arrivals!J134</x:f>
        <x:v>5.116469591135516</x:v>
      </x:c>
      <x:c r="E134" s="14">
        <x:f t="shared" si="26"/>
        <x:v>466.22289434570081</x:v>
      </x:c>
      <x:c r="F134" s="14" t="n">
        <x:f t="shared" ref="F134:F197" si="28">MAX(C134,E134)</x:f>
        <x:v>470.6438917603881</x:v>
      </x:c>
      <x:c r="G134" s="14" t="n">
        <x:f t="shared" ref="G134:G197" si="29">F134+D134</x:f>
        <x:v>475.7603613515236</x:v>
      </x:c>
      <x:c r="H134" s="13" t="n">
        <x:f>Arrivals!L134</x:f>
        <x:v>75</x:v>
      </x:c>
      <x:c r="I134" s="14" t="n">
        <x:f>H134*8/Settings!$B$28+Settings!$B$29</x:f>
        <x:v>6.02</x:v>
      </x:c>
      <x:c r="J134" s="14">
        <x:f t="shared" si="27"/>
        <x:v>472.24289434570079</x:v>
      </x:c>
      <x:c r="K134" s="14" t="n">
        <x:f t="shared" ref="K134:K197" si="30">MAX(G134,J134)</x:f>
        <x:v>475.7603613515236</x:v>
      </x:c>
      <x:c r="L134" s="14" t="n">
        <x:f>MOD(K134-Settings!$B$32,Settings!$B$33)</x:f>
        <x:v>475.7603613515236</x:v>
      </x:c>
      <x:c r="M134" s="14" t="n">
        <x:f>IF(L134&lt;Settings!$B$30,IF(Settings!$B$30-L134&gt;=I134,K134,K134+(Settings!$B$30-L134)+Settings!$B$31),K134+(Settings!$B$33-L134))</x:f>
        <x:v>475.7603613515236</x:v>
      </x:c>
      <x:c r="N134" s="14" t="n">
        <x:f t="shared" ref="N134:N197" si="31">M134+I134</x:f>
        <x:v>481.7803613515236</x:v>
      </x:c>
      <x:c r="O134" s="14" t="n">
        <x:f t="shared" ref="O134:O197" si="32">N134-C134</x:f>
        <x:v>11.136469591135494</x:v>
      </x:c>
      <x:c r="P134" s="14" t="n">
        <x:f t="shared" ref="P134:P197" si="33">F134-C134</x:f>
        <x:v>0</x:v>
      </x:c>
      <x:c r="Q134" s="14" t="n">
        <x:f t="shared" ref="Q134:Q197" si="34">K134-G134</x:f>
        <x:v>0</x:v>
      </x:c>
      <x:c r="R134" s="14" t="n">
        <x:f t="shared" ref="R134:R197" si="35">M134-K134</x:f>
        <x:v>0</x:v>
      </x:c>
      <x:c r="S134" s="14" t="n">
        <x:f t="shared" ref="S134:S197" si="36">P134+Q134+R134</x:f>
        <x:v>0</x:v>
      </x:c>
      <x:c r="T134" t="str">
        <x:f>IF(MOD(C134-Settings!$B$32,Settings!$B$33)&lt;Settings!$B$30,"Up","Down")</x:f>
        <x:v>Up</x:v>
      </x:c>
      <x:c r="U134" s="15" t="n">
        <x:f>IF(OR(I134&gt;Settings!$B$30,O134&gt;Settings!$B$37),0,1)</x:f>
        <x:v>1</x:v>
      </x:c>
      <x:c r="V134" s="15" t="n">
        <x:f>IF(AND(U134=1,O134&lt;=Settings!$B$36),1,0)</x:f>
        <x:v>1</x:v>
      </x:c>
    </x:row>
    <x:row r="135">
      <x:c r="A135">
        <x:v>2</x:v>
      </x:c>
      <x:c r="B135">
        <x:v>10</x:v>
      </x:c>
      <x:c r="C135" s="13" t="n">
        <x:f>Arrivals!F135</x:f>
        <x:v>577.1053794152509</x:v>
      </x:c>
      <x:c r="D135" s="13" t="n">
        <x:f>Arrivals!J135</x:f>
        <x:v>2.1123677533108274</x:v>
      </x:c>
      <x:c r="E135" s="14">
        <x:f t="shared" si="26"/>
        <x:v>475.76036135152361</x:v>
      </x:c>
      <x:c r="F135" s="14">
        <x:f t="shared" si="28"/>
        <x:v>577.10537941525092</x:v>
      </x:c>
      <x:c r="G135" s="14">
        <x:f t="shared" si="29"/>
        <x:v>579.2177471685618</x:v>
      </x:c>
      <x:c r="H135" s="13" t="n">
        <x:f>Arrivals!L135</x:f>
        <x:v>75</x:v>
      </x:c>
      <x:c r="I135" s="14" t="n">
        <x:f>H135*8/Settings!$B$28+Settings!$B$29</x:f>
        <x:v>6.02</x:v>
      </x:c>
      <x:c r="J135" s="14">
        <x:f t="shared" si="27"/>
        <x:v>481.7803613515236</x:v>
      </x:c>
      <x:c r="K135" s="14">
        <x:f t="shared" si="30"/>
        <x:v>579.2177471685618</x:v>
      </x:c>
      <x:c r="L135" s="14" t="n">
        <x:f>MOD(K135-Settings!$B$32,Settings!$B$33)</x:f>
        <x:v>579.2177471685618</x:v>
      </x:c>
      <x:c r="M135" s="14" t="n">
        <x:f>IF(L135&lt;Settings!$B$30,IF(Settings!$B$30-L135&gt;=I135,K135,K135+(Settings!$B$30-L135)+Settings!$B$31),K135+(Settings!$B$33-L135))</x:f>
        <x:v>579.2177471685618</x:v>
      </x:c>
      <x:c r="N135" s="14">
        <x:f t="shared" si="31"/>
        <x:v>585.23774716856178</x:v>
      </x:c>
      <x:c r="O135" s="14">
        <x:f t="shared" si="32"/>
        <x:v>8.1323677533108594</x:v>
      </x:c>
      <x:c r="P135" s="14">
        <x:f t="shared" si="33"/>
        <x:v>0</x:v>
      </x:c>
      <x:c r="Q135" s="14">
        <x:f t="shared" si="34"/>
        <x:v>0</x:v>
      </x:c>
      <x:c r="R135" s="14">
        <x:f t="shared" si="35"/>
        <x:v>0</x:v>
      </x:c>
      <x:c r="S135" s="14">
        <x:f t="shared" si="36"/>
        <x:v>0</x:v>
      </x:c>
      <x:c r="T135" t="str">
        <x:f>IF(MOD(C135-Settings!$B$32,Settings!$B$33)&lt;Settings!$B$30,"Up","Down")</x:f>
        <x:v>Up</x:v>
      </x:c>
      <x:c r="U135" s="15" t="n">
        <x:f>IF(OR(I135&gt;Settings!$B$30,O135&gt;Settings!$B$37),0,1)</x:f>
        <x:v>1</x:v>
      </x:c>
      <x:c r="V135" s="15" t="n">
        <x:f>IF(AND(U135=1,O135&lt;=Settings!$B$36),1,0)</x:f>
        <x:v>1</x:v>
      </x:c>
    </x:row>
    <x:row r="136">
      <x:c r="A136">
        <x:v>2</x:v>
      </x:c>
      <x:c r="B136">
        <x:v>11</x:v>
      </x:c>
      <x:c r="C136" s="13" t="n">
        <x:f>Arrivals!F136</x:f>
        <x:v>642.3120484347113</x:v>
      </x:c>
      <x:c r="D136" s="13" t="n">
        <x:f>Arrivals!J136</x:f>
        <x:v>18.14194780998633</x:v>
      </x:c>
      <x:c r="E136" s="14">
        <x:f t="shared" si="26"/>
        <x:v>579.2177471685618</x:v>
      </x:c>
      <x:c r="F136" s="14">
        <x:f t="shared" si="28"/>
        <x:v>642.3120484347113</x:v>
      </x:c>
      <x:c r="G136" s="14">
        <x:f t="shared" si="29"/>
        <x:v>660.45399624469758</x:v>
      </x:c>
      <x:c r="H136" s="13" t="n">
        <x:f>Arrivals!L136</x:f>
        <x:v>75</x:v>
      </x:c>
      <x:c r="I136" s="14" t="n">
        <x:f>H136*8/Settings!$B$28+Settings!$B$29</x:f>
        <x:v>6.02</x:v>
      </x:c>
      <x:c r="J136" s="14">
        <x:f t="shared" si="27"/>
        <x:v>585.23774716856178</x:v>
      </x:c>
      <x:c r="K136" s="14">
        <x:f t="shared" si="30"/>
        <x:v>660.45399624469758</x:v>
      </x:c>
      <x:c r="L136" s="14" t="n">
        <x:f>MOD(K136-Settings!$B$32,Settings!$B$33)</x:f>
        <x:v>660.4539962446976</x:v>
      </x:c>
      <x:c r="M136" s="14" t="n">
        <x:f>IF(L136&lt;Settings!$B$30,IF(Settings!$B$30-L136&gt;=I136,K136,K136+(Settings!$B$30-L136)+Settings!$B$31),K136+(Settings!$B$33-L136))</x:f>
        <x:v>720</x:v>
      </x:c>
      <x:c r="N136" s="14">
        <x:f t="shared" si="31"/>
        <x:v>726.02</x:v>
      </x:c>
      <x:c r="O136" s="14">
        <x:f t="shared" si="32"/>
        <x:v>83.707951565288681</x:v>
      </x:c>
      <x:c r="P136" s="14">
        <x:f t="shared" si="33"/>
        <x:v>0</x:v>
      </x:c>
      <x:c r="Q136" s="14">
        <x:f t="shared" si="34"/>
        <x:v>0</x:v>
      </x:c>
      <x:c r="R136" s="14">
        <x:f t="shared" si="35"/>
        <x:v>59.546003755302422</x:v>
      </x:c>
      <x:c r="S136" s="14">
        <x:f t="shared" si="36"/>
        <x:v>59.546003755302422</x:v>
      </x:c>
      <x:c r="T136" t="str">
        <x:f>IF(MOD(C136-Settings!$B$32,Settings!$B$33)&lt;Settings!$B$30,"Up","Down")</x:f>
        <x:v>Down</x:v>
      </x:c>
      <x:c r="U136" s="15" t="n">
        <x:f>IF(OR(I136&gt;Settings!$B$30,O136&gt;Settings!$B$37),0,1)</x:f>
        <x:v>1</x:v>
      </x:c>
      <x:c r="V136" s="15" t="n">
        <x:f>IF(AND(U136=1,O136&lt;=Settings!$B$36),1,0)</x:f>
        <x:v>1</x:v>
      </x:c>
    </x:row>
    <x:row r="137">
      <x:c r="A137">
        <x:v>2</x:v>
      </x:c>
      <x:c r="B137">
        <x:v>12</x:v>
      </x:c>
      <x:c r="C137" s="13" t="n">
        <x:f>Arrivals!F137</x:f>
        <x:v>857.1516302480937</x:v>
      </x:c>
      <x:c r="D137" s="13" t="n">
        <x:f>Arrivals!J137</x:f>
        <x:v>36.07151531442227</x:v>
      </x:c>
      <x:c r="E137" s="14">
        <x:f t="shared" si="26"/>
        <x:v>660.45399624469758</x:v>
      </x:c>
      <x:c r="F137" s="14">
        <x:f t="shared" si="28"/>
        <x:v>857.15163024809374</x:v>
      </x:c>
      <x:c r="G137" s="14">
        <x:f t="shared" si="29"/>
        <x:v>893.22314556251604</x:v>
      </x:c>
      <x:c r="H137" s="13" t="n">
        <x:f>Arrivals!L137</x:f>
        <x:v>75</x:v>
      </x:c>
      <x:c r="I137" s="14" t="n">
        <x:f>H137*8/Settings!$B$28+Settings!$B$29</x:f>
        <x:v>6.02</x:v>
      </x:c>
      <x:c r="J137" s="14">
        <x:f t="shared" si="27"/>
        <x:v>726.02</x:v>
      </x:c>
      <x:c r="K137" s="14">
        <x:f t="shared" si="30"/>
        <x:v>893.22314556251604</x:v>
      </x:c>
      <x:c r="L137" s="14" t="n">
        <x:f>MOD(K137-Settings!$B$32,Settings!$B$33)</x:f>
        <x:v>173.22314556251604</x:v>
      </x:c>
      <x:c r="M137" s="14" t="n">
        <x:f>IF(L137&lt;Settings!$B$30,IF(Settings!$B$30-L137&gt;=I137,K137,K137+(Settings!$B$30-L137)+Settings!$B$31),K137+(Settings!$B$33-L137))</x:f>
        <x:v>893.223145562516</x:v>
      </x:c>
      <x:c r="N137" s="14">
        <x:f t="shared" si="31"/>
        <x:v>899.24314556251602</x:v>
      </x:c>
      <x:c r="O137" s="14">
        <x:f t="shared" si="32"/>
        <x:v>42.091515314422281</x:v>
      </x:c>
      <x:c r="P137" s="14">
        <x:f t="shared" si="33"/>
        <x:v>0</x:v>
      </x:c>
      <x:c r="Q137" s="14">
        <x:f t="shared" si="34"/>
        <x:v>0</x:v>
      </x:c>
      <x:c r="R137" s="14">
        <x:f t="shared" si="35"/>
        <x:v>0</x:v>
      </x:c>
      <x:c r="S137" s="14">
        <x:f t="shared" si="36"/>
        <x:v>0</x:v>
      </x:c>
      <x:c r="T137" t="str">
        <x:f>IF(MOD(C137-Settings!$B$32,Settings!$B$33)&lt;Settings!$B$30,"Up","Down")</x:f>
        <x:v>Up</x:v>
      </x:c>
      <x:c r="U137" s="15" t="n">
        <x:f>IF(OR(I137&gt;Settings!$B$30,O137&gt;Settings!$B$37),0,1)</x:f>
        <x:v>1</x:v>
      </x:c>
      <x:c r="V137" s="15" t="n">
        <x:f>IF(AND(U137=1,O137&lt;=Settings!$B$36),1,0)</x:f>
        <x:v>1</x:v>
      </x:c>
    </x:row>
    <x:row r="138">
      <x:c r="A138">
        <x:v>2</x:v>
      </x:c>
      <x:c r="B138">
        <x:v>13</x:v>
      </x:c>
      <x:c r="C138" s="13" t="n">
        <x:f>Arrivals!F138</x:f>
        <x:v>954.3542732342654</x:v>
      </x:c>
      <x:c r="D138" s="13" t="n">
        <x:f>Arrivals!J138</x:f>
        <x:v>2.688851856923968</x:v>
      </x:c>
      <x:c r="E138" s="14">
        <x:f t="shared" si="26"/>
        <x:v>893.22314556251604</x:v>
      </x:c>
      <x:c r="F138" s="14">
        <x:f t="shared" si="28"/>
        <x:v>954.35427323426541</x:v>
      </x:c>
      <x:c r="G138" s="14">
        <x:f t="shared" si="29"/>
        <x:v>957.04312509118938</x:v>
      </x:c>
      <x:c r="H138" s="13" t="n">
        <x:f>Arrivals!L138</x:f>
        <x:v>75</x:v>
      </x:c>
      <x:c r="I138" s="14" t="n">
        <x:f>H138*8/Settings!$B$28+Settings!$B$29</x:f>
        <x:v>6.02</x:v>
      </x:c>
      <x:c r="J138" s="14">
        <x:f t="shared" si="27"/>
        <x:v>899.24314556251602</x:v>
      </x:c>
      <x:c r="K138" s="14">
        <x:f t="shared" si="30"/>
        <x:v>957.04312509118938</x:v>
      </x:c>
      <x:c r="L138" s="14" t="n">
        <x:f>MOD(K138-Settings!$B$32,Settings!$B$33)</x:f>
        <x:v>237.04312509118938</x:v>
      </x:c>
      <x:c r="M138" s="14" t="n">
        <x:f>IF(L138&lt;Settings!$B$30,IF(Settings!$B$30-L138&gt;=I138,K138,K138+(Settings!$B$30-L138)+Settings!$B$31),K138+(Settings!$B$33-L138))</x:f>
        <x:v>957.0431250911894</x:v>
      </x:c>
      <x:c r="N138" s="14">
        <x:f t="shared" si="31"/>
        <x:v>963.06312509118936</x:v>
      </x:c>
      <x:c r="O138" s="14">
        <x:f t="shared" si="32"/>
        <x:v>8.7088518569239568</x:v>
      </x:c>
      <x:c r="P138" s="14">
        <x:f t="shared" si="33"/>
        <x:v>0</x:v>
      </x:c>
      <x:c r="Q138" s="14">
        <x:f t="shared" si="34"/>
        <x:v>0</x:v>
      </x:c>
      <x:c r="R138" s="14">
        <x:f t="shared" si="35"/>
        <x:v>0</x:v>
      </x:c>
      <x:c r="S138" s="14">
        <x:f t="shared" si="36"/>
        <x:v>0</x:v>
      </x:c>
      <x:c r="T138" t="str">
        <x:f>IF(MOD(C138-Settings!$B$32,Settings!$B$33)&lt;Settings!$B$30,"Up","Down")</x:f>
        <x:v>Up</x:v>
      </x:c>
      <x:c r="U138" s="15" t="n">
        <x:f>IF(OR(I138&gt;Settings!$B$30,O138&gt;Settings!$B$37),0,1)</x:f>
        <x:v>1</x:v>
      </x:c>
      <x:c r="V138" s="15" t="n">
        <x:f>IF(AND(U138=1,O138&lt;=Settings!$B$36),1,0)</x:f>
        <x:v>1</x:v>
      </x:c>
    </x:row>
    <x:row r="139">
      <x:c r="A139">
        <x:v>2</x:v>
      </x:c>
      <x:c r="B139">
        <x:v>14</x:v>
      </x:c>
      <x:c r="C139" s="13" t="n">
        <x:f>Arrivals!F139</x:f>
        <x:v>958.26336272039</x:v>
      </x:c>
      <x:c r="D139" s="13" t="n">
        <x:f>Arrivals!J139</x:f>
        <x:v>23.95559418203291</x:v>
      </x:c>
      <x:c r="E139" s="14">
        <x:f t="shared" si="26"/>
        <x:v>957.04312509118938</x:v>
      </x:c>
      <x:c r="F139" s="14">
        <x:f t="shared" si="28"/>
        <x:v>958.26336272038998</x:v>
      </x:c>
      <x:c r="G139" s="14">
        <x:f t="shared" si="29"/>
        <x:v>982.21895690242286</x:v>
      </x:c>
      <x:c r="H139" s="13" t="n">
        <x:f>Arrivals!L139</x:f>
        <x:v>75</x:v>
      </x:c>
      <x:c r="I139" s="14" t="n">
        <x:f>H139*8/Settings!$B$28+Settings!$B$29</x:f>
        <x:v>6.02</x:v>
      </x:c>
      <x:c r="J139" s="14">
        <x:f t="shared" si="27"/>
        <x:v>963.06312509118936</x:v>
      </x:c>
      <x:c r="K139" s="14">
        <x:f t="shared" si="30"/>
        <x:v>982.21895690242286</x:v>
      </x:c>
      <x:c r="L139" s="14" t="n">
        <x:f>MOD(K139-Settings!$B$32,Settings!$B$33)</x:f>
        <x:v>262.21895690242286</x:v>
      </x:c>
      <x:c r="M139" s="14" t="n">
        <x:f>IF(L139&lt;Settings!$B$30,IF(Settings!$B$30-L139&gt;=I139,K139,K139+(Settings!$B$30-L139)+Settings!$B$31),K139+(Settings!$B$33-L139))</x:f>
        <x:v>982.2189569024229</x:v>
      </x:c>
      <x:c r="N139" s="14">
        <x:f t="shared" si="31"/>
        <x:v>988.23895690242284</x:v>
      </x:c>
      <x:c r="O139" s="14">
        <x:f t="shared" si="32"/>
        <x:v>29.975594182032864</x:v>
      </x:c>
      <x:c r="P139" s="14">
        <x:f t="shared" si="33"/>
        <x:v>0</x:v>
      </x:c>
      <x:c r="Q139" s="14">
        <x:f t="shared" si="34"/>
        <x:v>0</x:v>
      </x:c>
      <x:c r="R139" s="14">
        <x:f t="shared" si="35"/>
        <x:v>0</x:v>
      </x:c>
      <x:c r="S139" s="14">
        <x:f t="shared" si="36"/>
        <x:v>0</x:v>
      </x:c>
      <x:c r="T139" t="str">
        <x:f>IF(MOD(C139-Settings!$B$32,Settings!$B$33)&lt;Settings!$B$30,"Up","Down")</x:f>
        <x:v>Up</x:v>
      </x:c>
      <x:c r="U139" s="15" t="n">
        <x:f>IF(OR(I139&gt;Settings!$B$30,O139&gt;Settings!$B$37),0,1)</x:f>
        <x:v>1</x:v>
      </x:c>
      <x:c r="V139" s="15" t="n">
        <x:f>IF(AND(U139=1,O139&lt;=Settings!$B$36),1,0)</x:f>
        <x:v>1</x:v>
      </x:c>
    </x:row>
    <x:row r="140">
      <x:c r="A140">
        <x:v>2</x:v>
      </x:c>
      <x:c r="B140">
        <x:v>15</x:v>
      </x:c>
      <x:c r="C140" s="13" t="n">
        <x:f>Arrivals!F140</x:f>
        <x:v>964.1098986803966</x:v>
      </x:c>
      <x:c r="D140" s="13" t="n">
        <x:f>Arrivals!J140</x:f>
        <x:v>52.34918933346147</x:v>
      </x:c>
      <x:c r="E140" s="14">
        <x:f t="shared" si="26"/>
        <x:v>982.21895690242286</x:v>
      </x:c>
      <x:c r="F140" s="14">
        <x:f t="shared" si="28"/>
        <x:v>982.21895690242286</x:v>
      </x:c>
      <x:c r="G140" s="14">
        <x:f t="shared" si="29"/>
        <x:v>1034.5681462358843</x:v>
      </x:c>
      <x:c r="H140" s="13" t="n">
        <x:f>Arrivals!L140</x:f>
        <x:v>75</x:v>
      </x:c>
      <x:c r="I140" s="14" t="n">
        <x:f>H140*8/Settings!$B$28+Settings!$B$29</x:f>
        <x:v>6.02</x:v>
      </x:c>
      <x:c r="J140" s="14">
        <x:f t="shared" si="27"/>
        <x:v>988.23895690242284</x:v>
      </x:c>
      <x:c r="K140" s="14">
        <x:f t="shared" si="30"/>
        <x:v>1034.5681462358843</x:v>
      </x:c>
      <x:c r="L140" s="14" t="n">
        <x:f>MOD(K140-Settings!$B$32,Settings!$B$33)</x:f>
        <x:v>314.56814623588434</x:v>
      </x:c>
      <x:c r="M140" s="14" t="n">
        <x:f>IF(L140&lt;Settings!$B$30,IF(Settings!$B$30-L140&gt;=I140,K140,K140+(Settings!$B$30-L140)+Settings!$B$31),K140+(Settings!$B$33-L140))</x:f>
        <x:v>1034.5681462358843</x:v>
      </x:c>
      <x:c r="N140" s="14">
        <x:f t="shared" si="31"/>
        <x:v>1040.5881462358843</x:v>
      </x:c>
      <x:c r="O140" s="14">
        <x:f t="shared" si="32"/>
        <x:v>76.478247555487769</x:v>
      </x:c>
      <x:c r="P140" s="14">
        <x:f t="shared" si="33"/>
        <x:v>18.109058222026306</x:v>
      </x:c>
      <x:c r="Q140" s="14">
        <x:f t="shared" si="34"/>
        <x:v>0</x:v>
      </x:c>
      <x:c r="R140" s="14">
        <x:f t="shared" si="35"/>
        <x:v>0</x:v>
      </x:c>
      <x:c r="S140" s="14">
        <x:f t="shared" si="36"/>
        <x:v>18.109058222026306</x:v>
      </x:c>
      <x:c r="T140" t="str">
        <x:f>IF(MOD(C140-Settings!$B$32,Settings!$B$33)&lt;Settings!$B$30,"Up","Down")</x:f>
        <x:v>Up</x:v>
      </x:c>
      <x:c r="U140" s="15" t="n">
        <x:f>IF(OR(I140&gt;Settings!$B$30,O140&gt;Settings!$B$37),0,1)</x:f>
        <x:v>1</x:v>
      </x:c>
      <x:c r="V140" s="15" t="n">
        <x:f>IF(AND(U140=1,O140&lt;=Settings!$B$36),1,0)</x:f>
        <x:v>1</x:v>
      </x:c>
    </x:row>
    <x:row r="141">
      <x:c r="A141">
        <x:v>2</x:v>
      </x:c>
      <x:c r="B141">
        <x:v>16</x:v>
      </x:c>
      <x:c r="C141" s="13" t="n">
        <x:f>Arrivals!F141</x:f>
        <x:v>1000.059437359679</x:v>
      </x:c>
      <x:c r="D141" s="13" t="n">
        <x:f>Arrivals!J141</x:f>
        <x:v>16.898120693157807</x:v>
      </x:c>
      <x:c r="E141" s="14">
        <x:f t="shared" si="26"/>
        <x:v>1034.5681462358843</x:v>
      </x:c>
      <x:c r="F141" s="14">
        <x:f t="shared" si="28"/>
        <x:v>1034.5681462358843</x:v>
      </x:c>
      <x:c r="G141" s="14">
        <x:f t="shared" si="29"/>
        <x:v>1051.4662669290421</x:v>
      </x:c>
      <x:c r="H141" s="13" t="n">
        <x:f>Arrivals!L141</x:f>
        <x:v>75</x:v>
      </x:c>
      <x:c r="I141" s="14" t="n">
        <x:f>H141*8/Settings!$B$28+Settings!$B$29</x:f>
        <x:v>6.02</x:v>
      </x:c>
      <x:c r="J141" s="14">
        <x:f t="shared" si="27"/>
        <x:v>1040.5881462358843</x:v>
      </x:c>
      <x:c r="K141" s="14">
        <x:f t="shared" si="30"/>
        <x:v>1051.4662669290421</x:v>
      </x:c>
      <x:c r="L141" s="14" t="n">
        <x:f>MOD(K141-Settings!$B$32,Settings!$B$33)</x:f>
        <x:v>331.46626692904215</x:v>
      </x:c>
      <x:c r="M141" s="14" t="n">
        <x:f>IF(L141&lt;Settings!$B$30,IF(Settings!$B$30-L141&gt;=I141,K141,K141+(Settings!$B$30-L141)+Settings!$B$31),K141+(Settings!$B$33-L141))</x:f>
        <x:v>1051.4662669290421</x:v>
      </x:c>
      <x:c r="N141" s="14">
        <x:f t="shared" si="31"/>
        <x:v>1057.4862669290421</x:v>
      </x:c>
      <x:c r="O141" s="14">
        <x:f t="shared" si="32"/>
        <x:v>57.426829569363122</x:v>
      </x:c>
      <x:c r="P141" s="14">
        <x:f t="shared" si="33"/>
        <x:v>34.508708876205333</x:v>
      </x:c>
      <x:c r="Q141" s="14">
        <x:f t="shared" si="34"/>
        <x:v>0</x:v>
      </x:c>
      <x:c r="R141" s="14">
        <x:f t="shared" si="35"/>
        <x:v>0</x:v>
      </x:c>
      <x:c r="S141" s="14">
        <x:f t="shared" si="36"/>
        <x:v>34.508708876205333</x:v>
      </x:c>
      <x:c r="T141" t="str">
        <x:f>IF(MOD(C141-Settings!$B$32,Settings!$B$33)&lt;Settings!$B$30,"Up","Down")</x:f>
        <x:v>Up</x:v>
      </x:c>
      <x:c r="U141" s="15" t="n">
        <x:f>IF(OR(I141&gt;Settings!$B$30,O141&gt;Settings!$B$37),0,1)</x:f>
        <x:v>1</x:v>
      </x:c>
      <x:c r="V141" s="15" t="n">
        <x:f>IF(AND(U141=1,O141&lt;=Settings!$B$36),1,0)</x:f>
        <x:v>1</x:v>
      </x:c>
    </x:row>
    <x:row r="142">
      <x:c r="A142">
        <x:v>2</x:v>
      </x:c>
      <x:c r="B142">
        <x:v>17</x:v>
      </x:c>
      <x:c r="C142" s="13" t="n">
        <x:f>Arrivals!F142</x:f>
        <x:v>1027.0324901083075</x:v>
      </x:c>
      <x:c r="D142" s="13" t="n">
        <x:f>Arrivals!J142</x:f>
        <x:v>2.6109992449583066</x:v>
      </x:c>
      <x:c r="E142" s="14">
        <x:f t="shared" si="26"/>
        <x:v>1051.4662669290421</x:v>
      </x:c>
      <x:c r="F142" s="14">
        <x:f t="shared" si="28"/>
        <x:v>1051.4662669290421</x:v>
      </x:c>
      <x:c r="G142" s="14">
        <x:f t="shared" si="29"/>
        <x:v>1054.0772661740004</x:v>
      </x:c>
      <x:c r="H142" s="13" t="n">
        <x:f>Arrivals!L142</x:f>
        <x:v>75</x:v>
      </x:c>
      <x:c r="I142" s="14" t="n">
        <x:f>H142*8/Settings!$B$28+Settings!$B$29</x:f>
        <x:v>6.02</x:v>
      </x:c>
      <x:c r="J142" s="14">
        <x:f t="shared" si="27"/>
        <x:v>1057.4862669290421</x:v>
      </x:c>
      <x:c r="K142" s="14">
        <x:f t="shared" si="30"/>
        <x:v>1057.4862669290421</x:v>
      </x:c>
      <x:c r="L142" s="14" t="n">
        <x:f>MOD(K142-Settings!$B$32,Settings!$B$33)</x:f>
        <x:v>337.48626692904213</x:v>
      </x:c>
      <x:c r="M142" s="14" t="n">
        <x:f>IF(L142&lt;Settings!$B$30,IF(Settings!$B$30-L142&gt;=I142,K142,K142+(Settings!$B$30-L142)+Settings!$B$31),K142+(Settings!$B$33-L142))</x:f>
        <x:v>1057.4862669290421</x:v>
      </x:c>
      <x:c r="N142" s="14">
        <x:f t="shared" si="31"/>
        <x:v>1063.5062669290421</x:v>
      </x:c>
      <x:c r="O142" s="14">
        <x:f t="shared" si="32"/>
        <x:v>36.473776820734656</x:v>
      </x:c>
      <x:c r="P142" s="14">
        <x:f t="shared" si="33"/>
        <x:v>24.433776820734693</x:v>
      </x:c>
      <x:c r="Q142" s="14">
        <x:f t="shared" si="34"/>
        <x:v>3.4090007550416885</x:v>
      </x:c>
      <x:c r="R142" s="14">
        <x:f t="shared" si="35"/>
        <x:v>0</x:v>
      </x:c>
      <x:c r="S142" s="14">
        <x:f t="shared" si="36"/>
        <x:v>27.842777575776381</x:v>
      </x:c>
      <x:c r="T142" t="str">
        <x:f>IF(MOD(C142-Settings!$B$32,Settings!$B$33)&lt;Settings!$B$30,"Up","Down")</x:f>
        <x:v>Up</x:v>
      </x:c>
      <x:c r="U142" s="15" t="n">
        <x:f>IF(OR(I142&gt;Settings!$B$30,O142&gt;Settings!$B$37),0,1)</x:f>
        <x:v>1</x:v>
      </x:c>
      <x:c r="V142" s="15" t="n">
        <x:f>IF(AND(U142=1,O142&lt;=Settings!$B$36),1,0)</x:f>
        <x:v>1</x:v>
      </x:c>
    </x:row>
    <x:row r="143">
      <x:c r="A143">
        <x:v>2</x:v>
      </x:c>
      <x:c r="B143">
        <x:v>18</x:v>
      </x:c>
      <x:c r="C143" s="13" t="n">
        <x:f>Arrivals!F143</x:f>
        <x:v>1077.6035878333767</x:v>
      </x:c>
      <x:c r="D143" s="13" t="n">
        <x:f>Arrivals!J143</x:f>
        <x:v>6.7549971901708235</x:v>
      </x:c>
      <x:c r="E143" s="14">
        <x:f t="shared" si="26"/>
        <x:v>1054.0772661740004</x:v>
      </x:c>
      <x:c r="F143" s="14">
        <x:f t="shared" si="28"/>
        <x:v>1077.6035878333767</x:v>
      </x:c>
      <x:c r="G143" s="14">
        <x:f t="shared" si="29"/>
        <x:v>1084.3585850235474</x:v>
      </x:c>
      <x:c r="H143" s="13" t="n">
        <x:f>Arrivals!L143</x:f>
        <x:v>75</x:v>
      </x:c>
      <x:c r="I143" s="14" t="n">
        <x:f>H143*8/Settings!$B$28+Settings!$B$29</x:f>
        <x:v>6.02</x:v>
      </x:c>
      <x:c r="J143" s="14">
        <x:f t="shared" si="27"/>
        <x:v>1063.5062669290421</x:v>
      </x:c>
      <x:c r="K143" s="14">
        <x:f t="shared" si="30"/>
        <x:v>1084.3585850235474</x:v>
      </x:c>
      <x:c r="L143" s="14" t="n">
        <x:f>MOD(K143-Settings!$B$32,Settings!$B$33)</x:f>
        <x:v>364.35858502354745</x:v>
      </x:c>
      <x:c r="M143" s="14" t="n">
        <x:f>IF(L143&lt;Settings!$B$30,IF(Settings!$B$30-L143&gt;=I143,K143,K143+(Settings!$B$30-L143)+Settings!$B$31),K143+(Settings!$B$33-L143))</x:f>
        <x:v>1084.3585850235474</x:v>
      </x:c>
      <x:c r="N143" s="14">
        <x:f t="shared" si="31"/>
        <x:v>1090.3785850235474</x:v>
      </x:c>
      <x:c r="O143" s="14">
        <x:f t="shared" si="32"/>
        <x:v>12.77499719017078</x:v>
      </x:c>
      <x:c r="P143" s="14">
        <x:f t="shared" si="33"/>
        <x:v>0</x:v>
      </x:c>
      <x:c r="Q143" s="14">
        <x:f t="shared" si="34"/>
        <x:v>0</x:v>
      </x:c>
      <x:c r="R143" s="14">
        <x:f t="shared" si="35"/>
        <x:v>0</x:v>
      </x:c>
      <x:c r="S143" s="14">
        <x:f t="shared" si="36"/>
        <x:v>0</x:v>
      </x:c>
      <x:c r="T143" t="str">
        <x:f>IF(MOD(C143-Settings!$B$32,Settings!$B$33)&lt;Settings!$B$30,"Up","Down")</x:f>
        <x:v>Up</x:v>
      </x:c>
      <x:c r="U143" s="15" t="n">
        <x:f>IF(OR(I143&gt;Settings!$B$30,O143&gt;Settings!$B$37),0,1)</x:f>
        <x:v>1</x:v>
      </x:c>
      <x:c r="V143" s="15" t="n">
        <x:f>IF(AND(U143=1,O143&lt;=Settings!$B$36),1,0)</x:f>
        <x:v>1</x:v>
      </x:c>
    </x:row>
    <x:row r="144">
      <x:c r="A144">
        <x:v>2</x:v>
      </x:c>
      <x:c r="B144">
        <x:v>19</x:v>
      </x:c>
      <x:c r="C144" s="13" t="n">
        <x:f>Arrivals!F144</x:f>
        <x:v>1217.2715597712122</x:v>
      </x:c>
      <x:c r="D144" s="13" t="n">
        <x:f>Arrivals!J144</x:f>
        <x:v>12.499997110176439</x:v>
      </x:c>
      <x:c r="E144" s="14">
        <x:f t="shared" si="26"/>
        <x:v>1084.3585850235474</x:v>
      </x:c>
      <x:c r="F144" s="14">
        <x:f t="shared" si="28"/>
        <x:v>1217.2715597712122</x:v>
      </x:c>
      <x:c r="G144" s="14">
        <x:f t="shared" si="29"/>
        <x:v>1229.7715568813887</x:v>
      </x:c>
      <x:c r="H144" s="13" t="n">
        <x:f>Arrivals!L144</x:f>
        <x:v>75</x:v>
      </x:c>
      <x:c r="I144" s="14" t="n">
        <x:f>H144*8/Settings!$B$28+Settings!$B$29</x:f>
        <x:v>6.02</x:v>
      </x:c>
      <x:c r="J144" s="14">
        <x:f t="shared" si="27"/>
        <x:v>1090.3785850235474</x:v>
      </x:c>
      <x:c r="K144" s="14">
        <x:f t="shared" si="30"/>
        <x:v>1229.7715568813887</x:v>
      </x:c>
      <x:c r="L144" s="14" t="n">
        <x:f>MOD(K144-Settings!$B$32,Settings!$B$33)</x:f>
        <x:v>509.77155688138873</x:v>
      </x:c>
      <x:c r="M144" s="14" t="n">
        <x:f>IF(L144&lt;Settings!$B$30,IF(Settings!$B$30-L144&gt;=I144,K144,K144+(Settings!$B$30-L144)+Settings!$B$31),K144+(Settings!$B$33-L144))</x:f>
        <x:v>1229.7715568813887</x:v>
      </x:c>
      <x:c r="N144" s="14">
        <x:f t="shared" si="31"/>
        <x:v>1235.7915568813887</x:v>
      </x:c>
      <x:c r="O144" s="14">
        <x:f t="shared" si="32"/>
        <x:v>18.519997110176519</x:v>
      </x:c>
      <x:c r="P144" s="14">
        <x:f t="shared" si="33"/>
        <x:v>0</x:v>
      </x:c>
      <x:c r="Q144" s="14">
        <x:f t="shared" si="34"/>
        <x:v>0</x:v>
      </x:c>
      <x:c r="R144" s="14">
        <x:f t="shared" si="35"/>
        <x:v>0</x:v>
      </x:c>
      <x:c r="S144" s="14">
        <x:f t="shared" si="36"/>
        <x:v>0</x:v>
      </x:c>
      <x:c r="T144" t="str">
        <x:f>IF(MOD(C144-Settings!$B$32,Settings!$B$33)&lt;Settings!$B$30,"Up","Down")</x:f>
        <x:v>Up</x:v>
      </x:c>
      <x:c r="U144" s="15" t="n">
        <x:f>IF(OR(I144&gt;Settings!$B$30,O144&gt;Settings!$B$37),0,1)</x:f>
        <x:v>1</x:v>
      </x:c>
      <x:c r="V144" s="15" t="n">
        <x:f>IF(AND(U144=1,O144&lt;=Settings!$B$36),1,0)</x:f>
        <x:v>1</x:v>
      </x:c>
    </x:row>
    <x:row r="145">
      <x:c r="A145">
        <x:v>2</x:v>
      </x:c>
      <x:c r="B145">
        <x:v>20</x:v>
      </x:c>
      <x:c r="C145" s="13" t="n">
        <x:f>Arrivals!F145</x:f>
        <x:v>1226.8889245089488</x:v>
      </x:c>
      <x:c r="D145" s="13" t="n">
        <x:f>Arrivals!J145</x:f>
        <x:v>5.704357356487352</x:v>
      </x:c>
      <x:c r="E145" s="14">
        <x:f t="shared" si="26"/>
        <x:v>1229.7715568813887</x:v>
      </x:c>
      <x:c r="F145" s="14">
        <x:f t="shared" si="28"/>
        <x:v>1229.7715568813887</x:v>
      </x:c>
      <x:c r="G145" s="14">
        <x:f t="shared" si="29"/>
        <x:v>1235.4759142378762</x:v>
      </x:c>
      <x:c r="H145" s="13" t="n">
        <x:f>Arrivals!L145</x:f>
        <x:v>75</x:v>
      </x:c>
      <x:c r="I145" s="14" t="n">
        <x:f>H145*8/Settings!$B$28+Settings!$B$29</x:f>
        <x:v>6.02</x:v>
      </x:c>
      <x:c r="J145" s="14">
        <x:f t="shared" si="27"/>
        <x:v>1235.7915568813887</x:v>
      </x:c>
      <x:c r="K145" s="14">
        <x:f t="shared" si="30"/>
        <x:v>1235.7915568813887</x:v>
      </x:c>
      <x:c r="L145" s="14" t="n">
        <x:f>MOD(K145-Settings!$B$32,Settings!$B$33)</x:f>
        <x:v>515.7915568813887</x:v>
      </x:c>
      <x:c r="M145" s="14" t="n">
        <x:f>IF(L145&lt;Settings!$B$30,IF(Settings!$B$30-L145&gt;=I145,K145,K145+(Settings!$B$30-L145)+Settings!$B$31),K145+(Settings!$B$33-L145))</x:f>
        <x:v>1235.7915568813887</x:v>
      </x:c>
      <x:c r="N145" s="14">
        <x:f t="shared" si="31"/>
        <x:v>1241.8115568813887</x:v>
      </x:c>
      <x:c r="O145" s="14">
        <x:f t="shared" si="32"/>
        <x:v>14.922632372439921</x:v>
      </x:c>
      <x:c r="P145" s="14">
        <x:f t="shared" si="33"/>
        <x:v>2.8826323724399572</x:v>
      </x:c>
      <x:c r="Q145" s="14">
        <x:f t="shared" si="34"/>
        <x:v>0.31564264351254678</x:v>
      </x:c>
      <x:c r="R145" s="14">
        <x:f t="shared" si="35"/>
        <x:v>0</x:v>
      </x:c>
      <x:c r="S145" s="14">
        <x:f t="shared" si="36"/>
        <x:v>3.198275015952504</x:v>
      </x:c>
      <x:c r="T145" t="str">
        <x:f>IF(MOD(C145-Settings!$B$32,Settings!$B$33)&lt;Settings!$B$30,"Up","Down")</x:f>
        <x:v>Up</x:v>
      </x:c>
      <x:c r="U145" s="15" t="n">
        <x:f>IF(OR(I145&gt;Settings!$B$30,O145&gt;Settings!$B$37),0,1)</x:f>
        <x:v>1</x:v>
      </x:c>
      <x:c r="V145" s="15" t="n">
        <x:f>IF(AND(U145=1,O145&lt;=Settings!$B$36),1,0)</x:f>
        <x:v>1</x:v>
      </x:c>
    </x:row>
    <x:row r="146">
      <x:c r="A146">
        <x:v>2</x:v>
      </x:c>
      <x:c r="B146">
        <x:v>21</x:v>
      </x:c>
      <x:c r="C146" s="13" t="n">
        <x:f>Arrivals!F146</x:f>
        <x:v>1237.6147391426828</x:v>
      </x:c>
      <x:c r="D146" s="13" t="n">
        <x:f>Arrivals!J146</x:f>
        <x:v>17.763703837488855</x:v>
      </x:c>
      <x:c r="E146" s="14">
        <x:f t="shared" si="26"/>
        <x:v>1235.4759142378762</x:v>
      </x:c>
      <x:c r="F146" s="14">
        <x:f t="shared" si="28"/>
        <x:v>1237.6147391426828</x:v>
      </x:c>
      <x:c r="G146" s="14">
        <x:f t="shared" si="29"/>
        <x:v>1255.3784429801717</x:v>
      </x:c>
      <x:c r="H146" s="13" t="n">
        <x:f>Arrivals!L146</x:f>
        <x:v>75</x:v>
      </x:c>
      <x:c r="I146" s="14" t="n">
        <x:f>H146*8/Settings!$B$28+Settings!$B$29</x:f>
        <x:v>6.02</x:v>
      </x:c>
      <x:c r="J146" s="14">
        <x:f t="shared" si="27"/>
        <x:v>1241.8115568813887</x:v>
      </x:c>
      <x:c r="K146" s="14">
        <x:f t="shared" si="30"/>
        <x:v>1255.3784429801717</x:v>
      </x:c>
      <x:c r="L146" s="14" t="n">
        <x:f>MOD(K146-Settings!$B$32,Settings!$B$33)</x:f>
        <x:v>535.3784429801717</x:v>
      </x:c>
      <x:c r="M146" s="14" t="n">
        <x:f>IF(L146&lt;Settings!$B$30,IF(Settings!$B$30-L146&gt;=I146,K146,K146+(Settings!$B$30-L146)+Settings!$B$31),K146+(Settings!$B$33-L146))</x:f>
        <x:v>1255.3784429801717</x:v>
      </x:c>
      <x:c r="N146" s="14">
        <x:f t="shared" si="31"/>
        <x:v>1261.3984429801717</x:v>
      </x:c>
      <x:c r="O146" s="14">
        <x:f t="shared" si="32"/>
        <x:v>23.783703837488929</x:v>
      </x:c>
      <x:c r="P146" s="14">
        <x:f t="shared" si="33"/>
        <x:v>0</x:v>
      </x:c>
      <x:c r="Q146" s="14">
        <x:f t="shared" si="34"/>
        <x:v>0</x:v>
      </x:c>
      <x:c r="R146" s="14">
        <x:f t="shared" si="35"/>
        <x:v>0</x:v>
      </x:c>
      <x:c r="S146" s="14">
        <x:f t="shared" si="36"/>
        <x:v>0</x:v>
      </x:c>
      <x:c r="T146" t="str">
        <x:f>IF(MOD(C146-Settings!$B$32,Settings!$B$33)&lt;Settings!$B$30,"Up","Down")</x:f>
        <x:v>Up</x:v>
      </x:c>
      <x:c r="U146" s="15" t="n">
        <x:f>IF(OR(I146&gt;Settings!$B$30,O146&gt;Settings!$B$37),0,1)</x:f>
        <x:v>1</x:v>
      </x:c>
      <x:c r="V146" s="15" t="n">
        <x:f>IF(AND(U146=1,O146&lt;=Settings!$B$36),1,0)</x:f>
        <x:v>1</x:v>
      </x:c>
    </x:row>
    <x:row r="147">
      <x:c r="A147">
        <x:v>2</x:v>
      </x:c>
      <x:c r="B147">
        <x:v>22</x:v>
      </x:c>
      <x:c r="C147" s="13" t="n">
        <x:f>Arrivals!F147</x:f>
        <x:v>1254.5120625272186</x:v>
      </x:c>
      <x:c r="D147" s="13" t="n">
        <x:f>Arrivals!J147</x:f>
        <x:v>3.8435730477072028</x:v>
      </x:c>
      <x:c r="E147" s="14">
        <x:f t="shared" si="26"/>
        <x:v>1255.3784429801717</x:v>
      </x:c>
      <x:c r="F147" s="14">
        <x:f t="shared" si="28"/>
        <x:v>1255.3784429801717</x:v>
      </x:c>
      <x:c r="G147" s="14">
        <x:f t="shared" si="29"/>
        <x:v>1259.2220160278789</x:v>
      </x:c>
      <x:c r="H147" s="13" t="n">
        <x:f>Arrivals!L147</x:f>
        <x:v>75</x:v>
      </x:c>
      <x:c r="I147" s="14" t="n">
        <x:f>H147*8/Settings!$B$28+Settings!$B$29</x:f>
        <x:v>6.02</x:v>
      </x:c>
      <x:c r="J147" s="14">
        <x:f t="shared" si="27"/>
        <x:v>1261.3984429801717</x:v>
      </x:c>
      <x:c r="K147" s="14">
        <x:f t="shared" si="30"/>
        <x:v>1261.3984429801717</x:v>
      </x:c>
      <x:c r="L147" s="14" t="n">
        <x:f>MOD(K147-Settings!$B$32,Settings!$B$33)</x:f>
        <x:v>541.3984429801717</x:v>
      </x:c>
      <x:c r="M147" s="14" t="n">
        <x:f>IF(L147&lt;Settings!$B$30,IF(Settings!$B$30-L147&gt;=I147,K147,K147+(Settings!$B$30-L147)+Settings!$B$31),K147+(Settings!$B$33-L147))</x:f>
        <x:v>1261.3984429801717</x:v>
      </x:c>
      <x:c r="N147" s="14">
        <x:f t="shared" si="31"/>
        <x:v>1267.4184429801717</x:v>
      </x:c>
      <x:c r="O147" s="14">
        <x:f t="shared" si="32"/>
        <x:v>12.906380452953044</x:v>
      </x:c>
      <x:c r="P147" s="14">
        <x:f t="shared" si="33"/>
        <x:v>0.86638045295308075</x:v>
      </x:c>
      <x:c r="Q147" s="14">
        <x:f t="shared" si="34"/>
        <x:v>2.1764269522927862</x:v>
      </x:c>
      <x:c r="R147" s="14">
        <x:f t="shared" si="35"/>
        <x:v>0</x:v>
      </x:c>
      <x:c r="S147" s="14">
        <x:f t="shared" si="36"/>
        <x:v>3.0428074052458669</x:v>
      </x:c>
      <x:c r="T147" t="str">
        <x:f>IF(MOD(C147-Settings!$B$32,Settings!$B$33)&lt;Settings!$B$30,"Up","Down")</x:f>
        <x:v>Up</x:v>
      </x:c>
      <x:c r="U147" s="15" t="n">
        <x:f>IF(OR(I147&gt;Settings!$B$30,O147&gt;Settings!$B$37),0,1)</x:f>
        <x:v>1</x:v>
      </x:c>
      <x:c r="V147" s="15" t="n">
        <x:f>IF(AND(U147=1,O147&lt;=Settings!$B$36),1,0)</x:f>
        <x:v>1</x:v>
      </x:c>
    </x:row>
    <x:row r="148">
      <x:c r="A148">
        <x:v>2</x:v>
      </x:c>
      <x:c r="B148">
        <x:v>23</x:v>
      </x:c>
      <x:c r="C148" s="13" t="n">
        <x:f>Arrivals!F148</x:f>
        <x:v>1262.8718017902374</x:v>
      </x:c>
      <x:c r="D148" s="13" t="n">
        <x:f>Arrivals!J148</x:f>
        <x:v>3.3962778733054297</x:v>
      </x:c>
      <x:c r="E148" s="14">
        <x:f t="shared" si="26"/>
        <x:v>1259.2220160278789</x:v>
      </x:c>
      <x:c r="F148" s="14">
        <x:f t="shared" si="28"/>
        <x:v>1262.8718017902374</x:v>
      </x:c>
      <x:c r="G148" s="14">
        <x:f t="shared" si="29"/>
        <x:v>1266.2680796635429</x:v>
      </x:c>
      <x:c r="H148" s="13" t="n">
        <x:f>Arrivals!L148</x:f>
        <x:v>75</x:v>
      </x:c>
      <x:c r="I148" s="14" t="n">
        <x:f>H148*8/Settings!$B$28+Settings!$B$29</x:f>
        <x:v>6.02</x:v>
      </x:c>
      <x:c r="J148" s="14">
        <x:f t="shared" si="27"/>
        <x:v>1267.4184429801717</x:v>
      </x:c>
      <x:c r="K148" s="14">
        <x:f t="shared" si="30"/>
        <x:v>1267.4184429801717</x:v>
      </x:c>
      <x:c r="L148" s="14" t="n">
        <x:f>MOD(K148-Settings!$B$32,Settings!$B$33)</x:f>
        <x:v>547.4184429801717</x:v>
      </x:c>
      <x:c r="M148" s="14" t="n">
        <x:f>IF(L148&lt;Settings!$B$30,IF(Settings!$B$30-L148&gt;=I148,K148,K148+(Settings!$B$30-L148)+Settings!$B$31),K148+(Settings!$B$33-L148))</x:f>
        <x:v>1267.4184429801717</x:v>
      </x:c>
      <x:c r="N148" s="14">
        <x:f t="shared" si="31"/>
        <x:v>1273.4384429801717</x:v>
      </x:c>
      <x:c r="O148" s="14">
        <x:f t="shared" si="32"/>
        <x:v>10.566641189934217</x:v>
      </x:c>
      <x:c r="P148" s="14">
        <x:f t="shared" si="33"/>
        <x:v>0</x:v>
      </x:c>
      <x:c r="Q148" s="14">
        <x:f t="shared" si="34"/>
        <x:v>1.1503633166287273</x:v>
      </x:c>
      <x:c r="R148" s="14">
        <x:f t="shared" si="35"/>
        <x:v>0</x:v>
      </x:c>
      <x:c r="S148" s="14">
        <x:f t="shared" si="36"/>
        <x:v>1.1503633166287273</x:v>
      </x:c>
      <x:c r="T148" t="str">
        <x:f>IF(MOD(C148-Settings!$B$32,Settings!$B$33)&lt;Settings!$B$30,"Up","Down")</x:f>
        <x:v>Up</x:v>
      </x:c>
      <x:c r="U148" s="15" t="n">
        <x:f>IF(OR(I148&gt;Settings!$B$30,O148&gt;Settings!$B$37),0,1)</x:f>
        <x:v>1</x:v>
      </x:c>
      <x:c r="V148" s="15" t="n">
        <x:f>IF(AND(U148=1,O148&lt;=Settings!$B$36),1,0)</x:f>
        <x:v>1</x:v>
      </x:c>
    </x:row>
    <x:row r="149">
      <x:c r="A149">
        <x:v>2</x:v>
      </x:c>
      <x:c r="B149">
        <x:v>24</x:v>
      </x:c>
      <x:c r="C149" s="13" t="n">
        <x:f>Arrivals!F149</x:f>
        <x:v>1394.4865654066307</x:v>
      </x:c>
      <x:c r="D149" s="13" t="n">
        <x:f>Arrivals!J149</x:f>
        <x:v>26.07769010028461</x:v>
      </x:c>
      <x:c r="E149" s="14">
        <x:f t="shared" si="26"/>
        <x:v>1266.2680796635429</x:v>
      </x:c>
      <x:c r="F149" s="14">
        <x:f t="shared" si="28"/>
        <x:v>1394.4865654066307</x:v>
      </x:c>
      <x:c r="G149" s="14">
        <x:f t="shared" si="29"/>
        <x:v>1420.5642555069153</x:v>
      </x:c>
      <x:c r="H149" s="13" t="n">
        <x:f>Arrivals!L149</x:f>
        <x:v>75</x:v>
      </x:c>
      <x:c r="I149" s="14" t="n">
        <x:f>H149*8/Settings!$B$28+Settings!$B$29</x:f>
        <x:v>6.02</x:v>
      </x:c>
      <x:c r="J149" s="14">
        <x:f t="shared" si="27"/>
        <x:v>1273.4384429801717</x:v>
      </x:c>
      <x:c r="K149" s="14">
        <x:f t="shared" si="30"/>
        <x:v>1420.5642555069153</x:v>
      </x:c>
      <x:c r="L149" s="14" t="n">
        <x:f>MOD(K149-Settings!$B$32,Settings!$B$33)</x:f>
        <x:v>700.5642555069153</x:v>
      </x:c>
      <x:c r="M149" s="14" t="n">
        <x:f>IF(L149&lt;Settings!$B$30,IF(Settings!$B$30-L149&gt;=I149,K149,K149+(Settings!$B$30-L149)+Settings!$B$31),K149+(Settings!$B$33-L149))</x:f>
        <x:v>1440</x:v>
      </x:c>
      <x:c r="N149" s="14">
        <x:f t="shared" si="31"/>
        <x:v>1446.02</x:v>
      </x:c>
      <x:c r="O149" s="14">
        <x:f t="shared" si="32"/>
        <x:v>51.533434593369293</x:v>
      </x:c>
      <x:c r="P149" s="14">
        <x:f t="shared" si="33"/>
        <x:v>0</x:v>
      </x:c>
      <x:c r="Q149" s="14">
        <x:f t="shared" si="34"/>
        <x:v>0</x:v>
      </x:c>
      <x:c r="R149" s="14">
        <x:f t="shared" si="35"/>
        <x:v>19.435744493084712</x:v>
      </x:c>
      <x:c r="S149" s="14">
        <x:f t="shared" si="36"/>
        <x:v>19.435744493084712</x:v>
      </x:c>
      <x:c r="T149" t="str">
        <x:f>IF(MOD(C149-Settings!$B$32,Settings!$B$33)&lt;Settings!$B$30,"Up","Down")</x:f>
        <x:v>Down</x:v>
      </x:c>
      <x:c r="U149" s="15" t="n">
        <x:f>IF(OR(I149&gt;Settings!$B$30,O149&gt;Settings!$B$37),0,1)</x:f>
        <x:v>1</x:v>
      </x:c>
      <x:c r="V149" s="15" t="n">
        <x:f>IF(AND(U149=1,O149&lt;=Settings!$B$36),1,0)</x:f>
        <x:v>1</x:v>
      </x:c>
    </x:row>
    <x:row r="150">
      <x:c r="A150">
        <x:v>2</x:v>
      </x:c>
      <x:c r="B150">
        <x:v>25</x:v>
      </x:c>
      <x:c r="C150" s="13" t="n">
        <x:f>Arrivals!F150</x:f>
        <x:v>1474.3848582850928</x:v>
      </x:c>
      <x:c r="D150" s="13" t="n">
        <x:f>Arrivals!J150</x:f>
        <x:v>0.4220517328774182</x:v>
      </x:c>
      <x:c r="E150" s="14">
        <x:f t="shared" si="26"/>
        <x:v>1420.5642555069153</x:v>
      </x:c>
      <x:c r="F150" s="14">
        <x:f t="shared" si="28"/>
        <x:v>1474.3848582850928</x:v>
      </x:c>
      <x:c r="G150" s="14">
        <x:f t="shared" si="29"/>
        <x:v>1474.8069100179703</x:v>
      </x:c>
      <x:c r="H150" s="13" t="n">
        <x:f>Arrivals!L150</x:f>
        <x:v>75</x:v>
      </x:c>
      <x:c r="I150" s="14" t="n">
        <x:f>H150*8/Settings!$B$28+Settings!$B$29</x:f>
        <x:v>6.02</x:v>
      </x:c>
      <x:c r="J150" s="14">
        <x:f t="shared" si="27"/>
        <x:v>1446.02</x:v>
      </x:c>
      <x:c r="K150" s="14">
        <x:f t="shared" si="30"/>
        <x:v>1474.8069100179703</x:v>
      </x:c>
      <x:c r="L150" s="14" t="n">
        <x:f>MOD(K150-Settings!$B$32,Settings!$B$33)</x:f>
        <x:v>34.80691001797027</x:v>
      </x:c>
      <x:c r="M150" s="14" t="n">
        <x:f>IF(L150&lt;Settings!$B$30,IF(Settings!$B$30-L150&gt;=I150,K150,K150+(Settings!$B$30-L150)+Settings!$B$31),K150+(Settings!$B$33-L150))</x:f>
        <x:v>1474.8069100179703</x:v>
      </x:c>
      <x:c r="N150" s="14">
        <x:f t="shared" si="31"/>
        <x:v>1480.8269100179702</x:v>
      </x:c>
      <x:c r="O150" s="14">
        <x:f t="shared" si="32"/>
        <x:v>6.4420517328774167</x:v>
      </x:c>
      <x:c r="P150" s="14">
        <x:f t="shared" si="33"/>
        <x:v>0</x:v>
      </x:c>
      <x:c r="Q150" s="14">
        <x:f t="shared" si="34"/>
        <x:v>0</x:v>
      </x:c>
      <x:c r="R150" s="14">
        <x:f t="shared" si="35"/>
        <x:v>0</x:v>
      </x:c>
      <x:c r="S150" s="14">
        <x:f t="shared" si="36"/>
        <x:v>0</x:v>
      </x:c>
      <x:c r="T150" t="str">
        <x:f>IF(MOD(C150-Settings!$B$32,Settings!$B$33)&lt;Settings!$B$30,"Up","Down")</x:f>
        <x:v>Up</x:v>
      </x:c>
      <x:c r="U150" s="15" t="n">
        <x:f>IF(OR(I150&gt;Settings!$B$30,O150&gt;Settings!$B$37),0,1)</x:f>
        <x:v>1</x:v>
      </x:c>
      <x:c r="V150" s="15" t="n">
        <x:f>IF(AND(U150=1,O150&lt;=Settings!$B$36),1,0)</x:f>
        <x:v>1</x:v>
      </x:c>
    </x:row>
    <x:row r="151">
      <x:c r="A151">
        <x:v>2</x:v>
      </x:c>
      <x:c r="B151">
        <x:v>26</x:v>
      </x:c>
      <x:c r="C151" s="13" t="n">
        <x:f>Arrivals!F151</x:f>
        <x:v>1488.2769927269687</x:v>
      </x:c>
      <x:c r="D151" s="13" t="n">
        <x:f>Arrivals!J151</x:f>
        <x:v>22.319244568660988</x:v>
      </x:c>
      <x:c r="E151" s="14">
        <x:f t="shared" si="26"/>
        <x:v>1474.8069100179703</x:v>
      </x:c>
      <x:c r="F151" s="14">
        <x:f t="shared" si="28"/>
        <x:v>1488.2769927269687</x:v>
      </x:c>
      <x:c r="G151" s="14">
        <x:f t="shared" si="29"/>
        <x:v>1510.5962372956296</x:v>
      </x:c>
      <x:c r="H151" s="13" t="n">
        <x:f>Arrivals!L151</x:f>
        <x:v>75</x:v>
      </x:c>
      <x:c r="I151" s="14" t="n">
        <x:f>H151*8/Settings!$B$28+Settings!$B$29</x:f>
        <x:v>6.02</x:v>
      </x:c>
      <x:c r="J151" s="14">
        <x:f t="shared" si="27"/>
        <x:v>1480.8269100179702</x:v>
      </x:c>
      <x:c r="K151" s="14">
        <x:f t="shared" si="30"/>
        <x:v>1510.5962372956296</x:v>
      </x:c>
      <x:c r="L151" s="14" t="n">
        <x:f>MOD(K151-Settings!$B$32,Settings!$B$33)</x:f>
        <x:v>70.59623729562963</x:v>
      </x:c>
      <x:c r="M151" s="14" t="n">
        <x:f>IF(L151&lt;Settings!$B$30,IF(Settings!$B$30-L151&gt;=I151,K151,K151+(Settings!$B$30-L151)+Settings!$B$31),K151+(Settings!$B$33-L151))</x:f>
        <x:v>1510.5962372956296</x:v>
      </x:c>
      <x:c r="N151" s="14">
        <x:f t="shared" si="31"/>
        <x:v>1516.6162372956296</x:v>
      </x:c>
      <x:c r="O151" s="14">
        <x:f t="shared" si="32"/>
        <x:v>28.339244568660888</x:v>
      </x:c>
      <x:c r="P151" s="14">
        <x:f t="shared" si="33"/>
        <x:v>0</x:v>
      </x:c>
      <x:c r="Q151" s="14">
        <x:f t="shared" si="34"/>
        <x:v>0</x:v>
      </x:c>
      <x:c r="R151" s="14">
        <x:f t="shared" si="35"/>
        <x:v>0</x:v>
      </x:c>
      <x:c r="S151" s="14">
        <x:f t="shared" si="36"/>
        <x:v>0</x:v>
      </x:c>
      <x:c r="T151" t="str">
        <x:f>IF(MOD(C151-Settings!$B$32,Settings!$B$33)&lt;Settings!$B$30,"Up","Down")</x:f>
        <x:v>Up</x:v>
      </x:c>
      <x:c r="U151" s="15" t="n">
        <x:f>IF(OR(I151&gt;Settings!$B$30,O151&gt;Settings!$B$37),0,1)</x:f>
        <x:v>1</x:v>
      </x:c>
      <x:c r="V151" s="15" t="n">
        <x:f>IF(AND(U151=1,O151&lt;=Settings!$B$36),1,0)</x:f>
        <x:v>1</x:v>
      </x:c>
    </x:row>
    <x:row r="152">
      <x:c r="A152">
        <x:v>2</x:v>
      </x:c>
      <x:c r="B152">
        <x:v>27</x:v>
      </x:c>
      <x:c r="C152" s="13" t="n">
        <x:f>Arrivals!F152</x:f>
        <x:v>1574.8214742015525</x:v>
      </x:c>
      <x:c r="D152" s="13" t="n">
        <x:f>Arrivals!J152</x:f>
        <x:v>7.073830392403654</x:v>
      </x:c>
      <x:c r="E152" s="14">
        <x:f t="shared" si="26"/>
        <x:v>1510.5962372956296</x:v>
      </x:c>
      <x:c r="F152" s="14">
        <x:f t="shared" si="28"/>
        <x:v>1574.8214742015525</x:v>
      </x:c>
      <x:c r="G152" s="14">
        <x:f t="shared" si="29"/>
        <x:v>1581.8953045939561</x:v>
      </x:c>
      <x:c r="H152" s="13" t="n">
        <x:f>Arrivals!L152</x:f>
        <x:v>75</x:v>
      </x:c>
      <x:c r="I152" s="14" t="n">
        <x:f>H152*8/Settings!$B$28+Settings!$B$29</x:f>
        <x:v>6.02</x:v>
      </x:c>
      <x:c r="J152" s="14">
        <x:f t="shared" si="27"/>
        <x:v>1516.6162372956296</x:v>
      </x:c>
      <x:c r="K152" s="14">
        <x:f t="shared" si="30"/>
        <x:v>1581.8953045939561</x:v>
      </x:c>
      <x:c r="L152" s="14" t="n">
        <x:f>MOD(K152-Settings!$B$32,Settings!$B$33)</x:f>
        <x:v>141.8953045939561</x:v>
      </x:c>
      <x:c r="M152" s="14" t="n">
        <x:f>IF(L152&lt;Settings!$B$30,IF(Settings!$B$30-L152&gt;=I152,K152,K152+(Settings!$B$30-L152)+Settings!$B$31),K152+(Settings!$B$33-L152))</x:f>
        <x:v>1581.895304593956</x:v>
      </x:c>
      <x:c r="N152" s="14">
        <x:f t="shared" si="31"/>
        <x:v>1587.9153045939561</x:v>
      </x:c>
      <x:c r="O152" s="14">
        <x:f t="shared" si="32"/>
        <x:v>13.093830392403561</x:v>
      </x:c>
      <x:c r="P152" s="14">
        <x:f t="shared" si="33"/>
        <x:v>0</x:v>
      </x:c>
      <x:c r="Q152" s="14">
        <x:f t="shared" si="34"/>
        <x:v>0</x:v>
      </x:c>
      <x:c r="R152" s="14">
        <x:f t="shared" si="35"/>
        <x:v>0</x:v>
      </x:c>
      <x:c r="S152" s="14">
        <x:f t="shared" si="36"/>
        <x:v>0</x:v>
      </x:c>
      <x:c r="T152" t="str">
        <x:f>IF(MOD(C152-Settings!$B$32,Settings!$B$33)&lt;Settings!$B$30,"Up","Down")</x:f>
        <x:v>Up</x:v>
      </x:c>
      <x:c r="U152" s="15" t="n">
        <x:f>IF(OR(I152&gt;Settings!$B$30,O152&gt;Settings!$B$37),0,1)</x:f>
        <x:v>1</x:v>
      </x:c>
      <x:c r="V152" s="15" t="n">
        <x:f>IF(AND(U152=1,O152&lt;=Settings!$B$36),1,0)</x:f>
        <x:v>1</x:v>
      </x:c>
    </x:row>
    <x:row r="153">
      <x:c r="A153">
        <x:v>2</x:v>
      </x:c>
      <x:c r="B153">
        <x:v>28</x:v>
      </x:c>
      <x:c r="C153" s="13" t="n">
        <x:f>Arrivals!F153</x:f>
        <x:v>1620.4410105272486</x:v>
      </x:c>
      <x:c r="D153" s="13" t="n">
        <x:f>Arrivals!J153</x:f>
        <x:v>11.935061456676173</x:v>
      </x:c>
      <x:c r="E153" s="14">
        <x:f t="shared" si="26"/>
        <x:v>1581.8953045939561</x:v>
      </x:c>
      <x:c r="F153" s="14">
        <x:f t="shared" si="28"/>
        <x:v>1620.4410105272486</x:v>
      </x:c>
      <x:c r="G153" s="14">
        <x:f t="shared" si="29"/>
        <x:v>1632.3760719839247</x:v>
      </x:c>
      <x:c r="H153" s="13" t="n">
        <x:f>Arrivals!L153</x:f>
        <x:v>75</x:v>
      </x:c>
      <x:c r="I153" s="14" t="n">
        <x:f>H153*8/Settings!$B$28+Settings!$B$29</x:f>
        <x:v>6.02</x:v>
      </x:c>
      <x:c r="J153" s="14">
        <x:f t="shared" si="27"/>
        <x:v>1587.9153045939561</x:v>
      </x:c>
      <x:c r="K153" s="14">
        <x:f t="shared" si="30"/>
        <x:v>1632.3760719839247</x:v>
      </x:c>
      <x:c r="L153" s="14" t="n">
        <x:f>MOD(K153-Settings!$B$32,Settings!$B$33)</x:f>
        <x:v>192.3760719839247</x:v>
      </x:c>
      <x:c r="M153" s="14" t="n">
        <x:f>IF(L153&lt;Settings!$B$30,IF(Settings!$B$30-L153&gt;=I153,K153,K153+(Settings!$B$30-L153)+Settings!$B$31),K153+(Settings!$B$33-L153))</x:f>
        <x:v>1632.3760719839247</x:v>
      </x:c>
      <x:c r="N153" s="14">
        <x:f t="shared" si="31"/>
        <x:v>1638.3960719839247</x:v>
      </x:c>
      <x:c r="O153" s="14">
        <x:f t="shared" si="32"/>
        <x:v>17.955061456676049</x:v>
      </x:c>
      <x:c r="P153" s="14">
        <x:f t="shared" si="33"/>
        <x:v>0</x:v>
      </x:c>
      <x:c r="Q153" s="14">
        <x:f t="shared" si="34"/>
        <x:v>0</x:v>
      </x:c>
      <x:c r="R153" s="14">
        <x:f t="shared" si="35"/>
        <x:v>0</x:v>
      </x:c>
      <x:c r="S153" s="14">
        <x:f t="shared" si="36"/>
        <x:v>0</x:v>
      </x:c>
      <x:c r="T153" t="str">
        <x:f>IF(MOD(C153-Settings!$B$32,Settings!$B$33)&lt;Settings!$B$30,"Up","Down")</x:f>
        <x:v>Up</x:v>
      </x:c>
      <x:c r="U153" s="15" t="n">
        <x:f>IF(OR(I153&gt;Settings!$B$30,O153&gt;Settings!$B$37),0,1)</x:f>
        <x:v>1</x:v>
      </x:c>
      <x:c r="V153" s="15" t="n">
        <x:f>IF(AND(U153=1,O153&lt;=Settings!$B$36),1,0)</x:f>
        <x:v>1</x:v>
      </x:c>
    </x:row>
    <x:row r="154">
      <x:c r="A154">
        <x:v>2</x:v>
      </x:c>
      <x:c r="B154">
        <x:v>29</x:v>
      </x:c>
      <x:c r="C154" s="13" t="n">
        <x:f>Arrivals!F154</x:f>
        <x:v>1660.750690717062</x:v>
      </x:c>
      <x:c r="D154" s="13" t="n">
        <x:f>Arrivals!J154</x:f>
        <x:v>8.323114459405732</x:v>
      </x:c>
      <x:c r="E154" s="14">
        <x:f t="shared" si="26"/>
        <x:v>1632.3760719839247</x:v>
      </x:c>
      <x:c r="F154" s="14">
        <x:f t="shared" si="28"/>
        <x:v>1660.7506907170621</x:v>
      </x:c>
      <x:c r="G154" s="14">
        <x:f t="shared" si="29"/>
        <x:v>1669.0738051764679</x:v>
      </x:c>
      <x:c r="H154" s="13" t="n">
        <x:f>Arrivals!L154</x:f>
        <x:v>75</x:v>
      </x:c>
      <x:c r="I154" s="14" t="n">
        <x:f>H154*8/Settings!$B$28+Settings!$B$29</x:f>
        <x:v>6.02</x:v>
      </x:c>
      <x:c r="J154" s="14">
        <x:f t="shared" si="27"/>
        <x:v>1638.3960719839247</x:v>
      </x:c>
      <x:c r="K154" s="14">
        <x:f t="shared" si="30"/>
        <x:v>1669.0738051764679</x:v>
      </x:c>
      <x:c r="L154" s="14" t="n">
        <x:f>MOD(K154-Settings!$B$32,Settings!$B$33)</x:f>
        <x:v>229.07380517646789</x:v>
      </x:c>
      <x:c r="M154" s="14" t="n">
        <x:f>IF(L154&lt;Settings!$B$30,IF(Settings!$B$30-L154&gt;=I154,K154,K154+(Settings!$B$30-L154)+Settings!$B$31),K154+(Settings!$B$33-L154))</x:f>
        <x:v>1669.0738051764679</x:v>
      </x:c>
      <x:c r="N154" s="14">
        <x:f t="shared" si="31"/>
        <x:v>1675.0938051764679</x:v>
      </x:c>
      <x:c r="O154" s="14">
        <x:f t="shared" si="32"/>
        <x:v>14.343114459405797</x:v>
      </x:c>
      <x:c r="P154" s="14">
        <x:f t="shared" si="33"/>
        <x:v>0</x:v>
      </x:c>
      <x:c r="Q154" s="14">
        <x:f t="shared" si="34"/>
        <x:v>0</x:v>
      </x:c>
      <x:c r="R154" s="14">
        <x:f t="shared" si="35"/>
        <x:v>0</x:v>
      </x:c>
      <x:c r="S154" s="14">
        <x:f t="shared" si="36"/>
        <x:v>0</x:v>
      </x:c>
      <x:c r="T154" t="str">
        <x:f>IF(MOD(C154-Settings!$B$32,Settings!$B$33)&lt;Settings!$B$30,"Up","Down")</x:f>
        <x:v>Up</x:v>
      </x:c>
      <x:c r="U154" s="15" t="n">
        <x:f>IF(OR(I154&gt;Settings!$B$30,O154&gt;Settings!$B$37),0,1)</x:f>
        <x:v>1</x:v>
      </x:c>
      <x:c r="V154" s="15" t="n">
        <x:f>IF(AND(U154=1,O154&lt;=Settings!$B$36),1,0)</x:f>
        <x:v>1</x:v>
      </x:c>
    </x:row>
    <x:row r="155">
      <x:c r="A155">
        <x:v>2</x:v>
      </x:c>
      <x:c r="B155">
        <x:v>30</x:v>
      </x:c>
      <x:c r="C155" s="13" t="n">
        <x:f>Arrivals!F155</x:f>
        <x:v>1693.5298481581306</x:v>
      </x:c>
      <x:c r="D155" s="13" t="n">
        <x:f>Arrivals!J155</x:f>
        <x:v>3.3649870149702448</x:v>
      </x:c>
      <x:c r="E155" s="14">
        <x:f t="shared" si="26"/>
        <x:v>1669.0738051764679</x:v>
      </x:c>
      <x:c r="F155" s="14">
        <x:f t="shared" si="28"/>
        <x:v>1693.5298481581306</x:v>
      </x:c>
      <x:c r="G155" s="14">
        <x:f t="shared" si="29"/>
        <x:v>1696.8948351731008</x:v>
      </x:c>
      <x:c r="H155" s="13" t="n">
        <x:f>Arrivals!L155</x:f>
        <x:v>75</x:v>
      </x:c>
      <x:c r="I155" s="14" t="n">
        <x:f>H155*8/Settings!$B$28+Settings!$B$29</x:f>
        <x:v>6.02</x:v>
      </x:c>
      <x:c r="J155" s="14">
        <x:f t="shared" si="27"/>
        <x:v>1675.0938051764679</x:v>
      </x:c>
      <x:c r="K155" s="14">
        <x:f t="shared" si="30"/>
        <x:v>1696.8948351731008</x:v>
      </x:c>
      <x:c r="L155" s="14" t="n">
        <x:f>MOD(K155-Settings!$B$32,Settings!$B$33)</x:f>
        <x:v>256.8948351731008</x:v>
      </x:c>
      <x:c r="M155" s="14" t="n">
        <x:f>IF(L155&lt;Settings!$B$30,IF(Settings!$B$30-L155&gt;=I155,K155,K155+(Settings!$B$30-L155)+Settings!$B$31),K155+(Settings!$B$33-L155))</x:f>
        <x:v>1696.8948351731008</x:v>
      </x:c>
      <x:c r="N155" s="14">
        <x:f t="shared" si="31"/>
        <x:v>1702.9148351731008</x:v>
      </x:c>
      <x:c r="O155" s="14">
        <x:f t="shared" si="32"/>
        <x:v>9.3849870149701928</x:v>
      </x:c>
      <x:c r="P155" s="14">
        <x:f t="shared" si="33"/>
        <x:v>0</x:v>
      </x:c>
      <x:c r="Q155" s="14">
        <x:f t="shared" si="34"/>
        <x:v>0</x:v>
      </x:c>
      <x:c r="R155" s="14">
        <x:f t="shared" si="35"/>
        <x:v>0</x:v>
      </x:c>
      <x:c r="S155" s="14">
        <x:f t="shared" si="36"/>
        <x:v>0</x:v>
      </x:c>
      <x:c r="T155" t="str">
        <x:f>IF(MOD(C155-Settings!$B$32,Settings!$B$33)&lt;Settings!$B$30,"Up","Down")</x:f>
        <x:v>Up</x:v>
      </x:c>
      <x:c r="U155" s="15" t="n">
        <x:f>IF(OR(I155&gt;Settings!$B$30,O155&gt;Settings!$B$37),0,1)</x:f>
        <x:v>1</x:v>
      </x:c>
      <x:c r="V155" s="15" t="n">
        <x:f>IF(AND(U155=1,O155&lt;=Settings!$B$36),1,0)</x:f>
        <x:v>1</x:v>
      </x:c>
    </x:row>
    <x:row r="156">
      <x:c r="A156">
        <x:v>2</x:v>
      </x:c>
      <x:c r="B156">
        <x:v>31</x:v>
      </x:c>
      <x:c r="C156" s="13" t="n">
        <x:f>Arrivals!F156</x:f>
        <x:v>1729.1482293782265</x:v>
      </x:c>
      <x:c r="D156" s="13" t="n">
        <x:f>Arrivals!J156</x:f>
        <x:v>20.611361436056818</x:v>
      </x:c>
      <x:c r="E156" s="14">
        <x:f t="shared" si="26"/>
        <x:v>1696.8948351731008</x:v>
      </x:c>
      <x:c r="F156" s="14">
        <x:f t="shared" si="28"/>
        <x:v>1729.1482293782265</x:v>
      </x:c>
      <x:c r="G156" s="14">
        <x:f t="shared" si="29"/>
        <x:v>1749.7595908142832</x:v>
      </x:c>
      <x:c r="H156" s="13" t="n">
        <x:f>Arrivals!L156</x:f>
        <x:v>75</x:v>
      </x:c>
      <x:c r="I156" s="14" t="n">
        <x:f>H156*8/Settings!$B$28+Settings!$B$29</x:f>
        <x:v>6.02</x:v>
      </x:c>
      <x:c r="J156" s="14">
        <x:f t="shared" si="27"/>
        <x:v>1702.9148351731008</x:v>
      </x:c>
      <x:c r="K156" s="14">
        <x:f t="shared" si="30"/>
        <x:v>1749.7595908142832</x:v>
      </x:c>
      <x:c r="L156" s="14" t="n">
        <x:f>MOD(K156-Settings!$B$32,Settings!$B$33)</x:f>
        <x:v>309.75959081428323</x:v>
      </x:c>
      <x:c r="M156" s="14" t="n">
        <x:f>IF(L156&lt;Settings!$B$30,IF(Settings!$B$30-L156&gt;=I156,K156,K156+(Settings!$B$30-L156)+Settings!$B$31),K156+(Settings!$B$33-L156))</x:f>
        <x:v>1749.7595908142832</x:v>
      </x:c>
      <x:c r="N156" s="14">
        <x:f t="shared" si="31"/>
        <x:v>1755.7795908142832</x:v>
      </x:c>
      <x:c r="O156" s="14">
        <x:f t="shared" si="32"/>
        <x:v>26.63136143605675</x:v>
      </x:c>
      <x:c r="P156" s="14">
        <x:f t="shared" si="33"/>
        <x:v>0</x:v>
      </x:c>
      <x:c r="Q156" s="14">
        <x:f t="shared" si="34"/>
        <x:v>0</x:v>
      </x:c>
      <x:c r="R156" s="14">
        <x:f t="shared" si="35"/>
        <x:v>0</x:v>
      </x:c>
      <x:c r="S156" s="14">
        <x:f t="shared" si="36"/>
        <x:v>0</x:v>
      </x:c>
      <x:c r="T156" t="str">
        <x:f>IF(MOD(C156-Settings!$B$32,Settings!$B$33)&lt;Settings!$B$30,"Up","Down")</x:f>
        <x:v>Up</x:v>
      </x:c>
      <x:c r="U156" s="15" t="n">
        <x:f>IF(OR(I156&gt;Settings!$B$30,O156&gt;Settings!$B$37),0,1)</x:f>
        <x:v>1</x:v>
      </x:c>
      <x:c r="V156" s="15" t="n">
        <x:f>IF(AND(U156=1,O156&lt;=Settings!$B$36),1,0)</x:f>
        <x:v>1</x:v>
      </x:c>
    </x:row>
    <x:row r="157">
      <x:c r="A157">
        <x:v>2</x:v>
      </x:c>
      <x:c r="B157">
        <x:v>32</x:v>
      </x:c>
      <x:c r="C157" s="13" t="n">
        <x:f>Arrivals!F157</x:f>
        <x:v>1747.9586473086165</x:v>
      </x:c>
      <x:c r="D157" s="13" t="n">
        <x:f>Arrivals!J157</x:f>
        <x:v>3.359851009111055</x:v>
      </x:c>
      <x:c r="E157" s="14">
        <x:f t="shared" si="26"/>
        <x:v>1749.7595908142832</x:v>
      </x:c>
      <x:c r="F157" s="14">
        <x:f t="shared" si="28"/>
        <x:v>1749.7595908142832</x:v>
      </x:c>
      <x:c r="G157" s="14">
        <x:f t="shared" si="29"/>
        <x:v>1753.1194418233943</x:v>
      </x:c>
      <x:c r="H157" s="13" t="n">
        <x:f>Arrivals!L157</x:f>
        <x:v>75</x:v>
      </x:c>
      <x:c r="I157" s="14" t="n">
        <x:f>H157*8/Settings!$B$28+Settings!$B$29</x:f>
        <x:v>6.02</x:v>
      </x:c>
      <x:c r="J157" s="14">
        <x:f t="shared" si="27"/>
        <x:v>1755.7795908142832</x:v>
      </x:c>
      <x:c r="K157" s="14">
        <x:f t="shared" si="30"/>
        <x:v>1755.7795908142832</x:v>
      </x:c>
      <x:c r="L157" s="14" t="n">
        <x:f>MOD(K157-Settings!$B$32,Settings!$B$33)</x:f>
        <x:v>315.7795908142832</x:v>
      </x:c>
      <x:c r="M157" s="14" t="n">
        <x:f>IF(L157&lt;Settings!$B$30,IF(Settings!$B$30-L157&gt;=I157,K157,K157+(Settings!$B$30-L157)+Settings!$B$31),K157+(Settings!$B$33-L157))</x:f>
        <x:v>1755.7795908142832</x:v>
      </x:c>
      <x:c r="N157" s="14">
        <x:f t="shared" si="31"/>
        <x:v>1761.7995908142832</x:v>
      </x:c>
      <x:c r="O157" s="14">
        <x:f t="shared" si="32"/>
        <x:v>13.840943505666701</x:v>
      </x:c>
      <x:c r="P157" s="14">
        <x:f t="shared" si="33"/>
        <x:v>1.8009435056667371</x:v>
      </x:c>
      <x:c r="Q157" s="14">
        <x:f t="shared" si="34"/>
        <x:v>2.6601489908889562</x:v>
      </x:c>
      <x:c r="R157" s="14">
        <x:f t="shared" si="35"/>
        <x:v>0</x:v>
      </x:c>
      <x:c r="S157" s="14">
        <x:f t="shared" si="36"/>
        <x:v>4.4610924965556933</x:v>
      </x:c>
      <x:c r="T157" t="str">
        <x:f>IF(MOD(C157-Settings!$B$32,Settings!$B$33)&lt;Settings!$B$30,"Up","Down")</x:f>
        <x:v>Up</x:v>
      </x:c>
      <x:c r="U157" s="15" t="n">
        <x:f>IF(OR(I157&gt;Settings!$B$30,O157&gt;Settings!$B$37),0,1)</x:f>
        <x:v>1</x:v>
      </x:c>
      <x:c r="V157" s="15" t="n">
        <x:f>IF(AND(U157=1,O157&lt;=Settings!$B$36),1,0)</x:f>
        <x:v>1</x:v>
      </x:c>
    </x:row>
    <x:row r="158">
      <x:c r="A158">
        <x:v>2</x:v>
      </x:c>
      <x:c r="B158">
        <x:v>33</x:v>
      </x:c>
      <x:c r="C158" s="13" t="n">
        <x:f>Arrivals!F158</x:f>
        <x:v>1755.0725451904593</x:v>
      </x:c>
      <x:c r="D158" s="13" t="n">
        <x:f>Arrivals!J158</x:f>
        <x:v>5.8325003845887275</x:v>
      </x:c>
      <x:c r="E158" s="14">
        <x:f t="shared" si="26"/>
        <x:v>1753.1194418233943</x:v>
      </x:c>
      <x:c r="F158" s="14">
        <x:f t="shared" si="28"/>
        <x:v>1755.0725451904593</x:v>
      </x:c>
      <x:c r="G158" s="14">
        <x:f t="shared" si="29"/>
        <x:v>1760.905045575048</x:v>
      </x:c>
      <x:c r="H158" s="13" t="n">
        <x:f>Arrivals!L158</x:f>
        <x:v>75</x:v>
      </x:c>
      <x:c r="I158" s="14" t="n">
        <x:f>H158*8/Settings!$B$28+Settings!$B$29</x:f>
        <x:v>6.02</x:v>
      </x:c>
      <x:c r="J158" s="14">
        <x:f t="shared" si="27"/>
        <x:v>1761.7995908142832</x:v>
      </x:c>
      <x:c r="K158" s="14">
        <x:f t="shared" si="30"/>
        <x:v>1761.7995908142832</x:v>
      </x:c>
      <x:c r="L158" s="14" t="n">
        <x:f>MOD(K158-Settings!$B$32,Settings!$B$33)</x:f>
        <x:v>321.7995908142832</x:v>
      </x:c>
      <x:c r="M158" s="14" t="n">
        <x:f>IF(L158&lt;Settings!$B$30,IF(Settings!$B$30-L158&gt;=I158,K158,K158+(Settings!$B$30-L158)+Settings!$B$31),K158+(Settings!$B$33-L158))</x:f>
        <x:v>1761.7995908142832</x:v>
      </x:c>
      <x:c r="N158" s="14">
        <x:f t="shared" si="31"/>
        <x:v>1767.8195908142832</x:v>
      </x:c>
      <x:c r="O158" s="14">
        <x:f t="shared" si="32"/>
        <x:v>12.747045623823851</x:v>
      </x:c>
      <x:c r="P158" s="14">
        <x:f t="shared" si="33"/>
        <x:v>0</x:v>
      </x:c>
      <x:c r="Q158" s="14">
        <x:f t="shared" si="34"/>
        <x:v>0.89454523923518536</x:v>
      </x:c>
      <x:c r="R158" s="14">
        <x:f t="shared" si="35"/>
        <x:v>0</x:v>
      </x:c>
      <x:c r="S158" s="14">
        <x:f t="shared" si="36"/>
        <x:v>0.89454523923518536</x:v>
      </x:c>
      <x:c r="T158" t="str">
        <x:f>IF(MOD(C158-Settings!$B$32,Settings!$B$33)&lt;Settings!$B$30,"Up","Down")</x:f>
        <x:v>Up</x:v>
      </x:c>
      <x:c r="U158" s="15" t="n">
        <x:f>IF(OR(I158&gt;Settings!$B$30,O158&gt;Settings!$B$37),0,1)</x:f>
        <x:v>1</x:v>
      </x:c>
      <x:c r="V158" s="15" t="n">
        <x:f>IF(AND(U158=1,O158&lt;=Settings!$B$36),1,0)</x:f>
        <x:v>1</x:v>
      </x:c>
    </x:row>
    <x:row r="159">
      <x:c r="A159">
        <x:v>2</x:v>
      </x:c>
      <x:c r="B159">
        <x:v>34</x:v>
      </x:c>
      <x:c r="C159" s="13" t="n">
        <x:f>Arrivals!F159</x:f>
        <x:v>1762.8483814709277</x:v>
      </x:c>
      <x:c r="D159" s="13" t="n">
        <x:f>Arrivals!J159</x:f>
        <x:v>16.689580479002274</x:v>
      </x:c>
      <x:c r="E159" s="14" t="n">
        <x:f t="shared" ref="E159:E190" si="37">G158</x:f>
        <x:v>1760.905045575048</x:v>
      </x:c>
      <x:c r="F159" s="14">
        <x:f t="shared" si="28"/>
        <x:v>1762.8483814709277</x:v>
      </x:c>
      <x:c r="G159" s="14">
        <x:f t="shared" si="29"/>
        <x:v>1779.5379619499299</x:v>
      </x:c>
      <x:c r="H159" s="13" t="n">
        <x:f>Arrivals!L159</x:f>
        <x:v>75</x:v>
      </x:c>
      <x:c r="I159" s="14" t="n">
        <x:f>H159*8/Settings!$B$28+Settings!$B$29</x:f>
        <x:v>6.02</x:v>
      </x:c>
      <x:c r="J159" s="14" t="n">
        <x:f t="shared" ref="J159:J190" si="38">N158</x:f>
        <x:v>1767.8195908142832</x:v>
      </x:c>
      <x:c r="K159" s="14">
        <x:f t="shared" si="30"/>
        <x:v>1779.5379619499299</x:v>
      </x:c>
      <x:c r="L159" s="14" t="n">
        <x:f>MOD(K159-Settings!$B$32,Settings!$B$33)</x:f>
        <x:v>339.5379619499299</x:v>
      </x:c>
      <x:c r="M159" s="14" t="n">
        <x:f>IF(L159&lt;Settings!$B$30,IF(Settings!$B$30-L159&gt;=I159,K159,K159+(Settings!$B$30-L159)+Settings!$B$31),K159+(Settings!$B$33-L159))</x:f>
        <x:v>1779.53796194993</x:v>
      </x:c>
      <x:c r="N159" s="14">
        <x:f t="shared" si="31"/>
        <x:v>1785.5579619499299</x:v>
      </x:c>
      <x:c r="O159" s="14">
        <x:f t="shared" si="32"/>
        <x:v>22.70958047900217</x:v>
      </x:c>
      <x:c r="P159" s="14">
        <x:f t="shared" si="33"/>
        <x:v>0</x:v>
      </x:c>
      <x:c r="Q159" s="14">
        <x:f t="shared" si="34"/>
        <x:v>0</x:v>
      </x:c>
      <x:c r="R159" s="14">
        <x:f t="shared" si="35"/>
        <x:v>0</x:v>
      </x:c>
      <x:c r="S159" s="14">
        <x:f t="shared" si="36"/>
        <x:v>0</x:v>
      </x:c>
      <x:c r="T159" t="str">
        <x:f>IF(MOD(C159-Settings!$B$32,Settings!$B$33)&lt;Settings!$B$30,"Up","Down")</x:f>
        <x:v>Up</x:v>
      </x:c>
      <x:c r="U159" s="15" t="n">
        <x:f>IF(OR(I159&gt;Settings!$B$30,O159&gt;Settings!$B$37),0,1)</x:f>
        <x:v>1</x:v>
      </x:c>
      <x:c r="V159" s="15" t="n">
        <x:f>IF(AND(U159=1,O159&lt;=Settings!$B$36),1,0)</x:f>
        <x:v>1</x:v>
      </x:c>
    </x:row>
    <x:row r="160">
      <x:c r="A160">
        <x:v>2</x:v>
      </x:c>
      <x:c r="B160">
        <x:v>35</x:v>
      </x:c>
      <x:c r="C160" s="13" t="n">
        <x:f>Arrivals!F160</x:f>
        <x:v>1904.3124500282</x:v>
      </x:c>
      <x:c r="D160" s="13" t="n">
        <x:f>Arrivals!J160</x:f>
        <x:v>1.7012275594178066</x:v>
      </x:c>
      <x:c r="E160" s="14">
        <x:f t="shared" si="37"/>
        <x:v>1779.5379619499299</x:v>
      </x:c>
      <x:c r="F160" s="14">
        <x:f t="shared" si="28"/>
        <x:v>1904.3124500281999</x:v>
      </x:c>
      <x:c r="G160" s="14">
        <x:f t="shared" si="29"/>
        <x:v>1906.0136775876176</x:v>
      </x:c>
      <x:c r="H160" s="13" t="n">
        <x:f>Arrivals!L160</x:f>
        <x:v>75</x:v>
      </x:c>
      <x:c r="I160" s="14" t="n">
        <x:f>H160*8/Settings!$B$28+Settings!$B$29</x:f>
        <x:v>6.02</x:v>
      </x:c>
      <x:c r="J160" s="14">
        <x:f t="shared" si="38"/>
        <x:v>1785.5579619499299</x:v>
      </x:c>
      <x:c r="K160" s="14">
        <x:f t="shared" si="30"/>
        <x:v>1906.0136775876176</x:v>
      </x:c>
      <x:c r="L160" s="14" t="n">
        <x:f>MOD(K160-Settings!$B$32,Settings!$B$33)</x:f>
        <x:v>466.0136775876176</x:v>
      </x:c>
      <x:c r="M160" s="14" t="n">
        <x:f>IF(L160&lt;Settings!$B$30,IF(Settings!$B$30-L160&gt;=I160,K160,K160+(Settings!$B$30-L160)+Settings!$B$31),K160+(Settings!$B$33-L160))</x:f>
        <x:v>1906.0136775876176</x:v>
      </x:c>
      <x:c r="N160" s="14">
        <x:f t="shared" si="31"/>
        <x:v>1912.0336775876176</x:v>
      </x:c>
      <x:c r="O160" s="14">
        <x:f t="shared" si="32"/>
        <x:v>7.7212275594176845</x:v>
      </x:c>
      <x:c r="P160" s="14">
        <x:f t="shared" si="33"/>
        <x:v>0</x:v>
      </x:c>
      <x:c r="Q160" s="14">
        <x:f t="shared" si="34"/>
        <x:v>0</x:v>
      </x:c>
      <x:c r="R160" s="14">
        <x:f t="shared" si="35"/>
        <x:v>0</x:v>
      </x:c>
      <x:c r="S160" s="14">
        <x:f t="shared" si="36"/>
        <x:v>0</x:v>
      </x:c>
      <x:c r="T160" t="str">
        <x:f>IF(MOD(C160-Settings!$B$32,Settings!$B$33)&lt;Settings!$B$30,"Up","Down")</x:f>
        <x:v>Up</x:v>
      </x:c>
      <x:c r="U160" s="15" t="n">
        <x:f>IF(OR(I160&gt;Settings!$B$30,O160&gt;Settings!$B$37),0,1)</x:f>
        <x:v>1</x:v>
      </x:c>
      <x:c r="V160" s="15" t="n">
        <x:f>IF(AND(U160=1,O160&lt;=Settings!$B$36),1,0)</x:f>
        <x:v>1</x:v>
      </x:c>
    </x:row>
    <x:row r="161">
      <x:c r="A161">
        <x:v>2</x:v>
      </x:c>
      <x:c r="B161">
        <x:v>36</x:v>
      </x:c>
      <x:c r="C161" s="13" t="n">
        <x:f>Arrivals!F161</x:f>
        <x:v>1943.5510571080517</x:v>
      </x:c>
      <x:c r="D161" s="13" t="n">
        <x:f>Arrivals!J161</x:f>
        <x:v>8.811383912885695</x:v>
      </x:c>
      <x:c r="E161" s="14">
        <x:f t="shared" si="37"/>
        <x:v>1906.0136775876176</x:v>
      </x:c>
      <x:c r="F161" s="14">
        <x:f t="shared" si="28"/>
        <x:v>1943.5510571080517</x:v>
      </x:c>
      <x:c r="G161" s="14">
        <x:f t="shared" si="29"/>
        <x:v>1952.3624410209375</x:v>
      </x:c>
      <x:c r="H161" s="13" t="n">
        <x:f>Arrivals!L161</x:f>
        <x:v>75</x:v>
      </x:c>
      <x:c r="I161" s="14" t="n">
        <x:f>H161*8/Settings!$B$28+Settings!$B$29</x:f>
        <x:v>6.02</x:v>
      </x:c>
      <x:c r="J161" s="14">
        <x:f t="shared" si="38"/>
        <x:v>1912.0336775876176</x:v>
      </x:c>
      <x:c r="K161" s="14">
        <x:f t="shared" si="30"/>
        <x:v>1952.3624410209375</x:v>
      </x:c>
      <x:c r="L161" s="14" t="n">
        <x:f>MOD(K161-Settings!$B$32,Settings!$B$33)</x:f>
        <x:v>512.3624410209375</x:v>
      </x:c>
      <x:c r="M161" s="14" t="n">
        <x:f>IF(L161&lt;Settings!$B$30,IF(Settings!$B$30-L161&gt;=I161,K161,K161+(Settings!$B$30-L161)+Settings!$B$31),K161+(Settings!$B$33-L161))</x:f>
        <x:v>1952.3624410209375</x:v>
      </x:c>
      <x:c r="N161" s="14">
        <x:f t="shared" si="31"/>
        <x:v>1958.3824410209374</x:v>
      </x:c>
      <x:c r="O161" s="14">
        <x:f t="shared" si="32"/>
        <x:v>14.831383912885713</x:v>
      </x:c>
      <x:c r="P161" s="14">
        <x:f t="shared" si="33"/>
        <x:v>0</x:v>
      </x:c>
      <x:c r="Q161" s="14">
        <x:f t="shared" si="34"/>
        <x:v>0</x:v>
      </x:c>
      <x:c r="R161" s="14">
        <x:f t="shared" si="35"/>
        <x:v>0</x:v>
      </x:c>
      <x:c r="S161" s="14">
        <x:f t="shared" si="36"/>
        <x:v>0</x:v>
      </x:c>
      <x:c r="T161" t="str">
        <x:f>IF(MOD(C161-Settings!$B$32,Settings!$B$33)&lt;Settings!$B$30,"Up","Down")</x:f>
        <x:v>Up</x:v>
      </x:c>
      <x:c r="U161" s="15" t="n">
        <x:f>IF(OR(I161&gt;Settings!$B$30,O161&gt;Settings!$B$37),0,1)</x:f>
        <x:v>1</x:v>
      </x:c>
      <x:c r="V161" s="15" t="n">
        <x:f>IF(AND(U161=1,O161&lt;=Settings!$B$36),1,0)</x:f>
        <x:v>1</x:v>
      </x:c>
    </x:row>
    <x:row r="162">
      <x:c r="A162">
        <x:v>2</x:v>
      </x:c>
      <x:c r="B162">
        <x:v>37</x:v>
      </x:c>
      <x:c r="C162" s="13" t="n">
        <x:f>Arrivals!F162</x:f>
        <x:v>2040.0404770518392</x:v>
      </x:c>
      <x:c r="D162" s="13" t="n">
        <x:f>Arrivals!J162</x:f>
        <x:v>2.1383004378578603</x:v>
      </x:c>
      <x:c r="E162" s="14">
        <x:f t="shared" si="37"/>
        <x:v>1952.3624410209375</x:v>
      </x:c>
      <x:c r="F162" s="14">
        <x:f t="shared" si="28"/>
        <x:v>2040.0404770518392</x:v>
      </x:c>
      <x:c r="G162" s="14">
        <x:f t="shared" si="29"/>
        <x:v>2042.178777489697</x:v>
      </x:c>
      <x:c r="H162" s="13" t="n">
        <x:f>Arrivals!L162</x:f>
        <x:v>75</x:v>
      </x:c>
      <x:c r="I162" s="14" t="n">
        <x:f>H162*8/Settings!$B$28+Settings!$B$29</x:f>
        <x:v>6.02</x:v>
      </x:c>
      <x:c r="J162" s="14">
        <x:f t="shared" si="38"/>
        <x:v>1958.3824410209374</x:v>
      </x:c>
      <x:c r="K162" s="14">
        <x:f t="shared" si="30"/>
        <x:v>2042.178777489697</x:v>
      </x:c>
      <x:c r="L162" s="14" t="n">
        <x:f>MOD(K162-Settings!$B$32,Settings!$B$33)</x:f>
        <x:v>602.178777489697</x:v>
      </x:c>
      <x:c r="M162" s="14" t="n">
        <x:f>IF(L162&lt;Settings!$B$30,IF(Settings!$B$30-L162&gt;=I162,K162,K162+(Settings!$B$30-L162)+Settings!$B$31),K162+(Settings!$B$33-L162))</x:f>
        <x:v>2160</x:v>
      </x:c>
      <x:c r="N162" s="14">
        <x:f t="shared" si="31"/>
        <x:v>2166.02</x:v>
      </x:c>
      <x:c r="O162" s="14">
        <x:f t="shared" si="32"/>
        <x:v>125.97952294816082</x:v>
      </x:c>
      <x:c r="P162" s="14">
        <x:f t="shared" si="33"/>
        <x:v>0</x:v>
      </x:c>
      <x:c r="Q162" s="14">
        <x:f t="shared" si="34"/>
        <x:v>0</x:v>
      </x:c>
      <x:c r="R162" s="14">
        <x:f t="shared" si="35"/>
        <x:v>117.82122251030296</x:v>
      </x:c>
      <x:c r="S162" s="14">
        <x:f t="shared" si="36"/>
        <x:v>117.82122251030296</x:v>
      </x:c>
      <x:c r="T162" t="str">
        <x:f>IF(MOD(C162-Settings!$B$32,Settings!$B$33)&lt;Settings!$B$30,"Up","Down")</x:f>
        <x:v>Down</x:v>
      </x:c>
      <x:c r="U162" s="15" t="n">
        <x:f>IF(OR(I162&gt;Settings!$B$30,O162&gt;Settings!$B$37),0,1)</x:f>
        <x:v>1</x:v>
      </x:c>
      <x:c r="V162" s="15" t="n">
        <x:f>IF(AND(U162=1,O162&lt;=Settings!$B$36),1,0)</x:f>
        <x:v>0</x:v>
      </x:c>
    </x:row>
    <x:row r="163">
      <x:c r="A163">
        <x:v>2</x:v>
      </x:c>
      <x:c r="B163">
        <x:v>38</x:v>
      </x:c>
      <x:c r="C163" s="13" t="n">
        <x:f>Arrivals!F163</x:f>
        <x:v>2060.723483081795</x:v>
      </x:c>
      <x:c r="D163" s="13" t="n">
        <x:f>Arrivals!J163</x:f>
        <x:v>2.7532708818775165</x:v>
      </x:c>
      <x:c r="E163" s="14">
        <x:f t="shared" si="37"/>
        <x:v>2042.178777489697</x:v>
      </x:c>
      <x:c r="F163" s="14">
        <x:f t="shared" si="28"/>
        <x:v>2060.7234830817952</x:v>
      </x:c>
      <x:c r="G163" s="14">
        <x:f t="shared" si="29"/>
        <x:v>2063.4767539636728</x:v>
      </x:c>
      <x:c r="H163" s="13" t="n">
        <x:f>Arrivals!L163</x:f>
        <x:v>75</x:v>
      </x:c>
      <x:c r="I163" s="14" t="n">
        <x:f>H163*8/Settings!$B$28+Settings!$B$29</x:f>
        <x:v>6.02</x:v>
      </x:c>
      <x:c r="J163" s="14">
        <x:f t="shared" si="38"/>
        <x:v>2166.02</x:v>
      </x:c>
      <x:c r="K163" s="14">
        <x:f t="shared" si="30"/>
        <x:v>2166.02</x:v>
      </x:c>
      <x:c r="L163" s="14" t="n">
        <x:f>MOD(K163-Settings!$B$32,Settings!$B$33)</x:f>
        <x:v>6.019999999999982</x:v>
      </x:c>
      <x:c r="M163" s="14" t="n">
        <x:f>IF(L163&lt;Settings!$B$30,IF(Settings!$B$30-L163&gt;=I163,K163,K163+(Settings!$B$30-L163)+Settings!$B$31),K163+(Settings!$B$33-L163))</x:f>
        <x:v>2166.02</x:v>
      </x:c>
      <x:c r="N163" s="14">
        <x:f t="shared" si="31"/>
        <x:v>2172.04</x:v>
      </x:c>
      <x:c r="O163" s="14">
        <x:f t="shared" si="32"/>
        <x:v>111.3165169182048</x:v>
      </x:c>
      <x:c r="P163" s="14">
        <x:f t="shared" si="33"/>
        <x:v>0</x:v>
      </x:c>
      <x:c r="Q163" s="14">
        <x:f t="shared" si="34"/>
        <x:v>102.54324603632722</x:v>
      </x:c>
      <x:c r="R163" s="14">
        <x:f t="shared" si="35"/>
        <x:v>0</x:v>
      </x:c>
      <x:c r="S163" s="14">
        <x:f t="shared" si="36"/>
        <x:v>102.54324603632722</x:v>
      </x:c>
      <x:c r="T163" t="str">
        <x:f>IF(MOD(C163-Settings!$B$32,Settings!$B$33)&lt;Settings!$B$30,"Up","Down")</x:f>
        <x:v>Down</x:v>
      </x:c>
      <x:c r="U163" s="15" t="n">
        <x:f>IF(OR(I163&gt;Settings!$B$30,O163&gt;Settings!$B$37),0,1)</x:f>
        <x:v>1</x:v>
      </x:c>
      <x:c r="V163" s="15" t="n">
        <x:f>IF(AND(U163=1,O163&lt;=Settings!$B$36),1,0)</x:f>
        <x:v>1</x:v>
      </x:c>
    </x:row>
    <x:row r="164">
      <x:c r="A164">
        <x:v>2</x:v>
      </x:c>
      <x:c r="B164">
        <x:v>39</x:v>
      </x:c>
      <x:c r="C164" s="13" t="n">
        <x:f>Arrivals!F164</x:f>
        <x:v>2111.1811935803557</x:v>
      </x:c>
      <x:c r="D164" s="13" t="n">
        <x:f>Arrivals!J164</x:f>
        <x:v>18.356952626494245</x:v>
      </x:c>
      <x:c r="E164" s="14">
        <x:f t="shared" si="37"/>
        <x:v>2063.4767539636728</x:v>
      </x:c>
      <x:c r="F164" s="14">
        <x:f t="shared" si="28"/>
        <x:v>2111.1811935803557</x:v>
      </x:c>
      <x:c r="G164" s="14">
        <x:f t="shared" si="29"/>
        <x:v>2129.5381462068499</x:v>
      </x:c>
      <x:c r="H164" s="13" t="n">
        <x:f>Arrivals!L164</x:f>
        <x:v>75</x:v>
      </x:c>
      <x:c r="I164" s="14" t="n">
        <x:f>H164*8/Settings!$B$28+Settings!$B$29</x:f>
        <x:v>6.02</x:v>
      </x:c>
      <x:c r="J164" s="14">
        <x:f t="shared" si="38"/>
        <x:v>2172.04</x:v>
      </x:c>
      <x:c r="K164" s="14">
        <x:f t="shared" si="30"/>
        <x:v>2172.04</x:v>
      </x:c>
      <x:c r="L164" s="14" t="n">
        <x:f>MOD(K164-Settings!$B$32,Settings!$B$33)</x:f>
        <x:v>12.039999999999964</x:v>
      </x:c>
      <x:c r="M164" s="14" t="n">
        <x:f>IF(L164&lt;Settings!$B$30,IF(Settings!$B$30-L164&gt;=I164,K164,K164+(Settings!$B$30-L164)+Settings!$B$31),K164+(Settings!$B$33-L164))</x:f>
        <x:v>2172.04</x:v>
      </x:c>
      <x:c r="N164" s="14">
        <x:f t="shared" si="31"/>
        <x:v>2178.06</x:v>
      </x:c>
      <x:c r="O164" s="14">
        <x:f t="shared" si="32"/>
        <x:v>66.878806419644206</x:v>
      </x:c>
      <x:c r="P164" s="14">
        <x:f t="shared" si="33"/>
        <x:v>0</x:v>
      </x:c>
      <x:c r="Q164" s="14">
        <x:f t="shared" si="34"/>
        <x:v>42.501853793150076</x:v>
      </x:c>
      <x:c r="R164" s="14">
        <x:f t="shared" si="35"/>
        <x:v>0</x:v>
      </x:c>
      <x:c r="S164" s="14">
        <x:f t="shared" si="36"/>
        <x:v>42.501853793150076</x:v>
      </x:c>
      <x:c r="T164" t="str">
        <x:f>IF(MOD(C164-Settings!$B$32,Settings!$B$33)&lt;Settings!$B$30,"Up","Down")</x:f>
        <x:v>Down</x:v>
      </x:c>
      <x:c r="U164" s="15" t="n">
        <x:f>IF(OR(I164&gt;Settings!$B$30,O164&gt;Settings!$B$37),0,1)</x:f>
        <x:v>1</x:v>
      </x:c>
      <x:c r="V164" s="15" t="n">
        <x:f>IF(AND(U164=1,O164&lt;=Settings!$B$36),1,0)</x:f>
        <x:v>1</x:v>
      </x:c>
    </x:row>
    <x:row r="165">
      <x:c r="A165">
        <x:v>2</x:v>
      </x:c>
      <x:c r="B165">
        <x:v>40</x:v>
      </x:c>
      <x:c r="C165" s="13" t="n">
        <x:f>Arrivals!F165</x:f>
        <x:v>2125.8408071900676</x:v>
      </x:c>
      <x:c r="D165" s="13" t="n">
        <x:f>Arrivals!J165</x:f>
        <x:v>17.161754392006124</x:v>
      </x:c>
      <x:c r="E165" s="14">
        <x:f t="shared" si="37"/>
        <x:v>2129.5381462068499</x:v>
      </x:c>
      <x:c r="F165" s="14">
        <x:f t="shared" si="28"/>
        <x:v>2129.5381462068499</x:v>
      </x:c>
      <x:c r="G165" s="14">
        <x:f t="shared" si="29"/>
        <x:v>2146.6999005988559</x:v>
      </x:c>
      <x:c r="H165" s="13" t="n">
        <x:f>Arrivals!L165</x:f>
        <x:v>75</x:v>
      </x:c>
      <x:c r="I165" s="14" t="n">
        <x:f>H165*8/Settings!$B$28+Settings!$B$29</x:f>
        <x:v>6.02</x:v>
      </x:c>
      <x:c r="J165" s="14">
        <x:f t="shared" si="38"/>
        <x:v>2178.06</x:v>
      </x:c>
      <x:c r="K165" s="14">
        <x:f t="shared" si="30"/>
        <x:v>2178.06</x:v>
      </x:c>
      <x:c r="L165" s="14" t="n">
        <x:f>MOD(K165-Settings!$B$32,Settings!$B$33)</x:f>
        <x:v>18.059999999999945</x:v>
      </x:c>
      <x:c r="M165" s="14" t="n">
        <x:f>IF(L165&lt;Settings!$B$30,IF(Settings!$B$30-L165&gt;=I165,K165,K165+(Settings!$B$30-L165)+Settings!$B$31),K165+(Settings!$B$33-L165))</x:f>
        <x:v>2178.06</x:v>
      </x:c>
      <x:c r="N165" s="14">
        <x:f t="shared" si="31"/>
        <x:v>2184.08</x:v>
      </x:c>
      <x:c r="O165" s="14">
        <x:f t="shared" si="32"/>
        <x:v>58.23919280993232</x:v>
      </x:c>
      <x:c r="P165" s="14">
        <x:f t="shared" si="33"/>
        <x:v>3.6973390167822799</x:v>
      </x:c>
      <x:c r="Q165" s="14">
        <x:f t="shared" si="34"/>
        <x:v>31.360099401143998</x:v>
      </x:c>
      <x:c r="R165" s="14">
        <x:f t="shared" si="35"/>
        <x:v>0</x:v>
      </x:c>
      <x:c r="S165" s="14">
        <x:f t="shared" si="36"/>
        <x:v>35.057438417926278</x:v>
      </x:c>
      <x:c r="T165" t="str">
        <x:f>IF(MOD(C165-Settings!$B$32,Settings!$B$33)&lt;Settings!$B$30,"Up","Down")</x:f>
        <x:v>Down</x:v>
      </x:c>
      <x:c r="U165" s="15" t="n">
        <x:f>IF(OR(I165&gt;Settings!$B$30,O165&gt;Settings!$B$37),0,1)</x:f>
        <x:v>1</x:v>
      </x:c>
      <x:c r="V165" s="15" t="n">
        <x:f>IF(AND(U165=1,O165&lt;=Settings!$B$36),1,0)</x:f>
        <x:v>1</x:v>
      </x:c>
    </x:row>
    <x:row r="166">
      <x:c r="A166">
        <x:v>2</x:v>
      </x:c>
      <x:c r="B166">
        <x:v>41</x:v>
      </x:c>
      <x:c r="C166" s="13" t="n">
        <x:f>Arrivals!F166</x:f>
        <x:v>2141.3038248230355</x:v>
      </x:c>
      <x:c r="D166" s="13" t="n">
        <x:f>Arrivals!J166</x:f>
        <x:v>8.880956147276038</x:v>
      </x:c>
      <x:c r="E166" s="14">
        <x:f t="shared" si="37"/>
        <x:v>2146.6999005988559</x:v>
      </x:c>
      <x:c r="F166" s="14">
        <x:f t="shared" si="28"/>
        <x:v>2146.6999005988559</x:v>
      </x:c>
      <x:c r="G166" s="14">
        <x:f t="shared" si="29"/>
        <x:v>2155.5808567461318</x:v>
      </x:c>
      <x:c r="H166" s="13" t="n">
        <x:f>Arrivals!L166</x:f>
        <x:v>75</x:v>
      </x:c>
      <x:c r="I166" s="14" t="n">
        <x:f>H166*8/Settings!$B$28+Settings!$B$29</x:f>
        <x:v>6.02</x:v>
      </x:c>
      <x:c r="J166" s="14">
        <x:f t="shared" si="38"/>
        <x:v>2184.08</x:v>
      </x:c>
      <x:c r="K166" s="14">
        <x:f t="shared" si="30"/>
        <x:v>2184.08</x:v>
      </x:c>
      <x:c r="L166" s="14" t="n">
        <x:f>MOD(K166-Settings!$B$32,Settings!$B$33)</x:f>
        <x:v>24.079999999999927</x:v>
      </x:c>
      <x:c r="M166" s="14" t="n">
        <x:f>IF(L166&lt;Settings!$B$30,IF(Settings!$B$30-L166&gt;=I166,K166,K166+(Settings!$B$30-L166)+Settings!$B$31),K166+(Settings!$B$33-L166))</x:f>
        <x:v>2184.08</x:v>
      </x:c>
      <x:c r="N166" s="14">
        <x:f t="shared" si="31"/>
        <x:v>2190.1</x:v>
      </x:c>
      <x:c r="O166" s="14">
        <x:f t="shared" si="32"/>
        <x:v>48.796175176964425</x:v>
      </x:c>
      <x:c r="P166" s="14">
        <x:f t="shared" si="33"/>
        <x:v>5.3960757758204636</x:v>
      </x:c>
      <x:c r="Q166" s="14">
        <x:f t="shared" si="34"/>
        <x:v>28.499143253868169</x:v>
      </x:c>
      <x:c r="R166" s="14">
        <x:f t="shared" si="35"/>
        <x:v>0</x:v>
      </x:c>
      <x:c r="S166" s="14">
        <x:f t="shared" si="36"/>
        <x:v>33.895219029688633</x:v>
      </x:c>
      <x:c r="T166" t="str">
        <x:f>IF(MOD(C166-Settings!$B$32,Settings!$B$33)&lt;Settings!$B$30,"Up","Down")</x:f>
        <x:v>Down</x:v>
      </x:c>
      <x:c r="U166" s="15" t="n">
        <x:f>IF(OR(I166&gt;Settings!$B$30,O166&gt;Settings!$B$37),0,1)</x:f>
        <x:v>1</x:v>
      </x:c>
      <x:c r="V166" s="15" t="n">
        <x:f>IF(AND(U166=1,O166&lt;=Settings!$B$36),1,0)</x:f>
        <x:v>1</x:v>
      </x:c>
    </x:row>
    <x:row r="167">
      <x:c r="A167">
        <x:v>2</x:v>
      </x:c>
      <x:c r="B167">
        <x:v>42</x:v>
      </x:c>
      <x:c r="C167" s="13" t="n">
        <x:f>Arrivals!F167</x:f>
        <x:v>2164.104322084545</x:v>
      </x:c>
      <x:c r="D167" s="13" t="n">
        <x:f>Arrivals!J167</x:f>
        <x:v>18.463847274391078</x:v>
      </x:c>
      <x:c r="E167" s="14">
        <x:f t="shared" si="37"/>
        <x:v>2155.5808567461318</x:v>
      </x:c>
      <x:c r="F167" s="14">
        <x:f t="shared" si="28"/>
        <x:v>2164.1043220845449</x:v>
      </x:c>
      <x:c r="G167" s="14">
        <x:f t="shared" si="29"/>
        <x:v>2182.5681693589358</x:v>
      </x:c>
      <x:c r="H167" s="13" t="n">
        <x:f>Arrivals!L167</x:f>
        <x:v>75</x:v>
      </x:c>
      <x:c r="I167" s="14" t="n">
        <x:f>H167*8/Settings!$B$28+Settings!$B$29</x:f>
        <x:v>6.02</x:v>
      </x:c>
      <x:c r="J167" s="14">
        <x:f t="shared" si="38"/>
        <x:v>2190.1</x:v>
      </x:c>
      <x:c r="K167" s="14">
        <x:f t="shared" si="30"/>
        <x:v>2190.1</x:v>
      </x:c>
      <x:c r="L167" s="14" t="n">
        <x:f>MOD(K167-Settings!$B$32,Settings!$B$33)</x:f>
        <x:v>30.09999999999991</x:v>
      </x:c>
      <x:c r="M167" s="14" t="n">
        <x:f>IF(L167&lt;Settings!$B$30,IF(Settings!$B$30-L167&gt;=I167,K167,K167+(Settings!$B$30-L167)+Settings!$B$31),K167+(Settings!$B$33-L167))</x:f>
        <x:v>2190.1</x:v>
      </x:c>
      <x:c r="N167" s="14">
        <x:f t="shared" si="31"/>
        <x:v>2196.12</x:v>
      </x:c>
      <x:c r="O167" s="14">
        <x:f t="shared" si="32"/>
        <x:v>32.015677915454944</x:v>
      </x:c>
      <x:c r="P167" s="14">
        <x:f t="shared" si="33"/>
        <x:v>0</x:v>
      </x:c>
      <x:c r="Q167" s="14">
        <x:f t="shared" si="34"/>
        <x:v>7.5318306410640616</x:v>
      </x:c>
      <x:c r="R167" s="14">
        <x:f t="shared" si="35"/>
        <x:v>0</x:v>
      </x:c>
      <x:c r="S167" s="14">
        <x:f t="shared" si="36"/>
        <x:v>7.5318306410640616</x:v>
      </x:c>
      <x:c r="T167" t="str">
        <x:f>IF(MOD(C167-Settings!$B$32,Settings!$B$33)&lt;Settings!$B$30,"Up","Down")</x:f>
        <x:v>Up</x:v>
      </x:c>
      <x:c r="U167" s="15" t="n">
        <x:f>IF(OR(I167&gt;Settings!$B$30,O167&gt;Settings!$B$37),0,1)</x:f>
        <x:v>1</x:v>
      </x:c>
      <x:c r="V167" s="15" t="n">
        <x:f>IF(AND(U167=1,O167&lt;=Settings!$B$36),1,0)</x:f>
        <x:v>1</x:v>
      </x:c>
    </x:row>
    <x:row r="168">
      <x:c r="A168">
        <x:v>2</x:v>
      </x:c>
      <x:c r="B168">
        <x:v>43</x:v>
      </x:c>
      <x:c r="C168" s="13" t="n">
        <x:f>Arrivals!F168</x:f>
        <x:v>2198.525016038785</x:v>
      </x:c>
      <x:c r="D168" s="13" t="n">
        <x:f>Arrivals!J168</x:f>
        <x:v>0.5345460079860282</x:v>
      </x:c>
      <x:c r="E168" s="14">
        <x:f t="shared" si="37"/>
        <x:v>2182.5681693589358</x:v>
      </x:c>
      <x:c r="F168" s="14">
        <x:f t="shared" si="28"/>
        <x:v>2198.525016038785</x:v>
      </x:c>
      <x:c r="G168" s="14">
        <x:f t="shared" si="29"/>
        <x:v>2199.0595620467711</x:v>
      </x:c>
      <x:c r="H168" s="13" t="n">
        <x:f>Arrivals!L168</x:f>
        <x:v>75</x:v>
      </x:c>
      <x:c r="I168" s="14" t="n">
        <x:f>H168*8/Settings!$B$28+Settings!$B$29</x:f>
        <x:v>6.02</x:v>
      </x:c>
      <x:c r="J168" s="14">
        <x:f t="shared" si="38"/>
        <x:v>2196.12</x:v>
      </x:c>
      <x:c r="K168" s="14">
        <x:f t="shared" si="30"/>
        <x:v>2199.0595620467711</x:v>
      </x:c>
      <x:c r="L168" s="14" t="n">
        <x:f>MOD(K168-Settings!$B$32,Settings!$B$33)</x:f>
        <x:v>39.059562046771134</x:v>
      </x:c>
      <x:c r="M168" s="14" t="n">
        <x:f>IF(L168&lt;Settings!$B$30,IF(Settings!$B$30-L168&gt;=I168,K168,K168+(Settings!$B$30-L168)+Settings!$B$31),K168+(Settings!$B$33-L168))</x:f>
        <x:v>2199.059562046771</x:v>
      </x:c>
      <x:c r="N168" s="14">
        <x:f t="shared" si="31"/>
        <x:v>2205.0795620467711</x:v>
      </x:c>
      <x:c r="O168" s="14">
        <x:f t="shared" si="32"/>
        <x:v>6.5545460079861186</x:v>
      </x:c>
      <x:c r="P168" s="14">
        <x:f t="shared" si="33"/>
        <x:v>0</x:v>
      </x:c>
      <x:c r="Q168" s="14">
        <x:f t="shared" si="34"/>
        <x:v>0</x:v>
      </x:c>
      <x:c r="R168" s="14">
        <x:f t="shared" si="35"/>
        <x:v>0</x:v>
      </x:c>
      <x:c r="S168" s="14">
        <x:f t="shared" si="36"/>
        <x:v>0</x:v>
      </x:c>
      <x:c r="T168" t="str">
        <x:f>IF(MOD(C168-Settings!$B$32,Settings!$B$33)&lt;Settings!$B$30,"Up","Down")</x:f>
        <x:v>Up</x:v>
      </x:c>
      <x:c r="U168" s="15" t="n">
        <x:f>IF(OR(I168&gt;Settings!$B$30,O168&gt;Settings!$B$37),0,1)</x:f>
        <x:v>1</x:v>
      </x:c>
      <x:c r="V168" s="15" t="n">
        <x:f>IF(AND(U168=1,O168&lt;=Settings!$B$36),1,0)</x:f>
        <x:v>1</x:v>
      </x:c>
    </x:row>
    <x:row r="169">
      <x:c r="A169">
        <x:v>2</x:v>
      </x:c>
      <x:c r="B169">
        <x:v>44</x:v>
      </x:c>
      <x:c r="C169" s="13" t="n">
        <x:f>Arrivals!F169</x:f>
        <x:v>2205.553943255843</x:v>
      </x:c>
      <x:c r="D169" s="13" t="n">
        <x:f>Arrivals!J169</x:f>
        <x:v>3.3886393479168113</x:v>
      </x:c>
      <x:c r="E169" s="14">
        <x:f t="shared" si="37"/>
        <x:v>2199.0595620467711</x:v>
      </x:c>
      <x:c r="F169" s="14">
        <x:f t="shared" si="28"/>
        <x:v>2205.553943255843</x:v>
      </x:c>
      <x:c r="G169" s="14">
        <x:f t="shared" si="29"/>
        <x:v>2208.94258260376</x:v>
      </x:c>
      <x:c r="H169" s="13" t="n">
        <x:f>Arrivals!L169</x:f>
        <x:v>75</x:v>
      </x:c>
      <x:c r="I169" s="14" t="n">
        <x:f>H169*8/Settings!$B$28+Settings!$B$29</x:f>
        <x:v>6.02</x:v>
      </x:c>
      <x:c r="J169" s="14">
        <x:f t="shared" si="38"/>
        <x:v>2205.0795620467711</x:v>
      </x:c>
      <x:c r="K169" s="14">
        <x:f t="shared" si="30"/>
        <x:v>2208.94258260376</x:v>
      </x:c>
      <x:c r="L169" s="14" t="n">
        <x:f>MOD(K169-Settings!$B$32,Settings!$B$33)</x:f>
        <x:v>48.94258260376</x:v>
      </x:c>
      <x:c r="M169" s="14" t="n">
        <x:f>IF(L169&lt;Settings!$B$30,IF(Settings!$B$30-L169&gt;=I169,K169,K169+(Settings!$B$30-L169)+Settings!$B$31),K169+(Settings!$B$33-L169))</x:f>
        <x:v>2208.94258260376</x:v>
      </x:c>
      <x:c r="N169" s="14">
        <x:f t="shared" si="31"/>
        <x:v>2214.96258260376</x:v>
      </x:c>
      <x:c r="O169" s="14">
        <x:f t="shared" si="32"/>
        <x:v>9.4086393479169601</x:v>
      </x:c>
      <x:c r="P169" s="14">
        <x:f t="shared" si="33"/>
        <x:v>0</x:v>
      </x:c>
      <x:c r="Q169" s="14">
        <x:f t="shared" si="34"/>
        <x:v>0</x:v>
      </x:c>
      <x:c r="R169" s="14">
        <x:f t="shared" si="35"/>
        <x:v>0</x:v>
      </x:c>
      <x:c r="S169" s="14">
        <x:f t="shared" si="36"/>
        <x:v>0</x:v>
      </x:c>
      <x:c r="T169" t="str">
        <x:f>IF(MOD(C169-Settings!$B$32,Settings!$B$33)&lt;Settings!$B$30,"Up","Down")</x:f>
        <x:v>Up</x:v>
      </x:c>
      <x:c r="U169" s="15" t="n">
        <x:f>IF(OR(I169&gt;Settings!$B$30,O169&gt;Settings!$B$37),0,1)</x:f>
        <x:v>1</x:v>
      </x:c>
      <x:c r="V169" s="15" t="n">
        <x:f>IF(AND(U169=1,O169&lt;=Settings!$B$36),1,0)</x:f>
        <x:v>1</x:v>
      </x:c>
    </x:row>
    <x:row r="170">
      <x:c r="A170">
        <x:v>2</x:v>
      </x:c>
      <x:c r="B170">
        <x:v>45</x:v>
      </x:c>
      <x:c r="C170" s="13" t="n">
        <x:f>Arrivals!F170</x:f>
        <x:v>2408.517376132375</x:v>
      </x:c>
      <x:c r="D170" s="13" t="n">
        <x:f>Arrivals!J170</x:f>
        <x:v>20.735367642681158</x:v>
      </x:c>
      <x:c r="E170" s="14">
        <x:f t="shared" si="37"/>
        <x:v>2208.94258260376</x:v>
      </x:c>
      <x:c r="F170" s="14">
        <x:f t="shared" si="28"/>
        <x:v>2408.5173761323749</x:v>
      </x:c>
      <x:c r="G170" s="14">
        <x:f t="shared" si="29"/>
        <x:v>2429.2527437750559</x:v>
      </x:c>
      <x:c r="H170" s="13" t="n">
        <x:f>Arrivals!L170</x:f>
        <x:v>75</x:v>
      </x:c>
      <x:c r="I170" s="14" t="n">
        <x:f>H170*8/Settings!$B$28+Settings!$B$29</x:f>
        <x:v>6.02</x:v>
      </x:c>
      <x:c r="J170" s="14">
        <x:f t="shared" si="38"/>
        <x:v>2214.96258260376</x:v>
      </x:c>
      <x:c r="K170" s="14">
        <x:f t="shared" si="30"/>
        <x:v>2429.2527437750559</x:v>
      </x:c>
      <x:c r="L170" s="14" t="n">
        <x:f>MOD(K170-Settings!$B$32,Settings!$B$33)</x:f>
        <x:v>269.25274377505593</x:v>
      </x:c>
      <x:c r="M170" s="14" t="n">
        <x:f>IF(L170&lt;Settings!$B$30,IF(Settings!$B$30-L170&gt;=I170,K170,K170+(Settings!$B$30-L170)+Settings!$B$31),K170+(Settings!$B$33-L170))</x:f>
        <x:v>2429.252743775056</x:v>
      </x:c>
      <x:c r="N170" s="14">
        <x:f t="shared" si="31"/>
        <x:v>2435.2727437750559</x:v>
      </x:c>
      <x:c r="O170" s="14">
        <x:f t="shared" si="32"/>
        <x:v>26.755367642680994</x:v>
      </x:c>
      <x:c r="P170" s="14">
        <x:f t="shared" si="33"/>
        <x:v>0</x:v>
      </x:c>
      <x:c r="Q170" s="14">
        <x:f t="shared" si="34"/>
        <x:v>0</x:v>
      </x:c>
      <x:c r="R170" s="14">
        <x:f t="shared" si="35"/>
        <x:v>0</x:v>
      </x:c>
      <x:c r="S170" s="14">
        <x:f t="shared" si="36"/>
        <x:v>0</x:v>
      </x:c>
      <x:c r="T170" t="str">
        <x:f>IF(MOD(C170-Settings!$B$32,Settings!$B$33)&lt;Settings!$B$30,"Up","Down")</x:f>
        <x:v>Up</x:v>
      </x:c>
      <x:c r="U170" s="15" t="n">
        <x:f>IF(OR(I170&gt;Settings!$B$30,O170&gt;Settings!$B$37),0,1)</x:f>
        <x:v>1</x:v>
      </x:c>
      <x:c r="V170" s="15" t="n">
        <x:f>IF(AND(U170=1,O170&lt;=Settings!$B$36),1,0)</x:f>
        <x:v>1</x:v>
      </x:c>
    </x:row>
    <x:row r="171">
      <x:c r="A171">
        <x:v>2</x:v>
      </x:c>
      <x:c r="B171">
        <x:v>46</x:v>
      </x:c>
      <x:c r="C171" s="13" t="n">
        <x:f>Arrivals!F171</x:f>
        <x:v>2431.7462294790434</x:v>
      </x:c>
      <x:c r="D171" s="13" t="n">
        <x:f>Arrivals!J171</x:f>
        <x:v>3.5871239006412594</x:v>
      </x:c>
      <x:c r="E171" s="14">
        <x:f t="shared" si="37"/>
        <x:v>2429.2527437750559</x:v>
      </x:c>
      <x:c r="F171" s="14">
        <x:f t="shared" si="28"/>
        <x:v>2431.7462294790434</x:v>
      </x:c>
      <x:c r="G171" s="14">
        <x:f t="shared" si="29"/>
        <x:v>2435.3333533796849</x:v>
      </x:c>
      <x:c r="H171" s="13" t="n">
        <x:f>Arrivals!L171</x:f>
        <x:v>75</x:v>
      </x:c>
      <x:c r="I171" s="14" t="n">
        <x:f>H171*8/Settings!$B$28+Settings!$B$29</x:f>
        <x:v>6.02</x:v>
      </x:c>
      <x:c r="J171" s="14">
        <x:f t="shared" si="38"/>
        <x:v>2435.2727437750559</x:v>
      </x:c>
      <x:c r="K171" s="14">
        <x:f t="shared" si="30"/>
        <x:v>2435.3333533796849</x:v>
      </x:c>
      <x:c r="L171" s="14" t="n">
        <x:f>MOD(K171-Settings!$B$32,Settings!$B$33)</x:f>
        <x:v>275.3333533796849</x:v>
      </x:c>
      <x:c r="M171" s="14" t="n">
        <x:f>IF(L171&lt;Settings!$B$30,IF(Settings!$B$30-L171&gt;=I171,K171,K171+(Settings!$B$30-L171)+Settings!$B$31),K171+(Settings!$B$33-L171))</x:f>
        <x:v>2435.333353379685</x:v>
      </x:c>
      <x:c r="N171" s="14">
        <x:f t="shared" si="31"/>
        <x:v>2441.3533533796849</x:v>
      </x:c>
      <x:c r="O171" s="14">
        <x:f t="shared" si="32"/>
        <x:v>9.6071239006414544</x:v>
      </x:c>
      <x:c r="P171" s="14">
        <x:f t="shared" si="33"/>
        <x:v>0</x:v>
      </x:c>
      <x:c r="Q171" s="14">
        <x:f t="shared" si="34"/>
        <x:v>0</x:v>
      </x:c>
      <x:c r="R171" s="14">
        <x:f t="shared" si="35"/>
        <x:v>0</x:v>
      </x:c>
      <x:c r="S171" s="14">
        <x:f t="shared" si="36"/>
        <x:v>0</x:v>
      </x:c>
      <x:c r="T171" t="str">
        <x:f>IF(MOD(C171-Settings!$B$32,Settings!$B$33)&lt;Settings!$B$30,"Up","Down")</x:f>
        <x:v>Up</x:v>
      </x:c>
      <x:c r="U171" s="15" t="n">
        <x:f>IF(OR(I171&gt;Settings!$B$30,O171&gt;Settings!$B$37),0,1)</x:f>
        <x:v>1</x:v>
      </x:c>
      <x:c r="V171" s="15" t="n">
        <x:f>IF(AND(U171=1,O171&lt;=Settings!$B$36),1,0)</x:f>
        <x:v>1</x:v>
      </x:c>
    </x:row>
    <x:row r="172">
      <x:c r="A172">
        <x:v>2</x:v>
      </x:c>
      <x:c r="B172">
        <x:v>47</x:v>
      </x:c>
      <x:c r="C172" s="13" t="n">
        <x:f>Arrivals!F172</x:f>
        <x:v>2445.132505365596</x:v>
      </x:c>
      <x:c r="D172" s="13" t="n">
        <x:f>Arrivals!J172</x:f>
        <x:v>14.489418842440418</x:v>
      </x:c>
      <x:c r="E172" s="14">
        <x:f t="shared" si="37"/>
        <x:v>2435.3333533796849</x:v>
      </x:c>
      <x:c r="F172" s="14">
        <x:f t="shared" si="28"/>
        <x:v>2445.132505365596</x:v>
      </x:c>
      <x:c r="G172" s="14">
        <x:f t="shared" si="29"/>
        <x:v>2459.6219242080365</x:v>
      </x:c>
      <x:c r="H172" s="13" t="n">
        <x:f>Arrivals!L172</x:f>
        <x:v>75</x:v>
      </x:c>
      <x:c r="I172" s="14" t="n">
        <x:f>H172*8/Settings!$B$28+Settings!$B$29</x:f>
        <x:v>6.02</x:v>
      </x:c>
      <x:c r="J172" s="14">
        <x:f t="shared" si="38"/>
        <x:v>2441.3533533796849</x:v>
      </x:c>
      <x:c r="K172" s="14">
        <x:f t="shared" si="30"/>
        <x:v>2459.6219242080365</x:v>
      </x:c>
      <x:c r="L172" s="14" t="n">
        <x:f>MOD(K172-Settings!$B$32,Settings!$B$33)</x:f>
        <x:v>299.6219242080365</x:v>
      </x:c>
      <x:c r="M172" s="14" t="n">
        <x:f>IF(L172&lt;Settings!$B$30,IF(Settings!$B$30-L172&gt;=I172,K172,K172+(Settings!$B$30-L172)+Settings!$B$31),K172+(Settings!$B$33-L172))</x:f>
        <x:v>2459.6219242080365</x:v>
      </x:c>
      <x:c r="N172" s="14">
        <x:f t="shared" si="31"/>
        <x:v>2465.6419242080365</x:v>
      </x:c>
      <x:c r="O172" s="14">
        <x:f t="shared" si="32"/>
        <x:v>20.509418842440482</x:v>
      </x:c>
      <x:c r="P172" s="14">
        <x:f t="shared" si="33"/>
        <x:v>0</x:v>
      </x:c>
      <x:c r="Q172" s="14">
        <x:f t="shared" si="34"/>
        <x:v>0</x:v>
      </x:c>
      <x:c r="R172" s="14">
        <x:f t="shared" si="35"/>
        <x:v>0</x:v>
      </x:c>
      <x:c r="S172" s="14">
        <x:f t="shared" si="36"/>
        <x:v>0</x:v>
      </x:c>
      <x:c r="T172" t="str">
        <x:f>IF(MOD(C172-Settings!$B$32,Settings!$B$33)&lt;Settings!$B$30,"Up","Down")</x:f>
        <x:v>Up</x:v>
      </x:c>
      <x:c r="U172" s="15" t="n">
        <x:f>IF(OR(I172&gt;Settings!$B$30,O172&gt;Settings!$B$37),0,1)</x:f>
        <x:v>1</x:v>
      </x:c>
      <x:c r="V172" s="15" t="n">
        <x:f>IF(AND(U172=1,O172&lt;=Settings!$B$36),1,0)</x:f>
        <x:v>1</x:v>
      </x:c>
    </x:row>
    <x:row r="173">
      <x:c r="A173">
        <x:v>2</x:v>
      </x:c>
      <x:c r="B173">
        <x:v>48</x:v>
      </x:c>
      <x:c r="C173" s="13" t="n">
        <x:f>Arrivals!F173</x:f>
        <x:v>2570.497453765999</x:v>
      </x:c>
      <x:c r="D173" s="13" t="n">
        <x:f>Arrivals!J173</x:f>
        <x:v>6.327759717445659</x:v>
      </x:c>
      <x:c r="E173" s="14">
        <x:f t="shared" si="37"/>
        <x:v>2459.6219242080365</x:v>
      </x:c>
      <x:c r="F173" s="14">
        <x:f t="shared" si="28"/>
        <x:v>2570.4974537659991</x:v>
      </x:c>
      <x:c r="G173" s="14">
        <x:f t="shared" si="29"/>
        <x:v>2576.8252134834447</x:v>
      </x:c>
      <x:c r="H173" s="13" t="n">
        <x:f>Arrivals!L173</x:f>
        <x:v>75</x:v>
      </x:c>
      <x:c r="I173" s="14" t="n">
        <x:f>H173*8/Settings!$B$28+Settings!$B$29</x:f>
        <x:v>6.02</x:v>
      </x:c>
      <x:c r="J173" s="14">
        <x:f t="shared" si="38"/>
        <x:v>2465.6419242080365</x:v>
      </x:c>
      <x:c r="K173" s="14">
        <x:f t="shared" si="30"/>
        <x:v>2576.8252134834447</x:v>
      </x:c>
      <x:c r="L173" s="14" t="n">
        <x:f>MOD(K173-Settings!$B$32,Settings!$B$33)</x:f>
        <x:v>416.8252134834447</x:v>
      </x:c>
      <x:c r="M173" s="14" t="n">
        <x:f>IF(L173&lt;Settings!$B$30,IF(Settings!$B$30-L173&gt;=I173,K173,K173+(Settings!$B$30-L173)+Settings!$B$31),K173+(Settings!$B$33-L173))</x:f>
        <x:v>2576.8252134834447</x:v>
      </x:c>
      <x:c r="N173" s="14">
        <x:f t="shared" si="31"/>
        <x:v>2582.8452134834447</x:v>
      </x:c>
      <x:c r="O173" s="14">
        <x:f t="shared" si="32"/>
        <x:v>12.34775971744557</x:v>
      </x:c>
      <x:c r="P173" s="14">
        <x:f t="shared" si="33"/>
        <x:v>0</x:v>
      </x:c>
      <x:c r="Q173" s="14">
        <x:f t="shared" si="34"/>
        <x:v>0</x:v>
      </x:c>
      <x:c r="R173" s="14">
        <x:f t="shared" si="35"/>
        <x:v>0</x:v>
      </x:c>
      <x:c r="S173" s="14">
        <x:f t="shared" si="36"/>
        <x:v>0</x:v>
      </x:c>
      <x:c r="T173" t="str">
        <x:f>IF(MOD(C173-Settings!$B$32,Settings!$B$33)&lt;Settings!$B$30,"Up","Down")</x:f>
        <x:v>Up</x:v>
      </x:c>
      <x:c r="U173" s="15" t="n">
        <x:f>IF(OR(I173&gt;Settings!$B$30,O173&gt;Settings!$B$37),0,1)</x:f>
        <x:v>1</x:v>
      </x:c>
      <x:c r="V173" s="15" t="n">
        <x:f>IF(AND(U173=1,O173&lt;=Settings!$B$36),1,0)</x:f>
        <x:v>1</x:v>
      </x:c>
    </x:row>
    <x:row r="174">
      <x:c r="A174">
        <x:v>2</x:v>
      </x:c>
      <x:c r="B174">
        <x:v>49</x:v>
      </x:c>
      <x:c r="C174" s="13" t="n">
        <x:f>Arrivals!F174</x:f>
        <x:v>2793.107973014801</x:v>
      </x:c>
      <x:c r="D174" s="13" t="n">
        <x:f>Arrivals!J174</x:f>
        <x:v>14.526406347146258</x:v>
      </x:c>
      <x:c r="E174" s="14">
        <x:f t="shared" si="37"/>
        <x:v>2576.8252134834447</x:v>
      </x:c>
      <x:c r="F174" s="14">
        <x:f t="shared" si="28"/>
        <x:v>2793.1079730148008</x:v>
      </x:c>
      <x:c r="G174" s="14">
        <x:f t="shared" si="29"/>
        <x:v>2807.6343793619471</x:v>
      </x:c>
      <x:c r="H174" s="13" t="n">
        <x:f>Arrivals!L174</x:f>
        <x:v>75</x:v>
      </x:c>
      <x:c r="I174" s="14" t="n">
        <x:f>H174*8/Settings!$B$28+Settings!$B$29</x:f>
        <x:v>6.02</x:v>
      </x:c>
      <x:c r="J174" s="14">
        <x:f t="shared" si="38"/>
        <x:v>2582.8452134834447</x:v>
      </x:c>
      <x:c r="K174" s="14">
        <x:f t="shared" si="30"/>
        <x:v>2807.6343793619471</x:v>
      </x:c>
      <x:c r="L174" s="14" t="n">
        <x:f>MOD(K174-Settings!$B$32,Settings!$B$33)</x:f>
        <x:v>647.6343793619471</x:v>
      </x:c>
      <x:c r="M174" s="14" t="n">
        <x:f>IF(L174&lt;Settings!$B$30,IF(Settings!$B$30-L174&gt;=I174,K174,K174+(Settings!$B$30-L174)+Settings!$B$31),K174+(Settings!$B$33-L174))</x:f>
        <x:v>2880</x:v>
      </x:c>
      <x:c r="N174" s="14">
        <x:f t="shared" si="31"/>
        <x:v>2886.02</x:v>
      </x:c>
      <x:c r="O174" s="14">
        <x:f t="shared" si="32"/>
        <x:v>92.912026985199191</x:v>
      </x:c>
      <x:c r="P174" s="14">
        <x:f t="shared" si="33"/>
        <x:v>0</x:v>
      </x:c>
      <x:c r="Q174" s="14">
        <x:f t="shared" si="34"/>
        <x:v>0</x:v>
      </x:c>
      <x:c r="R174" s="14">
        <x:f t="shared" si="35"/>
        <x:v>72.36562063805286</x:v>
      </x:c>
      <x:c r="S174" s="14">
        <x:f t="shared" si="36"/>
        <x:v>72.36562063805286</x:v>
      </x:c>
      <x:c r="T174" t="str">
        <x:f>IF(MOD(C174-Settings!$B$32,Settings!$B$33)&lt;Settings!$B$30,"Up","Down")</x:f>
        <x:v>Down</x:v>
      </x:c>
      <x:c r="U174" s="15" t="n">
        <x:f>IF(OR(I174&gt;Settings!$B$30,O174&gt;Settings!$B$37),0,1)</x:f>
        <x:v>1</x:v>
      </x:c>
      <x:c r="V174" s="15" t="n">
        <x:f>IF(AND(U174=1,O174&lt;=Settings!$B$36),1,0)</x:f>
        <x:v>1</x:v>
      </x:c>
    </x:row>
    <x:row r="175">
      <x:c r="A175">
        <x:v>2</x:v>
      </x:c>
      <x:c r="B175">
        <x:v>50</x:v>
      </x:c>
      <x:c r="C175" s="13" t="n">
        <x:f>Arrivals!F175</x:f>
        <x:v>2861.1721535258707</x:v>
      </x:c>
      <x:c r="D175" s="13" t="n">
        <x:f>Arrivals!J175</x:f>
        <x:v>24.783843799933585</x:v>
      </x:c>
      <x:c r="E175" s="14">
        <x:f t="shared" si="37"/>
        <x:v>2807.6343793619471</x:v>
      </x:c>
      <x:c r="F175" s="14">
        <x:f t="shared" si="28"/>
        <x:v>2861.1721535258707</x:v>
      </x:c>
      <x:c r="G175" s="14">
        <x:f t="shared" si="29"/>
        <x:v>2885.9559973258042</x:v>
      </x:c>
      <x:c r="H175" s="13" t="n">
        <x:f>Arrivals!L175</x:f>
        <x:v>75</x:v>
      </x:c>
      <x:c r="I175" s="14" t="n">
        <x:f>H175*8/Settings!$B$28+Settings!$B$29</x:f>
        <x:v>6.02</x:v>
      </x:c>
      <x:c r="J175" s="14">
        <x:f t="shared" si="38"/>
        <x:v>2886.02</x:v>
      </x:c>
      <x:c r="K175" s="14">
        <x:f t="shared" si="30"/>
        <x:v>2886.02</x:v>
      </x:c>
      <x:c r="L175" s="14" t="n">
        <x:f>MOD(K175-Settings!$B$32,Settings!$B$33)</x:f>
        <x:v>6.019999999999982</x:v>
      </x:c>
      <x:c r="M175" s="14" t="n">
        <x:f>IF(L175&lt;Settings!$B$30,IF(Settings!$B$30-L175&gt;=I175,K175,K175+(Settings!$B$30-L175)+Settings!$B$31),K175+(Settings!$B$33-L175))</x:f>
        <x:v>2886.02</x:v>
      </x:c>
      <x:c r="N175" s="14">
        <x:f t="shared" si="31"/>
        <x:v>2892.04</x:v>
      </x:c>
      <x:c r="O175" s="14">
        <x:f t="shared" si="32"/>
        <x:v>30.867846474129237</x:v>
      </x:c>
      <x:c r="P175" s="14">
        <x:f t="shared" si="33"/>
        <x:v>0</x:v>
      </x:c>
      <x:c r="Q175" s="14">
        <x:f t="shared" si="34"/>
        <x:v>6.4002674195762665E-2</x:v>
      </x:c>
      <x:c r="R175" s="14">
        <x:f t="shared" si="35"/>
        <x:v>0</x:v>
      </x:c>
      <x:c r="S175" s="14">
        <x:f t="shared" si="36"/>
        <x:v>6.4002674195762665E-2</x:v>
      </x:c>
      <x:c r="T175" t="str">
        <x:f>IF(MOD(C175-Settings!$B$32,Settings!$B$33)&lt;Settings!$B$30,"Up","Down")</x:f>
        <x:v>Down</x:v>
      </x:c>
      <x:c r="U175" s="15" t="n">
        <x:f>IF(OR(I175&gt;Settings!$B$30,O175&gt;Settings!$B$37),0,1)</x:f>
        <x:v>1</x:v>
      </x:c>
      <x:c r="V175" s="15" t="n">
        <x:f>IF(AND(U175=1,O175&lt;=Settings!$B$36),1,0)</x:f>
        <x:v>1</x:v>
      </x:c>
    </x:row>
    <x:row r="176">
      <x:c r="A176">
        <x:v>2</x:v>
      </x:c>
      <x:c r="B176">
        <x:v>51</x:v>
      </x:c>
      <x:c r="C176" s="13" t="n">
        <x:f>Arrivals!F176</x:f>
        <x:v>2921.2196020589454</x:v>
      </x:c>
      <x:c r="D176" s="13" t="n">
        <x:f>Arrivals!J176</x:f>
        <x:v>3.4140891716705526</x:v>
      </x:c>
      <x:c r="E176" s="14">
        <x:f t="shared" si="37"/>
        <x:v>2885.9559973258042</x:v>
      </x:c>
      <x:c r="F176" s="14">
        <x:f t="shared" si="28"/>
        <x:v>2921.2196020589454</x:v>
      </x:c>
      <x:c r="G176" s="14">
        <x:f t="shared" si="29"/>
        <x:v>2924.633691230616</x:v>
      </x:c>
      <x:c r="H176" s="13" t="n">
        <x:f>Arrivals!L176</x:f>
        <x:v>75</x:v>
      </x:c>
      <x:c r="I176" s="14" t="n">
        <x:f>H176*8/Settings!$B$28+Settings!$B$29</x:f>
        <x:v>6.02</x:v>
      </x:c>
      <x:c r="J176" s="14">
        <x:f t="shared" si="38"/>
        <x:v>2892.04</x:v>
      </x:c>
      <x:c r="K176" s="14">
        <x:f t="shared" si="30"/>
        <x:v>2924.633691230616</x:v>
      </x:c>
      <x:c r="L176" s="14" t="n">
        <x:f>MOD(K176-Settings!$B$32,Settings!$B$33)</x:f>
        <x:v>44.63369123061602</x:v>
      </x:c>
      <x:c r="M176" s="14" t="n">
        <x:f>IF(L176&lt;Settings!$B$30,IF(Settings!$B$30-L176&gt;=I176,K176,K176+(Settings!$B$30-L176)+Settings!$B$31),K176+(Settings!$B$33-L176))</x:f>
        <x:v>2924.633691230616</x:v>
      </x:c>
      <x:c r="N176" s="14">
        <x:f t="shared" si="31"/>
        <x:v>2930.653691230616</x:v>
      </x:c>
      <x:c r="O176" s="14">
        <x:f t="shared" si="32"/>
        <x:v>9.434089171670621</x:v>
      </x:c>
      <x:c r="P176" s="14">
        <x:f t="shared" si="33"/>
        <x:v>0</x:v>
      </x:c>
      <x:c r="Q176" s="14">
        <x:f t="shared" si="34"/>
        <x:v>0</x:v>
      </x:c>
      <x:c r="R176" s="14">
        <x:f t="shared" si="35"/>
        <x:v>0</x:v>
      </x:c>
      <x:c r="S176" s="14">
        <x:f t="shared" si="36"/>
        <x:v>0</x:v>
      </x:c>
      <x:c r="T176" t="str">
        <x:f>IF(MOD(C176-Settings!$B$32,Settings!$B$33)&lt;Settings!$B$30,"Up","Down")</x:f>
        <x:v>Up</x:v>
      </x:c>
      <x:c r="U176" s="15" t="n">
        <x:f>IF(OR(I176&gt;Settings!$B$30,O176&gt;Settings!$B$37),0,1)</x:f>
        <x:v>1</x:v>
      </x:c>
      <x:c r="V176" s="15" t="n">
        <x:f>IF(AND(U176=1,O176&lt;=Settings!$B$36),1,0)</x:f>
        <x:v>1</x:v>
      </x:c>
    </x:row>
    <x:row r="177">
      <x:c r="A177">
        <x:v>2</x:v>
      </x:c>
      <x:c r="B177">
        <x:v>52</x:v>
      </x:c>
      <x:c r="C177" s="13" t="n">
        <x:f>Arrivals!F177</x:f>
        <x:v>3087.8935373772624</x:v>
      </x:c>
      <x:c r="D177" s="13" t="n">
        <x:f>Arrivals!J177</x:f>
        <x:v>13.277187593241216</x:v>
      </x:c>
      <x:c r="E177" s="14">
        <x:f t="shared" si="37"/>
        <x:v>2924.633691230616</x:v>
      </x:c>
      <x:c r="F177" s="14">
        <x:f t="shared" si="28"/>
        <x:v>3087.8935373772624</x:v>
      </x:c>
      <x:c r="G177" s="14">
        <x:f t="shared" si="29"/>
        <x:v>3101.1707249705037</x:v>
      </x:c>
      <x:c r="H177" s="13" t="n">
        <x:f>Arrivals!L177</x:f>
        <x:v>75</x:v>
      </x:c>
      <x:c r="I177" s="14" t="n">
        <x:f>H177*8/Settings!$B$28+Settings!$B$29</x:f>
        <x:v>6.02</x:v>
      </x:c>
      <x:c r="J177" s="14">
        <x:f t="shared" si="38"/>
        <x:v>2930.653691230616</x:v>
      </x:c>
      <x:c r="K177" s="14">
        <x:f t="shared" si="30"/>
        <x:v>3101.1707249705037</x:v>
      </x:c>
      <x:c r="L177" s="14" t="n">
        <x:f>MOD(K177-Settings!$B$32,Settings!$B$33)</x:f>
        <x:v>221.17072497050367</x:v>
      </x:c>
      <x:c r="M177" s="14" t="n">
        <x:f>IF(L177&lt;Settings!$B$30,IF(Settings!$B$30-L177&gt;=I177,K177,K177+(Settings!$B$30-L177)+Settings!$B$31),K177+(Settings!$B$33-L177))</x:f>
        <x:v>3101.1707249705037</x:v>
      </x:c>
      <x:c r="N177" s="14">
        <x:f t="shared" si="31"/>
        <x:v>3107.1907249705037</x:v>
      </x:c>
      <x:c r="O177" s="14">
        <x:f t="shared" si="32"/>
        <x:v>19.297187593241233</x:v>
      </x:c>
      <x:c r="P177" s="14">
        <x:f t="shared" si="33"/>
        <x:v>0</x:v>
      </x:c>
      <x:c r="Q177" s="14">
        <x:f t="shared" si="34"/>
        <x:v>0</x:v>
      </x:c>
      <x:c r="R177" s="14">
        <x:f t="shared" si="35"/>
        <x:v>0</x:v>
      </x:c>
      <x:c r="S177" s="14">
        <x:f t="shared" si="36"/>
        <x:v>0</x:v>
      </x:c>
      <x:c r="T177" t="str">
        <x:f>IF(MOD(C177-Settings!$B$32,Settings!$B$33)&lt;Settings!$B$30,"Up","Down")</x:f>
        <x:v>Up</x:v>
      </x:c>
      <x:c r="U177" s="15" t="n">
        <x:f>IF(OR(I177&gt;Settings!$B$30,O177&gt;Settings!$B$37),0,1)</x:f>
        <x:v>1</x:v>
      </x:c>
      <x:c r="V177" s="15" t="n">
        <x:f>IF(AND(U177=1,O177&lt;=Settings!$B$36),1,0)</x:f>
        <x:v>1</x:v>
      </x:c>
    </x:row>
    <x:row r="178">
      <x:c r="A178">
        <x:v>2</x:v>
      </x:c>
      <x:c r="B178">
        <x:v>53</x:v>
      </x:c>
      <x:c r="C178" s="13" t="n">
        <x:f>Arrivals!F178</x:f>
        <x:v>3095.956794488299</x:v>
      </x:c>
      <x:c r="D178" s="13" t="n">
        <x:f>Arrivals!J178</x:f>
        <x:v>4.38548831328942</x:v>
      </x:c>
      <x:c r="E178" s="14">
        <x:f t="shared" si="37"/>
        <x:v>3101.1707249705037</x:v>
      </x:c>
      <x:c r="F178" s="14">
        <x:f t="shared" si="28"/>
        <x:v>3101.1707249705037</x:v>
      </x:c>
      <x:c r="G178" s="14">
        <x:f t="shared" si="29"/>
        <x:v>3105.5562132837931</x:v>
      </x:c>
      <x:c r="H178" s="13" t="n">
        <x:f>Arrivals!L178</x:f>
        <x:v>75</x:v>
      </x:c>
      <x:c r="I178" s="14" t="n">
        <x:f>H178*8/Settings!$B$28+Settings!$B$29</x:f>
        <x:v>6.02</x:v>
      </x:c>
      <x:c r="J178" s="14">
        <x:f t="shared" si="38"/>
        <x:v>3107.1907249705037</x:v>
      </x:c>
      <x:c r="K178" s="14">
        <x:f t="shared" si="30"/>
        <x:v>3107.1907249705037</x:v>
      </x:c>
      <x:c r="L178" s="14" t="n">
        <x:f>MOD(K178-Settings!$B$32,Settings!$B$33)</x:f>
        <x:v>227.19072497050365</x:v>
      </x:c>
      <x:c r="M178" s="14" t="n">
        <x:f>IF(L178&lt;Settings!$B$30,IF(Settings!$B$30-L178&gt;=I178,K178,K178+(Settings!$B$30-L178)+Settings!$B$31),K178+(Settings!$B$33-L178))</x:f>
        <x:v>3107.1907249705037</x:v>
      </x:c>
      <x:c r="N178" s="14">
        <x:f t="shared" si="31"/>
        <x:v>3113.2107249705036</x:v>
      </x:c>
      <x:c r="O178" s="14">
        <x:f t="shared" si="32"/>
        <x:v>17.253930482204851</x:v>
      </x:c>
      <x:c r="P178" s="14">
        <x:f t="shared" si="33"/>
        <x:v>5.2139304822048871</x:v>
      </x:c>
      <x:c r="Q178" s="14">
        <x:f t="shared" si="34"/>
        <x:v>1.6345116867105389</x:v>
      </x:c>
      <x:c r="R178" s="14">
        <x:f t="shared" si="35"/>
        <x:v>0</x:v>
      </x:c>
      <x:c r="S178" s="14">
        <x:f t="shared" si="36"/>
        <x:v>6.848442168915426</x:v>
      </x:c>
      <x:c r="T178" t="str">
        <x:f>IF(MOD(C178-Settings!$B$32,Settings!$B$33)&lt;Settings!$B$30,"Up","Down")</x:f>
        <x:v>Up</x:v>
      </x:c>
      <x:c r="U178" s="15" t="n">
        <x:f>IF(OR(I178&gt;Settings!$B$30,O178&gt;Settings!$B$37),0,1)</x:f>
        <x:v>1</x:v>
      </x:c>
      <x:c r="V178" s="15" t="n">
        <x:f>IF(AND(U178=1,O178&lt;=Settings!$B$36),1,0)</x:f>
        <x:v>1</x:v>
      </x:c>
    </x:row>
    <x:row r="179">
      <x:c r="A179">
        <x:v>2</x:v>
      </x:c>
      <x:c r="B179">
        <x:v>54</x:v>
      </x:c>
      <x:c r="C179" s="13" t="n">
        <x:f>Arrivals!F179</x:f>
        <x:v>3133.081029897544</x:v>
      </x:c>
      <x:c r="D179" s="13" t="n">
        <x:f>Arrivals!J179</x:f>
        <x:v>42.84133223582614</x:v>
      </x:c>
      <x:c r="E179" s="14">
        <x:f t="shared" si="37"/>
        <x:v>3105.5562132837931</x:v>
      </x:c>
      <x:c r="F179" s="14">
        <x:f t="shared" si="28"/>
        <x:v>3133.0810298975439</x:v>
      </x:c>
      <x:c r="G179" s="14">
        <x:f t="shared" si="29"/>
        <x:v>3175.9223621333699</x:v>
      </x:c>
      <x:c r="H179" s="13" t="n">
        <x:f>Arrivals!L179</x:f>
        <x:v>75</x:v>
      </x:c>
      <x:c r="I179" s="14" t="n">
        <x:f>H179*8/Settings!$B$28+Settings!$B$29</x:f>
        <x:v>6.02</x:v>
      </x:c>
      <x:c r="J179" s="14">
        <x:f t="shared" si="38"/>
        <x:v>3113.2107249705036</x:v>
      </x:c>
      <x:c r="K179" s="14">
        <x:f t="shared" si="30"/>
        <x:v>3175.9223621333699</x:v>
      </x:c>
      <x:c r="L179" s="14" t="n">
        <x:f>MOD(K179-Settings!$B$32,Settings!$B$33)</x:f>
        <x:v>295.9223621333699</x:v>
      </x:c>
      <x:c r="M179" s="14" t="n">
        <x:f>IF(L179&lt;Settings!$B$30,IF(Settings!$B$30-L179&gt;=I179,K179,K179+(Settings!$B$30-L179)+Settings!$B$31),K179+(Settings!$B$33-L179))</x:f>
        <x:v>3175.92236213337</x:v>
      </x:c>
      <x:c r="N179" s="14">
        <x:f t="shared" si="31"/>
        <x:v>3181.9423621333699</x:v>
      </x:c>
      <x:c r="O179" s="14">
        <x:f t="shared" si="32"/>
        <x:v>48.861332235826012</x:v>
      </x:c>
      <x:c r="P179" s="14">
        <x:f t="shared" si="33"/>
        <x:v>0</x:v>
      </x:c>
      <x:c r="Q179" s="14">
        <x:f t="shared" si="34"/>
        <x:v>0</x:v>
      </x:c>
      <x:c r="R179" s="14">
        <x:f t="shared" si="35"/>
        <x:v>0</x:v>
      </x:c>
      <x:c r="S179" s="14">
        <x:f t="shared" si="36"/>
        <x:v>0</x:v>
      </x:c>
      <x:c r="T179" t="str">
        <x:f>IF(MOD(C179-Settings!$B$32,Settings!$B$33)&lt;Settings!$B$30,"Up","Down")</x:f>
        <x:v>Up</x:v>
      </x:c>
      <x:c r="U179" s="15" t="n">
        <x:f>IF(OR(I179&gt;Settings!$B$30,O179&gt;Settings!$B$37),0,1)</x:f>
        <x:v>1</x:v>
      </x:c>
      <x:c r="V179" s="15" t="n">
        <x:f>IF(AND(U179=1,O179&lt;=Settings!$B$36),1,0)</x:f>
        <x:v>1</x:v>
      </x:c>
    </x:row>
    <x:row r="180">
      <x:c r="A180">
        <x:v>2</x:v>
      </x:c>
      <x:c r="B180">
        <x:v>55</x:v>
      </x:c>
      <x:c r="C180" s="13" t="n">
        <x:f>Arrivals!F180</x:f>
        <x:v>3158.364979555342</x:v>
      </x:c>
      <x:c r="D180" s="13" t="n">
        <x:f>Arrivals!J180</x:f>
        <x:v>21.775461387664983</x:v>
      </x:c>
      <x:c r="E180" s="14">
        <x:f t="shared" si="37"/>
        <x:v>3175.9223621333699</x:v>
      </x:c>
      <x:c r="F180" s="14">
        <x:f t="shared" si="28"/>
        <x:v>3175.9223621333699</x:v>
      </x:c>
      <x:c r="G180" s="14">
        <x:f t="shared" si="29"/>
        <x:v>3197.6978235210349</x:v>
      </x:c>
      <x:c r="H180" s="13" t="n">
        <x:f>Arrivals!L180</x:f>
        <x:v>75</x:v>
      </x:c>
      <x:c r="I180" s="14" t="n">
        <x:f>H180*8/Settings!$B$28+Settings!$B$29</x:f>
        <x:v>6.02</x:v>
      </x:c>
      <x:c r="J180" s="14">
        <x:f t="shared" si="38"/>
        <x:v>3181.9423621333699</x:v>
      </x:c>
      <x:c r="K180" s="14">
        <x:f t="shared" si="30"/>
        <x:v>3197.6978235210349</x:v>
      </x:c>
      <x:c r="L180" s="14" t="n">
        <x:f>MOD(K180-Settings!$B$32,Settings!$B$33)</x:f>
        <x:v>317.69782352103493</x:v>
      </x:c>
      <x:c r="M180" s="14" t="n">
        <x:f>IF(L180&lt;Settings!$B$30,IF(Settings!$B$30-L180&gt;=I180,K180,K180+(Settings!$B$30-L180)+Settings!$B$31),K180+(Settings!$B$33-L180))</x:f>
        <x:v>3197.697823521035</x:v>
      </x:c>
      <x:c r="N180" s="14">
        <x:f t="shared" si="31"/>
        <x:v>3203.7178235210349</x:v>
      </x:c>
      <x:c r="O180" s="14">
        <x:f t="shared" si="32"/>
        <x:v>45.352843965692955</x:v>
      </x:c>
      <x:c r="P180" s="14">
        <x:f t="shared" si="33"/>
        <x:v>17.557382578027955</x:v>
      </x:c>
      <x:c r="Q180" s="14">
        <x:f t="shared" si="34"/>
        <x:v>0</x:v>
      </x:c>
      <x:c r="R180" s="14">
        <x:f t="shared" si="35"/>
        <x:v>0</x:v>
      </x:c>
      <x:c r="S180" s="14">
        <x:f t="shared" si="36"/>
        <x:v>17.557382578027955</x:v>
      </x:c>
      <x:c r="T180" t="str">
        <x:f>IF(MOD(C180-Settings!$B$32,Settings!$B$33)&lt;Settings!$B$30,"Up","Down")</x:f>
        <x:v>Up</x:v>
      </x:c>
      <x:c r="U180" s="15" t="n">
        <x:f>IF(OR(I180&gt;Settings!$B$30,O180&gt;Settings!$B$37),0,1)</x:f>
        <x:v>1</x:v>
      </x:c>
      <x:c r="V180" s="15" t="n">
        <x:f>IF(AND(U180=1,O180&lt;=Settings!$B$36),1,0)</x:f>
        <x:v>1</x:v>
      </x:c>
    </x:row>
    <x:row r="181">
      <x:c r="A181">
        <x:v>2</x:v>
      </x:c>
      <x:c r="B181">
        <x:v>56</x:v>
      </x:c>
      <x:c r="C181" s="13" t="n">
        <x:f>Arrivals!F181</x:f>
        <x:v>3194.696243498554</x:v>
      </x:c>
      <x:c r="D181" s="13" t="n">
        <x:f>Arrivals!J181</x:f>
        <x:v>1.921537706395382</x:v>
      </x:c>
      <x:c r="E181" s="14">
        <x:f t="shared" si="37"/>
        <x:v>3197.6978235210349</x:v>
      </x:c>
      <x:c r="F181" s="14">
        <x:f t="shared" si="28"/>
        <x:v>3197.6978235210349</x:v>
      </x:c>
      <x:c r="G181" s="14">
        <x:f t="shared" si="29"/>
        <x:v>3199.6193612274301</x:v>
      </x:c>
      <x:c r="H181" s="13" t="n">
        <x:f>Arrivals!L181</x:f>
        <x:v>75</x:v>
      </x:c>
      <x:c r="I181" s="14" t="n">
        <x:f>H181*8/Settings!$B$28+Settings!$B$29</x:f>
        <x:v>6.02</x:v>
      </x:c>
      <x:c r="J181" s="14">
        <x:f t="shared" si="38"/>
        <x:v>3203.7178235210349</x:v>
      </x:c>
      <x:c r="K181" s="14">
        <x:f t="shared" si="30"/>
        <x:v>3203.7178235210349</x:v>
      </x:c>
      <x:c r="L181" s="14" t="n">
        <x:f>MOD(K181-Settings!$B$32,Settings!$B$33)</x:f>
        <x:v>323.7178235210349</x:v>
      </x:c>
      <x:c r="M181" s="14" t="n">
        <x:f>IF(L181&lt;Settings!$B$30,IF(Settings!$B$30-L181&gt;=I181,K181,K181+(Settings!$B$30-L181)+Settings!$B$31),K181+(Settings!$B$33-L181))</x:f>
        <x:v>3203.717823521035</x:v>
      </x:c>
      <x:c r="N181" s="14">
        <x:f t="shared" si="31"/>
        <x:v>3209.7378235210349</x:v>
      </x:c>
      <x:c r="O181" s="14">
        <x:f t="shared" si="32"/>
        <x:v>15.041580022480957</x:v>
      </x:c>
      <x:c r="P181" s="14">
        <x:f t="shared" si="33"/>
        <x:v>3.0015800224809936</x:v>
      </x:c>
      <x:c r="Q181" s="14">
        <x:f t="shared" si="34"/>
        <x:v>4.0984622936048254</x:v>
      </x:c>
      <x:c r="R181" s="14">
        <x:f t="shared" si="35"/>
        <x:v>0</x:v>
      </x:c>
      <x:c r="S181" s="14">
        <x:f t="shared" si="36"/>
        <x:v>7.100042316085819</x:v>
      </x:c>
      <x:c r="T181" t="str">
        <x:f>IF(MOD(C181-Settings!$B$32,Settings!$B$33)&lt;Settings!$B$30,"Up","Down")</x:f>
        <x:v>Up</x:v>
      </x:c>
      <x:c r="U181" s="15" t="n">
        <x:f>IF(OR(I181&gt;Settings!$B$30,O181&gt;Settings!$B$37),0,1)</x:f>
        <x:v>1</x:v>
      </x:c>
      <x:c r="V181" s="15" t="n">
        <x:f>IF(AND(U181=1,O181&lt;=Settings!$B$36),1,0)</x:f>
        <x:v>1</x:v>
      </x:c>
    </x:row>
    <x:row r="182">
      <x:c r="A182">
        <x:v>2</x:v>
      </x:c>
      <x:c r="B182">
        <x:v>57</x:v>
      </x:c>
      <x:c r="C182" s="13" t="n">
        <x:f>Arrivals!F182</x:f>
        <x:v>3337.946069902103</x:v>
      </x:c>
      <x:c r="D182" s="13" t="n">
        <x:f>Arrivals!J182</x:f>
        <x:v>23.128589153683045</x:v>
      </x:c>
      <x:c r="E182" s="14">
        <x:f t="shared" si="37"/>
        <x:v>3199.6193612274301</x:v>
      </x:c>
      <x:c r="F182" s="14">
        <x:f t="shared" si="28"/>
        <x:v>3337.9460699021029</x:v>
      </x:c>
      <x:c r="G182" s="14">
        <x:f t="shared" si="29"/>
        <x:v>3361.074659055786</x:v>
      </x:c>
      <x:c r="H182" s="13" t="n">
        <x:f>Arrivals!L182</x:f>
        <x:v>75</x:v>
      </x:c>
      <x:c r="I182" s="14" t="n">
        <x:f>H182*8/Settings!$B$28+Settings!$B$29</x:f>
        <x:v>6.02</x:v>
      </x:c>
      <x:c r="J182" s="14">
        <x:f t="shared" si="38"/>
        <x:v>3209.7378235210349</x:v>
      </x:c>
      <x:c r="K182" s="14">
        <x:f t="shared" si="30"/>
        <x:v>3361.074659055786</x:v>
      </x:c>
      <x:c r="L182" s="14" t="n">
        <x:f>MOD(K182-Settings!$B$32,Settings!$B$33)</x:f>
        <x:v>481.074659055786</x:v>
      </x:c>
      <x:c r="M182" s="14" t="n">
        <x:f>IF(L182&lt;Settings!$B$30,IF(Settings!$B$30-L182&gt;=I182,K182,K182+(Settings!$B$30-L182)+Settings!$B$31),K182+(Settings!$B$33-L182))</x:f>
        <x:v>3361.074659055786</x:v>
      </x:c>
      <x:c r="N182" s="14">
        <x:f t="shared" si="31"/>
        <x:v>3367.094659055786</x:v>
      </x:c>
      <x:c r="O182" s="14">
        <x:f t="shared" si="32"/>
        <x:v>29.148589153683133</x:v>
      </x:c>
      <x:c r="P182" s="14">
        <x:f t="shared" si="33"/>
        <x:v>0</x:v>
      </x:c>
      <x:c r="Q182" s="14">
        <x:f t="shared" si="34"/>
        <x:v>0</x:v>
      </x:c>
      <x:c r="R182" s="14">
        <x:f t="shared" si="35"/>
        <x:v>0</x:v>
      </x:c>
      <x:c r="S182" s="14">
        <x:f t="shared" si="36"/>
        <x:v>0</x:v>
      </x:c>
      <x:c r="T182" t="str">
        <x:f>IF(MOD(C182-Settings!$B$32,Settings!$B$33)&lt;Settings!$B$30,"Up","Down")</x:f>
        <x:v>Up</x:v>
      </x:c>
      <x:c r="U182" s="15" t="n">
        <x:f>IF(OR(I182&gt;Settings!$B$30,O182&gt;Settings!$B$37),0,1)</x:f>
        <x:v>1</x:v>
      </x:c>
      <x:c r="V182" s="15" t="n">
        <x:f>IF(AND(U182=1,O182&lt;=Settings!$B$36),1,0)</x:f>
        <x:v>1</x:v>
      </x:c>
    </x:row>
    <x:row r="183">
      <x:c r="A183">
        <x:v>2</x:v>
      </x:c>
      <x:c r="B183">
        <x:v>58</x:v>
      </x:c>
      <x:c r="C183" s="13" t="n">
        <x:f>Arrivals!F183</x:f>
        <x:v>3345.654906982546</x:v>
      </x:c>
      <x:c r="D183" s="13" t="n">
        <x:f>Arrivals!J183</x:f>
        <x:v>1.2681271962493106</x:v>
      </x:c>
      <x:c r="E183" s="14">
        <x:f t="shared" si="37"/>
        <x:v>3361.074659055786</x:v>
      </x:c>
      <x:c r="F183" s="14">
        <x:f t="shared" si="28"/>
        <x:v>3361.074659055786</x:v>
      </x:c>
      <x:c r="G183" s="14">
        <x:f t="shared" si="29"/>
        <x:v>3362.3427862520352</x:v>
      </x:c>
      <x:c r="H183" s="13" t="n">
        <x:f>Arrivals!L183</x:f>
        <x:v>75</x:v>
      </x:c>
      <x:c r="I183" s="14" t="n">
        <x:f>H183*8/Settings!$B$28+Settings!$B$29</x:f>
        <x:v>6.02</x:v>
      </x:c>
      <x:c r="J183" s="14">
        <x:f t="shared" si="38"/>
        <x:v>3367.094659055786</x:v>
      </x:c>
      <x:c r="K183" s="14">
        <x:f t="shared" si="30"/>
        <x:v>3367.094659055786</x:v>
      </x:c>
      <x:c r="L183" s="14" t="n">
        <x:f>MOD(K183-Settings!$B$32,Settings!$B$33)</x:f>
        <x:v>487.094659055786</x:v>
      </x:c>
      <x:c r="M183" s="14" t="n">
        <x:f>IF(L183&lt;Settings!$B$30,IF(Settings!$B$30-L183&gt;=I183,K183,K183+(Settings!$B$30-L183)+Settings!$B$31),K183+(Settings!$B$33-L183))</x:f>
        <x:v>3367.094659055786</x:v>
      </x:c>
      <x:c r="N183" s="14">
        <x:f t="shared" si="31"/>
        <x:v>3373.114659055786</x:v>
      </x:c>
      <x:c r="O183" s="14">
        <x:f t="shared" si="32"/>
        <x:v>27.459752073239997</x:v>
      </x:c>
      <x:c r="P183" s="14">
        <x:f t="shared" si="33"/>
        <x:v>15.419752073240033</x:v>
      </x:c>
      <x:c r="Q183" s="14">
        <x:f t="shared" si="34"/>
        <x:v>4.7518728037507572</x:v>
      </x:c>
      <x:c r="R183" s="14">
        <x:f t="shared" si="35"/>
        <x:v>0</x:v>
      </x:c>
      <x:c r="S183" s="14">
        <x:f t="shared" si="36"/>
        <x:v>20.171624876990791</x:v>
      </x:c>
      <x:c r="T183" t="str">
        <x:f>IF(MOD(C183-Settings!$B$32,Settings!$B$33)&lt;Settings!$B$30,"Up","Down")</x:f>
        <x:v>Up</x:v>
      </x:c>
      <x:c r="U183" s="15" t="n">
        <x:f>IF(OR(I183&gt;Settings!$B$30,O183&gt;Settings!$B$37),0,1)</x:f>
        <x:v>1</x:v>
      </x:c>
      <x:c r="V183" s="15" t="n">
        <x:f>IF(AND(U183=1,O183&lt;=Settings!$B$36),1,0)</x:f>
        <x:v>1</x:v>
      </x:c>
    </x:row>
    <x:row r="184">
      <x:c r="A184">
        <x:v>2</x:v>
      </x:c>
      <x:c r="B184">
        <x:v>59</x:v>
      </x:c>
      <x:c r="C184" s="13" t="n">
        <x:f>Arrivals!F184</x:f>
        <x:v>3377.2906979290315</x:v>
      </x:c>
      <x:c r="D184" s="13" t="n">
        <x:f>Arrivals!J184</x:f>
        <x:v>8.092077494695717</x:v>
      </x:c>
      <x:c r="E184" s="14">
        <x:f t="shared" si="37"/>
        <x:v>3362.3427862520352</x:v>
      </x:c>
      <x:c r="F184" s="14">
        <x:f t="shared" si="28"/>
        <x:v>3377.2906979290315</x:v>
      </x:c>
      <x:c r="G184" s="14">
        <x:f t="shared" si="29"/>
        <x:v>3385.3827754237273</x:v>
      </x:c>
      <x:c r="H184" s="13" t="n">
        <x:f>Arrivals!L184</x:f>
        <x:v>75</x:v>
      </x:c>
      <x:c r="I184" s="14" t="n">
        <x:f>H184*8/Settings!$B$28+Settings!$B$29</x:f>
        <x:v>6.02</x:v>
      </x:c>
      <x:c r="J184" s="14">
        <x:f t="shared" si="38"/>
        <x:v>3373.114659055786</x:v>
      </x:c>
      <x:c r="K184" s="14">
        <x:f t="shared" si="30"/>
        <x:v>3385.3827754237273</x:v>
      </x:c>
      <x:c r="L184" s="14" t="n">
        <x:f>MOD(K184-Settings!$B$32,Settings!$B$33)</x:f>
        <x:v>505.38277542372725</x:v>
      </x:c>
      <x:c r="M184" s="14" t="n">
        <x:f>IF(L184&lt;Settings!$B$30,IF(Settings!$B$30-L184&gt;=I184,K184,K184+(Settings!$B$30-L184)+Settings!$B$31),K184+(Settings!$B$33-L184))</x:f>
        <x:v>3385.3827754237273</x:v>
      </x:c>
      <x:c r="N184" s="14">
        <x:f t="shared" si="31"/>
        <x:v>3391.4027754237272</x:v>
      </x:c>
      <x:c r="O184" s="14">
        <x:f t="shared" si="32"/>
        <x:v>14.112077494695768</x:v>
      </x:c>
      <x:c r="P184" s="14">
        <x:f t="shared" si="33"/>
        <x:v>0</x:v>
      </x:c>
      <x:c r="Q184" s="14">
        <x:f t="shared" si="34"/>
        <x:v>0</x:v>
      </x:c>
      <x:c r="R184" s="14">
        <x:f t="shared" si="35"/>
        <x:v>0</x:v>
      </x:c>
      <x:c r="S184" s="14">
        <x:f t="shared" si="36"/>
        <x:v>0</x:v>
      </x:c>
      <x:c r="T184" t="str">
        <x:f>IF(MOD(C184-Settings!$B$32,Settings!$B$33)&lt;Settings!$B$30,"Up","Down")</x:f>
        <x:v>Up</x:v>
      </x:c>
      <x:c r="U184" s="15" t="n">
        <x:f>IF(OR(I184&gt;Settings!$B$30,O184&gt;Settings!$B$37),0,1)</x:f>
        <x:v>1</x:v>
      </x:c>
      <x:c r="V184" s="15" t="n">
        <x:f>IF(AND(U184=1,O184&lt;=Settings!$B$36),1,0)</x:f>
        <x:v>1</x:v>
      </x:c>
    </x:row>
    <x:row r="185">
      <x:c r="A185">
        <x:v>2</x:v>
      </x:c>
      <x:c r="B185">
        <x:v>60</x:v>
      </x:c>
      <x:c r="C185" s="13" t="n">
        <x:f>Arrivals!F185</x:f>
        <x:v>3391.0344597629314</x:v>
      </x:c>
      <x:c r="D185" s="13" t="n">
        <x:f>Arrivals!J185</x:f>
        <x:v>37.62219222444092</x:v>
      </x:c>
      <x:c r="E185" s="14">
        <x:f t="shared" si="37"/>
        <x:v>3385.3827754237273</x:v>
      </x:c>
      <x:c r="F185" s="14">
        <x:f t="shared" si="28"/>
        <x:v>3391.0344597629314</x:v>
      </x:c>
      <x:c r="G185" s="14">
        <x:f t="shared" si="29"/>
        <x:v>3428.6566519873722</x:v>
      </x:c>
      <x:c r="H185" s="13" t="n">
        <x:f>Arrivals!L185</x:f>
        <x:v>75</x:v>
      </x:c>
      <x:c r="I185" s="14" t="n">
        <x:f>H185*8/Settings!$B$28+Settings!$B$29</x:f>
        <x:v>6.02</x:v>
      </x:c>
      <x:c r="J185" s="14">
        <x:f t="shared" si="38"/>
        <x:v>3391.4027754237272</x:v>
      </x:c>
      <x:c r="K185" s="14">
        <x:f t="shared" si="30"/>
        <x:v>3428.6566519873722</x:v>
      </x:c>
      <x:c r="L185" s="14" t="n">
        <x:f>MOD(K185-Settings!$B$32,Settings!$B$33)</x:f>
        <x:v>548.6566519873722</x:v>
      </x:c>
      <x:c r="M185" s="14" t="n">
        <x:f>IF(L185&lt;Settings!$B$30,IF(Settings!$B$30-L185&gt;=I185,K185,K185+(Settings!$B$30-L185)+Settings!$B$31),K185+(Settings!$B$33-L185))</x:f>
        <x:v>3428.6566519873722</x:v>
      </x:c>
      <x:c r="N185" s="14">
        <x:f t="shared" si="31"/>
        <x:v>3434.6766519873722</x:v>
      </x:c>
      <x:c r="O185" s="14">
        <x:f t="shared" si="32"/>
        <x:v>43.642192224440805</x:v>
      </x:c>
      <x:c r="P185" s="14">
        <x:f t="shared" si="33"/>
        <x:v>0</x:v>
      </x:c>
      <x:c r="Q185" s="14">
        <x:f t="shared" si="34"/>
        <x:v>0</x:v>
      </x:c>
      <x:c r="R185" s="14">
        <x:f t="shared" si="35"/>
        <x:v>0</x:v>
      </x:c>
      <x:c r="S185" s="14">
        <x:f t="shared" si="36"/>
        <x:v>0</x:v>
      </x:c>
      <x:c r="T185" t="str">
        <x:f>IF(MOD(C185-Settings!$B$32,Settings!$B$33)&lt;Settings!$B$30,"Up","Down")</x:f>
        <x:v>Up</x:v>
      </x:c>
      <x:c r="U185" s="15" t="n">
        <x:f>IF(OR(I185&gt;Settings!$B$30,O185&gt;Settings!$B$37),0,1)</x:f>
        <x:v>1</x:v>
      </x:c>
      <x:c r="V185" s="15" t="n">
        <x:f>IF(AND(U185=1,O185&lt;=Settings!$B$36),1,0)</x:f>
        <x:v>1</x:v>
      </x:c>
    </x:row>
    <x:row r="186">
      <x:c r="A186">
        <x:v>2</x:v>
      </x:c>
      <x:c r="B186">
        <x:v>61</x:v>
      </x:c>
      <x:c r="C186" s="13" t="n">
        <x:f>Arrivals!F186</x:f>
        <x:v>3474.546757760009</x:v>
      </x:c>
      <x:c r="D186" s="13" t="n">
        <x:f>Arrivals!J186</x:f>
        <x:v>0.4049963984155286</x:v>
      </x:c>
      <x:c r="E186" s="14">
        <x:f t="shared" si="37"/>
        <x:v>3428.6566519873722</x:v>
      </x:c>
      <x:c r="F186" s="14">
        <x:f t="shared" si="28"/>
        <x:v>3474.5467577600089</x:v>
      </x:c>
      <x:c r="G186" s="14">
        <x:f t="shared" si="29"/>
        <x:v>3474.9517541584246</x:v>
      </x:c>
      <x:c r="H186" s="13" t="n">
        <x:f>Arrivals!L186</x:f>
        <x:v>75</x:v>
      </x:c>
      <x:c r="I186" s="14" t="n">
        <x:f>H186*8/Settings!$B$28+Settings!$B$29</x:f>
        <x:v>6.02</x:v>
      </x:c>
      <x:c r="J186" s="14">
        <x:f t="shared" si="38"/>
        <x:v>3434.6766519873722</x:v>
      </x:c>
      <x:c r="K186" s="14">
        <x:f t="shared" si="30"/>
        <x:v>3474.9517541584246</x:v>
      </x:c>
      <x:c r="L186" s="14" t="n">
        <x:f>MOD(K186-Settings!$B$32,Settings!$B$33)</x:f>
        <x:v>594.9517541584246</x:v>
      </x:c>
      <x:c r="M186" s="14" t="n">
        <x:f>IF(L186&lt;Settings!$B$30,IF(Settings!$B$30-L186&gt;=I186,K186,K186+(Settings!$B$30-L186)+Settings!$B$31),K186+(Settings!$B$33-L186))</x:f>
        <x:v>3600</x:v>
      </x:c>
      <x:c r="N186" s="14">
        <x:f t="shared" si="31"/>
        <x:v>3606.02</x:v>
      </x:c>
      <x:c r="O186" s="14">
        <x:f t="shared" si="32"/>
        <x:v>131.47324223999112</x:v>
      </x:c>
      <x:c r="P186" s="14">
        <x:f t="shared" si="33"/>
        <x:v>0</x:v>
      </x:c>
      <x:c r="Q186" s="14">
        <x:f t="shared" si="34"/>
        <x:v>0</x:v>
      </x:c>
      <x:c r="R186" s="14">
        <x:f t="shared" si="35"/>
        <x:v>125.04824584157541</x:v>
      </x:c>
      <x:c r="S186" s="14">
        <x:f t="shared" si="36"/>
        <x:v>125.04824584157541</x:v>
      </x:c>
      <x:c r="T186" t="str">
        <x:f>IF(MOD(C186-Settings!$B$32,Settings!$B$33)&lt;Settings!$B$30,"Up","Down")</x:f>
        <x:v>Up</x:v>
      </x:c>
      <x:c r="U186" s="15" t="n">
        <x:f>IF(OR(I186&gt;Settings!$B$30,O186&gt;Settings!$B$37),0,1)</x:f>
        <x:v>1</x:v>
      </x:c>
      <x:c r="V186" s="15" t="n">
        <x:f>IF(AND(U186=1,O186&lt;=Settings!$B$36),1,0)</x:f>
        <x:v>0</x:v>
      </x:c>
    </x:row>
    <x:row r="187">
      <x:c r="A187">
        <x:v>2</x:v>
      </x:c>
      <x:c r="B187">
        <x:v>62</x:v>
      </x:c>
      <x:c r="C187" s="13" t="n">
        <x:f>Arrivals!F187</x:f>
        <x:v>3532.4559078383745</x:v>
      </x:c>
      <x:c r="D187" s="13" t="n">
        <x:f>Arrivals!J187</x:f>
        <x:v>17.431523983452646</x:v>
      </x:c>
      <x:c r="E187" s="14">
        <x:f t="shared" si="37"/>
        <x:v>3474.9517541584246</x:v>
      </x:c>
      <x:c r="F187" s="14">
        <x:f t="shared" si="28"/>
        <x:v>3532.4559078383745</x:v>
      </x:c>
      <x:c r="G187" s="14">
        <x:f t="shared" si="29"/>
        <x:v>3549.8874318218272</x:v>
      </x:c>
      <x:c r="H187" s="13" t="n">
        <x:f>Arrivals!L187</x:f>
        <x:v>75</x:v>
      </x:c>
      <x:c r="I187" s="14" t="n">
        <x:f>H187*8/Settings!$B$28+Settings!$B$29</x:f>
        <x:v>6.02</x:v>
      </x:c>
      <x:c r="J187" s="14">
        <x:f t="shared" si="38"/>
        <x:v>3606.02</x:v>
      </x:c>
      <x:c r="K187" s="14">
        <x:f t="shared" si="30"/>
        <x:v>3606.02</x:v>
      </x:c>
      <x:c r="L187" s="14" t="n">
        <x:f>MOD(K187-Settings!$B$32,Settings!$B$33)</x:f>
        <x:v>6.019999999999982</x:v>
      </x:c>
      <x:c r="M187" s="14" t="n">
        <x:f>IF(L187&lt;Settings!$B$30,IF(Settings!$B$30-L187&gt;=I187,K187,K187+(Settings!$B$30-L187)+Settings!$B$31),K187+(Settings!$B$33-L187))</x:f>
        <x:v>3606.02</x:v>
      </x:c>
      <x:c r="N187" s="14">
        <x:f t="shared" si="31"/>
        <x:v>3612.04</x:v>
      </x:c>
      <x:c r="O187" s="14">
        <x:f t="shared" si="32"/>
        <x:v>79.584092161625449</x:v>
      </x:c>
      <x:c r="P187" s="14">
        <x:f t="shared" si="33"/>
        <x:v>0</x:v>
      </x:c>
      <x:c r="Q187" s="14">
        <x:f t="shared" si="34"/>
        <x:v>56.132568178172733</x:v>
      </x:c>
      <x:c r="R187" s="14">
        <x:f t="shared" si="35"/>
        <x:v>0</x:v>
      </x:c>
      <x:c r="S187" s="14">
        <x:f t="shared" si="36"/>
        <x:v>56.132568178172733</x:v>
      </x:c>
      <x:c r="T187" t="str">
        <x:f>IF(MOD(C187-Settings!$B$32,Settings!$B$33)&lt;Settings!$B$30,"Up","Down")</x:f>
        <x:v>Down</x:v>
      </x:c>
      <x:c r="U187" s="15" t="n">
        <x:f>IF(OR(I187&gt;Settings!$B$30,O187&gt;Settings!$B$37),0,1)</x:f>
        <x:v>1</x:v>
      </x:c>
      <x:c r="V187" s="15" t="n">
        <x:f>IF(AND(U187=1,O187&lt;=Settings!$B$36),1,0)</x:f>
        <x:v>1</x:v>
      </x:c>
    </x:row>
    <x:row r="188">
      <x:c r="A188">
        <x:v>2</x:v>
      </x:c>
      <x:c r="B188">
        <x:v>63</x:v>
      </x:c>
      <x:c r="C188" s="13" t="n">
        <x:f>Arrivals!F188</x:f>
        <x:v>3626.605957550665</x:v>
      </x:c>
      <x:c r="D188" s="13" t="n">
        <x:f>Arrivals!J188</x:f>
        <x:v>30.35619018365856</x:v>
      </x:c>
      <x:c r="E188" s="14">
        <x:f t="shared" si="37"/>
        <x:v>3549.8874318218272</x:v>
      </x:c>
      <x:c r="F188" s="14">
        <x:f t="shared" si="28"/>
        <x:v>3626.6059575506652</x:v>
      </x:c>
      <x:c r="G188" s="14">
        <x:f t="shared" si="29"/>
        <x:v>3656.9621477343239</x:v>
      </x:c>
      <x:c r="H188" s="13" t="n">
        <x:f>Arrivals!L188</x:f>
        <x:v>75</x:v>
      </x:c>
      <x:c r="I188" s="14" t="n">
        <x:f>H188*8/Settings!$B$28+Settings!$B$29</x:f>
        <x:v>6.02</x:v>
      </x:c>
      <x:c r="J188" s="14">
        <x:f t="shared" si="38"/>
        <x:v>3612.04</x:v>
      </x:c>
      <x:c r="K188" s="14">
        <x:f t="shared" si="30"/>
        <x:v>3656.9621477343239</x:v>
      </x:c>
      <x:c r="L188" s="14" t="n">
        <x:f>MOD(K188-Settings!$B$32,Settings!$B$33)</x:f>
        <x:v>56.962147734323935</x:v>
      </x:c>
      <x:c r="M188" s="14" t="n">
        <x:f>IF(L188&lt;Settings!$B$30,IF(Settings!$B$30-L188&gt;=I188,K188,K188+(Settings!$B$30-L188)+Settings!$B$31),K188+(Settings!$B$33-L188))</x:f>
        <x:v>3656.962147734324</x:v>
      </x:c>
      <x:c r="N188" s="14">
        <x:f t="shared" si="31"/>
        <x:v>3662.9821477343239</x:v>
      </x:c>
      <x:c r="O188" s="14">
        <x:f t="shared" si="32"/>
        <x:v>36.376190183658764</x:v>
      </x:c>
      <x:c r="P188" s="14">
        <x:f t="shared" si="33"/>
        <x:v>0</x:v>
      </x:c>
      <x:c r="Q188" s="14">
        <x:f t="shared" si="34"/>
        <x:v>0</x:v>
      </x:c>
      <x:c r="R188" s="14">
        <x:f t="shared" si="35"/>
        <x:v>0</x:v>
      </x:c>
      <x:c r="S188" s="14">
        <x:f t="shared" si="36"/>
        <x:v>0</x:v>
      </x:c>
      <x:c r="T188" t="str">
        <x:f>IF(MOD(C188-Settings!$B$32,Settings!$B$33)&lt;Settings!$B$30,"Up","Down")</x:f>
        <x:v>Up</x:v>
      </x:c>
      <x:c r="U188" s="15" t="n">
        <x:f>IF(OR(I188&gt;Settings!$B$30,O188&gt;Settings!$B$37),0,1)</x:f>
        <x:v>1</x:v>
      </x:c>
      <x:c r="V188" s="15" t="n">
        <x:f>IF(AND(U188=1,O188&lt;=Settings!$B$36),1,0)</x:f>
        <x:v>1</x:v>
      </x:c>
    </x:row>
    <x:row r="189">
      <x:c r="A189">
        <x:v>2</x:v>
      </x:c>
      <x:c r="B189">
        <x:v>64</x:v>
      </x:c>
      <x:c r="C189" s="13" t="n">
        <x:f>Arrivals!F189</x:f>
        <x:v>3664.9776823592915</x:v>
      </x:c>
      <x:c r="D189" s="13" t="n">
        <x:f>Arrivals!J189</x:f>
        <x:v>16.431869183288264</x:v>
      </x:c>
      <x:c r="E189" s="14">
        <x:f t="shared" si="37"/>
        <x:v>3656.9621477343239</x:v>
      </x:c>
      <x:c r="F189" s="14">
        <x:f t="shared" si="28"/>
        <x:v>3664.9776823592915</x:v>
      </x:c>
      <x:c r="G189" s="14">
        <x:f t="shared" si="29"/>
        <x:v>3681.4095515425797</x:v>
      </x:c>
      <x:c r="H189" s="13" t="n">
        <x:f>Arrivals!L189</x:f>
        <x:v>75</x:v>
      </x:c>
      <x:c r="I189" s="14" t="n">
        <x:f>H189*8/Settings!$B$28+Settings!$B$29</x:f>
        <x:v>6.02</x:v>
      </x:c>
      <x:c r="J189" s="14">
        <x:f t="shared" si="38"/>
        <x:v>3662.9821477343239</x:v>
      </x:c>
      <x:c r="K189" s="14">
        <x:f t="shared" si="30"/>
        <x:v>3681.4095515425797</x:v>
      </x:c>
      <x:c r="L189" s="14" t="n">
        <x:f>MOD(K189-Settings!$B$32,Settings!$B$33)</x:f>
        <x:v>81.40955154257972</x:v>
      </x:c>
      <x:c r="M189" s="14" t="n">
        <x:f>IF(L189&lt;Settings!$B$30,IF(Settings!$B$30-L189&gt;=I189,K189,K189+(Settings!$B$30-L189)+Settings!$B$31),K189+(Settings!$B$33-L189))</x:f>
        <x:v>3681.4095515425797</x:v>
      </x:c>
      <x:c r="N189" s="14">
        <x:f t="shared" si="31"/>
        <x:v>3687.4295515425797</x:v>
      </x:c>
      <x:c r="O189" s="14">
        <x:f t="shared" si="32"/>
        <x:v>22.451869183288181</x:v>
      </x:c>
      <x:c r="P189" s="14">
        <x:f t="shared" si="33"/>
        <x:v>0</x:v>
      </x:c>
      <x:c r="Q189" s="14">
        <x:f t="shared" si="34"/>
        <x:v>0</x:v>
      </x:c>
      <x:c r="R189" s="14">
        <x:f t="shared" si="35"/>
        <x:v>0</x:v>
      </x:c>
      <x:c r="S189" s="14">
        <x:f t="shared" si="36"/>
        <x:v>0</x:v>
      </x:c>
      <x:c r="T189" t="str">
        <x:f>IF(MOD(C189-Settings!$B$32,Settings!$B$33)&lt;Settings!$B$30,"Up","Down")</x:f>
        <x:v>Up</x:v>
      </x:c>
      <x:c r="U189" s="15" t="n">
        <x:f>IF(OR(I189&gt;Settings!$B$30,O189&gt;Settings!$B$37),0,1)</x:f>
        <x:v>1</x:v>
      </x:c>
      <x:c r="V189" s="15" t="n">
        <x:f>IF(AND(U189=1,O189&lt;=Settings!$B$36),1,0)</x:f>
        <x:v>1</x:v>
      </x:c>
    </x:row>
    <x:row r="190">
      <x:c r="A190">
        <x:v>2</x:v>
      </x:c>
      <x:c r="B190">
        <x:v>65</x:v>
      </x:c>
      <x:c r="C190" s="13" t="n">
        <x:f>Arrivals!F190</x:f>
        <x:v>3722.859779177471</x:v>
      </x:c>
      <x:c r="D190" s="13" t="n">
        <x:f>Arrivals!J190</x:f>
        <x:v>4.798730561840626</x:v>
      </x:c>
      <x:c r="E190" s="14">
        <x:f t="shared" si="37"/>
        <x:v>3681.4095515425797</x:v>
      </x:c>
      <x:c r="F190" s="14">
        <x:f t="shared" si="28"/>
        <x:v>3722.859779177471</x:v>
      </x:c>
      <x:c r="G190" s="14">
        <x:f t="shared" si="29"/>
        <x:v>3727.6585097393117</x:v>
      </x:c>
      <x:c r="H190" s="13" t="n">
        <x:f>Arrivals!L190</x:f>
        <x:v>75</x:v>
      </x:c>
      <x:c r="I190" s="14" t="n">
        <x:f>H190*8/Settings!$B$28+Settings!$B$29</x:f>
        <x:v>6.02</x:v>
      </x:c>
      <x:c r="J190" s="14">
        <x:f t="shared" si="38"/>
        <x:v>3687.4295515425797</x:v>
      </x:c>
      <x:c r="K190" s="14">
        <x:f t="shared" si="30"/>
        <x:v>3727.6585097393117</x:v>
      </x:c>
      <x:c r="L190" s="14" t="n">
        <x:f>MOD(K190-Settings!$B$32,Settings!$B$33)</x:f>
        <x:v>127.65850973931174</x:v>
      </x:c>
      <x:c r="M190" s="14" t="n">
        <x:f>IF(L190&lt;Settings!$B$30,IF(Settings!$B$30-L190&gt;=I190,K190,K190+(Settings!$B$30-L190)+Settings!$B$31),K190+(Settings!$B$33-L190))</x:f>
        <x:v>3727.6585097393117</x:v>
      </x:c>
      <x:c r="N190" s="14">
        <x:f t="shared" si="31"/>
        <x:v>3733.6785097393117</x:v>
      </x:c>
      <x:c r="O190" s="14">
        <x:f t="shared" si="32"/>
        <x:v>10.818730561840766</x:v>
      </x:c>
      <x:c r="P190" s="14">
        <x:f t="shared" si="33"/>
        <x:v>0</x:v>
      </x:c>
      <x:c r="Q190" s="14">
        <x:f t="shared" si="34"/>
        <x:v>0</x:v>
      </x:c>
      <x:c r="R190" s="14">
        <x:f t="shared" si="35"/>
        <x:v>0</x:v>
      </x:c>
      <x:c r="S190" s="14">
        <x:f t="shared" si="36"/>
        <x:v>0</x:v>
      </x:c>
      <x:c r="T190" t="str">
        <x:f>IF(MOD(C190-Settings!$B$32,Settings!$B$33)&lt;Settings!$B$30,"Up","Down")</x:f>
        <x:v>Up</x:v>
      </x:c>
      <x:c r="U190" s="15" t="n">
        <x:f>IF(OR(I190&gt;Settings!$B$30,O190&gt;Settings!$B$37),0,1)</x:f>
        <x:v>1</x:v>
      </x:c>
      <x:c r="V190" s="15" t="n">
        <x:f>IF(AND(U190=1,O190&lt;=Settings!$B$36),1,0)</x:f>
        <x:v>1</x:v>
      </x:c>
    </x:row>
    <x:row r="191">
      <x:c r="A191">
        <x:v>2</x:v>
      </x:c>
      <x:c r="B191">
        <x:v>66</x:v>
      </x:c>
      <x:c r="C191" s="13" t="n">
        <x:f>Arrivals!F191</x:f>
        <x:v>3863.748577654547</x:v>
      </x:c>
      <x:c r="D191" s="13" t="n">
        <x:f>Arrivals!J191</x:f>
        <x:v>16.124570613219518</x:v>
      </x:c>
      <x:c r="E191" s="14" t="n">
        <x:f t="shared" ref="E191:E222" si="39">G190</x:f>
        <x:v>3727.6585097393117</x:v>
      </x:c>
      <x:c r="F191" s="14">
        <x:f t="shared" si="28"/>
        <x:v>3863.7485776545468</x:v>
      </x:c>
      <x:c r="G191" s="14">
        <x:f t="shared" si="29"/>
        <x:v>3879.8731482677663</x:v>
      </x:c>
      <x:c r="H191" s="13" t="n">
        <x:f>Arrivals!L191</x:f>
        <x:v>75</x:v>
      </x:c>
      <x:c r="I191" s="14" t="n">
        <x:f>H191*8/Settings!$B$28+Settings!$B$29</x:f>
        <x:v>6.02</x:v>
      </x:c>
      <x:c r="J191" s="14" t="n">
        <x:f t="shared" ref="J191:J222" si="40">N190</x:f>
        <x:v>3733.6785097393117</x:v>
      </x:c>
      <x:c r="K191" s="14">
        <x:f t="shared" si="30"/>
        <x:v>3879.8731482677663</x:v>
      </x:c>
      <x:c r="L191" s="14" t="n">
        <x:f>MOD(K191-Settings!$B$32,Settings!$B$33)</x:f>
        <x:v>279.8731482677663</x:v>
      </x:c>
      <x:c r="M191" s="14" t="n">
        <x:f>IF(L191&lt;Settings!$B$30,IF(Settings!$B$30-L191&gt;=I191,K191,K191+(Settings!$B$30-L191)+Settings!$B$31),K191+(Settings!$B$33-L191))</x:f>
        <x:v>3879.8731482677663</x:v>
      </x:c>
      <x:c r="N191" s="14">
        <x:f t="shared" si="31"/>
        <x:v>3885.8931482677663</x:v>
      </x:c>
      <x:c r="O191" s="14">
        <x:f t="shared" si="32"/>
        <x:v>22.144570613219457</x:v>
      </x:c>
      <x:c r="P191" s="14">
        <x:f t="shared" si="33"/>
        <x:v>0</x:v>
      </x:c>
      <x:c r="Q191" s="14">
        <x:f t="shared" si="34"/>
        <x:v>0</x:v>
      </x:c>
      <x:c r="R191" s="14">
        <x:f t="shared" si="35"/>
        <x:v>0</x:v>
      </x:c>
      <x:c r="S191" s="14">
        <x:f t="shared" si="36"/>
        <x:v>0</x:v>
      </x:c>
      <x:c r="T191" t="str">
        <x:f>IF(MOD(C191-Settings!$B$32,Settings!$B$33)&lt;Settings!$B$30,"Up","Down")</x:f>
        <x:v>Up</x:v>
      </x:c>
      <x:c r="U191" s="15" t="n">
        <x:f>IF(OR(I191&gt;Settings!$B$30,O191&gt;Settings!$B$37),0,1)</x:f>
        <x:v>1</x:v>
      </x:c>
      <x:c r="V191" s="15" t="n">
        <x:f>IF(AND(U191=1,O191&lt;=Settings!$B$36),1,0)</x:f>
        <x:v>1</x:v>
      </x:c>
    </x:row>
    <x:row r="192">
      <x:c r="A192">
        <x:v>2</x:v>
      </x:c>
      <x:c r="B192">
        <x:v>67</x:v>
      </x:c>
      <x:c r="C192" s="13" t="n">
        <x:f>Arrivals!F192</x:f>
        <x:v>3873.9990006844346</x:v>
      </x:c>
      <x:c r="D192" s="13" t="n">
        <x:f>Arrivals!J192</x:f>
        <x:v>7.737055439724454</x:v>
      </x:c>
      <x:c r="E192" s="14">
        <x:f t="shared" si="39"/>
        <x:v>3879.8731482677663</x:v>
      </x:c>
      <x:c r="F192" s="14">
        <x:f t="shared" si="28"/>
        <x:v>3879.8731482677663</x:v>
      </x:c>
      <x:c r="G192" s="14">
        <x:f t="shared" si="29"/>
        <x:v>3887.6102037074907</x:v>
      </x:c>
      <x:c r="H192" s="13" t="n">
        <x:f>Arrivals!L192</x:f>
        <x:v>75</x:v>
      </x:c>
      <x:c r="I192" s="14" t="n">
        <x:f>H192*8/Settings!$B$28+Settings!$B$29</x:f>
        <x:v>6.02</x:v>
      </x:c>
      <x:c r="J192" s="14">
        <x:f t="shared" si="40"/>
        <x:v>3885.8931482677663</x:v>
      </x:c>
      <x:c r="K192" s="14">
        <x:f t="shared" si="30"/>
        <x:v>3887.6102037074907</x:v>
      </x:c>
      <x:c r="L192" s="14" t="n">
        <x:f>MOD(K192-Settings!$B$32,Settings!$B$33)</x:f>
        <x:v>287.61020370749065</x:v>
      </x:c>
      <x:c r="M192" s="14" t="n">
        <x:f>IF(L192&lt;Settings!$B$30,IF(Settings!$B$30-L192&gt;=I192,K192,K192+(Settings!$B$30-L192)+Settings!$B$31),K192+(Settings!$B$33-L192))</x:f>
        <x:v>3887.6102037074907</x:v>
      </x:c>
      <x:c r="N192" s="14">
        <x:f t="shared" si="31"/>
        <x:v>3893.6302037074906</x:v>
      </x:c>
      <x:c r="O192" s="14">
        <x:f t="shared" si="32"/>
        <x:v>19.631203023056059</x:v>
      </x:c>
      <x:c r="P192" s="14">
        <x:f t="shared" si="33"/>
        <x:v>5.8741475833317054</x:v>
      </x:c>
      <x:c r="Q192" s="14">
        <x:f t="shared" si="34"/>
        <x:v>0</x:v>
      </x:c>
      <x:c r="R192" s="14">
        <x:f t="shared" si="35"/>
        <x:v>0</x:v>
      </x:c>
      <x:c r="S192" s="14">
        <x:f t="shared" si="36"/>
        <x:v>5.8741475833317054</x:v>
      </x:c>
      <x:c r="T192" t="str">
        <x:f>IF(MOD(C192-Settings!$B$32,Settings!$B$33)&lt;Settings!$B$30,"Up","Down")</x:f>
        <x:v>Up</x:v>
      </x:c>
      <x:c r="U192" s="15" t="n">
        <x:f>IF(OR(I192&gt;Settings!$B$30,O192&gt;Settings!$B$37),0,1)</x:f>
        <x:v>1</x:v>
      </x:c>
      <x:c r="V192" s="15" t="n">
        <x:f>IF(AND(U192=1,O192&lt;=Settings!$B$36),1,0)</x:f>
        <x:v>1</x:v>
      </x:c>
    </x:row>
    <x:row r="193">
      <x:c r="A193">
        <x:v>2</x:v>
      </x:c>
      <x:c r="B193">
        <x:v>68</x:v>
      </x:c>
      <x:c r="C193" s="13" t="n">
        <x:f>Arrivals!F193</x:f>
        <x:v>3908.4273696890564</x:v>
      </x:c>
      <x:c r="D193" s="13" t="n">
        <x:f>Arrivals!J193</x:f>
        <x:v>21.45039789131467</x:v>
      </x:c>
      <x:c r="E193" s="14">
        <x:f t="shared" si="39"/>
        <x:v>3887.6102037074907</x:v>
      </x:c>
      <x:c r="F193" s="14">
        <x:f t="shared" si="28"/>
        <x:v>3908.4273696890564</x:v>
      </x:c>
      <x:c r="G193" s="14">
        <x:f t="shared" si="29"/>
        <x:v>3929.8777675803713</x:v>
      </x:c>
      <x:c r="H193" s="13" t="n">
        <x:f>Arrivals!L193</x:f>
        <x:v>75</x:v>
      </x:c>
      <x:c r="I193" s="14" t="n">
        <x:f>H193*8/Settings!$B$28+Settings!$B$29</x:f>
        <x:v>6.02</x:v>
      </x:c>
      <x:c r="J193" s="14">
        <x:f t="shared" si="40"/>
        <x:v>3893.6302037074906</x:v>
      </x:c>
      <x:c r="K193" s="14">
        <x:f t="shared" si="30"/>
        <x:v>3929.8777675803713</x:v>
      </x:c>
      <x:c r="L193" s="14" t="n">
        <x:f>MOD(K193-Settings!$B$32,Settings!$B$33)</x:f>
        <x:v>329.87776758037126</x:v>
      </x:c>
      <x:c r="M193" s="14" t="n">
        <x:f>IF(L193&lt;Settings!$B$30,IF(Settings!$B$30-L193&gt;=I193,K193,K193+(Settings!$B$30-L193)+Settings!$B$31),K193+(Settings!$B$33-L193))</x:f>
        <x:v>3929.8777675803713</x:v>
      </x:c>
      <x:c r="N193" s="14">
        <x:f t="shared" si="31"/>
        <x:v>3935.8977675803712</x:v>
      </x:c>
      <x:c r="O193" s="14">
        <x:f t="shared" si="32"/>
        <x:v>27.47039789131486</x:v>
      </x:c>
      <x:c r="P193" s="14">
        <x:f t="shared" si="33"/>
        <x:v>0</x:v>
      </x:c>
      <x:c r="Q193" s="14">
        <x:f t="shared" si="34"/>
        <x:v>0</x:v>
      </x:c>
      <x:c r="R193" s="14">
        <x:f t="shared" si="35"/>
        <x:v>0</x:v>
      </x:c>
      <x:c r="S193" s="14">
        <x:f t="shared" si="36"/>
        <x:v>0</x:v>
      </x:c>
      <x:c r="T193" t="str">
        <x:f>IF(MOD(C193-Settings!$B$32,Settings!$B$33)&lt;Settings!$B$30,"Up","Down")</x:f>
        <x:v>Up</x:v>
      </x:c>
      <x:c r="U193" s="15" t="n">
        <x:f>IF(OR(I193&gt;Settings!$B$30,O193&gt;Settings!$B$37),0,1)</x:f>
        <x:v>1</x:v>
      </x:c>
      <x:c r="V193" s="15" t="n">
        <x:f>IF(AND(U193=1,O193&lt;=Settings!$B$36),1,0)</x:f>
        <x:v>1</x:v>
      </x:c>
    </x:row>
    <x:row r="194">
      <x:c r="A194">
        <x:v>2</x:v>
      </x:c>
      <x:c r="B194">
        <x:v>69</x:v>
      </x:c>
      <x:c r="C194" s="13" t="n">
        <x:f>Arrivals!F194</x:f>
        <x:v>3931.729189521365</x:v>
      </x:c>
      <x:c r="D194" s="13" t="n">
        <x:f>Arrivals!J194</x:f>
        <x:v>41.95058553734876</x:v>
      </x:c>
      <x:c r="E194" s="14">
        <x:f t="shared" si="39"/>
        <x:v>3929.8777675803713</x:v>
      </x:c>
      <x:c r="F194" s="14">
        <x:f t="shared" si="28"/>
        <x:v>3931.7291895213648</x:v>
      </x:c>
      <x:c r="G194" s="14">
        <x:f t="shared" si="29"/>
        <x:v>3973.6797750587134</x:v>
      </x:c>
      <x:c r="H194" s="13" t="n">
        <x:f>Arrivals!L194</x:f>
        <x:v>75</x:v>
      </x:c>
      <x:c r="I194" s="14" t="n">
        <x:f>H194*8/Settings!$B$28+Settings!$B$29</x:f>
        <x:v>6.02</x:v>
      </x:c>
      <x:c r="J194" s="14">
        <x:f t="shared" si="40"/>
        <x:v>3935.8977675803712</x:v>
      </x:c>
      <x:c r="K194" s="14">
        <x:f t="shared" si="30"/>
        <x:v>3973.6797750587134</x:v>
      </x:c>
      <x:c r="L194" s="14" t="n">
        <x:f>MOD(K194-Settings!$B$32,Settings!$B$33)</x:f>
        <x:v>373.6797750587134</x:v>
      </x:c>
      <x:c r="M194" s="14" t="n">
        <x:f>IF(L194&lt;Settings!$B$30,IF(Settings!$B$30-L194&gt;=I194,K194,K194+(Settings!$B$30-L194)+Settings!$B$31),K194+(Settings!$B$33-L194))</x:f>
        <x:v>3973.6797750587134</x:v>
      </x:c>
      <x:c r="N194" s="14">
        <x:f t="shared" si="31"/>
        <x:v>3979.6997750587134</x:v>
      </x:c>
      <x:c r="O194" s="14">
        <x:f t="shared" si="32"/>
        <x:v>47.970585537348597</x:v>
      </x:c>
      <x:c r="P194" s="14">
        <x:f t="shared" si="33"/>
        <x:v>0</x:v>
      </x:c>
      <x:c r="Q194" s="14">
        <x:f t="shared" si="34"/>
        <x:v>0</x:v>
      </x:c>
      <x:c r="R194" s="14">
        <x:f t="shared" si="35"/>
        <x:v>0</x:v>
      </x:c>
      <x:c r="S194" s="14">
        <x:f t="shared" si="36"/>
        <x:v>0</x:v>
      </x:c>
      <x:c r="T194" t="str">
        <x:f>IF(MOD(C194-Settings!$B$32,Settings!$B$33)&lt;Settings!$B$30,"Up","Down")</x:f>
        <x:v>Up</x:v>
      </x:c>
      <x:c r="U194" s="15" t="n">
        <x:f>IF(OR(I194&gt;Settings!$B$30,O194&gt;Settings!$B$37),0,1)</x:f>
        <x:v>1</x:v>
      </x:c>
      <x:c r="V194" s="15" t="n">
        <x:f>IF(AND(U194=1,O194&lt;=Settings!$B$36),1,0)</x:f>
        <x:v>1</x:v>
      </x:c>
    </x:row>
    <x:row r="195">
      <x:c r="A195">
        <x:v>2</x:v>
      </x:c>
      <x:c r="B195">
        <x:v>70</x:v>
      </x:c>
      <x:c r="C195" s="13" t="n">
        <x:f>Arrivals!F195</x:f>
        <x:v>3936.0522184460015</x:v>
      </x:c>
      <x:c r="D195" s="13" t="n">
        <x:f>Arrivals!J195</x:f>
        <x:v>5.70424627411703</x:v>
      </x:c>
      <x:c r="E195" s="14">
        <x:f t="shared" si="39"/>
        <x:v>3973.6797750587134</x:v>
      </x:c>
      <x:c r="F195" s="14">
        <x:f t="shared" si="28"/>
        <x:v>3973.6797750587134</x:v>
      </x:c>
      <x:c r="G195" s="14">
        <x:f t="shared" si="29"/>
        <x:v>3979.3840213328303</x:v>
      </x:c>
      <x:c r="H195" s="13" t="n">
        <x:f>Arrivals!L195</x:f>
        <x:v>75</x:v>
      </x:c>
      <x:c r="I195" s="14" t="n">
        <x:f>H195*8/Settings!$B$28+Settings!$B$29</x:f>
        <x:v>6.02</x:v>
      </x:c>
      <x:c r="J195" s="14">
        <x:f t="shared" si="40"/>
        <x:v>3979.6997750587134</x:v>
      </x:c>
      <x:c r="K195" s="14">
        <x:f t="shared" si="30"/>
        <x:v>3979.6997750587134</x:v>
      </x:c>
      <x:c r="L195" s="14" t="n">
        <x:f>MOD(K195-Settings!$B$32,Settings!$B$33)</x:f>
        <x:v>379.6997750587134</x:v>
      </x:c>
      <x:c r="M195" s="14" t="n">
        <x:f>IF(L195&lt;Settings!$B$30,IF(Settings!$B$30-L195&gt;=I195,K195,K195+(Settings!$B$30-L195)+Settings!$B$31),K195+(Settings!$B$33-L195))</x:f>
        <x:v>3979.6997750587134</x:v>
      </x:c>
      <x:c r="N195" s="14">
        <x:f t="shared" si="31"/>
        <x:v>3985.7197750587134</x:v>
      </x:c>
      <x:c r="O195" s="14">
        <x:f t="shared" si="32"/>
        <x:v>49.667556612711905</x:v>
      </x:c>
      <x:c r="P195" s="14">
        <x:f t="shared" si="33"/>
        <x:v>37.627556612711942</x:v>
      </x:c>
      <x:c r="Q195" s="14">
        <x:f t="shared" si="34"/>
        <x:v>0.31575372588304162</x:v>
      </x:c>
      <x:c r="R195" s="14">
        <x:f t="shared" si="35"/>
        <x:v>0</x:v>
      </x:c>
      <x:c r="S195" s="14">
        <x:f t="shared" si="36"/>
        <x:v>37.943310338594983</x:v>
      </x:c>
      <x:c r="T195" t="str">
        <x:f>IF(MOD(C195-Settings!$B$32,Settings!$B$33)&lt;Settings!$B$30,"Up","Down")</x:f>
        <x:v>Up</x:v>
      </x:c>
      <x:c r="U195" s="15" t="n">
        <x:f>IF(OR(I195&gt;Settings!$B$30,O195&gt;Settings!$B$37),0,1)</x:f>
        <x:v>1</x:v>
      </x:c>
      <x:c r="V195" s="15" t="n">
        <x:f>IF(AND(U195=1,O195&lt;=Settings!$B$36),1,0)</x:f>
        <x:v>1</x:v>
      </x:c>
    </x:row>
    <x:row r="196">
      <x:c r="A196">
        <x:v>2</x:v>
      </x:c>
      <x:c r="B196">
        <x:v>71</x:v>
      </x:c>
      <x:c r="C196" s="13" t="n">
        <x:f>Arrivals!F196</x:f>
        <x:v>3962.523217405406</x:v>
      </x:c>
      <x:c r="D196" s="13" t="n">
        <x:f>Arrivals!J196</x:f>
        <x:v>13.513563989681042</x:v>
      </x:c>
      <x:c r="E196" s="14">
        <x:f t="shared" si="39"/>
        <x:v>3979.3840213328303</x:v>
      </x:c>
      <x:c r="F196" s="14">
        <x:f t="shared" si="28"/>
        <x:v>3979.3840213328303</x:v>
      </x:c>
      <x:c r="G196" s="14">
        <x:f t="shared" si="29"/>
        <x:v>3992.8975853225115</x:v>
      </x:c>
      <x:c r="H196" s="13" t="n">
        <x:f>Arrivals!L196</x:f>
        <x:v>75</x:v>
      </x:c>
      <x:c r="I196" s="14" t="n">
        <x:f>H196*8/Settings!$B$28+Settings!$B$29</x:f>
        <x:v>6.02</x:v>
      </x:c>
      <x:c r="J196" s="14">
        <x:f t="shared" si="40"/>
        <x:v>3985.7197750587134</x:v>
      </x:c>
      <x:c r="K196" s="14">
        <x:f t="shared" si="30"/>
        <x:v>3992.8975853225115</x:v>
      </x:c>
      <x:c r="L196" s="14" t="n">
        <x:f>MOD(K196-Settings!$B$32,Settings!$B$33)</x:f>
        <x:v>392.89758532251153</x:v>
      </x:c>
      <x:c r="M196" s="14" t="n">
        <x:f>IF(L196&lt;Settings!$B$30,IF(Settings!$B$30-L196&gt;=I196,K196,K196+(Settings!$B$30-L196)+Settings!$B$31),K196+(Settings!$B$33-L196))</x:f>
        <x:v>3992.8975853225115</x:v>
      </x:c>
      <x:c r="N196" s="14">
        <x:f t="shared" si="31"/>
        <x:v>3998.9175853225115</x:v>
      </x:c>
      <x:c r="O196" s="14">
        <x:f t="shared" si="32"/>
        <x:v>36.394367917105683</x:v>
      </x:c>
      <x:c r="P196" s="14">
        <x:f t="shared" si="33"/>
        <x:v>16.860803927424513</x:v>
      </x:c>
      <x:c r="Q196" s="14">
        <x:f t="shared" si="34"/>
        <x:v>0</x:v>
      </x:c>
      <x:c r="R196" s="14">
        <x:f t="shared" si="35"/>
        <x:v>0</x:v>
      </x:c>
      <x:c r="S196" s="14">
        <x:f t="shared" si="36"/>
        <x:v>16.860803927424513</x:v>
      </x:c>
      <x:c r="T196" t="str">
        <x:f>IF(MOD(C196-Settings!$B$32,Settings!$B$33)&lt;Settings!$B$30,"Up","Down")</x:f>
        <x:v>Up</x:v>
      </x:c>
      <x:c r="U196" s="15" t="n">
        <x:f>IF(OR(I196&gt;Settings!$B$30,O196&gt;Settings!$B$37),0,1)</x:f>
        <x:v>1</x:v>
      </x:c>
      <x:c r="V196" s="15" t="n">
        <x:f>IF(AND(U196=1,O196&lt;=Settings!$B$36),1,0)</x:f>
        <x:v>1</x:v>
      </x:c>
    </x:row>
    <x:row r="197">
      <x:c r="A197">
        <x:v>2</x:v>
      </x:c>
      <x:c r="B197">
        <x:v>72</x:v>
      </x:c>
      <x:c r="C197" s="13" t="n">
        <x:f>Arrivals!F197</x:f>
        <x:v>4001.8611961203756</x:v>
      </x:c>
      <x:c r="D197" s="13" t="n">
        <x:f>Arrivals!J197</x:f>
        <x:v>15.715612439292395</x:v>
      </x:c>
      <x:c r="E197" s="14">
        <x:f t="shared" si="39"/>
        <x:v>3992.8975853225115</x:v>
      </x:c>
      <x:c r="F197" s="14">
        <x:f t="shared" si="28"/>
        <x:v>4001.8611961203756</x:v>
      </x:c>
      <x:c r="G197" s="14">
        <x:f t="shared" si="29"/>
        <x:v>4017.5768085596678</x:v>
      </x:c>
      <x:c r="H197" s="13" t="n">
        <x:f>Arrivals!L197</x:f>
        <x:v>75</x:v>
      </x:c>
      <x:c r="I197" s="14" t="n">
        <x:f>H197*8/Settings!$B$28+Settings!$B$29</x:f>
        <x:v>6.02</x:v>
      </x:c>
      <x:c r="J197" s="14">
        <x:f t="shared" si="40"/>
        <x:v>3998.9175853225115</x:v>
      </x:c>
      <x:c r="K197" s="14">
        <x:f t="shared" si="30"/>
        <x:v>4017.5768085596678</x:v>
      </x:c>
      <x:c r="L197" s="14" t="n">
        <x:f>MOD(K197-Settings!$B$32,Settings!$B$33)</x:f>
        <x:v>417.5768085596678</x:v>
      </x:c>
      <x:c r="M197" s="14" t="n">
        <x:f>IF(L197&lt;Settings!$B$30,IF(Settings!$B$30-L197&gt;=I197,K197,K197+(Settings!$B$30-L197)+Settings!$B$31),K197+(Settings!$B$33-L197))</x:f>
        <x:v>4017.576808559668</x:v>
      </x:c>
      <x:c r="N197" s="14">
        <x:f t="shared" si="31"/>
        <x:v>4023.5968085596678</x:v>
      </x:c>
      <x:c r="O197" s="14">
        <x:f t="shared" si="32"/>
        <x:v>21.735612439292254</x:v>
      </x:c>
      <x:c r="P197" s="14">
        <x:f t="shared" si="33"/>
        <x:v>0</x:v>
      </x:c>
      <x:c r="Q197" s="14">
        <x:f t="shared" si="34"/>
        <x:v>0</x:v>
      </x:c>
      <x:c r="R197" s="14">
        <x:f t="shared" si="35"/>
        <x:v>0</x:v>
      </x:c>
      <x:c r="S197" s="14">
        <x:f t="shared" si="36"/>
        <x:v>0</x:v>
      </x:c>
      <x:c r="T197" t="str">
        <x:f>IF(MOD(C197-Settings!$B$32,Settings!$B$33)&lt;Settings!$B$30,"Up","Down")</x:f>
        <x:v>Up</x:v>
      </x:c>
      <x:c r="U197" s="15" t="n">
        <x:f>IF(OR(I197&gt;Settings!$B$30,O197&gt;Settings!$B$37),0,1)</x:f>
        <x:v>1</x:v>
      </x:c>
      <x:c r="V197" s="15" t="n">
        <x:f>IF(AND(U197=1,O197&lt;=Settings!$B$36),1,0)</x:f>
        <x:v>1</x:v>
      </x:c>
    </x:row>
    <x:row r="198">
      <x:c r="A198">
        <x:v>2</x:v>
      </x:c>
      <x:c r="B198">
        <x:v>73</x:v>
      </x:c>
      <x:c r="C198" s="13" t="n">
        <x:f>Arrivals!F198</x:f>
        <x:v>4020.055329700948</x:v>
      </x:c>
      <x:c r="D198" s="13" t="n">
        <x:f>Arrivals!J198</x:f>
        <x:v>7.753468010715198</x:v>
      </x:c>
      <x:c r="E198" s="14">
        <x:f t="shared" si="39"/>
        <x:v>4017.5768085596678</x:v>
      </x:c>
      <x:c r="F198" s="14" t="n">
        <x:f t="shared" ref="F198:F261" si="41">MAX(C198,E198)</x:f>
        <x:v>4020.055329700948</x:v>
      </x:c>
      <x:c r="G198" s="14" t="n">
        <x:f t="shared" ref="G198:G261" si="42">F198+D198</x:f>
        <x:v>4027.808797711663</x:v>
      </x:c>
      <x:c r="H198" s="13" t="n">
        <x:f>Arrivals!L198</x:f>
        <x:v>75</x:v>
      </x:c>
      <x:c r="I198" s="14" t="n">
        <x:f>H198*8/Settings!$B$28+Settings!$B$29</x:f>
        <x:v>6.02</x:v>
      </x:c>
      <x:c r="J198" s="14">
        <x:f t="shared" si="40"/>
        <x:v>4023.5968085596678</x:v>
      </x:c>
      <x:c r="K198" s="14" t="n">
        <x:f t="shared" ref="K198:K261" si="43">MAX(G198,J198)</x:f>
        <x:v>4027.808797711663</x:v>
      </x:c>
      <x:c r="L198" s="14" t="n">
        <x:f>MOD(K198-Settings!$B$32,Settings!$B$33)</x:f>
        <x:v>427.8087977116629</x:v>
      </x:c>
      <x:c r="M198" s="14" t="n">
        <x:f>IF(L198&lt;Settings!$B$30,IF(Settings!$B$30-L198&gt;=I198,K198,K198+(Settings!$B$30-L198)+Settings!$B$31),K198+(Settings!$B$33-L198))</x:f>
        <x:v>4027.808797711663</x:v>
      </x:c>
      <x:c r="N198" s="14" t="n">
        <x:f t="shared" ref="N198:N261" si="44">M198+I198</x:f>
        <x:v>4033.828797711663</x:v>
      </x:c>
      <x:c r="O198" s="14" t="n">
        <x:f t="shared" ref="O198:O261" si="45">N198-C198</x:f>
        <x:v>13.773468010715078</x:v>
      </x:c>
      <x:c r="P198" s="14" t="n">
        <x:f t="shared" ref="P198:P261" si="46">F198-C198</x:f>
        <x:v>0</x:v>
      </x:c>
      <x:c r="Q198" s="14" t="n">
        <x:f t="shared" ref="Q198:Q261" si="47">K198-G198</x:f>
        <x:v>0</x:v>
      </x:c>
      <x:c r="R198" s="14" t="n">
        <x:f t="shared" ref="R198:R261" si="48">M198-K198</x:f>
        <x:v>0</x:v>
      </x:c>
      <x:c r="S198" s="14" t="n">
        <x:f t="shared" ref="S198:S261" si="49">P198+Q198+R198</x:f>
        <x:v>0</x:v>
      </x:c>
      <x:c r="T198" t="str">
        <x:f>IF(MOD(C198-Settings!$B$32,Settings!$B$33)&lt;Settings!$B$30,"Up","Down")</x:f>
        <x:v>Up</x:v>
      </x:c>
      <x:c r="U198" s="15" t="n">
        <x:f>IF(OR(I198&gt;Settings!$B$30,O198&gt;Settings!$B$37),0,1)</x:f>
        <x:v>1</x:v>
      </x:c>
      <x:c r="V198" s="15" t="n">
        <x:f>IF(AND(U198=1,O198&lt;=Settings!$B$36),1,0)</x:f>
        <x:v>1</x:v>
      </x:c>
    </x:row>
    <x:row r="199">
      <x:c r="A199">
        <x:v>2</x:v>
      </x:c>
      <x:c r="B199">
        <x:v>74</x:v>
      </x:c>
      <x:c r="C199" s="13" t="n">
        <x:f>Arrivals!F199</x:f>
        <x:v>4040.502983852514</x:v>
      </x:c>
      <x:c r="D199" s="13" t="n">
        <x:f>Arrivals!J199</x:f>
        <x:v>26.25502952017088</x:v>
      </x:c>
      <x:c r="E199" s="14">
        <x:f t="shared" si="39"/>
        <x:v>4027.8087977116629</x:v>
      </x:c>
      <x:c r="F199" s="14">
        <x:f t="shared" si="41"/>
        <x:v>4040.5029838525138</x:v>
      </x:c>
      <x:c r="G199" s="14">
        <x:f t="shared" si="42"/>
        <x:v>4066.7580133726847</x:v>
      </x:c>
      <x:c r="H199" s="13" t="n">
        <x:f>Arrivals!L199</x:f>
        <x:v>75</x:v>
      </x:c>
      <x:c r="I199" s="14" t="n">
        <x:f>H199*8/Settings!$B$28+Settings!$B$29</x:f>
        <x:v>6.02</x:v>
      </x:c>
      <x:c r="J199" s="14">
        <x:f t="shared" si="40"/>
        <x:v>4033.8287977116629</x:v>
      </x:c>
      <x:c r="K199" s="14">
        <x:f t="shared" si="43"/>
        <x:v>4066.7580133726847</x:v>
      </x:c>
      <x:c r="L199" s="14" t="n">
        <x:f>MOD(K199-Settings!$B$32,Settings!$B$33)</x:f>
        <x:v>466.7580133726847</x:v>
      </x:c>
      <x:c r="M199" s="14" t="n">
        <x:f>IF(L199&lt;Settings!$B$30,IF(Settings!$B$30-L199&gt;=I199,K199,K199+(Settings!$B$30-L199)+Settings!$B$31),K199+(Settings!$B$33-L199))</x:f>
        <x:v>4066.7580133726847</x:v>
      </x:c>
      <x:c r="N199" s="14">
        <x:f t="shared" si="44"/>
        <x:v>4072.7780133726847</x:v>
      </x:c>
      <x:c r="O199" s="14">
        <x:f t="shared" si="45"/>
        <x:v>32.275029520170847</x:v>
      </x:c>
      <x:c r="P199" s="14">
        <x:f t="shared" si="46"/>
        <x:v>0</x:v>
      </x:c>
      <x:c r="Q199" s="14">
        <x:f t="shared" si="47"/>
        <x:v>0</x:v>
      </x:c>
      <x:c r="R199" s="14">
        <x:f t="shared" si="48"/>
        <x:v>0</x:v>
      </x:c>
      <x:c r="S199" s="14">
        <x:f t="shared" si="49"/>
        <x:v>0</x:v>
      </x:c>
      <x:c r="T199" t="str">
        <x:f>IF(MOD(C199-Settings!$B$32,Settings!$B$33)&lt;Settings!$B$30,"Up","Down")</x:f>
        <x:v>Up</x:v>
      </x:c>
      <x:c r="U199" s="15" t="n">
        <x:f>IF(OR(I199&gt;Settings!$B$30,O199&gt;Settings!$B$37),0,1)</x:f>
        <x:v>1</x:v>
      </x:c>
      <x:c r="V199" s="15" t="n">
        <x:f>IF(AND(U199=1,O199&lt;=Settings!$B$36),1,0)</x:f>
        <x:v>1</x:v>
      </x:c>
    </x:row>
    <x:row r="200">
      <x:c r="A200">
        <x:v>2</x:v>
      </x:c>
      <x:c r="B200">
        <x:v>75</x:v>
      </x:c>
      <x:c r="C200" s="13" t="n">
        <x:f>Arrivals!F200</x:f>
        <x:v>4129.640025842796</x:v>
      </x:c>
      <x:c r="D200" s="13" t="n">
        <x:f>Arrivals!J200</x:f>
        <x:v>1.224920652928794</x:v>
      </x:c>
      <x:c r="E200" s="14">
        <x:f t="shared" si="39"/>
        <x:v>4066.7580133726847</x:v>
      </x:c>
      <x:c r="F200" s="14">
        <x:f t="shared" si="41"/>
        <x:v>4129.6400258427957</x:v>
      </x:c>
      <x:c r="G200" s="14">
        <x:f t="shared" si="42"/>
        <x:v>4130.8649464957243</x:v>
      </x:c>
      <x:c r="H200" s="13" t="n">
        <x:f>Arrivals!L200</x:f>
        <x:v>75</x:v>
      </x:c>
      <x:c r="I200" s="14" t="n">
        <x:f>H200*8/Settings!$B$28+Settings!$B$29</x:f>
        <x:v>6.02</x:v>
      </x:c>
      <x:c r="J200" s="14">
        <x:f t="shared" si="40"/>
        <x:v>4072.7780133726847</x:v>
      </x:c>
      <x:c r="K200" s="14">
        <x:f t="shared" si="43"/>
        <x:v>4130.8649464957243</x:v>
      </x:c>
      <x:c r="L200" s="14" t="n">
        <x:f>MOD(K200-Settings!$B$32,Settings!$B$33)</x:f>
        <x:v>530.8649464957243</x:v>
      </x:c>
      <x:c r="M200" s="14" t="n">
        <x:f>IF(L200&lt;Settings!$B$30,IF(Settings!$B$30-L200&gt;=I200,K200,K200+(Settings!$B$30-L200)+Settings!$B$31),K200+(Settings!$B$33-L200))</x:f>
        <x:v>4130.864946495724</x:v>
      </x:c>
      <x:c r="N200" s="14">
        <x:f t="shared" si="44"/>
        <x:v>4136.8849464957248</x:v>
      </x:c>
      <x:c r="O200" s="14">
        <x:f t="shared" si="45"/>
        <x:v>7.2449206529290677</x:v>
      </x:c>
      <x:c r="P200" s="14">
        <x:f t="shared" si="46"/>
        <x:v>0</x:v>
      </x:c>
      <x:c r="Q200" s="14">
        <x:f t="shared" si="47"/>
        <x:v>0</x:v>
      </x:c>
      <x:c r="R200" s="14">
        <x:f t="shared" si="48"/>
        <x:v>0</x:v>
      </x:c>
      <x:c r="S200" s="14">
        <x:f t="shared" si="49"/>
        <x:v>0</x:v>
      </x:c>
      <x:c r="T200" t="str">
        <x:f>IF(MOD(C200-Settings!$B$32,Settings!$B$33)&lt;Settings!$B$30,"Up","Down")</x:f>
        <x:v>Up</x:v>
      </x:c>
      <x:c r="U200" s="15" t="n">
        <x:f>IF(OR(I200&gt;Settings!$B$30,O200&gt;Settings!$B$37),0,1)</x:f>
        <x:v>1</x:v>
      </x:c>
      <x:c r="V200" s="15" t="n">
        <x:f>IF(AND(U200=1,O200&lt;=Settings!$B$36),1,0)</x:f>
        <x:v>1</x:v>
      </x:c>
    </x:row>
    <x:row r="201">
      <x:c r="A201">
        <x:v>2</x:v>
      </x:c>
      <x:c r="B201">
        <x:v>76</x:v>
      </x:c>
      <x:c r="C201" s="13" t="n">
        <x:f>Arrivals!F201</x:f>
        <x:v>4174.26113367692</x:v>
      </x:c>
      <x:c r="D201" s="13" t="n">
        <x:f>Arrivals!J201</x:f>
        <x:v>35.180235010569525</x:v>
      </x:c>
      <x:c r="E201" s="14">
        <x:f t="shared" si="39"/>
        <x:v>4130.8649464957243</x:v>
      </x:c>
      <x:c r="F201" s="14">
        <x:f t="shared" si="41"/>
        <x:v>4174.2611336769196</x:v>
      </x:c>
      <x:c r="G201" s="14">
        <x:f t="shared" si="42"/>
        <x:v>4209.4413686874896</x:v>
      </x:c>
      <x:c r="H201" s="13" t="n">
        <x:f>Arrivals!L201</x:f>
        <x:v>75</x:v>
      </x:c>
      <x:c r="I201" s="14" t="n">
        <x:f>H201*8/Settings!$B$28+Settings!$B$29</x:f>
        <x:v>6.02</x:v>
      </x:c>
      <x:c r="J201" s="14">
        <x:f t="shared" si="40"/>
        <x:v>4136.8849464957248</x:v>
      </x:c>
      <x:c r="K201" s="14">
        <x:f t="shared" si="43"/>
        <x:v>4209.4413686874896</x:v>
      </x:c>
      <x:c r="L201" s="14" t="n">
        <x:f>MOD(K201-Settings!$B$32,Settings!$B$33)</x:f>
        <x:v>609.4413686874896</x:v>
      </x:c>
      <x:c r="M201" s="14" t="n">
        <x:f>IF(L201&lt;Settings!$B$30,IF(Settings!$B$30-L201&gt;=I201,K201,K201+(Settings!$B$30-L201)+Settings!$B$31),K201+(Settings!$B$33-L201))</x:f>
        <x:v>4320</x:v>
      </x:c>
      <x:c r="N201" s="14">
        <x:f t="shared" si="44"/>
        <x:v>4326.0200000000004</x:v>
      </x:c>
      <x:c r="O201" s="14">
        <x:f t="shared" si="45"/>
        <x:v>151.75886632308084</x:v>
      </x:c>
      <x:c r="P201" s="14">
        <x:f t="shared" si="46"/>
        <x:v>0</x:v>
      </x:c>
      <x:c r="Q201" s="14">
        <x:f t="shared" si="47"/>
        <x:v>0</x:v>
      </x:c>
      <x:c r="R201" s="14">
        <x:f t="shared" si="48"/>
        <x:v>110.55863131251044</x:v>
      </x:c>
      <x:c r="S201" s="14">
        <x:f t="shared" si="49"/>
        <x:v>110.55863131251044</x:v>
      </x:c>
      <x:c r="T201" t="str">
        <x:f>IF(MOD(C201-Settings!$B$32,Settings!$B$33)&lt;Settings!$B$30,"Up","Down")</x:f>
        <x:v>Up</x:v>
      </x:c>
      <x:c r="U201" s="15" t="n">
        <x:f>IF(OR(I201&gt;Settings!$B$30,O201&gt;Settings!$B$37),0,1)</x:f>
        <x:v>1</x:v>
      </x:c>
      <x:c r="V201" s="15" t="n">
        <x:f>IF(AND(U201=1,O201&lt;=Settings!$B$36),1,0)</x:f>
        <x:v>0</x:v>
      </x:c>
    </x:row>
    <x:row r="202">
      <x:c r="A202">
        <x:v>2</x:v>
      </x:c>
      <x:c r="B202">
        <x:v>77</x:v>
      </x:c>
      <x:c r="C202" s="13" t="n">
        <x:f>Arrivals!F202</x:f>
        <x:v>4235.988792310003</x:v>
      </x:c>
      <x:c r="D202" s="13" t="n">
        <x:f>Arrivals!J202</x:f>
        <x:v>0.8453330708136714</x:v>
      </x:c>
      <x:c r="E202" s="14">
        <x:f t="shared" si="39"/>
        <x:v>4209.4413686874896</x:v>
      </x:c>
      <x:c r="F202" s="14">
        <x:f t="shared" si="41"/>
        <x:v>4235.9887923100032</x:v>
      </x:c>
      <x:c r="G202" s="14">
        <x:f t="shared" si="42"/>
        <x:v>4236.8341253808167</x:v>
      </x:c>
      <x:c r="H202" s="13" t="n">
        <x:f>Arrivals!L202</x:f>
        <x:v>75</x:v>
      </x:c>
      <x:c r="I202" s="14" t="n">
        <x:f>H202*8/Settings!$B$28+Settings!$B$29</x:f>
        <x:v>6.02</x:v>
      </x:c>
      <x:c r="J202" s="14">
        <x:f t="shared" si="40"/>
        <x:v>4326.0200000000004</x:v>
      </x:c>
      <x:c r="K202" s="14">
        <x:f t="shared" si="43"/>
        <x:v>4326.0200000000004</x:v>
      </x:c>
      <x:c r="L202" s="14" t="n">
        <x:f>MOD(K202-Settings!$B$32,Settings!$B$33)</x:f>
        <x:v>6.020000000000437</x:v>
      </x:c>
      <x:c r="M202" s="14" t="n">
        <x:f>IF(L202&lt;Settings!$B$30,IF(Settings!$B$30-L202&gt;=I202,K202,K202+(Settings!$B$30-L202)+Settings!$B$31),K202+(Settings!$B$33-L202))</x:f>
        <x:v>4326.02</x:v>
      </x:c>
      <x:c r="N202" s="14">
        <x:f t="shared" si="44"/>
        <x:v>4332.0400000000009</x:v>
      </x:c>
      <x:c r="O202" s="14">
        <x:f t="shared" si="45"/>
        <x:v>96.051207689997682</x:v>
      </x:c>
      <x:c r="P202" s="14">
        <x:f t="shared" si="46"/>
        <x:v>0</x:v>
      </x:c>
      <x:c r="Q202" s="14">
        <x:f t="shared" si="47"/>
        <x:v>89.185874619183778</x:v>
      </x:c>
      <x:c r="R202" s="14">
        <x:f t="shared" si="48"/>
        <x:v>0</x:v>
      </x:c>
      <x:c r="S202" s="14">
        <x:f t="shared" si="49"/>
        <x:v>89.185874619183778</x:v>
      </x:c>
      <x:c r="T202" t="str">
        <x:f>IF(MOD(C202-Settings!$B$32,Settings!$B$33)&lt;Settings!$B$30,"Up","Down")</x:f>
        <x:v>Down</x:v>
      </x:c>
      <x:c r="U202" s="15" t="n">
        <x:f>IF(OR(I202&gt;Settings!$B$30,O202&gt;Settings!$B$37),0,1)</x:f>
        <x:v>1</x:v>
      </x:c>
      <x:c r="V202" s="15" t="n">
        <x:f>IF(AND(U202=1,O202&lt;=Settings!$B$36),1,0)</x:f>
        <x:v>1</x:v>
      </x:c>
    </x:row>
    <x:row r="203">
      <x:c r="A203">
        <x:v>2</x:v>
      </x:c>
      <x:c r="B203">
        <x:v>78</x:v>
      </x:c>
      <x:c r="C203" s="13" t="n">
        <x:f>Arrivals!F203</x:f>
        <x:v>4283.269720125399</x:v>
      </x:c>
      <x:c r="D203" s="13" t="n">
        <x:f>Arrivals!J203</x:f>
        <x:v>2.980817987216062</x:v>
      </x:c>
      <x:c r="E203" s="14">
        <x:f t="shared" si="39"/>
        <x:v>4236.8341253808167</x:v>
      </x:c>
      <x:c r="F203" s="14">
        <x:f t="shared" si="41"/>
        <x:v>4283.2697201253986</x:v>
      </x:c>
      <x:c r="G203" s="14">
        <x:f t="shared" si="42"/>
        <x:v>4286.2505381126148</x:v>
      </x:c>
      <x:c r="H203" s="13" t="n">
        <x:f>Arrivals!L203</x:f>
        <x:v>75</x:v>
      </x:c>
      <x:c r="I203" s="14" t="n">
        <x:f>H203*8/Settings!$B$28+Settings!$B$29</x:f>
        <x:v>6.02</x:v>
      </x:c>
      <x:c r="J203" s="14">
        <x:f t="shared" si="40"/>
        <x:v>4332.0400000000009</x:v>
      </x:c>
      <x:c r="K203" s="14">
        <x:f t="shared" si="43"/>
        <x:v>4332.0400000000009</x:v>
      </x:c>
      <x:c r="L203" s="14" t="n">
        <x:f>MOD(K203-Settings!$B$32,Settings!$B$33)</x:f>
        <x:v>12.040000000000873</x:v>
      </x:c>
      <x:c r="M203" s="14" t="n">
        <x:f>IF(L203&lt;Settings!$B$30,IF(Settings!$B$30-L203&gt;=I203,K203,K203+(Settings!$B$30-L203)+Settings!$B$31),K203+(Settings!$B$33-L203))</x:f>
        <x:v>4332.040000000001</x:v>
      </x:c>
      <x:c r="N203" s="14">
        <x:f t="shared" si="44"/>
        <x:v>4338.0600000000013</x:v>
      </x:c>
      <x:c r="O203" s="14">
        <x:f t="shared" si="45"/>
        <x:v>54.790279874602675</x:v>
      </x:c>
      <x:c r="P203" s="14">
        <x:f t="shared" si="46"/>
        <x:v>0</x:v>
      </x:c>
      <x:c r="Q203" s="14">
        <x:f t="shared" si="47"/>
        <x:v>45.789461887386096</x:v>
      </x:c>
      <x:c r="R203" s="14">
        <x:f t="shared" si="48"/>
        <x:v>0</x:v>
      </x:c>
      <x:c r="S203" s="14">
        <x:f t="shared" si="49"/>
        <x:v>45.789461887386096</x:v>
      </x:c>
      <x:c r="T203" t="str">
        <x:f>IF(MOD(C203-Settings!$B$32,Settings!$B$33)&lt;Settings!$B$30,"Up","Down")</x:f>
        <x:v>Down</x:v>
      </x:c>
      <x:c r="U203" s="15" t="n">
        <x:f>IF(OR(I203&gt;Settings!$B$30,O203&gt;Settings!$B$37),0,1)</x:f>
        <x:v>1</x:v>
      </x:c>
      <x:c r="V203" s="15" t="n">
        <x:f>IF(AND(U203=1,O203&lt;=Settings!$B$36),1,0)</x:f>
        <x:v>1</x:v>
      </x:c>
    </x:row>
    <x:row r="204">
      <x:c r="A204">
        <x:v>2</x:v>
      </x:c>
      <x:c r="B204">
        <x:v>79</x:v>
      </x:c>
      <x:c r="C204" s="13" t="n">
        <x:f>Arrivals!F204</x:f>
        <x:v>4288.136398790465</x:v>
      </x:c>
      <x:c r="D204" s="13" t="n">
        <x:f>Arrivals!J204</x:f>
        <x:v>16.889699554068503</x:v>
      </x:c>
      <x:c r="E204" s="14">
        <x:f t="shared" si="39"/>
        <x:v>4286.2505381126148</x:v>
      </x:c>
      <x:c r="F204" s="14">
        <x:f t="shared" si="41"/>
        <x:v>4288.1363987904651</x:v>
      </x:c>
      <x:c r="G204" s="14">
        <x:f t="shared" si="42"/>
        <x:v>4305.0260983445332</x:v>
      </x:c>
      <x:c r="H204" s="13" t="n">
        <x:f>Arrivals!L204</x:f>
        <x:v>75</x:v>
      </x:c>
      <x:c r="I204" s="14" t="n">
        <x:f>H204*8/Settings!$B$28+Settings!$B$29</x:f>
        <x:v>6.02</x:v>
      </x:c>
      <x:c r="J204" s="14">
        <x:f t="shared" si="40"/>
        <x:v>4338.0600000000013</x:v>
      </x:c>
      <x:c r="K204" s="14">
        <x:f t="shared" si="43"/>
        <x:v>4338.0600000000013</x:v>
      </x:c>
      <x:c r="L204" s="14" t="n">
        <x:f>MOD(K204-Settings!$B$32,Settings!$B$33)</x:f>
        <x:v>18.06000000000131</x:v>
      </x:c>
      <x:c r="M204" s="14" t="n">
        <x:f>IF(L204&lt;Settings!$B$30,IF(Settings!$B$30-L204&gt;=I204,K204,K204+(Settings!$B$30-L204)+Settings!$B$31),K204+(Settings!$B$33-L204))</x:f>
        <x:v>4338.060000000001</x:v>
      </x:c>
      <x:c r="N204" s="14">
        <x:f t="shared" si="44"/>
        <x:v>4344.0800000000017</x:v>
      </x:c>
      <x:c r="O204" s="14">
        <x:f t="shared" si="45"/>
        <x:v>55.94360120953661</x:v>
      </x:c>
      <x:c r="P204" s="14">
        <x:f t="shared" si="46"/>
        <x:v>0</x:v>
      </x:c>
      <x:c r="Q204" s="14">
        <x:f t="shared" si="47"/>
        <x:v>33.033901655468071</x:v>
      </x:c>
      <x:c r="R204" s="14">
        <x:f t="shared" si="48"/>
        <x:v>0</x:v>
      </x:c>
      <x:c r="S204" s="14">
        <x:f t="shared" si="49"/>
        <x:v>33.033901655468071</x:v>
      </x:c>
      <x:c r="T204" t="str">
        <x:f>IF(MOD(C204-Settings!$B$32,Settings!$B$33)&lt;Settings!$B$30,"Up","Down")</x:f>
        <x:v>Down</x:v>
      </x:c>
      <x:c r="U204" s="15" t="n">
        <x:f>IF(OR(I204&gt;Settings!$B$30,O204&gt;Settings!$B$37),0,1)</x:f>
        <x:v>1</x:v>
      </x:c>
      <x:c r="V204" s="15" t="n">
        <x:f>IF(AND(U204=1,O204&lt;=Settings!$B$36),1,0)</x:f>
        <x:v>1</x:v>
      </x:c>
    </x:row>
    <x:row r="205">
      <x:c r="A205">
        <x:v>2</x:v>
      </x:c>
      <x:c r="B205">
        <x:v>80</x:v>
      </x:c>
      <x:c r="C205" s="13" t="n">
        <x:f>Arrivals!F205</x:f>
        <x:v>4320.38473035197</x:v>
      </x:c>
      <x:c r="D205" s="13" t="n">
        <x:f>Arrivals!J205</x:f>
        <x:v>4.447934689678332</x:v>
      </x:c>
      <x:c r="E205" s="14">
        <x:f t="shared" si="39"/>
        <x:v>4305.0260983445332</x:v>
      </x:c>
      <x:c r="F205" s="14">
        <x:f t="shared" si="41"/>
        <x:v>4320.3847303519697</x:v>
      </x:c>
      <x:c r="G205" s="14">
        <x:f t="shared" si="42"/>
        <x:v>4324.8326650416484</x:v>
      </x:c>
      <x:c r="H205" s="13" t="n">
        <x:f>Arrivals!L205</x:f>
        <x:v>75</x:v>
      </x:c>
      <x:c r="I205" s="14" t="n">
        <x:f>H205*8/Settings!$B$28+Settings!$B$29</x:f>
        <x:v>6.02</x:v>
      </x:c>
      <x:c r="J205" s="14">
        <x:f t="shared" si="40"/>
        <x:v>4344.0800000000017</x:v>
      </x:c>
      <x:c r="K205" s="14">
        <x:f t="shared" si="43"/>
        <x:v>4344.0800000000017</x:v>
      </x:c>
      <x:c r="L205" s="14" t="n">
        <x:f>MOD(K205-Settings!$B$32,Settings!$B$33)</x:f>
        <x:v>24.080000000001746</x:v>
      </x:c>
      <x:c r="M205" s="14" t="n">
        <x:f>IF(L205&lt;Settings!$B$30,IF(Settings!$B$30-L205&gt;=I205,K205,K205+(Settings!$B$30-L205)+Settings!$B$31),K205+(Settings!$B$33-L205))</x:f>
        <x:v>4344.080000000002</x:v>
      </x:c>
      <x:c r="N205" s="14">
        <x:f t="shared" si="44"/>
        <x:v>4350.1000000000022</x:v>
      </x:c>
      <x:c r="O205" s="14">
        <x:f t="shared" si="45"/>
        <x:v>29.715269648032518</x:v>
      </x:c>
      <x:c r="P205" s="14">
        <x:f t="shared" si="46"/>
        <x:v>0</x:v>
      </x:c>
      <x:c r="Q205" s="14">
        <x:f t="shared" si="47"/>
        <x:v>19.247334958353349</x:v>
      </x:c>
      <x:c r="R205" s="14">
        <x:f t="shared" si="48"/>
        <x:v>0</x:v>
      </x:c>
      <x:c r="S205" s="14">
        <x:f t="shared" si="49"/>
        <x:v>19.247334958353349</x:v>
      </x:c>
      <x:c r="T205" t="str">
        <x:f>IF(MOD(C205-Settings!$B$32,Settings!$B$33)&lt;Settings!$B$30,"Up","Down")</x:f>
        <x:v>Up</x:v>
      </x:c>
      <x:c r="U205" s="15" t="n">
        <x:f>IF(OR(I205&gt;Settings!$B$30,O205&gt;Settings!$B$37),0,1)</x:f>
        <x:v>1</x:v>
      </x:c>
      <x:c r="V205" s="15" t="n">
        <x:f>IF(AND(U205=1,O205&lt;=Settings!$B$36),1,0)</x:f>
        <x:v>1</x:v>
      </x:c>
    </x:row>
    <x:row r="206">
      <x:c r="A206">
        <x:v>2</x:v>
      </x:c>
      <x:c r="B206">
        <x:v>81</x:v>
      </x:c>
      <x:c r="C206" s="13" t="n">
        <x:f>Arrivals!F206</x:f>
        <x:v>4514.7720860843065</x:v>
      </x:c>
      <x:c r="D206" s="13" t="n">
        <x:f>Arrivals!J206</x:f>
        <x:v>8.361823880900356</x:v>
      </x:c>
      <x:c r="E206" s="14">
        <x:f t="shared" si="39"/>
        <x:v>4324.8326650416484</x:v>
      </x:c>
      <x:c r="F206" s="14">
        <x:f t="shared" si="41"/>
        <x:v>4514.7720860843065</x:v>
      </x:c>
      <x:c r="G206" s="14">
        <x:f t="shared" si="42"/>
        <x:v>4523.1339099652068</x:v>
      </x:c>
      <x:c r="H206" s="13" t="n">
        <x:f>Arrivals!L206</x:f>
        <x:v>75</x:v>
      </x:c>
      <x:c r="I206" s="14" t="n">
        <x:f>H206*8/Settings!$B$28+Settings!$B$29</x:f>
        <x:v>6.02</x:v>
      </x:c>
      <x:c r="J206" s="14">
        <x:f t="shared" si="40"/>
        <x:v>4350.1000000000022</x:v>
      </x:c>
      <x:c r="K206" s="14">
        <x:f t="shared" si="43"/>
        <x:v>4523.1339099652068</x:v>
      </x:c>
      <x:c r="L206" s="14" t="n">
        <x:f>MOD(K206-Settings!$B$32,Settings!$B$33)</x:f>
        <x:v>203.13390996520684</x:v>
      </x:c>
      <x:c r="M206" s="14" t="n">
        <x:f>IF(L206&lt;Settings!$B$30,IF(Settings!$B$30-L206&gt;=I206,K206,K206+(Settings!$B$30-L206)+Settings!$B$31),K206+(Settings!$B$33-L206))</x:f>
        <x:v>4523.133909965207</x:v>
      </x:c>
      <x:c r="N206" s="14">
        <x:f t="shared" si="44"/>
        <x:v>4529.1539099652073</x:v>
      </x:c>
      <x:c r="O206" s="14">
        <x:f t="shared" si="45"/>
        <x:v>14.381823880900811</x:v>
      </x:c>
      <x:c r="P206" s="14">
        <x:f t="shared" si="46"/>
        <x:v>0</x:v>
      </x:c>
      <x:c r="Q206" s="14">
        <x:f t="shared" si="47"/>
        <x:v>0</x:v>
      </x:c>
      <x:c r="R206" s="14">
        <x:f t="shared" si="48"/>
        <x:v>0</x:v>
      </x:c>
      <x:c r="S206" s="14">
        <x:f t="shared" si="49"/>
        <x:v>0</x:v>
      </x:c>
      <x:c r="T206" t="str">
        <x:f>IF(MOD(C206-Settings!$B$32,Settings!$B$33)&lt;Settings!$B$30,"Up","Down")</x:f>
        <x:v>Up</x:v>
      </x:c>
      <x:c r="U206" s="15" t="n">
        <x:f>IF(OR(I206&gt;Settings!$B$30,O206&gt;Settings!$B$37),0,1)</x:f>
        <x:v>1</x:v>
      </x:c>
      <x:c r="V206" s="15" t="n">
        <x:f>IF(AND(U206=1,O206&lt;=Settings!$B$36),1,0)</x:f>
        <x:v>1</x:v>
      </x:c>
    </x:row>
    <x:row r="207">
      <x:c r="A207">
        <x:v>2</x:v>
      </x:c>
      <x:c r="B207">
        <x:v>82</x:v>
      </x:c>
      <x:c r="C207" s="13" t="n">
        <x:f>Arrivals!F207</x:f>
        <x:v>4575.028117328254</x:v>
      </x:c>
      <x:c r="D207" s="13" t="n">
        <x:f>Arrivals!J207</x:f>
        <x:v>4.223334240041664</x:v>
      </x:c>
      <x:c r="E207" s="14">
        <x:f t="shared" si="39"/>
        <x:v>4523.1339099652068</x:v>
      </x:c>
      <x:c r="F207" s="14">
        <x:f t="shared" si="41"/>
        <x:v>4575.0281173282538</x:v>
      </x:c>
      <x:c r="G207" s="14">
        <x:f t="shared" si="42"/>
        <x:v>4579.2514515682951</x:v>
      </x:c>
      <x:c r="H207" s="13" t="n">
        <x:f>Arrivals!L207</x:f>
        <x:v>75</x:v>
      </x:c>
      <x:c r="I207" s="14" t="n">
        <x:f>H207*8/Settings!$B$28+Settings!$B$29</x:f>
        <x:v>6.02</x:v>
      </x:c>
      <x:c r="J207" s="14">
        <x:f t="shared" si="40"/>
        <x:v>4529.1539099652073</x:v>
      </x:c>
      <x:c r="K207" s="14">
        <x:f t="shared" si="43"/>
        <x:v>4579.2514515682951</x:v>
      </x:c>
      <x:c r="L207" s="14" t="n">
        <x:f>MOD(K207-Settings!$B$32,Settings!$B$33)</x:f>
        <x:v>259.2514515682951</x:v>
      </x:c>
      <x:c r="M207" s="14" t="n">
        <x:f>IF(L207&lt;Settings!$B$30,IF(Settings!$B$30-L207&gt;=I207,K207,K207+(Settings!$B$30-L207)+Settings!$B$31),K207+(Settings!$B$33-L207))</x:f>
        <x:v>4579.251451568295</x:v>
      </x:c>
      <x:c r="N207" s="14">
        <x:f t="shared" si="44"/>
        <x:v>4585.2714515682956</x:v>
      </x:c>
      <x:c r="O207" s="14">
        <x:f t="shared" si="45"/>
        <x:v>10.243334240041804</x:v>
      </x:c>
      <x:c r="P207" s="14">
        <x:f t="shared" si="46"/>
        <x:v>0</x:v>
      </x:c>
      <x:c r="Q207" s="14">
        <x:f t="shared" si="47"/>
        <x:v>0</x:v>
      </x:c>
      <x:c r="R207" s="14">
        <x:f t="shared" si="48"/>
        <x:v>0</x:v>
      </x:c>
      <x:c r="S207" s="14">
        <x:f t="shared" si="49"/>
        <x:v>0</x:v>
      </x:c>
      <x:c r="T207" t="str">
        <x:f>IF(MOD(C207-Settings!$B$32,Settings!$B$33)&lt;Settings!$B$30,"Up","Down")</x:f>
        <x:v>Up</x:v>
      </x:c>
      <x:c r="U207" s="15" t="n">
        <x:f>IF(OR(I207&gt;Settings!$B$30,O207&gt;Settings!$B$37),0,1)</x:f>
        <x:v>1</x:v>
      </x:c>
      <x:c r="V207" s="15" t="n">
        <x:f>IF(AND(U207=1,O207&lt;=Settings!$B$36),1,0)</x:f>
        <x:v>1</x:v>
      </x:c>
    </x:row>
    <x:row r="208">
      <x:c r="A208">
        <x:v>2</x:v>
      </x:c>
      <x:c r="B208">
        <x:v>83</x:v>
      </x:c>
      <x:c r="C208" s="13" t="n">
        <x:f>Arrivals!F208</x:f>
        <x:v>4603.500172394481</x:v>
      </x:c>
      <x:c r="D208" s="13" t="n">
        <x:f>Arrivals!J208</x:f>
        <x:v>4.543481584232599</x:v>
      </x:c>
      <x:c r="E208" s="14">
        <x:f t="shared" si="39"/>
        <x:v>4579.2514515682951</x:v>
      </x:c>
      <x:c r="F208" s="14">
        <x:f t="shared" si="41"/>
        <x:v>4603.5001723944806</x:v>
      </x:c>
      <x:c r="G208" s="14">
        <x:f t="shared" si="42"/>
        <x:v>4608.0436539787133</x:v>
      </x:c>
      <x:c r="H208" s="13" t="n">
        <x:f>Arrivals!L208</x:f>
        <x:v>75</x:v>
      </x:c>
      <x:c r="I208" s="14" t="n">
        <x:f>H208*8/Settings!$B$28+Settings!$B$29</x:f>
        <x:v>6.02</x:v>
      </x:c>
      <x:c r="J208" s="14">
        <x:f t="shared" si="40"/>
        <x:v>4585.2714515682956</x:v>
      </x:c>
      <x:c r="K208" s="14">
        <x:f t="shared" si="43"/>
        <x:v>4608.0436539787133</x:v>
      </x:c>
      <x:c r="L208" s="14" t="n">
        <x:f>MOD(K208-Settings!$B$32,Settings!$B$33)</x:f>
        <x:v>288.04365397871334</x:v>
      </x:c>
      <x:c r="M208" s="14" t="n">
        <x:f>IF(L208&lt;Settings!$B$30,IF(Settings!$B$30-L208&gt;=I208,K208,K208+(Settings!$B$30-L208)+Settings!$B$31),K208+(Settings!$B$33-L208))</x:f>
        <x:v>4608.043653978713</x:v>
      </x:c>
      <x:c r="N208" s="14">
        <x:f t="shared" si="44"/>
        <x:v>4614.0636539787138</x:v>
      </x:c>
      <x:c r="O208" s="14">
        <x:f t="shared" si="45"/>
        <x:v>10.563481584233159</x:v>
      </x:c>
      <x:c r="P208" s="14">
        <x:f t="shared" si="46"/>
        <x:v>0</x:v>
      </x:c>
      <x:c r="Q208" s="14">
        <x:f t="shared" si="47"/>
        <x:v>0</x:v>
      </x:c>
      <x:c r="R208" s="14">
        <x:f t="shared" si="48"/>
        <x:v>0</x:v>
      </x:c>
      <x:c r="S208" s="14">
        <x:f t="shared" si="49"/>
        <x:v>0</x:v>
      </x:c>
      <x:c r="T208" t="str">
        <x:f>IF(MOD(C208-Settings!$B$32,Settings!$B$33)&lt;Settings!$B$30,"Up","Down")</x:f>
        <x:v>Up</x:v>
      </x:c>
      <x:c r="U208" s="15" t="n">
        <x:f>IF(OR(I208&gt;Settings!$B$30,O208&gt;Settings!$B$37),0,1)</x:f>
        <x:v>1</x:v>
      </x:c>
      <x:c r="V208" s="15" t="n">
        <x:f>IF(AND(U208=1,O208&lt;=Settings!$B$36),1,0)</x:f>
        <x:v>1</x:v>
      </x:c>
    </x:row>
    <x:row r="209">
      <x:c r="A209">
        <x:v>2</x:v>
      </x:c>
      <x:c r="B209">
        <x:v>84</x:v>
      </x:c>
      <x:c r="C209" s="13" t="n">
        <x:f>Arrivals!F209</x:f>
        <x:v>4610.404921239401</x:v>
      </x:c>
      <x:c r="D209" s="13" t="n">
        <x:f>Arrivals!J209</x:f>
        <x:v>8.53528346101887</x:v>
      </x:c>
      <x:c r="E209" s="14">
        <x:f t="shared" si="39"/>
        <x:v>4608.0436539787133</x:v>
      </x:c>
      <x:c r="F209" s="14">
        <x:f t="shared" si="41"/>
        <x:v>4610.4049212394011</x:v>
      </x:c>
      <x:c r="G209" s="14">
        <x:f t="shared" si="42"/>
        <x:v>4618.9402047004196</x:v>
      </x:c>
      <x:c r="H209" s="13" t="n">
        <x:f>Arrivals!L209</x:f>
        <x:v>75</x:v>
      </x:c>
      <x:c r="I209" s="14" t="n">
        <x:f>H209*8/Settings!$B$28+Settings!$B$29</x:f>
        <x:v>6.02</x:v>
      </x:c>
      <x:c r="J209" s="14">
        <x:f t="shared" si="40"/>
        <x:v>4614.0636539787138</x:v>
      </x:c>
      <x:c r="K209" s="14">
        <x:f t="shared" si="43"/>
        <x:v>4618.9402047004196</x:v>
      </x:c>
      <x:c r="L209" s="14" t="n">
        <x:f>MOD(K209-Settings!$B$32,Settings!$B$33)</x:f>
        <x:v>298.9402047004196</x:v>
      </x:c>
      <x:c r="M209" s="14" t="n">
        <x:f>IF(L209&lt;Settings!$B$30,IF(Settings!$B$30-L209&gt;=I209,K209,K209+(Settings!$B$30-L209)+Settings!$B$31),K209+(Settings!$B$33-L209))</x:f>
        <x:v>4618.94020470042</x:v>
      </x:c>
      <x:c r="N209" s="14">
        <x:f t="shared" si="44"/>
        <x:v>4624.96020470042</x:v>
      </x:c>
      <x:c r="O209" s="14">
        <x:f t="shared" si="45"/>
        <x:v>14.555283461018917</x:v>
      </x:c>
      <x:c r="P209" s="14">
        <x:f t="shared" si="46"/>
        <x:v>0</x:v>
      </x:c>
      <x:c r="Q209" s="14">
        <x:f t="shared" si="47"/>
        <x:v>0</x:v>
      </x:c>
      <x:c r="R209" s="14">
        <x:f t="shared" si="48"/>
        <x:v>0</x:v>
      </x:c>
      <x:c r="S209" s="14">
        <x:f t="shared" si="49"/>
        <x:v>0</x:v>
      </x:c>
      <x:c r="T209" t="str">
        <x:f>IF(MOD(C209-Settings!$B$32,Settings!$B$33)&lt;Settings!$B$30,"Up","Down")</x:f>
        <x:v>Up</x:v>
      </x:c>
      <x:c r="U209" s="15" t="n">
        <x:f>IF(OR(I209&gt;Settings!$B$30,O209&gt;Settings!$B$37),0,1)</x:f>
        <x:v>1</x:v>
      </x:c>
      <x:c r="V209" s="15" t="n">
        <x:f>IF(AND(U209=1,O209&lt;=Settings!$B$36),1,0)</x:f>
        <x:v>1</x:v>
      </x:c>
    </x:row>
    <x:row r="210">
      <x:c r="A210">
        <x:v>2</x:v>
      </x:c>
      <x:c r="B210">
        <x:v>85</x:v>
      </x:c>
      <x:c r="C210" s="13" t="n">
        <x:f>Arrivals!F210</x:f>
        <x:v>4927.056595032748</x:v>
      </x:c>
      <x:c r="D210" s="13" t="n">
        <x:f>Arrivals!J210</x:f>
        <x:v>7.246093790127336</x:v>
      </x:c>
      <x:c r="E210" s="14">
        <x:f t="shared" si="39"/>
        <x:v>4618.9402047004196</x:v>
      </x:c>
      <x:c r="F210" s="14">
        <x:f t="shared" si="41"/>
        <x:v>4927.0565950327482</x:v>
      </x:c>
      <x:c r="G210" s="14">
        <x:f t="shared" si="42"/>
        <x:v>4934.3026888228751</x:v>
      </x:c>
      <x:c r="H210" s="13" t="n">
        <x:f>Arrivals!L210</x:f>
        <x:v>75</x:v>
      </x:c>
      <x:c r="I210" s="14" t="n">
        <x:f>H210*8/Settings!$B$28+Settings!$B$29</x:f>
        <x:v>6.02</x:v>
      </x:c>
      <x:c r="J210" s="14">
        <x:f t="shared" si="40"/>
        <x:v>4624.96020470042</x:v>
      </x:c>
      <x:c r="K210" s="14">
        <x:f t="shared" si="43"/>
        <x:v>4934.3026888228751</x:v>
      </x:c>
      <x:c r="L210" s="14" t="n">
        <x:f>MOD(K210-Settings!$B$32,Settings!$B$33)</x:f>
        <x:v>614.3026888228751</x:v>
      </x:c>
      <x:c r="M210" s="14" t="n">
        <x:f>IF(L210&lt;Settings!$B$30,IF(Settings!$B$30-L210&gt;=I210,K210,K210+(Settings!$B$30-L210)+Settings!$B$31),K210+(Settings!$B$33-L210))</x:f>
        <x:v>5040</x:v>
      </x:c>
      <x:c r="N210" s="14">
        <x:f t="shared" si="44"/>
        <x:v>5046.0200000000004</x:v>
      </x:c>
      <x:c r="O210" s="14">
        <x:f t="shared" si="45"/>
        <x:v>118.96340496725225</x:v>
      </x:c>
      <x:c r="P210" s="14">
        <x:f t="shared" si="46"/>
        <x:v>0</x:v>
      </x:c>
      <x:c r="Q210" s="14">
        <x:f t="shared" si="47"/>
        <x:v>0</x:v>
      </x:c>
      <x:c r="R210" s="14">
        <x:f t="shared" si="48"/>
        <x:v>105.6973111771249</x:v>
      </x:c>
      <x:c r="S210" s="14">
        <x:f t="shared" si="49"/>
        <x:v>105.6973111771249</x:v>
      </x:c>
      <x:c r="T210" t="str">
        <x:f>IF(MOD(C210-Settings!$B$32,Settings!$B$33)&lt;Settings!$B$30,"Up","Down")</x:f>
        <x:v>Down</x:v>
      </x:c>
      <x:c r="U210" s="15" t="n">
        <x:f>IF(OR(I210&gt;Settings!$B$30,O210&gt;Settings!$B$37),0,1)</x:f>
        <x:v>1</x:v>
      </x:c>
      <x:c r="V210" s="15" t="n">
        <x:f>IF(AND(U210=1,O210&lt;=Settings!$B$36),1,0)</x:f>
        <x:v>1</x:v>
      </x:c>
    </x:row>
    <x:row r="211">
      <x:c r="A211">
        <x:v>2</x:v>
      </x:c>
      <x:c r="B211">
        <x:v>86</x:v>
      </x:c>
      <x:c r="C211" s="13" t="n">
        <x:f>Arrivals!F211</x:f>
        <x:v>4940.420488427157</x:v>
      </x:c>
      <x:c r="D211" s="13" t="n">
        <x:f>Arrivals!J211</x:f>
        <x:v>7.966810089950192</x:v>
      </x:c>
      <x:c r="E211" s="14">
        <x:f t="shared" si="39"/>
        <x:v>4934.3026888228751</x:v>
      </x:c>
      <x:c r="F211" s="14">
        <x:f t="shared" si="41"/>
        <x:v>4940.4204884271567</x:v>
      </x:c>
      <x:c r="G211" s="14">
        <x:f t="shared" si="42"/>
        <x:v>4948.3872985171065</x:v>
      </x:c>
      <x:c r="H211" s="13" t="n">
        <x:f>Arrivals!L211</x:f>
        <x:v>75</x:v>
      </x:c>
      <x:c r="I211" s="14" t="n">
        <x:f>H211*8/Settings!$B$28+Settings!$B$29</x:f>
        <x:v>6.02</x:v>
      </x:c>
      <x:c r="J211" s="14">
        <x:f t="shared" si="40"/>
        <x:v>5046.0200000000004</x:v>
      </x:c>
      <x:c r="K211" s="14">
        <x:f t="shared" si="43"/>
        <x:v>5046.0200000000004</x:v>
      </x:c>
      <x:c r="L211" s="14" t="n">
        <x:f>MOD(K211-Settings!$B$32,Settings!$B$33)</x:f>
        <x:v>6.020000000000437</x:v>
      </x:c>
      <x:c r="M211" s="14" t="n">
        <x:f>IF(L211&lt;Settings!$B$30,IF(Settings!$B$30-L211&gt;=I211,K211,K211+(Settings!$B$30-L211)+Settings!$B$31),K211+(Settings!$B$33-L211))</x:f>
        <x:v>5046.02</x:v>
      </x:c>
      <x:c r="N211" s="14">
        <x:f t="shared" si="44"/>
        <x:v>5052.0400000000009</x:v>
      </x:c>
      <x:c r="O211" s="14">
        <x:f t="shared" si="45"/>
        <x:v>111.6195115728442</x:v>
      </x:c>
      <x:c r="P211" s="14">
        <x:f t="shared" si="46"/>
        <x:v>0</x:v>
      </x:c>
      <x:c r="Q211" s="14">
        <x:f t="shared" si="47"/>
        <x:v>97.632701482893935</x:v>
      </x:c>
      <x:c r="R211" s="14">
        <x:f t="shared" si="48"/>
        <x:v>0</x:v>
      </x:c>
      <x:c r="S211" s="14">
        <x:f t="shared" si="49"/>
        <x:v>97.632701482893935</x:v>
      </x:c>
      <x:c r="T211" t="str">
        <x:f>IF(MOD(C211-Settings!$B$32,Settings!$B$33)&lt;Settings!$B$30,"Up","Down")</x:f>
        <x:v>Down</x:v>
      </x:c>
      <x:c r="U211" s="15" t="n">
        <x:f>IF(OR(I211&gt;Settings!$B$30,O211&gt;Settings!$B$37),0,1)</x:f>
        <x:v>1</x:v>
      </x:c>
      <x:c r="V211" s="15" t="n">
        <x:f>IF(AND(U211=1,O211&lt;=Settings!$B$36),1,0)</x:f>
        <x:v>1</x:v>
      </x:c>
    </x:row>
    <x:row r="212">
      <x:c r="A212">
        <x:v>2</x:v>
      </x:c>
      <x:c r="B212">
        <x:v>87</x:v>
      </x:c>
      <x:c r="C212" s="13" t="n">
        <x:f>Arrivals!F212</x:f>
        <x:v>5058.106019126492</x:v>
      </x:c>
      <x:c r="D212" s="13" t="n">
        <x:f>Arrivals!J212</x:f>
        <x:v>1.2527261840531685</x:v>
      </x:c>
      <x:c r="E212" s="14">
        <x:f t="shared" si="39"/>
        <x:v>4948.3872985171065</x:v>
      </x:c>
      <x:c r="F212" s="14">
        <x:f t="shared" si="41"/>
        <x:v>5058.1060191264924</x:v>
      </x:c>
      <x:c r="G212" s="14">
        <x:f t="shared" si="42"/>
        <x:v>5059.3587453105456</x:v>
      </x:c>
      <x:c r="H212" s="13" t="n">
        <x:f>Arrivals!L212</x:f>
        <x:v>75</x:v>
      </x:c>
      <x:c r="I212" s="14" t="n">
        <x:f>H212*8/Settings!$B$28+Settings!$B$29</x:f>
        <x:v>6.02</x:v>
      </x:c>
      <x:c r="J212" s="14">
        <x:f t="shared" si="40"/>
        <x:v>5052.0400000000009</x:v>
      </x:c>
      <x:c r="K212" s="14">
        <x:f t="shared" si="43"/>
        <x:v>5059.3587453105456</x:v>
      </x:c>
      <x:c r="L212" s="14" t="n">
        <x:f>MOD(K212-Settings!$B$32,Settings!$B$33)</x:f>
        <x:v>19.3587453105456</x:v>
      </x:c>
      <x:c r="M212" s="14" t="n">
        <x:f>IF(L212&lt;Settings!$B$30,IF(Settings!$B$30-L212&gt;=I212,K212,K212+(Settings!$B$30-L212)+Settings!$B$31),K212+(Settings!$B$33-L212))</x:f>
        <x:v>5059.358745310546</x:v>
      </x:c>
      <x:c r="N212" s="14">
        <x:f t="shared" si="44"/>
        <x:v>5065.378745310546</x:v>
      </x:c>
      <x:c r="O212" s="14">
        <x:f t="shared" si="45"/>
        <x:v>7.2727261840536812</x:v>
      </x:c>
      <x:c r="P212" s="14">
        <x:f t="shared" si="46"/>
        <x:v>0</x:v>
      </x:c>
      <x:c r="Q212" s="14">
        <x:f t="shared" si="47"/>
        <x:v>0</x:v>
      </x:c>
      <x:c r="R212" s="14">
        <x:f t="shared" si="48"/>
        <x:v>0</x:v>
      </x:c>
      <x:c r="S212" s="14">
        <x:f t="shared" si="49"/>
        <x:v>0</x:v>
      </x:c>
      <x:c r="T212" t="str">
        <x:f>IF(MOD(C212-Settings!$B$32,Settings!$B$33)&lt;Settings!$B$30,"Up","Down")</x:f>
        <x:v>Up</x:v>
      </x:c>
      <x:c r="U212" s="15" t="n">
        <x:f>IF(OR(I212&gt;Settings!$B$30,O212&gt;Settings!$B$37),0,1)</x:f>
        <x:v>1</x:v>
      </x:c>
      <x:c r="V212" s="15" t="n">
        <x:f>IF(AND(U212=1,O212&lt;=Settings!$B$36),1,0)</x:f>
        <x:v>1</x:v>
      </x:c>
    </x:row>
    <x:row r="213">
      <x:c r="A213">
        <x:v>2</x:v>
      </x:c>
      <x:c r="B213">
        <x:v>88</x:v>
      </x:c>
      <x:c r="C213" s="13" t="n">
        <x:f>Arrivals!F213</x:f>
        <x:v>5259.049010079966</x:v>
      </x:c>
      <x:c r="D213" s="13" t="n">
        <x:f>Arrivals!J213</x:f>
        <x:v>0.8816342263926765</x:v>
      </x:c>
      <x:c r="E213" s="14">
        <x:f t="shared" si="39"/>
        <x:v>5059.3587453105456</x:v>
      </x:c>
      <x:c r="F213" s="14">
        <x:f t="shared" si="41"/>
        <x:v>5259.0490100799661</x:v>
      </x:c>
      <x:c r="G213" s="14">
        <x:f t="shared" si="42"/>
        <x:v>5259.9306443063588</x:v>
      </x:c>
      <x:c r="H213" s="13" t="n">
        <x:f>Arrivals!L213</x:f>
        <x:v>75</x:v>
      </x:c>
      <x:c r="I213" s="14" t="n">
        <x:f>H213*8/Settings!$B$28+Settings!$B$29</x:f>
        <x:v>6.02</x:v>
      </x:c>
      <x:c r="J213" s="14">
        <x:f t="shared" si="40"/>
        <x:v>5065.378745310546</x:v>
      </x:c>
      <x:c r="K213" s="14">
        <x:f t="shared" si="43"/>
        <x:v>5259.9306443063588</x:v>
      </x:c>
      <x:c r="L213" s="14" t="n">
        <x:f>MOD(K213-Settings!$B$32,Settings!$B$33)</x:f>
        <x:v>219.93064430635877</x:v>
      </x:c>
      <x:c r="M213" s="14" t="n">
        <x:f>IF(L213&lt;Settings!$B$30,IF(Settings!$B$30-L213&gt;=I213,K213,K213+(Settings!$B$30-L213)+Settings!$B$31),K213+(Settings!$B$33-L213))</x:f>
        <x:v>5259.930644306359</x:v>
      </x:c>
      <x:c r="N213" s="14">
        <x:f t="shared" si="44"/>
        <x:v>5265.9506443063592</x:v>
      </x:c>
      <x:c r="O213" s="14">
        <x:f t="shared" si="45"/>
        <x:v>6.901634226393071</x:v>
      </x:c>
      <x:c r="P213" s="14">
        <x:f t="shared" si="46"/>
        <x:v>0</x:v>
      </x:c>
      <x:c r="Q213" s="14">
        <x:f t="shared" si="47"/>
        <x:v>0</x:v>
      </x:c>
      <x:c r="R213" s="14">
        <x:f t="shared" si="48"/>
        <x:v>0</x:v>
      </x:c>
      <x:c r="S213" s="14">
        <x:f t="shared" si="49"/>
        <x:v>0</x:v>
      </x:c>
      <x:c r="T213" t="str">
        <x:f>IF(MOD(C213-Settings!$B$32,Settings!$B$33)&lt;Settings!$B$30,"Up","Down")</x:f>
        <x:v>Up</x:v>
      </x:c>
      <x:c r="U213" s="15" t="n">
        <x:f>IF(OR(I213&gt;Settings!$B$30,O213&gt;Settings!$B$37),0,1)</x:f>
        <x:v>1</x:v>
      </x:c>
      <x:c r="V213" s="15" t="n">
        <x:f>IF(AND(U213=1,O213&lt;=Settings!$B$36),1,0)</x:f>
        <x:v>1</x:v>
      </x:c>
    </x:row>
    <x:row r="214">
      <x:c r="A214">
        <x:v>2</x:v>
      </x:c>
      <x:c r="B214">
        <x:v>89</x:v>
      </x:c>
      <x:c r="C214" s="13" t="n">
        <x:f>Arrivals!F214</x:f>
        <x:v>5349.010307247431</x:v>
      </x:c>
      <x:c r="D214" s="13" t="n">
        <x:f>Arrivals!J214</x:f>
        <x:v>9.13190502483734</x:v>
      </x:c>
      <x:c r="E214" s="14">
        <x:f t="shared" si="39"/>
        <x:v>5259.9306443063588</x:v>
      </x:c>
      <x:c r="F214" s="14">
        <x:f t="shared" si="41"/>
        <x:v>5349.0103072474312</x:v>
      </x:c>
      <x:c r="G214" s="14">
        <x:f t="shared" si="42"/>
        <x:v>5358.1422122722688</x:v>
      </x:c>
      <x:c r="H214" s="13" t="n">
        <x:f>Arrivals!L214</x:f>
        <x:v>75</x:v>
      </x:c>
      <x:c r="I214" s="14" t="n">
        <x:f>H214*8/Settings!$B$28+Settings!$B$29</x:f>
        <x:v>6.02</x:v>
      </x:c>
      <x:c r="J214" s="14">
        <x:f t="shared" si="40"/>
        <x:v>5265.9506443063592</x:v>
      </x:c>
      <x:c r="K214" s="14">
        <x:f t="shared" si="43"/>
        <x:v>5358.1422122722688</x:v>
      </x:c>
      <x:c r="L214" s="14" t="n">
        <x:f>MOD(K214-Settings!$B$32,Settings!$B$33)</x:f>
        <x:v>318.1422122722688</x:v>
      </x:c>
      <x:c r="M214" s="14" t="n">
        <x:f>IF(L214&lt;Settings!$B$30,IF(Settings!$B$30-L214&gt;=I214,K214,K214+(Settings!$B$30-L214)+Settings!$B$31),K214+(Settings!$B$33-L214))</x:f>
        <x:v>5358.142212272269</x:v>
      </x:c>
      <x:c r="N214" s="14">
        <x:f t="shared" si="44"/>
        <x:v>5364.1622122722692</x:v>
      </x:c>
      <x:c r="O214" s="14">
        <x:f t="shared" si="45"/>
        <x:v>15.151905024838015</x:v>
      </x:c>
      <x:c r="P214" s="14">
        <x:f t="shared" si="46"/>
        <x:v>0</x:v>
      </x:c>
      <x:c r="Q214" s="14">
        <x:f t="shared" si="47"/>
        <x:v>0</x:v>
      </x:c>
      <x:c r="R214" s="14">
        <x:f t="shared" si="48"/>
        <x:v>0</x:v>
      </x:c>
      <x:c r="S214" s="14">
        <x:f t="shared" si="49"/>
        <x:v>0</x:v>
      </x:c>
      <x:c r="T214" t="str">
        <x:f>IF(MOD(C214-Settings!$B$32,Settings!$B$33)&lt;Settings!$B$30,"Up","Down")</x:f>
        <x:v>Up</x:v>
      </x:c>
      <x:c r="U214" s="15" t="n">
        <x:f>IF(OR(I214&gt;Settings!$B$30,O214&gt;Settings!$B$37),0,1)</x:f>
        <x:v>1</x:v>
      </x:c>
      <x:c r="V214" s="15" t="n">
        <x:f>IF(AND(U214=1,O214&lt;=Settings!$B$36),1,0)</x:f>
        <x:v>1</x:v>
      </x:c>
    </x:row>
    <x:row r="215">
      <x:c r="A215">
        <x:v>2</x:v>
      </x:c>
      <x:c r="B215">
        <x:v>90</x:v>
      </x:c>
      <x:c r="C215" s="13" t="n">
        <x:f>Arrivals!F215</x:f>
        <x:v>5382.905586887747</x:v>
      </x:c>
      <x:c r="D215" s="13" t="n">
        <x:f>Arrivals!J215</x:f>
        <x:v>15.46368930175316</x:v>
      </x:c>
      <x:c r="E215" s="14">
        <x:f t="shared" si="39"/>
        <x:v>5358.1422122722688</x:v>
      </x:c>
      <x:c r="F215" s="14">
        <x:f t="shared" si="41"/>
        <x:v>5382.9055868877467</x:v>
      </x:c>
      <x:c r="G215" s="14">
        <x:f t="shared" si="42"/>
        <x:v>5398.3692761894999</x:v>
      </x:c>
      <x:c r="H215" s="13" t="n">
        <x:f>Arrivals!L215</x:f>
        <x:v>75</x:v>
      </x:c>
      <x:c r="I215" s="14" t="n">
        <x:f>H215*8/Settings!$B$28+Settings!$B$29</x:f>
        <x:v>6.02</x:v>
      </x:c>
      <x:c r="J215" s="14">
        <x:f t="shared" si="40"/>
        <x:v>5364.1622122722692</x:v>
      </x:c>
      <x:c r="K215" s="14">
        <x:f t="shared" si="43"/>
        <x:v>5398.3692761894999</x:v>
      </x:c>
      <x:c r="L215" s="14" t="n">
        <x:f>MOD(K215-Settings!$B$32,Settings!$B$33)</x:f>
        <x:v>358.36927618949994</x:v>
      </x:c>
      <x:c r="M215" s="14" t="n">
        <x:f>IF(L215&lt;Settings!$B$30,IF(Settings!$B$30-L215&gt;=I215,K215,K215+(Settings!$B$30-L215)+Settings!$B$31),K215+(Settings!$B$33-L215))</x:f>
        <x:v>5398.3692761895</x:v>
      </x:c>
      <x:c r="N215" s="14">
        <x:f t="shared" si="44"/>
        <x:v>5404.3892761895004</x:v>
      </x:c>
      <x:c r="O215" s="14">
        <x:f t="shared" si="45"/>
        <x:v>21.483689301753657</x:v>
      </x:c>
      <x:c r="P215" s="14">
        <x:f t="shared" si="46"/>
        <x:v>0</x:v>
      </x:c>
      <x:c r="Q215" s="14">
        <x:f t="shared" si="47"/>
        <x:v>0</x:v>
      </x:c>
      <x:c r="R215" s="14">
        <x:f t="shared" si="48"/>
        <x:v>0</x:v>
      </x:c>
      <x:c r="S215" s="14">
        <x:f t="shared" si="49"/>
        <x:v>0</x:v>
      </x:c>
      <x:c r="T215" t="str">
        <x:f>IF(MOD(C215-Settings!$B$32,Settings!$B$33)&lt;Settings!$B$30,"Up","Down")</x:f>
        <x:v>Up</x:v>
      </x:c>
      <x:c r="U215" s="15" t="n">
        <x:f>IF(OR(I215&gt;Settings!$B$30,O215&gt;Settings!$B$37),0,1)</x:f>
        <x:v>1</x:v>
      </x:c>
      <x:c r="V215" s="15" t="n">
        <x:f>IF(AND(U215=1,O215&lt;=Settings!$B$36),1,0)</x:f>
        <x:v>1</x:v>
      </x:c>
    </x:row>
    <x:row r="216">
      <x:c r="A216">
        <x:v>2</x:v>
      </x:c>
      <x:c r="B216">
        <x:v>91</x:v>
      </x:c>
      <x:c r="C216" s="13" t="n">
        <x:f>Arrivals!F216</x:f>
        <x:v>5485.616710618699</x:v>
      </x:c>
      <x:c r="D216" s="13" t="n">
        <x:f>Arrivals!J216</x:f>
        <x:v>3.155900824791312</x:v>
      </x:c>
      <x:c r="E216" s="14">
        <x:f t="shared" si="39"/>
        <x:v>5398.3692761894999</x:v>
      </x:c>
      <x:c r="F216" s="14">
        <x:f t="shared" si="41"/>
        <x:v>5485.6167106186986</x:v>
      </x:c>
      <x:c r="G216" s="14">
        <x:f t="shared" si="42"/>
        <x:v>5488.77261144349</x:v>
      </x:c>
      <x:c r="H216" s="13" t="n">
        <x:f>Arrivals!L216</x:f>
        <x:v>75</x:v>
      </x:c>
      <x:c r="I216" s="14" t="n">
        <x:f>H216*8/Settings!$B$28+Settings!$B$29</x:f>
        <x:v>6.02</x:v>
      </x:c>
      <x:c r="J216" s="14">
        <x:f t="shared" si="40"/>
        <x:v>5404.3892761895004</x:v>
      </x:c>
      <x:c r="K216" s="14">
        <x:f t="shared" si="43"/>
        <x:v>5488.77261144349</x:v>
      </x:c>
      <x:c r="L216" s="14" t="n">
        <x:f>MOD(K216-Settings!$B$32,Settings!$B$33)</x:f>
        <x:v>448.77261144348995</x:v>
      </x:c>
      <x:c r="M216" s="14" t="n">
        <x:f>IF(L216&lt;Settings!$B$30,IF(Settings!$B$30-L216&gt;=I216,K216,K216+(Settings!$B$30-L216)+Settings!$B$31),K216+(Settings!$B$33-L216))</x:f>
        <x:v>5488.77261144349</x:v>
      </x:c>
      <x:c r="N216" s="14">
        <x:f t="shared" si="44"/>
        <x:v>5494.7926114434904</x:v>
      </x:c>
      <x:c r="O216" s="14">
        <x:f t="shared" si="45"/>
        <x:v>9.1759008247918246</x:v>
      </x:c>
      <x:c r="P216" s="14">
        <x:f t="shared" si="46"/>
        <x:v>0</x:v>
      </x:c>
      <x:c r="Q216" s="14">
        <x:f t="shared" si="47"/>
        <x:v>0</x:v>
      </x:c>
      <x:c r="R216" s="14">
        <x:f t="shared" si="48"/>
        <x:v>0</x:v>
      </x:c>
      <x:c r="S216" s="14">
        <x:f t="shared" si="49"/>
        <x:v>0</x:v>
      </x:c>
      <x:c r="T216" t="str">
        <x:f>IF(MOD(C216-Settings!$B$32,Settings!$B$33)&lt;Settings!$B$30,"Up","Down")</x:f>
        <x:v>Up</x:v>
      </x:c>
      <x:c r="U216" s="15" t="n">
        <x:f>IF(OR(I216&gt;Settings!$B$30,O216&gt;Settings!$B$37),0,1)</x:f>
        <x:v>1</x:v>
      </x:c>
      <x:c r="V216" s="15" t="n">
        <x:f>IF(AND(U216=1,O216&lt;=Settings!$B$36),1,0)</x:f>
        <x:v>1</x:v>
      </x:c>
    </x:row>
    <x:row r="217">
      <x:c r="A217">
        <x:v>2</x:v>
      </x:c>
      <x:c r="B217">
        <x:v>92</x:v>
      </x:c>
      <x:c r="C217" s="13" t="n">
        <x:f>Arrivals!F217</x:f>
        <x:v>5586.322422511891</x:v>
      </x:c>
      <x:c r="D217" s="13" t="n">
        <x:f>Arrivals!J217</x:f>
        <x:v>12.53463068281743</x:v>
      </x:c>
      <x:c r="E217" s="14">
        <x:f t="shared" si="39"/>
        <x:v>5488.77261144349</x:v>
      </x:c>
      <x:c r="F217" s="14">
        <x:f t="shared" si="41"/>
        <x:v>5586.3224225118911</x:v>
      </x:c>
      <x:c r="G217" s="14">
        <x:f t="shared" si="42"/>
        <x:v>5598.8570531947089</x:v>
      </x:c>
      <x:c r="H217" s="13" t="n">
        <x:f>Arrivals!L217</x:f>
        <x:v>75</x:v>
      </x:c>
      <x:c r="I217" s="14" t="n">
        <x:f>H217*8/Settings!$B$28+Settings!$B$29</x:f>
        <x:v>6.02</x:v>
      </x:c>
      <x:c r="J217" s="14">
        <x:f t="shared" si="40"/>
        <x:v>5494.7926114434904</x:v>
      </x:c>
      <x:c r="K217" s="14">
        <x:f t="shared" si="43"/>
        <x:v>5598.8570531947089</x:v>
      </x:c>
      <x:c r="L217" s="14" t="n">
        <x:f>MOD(K217-Settings!$B$32,Settings!$B$33)</x:f>
        <x:v>558.8570531947089</x:v>
      </x:c>
      <x:c r="M217" s="14" t="n">
        <x:f>IF(L217&lt;Settings!$B$30,IF(Settings!$B$30-L217&gt;=I217,K217,K217+(Settings!$B$30-L217)+Settings!$B$31),K217+(Settings!$B$33-L217))</x:f>
        <x:v>5598.857053194709</x:v>
      </x:c>
      <x:c r="N217" s="14">
        <x:f t="shared" si="44"/>
        <x:v>5604.8770531947093</x:v>
      </x:c>
      <x:c r="O217" s="14">
        <x:f t="shared" si="45"/>
        <x:v>18.554630682818242</x:v>
      </x:c>
      <x:c r="P217" s="14">
        <x:f t="shared" si="46"/>
        <x:v>0</x:v>
      </x:c>
      <x:c r="Q217" s="14">
        <x:f t="shared" si="47"/>
        <x:v>0</x:v>
      </x:c>
      <x:c r="R217" s="14">
        <x:f t="shared" si="48"/>
        <x:v>0</x:v>
      </x:c>
      <x:c r="S217" s="14">
        <x:f t="shared" si="49"/>
        <x:v>0</x:v>
      </x:c>
      <x:c r="T217" t="str">
        <x:f>IF(MOD(C217-Settings!$B$32,Settings!$B$33)&lt;Settings!$B$30,"Up","Down")</x:f>
        <x:v>Up</x:v>
      </x:c>
      <x:c r="U217" s="15" t="n">
        <x:f>IF(OR(I217&gt;Settings!$B$30,O217&gt;Settings!$B$37),0,1)</x:f>
        <x:v>1</x:v>
      </x:c>
      <x:c r="V217" s="15" t="n">
        <x:f>IF(AND(U217=1,O217&lt;=Settings!$B$36),1,0)</x:f>
        <x:v>1</x:v>
      </x:c>
    </x:row>
    <x:row r="218">
      <x:c r="A218">
        <x:v>2</x:v>
      </x:c>
      <x:c r="B218">
        <x:v>93</x:v>
      </x:c>
      <x:c r="C218" s="13" t="n">
        <x:f>Arrivals!F218</x:f>
        <x:v>5655.875192628144</x:v>
      </x:c>
      <x:c r="D218" s="13" t="n">
        <x:f>Arrivals!J218</x:f>
        <x:v>7.623419382114147</x:v>
      </x:c>
      <x:c r="E218" s="14">
        <x:f t="shared" si="39"/>
        <x:v>5598.8570531947089</x:v>
      </x:c>
      <x:c r="F218" s="14">
        <x:f t="shared" si="41"/>
        <x:v>5655.8751926281439</x:v>
      </x:c>
      <x:c r="G218" s="14">
        <x:f t="shared" si="42"/>
        <x:v>5663.4986120102576</x:v>
      </x:c>
      <x:c r="H218" s="13" t="n">
        <x:f>Arrivals!L218</x:f>
        <x:v>75</x:v>
      </x:c>
      <x:c r="I218" s="14" t="n">
        <x:f>H218*8/Settings!$B$28+Settings!$B$29</x:f>
        <x:v>6.02</x:v>
      </x:c>
      <x:c r="J218" s="14">
        <x:f t="shared" si="40"/>
        <x:v>5604.8770531947093</x:v>
      </x:c>
      <x:c r="K218" s="14">
        <x:f t="shared" si="43"/>
        <x:v>5663.4986120102576</x:v>
      </x:c>
      <x:c r="L218" s="14" t="n">
        <x:f>MOD(K218-Settings!$B$32,Settings!$B$33)</x:f>
        <x:v>623.4986120102576</x:v>
      </x:c>
      <x:c r="M218" s="14" t="n">
        <x:f>IF(L218&lt;Settings!$B$30,IF(Settings!$B$30-L218&gt;=I218,K218,K218+(Settings!$B$30-L218)+Settings!$B$31),K218+(Settings!$B$33-L218))</x:f>
        <x:v>5760</x:v>
      </x:c>
      <x:c r="N218" s="14">
        <x:f t="shared" si="44"/>
        <x:v>5766.02</x:v>
      </x:c>
      <x:c r="O218" s="14">
        <x:f t="shared" si="45"/>
        <x:v>110.14480737185659</x:v>
      </x:c>
      <x:c r="P218" s="14">
        <x:f t="shared" si="46"/>
        <x:v>0</x:v>
      </x:c>
      <x:c r="Q218" s="14">
        <x:f t="shared" si="47"/>
        <x:v>0</x:v>
      </x:c>
      <x:c r="R218" s="14">
        <x:f t="shared" si="48"/>
        <x:v>96.501387989742398</x:v>
      </x:c>
      <x:c r="S218" s="14">
        <x:f t="shared" si="49"/>
        <x:v>96.501387989742398</x:v>
      </x:c>
      <x:c r="T218" t="str">
        <x:f>IF(MOD(C218-Settings!$B$32,Settings!$B$33)&lt;Settings!$B$30,"Up","Down")</x:f>
        <x:v>Down</x:v>
      </x:c>
      <x:c r="U218" s="15" t="n">
        <x:f>IF(OR(I218&gt;Settings!$B$30,O218&gt;Settings!$B$37),0,1)</x:f>
        <x:v>1</x:v>
      </x:c>
      <x:c r="V218" s="15" t="n">
        <x:f>IF(AND(U218=1,O218&lt;=Settings!$B$36),1,0)</x:f>
        <x:v>1</x:v>
      </x:c>
    </x:row>
    <x:row r="219">
      <x:c r="A219">
        <x:v>2</x:v>
      </x:c>
      <x:c r="B219">
        <x:v>94</x:v>
      </x:c>
      <x:c r="C219" s="13" t="n">
        <x:f>Arrivals!F219</x:f>
        <x:v>5661.450901997154</x:v>
      </x:c>
      <x:c r="D219" s="13" t="n">
        <x:f>Arrivals!J219</x:f>
        <x:v>29.139960150303352</x:v>
      </x:c>
      <x:c r="E219" s="14">
        <x:f t="shared" si="39"/>
        <x:v>5663.4986120102576</x:v>
      </x:c>
      <x:c r="F219" s="14">
        <x:f t="shared" si="41"/>
        <x:v>5663.4986120102576</x:v>
      </x:c>
      <x:c r="G219" s="14">
        <x:f t="shared" si="42"/>
        <x:v>5692.6385721605611</x:v>
      </x:c>
      <x:c r="H219" s="13" t="n">
        <x:f>Arrivals!L219</x:f>
        <x:v>75</x:v>
      </x:c>
      <x:c r="I219" s="14" t="n">
        <x:f>H219*8/Settings!$B$28+Settings!$B$29</x:f>
        <x:v>6.02</x:v>
      </x:c>
      <x:c r="J219" s="14">
        <x:f t="shared" si="40"/>
        <x:v>5766.02</x:v>
      </x:c>
      <x:c r="K219" s="14">
        <x:f t="shared" si="43"/>
        <x:v>5766.02</x:v>
      </x:c>
      <x:c r="L219" s="14" t="n">
        <x:f>MOD(K219-Settings!$B$32,Settings!$B$33)</x:f>
        <x:v>6.020000000000437</x:v>
      </x:c>
      <x:c r="M219" s="14" t="n">
        <x:f>IF(L219&lt;Settings!$B$30,IF(Settings!$B$30-L219&gt;=I219,K219,K219+(Settings!$B$30-L219)+Settings!$B$31),K219+(Settings!$B$33-L219))</x:f>
        <x:v>5766.02</x:v>
      </x:c>
      <x:c r="N219" s="14">
        <x:f t="shared" si="44"/>
        <x:v>5772.0400000000009</x:v>
      </x:c>
      <x:c r="O219" s="14">
        <x:f t="shared" si="45"/>
        <x:v>110.58909800284709</x:v>
      </x:c>
      <x:c r="P219" s="14">
        <x:f t="shared" si="46"/>
        <x:v>2.0477100131038242</x:v>
      </x:c>
      <x:c r="Q219" s="14">
        <x:f t="shared" si="47"/>
        <x:v>73.381427839439311</x:v>
      </x:c>
      <x:c r="R219" s="14">
        <x:f t="shared" si="48"/>
        <x:v>0</x:v>
      </x:c>
      <x:c r="S219" s="14">
        <x:f t="shared" si="49"/>
        <x:v>75.429137852543136</x:v>
      </x:c>
      <x:c r="T219" t="str">
        <x:f>IF(MOD(C219-Settings!$B$32,Settings!$B$33)&lt;Settings!$B$30,"Up","Down")</x:f>
        <x:v>Down</x:v>
      </x:c>
      <x:c r="U219" s="15" t="n">
        <x:f>IF(OR(I219&gt;Settings!$B$30,O219&gt;Settings!$B$37),0,1)</x:f>
        <x:v>1</x:v>
      </x:c>
      <x:c r="V219" s="15" t="n">
        <x:f>IF(AND(U219=1,O219&lt;=Settings!$B$36),1,0)</x:f>
        <x:v>1</x:v>
      </x:c>
    </x:row>
    <x:row r="220">
      <x:c r="A220">
        <x:v>2</x:v>
      </x:c>
      <x:c r="B220">
        <x:v>95</x:v>
      </x:c>
      <x:c r="C220" s="13" t="n">
        <x:f>Arrivals!F220</x:f>
        <x:v>5700.187641730614</x:v>
      </x:c>
      <x:c r="D220" s="13" t="n">
        <x:f>Arrivals!J220</x:f>
        <x:v>26.698425407090284</x:v>
      </x:c>
      <x:c r="E220" s="14">
        <x:f t="shared" si="39"/>
        <x:v>5692.6385721605611</x:v>
      </x:c>
      <x:c r="F220" s="14">
        <x:f t="shared" si="41"/>
        <x:v>5700.1876417306139</x:v>
      </x:c>
      <x:c r="G220" s="14">
        <x:f t="shared" si="42"/>
        <x:v>5726.8860671377042</x:v>
      </x:c>
      <x:c r="H220" s="13" t="n">
        <x:f>Arrivals!L220</x:f>
        <x:v>75</x:v>
      </x:c>
      <x:c r="I220" s="14" t="n">
        <x:f>H220*8/Settings!$B$28+Settings!$B$29</x:f>
        <x:v>6.02</x:v>
      </x:c>
      <x:c r="J220" s="14">
        <x:f t="shared" si="40"/>
        <x:v>5772.0400000000009</x:v>
      </x:c>
      <x:c r="K220" s="14">
        <x:f t="shared" si="43"/>
        <x:v>5772.0400000000009</x:v>
      </x:c>
      <x:c r="L220" s="14" t="n">
        <x:f>MOD(K220-Settings!$B$32,Settings!$B$33)</x:f>
        <x:v>12.040000000000873</x:v>
      </x:c>
      <x:c r="M220" s="14" t="n">
        <x:f>IF(L220&lt;Settings!$B$30,IF(Settings!$B$30-L220&gt;=I220,K220,K220+(Settings!$B$30-L220)+Settings!$B$31),K220+(Settings!$B$33-L220))</x:f>
        <x:v>5772.040000000001</x:v>
      </x:c>
      <x:c r="N220" s="14">
        <x:f t="shared" si="44"/>
        <x:v>5778.0600000000013</x:v>
      </x:c>
      <x:c r="O220" s="14">
        <x:f t="shared" si="45"/>
        <x:v>77.872358269387405</x:v>
      </x:c>
      <x:c r="P220" s="14">
        <x:f t="shared" si="46"/>
        <x:v>0</x:v>
      </x:c>
      <x:c r="Q220" s="14">
        <x:f t="shared" si="47"/>
        <x:v>45.153932862296642</x:v>
      </x:c>
      <x:c r="R220" s="14">
        <x:f t="shared" si="48"/>
        <x:v>0</x:v>
      </x:c>
      <x:c r="S220" s="14">
        <x:f t="shared" si="49"/>
        <x:v>45.153932862296642</x:v>
      </x:c>
      <x:c r="T220" t="str">
        <x:f>IF(MOD(C220-Settings!$B$32,Settings!$B$33)&lt;Settings!$B$30,"Up","Down")</x:f>
        <x:v>Down</x:v>
      </x:c>
      <x:c r="U220" s="15" t="n">
        <x:f>IF(OR(I220&gt;Settings!$B$30,O220&gt;Settings!$B$37),0,1)</x:f>
        <x:v>1</x:v>
      </x:c>
      <x:c r="V220" s="15" t="n">
        <x:f>IF(AND(U220=1,O220&lt;=Settings!$B$36),1,0)</x:f>
        <x:v>1</x:v>
      </x:c>
    </x:row>
    <x:row r="221">
      <x:c r="A221">
        <x:v>2</x:v>
      </x:c>
      <x:c r="B221">
        <x:v>96</x:v>
      </x:c>
      <x:c r="C221" s="13" t="n">
        <x:f>Arrivals!F221</x:f>
        <x:v>5730.291688409336</x:v>
      </x:c>
      <x:c r="D221" s="13" t="n">
        <x:f>Arrivals!J221</x:f>
        <x:v>7.676483592375126</x:v>
      </x:c>
      <x:c r="E221" s="14">
        <x:f t="shared" si="39"/>
        <x:v>5726.8860671377042</x:v>
      </x:c>
      <x:c r="F221" s="14">
        <x:f t="shared" si="41"/>
        <x:v>5730.2916884093356</x:v>
      </x:c>
      <x:c r="G221" s="14">
        <x:f t="shared" si="42"/>
        <x:v>5737.9681720017106</x:v>
      </x:c>
      <x:c r="H221" s="13" t="n">
        <x:f>Arrivals!L221</x:f>
        <x:v>75</x:v>
      </x:c>
      <x:c r="I221" s="14" t="n">
        <x:f>H221*8/Settings!$B$28+Settings!$B$29</x:f>
        <x:v>6.02</x:v>
      </x:c>
      <x:c r="J221" s="14">
        <x:f t="shared" si="40"/>
        <x:v>5778.0600000000013</x:v>
      </x:c>
      <x:c r="K221" s="14">
        <x:f t="shared" si="43"/>
        <x:v>5778.0600000000013</x:v>
      </x:c>
      <x:c r="L221" s="14" t="n">
        <x:f>MOD(K221-Settings!$B$32,Settings!$B$33)</x:f>
        <x:v>18.06000000000131</x:v>
      </x:c>
      <x:c r="M221" s="14" t="n">
        <x:f>IF(L221&lt;Settings!$B$30,IF(Settings!$B$30-L221&gt;=I221,K221,K221+(Settings!$B$30-L221)+Settings!$B$31),K221+(Settings!$B$33-L221))</x:f>
        <x:v>5778.060000000001</x:v>
      </x:c>
      <x:c r="N221" s="14">
        <x:f t="shared" si="44"/>
        <x:v>5784.0800000000017</x:v>
      </x:c>
      <x:c r="O221" s="14">
        <x:f t="shared" si="45"/>
        <x:v>53.788311590666126</x:v>
      </x:c>
      <x:c r="P221" s="14">
        <x:f t="shared" si="46"/>
        <x:v>0</x:v>
      </x:c>
      <x:c r="Q221" s="14">
        <x:f t="shared" si="47"/>
        <x:v>40.091827998290682</x:v>
      </x:c>
      <x:c r="R221" s="14">
        <x:f t="shared" si="48"/>
        <x:v>0</x:v>
      </x:c>
      <x:c r="S221" s="14">
        <x:f t="shared" si="49"/>
        <x:v>40.091827998290682</x:v>
      </x:c>
      <x:c r="T221" t="str">
        <x:f>IF(MOD(C221-Settings!$B$32,Settings!$B$33)&lt;Settings!$B$30,"Up","Down")</x:f>
        <x:v>Down</x:v>
      </x:c>
      <x:c r="U221" s="15" t="n">
        <x:f>IF(OR(I221&gt;Settings!$B$30,O221&gt;Settings!$B$37),0,1)</x:f>
        <x:v>1</x:v>
      </x:c>
      <x:c r="V221" s="15" t="n">
        <x:f>IF(AND(U221=1,O221&lt;=Settings!$B$36),1,0)</x:f>
        <x:v>1</x:v>
      </x:c>
    </x:row>
    <x:row r="222">
      <x:c r="A222">
        <x:v>2</x:v>
      </x:c>
      <x:c r="B222">
        <x:v>97</x:v>
      </x:c>
      <x:c r="C222" s="13" t="n">
        <x:f>Arrivals!F222</x:f>
        <x:v>5802.799953890991</x:v>
      </x:c>
      <x:c r="D222" s="13" t="n">
        <x:f>Arrivals!J222</x:f>
        <x:v>2.661561024022659</x:v>
      </x:c>
      <x:c r="E222" s="14">
        <x:f t="shared" si="39"/>
        <x:v>5737.9681720017106</x:v>
      </x:c>
      <x:c r="F222" s="14">
        <x:f t="shared" si="41"/>
        <x:v>5802.7999538909908</x:v>
      </x:c>
      <x:c r="G222" s="14">
        <x:f t="shared" si="42"/>
        <x:v>5805.4615149150131</x:v>
      </x:c>
      <x:c r="H222" s="13" t="n">
        <x:f>Arrivals!L222</x:f>
        <x:v>75</x:v>
      </x:c>
      <x:c r="I222" s="14" t="n">
        <x:f>H222*8/Settings!$B$28+Settings!$B$29</x:f>
        <x:v>6.02</x:v>
      </x:c>
      <x:c r="J222" s="14">
        <x:f t="shared" si="40"/>
        <x:v>5784.0800000000017</x:v>
      </x:c>
      <x:c r="K222" s="14">
        <x:f t="shared" si="43"/>
        <x:v>5805.4615149150131</x:v>
      </x:c>
      <x:c r="L222" s="14" t="n">
        <x:f>MOD(K222-Settings!$B$32,Settings!$B$33)</x:f>
        <x:v>45.46151491501314</x:v>
      </x:c>
      <x:c r="M222" s="14" t="n">
        <x:f>IF(L222&lt;Settings!$B$30,IF(Settings!$B$30-L222&gt;=I222,K222,K222+(Settings!$B$30-L222)+Settings!$B$31),K222+(Settings!$B$33-L222))</x:f>
        <x:v>5805.461514915013</x:v>
      </x:c>
      <x:c r="N222" s="14">
        <x:f t="shared" si="44"/>
        <x:v>5811.4815149150136</x:v>
      </x:c>
      <x:c r="O222" s="14">
        <x:f t="shared" si="45"/>
        <x:v>8.6815610240228125</x:v>
      </x:c>
      <x:c r="P222" s="14">
        <x:f t="shared" si="46"/>
        <x:v>0</x:v>
      </x:c>
      <x:c r="Q222" s="14">
        <x:f t="shared" si="47"/>
        <x:v>0</x:v>
      </x:c>
      <x:c r="R222" s="14">
        <x:f t="shared" si="48"/>
        <x:v>0</x:v>
      </x:c>
      <x:c r="S222" s="14">
        <x:f t="shared" si="49"/>
        <x:v>0</x:v>
      </x:c>
      <x:c r="T222" t="str">
        <x:f>IF(MOD(C222-Settings!$B$32,Settings!$B$33)&lt;Settings!$B$30,"Up","Down")</x:f>
        <x:v>Up</x:v>
      </x:c>
      <x:c r="U222" s="15" t="n">
        <x:f>IF(OR(I222&gt;Settings!$B$30,O222&gt;Settings!$B$37),0,1)</x:f>
        <x:v>1</x:v>
      </x:c>
      <x:c r="V222" s="15" t="n">
        <x:f>IF(AND(U222=1,O222&lt;=Settings!$B$36),1,0)</x:f>
        <x:v>1</x:v>
      </x:c>
    </x:row>
    <x:row r="223">
      <x:c r="A223">
        <x:v>2</x:v>
      </x:c>
      <x:c r="B223">
        <x:v>98</x:v>
      </x:c>
      <x:c r="C223" s="13" t="n">
        <x:f>Arrivals!F223</x:f>
        <x:v>5848.085616396932</x:v>
      </x:c>
      <x:c r="D223" s="13" t="n">
        <x:f>Arrivals!J223</x:f>
        <x:v>3.9299784694953326</x:v>
      </x:c>
      <x:c r="E223" s="14" t="n">
        <x:f t="shared" ref="E223:E245" si="50">G222</x:f>
        <x:v>5805.461514915013</x:v>
      </x:c>
      <x:c r="F223" s="14">
        <x:f t="shared" si="41"/>
        <x:v>5848.085616396932</x:v>
      </x:c>
      <x:c r="G223" s="14">
        <x:f t="shared" si="42"/>
        <x:v>5852.0155948664269</x:v>
      </x:c>
      <x:c r="H223" s="13" t="n">
        <x:f>Arrivals!L223</x:f>
        <x:v>75</x:v>
      </x:c>
      <x:c r="I223" s="14" t="n">
        <x:f>H223*8/Settings!$B$28+Settings!$B$29</x:f>
        <x:v>6.02</x:v>
      </x:c>
      <x:c r="J223" s="14" t="n">
        <x:f t="shared" ref="J223:J245" si="51">N222</x:f>
        <x:v>5811.481514915014</x:v>
      </x:c>
      <x:c r="K223" s="14">
        <x:f t="shared" si="43"/>
        <x:v>5852.0155948664269</x:v>
      </x:c>
      <x:c r="L223" s="14" t="n">
        <x:f>MOD(K223-Settings!$B$32,Settings!$B$33)</x:f>
        <x:v>92.01559486642691</x:v>
      </x:c>
      <x:c r="M223" s="14" t="n">
        <x:f>IF(L223&lt;Settings!$B$30,IF(Settings!$B$30-L223&gt;=I223,K223,K223+(Settings!$B$30-L223)+Settings!$B$31),K223+(Settings!$B$33-L223))</x:f>
        <x:v>5852.015594866427</x:v>
      </x:c>
      <x:c r="N223" s="14">
        <x:f t="shared" si="44"/>
        <x:v>5858.0355948664273</x:v>
      </x:c>
      <x:c r="O223" s="14">
        <x:f t="shared" si="45"/>
        <x:v>9.9499784694953632</x:v>
      </x:c>
      <x:c r="P223" s="14">
        <x:f t="shared" si="46"/>
        <x:v>0</x:v>
      </x:c>
      <x:c r="Q223" s="14">
        <x:f t="shared" si="47"/>
        <x:v>0</x:v>
      </x:c>
      <x:c r="R223" s="14">
        <x:f t="shared" si="48"/>
        <x:v>0</x:v>
      </x:c>
      <x:c r="S223" s="14">
        <x:f t="shared" si="49"/>
        <x:v>0</x:v>
      </x:c>
      <x:c r="T223" t="str">
        <x:f>IF(MOD(C223-Settings!$B$32,Settings!$B$33)&lt;Settings!$B$30,"Up","Down")</x:f>
        <x:v>Up</x:v>
      </x:c>
      <x:c r="U223" s="15" t="n">
        <x:f>IF(OR(I223&gt;Settings!$B$30,O223&gt;Settings!$B$37),0,1)</x:f>
        <x:v>1</x:v>
      </x:c>
      <x:c r="V223" s="15" t="n">
        <x:f>IF(AND(U223=1,O223&lt;=Settings!$B$36),1,0)</x:f>
        <x:v>1</x:v>
      </x:c>
    </x:row>
    <x:row r="224">
      <x:c r="A224">
        <x:v>2</x:v>
      </x:c>
      <x:c r="B224">
        <x:v>99</x:v>
      </x:c>
      <x:c r="C224" s="13" t="n">
        <x:f>Arrivals!F224</x:f>
        <x:v>5910.009542090809</x:v>
      </x:c>
      <x:c r="D224" s="13" t="n">
        <x:f>Arrivals!J224</x:f>
        <x:v>18.274164532252286</x:v>
      </x:c>
      <x:c r="E224" s="14">
        <x:f t="shared" si="50"/>
        <x:v>5852.0155948664269</x:v>
      </x:c>
      <x:c r="F224" s="14">
        <x:f t="shared" si="41"/>
        <x:v>5910.0095420908092</x:v>
      </x:c>
      <x:c r="G224" s="14">
        <x:f t="shared" si="42"/>
        <x:v>5928.2837066230613</x:v>
      </x:c>
      <x:c r="H224" s="13" t="n">
        <x:f>Arrivals!L224</x:f>
        <x:v>75</x:v>
      </x:c>
      <x:c r="I224" s="14" t="n">
        <x:f>H224*8/Settings!$B$28+Settings!$B$29</x:f>
        <x:v>6.02</x:v>
      </x:c>
      <x:c r="J224" s="14">
        <x:f t="shared" si="51"/>
        <x:v>5858.0355948664273</x:v>
      </x:c>
      <x:c r="K224" s="14">
        <x:f t="shared" si="43"/>
        <x:v>5928.2837066230613</x:v>
      </x:c>
      <x:c r="L224" s="14" t="n">
        <x:f>MOD(K224-Settings!$B$32,Settings!$B$33)</x:f>
        <x:v>168.28370662306133</x:v>
      </x:c>
      <x:c r="M224" s="14" t="n">
        <x:f>IF(L224&lt;Settings!$B$30,IF(Settings!$B$30-L224&gt;=I224,K224,K224+(Settings!$B$30-L224)+Settings!$B$31),K224+(Settings!$B$33-L224))</x:f>
        <x:v>5928.283706623061</x:v>
      </x:c>
      <x:c r="N224" s="14">
        <x:f t="shared" si="44"/>
        <x:v>5934.3037066230618</x:v>
      </x:c>
      <x:c r="O224" s="14">
        <x:f t="shared" si="45"/>
        <x:v>24.29416453225258</x:v>
      </x:c>
      <x:c r="P224" s="14">
        <x:f t="shared" si="46"/>
        <x:v>0</x:v>
      </x:c>
      <x:c r="Q224" s="14">
        <x:f t="shared" si="47"/>
        <x:v>0</x:v>
      </x:c>
      <x:c r="R224" s="14">
        <x:f t="shared" si="48"/>
        <x:v>0</x:v>
      </x:c>
      <x:c r="S224" s="14">
        <x:f t="shared" si="49"/>
        <x:v>0</x:v>
      </x:c>
      <x:c r="T224" t="str">
        <x:f>IF(MOD(C224-Settings!$B$32,Settings!$B$33)&lt;Settings!$B$30,"Up","Down")</x:f>
        <x:v>Up</x:v>
      </x:c>
      <x:c r="U224" s="15" t="n">
        <x:f>IF(OR(I224&gt;Settings!$B$30,O224&gt;Settings!$B$37),0,1)</x:f>
        <x:v>1</x:v>
      </x:c>
      <x:c r="V224" s="15" t="n">
        <x:f>IF(AND(U224=1,O224&lt;=Settings!$B$36),1,0)</x:f>
        <x:v>1</x:v>
      </x:c>
    </x:row>
    <x:row r="225">
      <x:c r="A225">
        <x:v>2</x:v>
      </x:c>
      <x:c r="B225">
        <x:v>100</x:v>
      </x:c>
      <x:c r="C225" s="13" t="n">
        <x:f>Arrivals!F225</x:f>
        <x:v>5920.77433860259</x:v>
      </x:c>
      <x:c r="D225" s="13" t="n">
        <x:f>Arrivals!J225</x:f>
        <x:v>9.847844861196826</x:v>
      </x:c>
      <x:c r="E225" s="14">
        <x:f t="shared" si="50"/>
        <x:v>5928.2837066230613</x:v>
      </x:c>
      <x:c r="F225" s="14">
        <x:f t="shared" si="41"/>
        <x:v>5928.2837066230613</x:v>
      </x:c>
      <x:c r="G225" s="14">
        <x:f t="shared" si="42"/>
        <x:v>5938.1315514842581</x:v>
      </x:c>
      <x:c r="H225" s="13" t="n">
        <x:f>Arrivals!L225</x:f>
        <x:v>75</x:v>
      </x:c>
      <x:c r="I225" s="14" t="n">
        <x:f>H225*8/Settings!$B$28+Settings!$B$29</x:f>
        <x:v>6.02</x:v>
      </x:c>
      <x:c r="J225" s="14">
        <x:f t="shared" si="51"/>
        <x:v>5934.3037066230618</x:v>
      </x:c>
      <x:c r="K225" s="14">
        <x:f t="shared" si="43"/>
        <x:v>5938.1315514842581</x:v>
      </x:c>
      <x:c r="L225" s="14" t="n">
        <x:f>MOD(K225-Settings!$B$32,Settings!$B$33)</x:f>
        <x:v>178.13155148425813</x:v>
      </x:c>
      <x:c r="M225" s="14" t="n">
        <x:f>IF(L225&lt;Settings!$B$30,IF(Settings!$B$30-L225&gt;=I225,K225,K225+(Settings!$B$30-L225)+Settings!$B$31),K225+(Settings!$B$33-L225))</x:f>
        <x:v>5938.131551484258</x:v>
      </x:c>
      <x:c r="N225" s="14">
        <x:f t="shared" si="44"/>
        <x:v>5944.1515514842586</x:v>
      </x:c>
      <x:c r="O225" s="14">
        <x:f t="shared" si="45"/>
        <x:v>23.377212881668129</x:v>
      </x:c>
      <x:c r="P225" s="14">
        <x:f t="shared" si="46"/>
        <x:v>7.5093680204709017</x:v>
      </x:c>
      <x:c r="Q225" s="14">
        <x:f t="shared" si="47"/>
        <x:v>0</x:v>
      </x:c>
      <x:c r="R225" s="14">
        <x:f t="shared" si="48"/>
        <x:v>0</x:v>
      </x:c>
      <x:c r="S225" s="14">
        <x:f t="shared" si="49"/>
        <x:v>7.5093680204709017</x:v>
      </x:c>
      <x:c r="T225" t="str">
        <x:f>IF(MOD(C225-Settings!$B$32,Settings!$B$33)&lt;Settings!$B$30,"Up","Down")</x:f>
        <x:v>Up</x:v>
      </x:c>
      <x:c r="U225" s="15" t="n">
        <x:f>IF(OR(I225&gt;Settings!$B$30,O225&gt;Settings!$B$37),0,1)</x:f>
        <x:v>1</x:v>
      </x:c>
      <x:c r="V225" s="15" t="n">
        <x:f>IF(AND(U225=1,O225&lt;=Settings!$B$36),1,0)</x:f>
        <x:v>1</x:v>
      </x:c>
    </x:row>
    <x:row r="226">
      <x:c r="A226">
        <x:v>2</x:v>
      </x:c>
      <x:c r="B226">
        <x:v>101</x:v>
      </x:c>
      <x:c r="C226" s="13" t="n">
        <x:f>Arrivals!F226</x:f>
        <x:v>5948.923743910813</x:v>
      </x:c>
      <x:c r="D226" s="13" t="n">
        <x:f>Arrivals!J226</x:f>
        <x:v>8.384963021885863</x:v>
      </x:c>
      <x:c r="E226" s="14">
        <x:f t="shared" si="50"/>
        <x:v>5938.1315514842581</x:v>
      </x:c>
      <x:c r="F226" s="14">
        <x:f t="shared" si="41"/>
        <x:v>5948.9237439108128</x:v>
      </x:c>
      <x:c r="G226" s="14">
        <x:f t="shared" si="42"/>
        <x:v>5957.3087069326984</x:v>
      </x:c>
      <x:c r="H226" s="13" t="n">
        <x:f>Arrivals!L226</x:f>
        <x:v>75</x:v>
      </x:c>
      <x:c r="I226" s="14" t="n">
        <x:f>H226*8/Settings!$B$28+Settings!$B$29</x:f>
        <x:v>6.02</x:v>
      </x:c>
      <x:c r="J226" s="14">
        <x:f t="shared" si="51"/>
        <x:v>5944.1515514842586</x:v>
      </x:c>
      <x:c r="K226" s="14">
        <x:f t="shared" si="43"/>
        <x:v>5957.3087069326984</x:v>
      </x:c>
      <x:c r="L226" s="14" t="n">
        <x:f>MOD(K226-Settings!$B$32,Settings!$B$33)</x:f>
        <x:v>197.30870693269844</x:v>
      </x:c>
      <x:c r="M226" s="14" t="n">
        <x:f>IF(L226&lt;Settings!$B$30,IF(Settings!$B$30-L226&gt;=I226,K226,K226+(Settings!$B$30-L226)+Settings!$B$31),K226+(Settings!$B$33-L226))</x:f>
        <x:v>5957.308706932698</x:v>
      </x:c>
      <x:c r="N226" s="14">
        <x:f t="shared" si="44"/>
        <x:v>5963.3287069326989</x:v>
      </x:c>
      <x:c r="O226" s="14">
        <x:f t="shared" si="45"/>
        <x:v>14.404963021886033</x:v>
      </x:c>
      <x:c r="P226" s="14">
        <x:f t="shared" si="46"/>
        <x:v>0</x:v>
      </x:c>
      <x:c r="Q226" s="14">
        <x:f t="shared" si="47"/>
        <x:v>0</x:v>
      </x:c>
      <x:c r="R226" s="14">
        <x:f t="shared" si="48"/>
        <x:v>0</x:v>
      </x:c>
      <x:c r="S226" s="14">
        <x:f t="shared" si="49"/>
        <x:v>0</x:v>
      </x:c>
      <x:c r="T226" t="str">
        <x:f>IF(MOD(C226-Settings!$B$32,Settings!$B$33)&lt;Settings!$B$30,"Up","Down")</x:f>
        <x:v>Up</x:v>
      </x:c>
      <x:c r="U226" s="15" t="n">
        <x:f>IF(OR(I226&gt;Settings!$B$30,O226&gt;Settings!$B$37),0,1)</x:f>
        <x:v>1</x:v>
      </x:c>
      <x:c r="V226" s="15" t="n">
        <x:f>IF(AND(U226=1,O226&lt;=Settings!$B$36),1,0)</x:f>
        <x:v>1</x:v>
      </x:c>
    </x:row>
    <x:row r="227">
      <x:c r="A227">
        <x:v>2</x:v>
      </x:c>
      <x:c r="B227">
        <x:v>102</x:v>
      </x:c>
      <x:c r="C227" s="13" t="n">
        <x:f>Arrivals!F227</x:f>
        <x:v>6026.458961149877</x:v>
      </x:c>
      <x:c r="D227" s="13" t="n">
        <x:f>Arrivals!J227</x:f>
        <x:v>6.659184789361053</x:v>
      </x:c>
      <x:c r="E227" s="14">
        <x:f t="shared" si="50"/>
        <x:v>5957.3087069326984</x:v>
      </x:c>
      <x:c r="F227" s="14">
        <x:f t="shared" si="41"/>
        <x:v>6026.4589611498768</x:v>
      </x:c>
      <x:c r="G227" s="14">
        <x:f t="shared" si="42"/>
        <x:v>6033.1181459392383</x:v>
      </x:c>
      <x:c r="H227" s="13" t="n">
        <x:f>Arrivals!L227</x:f>
        <x:v>75</x:v>
      </x:c>
      <x:c r="I227" s="14" t="n">
        <x:f>H227*8/Settings!$B$28+Settings!$B$29</x:f>
        <x:v>6.02</x:v>
      </x:c>
      <x:c r="J227" s="14">
        <x:f t="shared" si="51"/>
        <x:v>5963.3287069326989</x:v>
      </x:c>
      <x:c r="K227" s="14">
        <x:f t="shared" si="43"/>
        <x:v>6033.1181459392383</x:v>
      </x:c>
      <x:c r="L227" s="14" t="n">
        <x:f>MOD(K227-Settings!$B$32,Settings!$B$33)</x:f>
        <x:v>273.1181459392383</x:v>
      </x:c>
      <x:c r="M227" s="14" t="n">
        <x:f>IF(L227&lt;Settings!$B$30,IF(Settings!$B$30-L227&gt;=I227,K227,K227+(Settings!$B$30-L227)+Settings!$B$31),K227+(Settings!$B$33-L227))</x:f>
        <x:v>6033.118145939238</x:v>
      </x:c>
      <x:c r="N227" s="14">
        <x:f t="shared" si="44"/>
        <x:v>6039.1381459392387</x:v>
      </x:c>
      <x:c r="O227" s="14">
        <x:f t="shared" si="45"/>
        <x:v>12.679184789361898</x:v>
      </x:c>
      <x:c r="P227" s="14">
        <x:f t="shared" si="46"/>
        <x:v>0</x:v>
      </x:c>
      <x:c r="Q227" s="14">
        <x:f t="shared" si="47"/>
        <x:v>0</x:v>
      </x:c>
      <x:c r="R227" s="14">
        <x:f t="shared" si="48"/>
        <x:v>0</x:v>
      </x:c>
      <x:c r="S227" s="14">
        <x:f t="shared" si="49"/>
        <x:v>0</x:v>
      </x:c>
      <x:c r="T227" t="str">
        <x:f>IF(MOD(C227-Settings!$B$32,Settings!$B$33)&lt;Settings!$B$30,"Up","Down")</x:f>
        <x:v>Up</x:v>
      </x:c>
      <x:c r="U227" s="15" t="n">
        <x:f>IF(OR(I227&gt;Settings!$B$30,O227&gt;Settings!$B$37),0,1)</x:f>
        <x:v>1</x:v>
      </x:c>
      <x:c r="V227" s="15" t="n">
        <x:f>IF(AND(U227=1,O227&lt;=Settings!$B$36),1,0)</x:f>
        <x:v>1</x:v>
      </x:c>
    </x:row>
    <x:row r="228">
      <x:c r="A228">
        <x:v>2</x:v>
      </x:c>
      <x:c r="B228">
        <x:v>103</x:v>
      </x:c>
      <x:c r="C228" s="13" t="n">
        <x:f>Arrivals!F228</x:f>
        <x:v>6193.812215883256</x:v>
      </x:c>
      <x:c r="D228" s="13" t="n">
        <x:f>Arrivals!J228</x:f>
        <x:v>29.168440984624823</x:v>
      </x:c>
      <x:c r="E228" s="14">
        <x:f t="shared" si="50"/>
        <x:v>6033.1181459392383</x:v>
      </x:c>
      <x:c r="F228" s="14">
        <x:f t="shared" si="41"/>
        <x:v>6193.8122158832557</x:v>
      </x:c>
      <x:c r="G228" s="14">
        <x:f t="shared" si="42"/>
        <x:v>6222.9806568678805</x:v>
      </x:c>
      <x:c r="H228" s="13" t="n">
        <x:f>Arrivals!L228</x:f>
        <x:v>75</x:v>
      </x:c>
      <x:c r="I228" s="14" t="n">
        <x:f>H228*8/Settings!$B$28+Settings!$B$29</x:f>
        <x:v>6.02</x:v>
      </x:c>
      <x:c r="J228" s="14">
        <x:f t="shared" si="51"/>
        <x:v>6039.1381459392387</x:v>
      </x:c>
      <x:c r="K228" s="14">
        <x:f t="shared" si="43"/>
        <x:v>6222.9806568678805</x:v>
      </x:c>
      <x:c r="L228" s="14" t="n">
        <x:f>MOD(K228-Settings!$B$32,Settings!$B$33)</x:f>
        <x:v>462.9806568678805</x:v>
      </x:c>
      <x:c r="M228" s="14" t="n">
        <x:f>IF(L228&lt;Settings!$B$30,IF(Settings!$B$30-L228&gt;=I228,K228,K228+(Settings!$B$30-L228)+Settings!$B$31),K228+(Settings!$B$33-L228))</x:f>
        <x:v>6222.9806568678805</x:v>
      </x:c>
      <x:c r="N228" s="14">
        <x:f t="shared" si="44"/>
        <x:v>6229.0006568678809</x:v>
      </x:c>
      <x:c r="O228" s="14">
        <x:f t="shared" si="45"/>
        <x:v>35.188440984625231</x:v>
      </x:c>
      <x:c r="P228" s="14">
        <x:f t="shared" si="46"/>
        <x:v>0</x:v>
      </x:c>
      <x:c r="Q228" s="14">
        <x:f t="shared" si="47"/>
        <x:v>0</x:v>
      </x:c>
      <x:c r="R228" s="14">
        <x:f t="shared" si="48"/>
        <x:v>0</x:v>
      </x:c>
      <x:c r="S228" s="14">
        <x:f t="shared" si="49"/>
        <x:v>0</x:v>
      </x:c>
      <x:c r="T228" t="str">
        <x:f>IF(MOD(C228-Settings!$B$32,Settings!$B$33)&lt;Settings!$B$30,"Up","Down")</x:f>
        <x:v>Up</x:v>
      </x:c>
      <x:c r="U228" s="15" t="n">
        <x:f>IF(OR(I228&gt;Settings!$B$30,O228&gt;Settings!$B$37),0,1)</x:f>
        <x:v>1</x:v>
      </x:c>
      <x:c r="V228" s="15" t="n">
        <x:f>IF(AND(U228=1,O228&lt;=Settings!$B$36),1,0)</x:f>
        <x:v>1</x:v>
      </x:c>
    </x:row>
    <x:row r="229">
      <x:c r="A229">
        <x:v>2</x:v>
      </x:c>
      <x:c r="B229">
        <x:v>104</x:v>
      </x:c>
      <x:c r="C229" s="13" t="n">
        <x:f>Arrivals!F229</x:f>
        <x:v>6325.752821363448</x:v>
      </x:c>
      <x:c r="D229" s="13" t="n">
        <x:f>Arrivals!J229</x:f>
        <x:v>6.238131495150199</x:v>
      </x:c>
      <x:c r="E229" s="14">
        <x:f t="shared" si="50"/>
        <x:v>6222.9806568678805</x:v>
      </x:c>
      <x:c r="F229" s="14">
        <x:f t="shared" si="41"/>
        <x:v>6325.7528213634478</x:v>
      </x:c>
      <x:c r="G229" s="14">
        <x:f t="shared" si="42"/>
        <x:v>6331.9909528585977</x:v>
      </x:c>
      <x:c r="H229" s="13" t="n">
        <x:f>Arrivals!L229</x:f>
        <x:v>75</x:v>
      </x:c>
      <x:c r="I229" s="14" t="n">
        <x:f>H229*8/Settings!$B$28+Settings!$B$29</x:f>
        <x:v>6.02</x:v>
      </x:c>
      <x:c r="J229" s="14">
        <x:f t="shared" si="51"/>
        <x:v>6229.0006568678809</x:v>
      </x:c>
      <x:c r="K229" s="14">
        <x:f t="shared" si="43"/>
        <x:v>6331.9909528585977</x:v>
      </x:c>
      <x:c r="L229" s="14" t="n">
        <x:f>MOD(K229-Settings!$B$32,Settings!$B$33)</x:f>
        <x:v>571.9909528585977</x:v>
      </x:c>
      <x:c r="M229" s="14" t="n">
        <x:f>IF(L229&lt;Settings!$B$30,IF(Settings!$B$30-L229&gt;=I229,K229,K229+(Settings!$B$30-L229)+Settings!$B$31),K229+(Settings!$B$33-L229))</x:f>
        <x:v>6331.990952858598</x:v>
      </x:c>
      <x:c r="N229" s="14">
        <x:f t="shared" si="44"/>
        <x:v>6338.0109528585981</x:v>
      </x:c>
      <x:c r="O229" s="14">
        <x:f t="shared" si="45"/>
        <x:v>12.258131495150337</x:v>
      </x:c>
      <x:c r="P229" s="14">
        <x:f t="shared" si="46"/>
        <x:v>0</x:v>
      </x:c>
      <x:c r="Q229" s="14">
        <x:f t="shared" si="47"/>
        <x:v>0</x:v>
      </x:c>
      <x:c r="R229" s="14">
        <x:f t="shared" si="48"/>
        <x:v>0</x:v>
      </x:c>
      <x:c r="S229" s="14">
        <x:f t="shared" si="49"/>
        <x:v>0</x:v>
      </x:c>
      <x:c r="T229" t="str">
        <x:f>IF(MOD(C229-Settings!$B$32,Settings!$B$33)&lt;Settings!$B$30,"Up","Down")</x:f>
        <x:v>Up</x:v>
      </x:c>
      <x:c r="U229" s="15" t="n">
        <x:f>IF(OR(I229&gt;Settings!$B$30,O229&gt;Settings!$B$37),0,1)</x:f>
        <x:v>1</x:v>
      </x:c>
      <x:c r="V229" s="15" t="n">
        <x:f>IF(AND(U229=1,O229&lt;=Settings!$B$36),1,0)</x:f>
        <x:v>1</x:v>
      </x:c>
    </x:row>
    <x:row r="230">
      <x:c r="A230">
        <x:v>2</x:v>
      </x:c>
      <x:c r="B230">
        <x:v>105</x:v>
      </x:c>
      <x:c r="C230" s="13" t="n">
        <x:f>Arrivals!F230</x:f>
        <x:v>6456.537056535517</x:v>
      </x:c>
      <x:c r="D230" s="13" t="n">
        <x:f>Arrivals!J230</x:f>
        <x:v>4.934855011551393</x:v>
      </x:c>
      <x:c r="E230" s="14">
        <x:f t="shared" si="50"/>
        <x:v>6331.9909528585977</x:v>
      </x:c>
      <x:c r="F230" s="14">
        <x:f t="shared" si="41"/>
        <x:v>6456.537056535517</x:v>
      </x:c>
      <x:c r="G230" s="14">
        <x:f t="shared" si="42"/>
        <x:v>6461.471911547068</x:v>
      </x:c>
      <x:c r="H230" s="13" t="n">
        <x:f>Arrivals!L230</x:f>
        <x:v>75</x:v>
      </x:c>
      <x:c r="I230" s="14" t="n">
        <x:f>H230*8/Settings!$B$28+Settings!$B$29</x:f>
        <x:v>6.02</x:v>
      </x:c>
      <x:c r="J230" s="14">
        <x:f t="shared" si="51"/>
        <x:v>6338.0109528585981</x:v>
      </x:c>
      <x:c r="K230" s="14">
        <x:f t="shared" si="43"/>
        <x:v>6461.471911547068</x:v>
      </x:c>
      <x:c r="L230" s="14" t="n">
        <x:f>MOD(K230-Settings!$B$32,Settings!$B$33)</x:f>
        <x:v>701.471911547068</x:v>
      </x:c>
      <x:c r="M230" s="14" t="n">
        <x:f>IF(L230&lt;Settings!$B$30,IF(Settings!$B$30-L230&gt;=I230,K230,K230+(Settings!$B$30-L230)+Settings!$B$31),K230+(Settings!$B$33-L230))</x:f>
        <x:v>6480</x:v>
      </x:c>
      <x:c r="N230" s="14">
        <x:f t="shared" si="44"/>
        <x:v>6486.02</x:v>
      </x:c>
      <x:c r="O230" s="14">
        <x:f t="shared" si="45"/>
        <x:v>29.482943464483469</x:v>
      </x:c>
      <x:c r="P230" s="14">
        <x:f t="shared" si="46"/>
        <x:v>0</x:v>
      </x:c>
      <x:c r="Q230" s="14">
        <x:f t="shared" si="47"/>
        <x:v>0</x:v>
      </x:c>
      <x:c r="R230" s="14">
        <x:f t="shared" si="48"/>
        <x:v>18.528088452932025</x:v>
      </x:c>
      <x:c r="S230" s="14">
        <x:f t="shared" si="49"/>
        <x:v>18.528088452932025</x:v>
      </x:c>
      <x:c r="T230" t="str">
        <x:f>IF(MOD(C230-Settings!$B$32,Settings!$B$33)&lt;Settings!$B$30,"Up","Down")</x:f>
        <x:v>Down</x:v>
      </x:c>
      <x:c r="U230" s="15" t="n">
        <x:f>IF(OR(I230&gt;Settings!$B$30,O230&gt;Settings!$B$37),0,1)</x:f>
        <x:v>1</x:v>
      </x:c>
      <x:c r="V230" s="15" t="n">
        <x:f>IF(AND(U230=1,O230&lt;=Settings!$B$36),1,0)</x:f>
        <x:v>1</x:v>
      </x:c>
    </x:row>
    <x:row r="231">
      <x:c r="A231">
        <x:v>2</x:v>
      </x:c>
      <x:c r="B231">
        <x:v>106</x:v>
      </x:c>
      <x:c r="C231" s="13" t="n">
        <x:f>Arrivals!F231</x:f>
        <x:v>6513.3016364339555</x:v>
      </x:c>
      <x:c r="D231" s="13" t="n">
        <x:f>Arrivals!J231</x:f>
        <x:v>21.221125253156867</x:v>
      </x:c>
      <x:c r="E231" s="14">
        <x:f t="shared" si="50"/>
        <x:v>6461.471911547068</x:v>
      </x:c>
      <x:c r="F231" s="14">
        <x:f t="shared" si="41"/>
        <x:v>6513.3016364339555</x:v>
      </x:c>
      <x:c r="G231" s="14">
        <x:f t="shared" si="42"/>
        <x:v>6534.5227616871125</x:v>
      </x:c>
      <x:c r="H231" s="13" t="n">
        <x:f>Arrivals!L231</x:f>
        <x:v>75</x:v>
      </x:c>
      <x:c r="I231" s="14" t="n">
        <x:f>H231*8/Settings!$B$28+Settings!$B$29</x:f>
        <x:v>6.02</x:v>
      </x:c>
      <x:c r="J231" s="14">
        <x:f t="shared" si="51"/>
        <x:v>6486.02</x:v>
      </x:c>
      <x:c r="K231" s="14">
        <x:f t="shared" si="43"/>
        <x:v>6534.5227616871125</x:v>
      </x:c>
      <x:c r="L231" s="14" t="n">
        <x:f>MOD(K231-Settings!$B$32,Settings!$B$33)</x:f>
        <x:v>54.52276168711251</x:v>
      </x:c>
      <x:c r="M231" s="14" t="n">
        <x:f>IF(L231&lt;Settings!$B$30,IF(Settings!$B$30-L231&gt;=I231,K231,K231+(Settings!$B$30-L231)+Settings!$B$31),K231+(Settings!$B$33-L231))</x:f>
        <x:v>6534.5227616871125</x:v>
      </x:c>
      <x:c r="N231" s="14">
        <x:f t="shared" si="44"/>
        <x:v>6540.5427616871129</x:v>
      </x:c>
      <x:c r="O231" s="14">
        <x:f t="shared" si="45"/>
        <x:v>27.241125253157406</x:v>
      </x:c>
      <x:c r="P231" s="14">
        <x:f t="shared" si="46"/>
        <x:v>0</x:v>
      </x:c>
      <x:c r="Q231" s="14">
        <x:f t="shared" si="47"/>
        <x:v>0</x:v>
      </x:c>
      <x:c r="R231" s="14">
        <x:f t="shared" si="48"/>
        <x:v>0</x:v>
      </x:c>
      <x:c r="S231" s="14">
        <x:f t="shared" si="49"/>
        <x:v>0</x:v>
      </x:c>
      <x:c r="T231" t="str">
        <x:f>IF(MOD(C231-Settings!$B$32,Settings!$B$33)&lt;Settings!$B$30,"Up","Down")</x:f>
        <x:v>Up</x:v>
      </x:c>
      <x:c r="U231" s="15" t="n">
        <x:f>IF(OR(I231&gt;Settings!$B$30,O231&gt;Settings!$B$37),0,1)</x:f>
        <x:v>1</x:v>
      </x:c>
      <x:c r="V231" s="15" t="n">
        <x:f>IF(AND(U231=1,O231&lt;=Settings!$B$36),1,0)</x:f>
        <x:v>1</x:v>
      </x:c>
    </x:row>
    <x:row r="232">
      <x:c r="A232">
        <x:v>2</x:v>
      </x:c>
      <x:c r="B232">
        <x:v>107</x:v>
      </x:c>
      <x:c r="C232" s="13" t="n">
        <x:f>Arrivals!F232</x:f>
        <x:v>6553.684209912817</x:v>
      </x:c>
      <x:c r="D232" s="13" t="n">
        <x:f>Arrivals!J232</x:f>
        <x:v>14.73301598827721</x:v>
      </x:c>
      <x:c r="E232" s="14">
        <x:f t="shared" si="50"/>
        <x:v>6534.5227616871125</x:v>
      </x:c>
      <x:c r="F232" s="14">
        <x:f t="shared" si="41"/>
        <x:v>6553.6842099128171</x:v>
      </x:c>
      <x:c r="G232" s="14">
        <x:f t="shared" si="42"/>
        <x:v>6568.4172259010948</x:v>
      </x:c>
      <x:c r="H232" s="13" t="n">
        <x:f>Arrivals!L232</x:f>
        <x:v>75</x:v>
      </x:c>
      <x:c r="I232" s="14" t="n">
        <x:f>H232*8/Settings!$B$28+Settings!$B$29</x:f>
        <x:v>6.02</x:v>
      </x:c>
      <x:c r="J232" s="14">
        <x:f t="shared" si="51"/>
        <x:v>6540.5427616871129</x:v>
      </x:c>
      <x:c r="K232" s="14">
        <x:f t="shared" si="43"/>
        <x:v>6568.4172259010948</x:v>
      </x:c>
      <x:c r="L232" s="14" t="n">
        <x:f>MOD(K232-Settings!$B$32,Settings!$B$33)</x:f>
        <x:v>88.41722590109475</x:v>
      </x:c>
      <x:c r="M232" s="14" t="n">
        <x:f>IF(L232&lt;Settings!$B$30,IF(Settings!$B$30-L232&gt;=I232,K232,K232+(Settings!$B$30-L232)+Settings!$B$31),K232+(Settings!$B$33-L232))</x:f>
        <x:v>6568.417225901095</x:v>
      </x:c>
      <x:c r="N232" s="14">
        <x:f t="shared" si="44"/>
        <x:v>6574.4372259010952</x:v>
      </x:c>
      <x:c r="O232" s="14">
        <x:f t="shared" si="45"/>
        <x:v>20.753015988278094</x:v>
      </x:c>
      <x:c r="P232" s="14">
        <x:f t="shared" si="46"/>
        <x:v>0</x:v>
      </x:c>
      <x:c r="Q232" s="14">
        <x:f t="shared" si="47"/>
        <x:v>0</x:v>
      </x:c>
      <x:c r="R232" s="14">
        <x:f t="shared" si="48"/>
        <x:v>0</x:v>
      </x:c>
      <x:c r="S232" s="14">
        <x:f t="shared" si="49"/>
        <x:v>0</x:v>
      </x:c>
      <x:c r="T232" t="str">
        <x:f>IF(MOD(C232-Settings!$B$32,Settings!$B$33)&lt;Settings!$B$30,"Up","Down")</x:f>
        <x:v>Up</x:v>
      </x:c>
      <x:c r="U232" s="15" t="n">
        <x:f>IF(OR(I232&gt;Settings!$B$30,O232&gt;Settings!$B$37),0,1)</x:f>
        <x:v>1</x:v>
      </x:c>
      <x:c r="V232" s="15" t="n">
        <x:f>IF(AND(U232=1,O232&lt;=Settings!$B$36),1,0)</x:f>
        <x:v>1</x:v>
      </x:c>
    </x:row>
    <x:row r="233">
      <x:c r="A233">
        <x:v>2</x:v>
      </x:c>
      <x:c r="B233">
        <x:v>108</x:v>
      </x:c>
      <x:c r="C233" s="13" t="n">
        <x:f>Arrivals!F233</x:f>
        <x:v>6665.117195197195</x:v>
      </x:c>
      <x:c r="D233" s="13" t="n">
        <x:f>Arrivals!J233</x:f>
        <x:v>5.726749184476429</x:v>
      </x:c>
      <x:c r="E233" s="14">
        <x:f t="shared" si="50"/>
        <x:v>6568.4172259010948</x:v>
      </x:c>
      <x:c r="F233" s="14">
        <x:f t="shared" si="41"/>
        <x:v>6665.1171951971946</x:v>
      </x:c>
      <x:c r="G233" s="14">
        <x:f t="shared" si="42"/>
        <x:v>6670.8439443816715</x:v>
      </x:c>
      <x:c r="H233" s="13" t="n">
        <x:f>Arrivals!L233</x:f>
        <x:v>75</x:v>
      </x:c>
      <x:c r="I233" s="14" t="n">
        <x:f>H233*8/Settings!$B$28+Settings!$B$29</x:f>
        <x:v>6.02</x:v>
      </x:c>
      <x:c r="J233" s="14">
        <x:f t="shared" si="51"/>
        <x:v>6574.4372259010952</x:v>
      </x:c>
      <x:c r="K233" s="14">
        <x:f t="shared" si="43"/>
        <x:v>6670.8439443816715</x:v>
      </x:c>
      <x:c r="L233" s="14" t="n">
        <x:f>MOD(K233-Settings!$B$32,Settings!$B$33)</x:f>
        <x:v>190.84394438167146</x:v>
      </x:c>
      <x:c r="M233" s="14" t="n">
        <x:f>IF(L233&lt;Settings!$B$30,IF(Settings!$B$30-L233&gt;=I233,K233,K233+(Settings!$B$30-L233)+Settings!$B$31),K233+(Settings!$B$33-L233))</x:f>
        <x:v>6670.8439443816715</x:v>
      </x:c>
      <x:c r="N233" s="14">
        <x:f t="shared" si="44"/>
        <x:v>6676.8639443816719</x:v>
      </x:c>
      <x:c r="O233" s="14">
        <x:f t="shared" si="45"/>
        <x:v>11.746749184477267</x:v>
      </x:c>
      <x:c r="P233" s="14">
        <x:f t="shared" si="46"/>
        <x:v>0</x:v>
      </x:c>
      <x:c r="Q233" s="14">
        <x:f t="shared" si="47"/>
        <x:v>0</x:v>
      </x:c>
      <x:c r="R233" s="14">
        <x:f t="shared" si="48"/>
        <x:v>0</x:v>
      </x:c>
      <x:c r="S233" s="14">
        <x:f t="shared" si="49"/>
        <x:v>0</x:v>
      </x:c>
      <x:c r="T233" t="str">
        <x:f>IF(MOD(C233-Settings!$B$32,Settings!$B$33)&lt;Settings!$B$30,"Up","Down")</x:f>
        <x:v>Up</x:v>
      </x:c>
      <x:c r="U233" s="15" t="n">
        <x:f>IF(OR(I233&gt;Settings!$B$30,O233&gt;Settings!$B$37),0,1)</x:f>
        <x:v>1</x:v>
      </x:c>
      <x:c r="V233" s="15" t="n">
        <x:f>IF(AND(U233=1,O233&lt;=Settings!$B$36),1,0)</x:f>
        <x:v>1</x:v>
      </x:c>
    </x:row>
    <x:row r="234">
      <x:c r="A234">
        <x:v>2</x:v>
      </x:c>
      <x:c r="B234">
        <x:v>109</x:v>
      </x:c>
      <x:c r="C234" s="13" t="n">
        <x:f>Arrivals!F234</x:f>
        <x:v>6687.995348604171</x:v>
      </x:c>
      <x:c r="D234" s="13" t="n">
        <x:f>Arrivals!J234</x:f>
        <x:v>3.460137730020958</x:v>
      </x:c>
      <x:c r="E234" s="14">
        <x:f t="shared" si="50"/>
        <x:v>6670.8439443816715</x:v>
      </x:c>
      <x:c r="F234" s="14">
        <x:f t="shared" si="41"/>
        <x:v>6687.9953486041713</x:v>
      </x:c>
      <x:c r="G234" s="14">
        <x:f t="shared" si="42"/>
        <x:v>6691.4554863341918</x:v>
      </x:c>
      <x:c r="H234" s="13" t="n">
        <x:f>Arrivals!L234</x:f>
        <x:v>75</x:v>
      </x:c>
      <x:c r="I234" s="14" t="n">
        <x:f>H234*8/Settings!$B$28+Settings!$B$29</x:f>
        <x:v>6.02</x:v>
      </x:c>
      <x:c r="J234" s="14">
        <x:f t="shared" si="51"/>
        <x:v>6676.8639443816719</x:v>
      </x:c>
      <x:c r="K234" s="14">
        <x:f t="shared" si="43"/>
        <x:v>6691.4554863341918</x:v>
      </x:c>
      <x:c r="L234" s="14" t="n">
        <x:f>MOD(K234-Settings!$B$32,Settings!$B$33)</x:f>
        <x:v>211.45548633419185</x:v>
      </x:c>
      <x:c r="M234" s="14" t="n">
        <x:f>IF(L234&lt;Settings!$B$30,IF(Settings!$B$30-L234&gt;=I234,K234,K234+(Settings!$B$30-L234)+Settings!$B$31),K234+(Settings!$B$33-L234))</x:f>
        <x:v>6691.455486334192</x:v>
      </x:c>
      <x:c r="N234" s="14">
        <x:f t="shared" si="44"/>
        <x:v>6697.4754863341923</x:v>
      </x:c>
      <x:c r="O234" s="14">
        <x:f t="shared" si="45"/>
        <x:v>9.4801377300209424</x:v>
      </x:c>
      <x:c r="P234" s="14">
        <x:f t="shared" si="46"/>
        <x:v>0</x:v>
      </x:c>
      <x:c r="Q234" s="14">
        <x:f t="shared" si="47"/>
        <x:v>0</x:v>
      </x:c>
      <x:c r="R234" s="14">
        <x:f t="shared" si="48"/>
        <x:v>0</x:v>
      </x:c>
      <x:c r="S234" s="14">
        <x:f t="shared" si="49"/>
        <x:v>0</x:v>
      </x:c>
      <x:c r="T234" t="str">
        <x:f>IF(MOD(C234-Settings!$B$32,Settings!$B$33)&lt;Settings!$B$30,"Up","Down")</x:f>
        <x:v>Up</x:v>
      </x:c>
      <x:c r="U234" s="15" t="n">
        <x:f>IF(OR(I234&gt;Settings!$B$30,O234&gt;Settings!$B$37),0,1)</x:f>
        <x:v>1</x:v>
      </x:c>
      <x:c r="V234" s="15" t="n">
        <x:f>IF(AND(U234=1,O234&lt;=Settings!$B$36),1,0)</x:f>
        <x:v>1</x:v>
      </x:c>
    </x:row>
    <x:row r="235">
      <x:c r="A235">
        <x:v>2</x:v>
      </x:c>
      <x:c r="B235">
        <x:v>110</x:v>
      </x:c>
      <x:c r="C235" s="13" t="n">
        <x:f>Arrivals!F235</x:f>
        <x:v>6709.627060848234</x:v>
      </x:c>
      <x:c r="D235" s="13" t="n">
        <x:f>Arrivals!J235</x:f>
        <x:v>1.280542004980785</x:v>
      </x:c>
      <x:c r="E235" s="14">
        <x:f t="shared" si="50"/>
        <x:v>6691.4554863341918</x:v>
      </x:c>
      <x:c r="F235" s="14">
        <x:f t="shared" si="41"/>
        <x:v>6709.6270608482337</x:v>
      </x:c>
      <x:c r="G235" s="14">
        <x:f t="shared" si="42"/>
        <x:v>6710.9076028532145</x:v>
      </x:c>
      <x:c r="H235" s="13" t="n">
        <x:f>Arrivals!L235</x:f>
        <x:v>75</x:v>
      </x:c>
      <x:c r="I235" s="14" t="n">
        <x:f>H235*8/Settings!$B$28+Settings!$B$29</x:f>
        <x:v>6.02</x:v>
      </x:c>
      <x:c r="J235" s="14">
        <x:f t="shared" si="51"/>
        <x:v>6697.4754863341923</x:v>
      </x:c>
      <x:c r="K235" s="14">
        <x:f t="shared" si="43"/>
        <x:v>6710.9076028532145</x:v>
      </x:c>
      <x:c r="L235" s="14" t="n">
        <x:f>MOD(K235-Settings!$B$32,Settings!$B$33)</x:f>
        <x:v>230.90760285321448</x:v>
      </x:c>
      <x:c r="M235" s="14" t="n">
        <x:f>IF(L235&lt;Settings!$B$30,IF(Settings!$B$30-L235&gt;=I235,K235,K235+(Settings!$B$30-L235)+Settings!$B$31),K235+(Settings!$B$33-L235))</x:f>
        <x:v>6710.9076028532145</x:v>
      </x:c>
      <x:c r="N235" s="14">
        <x:f t="shared" si="44"/>
        <x:v>6716.9276028532149</x:v>
      </x:c>
      <x:c r="O235" s="14">
        <x:f t="shared" si="45"/>
        <x:v>7.3005420049812528</x:v>
      </x:c>
      <x:c r="P235" s="14">
        <x:f t="shared" si="46"/>
        <x:v>0</x:v>
      </x:c>
      <x:c r="Q235" s="14">
        <x:f t="shared" si="47"/>
        <x:v>0</x:v>
      </x:c>
      <x:c r="R235" s="14">
        <x:f t="shared" si="48"/>
        <x:v>0</x:v>
      </x:c>
      <x:c r="S235" s="14">
        <x:f t="shared" si="49"/>
        <x:v>0</x:v>
      </x:c>
      <x:c r="T235" t="str">
        <x:f>IF(MOD(C235-Settings!$B$32,Settings!$B$33)&lt;Settings!$B$30,"Up","Down")</x:f>
        <x:v>Up</x:v>
      </x:c>
      <x:c r="U235" s="15" t="n">
        <x:f>IF(OR(I235&gt;Settings!$B$30,O235&gt;Settings!$B$37),0,1)</x:f>
        <x:v>1</x:v>
      </x:c>
      <x:c r="V235" s="15" t="n">
        <x:f>IF(AND(U235=1,O235&lt;=Settings!$B$36),1,0)</x:f>
        <x:v>1</x:v>
      </x:c>
    </x:row>
    <x:row r="236">
      <x:c r="A236">
        <x:v>2</x:v>
      </x:c>
      <x:c r="B236">
        <x:v>111</x:v>
      </x:c>
      <x:c r="C236" s="13" t="n">
        <x:f>Arrivals!F236</x:f>
        <x:v>6735.46465541574</x:v>
      </x:c>
      <x:c r="D236" s="13" t="n">
        <x:f>Arrivals!J236</x:f>
        <x:v>1.6248656408113002</x:v>
      </x:c>
      <x:c r="E236" s="14">
        <x:f t="shared" si="50"/>
        <x:v>6710.9076028532145</x:v>
      </x:c>
      <x:c r="F236" s="14">
        <x:f t="shared" si="41"/>
        <x:v>6735.4646554157398</x:v>
      </x:c>
      <x:c r="G236" s="14">
        <x:f t="shared" si="42"/>
        <x:v>6737.0895210565513</x:v>
      </x:c>
      <x:c r="H236" s="13" t="n">
        <x:f>Arrivals!L236</x:f>
        <x:v>75</x:v>
      </x:c>
      <x:c r="I236" s="14" t="n">
        <x:f>H236*8/Settings!$B$28+Settings!$B$29</x:f>
        <x:v>6.02</x:v>
      </x:c>
      <x:c r="J236" s="14">
        <x:f t="shared" si="51"/>
        <x:v>6716.9276028532149</x:v>
      </x:c>
      <x:c r="K236" s="14">
        <x:f t="shared" si="43"/>
        <x:v>6737.0895210565513</x:v>
      </x:c>
      <x:c r="L236" s="14" t="n">
        <x:f>MOD(K236-Settings!$B$32,Settings!$B$33)</x:f>
        <x:v>257.08952105655135</x:v>
      </x:c>
      <x:c r="M236" s="14" t="n">
        <x:f>IF(L236&lt;Settings!$B$30,IF(Settings!$B$30-L236&gt;=I236,K236,K236+(Settings!$B$30-L236)+Settings!$B$31),K236+(Settings!$B$33-L236))</x:f>
        <x:v>6737.089521056551</x:v>
      </x:c>
      <x:c r="N236" s="14">
        <x:f t="shared" si="44"/>
        <x:v>6743.1095210565518</x:v>
      </x:c>
      <x:c r="O236" s="14">
        <x:f t="shared" si="45"/>
        <x:v>7.6448656408119859</x:v>
      </x:c>
      <x:c r="P236" s="14">
        <x:f t="shared" si="46"/>
        <x:v>0</x:v>
      </x:c>
      <x:c r="Q236" s="14">
        <x:f t="shared" si="47"/>
        <x:v>0</x:v>
      </x:c>
      <x:c r="R236" s="14">
        <x:f t="shared" si="48"/>
        <x:v>0</x:v>
      </x:c>
      <x:c r="S236" s="14">
        <x:f t="shared" si="49"/>
        <x:v>0</x:v>
      </x:c>
      <x:c r="T236" t="str">
        <x:f>IF(MOD(C236-Settings!$B$32,Settings!$B$33)&lt;Settings!$B$30,"Up","Down")</x:f>
        <x:v>Up</x:v>
      </x:c>
      <x:c r="U236" s="15" t="n">
        <x:f>IF(OR(I236&gt;Settings!$B$30,O236&gt;Settings!$B$37),0,1)</x:f>
        <x:v>1</x:v>
      </x:c>
      <x:c r="V236" s="15" t="n">
        <x:f>IF(AND(U236=1,O236&lt;=Settings!$B$36),1,0)</x:f>
        <x:v>1</x:v>
      </x:c>
    </x:row>
    <x:row r="237">
      <x:c r="A237">
        <x:v>2</x:v>
      </x:c>
      <x:c r="B237">
        <x:v>112</x:v>
      </x:c>
      <x:c r="C237" s="13" t="n">
        <x:f>Arrivals!F237</x:f>
        <x:v>6816.734421320095</x:v>
      </x:c>
      <x:c r="D237" s="13" t="n">
        <x:f>Arrivals!J237</x:f>
        <x:v>6.323624396694971</x:v>
      </x:c>
      <x:c r="E237" s="14">
        <x:f t="shared" si="50"/>
        <x:v>6737.0895210565513</x:v>
      </x:c>
      <x:c r="F237" s="14">
        <x:f t="shared" si="41"/>
        <x:v>6816.734421320095</x:v>
      </x:c>
      <x:c r="G237" s="14">
        <x:f t="shared" si="42"/>
        <x:v>6823.0580457167898</x:v>
      </x:c>
      <x:c r="H237" s="13" t="n">
        <x:f>Arrivals!L237</x:f>
        <x:v>75</x:v>
      </x:c>
      <x:c r="I237" s="14" t="n">
        <x:f>H237*8/Settings!$B$28+Settings!$B$29</x:f>
        <x:v>6.02</x:v>
      </x:c>
      <x:c r="J237" s="14">
        <x:f t="shared" si="51"/>
        <x:v>6743.1095210565518</x:v>
      </x:c>
      <x:c r="K237" s="14">
        <x:f t="shared" si="43"/>
        <x:v>6823.0580457167898</x:v>
      </x:c>
      <x:c r="L237" s="14" t="n">
        <x:f>MOD(K237-Settings!$B$32,Settings!$B$33)</x:f>
        <x:v>343.0580457167898</x:v>
      </x:c>
      <x:c r="M237" s="14" t="n">
        <x:f>IF(L237&lt;Settings!$B$30,IF(Settings!$B$30-L237&gt;=I237,K237,K237+(Settings!$B$30-L237)+Settings!$B$31),K237+(Settings!$B$33-L237))</x:f>
        <x:v>6823.05804571679</x:v>
      </x:c>
      <x:c r="N237" s="14">
        <x:f t="shared" si="44"/>
        <x:v>6829.0780457167903</x:v>
      </x:c>
      <x:c r="O237" s="14">
        <x:f t="shared" si="45"/>
        <x:v>12.343624396695304</x:v>
      </x:c>
      <x:c r="P237" s="14">
        <x:f t="shared" si="46"/>
        <x:v>0</x:v>
      </x:c>
      <x:c r="Q237" s="14">
        <x:f t="shared" si="47"/>
        <x:v>0</x:v>
      </x:c>
      <x:c r="R237" s="14">
        <x:f t="shared" si="48"/>
        <x:v>0</x:v>
      </x:c>
      <x:c r="S237" s="14">
        <x:f t="shared" si="49"/>
        <x:v>0</x:v>
      </x:c>
      <x:c r="T237" t="str">
        <x:f>IF(MOD(C237-Settings!$B$32,Settings!$B$33)&lt;Settings!$B$30,"Up","Down")</x:f>
        <x:v>Up</x:v>
      </x:c>
      <x:c r="U237" s="15" t="n">
        <x:f>IF(OR(I237&gt;Settings!$B$30,O237&gt;Settings!$B$37),0,1)</x:f>
        <x:v>1</x:v>
      </x:c>
      <x:c r="V237" s="15" t="n">
        <x:f>IF(AND(U237=1,O237&lt;=Settings!$B$36),1,0)</x:f>
        <x:v>1</x:v>
      </x:c>
    </x:row>
    <x:row r="238">
      <x:c r="A238">
        <x:v>2</x:v>
      </x:c>
      <x:c r="B238">
        <x:v>113</x:v>
      </x:c>
      <x:c r="C238" s="13" t="n">
        <x:f>Arrivals!F238</x:f>
        <x:v>6857.690231446863</x:v>
      </x:c>
      <x:c r="D238" s="13" t="n">
        <x:f>Arrivals!J238</x:f>
        <x:v>3.9935408002318695</x:v>
      </x:c>
      <x:c r="E238" s="14">
        <x:f t="shared" si="50"/>
        <x:v>6823.0580457167898</x:v>
      </x:c>
      <x:c r="F238" s="14">
        <x:f t="shared" si="41"/>
        <x:v>6857.6902314468634</x:v>
      </x:c>
      <x:c r="G238" s="14">
        <x:f t="shared" si="42"/>
        <x:v>6861.6837722470955</x:v>
      </x:c>
      <x:c r="H238" s="13" t="n">
        <x:f>Arrivals!L238</x:f>
        <x:v>75</x:v>
      </x:c>
      <x:c r="I238" s="14" t="n">
        <x:f>H238*8/Settings!$B$28+Settings!$B$29</x:f>
        <x:v>6.02</x:v>
      </x:c>
      <x:c r="J238" s="14">
        <x:f t="shared" si="51"/>
        <x:v>6829.0780457167903</x:v>
      </x:c>
      <x:c r="K238" s="14">
        <x:f t="shared" si="43"/>
        <x:v>6861.6837722470955</x:v>
      </x:c>
      <x:c r="L238" s="14" t="n">
        <x:f>MOD(K238-Settings!$B$32,Settings!$B$33)</x:f>
        <x:v>381.6837722470955</x:v>
      </x:c>
      <x:c r="M238" s="14" t="n">
        <x:f>IF(L238&lt;Settings!$B$30,IF(Settings!$B$30-L238&gt;=I238,K238,K238+(Settings!$B$30-L238)+Settings!$B$31),K238+(Settings!$B$33-L238))</x:f>
        <x:v>6861.6837722470955</x:v>
      </x:c>
      <x:c r="N238" s="14">
        <x:f t="shared" si="44"/>
        <x:v>6867.7037722470959</x:v>
      </x:c>
      <x:c r="O238" s="14">
        <x:f t="shared" si="45"/>
        <x:v>10.013540800232477</x:v>
      </x:c>
      <x:c r="P238" s="14">
        <x:f t="shared" si="46"/>
        <x:v>0</x:v>
      </x:c>
      <x:c r="Q238" s="14">
        <x:f t="shared" si="47"/>
        <x:v>0</x:v>
      </x:c>
      <x:c r="R238" s="14">
        <x:f t="shared" si="48"/>
        <x:v>0</x:v>
      </x:c>
      <x:c r="S238" s="14">
        <x:f t="shared" si="49"/>
        <x:v>0</x:v>
      </x:c>
      <x:c r="T238" t="str">
        <x:f>IF(MOD(C238-Settings!$B$32,Settings!$B$33)&lt;Settings!$B$30,"Up","Down")</x:f>
        <x:v>Up</x:v>
      </x:c>
      <x:c r="U238" s="15" t="n">
        <x:f>IF(OR(I238&gt;Settings!$B$30,O238&gt;Settings!$B$37),0,1)</x:f>
        <x:v>1</x:v>
      </x:c>
      <x:c r="V238" s="15" t="n">
        <x:f>IF(AND(U238=1,O238&lt;=Settings!$B$36),1,0)</x:f>
        <x:v>1</x:v>
      </x:c>
    </x:row>
    <x:row r="239">
      <x:c r="A239">
        <x:v>2</x:v>
      </x:c>
      <x:c r="B239">
        <x:v>114</x:v>
      </x:c>
      <x:c r="C239" s="13" t="n">
        <x:f>Arrivals!F239</x:f>
        <x:v>6885.491442336</x:v>
      </x:c>
      <x:c r="D239" s="13" t="n">
        <x:f>Arrivals!J239</x:f>
        <x:v>17.86322521776391</x:v>
      </x:c>
      <x:c r="E239" s="14">
        <x:f t="shared" si="50"/>
        <x:v>6861.6837722470955</x:v>
      </x:c>
      <x:c r="F239" s="14">
        <x:f t="shared" si="41"/>
        <x:v>6885.4914423359996</x:v>
      </x:c>
      <x:c r="G239" s="14">
        <x:f t="shared" si="42"/>
        <x:v>6903.3546675537636</x:v>
      </x:c>
      <x:c r="H239" s="13" t="n">
        <x:f>Arrivals!L239</x:f>
        <x:v>75</x:v>
      </x:c>
      <x:c r="I239" s="14" t="n">
        <x:f>H239*8/Settings!$B$28+Settings!$B$29</x:f>
        <x:v>6.02</x:v>
      </x:c>
      <x:c r="J239" s="14">
        <x:f t="shared" si="51"/>
        <x:v>6867.7037722470959</x:v>
      </x:c>
      <x:c r="K239" s="14">
        <x:f t="shared" si="43"/>
        <x:v>6903.3546675537636</x:v>
      </x:c>
      <x:c r="L239" s="14" t="n">
        <x:f>MOD(K239-Settings!$B$32,Settings!$B$33)</x:f>
        <x:v>423.35466755376365</x:v>
      </x:c>
      <x:c r="M239" s="14" t="n">
        <x:f>IF(L239&lt;Settings!$B$30,IF(Settings!$B$30-L239&gt;=I239,K239,K239+(Settings!$B$30-L239)+Settings!$B$31),K239+(Settings!$B$33-L239))</x:f>
        <x:v>6903.354667553764</x:v>
      </x:c>
      <x:c r="N239" s="14">
        <x:f t="shared" si="44"/>
        <x:v>6909.3746675537641</x:v>
      </x:c>
      <x:c r="O239" s="14">
        <x:f t="shared" si="45"/>
        <x:v>23.883225217764448</x:v>
      </x:c>
      <x:c r="P239" s="14">
        <x:f t="shared" si="46"/>
        <x:v>0</x:v>
      </x:c>
      <x:c r="Q239" s="14">
        <x:f t="shared" si="47"/>
        <x:v>0</x:v>
      </x:c>
      <x:c r="R239" s="14">
        <x:f t="shared" si="48"/>
        <x:v>0</x:v>
      </x:c>
      <x:c r="S239" s="14">
        <x:f t="shared" si="49"/>
        <x:v>0</x:v>
      </x:c>
      <x:c r="T239" t="str">
        <x:f>IF(MOD(C239-Settings!$B$32,Settings!$B$33)&lt;Settings!$B$30,"Up","Down")</x:f>
        <x:v>Up</x:v>
      </x:c>
      <x:c r="U239" s="15" t="n">
        <x:f>IF(OR(I239&gt;Settings!$B$30,O239&gt;Settings!$B$37),0,1)</x:f>
        <x:v>1</x:v>
      </x:c>
      <x:c r="V239" s="15" t="n">
        <x:f>IF(AND(U239=1,O239&lt;=Settings!$B$36),1,0)</x:f>
        <x:v>1</x:v>
      </x:c>
    </x:row>
    <x:row r="240">
      <x:c r="A240">
        <x:v>2</x:v>
      </x:c>
      <x:c r="B240">
        <x:v>115</x:v>
      </x:c>
      <x:c r="C240" s="13" t="n">
        <x:f>Arrivals!F240</x:f>
        <x:v>6931.682209246503</x:v>
      </x:c>
      <x:c r="D240" s="13" t="n">
        <x:f>Arrivals!J240</x:f>
        <x:v>23.85874471703146</x:v>
      </x:c>
      <x:c r="E240" s="14">
        <x:f t="shared" si="50"/>
        <x:v>6903.3546675537636</x:v>
      </x:c>
      <x:c r="F240" s="14">
        <x:f t="shared" si="41"/>
        <x:v>6931.6822092465027</x:v>
      </x:c>
      <x:c r="G240" s="14">
        <x:f t="shared" si="42"/>
        <x:v>6955.5409539635339</x:v>
      </x:c>
      <x:c r="H240" s="13" t="n">
        <x:f>Arrivals!L240</x:f>
        <x:v>75</x:v>
      </x:c>
      <x:c r="I240" s="14" t="n">
        <x:f>H240*8/Settings!$B$28+Settings!$B$29</x:f>
        <x:v>6.02</x:v>
      </x:c>
      <x:c r="J240" s="14">
        <x:f t="shared" si="51"/>
        <x:v>6909.3746675537641</x:v>
      </x:c>
      <x:c r="K240" s="14">
        <x:f t="shared" si="43"/>
        <x:v>6955.5409539635339</x:v>
      </x:c>
      <x:c r="L240" s="14" t="n">
        <x:f>MOD(K240-Settings!$B$32,Settings!$B$33)</x:f>
        <x:v>475.54095396353387</x:v>
      </x:c>
      <x:c r="M240" s="14" t="n">
        <x:f>IF(L240&lt;Settings!$B$30,IF(Settings!$B$30-L240&gt;=I240,K240,K240+(Settings!$B$30-L240)+Settings!$B$31),K240+(Settings!$B$33-L240))</x:f>
        <x:v>6955.540953963534</x:v>
      </x:c>
      <x:c r="N240" s="14">
        <x:f t="shared" si="44"/>
        <x:v>6961.5609539635343</x:v>
      </x:c>
      <x:c r="O240" s="14">
        <x:f t="shared" si="45"/>
        <x:v>29.878744717031623</x:v>
      </x:c>
      <x:c r="P240" s="14">
        <x:f t="shared" si="46"/>
        <x:v>0</x:v>
      </x:c>
      <x:c r="Q240" s="14">
        <x:f t="shared" si="47"/>
        <x:v>0</x:v>
      </x:c>
      <x:c r="R240" s="14">
        <x:f t="shared" si="48"/>
        <x:v>0</x:v>
      </x:c>
      <x:c r="S240" s="14">
        <x:f t="shared" si="49"/>
        <x:v>0</x:v>
      </x:c>
      <x:c r="T240" t="str">
        <x:f>IF(MOD(C240-Settings!$B$32,Settings!$B$33)&lt;Settings!$B$30,"Up","Down")</x:f>
        <x:v>Up</x:v>
      </x:c>
      <x:c r="U240" s="15" t="n">
        <x:f>IF(OR(I240&gt;Settings!$B$30,O240&gt;Settings!$B$37),0,1)</x:f>
        <x:v>1</x:v>
      </x:c>
      <x:c r="V240" s="15" t="n">
        <x:f>IF(AND(U240=1,O240&lt;=Settings!$B$36),1,0)</x:f>
        <x:v>1</x:v>
      </x:c>
    </x:row>
    <x:row r="241">
      <x:c r="A241">
        <x:v>2</x:v>
      </x:c>
      <x:c r="B241">
        <x:v>116</x:v>
      </x:c>
      <x:c r="C241" s="13" t="n">
        <x:f>Arrivals!F241</x:f>
        <x:v>7102.271622927054</x:v>
      </x:c>
      <x:c r="D241" s="13" t="n">
        <x:f>Arrivals!J241</x:f>
        <x:v>8.009369582246697</x:v>
      </x:c>
      <x:c r="E241" s="14">
        <x:f t="shared" si="50"/>
        <x:v>6955.5409539635339</x:v>
      </x:c>
      <x:c r="F241" s="14">
        <x:f t="shared" si="41"/>
        <x:v>7102.2716229270536</x:v>
      </x:c>
      <x:c r="G241" s="14">
        <x:f t="shared" si="42"/>
        <x:v>7110.2809925093006</x:v>
      </x:c>
      <x:c r="H241" s="13" t="n">
        <x:f>Arrivals!L241</x:f>
        <x:v>75</x:v>
      </x:c>
      <x:c r="I241" s="14" t="n">
        <x:f>H241*8/Settings!$B$28+Settings!$B$29</x:f>
        <x:v>6.02</x:v>
      </x:c>
      <x:c r="J241" s="14">
        <x:f t="shared" si="51"/>
        <x:v>6961.5609539635343</x:v>
      </x:c>
      <x:c r="K241" s="14">
        <x:f t="shared" si="43"/>
        <x:v>7110.2809925093006</x:v>
      </x:c>
      <x:c r="L241" s="14" t="n">
        <x:f>MOD(K241-Settings!$B$32,Settings!$B$33)</x:f>
        <x:v>630.2809925093006</x:v>
      </x:c>
      <x:c r="M241" s="14" t="n">
        <x:f>IF(L241&lt;Settings!$B$30,IF(Settings!$B$30-L241&gt;=I241,K241,K241+(Settings!$B$30-L241)+Settings!$B$31),K241+(Settings!$B$33-L241))</x:f>
        <x:v>7200</x:v>
      </x:c>
      <x:c r="N241" s="14">
        <x:f t="shared" si="44"/>
        <x:v>7206.02</x:v>
      </x:c>
      <x:c r="O241" s="14">
        <x:f t="shared" si="45"/>
        <x:v>103.74837707294682</x:v>
      </x:c>
      <x:c r="P241" s="14">
        <x:f t="shared" si="46"/>
        <x:v>0</x:v>
      </x:c>
      <x:c r="Q241" s="14">
        <x:f t="shared" si="47"/>
        <x:v>0</x:v>
      </x:c>
      <x:c r="R241" s="14">
        <x:f t="shared" si="48"/>
        <x:v>89.719007490699369</x:v>
      </x:c>
      <x:c r="S241" s="14">
        <x:f t="shared" si="49"/>
        <x:v>89.719007490699369</x:v>
      </x:c>
      <x:c r="T241" t="str">
        <x:f>IF(MOD(C241-Settings!$B$32,Settings!$B$33)&lt;Settings!$B$30,"Up","Down")</x:f>
        <x:v>Down</x:v>
      </x:c>
      <x:c r="U241" s="15" t="n">
        <x:f>IF(OR(I241&gt;Settings!$B$30,O241&gt;Settings!$B$37),0,1)</x:f>
        <x:v>1</x:v>
      </x:c>
      <x:c r="V241" s="15" t="n">
        <x:f>IF(AND(U241=1,O241&lt;=Settings!$B$36),1,0)</x:f>
        <x:v>1</x:v>
      </x:c>
    </x:row>
    <x:row r="242">
      <x:c r="A242">
        <x:v>2</x:v>
      </x:c>
      <x:c r="B242">
        <x:v>117</x:v>
      </x:c>
      <x:c r="C242" s="13" t="n">
        <x:f>Arrivals!F242</x:f>
        <x:v>7110.965470720598</x:v>
      </x:c>
      <x:c r="D242" s="13" t="n">
        <x:f>Arrivals!J242</x:f>
        <x:v>15.862378353845259</x:v>
      </x:c>
      <x:c r="E242" s="14">
        <x:f t="shared" si="50"/>
        <x:v>7110.2809925093006</x:v>
      </x:c>
      <x:c r="F242" s="14">
        <x:f t="shared" si="41"/>
        <x:v>7110.9654707205982</x:v>
      </x:c>
      <x:c r="G242" s="14">
        <x:f t="shared" si="42"/>
        <x:v>7126.8278490744433</x:v>
      </x:c>
      <x:c r="H242" s="13" t="n">
        <x:f>Arrivals!L242</x:f>
        <x:v>75</x:v>
      </x:c>
      <x:c r="I242" s="14" t="n">
        <x:f>H242*8/Settings!$B$28+Settings!$B$29</x:f>
        <x:v>6.02</x:v>
      </x:c>
      <x:c r="J242" s="14">
        <x:f t="shared" si="51"/>
        <x:v>7206.02</x:v>
      </x:c>
      <x:c r="K242" s="14">
        <x:f t="shared" si="43"/>
        <x:v>7206.02</x:v>
      </x:c>
      <x:c r="L242" s="14" t="n">
        <x:f>MOD(K242-Settings!$B$32,Settings!$B$33)</x:f>
        <x:v>6.020000000000437</x:v>
      </x:c>
      <x:c r="M242" s="14" t="n">
        <x:f>IF(L242&lt;Settings!$B$30,IF(Settings!$B$30-L242&gt;=I242,K242,K242+(Settings!$B$30-L242)+Settings!$B$31),K242+(Settings!$B$33-L242))</x:f>
        <x:v>7206.02</x:v>
      </x:c>
      <x:c r="N242" s="14">
        <x:f t="shared" si="44"/>
        <x:v>7212.0400000000009</x:v>
      </x:c>
      <x:c r="O242" s="14">
        <x:f t="shared" si="45"/>
        <x:v>101.07452927940267</x:v>
      </x:c>
      <x:c r="P242" s="14">
        <x:f t="shared" si="46"/>
        <x:v>0</x:v>
      </x:c>
      <x:c r="Q242" s="14">
        <x:f t="shared" si="47"/>
        <x:v>79.192150925557144</x:v>
      </x:c>
      <x:c r="R242" s="14">
        <x:f t="shared" si="48"/>
        <x:v>0</x:v>
      </x:c>
      <x:c r="S242" s="14">
        <x:f t="shared" si="49"/>
        <x:v>79.192150925557144</x:v>
      </x:c>
      <x:c r="T242" t="str">
        <x:f>IF(MOD(C242-Settings!$B$32,Settings!$B$33)&lt;Settings!$B$30,"Up","Down")</x:f>
        <x:v>Down</x:v>
      </x:c>
      <x:c r="U242" s="15" t="n">
        <x:f>IF(OR(I242&gt;Settings!$B$30,O242&gt;Settings!$B$37),0,1)</x:f>
        <x:v>1</x:v>
      </x:c>
      <x:c r="V242" s="15" t="n">
        <x:f>IF(AND(U242=1,O242&lt;=Settings!$B$36),1,0)</x:f>
        <x:v>1</x:v>
      </x:c>
    </x:row>
    <x:row r="243">
      <x:c r="A243">
        <x:v>2</x:v>
      </x:c>
      <x:c r="B243">
        <x:v>118</x:v>
      </x:c>
      <x:c r="C243" s="13" t="n">
        <x:f>Arrivals!F243</x:f>
        <x:v>7115.937043432561</x:v>
      </x:c>
      <x:c r="D243" s="13" t="n">
        <x:f>Arrivals!J243</x:f>
        <x:v>11.672191054490023</x:v>
      </x:c>
      <x:c r="E243" s="14">
        <x:f t="shared" si="50"/>
        <x:v>7126.8278490744433</x:v>
      </x:c>
      <x:c r="F243" s="14">
        <x:f t="shared" si="41"/>
        <x:v>7126.8278490744433</x:v>
      </x:c>
      <x:c r="G243" s="14">
        <x:f t="shared" si="42"/>
        <x:v>7138.5000401289335</x:v>
      </x:c>
      <x:c r="H243" s="13" t="n">
        <x:f>Arrivals!L243</x:f>
        <x:v>75</x:v>
      </x:c>
      <x:c r="I243" s="14" t="n">
        <x:f>H243*8/Settings!$B$28+Settings!$B$29</x:f>
        <x:v>6.02</x:v>
      </x:c>
      <x:c r="J243" s="14">
        <x:f t="shared" si="51"/>
        <x:v>7212.0400000000009</x:v>
      </x:c>
      <x:c r="K243" s="14">
        <x:f t="shared" si="43"/>
        <x:v>7212.0400000000009</x:v>
      </x:c>
      <x:c r="L243" s="14" t="n">
        <x:f>MOD(K243-Settings!$B$32,Settings!$B$33)</x:f>
        <x:v>12.040000000000873</x:v>
      </x:c>
      <x:c r="M243" s="14" t="n">
        <x:f>IF(L243&lt;Settings!$B$30,IF(Settings!$B$30-L243&gt;=I243,K243,K243+(Settings!$B$30-L243)+Settings!$B$31),K243+(Settings!$B$33-L243))</x:f>
        <x:v>7212.040000000001</x:v>
      </x:c>
      <x:c r="N243" s="14">
        <x:f t="shared" si="44"/>
        <x:v>7218.0600000000013</x:v>
      </x:c>
      <x:c r="O243" s="14">
        <x:f t="shared" si="45"/>
        <x:v>102.12295656744027</x:v>
      </x:c>
      <x:c r="P243" s="14">
        <x:f t="shared" si="46"/>
        <x:v>10.890805641882253</x:v>
      </x:c>
      <x:c r="Q243" s="14">
        <x:f t="shared" si="47"/>
        <x:v>73.539959871067367</x:v>
      </x:c>
      <x:c r="R243" s="14">
        <x:f t="shared" si="48"/>
        <x:v>0</x:v>
      </x:c>
      <x:c r="S243" s="14">
        <x:f t="shared" si="49"/>
        <x:v>84.43076551294962</x:v>
      </x:c>
      <x:c r="T243" t="str">
        <x:f>IF(MOD(C243-Settings!$B$32,Settings!$B$33)&lt;Settings!$B$30,"Up","Down")</x:f>
        <x:v>Down</x:v>
      </x:c>
      <x:c r="U243" s="15" t="n">
        <x:f>IF(OR(I243&gt;Settings!$B$30,O243&gt;Settings!$B$37),0,1)</x:f>
        <x:v>1</x:v>
      </x:c>
      <x:c r="V243" s="15" t="n">
        <x:f>IF(AND(U243=1,O243&lt;=Settings!$B$36),1,0)</x:f>
        <x:v>1</x:v>
      </x:c>
    </x:row>
    <x:row r="244">
      <x:c r="A244">
        <x:v>2</x:v>
      </x:c>
      <x:c r="B244">
        <x:v>119</x:v>
      </x:c>
      <x:c r="C244" s="13" t="n">
        <x:f>Arrivals!F244</x:f>
        <x:v>7155.812170230163</x:v>
      </x:c>
      <x:c r="D244" s="13" t="n">
        <x:f>Arrivals!J244</x:f>
        <x:v>20.571498642188878</x:v>
      </x:c>
      <x:c r="E244" s="14">
        <x:f t="shared" si="50"/>
        <x:v>7138.5000401289335</x:v>
      </x:c>
      <x:c r="F244" s="14">
        <x:f t="shared" si="41"/>
        <x:v>7155.8121702301632</x:v>
      </x:c>
      <x:c r="G244" s="14">
        <x:f t="shared" si="42"/>
        <x:v>7176.3836688723522</x:v>
      </x:c>
      <x:c r="H244" s="13" t="n">
        <x:f>Arrivals!L244</x:f>
        <x:v>75</x:v>
      </x:c>
      <x:c r="I244" s="14" t="n">
        <x:f>H244*8/Settings!$B$28+Settings!$B$29</x:f>
        <x:v>6.02</x:v>
      </x:c>
      <x:c r="J244" s="14">
        <x:f t="shared" si="51"/>
        <x:v>7218.0600000000013</x:v>
      </x:c>
      <x:c r="K244" s="14">
        <x:f t="shared" si="43"/>
        <x:v>7218.0600000000013</x:v>
      </x:c>
      <x:c r="L244" s="14" t="n">
        <x:f>MOD(K244-Settings!$B$32,Settings!$B$33)</x:f>
        <x:v>18.06000000000131</x:v>
      </x:c>
      <x:c r="M244" s="14" t="n">
        <x:f>IF(L244&lt;Settings!$B$30,IF(Settings!$B$30-L244&gt;=I244,K244,K244+(Settings!$B$30-L244)+Settings!$B$31),K244+(Settings!$B$33-L244))</x:f>
        <x:v>7218.060000000001</x:v>
      </x:c>
      <x:c r="N244" s="14">
        <x:f t="shared" si="44"/>
        <x:v>7224.0800000000017</x:v>
      </x:c>
      <x:c r="O244" s="14">
        <x:f t="shared" si="45"/>
        <x:v>68.267829769838499</x:v>
      </x:c>
      <x:c r="P244" s="14">
        <x:f t="shared" si="46"/>
        <x:v>0</x:v>
      </x:c>
      <x:c r="Q244" s="14">
        <x:f t="shared" si="47"/>
        <x:v>41.676331127649064</x:v>
      </x:c>
      <x:c r="R244" s="14">
        <x:f t="shared" si="48"/>
        <x:v>0</x:v>
      </x:c>
      <x:c r="S244" s="14">
        <x:f t="shared" si="49"/>
        <x:v>41.676331127649064</x:v>
      </x:c>
      <x:c r="T244" t="str">
        <x:f>IF(MOD(C244-Settings!$B$32,Settings!$B$33)&lt;Settings!$B$30,"Up","Down")</x:f>
        <x:v>Down</x:v>
      </x:c>
      <x:c r="U244" s="15" t="n">
        <x:f>IF(OR(I244&gt;Settings!$B$30,O244&gt;Settings!$B$37),0,1)</x:f>
        <x:v>1</x:v>
      </x:c>
      <x:c r="V244" s="15" t="n">
        <x:f>IF(AND(U244=1,O244&lt;=Settings!$B$36),1,0)</x:f>
        <x:v>1</x:v>
      </x:c>
    </x:row>
    <x:row r="245">
      <x:c r="A245">
        <x:v>2</x:v>
      </x:c>
      <x:c r="B245">
        <x:v>120</x:v>
      </x:c>
      <x:c r="C245" s="13" t="n">
        <x:f>Arrivals!F245</x:f>
        <x:v>7157.081200433454</x:v>
      </x:c>
      <x:c r="D245" s="13" t="n">
        <x:f>Arrivals!J245</x:f>
        <x:v>2.7708418773713848</x:v>
      </x:c>
      <x:c r="E245" s="14">
        <x:f t="shared" si="50"/>
        <x:v>7176.3836688723522</x:v>
      </x:c>
      <x:c r="F245" s="14">
        <x:f t="shared" si="41"/>
        <x:v>7176.3836688723522</x:v>
      </x:c>
      <x:c r="G245" s="14">
        <x:f t="shared" si="42"/>
        <x:v>7179.1545107497241</x:v>
      </x:c>
      <x:c r="H245" s="13" t="n">
        <x:f>Arrivals!L245</x:f>
        <x:v>75</x:v>
      </x:c>
      <x:c r="I245" s="14" t="n">
        <x:f>H245*8/Settings!$B$28+Settings!$B$29</x:f>
        <x:v>6.02</x:v>
      </x:c>
      <x:c r="J245" s="14">
        <x:f t="shared" si="51"/>
        <x:v>7224.0800000000017</x:v>
      </x:c>
      <x:c r="K245" s="14">
        <x:f t="shared" si="43"/>
        <x:v>7224.0800000000017</x:v>
      </x:c>
      <x:c r="L245" s="14" t="n">
        <x:f>MOD(K245-Settings!$B$32,Settings!$B$33)</x:f>
        <x:v>24.080000000001746</x:v>
      </x:c>
      <x:c r="M245" s="14" t="n">
        <x:f>IF(L245&lt;Settings!$B$30,IF(Settings!$B$30-L245&gt;=I245,K245,K245+(Settings!$B$30-L245)+Settings!$B$31),K245+(Settings!$B$33-L245))</x:f>
        <x:v>7224.080000000002</x:v>
      </x:c>
      <x:c r="N245" s="14">
        <x:f t="shared" si="44"/>
        <x:v>7230.1000000000022</x:v>
      </x:c>
      <x:c r="O245" s="14">
        <x:f t="shared" si="45"/>
        <x:v>73.018799566548296</x:v>
      </x:c>
      <x:c r="P245" s="14">
        <x:f t="shared" si="46"/>
        <x:v>19.302468438898359</x:v>
      </x:c>
      <x:c r="Q245" s="14">
        <x:f t="shared" si="47"/>
        <x:v>44.925489250277678</x:v>
      </x:c>
      <x:c r="R245" s="14">
        <x:f t="shared" si="48"/>
        <x:v>0</x:v>
      </x:c>
      <x:c r="S245" s="14">
        <x:f t="shared" si="49"/>
        <x:v>64.227957689176037</x:v>
      </x:c>
      <x:c r="T245" t="str">
        <x:f>IF(MOD(C245-Settings!$B$32,Settings!$B$33)&lt;Settings!$B$30,"Up","Down")</x:f>
        <x:v>Down</x:v>
      </x:c>
      <x:c r="U245" s="15" t="n">
        <x:f>IF(OR(I245&gt;Settings!$B$30,O245&gt;Settings!$B$37),0,1)</x:f>
        <x:v>1</x:v>
      </x:c>
      <x:c r="V245" s="15" t="n">
        <x:f>IF(AND(U245=1,O245&lt;=Settings!$B$36),1,0)</x:f>
        <x:v>1</x:v>
      </x:c>
    </x:row>
    <x:row r="246">
      <x:c r="A246">
        <x:v>3</x:v>
      </x:c>
      <x:c r="B246">
        <x:v>1</x:v>
      </x:c>
      <x:c r="C246" s="13" t="n">
        <x:f>Arrivals!F246</x:f>
        <x:v>127.16801307373443</x:v>
      </x:c>
      <x:c r="D246" s="13" t="n">
        <x:f>Arrivals!J246</x:f>
        <x:v>9.619074286901899</x:v>
      </x:c>
      <x:c r="E246" s="14">
        <x:v>0</x:v>
      </x:c>
      <x:c r="F246" s="14">
        <x:f t="shared" si="41"/>
        <x:v>127.16801307373443</x:v>
      </x:c>
      <x:c r="G246" s="14">
        <x:f t="shared" si="42"/>
        <x:v>136.78708736063632</x:v>
      </x:c>
      <x:c r="H246" s="13" t="n">
        <x:f>Arrivals!L246</x:f>
        <x:v>75</x:v>
      </x:c>
      <x:c r="I246" s="14" t="n">
        <x:f>H246*8/Settings!$B$28+Settings!$B$29</x:f>
        <x:v>6.02</x:v>
      </x:c>
      <x:c r="J246" s="14">
        <x:v>0</x:v>
      </x:c>
      <x:c r="K246" s="14">
        <x:f t="shared" si="43"/>
        <x:v>136.78708736063632</x:v>
      </x:c>
      <x:c r="L246" s="14" t="n">
        <x:f>MOD(K246-Settings!$B$32,Settings!$B$33)</x:f>
        <x:v>136.78708736063632</x:v>
      </x:c>
      <x:c r="M246" s="14" t="n">
        <x:f>IF(L246&lt;Settings!$B$30,IF(Settings!$B$30-L246&gt;=I246,K246,K246+(Settings!$B$30-L246)+Settings!$B$31),K246+(Settings!$B$33-L246))</x:f>
        <x:v>136.78708736063632</x:v>
      </x:c>
      <x:c r="N246" s="14">
        <x:f t="shared" si="44"/>
        <x:v>142.80708736063633</x:v>
      </x:c>
      <x:c r="O246" s="14">
        <x:f t="shared" si="45"/>
        <x:v>15.639074286901902</x:v>
      </x:c>
      <x:c r="P246" s="14">
        <x:f t="shared" si="46"/>
        <x:v>0</x:v>
      </x:c>
      <x:c r="Q246" s="14">
        <x:f t="shared" si="47"/>
        <x:v>0</x:v>
      </x:c>
      <x:c r="R246" s="14">
        <x:f t="shared" si="48"/>
        <x:v>0</x:v>
      </x:c>
      <x:c r="S246" s="14">
        <x:f t="shared" si="49"/>
        <x:v>0</x:v>
      </x:c>
      <x:c r="T246" t="str">
        <x:f>IF(MOD(C246-Settings!$B$32,Settings!$B$33)&lt;Settings!$B$30,"Up","Down")</x:f>
        <x:v>Up</x:v>
      </x:c>
      <x:c r="U246" s="15" t="n">
        <x:f>IF(OR(I246&gt;Settings!$B$30,O246&gt;Settings!$B$37),0,1)</x:f>
        <x:v>1</x:v>
      </x:c>
      <x:c r="V246" s="15" t="n">
        <x:f>IF(AND(U246=1,O246&lt;=Settings!$B$36),1,0)</x:f>
        <x:v>1</x:v>
      </x:c>
    </x:row>
    <x:row r="247">
      <x:c r="A247">
        <x:v>3</x:v>
      </x:c>
      <x:c r="B247">
        <x:v>2</x:v>
      </x:c>
      <x:c r="C247" s="13" t="n">
        <x:f>Arrivals!F247</x:f>
        <x:v>175.43163792708586</x:v>
      </x:c>
      <x:c r="D247" s="13" t="n">
        <x:f>Arrivals!J247</x:f>
        <x:v>1.5673993331250964</x:v>
      </x:c>
      <x:c r="E247" s="14" t="n">
        <x:f t="shared" ref="E247:E278" si="52">G246</x:f>
        <x:v>136.78708736063632</x:v>
      </x:c>
      <x:c r="F247" s="14">
        <x:f t="shared" si="41"/>
        <x:v>175.43163792708586</x:v>
      </x:c>
      <x:c r="G247" s="14">
        <x:f t="shared" si="42"/>
        <x:v>176.99903726021097</x:v>
      </x:c>
      <x:c r="H247" s="13" t="n">
        <x:f>Arrivals!L247</x:f>
        <x:v>75</x:v>
      </x:c>
      <x:c r="I247" s="14" t="n">
        <x:f>H247*8/Settings!$B$28+Settings!$B$29</x:f>
        <x:v>6.02</x:v>
      </x:c>
      <x:c r="J247" s="14" t="n">
        <x:f t="shared" ref="J247:J278" si="53">N246</x:f>
        <x:v>142.80708736063633</x:v>
      </x:c>
      <x:c r="K247" s="14">
        <x:f t="shared" si="43"/>
        <x:v>176.99903726021097</x:v>
      </x:c>
      <x:c r="L247" s="14" t="n">
        <x:f>MOD(K247-Settings!$B$32,Settings!$B$33)</x:f>
        <x:v>176.99903726021097</x:v>
      </x:c>
      <x:c r="M247" s="14" t="n">
        <x:f>IF(L247&lt;Settings!$B$30,IF(Settings!$B$30-L247&gt;=I247,K247,K247+(Settings!$B$30-L247)+Settings!$B$31),K247+(Settings!$B$33-L247))</x:f>
        <x:v>176.99903726021097</x:v>
      </x:c>
      <x:c r="N247" s="14">
        <x:f t="shared" si="44"/>
        <x:v>183.01903726021098</x:v>
      </x:c>
      <x:c r="O247" s="14">
        <x:f t="shared" si="45"/>
        <x:v>7.5873993331251199</x:v>
      </x:c>
      <x:c r="P247" s="14">
        <x:f t="shared" si="46"/>
        <x:v>0</x:v>
      </x:c>
      <x:c r="Q247" s="14">
        <x:f t="shared" si="47"/>
        <x:v>0</x:v>
      </x:c>
      <x:c r="R247" s="14">
        <x:f t="shared" si="48"/>
        <x:v>0</x:v>
      </x:c>
      <x:c r="S247" s="14">
        <x:f t="shared" si="49"/>
        <x:v>0</x:v>
      </x:c>
      <x:c r="T247" t="str">
        <x:f>IF(MOD(C247-Settings!$B$32,Settings!$B$33)&lt;Settings!$B$30,"Up","Down")</x:f>
        <x:v>Up</x:v>
      </x:c>
      <x:c r="U247" s="15" t="n">
        <x:f>IF(OR(I247&gt;Settings!$B$30,O247&gt;Settings!$B$37),0,1)</x:f>
        <x:v>1</x:v>
      </x:c>
      <x:c r="V247" s="15" t="n">
        <x:f>IF(AND(U247=1,O247&lt;=Settings!$B$36),1,0)</x:f>
        <x:v>1</x:v>
      </x:c>
    </x:row>
    <x:row r="248">
      <x:c r="A248">
        <x:v>3</x:v>
      </x:c>
      <x:c r="B248">
        <x:v>3</x:v>
      </x:c>
      <x:c r="C248" s="13" t="n">
        <x:f>Arrivals!F248</x:f>
        <x:v>191.60888120886526</x:v>
      </x:c>
      <x:c r="D248" s="13" t="n">
        <x:f>Arrivals!J248</x:f>
        <x:v>35.323704100072575</x:v>
      </x:c>
      <x:c r="E248" s="14">
        <x:f t="shared" si="52"/>
        <x:v>176.99903726021097</x:v>
      </x:c>
      <x:c r="F248" s="14">
        <x:f t="shared" si="41"/>
        <x:v>191.60888120886526</x:v>
      </x:c>
      <x:c r="G248" s="14">
        <x:f t="shared" si="42"/>
        <x:v>226.93258530893783</x:v>
      </x:c>
      <x:c r="H248" s="13" t="n">
        <x:f>Arrivals!L248</x:f>
        <x:v>75</x:v>
      </x:c>
      <x:c r="I248" s="14" t="n">
        <x:f>H248*8/Settings!$B$28+Settings!$B$29</x:f>
        <x:v>6.02</x:v>
      </x:c>
      <x:c r="J248" s="14">
        <x:f t="shared" si="53"/>
        <x:v>183.01903726021098</x:v>
      </x:c>
      <x:c r="K248" s="14">
        <x:f t="shared" si="43"/>
        <x:v>226.93258530893783</x:v>
      </x:c>
      <x:c r="L248" s="14" t="n">
        <x:f>MOD(K248-Settings!$B$32,Settings!$B$33)</x:f>
        <x:v>226.93258530893783</x:v>
      </x:c>
      <x:c r="M248" s="14" t="n">
        <x:f>IF(L248&lt;Settings!$B$30,IF(Settings!$B$30-L248&gt;=I248,K248,K248+(Settings!$B$30-L248)+Settings!$B$31),K248+(Settings!$B$33-L248))</x:f>
        <x:v>226.93258530893783</x:v>
      </x:c>
      <x:c r="N248" s="14">
        <x:f t="shared" si="44"/>
        <x:v>232.95258530893784</x:v>
      </x:c>
      <x:c r="O248" s="14">
        <x:f t="shared" si="45"/>
        <x:v>41.343704100072586</x:v>
      </x:c>
      <x:c r="P248" s="14">
        <x:f t="shared" si="46"/>
        <x:v>0</x:v>
      </x:c>
      <x:c r="Q248" s="14">
        <x:f t="shared" si="47"/>
        <x:v>0</x:v>
      </x:c>
      <x:c r="R248" s="14">
        <x:f t="shared" si="48"/>
        <x:v>0</x:v>
      </x:c>
      <x:c r="S248" s="14">
        <x:f t="shared" si="49"/>
        <x:v>0</x:v>
      </x:c>
      <x:c r="T248" t="str">
        <x:f>IF(MOD(C248-Settings!$B$32,Settings!$B$33)&lt;Settings!$B$30,"Up","Down")</x:f>
        <x:v>Up</x:v>
      </x:c>
      <x:c r="U248" s="15" t="n">
        <x:f>IF(OR(I248&gt;Settings!$B$30,O248&gt;Settings!$B$37),0,1)</x:f>
        <x:v>1</x:v>
      </x:c>
      <x:c r="V248" s="15" t="n">
        <x:f>IF(AND(U248=1,O248&lt;=Settings!$B$36),1,0)</x:f>
        <x:v>1</x:v>
      </x:c>
    </x:row>
    <x:row r="249">
      <x:c r="A249">
        <x:v>3</x:v>
      </x:c>
      <x:c r="B249">
        <x:v>4</x:v>
      </x:c>
      <x:c r="C249" s="13" t="n">
        <x:f>Arrivals!F249</x:f>
        <x:v>192.4381233350953</x:v>
      </x:c>
      <x:c r="D249" s="13" t="n">
        <x:f>Arrivals!J249</x:f>
        <x:v>15.096418759100843</x:v>
      </x:c>
      <x:c r="E249" s="14">
        <x:f t="shared" si="52"/>
        <x:v>226.93258530893783</x:v>
      </x:c>
      <x:c r="F249" s="14">
        <x:f t="shared" si="41"/>
        <x:v>226.93258530893783</x:v>
      </x:c>
      <x:c r="G249" s="14">
        <x:f t="shared" si="42"/>
        <x:v>242.02900406803866</x:v>
      </x:c>
      <x:c r="H249" s="13" t="n">
        <x:f>Arrivals!L249</x:f>
        <x:v>75</x:v>
      </x:c>
      <x:c r="I249" s="14" t="n">
        <x:f>H249*8/Settings!$B$28+Settings!$B$29</x:f>
        <x:v>6.02</x:v>
      </x:c>
      <x:c r="J249" s="14">
        <x:f t="shared" si="53"/>
        <x:v>232.95258530893784</x:v>
      </x:c>
      <x:c r="K249" s="14">
        <x:f t="shared" si="43"/>
        <x:v>242.02900406803866</x:v>
      </x:c>
      <x:c r="L249" s="14" t="n">
        <x:f>MOD(K249-Settings!$B$32,Settings!$B$33)</x:f>
        <x:v>242.02900406803866</x:v>
      </x:c>
      <x:c r="M249" s="14" t="n">
        <x:f>IF(L249&lt;Settings!$B$30,IF(Settings!$B$30-L249&gt;=I249,K249,K249+(Settings!$B$30-L249)+Settings!$B$31),K249+(Settings!$B$33-L249))</x:f>
        <x:v>242.02900406803866</x:v>
      </x:c>
      <x:c r="N249" s="14">
        <x:f t="shared" si="44"/>
        <x:v>248.04900406803867</x:v>
      </x:c>
      <x:c r="O249" s="14">
        <x:f t="shared" si="45"/>
        <x:v>55.610880732943372</x:v>
      </x:c>
      <x:c r="P249" s="14">
        <x:f t="shared" si="46"/>
        <x:v>34.494461973842533</x:v>
      </x:c>
      <x:c r="Q249" s="14">
        <x:f t="shared" si="47"/>
        <x:v>0</x:v>
      </x:c>
      <x:c r="R249" s="14">
        <x:f t="shared" si="48"/>
        <x:v>0</x:v>
      </x:c>
      <x:c r="S249" s="14">
        <x:f t="shared" si="49"/>
        <x:v>34.494461973842533</x:v>
      </x:c>
      <x:c r="T249" t="str">
        <x:f>IF(MOD(C249-Settings!$B$32,Settings!$B$33)&lt;Settings!$B$30,"Up","Down")</x:f>
        <x:v>Up</x:v>
      </x:c>
      <x:c r="U249" s="15" t="n">
        <x:f>IF(OR(I249&gt;Settings!$B$30,O249&gt;Settings!$B$37),0,1)</x:f>
        <x:v>1</x:v>
      </x:c>
      <x:c r="V249" s="15" t="n">
        <x:f>IF(AND(U249=1,O249&lt;=Settings!$B$36),1,0)</x:f>
        <x:v>1</x:v>
      </x:c>
    </x:row>
    <x:row r="250">
      <x:c r="A250">
        <x:v>3</x:v>
      </x:c>
      <x:c r="B250">
        <x:v>5</x:v>
      </x:c>
      <x:c r="C250" s="13" t="n">
        <x:f>Arrivals!F250</x:f>
        <x:v>262.08179495684175</x:v>
      </x:c>
      <x:c r="D250" s="13" t="n">
        <x:f>Arrivals!J250</x:f>
        <x:v>3.4391407143431745</x:v>
      </x:c>
      <x:c r="E250" s="14">
        <x:f t="shared" si="52"/>
        <x:v>242.02900406803866</x:v>
      </x:c>
      <x:c r="F250" s="14">
        <x:f t="shared" si="41"/>
        <x:v>262.08179495684175</x:v>
      </x:c>
      <x:c r="G250" s="14">
        <x:f t="shared" si="42"/>
        <x:v>265.52093567118493</x:v>
      </x:c>
      <x:c r="H250" s="13" t="n">
        <x:f>Arrivals!L250</x:f>
        <x:v>75</x:v>
      </x:c>
      <x:c r="I250" s="14" t="n">
        <x:f>H250*8/Settings!$B$28+Settings!$B$29</x:f>
        <x:v>6.02</x:v>
      </x:c>
      <x:c r="J250" s="14">
        <x:f t="shared" si="53"/>
        <x:v>248.04900406803867</x:v>
      </x:c>
      <x:c r="K250" s="14">
        <x:f t="shared" si="43"/>
        <x:v>265.52093567118493</x:v>
      </x:c>
      <x:c r="L250" s="14" t="n">
        <x:f>MOD(K250-Settings!$B$32,Settings!$B$33)</x:f>
        <x:v>265.52093567118493</x:v>
      </x:c>
      <x:c r="M250" s="14" t="n">
        <x:f>IF(L250&lt;Settings!$B$30,IF(Settings!$B$30-L250&gt;=I250,K250,K250+(Settings!$B$30-L250)+Settings!$B$31),K250+(Settings!$B$33-L250))</x:f>
        <x:v>265.52093567118493</x:v>
      </x:c>
      <x:c r="N250" s="14">
        <x:f t="shared" si="44"/>
        <x:v>271.54093567118491</x:v>
      </x:c>
      <x:c r="O250" s="14">
        <x:f t="shared" si="45"/>
        <x:v>9.4591407143431638</x:v>
      </x:c>
      <x:c r="P250" s="14">
        <x:f t="shared" si="46"/>
        <x:v>0</x:v>
      </x:c>
      <x:c r="Q250" s="14">
        <x:f t="shared" si="47"/>
        <x:v>0</x:v>
      </x:c>
      <x:c r="R250" s="14">
        <x:f t="shared" si="48"/>
        <x:v>0</x:v>
      </x:c>
      <x:c r="S250" s="14">
        <x:f t="shared" si="49"/>
        <x:v>0</x:v>
      </x:c>
      <x:c r="T250" t="str">
        <x:f>IF(MOD(C250-Settings!$B$32,Settings!$B$33)&lt;Settings!$B$30,"Up","Down")</x:f>
        <x:v>Up</x:v>
      </x:c>
      <x:c r="U250" s="15" t="n">
        <x:f>IF(OR(I250&gt;Settings!$B$30,O250&gt;Settings!$B$37),0,1)</x:f>
        <x:v>1</x:v>
      </x:c>
      <x:c r="V250" s="15" t="n">
        <x:f>IF(AND(U250=1,O250&lt;=Settings!$B$36),1,0)</x:f>
        <x:v>1</x:v>
      </x:c>
    </x:row>
    <x:row r="251">
      <x:c r="A251">
        <x:v>3</x:v>
      </x:c>
      <x:c r="B251">
        <x:v>6</x:v>
      </x:c>
      <x:c r="C251" s="13" t="n">
        <x:f>Arrivals!F251</x:f>
        <x:v>266.51904847070847</x:v>
      </x:c>
      <x:c r="D251" s="13" t="n">
        <x:f>Arrivals!J251</x:f>
        <x:v>0.49587153195762174</x:v>
      </x:c>
      <x:c r="E251" s="14">
        <x:f t="shared" si="52"/>
        <x:v>265.52093567118493</x:v>
      </x:c>
      <x:c r="F251" s="14">
        <x:f t="shared" si="41"/>
        <x:v>266.51904847070847</x:v>
      </x:c>
      <x:c r="G251" s="14">
        <x:f t="shared" si="42"/>
        <x:v>267.01492000266609</x:v>
      </x:c>
      <x:c r="H251" s="13" t="n">
        <x:f>Arrivals!L251</x:f>
        <x:v>75</x:v>
      </x:c>
      <x:c r="I251" s="14" t="n">
        <x:f>H251*8/Settings!$B$28+Settings!$B$29</x:f>
        <x:v>6.02</x:v>
      </x:c>
      <x:c r="J251" s="14">
        <x:f t="shared" si="53"/>
        <x:v>271.54093567118491</x:v>
      </x:c>
      <x:c r="K251" s="14">
        <x:f t="shared" si="43"/>
        <x:v>271.54093567118491</x:v>
      </x:c>
      <x:c r="L251" s="14" t="n">
        <x:f>MOD(K251-Settings!$B$32,Settings!$B$33)</x:f>
        <x:v>271.5409356711849</x:v>
      </x:c>
      <x:c r="M251" s="14" t="n">
        <x:f>IF(L251&lt;Settings!$B$30,IF(Settings!$B$30-L251&gt;=I251,K251,K251+(Settings!$B$30-L251)+Settings!$B$31),K251+(Settings!$B$33-L251))</x:f>
        <x:v>271.5409356711849</x:v>
      </x:c>
      <x:c r="N251" s="14">
        <x:f t="shared" si="44"/>
        <x:v>277.56093567118489</x:v>
      </x:c>
      <x:c r="O251" s="14">
        <x:f t="shared" si="45"/>
        <x:v>11.041887200476424</x:v>
      </x:c>
      <x:c r="P251" s="14">
        <x:f t="shared" si="46"/>
        <x:v>0</x:v>
      </x:c>
      <x:c r="Q251" s="14">
        <x:f t="shared" si="47"/>
        <x:v>4.5260156685188235</x:v>
      </x:c>
      <x:c r="R251" s="14">
        <x:f t="shared" si="48"/>
        <x:v>0</x:v>
      </x:c>
      <x:c r="S251" s="14">
        <x:f t="shared" si="49"/>
        <x:v>4.5260156685188235</x:v>
      </x:c>
      <x:c r="T251" t="str">
        <x:f>IF(MOD(C251-Settings!$B$32,Settings!$B$33)&lt;Settings!$B$30,"Up","Down")</x:f>
        <x:v>Up</x:v>
      </x:c>
      <x:c r="U251" s="15" t="n">
        <x:f>IF(OR(I251&gt;Settings!$B$30,O251&gt;Settings!$B$37),0,1)</x:f>
        <x:v>1</x:v>
      </x:c>
      <x:c r="V251" s="15" t="n">
        <x:f>IF(AND(U251=1,O251&lt;=Settings!$B$36),1,0)</x:f>
        <x:v>1</x:v>
      </x:c>
    </x:row>
    <x:row r="252">
      <x:c r="A252">
        <x:v>3</x:v>
      </x:c>
      <x:c r="B252">
        <x:v>7</x:v>
      </x:c>
      <x:c r="C252" s="13" t="n">
        <x:f>Arrivals!F252</x:f>
        <x:v>272.86496357121223</x:v>
      </x:c>
      <x:c r="D252" s="13" t="n">
        <x:f>Arrivals!J252</x:f>
        <x:v>5.272370382891389</x:v>
      </x:c>
      <x:c r="E252" s="14">
        <x:f t="shared" si="52"/>
        <x:v>267.01492000266609</x:v>
      </x:c>
      <x:c r="F252" s="14">
        <x:f t="shared" si="41"/>
        <x:v>272.86496357121223</x:v>
      </x:c>
      <x:c r="G252" s="14">
        <x:f t="shared" si="42"/>
        <x:v>278.13733395410361</x:v>
      </x:c>
      <x:c r="H252" s="13" t="n">
        <x:f>Arrivals!L252</x:f>
        <x:v>75</x:v>
      </x:c>
      <x:c r="I252" s="14" t="n">
        <x:f>H252*8/Settings!$B$28+Settings!$B$29</x:f>
        <x:v>6.02</x:v>
      </x:c>
      <x:c r="J252" s="14">
        <x:f t="shared" si="53"/>
        <x:v>277.56093567118489</x:v>
      </x:c>
      <x:c r="K252" s="14">
        <x:f t="shared" si="43"/>
        <x:v>278.13733395410361</x:v>
      </x:c>
      <x:c r="L252" s="14" t="n">
        <x:f>MOD(K252-Settings!$B$32,Settings!$B$33)</x:f>
        <x:v>278.1373339541036</x:v>
      </x:c>
      <x:c r="M252" s="14" t="n">
        <x:f>IF(L252&lt;Settings!$B$30,IF(Settings!$B$30-L252&gt;=I252,K252,K252+(Settings!$B$30-L252)+Settings!$B$31),K252+(Settings!$B$33-L252))</x:f>
        <x:v>278.1373339541036</x:v>
      </x:c>
      <x:c r="N252" s="14">
        <x:f t="shared" si="44"/>
        <x:v>284.15733395410359</x:v>
      </x:c>
      <x:c r="O252" s="14">
        <x:f t="shared" si="45"/>
        <x:v>11.292370382891363</x:v>
      </x:c>
      <x:c r="P252" s="14">
        <x:f t="shared" si="46"/>
        <x:v>0</x:v>
      </x:c>
      <x:c r="Q252" s="14">
        <x:f t="shared" si="47"/>
        <x:v>0</x:v>
      </x:c>
      <x:c r="R252" s="14">
        <x:f t="shared" si="48"/>
        <x:v>0</x:v>
      </x:c>
      <x:c r="S252" s="14">
        <x:f t="shared" si="49"/>
        <x:v>0</x:v>
      </x:c>
      <x:c r="T252" t="str">
        <x:f>IF(MOD(C252-Settings!$B$32,Settings!$B$33)&lt;Settings!$B$30,"Up","Down")</x:f>
        <x:v>Up</x:v>
      </x:c>
      <x:c r="U252" s="15" t="n">
        <x:f>IF(OR(I252&gt;Settings!$B$30,O252&gt;Settings!$B$37),0,1)</x:f>
        <x:v>1</x:v>
      </x:c>
      <x:c r="V252" s="15" t="n">
        <x:f>IF(AND(U252=1,O252&lt;=Settings!$B$36),1,0)</x:f>
        <x:v>1</x:v>
      </x:c>
    </x:row>
    <x:row r="253">
      <x:c r="A253">
        <x:v>3</x:v>
      </x:c>
      <x:c r="B253">
        <x:v>8</x:v>
      </x:c>
      <x:c r="C253" s="13" t="n">
        <x:f>Arrivals!F253</x:f>
        <x:v>376.06020693342526</x:v>
      </x:c>
      <x:c r="D253" s="13" t="n">
        <x:f>Arrivals!J253</x:f>
        <x:v>19.05002668721196</x:v>
      </x:c>
      <x:c r="E253" s="14">
        <x:f t="shared" si="52"/>
        <x:v>278.13733395410361</x:v>
      </x:c>
      <x:c r="F253" s="14">
        <x:f t="shared" si="41"/>
        <x:v>376.06020693342526</x:v>
      </x:c>
      <x:c r="G253" s="14">
        <x:f t="shared" si="42"/>
        <x:v>395.11023362063725</x:v>
      </x:c>
      <x:c r="H253" s="13" t="n">
        <x:f>Arrivals!L253</x:f>
        <x:v>75</x:v>
      </x:c>
      <x:c r="I253" s="14" t="n">
        <x:f>H253*8/Settings!$B$28+Settings!$B$29</x:f>
        <x:v>6.02</x:v>
      </x:c>
      <x:c r="J253" s="14">
        <x:f t="shared" si="53"/>
        <x:v>284.15733395410359</x:v>
      </x:c>
      <x:c r="K253" s="14">
        <x:f t="shared" si="43"/>
        <x:v>395.11023362063725</x:v>
      </x:c>
      <x:c r="L253" s="14" t="n">
        <x:f>MOD(K253-Settings!$B$32,Settings!$B$33)</x:f>
        <x:v>395.11023362063725</x:v>
      </x:c>
      <x:c r="M253" s="14" t="n">
        <x:f>IF(L253&lt;Settings!$B$30,IF(Settings!$B$30-L253&gt;=I253,K253,K253+(Settings!$B$30-L253)+Settings!$B$31),K253+(Settings!$B$33-L253))</x:f>
        <x:v>395.11023362063725</x:v>
      </x:c>
      <x:c r="N253" s="14">
        <x:f t="shared" si="44"/>
        <x:v>401.13023362063723</x:v>
      </x:c>
      <x:c r="O253" s="14">
        <x:f t="shared" si="45"/>
        <x:v>25.070026687211964</x:v>
      </x:c>
      <x:c r="P253" s="14">
        <x:f t="shared" si="46"/>
        <x:v>0</x:v>
      </x:c>
      <x:c r="Q253" s="14">
        <x:f t="shared" si="47"/>
        <x:v>0</x:v>
      </x:c>
      <x:c r="R253" s="14">
        <x:f t="shared" si="48"/>
        <x:v>0</x:v>
      </x:c>
      <x:c r="S253" s="14">
        <x:f t="shared" si="49"/>
        <x:v>0</x:v>
      </x:c>
      <x:c r="T253" t="str">
        <x:f>IF(MOD(C253-Settings!$B$32,Settings!$B$33)&lt;Settings!$B$30,"Up","Down")</x:f>
        <x:v>Up</x:v>
      </x:c>
      <x:c r="U253" s="15" t="n">
        <x:f>IF(OR(I253&gt;Settings!$B$30,O253&gt;Settings!$B$37),0,1)</x:f>
        <x:v>1</x:v>
      </x:c>
      <x:c r="V253" s="15" t="n">
        <x:f>IF(AND(U253=1,O253&lt;=Settings!$B$36),1,0)</x:f>
        <x:v>1</x:v>
      </x:c>
    </x:row>
    <x:row r="254">
      <x:c r="A254">
        <x:v>3</x:v>
      </x:c>
      <x:c r="B254">
        <x:v>9</x:v>
      </x:c>
      <x:c r="C254" s="13" t="n">
        <x:f>Arrivals!F254</x:f>
        <x:v>389.19827662999495</x:v>
      </x:c>
      <x:c r="D254" s="13" t="n">
        <x:f>Arrivals!J254</x:f>
        <x:v>0.6246308588306739</x:v>
      </x:c>
      <x:c r="E254" s="14">
        <x:f t="shared" si="52"/>
        <x:v>395.11023362063725</x:v>
      </x:c>
      <x:c r="F254" s="14">
        <x:f t="shared" si="41"/>
        <x:v>395.11023362063725</x:v>
      </x:c>
      <x:c r="G254" s="14">
        <x:f t="shared" si="42"/>
        <x:v>395.73486447946794</x:v>
      </x:c>
      <x:c r="H254" s="13" t="n">
        <x:f>Arrivals!L254</x:f>
        <x:v>75</x:v>
      </x:c>
      <x:c r="I254" s="14" t="n">
        <x:f>H254*8/Settings!$B$28+Settings!$B$29</x:f>
        <x:v>6.02</x:v>
      </x:c>
      <x:c r="J254" s="14">
        <x:f t="shared" si="53"/>
        <x:v>401.13023362063723</x:v>
      </x:c>
      <x:c r="K254" s="14">
        <x:f t="shared" si="43"/>
        <x:v>401.13023362063723</x:v>
      </x:c>
      <x:c r="L254" s="14" t="n">
        <x:f>MOD(K254-Settings!$B$32,Settings!$B$33)</x:f>
        <x:v>401.1302336206372</x:v>
      </x:c>
      <x:c r="M254" s="14" t="n">
        <x:f>IF(L254&lt;Settings!$B$30,IF(Settings!$B$30-L254&gt;=I254,K254,K254+(Settings!$B$30-L254)+Settings!$B$31),K254+(Settings!$B$33-L254))</x:f>
        <x:v>401.1302336206372</x:v>
      </x:c>
      <x:c r="N254" s="14">
        <x:f t="shared" si="44"/>
        <x:v>407.15023362063721</x:v>
      </x:c>
      <x:c r="O254" s="14">
        <x:f t="shared" si="45"/>
        <x:v>17.951956990642259</x:v>
      </x:c>
      <x:c r="P254" s="14">
        <x:f t="shared" si="46"/>
        <x:v>5.9119569906422953</x:v>
      </x:c>
      <x:c r="Q254" s="14">
        <x:f t="shared" si="47"/>
        <x:v>5.395369141169283</x:v>
      </x:c>
      <x:c r="R254" s="14">
        <x:f t="shared" si="48"/>
        <x:v>0</x:v>
      </x:c>
      <x:c r="S254" s="14">
        <x:f t="shared" si="49"/>
        <x:v>11.307326131811578</x:v>
      </x:c>
      <x:c r="T254" t="str">
        <x:f>IF(MOD(C254-Settings!$B$32,Settings!$B$33)&lt;Settings!$B$30,"Up","Down")</x:f>
        <x:v>Up</x:v>
      </x:c>
      <x:c r="U254" s="15" t="n">
        <x:f>IF(OR(I254&gt;Settings!$B$30,O254&gt;Settings!$B$37),0,1)</x:f>
        <x:v>1</x:v>
      </x:c>
      <x:c r="V254" s="15" t="n">
        <x:f>IF(AND(U254=1,O254&lt;=Settings!$B$36),1,0)</x:f>
        <x:v>1</x:v>
      </x:c>
    </x:row>
    <x:row r="255">
      <x:c r="A255">
        <x:v>3</x:v>
      </x:c>
      <x:c r="B255">
        <x:v>10</x:v>
      </x:c>
      <x:c r="C255" s="13" t="n">
        <x:f>Arrivals!F255</x:f>
        <x:v>398.07430447498746</x:v>
      </x:c>
      <x:c r="D255" s="13" t="n">
        <x:f>Arrivals!J255</x:f>
        <x:v>7.584890847220649</x:v>
      </x:c>
      <x:c r="E255" s="14">
        <x:f t="shared" si="52"/>
        <x:v>395.73486447946794</x:v>
      </x:c>
      <x:c r="F255" s="14">
        <x:f t="shared" si="41"/>
        <x:v>398.07430447498746</x:v>
      </x:c>
      <x:c r="G255" s="14">
        <x:f t="shared" si="42"/>
        <x:v>405.65919532220812</x:v>
      </x:c>
      <x:c r="H255" s="13" t="n">
        <x:f>Arrivals!L255</x:f>
        <x:v>75</x:v>
      </x:c>
      <x:c r="I255" s="14" t="n">
        <x:f>H255*8/Settings!$B$28+Settings!$B$29</x:f>
        <x:v>6.02</x:v>
      </x:c>
      <x:c r="J255" s="14">
        <x:f t="shared" si="53"/>
        <x:v>407.15023362063721</x:v>
      </x:c>
      <x:c r="K255" s="14">
        <x:f t="shared" si="43"/>
        <x:v>407.15023362063721</x:v>
      </x:c>
      <x:c r="L255" s="14" t="n">
        <x:f>MOD(K255-Settings!$B$32,Settings!$B$33)</x:f>
        <x:v>407.1502336206372</x:v>
      </x:c>
      <x:c r="M255" s="14" t="n">
        <x:f>IF(L255&lt;Settings!$B$30,IF(Settings!$B$30-L255&gt;=I255,K255,K255+(Settings!$B$30-L255)+Settings!$B$31),K255+(Settings!$B$33-L255))</x:f>
        <x:v>407.1502336206372</x:v>
      </x:c>
      <x:c r="N255" s="14">
        <x:f t="shared" si="44"/>
        <x:v>413.17023362063719</x:v>
      </x:c>
      <x:c r="O255" s="14">
        <x:f t="shared" si="45"/>
        <x:v>15.095929145649734</x:v>
      </x:c>
      <x:c r="P255" s="14">
        <x:f t="shared" si="46"/>
        <x:v>0</x:v>
      </x:c>
      <x:c r="Q255" s="14">
        <x:f t="shared" si="47"/>
        <x:v>1.4910382984290891</x:v>
      </x:c>
      <x:c r="R255" s="14">
        <x:f t="shared" si="48"/>
        <x:v>0</x:v>
      </x:c>
      <x:c r="S255" s="14">
        <x:f t="shared" si="49"/>
        <x:v>1.4910382984290891</x:v>
      </x:c>
      <x:c r="T255" t="str">
        <x:f>IF(MOD(C255-Settings!$B$32,Settings!$B$33)&lt;Settings!$B$30,"Up","Down")</x:f>
        <x:v>Up</x:v>
      </x:c>
      <x:c r="U255" s="15" t="n">
        <x:f>IF(OR(I255&gt;Settings!$B$30,O255&gt;Settings!$B$37),0,1)</x:f>
        <x:v>1</x:v>
      </x:c>
      <x:c r="V255" s="15" t="n">
        <x:f>IF(AND(U255=1,O255&lt;=Settings!$B$36),1,0)</x:f>
        <x:v>1</x:v>
      </x:c>
    </x:row>
    <x:row r="256">
      <x:c r="A256">
        <x:v>3</x:v>
      </x:c>
      <x:c r="B256">
        <x:v>11</x:v>
      </x:c>
      <x:c r="C256" s="13" t="n">
        <x:f>Arrivals!F256</x:f>
        <x:v>408.57987539706016</x:v>
      </x:c>
      <x:c r="D256" s="13" t="n">
        <x:f>Arrivals!J256</x:f>
        <x:v>3.899062617286927</x:v>
      </x:c>
      <x:c r="E256" s="14">
        <x:f t="shared" si="52"/>
        <x:v>405.65919532220812</x:v>
      </x:c>
      <x:c r="F256" s="14">
        <x:f t="shared" si="41"/>
        <x:v>408.57987539706016</x:v>
      </x:c>
      <x:c r="G256" s="14">
        <x:f t="shared" si="42"/>
        <x:v>412.47893801434708</x:v>
      </x:c>
      <x:c r="H256" s="13" t="n">
        <x:f>Arrivals!L256</x:f>
        <x:v>75</x:v>
      </x:c>
      <x:c r="I256" s="14" t="n">
        <x:f>H256*8/Settings!$B$28+Settings!$B$29</x:f>
        <x:v>6.02</x:v>
      </x:c>
      <x:c r="J256" s="14">
        <x:f t="shared" si="53"/>
        <x:v>413.17023362063719</x:v>
      </x:c>
      <x:c r="K256" s="14">
        <x:f t="shared" si="43"/>
        <x:v>413.17023362063719</x:v>
      </x:c>
      <x:c r="L256" s="14" t="n">
        <x:f>MOD(K256-Settings!$B$32,Settings!$B$33)</x:f>
        <x:v>413.1702336206372</x:v>
      </x:c>
      <x:c r="M256" s="14" t="n">
        <x:f>IF(L256&lt;Settings!$B$30,IF(Settings!$B$30-L256&gt;=I256,K256,K256+(Settings!$B$30-L256)+Settings!$B$31),K256+(Settings!$B$33-L256))</x:f>
        <x:v>413.1702336206372</x:v>
      </x:c>
      <x:c r="N256" s="14">
        <x:f t="shared" si="44"/>
        <x:v>419.19023362063717</x:v>
      </x:c>
      <x:c r="O256" s="14">
        <x:f t="shared" si="45"/>
        <x:v>10.610358223577009</x:v>
      </x:c>
      <x:c r="P256" s="14">
        <x:f t="shared" si="46"/>
        <x:v>0</x:v>
      </x:c>
      <x:c r="Q256" s="14">
        <x:f t="shared" si="47"/>
        <x:v>0.69129560629011166</x:v>
      </x:c>
      <x:c r="R256" s="14">
        <x:f t="shared" si="48"/>
        <x:v>0</x:v>
      </x:c>
      <x:c r="S256" s="14">
        <x:f t="shared" si="49"/>
        <x:v>0.69129560629011166</x:v>
      </x:c>
      <x:c r="T256" t="str">
        <x:f>IF(MOD(C256-Settings!$B$32,Settings!$B$33)&lt;Settings!$B$30,"Up","Down")</x:f>
        <x:v>Up</x:v>
      </x:c>
      <x:c r="U256" s="15" t="n">
        <x:f>IF(OR(I256&gt;Settings!$B$30,O256&gt;Settings!$B$37),0,1)</x:f>
        <x:v>1</x:v>
      </x:c>
      <x:c r="V256" s="15" t="n">
        <x:f>IF(AND(U256=1,O256&lt;=Settings!$B$36),1,0)</x:f>
        <x:v>1</x:v>
      </x:c>
    </x:row>
    <x:row r="257">
      <x:c r="A257">
        <x:v>3</x:v>
      </x:c>
      <x:c r="B257">
        <x:v>12</x:v>
      </x:c>
      <x:c r="C257" s="13" t="n">
        <x:f>Arrivals!F257</x:f>
        <x:v>457.2647287237804</x:v>
      </x:c>
      <x:c r="D257" s="13" t="n">
        <x:f>Arrivals!J257</x:f>
        <x:v>9.166356240299919</x:v>
      </x:c>
      <x:c r="E257" s="14">
        <x:f t="shared" si="52"/>
        <x:v>412.47893801434708</x:v>
      </x:c>
      <x:c r="F257" s="14">
        <x:f t="shared" si="41"/>
        <x:v>457.26472872378042</x:v>
      </x:c>
      <x:c r="G257" s="14">
        <x:f t="shared" si="42"/>
        <x:v>466.43108496408036</x:v>
      </x:c>
      <x:c r="H257" s="13" t="n">
        <x:f>Arrivals!L257</x:f>
        <x:v>75</x:v>
      </x:c>
      <x:c r="I257" s="14" t="n">
        <x:f>H257*8/Settings!$B$28+Settings!$B$29</x:f>
        <x:v>6.02</x:v>
      </x:c>
      <x:c r="J257" s="14">
        <x:f t="shared" si="53"/>
        <x:v>419.19023362063717</x:v>
      </x:c>
      <x:c r="K257" s="14">
        <x:f t="shared" si="43"/>
        <x:v>466.43108496408036</x:v>
      </x:c>
      <x:c r="L257" s="14" t="n">
        <x:f>MOD(K257-Settings!$B$32,Settings!$B$33)</x:f>
        <x:v>466.43108496408036</x:v>
      </x:c>
      <x:c r="M257" s="14" t="n">
        <x:f>IF(L257&lt;Settings!$B$30,IF(Settings!$B$30-L257&gt;=I257,K257,K257+(Settings!$B$30-L257)+Settings!$B$31),K257+(Settings!$B$33-L257))</x:f>
        <x:v>466.43108496408036</x:v>
      </x:c>
      <x:c r="N257" s="14">
        <x:f t="shared" si="44"/>
        <x:v>472.45108496408034</x:v>
      </x:c>
      <x:c r="O257" s="14">
        <x:f t="shared" si="45"/>
        <x:v>15.186356240299915</x:v>
      </x:c>
      <x:c r="P257" s="14">
        <x:f t="shared" si="46"/>
        <x:v>0</x:v>
      </x:c>
      <x:c r="Q257" s="14">
        <x:f t="shared" si="47"/>
        <x:v>0</x:v>
      </x:c>
      <x:c r="R257" s="14">
        <x:f t="shared" si="48"/>
        <x:v>0</x:v>
      </x:c>
      <x:c r="S257" s="14">
        <x:f t="shared" si="49"/>
        <x:v>0</x:v>
      </x:c>
      <x:c r="T257" t="str">
        <x:f>IF(MOD(C257-Settings!$B$32,Settings!$B$33)&lt;Settings!$B$30,"Up","Down")</x:f>
        <x:v>Up</x:v>
      </x:c>
      <x:c r="U257" s="15" t="n">
        <x:f>IF(OR(I257&gt;Settings!$B$30,O257&gt;Settings!$B$37),0,1)</x:f>
        <x:v>1</x:v>
      </x:c>
      <x:c r="V257" s="15" t="n">
        <x:f>IF(AND(U257=1,O257&lt;=Settings!$B$36),1,0)</x:f>
        <x:v>1</x:v>
      </x:c>
    </x:row>
    <x:row r="258">
      <x:c r="A258">
        <x:v>3</x:v>
      </x:c>
      <x:c r="B258">
        <x:v>13</x:v>
      </x:c>
      <x:c r="C258" s="13" t="n">
        <x:f>Arrivals!F258</x:f>
        <x:v>566.0181904336143</x:v>
      </x:c>
      <x:c r="D258" s="13" t="n">
        <x:f>Arrivals!J258</x:f>
        <x:v>3.220758759319695</x:v>
      </x:c>
      <x:c r="E258" s="14">
        <x:f t="shared" si="52"/>
        <x:v>466.43108496408036</x:v>
      </x:c>
      <x:c r="F258" s="14">
        <x:f t="shared" si="41"/>
        <x:v>566.01819043361434</x:v>
      </x:c>
      <x:c r="G258" s="14">
        <x:f t="shared" si="42"/>
        <x:v>569.238949192934</x:v>
      </x:c>
      <x:c r="H258" s="13" t="n">
        <x:f>Arrivals!L258</x:f>
        <x:v>75</x:v>
      </x:c>
      <x:c r="I258" s="14" t="n">
        <x:f>H258*8/Settings!$B$28+Settings!$B$29</x:f>
        <x:v>6.02</x:v>
      </x:c>
      <x:c r="J258" s="14">
        <x:f t="shared" si="53"/>
        <x:v>472.45108496408034</x:v>
      </x:c>
      <x:c r="K258" s="14">
        <x:f t="shared" si="43"/>
        <x:v>569.238949192934</x:v>
      </x:c>
      <x:c r="L258" s="14" t="n">
        <x:f>MOD(K258-Settings!$B$32,Settings!$B$33)</x:f>
        <x:v>569.238949192934</x:v>
      </x:c>
      <x:c r="M258" s="14" t="n">
        <x:f>IF(L258&lt;Settings!$B$30,IF(Settings!$B$30-L258&gt;=I258,K258,K258+(Settings!$B$30-L258)+Settings!$B$31),K258+(Settings!$B$33-L258))</x:f>
        <x:v>569.238949192934</x:v>
      </x:c>
      <x:c r="N258" s="14">
        <x:f t="shared" si="44"/>
        <x:v>575.25894919293398</x:v>
      </x:c>
      <x:c r="O258" s="14">
        <x:f t="shared" si="45"/>
        <x:v>9.2407587593196467</x:v>
      </x:c>
      <x:c r="P258" s="14">
        <x:f t="shared" si="46"/>
        <x:v>0</x:v>
      </x:c>
      <x:c r="Q258" s="14">
        <x:f t="shared" si="47"/>
        <x:v>0</x:v>
      </x:c>
      <x:c r="R258" s="14">
        <x:f t="shared" si="48"/>
        <x:v>0</x:v>
      </x:c>
      <x:c r="S258" s="14">
        <x:f t="shared" si="49"/>
        <x:v>0</x:v>
      </x:c>
      <x:c r="T258" t="str">
        <x:f>IF(MOD(C258-Settings!$B$32,Settings!$B$33)&lt;Settings!$B$30,"Up","Down")</x:f>
        <x:v>Up</x:v>
      </x:c>
      <x:c r="U258" s="15" t="n">
        <x:f>IF(OR(I258&gt;Settings!$B$30,O258&gt;Settings!$B$37),0,1)</x:f>
        <x:v>1</x:v>
      </x:c>
      <x:c r="V258" s="15" t="n">
        <x:f>IF(AND(U258=1,O258&lt;=Settings!$B$36),1,0)</x:f>
        <x:v>1</x:v>
      </x:c>
    </x:row>
    <x:row r="259">
      <x:c r="A259">
        <x:v>3</x:v>
      </x:c>
      <x:c r="B259">
        <x:v>14</x:v>
      </x:c>
      <x:c r="C259" s="13" t="n">
        <x:f>Arrivals!F259</x:f>
        <x:v>606.5323775406397</x:v>
      </x:c>
      <x:c r="D259" s="13" t="n">
        <x:f>Arrivals!J259</x:f>
        <x:v>4.144623330676926</x:v>
      </x:c>
      <x:c r="E259" s="14">
        <x:f t="shared" si="52"/>
        <x:v>569.238949192934</x:v>
      </x:c>
      <x:c r="F259" s="14">
        <x:f t="shared" si="41"/>
        <x:v>606.53237754063969</x:v>
      </x:c>
      <x:c r="G259" s="14">
        <x:f t="shared" si="42"/>
        <x:v>610.67700087131664</x:v>
      </x:c>
      <x:c r="H259" s="13" t="n">
        <x:f>Arrivals!L259</x:f>
        <x:v>75</x:v>
      </x:c>
      <x:c r="I259" s="14" t="n">
        <x:f>H259*8/Settings!$B$28+Settings!$B$29</x:f>
        <x:v>6.02</x:v>
      </x:c>
      <x:c r="J259" s="14">
        <x:f t="shared" si="53"/>
        <x:v>575.25894919293398</x:v>
      </x:c>
      <x:c r="K259" s="14">
        <x:f t="shared" si="43"/>
        <x:v>610.67700087131664</x:v>
      </x:c>
      <x:c r="L259" s="14" t="n">
        <x:f>MOD(K259-Settings!$B$32,Settings!$B$33)</x:f>
        <x:v>610.6770008713166</x:v>
      </x:c>
      <x:c r="M259" s="14" t="n">
        <x:f>IF(L259&lt;Settings!$B$30,IF(Settings!$B$30-L259&gt;=I259,K259,K259+(Settings!$B$30-L259)+Settings!$B$31),K259+(Settings!$B$33-L259))</x:f>
        <x:v>720</x:v>
      </x:c>
      <x:c r="N259" s="14">
        <x:f t="shared" si="44"/>
        <x:v>726.02</x:v>
      </x:c>
      <x:c r="O259" s="14">
        <x:f t="shared" si="45"/>
        <x:v>119.4876224593603</x:v>
      </x:c>
      <x:c r="P259" s="14">
        <x:f t="shared" si="46"/>
        <x:v>0</x:v>
      </x:c>
      <x:c r="Q259" s="14">
        <x:f t="shared" si="47"/>
        <x:v>0</x:v>
      </x:c>
      <x:c r="R259" s="14">
        <x:f t="shared" si="48"/>
        <x:v>109.32299912868336</x:v>
      </x:c>
      <x:c r="S259" s="14">
        <x:f t="shared" si="49"/>
        <x:v>109.32299912868336</x:v>
      </x:c>
      <x:c r="T259" t="str">
        <x:f>IF(MOD(C259-Settings!$B$32,Settings!$B$33)&lt;Settings!$B$30,"Up","Down")</x:f>
        <x:v>Down</x:v>
      </x:c>
      <x:c r="U259" s="15" t="n">
        <x:f>IF(OR(I259&gt;Settings!$B$30,O259&gt;Settings!$B$37),0,1)</x:f>
        <x:v>1</x:v>
      </x:c>
      <x:c r="V259" s="15" t="n">
        <x:f>IF(AND(U259=1,O259&lt;=Settings!$B$36),1,0)</x:f>
        <x:v>1</x:v>
      </x:c>
    </x:row>
    <x:row r="260">
      <x:c r="A260">
        <x:v>3</x:v>
      </x:c>
      <x:c r="B260">
        <x:v>15</x:v>
      </x:c>
      <x:c r="C260" s="13" t="n">
        <x:f>Arrivals!F260</x:f>
        <x:v>666.3840910318054</x:v>
      </x:c>
      <x:c r="D260" s="13" t="n">
        <x:f>Arrivals!J260</x:f>
        <x:v>8.948898700816292</x:v>
      </x:c>
      <x:c r="E260" s="14">
        <x:f t="shared" si="52"/>
        <x:v>610.67700087131664</x:v>
      </x:c>
      <x:c r="F260" s="14">
        <x:f t="shared" si="41"/>
        <x:v>666.38409103180538</x:v>
      </x:c>
      <x:c r="G260" s="14">
        <x:f t="shared" si="42"/>
        <x:v>675.33298973262163</x:v>
      </x:c>
      <x:c r="H260" s="13" t="n">
        <x:f>Arrivals!L260</x:f>
        <x:v>75</x:v>
      </x:c>
      <x:c r="I260" s="14" t="n">
        <x:f>H260*8/Settings!$B$28+Settings!$B$29</x:f>
        <x:v>6.02</x:v>
      </x:c>
      <x:c r="J260" s="14">
        <x:f t="shared" si="53"/>
        <x:v>726.02</x:v>
      </x:c>
      <x:c r="K260" s="14">
        <x:f t="shared" si="43"/>
        <x:v>726.02</x:v>
      </x:c>
      <x:c r="L260" s="14" t="n">
        <x:f>MOD(K260-Settings!$B$32,Settings!$B$33)</x:f>
        <x:v>6.019999999999982</x:v>
      </x:c>
      <x:c r="M260" s="14" t="n">
        <x:f>IF(L260&lt;Settings!$B$30,IF(Settings!$B$30-L260&gt;=I260,K260,K260+(Settings!$B$30-L260)+Settings!$B$31),K260+(Settings!$B$33-L260))</x:f>
        <x:v>726.02</x:v>
      </x:c>
      <x:c r="N260" s="14">
        <x:f t="shared" si="44"/>
        <x:v>732.04</x:v>
      </x:c>
      <x:c r="O260" s="14">
        <x:f t="shared" si="45"/>
        <x:v>65.655908968194581</x:v>
      </x:c>
      <x:c r="P260" s="14">
        <x:f t="shared" si="46"/>
        <x:v>0</x:v>
      </x:c>
      <x:c r="Q260" s="14">
        <x:f t="shared" si="47"/>
        <x:v>50.687010267378355</x:v>
      </x:c>
      <x:c r="R260" s="14">
        <x:f t="shared" si="48"/>
        <x:v>0</x:v>
      </x:c>
      <x:c r="S260" s="14">
        <x:f t="shared" si="49"/>
        <x:v>50.687010267378355</x:v>
      </x:c>
      <x:c r="T260" t="str">
        <x:f>IF(MOD(C260-Settings!$B$32,Settings!$B$33)&lt;Settings!$B$30,"Up","Down")</x:f>
        <x:v>Down</x:v>
      </x:c>
      <x:c r="U260" s="15" t="n">
        <x:f>IF(OR(I260&gt;Settings!$B$30,O260&gt;Settings!$B$37),0,1)</x:f>
        <x:v>1</x:v>
      </x:c>
      <x:c r="V260" s="15" t="n">
        <x:f>IF(AND(U260=1,O260&lt;=Settings!$B$36),1,0)</x:f>
        <x:v>1</x:v>
      </x:c>
    </x:row>
    <x:row r="261">
      <x:c r="A261">
        <x:v>3</x:v>
      </x:c>
      <x:c r="B261">
        <x:v>16</x:v>
      </x:c>
      <x:c r="C261" s="13" t="n">
        <x:f>Arrivals!F261</x:f>
        <x:v>749.6898746586234</x:v>
      </x:c>
      <x:c r="D261" s="13" t="n">
        <x:f>Arrivals!J261</x:f>
        <x:v>0.6816106973196112</x:v>
      </x:c>
      <x:c r="E261" s="14">
        <x:f t="shared" si="52"/>
        <x:v>675.33298973262163</x:v>
      </x:c>
      <x:c r="F261" s="14">
        <x:f t="shared" si="41"/>
        <x:v>749.68987465862335</x:v>
      </x:c>
      <x:c r="G261" s="14">
        <x:f t="shared" si="42"/>
        <x:v>750.37148535594292</x:v>
      </x:c>
      <x:c r="H261" s="13" t="n">
        <x:f>Arrivals!L261</x:f>
        <x:v>75</x:v>
      </x:c>
      <x:c r="I261" s="14" t="n">
        <x:f>H261*8/Settings!$B$28+Settings!$B$29</x:f>
        <x:v>6.02</x:v>
      </x:c>
      <x:c r="J261" s="14">
        <x:f t="shared" si="53"/>
        <x:v>732.04</x:v>
      </x:c>
      <x:c r="K261" s="14">
        <x:f t="shared" si="43"/>
        <x:v>750.37148535594292</x:v>
      </x:c>
      <x:c r="L261" s="14" t="n">
        <x:f>MOD(K261-Settings!$B$32,Settings!$B$33)</x:f>
        <x:v>30.371485355942923</x:v>
      </x:c>
      <x:c r="M261" s="14" t="n">
        <x:f>IF(L261&lt;Settings!$B$30,IF(Settings!$B$30-L261&gt;=I261,K261,K261+(Settings!$B$30-L261)+Settings!$B$31),K261+(Settings!$B$33-L261))</x:f>
        <x:v>750.3714853559429</x:v>
      </x:c>
      <x:c r="N261" s="14">
        <x:f t="shared" si="44"/>
        <x:v>756.3914853559429</x:v>
      </x:c>
      <x:c r="O261" s="14">
        <x:f t="shared" si="45"/>
        <x:v>6.7016106973195519</x:v>
      </x:c>
      <x:c r="P261" s="14">
        <x:f t="shared" si="46"/>
        <x:v>0</x:v>
      </x:c>
      <x:c r="Q261" s="14">
        <x:f t="shared" si="47"/>
        <x:v>0</x:v>
      </x:c>
      <x:c r="R261" s="14">
        <x:f t="shared" si="48"/>
        <x:v>0</x:v>
      </x:c>
      <x:c r="S261" s="14">
        <x:f t="shared" si="49"/>
        <x:v>0</x:v>
      </x:c>
      <x:c r="T261" t="str">
        <x:f>IF(MOD(C261-Settings!$B$32,Settings!$B$33)&lt;Settings!$B$30,"Up","Down")</x:f>
        <x:v>Up</x:v>
      </x:c>
      <x:c r="U261" s="15" t="n">
        <x:f>IF(OR(I261&gt;Settings!$B$30,O261&gt;Settings!$B$37),0,1)</x:f>
        <x:v>1</x:v>
      </x:c>
      <x:c r="V261" s="15" t="n">
        <x:f>IF(AND(U261=1,O261&lt;=Settings!$B$36),1,0)</x:f>
        <x:v>1</x:v>
      </x:c>
    </x:row>
    <x:row r="262">
      <x:c r="A262">
        <x:v>3</x:v>
      </x:c>
      <x:c r="B262">
        <x:v>17</x:v>
      </x:c>
      <x:c r="C262" s="13" t="n">
        <x:f>Arrivals!F262</x:f>
        <x:v>764.0387309047755</x:v>
      </x:c>
      <x:c r="D262" s="13" t="n">
        <x:f>Arrivals!J262</x:f>
        <x:v>0.5670530141547889</x:v>
      </x:c>
      <x:c r="E262" s="14">
        <x:f t="shared" si="52"/>
        <x:v>750.37148535594292</x:v>
      </x:c>
      <x:c r="F262" s="14" t="n">
        <x:f t="shared" ref="F262:F325" si="54">MAX(C262,E262)</x:f>
        <x:v>764.0387309047755</x:v>
      </x:c>
      <x:c r="G262" s="14" t="n">
        <x:f t="shared" ref="G262:G325" si="55">F262+D262</x:f>
        <x:v>764.6057839189303</x:v>
      </x:c>
      <x:c r="H262" s="13" t="n">
        <x:f>Arrivals!L262</x:f>
        <x:v>75</x:v>
      </x:c>
      <x:c r="I262" s="14" t="n">
        <x:f>H262*8/Settings!$B$28+Settings!$B$29</x:f>
        <x:v>6.02</x:v>
      </x:c>
      <x:c r="J262" s="14">
        <x:f t="shared" si="53"/>
        <x:v>756.3914853559429</x:v>
      </x:c>
      <x:c r="K262" s="14" t="n">
        <x:f t="shared" ref="K262:K325" si="56">MAX(G262,J262)</x:f>
        <x:v>764.6057839189303</x:v>
      </x:c>
      <x:c r="L262" s="14" t="n">
        <x:f>MOD(K262-Settings!$B$32,Settings!$B$33)</x:f>
        <x:v>44.60578391893034</x:v>
      </x:c>
      <x:c r="M262" s="14" t="n">
        <x:f>IF(L262&lt;Settings!$B$30,IF(Settings!$B$30-L262&gt;=I262,K262,K262+(Settings!$B$30-L262)+Settings!$B$31),K262+(Settings!$B$33-L262))</x:f>
        <x:v>764.6057839189303</x:v>
      </x:c>
      <x:c r="N262" s="14" t="n">
        <x:f t="shared" ref="N262:N325" si="57">M262+I262</x:f>
        <x:v>770.6257839189303</x:v>
      </x:c>
      <x:c r="O262" s="14" t="n">
        <x:f t="shared" ref="O262:O325" si="58">N262-C262</x:f>
        <x:v>6.587053014154776</x:v>
      </x:c>
      <x:c r="P262" s="14" t="n">
        <x:f t="shared" ref="P262:P325" si="59">F262-C262</x:f>
        <x:v>0</x:v>
      </x:c>
      <x:c r="Q262" s="14" t="n">
        <x:f t="shared" ref="Q262:Q325" si="60">K262-G262</x:f>
        <x:v>0</x:v>
      </x:c>
      <x:c r="R262" s="14" t="n">
        <x:f t="shared" ref="R262:R325" si="61">M262-K262</x:f>
        <x:v>0</x:v>
      </x:c>
      <x:c r="S262" s="14" t="n">
        <x:f t="shared" ref="S262:S325" si="62">P262+Q262+R262</x:f>
        <x:v>0</x:v>
      </x:c>
      <x:c r="T262" t="str">
        <x:f>IF(MOD(C262-Settings!$B$32,Settings!$B$33)&lt;Settings!$B$30,"Up","Down")</x:f>
        <x:v>Up</x:v>
      </x:c>
      <x:c r="U262" s="15" t="n">
        <x:f>IF(OR(I262&gt;Settings!$B$30,O262&gt;Settings!$B$37),0,1)</x:f>
        <x:v>1</x:v>
      </x:c>
      <x:c r="V262" s="15" t="n">
        <x:f>IF(AND(U262=1,O262&lt;=Settings!$B$36),1,0)</x:f>
        <x:v>1</x:v>
      </x:c>
    </x:row>
    <x:row r="263">
      <x:c r="A263">
        <x:v>3</x:v>
      </x:c>
      <x:c r="B263">
        <x:v>18</x:v>
      </x:c>
      <x:c r="C263" s="13" t="n">
        <x:f>Arrivals!F263</x:f>
        <x:v>887.0701961380346</x:v>
      </x:c>
      <x:c r="D263" s="13" t="n">
        <x:f>Arrivals!J263</x:f>
        <x:v>15.81323413830506</x:v>
      </x:c>
      <x:c r="E263" s="14">
        <x:f t="shared" si="52"/>
        <x:v>764.60578391893034</x:v>
      </x:c>
      <x:c r="F263" s="14">
        <x:f t="shared" si="54"/>
        <x:v>887.07019613803459</x:v>
      </x:c>
      <x:c r="G263" s="14">
        <x:f t="shared" si="55"/>
        <x:v>902.8834302763396</x:v>
      </x:c>
      <x:c r="H263" s="13" t="n">
        <x:f>Arrivals!L263</x:f>
        <x:v>75</x:v>
      </x:c>
      <x:c r="I263" s="14" t="n">
        <x:f>H263*8/Settings!$B$28+Settings!$B$29</x:f>
        <x:v>6.02</x:v>
      </x:c>
      <x:c r="J263" s="14">
        <x:f t="shared" si="53"/>
        <x:v>770.62578391893032</x:v>
      </x:c>
      <x:c r="K263" s="14">
        <x:f t="shared" si="56"/>
        <x:v>902.8834302763396</x:v>
      </x:c>
      <x:c r="L263" s="14" t="n">
        <x:f>MOD(K263-Settings!$B$32,Settings!$B$33)</x:f>
        <x:v>182.8834302763396</x:v>
      </x:c>
      <x:c r="M263" s="14" t="n">
        <x:f>IF(L263&lt;Settings!$B$30,IF(Settings!$B$30-L263&gt;=I263,K263,K263+(Settings!$B$30-L263)+Settings!$B$31),K263+(Settings!$B$33-L263))</x:f>
        <x:v>902.8834302763396</x:v>
      </x:c>
      <x:c r="N263" s="14">
        <x:f t="shared" si="57"/>
        <x:v>908.90343027633958</x:v>
      </x:c>
      <x:c r="O263" s="14">
        <x:f t="shared" si="58"/>
        <x:v>21.833234138304988</x:v>
      </x:c>
      <x:c r="P263" s="14">
        <x:f t="shared" si="59"/>
        <x:v>0</x:v>
      </x:c>
      <x:c r="Q263" s="14">
        <x:f t="shared" si="60"/>
        <x:v>0</x:v>
      </x:c>
      <x:c r="R263" s="14">
        <x:f t="shared" si="61"/>
        <x:v>0</x:v>
      </x:c>
      <x:c r="S263" s="14">
        <x:f t="shared" si="62"/>
        <x:v>0</x:v>
      </x:c>
      <x:c r="T263" t="str">
        <x:f>IF(MOD(C263-Settings!$B$32,Settings!$B$33)&lt;Settings!$B$30,"Up","Down")</x:f>
        <x:v>Up</x:v>
      </x:c>
      <x:c r="U263" s="15" t="n">
        <x:f>IF(OR(I263&gt;Settings!$B$30,O263&gt;Settings!$B$37),0,1)</x:f>
        <x:v>1</x:v>
      </x:c>
      <x:c r="V263" s="15" t="n">
        <x:f>IF(AND(U263=1,O263&lt;=Settings!$B$36),1,0)</x:f>
        <x:v>1</x:v>
      </x:c>
    </x:row>
    <x:row r="264">
      <x:c r="A264">
        <x:v>3</x:v>
      </x:c>
      <x:c r="B264">
        <x:v>19</x:v>
      </x:c>
      <x:c r="C264" s="13" t="n">
        <x:f>Arrivals!F264</x:f>
        <x:v>927.1001541368372</x:v>
      </x:c>
      <x:c r="D264" s="13" t="n">
        <x:f>Arrivals!J264</x:f>
        <x:v>3.159512371182589</x:v>
      </x:c>
      <x:c r="E264" s="14">
        <x:f t="shared" si="52"/>
        <x:v>902.8834302763396</x:v>
      </x:c>
      <x:c r="F264" s="14">
        <x:f t="shared" si="54"/>
        <x:v>927.1001541368372</x:v>
      </x:c>
      <x:c r="G264" s="14">
        <x:f t="shared" si="55"/>
        <x:v>930.25966650801979</x:v>
      </x:c>
      <x:c r="H264" s="13" t="n">
        <x:f>Arrivals!L264</x:f>
        <x:v>75</x:v>
      </x:c>
      <x:c r="I264" s="14" t="n">
        <x:f>H264*8/Settings!$B$28+Settings!$B$29</x:f>
        <x:v>6.02</x:v>
      </x:c>
      <x:c r="J264" s="14">
        <x:f t="shared" si="53"/>
        <x:v>908.90343027633958</x:v>
      </x:c>
      <x:c r="K264" s="14">
        <x:f t="shared" si="56"/>
        <x:v>930.25966650801979</x:v>
      </x:c>
      <x:c r="L264" s="14" t="n">
        <x:f>MOD(K264-Settings!$B$32,Settings!$B$33)</x:f>
        <x:v>210.2596665080198</x:v>
      </x:c>
      <x:c r="M264" s="14" t="n">
        <x:f>IF(L264&lt;Settings!$B$30,IF(Settings!$B$30-L264&gt;=I264,K264,K264+(Settings!$B$30-L264)+Settings!$B$31),K264+(Settings!$B$33-L264))</x:f>
        <x:v>930.2596665080198</x:v>
      </x:c>
      <x:c r="N264" s="14">
        <x:f t="shared" si="57"/>
        <x:v>936.27966650801977</x:v>
      </x:c>
      <x:c r="O264" s="14">
        <x:f t="shared" si="58"/>
        <x:v>9.1795123711825681</x:v>
      </x:c>
      <x:c r="P264" s="14">
        <x:f t="shared" si="59"/>
        <x:v>0</x:v>
      </x:c>
      <x:c r="Q264" s="14">
        <x:f t="shared" si="60"/>
        <x:v>0</x:v>
      </x:c>
      <x:c r="R264" s="14">
        <x:f t="shared" si="61"/>
        <x:v>0</x:v>
      </x:c>
      <x:c r="S264" s="14">
        <x:f t="shared" si="62"/>
        <x:v>0</x:v>
      </x:c>
      <x:c r="T264" t="str">
        <x:f>IF(MOD(C264-Settings!$B$32,Settings!$B$33)&lt;Settings!$B$30,"Up","Down")</x:f>
        <x:v>Up</x:v>
      </x:c>
      <x:c r="U264" s="15" t="n">
        <x:f>IF(OR(I264&gt;Settings!$B$30,O264&gt;Settings!$B$37),0,1)</x:f>
        <x:v>1</x:v>
      </x:c>
      <x:c r="V264" s="15" t="n">
        <x:f>IF(AND(U264=1,O264&lt;=Settings!$B$36),1,0)</x:f>
        <x:v>1</x:v>
      </x:c>
    </x:row>
    <x:row r="265">
      <x:c r="A265">
        <x:v>3</x:v>
      </x:c>
      <x:c r="B265">
        <x:v>20</x:v>
      </x:c>
      <x:c r="C265" s="13" t="n">
        <x:f>Arrivals!F265</x:f>
        <x:v>949.0055069127976</x:v>
      </x:c>
      <x:c r="D265" s="13" t="n">
        <x:f>Arrivals!J265</x:f>
        <x:v>9.217117946045073</x:v>
      </x:c>
      <x:c r="E265" s="14">
        <x:f t="shared" si="52"/>
        <x:v>930.25966650801979</x:v>
      </x:c>
      <x:c r="F265" s="14">
        <x:f t="shared" si="54"/>
        <x:v>949.00550691279761</x:v>
      </x:c>
      <x:c r="G265" s="14">
        <x:f t="shared" si="55"/>
        <x:v>958.22262485884266</x:v>
      </x:c>
      <x:c r="H265" s="13" t="n">
        <x:f>Arrivals!L265</x:f>
        <x:v>75</x:v>
      </x:c>
      <x:c r="I265" s="14" t="n">
        <x:f>H265*8/Settings!$B$28+Settings!$B$29</x:f>
        <x:v>6.02</x:v>
      </x:c>
      <x:c r="J265" s="14">
        <x:f t="shared" si="53"/>
        <x:v>936.27966650801977</x:v>
      </x:c>
      <x:c r="K265" s="14">
        <x:f t="shared" si="56"/>
        <x:v>958.22262485884266</x:v>
      </x:c>
      <x:c r="L265" s="14" t="n">
        <x:f>MOD(K265-Settings!$B$32,Settings!$B$33)</x:f>
        <x:v>238.22262485884266</x:v>
      </x:c>
      <x:c r="M265" s="14" t="n">
        <x:f>IF(L265&lt;Settings!$B$30,IF(Settings!$B$30-L265&gt;=I265,K265,K265+(Settings!$B$30-L265)+Settings!$B$31),K265+(Settings!$B$33-L265))</x:f>
        <x:v>958.2226248588427</x:v>
      </x:c>
      <x:c r="N265" s="14">
        <x:f t="shared" si="57"/>
        <x:v>964.24262485884265</x:v>
      </x:c>
      <x:c r="O265" s="14">
        <x:f t="shared" si="58"/>
        <x:v>15.237117946045032</x:v>
      </x:c>
      <x:c r="P265" s="14">
        <x:f t="shared" si="59"/>
        <x:v>0</x:v>
      </x:c>
      <x:c r="Q265" s="14">
        <x:f t="shared" si="60"/>
        <x:v>0</x:v>
      </x:c>
      <x:c r="R265" s="14">
        <x:f t="shared" si="61"/>
        <x:v>0</x:v>
      </x:c>
      <x:c r="S265" s="14">
        <x:f t="shared" si="62"/>
        <x:v>0</x:v>
      </x:c>
      <x:c r="T265" t="str">
        <x:f>IF(MOD(C265-Settings!$B$32,Settings!$B$33)&lt;Settings!$B$30,"Up","Down")</x:f>
        <x:v>Up</x:v>
      </x:c>
      <x:c r="U265" s="15" t="n">
        <x:f>IF(OR(I265&gt;Settings!$B$30,O265&gt;Settings!$B$37),0,1)</x:f>
        <x:v>1</x:v>
      </x:c>
      <x:c r="V265" s="15" t="n">
        <x:f>IF(AND(U265=1,O265&lt;=Settings!$B$36),1,0)</x:f>
        <x:v>1</x:v>
      </x:c>
    </x:row>
    <x:row r="266">
      <x:c r="A266">
        <x:v>3</x:v>
      </x:c>
      <x:c r="B266">
        <x:v>21</x:v>
      </x:c>
      <x:c r="C266" s="13" t="n">
        <x:f>Arrivals!F266</x:f>
        <x:v>1016.9459417770473</x:v>
      </x:c>
      <x:c r="D266" s="13" t="n">
        <x:f>Arrivals!J266</x:f>
        <x:v>4.0501694984355225</x:v>
      </x:c>
      <x:c r="E266" s="14">
        <x:f t="shared" si="52"/>
        <x:v>958.22262485884266</x:v>
      </x:c>
      <x:c r="F266" s="14">
        <x:f t="shared" si="54"/>
        <x:v>1016.9459417770473</x:v>
      </x:c>
      <x:c r="G266" s="14">
        <x:f t="shared" si="55"/>
        <x:v>1020.9961112754828</x:v>
      </x:c>
      <x:c r="H266" s="13" t="n">
        <x:f>Arrivals!L266</x:f>
        <x:v>75</x:v>
      </x:c>
      <x:c r="I266" s="14" t="n">
        <x:f>H266*8/Settings!$B$28+Settings!$B$29</x:f>
        <x:v>6.02</x:v>
      </x:c>
      <x:c r="J266" s="14">
        <x:f t="shared" si="53"/>
        <x:v>964.24262485884265</x:v>
      </x:c>
      <x:c r="K266" s="14">
        <x:f t="shared" si="56"/>
        <x:v>1020.9961112754828</x:v>
      </x:c>
      <x:c r="L266" s="14" t="n">
        <x:f>MOD(K266-Settings!$B$32,Settings!$B$33)</x:f>
        <x:v>300.9961112754828</x:v>
      </x:c>
      <x:c r="M266" s="14" t="n">
        <x:f>IF(L266&lt;Settings!$B$30,IF(Settings!$B$30-L266&gt;=I266,K266,K266+(Settings!$B$30-L266)+Settings!$B$31),K266+(Settings!$B$33-L266))</x:f>
        <x:v>1020.9961112754828</x:v>
      </x:c>
      <x:c r="N266" s="14">
        <x:f t="shared" si="57"/>
        <x:v>1027.0161112754829</x:v>
      </x:c>
      <x:c r="O266" s="14">
        <x:f t="shared" si="58"/>
        <x:v>10.070169498435575</x:v>
      </x:c>
      <x:c r="P266" s="14">
        <x:f t="shared" si="59"/>
        <x:v>0</x:v>
      </x:c>
      <x:c r="Q266" s="14">
        <x:f t="shared" si="60"/>
        <x:v>0</x:v>
      </x:c>
      <x:c r="R266" s="14">
        <x:f t="shared" si="61"/>
        <x:v>0</x:v>
      </x:c>
      <x:c r="S266" s="14">
        <x:f t="shared" si="62"/>
        <x:v>0</x:v>
      </x:c>
      <x:c r="T266" t="str">
        <x:f>IF(MOD(C266-Settings!$B$32,Settings!$B$33)&lt;Settings!$B$30,"Up","Down")</x:f>
        <x:v>Up</x:v>
      </x:c>
      <x:c r="U266" s="15" t="n">
        <x:f>IF(OR(I266&gt;Settings!$B$30,O266&gt;Settings!$B$37),0,1)</x:f>
        <x:v>1</x:v>
      </x:c>
      <x:c r="V266" s="15" t="n">
        <x:f>IF(AND(U266=1,O266&lt;=Settings!$B$36),1,0)</x:f>
        <x:v>1</x:v>
      </x:c>
    </x:row>
    <x:row r="267">
      <x:c r="A267">
        <x:v>3</x:v>
      </x:c>
      <x:c r="B267">
        <x:v>22</x:v>
      </x:c>
      <x:c r="C267" s="13" t="n">
        <x:f>Arrivals!F267</x:f>
        <x:v>1055.348360092814</x:v>
      </x:c>
      <x:c r="D267" s="13" t="n">
        <x:f>Arrivals!J267</x:f>
        <x:v>8.350325113171518</x:v>
      </x:c>
      <x:c r="E267" s="14">
        <x:f t="shared" si="52"/>
        <x:v>1020.9961112754828</x:v>
      </x:c>
      <x:c r="F267" s="14">
        <x:f t="shared" si="54"/>
        <x:v>1055.3483600928139</x:v>
      </x:c>
      <x:c r="G267" s="14">
        <x:f t="shared" si="55"/>
        <x:v>1063.6986852059854</x:v>
      </x:c>
      <x:c r="H267" s="13" t="n">
        <x:f>Arrivals!L267</x:f>
        <x:v>75</x:v>
      </x:c>
      <x:c r="I267" s="14" t="n">
        <x:f>H267*8/Settings!$B$28+Settings!$B$29</x:f>
        <x:v>6.02</x:v>
      </x:c>
      <x:c r="J267" s="14">
        <x:f t="shared" si="53"/>
        <x:v>1027.0161112754829</x:v>
      </x:c>
      <x:c r="K267" s="14">
        <x:f t="shared" si="56"/>
        <x:v>1063.6986852059854</x:v>
      </x:c>
      <x:c r="L267" s="14" t="n">
        <x:f>MOD(K267-Settings!$B$32,Settings!$B$33)</x:f>
        <x:v>343.6986852059854</x:v>
      </x:c>
      <x:c r="M267" s="14" t="n">
        <x:f>IF(L267&lt;Settings!$B$30,IF(Settings!$B$30-L267&gt;=I267,K267,K267+(Settings!$B$30-L267)+Settings!$B$31),K267+(Settings!$B$33-L267))</x:f>
        <x:v>1063.6986852059854</x:v>
      </x:c>
      <x:c r="N267" s="14">
        <x:f t="shared" si="57"/>
        <x:v>1069.7186852059854</x:v>
      </x:c>
      <x:c r="O267" s="14">
        <x:f t="shared" si="58"/>
        <x:v>14.370325113171475</x:v>
      </x:c>
      <x:c r="P267" s="14">
        <x:f t="shared" si="59"/>
        <x:v>0</x:v>
      </x:c>
      <x:c r="Q267" s="14">
        <x:f t="shared" si="60"/>
        <x:v>0</x:v>
      </x:c>
      <x:c r="R267" s="14">
        <x:f t="shared" si="61"/>
        <x:v>0</x:v>
      </x:c>
      <x:c r="S267" s="14">
        <x:f t="shared" si="62"/>
        <x:v>0</x:v>
      </x:c>
      <x:c r="T267" t="str">
        <x:f>IF(MOD(C267-Settings!$B$32,Settings!$B$33)&lt;Settings!$B$30,"Up","Down")</x:f>
        <x:v>Up</x:v>
      </x:c>
      <x:c r="U267" s="15" t="n">
        <x:f>IF(OR(I267&gt;Settings!$B$30,O267&gt;Settings!$B$37),0,1)</x:f>
        <x:v>1</x:v>
      </x:c>
      <x:c r="V267" s="15" t="n">
        <x:f>IF(AND(U267=1,O267&lt;=Settings!$B$36),1,0)</x:f>
        <x:v>1</x:v>
      </x:c>
    </x:row>
    <x:row r="268">
      <x:c r="A268">
        <x:v>3</x:v>
      </x:c>
      <x:c r="B268">
        <x:v>23</x:v>
      </x:c>
      <x:c r="C268" s="13" t="n">
        <x:f>Arrivals!F268</x:f>
        <x:v>1065.3410658847183</x:v>
      </x:c>
      <x:c r="D268" s="13" t="n">
        <x:f>Arrivals!J268</x:f>
        <x:v>3.7741423868391113</x:v>
      </x:c>
      <x:c r="E268" s="14">
        <x:f t="shared" si="52"/>
        <x:v>1063.6986852059854</x:v>
      </x:c>
      <x:c r="F268" s="14">
        <x:f t="shared" si="54"/>
        <x:v>1065.3410658847183</x:v>
      </x:c>
      <x:c r="G268" s="14">
        <x:f t="shared" si="55"/>
        <x:v>1069.1152082715573</x:v>
      </x:c>
      <x:c r="H268" s="13" t="n">
        <x:f>Arrivals!L268</x:f>
        <x:v>75</x:v>
      </x:c>
      <x:c r="I268" s="14" t="n">
        <x:f>H268*8/Settings!$B$28+Settings!$B$29</x:f>
        <x:v>6.02</x:v>
      </x:c>
      <x:c r="J268" s="14">
        <x:f t="shared" si="53"/>
        <x:v>1069.7186852059854</x:v>
      </x:c>
      <x:c r="K268" s="14">
        <x:f t="shared" si="56"/>
        <x:v>1069.7186852059854</x:v>
      </x:c>
      <x:c r="L268" s="14" t="n">
        <x:f>MOD(K268-Settings!$B$32,Settings!$B$33)</x:f>
        <x:v>349.71868520598537</x:v>
      </x:c>
      <x:c r="M268" s="14" t="n">
        <x:f>IF(L268&lt;Settings!$B$30,IF(Settings!$B$30-L268&gt;=I268,K268,K268+(Settings!$B$30-L268)+Settings!$B$31),K268+(Settings!$B$33-L268))</x:f>
        <x:v>1069.7186852059854</x:v>
      </x:c>
      <x:c r="N268" s="14">
        <x:f t="shared" si="57"/>
        <x:v>1075.7386852059853</x:v>
      </x:c>
      <x:c r="O268" s="14">
        <x:f t="shared" si="58"/>
        <x:v>10.39761932126703</x:v>
      </x:c>
      <x:c r="P268" s="14">
        <x:f t="shared" si="59"/>
        <x:v>0</x:v>
      </x:c>
      <x:c r="Q268" s="14">
        <x:f t="shared" si="60"/>
        <x:v>0.60347693442804484</x:v>
      </x:c>
      <x:c r="R268" s="14">
        <x:f t="shared" si="61"/>
        <x:v>0</x:v>
      </x:c>
      <x:c r="S268" s="14">
        <x:f t="shared" si="62"/>
        <x:v>0.60347693442804484</x:v>
      </x:c>
      <x:c r="T268" t="str">
        <x:f>IF(MOD(C268-Settings!$B$32,Settings!$B$33)&lt;Settings!$B$30,"Up","Down")</x:f>
        <x:v>Up</x:v>
      </x:c>
      <x:c r="U268" s="15" t="n">
        <x:f>IF(OR(I268&gt;Settings!$B$30,O268&gt;Settings!$B$37),0,1)</x:f>
        <x:v>1</x:v>
      </x:c>
      <x:c r="V268" s="15" t="n">
        <x:f>IF(AND(U268=1,O268&lt;=Settings!$B$36),1,0)</x:f>
        <x:v>1</x:v>
      </x:c>
    </x:row>
    <x:row r="269">
      <x:c r="A269">
        <x:v>3</x:v>
      </x:c>
      <x:c r="B269">
        <x:v>24</x:v>
      </x:c>
      <x:c r="C269" s="13" t="n">
        <x:f>Arrivals!F269</x:f>
        <x:v>1101.4285955188418</x:v>
      </x:c>
      <x:c r="D269" s="13" t="n">
        <x:f>Arrivals!J269</x:f>
        <x:v>7.167188654891158</x:v>
      </x:c>
      <x:c r="E269" s="14">
        <x:f t="shared" si="52"/>
        <x:v>1069.1152082715573</x:v>
      </x:c>
      <x:c r="F269" s="14">
        <x:f t="shared" si="54"/>
        <x:v>1101.4285955188418</x:v>
      </x:c>
      <x:c r="G269" s="14">
        <x:f t="shared" si="55"/>
        <x:v>1108.5957841737329</x:v>
      </x:c>
      <x:c r="H269" s="13" t="n">
        <x:f>Arrivals!L269</x:f>
        <x:v>75</x:v>
      </x:c>
      <x:c r="I269" s="14" t="n">
        <x:f>H269*8/Settings!$B$28+Settings!$B$29</x:f>
        <x:v>6.02</x:v>
      </x:c>
      <x:c r="J269" s="14">
        <x:f t="shared" si="53"/>
        <x:v>1075.7386852059853</x:v>
      </x:c>
      <x:c r="K269" s="14">
        <x:f t="shared" si="56"/>
        <x:v>1108.5957841737329</x:v>
      </x:c>
      <x:c r="L269" s="14" t="n">
        <x:f>MOD(K269-Settings!$B$32,Settings!$B$33)</x:f>
        <x:v>388.5957841737329</x:v>
      </x:c>
      <x:c r="M269" s="14" t="n">
        <x:f>IF(L269&lt;Settings!$B$30,IF(Settings!$B$30-L269&gt;=I269,K269,K269+(Settings!$B$30-L269)+Settings!$B$31),K269+(Settings!$B$33-L269))</x:f>
        <x:v>1108.595784173733</x:v>
      </x:c>
      <x:c r="N269" s="14">
        <x:f t="shared" si="57"/>
        <x:v>1114.6157841737329</x:v>
      </x:c>
      <x:c r="O269" s="14">
        <x:f t="shared" si="58"/>
        <x:v>13.187188654891088</x:v>
      </x:c>
      <x:c r="P269" s="14">
        <x:f t="shared" si="59"/>
        <x:v>0</x:v>
      </x:c>
      <x:c r="Q269" s="14">
        <x:f t="shared" si="60"/>
        <x:v>0</x:v>
      </x:c>
      <x:c r="R269" s="14">
        <x:f t="shared" si="61"/>
        <x:v>0</x:v>
      </x:c>
      <x:c r="S269" s="14">
        <x:f t="shared" si="62"/>
        <x:v>0</x:v>
      </x:c>
      <x:c r="T269" t="str">
        <x:f>IF(MOD(C269-Settings!$B$32,Settings!$B$33)&lt;Settings!$B$30,"Up","Down")</x:f>
        <x:v>Up</x:v>
      </x:c>
      <x:c r="U269" s="15" t="n">
        <x:f>IF(OR(I269&gt;Settings!$B$30,O269&gt;Settings!$B$37),0,1)</x:f>
        <x:v>1</x:v>
      </x:c>
      <x:c r="V269" s="15" t="n">
        <x:f>IF(AND(U269=1,O269&lt;=Settings!$B$36),1,0)</x:f>
        <x:v>1</x:v>
      </x:c>
    </x:row>
    <x:row r="270">
      <x:c r="A270">
        <x:v>3</x:v>
      </x:c>
      <x:c r="B270">
        <x:v>25</x:v>
      </x:c>
      <x:c r="C270" s="13" t="n">
        <x:f>Arrivals!F270</x:f>
        <x:v>1151.9364965784303</x:v>
      </x:c>
      <x:c r="D270" s="13" t="n">
        <x:f>Arrivals!J270</x:f>
        <x:v>24.2694013680109</x:v>
      </x:c>
      <x:c r="E270" s="14">
        <x:f t="shared" si="52"/>
        <x:v>1108.5957841737329</x:v>
      </x:c>
      <x:c r="F270" s="14">
        <x:f t="shared" si="54"/>
        <x:v>1151.9364965784303</x:v>
      </x:c>
      <x:c r="G270" s="14">
        <x:f t="shared" si="55"/>
        <x:v>1176.2058979464412</x:v>
      </x:c>
      <x:c r="H270" s="13" t="n">
        <x:f>Arrivals!L270</x:f>
        <x:v>75</x:v>
      </x:c>
      <x:c r="I270" s="14" t="n">
        <x:f>H270*8/Settings!$B$28+Settings!$B$29</x:f>
        <x:v>6.02</x:v>
      </x:c>
      <x:c r="J270" s="14">
        <x:f t="shared" si="53"/>
        <x:v>1114.6157841737329</x:v>
      </x:c>
      <x:c r="K270" s="14">
        <x:f t="shared" si="56"/>
        <x:v>1176.2058979464412</x:v>
      </x:c>
      <x:c r="L270" s="14" t="n">
        <x:f>MOD(K270-Settings!$B$32,Settings!$B$33)</x:f>
        <x:v>456.20589794644115</x:v>
      </x:c>
      <x:c r="M270" s="14" t="n">
        <x:f>IF(L270&lt;Settings!$B$30,IF(Settings!$B$30-L270&gt;=I270,K270,K270+(Settings!$B$30-L270)+Settings!$B$31),K270+(Settings!$B$33-L270))</x:f>
        <x:v>1176.2058979464412</x:v>
      </x:c>
      <x:c r="N270" s="14">
        <x:f t="shared" si="57"/>
        <x:v>1182.2258979464411</x:v>
      </x:c>
      <x:c r="O270" s="14">
        <x:f t="shared" si="58"/>
        <x:v>30.289401368010886</x:v>
      </x:c>
      <x:c r="P270" s="14">
        <x:f t="shared" si="59"/>
        <x:v>0</x:v>
      </x:c>
      <x:c r="Q270" s="14">
        <x:f t="shared" si="60"/>
        <x:v>0</x:v>
      </x:c>
      <x:c r="R270" s="14">
        <x:f t="shared" si="61"/>
        <x:v>0</x:v>
      </x:c>
      <x:c r="S270" s="14">
        <x:f t="shared" si="62"/>
        <x:v>0</x:v>
      </x:c>
      <x:c r="T270" t="str">
        <x:f>IF(MOD(C270-Settings!$B$32,Settings!$B$33)&lt;Settings!$B$30,"Up","Down")</x:f>
        <x:v>Up</x:v>
      </x:c>
      <x:c r="U270" s="15" t="n">
        <x:f>IF(OR(I270&gt;Settings!$B$30,O270&gt;Settings!$B$37),0,1)</x:f>
        <x:v>1</x:v>
      </x:c>
      <x:c r="V270" s="15" t="n">
        <x:f>IF(AND(U270=1,O270&lt;=Settings!$B$36),1,0)</x:f>
        <x:v>1</x:v>
      </x:c>
    </x:row>
    <x:row r="271">
      <x:c r="A271">
        <x:v>3</x:v>
      </x:c>
      <x:c r="B271">
        <x:v>26</x:v>
      </x:c>
      <x:c r="C271" s="13" t="n">
        <x:f>Arrivals!F271</x:f>
        <x:v>1171.4726550744915</x:v>
      </x:c>
      <x:c r="D271" s="13" t="n">
        <x:f>Arrivals!J271</x:f>
        <x:v>29.65772436039284</x:v>
      </x:c>
      <x:c r="E271" s="14">
        <x:f t="shared" si="52"/>
        <x:v>1176.2058979464412</x:v>
      </x:c>
      <x:c r="F271" s="14">
        <x:f t="shared" si="54"/>
        <x:v>1176.2058979464412</x:v>
      </x:c>
      <x:c r="G271" s="14">
        <x:f t="shared" si="55"/>
        <x:v>1205.863622306834</x:v>
      </x:c>
      <x:c r="H271" s="13" t="n">
        <x:f>Arrivals!L271</x:f>
        <x:v>75</x:v>
      </x:c>
      <x:c r="I271" s="14" t="n">
        <x:f>H271*8/Settings!$B$28+Settings!$B$29</x:f>
        <x:v>6.02</x:v>
      </x:c>
      <x:c r="J271" s="14">
        <x:f t="shared" si="53"/>
        <x:v>1182.2258979464411</x:v>
      </x:c>
      <x:c r="K271" s="14">
        <x:f t="shared" si="56"/>
        <x:v>1205.863622306834</x:v>
      </x:c>
      <x:c r="L271" s="14" t="n">
        <x:f>MOD(K271-Settings!$B$32,Settings!$B$33)</x:f>
        <x:v>485.86362230683403</x:v>
      </x:c>
      <x:c r="M271" s="14" t="n">
        <x:f>IF(L271&lt;Settings!$B$30,IF(Settings!$B$30-L271&gt;=I271,K271,K271+(Settings!$B$30-L271)+Settings!$B$31),K271+(Settings!$B$33-L271))</x:f>
        <x:v>1205.863622306834</x:v>
      </x:c>
      <x:c r="N271" s="14">
        <x:f t="shared" si="57"/>
        <x:v>1211.883622306834</x:v>
      </x:c>
      <x:c r="O271" s="14">
        <x:f t="shared" si="58"/>
        <x:v>40.4109672323425</x:v>
      </x:c>
      <x:c r="P271" s="14">
        <x:f t="shared" si="59"/>
        <x:v>4.733242871949642</x:v>
      </x:c>
      <x:c r="Q271" s="14">
        <x:f t="shared" si="60"/>
        <x:v>0</x:v>
      </x:c>
      <x:c r="R271" s="14">
        <x:f t="shared" si="61"/>
        <x:v>0</x:v>
      </x:c>
      <x:c r="S271" s="14">
        <x:f t="shared" si="62"/>
        <x:v>4.733242871949642</x:v>
      </x:c>
      <x:c r="T271" t="str">
        <x:f>IF(MOD(C271-Settings!$B$32,Settings!$B$33)&lt;Settings!$B$30,"Up","Down")</x:f>
        <x:v>Up</x:v>
      </x:c>
      <x:c r="U271" s="15" t="n">
        <x:f>IF(OR(I271&gt;Settings!$B$30,O271&gt;Settings!$B$37),0,1)</x:f>
        <x:v>1</x:v>
      </x:c>
      <x:c r="V271" s="15" t="n">
        <x:f>IF(AND(U271=1,O271&lt;=Settings!$B$36),1,0)</x:f>
        <x:v>1</x:v>
      </x:c>
    </x:row>
    <x:row r="272">
      <x:c r="A272">
        <x:v>3</x:v>
      </x:c>
      <x:c r="B272">
        <x:v>27</x:v>
      </x:c>
      <x:c r="C272" s="13" t="n">
        <x:f>Arrivals!F272</x:f>
        <x:v>1267.6654919432299</x:v>
      </x:c>
      <x:c r="D272" s="13" t="n">
        <x:f>Arrivals!J272</x:f>
        <x:v>7.858589689542692</x:v>
      </x:c>
      <x:c r="E272" s="14">
        <x:f t="shared" si="52"/>
        <x:v>1205.863622306834</x:v>
      </x:c>
      <x:c r="F272" s="14">
        <x:f t="shared" si="54"/>
        <x:v>1267.6654919432299</x:v>
      </x:c>
      <x:c r="G272" s="14">
        <x:f t="shared" si="55"/>
        <x:v>1275.5240816327725</x:v>
      </x:c>
      <x:c r="H272" s="13" t="n">
        <x:f>Arrivals!L272</x:f>
        <x:v>75</x:v>
      </x:c>
      <x:c r="I272" s="14" t="n">
        <x:f>H272*8/Settings!$B$28+Settings!$B$29</x:f>
        <x:v>6.02</x:v>
      </x:c>
      <x:c r="J272" s="14">
        <x:f t="shared" si="53"/>
        <x:v>1211.883622306834</x:v>
      </x:c>
      <x:c r="K272" s="14">
        <x:f t="shared" si="56"/>
        <x:v>1275.5240816327725</x:v>
      </x:c>
      <x:c r="L272" s="14" t="n">
        <x:f>MOD(K272-Settings!$B$32,Settings!$B$33)</x:f>
        <x:v>555.5240816327725</x:v>
      </x:c>
      <x:c r="M272" s="14" t="n">
        <x:f>IF(L272&lt;Settings!$B$30,IF(Settings!$B$30-L272&gt;=I272,K272,K272+(Settings!$B$30-L272)+Settings!$B$31),K272+(Settings!$B$33-L272))</x:f>
        <x:v>1275.5240816327725</x:v>
      </x:c>
      <x:c r="N272" s="14">
        <x:f t="shared" si="57"/>
        <x:v>1281.5440816327725</x:v>
      </x:c>
      <x:c r="O272" s="14">
        <x:f t="shared" si="58"/>
        <x:v>13.87858968954265</x:v>
      </x:c>
      <x:c r="P272" s="14">
        <x:f t="shared" si="59"/>
        <x:v>0</x:v>
      </x:c>
      <x:c r="Q272" s="14">
        <x:f t="shared" si="60"/>
        <x:v>0</x:v>
      </x:c>
      <x:c r="R272" s="14">
        <x:f t="shared" si="61"/>
        <x:v>0</x:v>
      </x:c>
      <x:c r="S272" s="14">
        <x:f t="shared" si="62"/>
        <x:v>0</x:v>
      </x:c>
      <x:c r="T272" t="str">
        <x:f>IF(MOD(C272-Settings!$B$32,Settings!$B$33)&lt;Settings!$B$30,"Up","Down")</x:f>
        <x:v>Up</x:v>
      </x:c>
      <x:c r="U272" s="15" t="n">
        <x:f>IF(OR(I272&gt;Settings!$B$30,O272&gt;Settings!$B$37),0,1)</x:f>
        <x:v>1</x:v>
      </x:c>
      <x:c r="V272" s="15" t="n">
        <x:f>IF(AND(U272=1,O272&lt;=Settings!$B$36),1,0)</x:f>
        <x:v>1</x:v>
      </x:c>
    </x:row>
    <x:row r="273">
      <x:c r="A273">
        <x:v>3</x:v>
      </x:c>
      <x:c r="B273">
        <x:v>28</x:v>
      </x:c>
      <x:c r="C273" s="13" t="n">
        <x:f>Arrivals!F273</x:f>
        <x:v>1324.7065485731632</x:v>
      </x:c>
      <x:c r="D273" s="13" t="n">
        <x:f>Arrivals!J273</x:f>
        <x:v>14.902674418154579</x:v>
      </x:c>
      <x:c r="E273" s="14">
        <x:f t="shared" si="52"/>
        <x:v>1275.5240816327725</x:v>
      </x:c>
      <x:c r="F273" s="14">
        <x:f t="shared" si="54"/>
        <x:v>1324.7065485731632</x:v>
      </x:c>
      <x:c r="G273" s="14">
        <x:f t="shared" si="55"/>
        <x:v>1339.6092229913179</x:v>
      </x:c>
      <x:c r="H273" s="13" t="n">
        <x:f>Arrivals!L273</x:f>
        <x:v>75</x:v>
      </x:c>
      <x:c r="I273" s="14" t="n">
        <x:f>H273*8/Settings!$B$28+Settings!$B$29</x:f>
        <x:v>6.02</x:v>
      </x:c>
      <x:c r="J273" s="14">
        <x:f t="shared" si="53"/>
        <x:v>1281.5440816327725</x:v>
      </x:c>
      <x:c r="K273" s="14">
        <x:f t="shared" si="56"/>
        <x:v>1339.6092229913179</x:v>
      </x:c>
      <x:c r="L273" s="14" t="n">
        <x:f>MOD(K273-Settings!$B$32,Settings!$B$33)</x:f>
        <x:v>619.6092229913179</x:v>
      </x:c>
      <x:c r="M273" s="14" t="n">
        <x:f>IF(L273&lt;Settings!$B$30,IF(Settings!$B$30-L273&gt;=I273,K273,K273+(Settings!$B$30-L273)+Settings!$B$31),K273+(Settings!$B$33-L273))</x:f>
        <x:v>1440</x:v>
      </x:c>
      <x:c r="N273" s="14">
        <x:f t="shared" si="57"/>
        <x:v>1446.02</x:v>
      </x:c>
      <x:c r="O273" s="14">
        <x:f t="shared" si="58"/>
        <x:v>121.31345142683676</x:v>
      </x:c>
      <x:c r="P273" s="14">
        <x:f t="shared" si="59"/>
        <x:v>0</x:v>
      </x:c>
      <x:c r="Q273" s="14">
        <x:f t="shared" si="60"/>
        <x:v>0</x:v>
      </x:c>
      <x:c r="R273" s="14">
        <x:f t="shared" si="61"/>
        <x:v>100.39077700868211</x:v>
      </x:c>
      <x:c r="S273" s="14">
        <x:f t="shared" si="62"/>
        <x:v>100.39077700868211</x:v>
      </x:c>
      <x:c r="T273" t="str">
        <x:f>IF(MOD(C273-Settings!$B$32,Settings!$B$33)&lt;Settings!$B$30,"Up","Down")</x:f>
        <x:v>Down</x:v>
      </x:c>
      <x:c r="U273" s="15" t="n">
        <x:f>IF(OR(I273&gt;Settings!$B$30,O273&gt;Settings!$B$37),0,1)</x:f>
        <x:v>1</x:v>
      </x:c>
      <x:c r="V273" s="15" t="n">
        <x:f>IF(AND(U273=1,O273&lt;=Settings!$B$36),1,0)</x:f>
        <x:v>0</x:v>
      </x:c>
    </x:row>
    <x:row r="274">
      <x:c r="A274">
        <x:v>3</x:v>
      </x:c>
      <x:c r="B274">
        <x:v>29</x:v>
      </x:c>
      <x:c r="C274" s="13" t="n">
        <x:f>Arrivals!F274</x:f>
        <x:v>1365.0918262961202</x:v>
      </x:c>
      <x:c r="D274" s="13" t="n">
        <x:f>Arrivals!J274</x:f>
        <x:v>8.338566861645043</x:v>
      </x:c>
      <x:c r="E274" s="14">
        <x:f t="shared" si="52"/>
        <x:v>1339.6092229913179</x:v>
      </x:c>
      <x:c r="F274" s="14">
        <x:f t="shared" si="54"/>
        <x:v>1365.0918262961202</x:v>
      </x:c>
      <x:c r="G274" s="14">
        <x:f t="shared" si="55"/>
        <x:v>1373.4303931577651</x:v>
      </x:c>
      <x:c r="H274" s="13" t="n">
        <x:f>Arrivals!L274</x:f>
        <x:v>75</x:v>
      </x:c>
      <x:c r="I274" s="14" t="n">
        <x:f>H274*8/Settings!$B$28+Settings!$B$29</x:f>
        <x:v>6.02</x:v>
      </x:c>
      <x:c r="J274" s="14">
        <x:f t="shared" si="53"/>
        <x:v>1446.02</x:v>
      </x:c>
      <x:c r="K274" s="14">
        <x:f t="shared" si="56"/>
        <x:v>1446.02</x:v>
      </x:c>
      <x:c r="L274" s="14" t="n">
        <x:f>MOD(K274-Settings!$B$32,Settings!$B$33)</x:f>
        <x:v>6.019999999999982</x:v>
      </x:c>
      <x:c r="M274" s="14" t="n">
        <x:f>IF(L274&lt;Settings!$B$30,IF(Settings!$B$30-L274&gt;=I274,K274,K274+(Settings!$B$30-L274)+Settings!$B$31),K274+(Settings!$B$33-L274))</x:f>
        <x:v>1446.02</x:v>
      </x:c>
      <x:c r="N274" s="14">
        <x:f t="shared" si="57"/>
        <x:v>1452.04</x:v>
      </x:c>
      <x:c r="O274" s="14">
        <x:f t="shared" si="58"/>
        <x:v>86.948173703879775</x:v>
      </x:c>
      <x:c r="P274" s="14">
        <x:f t="shared" si="59"/>
        <x:v>0</x:v>
      </x:c>
      <x:c r="Q274" s="14">
        <x:f t="shared" si="60"/>
        <x:v>72.589606842234843</x:v>
      </x:c>
      <x:c r="R274" s="14">
        <x:f t="shared" si="61"/>
        <x:v>0</x:v>
      </x:c>
      <x:c r="S274" s="14">
        <x:f t="shared" si="62"/>
        <x:v>72.589606842234843</x:v>
      </x:c>
      <x:c r="T274" t="str">
        <x:f>IF(MOD(C274-Settings!$B$32,Settings!$B$33)&lt;Settings!$B$30,"Up","Down")</x:f>
        <x:v>Down</x:v>
      </x:c>
      <x:c r="U274" s="15" t="n">
        <x:f>IF(OR(I274&gt;Settings!$B$30,O274&gt;Settings!$B$37),0,1)</x:f>
        <x:v>1</x:v>
      </x:c>
      <x:c r="V274" s="15" t="n">
        <x:f>IF(AND(U274=1,O274&lt;=Settings!$B$36),1,0)</x:f>
        <x:v>1</x:v>
      </x:c>
    </x:row>
    <x:row r="275">
      <x:c r="A275">
        <x:v>3</x:v>
      </x:c>
      <x:c r="B275">
        <x:v>30</x:v>
      </x:c>
      <x:c r="C275" s="13" t="n">
        <x:f>Arrivals!F275</x:f>
        <x:v>1380.7992953267142</x:v>
      </x:c>
      <x:c r="D275" s="13" t="n">
        <x:f>Arrivals!J275</x:f>
        <x:v>0.6653386873653229</x:v>
      </x:c>
      <x:c r="E275" s="14">
        <x:f t="shared" si="52"/>
        <x:v>1373.4303931577651</x:v>
      </x:c>
      <x:c r="F275" s="14">
        <x:f t="shared" si="54"/>
        <x:v>1380.7992953267142</x:v>
      </x:c>
      <x:c r="G275" s="14">
        <x:f t="shared" si="55"/>
        <x:v>1381.4646340140796</x:v>
      </x:c>
      <x:c r="H275" s="13" t="n">
        <x:f>Arrivals!L275</x:f>
        <x:v>75</x:v>
      </x:c>
      <x:c r="I275" s="14" t="n">
        <x:f>H275*8/Settings!$B$28+Settings!$B$29</x:f>
        <x:v>6.02</x:v>
      </x:c>
      <x:c r="J275" s="14">
        <x:f t="shared" si="53"/>
        <x:v>1452.04</x:v>
      </x:c>
      <x:c r="K275" s="14">
        <x:f t="shared" si="56"/>
        <x:v>1452.04</x:v>
      </x:c>
      <x:c r="L275" s="14" t="n">
        <x:f>MOD(K275-Settings!$B$32,Settings!$B$33)</x:f>
        <x:v>12.039999999999964</x:v>
      </x:c>
      <x:c r="M275" s="14" t="n">
        <x:f>IF(L275&lt;Settings!$B$30,IF(Settings!$B$30-L275&gt;=I275,K275,K275+(Settings!$B$30-L275)+Settings!$B$31),K275+(Settings!$B$33-L275))</x:f>
        <x:v>1452.04</x:v>
      </x:c>
      <x:c r="N275" s="14">
        <x:f t="shared" si="57"/>
        <x:v>1458.06</x:v>
      </x:c>
      <x:c r="O275" s="14">
        <x:f t="shared" si="58"/>
        <x:v>77.260704673285773</x:v>
      </x:c>
      <x:c r="P275" s="14">
        <x:f t="shared" si="59"/>
        <x:v>0</x:v>
      </x:c>
      <x:c r="Q275" s="14">
        <x:f t="shared" si="60"/>
        <x:v>70.575365985920371</x:v>
      </x:c>
      <x:c r="R275" s="14">
        <x:f t="shared" si="61"/>
        <x:v>0</x:v>
      </x:c>
      <x:c r="S275" s="14">
        <x:f t="shared" si="62"/>
        <x:v>70.575365985920371</x:v>
      </x:c>
      <x:c r="T275" t="str">
        <x:f>IF(MOD(C275-Settings!$B$32,Settings!$B$33)&lt;Settings!$B$30,"Up","Down")</x:f>
        <x:v>Down</x:v>
      </x:c>
      <x:c r="U275" s="15" t="n">
        <x:f>IF(OR(I275&gt;Settings!$B$30,O275&gt;Settings!$B$37),0,1)</x:f>
        <x:v>1</x:v>
      </x:c>
      <x:c r="V275" s="15" t="n">
        <x:f>IF(AND(U275=1,O275&lt;=Settings!$B$36),1,0)</x:f>
        <x:v>1</x:v>
      </x:c>
    </x:row>
    <x:row r="276">
      <x:c r="A276">
        <x:v>3</x:v>
      </x:c>
      <x:c r="B276">
        <x:v>31</x:v>
      </x:c>
      <x:c r="C276" s="13" t="n">
        <x:f>Arrivals!F276</x:f>
        <x:v>1388.9385919831261</x:v>
      </x:c>
      <x:c r="D276" s="13" t="n">
        <x:f>Arrivals!J276</x:f>
        <x:v>8.309980748043982</x:v>
      </x:c>
      <x:c r="E276" s="14">
        <x:f t="shared" si="52"/>
        <x:v>1381.4646340140796</x:v>
      </x:c>
      <x:c r="F276" s="14">
        <x:f t="shared" si="54"/>
        <x:v>1388.9385919831261</x:v>
      </x:c>
      <x:c r="G276" s="14">
        <x:f t="shared" si="55"/>
        <x:v>1397.24857273117</x:v>
      </x:c>
      <x:c r="H276" s="13" t="n">
        <x:f>Arrivals!L276</x:f>
        <x:v>75</x:v>
      </x:c>
      <x:c r="I276" s="14" t="n">
        <x:f>H276*8/Settings!$B$28+Settings!$B$29</x:f>
        <x:v>6.02</x:v>
      </x:c>
      <x:c r="J276" s="14">
        <x:f t="shared" si="53"/>
        <x:v>1458.06</x:v>
      </x:c>
      <x:c r="K276" s="14">
        <x:f t="shared" si="56"/>
        <x:v>1458.06</x:v>
      </x:c>
      <x:c r="L276" s="14" t="n">
        <x:f>MOD(K276-Settings!$B$32,Settings!$B$33)</x:f>
        <x:v>18.059999999999945</x:v>
      </x:c>
      <x:c r="M276" s="14" t="n">
        <x:f>IF(L276&lt;Settings!$B$30,IF(Settings!$B$30-L276&gt;=I276,K276,K276+(Settings!$B$30-L276)+Settings!$B$31),K276+(Settings!$B$33-L276))</x:f>
        <x:v>1458.06</x:v>
      </x:c>
      <x:c r="N276" s="14">
        <x:f t="shared" si="57"/>
        <x:v>1464.08</x:v>
      </x:c>
      <x:c r="O276" s="14">
        <x:f t="shared" si="58"/>
        <x:v>75.141408016873811</x:v>
      </x:c>
      <x:c r="P276" s="14">
        <x:f t="shared" si="59"/>
        <x:v>0</x:v>
      </x:c>
      <x:c r="Q276" s="14">
        <x:f t="shared" si="60"/>
        <x:v>60.811427268829902</x:v>
      </x:c>
      <x:c r="R276" s="14">
        <x:f t="shared" si="61"/>
        <x:v>0</x:v>
      </x:c>
      <x:c r="S276" s="14">
        <x:f t="shared" si="62"/>
        <x:v>60.811427268829902</x:v>
      </x:c>
      <x:c r="T276" t="str">
        <x:f>IF(MOD(C276-Settings!$B$32,Settings!$B$33)&lt;Settings!$B$30,"Up","Down")</x:f>
        <x:v>Down</x:v>
      </x:c>
      <x:c r="U276" s="15" t="n">
        <x:f>IF(OR(I276&gt;Settings!$B$30,O276&gt;Settings!$B$37),0,1)</x:f>
        <x:v>1</x:v>
      </x:c>
      <x:c r="V276" s="15" t="n">
        <x:f>IF(AND(U276=1,O276&lt;=Settings!$B$36),1,0)</x:f>
        <x:v>1</x:v>
      </x:c>
    </x:row>
    <x:row r="277">
      <x:c r="A277">
        <x:v>3</x:v>
      </x:c>
      <x:c r="B277">
        <x:v>32</x:v>
      </x:c>
      <x:c r="C277" s="13" t="n">
        <x:f>Arrivals!F277</x:f>
        <x:v>1393.3626177639935</x:v>
      </x:c>
      <x:c r="D277" s="13" t="n">
        <x:f>Arrivals!J277</x:f>
        <x:v>0.5672024844765879</x:v>
      </x:c>
      <x:c r="E277" s="14">
        <x:f t="shared" si="52"/>
        <x:v>1397.24857273117</x:v>
      </x:c>
      <x:c r="F277" s="14">
        <x:f t="shared" si="54"/>
        <x:v>1397.24857273117</x:v>
      </x:c>
      <x:c r="G277" s="14">
        <x:f t="shared" si="55"/>
        <x:v>1397.8157752156467</x:v>
      </x:c>
      <x:c r="H277" s="13" t="n">
        <x:f>Arrivals!L277</x:f>
        <x:v>75</x:v>
      </x:c>
      <x:c r="I277" s="14" t="n">
        <x:f>H277*8/Settings!$B$28+Settings!$B$29</x:f>
        <x:v>6.02</x:v>
      </x:c>
      <x:c r="J277" s="14">
        <x:f t="shared" si="53"/>
        <x:v>1464.08</x:v>
      </x:c>
      <x:c r="K277" s="14">
        <x:f t="shared" si="56"/>
        <x:v>1464.08</x:v>
      </x:c>
      <x:c r="L277" s="14" t="n">
        <x:f>MOD(K277-Settings!$B$32,Settings!$B$33)</x:f>
        <x:v>24.079999999999927</x:v>
      </x:c>
      <x:c r="M277" s="14" t="n">
        <x:f>IF(L277&lt;Settings!$B$30,IF(Settings!$B$30-L277&gt;=I277,K277,K277+(Settings!$B$30-L277)+Settings!$B$31),K277+(Settings!$B$33-L277))</x:f>
        <x:v>1464.08</x:v>
      </x:c>
      <x:c r="N277" s="14">
        <x:f t="shared" si="57"/>
        <x:v>1470.1</x:v>
      </x:c>
      <x:c r="O277" s="14">
        <x:f t="shared" si="58"/>
        <x:v>76.737382236006397</x:v>
      </x:c>
      <x:c r="P277" s="14">
        <x:f t="shared" si="59"/>
        <x:v>3.8859549671765308</x:v>
      </x:c>
      <x:c r="Q277" s="14">
        <x:f t="shared" si="60"/>
        <x:v>66.264224784353246</x:v>
      </x:c>
      <x:c r="R277" s="14">
        <x:f t="shared" si="61"/>
        <x:v>0</x:v>
      </x:c>
      <x:c r="S277" s="14">
        <x:f t="shared" si="62"/>
        <x:v>70.150179751529777</x:v>
      </x:c>
      <x:c r="T277" t="str">
        <x:f>IF(MOD(C277-Settings!$B$32,Settings!$B$33)&lt;Settings!$B$30,"Up","Down")</x:f>
        <x:v>Down</x:v>
      </x:c>
      <x:c r="U277" s="15" t="n">
        <x:f>IF(OR(I277&gt;Settings!$B$30,O277&gt;Settings!$B$37),0,1)</x:f>
        <x:v>1</x:v>
      </x:c>
      <x:c r="V277" s="15" t="n">
        <x:f>IF(AND(U277=1,O277&lt;=Settings!$B$36),1,0)</x:f>
        <x:v>1</x:v>
      </x:c>
    </x:row>
    <x:row r="278">
      <x:c r="A278">
        <x:v>3</x:v>
      </x:c>
      <x:c r="B278">
        <x:v>33</x:v>
      </x:c>
      <x:c r="C278" s="13" t="n">
        <x:f>Arrivals!F278</x:f>
        <x:v>1457.8819550725614</x:v>
      </x:c>
      <x:c r="D278" s="13" t="n">
        <x:f>Arrivals!J278</x:f>
        <x:v>32.25018165282525</x:v>
      </x:c>
      <x:c r="E278" s="14">
        <x:f t="shared" si="52"/>
        <x:v>1397.8157752156467</x:v>
      </x:c>
      <x:c r="F278" s="14">
        <x:f t="shared" si="54"/>
        <x:v>1457.8819550725614</x:v>
      </x:c>
      <x:c r="G278" s="14">
        <x:f t="shared" si="55"/>
        <x:v>1490.1321367253865</x:v>
      </x:c>
      <x:c r="H278" s="13" t="n">
        <x:f>Arrivals!L278</x:f>
        <x:v>75</x:v>
      </x:c>
      <x:c r="I278" s="14" t="n">
        <x:f>H278*8/Settings!$B$28+Settings!$B$29</x:f>
        <x:v>6.02</x:v>
      </x:c>
      <x:c r="J278" s="14">
        <x:f t="shared" si="53"/>
        <x:v>1470.1</x:v>
      </x:c>
      <x:c r="K278" s="14">
        <x:f t="shared" si="56"/>
        <x:v>1490.1321367253865</x:v>
      </x:c>
      <x:c r="L278" s="14" t="n">
        <x:f>MOD(K278-Settings!$B$32,Settings!$B$33)</x:f>
        <x:v>50.132136725386545</x:v>
      </x:c>
      <x:c r="M278" s="14" t="n">
        <x:f>IF(L278&lt;Settings!$B$30,IF(Settings!$B$30-L278&gt;=I278,K278,K278+(Settings!$B$30-L278)+Settings!$B$31),K278+(Settings!$B$33-L278))</x:f>
        <x:v>1490.1321367253865</x:v>
      </x:c>
      <x:c r="N278" s="14">
        <x:f t="shared" si="57"/>
        <x:v>1496.1521367253865</x:v>
      </x:c>
      <x:c r="O278" s="14">
        <x:f t="shared" si="58"/>
        <x:v>38.270181652825158</x:v>
      </x:c>
      <x:c r="P278" s="14">
        <x:f t="shared" si="59"/>
        <x:v>0</x:v>
      </x:c>
      <x:c r="Q278" s="14">
        <x:f t="shared" si="60"/>
        <x:v>0</x:v>
      </x:c>
      <x:c r="R278" s="14">
        <x:f t="shared" si="61"/>
        <x:v>0</x:v>
      </x:c>
      <x:c r="S278" s="14">
        <x:f t="shared" si="62"/>
        <x:v>0</x:v>
      </x:c>
      <x:c r="T278" t="str">
        <x:f>IF(MOD(C278-Settings!$B$32,Settings!$B$33)&lt;Settings!$B$30,"Up","Down")</x:f>
        <x:v>Up</x:v>
      </x:c>
      <x:c r="U278" s="15" t="n">
        <x:f>IF(OR(I278&gt;Settings!$B$30,O278&gt;Settings!$B$37),0,1)</x:f>
        <x:v>1</x:v>
      </x:c>
      <x:c r="V278" s="15" t="n">
        <x:f>IF(AND(U278=1,O278&lt;=Settings!$B$36),1,0)</x:f>
        <x:v>1</x:v>
      </x:c>
    </x:row>
    <x:row r="279">
      <x:c r="A279">
        <x:v>3</x:v>
      </x:c>
      <x:c r="B279">
        <x:v>34</x:v>
      </x:c>
      <x:c r="C279" s="13" t="n">
        <x:f>Arrivals!F279</x:f>
        <x:v>1522.0899449269507</x:v>
      </x:c>
      <x:c r="D279" s="13" t="n">
        <x:f>Arrivals!J279</x:f>
        <x:v>4.052720302794638</x:v>
      </x:c>
      <x:c r="E279" s="14" t="n">
        <x:f t="shared" ref="E279:E310" si="63">G278</x:f>
        <x:v>1490.1321367253865</x:v>
      </x:c>
      <x:c r="F279" s="14">
        <x:f t="shared" si="54"/>
        <x:v>1522.0899449269507</x:v>
      </x:c>
      <x:c r="G279" s="14">
        <x:f t="shared" si="55"/>
        <x:v>1526.1426652297453</x:v>
      </x:c>
      <x:c r="H279" s="13" t="n">
        <x:f>Arrivals!L279</x:f>
        <x:v>75</x:v>
      </x:c>
      <x:c r="I279" s="14" t="n">
        <x:f>H279*8/Settings!$B$28+Settings!$B$29</x:f>
        <x:v>6.02</x:v>
      </x:c>
      <x:c r="J279" s="14" t="n">
        <x:f t="shared" ref="J279:J310" si="64">N278</x:f>
        <x:v>1496.1521367253865</x:v>
      </x:c>
      <x:c r="K279" s="14">
        <x:f t="shared" si="56"/>
        <x:v>1526.1426652297453</x:v>
      </x:c>
      <x:c r="L279" s="14" t="n">
        <x:f>MOD(K279-Settings!$B$32,Settings!$B$33)</x:f>
        <x:v>86.14266522974526</x:v>
      </x:c>
      <x:c r="M279" s="14" t="n">
        <x:f>IF(L279&lt;Settings!$B$30,IF(Settings!$B$30-L279&gt;=I279,K279,K279+(Settings!$B$30-L279)+Settings!$B$31),K279+(Settings!$B$33-L279))</x:f>
        <x:v>1526.1426652297453</x:v>
      </x:c>
      <x:c r="N279" s="14">
        <x:f t="shared" si="57"/>
        <x:v>1532.1626652297452</x:v>
      </x:c>
      <x:c r="O279" s="14">
        <x:f t="shared" si="58"/>
        <x:v>10.072720302794551</x:v>
      </x:c>
      <x:c r="P279" s="14">
        <x:f t="shared" si="59"/>
        <x:v>0</x:v>
      </x:c>
      <x:c r="Q279" s="14">
        <x:f t="shared" si="60"/>
        <x:v>0</x:v>
      </x:c>
      <x:c r="R279" s="14">
        <x:f t="shared" si="61"/>
        <x:v>0</x:v>
      </x:c>
      <x:c r="S279" s="14">
        <x:f t="shared" si="62"/>
        <x:v>0</x:v>
      </x:c>
      <x:c r="T279" t="str">
        <x:f>IF(MOD(C279-Settings!$B$32,Settings!$B$33)&lt;Settings!$B$30,"Up","Down")</x:f>
        <x:v>Up</x:v>
      </x:c>
      <x:c r="U279" s="15" t="n">
        <x:f>IF(OR(I279&gt;Settings!$B$30,O279&gt;Settings!$B$37),0,1)</x:f>
        <x:v>1</x:v>
      </x:c>
      <x:c r="V279" s="15" t="n">
        <x:f>IF(AND(U279=1,O279&lt;=Settings!$B$36),1,0)</x:f>
        <x:v>1</x:v>
      </x:c>
    </x:row>
    <x:row r="280">
      <x:c r="A280">
        <x:v>3</x:v>
      </x:c>
      <x:c r="B280">
        <x:v>35</x:v>
      </x:c>
      <x:c r="C280" s="13" t="n">
        <x:f>Arrivals!F280</x:f>
        <x:v>1626.1495633101486</x:v>
      </x:c>
      <x:c r="D280" s="13" t="n">
        <x:f>Arrivals!J280</x:f>
        <x:v>0.6192297815263772</x:v>
      </x:c>
      <x:c r="E280" s="14">
        <x:f t="shared" si="63"/>
        <x:v>1526.1426652297453</x:v>
      </x:c>
      <x:c r="F280" s="14">
        <x:f t="shared" si="54"/>
        <x:v>1626.1495633101486</x:v>
      </x:c>
      <x:c r="G280" s="14">
        <x:f t="shared" si="55"/>
        <x:v>1626.768793091675</x:v>
      </x:c>
      <x:c r="H280" s="13" t="n">
        <x:f>Arrivals!L280</x:f>
        <x:v>75</x:v>
      </x:c>
      <x:c r="I280" s="14" t="n">
        <x:f>H280*8/Settings!$B$28+Settings!$B$29</x:f>
        <x:v>6.02</x:v>
      </x:c>
      <x:c r="J280" s="14">
        <x:f t="shared" si="64"/>
        <x:v>1532.1626652297452</x:v>
      </x:c>
      <x:c r="K280" s="14">
        <x:f t="shared" si="56"/>
        <x:v>1626.768793091675</x:v>
      </x:c>
      <x:c r="L280" s="14" t="n">
        <x:f>MOD(K280-Settings!$B$32,Settings!$B$33)</x:f>
        <x:v>186.76879309167498</x:v>
      </x:c>
      <x:c r="M280" s="14" t="n">
        <x:f>IF(L280&lt;Settings!$B$30,IF(Settings!$B$30-L280&gt;=I280,K280,K280+(Settings!$B$30-L280)+Settings!$B$31),K280+(Settings!$B$33-L280))</x:f>
        <x:v>1626.768793091675</x:v>
      </x:c>
      <x:c r="N280" s="14">
        <x:f t="shared" si="57"/>
        <x:v>1632.788793091675</x:v>
      </x:c>
      <x:c r="O280" s="14">
        <x:f t="shared" si="58"/>
        <x:v>6.6392297815264101</x:v>
      </x:c>
      <x:c r="P280" s="14">
        <x:f t="shared" si="59"/>
        <x:v>0</x:v>
      </x:c>
      <x:c r="Q280" s="14">
        <x:f t="shared" si="60"/>
        <x:v>0</x:v>
      </x:c>
      <x:c r="R280" s="14">
        <x:f t="shared" si="61"/>
        <x:v>0</x:v>
      </x:c>
      <x:c r="S280" s="14">
        <x:f t="shared" si="62"/>
        <x:v>0</x:v>
      </x:c>
      <x:c r="T280" t="str">
        <x:f>IF(MOD(C280-Settings!$B$32,Settings!$B$33)&lt;Settings!$B$30,"Up","Down")</x:f>
        <x:v>Up</x:v>
      </x:c>
      <x:c r="U280" s="15" t="n">
        <x:f>IF(OR(I280&gt;Settings!$B$30,O280&gt;Settings!$B$37),0,1)</x:f>
        <x:v>1</x:v>
      </x:c>
      <x:c r="V280" s="15" t="n">
        <x:f>IF(AND(U280=1,O280&lt;=Settings!$B$36),1,0)</x:f>
        <x:v>1</x:v>
      </x:c>
    </x:row>
    <x:row r="281">
      <x:c r="A281">
        <x:v>3</x:v>
      </x:c>
      <x:c r="B281">
        <x:v>36</x:v>
      </x:c>
      <x:c r="C281" s="13" t="n">
        <x:f>Arrivals!F281</x:f>
        <x:v>1643.0754276849589</x:v>
      </x:c>
      <x:c r="D281" s="13" t="n">
        <x:f>Arrivals!J281</x:f>
        <x:v>4.041190538881862</x:v>
      </x:c>
      <x:c r="E281" s="14">
        <x:f t="shared" si="63"/>
        <x:v>1626.768793091675</x:v>
      </x:c>
      <x:c r="F281" s="14">
        <x:f t="shared" si="54"/>
        <x:v>1643.0754276849589</x:v>
      </x:c>
      <x:c r="G281" s="14">
        <x:f t="shared" si="55"/>
        <x:v>1647.1166182238408</x:v>
      </x:c>
      <x:c r="H281" s="13" t="n">
        <x:f>Arrivals!L281</x:f>
        <x:v>75</x:v>
      </x:c>
      <x:c r="I281" s="14" t="n">
        <x:f>H281*8/Settings!$B$28+Settings!$B$29</x:f>
        <x:v>6.02</x:v>
      </x:c>
      <x:c r="J281" s="14">
        <x:f t="shared" si="64"/>
        <x:v>1632.788793091675</x:v>
      </x:c>
      <x:c r="K281" s="14">
        <x:f t="shared" si="56"/>
        <x:v>1647.1166182238408</x:v>
      </x:c>
      <x:c r="L281" s="14" t="n">
        <x:f>MOD(K281-Settings!$B$32,Settings!$B$33)</x:f>
        <x:v>207.11661822384076</x:v>
      </x:c>
      <x:c r="M281" s="14" t="n">
        <x:f>IF(L281&lt;Settings!$B$30,IF(Settings!$B$30-L281&gt;=I281,K281,K281+(Settings!$B$30-L281)+Settings!$B$31),K281+(Settings!$B$33-L281))</x:f>
        <x:v>1647.1166182238408</x:v>
      </x:c>
      <x:c r="N281" s="14">
        <x:f t="shared" si="57"/>
        <x:v>1653.1366182238407</x:v>
      </x:c>
      <x:c r="O281" s="14">
        <x:f t="shared" si="58"/>
        <x:v>10.061190538881874</x:v>
      </x:c>
      <x:c r="P281" s="14">
        <x:f t="shared" si="59"/>
        <x:v>0</x:v>
      </x:c>
      <x:c r="Q281" s="14">
        <x:f t="shared" si="60"/>
        <x:v>0</x:v>
      </x:c>
      <x:c r="R281" s="14">
        <x:f t="shared" si="61"/>
        <x:v>0</x:v>
      </x:c>
      <x:c r="S281" s="14">
        <x:f t="shared" si="62"/>
        <x:v>0</x:v>
      </x:c>
      <x:c r="T281" t="str">
        <x:f>IF(MOD(C281-Settings!$B$32,Settings!$B$33)&lt;Settings!$B$30,"Up","Down")</x:f>
        <x:v>Up</x:v>
      </x:c>
      <x:c r="U281" s="15" t="n">
        <x:f>IF(OR(I281&gt;Settings!$B$30,O281&gt;Settings!$B$37),0,1)</x:f>
        <x:v>1</x:v>
      </x:c>
      <x:c r="V281" s="15" t="n">
        <x:f>IF(AND(U281=1,O281&lt;=Settings!$B$36),1,0)</x:f>
        <x:v>1</x:v>
      </x:c>
    </x:row>
    <x:row r="282">
      <x:c r="A282">
        <x:v>3</x:v>
      </x:c>
      <x:c r="B282">
        <x:v>37</x:v>
      </x:c>
      <x:c r="C282" s="13" t="n">
        <x:f>Arrivals!F282</x:f>
        <x:v>1653.6206730049632</x:v>
      </x:c>
      <x:c r="D282" s="13" t="n">
        <x:f>Arrivals!J282</x:f>
        <x:v>8.92444983131526</x:v>
      </x:c>
      <x:c r="E282" s="14">
        <x:f t="shared" si="63"/>
        <x:v>1647.1166182238408</x:v>
      </x:c>
      <x:c r="F282" s="14">
        <x:f t="shared" si="54"/>
        <x:v>1653.6206730049632</x:v>
      </x:c>
      <x:c r="G282" s="14">
        <x:f t="shared" si="55"/>
        <x:v>1662.5451228362786</x:v>
      </x:c>
      <x:c r="H282" s="13" t="n">
        <x:f>Arrivals!L282</x:f>
        <x:v>75</x:v>
      </x:c>
      <x:c r="I282" s="14" t="n">
        <x:f>H282*8/Settings!$B$28+Settings!$B$29</x:f>
        <x:v>6.02</x:v>
      </x:c>
      <x:c r="J282" s="14">
        <x:f t="shared" si="64"/>
        <x:v>1653.1366182238407</x:v>
      </x:c>
      <x:c r="K282" s="14">
        <x:f t="shared" si="56"/>
        <x:v>1662.5451228362786</x:v>
      </x:c>
      <x:c r="L282" s="14" t="n">
        <x:f>MOD(K282-Settings!$B$32,Settings!$B$33)</x:f>
        <x:v>222.54512283627855</x:v>
      </x:c>
      <x:c r="M282" s="14" t="n">
        <x:f>IF(L282&lt;Settings!$B$30,IF(Settings!$B$30-L282&gt;=I282,K282,K282+(Settings!$B$30-L282)+Settings!$B$31),K282+(Settings!$B$33-L282))</x:f>
        <x:v>1662.5451228362786</x:v>
      </x:c>
      <x:c r="N282" s="14">
        <x:f t="shared" si="57"/>
        <x:v>1668.5651228362785</x:v>
      </x:c>
      <x:c r="O282" s="14">
        <x:f t="shared" si="58"/>
        <x:v>14.944449831315296</x:v>
      </x:c>
      <x:c r="P282" s="14">
        <x:f t="shared" si="59"/>
        <x:v>0</x:v>
      </x:c>
      <x:c r="Q282" s="14">
        <x:f t="shared" si="60"/>
        <x:v>0</x:v>
      </x:c>
      <x:c r="R282" s="14">
        <x:f t="shared" si="61"/>
        <x:v>0</x:v>
      </x:c>
      <x:c r="S282" s="14">
        <x:f t="shared" si="62"/>
        <x:v>0</x:v>
      </x:c>
      <x:c r="T282" t="str">
        <x:f>IF(MOD(C282-Settings!$B$32,Settings!$B$33)&lt;Settings!$B$30,"Up","Down")</x:f>
        <x:v>Up</x:v>
      </x:c>
      <x:c r="U282" s="15" t="n">
        <x:f>IF(OR(I282&gt;Settings!$B$30,O282&gt;Settings!$B$37),0,1)</x:f>
        <x:v>1</x:v>
      </x:c>
      <x:c r="V282" s="15" t="n">
        <x:f>IF(AND(U282=1,O282&lt;=Settings!$B$36),1,0)</x:f>
        <x:v>1</x:v>
      </x:c>
    </x:row>
    <x:row r="283">
      <x:c r="A283">
        <x:v>3</x:v>
      </x:c>
      <x:c r="B283">
        <x:v>38</x:v>
      </x:c>
      <x:c r="C283" s="13" t="n">
        <x:f>Arrivals!F283</x:f>
        <x:v>1781.3855273144497</x:v>
      </x:c>
      <x:c r="D283" s="13" t="n">
        <x:f>Arrivals!J283</x:f>
        <x:v>18.989741979131374</x:v>
      </x:c>
      <x:c r="E283" s="14">
        <x:f t="shared" si="63"/>
        <x:v>1662.5451228362786</x:v>
      </x:c>
      <x:c r="F283" s="14">
        <x:f t="shared" si="54"/>
        <x:v>1781.3855273144497</x:v>
      </x:c>
      <x:c r="G283" s="14">
        <x:f t="shared" si="55"/>
        <x:v>1800.3752692935811</x:v>
      </x:c>
      <x:c r="H283" s="13" t="n">
        <x:f>Arrivals!L283</x:f>
        <x:v>75</x:v>
      </x:c>
      <x:c r="I283" s="14" t="n">
        <x:f>H283*8/Settings!$B$28+Settings!$B$29</x:f>
        <x:v>6.02</x:v>
      </x:c>
      <x:c r="J283" s="14">
        <x:f t="shared" si="64"/>
        <x:v>1668.5651228362785</x:v>
      </x:c>
      <x:c r="K283" s="14">
        <x:f t="shared" si="56"/>
        <x:v>1800.3752692935811</x:v>
      </x:c>
      <x:c r="L283" s="14" t="n">
        <x:f>MOD(K283-Settings!$B$32,Settings!$B$33)</x:f>
        <x:v>360.37526929358114</x:v>
      </x:c>
      <x:c r="M283" s="14" t="n">
        <x:f>IF(L283&lt;Settings!$B$30,IF(Settings!$B$30-L283&gt;=I283,K283,K283+(Settings!$B$30-L283)+Settings!$B$31),K283+(Settings!$B$33-L283))</x:f>
        <x:v>1800.3752692935811</x:v>
      </x:c>
      <x:c r="N283" s="14">
        <x:f t="shared" si="57"/>
        <x:v>1806.3952692935811</x:v>
      </x:c>
      <x:c r="O283" s="14">
        <x:f t="shared" si="58"/>
        <x:v>25.009741979131377</x:v>
      </x:c>
      <x:c r="P283" s="14">
        <x:f t="shared" si="59"/>
        <x:v>0</x:v>
      </x:c>
      <x:c r="Q283" s="14">
        <x:f t="shared" si="60"/>
        <x:v>0</x:v>
      </x:c>
      <x:c r="R283" s="14">
        <x:f t="shared" si="61"/>
        <x:v>0</x:v>
      </x:c>
      <x:c r="S283" s="14">
        <x:f t="shared" si="62"/>
        <x:v>0</x:v>
      </x:c>
      <x:c r="T283" t="str">
        <x:f>IF(MOD(C283-Settings!$B$32,Settings!$B$33)&lt;Settings!$B$30,"Up","Down")</x:f>
        <x:v>Up</x:v>
      </x:c>
      <x:c r="U283" s="15" t="n">
        <x:f>IF(OR(I283&gt;Settings!$B$30,O283&gt;Settings!$B$37),0,1)</x:f>
        <x:v>1</x:v>
      </x:c>
      <x:c r="V283" s="15" t="n">
        <x:f>IF(AND(U283=1,O283&lt;=Settings!$B$36),1,0)</x:f>
        <x:v>1</x:v>
      </x:c>
    </x:row>
    <x:row r="284">
      <x:c r="A284">
        <x:v>3</x:v>
      </x:c>
      <x:c r="B284">
        <x:v>39</x:v>
      </x:c>
      <x:c r="C284" s="13" t="n">
        <x:f>Arrivals!F284</x:f>
        <x:v>1826.8554995125376</x:v>
      </x:c>
      <x:c r="D284" s="13" t="n">
        <x:f>Arrivals!J284</x:f>
        <x:v>16.446176742704026</x:v>
      </x:c>
      <x:c r="E284" s="14">
        <x:f t="shared" si="63"/>
        <x:v>1800.3752692935811</x:v>
      </x:c>
      <x:c r="F284" s="14">
        <x:f t="shared" si="54"/>
        <x:v>1826.8554995125376</x:v>
      </x:c>
      <x:c r="G284" s="14">
        <x:f t="shared" si="55"/>
        <x:v>1843.3016762552415</x:v>
      </x:c>
      <x:c r="H284" s="13" t="n">
        <x:f>Arrivals!L284</x:f>
        <x:v>75</x:v>
      </x:c>
      <x:c r="I284" s="14" t="n">
        <x:f>H284*8/Settings!$B$28+Settings!$B$29</x:f>
        <x:v>6.02</x:v>
      </x:c>
      <x:c r="J284" s="14">
        <x:f t="shared" si="64"/>
        <x:v>1806.3952692935811</x:v>
      </x:c>
      <x:c r="K284" s="14">
        <x:f t="shared" si="56"/>
        <x:v>1843.3016762552415</x:v>
      </x:c>
      <x:c r="L284" s="14" t="n">
        <x:f>MOD(K284-Settings!$B$32,Settings!$B$33)</x:f>
        <x:v>403.30167625524155</x:v>
      </x:c>
      <x:c r="M284" s="14" t="n">
        <x:f>IF(L284&lt;Settings!$B$30,IF(Settings!$B$30-L284&gt;=I284,K284,K284+(Settings!$B$30-L284)+Settings!$B$31),K284+(Settings!$B$33-L284))</x:f>
        <x:v>1843.3016762552415</x:v>
      </x:c>
      <x:c r="N284" s="14">
        <x:f t="shared" si="57"/>
        <x:v>1849.3216762552415</x:v>
      </x:c>
      <x:c r="O284" s="14">
        <x:f t="shared" si="58"/>
        <x:v>22.466176742703965</x:v>
      </x:c>
      <x:c r="P284" s="14">
        <x:f t="shared" si="59"/>
        <x:v>0</x:v>
      </x:c>
      <x:c r="Q284" s="14">
        <x:f t="shared" si="60"/>
        <x:v>0</x:v>
      </x:c>
      <x:c r="R284" s="14">
        <x:f t="shared" si="61"/>
        <x:v>0</x:v>
      </x:c>
      <x:c r="S284" s="14">
        <x:f t="shared" si="62"/>
        <x:v>0</x:v>
      </x:c>
      <x:c r="T284" t="str">
        <x:f>IF(MOD(C284-Settings!$B$32,Settings!$B$33)&lt;Settings!$B$30,"Up","Down")</x:f>
        <x:v>Up</x:v>
      </x:c>
      <x:c r="U284" s="15" t="n">
        <x:f>IF(OR(I284&gt;Settings!$B$30,O284&gt;Settings!$B$37),0,1)</x:f>
        <x:v>1</x:v>
      </x:c>
      <x:c r="V284" s="15" t="n">
        <x:f>IF(AND(U284=1,O284&lt;=Settings!$B$36),1,0)</x:f>
        <x:v>1</x:v>
      </x:c>
    </x:row>
    <x:row r="285">
      <x:c r="A285">
        <x:v>3</x:v>
      </x:c>
      <x:c r="B285">
        <x:v>40</x:v>
      </x:c>
      <x:c r="C285" s="13" t="n">
        <x:f>Arrivals!F285</x:f>
        <x:v>1953.127629510915</x:v>
      </x:c>
      <x:c r="D285" s="13" t="n">
        <x:f>Arrivals!J285</x:f>
        <x:v>6.5793258308451374</x:v>
      </x:c>
      <x:c r="E285" s="14">
        <x:f t="shared" si="63"/>
        <x:v>1843.3016762552415</x:v>
      </x:c>
      <x:c r="F285" s="14">
        <x:f t="shared" si="54"/>
        <x:v>1953.1276295109151</x:v>
      </x:c>
      <x:c r="G285" s="14">
        <x:f t="shared" si="55"/>
        <x:v>1959.7069553417602</x:v>
      </x:c>
      <x:c r="H285" s="13" t="n">
        <x:f>Arrivals!L285</x:f>
        <x:v>75</x:v>
      </x:c>
      <x:c r="I285" s="14" t="n">
        <x:f>H285*8/Settings!$B$28+Settings!$B$29</x:f>
        <x:v>6.02</x:v>
      </x:c>
      <x:c r="J285" s="14">
        <x:f t="shared" si="64"/>
        <x:v>1849.3216762552415</x:v>
      </x:c>
      <x:c r="K285" s="14">
        <x:f t="shared" si="56"/>
        <x:v>1959.7069553417602</x:v>
      </x:c>
      <x:c r="L285" s="14" t="n">
        <x:f>MOD(K285-Settings!$B$32,Settings!$B$33)</x:f>
        <x:v>519.7069553417602</x:v>
      </x:c>
      <x:c r="M285" s="14" t="n">
        <x:f>IF(L285&lt;Settings!$B$30,IF(Settings!$B$30-L285&gt;=I285,K285,K285+(Settings!$B$30-L285)+Settings!$B$31),K285+(Settings!$B$33-L285))</x:f>
        <x:v>1959.7069553417602</x:v>
      </x:c>
      <x:c r="N285" s="14">
        <x:f t="shared" si="57"/>
        <x:v>1965.7269553417602</x:v>
      </x:c>
      <x:c r="O285" s="14">
        <x:f t="shared" si="58"/>
        <x:v>12.599325830845146</x:v>
      </x:c>
      <x:c r="P285" s="14">
        <x:f t="shared" si="59"/>
        <x:v>0</x:v>
      </x:c>
      <x:c r="Q285" s="14">
        <x:f t="shared" si="60"/>
        <x:v>0</x:v>
      </x:c>
      <x:c r="R285" s="14">
        <x:f t="shared" si="61"/>
        <x:v>0</x:v>
      </x:c>
      <x:c r="S285" s="14">
        <x:f t="shared" si="62"/>
        <x:v>0</x:v>
      </x:c>
      <x:c r="T285" t="str">
        <x:f>IF(MOD(C285-Settings!$B$32,Settings!$B$33)&lt;Settings!$B$30,"Up","Down")</x:f>
        <x:v>Up</x:v>
      </x:c>
      <x:c r="U285" s="15" t="n">
        <x:f>IF(OR(I285&gt;Settings!$B$30,O285&gt;Settings!$B$37),0,1)</x:f>
        <x:v>1</x:v>
      </x:c>
      <x:c r="V285" s="15" t="n">
        <x:f>IF(AND(U285=1,O285&lt;=Settings!$B$36),1,0)</x:f>
        <x:v>1</x:v>
      </x:c>
    </x:row>
    <x:row r="286">
      <x:c r="A286">
        <x:v>3</x:v>
      </x:c>
      <x:c r="B286">
        <x:v>41</x:v>
      </x:c>
      <x:c r="C286" s="13" t="n">
        <x:f>Arrivals!F286</x:f>
        <x:v>1965.6451315445115</x:v>
      </x:c>
      <x:c r="D286" s="13" t="n">
        <x:f>Arrivals!J286</x:f>
        <x:v>7.940677508850495</x:v>
      </x:c>
      <x:c r="E286" s="14">
        <x:f t="shared" si="63"/>
        <x:v>1959.7069553417602</x:v>
      </x:c>
      <x:c r="F286" s="14">
        <x:f t="shared" si="54"/>
        <x:v>1965.6451315445115</x:v>
      </x:c>
      <x:c r="G286" s="14">
        <x:f t="shared" si="55"/>
        <x:v>1973.585809053362</x:v>
      </x:c>
      <x:c r="H286" s="13" t="n">
        <x:f>Arrivals!L286</x:f>
        <x:v>75</x:v>
      </x:c>
      <x:c r="I286" s="14" t="n">
        <x:f>H286*8/Settings!$B$28+Settings!$B$29</x:f>
        <x:v>6.02</x:v>
      </x:c>
      <x:c r="J286" s="14">
        <x:f t="shared" si="64"/>
        <x:v>1965.7269553417602</x:v>
      </x:c>
      <x:c r="K286" s="14">
        <x:f t="shared" si="56"/>
        <x:v>1973.585809053362</x:v>
      </x:c>
      <x:c r="L286" s="14" t="n">
        <x:f>MOD(K286-Settings!$B$32,Settings!$B$33)</x:f>
        <x:v>533.585809053362</x:v>
      </x:c>
      <x:c r="M286" s="14" t="n">
        <x:f>IF(L286&lt;Settings!$B$30,IF(Settings!$B$30-L286&gt;=I286,K286,K286+(Settings!$B$30-L286)+Settings!$B$31),K286+(Settings!$B$33-L286))</x:f>
        <x:v>1973.585809053362</x:v>
      </x:c>
      <x:c r="N286" s="14">
        <x:f t="shared" si="57"/>
        <x:v>1979.605809053362</x:v>
      </x:c>
      <x:c r="O286" s="14">
        <x:f t="shared" si="58"/>
        <x:v>13.960677508850495</x:v>
      </x:c>
      <x:c r="P286" s="14">
        <x:f t="shared" si="59"/>
        <x:v>0</x:v>
      </x:c>
      <x:c r="Q286" s="14">
        <x:f t="shared" si="60"/>
        <x:v>0</x:v>
      </x:c>
      <x:c r="R286" s="14">
        <x:f t="shared" si="61"/>
        <x:v>0</x:v>
      </x:c>
      <x:c r="S286" s="14">
        <x:f t="shared" si="62"/>
        <x:v>0</x:v>
      </x:c>
      <x:c r="T286" t="str">
        <x:f>IF(MOD(C286-Settings!$B$32,Settings!$B$33)&lt;Settings!$B$30,"Up","Down")</x:f>
        <x:v>Up</x:v>
      </x:c>
      <x:c r="U286" s="15" t="n">
        <x:f>IF(OR(I286&gt;Settings!$B$30,O286&gt;Settings!$B$37),0,1)</x:f>
        <x:v>1</x:v>
      </x:c>
      <x:c r="V286" s="15" t="n">
        <x:f>IF(AND(U286=1,O286&lt;=Settings!$B$36),1,0)</x:f>
        <x:v>1</x:v>
      </x:c>
    </x:row>
    <x:row r="287">
      <x:c r="A287">
        <x:v>3</x:v>
      </x:c>
      <x:c r="B287">
        <x:v>42</x:v>
      </x:c>
      <x:c r="C287" s="13" t="n">
        <x:f>Arrivals!F287</x:f>
        <x:v>2052.7547934938634</x:v>
      </x:c>
      <x:c r="D287" s="13" t="n">
        <x:f>Arrivals!J287</x:f>
        <x:v>3.2152423062779647</x:v>
      </x:c>
      <x:c r="E287" s="14">
        <x:f t="shared" si="63"/>
        <x:v>1973.585809053362</x:v>
      </x:c>
      <x:c r="F287" s="14">
        <x:f t="shared" si="54"/>
        <x:v>2052.7547934938634</x:v>
      </x:c>
      <x:c r="G287" s="14">
        <x:f t="shared" si="55"/>
        <x:v>2055.9700358001414</x:v>
      </x:c>
      <x:c r="H287" s="13" t="n">
        <x:f>Arrivals!L287</x:f>
        <x:v>75</x:v>
      </x:c>
      <x:c r="I287" s="14" t="n">
        <x:f>H287*8/Settings!$B$28+Settings!$B$29</x:f>
        <x:v>6.02</x:v>
      </x:c>
      <x:c r="J287" s="14">
        <x:f t="shared" si="64"/>
        <x:v>1979.605809053362</x:v>
      </x:c>
      <x:c r="K287" s="14">
        <x:f t="shared" si="56"/>
        <x:v>2055.9700358001414</x:v>
      </x:c>
      <x:c r="L287" s="14" t="n">
        <x:f>MOD(K287-Settings!$B$32,Settings!$B$33)</x:f>
        <x:v>615.9700358001414</x:v>
      </x:c>
      <x:c r="M287" s="14" t="n">
        <x:f>IF(L287&lt;Settings!$B$30,IF(Settings!$B$30-L287&gt;=I287,K287,K287+(Settings!$B$30-L287)+Settings!$B$31),K287+(Settings!$B$33-L287))</x:f>
        <x:v>2160</x:v>
      </x:c>
      <x:c r="N287" s="14">
        <x:f t="shared" si="57"/>
        <x:v>2166.02</x:v>
      </x:c>
      <x:c r="O287" s="14">
        <x:f t="shared" si="58"/>
        <x:v>113.26520650613656</x:v>
      </x:c>
      <x:c r="P287" s="14">
        <x:f t="shared" si="59"/>
        <x:v>0</x:v>
      </x:c>
      <x:c r="Q287" s="14">
        <x:f t="shared" si="60"/>
        <x:v>0</x:v>
      </x:c>
      <x:c r="R287" s="14">
        <x:f t="shared" si="61"/>
        <x:v>104.02996419985857</x:v>
      </x:c>
      <x:c r="S287" s="14">
        <x:f t="shared" si="62"/>
        <x:v>104.02996419985857</x:v>
      </x:c>
      <x:c r="T287" t="str">
        <x:f>IF(MOD(C287-Settings!$B$32,Settings!$B$33)&lt;Settings!$B$30,"Up","Down")</x:f>
        <x:v>Down</x:v>
      </x:c>
      <x:c r="U287" s="15" t="n">
        <x:f>IF(OR(I287&gt;Settings!$B$30,O287&gt;Settings!$B$37),0,1)</x:f>
        <x:v>1</x:v>
      </x:c>
      <x:c r="V287" s="15" t="n">
        <x:f>IF(AND(U287=1,O287&lt;=Settings!$B$36),1,0)</x:f>
        <x:v>1</x:v>
      </x:c>
    </x:row>
    <x:row r="288">
      <x:c r="A288">
        <x:v>3</x:v>
      </x:c>
      <x:c r="B288">
        <x:v>43</x:v>
      </x:c>
      <x:c r="C288" s="13" t="n">
        <x:f>Arrivals!F288</x:f>
        <x:v>2142.561565659755</x:v>
      </x:c>
      <x:c r="D288" s="13" t="n">
        <x:f>Arrivals!J288</x:f>
        <x:v>5.797886268713944</x:v>
      </x:c>
      <x:c r="E288" s="14">
        <x:f t="shared" si="63"/>
        <x:v>2055.9700358001414</x:v>
      </x:c>
      <x:c r="F288" s="14">
        <x:f t="shared" si="54"/>
        <x:v>2142.5615656597552</x:v>
      </x:c>
      <x:c r="G288" s="14">
        <x:f t="shared" si="55"/>
        <x:v>2148.3594519284693</x:v>
      </x:c>
      <x:c r="H288" s="13" t="n">
        <x:f>Arrivals!L288</x:f>
        <x:v>75</x:v>
      </x:c>
      <x:c r="I288" s="14" t="n">
        <x:f>H288*8/Settings!$B$28+Settings!$B$29</x:f>
        <x:v>6.02</x:v>
      </x:c>
      <x:c r="J288" s="14">
        <x:f t="shared" si="64"/>
        <x:v>2166.02</x:v>
      </x:c>
      <x:c r="K288" s="14">
        <x:f t="shared" si="56"/>
        <x:v>2166.02</x:v>
      </x:c>
      <x:c r="L288" s="14" t="n">
        <x:f>MOD(K288-Settings!$B$32,Settings!$B$33)</x:f>
        <x:v>6.019999999999982</x:v>
      </x:c>
      <x:c r="M288" s="14" t="n">
        <x:f>IF(L288&lt;Settings!$B$30,IF(Settings!$B$30-L288&gt;=I288,K288,K288+(Settings!$B$30-L288)+Settings!$B$31),K288+(Settings!$B$33-L288))</x:f>
        <x:v>2166.02</x:v>
      </x:c>
      <x:c r="N288" s="14">
        <x:f t="shared" si="57"/>
        <x:v>2172.04</x:v>
      </x:c>
      <x:c r="O288" s="14">
        <x:f t="shared" si="58"/>
        <x:v>29.478434340244803</x:v>
      </x:c>
      <x:c r="P288" s="14">
        <x:f t="shared" si="59"/>
        <x:v>0</x:v>
      </x:c>
      <x:c r="Q288" s="14">
        <x:f t="shared" si="60"/>
        <x:v>17.660548071530684</x:v>
      </x:c>
      <x:c r="R288" s="14">
        <x:f t="shared" si="61"/>
        <x:v>0</x:v>
      </x:c>
      <x:c r="S288" s="14">
        <x:f t="shared" si="62"/>
        <x:v>17.660548071530684</x:v>
      </x:c>
      <x:c r="T288" t="str">
        <x:f>IF(MOD(C288-Settings!$B$32,Settings!$B$33)&lt;Settings!$B$30,"Up","Down")</x:f>
        <x:v>Down</x:v>
      </x:c>
      <x:c r="U288" s="15" t="n">
        <x:f>IF(OR(I288&gt;Settings!$B$30,O288&gt;Settings!$B$37),0,1)</x:f>
        <x:v>1</x:v>
      </x:c>
      <x:c r="V288" s="15" t="n">
        <x:f>IF(AND(U288=1,O288&lt;=Settings!$B$36),1,0)</x:f>
        <x:v>1</x:v>
      </x:c>
    </x:row>
    <x:row r="289">
      <x:c r="A289">
        <x:v>3</x:v>
      </x:c>
      <x:c r="B289">
        <x:v>44</x:v>
      </x:c>
      <x:c r="C289" s="13" t="n">
        <x:f>Arrivals!F289</x:f>
        <x:v>2226.8809425850322</x:v>
      </x:c>
      <x:c r="D289" s="13" t="n">
        <x:f>Arrivals!J289</x:f>
        <x:v>26.507266837206764</x:v>
      </x:c>
      <x:c r="E289" s="14">
        <x:f t="shared" si="63"/>
        <x:v>2148.3594519284693</x:v>
      </x:c>
      <x:c r="F289" s="14">
        <x:f t="shared" si="54"/>
        <x:v>2226.8809425850322</x:v>
      </x:c>
      <x:c r="G289" s="14">
        <x:f t="shared" si="55"/>
        <x:v>2253.388209422239</x:v>
      </x:c>
      <x:c r="H289" s="13" t="n">
        <x:f>Arrivals!L289</x:f>
        <x:v>75</x:v>
      </x:c>
      <x:c r="I289" s="14" t="n">
        <x:f>H289*8/Settings!$B$28+Settings!$B$29</x:f>
        <x:v>6.02</x:v>
      </x:c>
      <x:c r="J289" s="14">
        <x:f t="shared" si="64"/>
        <x:v>2172.04</x:v>
      </x:c>
      <x:c r="K289" s="14">
        <x:f t="shared" si="56"/>
        <x:v>2253.388209422239</x:v>
      </x:c>
      <x:c r="L289" s="14" t="n">
        <x:f>MOD(K289-Settings!$B$32,Settings!$B$33)</x:f>
        <x:v>93.38820942223902</x:v>
      </x:c>
      <x:c r="M289" s="14" t="n">
        <x:f>IF(L289&lt;Settings!$B$30,IF(Settings!$B$30-L289&gt;=I289,K289,K289+(Settings!$B$30-L289)+Settings!$B$31),K289+(Settings!$B$33-L289))</x:f>
        <x:v>2253.388209422239</x:v>
      </x:c>
      <x:c r="N289" s="14">
        <x:f t="shared" si="57"/>
        <x:v>2259.408209422239</x:v>
      </x:c>
      <x:c r="O289" s="14">
        <x:f t="shared" si="58"/>
        <x:v>32.527266837206753</x:v>
      </x:c>
      <x:c r="P289" s="14">
        <x:f t="shared" si="59"/>
        <x:v>0</x:v>
      </x:c>
      <x:c r="Q289" s="14">
        <x:f t="shared" si="60"/>
        <x:v>0</x:v>
      </x:c>
      <x:c r="R289" s="14">
        <x:f t="shared" si="61"/>
        <x:v>0</x:v>
      </x:c>
      <x:c r="S289" s="14">
        <x:f t="shared" si="62"/>
        <x:v>0</x:v>
      </x:c>
      <x:c r="T289" t="str">
        <x:f>IF(MOD(C289-Settings!$B$32,Settings!$B$33)&lt;Settings!$B$30,"Up","Down")</x:f>
        <x:v>Up</x:v>
      </x:c>
      <x:c r="U289" s="15" t="n">
        <x:f>IF(OR(I289&gt;Settings!$B$30,O289&gt;Settings!$B$37),0,1)</x:f>
        <x:v>1</x:v>
      </x:c>
      <x:c r="V289" s="15" t="n">
        <x:f>IF(AND(U289=1,O289&lt;=Settings!$B$36),1,0)</x:f>
        <x:v>1</x:v>
      </x:c>
    </x:row>
    <x:row r="290">
      <x:c r="A290">
        <x:v>3</x:v>
      </x:c>
      <x:c r="B290">
        <x:v>45</x:v>
      </x:c>
      <x:c r="C290" s="13" t="n">
        <x:f>Arrivals!F290</x:f>
        <x:v>2262.4758396592947</x:v>
      </x:c>
      <x:c r="D290" s="13" t="n">
        <x:f>Arrivals!J290</x:f>
        <x:v>4.345015484223032</x:v>
      </x:c>
      <x:c r="E290" s="14">
        <x:f t="shared" si="63"/>
        <x:v>2253.388209422239</x:v>
      </x:c>
      <x:c r="F290" s="14">
        <x:f t="shared" si="54"/>
        <x:v>2262.4758396592947</x:v>
      </x:c>
      <x:c r="G290" s="14">
        <x:f t="shared" si="55"/>
        <x:v>2266.8208551435177</x:v>
      </x:c>
      <x:c r="H290" s="13" t="n">
        <x:f>Arrivals!L290</x:f>
        <x:v>75</x:v>
      </x:c>
      <x:c r="I290" s="14" t="n">
        <x:f>H290*8/Settings!$B$28+Settings!$B$29</x:f>
        <x:v>6.02</x:v>
      </x:c>
      <x:c r="J290" s="14">
        <x:f t="shared" si="64"/>
        <x:v>2259.408209422239</x:v>
      </x:c>
      <x:c r="K290" s="14">
        <x:f t="shared" si="56"/>
        <x:v>2266.8208551435177</x:v>
      </x:c>
      <x:c r="L290" s="14" t="n">
        <x:f>MOD(K290-Settings!$B$32,Settings!$B$33)</x:f>
        <x:v>106.82085514351775</x:v>
      </x:c>
      <x:c r="M290" s="14" t="n">
        <x:f>IF(L290&lt;Settings!$B$30,IF(Settings!$B$30-L290&gt;=I290,K290,K290+(Settings!$B$30-L290)+Settings!$B$31),K290+(Settings!$B$33-L290))</x:f>
        <x:v>2266.8208551435177</x:v>
      </x:c>
      <x:c r="N290" s="14">
        <x:f t="shared" si="57"/>
        <x:v>2272.8408551435177</x:v>
      </x:c>
      <x:c r="O290" s="14">
        <x:f t="shared" si="58"/>
        <x:v>10.365015484223022</x:v>
      </x:c>
      <x:c r="P290" s="14">
        <x:f t="shared" si="59"/>
        <x:v>0</x:v>
      </x:c>
      <x:c r="Q290" s="14">
        <x:f t="shared" si="60"/>
        <x:v>0</x:v>
      </x:c>
      <x:c r="R290" s="14">
        <x:f t="shared" si="61"/>
        <x:v>0</x:v>
      </x:c>
      <x:c r="S290" s="14">
        <x:f t="shared" si="62"/>
        <x:v>0</x:v>
      </x:c>
      <x:c r="T290" t="str">
        <x:f>IF(MOD(C290-Settings!$B$32,Settings!$B$33)&lt;Settings!$B$30,"Up","Down")</x:f>
        <x:v>Up</x:v>
      </x:c>
      <x:c r="U290" s="15" t="n">
        <x:f>IF(OR(I290&gt;Settings!$B$30,O290&gt;Settings!$B$37),0,1)</x:f>
        <x:v>1</x:v>
      </x:c>
      <x:c r="V290" s="15" t="n">
        <x:f>IF(AND(U290=1,O290&lt;=Settings!$B$36),1,0)</x:f>
        <x:v>1</x:v>
      </x:c>
    </x:row>
    <x:row r="291">
      <x:c r="A291">
        <x:v>3</x:v>
      </x:c>
      <x:c r="B291">
        <x:v>46</x:v>
      </x:c>
      <x:c r="C291" s="13" t="n">
        <x:f>Arrivals!F291</x:f>
        <x:v>2322.9680562204794</x:v>
      </x:c>
      <x:c r="D291" s="13" t="n">
        <x:f>Arrivals!J291</x:f>
        <x:v>10.19771013196949</x:v>
      </x:c>
      <x:c r="E291" s="14">
        <x:f t="shared" si="63"/>
        <x:v>2266.8208551435177</x:v>
      </x:c>
      <x:c r="F291" s="14">
        <x:f t="shared" si="54"/>
        <x:v>2322.9680562204794</x:v>
      </x:c>
      <x:c r="G291" s="14">
        <x:f t="shared" si="55"/>
        <x:v>2333.1657663524488</x:v>
      </x:c>
      <x:c r="H291" s="13" t="n">
        <x:f>Arrivals!L291</x:f>
        <x:v>75</x:v>
      </x:c>
      <x:c r="I291" s="14" t="n">
        <x:f>H291*8/Settings!$B$28+Settings!$B$29</x:f>
        <x:v>6.02</x:v>
      </x:c>
      <x:c r="J291" s="14">
        <x:f t="shared" si="64"/>
        <x:v>2272.8408551435177</x:v>
      </x:c>
      <x:c r="K291" s="14">
        <x:f t="shared" si="56"/>
        <x:v>2333.1657663524488</x:v>
      </x:c>
      <x:c r="L291" s="14" t="n">
        <x:f>MOD(K291-Settings!$B$32,Settings!$B$33)</x:f>
        <x:v>173.16576635244883</x:v>
      </x:c>
      <x:c r="M291" s="14" t="n">
        <x:f>IF(L291&lt;Settings!$B$30,IF(Settings!$B$30-L291&gt;=I291,K291,K291+(Settings!$B$30-L291)+Settings!$B$31),K291+(Settings!$B$33-L291))</x:f>
        <x:v>2333.165766352449</x:v>
      </x:c>
      <x:c r="N291" s="14">
        <x:f t="shared" si="57"/>
        <x:v>2339.1857663524488</x:v>
      </x:c>
      <x:c r="O291" s="14">
        <x:f t="shared" si="58"/>
        <x:v>16.217710131969397</x:v>
      </x:c>
      <x:c r="P291" s="14">
        <x:f t="shared" si="59"/>
        <x:v>0</x:v>
      </x:c>
      <x:c r="Q291" s="14">
        <x:f t="shared" si="60"/>
        <x:v>0</x:v>
      </x:c>
      <x:c r="R291" s="14">
        <x:f t="shared" si="61"/>
        <x:v>0</x:v>
      </x:c>
      <x:c r="S291" s="14">
        <x:f t="shared" si="62"/>
        <x:v>0</x:v>
      </x:c>
      <x:c r="T291" t="str">
        <x:f>IF(MOD(C291-Settings!$B$32,Settings!$B$33)&lt;Settings!$B$30,"Up","Down")</x:f>
        <x:v>Up</x:v>
      </x:c>
      <x:c r="U291" s="15" t="n">
        <x:f>IF(OR(I291&gt;Settings!$B$30,O291&gt;Settings!$B$37),0,1)</x:f>
        <x:v>1</x:v>
      </x:c>
      <x:c r="V291" s="15" t="n">
        <x:f>IF(AND(U291=1,O291&lt;=Settings!$B$36),1,0)</x:f>
        <x:v>1</x:v>
      </x:c>
    </x:row>
    <x:row r="292">
      <x:c r="A292">
        <x:v>3</x:v>
      </x:c>
      <x:c r="B292">
        <x:v>47</x:v>
      </x:c>
      <x:c r="C292" s="13" t="n">
        <x:f>Arrivals!F292</x:f>
        <x:v>2372.9472052758365</x:v>
      </x:c>
      <x:c r="D292" s="13" t="n">
        <x:f>Arrivals!J292</x:f>
        <x:v>0.8235058929484874</x:v>
      </x:c>
      <x:c r="E292" s="14">
        <x:f t="shared" si="63"/>
        <x:v>2333.1657663524488</x:v>
      </x:c>
      <x:c r="F292" s="14">
        <x:f t="shared" si="54"/>
        <x:v>2372.9472052758365</x:v>
      </x:c>
      <x:c r="G292" s="14">
        <x:f t="shared" si="55"/>
        <x:v>2373.7707111687851</x:v>
      </x:c>
      <x:c r="H292" s="13" t="n">
        <x:f>Arrivals!L292</x:f>
        <x:v>75</x:v>
      </x:c>
      <x:c r="I292" s="14" t="n">
        <x:f>H292*8/Settings!$B$28+Settings!$B$29</x:f>
        <x:v>6.02</x:v>
      </x:c>
      <x:c r="J292" s="14">
        <x:f t="shared" si="64"/>
        <x:v>2339.1857663524488</x:v>
      </x:c>
      <x:c r="K292" s="14">
        <x:f t="shared" si="56"/>
        <x:v>2373.7707111687851</x:v>
      </x:c>
      <x:c r="L292" s="14" t="n">
        <x:f>MOD(K292-Settings!$B$32,Settings!$B$33)</x:f>
        <x:v>213.77071116878506</x:v>
      </x:c>
      <x:c r="M292" s="14" t="n">
        <x:f>IF(L292&lt;Settings!$B$30,IF(Settings!$B$30-L292&gt;=I292,K292,K292+(Settings!$B$30-L292)+Settings!$B$31),K292+(Settings!$B$33-L292))</x:f>
        <x:v>2373.770711168785</x:v>
      </x:c>
      <x:c r="N292" s="14">
        <x:f t="shared" si="57"/>
        <x:v>2379.790711168785</x:v>
      </x:c>
      <x:c r="O292" s="14">
        <x:f t="shared" si="58"/>
        <x:v>6.8435058929485422</x:v>
      </x:c>
      <x:c r="P292" s="14">
        <x:f t="shared" si="59"/>
        <x:v>0</x:v>
      </x:c>
      <x:c r="Q292" s="14">
        <x:f t="shared" si="60"/>
        <x:v>0</x:v>
      </x:c>
      <x:c r="R292" s="14">
        <x:f t="shared" si="61"/>
        <x:v>0</x:v>
      </x:c>
      <x:c r="S292" s="14">
        <x:f t="shared" si="62"/>
        <x:v>0</x:v>
      </x:c>
      <x:c r="T292" t="str">
        <x:f>IF(MOD(C292-Settings!$B$32,Settings!$B$33)&lt;Settings!$B$30,"Up","Down")</x:f>
        <x:v>Up</x:v>
      </x:c>
      <x:c r="U292" s="15" t="n">
        <x:f>IF(OR(I292&gt;Settings!$B$30,O292&gt;Settings!$B$37),0,1)</x:f>
        <x:v>1</x:v>
      </x:c>
      <x:c r="V292" s="15" t="n">
        <x:f>IF(AND(U292=1,O292&lt;=Settings!$B$36),1,0)</x:f>
        <x:v>1</x:v>
      </x:c>
    </x:row>
    <x:row r="293">
      <x:c r="A293">
        <x:v>3</x:v>
      </x:c>
      <x:c r="B293">
        <x:v>48</x:v>
      </x:c>
      <x:c r="C293" s="13" t="n">
        <x:f>Arrivals!F293</x:f>
        <x:v>2384.0628222672403</x:v>
      </x:c>
      <x:c r="D293" s="13" t="n">
        <x:f>Arrivals!J293</x:f>
        <x:v>14.555473583934187</x:v>
      </x:c>
      <x:c r="E293" s="14">
        <x:f t="shared" si="63"/>
        <x:v>2373.7707111687851</x:v>
      </x:c>
      <x:c r="F293" s="14">
        <x:f t="shared" si="54"/>
        <x:v>2384.0628222672403</x:v>
      </x:c>
      <x:c r="G293" s="14">
        <x:f t="shared" si="55"/>
        <x:v>2398.6182958511745</x:v>
      </x:c>
      <x:c r="H293" s="13" t="n">
        <x:f>Arrivals!L293</x:f>
        <x:v>75</x:v>
      </x:c>
      <x:c r="I293" s="14" t="n">
        <x:f>H293*8/Settings!$B$28+Settings!$B$29</x:f>
        <x:v>6.02</x:v>
      </x:c>
      <x:c r="J293" s="14">
        <x:f t="shared" si="64"/>
        <x:v>2379.790711168785</x:v>
      </x:c>
      <x:c r="K293" s="14">
        <x:f t="shared" si="56"/>
        <x:v>2398.6182958511745</x:v>
      </x:c>
      <x:c r="L293" s="14" t="n">
        <x:f>MOD(K293-Settings!$B$32,Settings!$B$33)</x:f>
        <x:v>238.61829585117448</x:v>
      </x:c>
      <x:c r="M293" s="14" t="n">
        <x:f>IF(L293&lt;Settings!$B$30,IF(Settings!$B$30-L293&gt;=I293,K293,K293+(Settings!$B$30-L293)+Settings!$B$31),K293+(Settings!$B$33-L293))</x:f>
        <x:v>2398.6182958511745</x:v>
      </x:c>
      <x:c r="N293" s="14">
        <x:f t="shared" si="57"/>
        <x:v>2404.6382958511745</x:v>
      </x:c>
      <x:c r="O293" s="14">
        <x:f t="shared" si="58"/>
        <x:v>20.575473583934127</x:v>
      </x:c>
      <x:c r="P293" s="14">
        <x:f t="shared" si="59"/>
        <x:v>0</x:v>
      </x:c>
      <x:c r="Q293" s="14">
        <x:f t="shared" si="60"/>
        <x:v>0</x:v>
      </x:c>
      <x:c r="R293" s="14">
        <x:f t="shared" si="61"/>
        <x:v>0</x:v>
      </x:c>
      <x:c r="S293" s="14">
        <x:f t="shared" si="62"/>
        <x:v>0</x:v>
      </x:c>
      <x:c r="T293" t="str">
        <x:f>IF(MOD(C293-Settings!$B$32,Settings!$B$33)&lt;Settings!$B$30,"Up","Down")</x:f>
        <x:v>Up</x:v>
      </x:c>
      <x:c r="U293" s="15" t="n">
        <x:f>IF(OR(I293&gt;Settings!$B$30,O293&gt;Settings!$B$37),0,1)</x:f>
        <x:v>1</x:v>
      </x:c>
      <x:c r="V293" s="15" t="n">
        <x:f>IF(AND(U293=1,O293&lt;=Settings!$B$36),1,0)</x:f>
        <x:v>1</x:v>
      </x:c>
    </x:row>
    <x:row r="294">
      <x:c r="A294">
        <x:v>3</x:v>
      </x:c>
      <x:c r="B294">
        <x:v>49</x:v>
      </x:c>
      <x:c r="C294" s="13" t="n">
        <x:f>Arrivals!F294</x:f>
        <x:v>2402.581641055956</x:v>
      </x:c>
      <x:c r="D294" s="13" t="n">
        <x:f>Arrivals!J294</x:f>
        <x:v>57.93243234747972</x:v>
      </x:c>
      <x:c r="E294" s="14">
        <x:f t="shared" si="63"/>
        <x:v>2398.6182958511745</x:v>
      </x:c>
      <x:c r="F294" s="14">
        <x:f t="shared" si="54"/>
        <x:v>2402.581641055956</x:v>
      </x:c>
      <x:c r="G294" s="14">
        <x:f t="shared" si="55"/>
        <x:v>2460.5140734034358</x:v>
      </x:c>
      <x:c r="H294" s="13" t="n">
        <x:f>Arrivals!L294</x:f>
        <x:v>75</x:v>
      </x:c>
      <x:c r="I294" s="14" t="n">
        <x:f>H294*8/Settings!$B$28+Settings!$B$29</x:f>
        <x:v>6.02</x:v>
      </x:c>
      <x:c r="J294" s="14">
        <x:f t="shared" si="64"/>
        <x:v>2404.6382958511745</x:v>
      </x:c>
      <x:c r="K294" s="14">
        <x:f t="shared" si="56"/>
        <x:v>2460.5140734034358</x:v>
      </x:c>
      <x:c r="L294" s="14" t="n">
        <x:f>MOD(K294-Settings!$B$32,Settings!$B$33)</x:f>
        <x:v>300.51407340343576</x:v>
      </x:c>
      <x:c r="M294" s="14" t="n">
        <x:f>IF(L294&lt;Settings!$B$30,IF(Settings!$B$30-L294&gt;=I294,K294,K294+(Settings!$B$30-L294)+Settings!$B$31),K294+(Settings!$B$33-L294))</x:f>
        <x:v>2460.5140734034358</x:v>
      </x:c>
      <x:c r="N294" s="14">
        <x:f t="shared" si="57"/>
        <x:v>2466.5340734034357</x:v>
      </x:c>
      <x:c r="O294" s="14">
        <x:f t="shared" si="58"/>
        <x:v>63.952432347479771</x:v>
      </x:c>
      <x:c r="P294" s="14">
        <x:f t="shared" si="59"/>
        <x:v>0</x:v>
      </x:c>
      <x:c r="Q294" s="14">
        <x:f t="shared" si="60"/>
        <x:v>0</x:v>
      </x:c>
      <x:c r="R294" s="14">
        <x:f t="shared" si="61"/>
        <x:v>0</x:v>
      </x:c>
      <x:c r="S294" s="14">
        <x:f t="shared" si="62"/>
        <x:v>0</x:v>
      </x:c>
      <x:c r="T294" t="str">
        <x:f>IF(MOD(C294-Settings!$B$32,Settings!$B$33)&lt;Settings!$B$30,"Up","Down")</x:f>
        <x:v>Up</x:v>
      </x:c>
      <x:c r="U294" s="15" t="n">
        <x:f>IF(OR(I294&gt;Settings!$B$30,O294&gt;Settings!$B$37),0,1)</x:f>
        <x:v>1</x:v>
      </x:c>
      <x:c r="V294" s="15" t="n">
        <x:f>IF(AND(U294=1,O294&lt;=Settings!$B$36),1,0)</x:f>
        <x:v>1</x:v>
      </x:c>
    </x:row>
    <x:row r="295">
      <x:c r="A295">
        <x:v>3</x:v>
      </x:c>
      <x:c r="B295">
        <x:v>50</x:v>
      </x:c>
      <x:c r="C295" s="13" t="n">
        <x:f>Arrivals!F295</x:f>
        <x:v>2421.216601844014</x:v>
      </x:c>
      <x:c r="D295" s="13" t="n">
        <x:f>Arrivals!J295</x:f>
        <x:v>7.4346722632118</x:v>
      </x:c>
      <x:c r="E295" s="14">
        <x:f t="shared" si="63"/>
        <x:v>2460.5140734034358</x:v>
      </x:c>
      <x:c r="F295" s="14">
        <x:f t="shared" si="54"/>
        <x:v>2460.5140734034358</x:v>
      </x:c>
      <x:c r="G295" s="14">
        <x:f t="shared" si="55"/>
        <x:v>2467.9487456666475</x:v>
      </x:c>
      <x:c r="H295" s="13" t="n">
        <x:f>Arrivals!L295</x:f>
        <x:v>75</x:v>
      </x:c>
      <x:c r="I295" s="14" t="n">
        <x:f>H295*8/Settings!$B$28+Settings!$B$29</x:f>
        <x:v>6.02</x:v>
      </x:c>
      <x:c r="J295" s="14">
        <x:f t="shared" si="64"/>
        <x:v>2466.5340734034357</x:v>
      </x:c>
      <x:c r="K295" s="14">
        <x:f t="shared" si="56"/>
        <x:v>2467.9487456666475</x:v>
      </x:c>
      <x:c r="L295" s="14" t="n">
        <x:f>MOD(K295-Settings!$B$32,Settings!$B$33)</x:f>
        <x:v>307.9487456666475</x:v>
      </x:c>
      <x:c r="M295" s="14" t="n">
        <x:f>IF(L295&lt;Settings!$B$30,IF(Settings!$B$30-L295&gt;=I295,K295,K295+(Settings!$B$30-L295)+Settings!$B$31),K295+(Settings!$B$33-L295))</x:f>
        <x:v>2467.9487456666475</x:v>
      </x:c>
      <x:c r="N295" s="14">
        <x:f t="shared" si="57"/>
        <x:v>2473.9687456666475</x:v>
      </x:c>
      <x:c r="O295" s="14">
        <x:f t="shared" si="58"/>
        <x:v>52.75214382263357</x:v>
      </x:c>
      <x:c r="P295" s="14">
        <x:f t="shared" si="59"/>
        <x:v>39.297471559421865</x:v>
      </x:c>
      <x:c r="Q295" s="14">
        <x:f t="shared" si="60"/>
        <x:v>0</x:v>
      </x:c>
      <x:c r="R295" s="14">
        <x:f t="shared" si="61"/>
        <x:v>0</x:v>
      </x:c>
      <x:c r="S295" s="14">
        <x:f t="shared" si="62"/>
        <x:v>39.297471559421865</x:v>
      </x:c>
      <x:c r="T295" t="str">
        <x:f>IF(MOD(C295-Settings!$B$32,Settings!$B$33)&lt;Settings!$B$30,"Up","Down")</x:f>
        <x:v>Up</x:v>
      </x:c>
      <x:c r="U295" s="15" t="n">
        <x:f>IF(OR(I295&gt;Settings!$B$30,O295&gt;Settings!$B$37),0,1)</x:f>
        <x:v>1</x:v>
      </x:c>
      <x:c r="V295" s="15" t="n">
        <x:f>IF(AND(U295=1,O295&lt;=Settings!$B$36),1,0)</x:f>
        <x:v>1</x:v>
      </x:c>
    </x:row>
    <x:row r="296">
      <x:c r="A296">
        <x:v>3</x:v>
      </x:c>
      <x:c r="B296">
        <x:v>51</x:v>
      </x:c>
      <x:c r="C296" s="13" t="n">
        <x:f>Arrivals!F296</x:f>
        <x:v>2430.10109662641</x:v>
      </x:c>
      <x:c r="D296" s="13" t="n">
        <x:f>Arrivals!J296</x:f>
        <x:v>16.772504337279745</x:v>
      </x:c>
      <x:c r="E296" s="14">
        <x:f t="shared" si="63"/>
        <x:v>2467.9487456666475</x:v>
      </x:c>
      <x:c r="F296" s="14">
        <x:f t="shared" si="54"/>
        <x:v>2467.9487456666475</x:v>
      </x:c>
      <x:c r="G296" s="14">
        <x:f t="shared" si="55"/>
        <x:v>2484.7212500039273</x:v>
      </x:c>
      <x:c r="H296" s="13" t="n">
        <x:f>Arrivals!L296</x:f>
        <x:v>75</x:v>
      </x:c>
      <x:c r="I296" s="14" t="n">
        <x:f>H296*8/Settings!$B$28+Settings!$B$29</x:f>
        <x:v>6.02</x:v>
      </x:c>
      <x:c r="J296" s="14">
        <x:f t="shared" si="64"/>
        <x:v>2473.9687456666475</x:v>
      </x:c>
      <x:c r="K296" s="14">
        <x:f t="shared" si="56"/>
        <x:v>2484.7212500039273</x:v>
      </x:c>
      <x:c r="L296" s="14" t="n">
        <x:f>MOD(K296-Settings!$B$32,Settings!$B$33)</x:f>
        <x:v>324.72125000392725</x:v>
      </x:c>
      <x:c r="M296" s="14" t="n">
        <x:f>IF(L296&lt;Settings!$B$30,IF(Settings!$B$30-L296&gt;=I296,K296,K296+(Settings!$B$30-L296)+Settings!$B$31),K296+(Settings!$B$33-L296))</x:f>
        <x:v>2484.7212500039273</x:v>
      </x:c>
      <x:c r="N296" s="14">
        <x:f t="shared" si="57"/>
        <x:v>2490.7412500039272</x:v>
      </x:c>
      <x:c r="O296" s="14">
        <x:f t="shared" si="58"/>
        <x:v>60.640153377517436</x:v>
      </x:c>
      <x:c r="P296" s="14">
        <x:f t="shared" si="59"/>
        <x:v>37.847649040237684</x:v>
      </x:c>
      <x:c r="Q296" s="14">
        <x:f t="shared" si="60"/>
        <x:v>0</x:v>
      </x:c>
      <x:c r="R296" s="14">
        <x:f t="shared" si="61"/>
        <x:v>0</x:v>
      </x:c>
      <x:c r="S296" s="14">
        <x:f t="shared" si="62"/>
        <x:v>37.847649040237684</x:v>
      </x:c>
      <x:c r="T296" t="str">
        <x:f>IF(MOD(C296-Settings!$B$32,Settings!$B$33)&lt;Settings!$B$30,"Up","Down")</x:f>
        <x:v>Up</x:v>
      </x:c>
      <x:c r="U296" s="15" t="n">
        <x:f>IF(OR(I296&gt;Settings!$B$30,O296&gt;Settings!$B$37),0,1)</x:f>
        <x:v>1</x:v>
      </x:c>
      <x:c r="V296" s="15" t="n">
        <x:f>IF(AND(U296=1,O296&lt;=Settings!$B$36),1,0)</x:f>
        <x:v>1</x:v>
      </x:c>
    </x:row>
    <x:row r="297">
      <x:c r="A297">
        <x:v>3</x:v>
      </x:c>
      <x:c r="B297">
        <x:v>52</x:v>
      </x:c>
      <x:c r="C297" s="13" t="n">
        <x:f>Arrivals!F297</x:f>
        <x:v>2443.9463935425547</x:v>
      </x:c>
      <x:c r="D297" s="13" t="n">
        <x:f>Arrivals!J297</x:f>
        <x:v>33.27071267122214</x:v>
      </x:c>
      <x:c r="E297" s="14">
        <x:f t="shared" si="63"/>
        <x:v>2484.7212500039273</x:v>
      </x:c>
      <x:c r="F297" s="14">
        <x:f t="shared" si="54"/>
        <x:v>2484.7212500039273</x:v>
      </x:c>
      <x:c r="G297" s="14">
        <x:f t="shared" si="55"/>
        <x:v>2517.9919626751494</x:v>
      </x:c>
      <x:c r="H297" s="13" t="n">
        <x:f>Arrivals!L297</x:f>
        <x:v>75</x:v>
      </x:c>
      <x:c r="I297" s="14" t="n">
        <x:f>H297*8/Settings!$B$28+Settings!$B$29</x:f>
        <x:v>6.02</x:v>
      </x:c>
      <x:c r="J297" s="14">
        <x:f t="shared" si="64"/>
        <x:v>2490.7412500039272</x:v>
      </x:c>
      <x:c r="K297" s="14">
        <x:f t="shared" si="56"/>
        <x:v>2517.9919626751494</x:v>
      </x:c>
      <x:c r="L297" s="14" t="n">
        <x:f>MOD(K297-Settings!$B$32,Settings!$B$33)</x:f>
        <x:v>357.99196267514935</x:v>
      </x:c>
      <x:c r="M297" s="14" t="n">
        <x:f>IF(L297&lt;Settings!$B$30,IF(Settings!$B$30-L297&gt;=I297,K297,K297+(Settings!$B$30-L297)+Settings!$B$31),K297+(Settings!$B$33-L297))</x:f>
        <x:v>2517.9919626751494</x:v>
      </x:c>
      <x:c r="N297" s="14">
        <x:f t="shared" si="57"/>
        <x:v>2524.0119626751493</x:v>
      </x:c>
      <x:c r="O297" s="14">
        <x:f t="shared" si="58"/>
        <x:v>80.065569132594646</x:v>
      </x:c>
      <x:c r="P297" s="14">
        <x:f t="shared" si="59"/>
        <x:v>40.774856461372565</x:v>
      </x:c>
      <x:c r="Q297" s="14">
        <x:f t="shared" si="60"/>
        <x:v>0</x:v>
      </x:c>
      <x:c r="R297" s="14">
        <x:f t="shared" si="61"/>
        <x:v>0</x:v>
      </x:c>
      <x:c r="S297" s="14">
        <x:f t="shared" si="62"/>
        <x:v>40.774856461372565</x:v>
      </x:c>
      <x:c r="T297" t="str">
        <x:f>IF(MOD(C297-Settings!$B$32,Settings!$B$33)&lt;Settings!$B$30,"Up","Down")</x:f>
        <x:v>Up</x:v>
      </x:c>
      <x:c r="U297" s="15" t="n">
        <x:f>IF(OR(I297&gt;Settings!$B$30,O297&gt;Settings!$B$37),0,1)</x:f>
        <x:v>1</x:v>
      </x:c>
      <x:c r="V297" s="15" t="n">
        <x:f>IF(AND(U297=1,O297&lt;=Settings!$B$36),1,0)</x:f>
        <x:v>1</x:v>
      </x:c>
    </x:row>
    <x:row r="298">
      <x:c r="A298">
        <x:v>3</x:v>
      </x:c>
      <x:c r="B298">
        <x:v>53</x:v>
      </x:c>
      <x:c r="C298" s="13" t="n">
        <x:f>Arrivals!F298</x:f>
        <x:v>2469.9148944037042</x:v>
      </x:c>
      <x:c r="D298" s="13" t="n">
        <x:f>Arrivals!J298</x:f>
        <x:v>9.103423274597395</x:v>
      </x:c>
      <x:c r="E298" s="14">
        <x:f t="shared" si="63"/>
        <x:v>2517.9919626751494</x:v>
      </x:c>
      <x:c r="F298" s="14">
        <x:f t="shared" si="54"/>
        <x:v>2517.9919626751494</x:v>
      </x:c>
      <x:c r="G298" s="14">
        <x:f t="shared" si="55"/>
        <x:v>2527.0953859497467</x:v>
      </x:c>
      <x:c r="H298" s="13" t="n">
        <x:f>Arrivals!L298</x:f>
        <x:v>75</x:v>
      </x:c>
      <x:c r="I298" s="14" t="n">
        <x:f>H298*8/Settings!$B$28+Settings!$B$29</x:f>
        <x:v>6.02</x:v>
      </x:c>
      <x:c r="J298" s="14">
        <x:f t="shared" si="64"/>
        <x:v>2524.0119626751493</x:v>
      </x:c>
      <x:c r="K298" s="14">
        <x:f t="shared" si="56"/>
        <x:v>2527.0953859497467</x:v>
      </x:c>
      <x:c r="L298" s="14" t="n">
        <x:f>MOD(K298-Settings!$B$32,Settings!$B$33)</x:f>
        <x:v>367.09538594974674</x:v>
      </x:c>
      <x:c r="M298" s="14" t="n">
        <x:f>IF(L298&lt;Settings!$B$30,IF(Settings!$B$30-L298&gt;=I298,K298,K298+(Settings!$B$30-L298)+Settings!$B$31),K298+(Settings!$B$33-L298))</x:f>
        <x:v>2527.0953859497467</x:v>
      </x:c>
      <x:c r="N298" s="14">
        <x:f t="shared" si="57"/>
        <x:v>2533.1153859497467</x:v>
      </x:c>
      <x:c r="O298" s="14">
        <x:f t="shared" si="58"/>
        <x:v>63.200491546042485</x:v>
      </x:c>
      <x:c r="P298" s="14">
        <x:f t="shared" si="59"/>
        <x:v>48.077068271445114</x:v>
      </x:c>
      <x:c r="Q298" s="14">
        <x:f t="shared" si="60"/>
        <x:v>0</x:v>
      </x:c>
      <x:c r="R298" s="14">
        <x:f t="shared" si="61"/>
        <x:v>0</x:v>
      </x:c>
      <x:c r="S298" s="14">
        <x:f t="shared" si="62"/>
        <x:v>48.077068271445114</x:v>
      </x:c>
      <x:c r="T298" t="str">
        <x:f>IF(MOD(C298-Settings!$B$32,Settings!$B$33)&lt;Settings!$B$30,"Up","Down")</x:f>
        <x:v>Up</x:v>
      </x:c>
      <x:c r="U298" s="15" t="n">
        <x:f>IF(OR(I298&gt;Settings!$B$30,O298&gt;Settings!$B$37),0,1)</x:f>
        <x:v>1</x:v>
      </x:c>
      <x:c r="V298" s="15" t="n">
        <x:f>IF(AND(U298=1,O298&lt;=Settings!$B$36),1,0)</x:f>
        <x:v>1</x:v>
      </x:c>
    </x:row>
    <x:row r="299">
      <x:c r="A299">
        <x:v>3</x:v>
      </x:c>
      <x:c r="B299">
        <x:v>54</x:v>
      </x:c>
      <x:c r="C299" s="13" t="n">
        <x:f>Arrivals!F299</x:f>
        <x:v>2518.433163626027</x:v>
      </x:c>
      <x:c r="D299" s="13" t="n">
        <x:f>Arrivals!J299</x:f>
        <x:v>0.8065944331751997</x:v>
      </x:c>
      <x:c r="E299" s="14">
        <x:f t="shared" si="63"/>
        <x:v>2527.0953859497467</x:v>
      </x:c>
      <x:c r="F299" s="14">
        <x:f t="shared" si="54"/>
        <x:v>2527.0953859497467</x:v>
      </x:c>
      <x:c r="G299" s="14">
        <x:f t="shared" si="55"/>
        <x:v>2527.9019803829219</x:v>
      </x:c>
      <x:c r="H299" s="13" t="n">
        <x:f>Arrivals!L299</x:f>
        <x:v>75</x:v>
      </x:c>
      <x:c r="I299" s="14" t="n">
        <x:f>H299*8/Settings!$B$28+Settings!$B$29</x:f>
        <x:v>6.02</x:v>
      </x:c>
      <x:c r="J299" s="14">
        <x:f t="shared" si="64"/>
        <x:v>2533.1153859497467</x:v>
      </x:c>
      <x:c r="K299" s="14">
        <x:f t="shared" si="56"/>
        <x:v>2533.1153859497467</x:v>
      </x:c>
      <x:c r="L299" s="14" t="n">
        <x:f>MOD(K299-Settings!$B$32,Settings!$B$33)</x:f>
        <x:v>373.1153859497467</x:v>
      </x:c>
      <x:c r="M299" s="14" t="n">
        <x:f>IF(L299&lt;Settings!$B$30,IF(Settings!$B$30-L299&gt;=I299,K299,K299+(Settings!$B$30-L299)+Settings!$B$31),K299+(Settings!$B$33-L299))</x:f>
        <x:v>2533.1153859497467</x:v>
      </x:c>
      <x:c r="N299" s="14">
        <x:f t="shared" si="57"/>
        <x:v>2539.1353859497467</x:v>
      </x:c>
      <x:c r="O299" s="14">
        <x:f t="shared" si="58"/>
        <x:v>20.702222323719525</x:v>
      </x:c>
      <x:c r="P299" s="14">
        <x:f t="shared" si="59"/>
        <x:v>8.6622223237195612</x:v>
      </x:c>
      <x:c r="Q299" s="14">
        <x:f t="shared" si="60"/>
        <x:v>5.2134055668248038</x:v>
      </x:c>
      <x:c r="R299" s="14">
        <x:f t="shared" si="61"/>
        <x:v>0</x:v>
      </x:c>
      <x:c r="S299" s="14">
        <x:f t="shared" si="62"/>
        <x:v>13.875627890544365</x:v>
      </x:c>
      <x:c r="T299" t="str">
        <x:f>IF(MOD(C299-Settings!$B$32,Settings!$B$33)&lt;Settings!$B$30,"Up","Down")</x:f>
        <x:v>Up</x:v>
      </x:c>
      <x:c r="U299" s="15" t="n">
        <x:f>IF(OR(I299&gt;Settings!$B$30,O299&gt;Settings!$B$37),0,1)</x:f>
        <x:v>1</x:v>
      </x:c>
      <x:c r="V299" s="15" t="n">
        <x:f>IF(AND(U299=1,O299&lt;=Settings!$B$36),1,0)</x:f>
        <x:v>1</x:v>
      </x:c>
    </x:row>
    <x:row r="300">
      <x:c r="A300">
        <x:v>3</x:v>
      </x:c>
      <x:c r="B300">
        <x:v>55</x:v>
      </x:c>
      <x:c r="C300" s="13" t="n">
        <x:f>Arrivals!F300</x:f>
        <x:v>2523.363878294759</x:v>
      </x:c>
      <x:c r="D300" s="13" t="n">
        <x:f>Arrivals!J300</x:f>
        <x:v>10.186983206692696</x:v>
      </x:c>
      <x:c r="E300" s="14">
        <x:f t="shared" si="63"/>
        <x:v>2527.9019803829219</x:v>
      </x:c>
      <x:c r="F300" s="14">
        <x:f t="shared" si="54"/>
        <x:v>2527.9019803829219</x:v>
      </x:c>
      <x:c r="G300" s="14">
        <x:f t="shared" si="55"/>
        <x:v>2538.0889635896147</x:v>
      </x:c>
      <x:c r="H300" s="13" t="n">
        <x:f>Arrivals!L300</x:f>
        <x:v>75</x:v>
      </x:c>
      <x:c r="I300" s="14" t="n">
        <x:f>H300*8/Settings!$B$28+Settings!$B$29</x:f>
        <x:v>6.02</x:v>
      </x:c>
      <x:c r="J300" s="14">
        <x:f t="shared" si="64"/>
        <x:v>2539.1353859497467</x:v>
      </x:c>
      <x:c r="K300" s="14">
        <x:f t="shared" si="56"/>
        <x:v>2539.1353859497467</x:v>
      </x:c>
      <x:c r="L300" s="14" t="n">
        <x:f>MOD(K300-Settings!$B$32,Settings!$B$33)</x:f>
        <x:v>379.1353859497467</x:v>
      </x:c>
      <x:c r="M300" s="14" t="n">
        <x:f>IF(L300&lt;Settings!$B$30,IF(Settings!$B$30-L300&gt;=I300,K300,K300+(Settings!$B$30-L300)+Settings!$B$31),K300+(Settings!$B$33-L300))</x:f>
        <x:v>2539.1353859497467</x:v>
      </x:c>
      <x:c r="N300" s="14">
        <x:f t="shared" si="57"/>
        <x:v>2545.1553859497467</x:v>
      </x:c>
      <x:c r="O300" s="14">
        <x:f t="shared" si="58"/>
        <x:v>21.791507654987527</x:v>
      </x:c>
      <x:c r="P300" s="14">
        <x:f t="shared" si="59"/>
        <x:v>4.5381020881627592</x:v>
      </x:c>
      <x:c r="Q300" s="14">
        <x:f t="shared" si="60"/>
        <x:v>1.0464223601320555</x:v>
      </x:c>
      <x:c r="R300" s="14">
        <x:f t="shared" si="61"/>
        <x:v>0</x:v>
      </x:c>
      <x:c r="S300" s="14">
        <x:f t="shared" si="62"/>
        <x:v>5.5845244482948146</x:v>
      </x:c>
      <x:c r="T300" t="str">
        <x:f>IF(MOD(C300-Settings!$B$32,Settings!$B$33)&lt;Settings!$B$30,"Up","Down")</x:f>
        <x:v>Up</x:v>
      </x:c>
      <x:c r="U300" s="15" t="n">
        <x:f>IF(OR(I300&gt;Settings!$B$30,O300&gt;Settings!$B$37),0,1)</x:f>
        <x:v>1</x:v>
      </x:c>
      <x:c r="V300" s="15" t="n">
        <x:f>IF(AND(U300=1,O300&lt;=Settings!$B$36),1,0)</x:f>
        <x:v>1</x:v>
      </x:c>
    </x:row>
    <x:row r="301">
      <x:c r="A301">
        <x:v>3</x:v>
      </x:c>
      <x:c r="B301">
        <x:v>56</x:v>
      </x:c>
      <x:c r="C301" s="13" t="n">
        <x:f>Arrivals!F301</x:f>
        <x:v>2699.6225767831643</x:v>
      </x:c>
      <x:c r="D301" s="13" t="n">
        <x:f>Arrivals!J301</x:f>
        <x:v>12.285341572616403</x:v>
      </x:c>
      <x:c r="E301" s="14">
        <x:f t="shared" si="63"/>
        <x:v>2538.0889635896147</x:v>
      </x:c>
      <x:c r="F301" s="14">
        <x:f t="shared" si="54"/>
        <x:v>2699.6225767831643</x:v>
      </x:c>
      <x:c r="G301" s="14">
        <x:f t="shared" si="55"/>
        <x:v>2711.9079183557806</x:v>
      </x:c>
      <x:c r="H301" s="13" t="n">
        <x:f>Arrivals!L301</x:f>
        <x:v>75</x:v>
      </x:c>
      <x:c r="I301" s="14" t="n">
        <x:f>H301*8/Settings!$B$28+Settings!$B$29</x:f>
        <x:v>6.02</x:v>
      </x:c>
      <x:c r="J301" s="14">
        <x:f t="shared" si="64"/>
        <x:v>2545.1553859497467</x:v>
      </x:c>
      <x:c r="K301" s="14">
        <x:f t="shared" si="56"/>
        <x:v>2711.9079183557806</x:v>
      </x:c>
      <x:c r="L301" s="14" t="n">
        <x:f>MOD(K301-Settings!$B$32,Settings!$B$33)</x:f>
        <x:v>551.9079183557806</x:v>
      </x:c>
      <x:c r="M301" s="14" t="n">
        <x:f>IF(L301&lt;Settings!$B$30,IF(Settings!$B$30-L301&gt;=I301,K301,K301+(Settings!$B$30-L301)+Settings!$B$31),K301+(Settings!$B$33-L301))</x:f>
        <x:v>2711.9079183557806</x:v>
      </x:c>
      <x:c r="N301" s="14">
        <x:f t="shared" si="57"/>
        <x:v>2717.9279183557805</x:v>
      </x:c>
      <x:c r="O301" s="14">
        <x:f t="shared" si="58"/>
        <x:v>18.305341572616271</x:v>
      </x:c>
      <x:c r="P301" s="14">
        <x:f t="shared" si="59"/>
        <x:v>0</x:v>
      </x:c>
      <x:c r="Q301" s="14">
        <x:f t="shared" si="60"/>
        <x:v>0</x:v>
      </x:c>
      <x:c r="R301" s="14">
        <x:f t="shared" si="61"/>
        <x:v>0</x:v>
      </x:c>
      <x:c r="S301" s="14">
        <x:f t="shared" si="62"/>
        <x:v>0</x:v>
      </x:c>
      <x:c r="T301" t="str">
        <x:f>IF(MOD(C301-Settings!$B$32,Settings!$B$33)&lt;Settings!$B$30,"Up","Down")</x:f>
        <x:v>Up</x:v>
      </x:c>
      <x:c r="U301" s="15" t="n">
        <x:f>IF(OR(I301&gt;Settings!$B$30,O301&gt;Settings!$B$37),0,1)</x:f>
        <x:v>1</x:v>
      </x:c>
      <x:c r="V301" s="15" t="n">
        <x:f>IF(AND(U301=1,O301&lt;=Settings!$B$36),1,0)</x:f>
        <x:v>1</x:v>
      </x:c>
    </x:row>
    <x:row r="302">
      <x:c r="A302">
        <x:v>3</x:v>
      </x:c>
      <x:c r="B302">
        <x:v>57</x:v>
      </x:c>
      <x:c r="C302" s="13" t="n">
        <x:f>Arrivals!F302</x:f>
        <x:v>2729.3549280530838</x:v>
      </x:c>
      <x:c r="D302" s="13" t="n">
        <x:f>Arrivals!J302</x:f>
        <x:v>4.933362774867562</x:v>
      </x:c>
      <x:c r="E302" s="14">
        <x:f t="shared" si="63"/>
        <x:v>2711.9079183557806</x:v>
      </x:c>
      <x:c r="F302" s="14">
        <x:f t="shared" si="54"/>
        <x:v>2729.3549280530838</x:v>
      </x:c>
      <x:c r="G302" s="14">
        <x:f t="shared" si="55"/>
        <x:v>2734.2882908279512</x:v>
      </x:c>
      <x:c r="H302" s="13" t="n">
        <x:f>Arrivals!L302</x:f>
        <x:v>75</x:v>
      </x:c>
      <x:c r="I302" s="14" t="n">
        <x:f>H302*8/Settings!$B$28+Settings!$B$29</x:f>
        <x:v>6.02</x:v>
      </x:c>
      <x:c r="J302" s="14">
        <x:f t="shared" si="64"/>
        <x:v>2717.9279183557805</x:v>
      </x:c>
      <x:c r="K302" s="14">
        <x:f t="shared" si="56"/>
        <x:v>2734.2882908279512</x:v>
      </x:c>
      <x:c r="L302" s="14" t="n">
        <x:f>MOD(K302-Settings!$B$32,Settings!$B$33)</x:f>
        <x:v>574.2882908279512</x:v>
      </x:c>
      <x:c r="M302" s="14" t="n">
        <x:f>IF(L302&lt;Settings!$B$30,IF(Settings!$B$30-L302&gt;=I302,K302,K302+(Settings!$B$30-L302)+Settings!$B$31),K302+(Settings!$B$33-L302))</x:f>
        <x:v>2734.288290827951</x:v>
      </x:c>
      <x:c r="N302" s="14">
        <x:f t="shared" si="57"/>
        <x:v>2740.3082908279512</x:v>
      </x:c>
      <x:c r="O302" s="14">
        <x:f t="shared" si="58"/>
        <x:v>10.953362774867401</x:v>
      </x:c>
      <x:c r="P302" s="14">
        <x:f t="shared" si="59"/>
        <x:v>0</x:v>
      </x:c>
      <x:c r="Q302" s="14">
        <x:f t="shared" si="60"/>
        <x:v>0</x:v>
      </x:c>
      <x:c r="R302" s="14">
        <x:f t="shared" si="61"/>
        <x:v>0</x:v>
      </x:c>
      <x:c r="S302" s="14">
        <x:f t="shared" si="62"/>
        <x:v>0</x:v>
      </x:c>
      <x:c r="T302" t="str">
        <x:f>IF(MOD(C302-Settings!$B$32,Settings!$B$33)&lt;Settings!$B$30,"Up","Down")</x:f>
        <x:v>Up</x:v>
      </x:c>
      <x:c r="U302" s="15" t="n">
        <x:f>IF(OR(I302&gt;Settings!$B$30,O302&gt;Settings!$B$37),0,1)</x:f>
        <x:v>1</x:v>
      </x:c>
      <x:c r="V302" s="15" t="n">
        <x:f>IF(AND(U302=1,O302&lt;=Settings!$B$36),1,0)</x:f>
        <x:v>1</x:v>
      </x:c>
    </x:row>
    <x:row r="303">
      <x:c r="A303">
        <x:v>3</x:v>
      </x:c>
      <x:c r="B303">
        <x:v>58</x:v>
      </x:c>
      <x:c r="C303" s="13" t="n">
        <x:f>Arrivals!F303</x:f>
        <x:v>2766.8038646009977</x:v>
      </x:c>
      <x:c r="D303" s="13" t="n">
        <x:f>Arrivals!J303</x:f>
        <x:v>7.043810949833578</x:v>
      </x:c>
      <x:c r="E303" s="14">
        <x:f t="shared" si="63"/>
        <x:v>2734.2882908279512</x:v>
      </x:c>
      <x:c r="F303" s="14">
        <x:f t="shared" si="54"/>
        <x:v>2766.8038646009977</x:v>
      </x:c>
      <x:c r="G303" s="14">
        <x:f t="shared" si="55"/>
        <x:v>2773.8476755508314</x:v>
      </x:c>
      <x:c r="H303" s="13" t="n">
        <x:f>Arrivals!L303</x:f>
        <x:v>75</x:v>
      </x:c>
      <x:c r="I303" s="14" t="n">
        <x:f>H303*8/Settings!$B$28+Settings!$B$29</x:f>
        <x:v>6.02</x:v>
      </x:c>
      <x:c r="J303" s="14">
        <x:f t="shared" si="64"/>
        <x:v>2740.3082908279512</x:v>
      </x:c>
      <x:c r="K303" s="14">
        <x:f t="shared" si="56"/>
        <x:v>2773.8476755508314</x:v>
      </x:c>
      <x:c r="L303" s="14" t="n">
        <x:f>MOD(K303-Settings!$B$32,Settings!$B$33)</x:f>
        <x:v>613.8476755508314</x:v>
      </x:c>
      <x:c r="M303" s="14" t="n">
        <x:f>IF(L303&lt;Settings!$B$30,IF(Settings!$B$30-L303&gt;=I303,K303,K303+(Settings!$B$30-L303)+Settings!$B$31),K303+(Settings!$B$33-L303))</x:f>
        <x:v>2880</x:v>
      </x:c>
      <x:c r="N303" s="14">
        <x:f t="shared" si="57"/>
        <x:v>2886.02</x:v>
      </x:c>
      <x:c r="O303" s="14">
        <x:f t="shared" si="58"/>
        <x:v>119.21613539900227</x:v>
      </x:c>
      <x:c r="P303" s="14">
        <x:f t="shared" si="59"/>
        <x:v>0</x:v>
      </x:c>
      <x:c r="Q303" s="14">
        <x:f t="shared" si="60"/>
        <x:v>0</x:v>
      </x:c>
      <x:c r="R303" s="14">
        <x:f t="shared" si="61"/>
        <x:v>106.15232444916865</x:v>
      </x:c>
      <x:c r="S303" s="14">
        <x:f t="shared" si="62"/>
        <x:v>106.15232444916865</x:v>
      </x:c>
      <x:c r="T303" t="str">
        <x:f>IF(MOD(C303-Settings!$B$32,Settings!$B$33)&lt;Settings!$B$30,"Up","Down")</x:f>
        <x:v>Down</x:v>
      </x:c>
      <x:c r="U303" s="15" t="n">
        <x:f>IF(OR(I303&gt;Settings!$B$30,O303&gt;Settings!$B$37),0,1)</x:f>
        <x:v>1</x:v>
      </x:c>
      <x:c r="V303" s="15" t="n">
        <x:f>IF(AND(U303=1,O303&lt;=Settings!$B$36),1,0)</x:f>
        <x:v>1</x:v>
      </x:c>
    </x:row>
    <x:row r="304">
      <x:c r="A304">
        <x:v>3</x:v>
      </x:c>
      <x:c r="B304">
        <x:v>59</x:v>
      </x:c>
      <x:c r="C304" s="13" t="n">
        <x:f>Arrivals!F304</x:f>
        <x:v>2780.318630886793</x:v>
      </x:c>
      <x:c r="D304" s="13" t="n">
        <x:f>Arrivals!J304</x:f>
        <x:v>3.9822105198064124</x:v>
      </x:c>
      <x:c r="E304" s="14">
        <x:f t="shared" si="63"/>
        <x:v>2773.8476755508314</x:v>
      </x:c>
      <x:c r="F304" s="14">
        <x:f t="shared" si="54"/>
        <x:v>2780.318630886793</x:v>
      </x:c>
      <x:c r="G304" s="14">
        <x:f t="shared" si="55"/>
        <x:v>2784.3008414065994</x:v>
      </x:c>
      <x:c r="H304" s="13" t="n">
        <x:f>Arrivals!L304</x:f>
        <x:v>75</x:v>
      </x:c>
      <x:c r="I304" s="14" t="n">
        <x:f>H304*8/Settings!$B$28+Settings!$B$29</x:f>
        <x:v>6.02</x:v>
      </x:c>
      <x:c r="J304" s="14">
        <x:f t="shared" si="64"/>
        <x:v>2886.02</x:v>
      </x:c>
      <x:c r="K304" s="14">
        <x:f t="shared" si="56"/>
        <x:v>2886.02</x:v>
      </x:c>
      <x:c r="L304" s="14" t="n">
        <x:f>MOD(K304-Settings!$B$32,Settings!$B$33)</x:f>
        <x:v>6.019999999999982</x:v>
      </x:c>
      <x:c r="M304" s="14" t="n">
        <x:f>IF(L304&lt;Settings!$B$30,IF(Settings!$B$30-L304&gt;=I304,K304,K304+(Settings!$B$30-L304)+Settings!$B$31),K304+(Settings!$B$33-L304))</x:f>
        <x:v>2886.02</x:v>
      </x:c>
      <x:c r="N304" s="14">
        <x:f t="shared" si="57"/>
        <x:v>2892.04</x:v>
      </x:c>
      <x:c r="O304" s="14">
        <x:f t="shared" si="58"/>
        <x:v>111.72136911320695</x:v>
      </x:c>
      <x:c r="P304" s="14">
        <x:f t="shared" si="59"/>
        <x:v>0</x:v>
      </x:c>
      <x:c r="Q304" s="14">
        <x:f t="shared" si="60"/>
        <x:v>101.71915859340061</x:v>
      </x:c>
      <x:c r="R304" s="14">
        <x:f t="shared" si="61"/>
        <x:v>0</x:v>
      </x:c>
      <x:c r="S304" s="14">
        <x:f t="shared" si="62"/>
        <x:v>101.71915859340061</x:v>
      </x:c>
      <x:c r="T304" t="str">
        <x:f>IF(MOD(C304-Settings!$B$32,Settings!$B$33)&lt;Settings!$B$30,"Up","Down")</x:f>
        <x:v>Down</x:v>
      </x:c>
      <x:c r="U304" s="15" t="n">
        <x:f>IF(OR(I304&gt;Settings!$B$30,O304&gt;Settings!$B$37),0,1)</x:f>
        <x:v>1</x:v>
      </x:c>
      <x:c r="V304" s="15" t="n">
        <x:f>IF(AND(U304=1,O304&lt;=Settings!$B$36),1,0)</x:f>
        <x:v>1</x:v>
      </x:c>
    </x:row>
    <x:row r="305">
      <x:c r="A305">
        <x:v>3</x:v>
      </x:c>
      <x:c r="B305">
        <x:v>60</x:v>
      </x:c>
      <x:c r="C305" s="13" t="n">
        <x:f>Arrivals!F305</x:f>
        <x:v>2841.6833720327227</x:v>
      </x:c>
      <x:c r="D305" s="13" t="n">
        <x:f>Arrivals!J305</x:f>
        <x:v>5.974530648374349</x:v>
      </x:c>
      <x:c r="E305" s="14">
        <x:f t="shared" si="63"/>
        <x:v>2784.3008414065994</x:v>
      </x:c>
      <x:c r="F305" s="14">
        <x:f t="shared" si="54"/>
        <x:v>2841.6833720327227</x:v>
      </x:c>
      <x:c r="G305" s="14">
        <x:f t="shared" si="55"/>
        <x:v>2847.6579026810969</x:v>
      </x:c>
      <x:c r="H305" s="13" t="n">
        <x:f>Arrivals!L305</x:f>
        <x:v>75</x:v>
      </x:c>
      <x:c r="I305" s="14" t="n">
        <x:f>H305*8/Settings!$B$28+Settings!$B$29</x:f>
        <x:v>6.02</x:v>
      </x:c>
      <x:c r="J305" s="14">
        <x:f t="shared" si="64"/>
        <x:v>2892.04</x:v>
      </x:c>
      <x:c r="K305" s="14">
        <x:f t="shared" si="56"/>
        <x:v>2892.04</x:v>
      </x:c>
      <x:c r="L305" s="14" t="n">
        <x:f>MOD(K305-Settings!$B$32,Settings!$B$33)</x:f>
        <x:v>12.039999999999964</x:v>
      </x:c>
      <x:c r="M305" s="14" t="n">
        <x:f>IF(L305&lt;Settings!$B$30,IF(Settings!$B$30-L305&gt;=I305,K305,K305+(Settings!$B$30-L305)+Settings!$B$31),K305+(Settings!$B$33-L305))</x:f>
        <x:v>2892.04</x:v>
      </x:c>
      <x:c r="N305" s="14">
        <x:f t="shared" si="57"/>
        <x:v>2898.06</x:v>
      </x:c>
      <x:c r="O305" s="14">
        <x:f t="shared" si="58"/>
        <x:v>56.376627967277273</x:v>
      </x:c>
      <x:c r="P305" s="14">
        <x:f t="shared" si="59"/>
        <x:v>0</x:v>
      </x:c>
      <x:c r="Q305" s="14">
        <x:f t="shared" si="60"/>
        <x:v>44.382097318903106</x:v>
      </x:c>
      <x:c r="R305" s="14">
        <x:f t="shared" si="61"/>
        <x:v>0</x:v>
      </x:c>
      <x:c r="S305" s="14">
        <x:f t="shared" si="62"/>
        <x:v>44.382097318903106</x:v>
      </x:c>
      <x:c r="T305" t="str">
        <x:f>IF(MOD(C305-Settings!$B$32,Settings!$B$33)&lt;Settings!$B$30,"Up","Down")</x:f>
        <x:v>Down</x:v>
      </x:c>
      <x:c r="U305" s="15" t="n">
        <x:f>IF(OR(I305&gt;Settings!$B$30,O305&gt;Settings!$B$37),0,1)</x:f>
        <x:v>1</x:v>
      </x:c>
      <x:c r="V305" s="15" t="n">
        <x:f>IF(AND(U305=1,O305&lt;=Settings!$B$36),1,0)</x:f>
        <x:v>1</x:v>
      </x:c>
    </x:row>
    <x:row r="306">
      <x:c r="A306">
        <x:v>3</x:v>
      </x:c>
      <x:c r="B306">
        <x:v>61</x:v>
      </x:c>
      <x:c r="C306" s="13" t="n">
        <x:f>Arrivals!F306</x:f>
        <x:v>2847.8916501668327</x:v>
      </x:c>
      <x:c r="D306" s="13" t="n">
        <x:f>Arrivals!J306</x:f>
        <x:v>5.73825289614194</x:v>
      </x:c>
      <x:c r="E306" s="14">
        <x:f t="shared" si="63"/>
        <x:v>2847.6579026810969</x:v>
      </x:c>
      <x:c r="F306" s="14">
        <x:f t="shared" si="54"/>
        <x:v>2847.8916501668327</x:v>
      </x:c>
      <x:c r="G306" s="14">
        <x:f t="shared" si="55"/>
        <x:v>2853.6299030629748</x:v>
      </x:c>
      <x:c r="H306" s="13" t="n">
        <x:f>Arrivals!L306</x:f>
        <x:v>75</x:v>
      </x:c>
      <x:c r="I306" s="14" t="n">
        <x:f>H306*8/Settings!$B$28+Settings!$B$29</x:f>
        <x:v>6.02</x:v>
      </x:c>
      <x:c r="J306" s="14">
        <x:f t="shared" si="64"/>
        <x:v>2898.06</x:v>
      </x:c>
      <x:c r="K306" s="14">
        <x:f t="shared" si="56"/>
        <x:v>2898.06</x:v>
      </x:c>
      <x:c r="L306" s="14" t="n">
        <x:f>MOD(K306-Settings!$B$32,Settings!$B$33)</x:f>
        <x:v>18.059999999999945</x:v>
      </x:c>
      <x:c r="M306" s="14" t="n">
        <x:f>IF(L306&lt;Settings!$B$30,IF(Settings!$B$30-L306&gt;=I306,K306,K306+(Settings!$B$30-L306)+Settings!$B$31),K306+(Settings!$B$33-L306))</x:f>
        <x:v>2898.06</x:v>
      </x:c>
      <x:c r="N306" s="14">
        <x:f t="shared" si="57"/>
        <x:v>2904.08</x:v>
      </x:c>
      <x:c r="O306" s="14">
        <x:f t="shared" si="58"/>
        <x:v>56.188349833167194</x:v>
      </x:c>
      <x:c r="P306" s="14">
        <x:f t="shared" si="59"/>
        <x:v>0</x:v>
      </x:c>
      <x:c r="Q306" s="14">
        <x:f t="shared" si="60"/>
        <x:v>44.430096937025155</x:v>
      </x:c>
      <x:c r="R306" s="14">
        <x:f t="shared" si="61"/>
        <x:v>0</x:v>
      </x:c>
      <x:c r="S306" s="14">
        <x:f t="shared" si="62"/>
        <x:v>44.430096937025155</x:v>
      </x:c>
      <x:c r="T306" t="str">
        <x:f>IF(MOD(C306-Settings!$B$32,Settings!$B$33)&lt;Settings!$B$30,"Up","Down")</x:f>
        <x:v>Down</x:v>
      </x:c>
      <x:c r="U306" s="15" t="n">
        <x:f>IF(OR(I306&gt;Settings!$B$30,O306&gt;Settings!$B$37),0,1)</x:f>
        <x:v>1</x:v>
      </x:c>
      <x:c r="V306" s="15" t="n">
        <x:f>IF(AND(U306=1,O306&lt;=Settings!$B$36),1,0)</x:f>
        <x:v>1</x:v>
      </x:c>
    </x:row>
    <x:row r="307">
      <x:c r="A307">
        <x:v>3</x:v>
      </x:c>
      <x:c r="B307">
        <x:v>62</x:v>
      </x:c>
      <x:c r="C307" s="13" t="n">
        <x:f>Arrivals!F307</x:f>
        <x:v>2853.9591634777516</x:v>
      </x:c>
      <x:c r="D307" s="13" t="n">
        <x:f>Arrivals!J307</x:f>
        <x:v>3.3430882944307685</x:v>
      </x:c>
      <x:c r="E307" s="14">
        <x:f t="shared" si="63"/>
        <x:v>2853.6299030629748</x:v>
      </x:c>
      <x:c r="F307" s="14">
        <x:f t="shared" si="54"/>
        <x:v>2853.9591634777516</x:v>
      </x:c>
      <x:c r="G307" s="14">
        <x:f t="shared" si="55"/>
        <x:v>2857.3022517721824</x:v>
      </x:c>
      <x:c r="H307" s="13" t="n">
        <x:f>Arrivals!L307</x:f>
        <x:v>75</x:v>
      </x:c>
      <x:c r="I307" s="14" t="n">
        <x:f>H307*8/Settings!$B$28+Settings!$B$29</x:f>
        <x:v>6.02</x:v>
      </x:c>
      <x:c r="J307" s="14">
        <x:f t="shared" si="64"/>
        <x:v>2904.08</x:v>
      </x:c>
      <x:c r="K307" s="14">
        <x:f t="shared" si="56"/>
        <x:v>2904.08</x:v>
      </x:c>
      <x:c r="L307" s="14" t="n">
        <x:f>MOD(K307-Settings!$B$32,Settings!$B$33)</x:f>
        <x:v>24.079999999999927</x:v>
      </x:c>
      <x:c r="M307" s="14" t="n">
        <x:f>IF(L307&lt;Settings!$B$30,IF(Settings!$B$30-L307&gt;=I307,K307,K307+(Settings!$B$30-L307)+Settings!$B$31),K307+(Settings!$B$33-L307))</x:f>
        <x:v>2904.08</x:v>
      </x:c>
      <x:c r="N307" s="14">
        <x:f t="shared" si="57"/>
        <x:v>2910.1</x:v>
      </x:c>
      <x:c r="O307" s="14">
        <x:f t="shared" si="58"/>
        <x:v>56.140836522248264</x:v>
      </x:c>
      <x:c r="P307" s="14">
        <x:f t="shared" si="59"/>
        <x:v>0</x:v>
      </x:c>
      <x:c r="Q307" s="14">
        <x:f t="shared" si="60"/>
        <x:v>46.777748227817483</x:v>
      </x:c>
      <x:c r="R307" s="14">
        <x:f t="shared" si="61"/>
        <x:v>0</x:v>
      </x:c>
      <x:c r="S307" s="14">
        <x:f t="shared" si="62"/>
        <x:v>46.777748227817483</x:v>
      </x:c>
      <x:c r="T307" t="str">
        <x:f>IF(MOD(C307-Settings!$B$32,Settings!$B$33)&lt;Settings!$B$30,"Up","Down")</x:f>
        <x:v>Down</x:v>
      </x:c>
      <x:c r="U307" s="15" t="n">
        <x:f>IF(OR(I307&gt;Settings!$B$30,O307&gt;Settings!$B$37),0,1)</x:f>
        <x:v>1</x:v>
      </x:c>
      <x:c r="V307" s="15" t="n">
        <x:f>IF(AND(U307=1,O307&lt;=Settings!$B$36),1,0)</x:f>
        <x:v>1</x:v>
      </x:c>
    </x:row>
    <x:row r="308">
      <x:c r="A308">
        <x:v>3</x:v>
      </x:c>
      <x:c r="B308">
        <x:v>63</x:v>
      </x:c>
      <x:c r="C308" s="13" t="n">
        <x:f>Arrivals!F308</x:f>
        <x:v>2895.5261468075632</x:v>
      </x:c>
      <x:c r="D308" s="13" t="n">
        <x:f>Arrivals!J308</x:f>
        <x:v>11.877698685646077</x:v>
      </x:c>
      <x:c r="E308" s="14">
        <x:f t="shared" si="63"/>
        <x:v>2857.3022517721824</x:v>
      </x:c>
      <x:c r="F308" s="14">
        <x:f t="shared" si="54"/>
        <x:v>2895.5261468075632</x:v>
      </x:c>
      <x:c r="G308" s="14">
        <x:f t="shared" si="55"/>
        <x:v>2907.4038454932092</x:v>
      </x:c>
      <x:c r="H308" s="13" t="n">
        <x:f>Arrivals!L308</x:f>
        <x:v>75</x:v>
      </x:c>
      <x:c r="I308" s="14" t="n">
        <x:f>H308*8/Settings!$B$28+Settings!$B$29</x:f>
        <x:v>6.02</x:v>
      </x:c>
      <x:c r="J308" s="14">
        <x:f t="shared" si="64"/>
        <x:v>2910.1</x:v>
      </x:c>
      <x:c r="K308" s="14">
        <x:f t="shared" si="56"/>
        <x:v>2910.1</x:v>
      </x:c>
      <x:c r="L308" s="14" t="n">
        <x:f>MOD(K308-Settings!$B$32,Settings!$B$33)</x:f>
        <x:v>30.09999999999991</x:v>
      </x:c>
      <x:c r="M308" s="14" t="n">
        <x:f>IF(L308&lt;Settings!$B$30,IF(Settings!$B$30-L308&gt;=I308,K308,K308+(Settings!$B$30-L308)+Settings!$B$31),K308+(Settings!$B$33-L308))</x:f>
        <x:v>2910.1</x:v>
      </x:c>
      <x:c r="N308" s="14">
        <x:f t="shared" si="57"/>
        <x:v>2916.12</x:v>
      </x:c>
      <x:c r="O308" s="14">
        <x:f t="shared" si="58"/>
        <x:v>20.593853192436654</x:v>
      </x:c>
      <x:c r="P308" s="14">
        <x:f t="shared" si="59"/>
        <x:v>0</x:v>
      </x:c>
      <x:c r="Q308" s="14">
        <x:f t="shared" si="60"/>
        <x:v>2.6961545067906627</x:v>
      </x:c>
      <x:c r="R308" s="14">
        <x:f t="shared" si="61"/>
        <x:v>0</x:v>
      </x:c>
      <x:c r="S308" s="14">
        <x:f t="shared" si="62"/>
        <x:v>2.6961545067906627</x:v>
      </x:c>
      <x:c r="T308" t="str">
        <x:f>IF(MOD(C308-Settings!$B$32,Settings!$B$33)&lt;Settings!$B$30,"Up","Down")</x:f>
        <x:v>Up</x:v>
      </x:c>
      <x:c r="U308" s="15" t="n">
        <x:f>IF(OR(I308&gt;Settings!$B$30,O308&gt;Settings!$B$37),0,1)</x:f>
        <x:v>1</x:v>
      </x:c>
      <x:c r="V308" s="15" t="n">
        <x:f>IF(AND(U308=1,O308&lt;=Settings!$B$36),1,0)</x:f>
        <x:v>1</x:v>
      </x:c>
    </x:row>
    <x:row r="309">
      <x:c r="A309">
        <x:v>3</x:v>
      </x:c>
      <x:c r="B309">
        <x:v>64</x:v>
      </x:c>
      <x:c r="C309" s="13" t="n">
        <x:f>Arrivals!F309</x:f>
        <x:v>2930.263621642632</x:v>
      </x:c>
      <x:c r="D309" s="13" t="n">
        <x:f>Arrivals!J309</x:f>
        <x:v>14.97006685308553</x:v>
      </x:c>
      <x:c r="E309" s="14">
        <x:f t="shared" si="63"/>
        <x:v>2907.4038454932092</x:v>
      </x:c>
      <x:c r="F309" s="14">
        <x:f t="shared" si="54"/>
        <x:v>2930.2636216426322</x:v>
      </x:c>
      <x:c r="G309" s="14">
        <x:f t="shared" si="55"/>
        <x:v>2945.2336884957176</x:v>
      </x:c>
      <x:c r="H309" s="13" t="n">
        <x:f>Arrivals!L309</x:f>
        <x:v>75</x:v>
      </x:c>
      <x:c r="I309" s="14" t="n">
        <x:f>H309*8/Settings!$B$28+Settings!$B$29</x:f>
        <x:v>6.02</x:v>
      </x:c>
      <x:c r="J309" s="14">
        <x:f t="shared" si="64"/>
        <x:v>2916.12</x:v>
      </x:c>
      <x:c r="K309" s="14">
        <x:f t="shared" si="56"/>
        <x:v>2945.2336884957176</x:v>
      </x:c>
      <x:c r="L309" s="14" t="n">
        <x:f>MOD(K309-Settings!$B$32,Settings!$B$33)</x:f>
        <x:v>65.23368849571762</x:v>
      </x:c>
      <x:c r="M309" s="14" t="n">
        <x:f>IF(L309&lt;Settings!$B$30,IF(Settings!$B$30-L309&gt;=I309,K309,K309+(Settings!$B$30-L309)+Settings!$B$31),K309+(Settings!$B$33-L309))</x:f>
        <x:v>2945.2336884957176</x:v>
      </x:c>
      <x:c r="N309" s="14">
        <x:f t="shared" si="57"/>
        <x:v>2951.2536884957176</x:v>
      </x:c>
      <x:c r="O309" s="14">
        <x:f t="shared" si="58"/>
        <x:v>20.990066853085409</x:v>
      </x:c>
      <x:c r="P309" s="14">
        <x:f t="shared" si="59"/>
        <x:v>0</x:v>
      </x:c>
      <x:c r="Q309" s="14">
        <x:f t="shared" si="60"/>
        <x:v>0</x:v>
      </x:c>
      <x:c r="R309" s="14">
        <x:f t="shared" si="61"/>
        <x:v>0</x:v>
      </x:c>
      <x:c r="S309" s="14">
        <x:f t="shared" si="62"/>
        <x:v>0</x:v>
      </x:c>
      <x:c r="T309" t="str">
        <x:f>IF(MOD(C309-Settings!$B$32,Settings!$B$33)&lt;Settings!$B$30,"Up","Down")</x:f>
        <x:v>Up</x:v>
      </x:c>
      <x:c r="U309" s="15" t="n">
        <x:f>IF(OR(I309&gt;Settings!$B$30,O309&gt;Settings!$B$37),0,1)</x:f>
        <x:v>1</x:v>
      </x:c>
      <x:c r="V309" s="15" t="n">
        <x:f>IF(AND(U309=1,O309&lt;=Settings!$B$36),1,0)</x:f>
        <x:v>1</x:v>
      </x:c>
    </x:row>
    <x:row r="310">
      <x:c r="A310">
        <x:v>3</x:v>
      </x:c>
      <x:c r="B310">
        <x:v>65</x:v>
      </x:c>
      <x:c r="C310" s="13" t="n">
        <x:f>Arrivals!F310</x:f>
        <x:v>3156.05675056962</x:v>
      </x:c>
      <x:c r="D310" s="13" t="n">
        <x:f>Arrivals!J310</x:f>
        <x:v>13.95769534323285</x:v>
      </x:c>
      <x:c r="E310" s="14">
        <x:f t="shared" si="63"/>
        <x:v>2945.2336884957176</x:v>
      </x:c>
      <x:c r="F310" s="14">
        <x:f t="shared" si="54"/>
        <x:v>3156.0567505696199</x:v>
      </x:c>
      <x:c r="G310" s="14">
        <x:f t="shared" si="55"/>
        <x:v>3170.0144459128528</x:v>
      </x:c>
      <x:c r="H310" s="13" t="n">
        <x:f>Arrivals!L310</x:f>
        <x:v>75</x:v>
      </x:c>
      <x:c r="I310" s="14" t="n">
        <x:f>H310*8/Settings!$B$28+Settings!$B$29</x:f>
        <x:v>6.02</x:v>
      </x:c>
      <x:c r="J310" s="14">
        <x:f t="shared" si="64"/>
        <x:v>2951.2536884957176</x:v>
      </x:c>
      <x:c r="K310" s="14">
        <x:f t="shared" si="56"/>
        <x:v>3170.0144459128528</x:v>
      </x:c>
      <x:c r="L310" s="14" t="n">
        <x:f>MOD(K310-Settings!$B$32,Settings!$B$33)</x:f>
        <x:v>290.0144459128528</x:v>
      </x:c>
      <x:c r="M310" s="14" t="n">
        <x:f>IF(L310&lt;Settings!$B$30,IF(Settings!$B$30-L310&gt;=I310,K310,K310+(Settings!$B$30-L310)+Settings!$B$31),K310+(Settings!$B$33-L310))</x:f>
        <x:v>3170.014445912853</x:v>
      </x:c>
      <x:c r="N310" s="14">
        <x:f t="shared" si="57"/>
        <x:v>3176.0344459128528</x:v>
      </x:c>
      <x:c r="O310" s="14">
        <x:f t="shared" si="58"/>
        <x:v>19.977695343232881</x:v>
      </x:c>
      <x:c r="P310" s="14">
        <x:f t="shared" si="59"/>
        <x:v>0</x:v>
      </x:c>
      <x:c r="Q310" s="14">
        <x:f t="shared" si="60"/>
        <x:v>0</x:v>
      </x:c>
      <x:c r="R310" s="14">
        <x:f t="shared" si="61"/>
        <x:v>0</x:v>
      </x:c>
      <x:c r="S310" s="14">
        <x:f t="shared" si="62"/>
        <x:v>0</x:v>
      </x:c>
      <x:c r="T310" t="str">
        <x:f>IF(MOD(C310-Settings!$B$32,Settings!$B$33)&lt;Settings!$B$30,"Up","Down")</x:f>
        <x:v>Up</x:v>
      </x:c>
      <x:c r="U310" s="15" t="n">
        <x:f>IF(OR(I310&gt;Settings!$B$30,O310&gt;Settings!$B$37),0,1)</x:f>
        <x:v>1</x:v>
      </x:c>
      <x:c r="V310" s="15" t="n">
        <x:f>IF(AND(U310=1,O310&lt;=Settings!$B$36),1,0)</x:f>
        <x:v>1</x:v>
      </x:c>
    </x:row>
    <x:row r="311">
      <x:c r="A311">
        <x:v>3</x:v>
      </x:c>
      <x:c r="B311">
        <x:v>66</x:v>
      </x:c>
      <x:c r="C311" s="13" t="n">
        <x:f>Arrivals!F311</x:f>
        <x:v>3313.7298565967753</x:v>
      </x:c>
      <x:c r="D311" s="13" t="n">
        <x:f>Arrivals!J311</x:f>
        <x:v>17.248025543376578</x:v>
      </x:c>
      <x:c r="E311" s="14" t="n">
        <x:f t="shared" ref="E311:E342" si="65">G310</x:f>
        <x:v>3170.014445912853</x:v>
      </x:c>
      <x:c r="F311" s="14">
        <x:f t="shared" si="54"/>
        <x:v>3313.7298565967753</x:v>
      </x:c>
      <x:c r="G311" s="14">
        <x:f t="shared" si="55"/>
        <x:v>3330.9778821401519</x:v>
      </x:c>
      <x:c r="H311" s="13" t="n">
        <x:f>Arrivals!L311</x:f>
        <x:v>75</x:v>
      </x:c>
      <x:c r="I311" s="14" t="n">
        <x:f>H311*8/Settings!$B$28+Settings!$B$29</x:f>
        <x:v>6.02</x:v>
      </x:c>
      <x:c r="J311" s="14" t="n">
        <x:f t="shared" ref="J311:J342" si="66">N310</x:f>
        <x:v>3176.034445912853</x:v>
      </x:c>
      <x:c r="K311" s="14">
        <x:f t="shared" si="56"/>
        <x:v>3330.9778821401519</x:v>
      </x:c>
      <x:c r="L311" s="14" t="n">
        <x:f>MOD(K311-Settings!$B$32,Settings!$B$33)</x:f>
        <x:v>450.9778821401519</x:v>
      </x:c>
      <x:c r="M311" s="14" t="n">
        <x:f>IF(L311&lt;Settings!$B$30,IF(Settings!$B$30-L311&gt;=I311,K311,K311+(Settings!$B$30-L311)+Settings!$B$31),K311+(Settings!$B$33-L311))</x:f>
        <x:v>3330.977882140152</x:v>
      </x:c>
      <x:c r="N311" s="14">
        <x:f t="shared" si="57"/>
        <x:v>3336.9978821401519</x:v>
      </x:c>
      <x:c r="O311" s="14">
        <x:f t="shared" si="58"/>
        <x:v>23.268025543376552</x:v>
      </x:c>
      <x:c r="P311" s="14">
        <x:f t="shared" si="59"/>
        <x:v>0</x:v>
      </x:c>
      <x:c r="Q311" s="14">
        <x:f t="shared" si="60"/>
        <x:v>0</x:v>
      </x:c>
      <x:c r="R311" s="14">
        <x:f t="shared" si="61"/>
        <x:v>0</x:v>
      </x:c>
      <x:c r="S311" s="14">
        <x:f t="shared" si="62"/>
        <x:v>0</x:v>
      </x:c>
      <x:c r="T311" t="str">
        <x:f>IF(MOD(C311-Settings!$B$32,Settings!$B$33)&lt;Settings!$B$30,"Up","Down")</x:f>
        <x:v>Up</x:v>
      </x:c>
      <x:c r="U311" s="15" t="n">
        <x:f>IF(OR(I311&gt;Settings!$B$30,O311&gt;Settings!$B$37),0,1)</x:f>
        <x:v>1</x:v>
      </x:c>
      <x:c r="V311" s="15" t="n">
        <x:f>IF(AND(U311=1,O311&lt;=Settings!$B$36),1,0)</x:f>
        <x:v>1</x:v>
      </x:c>
    </x:row>
    <x:row r="312">
      <x:c r="A312">
        <x:v>3</x:v>
      </x:c>
      <x:c r="B312">
        <x:v>67</x:v>
      </x:c>
      <x:c r="C312" s="13" t="n">
        <x:f>Arrivals!F312</x:f>
        <x:v>3314.4868113152465</x:v>
      </x:c>
      <x:c r="D312" s="13" t="n">
        <x:f>Arrivals!J312</x:f>
        <x:v>4.8183011571493575</x:v>
      </x:c>
      <x:c r="E312" s="14">
        <x:f t="shared" si="65"/>
        <x:v>3330.9778821401519</x:v>
      </x:c>
      <x:c r="F312" s="14">
        <x:f t="shared" si="54"/>
        <x:v>3330.9778821401519</x:v>
      </x:c>
      <x:c r="G312" s="14">
        <x:f t="shared" si="55"/>
        <x:v>3335.7961832973015</x:v>
      </x:c>
      <x:c r="H312" s="13" t="n">
        <x:f>Arrivals!L312</x:f>
        <x:v>75</x:v>
      </x:c>
      <x:c r="I312" s="14" t="n">
        <x:f>H312*8/Settings!$B$28+Settings!$B$29</x:f>
        <x:v>6.02</x:v>
      </x:c>
      <x:c r="J312" s="14">
        <x:f t="shared" si="66"/>
        <x:v>3336.9978821401519</x:v>
      </x:c>
      <x:c r="K312" s="14">
        <x:f t="shared" si="56"/>
        <x:v>3336.9978821401519</x:v>
      </x:c>
      <x:c r="L312" s="14" t="n">
        <x:f>MOD(K312-Settings!$B$32,Settings!$B$33)</x:f>
        <x:v>456.9978821401519</x:v>
      </x:c>
      <x:c r="M312" s="14" t="n">
        <x:f>IF(L312&lt;Settings!$B$30,IF(Settings!$B$30-L312&gt;=I312,K312,K312+(Settings!$B$30-L312)+Settings!$B$31),K312+(Settings!$B$33-L312))</x:f>
        <x:v>3336.997882140152</x:v>
      </x:c>
      <x:c r="N312" s="14">
        <x:f t="shared" si="57"/>
        <x:v>3343.0178821401519</x:v>
      </x:c>
      <x:c r="O312" s="14">
        <x:f t="shared" si="58"/>
        <x:v>28.531070824905328</x:v>
      </x:c>
      <x:c r="P312" s="14">
        <x:f t="shared" si="59"/>
        <x:v>16.491070824905364</x:v>
      </x:c>
      <x:c r="Q312" s="14">
        <x:f t="shared" si="60"/>
        <x:v>1.2016988428504192</x:v>
      </x:c>
      <x:c r="R312" s="14">
        <x:f t="shared" si="61"/>
        <x:v>0</x:v>
      </x:c>
      <x:c r="S312" s="14">
        <x:f t="shared" si="62"/>
        <x:v>17.692769667755783</x:v>
      </x:c>
      <x:c r="T312" t="str">
        <x:f>IF(MOD(C312-Settings!$B$32,Settings!$B$33)&lt;Settings!$B$30,"Up","Down")</x:f>
        <x:v>Up</x:v>
      </x:c>
      <x:c r="U312" s="15" t="n">
        <x:f>IF(OR(I312&gt;Settings!$B$30,O312&gt;Settings!$B$37),0,1)</x:f>
        <x:v>1</x:v>
      </x:c>
      <x:c r="V312" s="15" t="n">
        <x:f>IF(AND(U312=1,O312&lt;=Settings!$B$36),1,0)</x:f>
        <x:v>1</x:v>
      </x:c>
    </x:row>
    <x:row r="313">
      <x:c r="A313">
        <x:v>3</x:v>
      </x:c>
      <x:c r="B313">
        <x:v>68</x:v>
      </x:c>
      <x:c r="C313" s="13" t="n">
        <x:f>Arrivals!F313</x:f>
        <x:v>3387.4754640907586</x:v>
      </x:c>
      <x:c r="D313" s="13" t="n">
        <x:f>Arrivals!J313</x:f>
        <x:v>1.260761082615764</x:v>
      </x:c>
      <x:c r="E313" s="14">
        <x:f t="shared" si="65"/>
        <x:v>3335.7961832973015</x:v>
      </x:c>
      <x:c r="F313" s="14">
        <x:f t="shared" si="54"/>
        <x:v>3387.4754640907586</x:v>
      </x:c>
      <x:c r="G313" s="14">
        <x:f t="shared" si="55"/>
        <x:v>3388.7362251733744</x:v>
      </x:c>
      <x:c r="H313" s="13" t="n">
        <x:f>Arrivals!L313</x:f>
        <x:v>75</x:v>
      </x:c>
      <x:c r="I313" s="14" t="n">
        <x:f>H313*8/Settings!$B$28+Settings!$B$29</x:f>
        <x:v>6.02</x:v>
      </x:c>
      <x:c r="J313" s="14">
        <x:f t="shared" si="66"/>
        <x:v>3343.0178821401519</x:v>
      </x:c>
      <x:c r="K313" s="14">
        <x:f t="shared" si="56"/>
        <x:v>3388.7362251733744</x:v>
      </x:c>
      <x:c r="L313" s="14" t="n">
        <x:f>MOD(K313-Settings!$B$32,Settings!$B$33)</x:f>
        <x:v>508.73622517337435</x:v>
      </x:c>
      <x:c r="M313" s="14" t="n">
        <x:f>IF(L313&lt;Settings!$B$30,IF(Settings!$B$30-L313&gt;=I313,K313,K313+(Settings!$B$30-L313)+Settings!$B$31),K313+(Settings!$B$33-L313))</x:f>
        <x:v>3388.7362251733744</x:v>
      </x:c>
      <x:c r="N313" s="14">
        <x:f t="shared" si="57"/>
        <x:v>3394.7562251733743</x:v>
      </x:c>
      <x:c r="O313" s="14">
        <x:f t="shared" si="58"/>
        <x:v>7.2807610826157543</x:v>
      </x:c>
      <x:c r="P313" s="14">
        <x:f t="shared" si="59"/>
        <x:v>0</x:v>
      </x:c>
      <x:c r="Q313" s="14">
        <x:f t="shared" si="60"/>
        <x:v>0</x:v>
      </x:c>
      <x:c r="R313" s="14">
        <x:f t="shared" si="61"/>
        <x:v>0</x:v>
      </x:c>
      <x:c r="S313" s="14">
        <x:f t="shared" si="62"/>
        <x:v>0</x:v>
      </x:c>
      <x:c r="T313" t="str">
        <x:f>IF(MOD(C313-Settings!$B$32,Settings!$B$33)&lt;Settings!$B$30,"Up","Down")</x:f>
        <x:v>Up</x:v>
      </x:c>
      <x:c r="U313" s="15" t="n">
        <x:f>IF(OR(I313&gt;Settings!$B$30,O313&gt;Settings!$B$37),0,1)</x:f>
        <x:v>1</x:v>
      </x:c>
      <x:c r="V313" s="15" t="n">
        <x:f>IF(AND(U313=1,O313&lt;=Settings!$B$36),1,0)</x:f>
        <x:v>1</x:v>
      </x:c>
    </x:row>
    <x:row r="314">
      <x:c r="A314">
        <x:v>3</x:v>
      </x:c>
      <x:c r="B314">
        <x:v>69</x:v>
      </x:c>
      <x:c r="C314" s="13" t="n">
        <x:f>Arrivals!F314</x:f>
        <x:v>3436.405793523217</x:v>
      </x:c>
      <x:c r="D314" s="13" t="n">
        <x:f>Arrivals!J314</x:f>
        <x:v>2.759420865086801</x:v>
      </x:c>
      <x:c r="E314" s="14">
        <x:f t="shared" si="65"/>
        <x:v>3388.7362251733744</x:v>
      </x:c>
      <x:c r="F314" s="14">
        <x:f t="shared" si="54"/>
        <x:v>3436.4057935232172</x:v>
      </x:c>
      <x:c r="G314" s="14">
        <x:f t="shared" si="55"/>
        <x:v>3439.1652143883039</x:v>
      </x:c>
      <x:c r="H314" s="13" t="n">
        <x:f>Arrivals!L314</x:f>
        <x:v>75</x:v>
      </x:c>
      <x:c r="I314" s="14" t="n">
        <x:f>H314*8/Settings!$B$28+Settings!$B$29</x:f>
        <x:v>6.02</x:v>
      </x:c>
      <x:c r="J314" s="14">
        <x:f t="shared" si="66"/>
        <x:v>3394.7562251733743</x:v>
      </x:c>
      <x:c r="K314" s="14">
        <x:f t="shared" si="56"/>
        <x:v>3439.1652143883039</x:v>
      </x:c>
      <x:c r="L314" s="14" t="n">
        <x:f>MOD(K314-Settings!$B$32,Settings!$B$33)</x:f>
        <x:v>559.1652143883039</x:v>
      </x:c>
      <x:c r="M314" s="14" t="n">
        <x:f>IF(L314&lt;Settings!$B$30,IF(Settings!$B$30-L314&gt;=I314,K314,K314+(Settings!$B$30-L314)+Settings!$B$31),K314+(Settings!$B$33-L314))</x:f>
        <x:v>3439.165214388304</x:v>
      </x:c>
      <x:c r="N314" s="14">
        <x:f t="shared" si="57"/>
        <x:v>3445.1852143883038</x:v>
      </x:c>
      <x:c r="O314" s="14">
        <x:f t="shared" si="58"/>
        <x:v>8.7794208650866494</x:v>
      </x:c>
      <x:c r="P314" s="14">
        <x:f t="shared" si="59"/>
        <x:v>0</x:v>
      </x:c>
      <x:c r="Q314" s="14">
        <x:f t="shared" si="60"/>
        <x:v>0</x:v>
      </x:c>
      <x:c r="R314" s="14">
        <x:f t="shared" si="61"/>
        <x:v>0</x:v>
      </x:c>
      <x:c r="S314" s="14">
        <x:f t="shared" si="62"/>
        <x:v>0</x:v>
      </x:c>
      <x:c r="T314" t="str">
        <x:f>IF(MOD(C314-Settings!$B$32,Settings!$B$33)&lt;Settings!$B$30,"Up","Down")</x:f>
        <x:v>Up</x:v>
      </x:c>
      <x:c r="U314" s="15" t="n">
        <x:f>IF(OR(I314&gt;Settings!$B$30,O314&gt;Settings!$B$37),0,1)</x:f>
        <x:v>1</x:v>
      </x:c>
      <x:c r="V314" s="15" t="n">
        <x:f>IF(AND(U314=1,O314&lt;=Settings!$B$36),1,0)</x:f>
        <x:v>1</x:v>
      </x:c>
    </x:row>
    <x:row r="315">
      <x:c r="A315">
        <x:v>3</x:v>
      </x:c>
      <x:c r="B315">
        <x:v>70</x:v>
      </x:c>
      <x:c r="C315" s="13" t="n">
        <x:f>Arrivals!F315</x:f>
        <x:v>3459.58445490536</x:v>
      </x:c>
      <x:c r="D315" s="13" t="n">
        <x:f>Arrivals!J315</x:f>
        <x:v>11.907043158659729</x:v>
      </x:c>
      <x:c r="E315" s="14">
        <x:f t="shared" si="65"/>
        <x:v>3439.1652143883039</x:v>
      </x:c>
      <x:c r="F315" s="14">
        <x:f t="shared" si="54"/>
        <x:v>3459.58445490536</x:v>
      </x:c>
      <x:c r="G315" s="14">
        <x:f t="shared" si="55"/>
        <x:v>3471.4914980640197</x:v>
      </x:c>
      <x:c r="H315" s="13" t="n">
        <x:f>Arrivals!L315</x:f>
        <x:v>75</x:v>
      </x:c>
      <x:c r="I315" s="14" t="n">
        <x:f>H315*8/Settings!$B$28+Settings!$B$29</x:f>
        <x:v>6.02</x:v>
      </x:c>
      <x:c r="J315" s="14">
        <x:f t="shared" si="66"/>
        <x:v>3445.1852143883038</x:v>
      </x:c>
      <x:c r="K315" s="14">
        <x:f t="shared" si="56"/>
        <x:v>3471.4914980640197</x:v>
      </x:c>
      <x:c r="L315" s="14" t="n">
        <x:f>MOD(K315-Settings!$B$32,Settings!$B$33)</x:f>
        <x:v>591.4914980640197</x:v>
      </x:c>
      <x:c r="M315" s="14" t="n">
        <x:f>IF(L315&lt;Settings!$B$30,IF(Settings!$B$30-L315&gt;=I315,K315,K315+(Settings!$B$30-L315)+Settings!$B$31),K315+(Settings!$B$33-L315))</x:f>
        <x:v>3471.4914980640197</x:v>
      </x:c>
      <x:c r="N315" s="14">
        <x:f t="shared" si="57"/>
        <x:v>3477.5114980640196</x:v>
      </x:c>
      <x:c r="O315" s="14">
        <x:f t="shared" si="58"/>
        <x:v>17.927043158659671</x:v>
      </x:c>
      <x:c r="P315" s="14">
        <x:f t="shared" si="59"/>
        <x:v>0</x:v>
      </x:c>
      <x:c r="Q315" s="14">
        <x:f t="shared" si="60"/>
        <x:v>0</x:v>
      </x:c>
      <x:c r="R315" s="14">
        <x:f t="shared" si="61"/>
        <x:v>0</x:v>
      </x:c>
      <x:c r="S315" s="14">
        <x:f t="shared" si="62"/>
        <x:v>0</x:v>
      </x:c>
      <x:c r="T315" t="str">
        <x:f>IF(MOD(C315-Settings!$B$32,Settings!$B$33)&lt;Settings!$B$30,"Up","Down")</x:f>
        <x:v>Up</x:v>
      </x:c>
      <x:c r="U315" s="15" t="n">
        <x:f>IF(OR(I315&gt;Settings!$B$30,O315&gt;Settings!$B$37),0,1)</x:f>
        <x:v>1</x:v>
      </x:c>
      <x:c r="V315" s="15" t="n">
        <x:f>IF(AND(U315=1,O315&lt;=Settings!$B$36),1,0)</x:f>
        <x:v>1</x:v>
      </x:c>
    </x:row>
    <x:row r="316">
      <x:c r="A316">
        <x:v>3</x:v>
      </x:c>
      <x:c r="B316">
        <x:v>71</x:v>
      </x:c>
      <x:c r="C316" s="13" t="n">
        <x:f>Arrivals!F316</x:f>
        <x:v>3522.5104619784433</x:v>
      </x:c>
      <x:c r="D316" s="13" t="n">
        <x:f>Arrivals!J316</x:f>
        <x:v>41.53882310310584</x:v>
      </x:c>
      <x:c r="E316" s="14">
        <x:f t="shared" si="65"/>
        <x:v>3471.4914980640197</x:v>
      </x:c>
      <x:c r="F316" s="14">
        <x:f t="shared" si="54"/>
        <x:v>3522.5104619784433</x:v>
      </x:c>
      <x:c r="G316" s="14">
        <x:f t="shared" si="55"/>
        <x:v>3564.049285081549</x:v>
      </x:c>
      <x:c r="H316" s="13" t="n">
        <x:f>Arrivals!L316</x:f>
        <x:v>75</x:v>
      </x:c>
      <x:c r="I316" s="14" t="n">
        <x:f>H316*8/Settings!$B$28+Settings!$B$29</x:f>
        <x:v>6.02</x:v>
      </x:c>
      <x:c r="J316" s="14">
        <x:f t="shared" si="66"/>
        <x:v>3477.5114980640196</x:v>
      </x:c>
      <x:c r="K316" s="14">
        <x:f t="shared" si="56"/>
        <x:v>3564.049285081549</x:v>
      </x:c>
      <x:c r="L316" s="14" t="n">
        <x:f>MOD(K316-Settings!$B$32,Settings!$B$33)</x:f>
        <x:v>684.049285081549</x:v>
      </x:c>
      <x:c r="M316" s="14" t="n">
        <x:f>IF(L316&lt;Settings!$B$30,IF(Settings!$B$30-L316&gt;=I316,K316,K316+(Settings!$B$30-L316)+Settings!$B$31),K316+(Settings!$B$33-L316))</x:f>
        <x:v>3600</x:v>
      </x:c>
      <x:c r="N316" s="14">
        <x:f t="shared" si="57"/>
        <x:v>3606.02</x:v>
      </x:c>
      <x:c r="O316" s="14">
        <x:f t="shared" si="58"/>
        <x:v>83.509538021556637</x:v>
      </x:c>
      <x:c r="P316" s="14">
        <x:f t="shared" si="59"/>
        <x:v>0</x:v>
      </x:c>
      <x:c r="Q316" s="14">
        <x:f t="shared" si="60"/>
        <x:v>0</x:v>
      </x:c>
      <x:c r="R316" s="14">
        <x:f t="shared" si="61"/>
        <x:v>35.950714918451013</x:v>
      </x:c>
      <x:c r="S316" s="14">
        <x:f t="shared" si="62"/>
        <x:v>35.950714918451013</x:v>
      </x:c>
      <x:c r="T316" t="str">
        <x:f>IF(MOD(C316-Settings!$B$32,Settings!$B$33)&lt;Settings!$B$30,"Up","Down")</x:f>
        <x:v>Down</x:v>
      </x:c>
      <x:c r="U316" s="15" t="n">
        <x:f>IF(OR(I316&gt;Settings!$B$30,O316&gt;Settings!$B$37),0,1)</x:f>
        <x:v>1</x:v>
      </x:c>
      <x:c r="V316" s="15" t="n">
        <x:f>IF(AND(U316=1,O316&lt;=Settings!$B$36),1,0)</x:f>
        <x:v>1</x:v>
      </x:c>
    </x:row>
    <x:row r="317">
      <x:c r="A317">
        <x:v>3</x:v>
      </x:c>
      <x:c r="B317">
        <x:v>72</x:v>
      </x:c>
      <x:c r="C317" s="13" t="n">
        <x:f>Arrivals!F317</x:f>
        <x:v>3547.3268260028844</x:v>
      </x:c>
      <x:c r="D317" s="13" t="n">
        <x:f>Arrivals!J317</x:f>
        <x:v>10.63883912606992</x:v>
      </x:c>
      <x:c r="E317" s="14">
        <x:f t="shared" si="65"/>
        <x:v>3564.049285081549</x:v>
      </x:c>
      <x:c r="F317" s="14">
        <x:f t="shared" si="54"/>
        <x:v>3564.049285081549</x:v>
      </x:c>
      <x:c r="G317" s="14">
        <x:f t="shared" si="55"/>
        <x:v>3574.6881242076188</x:v>
      </x:c>
      <x:c r="H317" s="13" t="n">
        <x:f>Arrivals!L317</x:f>
        <x:v>75</x:v>
      </x:c>
      <x:c r="I317" s="14" t="n">
        <x:f>H317*8/Settings!$B$28+Settings!$B$29</x:f>
        <x:v>6.02</x:v>
      </x:c>
      <x:c r="J317" s="14">
        <x:f t="shared" si="66"/>
        <x:v>3606.02</x:v>
      </x:c>
      <x:c r="K317" s="14">
        <x:f t="shared" si="56"/>
        <x:v>3606.02</x:v>
      </x:c>
      <x:c r="L317" s="14" t="n">
        <x:f>MOD(K317-Settings!$B$32,Settings!$B$33)</x:f>
        <x:v>6.019999999999982</x:v>
      </x:c>
      <x:c r="M317" s="14" t="n">
        <x:f>IF(L317&lt;Settings!$B$30,IF(Settings!$B$30-L317&gt;=I317,K317,K317+(Settings!$B$30-L317)+Settings!$B$31),K317+(Settings!$B$33-L317))</x:f>
        <x:v>3606.02</x:v>
      </x:c>
      <x:c r="N317" s="14">
        <x:f t="shared" si="57"/>
        <x:v>3612.04</x:v>
      </x:c>
      <x:c r="O317" s="14">
        <x:f t="shared" si="58"/>
        <x:v>64.713173997115518</x:v>
      </x:c>
      <x:c r="P317" s="14">
        <x:f t="shared" si="59"/>
        <x:v>16.722459078664542</x:v>
      </x:c>
      <x:c r="Q317" s="14">
        <x:f t="shared" si="60"/>
        <x:v>31.331875792381197</x:v>
      </x:c>
      <x:c r="R317" s="14">
        <x:f t="shared" si="61"/>
        <x:v>0</x:v>
      </x:c>
      <x:c r="S317" s="14">
        <x:f t="shared" si="62"/>
        <x:v>48.054334871045739</x:v>
      </x:c>
      <x:c r="T317" t="str">
        <x:f>IF(MOD(C317-Settings!$B$32,Settings!$B$33)&lt;Settings!$B$30,"Up","Down")</x:f>
        <x:v>Down</x:v>
      </x:c>
      <x:c r="U317" s="15" t="n">
        <x:f>IF(OR(I317&gt;Settings!$B$30,O317&gt;Settings!$B$37),0,1)</x:f>
        <x:v>1</x:v>
      </x:c>
      <x:c r="V317" s="15" t="n">
        <x:f>IF(AND(U317=1,O317&lt;=Settings!$B$36),1,0)</x:f>
        <x:v>1</x:v>
      </x:c>
    </x:row>
    <x:row r="318">
      <x:c r="A318">
        <x:v>3</x:v>
      </x:c>
      <x:c r="B318">
        <x:v>73</x:v>
      </x:c>
      <x:c r="C318" s="13" t="n">
        <x:f>Arrivals!F318</x:f>
        <x:v>3559.217390388917</x:v>
      </x:c>
      <x:c r="D318" s="13" t="n">
        <x:f>Arrivals!J318</x:f>
        <x:v>6.012992608939791</x:v>
      </x:c>
      <x:c r="E318" s="14">
        <x:f t="shared" si="65"/>
        <x:v>3574.6881242076188</x:v>
      </x:c>
      <x:c r="F318" s="14">
        <x:f t="shared" si="54"/>
        <x:v>3574.6881242076188</x:v>
      </x:c>
      <x:c r="G318" s="14">
        <x:f t="shared" si="55"/>
        <x:v>3580.7011168165586</x:v>
      </x:c>
      <x:c r="H318" s="13" t="n">
        <x:f>Arrivals!L318</x:f>
        <x:v>75</x:v>
      </x:c>
      <x:c r="I318" s="14" t="n">
        <x:f>H318*8/Settings!$B$28+Settings!$B$29</x:f>
        <x:v>6.02</x:v>
      </x:c>
      <x:c r="J318" s="14">
        <x:f t="shared" si="66"/>
        <x:v>3612.04</x:v>
      </x:c>
      <x:c r="K318" s="14">
        <x:f t="shared" si="56"/>
        <x:v>3612.04</x:v>
      </x:c>
      <x:c r="L318" s="14" t="n">
        <x:f>MOD(K318-Settings!$B$32,Settings!$B$33)</x:f>
        <x:v>12.039999999999964</x:v>
      </x:c>
      <x:c r="M318" s="14" t="n">
        <x:f>IF(L318&lt;Settings!$B$30,IF(Settings!$B$30-L318&gt;=I318,K318,K318+(Settings!$B$30-L318)+Settings!$B$31),K318+(Settings!$B$33-L318))</x:f>
        <x:v>3612.04</x:v>
      </x:c>
      <x:c r="N318" s="14">
        <x:f t="shared" si="57"/>
        <x:v>3618.06</x:v>
      </x:c>
      <x:c r="O318" s="14">
        <x:f t="shared" si="58"/>
        <x:v>58.842609611082935</x:v>
      </x:c>
      <x:c r="P318" s="14">
        <x:f t="shared" si="59"/>
        <x:v>15.470733818701774</x:v>
      </x:c>
      <x:c r="Q318" s="14">
        <x:f t="shared" si="60"/>
        <x:v>31.338883183441339</x:v>
      </x:c>
      <x:c r="R318" s="14">
        <x:f t="shared" si="61"/>
        <x:v>0</x:v>
      </x:c>
      <x:c r="S318" s="14">
        <x:f t="shared" si="62"/>
        <x:v>46.809617002143113</x:v>
      </x:c>
      <x:c r="T318" t="str">
        <x:f>IF(MOD(C318-Settings!$B$32,Settings!$B$33)&lt;Settings!$B$30,"Up","Down")</x:f>
        <x:v>Down</x:v>
      </x:c>
      <x:c r="U318" s="15" t="n">
        <x:f>IF(OR(I318&gt;Settings!$B$30,O318&gt;Settings!$B$37),0,1)</x:f>
        <x:v>1</x:v>
      </x:c>
      <x:c r="V318" s="15" t="n">
        <x:f>IF(AND(U318=1,O318&lt;=Settings!$B$36),1,0)</x:f>
        <x:v>1</x:v>
      </x:c>
    </x:row>
    <x:row r="319">
      <x:c r="A319">
        <x:v>3</x:v>
      </x:c>
      <x:c r="B319">
        <x:v>74</x:v>
      </x:c>
      <x:c r="C319" s="13" t="n">
        <x:f>Arrivals!F319</x:f>
        <x:v>3597.4634278933395</x:v>
      </x:c>
      <x:c r="D319" s="13" t="n">
        <x:f>Arrivals!J319</x:f>
        <x:v>0.876115820985373</x:v>
      </x:c>
      <x:c r="E319" s="14">
        <x:f t="shared" si="65"/>
        <x:v>3580.7011168165586</x:v>
      </x:c>
      <x:c r="F319" s="14">
        <x:f t="shared" si="54"/>
        <x:v>3597.4634278933395</x:v>
      </x:c>
      <x:c r="G319" s="14">
        <x:f t="shared" si="55"/>
        <x:v>3598.3395437143249</x:v>
      </x:c>
      <x:c r="H319" s="13" t="n">
        <x:f>Arrivals!L319</x:f>
        <x:v>75</x:v>
      </x:c>
      <x:c r="I319" s="14" t="n">
        <x:f>H319*8/Settings!$B$28+Settings!$B$29</x:f>
        <x:v>6.02</x:v>
      </x:c>
      <x:c r="J319" s="14">
        <x:f t="shared" si="66"/>
        <x:v>3618.06</x:v>
      </x:c>
      <x:c r="K319" s="14">
        <x:f t="shared" si="56"/>
        <x:v>3618.06</x:v>
      </x:c>
      <x:c r="L319" s="14" t="n">
        <x:f>MOD(K319-Settings!$B$32,Settings!$B$33)</x:f>
        <x:v>18.059999999999945</x:v>
      </x:c>
      <x:c r="M319" s="14" t="n">
        <x:f>IF(L319&lt;Settings!$B$30,IF(Settings!$B$30-L319&gt;=I319,K319,K319+(Settings!$B$30-L319)+Settings!$B$31),K319+(Settings!$B$33-L319))</x:f>
        <x:v>3618.06</x:v>
      </x:c>
      <x:c r="N319" s="14">
        <x:f t="shared" si="57"/>
        <x:v>3624.08</x:v>
      </x:c>
      <x:c r="O319" s="14">
        <x:f t="shared" si="58"/>
        <x:v>26.616572106660442</x:v>
      </x:c>
      <x:c r="P319" s="14">
        <x:f t="shared" si="59"/>
        <x:v>0</x:v>
      </x:c>
      <x:c r="Q319" s="14">
        <x:f t="shared" si="60"/>
        <x:v>19.720456285675027</x:v>
      </x:c>
      <x:c r="R319" s="14">
        <x:f t="shared" si="61"/>
        <x:v>0</x:v>
      </x:c>
      <x:c r="S319" s="14">
        <x:f t="shared" si="62"/>
        <x:v>19.720456285675027</x:v>
      </x:c>
      <x:c r="T319" t="str">
        <x:f>IF(MOD(C319-Settings!$B$32,Settings!$B$33)&lt;Settings!$B$30,"Up","Down")</x:f>
        <x:v>Down</x:v>
      </x:c>
      <x:c r="U319" s="15" t="n">
        <x:f>IF(OR(I319&gt;Settings!$B$30,O319&gt;Settings!$B$37),0,1)</x:f>
        <x:v>1</x:v>
      </x:c>
      <x:c r="V319" s="15" t="n">
        <x:f>IF(AND(U319=1,O319&lt;=Settings!$B$36),1,0)</x:f>
        <x:v>1</x:v>
      </x:c>
    </x:row>
    <x:row r="320">
      <x:c r="A320">
        <x:v>3</x:v>
      </x:c>
      <x:c r="B320">
        <x:v>75</x:v>
      </x:c>
      <x:c r="C320" s="13" t="n">
        <x:f>Arrivals!F320</x:f>
        <x:v>3599.0590840961095</x:v>
      </x:c>
      <x:c r="D320" s="13" t="n">
        <x:f>Arrivals!J320</x:f>
        <x:v>5.162861986880612</x:v>
      </x:c>
      <x:c r="E320" s="14">
        <x:f t="shared" si="65"/>
        <x:v>3598.3395437143249</x:v>
      </x:c>
      <x:c r="F320" s="14">
        <x:f t="shared" si="54"/>
        <x:v>3599.0590840961095</x:v>
      </x:c>
      <x:c r="G320" s="14">
        <x:f t="shared" si="55"/>
        <x:v>3604.2219460829901</x:v>
      </x:c>
      <x:c r="H320" s="13" t="n">
        <x:f>Arrivals!L320</x:f>
        <x:v>75</x:v>
      </x:c>
      <x:c r="I320" s="14" t="n">
        <x:f>H320*8/Settings!$B$28+Settings!$B$29</x:f>
        <x:v>6.02</x:v>
      </x:c>
      <x:c r="J320" s="14">
        <x:f t="shared" si="66"/>
        <x:v>3624.08</x:v>
      </x:c>
      <x:c r="K320" s="14">
        <x:f t="shared" si="56"/>
        <x:v>3624.08</x:v>
      </x:c>
      <x:c r="L320" s="14" t="n">
        <x:f>MOD(K320-Settings!$B$32,Settings!$B$33)</x:f>
        <x:v>24.079999999999927</x:v>
      </x:c>
      <x:c r="M320" s="14" t="n">
        <x:f>IF(L320&lt;Settings!$B$30,IF(Settings!$B$30-L320&gt;=I320,K320,K320+(Settings!$B$30-L320)+Settings!$B$31),K320+(Settings!$B$33-L320))</x:f>
        <x:v>3624.08</x:v>
      </x:c>
      <x:c r="N320" s="14">
        <x:f t="shared" si="57"/>
        <x:v>3630.1</x:v>
      </x:c>
      <x:c r="O320" s="14">
        <x:f t="shared" si="58"/>
        <x:v>31.040915903890436</x:v>
      </x:c>
      <x:c r="P320" s="14">
        <x:f t="shared" si="59"/>
        <x:v>0</x:v>
      </x:c>
      <x:c r="Q320" s="14">
        <x:f t="shared" si="60"/>
        <x:v>19.858053917009784</x:v>
      </x:c>
      <x:c r="R320" s="14">
        <x:f t="shared" si="61"/>
        <x:v>0</x:v>
      </x:c>
      <x:c r="S320" s="14">
        <x:f t="shared" si="62"/>
        <x:v>19.858053917009784</x:v>
      </x:c>
      <x:c r="T320" t="str">
        <x:f>IF(MOD(C320-Settings!$B$32,Settings!$B$33)&lt;Settings!$B$30,"Up","Down")</x:f>
        <x:v>Down</x:v>
      </x:c>
      <x:c r="U320" s="15" t="n">
        <x:f>IF(OR(I320&gt;Settings!$B$30,O320&gt;Settings!$B$37),0,1)</x:f>
        <x:v>1</x:v>
      </x:c>
      <x:c r="V320" s="15" t="n">
        <x:f>IF(AND(U320=1,O320&lt;=Settings!$B$36),1,0)</x:f>
        <x:v>1</x:v>
      </x:c>
    </x:row>
    <x:row r="321">
      <x:c r="A321">
        <x:v>3</x:v>
      </x:c>
      <x:c r="B321">
        <x:v>76</x:v>
      </x:c>
      <x:c r="C321" s="13" t="n">
        <x:f>Arrivals!F321</x:f>
        <x:v>3603.9848210110617</x:v>
      </x:c>
      <x:c r="D321" s="13" t="n">
        <x:f>Arrivals!J321</x:f>
        <x:v>8.338615684272597</x:v>
      </x:c>
      <x:c r="E321" s="14">
        <x:f t="shared" si="65"/>
        <x:v>3604.2219460829901</x:v>
      </x:c>
      <x:c r="F321" s="14">
        <x:f t="shared" si="54"/>
        <x:v>3604.2219460829901</x:v>
      </x:c>
      <x:c r="G321" s="14">
        <x:f t="shared" si="55"/>
        <x:v>3612.5605617672627</x:v>
      </x:c>
      <x:c r="H321" s="13" t="n">
        <x:f>Arrivals!L321</x:f>
        <x:v>75</x:v>
      </x:c>
      <x:c r="I321" s="14" t="n">
        <x:f>H321*8/Settings!$B$28+Settings!$B$29</x:f>
        <x:v>6.02</x:v>
      </x:c>
      <x:c r="J321" s="14">
        <x:f t="shared" si="66"/>
        <x:v>3630.1</x:v>
      </x:c>
      <x:c r="K321" s="14">
        <x:f t="shared" si="56"/>
        <x:v>3630.1</x:v>
      </x:c>
      <x:c r="L321" s="14" t="n">
        <x:f>MOD(K321-Settings!$B$32,Settings!$B$33)</x:f>
        <x:v>30.09999999999991</x:v>
      </x:c>
      <x:c r="M321" s="14" t="n">
        <x:f>IF(L321&lt;Settings!$B$30,IF(Settings!$B$30-L321&gt;=I321,K321,K321+(Settings!$B$30-L321)+Settings!$B$31),K321+(Settings!$B$33-L321))</x:f>
        <x:v>3630.1</x:v>
      </x:c>
      <x:c r="N321" s="14">
        <x:f t="shared" si="57"/>
        <x:v>3636.12</x:v>
      </x:c>
      <x:c r="O321" s="14">
        <x:f t="shared" si="58"/>
        <x:v>32.135178988938151</x:v>
      </x:c>
      <x:c r="P321" s="14">
        <x:f t="shared" si="59"/>
        <x:v>0.23712507192840349</x:v>
      </x:c>
      <x:c r="Q321" s="14">
        <x:f t="shared" si="60"/>
        <x:v>17.539438232737211</x:v>
      </x:c>
      <x:c r="R321" s="14">
        <x:f t="shared" si="61"/>
        <x:v>0</x:v>
      </x:c>
      <x:c r="S321" s="14">
        <x:f t="shared" si="62"/>
        <x:v>17.776563304665615</x:v>
      </x:c>
      <x:c r="T321" t="str">
        <x:f>IF(MOD(C321-Settings!$B$32,Settings!$B$33)&lt;Settings!$B$30,"Up","Down")</x:f>
        <x:v>Up</x:v>
      </x:c>
      <x:c r="U321" s="15" t="n">
        <x:f>IF(OR(I321&gt;Settings!$B$30,O321&gt;Settings!$B$37),0,1)</x:f>
        <x:v>1</x:v>
      </x:c>
      <x:c r="V321" s="15" t="n">
        <x:f>IF(AND(U321=1,O321&lt;=Settings!$B$36),1,0)</x:f>
        <x:v>1</x:v>
      </x:c>
    </x:row>
    <x:row r="322">
      <x:c r="A322">
        <x:v>3</x:v>
      </x:c>
      <x:c r="B322">
        <x:v>77</x:v>
      </x:c>
      <x:c r="C322" s="13" t="n">
        <x:f>Arrivals!F322</x:f>
        <x:v>3669.1755013478178</x:v>
      </x:c>
      <x:c r="D322" s="13" t="n">
        <x:f>Arrivals!J322</x:f>
        <x:v>1.1062603027617461</x:v>
      </x:c>
      <x:c r="E322" s="14">
        <x:f t="shared" si="65"/>
        <x:v>3612.5605617672627</x:v>
      </x:c>
      <x:c r="F322" s="14">
        <x:f t="shared" si="54"/>
        <x:v>3669.1755013478178</x:v>
      </x:c>
      <x:c r="G322" s="14">
        <x:f t="shared" si="55"/>
        <x:v>3670.2817616505795</x:v>
      </x:c>
      <x:c r="H322" s="13" t="n">
        <x:f>Arrivals!L322</x:f>
        <x:v>75</x:v>
      </x:c>
      <x:c r="I322" s="14" t="n">
        <x:f>H322*8/Settings!$B$28+Settings!$B$29</x:f>
        <x:v>6.02</x:v>
      </x:c>
      <x:c r="J322" s="14">
        <x:f t="shared" si="66"/>
        <x:v>3636.12</x:v>
      </x:c>
      <x:c r="K322" s="14">
        <x:f t="shared" si="56"/>
        <x:v>3670.2817616505795</x:v>
      </x:c>
      <x:c r="L322" s="14" t="n">
        <x:f>MOD(K322-Settings!$B$32,Settings!$B$33)</x:f>
        <x:v>70.28176165057948</x:v>
      </x:c>
      <x:c r="M322" s="14" t="n">
        <x:f>IF(L322&lt;Settings!$B$30,IF(Settings!$B$30-L322&gt;=I322,K322,K322+(Settings!$B$30-L322)+Settings!$B$31),K322+(Settings!$B$33-L322))</x:f>
        <x:v>3670.2817616505795</x:v>
      </x:c>
      <x:c r="N322" s="14">
        <x:f t="shared" si="57"/>
        <x:v>3676.3017616505795</x:v>
      </x:c>
      <x:c r="O322" s="14">
        <x:f t="shared" si="58"/>
        <x:v>7.1262603027616933</x:v>
      </x:c>
      <x:c r="P322" s="14">
        <x:f t="shared" si="59"/>
        <x:v>0</x:v>
      </x:c>
      <x:c r="Q322" s="14">
        <x:f t="shared" si="60"/>
        <x:v>0</x:v>
      </x:c>
      <x:c r="R322" s="14">
        <x:f t="shared" si="61"/>
        <x:v>0</x:v>
      </x:c>
      <x:c r="S322" s="14">
        <x:f t="shared" si="62"/>
        <x:v>0</x:v>
      </x:c>
      <x:c r="T322" t="str">
        <x:f>IF(MOD(C322-Settings!$B$32,Settings!$B$33)&lt;Settings!$B$30,"Up","Down")</x:f>
        <x:v>Up</x:v>
      </x:c>
      <x:c r="U322" s="15" t="n">
        <x:f>IF(OR(I322&gt;Settings!$B$30,O322&gt;Settings!$B$37),0,1)</x:f>
        <x:v>1</x:v>
      </x:c>
      <x:c r="V322" s="15" t="n">
        <x:f>IF(AND(U322=1,O322&lt;=Settings!$B$36),1,0)</x:f>
        <x:v>1</x:v>
      </x:c>
    </x:row>
    <x:row r="323">
      <x:c r="A323">
        <x:v>3</x:v>
      </x:c>
      <x:c r="B323">
        <x:v>78</x:v>
      </x:c>
      <x:c r="C323" s="13" t="n">
        <x:f>Arrivals!F323</x:f>
        <x:v>3706.2879387828193</x:v>
      </x:c>
      <x:c r="D323" s="13" t="n">
        <x:f>Arrivals!J323</x:f>
        <x:v>1.7537678330390176</x:v>
      </x:c>
      <x:c r="E323" s="14">
        <x:f t="shared" si="65"/>
        <x:v>3670.2817616505795</x:v>
      </x:c>
      <x:c r="F323" s="14">
        <x:f t="shared" si="54"/>
        <x:v>3706.2879387828193</x:v>
      </x:c>
      <x:c r="G323" s="14">
        <x:f t="shared" si="55"/>
        <x:v>3708.0417066158584</x:v>
      </x:c>
      <x:c r="H323" s="13" t="n">
        <x:f>Arrivals!L323</x:f>
        <x:v>75</x:v>
      </x:c>
      <x:c r="I323" s="14" t="n">
        <x:f>H323*8/Settings!$B$28+Settings!$B$29</x:f>
        <x:v>6.02</x:v>
      </x:c>
      <x:c r="J323" s="14">
        <x:f t="shared" si="66"/>
        <x:v>3676.3017616505795</x:v>
      </x:c>
      <x:c r="K323" s="14">
        <x:f t="shared" si="56"/>
        <x:v>3708.0417066158584</x:v>
      </x:c>
      <x:c r="L323" s="14" t="n">
        <x:f>MOD(K323-Settings!$B$32,Settings!$B$33)</x:f>
        <x:v>108.0417066158584</x:v>
      </x:c>
      <x:c r="M323" s="14" t="n">
        <x:f>IF(L323&lt;Settings!$B$30,IF(Settings!$B$30-L323&gt;=I323,K323,K323+(Settings!$B$30-L323)+Settings!$B$31),K323+(Settings!$B$33-L323))</x:f>
        <x:v>3708.0417066158584</x:v>
      </x:c>
      <x:c r="N323" s="14">
        <x:f t="shared" si="57"/>
        <x:v>3714.0617066158584</x:v>
      </x:c>
      <x:c r="O323" s="14">
        <x:f t="shared" si="58"/>
        <x:v>7.7737678330390736</x:v>
      </x:c>
      <x:c r="P323" s="14">
        <x:f t="shared" si="59"/>
        <x:v>0</x:v>
      </x:c>
      <x:c r="Q323" s="14">
        <x:f t="shared" si="60"/>
        <x:v>0</x:v>
      </x:c>
      <x:c r="R323" s="14">
        <x:f t="shared" si="61"/>
        <x:v>0</x:v>
      </x:c>
      <x:c r="S323" s="14">
        <x:f t="shared" si="62"/>
        <x:v>0</x:v>
      </x:c>
      <x:c r="T323" t="str">
        <x:f>IF(MOD(C323-Settings!$B$32,Settings!$B$33)&lt;Settings!$B$30,"Up","Down")</x:f>
        <x:v>Up</x:v>
      </x:c>
      <x:c r="U323" s="15" t="n">
        <x:f>IF(OR(I323&gt;Settings!$B$30,O323&gt;Settings!$B$37),0,1)</x:f>
        <x:v>1</x:v>
      </x:c>
      <x:c r="V323" s="15" t="n">
        <x:f>IF(AND(U323=1,O323&lt;=Settings!$B$36),1,0)</x:f>
        <x:v>1</x:v>
      </x:c>
    </x:row>
    <x:row r="324">
      <x:c r="A324">
        <x:v>3</x:v>
      </x:c>
      <x:c r="B324">
        <x:v>79</x:v>
      </x:c>
      <x:c r="C324" s="13" t="n">
        <x:f>Arrivals!F324</x:f>
        <x:v>3756.0461306952257</x:v>
      </x:c>
      <x:c r="D324" s="13" t="n">
        <x:f>Arrivals!J324</x:f>
        <x:v>3.3086828436507227</x:v>
      </x:c>
      <x:c r="E324" s="14">
        <x:f t="shared" si="65"/>
        <x:v>3708.0417066158584</x:v>
      </x:c>
      <x:c r="F324" s="14">
        <x:f t="shared" si="54"/>
        <x:v>3756.0461306952257</x:v>
      </x:c>
      <x:c r="G324" s="14">
        <x:f t="shared" si="55"/>
        <x:v>3759.3548135388764</x:v>
      </x:c>
      <x:c r="H324" s="13" t="n">
        <x:f>Arrivals!L324</x:f>
        <x:v>75</x:v>
      </x:c>
      <x:c r="I324" s="14" t="n">
        <x:f>H324*8/Settings!$B$28+Settings!$B$29</x:f>
        <x:v>6.02</x:v>
      </x:c>
      <x:c r="J324" s="14">
        <x:f t="shared" si="66"/>
        <x:v>3714.0617066158584</x:v>
      </x:c>
      <x:c r="K324" s="14">
        <x:f t="shared" si="56"/>
        <x:v>3759.3548135388764</x:v>
      </x:c>
      <x:c r="L324" s="14" t="n">
        <x:f>MOD(K324-Settings!$B$32,Settings!$B$33)</x:f>
        <x:v>159.35481353887644</x:v>
      </x:c>
      <x:c r="M324" s="14" t="n">
        <x:f>IF(L324&lt;Settings!$B$30,IF(Settings!$B$30-L324&gt;=I324,K324,K324+(Settings!$B$30-L324)+Settings!$B$31),K324+(Settings!$B$33-L324))</x:f>
        <x:v>3759.3548135388764</x:v>
      </x:c>
      <x:c r="N324" s="14">
        <x:f t="shared" si="57"/>
        <x:v>3765.3748135388764</x:v>
      </x:c>
      <x:c r="O324" s="14">
        <x:f t="shared" si="58"/>
        <x:v>9.3286828436507676</x:v>
      </x:c>
      <x:c r="P324" s="14">
        <x:f t="shared" si="59"/>
        <x:v>0</x:v>
      </x:c>
      <x:c r="Q324" s="14">
        <x:f t="shared" si="60"/>
        <x:v>0</x:v>
      </x:c>
      <x:c r="R324" s="14">
        <x:f t="shared" si="61"/>
        <x:v>0</x:v>
      </x:c>
      <x:c r="S324" s="14">
        <x:f t="shared" si="62"/>
        <x:v>0</x:v>
      </x:c>
      <x:c r="T324" t="str">
        <x:f>IF(MOD(C324-Settings!$B$32,Settings!$B$33)&lt;Settings!$B$30,"Up","Down")</x:f>
        <x:v>Up</x:v>
      </x:c>
      <x:c r="U324" s="15" t="n">
        <x:f>IF(OR(I324&gt;Settings!$B$30,O324&gt;Settings!$B$37),0,1)</x:f>
        <x:v>1</x:v>
      </x:c>
      <x:c r="V324" s="15" t="n">
        <x:f>IF(AND(U324=1,O324&lt;=Settings!$B$36),1,0)</x:f>
        <x:v>1</x:v>
      </x:c>
    </x:row>
    <x:row r="325">
      <x:c r="A325">
        <x:v>3</x:v>
      </x:c>
      <x:c r="B325">
        <x:v>80</x:v>
      </x:c>
      <x:c r="C325" s="13" t="n">
        <x:f>Arrivals!F325</x:f>
        <x:v>3770.2829653805093</x:v>
      </x:c>
      <x:c r="D325" s="13" t="n">
        <x:f>Arrivals!J325</x:f>
        <x:v>1.333531954945399</x:v>
      </x:c>
      <x:c r="E325" s="14">
        <x:f t="shared" si="65"/>
        <x:v>3759.3548135388764</x:v>
      </x:c>
      <x:c r="F325" s="14">
        <x:f t="shared" si="54"/>
        <x:v>3770.2829653805093</x:v>
      </x:c>
      <x:c r="G325" s="14">
        <x:f t="shared" si="55"/>
        <x:v>3771.6164973354548</x:v>
      </x:c>
      <x:c r="H325" s="13" t="n">
        <x:f>Arrivals!L325</x:f>
        <x:v>75</x:v>
      </x:c>
      <x:c r="I325" s="14" t="n">
        <x:f>H325*8/Settings!$B$28+Settings!$B$29</x:f>
        <x:v>6.02</x:v>
      </x:c>
      <x:c r="J325" s="14">
        <x:f t="shared" si="66"/>
        <x:v>3765.3748135388764</x:v>
      </x:c>
      <x:c r="K325" s="14">
        <x:f t="shared" si="56"/>
        <x:v>3771.6164973354548</x:v>
      </x:c>
      <x:c r="L325" s="14" t="n">
        <x:f>MOD(K325-Settings!$B$32,Settings!$B$33)</x:f>
        <x:v>171.61649733545482</x:v>
      </x:c>
      <x:c r="M325" s="14" t="n">
        <x:f>IF(L325&lt;Settings!$B$30,IF(Settings!$B$30-L325&gt;=I325,K325,K325+(Settings!$B$30-L325)+Settings!$B$31),K325+(Settings!$B$33-L325))</x:f>
        <x:v>3771.616497335455</x:v>
      </x:c>
      <x:c r="N325" s="14">
        <x:f t="shared" si="57"/>
        <x:v>3777.6364973354548</x:v>
      </x:c>
      <x:c r="O325" s="14">
        <x:f t="shared" si="58"/>
        <x:v>7.353531954945538</x:v>
      </x:c>
      <x:c r="P325" s="14">
        <x:f t="shared" si="59"/>
        <x:v>0</x:v>
      </x:c>
      <x:c r="Q325" s="14">
        <x:f t="shared" si="60"/>
        <x:v>0</x:v>
      </x:c>
      <x:c r="R325" s="14">
        <x:f t="shared" si="61"/>
        <x:v>0</x:v>
      </x:c>
      <x:c r="S325" s="14">
        <x:f t="shared" si="62"/>
        <x:v>0</x:v>
      </x:c>
      <x:c r="T325" t="str">
        <x:f>IF(MOD(C325-Settings!$B$32,Settings!$B$33)&lt;Settings!$B$30,"Up","Down")</x:f>
        <x:v>Up</x:v>
      </x:c>
      <x:c r="U325" s="15" t="n">
        <x:f>IF(OR(I325&gt;Settings!$B$30,O325&gt;Settings!$B$37),0,1)</x:f>
        <x:v>1</x:v>
      </x:c>
      <x:c r="V325" s="15" t="n">
        <x:f>IF(AND(U325=1,O325&lt;=Settings!$B$36),1,0)</x:f>
        <x:v>1</x:v>
      </x:c>
    </x:row>
    <x:row r="326">
      <x:c r="A326">
        <x:v>3</x:v>
      </x:c>
      <x:c r="B326">
        <x:v>81</x:v>
      </x:c>
      <x:c r="C326" s="13" t="n">
        <x:f>Arrivals!F326</x:f>
        <x:v>3779.578956277338</x:v>
      </x:c>
      <x:c r="D326" s="13" t="n">
        <x:f>Arrivals!J326</x:f>
        <x:v>13.844380825547102</x:v>
      </x:c>
      <x:c r="E326" s="14">
        <x:f t="shared" si="65"/>
        <x:v>3771.6164973354548</x:v>
      </x:c>
      <x:c r="F326" s="14" t="n">
        <x:f t="shared" ref="F326:F389" si="67">MAX(C326,E326)</x:f>
        <x:v>3779.578956277338</x:v>
      </x:c>
      <x:c r="G326" s="14" t="n">
        <x:f t="shared" ref="G326:G389" si="68">F326+D326</x:f>
        <x:v>3793.423337102885</x:v>
      </x:c>
      <x:c r="H326" s="13" t="n">
        <x:f>Arrivals!L326</x:f>
        <x:v>75</x:v>
      </x:c>
      <x:c r="I326" s="14" t="n">
        <x:f>H326*8/Settings!$B$28+Settings!$B$29</x:f>
        <x:v>6.02</x:v>
      </x:c>
      <x:c r="J326" s="14">
        <x:f t="shared" si="66"/>
        <x:v>3777.6364973354548</x:v>
      </x:c>
      <x:c r="K326" s="14" t="n">
        <x:f t="shared" ref="K326:K389" si="69">MAX(G326,J326)</x:f>
        <x:v>3793.423337102885</x:v>
      </x:c>
      <x:c r="L326" s="14" t="n">
        <x:f>MOD(K326-Settings!$B$32,Settings!$B$33)</x:f>
        <x:v>193.42333710288494</x:v>
      </x:c>
      <x:c r="M326" s="14" t="n">
        <x:f>IF(L326&lt;Settings!$B$30,IF(Settings!$B$30-L326&gt;=I326,K326,K326+(Settings!$B$30-L326)+Settings!$B$31),K326+(Settings!$B$33-L326))</x:f>
        <x:v>3793.423337102885</x:v>
      </x:c>
      <x:c r="N326" s="14" t="n">
        <x:f t="shared" ref="N326:N389" si="70">M326+I326</x:f>
        <x:v>3799.443337102885</x:v>
      </x:c>
      <x:c r="O326" s="14" t="n">
        <x:f t="shared" ref="O326:O389" si="71">N326-C326</x:f>
        <x:v>19.86438082554696</x:v>
      </x:c>
      <x:c r="P326" s="14" t="n">
        <x:f t="shared" ref="P326:P389" si="72">F326-C326</x:f>
        <x:v>0</x:v>
      </x:c>
      <x:c r="Q326" s="14" t="n">
        <x:f t="shared" ref="Q326:Q389" si="73">K326-G326</x:f>
        <x:v>0</x:v>
      </x:c>
      <x:c r="R326" s="14" t="n">
        <x:f t="shared" ref="R326:R389" si="74">M326-K326</x:f>
        <x:v>0</x:v>
      </x:c>
      <x:c r="S326" s="14" t="n">
        <x:f t="shared" ref="S326:S389" si="75">P326+Q326+R326</x:f>
        <x:v>0</x:v>
      </x:c>
      <x:c r="T326" t="str">
        <x:f>IF(MOD(C326-Settings!$B$32,Settings!$B$33)&lt;Settings!$B$30,"Up","Down")</x:f>
        <x:v>Up</x:v>
      </x:c>
      <x:c r="U326" s="15" t="n">
        <x:f>IF(OR(I326&gt;Settings!$B$30,O326&gt;Settings!$B$37),0,1)</x:f>
        <x:v>1</x:v>
      </x:c>
      <x:c r="V326" s="15" t="n">
        <x:f>IF(AND(U326=1,O326&lt;=Settings!$B$36),1,0)</x:f>
        <x:v>1</x:v>
      </x:c>
    </x:row>
    <x:row r="327">
      <x:c r="A327">
        <x:v>3</x:v>
      </x:c>
      <x:c r="B327">
        <x:v>82</x:v>
      </x:c>
      <x:c r="C327" s="13" t="n">
        <x:f>Arrivals!F327</x:f>
        <x:v>3798.322974268995</x:v>
      </x:c>
      <x:c r="D327" s="13" t="n">
        <x:f>Arrivals!J327</x:f>
        <x:v>32.13699167067309</x:v>
      </x:c>
      <x:c r="E327" s="14">
        <x:f t="shared" si="65"/>
        <x:v>3793.4233371028849</x:v>
      </x:c>
      <x:c r="F327" s="14">
        <x:f t="shared" si="67"/>
        <x:v>3798.322974268995</x:v>
      </x:c>
      <x:c r="G327" s="14">
        <x:f t="shared" si="68"/>
        <x:v>3830.4599659396681</x:v>
      </x:c>
      <x:c r="H327" s="13" t="n">
        <x:f>Arrivals!L327</x:f>
        <x:v>75</x:v>
      </x:c>
      <x:c r="I327" s="14" t="n">
        <x:f>H327*8/Settings!$B$28+Settings!$B$29</x:f>
        <x:v>6.02</x:v>
      </x:c>
      <x:c r="J327" s="14">
        <x:f t="shared" si="66"/>
        <x:v>3799.4433371028849</x:v>
      </x:c>
      <x:c r="K327" s="14">
        <x:f t="shared" si="69"/>
        <x:v>3830.4599659396681</x:v>
      </x:c>
      <x:c r="L327" s="14" t="n">
        <x:f>MOD(K327-Settings!$B$32,Settings!$B$33)</x:f>
        <x:v>230.4599659396681</x:v>
      </x:c>
      <x:c r="M327" s="14" t="n">
        <x:f>IF(L327&lt;Settings!$B$30,IF(Settings!$B$30-L327&gt;=I327,K327,K327+(Settings!$B$30-L327)+Settings!$B$31),K327+(Settings!$B$33-L327))</x:f>
        <x:v>3830.459965939668</x:v>
      </x:c>
      <x:c r="N327" s="14">
        <x:f t="shared" si="70"/>
        <x:v>3836.4799659396681</x:v>
      </x:c>
      <x:c r="O327" s="14">
        <x:f t="shared" si="71"/>
        <x:v>38.156991670673051</x:v>
      </x:c>
      <x:c r="P327" s="14">
        <x:f t="shared" si="72"/>
        <x:v>0</x:v>
      </x:c>
      <x:c r="Q327" s="14">
        <x:f t="shared" si="73"/>
        <x:v>0</x:v>
      </x:c>
      <x:c r="R327" s="14">
        <x:f t="shared" si="74"/>
        <x:v>0</x:v>
      </x:c>
      <x:c r="S327" s="14">
        <x:f t="shared" si="75"/>
        <x:v>0</x:v>
      </x:c>
      <x:c r="T327" t="str">
        <x:f>IF(MOD(C327-Settings!$B$32,Settings!$B$33)&lt;Settings!$B$30,"Up","Down")</x:f>
        <x:v>Up</x:v>
      </x:c>
      <x:c r="U327" s="15" t="n">
        <x:f>IF(OR(I327&gt;Settings!$B$30,O327&gt;Settings!$B$37),0,1)</x:f>
        <x:v>1</x:v>
      </x:c>
      <x:c r="V327" s="15" t="n">
        <x:f>IF(AND(U327=1,O327&lt;=Settings!$B$36),1,0)</x:f>
        <x:v>1</x:v>
      </x:c>
    </x:row>
    <x:row r="328">
      <x:c r="A328">
        <x:v>3</x:v>
      </x:c>
      <x:c r="B328">
        <x:v>83</x:v>
      </x:c>
      <x:c r="C328" s="13" t="n">
        <x:f>Arrivals!F328</x:f>
        <x:v>3841.1391482920258</x:v>
      </x:c>
      <x:c r="D328" s="13" t="n">
        <x:f>Arrivals!J328</x:f>
        <x:v>7.119520289995529</x:v>
      </x:c>
      <x:c r="E328" s="14">
        <x:f t="shared" si="65"/>
        <x:v>3830.4599659396681</x:v>
      </x:c>
      <x:c r="F328" s="14">
        <x:f t="shared" si="67"/>
        <x:v>3841.1391482920258</x:v>
      </x:c>
      <x:c r="G328" s="14">
        <x:f t="shared" si="68"/>
        <x:v>3848.2586685820211</x:v>
      </x:c>
      <x:c r="H328" s="13" t="n">
        <x:f>Arrivals!L328</x:f>
        <x:v>75</x:v>
      </x:c>
      <x:c r="I328" s="14" t="n">
        <x:f>H328*8/Settings!$B$28+Settings!$B$29</x:f>
        <x:v>6.02</x:v>
      </x:c>
      <x:c r="J328" s="14">
        <x:f t="shared" si="66"/>
        <x:v>3836.4799659396681</x:v>
      </x:c>
      <x:c r="K328" s="14">
        <x:f t="shared" si="69"/>
        <x:v>3848.2586685820211</x:v>
      </x:c>
      <x:c r="L328" s="14" t="n">
        <x:f>MOD(K328-Settings!$B$32,Settings!$B$33)</x:f>
        <x:v>248.25866858202107</x:v>
      </x:c>
      <x:c r="M328" s="14" t="n">
        <x:f>IF(L328&lt;Settings!$B$30,IF(Settings!$B$30-L328&gt;=I328,K328,K328+(Settings!$B$30-L328)+Settings!$B$31),K328+(Settings!$B$33-L328))</x:f>
        <x:v>3848.258668582021</x:v>
      </x:c>
      <x:c r="N328" s="14">
        <x:f t="shared" si="70"/>
        <x:v>3854.2786685820211</x:v>
      </x:c>
      <x:c r="O328" s="14">
        <x:f t="shared" si="71"/>
        <x:v>13.139520289995289</x:v>
      </x:c>
      <x:c r="P328" s="14">
        <x:f t="shared" si="72"/>
        <x:v>0</x:v>
      </x:c>
      <x:c r="Q328" s="14">
        <x:f t="shared" si="73"/>
        <x:v>0</x:v>
      </x:c>
      <x:c r="R328" s="14">
        <x:f t="shared" si="74"/>
        <x:v>0</x:v>
      </x:c>
      <x:c r="S328" s="14">
        <x:f t="shared" si="75"/>
        <x:v>0</x:v>
      </x:c>
      <x:c r="T328" t="str">
        <x:f>IF(MOD(C328-Settings!$B$32,Settings!$B$33)&lt;Settings!$B$30,"Up","Down")</x:f>
        <x:v>Up</x:v>
      </x:c>
      <x:c r="U328" s="15" t="n">
        <x:f>IF(OR(I328&gt;Settings!$B$30,O328&gt;Settings!$B$37),0,1)</x:f>
        <x:v>1</x:v>
      </x:c>
      <x:c r="V328" s="15" t="n">
        <x:f>IF(AND(U328=1,O328&lt;=Settings!$B$36),1,0)</x:f>
        <x:v>1</x:v>
      </x:c>
    </x:row>
    <x:row r="329">
      <x:c r="A329">
        <x:v>3</x:v>
      </x:c>
      <x:c r="B329">
        <x:v>84</x:v>
      </x:c>
      <x:c r="C329" s="13" t="n">
        <x:f>Arrivals!F329</x:f>
        <x:v>3904.7147382116327</x:v>
      </x:c>
      <x:c r="D329" s="13" t="n">
        <x:f>Arrivals!J329</x:f>
        <x:v>0.6620988381445967</x:v>
      </x:c>
      <x:c r="E329" s="14">
        <x:f t="shared" si="65"/>
        <x:v>3848.2586685820211</x:v>
      </x:c>
      <x:c r="F329" s="14">
        <x:f t="shared" si="67"/>
        <x:v>3904.7147382116327</x:v>
      </x:c>
      <x:c r="G329" s="14">
        <x:f t="shared" si="68"/>
        <x:v>3905.3768370497774</x:v>
      </x:c>
      <x:c r="H329" s="13" t="n">
        <x:f>Arrivals!L329</x:f>
        <x:v>75</x:v>
      </x:c>
      <x:c r="I329" s="14" t="n">
        <x:f>H329*8/Settings!$B$28+Settings!$B$29</x:f>
        <x:v>6.02</x:v>
      </x:c>
      <x:c r="J329" s="14">
        <x:f t="shared" si="66"/>
        <x:v>3854.2786685820211</x:v>
      </x:c>
      <x:c r="K329" s="14">
        <x:f t="shared" si="69"/>
        <x:v>3905.3768370497774</x:v>
      </x:c>
      <x:c r="L329" s="14" t="n">
        <x:f>MOD(K329-Settings!$B$32,Settings!$B$33)</x:f>
        <x:v>305.37683704977735</x:v>
      </x:c>
      <x:c r="M329" s="14" t="n">
        <x:f>IF(L329&lt;Settings!$B$30,IF(Settings!$B$30-L329&gt;=I329,K329,K329+(Settings!$B$30-L329)+Settings!$B$31),K329+(Settings!$B$33-L329))</x:f>
        <x:v>3905.3768370497774</x:v>
      </x:c>
      <x:c r="N329" s="14">
        <x:f t="shared" si="70"/>
        <x:v>3911.3968370497773</x:v>
      </x:c>
      <x:c r="O329" s="14">
        <x:f t="shared" si="71"/>
        <x:v>6.6820988381446114</x:v>
      </x:c>
      <x:c r="P329" s="14">
        <x:f t="shared" si="72"/>
        <x:v>0</x:v>
      </x:c>
      <x:c r="Q329" s="14">
        <x:f t="shared" si="73"/>
        <x:v>0</x:v>
      </x:c>
      <x:c r="R329" s="14">
        <x:f t="shared" si="74"/>
        <x:v>0</x:v>
      </x:c>
      <x:c r="S329" s="14">
        <x:f t="shared" si="75"/>
        <x:v>0</x:v>
      </x:c>
      <x:c r="T329" t="str">
        <x:f>IF(MOD(C329-Settings!$B$32,Settings!$B$33)&lt;Settings!$B$30,"Up","Down")</x:f>
        <x:v>Up</x:v>
      </x:c>
      <x:c r="U329" s="15" t="n">
        <x:f>IF(OR(I329&gt;Settings!$B$30,O329&gt;Settings!$B$37),0,1)</x:f>
        <x:v>1</x:v>
      </x:c>
      <x:c r="V329" s="15" t="n">
        <x:f>IF(AND(U329=1,O329&lt;=Settings!$B$36),1,0)</x:f>
        <x:v>1</x:v>
      </x:c>
    </x:row>
    <x:row r="330">
      <x:c r="A330">
        <x:v>3</x:v>
      </x:c>
      <x:c r="B330">
        <x:v>85</x:v>
      </x:c>
      <x:c r="C330" s="13" t="n">
        <x:f>Arrivals!F330</x:f>
        <x:v>3987.357957344604</x:v>
      </x:c>
      <x:c r="D330" s="13" t="n">
        <x:f>Arrivals!J330</x:f>
        <x:v>2.770489746958634</x:v>
      </x:c>
      <x:c r="E330" s="14">
        <x:f t="shared" si="65"/>
        <x:v>3905.3768370497774</x:v>
      </x:c>
      <x:c r="F330" s="14">
        <x:f t="shared" si="67"/>
        <x:v>3987.3579573446041</x:v>
      </x:c>
      <x:c r="G330" s="14">
        <x:f t="shared" si="68"/>
        <x:v>3990.1284470915625</x:v>
      </x:c>
      <x:c r="H330" s="13" t="n">
        <x:f>Arrivals!L330</x:f>
        <x:v>75</x:v>
      </x:c>
      <x:c r="I330" s="14" t="n">
        <x:f>H330*8/Settings!$B$28+Settings!$B$29</x:f>
        <x:v>6.02</x:v>
      </x:c>
      <x:c r="J330" s="14">
        <x:f t="shared" si="66"/>
        <x:v>3911.3968370497773</x:v>
      </x:c>
      <x:c r="K330" s="14">
        <x:f t="shared" si="69"/>
        <x:v>3990.1284470915625</x:v>
      </x:c>
      <x:c r="L330" s="14" t="n">
        <x:f>MOD(K330-Settings!$B$32,Settings!$B$33)</x:f>
        <x:v>390.1284470915625</x:v>
      </x:c>
      <x:c r="M330" s="14" t="n">
        <x:f>IF(L330&lt;Settings!$B$30,IF(Settings!$B$30-L330&gt;=I330,K330,K330+(Settings!$B$30-L330)+Settings!$B$31),K330+(Settings!$B$33-L330))</x:f>
        <x:v>3990.1284470915625</x:v>
      </x:c>
      <x:c r="N330" s="14">
        <x:f t="shared" si="70"/>
        <x:v>3996.1484470915625</x:v>
      </x:c>
      <x:c r="O330" s="14">
        <x:f t="shared" si="71"/>
        <x:v>8.7904897469584284</x:v>
      </x:c>
      <x:c r="P330" s="14">
        <x:f t="shared" si="72"/>
        <x:v>0</x:v>
      </x:c>
      <x:c r="Q330" s="14">
        <x:f t="shared" si="73"/>
        <x:v>0</x:v>
      </x:c>
      <x:c r="R330" s="14">
        <x:f t="shared" si="74"/>
        <x:v>0</x:v>
      </x:c>
      <x:c r="S330" s="14">
        <x:f t="shared" si="75"/>
        <x:v>0</x:v>
      </x:c>
      <x:c r="T330" t="str">
        <x:f>IF(MOD(C330-Settings!$B$32,Settings!$B$33)&lt;Settings!$B$30,"Up","Down")</x:f>
        <x:v>Up</x:v>
      </x:c>
      <x:c r="U330" s="15" t="n">
        <x:f>IF(OR(I330&gt;Settings!$B$30,O330&gt;Settings!$B$37),0,1)</x:f>
        <x:v>1</x:v>
      </x:c>
      <x:c r="V330" s="15" t="n">
        <x:f>IF(AND(U330=1,O330&lt;=Settings!$B$36),1,0)</x:f>
        <x:v>1</x:v>
      </x:c>
    </x:row>
    <x:row r="331">
      <x:c r="A331">
        <x:v>3</x:v>
      </x:c>
      <x:c r="B331">
        <x:v>86</x:v>
      </x:c>
      <x:c r="C331" s="13" t="n">
        <x:f>Arrivals!F331</x:f>
        <x:v>4051.428821752054</x:v>
      </x:c>
      <x:c r="D331" s="13" t="n">
        <x:f>Arrivals!J331</x:f>
        <x:v>34.114692439877075</x:v>
      </x:c>
      <x:c r="E331" s="14">
        <x:f t="shared" si="65"/>
        <x:v>3990.1284470915625</x:v>
      </x:c>
      <x:c r="F331" s="14">
        <x:f t="shared" si="67"/>
        <x:v>4051.4288217520539</x:v>
      </x:c>
      <x:c r="G331" s="14">
        <x:f t="shared" si="68"/>
        <x:v>4085.5435141919311</x:v>
      </x:c>
      <x:c r="H331" s="13" t="n">
        <x:f>Arrivals!L331</x:f>
        <x:v>75</x:v>
      </x:c>
      <x:c r="I331" s="14" t="n">
        <x:f>H331*8/Settings!$B$28+Settings!$B$29</x:f>
        <x:v>6.02</x:v>
      </x:c>
      <x:c r="J331" s="14">
        <x:f t="shared" si="66"/>
        <x:v>3996.1484470915625</x:v>
      </x:c>
      <x:c r="K331" s="14">
        <x:f t="shared" si="69"/>
        <x:v>4085.5435141919311</x:v>
      </x:c>
      <x:c r="L331" s="14" t="n">
        <x:f>MOD(K331-Settings!$B$32,Settings!$B$33)</x:f>
        <x:v>485.5435141919311</x:v>
      </x:c>
      <x:c r="M331" s="14" t="n">
        <x:f>IF(L331&lt;Settings!$B$30,IF(Settings!$B$30-L331&gt;=I331,K331,K331+(Settings!$B$30-L331)+Settings!$B$31),K331+(Settings!$B$33-L331))</x:f>
        <x:v>4085.543514191931</x:v>
      </x:c>
      <x:c r="N331" s="14">
        <x:f t="shared" si="70"/>
        <x:v>4091.5635141919311</x:v>
      </x:c>
      <x:c r="O331" s="14">
        <x:f t="shared" si="71"/>
        <x:v>40.134692439877199</x:v>
      </x:c>
      <x:c r="P331" s="14">
        <x:f t="shared" si="72"/>
        <x:v>0</x:v>
      </x:c>
      <x:c r="Q331" s="14">
        <x:f t="shared" si="73"/>
        <x:v>0</x:v>
      </x:c>
      <x:c r="R331" s="14">
        <x:f t="shared" si="74"/>
        <x:v>0</x:v>
      </x:c>
      <x:c r="S331" s="14">
        <x:f t="shared" si="75"/>
        <x:v>0</x:v>
      </x:c>
      <x:c r="T331" t="str">
        <x:f>IF(MOD(C331-Settings!$B$32,Settings!$B$33)&lt;Settings!$B$30,"Up","Down")</x:f>
        <x:v>Up</x:v>
      </x:c>
      <x:c r="U331" s="15" t="n">
        <x:f>IF(OR(I331&gt;Settings!$B$30,O331&gt;Settings!$B$37),0,1)</x:f>
        <x:v>1</x:v>
      </x:c>
      <x:c r="V331" s="15" t="n">
        <x:f>IF(AND(U331=1,O331&lt;=Settings!$B$36),1,0)</x:f>
        <x:v>1</x:v>
      </x:c>
    </x:row>
    <x:row r="332">
      <x:c r="A332">
        <x:v>3</x:v>
      </x:c>
      <x:c r="B332">
        <x:v>87</x:v>
      </x:c>
      <x:c r="C332" s="13" t="n">
        <x:f>Arrivals!F332</x:f>
        <x:v>4111.872017135492</x:v>
      </x:c>
      <x:c r="D332" s="13" t="n">
        <x:f>Arrivals!J332</x:f>
        <x:v>24.916421109348782</x:v>
      </x:c>
      <x:c r="E332" s="14">
        <x:f t="shared" si="65"/>
        <x:v>4085.5435141919311</x:v>
      </x:c>
      <x:c r="F332" s="14">
        <x:f t="shared" si="67"/>
        <x:v>4111.8720171354917</x:v>
      </x:c>
      <x:c r="G332" s="14">
        <x:f t="shared" si="68"/>
        <x:v>4136.7884382448401</x:v>
      </x:c>
      <x:c r="H332" s="13" t="n">
        <x:f>Arrivals!L332</x:f>
        <x:v>75</x:v>
      </x:c>
      <x:c r="I332" s="14" t="n">
        <x:f>H332*8/Settings!$B$28+Settings!$B$29</x:f>
        <x:v>6.02</x:v>
      </x:c>
      <x:c r="J332" s="14">
        <x:f t="shared" si="66"/>
        <x:v>4091.5635141919311</x:v>
      </x:c>
      <x:c r="K332" s="14">
        <x:f t="shared" si="69"/>
        <x:v>4136.7884382448401</x:v>
      </x:c>
      <x:c r="L332" s="14" t="n">
        <x:f>MOD(K332-Settings!$B$32,Settings!$B$33)</x:f>
        <x:v>536.7884382448401</x:v>
      </x:c>
      <x:c r="M332" s="14" t="n">
        <x:f>IF(L332&lt;Settings!$B$30,IF(Settings!$B$30-L332&gt;=I332,K332,K332+(Settings!$B$30-L332)+Settings!$B$31),K332+(Settings!$B$33-L332))</x:f>
        <x:v>4136.78843824484</x:v>
      </x:c>
      <x:c r="N332" s="14">
        <x:f t="shared" si="70"/>
        <x:v>4142.8084382448405</x:v>
      </x:c>
      <x:c r="O332" s="14">
        <x:f t="shared" si="71"/>
        <x:v>30.936421109348885</x:v>
      </x:c>
      <x:c r="P332" s="14">
        <x:f t="shared" si="72"/>
        <x:v>0</x:v>
      </x:c>
      <x:c r="Q332" s="14">
        <x:f t="shared" si="73"/>
        <x:v>0</x:v>
      </x:c>
      <x:c r="R332" s="14">
        <x:f t="shared" si="74"/>
        <x:v>0</x:v>
      </x:c>
      <x:c r="S332" s="14">
        <x:f t="shared" si="75"/>
        <x:v>0</x:v>
      </x:c>
      <x:c r="T332" t="str">
        <x:f>IF(MOD(C332-Settings!$B$32,Settings!$B$33)&lt;Settings!$B$30,"Up","Down")</x:f>
        <x:v>Up</x:v>
      </x:c>
      <x:c r="U332" s="15" t="n">
        <x:f>IF(OR(I332&gt;Settings!$B$30,O332&gt;Settings!$B$37),0,1)</x:f>
        <x:v>1</x:v>
      </x:c>
      <x:c r="V332" s="15" t="n">
        <x:f>IF(AND(U332=1,O332&lt;=Settings!$B$36),1,0)</x:f>
        <x:v>1</x:v>
      </x:c>
    </x:row>
    <x:row r="333">
      <x:c r="A333">
        <x:v>3</x:v>
      </x:c>
      <x:c r="B333">
        <x:v>88</x:v>
      </x:c>
      <x:c r="C333" s="13" t="n">
        <x:f>Arrivals!F333</x:f>
        <x:v>4160.168229458477</x:v>
      </x:c>
      <x:c r="D333" s="13" t="n">
        <x:f>Arrivals!J333</x:f>
        <x:v>12.90474197457037</x:v>
      </x:c>
      <x:c r="E333" s="14">
        <x:f t="shared" si="65"/>
        <x:v>4136.7884382448401</x:v>
      </x:c>
      <x:c r="F333" s="14">
        <x:f t="shared" si="67"/>
        <x:v>4160.1682294584771</x:v>
      </x:c>
      <x:c r="G333" s="14">
        <x:f t="shared" si="68"/>
        <x:v>4173.0729714330473</x:v>
      </x:c>
      <x:c r="H333" s="13" t="n">
        <x:f>Arrivals!L333</x:f>
        <x:v>75</x:v>
      </x:c>
      <x:c r="I333" s="14" t="n">
        <x:f>H333*8/Settings!$B$28+Settings!$B$29</x:f>
        <x:v>6.02</x:v>
      </x:c>
      <x:c r="J333" s="14">
        <x:f t="shared" si="66"/>
        <x:v>4142.8084382448405</x:v>
      </x:c>
      <x:c r="K333" s="14">
        <x:f t="shared" si="69"/>
        <x:v>4173.0729714330473</x:v>
      </x:c>
      <x:c r="L333" s="14" t="n">
        <x:f>MOD(K333-Settings!$B$32,Settings!$B$33)</x:f>
        <x:v>573.0729714330473</x:v>
      </x:c>
      <x:c r="M333" s="14" t="n">
        <x:f>IF(L333&lt;Settings!$B$30,IF(Settings!$B$30-L333&gt;=I333,K333,K333+(Settings!$B$30-L333)+Settings!$B$31),K333+(Settings!$B$33-L333))</x:f>
        <x:v>4173.072971433047</x:v>
      </x:c>
      <x:c r="N333" s="14">
        <x:f t="shared" si="70"/>
        <x:v>4179.0929714330478</x:v>
      </x:c>
      <x:c r="O333" s="14">
        <x:f t="shared" si="71"/>
        <x:v>18.924741974570679</x:v>
      </x:c>
      <x:c r="P333" s="14">
        <x:f t="shared" si="72"/>
        <x:v>0</x:v>
      </x:c>
      <x:c r="Q333" s="14">
        <x:f t="shared" si="73"/>
        <x:v>0</x:v>
      </x:c>
      <x:c r="R333" s="14">
        <x:f t="shared" si="74"/>
        <x:v>0</x:v>
      </x:c>
      <x:c r="S333" s="14">
        <x:f t="shared" si="75"/>
        <x:v>0</x:v>
      </x:c>
      <x:c r="T333" t="str">
        <x:f>IF(MOD(C333-Settings!$B$32,Settings!$B$33)&lt;Settings!$B$30,"Up","Down")</x:f>
        <x:v>Up</x:v>
      </x:c>
      <x:c r="U333" s="15" t="n">
        <x:f>IF(OR(I333&gt;Settings!$B$30,O333&gt;Settings!$B$37),0,1)</x:f>
        <x:v>1</x:v>
      </x:c>
      <x:c r="V333" s="15" t="n">
        <x:f>IF(AND(U333=1,O333&lt;=Settings!$B$36),1,0)</x:f>
        <x:v>1</x:v>
      </x:c>
    </x:row>
    <x:row r="334">
      <x:c r="A334">
        <x:v>3</x:v>
      </x:c>
      <x:c r="B334">
        <x:v>89</x:v>
      </x:c>
      <x:c r="C334" s="13" t="n">
        <x:f>Arrivals!F334</x:f>
        <x:v>4183.206317911098</x:v>
      </x:c>
      <x:c r="D334" s="13" t="n">
        <x:f>Arrivals!J334</x:f>
        <x:v>0.9344788632950005</x:v>
      </x:c>
      <x:c r="E334" s="14">
        <x:f t="shared" si="65"/>
        <x:v>4173.0729714330473</x:v>
      </x:c>
      <x:c r="F334" s="14">
        <x:f t="shared" si="67"/>
        <x:v>4183.2063179110983</x:v>
      </x:c>
      <x:c r="G334" s="14">
        <x:f t="shared" si="68"/>
        <x:v>4184.1407967743935</x:v>
      </x:c>
      <x:c r="H334" s="13" t="n">
        <x:f>Arrivals!L334</x:f>
        <x:v>75</x:v>
      </x:c>
      <x:c r="I334" s="14" t="n">
        <x:f>H334*8/Settings!$B$28+Settings!$B$29</x:f>
        <x:v>6.02</x:v>
      </x:c>
      <x:c r="J334" s="14">
        <x:f t="shared" si="66"/>
        <x:v>4179.0929714330478</x:v>
      </x:c>
      <x:c r="K334" s="14">
        <x:f t="shared" si="69"/>
        <x:v>4184.1407967743935</x:v>
      </x:c>
      <x:c r="L334" s="14" t="n">
        <x:f>MOD(K334-Settings!$B$32,Settings!$B$33)</x:f>
        <x:v>584.1407967743935</x:v>
      </x:c>
      <x:c r="M334" s="14" t="n">
        <x:f>IF(L334&lt;Settings!$B$30,IF(Settings!$B$30-L334&gt;=I334,K334,K334+(Settings!$B$30-L334)+Settings!$B$31),K334+(Settings!$B$33-L334))</x:f>
        <x:v>4184.1407967743935</x:v>
      </x:c>
      <x:c r="N334" s="14">
        <x:f t="shared" si="70"/>
        <x:v>4190.1607967743939</x:v>
      </x:c>
      <x:c r="O334" s="14">
        <x:f t="shared" si="71"/>
        <x:v>6.9544788632956624</x:v>
      </x:c>
      <x:c r="P334" s="14">
        <x:f t="shared" si="72"/>
        <x:v>0</x:v>
      </x:c>
      <x:c r="Q334" s="14">
        <x:f t="shared" si="73"/>
        <x:v>0</x:v>
      </x:c>
      <x:c r="R334" s="14">
        <x:f t="shared" si="74"/>
        <x:v>0</x:v>
      </x:c>
      <x:c r="S334" s="14">
        <x:f t="shared" si="75"/>
        <x:v>0</x:v>
      </x:c>
      <x:c r="T334" t="str">
        <x:f>IF(MOD(C334-Settings!$B$32,Settings!$B$33)&lt;Settings!$B$30,"Up","Down")</x:f>
        <x:v>Up</x:v>
      </x:c>
      <x:c r="U334" s="15" t="n">
        <x:f>IF(OR(I334&gt;Settings!$B$30,O334&gt;Settings!$B$37),0,1)</x:f>
        <x:v>1</x:v>
      </x:c>
      <x:c r="V334" s="15" t="n">
        <x:f>IF(AND(U334=1,O334&lt;=Settings!$B$36),1,0)</x:f>
        <x:v>1</x:v>
      </x:c>
    </x:row>
    <x:row r="335">
      <x:c r="A335">
        <x:v>3</x:v>
      </x:c>
      <x:c r="B335">
        <x:v>90</x:v>
      </x:c>
      <x:c r="C335" s="13" t="n">
        <x:f>Arrivals!F335</x:f>
        <x:v>4300.9085945599</x:v>
      </x:c>
      <x:c r="D335" s="13" t="n">
        <x:f>Arrivals!J335</x:f>
        <x:v>1.9804933451570563</x:v>
      </x:c>
      <x:c r="E335" s="14">
        <x:f t="shared" si="65"/>
        <x:v>4184.1407967743935</x:v>
      </x:c>
      <x:c r="F335" s="14">
        <x:f t="shared" si="67"/>
        <x:v>4300.9085945598999</x:v>
      </x:c>
      <x:c r="G335" s="14">
        <x:f t="shared" si="68"/>
        <x:v>4302.8890879050568</x:v>
      </x:c>
      <x:c r="H335" s="13" t="n">
        <x:f>Arrivals!L335</x:f>
        <x:v>75</x:v>
      </x:c>
      <x:c r="I335" s="14" t="n">
        <x:f>H335*8/Settings!$B$28+Settings!$B$29</x:f>
        <x:v>6.02</x:v>
      </x:c>
      <x:c r="J335" s="14">
        <x:f t="shared" si="66"/>
        <x:v>4190.1607967743939</x:v>
      </x:c>
      <x:c r="K335" s="14">
        <x:f t="shared" si="69"/>
        <x:v>4302.8890879050568</x:v>
      </x:c>
      <x:c r="L335" s="14" t="n">
        <x:f>MOD(K335-Settings!$B$32,Settings!$B$33)</x:f>
        <x:v>702.8890879050568</x:v>
      </x:c>
      <x:c r="M335" s="14" t="n">
        <x:f>IF(L335&lt;Settings!$B$30,IF(Settings!$B$30-L335&gt;=I335,K335,K335+(Settings!$B$30-L335)+Settings!$B$31),K335+(Settings!$B$33-L335))</x:f>
        <x:v>4320</x:v>
      </x:c>
      <x:c r="N335" s="14">
        <x:f t="shared" si="70"/>
        <x:v>4326.0200000000004</x:v>
      </x:c>
      <x:c r="O335" s="14">
        <x:f t="shared" si="71"/>
        <x:v>25.111405440100498</x:v>
      </x:c>
      <x:c r="P335" s="14">
        <x:f t="shared" si="72"/>
        <x:v>0</x:v>
      </x:c>
      <x:c r="Q335" s="14">
        <x:f t="shared" si="73"/>
        <x:v>0</x:v>
      </x:c>
      <x:c r="R335" s="14">
        <x:f t="shared" si="74"/>
        <x:v>17.11091209494316</x:v>
      </x:c>
      <x:c r="S335" s="14">
        <x:f t="shared" si="75"/>
        <x:v>17.11091209494316</x:v>
      </x:c>
      <x:c r="T335" t="str">
        <x:f>IF(MOD(C335-Settings!$B$32,Settings!$B$33)&lt;Settings!$B$30,"Up","Down")</x:f>
        <x:v>Down</x:v>
      </x:c>
      <x:c r="U335" s="15" t="n">
        <x:f>IF(OR(I335&gt;Settings!$B$30,O335&gt;Settings!$B$37),0,1)</x:f>
        <x:v>1</x:v>
      </x:c>
      <x:c r="V335" s="15" t="n">
        <x:f>IF(AND(U335=1,O335&lt;=Settings!$B$36),1,0)</x:f>
        <x:v>1</x:v>
      </x:c>
    </x:row>
    <x:row r="336">
      <x:c r="A336">
        <x:v>3</x:v>
      </x:c>
      <x:c r="B336">
        <x:v>91</x:v>
      </x:c>
      <x:c r="C336" s="13" t="n">
        <x:f>Arrivals!F336</x:f>
        <x:v>4359.692855677745</x:v>
      </x:c>
      <x:c r="D336" s="13" t="n">
        <x:f>Arrivals!J336</x:f>
        <x:v>0.4446157979143097</x:v>
      </x:c>
      <x:c r="E336" s="14">
        <x:f t="shared" si="65"/>
        <x:v>4302.8890879050568</x:v>
      </x:c>
      <x:c r="F336" s="14">
        <x:f t="shared" si="67"/>
        <x:v>4359.6928556777448</x:v>
      </x:c>
      <x:c r="G336" s="14">
        <x:f t="shared" si="68"/>
        <x:v>4360.1374714756594</x:v>
      </x:c>
      <x:c r="H336" s="13" t="n">
        <x:f>Arrivals!L336</x:f>
        <x:v>75</x:v>
      </x:c>
      <x:c r="I336" s="14" t="n">
        <x:f>H336*8/Settings!$B$28+Settings!$B$29</x:f>
        <x:v>6.02</x:v>
      </x:c>
      <x:c r="J336" s="14">
        <x:f t="shared" si="66"/>
        <x:v>4326.0200000000004</x:v>
      </x:c>
      <x:c r="K336" s="14">
        <x:f t="shared" si="69"/>
        <x:v>4360.1374714756594</x:v>
      </x:c>
      <x:c r="L336" s="14" t="n">
        <x:f>MOD(K336-Settings!$B$32,Settings!$B$33)</x:f>
        <x:v>40.13747147565937</x:v>
      </x:c>
      <x:c r="M336" s="14" t="n">
        <x:f>IF(L336&lt;Settings!$B$30,IF(Settings!$B$30-L336&gt;=I336,K336,K336+(Settings!$B$30-L336)+Settings!$B$31),K336+(Settings!$B$33-L336))</x:f>
        <x:v>4360.137471475659</x:v>
      </x:c>
      <x:c r="N336" s="14">
        <x:f t="shared" si="70"/>
        <x:v>4366.1574714756598</x:v>
      </x:c>
      <x:c r="O336" s="14">
        <x:f t="shared" si="71"/>
        <x:v>6.4646157979150303</x:v>
      </x:c>
      <x:c r="P336" s="14">
        <x:f t="shared" si="72"/>
        <x:v>0</x:v>
      </x:c>
      <x:c r="Q336" s="14">
        <x:f t="shared" si="73"/>
        <x:v>0</x:v>
      </x:c>
      <x:c r="R336" s="14">
        <x:f t="shared" si="74"/>
        <x:v>0</x:v>
      </x:c>
      <x:c r="S336" s="14">
        <x:f t="shared" si="75"/>
        <x:v>0</x:v>
      </x:c>
      <x:c r="T336" t="str">
        <x:f>IF(MOD(C336-Settings!$B$32,Settings!$B$33)&lt;Settings!$B$30,"Up","Down")</x:f>
        <x:v>Up</x:v>
      </x:c>
      <x:c r="U336" s="15" t="n">
        <x:f>IF(OR(I336&gt;Settings!$B$30,O336&gt;Settings!$B$37),0,1)</x:f>
        <x:v>1</x:v>
      </x:c>
      <x:c r="V336" s="15" t="n">
        <x:f>IF(AND(U336=1,O336&lt;=Settings!$B$36),1,0)</x:f>
        <x:v>1</x:v>
      </x:c>
    </x:row>
    <x:row r="337">
      <x:c r="A337">
        <x:v>3</x:v>
      </x:c>
      <x:c r="B337">
        <x:v>92</x:v>
      </x:c>
      <x:c r="C337" s="13" t="n">
        <x:f>Arrivals!F337</x:f>
        <x:v>4400.270473746848</x:v>
      </x:c>
      <x:c r="D337" s="13" t="n">
        <x:f>Arrivals!J337</x:f>
        <x:v>4.739995111115671</x:v>
      </x:c>
      <x:c r="E337" s="14">
        <x:f t="shared" si="65"/>
        <x:v>4360.1374714756594</x:v>
      </x:c>
      <x:c r="F337" s="14">
        <x:f t="shared" si="67"/>
        <x:v>4400.2704737468484</x:v>
      </x:c>
      <x:c r="G337" s="14">
        <x:f t="shared" si="68"/>
        <x:v>4405.010468857964</x:v>
      </x:c>
      <x:c r="H337" s="13" t="n">
        <x:f>Arrivals!L337</x:f>
        <x:v>75</x:v>
      </x:c>
      <x:c r="I337" s="14" t="n">
        <x:f>H337*8/Settings!$B$28+Settings!$B$29</x:f>
        <x:v>6.02</x:v>
      </x:c>
      <x:c r="J337" s="14">
        <x:f t="shared" si="66"/>
        <x:v>4366.1574714756598</x:v>
      </x:c>
      <x:c r="K337" s="14">
        <x:f t="shared" si="69"/>
        <x:v>4405.010468857964</x:v>
      </x:c>
      <x:c r="L337" s="14" t="n">
        <x:f>MOD(K337-Settings!$B$32,Settings!$B$33)</x:f>
        <x:v>85.01046885796404</x:v>
      </x:c>
      <x:c r="M337" s="14" t="n">
        <x:f>IF(L337&lt;Settings!$B$30,IF(Settings!$B$30-L337&gt;=I337,K337,K337+(Settings!$B$30-L337)+Settings!$B$31),K337+(Settings!$B$33-L337))</x:f>
        <x:v>4405.010468857964</x:v>
      </x:c>
      <x:c r="N337" s="14">
        <x:f t="shared" si="70"/>
        <x:v>4411.0304688579645</x:v>
      </x:c>
      <x:c r="O337" s="14">
        <x:f t="shared" si="71"/>
        <x:v>10.759995111116041</x:v>
      </x:c>
      <x:c r="P337" s="14">
        <x:f t="shared" si="72"/>
        <x:v>0</x:v>
      </x:c>
      <x:c r="Q337" s="14">
        <x:f t="shared" si="73"/>
        <x:v>0</x:v>
      </x:c>
      <x:c r="R337" s="14">
        <x:f t="shared" si="74"/>
        <x:v>0</x:v>
      </x:c>
      <x:c r="S337" s="14">
        <x:f t="shared" si="75"/>
        <x:v>0</x:v>
      </x:c>
      <x:c r="T337" t="str">
        <x:f>IF(MOD(C337-Settings!$B$32,Settings!$B$33)&lt;Settings!$B$30,"Up","Down")</x:f>
        <x:v>Up</x:v>
      </x:c>
      <x:c r="U337" s="15" t="n">
        <x:f>IF(OR(I337&gt;Settings!$B$30,O337&gt;Settings!$B$37),0,1)</x:f>
        <x:v>1</x:v>
      </x:c>
      <x:c r="V337" s="15" t="n">
        <x:f>IF(AND(U337=1,O337&lt;=Settings!$B$36),1,0)</x:f>
        <x:v>1</x:v>
      </x:c>
    </x:row>
    <x:row r="338">
      <x:c r="A338">
        <x:v>3</x:v>
      </x:c>
      <x:c r="B338">
        <x:v>93</x:v>
      </x:c>
      <x:c r="C338" s="13" t="n">
        <x:f>Arrivals!F338</x:f>
        <x:v>4466.975776544687</x:v>
      </x:c>
      <x:c r="D338" s="13" t="n">
        <x:f>Arrivals!J338</x:f>
        <x:v>7.282917373917036</x:v>
      </x:c>
      <x:c r="E338" s="14">
        <x:f t="shared" si="65"/>
        <x:v>4405.010468857964</x:v>
      </x:c>
      <x:c r="F338" s="14">
        <x:f t="shared" si="67"/>
        <x:v>4466.9757765446866</x:v>
      </x:c>
      <x:c r="G338" s="14">
        <x:f t="shared" si="68"/>
        <x:v>4474.258693918604</x:v>
      </x:c>
      <x:c r="H338" s="13" t="n">
        <x:f>Arrivals!L338</x:f>
        <x:v>75</x:v>
      </x:c>
      <x:c r="I338" s="14" t="n">
        <x:f>H338*8/Settings!$B$28+Settings!$B$29</x:f>
        <x:v>6.02</x:v>
      </x:c>
      <x:c r="J338" s="14">
        <x:f t="shared" si="66"/>
        <x:v>4411.0304688579645</x:v>
      </x:c>
      <x:c r="K338" s="14">
        <x:f t="shared" si="69"/>
        <x:v>4474.258693918604</x:v>
      </x:c>
      <x:c r="L338" s="14" t="n">
        <x:f>MOD(K338-Settings!$B$32,Settings!$B$33)</x:f>
        <x:v>154.25869391860397</x:v>
      </x:c>
      <x:c r="M338" s="14" t="n">
        <x:f>IF(L338&lt;Settings!$B$30,IF(Settings!$B$30-L338&gt;=I338,K338,K338+(Settings!$B$30-L338)+Settings!$B$31),K338+(Settings!$B$33-L338))</x:f>
        <x:v>4474.258693918604</x:v>
      </x:c>
      <x:c r="N338" s="14">
        <x:f t="shared" si="70"/>
        <x:v>4480.2786939186044</x:v>
      </x:c>
      <x:c r="O338" s="14">
        <x:f t="shared" si="71"/>
        <x:v>13.302917373917808</x:v>
      </x:c>
      <x:c r="P338" s="14">
        <x:f t="shared" si="72"/>
        <x:v>0</x:v>
      </x:c>
      <x:c r="Q338" s="14">
        <x:f t="shared" si="73"/>
        <x:v>0</x:v>
      </x:c>
      <x:c r="R338" s="14">
        <x:f t="shared" si="74"/>
        <x:v>0</x:v>
      </x:c>
      <x:c r="S338" s="14">
        <x:f t="shared" si="75"/>
        <x:v>0</x:v>
      </x:c>
      <x:c r="T338" t="str">
        <x:f>IF(MOD(C338-Settings!$B$32,Settings!$B$33)&lt;Settings!$B$30,"Up","Down")</x:f>
        <x:v>Up</x:v>
      </x:c>
      <x:c r="U338" s="15" t="n">
        <x:f>IF(OR(I338&gt;Settings!$B$30,O338&gt;Settings!$B$37),0,1)</x:f>
        <x:v>1</x:v>
      </x:c>
      <x:c r="V338" s="15" t="n">
        <x:f>IF(AND(U338=1,O338&lt;=Settings!$B$36),1,0)</x:f>
        <x:v>1</x:v>
      </x:c>
    </x:row>
    <x:row r="339">
      <x:c r="A339">
        <x:v>3</x:v>
      </x:c>
      <x:c r="B339">
        <x:v>94</x:v>
      </x:c>
      <x:c r="C339" s="13" t="n">
        <x:f>Arrivals!F339</x:f>
        <x:v>4568.232424702444</x:v>
      </x:c>
      <x:c r="D339" s="13" t="n">
        <x:f>Arrivals!J339</x:f>
        <x:v>12.197105181315834</x:v>
      </x:c>
      <x:c r="E339" s="14">
        <x:f t="shared" si="65"/>
        <x:v>4474.258693918604</x:v>
      </x:c>
      <x:c r="F339" s="14">
        <x:f t="shared" si="67"/>
        <x:v>4568.2324247024444</x:v>
      </x:c>
      <x:c r="G339" s="14">
        <x:f t="shared" si="68"/>
        <x:v>4580.4295298837606</x:v>
      </x:c>
      <x:c r="H339" s="13" t="n">
        <x:f>Arrivals!L339</x:f>
        <x:v>75</x:v>
      </x:c>
      <x:c r="I339" s="14" t="n">
        <x:f>H339*8/Settings!$B$28+Settings!$B$29</x:f>
        <x:v>6.02</x:v>
      </x:c>
      <x:c r="J339" s="14">
        <x:f t="shared" si="66"/>
        <x:v>4480.2786939186044</x:v>
      </x:c>
      <x:c r="K339" s="14">
        <x:f t="shared" si="69"/>
        <x:v>4580.4295298837606</x:v>
      </x:c>
      <x:c r="L339" s="14" t="n">
        <x:f>MOD(K339-Settings!$B$32,Settings!$B$33)</x:f>
        <x:v>260.42952988376055</x:v>
      </x:c>
      <x:c r="M339" s="14" t="n">
        <x:f>IF(L339&lt;Settings!$B$30,IF(Settings!$B$30-L339&gt;=I339,K339,K339+(Settings!$B$30-L339)+Settings!$B$31),K339+(Settings!$B$33-L339))</x:f>
        <x:v>4580.429529883761</x:v>
      </x:c>
      <x:c r="N339" s="14">
        <x:f t="shared" si="70"/>
        <x:v>4586.449529883761</x:v>
      </x:c>
      <x:c r="O339" s="14">
        <x:f t="shared" si="71"/>
        <x:v>18.217105181316583</x:v>
      </x:c>
      <x:c r="P339" s="14">
        <x:f t="shared" si="72"/>
        <x:v>0</x:v>
      </x:c>
      <x:c r="Q339" s="14">
        <x:f t="shared" si="73"/>
        <x:v>0</x:v>
      </x:c>
      <x:c r="R339" s="14">
        <x:f t="shared" si="74"/>
        <x:v>0</x:v>
      </x:c>
      <x:c r="S339" s="14">
        <x:f t="shared" si="75"/>
        <x:v>0</x:v>
      </x:c>
      <x:c r="T339" t="str">
        <x:f>IF(MOD(C339-Settings!$B$32,Settings!$B$33)&lt;Settings!$B$30,"Up","Down")</x:f>
        <x:v>Up</x:v>
      </x:c>
      <x:c r="U339" s="15" t="n">
        <x:f>IF(OR(I339&gt;Settings!$B$30,O339&gt;Settings!$B$37),0,1)</x:f>
        <x:v>1</x:v>
      </x:c>
      <x:c r="V339" s="15" t="n">
        <x:f>IF(AND(U339=1,O339&lt;=Settings!$B$36),1,0)</x:f>
        <x:v>1</x:v>
      </x:c>
    </x:row>
    <x:row r="340">
      <x:c r="A340">
        <x:v>3</x:v>
      </x:c>
      <x:c r="B340">
        <x:v>95</x:v>
      </x:c>
      <x:c r="C340" s="13" t="n">
        <x:f>Arrivals!F340</x:f>
        <x:v>4595.204601313055</x:v>
      </x:c>
      <x:c r="D340" s="13" t="n">
        <x:f>Arrivals!J340</x:f>
        <x:v>18.079103731253852</x:v>
      </x:c>
      <x:c r="E340" s="14">
        <x:f t="shared" si="65"/>
        <x:v>4580.4295298837606</x:v>
      </x:c>
      <x:c r="F340" s="14">
        <x:f t="shared" si="67"/>
        <x:v>4595.2046013130548</x:v>
      </x:c>
      <x:c r="G340" s="14">
        <x:f t="shared" si="68"/>
        <x:v>4613.2837050443086</x:v>
      </x:c>
      <x:c r="H340" s="13" t="n">
        <x:f>Arrivals!L340</x:f>
        <x:v>75</x:v>
      </x:c>
      <x:c r="I340" s="14" t="n">
        <x:f>H340*8/Settings!$B$28+Settings!$B$29</x:f>
        <x:v>6.02</x:v>
      </x:c>
      <x:c r="J340" s="14">
        <x:f t="shared" si="66"/>
        <x:v>4586.449529883761</x:v>
      </x:c>
      <x:c r="K340" s="14">
        <x:f t="shared" si="69"/>
        <x:v>4613.2837050443086</x:v>
      </x:c>
      <x:c r="L340" s="14" t="n">
        <x:f>MOD(K340-Settings!$B$32,Settings!$B$33)</x:f>
        <x:v>293.2837050443086</x:v>
      </x:c>
      <x:c r="M340" s="14" t="n">
        <x:f>IF(L340&lt;Settings!$B$30,IF(Settings!$B$30-L340&gt;=I340,K340,K340+(Settings!$B$30-L340)+Settings!$B$31),K340+(Settings!$B$33-L340))</x:f>
        <x:v>4613.283705044309</x:v>
      </x:c>
      <x:c r="N340" s="14">
        <x:f t="shared" si="70"/>
        <x:v>4619.303705044309</x:v>
      </x:c>
      <x:c r="O340" s="14">
        <x:f t="shared" si="71"/>
        <x:v>24.099103731254218</x:v>
      </x:c>
      <x:c r="P340" s="14">
        <x:f t="shared" si="72"/>
        <x:v>0</x:v>
      </x:c>
      <x:c r="Q340" s="14">
        <x:f t="shared" si="73"/>
        <x:v>0</x:v>
      </x:c>
      <x:c r="R340" s="14">
        <x:f t="shared" si="74"/>
        <x:v>0</x:v>
      </x:c>
      <x:c r="S340" s="14">
        <x:f t="shared" si="75"/>
        <x:v>0</x:v>
      </x:c>
      <x:c r="T340" t="str">
        <x:f>IF(MOD(C340-Settings!$B$32,Settings!$B$33)&lt;Settings!$B$30,"Up","Down")</x:f>
        <x:v>Up</x:v>
      </x:c>
      <x:c r="U340" s="15" t="n">
        <x:f>IF(OR(I340&gt;Settings!$B$30,O340&gt;Settings!$B$37),0,1)</x:f>
        <x:v>1</x:v>
      </x:c>
      <x:c r="V340" s="15" t="n">
        <x:f>IF(AND(U340=1,O340&lt;=Settings!$B$36),1,0)</x:f>
        <x:v>1</x:v>
      </x:c>
    </x:row>
    <x:row r="341">
      <x:c r="A341">
        <x:v>3</x:v>
      </x:c>
      <x:c r="B341">
        <x:v>96</x:v>
      </x:c>
      <x:c r="C341" s="13" t="n">
        <x:f>Arrivals!F341</x:f>
        <x:v>4627.164351701802</x:v>
      </x:c>
      <x:c r="D341" s="13" t="n">
        <x:f>Arrivals!J341</x:f>
        <x:v>8.103520437993897</x:v>
      </x:c>
      <x:c r="E341" s="14">
        <x:f t="shared" si="65"/>
        <x:v>4613.2837050443086</x:v>
      </x:c>
      <x:c r="F341" s="14">
        <x:f t="shared" si="67"/>
        <x:v>4627.1643517018019</x:v>
      </x:c>
      <x:c r="G341" s="14">
        <x:f t="shared" si="68"/>
        <x:v>4635.2678721397961</x:v>
      </x:c>
      <x:c r="H341" s="13" t="n">
        <x:f>Arrivals!L341</x:f>
        <x:v>75</x:v>
      </x:c>
      <x:c r="I341" s="14" t="n">
        <x:f>H341*8/Settings!$B$28+Settings!$B$29</x:f>
        <x:v>6.02</x:v>
      </x:c>
      <x:c r="J341" s="14">
        <x:f t="shared" si="66"/>
        <x:v>4619.303705044309</x:v>
      </x:c>
      <x:c r="K341" s="14">
        <x:f t="shared" si="69"/>
        <x:v>4635.2678721397961</x:v>
      </x:c>
      <x:c r="L341" s="14" t="n">
        <x:f>MOD(K341-Settings!$B$32,Settings!$B$33)</x:f>
        <x:v>315.26787213979605</x:v>
      </x:c>
      <x:c r="M341" s="14" t="n">
        <x:f>IF(L341&lt;Settings!$B$30,IF(Settings!$B$30-L341&gt;=I341,K341,K341+(Settings!$B$30-L341)+Settings!$B$31),K341+(Settings!$B$33-L341))</x:f>
        <x:v>4635.267872139796</x:v>
      </x:c>
      <x:c r="N341" s="14">
        <x:f t="shared" si="70"/>
        <x:v>4641.2878721397965</x:v>
      </x:c>
      <x:c r="O341" s="14">
        <x:f t="shared" si="71"/>
        <x:v>14.123520437994557</x:v>
      </x:c>
      <x:c r="P341" s="14">
        <x:f t="shared" si="72"/>
        <x:v>0</x:v>
      </x:c>
      <x:c r="Q341" s="14">
        <x:f t="shared" si="73"/>
        <x:v>0</x:v>
      </x:c>
      <x:c r="R341" s="14">
        <x:f t="shared" si="74"/>
        <x:v>0</x:v>
      </x:c>
      <x:c r="S341" s="14">
        <x:f t="shared" si="75"/>
        <x:v>0</x:v>
      </x:c>
      <x:c r="T341" t="str">
        <x:f>IF(MOD(C341-Settings!$B$32,Settings!$B$33)&lt;Settings!$B$30,"Up","Down")</x:f>
        <x:v>Up</x:v>
      </x:c>
      <x:c r="U341" s="15" t="n">
        <x:f>IF(OR(I341&gt;Settings!$B$30,O341&gt;Settings!$B$37),0,1)</x:f>
        <x:v>1</x:v>
      </x:c>
      <x:c r="V341" s="15" t="n">
        <x:f>IF(AND(U341=1,O341&lt;=Settings!$B$36),1,0)</x:f>
        <x:v>1</x:v>
      </x:c>
    </x:row>
    <x:row r="342">
      <x:c r="A342">
        <x:v>3</x:v>
      </x:c>
      <x:c r="B342">
        <x:v>97</x:v>
      </x:c>
      <x:c r="C342" s="13" t="n">
        <x:f>Arrivals!F342</x:f>
        <x:v>4685.310394642796</x:v>
      </x:c>
      <x:c r="D342" s="13" t="n">
        <x:f>Arrivals!J342</x:f>
        <x:v>1.5088171426372128</x:v>
      </x:c>
      <x:c r="E342" s="14">
        <x:f t="shared" si="65"/>
        <x:v>4635.2678721397961</x:v>
      </x:c>
      <x:c r="F342" s="14">
        <x:f t="shared" si="67"/>
        <x:v>4685.3103946427964</x:v>
      </x:c>
      <x:c r="G342" s="14">
        <x:f t="shared" si="68"/>
        <x:v>4686.8192117854333</x:v>
      </x:c>
      <x:c r="H342" s="13" t="n">
        <x:f>Arrivals!L342</x:f>
        <x:v>75</x:v>
      </x:c>
      <x:c r="I342" s="14" t="n">
        <x:f>H342*8/Settings!$B$28+Settings!$B$29</x:f>
        <x:v>6.02</x:v>
      </x:c>
      <x:c r="J342" s="14">
        <x:f t="shared" si="66"/>
        <x:v>4641.2878721397965</x:v>
      </x:c>
      <x:c r="K342" s="14">
        <x:f t="shared" si="69"/>
        <x:v>4686.8192117854333</x:v>
      </x:c>
      <x:c r="L342" s="14" t="n">
        <x:f>MOD(K342-Settings!$B$32,Settings!$B$33)</x:f>
        <x:v>366.81921178543325</x:v>
      </x:c>
      <x:c r="M342" s="14" t="n">
        <x:f>IF(L342&lt;Settings!$B$30,IF(Settings!$B$30-L342&gt;=I342,K342,K342+(Settings!$B$30-L342)+Settings!$B$31),K342+(Settings!$B$33-L342))</x:f>
        <x:v>4686.819211785433</x:v>
      </x:c>
      <x:c r="N342" s="14">
        <x:f t="shared" si="70"/>
        <x:v>4692.8392117854337</x:v>
      </x:c>
      <x:c r="O342" s="14">
        <x:f t="shared" si="71"/>
        <x:v>7.5288171426373083</x:v>
      </x:c>
      <x:c r="P342" s="14">
        <x:f t="shared" si="72"/>
        <x:v>0</x:v>
      </x:c>
      <x:c r="Q342" s="14">
        <x:f t="shared" si="73"/>
        <x:v>0</x:v>
      </x:c>
      <x:c r="R342" s="14">
        <x:f t="shared" si="74"/>
        <x:v>0</x:v>
      </x:c>
      <x:c r="S342" s="14">
        <x:f t="shared" si="75"/>
        <x:v>0</x:v>
      </x:c>
      <x:c r="T342" t="str">
        <x:f>IF(MOD(C342-Settings!$B$32,Settings!$B$33)&lt;Settings!$B$30,"Up","Down")</x:f>
        <x:v>Up</x:v>
      </x:c>
      <x:c r="U342" s="15" t="n">
        <x:f>IF(OR(I342&gt;Settings!$B$30,O342&gt;Settings!$B$37),0,1)</x:f>
        <x:v>1</x:v>
      </x:c>
      <x:c r="V342" s="15" t="n">
        <x:f>IF(AND(U342=1,O342&lt;=Settings!$B$36),1,0)</x:f>
        <x:v>1</x:v>
      </x:c>
    </x:row>
    <x:row r="343">
      <x:c r="A343">
        <x:v>3</x:v>
      </x:c>
      <x:c r="B343">
        <x:v>98</x:v>
      </x:c>
      <x:c r="C343" s="13" t="n">
        <x:f>Arrivals!F343</x:f>
        <x:v>4686.475898093737</x:v>
      </x:c>
      <x:c r="D343" s="13" t="n">
        <x:f>Arrivals!J343</x:f>
        <x:v>17.565154717220757</x:v>
      </x:c>
      <x:c r="E343" s="14" t="n">
        <x:f t="shared" ref="E343:E365" si="76">G342</x:f>
        <x:v>4686.819211785433</x:v>
      </x:c>
      <x:c r="F343" s="14">
        <x:f t="shared" si="67"/>
        <x:v>4686.8192117854333</x:v>
      </x:c>
      <x:c r="G343" s="14">
        <x:f t="shared" si="68"/>
        <x:v>4704.3843665026543</x:v>
      </x:c>
      <x:c r="H343" s="13" t="n">
        <x:f>Arrivals!L343</x:f>
        <x:v>75</x:v>
      </x:c>
      <x:c r="I343" s="14" t="n">
        <x:f>H343*8/Settings!$B$28+Settings!$B$29</x:f>
        <x:v>6.02</x:v>
      </x:c>
      <x:c r="J343" s="14" t="n">
        <x:f t="shared" ref="J343:J365" si="77">N342</x:f>
        <x:v>4692.839211785434</x:v>
      </x:c>
      <x:c r="K343" s="14">
        <x:f t="shared" si="69"/>
        <x:v>4704.3843665026543</x:v>
      </x:c>
      <x:c r="L343" s="14" t="n">
        <x:f>MOD(K343-Settings!$B$32,Settings!$B$33)</x:f>
        <x:v>384.3843665026543</x:v>
      </x:c>
      <x:c r="M343" s="14" t="n">
        <x:f>IF(L343&lt;Settings!$B$30,IF(Settings!$B$30-L343&gt;=I343,K343,K343+(Settings!$B$30-L343)+Settings!$B$31),K343+(Settings!$B$33-L343))</x:f>
        <x:v>4704.384366502654</x:v>
      </x:c>
      <x:c r="N343" s="14">
        <x:f t="shared" si="70"/>
        <x:v>4710.4043665026547</x:v>
      </x:c>
      <x:c r="O343" s="14">
        <x:f t="shared" si="71"/>
        <x:v>23.928468408917979</x:v>
      </x:c>
      <x:c r="P343" s="14">
        <x:f t="shared" si="72"/>
        <x:v>0.34331369169649406</x:v>
      </x:c>
      <x:c r="Q343" s="14">
        <x:f t="shared" si="73"/>
        <x:v>0</x:v>
      </x:c>
      <x:c r="R343" s="14">
        <x:f t="shared" si="74"/>
        <x:v>0</x:v>
      </x:c>
      <x:c r="S343" s="14">
        <x:f t="shared" si="75"/>
        <x:v>0.34331369169649406</x:v>
      </x:c>
      <x:c r="T343" t="str">
        <x:f>IF(MOD(C343-Settings!$B$32,Settings!$B$33)&lt;Settings!$B$30,"Up","Down")</x:f>
        <x:v>Up</x:v>
      </x:c>
      <x:c r="U343" s="15" t="n">
        <x:f>IF(OR(I343&gt;Settings!$B$30,O343&gt;Settings!$B$37),0,1)</x:f>
        <x:v>1</x:v>
      </x:c>
      <x:c r="V343" s="15" t="n">
        <x:f>IF(AND(U343=1,O343&lt;=Settings!$B$36),1,0)</x:f>
        <x:v>1</x:v>
      </x:c>
    </x:row>
    <x:row r="344">
      <x:c r="A344">
        <x:v>3</x:v>
      </x:c>
      <x:c r="B344">
        <x:v>99</x:v>
      </x:c>
      <x:c r="C344" s="13" t="n">
        <x:f>Arrivals!F344</x:f>
        <x:v>4710.1881406430975</x:v>
      </x:c>
      <x:c r="D344" s="13" t="n">
        <x:f>Arrivals!J344</x:f>
        <x:v>7.4977380023040725</x:v>
      </x:c>
      <x:c r="E344" s="14">
        <x:f t="shared" si="76"/>
        <x:v>4704.3843665026543</x:v>
      </x:c>
      <x:c r="F344" s="14">
        <x:f t="shared" si="67"/>
        <x:v>4710.1881406430975</x:v>
      </x:c>
      <x:c r="G344" s="14">
        <x:f t="shared" si="68"/>
        <x:v>4717.6858786454013</x:v>
      </x:c>
      <x:c r="H344" s="13" t="n">
        <x:f>Arrivals!L344</x:f>
        <x:v>75</x:v>
      </x:c>
      <x:c r="I344" s="14" t="n">
        <x:f>H344*8/Settings!$B$28+Settings!$B$29</x:f>
        <x:v>6.02</x:v>
      </x:c>
      <x:c r="J344" s="14">
        <x:f t="shared" si="77"/>
        <x:v>4710.4043665026547</x:v>
      </x:c>
      <x:c r="K344" s="14">
        <x:f t="shared" si="69"/>
        <x:v>4717.6858786454013</x:v>
      </x:c>
      <x:c r="L344" s="14" t="n">
        <x:f>MOD(K344-Settings!$B$32,Settings!$B$33)</x:f>
        <x:v>397.6858786454013</x:v>
      </x:c>
      <x:c r="M344" s="14" t="n">
        <x:f>IF(L344&lt;Settings!$B$30,IF(Settings!$B$30-L344&gt;=I344,K344,K344+(Settings!$B$30-L344)+Settings!$B$31),K344+(Settings!$B$33-L344))</x:f>
        <x:v>4717.685878645401</x:v>
      </x:c>
      <x:c r="N344" s="14">
        <x:f t="shared" si="70"/>
        <x:v>4723.7058786454018</x:v>
      </x:c>
      <x:c r="O344" s="14">
        <x:f t="shared" si="71"/>
        <x:v>13.517738002304213</x:v>
      </x:c>
      <x:c r="P344" s="14">
        <x:f t="shared" si="72"/>
        <x:v>0</x:v>
      </x:c>
      <x:c r="Q344" s="14">
        <x:f t="shared" si="73"/>
        <x:v>0</x:v>
      </x:c>
      <x:c r="R344" s="14">
        <x:f t="shared" si="74"/>
        <x:v>0</x:v>
      </x:c>
      <x:c r="S344" s="14">
        <x:f t="shared" si="75"/>
        <x:v>0</x:v>
      </x:c>
      <x:c r="T344" t="str">
        <x:f>IF(MOD(C344-Settings!$B$32,Settings!$B$33)&lt;Settings!$B$30,"Up","Down")</x:f>
        <x:v>Up</x:v>
      </x:c>
      <x:c r="U344" s="15" t="n">
        <x:f>IF(OR(I344&gt;Settings!$B$30,O344&gt;Settings!$B$37),0,1)</x:f>
        <x:v>1</x:v>
      </x:c>
      <x:c r="V344" s="15" t="n">
        <x:f>IF(AND(U344=1,O344&lt;=Settings!$B$36),1,0)</x:f>
        <x:v>1</x:v>
      </x:c>
    </x:row>
    <x:row r="345">
      <x:c r="A345">
        <x:v>3</x:v>
      </x:c>
      <x:c r="B345">
        <x:v>100</x:v>
      </x:c>
      <x:c r="C345" s="13" t="n">
        <x:f>Arrivals!F345</x:f>
        <x:v>4798.270690845678</x:v>
      </x:c>
      <x:c r="D345" s="13" t="n">
        <x:f>Arrivals!J345</x:f>
        <x:v>2.1673409170960207</x:v>
      </x:c>
      <x:c r="E345" s="14">
        <x:f t="shared" si="76"/>
        <x:v>4717.6858786454013</x:v>
      </x:c>
      <x:c r="F345" s="14">
        <x:f t="shared" si="67"/>
        <x:v>4798.2706908456776</x:v>
      </x:c>
      <x:c r="G345" s="14">
        <x:f t="shared" si="68"/>
        <x:v>4800.4380317627738</x:v>
      </x:c>
      <x:c r="H345" s="13" t="n">
        <x:f>Arrivals!L345</x:f>
        <x:v>75</x:v>
      </x:c>
      <x:c r="I345" s="14" t="n">
        <x:f>H345*8/Settings!$B$28+Settings!$B$29</x:f>
        <x:v>6.02</x:v>
      </x:c>
      <x:c r="J345" s="14">
        <x:f t="shared" si="77"/>
        <x:v>4723.7058786454018</x:v>
      </x:c>
      <x:c r="K345" s="14">
        <x:f t="shared" si="69"/>
        <x:v>4800.4380317627738</x:v>
      </x:c>
      <x:c r="L345" s="14" t="n">
        <x:f>MOD(K345-Settings!$B$32,Settings!$B$33)</x:f>
        <x:v>480.4380317627738</x:v>
      </x:c>
      <x:c r="M345" s="14" t="n">
        <x:f>IF(L345&lt;Settings!$B$30,IF(Settings!$B$30-L345&gt;=I345,K345,K345+(Settings!$B$30-L345)+Settings!$B$31),K345+(Settings!$B$33-L345))</x:f>
        <x:v>4800.438031762774</x:v>
      </x:c>
      <x:c r="N345" s="14">
        <x:f t="shared" si="70"/>
        <x:v>4806.4580317627742</x:v>
      </x:c>
      <x:c r="O345" s="14">
        <x:f t="shared" si="71"/>
        <x:v>8.1873409170966625</x:v>
      </x:c>
      <x:c r="P345" s="14">
        <x:f t="shared" si="72"/>
        <x:v>0</x:v>
      </x:c>
      <x:c r="Q345" s="14">
        <x:f t="shared" si="73"/>
        <x:v>0</x:v>
      </x:c>
      <x:c r="R345" s="14">
        <x:f t="shared" si="74"/>
        <x:v>0</x:v>
      </x:c>
      <x:c r="S345" s="14">
        <x:f t="shared" si="75"/>
        <x:v>0</x:v>
      </x:c>
      <x:c r="T345" t="str">
        <x:f>IF(MOD(C345-Settings!$B$32,Settings!$B$33)&lt;Settings!$B$30,"Up","Down")</x:f>
        <x:v>Up</x:v>
      </x:c>
      <x:c r="U345" s="15" t="n">
        <x:f>IF(OR(I345&gt;Settings!$B$30,O345&gt;Settings!$B$37),0,1)</x:f>
        <x:v>1</x:v>
      </x:c>
      <x:c r="V345" s="15" t="n">
        <x:f>IF(AND(U345=1,O345&lt;=Settings!$B$36),1,0)</x:f>
        <x:v>1</x:v>
      </x:c>
    </x:row>
    <x:row r="346">
      <x:c r="A346">
        <x:v>3</x:v>
      </x:c>
      <x:c r="B346">
        <x:v>101</x:v>
      </x:c>
      <x:c r="C346" s="13" t="n">
        <x:f>Arrivals!F346</x:f>
        <x:v>4802.6568706996295</x:v>
      </x:c>
      <x:c r="D346" s="13" t="n">
        <x:f>Arrivals!J346</x:f>
        <x:v>2.6599828818927755</x:v>
      </x:c>
      <x:c r="E346" s="14">
        <x:f t="shared" si="76"/>
        <x:v>4800.4380317627738</x:v>
      </x:c>
      <x:c r="F346" s="14">
        <x:f t="shared" si="67"/>
        <x:v>4802.6568706996295</x:v>
      </x:c>
      <x:c r="G346" s="14">
        <x:f t="shared" si="68"/>
        <x:v>4805.3168535815221</x:v>
      </x:c>
      <x:c r="H346" s="13" t="n">
        <x:f>Arrivals!L346</x:f>
        <x:v>75</x:v>
      </x:c>
      <x:c r="I346" s="14" t="n">
        <x:f>H346*8/Settings!$B$28+Settings!$B$29</x:f>
        <x:v>6.02</x:v>
      </x:c>
      <x:c r="J346" s="14">
        <x:f t="shared" si="77"/>
        <x:v>4806.4580317627742</x:v>
      </x:c>
      <x:c r="K346" s="14">
        <x:f t="shared" si="69"/>
        <x:v>4806.4580317627742</x:v>
      </x:c>
      <x:c r="L346" s="14" t="n">
        <x:f>MOD(K346-Settings!$B$32,Settings!$B$33)</x:f>
        <x:v>486.4580317627742</x:v>
      </x:c>
      <x:c r="M346" s="14" t="n">
        <x:f>IF(L346&lt;Settings!$B$30,IF(Settings!$B$30-L346&gt;=I346,K346,K346+(Settings!$B$30-L346)+Settings!$B$31),K346+(Settings!$B$33-L346))</x:f>
        <x:v>4806.458031762774</x:v>
      </x:c>
      <x:c r="N346" s="14">
        <x:f t="shared" si="70"/>
        <x:v>4812.4780317627747</x:v>
      </x:c>
      <x:c r="O346" s="14">
        <x:f t="shared" si="71"/>
        <x:v>9.8211610631451549</x:v>
      </x:c>
      <x:c r="P346" s="14">
        <x:f t="shared" si="72"/>
        <x:v>0</x:v>
      </x:c>
      <x:c r="Q346" s="14">
        <x:f t="shared" si="73"/>
        <x:v>1.141178181252144</x:v>
      </x:c>
      <x:c r="R346" s="14">
        <x:f t="shared" si="74"/>
        <x:v>0</x:v>
      </x:c>
      <x:c r="S346" s="14">
        <x:f t="shared" si="75"/>
        <x:v>1.141178181252144</x:v>
      </x:c>
      <x:c r="T346" t="str">
        <x:f>IF(MOD(C346-Settings!$B$32,Settings!$B$33)&lt;Settings!$B$30,"Up","Down")</x:f>
        <x:v>Up</x:v>
      </x:c>
      <x:c r="U346" s="15" t="n">
        <x:f>IF(OR(I346&gt;Settings!$B$30,O346&gt;Settings!$B$37),0,1)</x:f>
        <x:v>1</x:v>
      </x:c>
      <x:c r="V346" s="15" t="n">
        <x:f>IF(AND(U346=1,O346&lt;=Settings!$B$36),1,0)</x:f>
        <x:v>1</x:v>
      </x:c>
    </x:row>
    <x:row r="347">
      <x:c r="A347">
        <x:v>3</x:v>
      </x:c>
      <x:c r="B347">
        <x:v>102</x:v>
      </x:c>
      <x:c r="C347" s="13" t="n">
        <x:f>Arrivals!F347</x:f>
        <x:v>4901.666332558224</x:v>
      </x:c>
      <x:c r="D347" s="13" t="n">
        <x:f>Arrivals!J347</x:f>
        <x:v>8.524014214443476</x:v>
      </x:c>
      <x:c r="E347" s="14">
        <x:f t="shared" si="76"/>
        <x:v>4805.3168535815221</x:v>
      </x:c>
      <x:c r="F347" s="14">
        <x:f t="shared" si="67"/>
        <x:v>4901.666332558224</x:v>
      </x:c>
      <x:c r="G347" s="14">
        <x:f t="shared" si="68"/>
        <x:v>4910.1903467726679</x:v>
      </x:c>
      <x:c r="H347" s="13" t="n">
        <x:f>Arrivals!L347</x:f>
        <x:v>75</x:v>
      </x:c>
      <x:c r="I347" s="14" t="n">
        <x:f>H347*8/Settings!$B$28+Settings!$B$29</x:f>
        <x:v>6.02</x:v>
      </x:c>
      <x:c r="J347" s="14">
        <x:f t="shared" si="77"/>
        <x:v>4812.4780317627747</x:v>
      </x:c>
      <x:c r="K347" s="14">
        <x:f t="shared" si="69"/>
        <x:v>4910.1903467726679</x:v>
      </x:c>
      <x:c r="L347" s="14" t="n">
        <x:f>MOD(K347-Settings!$B$32,Settings!$B$33)</x:f>
        <x:v>590.1903467726679</x:v>
      </x:c>
      <x:c r="M347" s="14" t="n">
        <x:f>IF(L347&lt;Settings!$B$30,IF(Settings!$B$30-L347&gt;=I347,K347,K347+(Settings!$B$30-L347)+Settings!$B$31),K347+(Settings!$B$33-L347))</x:f>
        <x:v>4910.190346772668</x:v>
      </x:c>
      <x:c r="N347" s="14">
        <x:f t="shared" si="70"/>
        <x:v>4916.2103467726683</x:v>
      </x:c>
      <x:c r="O347" s="14">
        <x:f t="shared" si="71"/>
        <x:v>14.54401421444436</x:v>
      </x:c>
      <x:c r="P347" s="14">
        <x:f t="shared" si="72"/>
        <x:v>0</x:v>
      </x:c>
      <x:c r="Q347" s="14">
        <x:f t="shared" si="73"/>
        <x:v>0</x:v>
      </x:c>
      <x:c r="R347" s="14">
        <x:f t="shared" si="74"/>
        <x:v>0</x:v>
      </x:c>
      <x:c r="S347" s="14">
        <x:f t="shared" si="75"/>
        <x:v>0</x:v>
      </x:c>
      <x:c r="T347" t="str">
        <x:f>IF(MOD(C347-Settings!$B$32,Settings!$B$33)&lt;Settings!$B$30,"Up","Down")</x:f>
        <x:v>Up</x:v>
      </x:c>
      <x:c r="U347" s="15" t="n">
        <x:f>IF(OR(I347&gt;Settings!$B$30,O347&gt;Settings!$B$37),0,1)</x:f>
        <x:v>1</x:v>
      </x:c>
      <x:c r="V347" s="15" t="n">
        <x:f>IF(AND(U347=1,O347&lt;=Settings!$B$36),1,0)</x:f>
        <x:v>1</x:v>
      </x:c>
    </x:row>
    <x:row r="348">
      <x:c r="A348">
        <x:v>3</x:v>
      </x:c>
      <x:c r="B348">
        <x:v>103</x:v>
      </x:c>
      <x:c r="C348" s="13" t="n">
        <x:f>Arrivals!F348</x:f>
        <x:v>4979.378882708875</x:v>
      </x:c>
      <x:c r="D348" s="13" t="n">
        <x:f>Arrivals!J348</x:f>
        <x:v>14.433824760350017</x:v>
      </x:c>
      <x:c r="E348" s="14">
        <x:f t="shared" si="76"/>
        <x:v>4910.1903467726679</x:v>
      </x:c>
      <x:c r="F348" s="14">
        <x:f t="shared" si="67"/>
        <x:v>4979.3788827088747</x:v>
      </x:c>
      <x:c r="G348" s="14">
        <x:f t="shared" si="68"/>
        <x:v>4993.8127074692247</x:v>
      </x:c>
      <x:c r="H348" s="13" t="n">
        <x:f>Arrivals!L348</x:f>
        <x:v>75</x:v>
      </x:c>
      <x:c r="I348" s="14" t="n">
        <x:f>H348*8/Settings!$B$28+Settings!$B$29</x:f>
        <x:v>6.02</x:v>
      </x:c>
      <x:c r="J348" s="14">
        <x:f t="shared" si="77"/>
        <x:v>4916.2103467726683</x:v>
      </x:c>
      <x:c r="K348" s="14">
        <x:f t="shared" si="69"/>
        <x:v>4993.8127074692247</x:v>
      </x:c>
      <x:c r="L348" s="14" t="n">
        <x:f>MOD(K348-Settings!$B$32,Settings!$B$33)</x:f>
        <x:v>673.8127074692247</x:v>
      </x:c>
      <x:c r="M348" s="14" t="n">
        <x:f>IF(L348&lt;Settings!$B$30,IF(Settings!$B$30-L348&gt;=I348,K348,K348+(Settings!$B$30-L348)+Settings!$B$31),K348+(Settings!$B$33-L348))</x:f>
        <x:v>5040</x:v>
      </x:c>
      <x:c r="N348" s="14">
        <x:f t="shared" si="70"/>
        <x:v>5046.0200000000004</x:v>
      </x:c>
      <x:c r="O348" s="14">
        <x:f t="shared" si="71"/>
        <x:v>66.641117291125738</x:v>
      </x:c>
      <x:c r="P348" s="14">
        <x:f t="shared" si="72"/>
        <x:v>0</x:v>
      </x:c>
      <x:c r="Q348" s="14">
        <x:f t="shared" si="73"/>
        <x:v>0</x:v>
      </x:c>
      <x:c r="R348" s="14">
        <x:f t="shared" si="74"/>
        <x:v>46.187292530775267</x:v>
      </x:c>
      <x:c r="S348" s="14">
        <x:f t="shared" si="75"/>
        <x:v>46.187292530775267</x:v>
      </x:c>
      <x:c r="T348" t="str">
        <x:f>IF(MOD(C348-Settings!$B$32,Settings!$B$33)&lt;Settings!$B$30,"Up","Down")</x:f>
        <x:v>Down</x:v>
      </x:c>
      <x:c r="U348" s="15" t="n">
        <x:f>IF(OR(I348&gt;Settings!$B$30,O348&gt;Settings!$B$37),0,1)</x:f>
        <x:v>1</x:v>
      </x:c>
      <x:c r="V348" s="15" t="n">
        <x:f>IF(AND(U348=1,O348&lt;=Settings!$B$36),1,0)</x:f>
        <x:v>1</x:v>
      </x:c>
    </x:row>
    <x:row r="349">
      <x:c r="A349">
        <x:v>3</x:v>
      </x:c>
      <x:c r="B349">
        <x:v>104</x:v>
      </x:c>
      <x:c r="C349" s="13" t="n">
        <x:f>Arrivals!F349</x:f>
        <x:v>5028.826627117182</x:v>
      </x:c>
      <x:c r="D349" s="13" t="n">
        <x:f>Arrivals!J349</x:f>
        <x:v>0.9703947964691845</x:v>
      </x:c>
      <x:c r="E349" s="14">
        <x:f t="shared" si="76"/>
        <x:v>4993.8127074692247</x:v>
      </x:c>
      <x:c r="F349" s="14">
        <x:f t="shared" si="67"/>
        <x:v>5028.8266271171824</x:v>
      </x:c>
      <x:c r="G349" s="14">
        <x:f t="shared" si="68"/>
        <x:v>5029.7970219136514</x:v>
      </x:c>
      <x:c r="H349" s="13" t="n">
        <x:f>Arrivals!L349</x:f>
        <x:v>75</x:v>
      </x:c>
      <x:c r="I349" s="14" t="n">
        <x:f>H349*8/Settings!$B$28+Settings!$B$29</x:f>
        <x:v>6.02</x:v>
      </x:c>
      <x:c r="J349" s="14">
        <x:f t="shared" si="77"/>
        <x:v>5046.0200000000004</x:v>
      </x:c>
      <x:c r="K349" s="14">
        <x:f t="shared" si="69"/>
        <x:v>5046.0200000000004</x:v>
      </x:c>
      <x:c r="L349" s="14" t="n">
        <x:f>MOD(K349-Settings!$B$32,Settings!$B$33)</x:f>
        <x:v>6.020000000000437</x:v>
      </x:c>
      <x:c r="M349" s="14" t="n">
        <x:f>IF(L349&lt;Settings!$B$30,IF(Settings!$B$30-L349&gt;=I349,K349,K349+(Settings!$B$30-L349)+Settings!$B$31),K349+(Settings!$B$33-L349))</x:f>
        <x:v>5046.02</x:v>
      </x:c>
      <x:c r="N349" s="14">
        <x:f t="shared" si="70"/>
        <x:v>5052.0400000000009</x:v>
      </x:c>
      <x:c r="O349" s="14">
        <x:f t="shared" si="71"/>
        <x:v>23.213372882818476</x:v>
      </x:c>
      <x:c r="P349" s="14">
        <x:f t="shared" si="72"/>
        <x:v>0</x:v>
      </x:c>
      <x:c r="Q349" s="14">
        <x:f t="shared" si="73"/>
        <x:v>16.22297808634903</x:v>
      </x:c>
      <x:c r="R349" s="14">
        <x:f t="shared" si="74"/>
        <x:v>0</x:v>
      </x:c>
      <x:c r="S349" s="14">
        <x:f t="shared" si="75"/>
        <x:v>16.22297808634903</x:v>
      </x:c>
      <x:c r="T349" t="str">
        <x:f>IF(MOD(C349-Settings!$B$32,Settings!$B$33)&lt;Settings!$B$30,"Up","Down")</x:f>
        <x:v>Down</x:v>
      </x:c>
      <x:c r="U349" s="15" t="n">
        <x:f>IF(OR(I349&gt;Settings!$B$30,O349&gt;Settings!$B$37),0,1)</x:f>
        <x:v>1</x:v>
      </x:c>
      <x:c r="V349" s="15" t="n">
        <x:f>IF(AND(U349=1,O349&lt;=Settings!$B$36),1,0)</x:f>
        <x:v>1</x:v>
      </x:c>
    </x:row>
    <x:row r="350">
      <x:c r="A350">
        <x:v>3</x:v>
      </x:c>
      <x:c r="B350">
        <x:v>105</x:v>
      </x:c>
      <x:c r="C350" s="13" t="n">
        <x:f>Arrivals!F350</x:f>
        <x:v>5039.7864451746655</x:v>
      </x:c>
      <x:c r="D350" s="13" t="n">
        <x:f>Arrivals!J350</x:f>
        <x:v>11.522714076868409</x:v>
      </x:c>
      <x:c r="E350" s="14">
        <x:f t="shared" si="76"/>
        <x:v>5029.7970219136514</x:v>
      </x:c>
      <x:c r="F350" s="14">
        <x:f t="shared" si="67"/>
        <x:v>5039.7864451746655</x:v>
      </x:c>
      <x:c r="G350" s="14">
        <x:f t="shared" si="68"/>
        <x:v>5051.3091592515339</x:v>
      </x:c>
      <x:c r="H350" s="13" t="n">
        <x:f>Arrivals!L350</x:f>
        <x:v>75</x:v>
      </x:c>
      <x:c r="I350" s="14" t="n">
        <x:f>H350*8/Settings!$B$28+Settings!$B$29</x:f>
        <x:v>6.02</x:v>
      </x:c>
      <x:c r="J350" s="14">
        <x:f t="shared" si="77"/>
        <x:v>5052.0400000000009</x:v>
      </x:c>
      <x:c r="K350" s="14">
        <x:f t="shared" si="69"/>
        <x:v>5052.0400000000009</x:v>
      </x:c>
      <x:c r="L350" s="14" t="n">
        <x:f>MOD(K350-Settings!$B$32,Settings!$B$33)</x:f>
        <x:v>12.040000000000873</x:v>
      </x:c>
      <x:c r="M350" s="14" t="n">
        <x:f>IF(L350&lt;Settings!$B$30,IF(Settings!$B$30-L350&gt;=I350,K350,K350+(Settings!$B$30-L350)+Settings!$B$31),K350+(Settings!$B$33-L350))</x:f>
        <x:v>5052.040000000001</x:v>
      </x:c>
      <x:c r="N350" s="14">
        <x:f t="shared" si="70"/>
        <x:v>5058.0600000000013</x:v>
      </x:c>
      <x:c r="O350" s="14">
        <x:f t="shared" si="71"/>
        <x:v>18.27355482533585</x:v>
      </x:c>
      <x:c r="P350" s="14">
        <x:f t="shared" si="72"/>
        <x:v>0</x:v>
      </x:c>
      <x:c r="Q350" s="14">
        <x:f t="shared" si="73"/>
        <x:v>0.73084074846701697</x:v>
      </x:c>
      <x:c r="R350" s="14">
        <x:f t="shared" si="74"/>
        <x:v>0</x:v>
      </x:c>
      <x:c r="S350" s="14">
        <x:f t="shared" si="75"/>
        <x:v>0.73084074846701697</x:v>
      </x:c>
      <x:c r="T350" t="str">
        <x:f>IF(MOD(C350-Settings!$B$32,Settings!$B$33)&lt;Settings!$B$30,"Up","Down")</x:f>
        <x:v>Down</x:v>
      </x:c>
      <x:c r="U350" s="15" t="n">
        <x:f>IF(OR(I350&gt;Settings!$B$30,O350&gt;Settings!$B$37),0,1)</x:f>
        <x:v>1</x:v>
      </x:c>
      <x:c r="V350" s="15" t="n">
        <x:f>IF(AND(U350=1,O350&lt;=Settings!$B$36),1,0)</x:f>
        <x:v>1</x:v>
      </x:c>
    </x:row>
    <x:row r="351">
      <x:c r="A351">
        <x:v>3</x:v>
      </x:c>
      <x:c r="B351">
        <x:v>106</x:v>
      </x:c>
      <x:c r="C351" s="13" t="n">
        <x:f>Arrivals!F351</x:f>
        <x:v>5228.478977951358</x:v>
      </x:c>
      <x:c r="D351" s="13" t="n">
        <x:f>Arrivals!J351</x:f>
        <x:v>2.30247217791596</x:v>
      </x:c>
      <x:c r="E351" s="14">
        <x:f t="shared" si="76"/>
        <x:v>5051.3091592515339</x:v>
      </x:c>
      <x:c r="F351" s="14">
        <x:f t="shared" si="67"/>
        <x:v>5228.4789779513576</x:v>
      </x:c>
      <x:c r="G351" s="14">
        <x:f t="shared" si="68"/>
        <x:v>5230.7814501292733</x:v>
      </x:c>
      <x:c r="H351" s="13" t="n">
        <x:f>Arrivals!L351</x:f>
        <x:v>75</x:v>
      </x:c>
      <x:c r="I351" s="14" t="n">
        <x:f>H351*8/Settings!$B$28+Settings!$B$29</x:f>
        <x:v>6.02</x:v>
      </x:c>
      <x:c r="J351" s="14">
        <x:f t="shared" si="77"/>
        <x:v>5058.0600000000013</x:v>
      </x:c>
      <x:c r="K351" s="14">
        <x:f t="shared" si="69"/>
        <x:v>5230.7814501292733</x:v>
      </x:c>
      <x:c r="L351" s="14" t="n">
        <x:f>MOD(K351-Settings!$B$32,Settings!$B$33)</x:f>
        <x:v>190.78145012927325</x:v>
      </x:c>
      <x:c r="M351" s="14" t="n">
        <x:f>IF(L351&lt;Settings!$B$30,IF(Settings!$B$30-L351&gt;=I351,K351,K351+(Settings!$B$30-L351)+Settings!$B$31),K351+(Settings!$B$33-L351))</x:f>
        <x:v>5230.781450129273</x:v>
      </x:c>
      <x:c r="N351" s="14">
        <x:f t="shared" si="70"/>
        <x:v>5236.8014501292737</x:v>
      </x:c>
      <x:c r="O351" s="14">
        <x:f t="shared" si="71"/>
        <x:v>8.3224721779160973</x:v>
      </x:c>
      <x:c r="P351" s="14">
        <x:f t="shared" si="72"/>
        <x:v>0</x:v>
      </x:c>
      <x:c r="Q351" s="14">
        <x:f t="shared" si="73"/>
        <x:v>0</x:v>
      </x:c>
      <x:c r="R351" s="14">
        <x:f t="shared" si="74"/>
        <x:v>0</x:v>
      </x:c>
      <x:c r="S351" s="14">
        <x:f t="shared" si="75"/>
        <x:v>0</x:v>
      </x:c>
      <x:c r="T351" t="str">
        <x:f>IF(MOD(C351-Settings!$B$32,Settings!$B$33)&lt;Settings!$B$30,"Up","Down")</x:f>
        <x:v>Up</x:v>
      </x:c>
      <x:c r="U351" s="15" t="n">
        <x:f>IF(OR(I351&gt;Settings!$B$30,O351&gt;Settings!$B$37),0,1)</x:f>
        <x:v>1</x:v>
      </x:c>
      <x:c r="V351" s="15" t="n">
        <x:f>IF(AND(U351=1,O351&lt;=Settings!$B$36),1,0)</x:f>
        <x:v>1</x:v>
      </x:c>
    </x:row>
    <x:row r="352">
      <x:c r="A352">
        <x:v>3</x:v>
      </x:c>
      <x:c r="B352">
        <x:v>107</x:v>
      </x:c>
      <x:c r="C352" s="13" t="n">
        <x:f>Arrivals!F352</x:f>
        <x:v>5233.751116285075</x:v>
      </x:c>
      <x:c r="D352" s="13" t="n">
        <x:f>Arrivals!J352</x:f>
        <x:v>4.302790653877428</x:v>
      </x:c>
      <x:c r="E352" s="14">
        <x:f t="shared" si="76"/>
        <x:v>5230.7814501292733</x:v>
      </x:c>
      <x:c r="F352" s="14">
        <x:f t="shared" si="67"/>
        <x:v>5233.7511162850751</x:v>
      </x:c>
      <x:c r="G352" s="14">
        <x:f t="shared" si="68"/>
        <x:v>5238.0539069389524</x:v>
      </x:c>
      <x:c r="H352" s="13" t="n">
        <x:f>Arrivals!L352</x:f>
        <x:v>75</x:v>
      </x:c>
      <x:c r="I352" s="14" t="n">
        <x:f>H352*8/Settings!$B$28+Settings!$B$29</x:f>
        <x:v>6.02</x:v>
      </x:c>
      <x:c r="J352" s="14">
        <x:f t="shared" si="77"/>
        <x:v>5236.8014501292737</x:v>
      </x:c>
      <x:c r="K352" s="14">
        <x:f t="shared" si="69"/>
        <x:v>5238.0539069389524</x:v>
      </x:c>
      <x:c r="L352" s="14" t="n">
        <x:f>MOD(K352-Settings!$B$32,Settings!$B$33)</x:f>
        <x:v>198.05390693895242</x:v>
      </x:c>
      <x:c r="M352" s="14" t="n">
        <x:f>IF(L352&lt;Settings!$B$30,IF(Settings!$B$30-L352&gt;=I352,K352,K352+(Settings!$B$30-L352)+Settings!$B$31),K352+(Settings!$B$33-L352))</x:f>
        <x:v>5238.053906938952</x:v>
      </x:c>
      <x:c r="N352" s="14">
        <x:f t="shared" si="70"/>
        <x:v>5244.0739069389529</x:v>
      </x:c>
      <x:c r="O352" s="14">
        <x:f t="shared" si="71"/>
        <x:v>10.322790653877746</x:v>
      </x:c>
      <x:c r="P352" s="14">
        <x:f t="shared" si="72"/>
        <x:v>0</x:v>
      </x:c>
      <x:c r="Q352" s="14">
        <x:f t="shared" si="73"/>
        <x:v>0</x:v>
      </x:c>
      <x:c r="R352" s="14">
        <x:f t="shared" si="74"/>
        <x:v>0</x:v>
      </x:c>
      <x:c r="S352" s="14">
        <x:f t="shared" si="75"/>
        <x:v>0</x:v>
      </x:c>
      <x:c r="T352" t="str">
        <x:f>IF(MOD(C352-Settings!$B$32,Settings!$B$33)&lt;Settings!$B$30,"Up","Down")</x:f>
        <x:v>Up</x:v>
      </x:c>
      <x:c r="U352" s="15" t="n">
        <x:f>IF(OR(I352&gt;Settings!$B$30,O352&gt;Settings!$B$37),0,1)</x:f>
        <x:v>1</x:v>
      </x:c>
      <x:c r="V352" s="15" t="n">
        <x:f>IF(AND(U352=1,O352&lt;=Settings!$B$36),1,0)</x:f>
        <x:v>1</x:v>
      </x:c>
    </x:row>
    <x:row r="353">
      <x:c r="A353">
        <x:v>3</x:v>
      </x:c>
      <x:c r="B353">
        <x:v>108</x:v>
      </x:c>
      <x:c r="C353" s="13" t="n">
        <x:f>Arrivals!F353</x:f>
        <x:v>5327.429725875939</x:v>
      </x:c>
      <x:c r="D353" s="13" t="n">
        <x:f>Arrivals!J353</x:f>
        <x:v>4.729767518547605</x:v>
      </x:c>
      <x:c r="E353" s="14">
        <x:f t="shared" si="76"/>
        <x:v>5238.0539069389524</x:v>
      </x:c>
      <x:c r="F353" s="14">
        <x:f t="shared" si="67"/>
        <x:v>5327.4297258759389</x:v>
      </x:c>
      <x:c r="G353" s="14">
        <x:f t="shared" si="68"/>
        <x:v>5332.1594933944862</x:v>
      </x:c>
      <x:c r="H353" s="13" t="n">
        <x:f>Arrivals!L353</x:f>
        <x:v>75</x:v>
      </x:c>
      <x:c r="I353" s="14" t="n">
        <x:f>H353*8/Settings!$B$28+Settings!$B$29</x:f>
        <x:v>6.02</x:v>
      </x:c>
      <x:c r="J353" s="14">
        <x:f t="shared" si="77"/>
        <x:v>5244.0739069389529</x:v>
      </x:c>
      <x:c r="K353" s="14">
        <x:f t="shared" si="69"/>
        <x:v>5332.1594933944862</x:v>
      </x:c>
      <x:c r="L353" s="14" t="n">
        <x:f>MOD(K353-Settings!$B$32,Settings!$B$33)</x:f>
        <x:v>292.15949339448616</x:v>
      </x:c>
      <x:c r="M353" s="14" t="n">
        <x:f>IF(L353&lt;Settings!$B$30,IF(Settings!$B$30-L353&gt;=I353,K353,K353+(Settings!$B$30-L353)+Settings!$B$31),K353+(Settings!$B$33-L353))</x:f>
        <x:v>5332.159493394486</x:v>
      </x:c>
      <x:c r="N353" s="14">
        <x:f t="shared" si="70"/>
        <x:v>5338.1794933944866</x:v>
      </x:c>
      <x:c r="O353" s="14">
        <x:f t="shared" si="71"/>
        <x:v>10.749767518547742</x:v>
      </x:c>
      <x:c r="P353" s="14">
        <x:f t="shared" si="72"/>
        <x:v>0</x:v>
      </x:c>
      <x:c r="Q353" s="14">
        <x:f t="shared" si="73"/>
        <x:v>0</x:v>
      </x:c>
      <x:c r="R353" s="14">
        <x:f t="shared" si="74"/>
        <x:v>0</x:v>
      </x:c>
      <x:c r="S353" s="14">
        <x:f t="shared" si="75"/>
        <x:v>0</x:v>
      </x:c>
      <x:c r="T353" t="str">
        <x:f>IF(MOD(C353-Settings!$B$32,Settings!$B$33)&lt;Settings!$B$30,"Up","Down")</x:f>
        <x:v>Up</x:v>
      </x:c>
      <x:c r="U353" s="15" t="n">
        <x:f>IF(OR(I353&gt;Settings!$B$30,O353&gt;Settings!$B$37),0,1)</x:f>
        <x:v>1</x:v>
      </x:c>
      <x:c r="V353" s="15" t="n">
        <x:f>IF(AND(U353=1,O353&lt;=Settings!$B$36),1,0)</x:f>
        <x:v>1</x:v>
      </x:c>
    </x:row>
    <x:row r="354">
      <x:c r="A354">
        <x:v>3</x:v>
      </x:c>
      <x:c r="B354">
        <x:v>109</x:v>
      </x:c>
      <x:c r="C354" s="13" t="n">
        <x:f>Arrivals!F354</x:f>
        <x:v>5448.558801836572</x:v>
      </x:c>
      <x:c r="D354" s="13" t="n">
        <x:f>Arrivals!J354</x:f>
        <x:v>19.352664255333444</x:v>
      </x:c>
      <x:c r="E354" s="14">
        <x:f t="shared" si="76"/>
        <x:v>5332.1594933944862</x:v>
      </x:c>
      <x:c r="F354" s="14">
        <x:f t="shared" si="67"/>
        <x:v>5448.5588018365715</x:v>
      </x:c>
      <x:c r="G354" s="14">
        <x:f t="shared" si="68"/>
        <x:v>5467.9114660919049</x:v>
      </x:c>
      <x:c r="H354" s="13" t="n">
        <x:f>Arrivals!L354</x:f>
        <x:v>75</x:v>
      </x:c>
      <x:c r="I354" s="14" t="n">
        <x:f>H354*8/Settings!$B$28+Settings!$B$29</x:f>
        <x:v>6.02</x:v>
      </x:c>
      <x:c r="J354" s="14">
        <x:f t="shared" si="77"/>
        <x:v>5338.1794933944866</x:v>
      </x:c>
      <x:c r="K354" s="14">
        <x:f t="shared" si="69"/>
        <x:v>5467.9114660919049</x:v>
      </x:c>
      <x:c r="L354" s="14" t="n">
        <x:f>MOD(K354-Settings!$B$32,Settings!$B$33)</x:f>
        <x:v>427.9114660919049</x:v>
      </x:c>
      <x:c r="M354" s="14" t="n">
        <x:f>IF(L354&lt;Settings!$B$30,IF(Settings!$B$30-L354&gt;=I354,K354,K354+(Settings!$B$30-L354)+Settings!$B$31),K354+(Settings!$B$33-L354))</x:f>
        <x:v>5467.911466091905</x:v>
      </x:c>
      <x:c r="N354" s="14">
        <x:f t="shared" si="70"/>
        <x:v>5473.9314660919053</x:v>
      </x:c>
      <x:c r="O354" s="14">
        <x:f t="shared" si="71"/>
        <x:v>25.372664255333802</x:v>
      </x:c>
      <x:c r="P354" s="14">
        <x:f t="shared" si="72"/>
        <x:v>0</x:v>
      </x:c>
      <x:c r="Q354" s="14">
        <x:f t="shared" si="73"/>
        <x:v>0</x:v>
      </x:c>
      <x:c r="R354" s="14">
        <x:f t="shared" si="74"/>
        <x:v>0</x:v>
      </x:c>
      <x:c r="S354" s="14">
        <x:f t="shared" si="75"/>
        <x:v>0</x:v>
      </x:c>
      <x:c r="T354" t="str">
        <x:f>IF(MOD(C354-Settings!$B$32,Settings!$B$33)&lt;Settings!$B$30,"Up","Down")</x:f>
        <x:v>Up</x:v>
      </x:c>
      <x:c r="U354" s="15" t="n">
        <x:f>IF(OR(I354&gt;Settings!$B$30,O354&gt;Settings!$B$37),0,1)</x:f>
        <x:v>1</x:v>
      </x:c>
      <x:c r="V354" s="15" t="n">
        <x:f>IF(AND(U354=1,O354&lt;=Settings!$B$36),1,0)</x:f>
        <x:v>1</x:v>
      </x:c>
    </x:row>
    <x:row r="355">
      <x:c r="A355">
        <x:v>3</x:v>
      </x:c>
      <x:c r="B355">
        <x:v>110</x:v>
      </x:c>
      <x:c r="C355" s="13" t="n">
        <x:f>Arrivals!F355</x:f>
        <x:v>5552.310658291042</x:v>
      </x:c>
      <x:c r="D355" s="13" t="n">
        <x:f>Arrivals!J355</x:f>
        <x:v>11.645679037071455</x:v>
      </x:c>
      <x:c r="E355" s="14">
        <x:f t="shared" si="76"/>
        <x:v>5467.9114660919049</x:v>
      </x:c>
      <x:c r="F355" s="14">
        <x:f t="shared" si="67"/>
        <x:v>5552.3106582910423</x:v>
      </x:c>
      <x:c r="G355" s="14">
        <x:f t="shared" si="68"/>
        <x:v>5563.9563373281135</x:v>
      </x:c>
      <x:c r="H355" s="13" t="n">
        <x:f>Arrivals!L355</x:f>
        <x:v>75</x:v>
      </x:c>
      <x:c r="I355" s="14" t="n">
        <x:f>H355*8/Settings!$B$28+Settings!$B$29</x:f>
        <x:v>6.02</x:v>
      </x:c>
      <x:c r="J355" s="14">
        <x:f t="shared" si="77"/>
        <x:v>5473.9314660919053</x:v>
      </x:c>
      <x:c r="K355" s="14">
        <x:f t="shared" si="69"/>
        <x:v>5563.9563373281135</x:v>
      </x:c>
      <x:c r="L355" s="14" t="n">
        <x:f>MOD(K355-Settings!$B$32,Settings!$B$33)</x:f>
        <x:v>523.9563373281135</x:v>
      </x:c>
      <x:c r="M355" s="14" t="n">
        <x:f>IF(L355&lt;Settings!$B$30,IF(Settings!$B$30-L355&gt;=I355,K355,K355+(Settings!$B$30-L355)+Settings!$B$31),K355+(Settings!$B$33-L355))</x:f>
        <x:v>5563.9563373281135</x:v>
      </x:c>
      <x:c r="N355" s="14">
        <x:f t="shared" si="70"/>
        <x:v>5569.9763373281139</x:v>
      </x:c>
      <x:c r="O355" s="14">
        <x:f t="shared" si="71"/>
        <x:v>17.665679037071641</x:v>
      </x:c>
      <x:c r="P355" s="14">
        <x:f t="shared" si="72"/>
        <x:v>0</x:v>
      </x:c>
      <x:c r="Q355" s="14">
        <x:f t="shared" si="73"/>
        <x:v>0</x:v>
      </x:c>
      <x:c r="R355" s="14">
        <x:f t="shared" si="74"/>
        <x:v>0</x:v>
      </x:c>
      <x:c r="S355" s="14">
        <x:f t="shared" si="75"/>
        <x:v>0</x:v>
      </x:c>
      <x:c r="T355" t="str">
        <x:f>IF(MOD(C355-Settings!$B$32,Settings!$B$33)&lt;Settings!$B$30,"Up","Down")</x:f>
        <x:v>Up</x:v>
      </x:c>
      <x:c r="U355" s="15" t="n">
        <x:f>IF(OR(I355&gt;Settings!$B$30,O355&gt;Settings!$B$37),0,1)</x:f>
        <x:v>1</x:v>
      </x:c>
      <x:c r="V355" s="15" t="n">
        <x:f>IF(AND(U355=1,O355&lt;=Settings!$B$36),1,0)</x:f>
        <x:v>1</x:v>
      </x:c>
    </x:row>
    <x:row r="356">
      <x:c r="A356">
        <x:v>3</x:v>
      </x:c>
      <x:c r="B356">
        <x:v>111</x:v>
      </x:c>
      <x:c r="C356" s="13" t="n">
        <x:f>Arrivals!F356</x:f>
        <x:v>5823.66201717362</x:v>
      </x:c>
      <x:c r="D356" s="13" t="n">
        <x:f>Arrivals!J356</x:f>
        <x:v>17.42297168577009</x:v>
      </x:c>
      <x:c r="E356" s="14">
        <x:f t="shared" si="76"/>
        <x:v>5563.9563373281135</x:v>
      </x:c>
      <x:c r="F356" s="14">
        <x:f t="shared" si="67"/>
        <x:v>5823.6620171736204</x:v>
      </x:c>
      <x:c r="G356" s="14">
        <x:f t="shared" si="68"/>
        <x:v>5841.0849888593903</x:v>
      </x:c>
      <x:c r="H356" s="13" t="n">
        <x:f>Arrivals!L356</x:f>
        <x:v>75</x:v>
      </x:c>
      <x:c r="I356" s="14" t="n">
        <x:f>H356*8/Settings!$B$28+Settings!$B$29</x:f>
        <x:v>6.02</x:v>
      </x:c>
      <x:c r="J356" s="14">
        <x:f t="shared" si="77"/>
        <x:v>5569.9763373281139</x:v>
      </x:c>
      <x:c r="K356" s="14">
        <x:f t="shared" si="69"/>
        <x:v>5841.0849888593903</x:v>
      </x:c>
      <x:c r="L356" s="14" t="n">
        <x:f>MOD(K356-Settings!$B$32,Settings!$B$33)</x:f>
        <x:v>81.08498885939025</x:v>
      </x:c>
      <x:c r="M356" s="14" t="n">
        <x:f>IF(L356&lt;Settings!$B$30,IF(Settings!$B$30-L356&gt;=I356,K356,K356+(Settings!$B$30-L356)+Settings!$B$31),K356+(Settings!$B$33-L356))</x:f>
        <x:v>5841.08498885939</x:v>
      </x:c>
      <x:c r="N356" s="14">
        <x:f t="shared" si="70"/>
        <x:v>5847.1049888593907</x:v>
      </x:c>
      <x:c r="O356" s="14">
        <x:f t="shared" si="71"/>
        <x:v>23.442971685770317</x:v>
      </x:c>
      <x:c r="P356" s="14">
        <x:f t="shared" si="72"/>
        <x:v>0</x:v>
      </x:c>
      <x:c r="Q356" s="14">
        <x:f t="shared" si="73"/>
        <x:v>0</x:v>
      </x:c>
      <x:c r="R356" s="14">
        <x:f t="shared" si="74"/>
        <x:v>0</x:v>
      </x:c>
      <x:c r="S356" s="14">
        <x:f t="shared" si="75"/>
        <x:v>0</x:v>
      </x:c>
      <x:c r="T356" t="str">
        <x:f>IF(MOD(C356-Settings!$B$32,Settings!$B$33)&lt;Settings!$B$30,"Up","Down")</x:f>
        <x:v>Up</x:v>
      </x:c>
      <x:c r="U356" s="15" t="n">
        <x:f>IF(OR(I356&gt;Settings!$B$30,O356&gt;Settings!$B$37),0,1)</x:f>
        <x:v>1</x:v>
      </x:c>
      <x:c r="V356" s="15" t="n">
        <x:f>IF(AND(U356=1,O356&lt;=Settings!$B$36),1,0)</x:f>
        <x:v>1</x:v>
      </x:c>
    </x:row>
    <x:row r="357">
      <x:c r="A357">
        <x:v>3</x:v>
      </x:c>
      <x:c r="B357">
        <x:v>112</x:v>
      </x:c>
      <x:c r="C357" s="13" t="n">
        <x:f>Arrivals!F357</x:f>
        <x:v>5859.452847856451</x:v>
      </x:c>
      <x:c r="D357" s="13" t="n">
        <x:f>Arrivals!J357</x:f>
        <x:v>1.4925789569414436</x:v>
      </x:c>
      <x:c r="E357" s="14">
        <x:f t="shared" si="76"/>
        <x:v>5841.0849888593903</x:v>
      </x:c>
      <x:c r="F357" s="14">
        <x:f t="shared" si="67"/>
        <x:v>5859.4528478564507</x:v>
      </x:c>
      <x:c r="G357" s="14">
        <x:f t="shared" si="68"/>
        <x:v>5860.9454268133923</x:v>
      </x:c>
      <x:c r="H357" s="13" t="n">
        <x:f>Arrivals!L357</x:f>
        <x:v>75</x:v>
      </x:c>
      <x:c r="I357" s="14" t="n">
        <x:f>H357*8/Settings!$B$28+Settings!$B$29</x:f>
        <x:v>6.02</x:v>
      </x:c>
      <x:c r="J357" s="14">
        <x:f t="shared" si="77"/>
        <x:v>5847.1049888593907</x:v>
      </x:c>
      <x:c r="K357" s="14">
        <x:f t="shared" si="69"/>
        <x:v>5860.9454268133923</x:v>
      </x:c>
      <x:c r="L357" s="14" t="n">
        <x:f>MOD(K357-Settings!$B$32,Settings!$B$33)</x:f>
        <x:v>100.94542681339226</x:v>
      </x:c>
      <x:c r="M357" s="14" t="n">
        <x:f>IF(L357&lt;Settings!$B$30,IF(Settings!$B$30-L357&gt;=I357,K357,K357+(Settings!$B$30-L357)+Settings!$B$31),K357+(Settings!$B$33-L357))</x:f>
        <x:v>5860.945426813392</x:v>
      </x:c>
      <x:c r="N357" s="14">
        <x:f t="shared" si="70"/>
        <x:v>5866.9654268133927</x:v>
      </x:c>
      <x:c r="O357" s="14">
        <x:f t="shared" si="71"/>
        <x:v>7.5125789569419794</x:v>
      </x:c>
      <x:c r="P357" s="14">
        <x:f t="shared" si="72"/>
        <x:v>0</x:v>
      </x:c>
      <x:c r="Q357" s="14">
        <x:f t="shared" si="73"/>
        <x:v>0</x:v>
      </x:c>
      <x:c r="R357" s="14">
        <x:f t="shared" si="74"/>
        <x:v>0</x:v>
      </x:c>
      <x:c r="S357" s="14">
        <x:f t="shared" si="75"/>
        <x:v>0</x:v>
      </x:c>
      <x:c r="T357" t="str">
        <x:f>IF(MOD(C357-Settings!$B$32,Settings!$B$33)&lt;Settings!$B$30,"Up","Down")</x:f>
        <x:v>Up</x:v>
      </x:c>
      <x:c r="U357" s="15" t="n">
        <x:f>IF(OR(I357&gt;Settings!$B$30,O357&gt;Settings!$B$37),0,1)</x:f>
        <x:v>1</x:v>
      </x:c>
      <x:c r="V357" s="15" t="n">
        <x:f>IF(AND(U357=1,O357&lt;=Settings!$B$36),1,0)</x:f>
        <x:v>1</x:v>
      </x:c>
    </x:row>
    <x:row r="358">
      <x:c r="A358">
        <x:v>3</x:v>
      </x:c>
      <x:c r="B358">
        <x:v>113</x:v>
      </x:c>
      <x:c r="C358" s="13" t="n">
        <x:f>Arrivals!F358</x:f>
        <x:v>6004.498038883035</x:v>
      </x:c>
      <x:c r="D358" s="13" t="n">
        <x:f>Arrivals!J358</x:f>
        <x:v>14.417098798138916</x:v>
      </x:c>
      <x:c r="E358" s="14">
        <x:f t="shared" si="76"/>
        <x:v>5860.9454268133923</x:v>
      </x:c>
      <x:c r="F358" s="14">
        <x:f t="shared" si="67"/>
        <x:v>6004.4980388830354</x:v>
      </x:c>
      <x:c r="G358" s="14">
        <x:f t="shared" si="68"/>
        <x:v>6018.9151376811742</x:v>
      </x:c>
      <x:c r="H358" s="13" t="n">
        <x:f>Arrivals!L358</x:f>
        <x:v>75</x:v>
      </x:c>
      <x:c r="I358" s="14" t="n">
        <x:f>H358*8/Settings!$B$28+Settings!$B$29</x:f>
        <x:v>6.02</x:v>
      </x:c>
      <x:c r="J358" s="14">
        <x:f t="shared" si="77"/>
        <x:v>5866.9654268133927</x:v>
      </x:c>
      <x:c r="K358" s="14">
        <x:f t="shared" si="69"/>
        <x:v>6018.9151376811742</x:v>
      </x:c>
      <x:c r="L358" s="14" t="n">
        <x:f>MOD(K358-Settings!$B$32,Settings!$B$33)</x:f>
        <x:v>258.9151376811742</x:v>
      </x:c>
      <x:c r="M358" s="14" t="n">
        <x:f>IF(L358&lt;Settings!$B$30,IF(Settings!$B$30-L358&gt;=I358,K358,K358+(Settings!$B$30-L358)+Settings!$B$31),K358+(Settings!$B$33-L358))</x:f>
        <x:v>6018.915137681174</x:v>
      </x:c>
      <x:c r="N358" s="14">
        <x:f t="shared" si="70"/>
        <x:v>6024.9351376811746</x:v>
      </x:c>
      <x:c r="O358" s="14">
        <x:f t="shared" si="71"/>
        <x:v>20.437098798139232</x:v>
      </x:c>
      <x:c r="P358" s="14">
        <x:f t="shared" si="72"/>
        <x:v>0</x:v>
      </x:c>
      <x:c r="Q358" s="14">
        <x:f t="shared" si="73"/>
        <x:v>0</x:v>
      </x:c>
      <x:c r="R358" s="14">
        <x:f t="shared" si="74"/>
        <x:v>0</x:v>
      </x:c>
      <x:c r="S358" s="14">
        <x:f t="shared" si="75"/>
        <x:v>0</x:v>
      </x:c>
      <x:c r="T358" t="str">
        <x:f>IF(MOD(C358-Settings!$B$32,Settings!$B$33)&lt;Settings!$B$30,"Up","Down")</x:f>
        <x:v>Up</x:v>
      </x:c>
      <x:c r="U358" s="15" t="n">
        <x:f>IF(OR(I358&gt;Settings!$B$30,O358&gt;Settings!$B$37),0,1)</x:f>
        <x:v>1</x:v>
      </x:c>
      <x:c r="V358" s="15" t="n">
        <x:f>IF(AND(U358=1,O358&lt;=Settings!$B$36),1,0)</x:f>
        <x:v>1</x:v>
      </x:c>
    </x:row>
    <x:row r="359">
      <x:c r="A359">
        <x:v>3</x:v>
      </x:c>
      <x:c r="B359">
        <x:v>114</x:v>
      </x:c>
      <x:c r="C359" s="13" t="n">
        <x:f>Arrivals!F359</x:f>
        <x:v>6064.698641294725</x:v>
      </x:c>
      <x:c r="D359" s="13" t="n">
        <x:f>Arrivals!J359</x:f>
        <x:v>0.45031307959597816</x:v>
      </x:c>
      <x:c r="E359" s="14">
        <x:f t="shared" si="76"/>
        <x:v>6018.9151376811742</x:v>
      </x:c>
      <x:c r="F359" s="14">
        <x:f t="shared" si="67"/>
        <x:v>6064.6986412947253</x:v>
      </x:c>
      <x:c r="G359" s="14">
        <x:f t="shared" si="68"/>
        <x:v>6065.148954374321</x:v>
      </x:c>
      <x:c r="H359" s="13" t="n">
        <x:f>Arrivals!L359</x:f>
        <x:v>75</x:v>
      </x:c>
      <x:c r="I359" s="14" t="n">
        <x:f>H359*8/Settings!$B$28+Settings!$B$29</x:f>
        <x:v>6.02</x:v>
      </x:c>
      <x:c r="J359" s="14">
        <x:f t="shared" si="77"/>
        <x:v>6024.9351376811746</x:v>
      </x:c>
      <x:c r="K359" s="14">
        <x:f t="shared" si="69"/>
        <x:v>6065.148954374321</x:v>
      </x:c>
      <x:c r="L359" s="14" t="n">
        <x:f>MOD(K359-Settings!$B$32,Settings!$B$33)</x:f>
        <x:v>305.14895437432097</x:v>
      </x:c>
      <x:c r="M359" s="14" t="n">
        <x:f>IF(L359&lt;Settings!$B$30,IF(Settings!$B$30-L359&gt;=I359,K359,K359+(Settings!$B$30-L359)+Settings!$B$31),K359+(Settings!$B$33-L359))</x:f>
        <x:v>6065.148954374321</x:v>
      </x:c>
      <x:c r="N359" s="14">
        <x:f t="shared" si="70"/>
        <x:v>6071.1689543743214</x:v>
      </x:c>
      <x:c r="O359" s="14">
        <x:f t="shared" si="71"/>
        <x:v>6.4703130795960533</x:v>
      </x:c>
      <x:c r="P359" s="14">
        <x:f t="shared" si="72"/>
        <x:v>0</x:v>
      </x:c>
      <x:c r="Q359" s="14">
        <x:f t="shared" si="73"/>
        <x:v>0</x:v>
      </x:c>
      <x:c r="R359" s="14">
        <x:f t="shared" si="74"/>
        <x:v>0</x:v>
      </x:c>
      <x:c r="S359" s="14">
        <x:f t="shared" si="75"/>
        <x:v>0</x:v>
      </x:c>
      <x:c r="T359" t="str">
        <x:f>IF(MOD(C359-Settings!$B$32,Settings!$B$33)&lt;Settings!$B$30,"Up","Down")</x:f>
        <x:v>Up</x:v>
      </x:c>
      <x:c r="U359" s="15" t="n">
        <x:f>IF(OR(I359&gt;Settings!$B$30,O359&gt;Settings!$B$37),0,1)</x:f>
        <x:v>1</x:v>
      </x:c>
      <x:c r="V359" s="15" t="n">
        <x:f>IF(AND(U359=1,O359&lt;=Settings!$B$36),1,0)</x:f>
        <x:v>1</x:v>
      </x:c>
    </x:row>
    <x:row r="360">
      <x:c r="A360">
        <x:v>3</x:v>
      </x:c>
      <x:c r="B360">
        <x:v>115</x:v>
      </x:c>
      <x:c r="C360" s="13" t="n">
        <x:f>Arrivals!F360</x:f>
        <x:v>6134.511566354863</x:v>
      </x:c>
      <x:c r="D360" s="13" t="n">
        <x:f>Arrivals!J360</x:f>
        <x:v>0.16639907600815615</x:v>
      </x:c>
      <x:c r="E360" s="14">
        <x:f t="shared" si="76"/>
        <x:v>6065.148954374321</x:v>
      </x:c>
      <x:c r="F360" s="14">
        <x:f t="shared" si="67"/>
        <x:v>6134.5115663548631</x:v>
      </x:c>
      <x:c r="G360" s="14">
        <x:f t="shared" si="68"/>
        <x:v>6134.6779654308712</x:v>
      </x:c>
      <x:c r="H360" s="13" t="n">
        <x:f>Arrivals!L360</x:f>
        <x:v>75</x:v>
      </x:c>
      <x:c r="I360" s="14" t="n">
        <x:f>H360*8/Settings!$B$28+Settings!$B$29</x:f>
        <x:v>6.02</x:v>
      </x:c>
      <x:c r="J360" s="14">
        <x:f t="shared" si="77"/>
        <x:v>6071.1689543743214</x:v>
      </x:c>
      <x:c r="K360" s="14">
        <x:f t="shared" si="69"/>
        <x:v>6134.6779654308712</x:v>
      </x:c>
      <x:c r="L360" s="14" t="n">
        <x:f>MOD(K360-Settings!$B$32,Settings!$B$33)</x:f>
        <x:v>374.67796543087115</x:v>
      </x:c>
      <x:c r="M360" s="14" t="n">
        <x:f>IF(L360&lt;Settings!$B$30,IF(Settings!$B$30-L360&gt;=I360,K360,K360+(Settings!$B$30-L360)+Settings!$B$31),K360+(Settings!$B$33-L360))</x:f>
        <x:v>6134.677965430871</x:v>
      </x:c>
      <x:c r="N360" s="14">
        <x:f t="shared" si="70"/>
        <x:v>6140.6979654308716</x:v>
      </x:c>
      <x:c r="O360" s="14">
        <x:f t="shared" si="71"/>
        <x:v>6.1863990760084562</x:v>
      </x:c>
      <x:c r="P360" s="14">
        <x:f t="shared" si="72"/>
        <x:v>0</x:v>
      </x:c>
      <x:c r="Q360" s="14">
        <x:f t="shared" si="73"/>
        <x:v>0</x:v>
      </x:c>
      <x:c r="R360" s="14">
        <x:f t="shared" si="74"/>
        <x:v>0</x:v>
      </x:c>
      <x:c r="S360" s="14">
        <x:f t="shared" si="75"/>
        <x:v>0</x:v>
      </x:c>
      <x:c r="T360" t="str">
        <x:f>IF(MOD(C360-Settings!$B$32,Settings!$B$33)&lt;Settings!$B$30,"Up","Down")</x:f>
        <x:v>Up</x:v>
      </x:c>
      <x:c r="U360" s="15" t="n">
        <x:f>IF(OR(I360&gt;Settings!$B$30,O360&gt;Settings!$B$37),0,1)</x:f>
        <x:v>1</x:v>
      </x:c>
      <x:c r="V360" s="15" t="n">
        <x:f>IF(AND(U360=1,O360&lt;=Settings!$B$36),1,0)</x:f>
        <x:v>1</x:v>
      </x:c>
    </x:row>
    <x:row r="361">
      <x:c r="A361">
        <x:v>3</x:v>
      </x:c>
      <x:c r="B361">
        <x:v>116</x:v>
      </x:c>
      <x:c r="C361" s="13" t="n">
        <x:f>Arrivals!F361</x:f>
        <x:v>6273.968272160275</x:v>
      </x:c>
      <x:c r="D361" s="13" t="n">
        <x:f>Arrivals!J361</x:f>
        <x:v>7.116822528311021</x:v>
      </x:c>
      <x:c r="E361" s="14">
        <x:f t="shared" si="76"/>
        <x:v>6134.6779654308712</x:v>
      </x:c>
      <x:c r="F361" s="14">
        <x:f t="shared" si="67"/>
        <x:v>6273.9682721602749</x:v>
      </x:c>
      <x:c r="G361" s="14">
        <x:f t="shared" si="68"/>
        <x:v>6281.0850946885857</x:v>
      </x:c>
      <x:c r="H361" s="13" t="n">
        <x:f>Arrivals!L361</x:f>
        <x:v>75</x:v>
      </x:c>
      <x:c r="I361" s="14" t="n">
        <x:f>H361*8/Settings!$B$28+Settings!$B$29</x:f>
        <x:v>6.02</x:v>
      </x:c>
      <x:c r="J361" s="14">
        <x:f t="shared" si="77"/>
        <x:v>6140.6979654308716</x:v>
      </x:c>
      <x:c r="K361" s="14">
        <x:f t="shared" si="69"/>
        <x:v>6281.0850946885857</x:v>
      </x:c>
      <x:c r="L361" s="14" t="n">
        <x:f>MOD(K361-Settings!$B$32,Settings!$B$33)</x:f>
        <x:v>521.0850946885857</x:v>
      </x:c>
      <x:c r="M361" s="14" t="n">
        <x:f>IF(L361&lt;Settings!$B$30,IF(Settings!$B$30-L361&gt;=I361,K361,K361+(Settings!$B$30-L361)+Settings!$B$31),K361+(Settings!$B$33-L361))</x:f>
        <x:v>6281.085094688586</x:v>
      </x:c>
      <x:c r="N361" s="14">
        <x:f t="shared" si="70"/>
        <x:v>6287.1050946885862</x:v>
      </x:c>
      <x:c r="O361" s="14">
        <x:f t="shared" si="71"/>
        <x:v>13.136822528311313</x:v>
      </x:c>
      <x:c r="P361" s="14">
        <x:f t="shared" si="72"/>
        <x:v>0</x:v>
      </x:c>
      <x:c r="Q361" s="14">
        <x:f t="shared" si="73"/>
        <x:v>0</x:v>
      </x:c>
      <x:c r="R361" s="14">
        <x:f t="shared" si="74"/>
        <x:v>0</x:v>
      </x:c>
      <x:c r="S361" s="14">
        <x:f t="shared" si="75"/>
        <x:v>0</x:v>
      </x:c>
      <x:c r="T361" t="str">
        <x:f>IF(MOD(C361-Settings!$B$32,Settings!$B$33)&lt;Settings!$B$30,"Up","Down")</x:f>
        <x:v>Up</x:v>
      </x:c>
      <x:c r="U361" s="15" t="n">
        <x:f>IF(OR(I361&gt;Settings!$B$30,O361&gt;Settings!$B$37),0,1)</x:f>
        <x:v>1</x:v>
      </x:c>
      <x:c r="V361" s="15" t="n">
        <x:f>IF(AND(U361=1,O361&lt;=Settings!$B$36),1,0)</x:f>
        <x:v>1</x:v>
      </x:c>
    </x:row>
    <x:row r="362">
      <x:c r="A362">
        <x:v>3</x:v>
      </x:c>
      <x:c r="B362">
        <x:v>117</x:v>
      </x:c>
      <x:c r="C362" s="13" t="n">
        <x:f>Arrivals!F362</x:f>
        <x:v>6301.440108674778</x:v>
      </x:c>
      <x:c r="D362" s="13" t="n">
        <x:f>Arrivals!J362</x:f>
        <x:v>40.5203474551678</x:v>
      </x:c>
      <x:c r="E362" s="14">
        <x:f t="shared" si="76"/>
        <x:v>6281.0850946885857</x:v>
      </x:c>
      <x:c r="F362" s="14">
        <x:f t="shared" si="67"/>
        <x:v>6301.4401086747775</x:v>
      </x:c>
      <x:c r="G362" s="14">
        <x:f t="shared" si="68"/>
        <x:v>6341.9604561299457</x:v>
      </x:c>
      <x:c r="H362" s="13" t="n">
        <x:f>Arrivals!L362</x:f>
        <x:v>75</x:v>
      </x:c>
      <x:c r="I362" s="14" t="n">
        <x:f>H362*8/Settings!$B$28+Settings!$B$29</x:f>
        <x:v>6.02</x:v>
      </x:c>
      <x:c r="J362" s="14">
        <x:f t="shared" si="77"/>
        <x:v>6287.1050946885862</x:v>
      </x:c>
      <x:c r="K362" s="14">
        <x:f t="shared" si="69"/>
        <x:v>6341.9604561299457</x:v>
      </x:c>
      <x:c r="L362" s="14" t="n">
        <x:f>MOD(K362-Settings!$B$32,Settings!$B$33)</x:f>
        <x:v>581.9604561299457</x:v>
      </x:c>
      <x:c r="M362" s="14" t="n">
        <x:f>IF(L362&lt;Settings!$B$30,IF(Settings!$B$30-L362&gt;=I362,K362,K362+(Settings!$B$30-L362)+Settings!$B$31),K362+(Settings!$B$33-L362))</x:f>
        <x:v>6341.960456129946</x:v>
      </x:c>
      <x:c r="N362" s="14">
        <x:f t="shared" si="70"/>
        <x:v>6347.9804561299461</x:v>
      </x:c>
      <x:c r="O362" s="14">
        <x:f t="shared" si="71"/>
        <x:v>46.540347455168558</x:v>
      </x:c>
      <x:c r="P362" s="14">
        <x:f t="shared" si="72"/>
        <x:v>0</x:v>
      </x:c>
      <x:c r="Q362" s="14">
        <x:f t="shared" si="73"/>
        <x:v>0</x:v>
      </x:c>
      <x:c r="R362" s="14">
        <x:f t="shared" si="74"/>
        <x:v>0</x:v>
      </x:c>
      <x:c r="S362" s="14">
        <x:f t="shared" si="75"/>
        <x:v>0</x:v>
      </x:c>
      <x:c r="T362" t="str">
        <x:f>IF(MOD(C362-Settings!$B$32,Settings!$B$33)&lt;Settings!$B$30,"Up","Down")</x:f>
        <x:v>Up</x:v>
      </x:c>
      <x:c r="U362" s="15" t="n">
        <x:f>IF(OR(I362&gt;Settings!$B$30,O362&gt;Settings!$B$37),0,1)</x:f>
        <x:v>1</x:v>
      </x:c>
      <x:c r="V362" s="15" t="n">
        <x:f>IF(AND(U362=1,O362&lt;=Settings!$B$36),1,0)</x:f>
        <x:v>1</x:v>
      </x:c>
    </x:row>
    <x:row r="363">
      <x:c r="A363">
        <x:v>3</x:v>
      </x:c>
      <x:c r="B363">
        <x:v>118</x:v>
      </x:c>
      <x:c r="C363" s="13" t="n">
        <x:f>Arrivals!F363</x:f>
        <x:v>6325.290347562443</x:v>
      </x:c>
      <x:c r="D363" s="13" t="n">
        <x:f>Arrivals!J363</x:f>
        <x:v>24.52126705240519</x:v>
      </x:c>
      <x:c r="E363" s="14">
        <x:f t="shared" si="76"/>
        <x:v>6341.9604561299457</x:v>
      </x:c>
      <x:c r="F363" s="14">
        <x:f t="shared" si="67"/>
        <x:v>6341.9604561299457</x:v>
      </x:c>
      <x:c r="G363" s="14">
        <x:f t="shared" si="68"/>
        <x:v>6366.4817231823508</x:v>
      </x:c>
      <x:c r="H363" s="13" t="n">
        <x:f>Arrivals!L363</x:f>
        <x:v>75</x:v>
      </x:c>
      <x:c r="I363" s="14" t="n">
        <x:f>H363*8/Settings!$B$28+Settings!$B$29</x:f>
        <x:v>6.02</x:v>
      </x:c>
      <x:c r="J363" s="14">
        <x:f t="shared" si="77"/>
        <x:v>6347.9804561299461</x:v>
      </x:c>
      <x:c r="K363" s="14">
        <x:f t="shared" si="69"/>
        <x:v>6366.4817231823508</x:v>
      </x:c>
      <x:c r="L363" s="14" t="n">
        <x:f>MOD(K363-Settings!$B$32,Settings!$B$33)</x:f>
        <x:v>606.4817231823508</x:v>
      </x:c>
      <x:c r="M363" s="14" t="n">
        <x:f>IF(L363&lt;Settings!$B$30,IF(Settings!$B$30-L363&gt;=I363,K363,K363+(Settings!$B$30-L363)+Settings!$B$31),K363+(Settings!$B$33-L363))</x:f>
        <x:v>6480</x:v>
      </x:c>
      <x:c r="N363" s="14">
        <x:f t="shared" si="70"/>
        <x:v>6486.02</x:v>
      </x:c>
      <x:c r="O363" s="14">
        <x:f t="shared" si="71"/>
        <x:v>160.72965243755789</x:v>
      </x:c>
      <x:c r="P363" s="14">
        <x:f t="shared" si="72"/>
        <x:v>16.670108567503121</x:v>
      </x:c>
      <x:c r="Q363" s="14">
        <x:f t="shared" si="73"/>
        <x:v>0</x:v>
      </x:c>
      <x:c r="R363" s="14">
        <x:f t="shared" si="74"/>
        <x:v>113.51827681764917</x:v>
      </x:c>
      <x:c r="S363" s="14">
        <x:f t="shared" si="75"/>
        <x:v>130.18838538515229</x:v>
      </x:c>
      <x:c r="T363" t="str">
        <x:f>IF(MOD(C363-Settings!$B$32,Settings!$B$33)&lt;Settings!$B$30,"Up","Down")</x:f>
        <x:v>Up</x:v>
      </x:c>
      <x:c r="U363" s="15" t="n">
        <x:f>IF(OR(I363&gt;Settings!$B$30,O363&gt;Settings!$B$37),0,1)</x:f>
        <x:v>1</x:v>
      </x:c>
      <x:c r="V363" s="15" t="n">
        <x:f>IF(AND(U363=1,O363&lt;=Settings!$B$36),1,0)</x:f>
        <x:v>0</x:v>
      </x:c>
    </x:row>
    <x:row r="364">
      <x:c r="A364">
        <x:v>3</x:v>
      </x:c>
      <x:c r="B364">
        <x:v>119</x:v>
      </x:c>
      <x:c r="C364" s="13" t="n">
        <x:f>Arrivals!F364</x:f>
        <x:v>6414.935290585053</x:v>
      </x:c>
      <x:c r="D364" s="13" t="n">
        <x:f>Arrivals!J364</x:f>
        <x:v>1.3976107450278632</x:v>
      </x:c>
      <x:c r="E364" s="14">
        <x:f t="shared" si="76"/>
        <x:v>6366.4817231823508</x:v>
      </x:c>
      <x:c r="F364" s="14">
        <x:f t="shared" si="67"/>
        <x:v>6414.9352905850528</x:v>
      </x:c>
      <x:c r="G364" s="14">
        <x:f t="shared" si="68"/>
        <x:v>6416.3329013300809</x:v>
      </x:c>
      <x:c r="H364" s="13" t="n">
        <x:f>Arrivals!L364</x:f>
        <x:v>75</x:v>
      </x:c>
      <x:c r="I364" s="14" t="n">
        <x:f>H364*8/Settings!$B$28+Settings!$B$29</x:f>
        <x:v>6.02</x:v>
      </x:c>
      <x:c r="J364" s="14">
        <x:f t="shared" si="77"/>
        <x:v>6486.02</x:v>
      </x:c>
      <x:c r="K364" s="14">
        <x:f t="shared" si="69"/>
        <x:v>6486.02</x:v>
      </x:c>
      <x:c r="L364" s="14" t="n">
        <x:f>MOD(K364-Settings!$B$32,Settings!$B$33)</x:f>
        <x:v>6.020000000000437</x:v>
      </x:c>
      <x:c r="M364" s="14" t="n">
        <x:f>IF(L364&lt;Settings!$B$30,IF(Settings!$B$30-L364&gt;=I364,K364,K364+(Settings!$B$30-L364)+Settings!$B$31),K364+(Settings!$B$33-L364))</x:f>
        <x:v>6486.02</x:v>
      </x:c>
      <x:c r="N364" s="14">
        <x:f t="shared" si="70"/>
        <x:v>6492.0400000000009</x:v>
      </x:c>
      <x:c r="O364" s="14">
        <x:f t="shared" si="71"/>
        <x:v>77.104709414948047</x:v>
      </x:c>
      <x:c r="P364" s="14">
        <x:f t="shared" si="72"/>
        <x:v>0</x:v>
      </x:c>
      <x:c r="Q364" s="14">
        <x:f t="shared" si="73"/>
        <x:v>69.687098669919578</x:v>
      </x:c>
      <x:c r="R364" s="14">
        <x:f t="shared" si="74"/>
        <x:v>0</x:v>
      </x:c>
      <x:c r="S364" s="14">
        <x:f t="shared" si="75"/>
        <x:v>69.687098669919578</x:v>
      </x:c>
      <x:c r="T364" t="str">
        <x:f>IF(MOD(C364-Settings!$B$32,Settings!$B$33)&lt;Settings!$B$30,"Up","Down")</x:f>
        <x:v>Down</x:v>
      </x:c>
      <x:c r="U364" s="15" t="n">
        <x:f>IF(OR(I364&gt;Settings!$B$30,O364&gt;Settings!$B$37),0,1)</x:f>
        <x:v>1</x:v>
      </x:c>
      <x:c r="V364" s="15" t="n">
        <x:f>IF(AND(U364=1,O364&lt;=Settings!$B$36),1,0)</x:f>
        <x:v>1</x:v>
      </x:c>
    </x:row>
    <x:row r="365">
      <x:c r="A365">
        <x:v>3</x:v>
      </x:c>
      <x:c r="B365">
        <x:v>120</x:v>
      </x:c>
      <x:c r="C365" s="13" t="n">
        <x:f>Arrivals!F365</x:f>
        <x:v>6468.970155942051</x:v>
      </x:c>
      <x:c r="D365" s="13" t="n">
        <x:f>Arrivals!J365</x:f>
        <x:v>18.11087915573541</x:v>
      </x:c>
      <x:c r="E365" s="14">
        <x:f t="shared" si="76"/>
        <x:v>6416.3329013300809</x:v>
      </x:c>
      <x:c r="F365" s="14">
        <x:f t="shared" si="67"/>
        <x:v>6468.970155942051</x:v>
      </x:c>
      <x:c r="G365" s="14">
        <x:f t="shared" si="68"/>
        <x:v>6487.0810350977863</x:v>
      </x:c>
      <x:c r="H365" s="13" t="n">
        <x:f>Arrivals!L365</x:f>
        <x:v>75</x:v>
      </x:c>
      <x:c r="I365" s="14" t="n">
        <x:f>H365*8/Settings!$B$28+Settings!$B$29</x:f>
        <x:v>6.02</x:v>
      </x:c>
      <x:c r="J365" s="14">
        <x:f t="shared" si="77"/>
        <x:v>6492.0400000000009</x:v>
      </x:c>
      <x:c r="K365" s="14">
        <x:f t="shared" si="69"/>
        <x:v>6492.0400000000009</x:v>
      </x:c>
      <x:c r="L365" s="14" t="n">
        <x:f>MOD(K365-Settings!$B$32,Settings!$B$33)</x:f>
        <x:v>12.040000000000873</x:v>
      </x:c>
      <x:c r="M365" s="14" t="n">
        <x:f>IF(L365&lt;Settings!$B$30,IF(Settings!$B$30-L365&gt;=I365,K365,K365+(Settings!$B$30-L365)+Settings!$B$31),K365+(Settings!$B$33-L365))</x:f>
        <x:v>6492.040000000001</x:v>
      </x:c>
      <x:c r="N365" s="14">
        <x:f t="shared" si="70"/>
        <x:v>6498.0600000000013</x:v>
      </x:c>
      <x:c r="O365" s="14">
        <x:f t="shared" si="71"/>
        <x:v>29.089844057950359</x:v>
      </x:c>
      <x:c r="P365" s="14">
        <x:f t="shared" si="72"/>
        <x:v>0</x:v>
      </x:c>
      <x:c r="Q365" s="14">
        <x:f t="shared" si="73"/>
        <x:v>4.958964902214575</x:v>
      </x:c>
      <x:c r="R365" s="14">
        <x:f t="shared" si="74"/>
        <x:v>0</x:v>
      </x:c>
      <x:c r="S365" s="14">
        <x:f t="shared" si="75"/>
        <x:v>4.958964902214575</x:v>
      </x:c>
      <x:c r="T365" t="str">
        <x:f>IF(MOD(C365-Settings!$B$32,Settings!$B$33)&lt;Settings!$B$30,"Up","Down")</x:f>
        <x:v>Down</x:v>
      </x:c>
      <x:c r="U365" s="15" t="n">
        <x:f>IF(OR(I365&gt;Settings!$B$30,O365&gt;Settings!$B$37),0,1)</x:f>
        <x:v>1</x:v>
      </x:c>
      <x:c r="V365" s="15" t="n">
        <x:f>IF(AND(U365=1,O365&lt;=Settings!$B$36),1,0)</x:f>
        <x:v>1</x:v>
      </x:c>
    </x:row>
    <x:row r="366">
      <x:c r="A366">
        <x:v>4</x:v>
      </x:c>
      <x:c r="B366">
        <x:v>1</x:v>
      </x:c>
      <x:c r="C366" s="13" t="n">
        <x:f>Arrivals!F366</x:f>
        <x:v>123.38007194746596</x:v>
      </x:c>
      <x:c r="D366" s="13" t="n">
        <x:f>Arrivals!J366</x:f>
        <x:v>9.411532059649623</x:v>
      </x:c>
      <x:c r="E366" s="14">
        <x:v>0</x:v>
      </x:c>
      <x:c r="F366" s="14">
        <x:f t="shared" si="67"/>
        <x:v>123.38007194746596</x:v>
      </x:c>
      <x:c r="G366" s="14">
        <x:f t="shared" si="68"/>
        <x:v>132.79160400711558</x:v>
      </x:c>
      <x:c r="H366" s="13" t="n">
        <x:f>Arrivals!L366</x:f>
        <x:v>75</x:v>
      </x:c>
      <x:c r="I366" s="14" t="n">
        <x:f>H366*8/Settings!$B$28+Settings!$B$29</x:f>
        <x:v>6.02</x:v>
      </x:c>
      <x:c r="J366" s="14">
        <x:v>0</x:v>
      </x:c>
      <x:c r="K366" s="14">
        <x:f t="shared" si="69"/>
        <x:v>132.79160400711558</x:v>
      </x:c>
      <x:c r="L366" s="14" t="n">
        <x:f>MOD(K366-Settings!$B$32,Settings!$B$33)</x:f>
        <x:v>132.79160400711558</x:v>
      </x:c>
      <x:c r="M366" s="14" t="n">
        <x:f>IF(L366&lt;Settings!$B$30,IF(Settings!$B$30-L366&gt;=I366,K366,K366+(Settings!$B$30-L366)+Settings!$B$31),K366+(Settings!$B$33-L366))</x:f>
        <x:v>132.79160400711558</x:v>
      </x:c>
      <x:c r="N366" s="14">
        <x:f t="shared" si="70"/>
        <x:v>138.81160400711559</x:v>
      </x:c>
      <x:c r="O366" s="14">
        <x:f t="shared" si="71"/>
        <x:v>15.431532059649626</x:v>
      </x:c>
      <x:c r="P366" s="14">
        <x:f t="shared" si="72"/>
        <x:v>0</x:v>
      </x:c>
      <x:c r="Q366" s="14">
        <x:f t="shared" si="73"/>
        <x:v>0</x:v>
      </x:c>
      <x:c r="R366" s="14">
        <x:f t="shared" si="74"/>
        <x:v>0</x:v>
      </x:c>
      <x:c r="S366" s="14">
        <x:f t="shared" si="75"/>
        <x:v>0</x:v>
      </x:c>
      <x:c r="T366" t="str">
        <x:f>IF(MOD(C366-Settings!$B$32,Settings!$B$33)&lt;Settings!$B$30,"Up","Down")</x:f>
        <x:v>Up</x:v>
      </x:c>
      <x:c r="U366" s="15" t="n">
        <x:f>IF(OR(I366&gt;Settings!$B$30,O366&gt;Settings!$B$37),0,1)</x:f>
        <x:v>1</x:v>
      </x:c>
      <x:c r="V366" s="15" t="n">
        <x:f>IF(AND(U366=1,O366&lt;=Settings!$B$36),1,0)</x:f>
        <x:v>1</x:v>
      </x:c>
    </x:row>
    <x:row r="367">
      <x:c r="A367">
        <x:v>4</x:v>
      </x:c>
      <x:c r="B367">
        <x:v>2</x:v>
      </x:c>
      <x:c r="C367" s="13" t="n">
        <x:f>Arrivals!F367</x:f>
        <x:v>124.27792438534316</x:v>
      </x:c>
      <x:c r="D367" s="13" t="n">
        <x:f>Arrivals!J367</x:f>
        <x:v>10.543827422796042</x:v>
      </x:c>
      <x:c r="E367" s="14" t="n">
        <x:f t="shared" ref="E367:E398" si="78">G366</x:f>
        <x:v>132.79160400711558</x:v>
      </x:c>
      <x:c r="F367" s="14">
        <x:f t="shared" si="67"/>
        <x:v>132.79160400711558</x:v>
      </x:c>
      <x:c r="G367" s="14">
        <x:f t="shared" si="68"/>
        <x:v>143.33543142991164</x:v>
      </x:c>
      <x:c r="H367" s="13" t="n">
        <x:f>Arrivals!L367</x:f>
        <x:v>75</x:v>
      </x:c>
      <x:c r="I367" s="14" t="n">
        <x:f>H367*8/Settings!$B$28+Settings!$B$29</x:f>
        <x:v>6.02</x:v>
      </x:c>
      <x:c r="J367" s="14" t="n">
        <x:f t="shared" ref="J367:J398" si="79">N366</x:f>
        <x:v>138.8116040071156</x:v>
      </x:c>
      <x:c r="K367" s="14">
        <x:f t="shared" si="69"/>
        <x:v>143.33543142991164</x:v>
      </x:c>
      <x:c r="L367" s="14" t="n">
        <x:f>MOD(K367-Settings!$B$32,Settings!$B$33)</x:f>
        <x:v>143.33543142991164</x:v>
      </x:c>
      <x:c r="M367" s="14" t="n">
        <x:f>IF(L367&lt;Settings!$B$30,IF(Settings!$B$30-L367&gt;=I367,K367,K367+(Settings!$B$30-L367)+Settings!$B$31),K367+(Settings!$B$33-L367))</x:f>
        <x:v>143.33543142991164</x:v>
      </x:c>
      <x:c r="N367" s="14">
        <x:f t="shared" si="70"/>
        <x:v>149.35543142991165</x:v>
      </x:c>
      <x:c r="O367" s="14">
        <x:f t="shared" si="71"/>
        <x:v>25.077507044568492</x:v>
      </x:c>
      <x:c r="P367" s="14">
        <x:f t="shared" si="72"/>
        <x:v>8.5136796217724253</x:v>
      </x:c>
      <x:c r="Q367" s="14">
        <x:f t="shared" si="73"/>
        <x:v>0</x:v>
      </x:c>
      <x:c r="R367" s="14">
        <x:f t="shared" si="74"/>
        <x:v>0</x:v>
      </x:c>
      <x:c r="S367" s="14">
        <x:f t="shared" si="75"/>
        <x:v>8.5136796217724253</x:v>
      </x:c>
      <x:c r="T367" t="str">
        <x:f>IF(MOD(C367-Settings!$B$32,Settings!$B$33)&lt;Settings!$B$30,"Up","Down")</x:f>
        <x:v>Up</x:v>
      </x:c>
      <x:c r="U367" s="15" t="n">
        <x:f>IF(OR(I367&gt;Settings!$B$30,O367&gt;Settings!$B$37),0,1)</x:f>
        <x:v>1</x:v>
      </x:c>
      <x:c r="V367" s="15" t="n">
        <x:f>IF(AND(U367=1,O367&lt;=Settings!$B$36),1,0)</x:f>
        <x:v>1</x:v>
      </x:c>
    </x:row>
    <x:row r="368">
      <x:c r="A368">
        <x:v>4</x:v>
      </x:c>
      <x:c r="B368">
        <x:v>3</x:v>
      </x:c>
      <x:c r="C368" s="13" t="n">
        <x:f>Arrivals!F368</x:f>
        <x:v>184.09686073956135</x:v>
      </x:c>
      <x:c r="D368" s="13" t="n">
        <x:f>Arrivals!J368</x:f>
        <x:v>5.022681925334176</x:v>
      </x:c>
      <x:c r="E368" s="14">
        <x:f t="shared" si="78"/>
        <x:v>143.33543142991164</x:v>
      </x:c>
      <x:c r="F368" s="14">
        <x:f t="shared" si="67"/>
        <x:v>184.09686073956135</x:v>
      </x:c>
      <x:c r="G368" s="14">
        <x:f t="shared" si="68"/>
        <x:v>189.11954266489553</x:v>
      </x:c>
      <x:c r="H368" s="13" t="n">
        <x:f>Arrivals!L368</x:f>
        <x:v>75</x:v>
      </x:c>
      <x:c r="I368" s="14" t="n">
        <x:f>H368*8/Settings!$B$28+Settings!$B$29</x:f>
        <x:v>6.02</x:v>
      </x:c>
      <x:c r="J368" s="14">
        <x:f t="shared" si="79"/>
        <x:v>149.35543142991165</x:v>
      </x:c>
      <x:c r="K368" s="14">
        <x:f t="shared" si="69"/>
        <x:v>189.11954266489553</x:v>
      </x:c>
      <x:c r="L368" s="14" t="n">
        <x:f>MOD(K368-Settings!$B$32,Settings!$B$33)</x:f>
        <x:v>189.11954266489553</x:v>
      </x:c>
      <x:c r="M368" s="14" t="n">
        <x:f>IF(L368&lt;Settings!$B$30,IF(Settings!$B$30-L368&gt;=I368,K368,K368+(Settings!$B$30-L368)+Settings!$B$31),K368+(Settings!$B$33-L368))</x:f>
        <x:v>189.11954266489553</x:v>
      </x:c>
      <x:c r="N368" s="14">
        <x:f t="shared" si="70"/>
        <x:v>195.13954266489554</x:v>
      </x:c>
      <x:c r="O368" s="14">
        <x:f t="shared" si="71"/>
        <x:v>11.042681925334193</x:v>
      </x:c>
      <x:c r="P368" s="14">
        <x:f t="shared" si="72"/>
        <x:v>0</x:v>
      </x:c>
      <x:c r="Q368" s="14">
        <x:f t="shared" si="73"/>
        <x:v>0</x:v>
      </x:c>
      <x:c r="R368" s="14">
        <x:f t="shared" si="74"/>
        <x:v>0</x:v>
      </x:c>
      <x:c r="S368" s="14">
        <x:f t="shared" si="75"/>
        <x:v>0</x:v>
      </x:c>
      <x:c r="T368" t="str">
        <x:f>IF(MOD(C368-Settings!$B$32,Settings!$B$33)&lt;Settings!$B$30,"Up","Down")</x:f>
        <x:v>Up</x:v>
      </x:c>
      <x:c r="U368" s="15" t="n">
        <x:f>IF(OR(I368&gt;Settings!$B$30,O368&gt;Settings!$B$37),0,1)</x:f>
        <x:v>1</x:v>
      </x:c>
      <x:c r="V368" s="15" t="n">
        <x:f>IF(AND(U368=1,O368&lt;=Settings!$B$36),1,0)</x:f>
        <x:v>1</x:v>
      </x:c>
    </x:row>
    <x:row r="369">
      <x:c r="A369">
        <x:v>4</x:v>
      </x:c>
      <x:c r="B369">
        <x:v>4</x:v>
      </x:c>
      <x:c r="C369" s="13" t="n">
        <x:f>Arrivals!F369</x:f>
        <x:v>211.21194678549946</x:v>
      </x:c>
      <x:c r="D369" s="13" t="n">
        <x:f>Arrivals!J369</x:f>
        <x:v>0.8149283907125948</x:v>
      </x:c>
      <x:c r="E369" s="14">
        <x:f t="shared" si="78"/>
        <x:v>189.11954266489553</x:v>
      </x:c>
      <x:c r="F369" s="14">
        <x:f t="shared" si="67"/>
        <x:v>211.21194678549946</x:v>
      </x:c>
      <x:c r="G369" s="14">
        <x:f t="shared" si="68"/>
        <x:v>212.02687517621206</x:v>
      </x:c>
      <x:c r="H369" s="13" t="n">
        <x:f>Arrivals!L369</x:f>
        <x:v>75</x:v>
      </x:c>
      <x:c r="I369" s="14" t="n">
        <x:f>H369*8/Settings!$B$28+Settings!$B$29</x:f>
        <x:v>6.02</x:v>
      </x:c>
      <x:c r="J369" s="14">
        <x:f t="shared" si="79"/>
        <x:v>195.13954266489554</x:v>
      </x:c>
      <x:c r="K369" s="14">
        <x:f t="shared" si="69"/>
        <x:v>212.02687517621206</x:v>
      </x:c>
      <x:c r="L369" s="14" t="n">
        <x:f>MOD(K369-Settings!$B$32,Settings!$B$33)</x:f>
        <x:v>212.02687517621206</x:v>
      </x:c>
      <x:c r="M369" s="14" t="n">
        <x:f>IF(L369&lt;Settings!$B$30,IF(Settings!$B$30-L369&gt;=I369,K369,K369+(Settings!$B$30-L369)+Settings!$B$31),K369+(Settings!$B$33-L369))</x:f>
        <x:v>212.02687517621206</x:v>
      </x:c>
      <x:c r="N369" s="14">
        <x:f t="shared" si="70"/>
        <x:v>218.04687517621207</x:v>
      </x:c>
      <x:c r="O369" s="14">
        <x:f t="shared" si="71"/>
        <x:v>6.8349283907126051</x:v>
      </x:c>
      <x:c r="P369" s="14">
        <x:f t="shared" si="72"/>
        <x:v>0</x:v>
      </x:c>
      <x:c r="Q369" s="14">
        <x:f t="shared" si="73"/>
        <x:v>0</x:v>
      </x:c>
      <x:c r="R369" s="14">
        <x:f t="shared" si="74"/>
        <x:v>0</x:v>
      </x:c>
      <x:c r="S369" s="14">
        <x:f t="shared" si="75"/>
        <x:v>0</x:v>
      </x:c>
      <x:c r="T369" t="str">
        <x:f>IF(MOD(C369-Settings!$B$32,Settings!$B$33)&lt;Settings!$B$30,"Up","Down")</x:f>
        <x:v>Up</x:v>
      </x:c>
      <x:c r="U369" s="15" t="n">
        <x:f>IF(OR(I369&gt;Settings!$B$30,O369&gt;Settings!$B$37),0,1)</x:f>
        <x:v>1</x:v>
      </x:c>
      <x:c r="V369" s="15" t="n">
        <x:f>IF(AND(U369=1,O369&lt;=Settings!$B$36),1,0)</x:f>
        <x:v>1</x:v>
      </x:c>
    </x:row>
    <x:row r="370">
      <x:c r="A370">
        <x:v>4</x:v>
      </x:c>
      <x:c r="B370">
        <x:v>5</x:v>
      </x:c>
      <x:c r="C370" s="13" t="n">
        <x:f>Arrivals!F370</x:f>
        <x:v>362.3851851693398</x:v>
      </x:c>
      <x:c r="D370" s="13" t="n">
        <x:f>Arrivals!J370</x:f>
        <x:v>7.892130037626638</x:v>
      </x:c>
      <x:c r="E370" s="14">
        <x:f t="shared" si="78"/>
        <x:v>212.02687517621206</x:v>
      </x:c>
      <x:c r="F370" s="14">
        <x:f t="shared" si="67"/>
        <x:v>362.38518516933982</x:v>
      </x:c>
      <x:c r="G370" s="14">
        <x:f t="shared" si="68"/>
        <x:v>370.27731520696648</x:v>
      </x:c>
      <x:c r="H370" s="13" t="n">
        <x:f>Arrivals!L370</x:f>
        <x:v>75</x:v>
      </x:c>
      <x:c r="I370" s="14" t="n">
        <x:f>H370*8/Settings!$B$28+Settings!$B$29</x:f>
        <x:v>6.02</x:v>
      </x:c>
      <x:c r="J370" s="14">
        <x:f t="shared" si="79"/>
        <x:v>218.04687517621207</x:v>
      </x:c>
      <x:c r="K370" s="14">
        <x:f t="shared" si="69"/>
        <x:v>370.27731520696648</x:v>
      </x:c>
      <x:c r="L370" s="14" t="n">
        <x:f>MOD(K370-Settings!$B$32,Settings!$B$33)</x:f>
        <x:v>370.2773152069665</x:v>
      </x:c>
      <x:c r="M370" s="14" t="n">
        <x:f>IF(L370&lt;Settings!$B$30,IF(Settings!$B$30-L370&gt;=I370,K370,K370+(Settings!$B$30-L370)+Settings!$B$31),K370+(Settings!$B$33-L370))</x:f>
        <x:v>370.2773152069665</x:v>
      </x:c>
      <x:c r="N370" s="14">
        <x:f t="shared" si="70"/>
        <x:v>376.29731520696646</x:v>
      </x:c>
      <x:c r="O370" s="14">
        <x:f t="shared" si="71"/>
        <x:v>13.912130037626639</x:v>
      </x:c>
      <x:c r="P370" s="14">
        <x:f t="shared" si="72"/>
        <x:v>0</x:v>
      </x:c>
      <x:c r="Q370" s="14">
        <x:f t="shared" si="73"/>
        <x:v>0</x:v>
      </x:c>
      <x:c r="R370" s="14">
        <x:f t="shared" si="74"/>
        <x:v>0</x:v>
      </x:c>
      <x:c r="S370" s="14">
        <x:f t="shared" si="75"/>
        <x:v>0</x:v>
      </x:c>
      <x:c r="T370" t="str">
        <x:f>IF(MOD(C370-Settings!$B$32,Settings!$B$33)&lt;Settings!$B$30,"Up","Down")</x:f>
        <x:v>Up</x:v>
      </x:c>
      <x:c r="U370" s="15" t="n">
        <x:f>IF(OR(I370&gt;Settings!$B$30,O370&gt;Settings!$B$37),0,1)</x:f>
        <x:v>1</x:v>
      </x:c>
      <x:c r="V370" s="15" t="n">
        <x:f>IF(AND(U370=1,O370&lt;=Settings!$B$36),1,0)</x:f>
        <x:v>1</x:v>
      </x:c>
    </x:row>
    <x:row r="371">
      <x:c r="A371">
        <x:v>4</x:v>
      </x:c>
      <x:c r="B371">
        <x:v>6</x:v>
      </x:c>
      <x:c r="C371" s="13" t="n">
        <x:f>Arrivals!F371</x:f>
        <x:v>369.51891847295946</x:v>
      </x:c>
      <x:c r="D371" s="13" t="n">
        <x:f>Arrivals!J371</x:f>
        <x:v>1.0174715317184344</x:v>
      </x:c>
      <x:c r="E371" s="14">
        <x:f t="shared" si="78"/>
        <x:v>370.27731520696648</x:v>
      </x:c>
      <x:c r="F371" s="14">
        <x:f t="shared" si="67"/>
        <x:v>370.27731520696648</x:v>
      </x:c>
      <x:c r="G371" s="14">
        <x:f t="shared" si="68"/>
        <x:v>371.29478673868493</x:v>
      </x:c>
      <x:c r="H371" s="13" t="n">
        <x:f>Arrivals!L371</x:f>
        <x:v>75</x:v>
      </x:c>
      <x:c r="I371" s="14" t="n">
        <x:f>H371*8/Settings!$B$28+Settings!$B$29</x:f>
        <x:v>6.02</x:v>
      </x:c>
      <x:c r="J371" s="14">
        <x:f t="shared" si="79"/>
        <x:v>376.29731520696646</x:v>
      </x:c>
      <x:c r="K371" s="14">
        <x:f t="shared" si="69"/>
        <x:v>376.29731520696646</x:v>
      </x:c>
      <x:c r="L371" s="14" t="n">
        <x:f>MOD(K371-Settings!$B$32,Settings!$B$33)</x:f>
        <x:v>376.29731520696646</x:v>
      </x:c>
      <x:c r="M371" s="14" t="n">
        <x:f>IF(L371&lt;Settings!$B$30,IF(Settings!$B$30-L371&gt;=I371,K371,K371+(Settings!$B$30-L371)+Settings!$B$31),K371+(Settings!$B$33-L371))</x:f>
        <x:v>376.29731520696646</x:v>
      </x:c>
      <x:c r="N371" s="14">
        <x:f t="shared" si="70"/>
        <x:v>382.31731520696644</x:v>
      </x:c>
      <x:c r="O371" s="14">
        <x:f t="shared" si="71"/>
        <x:v>12.798396734006985</x:v>
      </x:c>
      <x:c r="P371" s="14">
        <x:f t="shared" si="72"/>
        <x:v>0.75839673400702168</x:v>
      </x:c>
      <x:c r="Q371" s="14">
        <x:f t="shared" si="73"/>
        <x:v>5.0025284682815254</x:v>
      </x:c>
      <x:c r="R371" s="14">
        <x:f t="shared" si="74"/>
        <x:v>0</x:v>
      </x:c>
      <x:c r="S371" s="14">
        <x:f t="shared" si="75"/>
        <x:v>5.7609252022885471</x:v>
      </x:c>
      <x:c r="T371" t="str">
        <x:f>IF(MOD(C371-Settings!$B$32,Settings!$B$33)&lt;Settings!$B$30,"Up","Down")</x:f>
        <x:v>Up</x:v>
      </x:c>
      <x:c r="U371" s="15" t="n">
        <x:f>IF(OR(I371&gt;Settings!$B$30,O371&gt;Settings!$B$37),0,1)</x:f>
        <x:v>1</x:v>
      </x:c>
      <x:c r="V371" s="15" t="n">
        <x:f>IF(AND(U371=1,O371&lt;=Settings!$B$36),1,0)</x:f>
        <x:v>1</x:v>
      </x:c>
    </x:row>
    <x:row r="372">
      <x:c r="A372">
        <x:v>4</x:v>
      </x:c>
      <x:c r="B372">
        <x:v>7</x:v>
      </x:c>
      <x:c r="C372" s="13" t="n">
        <x:f>Arrivals!F372</x:f>
        <x:v>372.9606487936296</x:v>
      </x:c>
      <x:c r="D372" s="13" t="n">
        <x:f>Arrivals!J372</x:f>
        <x:v>4.469084050909803</x:v>
      </x:c>
      <x:c r="E372" s="14">
        <x:f t="shared" si="78"/>
        <x:v>371.29478673868493</x:v>
      </x:c>
      <x:c r="F372" s="14">
        <x:f t="shared" si="67"/>
        <x:v>372.96064879362962</x:v>
      </x:c>
      <x:c r="G372" s="14">
        <x:f t="shared" si="68"/>
        <x:v>377.42973284453944</x:v>
      </x:c>
      <x:c r="H372" s="13" t="n">
        <x:f>Arrivals!L372</x:f>
        <x:v>75</x:v>
      </x:c>
      <x:c r="I372" s="14" t="n">
        <x:f>H372*8/Settings!$B$28+Settings!$B$29</x:f>
        <x:v>6.02</x:v>
      </x:c>
      <x:c r="J372" s="14">
        <x:f t="shared" si="79"/>
        <x:v>382.31731520696644</x:v>
      </x:c>
      <x:c r="K372" s="14">
        <x:f t="shared" si="69"/>
        <x:v>382.31731520696644</x:v>
      </x:c>
      <x:c r="L372" s="14" t="n">
        <x:f>MOD(K372-Settings!$B$32,Settings!$B$33)</x:f>
        <x:v>382.31731520696644</x:v>
      </x:c>
      <x:c r="M372" s="14" t="n">
        <x:f>IF(L372&lt;Settings!$B$30,IF(Settings!$B$30-L372&gt;=I372,K372,K372+(Settings!$B$30-L372)+Settings!$B$31),K372+(Settings!$B$33-L372))</x:f>
        <x:v>382.31731520696644</x:v>
      </x:c>
      <x:c r="N372" s="14">
        <x:f t="shared" si="70"/>
        <x:v>388.33731520696642</x:v>
      </x:c>
      <x:c r="O372" s="14">
        <x:f t="shared" si="71"/>
        <x:v>15.376666413336807</x:v>
      </x:c>
      <x:c r="P372" s="14">
        <x:f t="shared" si="72"/>
        <x:v>0</x:v>
      </x:c>
      <x:c r="Q372" s="14">
        <x:f t="shared" si="73"/>
        <x:v>4.887582362426997</x:v>
      </x:c>
      <x:c r="R372" s="14">
        <x:f t="shared" si="74"/>
        <x:v>0</x:v>
      </x:c>
      <x:c r="S372" s="14">
        <x:f t="shared" si="75"/>
        <x:v>4.887582362426997</x:v>
      </x:c>
      <x:c r="T372" t="str">
        <x:f>IF(MOD(C372-Settings!$B$32,Settings!$B$33)&lt;Settings!$B$30,"Up","Down")</x:f>
        <x:v>Up</x:v>
      </x:c>
      <x:c r="U372" s="15" t="n">
        <x:f>IF(OR(I372&gt;Settings!$B$30,O372&gt;Settings!$B$37),0,1)</x:f>
        <x:v>1</x:v>
      </x:c>
      <x:c r="V372" s="15" t="n">
        <x:f>IF(AND(U372=1,O372&lt;=Settings!$B$36),1,0)</x:f>
        <x:v>1</x:v>
      </x:c>
    </x:row>
    <x:row r="373">
      <x:c r="A373">
        <x:v>4</x:v>
      </x:c>
      <x:c r="B373">
        <x:v>8</x:v>
      </x:c>
      <x:c r="C373" s="13" t="n">
        <x:f>Arrivals!F373</x:f>
        <x:v>560.651754866924</x:v>
      </x:c>
      <x:c r="D373" s="13" t="n">
        <x:f>Arrivals!J373</x:f>
        <x:v>32.05729677016497</x:v>
      </x:c>
      <x:c r="E373" s="14">
        <x:f t="shared" si="78"/>
        <x:v>377.42973284453944</x:v>
      </x:c>
      <x:c r="F373" s="14">
        <x:f t="shared" si="67"/>
        <x:v>560.65175486692397</x:v>
      </x:c>
      <x:c r="G373" s="14">
        <x:f t="shared" si="68"/>
        <x:v>592.70905163708892</x:v>
      </x:c>
      <x:c r="H373" s="13" t="n">
        <x:f>Arrivals!L373</x:f>
        <x:v>75</x:v>
      </x:c>
      <x:c r="I373" s="14" t="n">
        <x:f>H373*8/Settings!$B$28+Settings!$B$29</x:f>
        <x:v>6.02</x:v>
      </x:c>
      <x:c r="J373" s="14">
        <x:f t="shared" si="79"/>
        <x:v>388.33731520696642</x:v>
      </x:c>
      <x:c r="K373" s="14">
        <x:f t="shared" si="69"/>
        <x:v>592.70905163708892</x:v>
      </x:c>
      <x:c r="L373" s="14" t="n">
        <x:f>MOD(K373-Settings!$B$32,Settings!$B$33)</x:f>
        <x:v>592.7090516370889</x:v>
      </x:c>
      <x:c r="M373" s="14" t="n">
        <x:f>IF(L373&lt;Settings!$B$30,IF(Settings!$B$30-L373&gt;=I373,K373,K373+(Settings!$B$30-L373)+Settings!$B$31),K373+(Settings!$B$33-L373))</x:f>
        <x:v>592.7090516370889</x:v>
      </x:c>
      <x:c r="N373" s="14">
        <x:f t="shared" si="70"/>
        <x:v>598.7290516370889</x:v>
      </x:c>
      <x:c r="O373" s="14">
        <x:f t="shared" si="71"/>
        <x:v>38.077296770164935</x:v>
      </x:c>
      <x:c r="P373" s="14">
        <x:f t="shared" si="72"/>
        <x:v>0</x:v>
      </x:c>
      <x:c r="Q373" s="14">
        <x:f t="shared" si="73"/>
        <x:v>0</x:v>
      </x:c>
      <x:c r="R373" s="14">
        <x:f t="shared" si="74"/>
        <x:v>0</x:v>
      </x:c>
      <x:c r="S373" s="14">
        <x:f t="shared" si="75"/>
        <x:v>0</x:v>
      </x:c>
      <x:c r="T373" t="str">
        <x:f>IF(MOD(C373-Settings!$B$32,Settings!$B$33)&lt;Settings!$B$30,"Up","Down")</x:f>
        <x:v>Up</x:v>
      </x:c>
      <x:c r="U373" s="15" t="n">
        <x:f>IF(OR(I373&gt;Settings!$B$30,O373&gt;Settings!$B$37),0,1)</x:f>
        <x:v>1</x:v>
      </x:c>
      <x:c r="V373" s="15" t="n">
        <x:f>IF(AND(U373=1,O373&lt;=Settings!$B$36),1,0)</x:f>
        <x:v>1</x:v>
      </x:c>
    </x:row>
    <x:row r="374">
      <x:c r="A374">
        <x:v>4</x:v>
      </x:c>
      <x:c r="B374">
        <x:v>9</x:v>
      </x:c>
      <x:c r="C374" s="13" t="n">
        <x:f>Arrivals!F374</x:f>
        <x:v>698.9550035269749</x:v>
      </x:c>
      <x:c r="D374" s="13" t="n">
        <x:f>Arrivals!J374</x:f>
        <x:v>16.844470528830094</x:v>
      </x:c>
      <x:c r="E374" s="14">
        <x:f t="shared" si="78"/>
        <x:v>592.70905163708892</x:v>
      </x:c>
      <x:c r="F374" s="14">
        <x:f t="shared" si="67"/>
        <x:v>698.95500352697491</x:v>
      </x:c>
      <x:c r="G374" s="14">
        <x:f t="shared" si="68"/>
        <x:v>715.79947405580504</x:v>
      </x:c>
      <x:c r="H374" s="13" t="n">
        <x:f>Arrivals!L374</x:f>
        <x:v>75</x:v>
      </x:c>
      <x:c r="I374" s="14" t="n">
        <x:f>H374*8/Settings!$B$28+Settings!$B$29</x:f>
        <x:v>6.02</x:v>
      </x:c>
      <x:c r="J374" s="14">
        <x:f t="shared" si="79"/>
        <x:v>598.7290516370889</x:v>
      </x:c>
      <x:c r="K374" s="14">
        <x:f t="shared" si="69"/>
        <x:v>715.79947405580504</x:v>
      </x:c>
      <x:c r="L374" s="14" t="n">
        <x:f>MOD(K374-Settings!$B$32,Settings!$B$33)</x:f>
        <x:v>715.799474055805</x:v>
      </x:c>
      <x:c r="M374" s="14" t="n">
        <x:f>IF(L374&lt;Settings!$B$30,IF(Settings!$B$30-L374&gt;=I374,K374,K374+(Settings!$B$30-L374)+Settings!$B$31),K374+(Settings!$B$33-L374))</x:f>
        <x:v>720</x:v>
      </x:c>
      <x:c r="N374" s="14">
        <x:f t="shared" si="70"/>
        <x:v>726.02</x:v>
      </x:c>
      <x:c r="O374" s="14">
        <x:f t="shared" si="71"/>
        <x:v>27.064996473025076</x:v>
      </x:c>
      <x:c r="P374" s="14">
        <x:f t="shared" si="72"/>
        <x:v>0</x:v>
      </x:c>
      <x:c r="Q374" s="14">
        <x:f t="shared" si="73"/>
        <x:v>0</x:v>
      </x:c>
      <x:c r="R374" s="14">
        <x:f t="shared" si="74"/>
        <x:v>4.2005259441949647</x:v>
      </x:c>
      <x:c r="S374" s="14">
        <x:f t="shared" si="75"/>
        <x:v>4.2005259441949647</x:v>
      </x:c>
      <x:c r="T374" t="str">
        <x:f>IF(MOD(C374-Settings!$B$32,Settings!$B$33)&lt;Settings!$B$30,"Up","Down")</x:f>
        <x:v>Down</x:v>
      </x:c>
      <x:c r="U374" s="15" t="n">
        <x:f>IF(OR(I374&gt;Settings!$B$30,O374&gt;Settings!$B$37),0,1)</x:f>
        <x:v>1</x:v>
      </x:c>
      <x:c r="V374" s="15" t="n">
        <x:f>IF(AND(U374=1,O374&lt;=Settings!$B$36),1,0)</x:f>
        <x:v>1</x:v>
      </x:c>
    </x:row>
    <x:row r="375">
      <x:c r="A375">
        <x:v>4</x:v>
      </x:c>
      <x:c r="B375">
        <x:v>10</x:v>
      </x:c>
      <x:c r="C375" s="13" t="n">
        <x:f>Arrivals!F375</x:f>
        <x:v>734.2407177719484</x:v>
      </x:c>
      <x:c r="D375" s="13" t="n">
        <x:f>Arrivals!J375</x:f>
        <x:v>17.93274808490859</x:v>
      </x:c>
      <x:c r="E375" s="14">
        <x:f t="shared" si="78"/>
        <x:v>715.79947405580504</x:v>
      </x:c>
      <x:c r="F375" s="14">
        <x:f t="shared" si="67"/>
        <x:v>734.24071777194843</x:v>
      </x:c>
      <x:c r="G375" s="14">
        <x:f t="shared" si="68"/>
        <x:v>752.17346585685698</x:v>
      </x:c>
      <x:c r="H375" s="13" t="n">
        <x:f>Arrivals!L375</x:f>
        <x:v>75</x:v>
      </x:c>
      <x:c r="I375" s="14" t="n">
        <x:f>H375*8/Settings!$B$28+Settings!$B$29</x:f>
        <x:v>6.02</x:v>
      </x:c>
      <x:c r="J375" s="14">
        <x:f t="shared" si="79"/>
        <x:v>726.02</x:v>
      </x:c>
      <x:c r="K375" s="14">
        <x:f t="shared" si="69"/>
        <x:v>752.17346585685698</x:v>
      </x:c>
      <x:c r="L375" s="14" t="n">
        <x:f>MOD(K375-Settings!$B$32,Settings!$B$33)</x:f>
        <x:v>32.17346585685698</x:v>
      </x:c>
      <x:c r="M375" s="14" t="n">
        <x:f>IF(L375&lt;Settings!$B$30,IF(Settings!$B$30-L375&gt;=I375,K375,K375+(Settings!$B$30-L375)+Settings!$B$31),K375+(Settings!$B$33-L375))</x:f>
        <x:v>752.173465856857</x:v>
      </x:c>
      <x:c r="N375" s="14">
        <x:f t="shared" si="70"/>
        <x:v>758.19346585685696</x:v>
      </x:c>
      <x:c r="O375" s="14">
        <x:f t="shared" si="71"/>
        <x:v>23.952748084908535</x:v>
      </x:c>
      <x:c r="P375" s="14">
        <x:f t="shared" si="72"/>
        <x:v>0</x:v>
      </x:c>
      <x:c r="Q375" s="14">
        <x:f t="shared" si="73"/>
        <x:v>0</x:v>
      </x:c>
      <x:c r="R375" s="14">
        <x:f t="shared" si="74"/>
        <x:v>0</x:v>
      </x:c>
      <x:c r="S375" s="14">
        <x:f t="shared" si="75"/>
        <x:v>0</x:v>
      </x:c>
      <x:c r="T375" t="str">
        <x:f>IF(MOD(C375-Settings!$B$32,Settings!$B$33)&lt;Settings!$B$30,"Up","Down")</x:f>
        <x:v>Up</x:v>
      </x:c>
      <x:c r="U375" s="15" t="n">
        <x:f>IF(OR(I375&gt;Settings!$B$30,O375&gt;Settings!$B$37),0,1)</x:f>
        <x:v>1</x:v>
      </x:c>
      <x:c r="V375" s="15" t="n">
        <x:f>IF(AND(U375=1,O375&lt;=Settings!$B$36),1,0)</x:f>
        <x:v>1</x:v>
      </x:c>
    </x:row>
    <x:row r="376">
      <x:c r="A376">
        <x:v>4</x:v>
      </x:c>
      <x:c r="B376">
        <x:v>11</x:v>
      </x:c>
      <x:c r="C376" s="13" t="n">
        <x:f>Arrivals!F376</x:f>
        <x:v>798.7128044013327</x:v>
      </x:c>
      <x:c r="D376" s="13" t="n">
        <x:f>Arrivals!J376</x:f>
        <x:v>17.91793687395591</x:v>
      </x:c>
      <x:c r="E376" s="14">
        <x:f t="shared" si="78"/>
        <x:v>752.17346585685698</x:v>
      </x:c>
      <x:c r="F376" s="14">
        <x:f t="shared" si="67"/>
        <x:v>798.71280440133273</x:v>
      </x:c>
      <x:c r="G376" s="14">
        <x:f t="shared" si="68"/>
        <x:v>816.63074127528864</x:v>
      </x:c>
      <x:c r="H376" s="13" t="n">
        <x:f>Arrivals!L376</x:f>
        <x:v>75</x:v>
      </x:c>
      <x:c r="I376" s="14" t="n">
        <x:f>H376*8/Settings!$B$28+Settings!$B$29</x:f>
        <x:v>6.02</x:v>
      </x:c>
      <x:c r="J376" s="14">
        <x:f t="shared" si="79"/>
        <x:v>758.19346585685696</x:v>
      </x:c>
      <x:c r="K376" s="14">
        <x:f t="shared" si="69"/>
        <x:v>816.63074127528864</x:v>
      </x:c>
      <x:c r="L376" s="14" t="n">
        <x:f>MOD(K376-Settings!$B$32,Settings!$B$33)</x:f>
        <x:v>96.63074127528864</x:v>
      </x:c>
      <x:c r="M376" s="14" t="n">
        <x:f>IF(L376&lt;Settings!$B$30,IF(Settings!$B$30-L376&gt;=I376,K376,K376+(Settings!$B$30-L376)+Settings!$B$31),K376+(Settings!$B$33-L376))</x:f>
        <x:v>816.6307412752886</x:v>
      </x:c>
      <x:c r="N376" s="14">
        <x:f t="shared" si="70"/>
        <x:v>822.65074127528862</x:v>
      </x:c>
      <x:c r="O376" s="14">
        <x:f t="shared" si="71"/>
        <x:v>23.937936873955891</x:v>
      </x:c>
      <x:c r="P376" s="14">
        <x:f t="shared" si="72"/>
        <x:v>0</x:v>
      </x:c>
      <x:c r="Q376" s="14">
        <x:f t="shared" si="73"/>
        <x:v>0</x:v>
      </x:c>
      <x:c r="R376" s="14">
        <x:f t="shared" si="74"/>
        <x:v>0</x:v>
      </x:c>
      <x:c r="S376" s="14">
        <x:f t="shared" si="75"/>
        <x:v>0</x:v>
      </x:c>
      <x:c r="T376" t="str">
        <x:f>IF(MOD(C376-Settings!$B$32,Settings!$B$33)&lt;Settings!$B$30,"Up","Down")</x:f>
        <x:v>Up</x:v>
      </x:c>
      <x:c r="U376" s="15" t="n">
        <x:f>IF(OR(I376&gt;Settings!$B$30,O376&gt;Settings!$B$37),0,1)</x:f>
        <x:v>1</x:v>
      </x:c>
      <x:c r="V376" s="15" t="n">
        <x:f>IF(AND(U376=1,O376&lt;=Settings!$B$36),1,0)</x:f>
        <x:v>1</x:v>
      </x:c>
    </x:row>
    <x:row r="377">
      <x:c r="A377">
        <x:v>4</x:v>
      </x:c>
      <x:c r="B377">
        <x:v>12</x:v>
      </x:c>
      <x:c r="C377" s="13" t="n">
        <x:f>Arrivals!F377</x:f>
        <x:v>807.7202307738017</x:v>
      </x:c>
      <x:c r="D377" s="13" t="n">
        <x:f>Arrivals!J377</x:f>
        <x:v>1.5035567195543398</x:v>
      </x:c>
      <x:c r="E377" s="14">
        <x:f t="shared" si="78"/>
        <x:v>816.63074127528864</x:v>
      </x:c>
      <x:c r="F377" s="14">
        <x:f t="shared" si="67"/>
        <x:v>816.63074127528864</x:v>
      </x:c>
      <x:c r="G377" s="14">
        <x:f t="shared" si="68"/>
        <x:v>818.134297994843</x:v>
      </x:c>
      <x:c r="H377" s="13" t="n">
        <x:f>Arrivals!L377</x:f>
        <x:v>75</x:v>
      </x:c>
      <x:c r="I377" s="14" t="n">
        <x:f>H377*8/Settings!$B$28+Settings!$B$29</x:f>
        <x:v>6.02</x:v>
      </x:c>
      <x:c r="J377" s="14">
        <x:f t="shared" si="79"/>
        <x:v>822.65074127528862</x:v>
      </x:c>
      <x:c r="K377" s="14">
        <x:f t="shared" si="69"/>
        <x:v>822.65074127528862</x:v>
      </x:c>
      <x:c r="L377" s="14" t="n">
        <x:f>MOD(K377-Settings!$B$32,Settings!$B$33)</x:f>
        <x:v>102.65074127528862</x:v>
      </x:c>
      <x:c r="M377" s="14" t="n">
        <x:f>IF(L377&lt;Settings!$B$30,IF(Settings!$B$30-L377&gt;=I377,K377,K377+(Settings!$B$30-L377)+Settings!$B$31),K377+(Settings!$B$33-L377))</x:f>
        <x:v>822.6507412752886</x:v>
      </x:c>
      <x:c r="N377" s="14">
        <x:f t="shared" si="70"/>
        <x:v>828.67074127528861</x:v>
      </x:c>
      <x:c r="O377" s="14">
        <x:f t="shared" si="71"/>
        <x:v>20.95051050148686</x:v>
      </x:c>
      <x:c r="P377" s="14">
        <x:f t="shared" si="72"/>
        <x:v>8.9105105014868968</x:v>
      </x:c>
      <x:c r="Q377" s="14">
        <x:f t="shared" si="73"/>
        <x:v>4.5164432804456283</x:v>
      </x:c>
      <x:c r="R377" s="14">
        <x:f t="shared" si="74"/>
        <x:v>0</x:v>
      </x:c>
      <x:c r="S377" s="14">
        <x:f t="shared" si="75"/>
        <x:v>13.426953781932525</x:v>
      </x:c>
      <x:c r="T377" t="str">
        <x:f>IF(MOD(C377-Settings!$B$32,Settings!$B$33)&lt;Settings!$B$30,"Up","Down")</x:f>
        <x:v>Up</x:v>
      </x:c>
      <x:c r="U377" s="15" t="n">
        <x:f>IF(OR(I377&gt;Settings!$B$30,O377&gt;Settings!$B$37),0,1)</x:f>
        <x:v>1</x:v>
      </x:c>
      <x:c r="V377" s="15" t="n">
        <x:f>IF(AND(U377=1,O377&lt;=Settings!$B$36),1,0)</x:f>
        <x:v>1</x:v>
      </x:c>
    </x:row>
    <x:row r="378">
      <x:c r="A378">
        <x:v>4</x:v>
      </x:c>
      <x:c r="B378">
        <x:v>13</x:v>
      </x:c>
      <x:c r="C378" s="13" t="n">
        <x:f>Arrivals!F378</x:f>
        <x:v>930.7914411139247</x:v>
      </x:c>
      <x:c r="D378" s="13" t="n">
        <x:f>Arrivals!J378</x:f>
        <x:v>3.777340703558818</x:v>
      </x:c>
      <x:c r="E378" s="14">
        <x:f t="shared" si="78"/>
        <x:v>818.134297994843</x:v>
      </x:c>
      <x:c r="F378" s="14">
        <x:f t="shared" si="67"/>
        <x:v>930.79144111392475</x:v>
      </x:c>
      <x:c r="G378" s="14">
        <x:f t="shared" si="68"/>
        <x:v>934.56878181748357</x:v>
      </x:c>
      <x:c r="H378" s="13" t="n">
        <x:f>Arrivals!L378</x:f>
        <x:v>75</x:v>
      </x:c>
      <x:c r="I378" s="14" t="n">
        <x:f>H378*8/Settings!$B$28+Settings!$B$29</x:f>
        <x:v>6.02</x:v>
      </x:c>
      <x:c r="J378" s="14">
        <x:f t="shared" si="79"/>
        <x:v>828.67074127528861</x:v>
      </x:c>
      <x:c r="K378" s="14">
        <x:f t="shared" si="69"/>
        <x:v>934.56878181748357</x:v>
      </x:c>
      <x:c r="L378" s="14" t="n">
        <x:f>MOD(K378-Settings!$B$32,Settings!$B$33)</x:f>
        <x:v>214.56878181748357</x:v>
      </x:c>
      <x:c r="M378" s="14" t="n">
        <x:f>IF(L378&lt;Settings!$B$30,IF(Settings!$B$30-L378&gt;=I378,K378,K378+(Settings!$B$30-L378)+Settings!$B$31),K378+(Settings!$B$33-L378))</x:f>
        <x:v>934.5687818174836</x:v>
      </x:c>
      <x:c r="N378" s="14">
        <x:f t="shared" si="70"/>
        <x:v>940.58878181748355</x:v>
      </x:c>
      <x:c r="O378" s="14">
        <x:f t="shared" si="71"/>
        <x:v>9.7973407035588025</x:v>
      </x:c>
      <x:c r="P378" s="14">
        <x:f t="shared" si="72"/>
        <x:v>0</x:v>
      </x:c>
      <x:c r="Q378" s="14">
        <x:f t="shared" si="73"/>
        <x:v>0</x:v>
      </x:c>
      <x:c r="R378" s="14">
        <x:f t="shared" si="74"/>
        <x:v>0</x:v>
      </x:c>
      <x:c r="S378" s="14">
        <x:f t="shared" si="75"/>
        <x:v>0</x:v>
      </x:c>
      <x:c r="T378" t="str">
        <x:f>IF(MOD(C378-Settings!$B$32,Settings!$B$33)&lt;Settings!$B$30,"Up","Down")</x:f>
        <x:v>Up</x:v>
      </x:c>
      <x:c r="U378" s="15" t="n">
        <x:f>IF(OR(I378&gt;Settings!$B$30,O378&gt;Settings!$B$37),0,1)</x:f>
        <x:v>1</x:v>
      </x:c>
      <x:c r="V378" s="15" t="n">
        <x:f>IF(AND(U378=1,O378&lt;=Settings!$B$36),1,0)</x:f>
        <x:v>1</x:v>
      </x:c>
    </x:row>
    <x:row r="379">
      <x:c r="A379">
        <x:v>4</x:v>
      </x:c>
      <x:c r="B379">
        <x:v>14</x:v>
      </x:c>
      <x:c r="C379" s="13" t="n">
        <x:f>Arrivals!F379</x:f>
        <x:v>1081.4813353095578</x:v>
      </x:c>
      <x:c r="D379" s="13" t="n">
        <x:f>Arrivals!J379</x:f>
        <x:v>15.273099564422516</x:v>
      </x:c>
      <x:c r="E379" s="14">
        <x:f t="shared" si="78"/>
        <x:v>934.56878181748357</x:v>
      </x:c>
      <x:c r="F379" s="14">
        <x:f t="shared" si="67"/>
        <x:v>1081.4813353095578</x:v>
      </x:c>
      <x:c r="G379" s="14">
        <x:f t="shared" si="68"/>
        <x:v>1096.7544348739802</x:v>
      </x:c>
      <x:c r="H379" s="13" t="n">
        <x:f>Arrivals!L379</x:f>
        <x:v>75</x:v>
      </x:c>
      <x:c r="I379" s="14" t="n">
        <x:f>H379*8/Settings!$B$28+Settings!$B$29</x:f>
        <x:v>6.02</x:v>
      </x:c>
      <x:c r="J379" s="14">
        <x:f t="shared" si="79"/>
        <x:v>940.58878181748355</x:v>
      </x:c>
      <x:c r="K379" s="14">
        <x:f t="shared" si="69"/>
        <x:v>1096.7544348739802</x:v>
      </x:c>
      <x:c r="L379" s="14" t="n">
        <x:f>MOD(K379-Settings!$B$32,Settings!$B$33)</x:f>
        <x:v>376.75443487398024</x:v>
      </x:c>
      <x:c r="M379" s="14" t="n">
        <x:f>IF(L379&lt;Settings!$B$30,IF(Settings!$B$30-L379&gt;=I379,K379,K379+(Settings!$B$30-L379)+Settings!$B$31),K379+(Settings!$B$33-L379))</x:f>
        <x:v>1096.7544348739802</x:v>
      </x:c>
      <x:c r="N379" s="14">
        <x:f t="shared" si="70"/>
        <x:v>1102.7744348739802</x:v>
      </x:c>
      <x:c r="O379" s="14">
        <x:f t="shared" si="71"/>
        <x:v>21.293099564422391</x:v>
      </x:c>
      <x:c r="P379" s="14">
        <x:f t="shared" si="72"/>
        <x:v>0</x:v>
      </x:c>
      <x:c r="Q379" s="14">
        <x:f t="shared" si="73"/>
        <x:v>0</x:v>
      </x:c>
      <x:c r="R379" s="14">
        <x:f t="shared" si="74"/>
        <x:v>0</x:v>
      </x:c>
      <x:c r="S379" s="14">
        <x:f t="shared" si="75"/>
        <x:v>0</x:v>
      </x:c>
      <x:c r="T379" t="str">
        <x:f>IF(MOD(C379-Settings!$B$32,Settings!$B$33)&lt;Settings!$B$30,"Up","Down")</x:f>
        <x:v>Up</x:v>
      </x:c>
      <x:c r="U379" s="15" t="n">
        <x:f>IF(OR(I379&gt;Settings!$B$30,O379&gt;Settings!$B$37),0,1)</x:f>
        <x:v>1</x:v>
      </x:c>
      <x:c r="V379" s="15" t="n">
        <x:f>IF(AND(U379=1,O379&lt;=Settings!$B$36),1,0)</x:f>
        <x:v>1</x:v>
      </x:c>
    </x:row>
    <x:row r="380">
      <x:c r="A380">
        <x:v>4</x:v>
      </x:c>
      <x:c r="B380">
        <x:v>15</x:v>
      </x:c>
      <x:c r="C380" s="13" t="n">
        <x:f>Arrivals!F380</x:f>
        <x:v>1092.630409223289</x:v>
      </x:c>
      <x:c r="D380" s="13" t="n">
        <x:f>Arrivals!J380</x:f>
        <x:v>0.7934541481018806</x:v>
      </x:c>
      <x:c r="E380" s="14">
        <x:f t="shared" si="78"/>
        <x:v>1096.7544348739802</x:v>
      </x:c>
      <x:c r="F380" s="14">
        <x:f t="shared" si="67"/>
        <x:v>1096.7544348739802</x:v>
      </x:c>
      <x:c r="G380" s="14">
        <x:f t="shared" si="68"/>
        <x:v>1097.547889022082</x:v>
      </x:c>
      <x:c r="H380" s="13" t="n">
        <x:f>Arrivals!L380</x:f>
        <x:v>75</x:v>
      </x:c>
      <x:c r="I380" s="14" t="n">
        <x:f>H380*8/Settings!$B$28+Settings!$B$29</x:f>
        <x:v>6.02</x:v>
      </x:c>
      <x:c r="J380" s="14">
        <x:f t="shared" si="79"/>
        <x:v>1102.7744348739802</x:v>
      </x:c>
      <x:c r="K380" s="14">
        <x:f t="shared" si="69"/>
        <x:v>1102.7744348739802</x:v>
      </x:c>
      <x:c r="L380" s="14" t="n">
        <x:f>MOD(K380-Settings!$B$32,Settings!$B$33)</x:f>
        <x:v>382.7744348739802</x:v>
      </x:c>
      <x:c r="M380" s="14" t="n">
        <x:f>IF(L380&lt;Settings!$B$30,IF(Settings!$B$30-L380&gt;=I380,K380,K380+(Settings!$B$30-L380)+Settings!$B$31),K380+(Settings!$B$33-L380))</x:f>
        <x:v>1102.7744348739802</x:v>
      </x:c>
      <x:c r="N380" s="14">
        <x:f t="shared" si="70"/>
        <x:v>1108.7944348739802</x:v>
      </x:c>
      <x:c r="O380" s="14">
        <x:f t="shared" si="71"/>
        <x:v>16.164025650691201</x:v>
      </x:c>
      <x:c r="P380" s="14">
        <x:f t="shared" si="72"/>
        <x:v>4.1240256506912374</x:v>
      </x:c>
      <x:c r="Q380" s="14">
        <x:f t="shared" si="73"/>
        <x:v>5.2265458518982086</x:v>
      </x:c>
      <x:c r="R380" s="14">
        <x:f t="shared" si="74"/>
        <x:v>0</x:v>
      </x:c>
      <x:c r="S380" s="14">
        <x:f t="shared" si="75"/>
        <x:v>9.350571502589446</x:v>
      </x:c>
      <x:c r="T380" t="str">
        <x:f>IF(MOD(C380-Settings!$B$32,Settings!$B$33)&lt;Settings!$B$30,"Up","Down")</x:f>
        <x:v>Up</x:v>
      </x:c>
      <x:c r="U380" s="15" t="n">
        <x:f>IF(OR(I380&gt;Settings!$B$30,O380&gt;Settings!$B$37),0,1)</x:f>
        <x:v>1</x:v>
      </x:c>
      <x:c r="V380" s="15" t="n">
        <x:f>IF(AND(U380=1,O380&lt;=Settings!$B$36),1,0)</x:f>
        <x:v>1</x:v>
      </x:c>
    </x:row>
    <x:row r="381">
      <x:c r="A381">
        <x:v>4</x:v>
      </x:c>
      <x:c r="B381">
        <x:v>16</x:v>
      </x:c>
      <x:c r="C381" s="13" t="n">
        <x:f>Arrivals!F381</x:f>
        <x:v>1095.7294804192907</x:v>
      </x:c>
      <x:c r="D381" s="13" t="n">
        <x:f>Arrivals!J381</x:f>
        <x:v>5.2625153685494</x:v>
      </x:c>
      <x:c r="E381" s="14">
        <x:f t="shared" si="78"/>
        <x:v>1097.547889022082</x:v>
      </x:c>
      <x:c r="F381" s="14">
        <x:f t="shared" si="67"/>
        <x:v>1097.547889022082</x:v>
      </x:c>
      <x:c r="G381" s="14">
        <x:f t="shared" si="68"/>
        <x:v>1102.8104043906314</x:v>
      </x:c>
      <x:c r="H381" s="13" t="n">
        <x:f>Arrivals!L381</x:f>
        <x:v>75</x:v>
      </x:c>
      <x:c r="I381" s="14" t="n">
        <x:f>H381*8/Settings!$B$28+Settings!$B$29</x:f>
        <x:v>6.02</x:v>
      </x:c>
      <x:c r="J381" s="14">
        <x:f t="shared" si="79"/>
        <x:v>1108.7944348739802</x:v>
      </x:c>
      <x:c r="K381" s="14">
        <x:f t="shared" si="69"/>
        <x:v>1108.7944348739802</x:v>
      </x:c>
      <x:c r="L381" s="14" t="n">
        <x:f>MOD(K381-Settings!$B$32,Settings!$B$33)</x:f>
        <x:v>388.7944348739802</x:v>
      </x:c>
      <x:c r="M381" s="14" t="n">
        <x:f>IF(L381&lt;Settings!$B$30,IF(Settings!$B$30-L381&gt;=I381,K381,K381+(Settings!$B$30-L381)+Settings!$B$31),K381+(Settings!$B$33-L381))</x:f>
        <x:v>1108.7944348739802</x:v>
      </x:c>
      <x:c r="N381" s="14">
        <x:f t="shared" si="70"/>
        <x:v>1114.8144348739802</x:v>
      </x:c>
      <x:c r="O381" s="14">
        <x:f t="shared" si="71"/>
        <x:v>19.084954454689523</x:v>
      </x:c>
      <x:c r="P381" s="14">
        <x:f t="shared" si="72"/>
        <x:v>1.8184086027913509</x:v>
      </x:c>
      <x:c r="Q381" s="14">
        <x:f t="shared" si="73"/>
        <x:v>5.9840304833487608</x:v>
      </x:c>
      <x:c r="R381" s="14">
        <x:f t="shared" si="74"/>
        <x:v>0</x:v>
      </x:c>
      <x:c r="S381" s="14">
        <x:f t="shared" si="75"/>
        <x:v>7.8024390861401116</x:v>
      </x:c>
      <x:c r="T381" t="str">
        <x:f>IF(MOD(C381-Settings!$B$32,Settings!$B$33)&lt;Settings!$B$30,"Up","Down")</x:f>
        <x:v>Up</x:v>
      </x:c>
      <x:c r="U381" s="15" t="n">
        <x:f>IF(OR(I381&gt;Settings!$B$30,O381&gt;Settings!$B$37),0,1)</x:f>
        <x:v>1</x:v>
      </x:c>
      <x:c r="V381" s="15" t="n">
        <x:f>IF(AND(U381=1,O381&lt;=Settings!$B$36),1,0)</x:f>
        <x:v>1</x:v>
      </x:c>
    </x:row>
    <x:row r="382">
      <x:c r="A382">
        <x:v>4</x:v>
      </x:c>
      <x:c r="B382">
        <x:v>17</x:v>
      </x:c>
      <x:c r="C382" s="13" t="n">
        <x:f>Arrivals!F382</x:f>
        <x:v>1099.6541189771767</x:v>
      </x:c>
      <x:c r="D382" s="13" t="n">
        <x:f>Arrivals!J382</x:f>
        <x:v>27.249692362570393</x:v>
      </x:c>
      <x:c r="E382" s="14">
        <x:f t="shared" si="78"/>
        <x:v>1102.8104043906314</x:v>
      </x:c>
      <x:c r="F382" s="14">
        <x:f t="shared" si="67"/>
        <x:v>1102.8104043906314</x:v>
      </x:c>
      <x:c r="G382" s="14">
        <x:f t="shared" si="68"/>
        <x:v>1130.0600967532018</x:v>
      </x:c>
      <x:c r="H382" s="13" t="n">
        <x:f>Arrivals!L382</x:f>
        <x:v>75</x:v>
      </x:c>
      <x:c r="I382" s="14" t="n">
        <x:f>H382*8/Settings!$B$28+Settings!$B$29</x:f>
        <x:v>6.02</x:v>
      </x:c>
      <x:c r="J382" s="14">
        <x:f t="shared" si="79"/>
        <x:v>1114.8144348739802</x:v>
      </x:c>
      <x:c r="K382" s="14">
        <x:f t="shared" si="69"/>
        <x:v>1130.0600967532018</x:v>
      </x:c>
      <x:c r="L382" s="14" t="n">
        <x:f>MOD(K382-Settings!$B$32,Settings!$B$33)</x:f>
        <x:v>410.06009675320183</x:v>
      </x:c>
      <x:c r="M382" s="14" t="n">
        <x:f>IF(L382&lt;Settings!$B$30,IF(Settings!$B$30-L382&gt;=I382,K382,K382+(Settings!$B$30-L382)+Settings!$B$31),K382+(Settings!$B$33-L382))</x:f>
        <x:v>1130.0600967532018</x:v>
      </x:c>
      <x:c r="N382" s="14">
        <x:f t="shared" si="70"/>
        <x:v>1136.0800967532018</x:v>
      </x:c>
      <x:c r="O382" s="14">
        <x:f t="shared" si="71"/>
        <x:v>36.425977776025093</x:v>
      </x:c>
      <x:c r="P382" s="14">
        <x:f t="shared" si="72"/>
        <x:v>3.1562854134547251</x:v>
      </x:c>
      <x:c r="Q382" s="14">
        <x:f t="shared" si="73"/>
        <x:v>0</x:v>
      </x:c>
      <x:c r="R382" s="14">
        <x:f t="shared" si="74"/>
        <x:v>0</x:v>
      </x:c>
      <x:c r="S382" s="14">
        <x:f t="shared" si="75"/>
        <x:v>3.1562854134547251</x:v>
      </x:c>
      <x:c r="T382" t="str">
        <x:f>IF(MOD(C382-Settings!$B$32,Settings!$B$33)&lt;Settings!$B$30,"Up","Down")</x:f>
        <x:v>Up</x:v>
      </x:c>
      <x:c r="U382" s="15" t="n">
        <x:f>IF(OR(I382&gt;Settings!$B$30,O382&gt;Settings!$B$37),0,1)</x:f>
        <x:v>1</x:v>
      </x:c>
      <x:c r="V382" s="15" t="n">
        <x:f>IF(AND(U382=1,O382&lt;=Settings!$B$36),1,0)</x:f>
        <x:v>1</x:v>
      </x:c>
    </x:row>
    <x:row r="383">
      <x:c r="A383">
        <x:v>4</x:v>
      </x:c>
      <x:c r="B383">
        <x:v>18</x:v>
      </x:c>
      <x:c r="C383" s="13" t="n">
        <x:f>Arrivals!F383</x:f>
        <x:v>1111.0617749398045</x:v>
      </x:c>
      <x:c r="D383" s="13" t="n">
        <x:f>Arrivals!J383</x:f>
        <x:v>0.4161157614516102</x:v>
      </x:c>
      <x:c r="E383" s="14">
        <x:f t="shared" si="78"/>
        <x:v>1130.0600967532018</x:v>
      </x:c>
      <x:c r="F383" s="14">
        <x:f t="shared" si="67"/>
        <x:v>1130.0600967532018</x:v>
      </x:c>
      <x:c r="G383" s="14">
        <x:f t="shared" si="68"/>
        <x:v>1130.4762125146535</x:v>
      </x:c>
      <x:c r="H383" s="13" t="n">
        <x:f>Arrivals!L383</x:f>
        <x:v>75</x:v>
      </x:c>
      <x:c r="I383" s="14" t="n">
        <x:f>H383*8/Settings!$B$28+Settings!$B$29</x:f>
        <x:v>6.02</x:v>
      </x:c>
      <x:c r="J383" s="14">
        <x:f t="shared" si="79"/>
        <x:v>1136.0800967532018</x:v>
      </x:c>
      <x:c r="K383" s="14">
        <x:f t="shared" si="69"/>
        <x:v>1136.0800967532018</x:v>
      </x:c>
      <x:c r="L383" s="14" t="n">
        <x:f>MOD(K383-Settings!$B$32,Settings!$B$33)</x:f>
        <x:v>416.0800967532018</x:v>
      </x:c>
      <x:c r="M383" s="14" t="n">
        <x:f>IF(L383&lt;Settings!$B$30,IF(Settings!$B$30-L383&gt;=I383,K383,K383+(Settings!$B$30-L383)+Settings!$B$31),K383+(Settings!$B$33-L383))</x:f>
        <x:v>1136.0800967532018</x:v>
      </x:c>
      <x:c r="N383" s="14">
        <x:f t="shared" si="70"/>
        <x:v>1142.1000967532018</x:v>
      </x:c>
      <x:c r="O383" s="14">
        <x:f t="shared" si="71"/>
        <x:v>31.03832181339726</x:v>
      </x:c>
      <x:c r="P383" s="14">
        <x:f t="shared" si="72"/>
        <x:v>18.998321813397297</x:v>
      </x:c>
      <x:c r="Q383" s="14">
        <x:f t="shared" si="73"/>
        <x:v>5.6038842385482894</x:v>
      </x:c>
      <x:c r="R383" s="14">
        <x:f t="shared" si="74"/>
        <x:v>0</x:v>
      </x:c>
      <x:c r="S383" s="14">
        <x:f t="shared" si="75"/>
        <x:v>24.602206051945586</x:v>
      </x:c>
      <x:c r="T383" t="str">
        <x:f>IF(MOD(C383-Settings!$B$32,Settings!$B$33)&lt;Settings!$B$30,"Up","Down")</x:f>
        <x:v>Up</x:v>
      </x:c>
      <x:c r="U383" s="15" t="n">
        <x:f>IF(OR(I383&gt;Settings!$B$30,O383&gt;Settings!$B$37),0,1)</x:f>
        <x:v>1</x:v>
      </x:c>
      <x:c r="V383" s="15" t="n">
        <x:f>IF(AND(U383=1,O383&lt;=Settings!$B$36),1,0)</x:f>
        <x:v>1</x:v>
      </x:c>
    </x:row>
    <x:row r="384">
      <x:c r="A384">
        <x:v>4</x:v>
      </x:c>
      <x:c r="B384">
        <x:v>19</x:v>
      </x:c>
      <x:c r="C384" s="13" t="n">
        <x:f>Arrivals!F384</x:f>
        <x:v>1115.4927372326613</x:v>
      </x:c>
      <x:c r="D384" s="13" t="n">
        <x:f>Arrivals!J384</x:f>
        <x:v>20.302903830078957</x:v>
      </x:c>
      <x:c r="E384" s="14">
        <x:f t="shared" si="78"/>
        <x:v>1130.4762125146535</x:v>
      </x:c>
      <x:c r="F384" s="14">
        <x:f t="shared" si="67"/>
        <x:v>1130.4762125146535</x:v>
      </x:c>
      <x:c r="G384" s="14">
        <x:f t="shared" si="68"/>
        <x:v>1150.7791163447325</x:v>
      </x:c>
      <x:c r="H384" s="13" t="n">
        <x:f>Arrivals!L384</x:f>
        <x:v>75</x:v>
      </x:c>
      <x:c r="I384" s="14" t="n">
        <x:f>H384*8/Settings!$B$28+Settings!$B$29</x:f>
        <x:v>6.02</x:v>
      </x:c>
      <x:c r="J384" s="14">
        <x:f t="shared" si="79"/>
        <x:v>1142.1000967532018</x:v>
      </x:c>
      <x:c r="K384" s="14">
        <x:f t="shared" si="69"/>
        <x:v>1150.7791163447325</x:v>
      </x:c>
      <x:c r="L384" s="14" t="n">
        <x:f>MOD(K384-Settings!$B$32,Settings!$B$33)</x:f>
        <x:v>430.77911634473253</x:v>
      </x:c>
      <x:c r="M384" s="14" t="n">
        <x:f>IF(L384&lt;Settings!$B$30,IF(Settings!$B$30-L384&gt;=I384,K384,K384+(Settings!$B$30-L384)+Settings!$B$31),K384+(Settings!$B$33-L384))</x:f>
        <x:v>1150.7791163447325</x:v>
      </x:c>
      <x:c r="N384" s="14">
        <x:f t="shared" si="70"/>
        <x:v>1156.7991163447325</x:v>
      </x:c>
      <x:c r="O384" s="14">
        <x:f t="shared" si="71"/>
        <x:v>41.306379112071227</x:v>
      </x:c>
      <x:c r="P384" s="14">
        <x:f t="shared" si="72"/>
        <x:v>14.983475281992241</x:v>
      </x:c>
      <x:c r="Q384" s="14">
        <x:f t="shared" si="73"/>
        <x:v>0</x:v>
      </x:c>
      <x:c r="R384" s="14">
        <x:f t="shared" si="74"/>
        <x:v>0</x:v>
      </x:c>
      <x:c r="S384" s="14">
        <x:f t="shared" si="75"/>
        <x:v>14.983475281992241</x:v>
      </x:c>
      <x:c r="T384" t="str">
        <x:f>IF(MOD(C384-Settings!$B$32,Settings!$B$33)&lt;Settings!$B$30,"Up","Down")</x:f>
        <x:v>Up</x:v>
      </x:c>
      <x:c r="U384" s="15" t="n">
        <x:f>IF(OR(I384&gt;Settings!$B$30,O384&gt;Settings!$B$37),0,1)</x:f>
        <x:v>1</x:v>
      </x:c>
      <x:c r="V384" s="15" t="n">
        <x:f>IF(AND(U384=1,O384&lt;=Settings!$B$36),1,0)</x:f>
        <x:v>1</x:v>
      </x:c>
    </x:row>
    <x:row r="385">
      <x:c r="A385">
        <x:v>4</x:v>
      </x:c>
      <x:c r="B385">
        <x:v>20</x:v>
      </x:c>
      <x:c r="C385" s="13" t="n">
        <x:f>Arrivals!F385</x:f>
        <x:v>1152.8683500141808</x:v>
      </x:c>
      <x:c r="D385" s="13" t="n">
        <x:f>Arrivals!J385</x:f>
        <x:v>14.204775828858164</x:v>
      </x:c>
      <x:c r="E385" s="14">
        <x:f t="shared" si="78"/>
        <x:v>1150.7791163447325</x:v>
      </x:c>
      <x:c r="F385" s="14">
        <x:f t="shared" si="67"/>
        <x:v>1152.8683500141808</x:v>
      </x:c>
      <x:c r="G385" s="14">
        <x:f t="shared" si="68"/>
        <x:v>1167.073125843039</x:v>
      </x:c>
      <x:c r="H385" s="13" t="n">
        <x:f>Arrivals!L385</x:f>
        <x:v>75</x:v>
      </x:c>
      <x:c r="I385" s="14" t="n">
        <x:f>H385*8/Settings!$B$28+Settings!$B$29</x:f>
        <x:v>6.02</x:v>
      </x:c>
      <x:c r="J385" s="14">
        <x:f t="shared" si="79"/>
        <x:v>1156.7991163447325</x:v>
      </x:c>
      <x:c r="K385" s="14">
        <x:f t="shared" si="69"/>
        <x:v>1167.073125843039</x:v>
      </x:c>
      <x:c r="L385" s="14" t="n">
        <x:f>MOD(K385-Settings!$B$32,Settings!$B$33)</x:f>
        <x:v>447.07312584303895</x:v>
      </x:c>
      <x:c r="M385" s="14" t="n">
        <x:f>IF(L385&lt;Settings!$B$30,IF(Settings!$B$30-L385&gt;=I385,K385,K385+(Settings!$B$30-L385)+Settings!$B$31),K385+(Settings!$B$33-L385))</x:f>
        <x:v>1167.073125843039</x:v>
      </x:c>
      <x:c r="N385" s="14">
        <x:f t="shared" si="70"/>
        <x:v>1173.0931258430389</x:v>
      </x:c>
      <x:c r="O385" s="14">
        <x:f t="shared" si="71"/>
        <x:v>20.224775828858128</x:v>
      </x:c>
      <x:c r="P385" s="14">
        <x:f t="shared" si="72"/>
        <x:v>0</x:v>
      </x:c>
      <x:c r="Q385" s="14">
        <x:f t="shared" si="73"/>
        <x:v>0</x:v>
      </x:c>
      <x:c r="R385" s="14">
        <x:f t="shared" si="74"/>
        <x:v>0</x:v>
      </x:c>
      <x:c r="S385" s="14">
        <x:f t="shared" si="75"/>
        <x:v>0</x:v>
      </x:c>
      <x:c r="T385" t="str">
        <x:f>IF(MOD(C385-Settings!$B$32,Settings!$B$33)&lt;Settings!$B$30,"Up","Down")</x:f>
        <x:v>Up</x:v>
      </x:c>
      <x:c r="U385" s="15" t="n">
        <x:f>IF(OR(I385&gt;Settings!$B$30,O385&gt;Settings!$B$37),0,1)</x:f>
        <x:v>1</x:v>
      </x:c>
      <x:c r="V385" s="15" t="n">
        <x:f>IF(AND(U385=1,O385&lt;=Settings!$B$36),1,0)</x:f>
        <x:v>1</x:v>
      </x:c>
    </x:row>
    <x:row r="386">
      <x:c r="A386">
        <x:v>4</x:v>
      </x:c>
      <x:c r="B386">
        <x:v>21</x:v>
      </x:c>
      <x:c r="C386" s="13" t="n">
        <x:f>Arrivals!F386</x:f>
        <x:v>1165.6411952167355</x:v>
      </x:c>
      <x:c r="D386" s="13" t="n">
        <x:f>Arrivals!J386</x:f>
        <x:v>19.342308867573294</x:v>
      </x:c>
      <x:c r="E386" s="14">
        <x:f t="shared" si="78"/>
        <x:v>1167.073125843039</x:v>
      </x:c>
      <x:c r="F386" s="14">
        <x:f t="shared" si="67"/>
        <x:v>1167.073125843039</x:v>
      </x:c>
      <x:c r="G386" s="14">
        <x:f t="shared" si="68"/>
        <x:v>1186.4154347106123</x:v>
      </x:c>
      <x:c r="H386" s="13" t="n">
        <x:f>Arrivals!L386</x:f>
        <x:v>75</x:v>
      </x:c>
      <x:c r="I386" s="14" t="n">
        <x:f>H386*8/Settings!$B$28+Settings!$B$29</x:f>
        <x:v>6.02</x:v>
      </x:c>
      <x:c r="J386" s="14">
        <x:f t="shared" si="79"/>
        <x:v>1173.0931258430389</x:v>
      </x:c>
      <x:c r="K386" s="14">
        <x:f t="shared" si="69"/>
        <x:v>1186.4154347106123</x:v>
      </x:c>
      <x:c r="L386" s="14" t="n">
        <x:f>MOD(K386-Settings!$B$32,Settings!$B$33)</x:f>
        <x:v>466.4154347106123</x:v>
      </x:c>
      <x:c r="M386" s="14" t="n">
        <x:f>IF(L386&lt;Settings!$B$30,IF(Settings!$B$30-L386&gt;=I386,K386,K386+(Settings!$B$30-L386)+Settings!$B$31),K386+(Settings!$B$33-L386))</x:f>
        <x:v>1186.4154347106123</x:v>
      </x:c>
      <x:c r="N386" s="14">
        <x:f t="shared" si="70"/>
        <x:v>1192.4354347106123</x:v>
      </x:c>
      <x:c r="O386" s="14">
        <x:f t="shared" si="71"/>
        <x:v>26.79423949387683</x:v>
      </x:c>
      <x:c r="P386" s="14">
        <x:f t="shared" si="72"/>
        <x:v>1.4319306263034832</x:v>
      </x:c>
      <x:c r="Q386" s="14">
        <x:f t="shared" si="73"/>
        <x:v>0</x:v>
      </x:c>
      <x:c r="R386" s="14">
        <x:f t="shared" si="74"/>
        <x:v>0</x:v>
      </x:c>
      <x:c r="S386" s="14">
        <x:f t="shared" si="75"/>
        <x:v>1.4319306263034832</x:v>
      </x:c>
      <x:c r="T386" t="str">
        <x:f>IF(MOD(C386-Settings!$B$32,Settings!$B$33)&lt;Settings!$B$30,"Up","Down")</x:f>
        <x:v>Up</x:v>
      </x:c>
      <x:c r="U386" s="15" t="n">
        <x:f>IF(OR(I386&gt;Settings!$B$30,O386&gt;Settings!$B$37),0,1)</x:f>
        <x:v>1</x:v>
      </x:c>
      <x:c r="V386" s="15" t="n">
        <x:f>IF(AND(U386=1,O386&lt;=Settings!$B$36),1,0)</x:f>
        <x:v>1</x:v>
      </x:c>
    </x:row>
    <x:row r="387">
      <x:c r="A387">
        <x:v>4</x:v>
      </x:c>
      <x:c r="B387">
        <x:v>22</x:v>
      </x:c>
      <x:c r="C387" s="13" t="n">
        <x:f>Arrivals!F387</x:f>
        <x:v>1237.8828571051574</x:v>
      </x:c>
      <x:c r="D387" s="13" t="n">
        <x:f>Arrivals!J387</x:f>
        <x:v>15.651814288786973</x:v>
      </x:c>
      <x:c r="E387" s="14">
        <x:f t="shared" si="78"/>
        <x:v>1186.4154347106123</x:v>
      </x:c>
      <x:c r="F387" s="14">
        <x:f t="shared" si="67"/>
        <x:v>1237.8828571051574</x:v>
      </x:c>
      <x:c r="G387" s="14">
        <x:f t="shared" si="68"/>
        <x:v>1253.5346713939443</x:v>
      </x:c>
      <x:c r="H387" s="13" t="n">
        <x:f>Arrivals!L387</x:f>
        <x:v>75</x:v>
      </x:c>
      <x:c r="I387" s="14" t="n">
        <x:f>H387*8/Settings!$B$28+Settings!$B$29</x:f>
        <x:v>6.02</x:v>
      </x:c>
      <x:c r="J387" s="14">
        <x:f t="shared" si="79"/>
        <x:v>1192.4354347106123</x:v>
      </x:c>
      <x:c r="K387" s="14">
        <x:f t="shared" si="69"/>
        <x:v>1253.5346713939443</x:v>
      </x:c>
      <x:c r="L387" s="14" t="n">
        <x:f>MOD(K387-Settings!$B$32,Settings!$B$33)</x:f>
        <x:v>533.5346713939443</x:v>
      </x:c>
      <x:c r="M387" s="14" t="n">
        <x:f>IF(L387&lt;Settings!$B$30,IF(Settings!$B$30-L387&gt;=I387,K387,K387+(Settings!$B$30-L387)+Settings!$B$31),K387+(Settings!$B$33-L387))</x:f>
        <x:v>1253.5346713939443</x:v>
      </x:c>
      <x:c r="N387" s="14">
        <x:f t="shared" si="70"/>
        <x:v>1259.5546713939443</x:v>
      </x:c>
      <x:c r="O387" s="14">
        <x:f t="shared" si="71"/>
        <x:v>21.671814288786891</x:v>
      </x:c>
      <x:c r="P387" s="14">
        <x:f t="shared" si="72"/>
        <x:v>0</x:v>
      </x:c>
      <x:c r="Q387" s="14">
        <x:f t="shared" si="73"/>
        <x:v>0</x:v>
      </x:c>
      <x:c r="R387" s="14">
        <x:f t="shared" si="74"/>
        <x:v>0</x:v>
      </x:c>
      <x:c r="S387" s="14">
        <x:f t="shared" si="75"/>
        <x:v>0</x:v>
      </x:c>
      <x:c r="T387" t="str">
        <x:f>IF(MOD(C387-Settings!$B$32,Settings!$B$33)&lt;Settings!$B$30,"Up","Down")</x:f>
        <x:v>Up</x:v>
      </x:c>
      <x:c r="U387" s="15" t="n">
        <x:f>IF(OR(I387&gt;Settings!$B$30,O387&gt;Settings!$B$37),0,1)</x:f>
        <x:v>1</x:v>
      </x:c>
      <x:c r="V387" s="15" t="n">
        <x:f>IF(AND(U387=1,O387&lt;=Settings!$B$36),1,0)</x:f>
        <x:v>1</x:v>
      </x:c>
    </x:row>
    <x:row r="388">
      <x:c r="A388">
        <x:v>4</x:v>
      </x:c>
      <x:c r="B388">
        <x:v>23</x:v>
      </x:c>
      <x:c r="C388" s="13" t="n">
        <x:f>Arrivals!F388</x:f>
        <x:v>1249.55421880689</x:v>
      </x:c>
      <x:c r="D388" s="13" t="n">
        <x:f>Arrivals!J388</x:f>
        <x:v>4.164293297194271</x:v>
      </x:c>
      <x:c r="E388" s="14">
        <x:f t="shared" si="78"/>
        <x:v>1253.5346713939443</x:v>
      </x:c>
      <x:c r="F388" s="14">
        <x:f t="shared" si="67"/>
        <x:v>1253.5346713939443</x:v>
      </x:c>
      <x:c r="G388" s="14">
        <x:f t="shared" si="68"/>
        <x:v>1257.6989646911386</x:v>
      </x:c>
      <x:c r="H388" s="13" t="n">
        <x:f>Arrivals!L388</x:f>
        <x:v>75</x:v>
      </x:c>
      <x:c r="I388" s="14" t="n">
        <x:f>H388*8/Settings!$B$28+Settings!$B$29</x:f>
        <x:v>6.02</x:v>
      </x:c>
      <x:c r="J388" s="14">
        <x:f t="shared" si="79"/>
        <x:v>1259.5546713939443</x:v>
      </x:c>
      <x:c r="K388" s="14">
        <x:f t="shared" si="69"/>
        <x:v>1259.5546713939443</x:v>
      </x:c>
      <x:c r="L388" s="14" t="n">
        <x:f>MOD(K388-Settings!$B$32,Settings!$B$33)</x:f>
        <x:v>539.5546713939443</x:v>
      </x:c>
      <x:c r="M388" s="14" t="n">
        <x:f>IF(L388&lt;Settings!$B$30,IF(Settings!$B$30-L388&gt;=I388,K388,K388+(Settings!$B$30-L388)+Settings!$B$31),K388+(Settings!$B$33-L388))</x:f>
        <x:v>1259.5546713939443</x:v>
      </x:c>
      <x:c r="N388" s="14">
        <x:f t="shared" si="70"/>
        <x:v>1265.5746713939443</x:v>
      </x:c>
      <x:c r="O388" s="14">
        <x:f t="shared" si="71"/>
        <x:v>16.020452587054251</x:v>
      </x:c>
      <x:c r="P388" s="14">
        <x:f t="shared" si="72"/>
        <x:v>3.9804525870542875</x:v>
      </x:c>
      <x:c r="Q388" s="14">
        <x:f t="shared" si="73"/>
        <x:v>1.855706702805719</x:v>
      </x:c>
      <x:c r="R388" s="14">
        <x:f t="shared" si="74"/>
        <x:v>0</x:v>
      </x:c>
      <x:c r="S388" s="14">
        <x:f t="shared" si="75"/>
        <x:v>5.8361592898600065</x:v>
      </x:c>
      <x:c r="T388" t="str">
        <x:f>IF(MOD(C388-Settings!$B$32,Settings!$B$33)&lt;Settings!$B$30,"Up","Down")</x:f>
        <x:v>Up</x:v>
      </x:c>
      <x:c r="U388" s="15" t="n">
        <x:f>IF(OR(I388&gt;Settings!$B$30,O388&gt;Settings!$B$37),0,1)</x:f>
        <x:v>1</x:v>
      </x:c>
      <x:c r="V388" s="15" t="n">
        <x:f>IF(AND(U388=1,O388&lt;=Settings!$B$36),1,0)</x:f>
        <x:v>1</x:v>
      </x:c>
    </x:row>
    <x:row r="389">
      <x:c r="A389">
        <x:v>4</x:v>
      </x:c>
      <x:c r="B389">
        <x:v>24</x:v>
      </x:c>
      <x:c r="C389" s="13" t="n">
        <x:f>Arrivals!F389</x:f>
        <x:v>1250.491116110979</x:v>
      </x:c>
      <x:c r="D389" s="13" t="n">
        <x:f>Arrivals!J389</x:f>
        <x:v>0.15934502847451162</x:v>
      </x:c>
      <x:c r="E389" s="14">
        <x:f t="shared" si="78"/>
        <x:v>1257.6989646911386</x:v>
      </x:c>
      <x:c r="F389" s="14">
        <x:f t="shared" si="67"/>
        <x:v>1257.6989646911386</x:v>
      </x:c>
      <x:c r="G389" s="14">
        <x:f t="shared" si="68"/>
        <x:v>1257.8583097196131</x:v>
      </x:c>
      <x:c r="H389" s="13" t="n">
        <x:f>Arrivals!L389</x:f>
        <x:v>75</x:v>
      </x:c>
      <x:c r="I389" s="14" t="n">
        <x:f>H389*8/Settings!$B$28+Settings!$B$29</x:f>
        <x:v>6.02</x:v>
      </x:c>
      <x:c r="J389" s="14">
        <x:f t="shared" si="79"/>
        <x:v>1265.5746713939443</x:v>
      </x:c>
      <x:c r="K389" s="14">
        <x:f t="shared" si="69"/>
        <x:v>1265.5746713939443</x:v>
      </x:c>
      <x:c r="L389" s="14" t="n">
        <x:f>MOD(K389-Settings!$B$32,Settings!$B$33)</x:f>
        <x:v>545.5746713939443</x:v>
      </x:c>
      <x:c r="M389" s="14" t="n">
        <x:f>IF(L389&lt;Settings!$B$30,IF(Settings!$B$30-L389&gt;=I389,K389,K389+(Settings!$B$30-L389)+Settings!$B$31),K389+(Settings!$B$33-L389))</x:f>
        <x:v>1265.5746713939443</x:v>
      </x:c>
      <x:c r="N389" s="14">
        <x:f t="shared" si="70"/>
        <x:v>1271.5946713939443</x:v>
      </x:c>
      <x:c r="O389" s="14">
        <x:f t="shared" si="71"/>
        <x:v>21.103555282965317</x:v>
      </x:c>
      <x:c r="P389" s="14">
        <x:f t="shared" si="72"/>
        <x:v>7.2078485801596344</x:v>
      </x:c>
      <x:c r="Q389" s="14">
        <x:f t="shared" si="73"/>
        <x:v>7.7163616743312105</x:v>
      </x:c>
      <x:c r="R389" s="14">
        <x:f t="shared" si="74"/>
        <x:v>0</x:v>
      </x:c>
      <x:c r="S389" s="14">
        <x:f t="shared" si="75"/>
        <x:v>14.924210254490845</x:v>
      </x:c>
      <x:c r="T389" t="str">
        <x:f>IF(MOD(C389-Settings!$B$32,Settings!$B$33)&lt;Settings!$B$30,"Up","Down")</x:f>
        <x:v>Up</x:v>
      </x:c>
      <x:c r="U389" s="15" t="n">
        <x:f>IF(OR(I389&gt;Settings!$B$30,O389&gt;Settings!$B$37),0,1)</x:f>
        <x:v>1</x:v>
      </x:c>
      <x:c r="V389" s="15" t="n">
        <x:f>IF(AND(U389=1,O389&lt;=Settings!$B$36),1,0)</x:f>
        <x:v>1</x:v>
      </x:c>
    </x:row>
    <x:row r="390">
      <x:c r="A390">
        <x:v>4</x:v>
      </x:c>
      <x:c r="B390">
        <x:v>25</x:v>
      </x:c>
      <x:c r="C390" s="13" t="n">
        <x:f>Arrivals!F390</x:f>
        <x:v>1281.3585123165174</x:v>
      </x:c>
      <x:c r="D390" s="13" t="n">
        <x:f>Arrivals!J390</x:f>
        <x:v>14.478860122254403</x:v>
      </x:c>
      <x:c r="E390" s="14">
        <x:f t="shared" si="78"/>
        <x:v>1257.8583097196131</x:v>
      </x:c>
      <x:c r="F390" s="14" t="n">
        <x:f t="shared" ref="F390:F453" si="80">MAX(C390,E390)</x:f>
        <x:v>1281.3585123165174</x:v>
      </x:c>
      <x:c r="G390" s="14" t="n">
        <x:f t="shared" ref="G390:G453" si="81">F390+D390</x:f>
        <x:v>1295.8373724387718</x:v>
      </x:c>
      <x:c r="H390" s="13" t="n">
        <x:f>Arrivals!L390</x:f>
        <x:v>75</x:v>
      </x:c>
      <x:c r="I390" s="14" t="n">
        <x:f>H390*8/Settings!$B$28+Settings!$B$29</x:f>
        <x:v>6.02</x:v>
      </x:c>
      <x:c r="J390" s="14">
        <x:f t="shared" si="79"/>
        <x:v>1271.5946713939443</x:v>
      </x:c>
      <x:c r="K390" s="14" t="n">
        <x:f t="shared" ref="K390:K453" si="82">MAX(G390,J390)</x:f>
        <x:v>1295.8373724387718</x:v>
      </x:c>
      <x:c r="L390" s="14" t="n">
        <x:f>MOD(K390-Settings!$B$32,Settings!$B$33)</x:f>
        <x:v>575.8373724387718</x:v>
      </x:c>
      <x:c r="M390" s="14" t="n">
        <x:f>IF(L390&lt;Settings!$B$30,IF(Settings!$B$30-L390&gt;=I390,K390,K390+(Settings!$B$30-L390)+Settings!$B$31),K390+(Settings!$B$33-L390))</x:f>
        <x:v>1295.8373724387718</x:v>
      </x:c>
      <x:c r="N390" s="14" t="n">
        <x:f t="shared" ref="N390:N453" si="83">M390+I390</x:f>
        <x:v>1301.8573724387718</x:v>
      </x:c>
      <x:c r="O390" s="14" t="n">
        <x:f t="shared" ref="O390:O453" si="84">N390-C390</x:f>
        <x:v>20.498860122254428</x:v>
      </x:c>
      <x:c r="P390" s="14" t="n">
        <x:f t="shared" ref="P390:P453" si="85">F390-C390</x:f>
        <x:v>0</x:v>
      </x:c>
      <x:c r="Q390" s="14" t="n">
        <x:f t="shared" ref="Q390:Q453" si="86">K390-G390</x:f>
        <x:v>0</x:v>
      </x:c>
      <x:c r="R390" s="14" t="n">
        <x:f t="shared" ref="R390:R453" si="87">M390-K390</x:f>
        <x:v>0</x:v>
      </x:c>
      <x:c r="S390" s="14" t="n">
        <x:f t="shared" ref="S390:S453" si="88">P390+Q390+R390</x:f>
        <x:v>0</x:v>
      </x:c>
      <x:c r="T390" t="str">
        <x:f>IF(MOD(C390-Settings!$B$32,Settings!$B$33)&lt;Settings!$B$30,"Up","Down")</x:f>
        <x:v>Up</x:v>
      </x:c>
      <x:c r="U390" s="15" t="n">
        <x:f>IF(OR(I390&gt;Settings!$B$30,O390&gt;Settings!$B$37),0,1)</x:f>
        <x:v>1</x:v>
      </x:c>
      <x:c r="V390" s="15" t="n">
        <x:f>IF(AND(U390=1,O390&lt;=Settings!$B$36),1,0)</x:f>
        <x:v>1</x:v>
      </x:c>
    </x:row>
    <x:row r="391">
      <x:c r="A391">
        <x:v>4</x:v>
      </x:c>
      <x:c r="B391">
        <x:v>26</x:v>
      </x:c>
      <x:c r="C391" s="13" t="n">
        <x:f>Arrivals!F391</x:f>
        <x:v>1307.1252659243607</x:v>
      </x:c>
      <x:c r="D391" s="13" t="n">
        <x:f>Arrivals!J391</x:f>
        <x:v>51.89632543239652</x:v>
      </x:c>
      <x:c r="E391" s="14">
        <x:f t="shared" si="78"/>
        <x:v>1295.8373724387718</x:v>
      </x:c>
      <x:c r="F391" s="14">
        <x:f t="shared" si="80"/>
        <x:v>1307.1252659243607</x:v>
      </x:c>
      <x:c r="G391" s="14">
        <x:f t="shared" si="81"/>
        <x:v>1359.0215913567572</x:v>
      </x:c>
      <x:c r="H391" s="13" t="n">
        <x:f>Arrivals!L391</x:f>
        <x:v>75</x:v>
      </x:c>
      <x:c r="I391" s="14" t="n">
        <x:f>H391*8/Settings!$B$28+Settings!$B$29</x:f>
        <x:v>6.02</x:v>
      </x:c>
      <x:c r="J391" s="14">
        <x:f t="shared" si="79"/>
        <x:v>1301.8573724387718</x:v>
      </x:c>
      <x:c r="K391" s="14">
        <x:f t="shared" si="82"/>
        <x:v>1359.0215913567572</x:v>
      </x:c>
      <x:c r="L391" s="14" t="n">
        <x:f>MOD(K391-Settings!$B$32,Settings!$B$33)</x:f>
        <x:v>639.0215913567572</x:v>
      </x:c>
      <x:c r="M391" s="14" t="n">
        <x:f>IF(L391&lt;Settings!$B$30,IF(Settings!$B$30-L391&gt;=I391,K391,K391+(Settings!$B$30-L391)+Settings!$B$31),K391+(Settings!$B$33-L391))</x:f>
        <x:v>1440</x:v>
      </x:c>
      <x:c r="N391" s="14">
        <x:f t="shared" si="83"/>
        <x:v>1446.02</x:v>
      </x:c>
      <x:c r="O391" s="14">
        <x:f t="shared" si="84"/>
        <x:v>138.89473407563924</x:v>
      </x:c>
      <x:c r="P391" s="14">
        <x:f t="shared" si="85"/>
        <x:v>0</x:v>
      </x:c>
      <x:c r="Q391" s="14">
        <x:f t="shared" si="86"/>
        <x:v>0</x:v>
      </x:c>
      <x:c r="R391" s="14">
        <x:f t="shared" si="87"/>
        <x:v>80.978408643242801</x:v>
      </x:c>
      <x:c r="S391" s="14">
        <x:f t="shared" si="88"/>
        <x:v>80.978408643242801</x:v>
      </x:c>
      <x:c r="T391" t="str">
        <x:f>IF(MOD(C391-Settings!$B$32,Settings!$B$33)&lt;Settings!$B$30,"Up","Down")</x:f>
        <x:v>Up</x:v>
      </x:c>
      <x:c r="U391" s="15" t="n">
        <x:f>IF(OR(I391&gt;Settings!$B$30,O391&gt;Settings!$B$37),0,1)</x:f>
        <x:v>1</x:v>
      </x:c>
      <x:c r="V391" s="15" t="n">
        <x:f>IF(AND(U391=1,O391&lt;=Settings!$B$36),1,0)</x:f>
        <x:v>0</x:v>
      </x:c>
    </x:row>
    <x:row r="392">
      <x:c r="A392">
        <x:v>4</x:v>
      </x:c>
      <x:c r="B392">
        <x:v>27</x:v>
      </x:c>
      <x:c r="C392" s="13" t="n">
        <x:f>Arrivals!F392</x:f>
        <x:v>1414.8209392965111</x:v>
      </x:c>
      <x:c r="D392" s="13" t="n">
        <x:f>Arrivals!J392</x:f>
        <x:v>8.698283026561786</x:v>
      </x:c>
      <x:c r="E392" s="14">
        <x:f t="shared" si="78"/>
        <x:v>1359.0215913567572</x:v>
      </x:c>
      <x:c r="F392" s="14">
        <x:f t="shared" si="80"/>
        <x:v>1414.8209392965111</x:v>
      </x:c>
      <x:c r="G392" s="14">
        <x:f t="shared" si="81"/>
        <x:v>1423.5192223230729</x:v>
      </x:c>
      <x:c r="H392" s="13" t="n">
        <x:f>Arrivals!L392</x:f>
        <x:v>75</x:v>
      </x:c>
      <x:c r="I392" s="14" t="n">
        <x:f>H392*8/Settings!$B$28+Settings!$B$29</x:f>
        <x:v>6.02</x:v>
      </x:c>
      <x:c r="J392" s="14">
        <x:f t="shared" si="79"/>
        <x:v>1446.02</x:v>
      </x:c>
      <x:c r="K392" s="14">
        <x:f t="shared" si="82"/>
        <x:v>1446.02</x:v>
      </x:c>
      <x:c r="L392" s="14" t="n">
        <x:f>MOD(K392-Settings!$B$32,Settings!$B$33)</x:f>
        <x:v>6.019999999999982</x:v>
      </x:c>
      <x:c r="M392" s="14" t="n">
        <x:f>IF(L392&lt;Settings!$B$30,IF(Settings!$B$30-L392&gt;=I392,K392,K392+(Settings!$B$30-L392)+Settings!$B$31),K392+(Settings!$B$33-L392))</x:f>
        <x:v>1446.02</x:v>
      </x:c>
      <x:c r="N392" s="14">
        <x:f t="shared" si="83"/>
        <x:v>1452.04</x:v>
      </x:c>
      <x:c r="O392" s="14">
        <x:f t="shared" si="84"/>
        <x:v>37.219060703488822</x:v>
      </x:c>
      <x:c r="P392" s="14">
        <x:f t="shared" si="85"/>
        <x:v>0</x:v>
      </x:c>
      <x:c r="Q392" s="14">
        <x:f t="shared" si="86"/>
        <x:v>22.5007776769271</x:v>
      </x:c>
      <x:c r="R392" s="14">
        <x:f t="shared" si="87"/>
        <x:v>0</x:v>
      </x:c>
      <x:c r="S392" s="14">
        <x:f t="shared" si="88"/>
        <x:v>22.5007776769271</x:v>
      </x:c>
      <x:c r="T392" t="str">
        <x:f>IF(MOD(C392-Settings!$B$32,Settings!$B$33)&lt;Settings!$B$30,"Up","Down")</x:f>
        <x:v>Down</x:v>
      </x:c>
      <x:c r="U392" s="15" t="n">
        <x:f>IF(OR(I392&gt;Settings!$B$30,O392&gt;Settings!$B$37),0,1)</x:f>
        <x:v>1</x:v>
      </x:c>
      <x:c r="V392" s="15" t="n">
        <x:f>IF(AND(U392=1,O392&lt;=Settings!$B$36),1,0)</x:f>
        <x:v>1</x:v>
      </x:c>
    </x:row>
    <x:row r="393">
      <x:c r="A393">
        <x:v>4</x:v>
      </x:c>
      <x:c r="B393">
        <x:v>28</x:v>
      </x:c>
      <x:c r="C393" s="13" t="n">
        <x:f>Arrivals!F393</x:f>
        <x:v>1485.9812951169297</x:v>
      </x:c>
      <x:c r="D393" s="13" t="n">
        <x:f>Arrivals!J393</x:f>
        <x:v>18.85413703489382</x:v>
      </x:c>
      <x:c r="E393" s="14">
        <x:f t="shared" si="78"/>
        <x:v>1423.5192223230729</x:v>
      </x:c>
      <x:c r="F393" s="14">
        <x:f t="shared" si="80"/>
        <x:v>1485.9812951169297</x:v>
      </x:c>
      <x:c r="G393" s="14">
        <x:f t="shared" si="81"/>
        <x:v>1504.8354321518234</x:v>
      </x:c>
      <x:c r="H393" s="13" t="n">
        <x:f>Arrivals!L393</x:f>
        <x:v>75</x:v>
      </x:c>
      <x:c r="I393" s="14" t="n">
        <x:f>H393*8/Settings!$B$28+Settings!$B$29</x:f>
        <x:v>6.02</x:v>
      </x:c>
      <x:c r="J393" s="14">
        <x:f t="shared" si="79"/>
        <x:v>1452.04</x:v>
      </x:c>
      <x:c r="K393" s="14">
        <x:f t="shared" si="82"/>
        <x:v>1504.8354321518234</x:v>
      </x:c>
      <x:c r="L393" s="14" t="n">
        <x:f>MOD(K393-Settings!$B$32,Settings!$B$33)</x:f>
        <x:v>64.8354321518234</x:v>
      </x:c>
      <x:c r="M393" s="14" t="n">
        <x:f>IF(L393&lt;Settings!$B$30,IF(Settings!$B$30-L393&gt;=I393,K393,K393+(Settings!$B$30-L393)+Settings!$B$31),K393+(Settings!$B$33-L393))</x:f>
        <x:v>1504.8354321518234</x:v>
      </x:c>
      <x:c r="N393" s="14">
        <x:f t="shared" si="83"/>
        <x:v>1510.8554321518234</x:v>
      </x:c>
      <x:c r="O393" s="14">
        <x:f t="shared" si="84"/>
        <x:v>24.874137034893693</x:v>
      </x:c>
      <x:c r="P393" s="14">
        <x:f t="shared" si="85"/>
        <x:v>0</x:v>
      </x:c>
      <x:c r="Q393" s="14">
        <x:f t="shared" si="86"/>
        <x:v>0</x:v>
      </x:c>
      <x:c r="R393" s="14">
        <x:f t="shared" si="87"/>
        <x:v>0</x:v>
      </x:c>
      <x:c r="S393" s="14">
        <x:f t="shared" si="88"/>
        <x:v>0</x:v>
      </x:c>
      <x:c r="T393" t="str">
        <x:f>IF(MOD(C393-Settings!$B$32,Settings!$B$33)&lt;Settings!$B$30,"Up","Down")</x:f>
        <x:v>Up</x:v>
      </x:c>
      <x:c r="U393" s="15" t="n">
        <x:f>IF(OR(I393&gt;Settings!$B$30,O393&gt;Settings!$B$37),0,1)</x:f>
        <x:v>1</x:v>
      </x:c>
      <x:c r="V393" s="15" t="n">
        <x:f>IF(AND(U393=1,O393&lt;=Settings!$B$36),1,0)</x:f>
        <x:v>1</x:v>
      </x:c>
    </x:row>
    <x:row r="394">
      <x:c r="A394">
        <x:v>4</x:v>
      </x:c>
      <x:c r="B394">
        <x:v>29</x:v>
      </x:c>
      <x:c r="C394" s="13" t="n">
        <x:f>Arrivals!F394</x:f>
        <x:v>1526.4422657429886</x:v>
      </x:c>
      <x:c r="D394" s="13" t="n">
        <x:f>Arrivals!J394</x:f>
        <x:v>8.354039187604135</x:v>
      </x:c>
      <x:c r="E394" s="14">
        <x:f t="shared" si="78"/>
        <x:v>1504.8354321518234</x:v>
      </x:c>
      <x:c r="F394" s="14">
        <x:f t="shared" si="80"/>
        <x:v>1526.4422657429886</x:v>
      </x:c>
      <x:c r="G394" s="14">
        <x:f t="shared" si="81"/>
        <x:v>1534.7963049305927</x:v>
      </x:c>
      <x:c r="H394" s="13" t="n">
        <x:f>Arrivals!L394</x:f>
        <x:v>75</x:v>
      </x:c>
      <x:c r="I394" s="14" t="n">
        <x:f>H394*8/Settings!$B$28+Settings!$B$29</x:f>
        <x:v>6.02</x:v>
      </x:c>
      <x:c r="J394" s="14">
        <x:f t="shared" si="79"/>
        <x:v>1510.8554321518234</x:v>
      </x:c>
      <x:c r="K394" s="14">
        <x:f t="shared" si="82"/>
        <x:v>1534.7963049305927</x:v>
      </x:c>
      <x:c r="L394" s="14" t="n">
        <x:f>MOD(K394-Settings!$B$32,Settings!$B$33)</x:f>
        <x:v>94.79630493059267</x:v>
      </x:c>
      <x:c r="M394" s="14" t="n">
        <x:f>IF(L394&lt;Settings!$B$30,IF(Settings!$B$30-L394&gt;=I394,K394,K394+(Settings!$B$30-L394)+Settings!$B$31),K394+(Settings!$B$33-L394))</x:f>
        <x:v>1534.7963049305927</x:v>
      </x:c>
      <x:c r="N394" s="14">
        <x:f t="shared" si="83"/>
        <x:v>1540.8163049305927</x:v>
      </x:c>
      <x:c r="O394" s="14">
        <x:f t="shared" si="84"/>
        <x:v>14.374039187604012</x:v>
      </x:c>
      <x:c r="P394" s="14">
        <x:f t="shared" si="85"/>
        <x:v>0</x:v>
      </x:c>
      <x:c r="Q394" s="14">
        <x:f t="shared" si="86"/>
        <x:v>0</x:v>
      </x:c>
      <x:c r="R394" s="14">
        <x:f t="shared" si="87"/>
        <x:v>0</x:v>
      </x:c>
      <x:c r="S394" s="14">
        <x:f t="shared" si="88"/>
        <x:v>0</x:v>
      </x:c>
      <x:c r="T394" t="str">
        <x:f>IF(MOD(C394-Settings!$B$32,Settings!$B$33)&lt;Settings!$B$30,"Up","Down")</x:f>
        <x:v>Up</x:v>
      </x:c>
      <x:c r="U394" s="15" t="n">
        <x:f>IF(OR(I394&gt;Settings!$B$30,O394&gt;Settings!$B$37),0,1)</x:f>
        <x:v>1</x:v>
      </x:c>
      <x:c r="V394" s="15" t="n">
        <x:f>IF(AND(U394=1,O394&lt;=Settings!$B$36),1,0)</x:f>
        <x:v>1</x:v>
      </x:c>
    </x:row>
    <x:row r="395">
      <x:c r="A395">
        <x:v>4</x:v>
      </x:c>
      <x:c r="B395">
        <x:v>30</x:v>
      </x:c>
      <x:c r="C395" s="13" t="n">
        <x:f>Arrivals!F395</x:f>
        <x:v>1528.8749504028358</x:v>
      </x:c>
      <x:c r="D395" s="13" t="n">
        <x:f>Arrivals!J395</x:f>
        <x:v>23.883232870520917</x:v>
      </x:c>
      <x:c r="E395" s="14">
        <x:f t="shared" si="78"/>
        <x:v>1534.7963049305927</x:v>
      </x:c>
      <x:c r="F395" s="14">
        <x:f t="shared" si="80"/>
        <x:v>1534.7963049305927</x:v>
      </x:c>
      <x:c r="G395" s="14">
        <x:f t="shared" si="81"/>
        <x:v>1558.6795378011136</x:v>
      </x:c>
      <x:c r="H395" s="13" t="n">
        <x:f>Arrivals!L395</x:f>
        <x:v>75</x:v>
      </x:c>
      <x:c r="I395" s="14" t="n">
        <x:f>H395*8/Settings!$B$28+Settings!$B$29</x:f>
        <x:v>6.02</x:v>
      </x:c>
      <x:c r="J395" s="14">
        <x:f t="shared" si="79"/>
        <x:v>1540.8163049305927</x:v>
      </x:c>
      <x:c r="K395" s="14">
        <x:f t="shared" si="82"/>
        <x:v>1558.6795378011136</x:v>
      </x:c>
      <x:c r="L395" s="14" t="n">
        <x:f>MOD(K395-Settings!$B$32,Settings!$B$33)</x:f>
        <x:v>118.67953780111361</x:v>
      </x:c>
      <x:c r="M395" s="14" t="n">
        <x:f>IF(L395&lt;Settings!$B$30,IF(Settings!$B$30-L395&gt;=I395,K395,K395+(Settings!$B$30-L395)+Settings!$B$31),K395+(Settings!$B$33-L395))</x:f>
        <x:v>1558.6795378011136</x:v>
      </x:c>
      <x:c r="N395" s="14">
        <x:f t="shared" si="83"/>
        <x:v>1564.6995378011136</x:v>
      </x:c>
      <x:c r="O395" s="14">
        <x:f t="shared" si="84"/>
        <x:v>35.824587398277799</x:v>
      </x:c>
      <x:c r="P395" s="14">
        <x:f t="shared" si="85"/>
        <x:v>5.9213545277568755</x:v>
      </x:c>
      <x:c r="Q395" s="14">
        <x:f t="shared" si="86"/>
        <x:v>0</x:v>
      </x:c>
      <x:c r="R395" s="14">
        <x:f t="shared" si="87"/>
        <x:v>0</x:v>
      </x:c>
      <x:c r="S395" s="14">
        <x:f t="shared" si="88"/>
        <x:v>5.9213545277568755</x:v>
      </x:c>
      <x:c r="T395" t="str">
        <x:f>IF(MOD(C395-Settings!$B$32,Settings!$B$33)&lt;Settings!$B$30,"Up","Down")</x:f>
        <x:v>Up</x:v>
      </x:c>
      <x:c r="U395" s="15" t="n">
        <x:f>IF(OR(I395&gt;Settings!$B$30,O395&gt;Settings!$B$37),0,1)</x:f>
        <x:v>1</x:v>
      </x:c>
      <x:c r="V395" s="15" t="n">
        <x:f>IF(AND(U395=1,O395&lt;=Settings!$B$36),1,0)</x:f>
        <x:v>1</x:v>
      </x:c>
    </x:row>
    <x:row r="396">
      <x:c r="A396">
        <x:v>4</x:v>
      </x:c>
      <x:c r="B396">
        <x:v>31</x:v>
      </x:c>
      <x:c r="C396" s="13" t="n">
        <x:f>Arrivals!F396</x:f>
        <x:v>1627.2767100408482</x:v>
      </x:c>
      <x:c r="D396" s="13" t="n">
        <x:f>Arrivals!J396</x:f>
        <x:v>2.3645209031178265</x:v>
      </x:c>
      <x:c r="E396" s="14">
        <x:f t="shared" si="78"/>
        <x:v>1558.6795378011136</x:v>
      </x:c>
      <x:c r="F396" s="14">
        <x:f t="shared" si="80"/>
        <x:v>1627.2767100408482</x:v>
      </x:c>
      <x:c r="G396" s="14">
        <x:f t="shared" si="81"/>
        <x:v>1629.6412309439661</x:v>
      </x:c>
      <x:c r="H396" s="13" t="n">
        <x:f>Arrivals!L396</x:f>
        <x:v>75</x:v>
      </x:c>
      <x:c r="I396" s="14" t="n">
        <x:f>H396*8/Settings!$B$28+Settings!$B$29</x:f>
        <x:v>6.02</x:v>
      </x:c>
      <x:c r="J396" s="14">
        <x:f t="shared" si="79"/>
        <x:v>1564.6995378011136</x:v>
      </x:c>
      <x:c r="K396" s="14">
        <x:f t="shared" si="82"/>
        <x:v>1629.6412309439661</x:v>
      </x:c>
      <x:c r="L396" s="14" t="n">
        <x:f>MOD(K396-Settings!$B$32,Settings!$B$33)</x:f>
        <x:v>189.6412309439661</x:v>
      </x:c>
      <x:c r="M396" s="14" t="n">
        <x:f>IF(L396&lt;Settings!$B$30,IF(Settings!$B$30-L396&gt;=I396,K396,K396+(Settings!$B$30-L396)+Settings!$B$31),K396+(Settings!$B$33-L396))</x:f>
        <x:v>1629.641230943966</x:v>
      </x:c>
      <x:c r="N396" s="14">
        <x:f t="shared" si="83"/>
        <x:v>1635.6612309439661</x:v>
      </x:c>
      <x:c r="O396" s="14">
        <x:f t="shared" si="84"/>
        <x:v>8.3845209031178456</x:v>
      </x:c>
      <x:c r="P396" s="14">
        <x:f t="shared" si="85"/>
        <x:v>0</x:v>
      </x:c>
      <x:c r="Q396" s="14">
        <x:f t="shared" si="86"/>
        <x:v>0</x:v>
      </x:c>
      <x:c r="R396" s="14">
        <x:f t="shared" si="87"/>
        <x:v>0</x:v>
      </x:c>
      <x:c r="S396" s="14">
        <x:f t="shared" si="88"/>
        <x:v>0</x:v>
      </x:c>
      <x:c r="T396" t="str">
        <x:f>IF(MOD(C396-Settings!$B$32,Settings!$B$33)&lt;Settings!$B$30,"Up","Down")</x:f>
        <x:v>Up</x:v>
      </x:c>
      <x:c r="U396" s="15" t="n">
        <x:f>IF(OR(I396&gt;Settings!$B$30,O396&gt;Settings!$B$37),0,1)</x:f>
        <x:v>1</x:v>
      </x:c>
      <x:c r="V396" s="15" t="n">
        <x:f>IF(AND(U396=1,O396&lt;=Settings!$B$36),1,0)</x:f>
        <x:v>1</x:v>
      </x:c>
    </x:row>
    <x:row r="397">
      <x:c r="A397">
        <x:v>4</x:v>
      </x:c>
      <x:c r="B397">
        <x:v>32</x:v>
      </x:c>
      <x:c r="C397" s="13" t="n">
        <x:f>Arrivals!F397</x:f>
        <x:v>1751.1103359634094</x:v>
      </x:c>
      <x:c r="D397" s="13" t="n">
        <x:f>Arrivals!J397</x:f>
        <x:v>22.616567412072975</x:v>
      </x:c>
      <x:c r="E397" s="14">
        <x:f t="shared" si="78"/>
        <x:v>1629.6412309439661</x:v>
      </x:c>
      <x:c r="F397" s="14">
        <x:f t="shared" si="80"/>
        <x:v>1751.1103359634094</x:v>
      </x:c>
      <x:c r="G397" s="14">
        <x:f t="shared" si="81"/>
        <x:v>1773.7269033754824</x:v>
      </x:c>
      <x:c r="H397" s="13" t="n">
        <x:f>Arrivals!L397</x:f>
        <x:v>75</x:v>
      </x:c>
      <x:c r="I397" s="14" t="n">
        <x:f>H397*8/Settings!$B$28+Settings!$B$29</x:f>
        <x:v>6.02</x:v>
      </x:c>
      <x:c r="J397" s="14">
        <x:f t="shared" si="79"/>
        <x:v>1635.6612309439661</x:v>
      </x:c>
      <x:c r="K397" s="14">
        <x:f t="shared" si="82"/>
        <x:v>1773.7269033754824</x:v>
      </x:c>
      <x:c r="L397" s="14" t="n">
        <x:f>MOD(K397-Settings!$B$32,Settings!$B$33)</x:f>
        <x:v>333.7269033754824</x:v>
      </x:c>
      <x:c r="M397" s="14" t="n">
        <x:f>IF(L397&lt;Settings!$B$30,IF(Settings!$B$30-L397&gt;=I397,K397,K397+(Settings!$B$30-L397)+Settings!$B$31),K397+(Settings!$B$33-L397))</x:f>
        <x:v>1773.7269033754824</x:v>
      </x:c>
      <x:c r="N397" s="14">
        <x:f t="shared" si="83"/>
        <x:v>1779.7469033754824</x:v>
      </x:c>
      <x:c r="O397" s="14">
        <x:f t="shared" si="84"/>
        <x:v>28.636567412072964</x:v>
      </x:c>
      <x:c r="P397" s="14">
        <x:f t="shared" si="85"/>
        <x:v>0</x:v>
      </x:c>
      <x:c r="Q397" s="14">
        <x:f t="shared" si="86"/>
        <x:v>0</x:v>
      </x:c>
      <x:c r="R397" s="14">
        <x:f t="shared" si="87"/>
        <x:v>0</x:v>
      </x:c>
      <x:c r="S397" s="14">
        <x:f t="shared" si="88"/>
        <x:v>0</x:v>
      </x:c>
      <x:c r="T397" t="str">
        <x:f>IF(MOD(C397-Settings!$B$32,Settings!$B$33)&lt;Settings!$B$30,"Up","Down")</x:f>
        <x:v>Up</x:v>
      </x:c>
      <x:c r="U397" s="15" t="n">
        <x:f>IF(OR(I397&gt;Settings!$B$30,O397&gt;Settings!$B$37),0,1)</x:f>
        <x:v>1</x:v>
      </x:c>
      <x:c r="V397" s="15" t="n">
        <x:f>IF(AND(U397=1,O397&lt;=Settings!$B$36),1,0)</x:f>
        <x:v>1</x:v>
      </x:c>
    </x:row>
    <x:row r="398">
      <x:c r="A398">
        <x:v>4</x:v>
      </x:c>
      <x:c r="B398">
        <x:v>33</x:v>
      </x:c>
      <x:c r="C398" s="13" t="n">
        <x:f>Arrivals!F398</x:f>
        <x:v>1764.9369356975424</x:v>
      </x:c>
      <x:c r="D398" s="13" t="n">
        <x:f>Arrivals!J398</x:f>
        <x:v>7.823061244006331</x:v>
      </x:c>
      <x:c r="E398" s="14">
        <x:f t="shared" si="78"/>
        <x:v>1773.7269033754824</x:v>
      </x:c>
      <x:c r="F398" s="14">
        <x:f t="shared" si="80"/>
        <x:v>1773.7269033754824</x:v>
      </x:c>
      <x:c r="G398" s="14">
        <x:f t="shared" si="81"/>
        <x:v>1781.5499646194887</x:v>
      </x:c>
      <x:c r="H398" s="13" t="n">
        <x:f>Arrivals!L398</x:f>
        <x:v>75</x:v>
      </x:c>
      <x:c r="I398" s="14" t="n">
        <x:f>H398*8/Settings!$B$28+Settings!$B$29</x:f>
        <x:v>6.02</x:v>
      </x:c>
      <x:c r="J398" s="14">
        <x:f t="shared" si="79"/>
        <x:v>1779.7469033754824</x:v>
      </x:c>
      <x:c r="K398" s="14">
        <x:f t="shared" si="82"/>
        <x:v>1781.5499646194887</x:v>
      </x:c>
      <x:c r="L398" s="14" t="n">
        <x:f>MOD(K398-Settings!$B$32,Settings!$B$33)</x:f>
        <x:v>341.5499646194887</x:v>
      </x:c>
      <x:c r="M398" s="14" t="n">
        <x:f>IF(L398&lt;Settings!$B$30,IF(Settings!$B$30-L398&gt;=I398,K398,K398+(Settings!$B$30-L398)+Settings!$B$31),K398+(Settings!$B$33-L398))</x:f>
        <x:v>1781.5499646194887</x:v>
      </x:c>
      <x:c r="N398" s="14">
        <x:f t="shared" si="83"/>
        <x:v>1787.5699646194887</x:v>
      </x:c>
      <x:c r="O398" s="14">
        <x:f t="shared" si="84"/>
        <x:v>22.633028921946334</x:v>
      </x:c>
      <x:c r="P398" s="14">
        <x:f t="shared" si="85"/>
        <x:v>8.7899676779400124</x:v>
      </x:c>
      <x:c r="Q398" s="14">
        <x:f t="shared" si="86"/>
        <x:v>0</x:v>
      </x:c>
      <x:c r="R398" s="14">
        <x:f t="shared" si="87"/>
        <x:v>0</x:v>
      </x:c>
      <x:c r="S398" s="14">
        <x:f t="shared" si="88"/>
        <x:v>8.7899676779400124</x:v>
      </x:c>
      <x:c r="T398" t="str">
        <x:f>IF(MOD(C398-Settings!$B$32,Settings!$B$33)&lt;Settings!$B$30,"Up","Down")</x:f>
        <x:v>Up</x:v>
      </x:c>
      <x:c r="U398" s="15" t="n">
        <x:f>IF(OR(I398&gt;Settings!$B$30,O398&gt;Settings!$B$37),0,1)</x:f>
        <x:v>1</x:v>
      </x:c>
      <x:c r="V398" s="15" t="n">
        <x:f>IF(AND(U398=1,O398&lt;=Settings!$B$36),1,0)</x:f>
        <x:v>1</x:v>
      </x:c>
    </x:row>
    <x:row r="399">
      <x:c r="A399">
        <x:v>4</x:v>
      </x:c>
      <x:c r="B399">
        <x:v>34</x:v>
      </x:c>
      <x:c r="C399" s="13" t="n">
        <x:f>Arrivals!F399</x:f>
        <x:v>1777.7674114483686</x:v>
      </x:c>
      <x:c r="D399" s="13" t="n">
        <x:f>Arrivals!J399</x:f>
        <x:v>20.71813816114011</x:v>
      </x:c>
      <x:c r="E399" s="14" t="n">
        <x:f t="shared" ref="E399:E430" si="89">G398</x:f>
        <x:v>1781.5499646194887</x:v>
      </x:c>
      <x:c r="F399" s="14">
        <x:f t="shared" si="80"/>
        <x:v>1781.5499646194887</x:v>
      </x:c>
      <x:c r="G399" s="14">
        <x:f t="shared" si="81"/>
        <x:v>1802.2681027806289</x:v>
      </x:c>
      <x:c r="H399" s="13" t="n">
        <x:f>Arrivals!L399</x:f>
        <x:v>75</x:v>
      </x:c>
      <x:c r="I399" s="14" t="n">
        <x:f>H399*8/Settings!$B$28+Settings!$B$29</x:f>
        <x:v>6.02</x:v>
      </x:c>
      <x:c r="J399" s="14" t="n">
        <x:f t="shared" ref="J399:J430" si="90">N398</x:f>
        <x:v>1787.5699646194887</x:v>
      </x:c>
      <x:c r="K399" s="14">
        <x:f t="shared" si="82"/>
        <x:v>1802.2681027806289</x:v>
      </x:c>
      <x:c r="L399" s="14" t="n">
        <x:f>MOD(K399-Settings!$B$32,Settings!$B$33)</x:f>
        <x:v>362.26810278062885</x:v>
      </x:c>
      <x:c r="M399" s="14" t="n">
        <x:f>IF(L399&lt;Settings!$B$30,IF(Settings!$B$30-L399&gt;=I399,K399,K399+(Settings!$B$30-L399)+Settings!$B$31),K399+(Settings!$B$33-L399))</x:f>
        <x:v>1802.2681027806289</x:v>
      </x:c>
      <x:c r="N399" s="14">
        <x:f t="shared" si="83"/>
        <x:v>1808.2881027806288</x:v>
      </x:c>
      <x:c r="O399" s="14">
        <x:f t="shared" si="84"/>
        <x:v>30.520691332260185</x:v>
      </x:c>
      <x:c r="P399" s="14">
        <x:f t="shared" si="85"/>
        <x:v>3.7825531711200711</x:v>
      </x:c>
      <x:c r="Q399" s="14">
        <x:f t="shared" si="86"/>
        <x:v>0</x:v>
      </x:c>
      <x:c r="R399" s="14">
        <x:f t="shared" si="87"/>
        <x:v>0</x:v>
      </x:c>
      <x:c r="S399" s="14">
        <x:f t="shared" si="88"/>
        <x:v>3.7825531711200711</x:v>
      </x:c>
      <x:c r="T399" t="str">
        <x:f>IF(MOD(C399-Settings!$B$32,Settings!$B$33)&lt;Settings!$B$30,"Up","Down")</x:f>
        <x:v>Up</x:v>
      </x:c>
      <x:c r="U399" s="15" t="n">
        <x:f>IF(OR(I399&gt;Settings!$B$30,O399&gt;Settings!$B$37),0,1)</x:f>
        <x:v>1</x:v>
      </x:c>
      <x:c r="V399" s="15" t="n">
        <x:f>IF(AND(U399=1,O399&lt;=Settings!$B$36),1,0)</x:f>
        <x:v>1</x:v>
      </x:c>
    </x:row>
    <x:row r="400">
      <x:c r="A400">
        <x:v>4</x:v>
      </x:c>
      <x:c r="B400">
        <x:v>35</x:v>
      </x:c>
      <x:c r="C400" s="13" t="n">
        <x:f>Arrivals!F400</x:f>
        <x:v>1858.9613781104504</x:v>
      </x:c>
      <x:c r="D400" s="13" t="n">
        <x:f>Arrivals!J400</x:f>
        <x:v>41.45863305871337</x:v>
      </x:c>
      <x:c r="E400" s="14">
        <x:f t="shared" si="89"/>
        <x:v>1802.2681027806289</x:v>
      </x:c>
      <x:c r="F400" s="14">
        <x:f t="shared" si="80"/>
        <x:v>1858.9613781104504</x:v>
      </x:c>
      <x:c r="G400" s="14">
        <x:f t="shared" si="81"/>
        <x:v>1900.4200111691637</x:v>
      </x:c>
      <x:c r="H400" s="13" t="n">
        <x:f>Arrivals!L400</x:f>
        <x:v>75</x:v>
      </x:c>
      <x:c r="I400" s="14" t="n">
        <x:f>H400*8/Settings!$B$28+Settings!$B$29</x:f>
        <x:v>6.02</x:v>
      </x:c>
      <x:c r="J400" s="14">
        <x:f t="shared" si="90"/>
        <x:v>1808.2881027806288</x:v>
      </x:c>
      <x:c r="K400" s="14">
        <x:f t="shared" si="82"/>
        <x:v>1900.4200111691637</x:v>
      </x:c>
      <x:c r="L400" s="14" t="n">
        <x:f>MOD(K400-Settings!$B$32,Settings!$B$33)</x:f>
        <x:v>460.4200111691637</x:v>
      </x:c>
      <x:c r="M400" s="14" t="n">
        <x:f>IF(L400&lt;Settings!$B$30,IF(Settings!$B$30-L400&gt;=I400,K400,K400+(Settings!$B$30-L400)+Settings!$B$31),K400+(Settings!$B$33-L400))</x:f>
        <x:v>1900.4200111691637</x:v>
      </x:c>
      <x:c r="N400" s="14">
        <x:f t="shared" si="83"/>
        <x:v>1906.4400111691637</x:v>
      </x:c>
      <x:c r="O400" s="14">
        <x:f t="shared" si="84"/>
        <x:v>47.478633058713285</x:v>
      </x:c>
      <x:c r="P400" s="14">
        <x:f t="shared" si="85"/>
        <x:v>0</x:v>
      </x:c>
      <x:c r="Q400" s="14">
        <x:f t="shared" si="86"/>
        <x:v>0</x:v>
      </x:c>
      <x:c r="R400" s="14">
        <x:f t="shared" si="87"/>
        <x:v>0</x:v>
      </x:c>
      <x:c r="S400" s="14">
        <x:f t="shared" si="88"/>
        <x:v>0</x:v>
      </x:c>
      <x:c r="T400" t="str">
        <x:f>IF(MOD(C400-Settings!$B$32,Settings!$B$33)&lt;Settings!$B$30,"Up","Down")</x:f>
        <x:v>Up</x:v>
      </x:c>
      <x:c r="U400" s="15" t="n">
        <x:f>IF(OR(I400&gt;Settings!$B$30,O400&gt;Settings!$B$37),0,1)</x:f>
        <x:v>1</x:v>
      </x:c>
      <x:c r="V400" s="15" t="n">
        <x:f>IF(AND(U400=1,O400&lt;=Settings!$B$36),1,0)</x:f>
        <x:v>1</x:v>
      </x:c>
    </x:row>
    <x:row r="401">
      <x:c r="A401">
        <x:v>4</x:v>
      </x:c>
      <x:c r="B401">
        <x:v>36</x:v>
      </x:c>
      <x:c r="C401" s="13" t="n">
        <x:f>Arrivals!F401</x:f>
        <x:v>1859.6598622995457</x:v>
      </x:c>
      <x:c r="D401" s="13" t="n">
        <x:f>Arrivals!J401</x:f>
        <x:v>0.6369854854444948</x:v>
      </x:c>
      <x:c r="E401" s="14">
        <x:f t="shared" si="89"/>
        <x:v>1900.4200111691637</x:v>
      </x:c>
      <x:c r="F401" s="14">
        <x:f t="shared" si="80"/>
        <x:v>1900.4200111691637</x:v>
      </x:c>
      <x:c r="G401" s="14">
        <x:f t="shared" si="81"/>
        <x:v>1901.0569966546082</x:v>
      </x:c>
      <x:c r="H401" s="13" t="n">
        <x:f>Arrivals!L401</x:f>
        <x:v>75</x:v>
      </x:c>
      <x:c r="I401" s="14" t="n">
        <x:f>H401*8/Settings!$B$28+Settings!$B$29</x:f>
        <x:v>6.02</x:v>
      </x:c>
      <x:c r="J401" s="14">
        <x:f t="shared" si="90"/>
        <x:v>1906.4400111691637</x:v>
      </x:c>
      <x:c r="K401" s="14">
        <x:f t="shared" si="82"/>
        <x:v>1906.4400111691637</x:v>
      </x:c>
      <x:c r="L401" s="14" t="n">
        <x:f>MOD(K401-Settings!$B$32,Settings!$B$33)</x:f>
        <x:v>466.44001116916365</x:v>
      </x:c>
      <x:c r="M401" s="14" t="n">
        <x:f>IF(L401&lt;Settings!$B$30,IF(Settings!$B$30-L401&gt;=I401,K401,K401+(Settings!$B$30-L401)+Settings!$B$31),K401+(Settings!$B$33-L401))</x:f>
        <x:v>1906.4400111691637</x:v>
      </x:c>
      <x:c r="N401" s="14">
        <x:f t="shared" si="83"/>
        <x:v>1912.4600111691636</x:v>
      </x:c>
      <x:c r="O401" s="14">
        <x:f t="shared" si="84"/>
        <x:v>52.800148869617942</x:v>
      </x:c>
      <x:c r="P401" s="14">
        <x:f t="shared" si="85"/>
        <x:v>40.760148869617979</x:v>
      </x:c>
      <x:c r="Q401" s="14">
        <x:f t="shared" si="86"/>
        <x:v>5.383014514555498</x:v>
      </x:c>
      <x:c r="R401" s="14">
        <x:f t="shared" si="87"/>
        <x:v>0</x:v>
      </x:c>
      <x:c r="S401" s="14">
        <x:f t="shared" si="88"/>
        <x:v>46.143163384173477</x:v>
      </x:c>
      <x:c r="T401" t="str">
        <x:f>IF(MOD(C401-Settings!$B$32,Settings!$B$33)&lt;Settings!$B$30,"Up","Down")</x:f>
        <x:v>Up</x:v>
      </x:c>
      <x:c r="U401" s="15" t="n">
        <x:f>IF(OR(I401&gt;Settings!$B$30,O401&gt;Settings!$B$37),0,1)</x:f>
        <x:v>1</x:v>
      </x:c>
      <x:c r="V401" s="15" t="n">
        <x:f>IF(AND(U401=1,O401&lt;=Settings!$B$36),1,0)</x:f>
        <x:v>1</x:v>
      </x:c>
    </x:row>
    <x:row r="402">
      <x:c r="A402">
        <x:v>4</x:v>
      </x:c>
      <x:c r="B402">
        <x:v>37</x:v>
      </x:c>
      <x:c r="C402" s="13" t="n">
        <x:f>Arrivals!F402</x:f>
        <x:v>1904.0248863372728</x:v>
      </x:c>
      <x:c r="D402" s="13" t="n">
        <x:f>Arrivals!J402</x:f>
        <x:v>26.067340937575516</x:v>
      </x:c>
      <x:c r="E402" s="14">
        <x:f t="shared" si="89"/>
        <x:v>1901.0569966546082</x:v>
      </x:c>
      <x:c r="F402" s="14">
        <x:f t="shared" si="80"/>
        <x:v>1904.0248863372728</x:v>
      </x:c>
      <x:c r="G402" s="14">
        <x:f t="shared" si="81"/>
        <x:v>1930.0922272748483</x:v>
      </x:c>
      <x:c r="H402" s="13" t="n">
        <x:f>Arrivals!L402</x:f>
        <x:v>75</x:v>
      </x:c>
      <x:c r="I402" s="14" t="n">
        <x:f>H402*8/Settings!$B$28+Settings!$B$29</x:f>
        <x:v>6.02</x:v>
      </x:c>
      <x:c r="J402" s="14">
        <x:f t="shared" si="90"/>
        <x:v>1912.4600111691636</x:v>
      </x:c>
      <x:c r="K402" s="14">
        <x:f t="shared" si="82"/>
        <x:v>1930.0922272748483</x:v>
      </x:c>
      <x:c r="L402" s="14" t="n">
        <x:f>MOD(K402-Settings!$B$32,Settings!$B$33)</x:f>
        <x:v>490.09222727484826</x:v>
      </x:c>
      <x:c r="M402" s="14" t="n">
        <x:f>IF(L402&lt;Settings!$B$30,IF(Settings!$B$30-L402&gt;=I402,K402,K402+(Settings!$B$30-L402)+Settings!$B$31),K402+(Settings!$B$33-L402))</x:f>
        <x:v>1930.0922272748483</x:v>
      </x:c>
      <x:c r="N402" s="14">
        <x:f t="shared" si="83"/>
        <x:v>1936.1122272748482</x:v>
      </x:c>
      <x:c r="O402" s="14">
        <x:f t="shared" si="84"/>
        <x:v>32.087340937575391</x:v>
      </x:c>
      <x:c r="P402" s="14">
        <x:f t="shared" si="85"/>
        <x:v>0</x:v>
      </x:c>
      <x:c r="Q402" s="14">
        <x:f t="shared" si="86"/>
        <x:v>0</x:v>
      </x:c>
      <x:c r="R402" s="14">
        <x:f t="shared" si="87"/>
        <x:v>0</x:v>
      </x:c>
      <x:c r="S402" s="14">
        <x:f t="shared" si="88"/>
        <x:v>0</x:v>
      </x:c>
      <x:c r="T402" t="str">
        <x:f>IF(MOD(C402-Settings!$B$32,Settings!$B$33)&lt;Settings!$B$30,"Up","Down")</x:f>
        <x:v>Up</x:v>
      </x:c>
      <x:c r="U402" s="15" t="n">
        <x:f>IF(OR(I402&gt;Settings!$B$30,O402&gt;Settings!$B$37),0,1)</x:f>
        <x:v>1</x:v>
      </x:c>
      <x:c r="V402" s="15" t="n">
        <x:f>IF(AND(U402=1,O402&lt;=Settings!$B$36),1,0)</x:f>
        <x:v>1</x:v>
      </x:c>
    </x:row>
    <x:row r="403">
      <x:c r="A403">
        <x:v>4</x:v>
      </x:c>
      <x:c r="B403">
        <x:v>38</x:v>
      </x:c>
      <x:c r="C403" s="13" t="n">
        <x:f>Arrivals!F403</x:f>
        <x:v>1942.1863531012116</x:v>
      </x:c>
      <x:c r="D403" s="13" t="n">
        <x:f>Arrivals!J403</x:f>
        <x:v>5.815051001745568</x:v>
      </x:c>
      <x:c r="E403" s="14">
        <x:f t="shared" si="89"/>
        <x:v>1930.0922272748483</x:v>
      </x:c>
      <x:c r="F403" s="14">
        <x:f t="shared" si="80"/>
        <x:v>1942.1863531012116</x:v>
      </x:c>
      <x:c r="G403" s="14">
        <x:f t="shared" si="81"/>
        <x:v>1948.0014041029572</x:v>
      </x:c>
      <x:c r="H403" s="13" t="n">
        <x:f>Arrivals!L403</x:f>
        <x:v>75</x:v>
      </x:c>
      <x:c r="I403" s="14" t="n">
        <x:f>H403*8/Settings!$B$28+Settings!$B$29</x:f>
        <x:v>6.02</x:v>
      </x:c>
      <x:c r="J403" s="14">
        <x:f t="shared" si="90"/>
        <x:v>1936.1122272748482</x:v>
      </x:c>
      <x:c r="K403" s="14">
        <x:f t="shared" si="82"/>
        <x:v>1948.0014041029572</x:v>
      </x:c>
      <x:c r="L403" s="14" t="n">
        <x:f>MOD(K403-Settings!$B$32,Settings!$B$33)</x:f>
        <x:v>508.00140410295717</x:v>
      </x:c>
      <x:c r="M403" s="14" t="n">
        <x:f>IF(L403&lt;Settings!$B$30,IF(Settings!$B$30-L403&gt;=I403,K403,K403+(Settings!$B$30-L403)+Settings!$B$31),K403+(Settings!$B$33-L403))</x:f>
        <x:v>1948.0014041029572</x:v>
      </x:c>
      <x:c r="N403" s="14">
        <x:f t="shared" si="83"/>
        <x:v>1954.0214041029571</x:v>
      </x:c>
      <x:c r="O403" s="14">
        <x:f t="shared" si="84"/>
        <x:v>11.835051001745569</x:v>
      </x:c>
      <x:c r="P403" s="14">
        <x:f t="shared" si="85"/>
        <x:v>0</x:v>
      </x:c>
      <x:c r="Q403" s="14">
        <x:f t="shared" si="86"/>
        <x:v>0</x:v>
      </x:c>
      <x:c r="R403" s="14">
        <x:f t="shared" si="87"/>
        <x:v>0</x:v>
      </x:c>
      <x:c r="S403" s="14">
        <x:f t="shared" si="88"/>
        <x:v>0</x:v>
      </x:c>
      <x:c r="T403" t="str">
        <x:f>IF(MOD(C403-Settings!$B$32,Settings!$B$33)&lt;Settings!$B$30,"Up","Down")</x:f>
        <x:v>Up</x:v>
      </x:c>
      <x:c r="U403" s="15" t="n">
        <x:f>IF(OR(I403&gt;Settings!$B$30,O403&gt;Settings!$B$37),0,1)</x:f>
        <x:v>1</x:v>
      </x:c>
      <x:c r="V403" s="15" t="n">
        <x:f>IF(AND(U403=1,O403&lt;=Settings!$B$36),1,0)</x:f>
        <x:v>1</x:v>
      </x:c>
    </x:row>
    <x:row r="404">
      <x:c r="A404">
        <x:v>4</x:v>
      </x:c>
      <x:c r="B404">
        <x:v>39</x:v>
      </x:c>
      <x:c r="C404" s="13" t="n">
        <x:f>Arrivals!F404</x:f>
        <x:v>1983.0515784236688</x:v>
      </x:c>
      <x:c r="D404" s="13" t="n">
        <x:f>Arrivals!J404</x:f>
        <x:v>14.798276656942082</x:v>
      </x:c>
      <x:c r="E404" s="14">
        <x:f t="shared" si="89"/>
        <x:v>1948.0014041029572</x:v>
      </x:c>
      <x:c r="F404" s="14">
        <x:f t="shared" si="80"/>
        <x:v>1983.0515784236688</x:v>
      </x:c>
      <x:c r="G404" s="14">
        <x:f t="shared" si="81"/>
        <x:v>1997.849855080611</x:v>
      </x:c>
      <x:c r="H404" s="13" t="n">
        <x:f>Arrivals!L404</x:f>
        <x:v>75</x:v>
      </x:c>
      <x:c r="I404" s="14" t="n">
        <x:f>H404*8/Settings!$B$28+Settings!$B$29</x:f>
        <x:v>6.02</x:v>
      </x:c>
      <x:c r="J404" s="14">
        <x:f t="shared" si="90"/>
        <x:v>1954.0214041029571</x:v>
      </x:c>
      <x:c r="K404" s="14">
        <x:f t="shared" si="82"/>
        <x:v>1997.849855080611</x:v>
      </x:c>
      <x:c r="L404" s="14" t="n">
        <x:f>MOD(K404-Settings!$B$32,Settings!$B$33)</x:f>
        <x:v>557.849855080611</x:v>
      </x:c>
      <x:c r="M404" s="14" t="n">
        <x:f>IF(L404&lt;Settings!$B$30,IF(Settings!$B$30-L404&gt;=I404,K404,K404+(Settings!$B$30-L404)+Settings!$B$31),K404+(Settings!$B$33-L404))</x:f>
        <x:v>1997.849855080611</x:v>
      </x:c>
      <x:c r="N404" s="14">
        <x:f t="shared" si="83"/>
        <x:v>2003.8698550806109</x:v>
      </x:c>
      <x:c r="O404" s="14">
        <x:f t="shared" si="84"/>
        <x:v>20.818276656942089</x:v>
      </x:c>
      <x:c r="P404" s="14">
        <x:f t="shared" si="85"/>
        <x:v>0</x:v>
      </x:c>
      <x:c r="Q404" s="14">
        <x:f t="shared" si="86"/>
        <x:v>0</x:v>
      </x:c>
      <x:c r="R404" s="14">
        <x:f t="shared" si="87"/>
        <x:v>0</x:v>
      </x:c>
      <x:c r="S404" s="14">
        <x:f t="shared" si="88"/>
        <x:v>0</x:v>
      </x:c>
      <x:c r="T404" t="str">
        <x:f>IF(MOD(C404-Settings!$B$32,Settings!$B$33)&lt;Settings!$B$30,"Up","Down")</x:f>
        <x:v>Up</x:v>
      </x:c>
      <x:c r="U404" s="15" t="n">
        <x:f>IF(OR(I404&gt;Settings!$B$30,O404&gt;Settings!$B$37),0,1)</x:f>
        <x:v>1</x:v>
      </x:c>
      <x:c r="V404" s="15" t="n">
        <x:f>IF(AND(U404=1,O404&lt;=Settings!$B$36),1,0)</x:f>
        <x:v>1</x:v>
      </x:c>
    </x:row>
    <x:row r="405">
      <x:c r="A405">
        <x:v>4</x:v>
      </x:c>
      <x:c r="B405">
        <x:v>40</x:v>
      </x:c>
      <x:c r="C405" s="13" t="n">
        <x:f>Arrivals!F405</x:f>
        <x:v>2029.5686118242688</x:v>
      </x:c>
      <x:c r="D405" s="13" t="n">
        <x:f>Arrivals!J405</x:f>
        <x:v>1.0448078106690555</x:v>
      </x:c>
      <x:c r="E405" s="14">
        <x:f t="shared" si="89"/>
        <x:v>1997.849855080611</x:v>
      </x:c>
      <x:c r="F405" s="14">
        <x:f t="shared" si="80"/>
        <x:v>2029.5686118242688</x:v>
      </x:c>
      <x:c r="G405" s="14">
        <x:f t="shared" si="81"/>
        <x:v>2030.6134196349378</x:v>
      </x:c>
      <x:c r="H405" s="13" t="n">
        <x:f>Arrivals!L405</x:f>
        <x:v>75</x:v>
      </x:c>
      <x:c r="I405" s="14" t="n">
        <x:f>H405*8/Settings!$B$28+Settings!$B$29</x:f>
        <x:v>6.02</x:v>
      </x:c>
      <x:c r="J405" s="14">
        <x:f t="shared" si="90"/>
        <x:v>2003.8698550806109</x:v>
      </x:c>
      <x:c r="K405" s="14">
        <x:f t="shared" si="82"/>
        <x:v>2030.6134196349378</x:v>
      </x:c>
      <x:c r="L405" s="14" t="n">
        <x:f>MOD(K405-Settings!$B$32,Settings!$B$33)</x:f>
        <x:v>590.6134196349378</x:v>
      </x:c>
      <x:c r="M405" s="14" t="n">
        <x:f>IF(L405&lt;Settings!$B$30,IF(Settings!$B$30-L405&gt;=I405,K405,K405+(Settings!$B$30-L405)+Settings!$B$31),K405+(Settings!$B$33-L405))</x:f>
        <x:v>2030.6134196349378</x:v>
      </x:c>
      <x:c r="N405" s="14">
        <x:f t="shared" si="83"/>
        <x:v>2036.6334196349378</x:v>
      </x:c>
      <x:c r="O405" s="14">
        <x:f t="shared" si="84"/>
        <x:v>7.0648078106689809</x:v>
      </x:c>
      <x:c r="P405" s="14">
        <x:f t="shared" si="85"/>
        <x:v>0</x:v>
      </x:c>
      <x:c r="Q405" s="14">
        <x:f t="shared" si="86"/>
        <x:v>0</x:v>
      </x:c>
      <x:c r="R405" s="14">
        <x:f t="shared" si="87"/>
        <x:v>0</x:v>
      </x:c>
      <x:c r="S405" s="14">
        <x:f t="shared" si="88"/>
        <x:v>0</x:v>
      </x:c>
      <x:c r="T405" t="str">
        <x:f>IF(MOD(C405-Settings!$B$32,Settings!$B$33)&lt;Settings!$B$30,"Up","Down")</x:f>
        <x:v>Up</x:v>
      </x:c>
      <x:c r="U405" s="15" t="n">
        <x:f>IF(OR(I405&gt;Settings!$B$30,O405&gt;Settings!$B$37),0,1)</x:f>
        <x:v>1</x:v>
      </x:c>
      <x:c r="V405" s="15" t="n">
        <x:f>IF(AND(U405=1,O405&lt;=Settings!$B$36),1,0)</x:f>
        <x:v>1</x:v>
      </x:c>
    </x:row>
    <x:row r="406">
      <x:c r="A406">
        <x:v>4</x:v>
      </x:c>
      <x:c r="B406">
        <x:v>41</x:v>
      </x:c>
      <x:c r="C406" s="13" t="n">
        <x:f>Arrivals!F406</x:f>
        <x:v>2039.2784578875949</x:v>
      </x:c>
      <x:c r="D406" s="13" t="n">
        <x:f>Arrivals!J406</x:f>
        <x:v>7.068752342302162</x:v>
      </x:c>
      <x:c r="E406" s="14">
        <x:f t="shared" si="89"/>
        <x:v>2030.6134196349378</x:v>
      </x:c>
      <x:c r="F406" s="14">
        <x:f t="shared" si="80"/>
        <x:v>2039.2784578875949</x:v>
      </x:c>
      <x:c r="G406" s="14">
        <x:f t="shared" si="81"/>
        <x:v>2046.347210229897</x:v>
      </x:c>
      <x:c r="H406" s="13" t="n">
        <x:f>Arrivals!L406</x:f>
        <x:v>75</x:v>
      </x:c>
      <x:c r="I406" s="14" t="n">
        <x:f>H406*8/Settings!$B$28+Settings!$B$29</x:f>
        <x:v>6.02</x:v>
      </x:c>
      <x:c r="J406" s="14">
        <x:f t="shared" si="90"/>
        <x:v>2036.6334196349378</x:v>
      </x:c>
      <x:c r="K406" s="14">
        <x:f t="shared" si="82"/>
        <x:v>2046.347210229897</x:v>
      </x:c>
      <x:c r="L406" s="14" t="n">
        <x:f>MOD(K406-Settings!$B$32,Settings!$B$33)</x:f>
        <x:v>606.347210229897</x:v>
      </x:c>
      <x:c r="M406" s="14" t="n">
        <x:f>IF(L406&lt;Settings!$B$30,IF(Settings!$B$30-L406&gt;=I406,K406,K406+(Settings!$B$30-L406)+Settings!$B$31),K406+(Settings!$B$33-L406))</x:f>
        <x:v>2160</x:v>
      </x:c>
      <x:c r="N406" s="14">
        <x:f t="shared" si="83"/>
        <x:v>2166.02</x:v>
      </x:c>
      <x:c r="O406" s="14">
        <x:f t="shared" si="84"/>
        <x:v>126.74154211240511</x:v>
      </x:c>
      <x:c r="P406" s="14">
        <x:f t="shared" si="85"/>
        <x:v>0</x:v>
      </x:c>
      <x:c r="Q406" s="14">
        <x:f t="shared" si="86"/>
        <x:v>0</x:v>
      </x:c>
      <x:c r="R406" s="14">
        <x:f t="shared" si="87"/>
        <x:v>113.65278977010303</x:v>
      </x:c>
      <x:c r="S406" s="14">
        <x:f t="shared" si="88"/>
        <x:v>113.65278977010303</x:v>
      </x:c>
      <x:c r="T406" t="str">
        <x:f>IF(MOD(C406-Settings!$B$32,Settings!$B$33)&lt;Settings!$B$30,"Up","Down")</x:f>
        <x:v>Up</x:v>
      </x:c>
      <x:c r="U406" s="15" t="n">
        <x:f>IF(OR(I406&gt;Settings!$B$30,O406&gt;Settings!$B$37),0,1)</x:f>
        <x:v>1</x:v>
      </x:c>
      <x:c r="V406" s="15" t="n">
        <x:f>IF(AND(U406=1,O406&lt;=Settings!$B$36),1,0)</x:f>
        <x:v>0</x:v>
      </x:c>
    </x:row>
    <x:row r="407">
      <x:c r="A407">
        <x:v>4</x:v>
      </x:c>
      <x:c r="B407">
        <x:v>42</x:v>
      </x:c>
      <x:c r="C407" s="13" t="n">
        <x:f>Arrivals!F407</x:f>
        <x:v>2053.846474249345</x:v>
      </x:c>
      <x:c r="D407" s="13" t="n">
        <x:f>Arrivals!J407</x:f>
        <x:v>13.852964986017156</x:v>
      </x:c>
      <x:c r="E407" s="14">
        <x:f t="shared" si="89"/>
        <x:v>2046.347210229897</x:v>
      </x:c>
      <x:c r="F407" s="14">
        <x:f t="shared" si="80"/>
        <x:v>2053.8464742493452</x:v>
      </x:c>
      <x:c r="G407" s="14">
        <x:f t="shared" si="81"/>
        <x:v>2067.6994392353622</x:v>
      </x:c>
      <x:c r="H407" s="13" t="n">
        <x:f>Arrivals!L407</x:f>
        <x:v>75</x:v>
      </x:c>
      <x:c r="I407" s="14" t="n">
        <x:f>H407*8/Settings!$B$28+Settings!$B$29</x:f>
        <x:v>6.02</x:v>
      </x:c>
      <x:c r="J407" s="14">
        <x:f t="shared" si="90"/>
        <x:v>2166.02</x:v>
      </x:c>
      <x:c r="K407" s="14">
        <x:f t="shared" si="82"/>
        <x:v>2166.02</x:v>
      </x:c>
      <x:c r="L407" s="14" t="n">
        <x:f>MOD(K407-Settings!$B$32,Settings!$B$33)</x:f>
        <x:v>6.019999999999982</x:v>
      </x:c>
      <x:c r="M407" s="14" t="n">
        <x:f>IF(L407&lt;Settings!$B$30,IF(Settings!$B$30-L407&gt;=I407,K407,K407+(Settings!$B$30-L407)+Settings!$B$31),K407+(Settings!$B$33-L407))</x:f>
        <x:v>2166.02</x:v>
      </x:c>
      <x:c r="N407" s="14">
        <x:f t="shared" si="83"/>
        <x:v>2172.04</x:v>
      </x:c>
      <x:c r="O407" s="14">
        <x:f t="shared" si="84"/>
        <x:v>118.19352575065477</x:v>
      </x:c>
      <x:c r="P407" s="14">
        <x:f t="shared" si="85"/>
        <x:v>0</x:v>
      </x:c>
      <x:c r="Q407" s="14">
        <x:f t="shared" si="86"/>
        <x:v>98.320560764637776</x:v>
      </x:c>
      <x:c r="R407" s="14">
        <x:f t="shared" si="87"/>
        <x:v>0</x:v>
      </x:c>
      <x:c r="S407" s="14">
        <x:f t="shared" si="88"/>
        <x:v>98.320560764637776</x:v>
      </x:c>
      <x:c r="T407" t="str">
        <x:f>IF(MOD(C407-Settings!$B$32,Settings!$B$33)&lt;Settings!$B$30,"Up","Down")</x:f>
        <x:v>Down</x:v>
      </x:c>
      <x:c r="U407" s="15" t="n">
        <x:f>IF(OR(I407&gt;Settings!$B$30,O407&gt;Settings!$B$37),0,1)</x:f>
        <x:v>1</x:v>
      </x:c>
      <x:c r="V407" s="15" t="n">
        <x:f>IF(AND(U407=1,O407&lt;=Settings!$B$36),1,0)</x:f>
        <x:v>1</x:v>
      </x:c>
    </x:row>
    <x:row r="408">
      <x:c r="A408">
        <x:v>4</x:v>
      </x:c>
      <x:c r="B408">
        <x:v>43</x:v>
      </x:c>
      <x:c r="C408" s="13" t="n">
        <x:f>Arrivals!F408</x:f>
        <x:v>2061.2273553882337</x:v>
      </x:c>
      <x:c r="D408" s="13" t="n">
        <x:f>Arrivals!J408</x:f>
        <x:v>15.394736299962652</x:v>
      </x:c>
      <x:c r="E408" s="14">
        <x:f t="shared" si="89"/>
        <x:v>2067.6994392353622</x:v>
      </x:c>
      <x:c r="F408" s="14">
        <x:f t="shared" si="80"/>
        <x:v>2067.6994392353622</x:v>
      </x:c>
      <x:c r="G408" s="14">
        <x:f t="shared" si="81"/>
        <x:v>2083.0941755353247</x:v>
      </x:c>
      <x:c r="H408" s="13" t="n">
        <x:f>Arrivals!L408</x:f>
        <x:v>75</x:v>
      </x:c>
      <x:c r="I408" s="14" t="n">
        <x:f>H408*8/Settings!$B$28+Settings!$B$29</x:f>
        <x:v>6.02</x:v>
      </x:c>
      <x:c r="J408" s="14">
        <x:f t="shared" si="90"/>
        <x:v>2172.04</x:v>
      </x:c>
      <x:c r="K408" s="14">
        <x:f t="shared" si="82"/>
        <x:v>2172.04</x:v>
      </x:c>
      <x:c r="L408" s="14" t="n">
        <x:f>MOD(K408-Settings!$B$32,Settings!$B$33)</x:f>
        <x:v>12.039999999999964</x:v>
      </x:c>
      <x:c r="M408" s="14" t="n">
        <x:f>IF(L408&lt;Settings!$B$30,IF(Settings!$B$30-L408&gt;=I408,K408,K408+(Settings!$B$30-L408)+Settings!$B$31),K408+(Settings!$B$33-L408))</x:f>
        <x:v>2172.04</x:v>
      </x:c>
      <x:c r="N408" s="14">
        <x:f t="shared" si="83"/>
        <x:v>2178.06</x:v>
      </x:c>
      <x:c r="O408" s="14">
        <x:f t="shared" si="84"/>
        <x:v>116.83264461176623</x:v>
      </x:c>
      <x:c r="P408" s="14">
        <x:f t="shared" si="85"/>
        <x:v>6.4720838471284878</x:v>
      </x:c>
      <x:c r="Q408" s="14">
        <x:f t="shared" si="86"/>
        <x:v>88.945824464675297</x:v>
      </x:c>
      <x:c r="R408" s="14">
        <x:f t="shared" si="87"/>
        <x:v>0</x:v>
      </x:c>
      <x:c r="S408" s="14">
        <x:f t="shared" si="88"/>
        <x:v>95.417908311803785</x:v>
      </x:c>
      <x:c r="T408" t="str">
        <x:f>IF(MOD(C408-Settings!$B$32,Settings!$B$33)&lt;Settings!$B$30,"Up","Down")</x:f>
        <x:v>Down</x:v>
      </x:c>
      <x:c r="U408" s="15" t="n">
        <x:f>IF(OR(I408&gt;Settings!$B$30,O408&gt;Settings!$B$37),0,1)</x:f>
        <x:v>1</x:v>
      </x:c>
      <x:c r="V408" s="15" t="n">
        <x:f>IF(AND(U408=1,O408&lt;=Settings!$B$36),1,0)</x:f>
        <x:v>1</x:v>
      </x:c>
    </x:row>
    <x:row r="409">
      <x:c r="A409">
        <x:v>4</x:v>
      </x:c>
      <x:c r="B409">
        <x:v>44</x:v>
      </x:c>
      <x:c r="C409" s="13" t="n">
        <x:f>Arrivals!F409</x:f>
        <x:v>2091.7647165240182</x:v>
      </x:c>
      <x:c r="D409" s="13" t="n">
        <x:f>Arrivals!J409</x:f>
        <x:v>9.171797953691874</x:v>
      </x:c>
      <x:c r="E409" s="14">
        <x:f t="shared" si="89"/>
        <x:v>2083.0941755353247</x:v>
      </x:c>
      <x:c r="F409" s="14">
        <x:f t="shared" si="80"/>
        <x:v>2091.7647165240182</x:v>
      </x:c>
      <x:c r="G409" s="14">
        <x:f t="shared" si="81"/>
        <x:v>2100.9365144777103</x:v>
      </x:c>
      <x:c r="H409" s="13" t="n">
        <x:f>Arrivals!L409</x:f>
        <x:v>75</x:v>
      </x:c>
      <x:c r="I409" s="14" t="n">
        <x:f>H409*8/Settings!$B$28+Settings!$B$29</x:f>
        <x:v>6.02</x:v>
      </x:c>
      <x:c r="J409" s="14">
        <x:f t="shared" si="90"/>
        <x:v>2178.06</x:v>
      </x:c>
      <x:c r="K409" s="14">
        <x:f t="shared" si="82"/>
        <x:v>2178.06</x:v>
      </x:c>
      <x:c r="L409" s="14" t="n">
        <x:f>MOD(K409-Settings!$B$32,Settings!$B$33)</x:f>
        <x:v>18.059999999999945</x:v>
      </x:c>
      <x:c r="M409" s="14" t="n">
        <x:f>IF(L409&lt;Settings!$B$30,IF(Settings!$B$30-L409&gt;=I409,K409,K409+(Settings!$B$30-L409)+Settings!$B$31),K409+(Settings!$B$33-L409))</x:f>
        <x:v>2178.06</x:v>
      </x:c>
      <x:c r="N409" s="14">
        <x:f t="shared" si="83"/>
        <x:v>2184.08</x:v>
      </x:c>
      <x:c r="O409" s="14">
        <x:f t="shared" si="84"/>
        <x:v>92.315283475981687</x:v>
      </x:c>
      <x:c r="P409" s="14">
        <x:f t="shared" si="85"/>
        <x:v>0</x:v>
      </x:c>
      <x:c r="Q409" s="14">
        <x:f t="shared" si="86"/>
        <x:v>77.123485522289684</x:v>
      </x:c>
      <x:c r="R409" s="14">
        <x:f t="shared" si="87"/>
        <x:v>0</x:v>
      </x:c>
      <x:c r="S409" s="14">
        <x:f t="shared" si="88"/>
        <x:v>77.123485522289684</x:v>
      </x:c>
      <x:c r="T409" t="str">
        <x:f>IF(MOD(C409-Settings!$B$32,Settings!$B$33)&lt;Settings!$B$30,"Up","Down")</x:f>
        <x:v>Down</x:v>
      </x:c>
      <x:c r="U409" s="15" t="n">
        <x:f>IF(OR(I409&gt;Settings!$B$30,O409&gt;Settings!$B$37),0,1)</x:f>
        <x:v>1</x:v>
      </x:c>
      <x:c r="V409" s="15" t="n">
        <x:f>IF(AND(U409=1,O409&lt;=Settings!$B$36),1,0)</x:f>
        <x:v>1</x:v>
      </x:c>
    </x:row>
    <x:row r="410">
      <x:c r="A410">
        <x:v>4</x:v>
      </x:c>
      <x:c r="B410">
        <x:v>45</x:v>
      </x:c>
      <x:c r="C410" s="13" t="n">
        <x:f>Arrivals!F410</x:f>
        <x:v>2250.3811249744285</x:v>
      </x:c>
      <x:c r="D410" s="13" t="n">
        <x:f>Arrivals!J410</x:f>
        <x:v>18.45667544871994</x:v>
      </x:c>
      <x:c r="E410" s="14">
        <x:f t="shared" si="89"/>
        <x:v>2100.9365144777103</x:v>
      </x:c>
      <x:c r="F410" s="14">
        <x:f t="shared" si="80"/>
        <x:v>2250.3811249744285</x:v>
      </x:c>
      <x:c r="G410" s="14">
        <x:f t="shared" si="81"/>
        <x:v>2268.8378004231486</x:v>
      </x:c>
      <x:c r="H410" s="13" t="n">
        <x:f>Arrivals!L410</x:f>
        <x:v>75</x:v>
      </x:c>
      <x:c r="I410" s="14" t="n">
        <x:f>H410*8/Settings!$B$28+Settings!$B$29</x:f>
        <x:v>6.02</x:v>
      </x:c>
      <x:c r="J410" s="14">
        <x:f t="shared" si="90"/>
        <x:v>2184.08</x:v>
      </x:c>
      <x:c r="K410" s="14">
        <x:f t="shared" si="82"/>
        <x:v>2268.8378004231486</x:v>
      </x:c>
      <x:c r="L410" s="14" t="n">
        <x:f>MOD(K410-Settings!$B$32,Settings!$B$33)</x:f>
        <x:v>108.83780042314856</x:v>
      </x:c>
      <x:c r="M410" s="14" t="n">
        <x:f>IF(L410&lt;Settings!$B$30,IF(Settings!$B$30-L410&gt;=I410,K410,K410+(Settings!$B$30-L410)+Settings!$B$31),K410+(Settings!$B$33-L410))</x:f>
        <x:v>2268.8378004231486</x:v>
      </x:c>
      <x:c r="N410" s="14">
        <x:f t="shared" si="83"/>
        <x:v>2274.8578004231485</x:v>
      </x:c>
      <x:c r="O410" s="14">
        <x:f t="shared" si="84"/>
        <x:v>24.476675448720016</x:v>
      </x:c>
      <x:c r="P410" s="14">
        <x:f t="shared" si="85"/>
        <x:v>0</x:v>
      </x:c>
      <x:c r="Q410" s="14">
        <x:f t="shared" si="86"/>
        <x:v>0</x:v>
      </x:c>
      <x:c r="R410" s="14">
        <x:f t="shared" si="87"/>
        <x:v>0</x:v>
      </x:c>
      <x:c r="S410" s="14">
        <x:f t="shared" si="88"/>
        <x:v>0</x:v>
      </x:c>
      <x:c r="T410" t="str">
        <x:f>IF(MOD(C410-Settings!$B$32,Settings!$B$33)&lt;Settings!$B$30,"Up","Down")</x:f>
        <x:v>Up</x:v>
      </x:c>
      <x:c r="U410" s="15" t="n">
        <x:f>IF(OR(I410&gt;Settings!$B$30,O410&gt;Settings!$B$37),0,1)</x:f>
        <x:v>1</x:v>
      </x:c>
      <x:c r="V410" s="15" t="n">
        <x:f>IF(AND(U410=1,O410&lt;=Settings!$B$36),1,0)</x:f>
        <x:v>1</x:v>
      </x:c>
    </x:row>
    <x:row r="411">
      <x:c r="A411">
        <x:v>4</x:v>
      </x:c>
      <x:c r="B411">
        <x:v>46</x:v>
      </x:c>
      <x:c r="C411" s="13" t="n">
        <x:f>Arrivals!F411</x:f>
        <x:v>2429.2237107076</x:v>
      </x:c>
      <x:c r="D411" s="13" t="n">
        <x:f>Arrivals!J411</x:f>
        <x:v>26.12418158955281</x:v>
      </x:c>
      <x:c r="E411" s="14">
        <x:f t="shared" si="89"/>
        <x:v>2268.8378004231486</x:v>
      </x:c>
      <x:c r="F411" s="14">
        <x:f t="shared" si="80"/>
        <x:v>2429.2237107075998</x:v>
      </x:c>
      <x:c r="G411" s="14">
        <x:f t="shared" si="81"/>
        <x:v>2455.3478922971526</x:v>
      </x:c>
      <x:c r="H411" s="13" t="n">
        <x:f>Arrivals!L411</x:f>
        <x:v>75</x:v>
      </x:c>
      <x:c r="I411" s="14" t="n">
        <x:f>H411*8/Settings!$B$28+Settings!$B$29</x:f>
        <x:v>6.02</x:v>
      </x:c>
      <x:c r="J411" s="14">
        <x:f t="shared" si="90"/>
        <x:v>2274.8578004231485</x:v>
      </x:c>
      <x:c r="K411" s="14">
        <x:f t="shared" si="82"/>
        <x:v>2455.3478922971526</x:v>
      </x:c>
      <x:c r="L411" s="14" t="n">
        <x:f>MOD(K411-Settings!$B$32,Settings!$B$33)</x:f>
        <x:v>295.3478922971526</x:v>
      </x:c>
      <x:c r="M411" s="14" t="n">
        <x:f>IF(L411&lt;Settings!$B$30,IF(Settings!$B$30-L411&gt;=I411,K411,K411+(Settings!$B$30-L411)+Settings!$B$31),K411+(Settings!$B$33-L411))</x:f>
        <x:v>2455.3478922971526</x:v>
      </x:c>
      <x:c r="N411" s="14">
        <x:f t="shared" si="83"/>
        <x:v>2461.3678922971526</x:v>
      </x:c>
      <x:c r="O411" s="14">
        <x:f t="shared" si="84"/>
        <x:v>32.144181589552772</x:v>
      </x:c>
      <x:c r="P411" s="14">
        <x:f t="shared" si="85"/>
        <x:v>0</x:v>
      </x:c>
      <x:c r="Q411" s="14">
        <x:f t="shared" si="86"/>
        <x:v>0</x:v>
      </x:c>
      <x:c r="R411" s="14">
        <x:f t="shared" si="87"/>
        <x:v>0</x:v>
      </x:c>
      <x:c r="S411" s="14">
        <x:f t="shared" si="88"/>
        <x:v>0</x:v>
      </x:c>
      <x:c r="T411" t="str">
        <x:f>IF(MOD(C411-Settings!$B$32,Settings!$B$33)&lt;Settings!$B$30,"Up","Down")</x:f>
        <x:v>Up</x:v>
      </x:c>
      <x:c r="U411" s="15" t="n">
        <x:f>IF(OR(I411&gt;Settings!$B$30,O411&gt;Settings!$B$37),0,1)</x:f>
        <x:v>1</x:v>
      </x:c>
      <x:c r="V411" s="15" t="n">
        <x:f>IF(AND(U411=1,O411&lt;=Settings!$B$36),1,0)</x:f>
        <x:v>1</x:v>
      </x:c>
    </x:row>
    <x:row r="412">
      <x:c r="A412">
        <x:v>4</x:v>
      </x:c>
      <x:c r="B412">
        <x:v>47</x:v>
      </x:c>
      <x:c r="C412" s="13" t="n">
        <x:f>Arrivals!F412</x:f>
        <x:v>2589.2376023413244</x:v>
      </x:c>
      <x:c r="D412" s="13" t="n">
        <x:f>Arrivals!J412</x:f>
        <x:v>6.779277115682266</x:v>
      </x:c>
      <x:c r="E412" s="14">
        <x:f t="shared" si="89"/>
        <x:v>2455.3478922971526</x:v>
      </x:c>
      <x:c r="F412" s="14">
        <x:f t="shared" si="80"/>
        <x:v>2589.2376023413244</x:v>
      </x:c>
      <x:c r="G412" s="14">
        <x:f t="shared" si="81"/>
        <x:v>2596.0168794570068</x:v>
      </x:c>
      <x:c r="H412" s="13" t="n">
        <x:f>Arrivals!L412</x:f>
        <x:v>75</x:v>
      </x:c>
      <x:c r="I412" s="14" t="n">
        <x:f>H412*8/Settings!$B$28+Settings!$B$29</x:f>
        <x:v>6.02</x:v>
      </x:c>
      <x:c r="J412" s="14">
        <x:f t="shared" si="90"/>
        <x:v>2461.3678922971526</x:v>
      </x:c>
      <x:c r="K412" s="14">
        <x:f t="shared" si="82"/>
        <x:v>2596.0168794570068</x:v>
      </x:c>
      <x:c r="L412" s="14" t="n">
        <x:f>MOD(K412-Settings!$B$32,Settings!$B$33)</x:f>
        <x:v>436.0168794570068</x:v>
      </x:c>
      <x:c r="M412" s="14" t="n">
        <x:f>IF(L412&lt;Settings!$B$30,IF(Settings!$B$30-L412&gt;=I412,K412,K412+(Settings!$B$30-L412)+Settings!$B$31),K412+(Settings!$B$33-L412))</x:f>
        <x:v>2596.016879457007</x:v>
      </x:c>
      <x:c r="N412" s="14">
        <x:f t="shared" si="83"/>
        <x:v>2602.0368794570068</x:v>
      </x:c>
      <x:c r="O412" s="14">
        <x:f t="shared" si="84"/>
        <x:v>12.799277115682344</x:v>
      </x:c>
      <x:c r="P412" s="14">
        <x:f t="shared" si="85"/>
        <x:v>0</x:v>
      </x:c>
      <x:c r="Q412" s="14">
        <x:f t="shared" si="86"/>
        <x:v>0</x:v>
      </x:c>
      <x:c r="R412" s="14">
        <x:f t="shared" si="87"/>
        <x:v>0</x:v>
      </x:c>
      <x:c r="S412" s="14">
        <x:f t="shared" si="88"/>
        <x:v>0</x:v>
      </x:c>
      <x:c r="T412" t="str">
        <x:f>IF(MOD(C412-Settings!$B$32,Settings!$B$33)&lt;Settings!$B$30,"Up","Down")</x:f>
        <x:v>Up</x:v>
      </x:c>
      <x:c r="U412" s="15" t="n">
        <x:f>IF(OR(I412&gt;Settings!$B$30,O412&gt;Settings!$B$37),0,1)</x:f>
        <x:v>1</x:v>
      </x:c>
      <x:c r="V412" s="15" t="n">
        <x:f>IF(AND(U412=1,O412&lt;=Settings!$B$36),1,0)</x:f>
        <x:v>1</x:v>
      </x:c>
    </x:row>
    <x:row r="413">
      <x:c r="A413">
        <x:v>4</x:v>
      </x:c>
      <x:c r="B413">
        <x:v>48</x:v>
      </x:c>
      <x:c r="C413" s="13" t="n">
        <x:f>Arrivals!F413</x:f>
        <x:v>2626.4295581091415</x:v>
      </x:c>
      <x:c r="D413" s="13" t="n">
        <x:f>Arrivals!J413</x:f>
        <x:v>64.98996117219028</x:v>
      </x:c>
      <x:c r="E413" s="14">
        <x:f t="shared" si="89"/>
        <x:v>2596.0168794570068</x:v>
      </x:c>
      <x:c r="F413" s="14">
        <x:f t="shared" si="80"/>
        <x:v>2626.4295581091415</x:v>
      </x:c>
      <x:c r="G413" s="14">
        <x:f t="shared" si="81"/>
        <x:v>2691.4195192813318</x:v>
      </x:c>
      <x:c r="H413" s="13" t="n">
        <x:f>Arrivals!L413</x:f>
        <x:v>75</x:v>
      </x:c>
      <x:c r="I413" s="14" t="n">
        <x:f>H413*8/Settings!$B$28+Settings!$B$29</x:f>
        <x:v>6.02</x:v>
      </x:c>
      <x:c r="J413" s="14">
        <x:f t="shared" si="90"/>
        <x:v>2602.0368794570068</x:v>
      </x:c>
      <x:c r="K413" s="14">
        <x:f t="shared" si="82"/>
        <x:v>2691.4195192813318</x:v>
      </x:c>
      <x:c r="L413" s="14" t="n">
        <x:f>MOD(K413-Settings!$B$32,Settings!$B$33)</x:f>
        <x:v>531.4195192813318</x:v>
      </x:c>
      <x:c r="M413" s="14" t="n">
        <x:f>IF(L413&lt;Settings!$B$30,IF(Settings!$B$30-L413&gt;=I413,K413,K413+(Settings!$B$30-L413)+Settings!$B$31),K413+(Settings!$B$33-L413))</x:f>
        <x:v>2691.4195192813318</x:v>
      </x:c>
      <x:c r="N413" s="14">
        <x:f t="shared" si="83"/>
        <x:v>2697.4395192813317</x:v>
      </x:c>
      <x:c r="O413" s="14">
        <x:f t="shared" si="84"/>
        <x:v>71.009961172190287</x:v>
      </x:c>
      <x:c r="P413" s="14">
        <x:f t="shared" si="85"/>
        <x:v>0</x:v>
      </x:c>
      <x:c r="Q413" s="14">
        <x:f t="shared" si="86"/>
        <x:v>0</x:v>
      </x:c>
      <x:c r="R413" s="14">
        <x:f t="shared" si="87"/>
        <x:v>0</x:v>
      </x:c>
      <x:c r="S413" s="14">
        <x:f t="shared" si="88"/>
        <x:v>0</x:v>
      </x:c>
      <x:c r="T413" t="str">
        <x:f>IF(MOD(C413-Settings!$B$32,Settings!$B$33)&lt;Settings!$B$30,"Up","Down")</x:f>
        <x:v>Up</x:v>
      </x:c>
      <x:c r="U413" s="15" t="n">
        <x:f>IF(OR(I413&gt;Settings!$B$30,O413&gt;Settings!$B$37),0,1)</x:f>
        <x:v>1</x:v>
      </x:c>
      <x:c r="V413" s="15" t="n">
        <x:f>IF(AND(U413=1,O413&lt;=Settings!$B$36),1,0)</x:f>
        <x:v>1</x:v>
      </x:c>
    </x:row>
    <x:row r="414">
      <x:c r="A414">
        <x:v>4</x:v>
      </x:c>
      <x:c r="B414">
        <x:v>49</x:v>
      </x:c>
      <x:c r="C414" s="13" t="n">
        <x:f>Arrivals!F414</x:f>
        <x:v>2675.090458617105</x:v>
      </x:c>
      <x:c r="D414" s="13" t="n">
        <x:f>Arrivals!J414</x:f>
        <x:v>3.975902277664286</x:v>
      </x:c>
      <x:c r="E414" s="14">
        <x:f t="shared" si="89"/>
        <x:v>2691.4195192813318</x:v>
      </x:c>
      <x:c r="F414" s="14">
        <x:f t="shared" si="80"/>
        <x:v>2691.4195192813318</x:v>
      </x:c>
      <x:c r="G414" s="14">
        <x:f t="shared" si="81"/>
        <x:v>2695.3954215589961</x:v>
      </x:c>
      <x:c r="H414" s="13" t="n">
        <x:f>Arrivals!L414</x:f>
        <x:v>75</x:v>
      </x:c>
      <x:c r="I414" s="14" t="n">
        <x:f>H414*8/Settings!$B$28+Settings!$B$29</x:f>
        <x:v>6.02</x:v>
      </x:c>
      <x:c r="J414" s="14">
        <x:f t="shared" si="90"/>
        <x:v>2697.4395192813317</x:v>
      </x:c>
      <x:c r="K414" s="14">
        <x:f t="shared" si="82"/>
        <x:v>2697.4395192813317</x:v>
      </x:c>
      <x:c r="L414" s="14" t="n">
        <x:f>MOD(K414-Settings!$B$32,Settings!$B$33)</x:f>
        <x:v>537.4395192813317</x:v>
      </x:c>
      <x:c r="M414" s="14" t="n">
        <x:f>IF(L414&lt;Settings!$B$30,IF(Settings!$B$30-L414&gt;=I414,K414,K414+(Settings!$B$30-L414)+Settings!$B$31),K414+(Settings!$B$33-L414))</x:f>
        <x:v>2697.4395192813317</x:v>
      </x:c>
      <x:c r="N414" s="14">
        <x:f t="shared" si="83"/>
        <x:v>2703.4595192813317</x:v>
      </x:c>
      <x:c r="O414" s="14">
        <x:f t="shared" si="84"/>
        <x:v>28.369060664226708</x:v>
      </x:c>
      <x:c r="P414" s="14">
        <x:f t="shared" si="85"/>
        <x:v>16.329060664226745</x:v>
      </x:c>
      <x:c r="Q414" s="14">
        <x:f t="shared" si="86"/>
        <x:v>2.044097722335664</x:v>
      </x:c>
      <x:c r="R414" s="14">
        <x:f t="shared" si="87"/>
        <x:v>0</x:v>
      </x:c>
      <x:c r="S414" s="14">
        <x:f t="shared" si="88"/>
        <x:v>18.373158386562409</x:v>
      </x:c>
      <x:c r="T414" t="str">
        <x:f>IF(MOD(C414-Settings!$B$32,Settings!$B$33)&lt;Settings!$B$30,"Up","Down")</x:f>
        <x:v>Up</x:v>
      </x:c>
      <x:c r="U414" s="15" t="n">
        <x:f>IF(OR(I414&gt;Settings!$B$30,O414&gt;Settings!$B$37),0,1)</x:f>
        <x:v>1</x:v>
      </x:c>
      <x:c r="V414" s="15" t="n">
        <x:f>IF(AND(U414=1,O414&lt;=Settings!$B$36),1,0)</x:f>
        <x:v>1</x:v>
      </x:c>
    </x:row>
    <x:row r="415">
      <x:c r="A415">
        <x:v>4</x:v>
      </x:c>
      <x:c r="B415">
        <x:v>50</x:v>
      </x:c>
      <x:c r="C415" s="13" t="n">
        <x:f>Arrivals!F415</x:f>
        <x:v>2791.1900023594217</x:v>
      </x:c>
      <x:c r="D415" s="13" t="n">
        <x:f>Arrivals!J415</x:f>
        <x:v>0.6207125225284372</x:v>
      </x:c>
      <x:c r="E415" s="14">
        <x:f t="shared" si="89"/>
        <x:v>2695.3954215589961</x:v>
      </x:c>
      <x:c r="F415" s="14">
        <x:f t="shared" si="80"/>
        <x:v>2791.1900023594217</x:v>
      </x:c>
      <x:c r="G415" s="14">
        <x:f t="shared" si="81"/>
        <x:v>2791.8107148819499</x:v>
      </x:c>
      <x:c r="H415" s="13" t="n">
        <x:f>Arrivals!L415</x:f>
        <x:v>75</x:v>
      </x:c>
      <x:c r="I415" s="14" t="n">
        <x:f>H415*8/Settings!$B$28+Settings!$B$29</x:f>
        <x:v>6.02</x:v>
      </x:c>
      <x:c r="J415" s="14">
        <x:f t="shared" si="90"/>
        <x:v>2703.4595192813317</x:v>
      </x:c>
      <x:c r="K415" s="14">
        <x:f t="shared" si="82"/>
        <x:v>2791.8107148819499</x:v>
      </x:c>
      <x:c r="L415" s="14" t="n">
        <x:f>MOD(K415-Settings!$B$32,Settings!$B$33)</x:f>
        <x:v>631.8107148819499</x:v>
      </x:c>
      <x:c r="M415" s="14" t="n">
        <x:f>IF(L415&lt;Settings!$B$30,IF(Settings!$B$30-L415&gt;=I415,K415,K415+(Settings!$B$30-L415)+Settings!$B$31),K415+(Settings!$B$33-L415))</x:f>
        <x:v>2880</x:v>
      </x:c>
      <x:c r="N415" s="14">
        <x:f t="shared" si="83"/>
        <x:v>2886.02</x:v>
      </x:c>
      <x:c r="O415" s="14">
        <x:f t="shared" si="84"/>
        <x:v>94.829997640578313</x:v>
      </x:c>
      <x:c r="P415" s="14">
        <x:f t="shared" si="85"/>
        <x:v>0</x:v>
      </x:c>
      <x:c r="Q415" s="14">
        <x:f t="shared" si="86"/>
        <x:v>0</x:v>
      </x:c>
      <x:c r="R415" s="14">
        <x:f t="shared" si="87"/>
        <x:v>88.189285118050066</x:v>
      </x:c>
      <x:c r="S415" s="14">
        <x:f t="shared" si="88"/>
        <x:v>88.189285118050066</x:v>
      </x:c>
      <x:c r="T415" t="str">
        <x:f>IF(MOD(C415-Settings!$B$32,Settings!$B$33)&lt;Settings!$B$30,"Up","Down")</x:f>
        <x:v>Down</x:v>
      </x:c>
      <x:c r="U415" s="15" t="n">
        <x:f>IF(OR(I415&gt;Settings!$B$30,O415&gt;Settings!$B$37),0,1)</x:f>
        <x:v>1</x:v>
      </x:c>
      <x:c r="V415" s="15" t="n">
        <x:f>IF(AND(U415=1,O415&lt;=Settings!$B$36),1,0)</x:f>
        <x:v>1</x:v>
      </x:c>
    </x:row>
    <x:row r="416">
      <x:c r="A416">
        <x:v>4</x:v>
      </x:c>
      <x:c r="B416">
        <x:v>51</x:v>
      </x:c>
      <x:c r="C416" s="13" t="n">
        <x:f>Arrivals!F416</x:f>
        <x:v>2852.9669105078606</x:v>
      </x:c>
      <x:c r="D416" s="13" t="n">
        <x:f>Arrivals!J416</x:f>
        <x:v>3.58183445984805</x:v>
      </x:c>
      <x:c r="E416" s="14">
        <x:f t="shared" si="89"/>
        <x:v>2791.8107148819499</x:v>
      </x:c>
      <x:c r="F416" s="14">
        <x:f t="shared" si="80"/>
        <x:v>2852.9669105078606</x:v>
      </x:c>
      <x:c r="G416" s="14">
        <x:f t="shared" si="81"/>
        <x:v>2856.5487449677084</x:v>
      </x:c>
      <x:c r="H416" s="13" t="n">
        <x:f>Arrivals!L416</x:f>
        <x:v>75</x:v>
      </x:c>
      <x:c r="I416" s="14" t="n">
        <x:f>H416*8/Settings!$B$28+Settings!$B$29</x:f>
        <x:v>6.02</x:v>
      </x:c>
      <x:c r="J416" s="14">
        <x:f t="shared" si="90"/>
        <x:v>2886.02</x:v>
      </x:c>
      <x:c r="K416" s="14">
        <x:f t="shared" si="82"/>
        <x:v>2886.02</x:v>
      </x:c>
      <x:c r="L416" s="14" t="n">
        <x:f>MOD(K416-Settings!$B$32,Settings!$B$33)</x:f>
        <x:v>6.019999999999982</x:v>
      </x:c>
      <x:c r="M416" s="14" t="n">
        <x:f>IF(L416&lt;Settings!$B$30,IF(Settings!$B$30-L416&gt;=I416,K416,K416+(Settings!$B$30-L416)+Settings!$B$31),K416+(Settings!$B$33-L416))</x:f>
        <x:v>2886.02</x:v>
      </x:c>
      <x:c r="N416" s="14">
        <x:f t="shared" si="83"/>
        <x:v>2892.04</x:v>
      </x:c>
      <x:c r="O416" s="14">
        <x:f t="shared" si="84"/>
        <x:v>39.073089492139388</x:v>
      </x:c>
      <x:c r="P416" s="14">
        <x:f t="shared" si="85"/>
        <x:v>0</x:v>
      </x:c>
      <x:c r="Q416" s="14">
        <x:f t="shared" si="86"/>
        <x:v>29.471255032291538</x:v>
      </x:c>
      <x:c r="R416" s="14">
        <x:f t="shared" si="87"/>
        <x:v>0</x:v>
      </x:c>
      <x:c r="S416" s="14">
        <x:f t="shared" si="88"/>
        <x:v>29.471255032291538</x:v>
      </x:c>
      <x:c r="T416" t="str">
        <x:f>IF(MOD(C416-Settings!$B$32,Settings!$B$33)&lt;Settings!$B$30,"Up","Down")</x:f>
        <x:v>Down</x:v>
      </x:c>
      <x:c r="U416" s="15" t="n">
        <x:f>IF(OR(I416&gt;Settings!$B$30,O416&gt;Settings!$B$37),0,1)</x:f>
        <x:v>1</x:v>
      </x:c>
      <x:c r="V416" s="15" t="n">
        <x:f>IF(AND(U416=1,O416&lt;=Settings!$B$36),1,0)</x:f>
        <x:v>1</x:v>
      </x:c>
    </x:row>
    <x:row r="417">
      <x:c r="A417">
        <x:v>4</x:v>
      </x:c>
      <x:c r="B417">
        <x:v>52</x:v>
      </x:c>
      <x:c r="C417" s="13" t="n">
        <x:f>Arrivals!F417</x:f>
        <x:v>2891.548498737874</x:v>
      </x:c>
      <x:c r="D417" s="13" t="n">
        <x:f>Arrivals!J417</x:f>
        <x:v>2.7640296739119194</x:v>
      </x:c>
      <x:c r="E417" s="14">
        <x:f t="shared" si="89"/>
        <x:v>2856.5487449677084</x:v>
      </x:c>
      <x:c r="F417" s="14">
        <x:f t="shared" si="80"/>
        <x:v>2891.5484987378741</x:v>
      </x:c>
      <x:c r="G417" s="14">
        <x:f t="shared" si="81"/>
        <x:v>2894.3125284117859</x:v>
      </x:c>
      <x:c r="H417" s="13" t="n">
        <x:f>Arrivals!L417</x:f>
        <x:v>75</x:v>
      </x:c>
      <x:c r="I417" s="14" t="n">
        <x:f>H417*8/Settings!$B$28+Settings!$B$29</x:f>
        <x:v>6.02</x:v>
      </x:c>
      <x:c r="J417" s="14">
        <x:f t="shared" si="90"/>
        <x:v>2892.04</x:v>
      </x:c>
      <x:c r="K417" s="14">
        <x:f t="shared" si="82"/>
        <x:v>2894.3125284117859</x:v>
      </x:c>
      <x:c r="L417" s="14" t="n">
        <x:f>MOD(K417-Settings!$B$32,Settings!$B$33)</x:f>
        <x:v>14.312528411785934</x:v>
      </x:c>
      <x:c r="M417" s="14" t="n">
        <x:f>IF(L417&lt;Settings!$B$30,IF(Settings!$B$30-L417&gt;=I417,K417,K417+(Settings!$B$30-L417)+Settings!$B$31),K417+(Settings!$B$33-L417))</x:f>
        <x:v>2894.312528411786</x:v>
      </x:c>
      <x:c r="N417" s="14">
        <x:f t="shared" si="83"/>
        <x:v>2900.3325284117859</x:v>
      </x:c>
      <x:c r="O417" s="14">
        <x:f t="shared" si="84"/>
        <x:v>8.7840296739118457</x:v>
      </x:c>
      <x:c r="P417" s="14">
        <x:f t="shared" si="85"/>
        <x:v>0</x:v>
      </x:c>
      <x:c r="Q417" s="14">
        <x:f t="shared" si="86"/>
        <x:v>0</x:v>
      </x:c>
      <x:c r="R417" s="14">
        <x:f t="shared" si="87"/>
        <x:v>0</x:v>
      </x:c>
      <x:c r="S417" s="14">
        <x:f t="shared" si="88"/>
        <x:v>0</x:v>
      </x:c>
      <x:c r="T417" t="str">
        <x:f>IF(MOD(C417-Settings!$B$32,Settings!$B$33)&lt;Settings!$B$30,"Up","Down")</x:f>
        <x:v>Up</x:v>
      </x:c>
      <x:c r="U417" s="15" t="n">
        <x:f>IF(OR(I417&gt;Settings!$B$30,O417&gt;Settings!$B$37),0,1)</x:f>
        <x:v>1</x:v>
      </x:c>
      <x:c r="V417" s="15" t="n">
        <x:f>IF(AND(U417=1,O417&lt;=Settings!$B$36),1,0)</x:f>
        <x:v>1</x:v>
      </x:c>
    </x:row>
    <x:row r="418">
      <x:c r="A418">
        <x:v>4</x:v>
      </x:c>
      <x:c r="B418">
        <x:v>53</x:v>
      </x:c>
      <x:c r="C418" s="13" t="n">
        <x:f>Arrivals!F418</x:f>
        <x:v>2943.1546813172395</x:v>
      </x:c>
      <x:c r="D418" s="13" t="n">
        <x:f>Arrivals!J418</x:f>
        <x:v>16.98884693963161</x:v>
      </x:c>
      <x:c r="E418" s="14">
        <x:f t="shared" si="89"/>
        <x:v>2894.3125284117859</x:v>
      </x:c>
      <x:c r="F418" s="14">
        <x:f t="shared" si="80"/>
        <x:v>2943.1546813172395</x:v>
      </x:c>
      <x:c r="G418" s="14">
        <x:f t="shared" si="81"/>
        <x:v>2960.1435282568709</x:v>
      </x:c>
      <x:c r="H418" s="13" t="n">
        <x:f>Arrivals!L418</x:f>
        <x:v>75</x:v>
      </x:c>
      <x:c r="I418" s="14" t="n">
        <x:f>H418*8/Settings!$B$28+Settings!$B$29</x:f>
        <x:v>6.02</x:v>
      </x:c>
      <x:c r="J418" s="14">
        <x:f t="shared" si="90"/>
        <x:v>2900.3325284117859</x:v>
      </x:c>
      <x:c r="K418" s="14">
        <x:f t="shared" si="82"/>
        <x:v>2960.1435282568709</x:v>
      </x:c>
      <x:c r="L418" s="14" t="n">
        <x:f>MOD(K418-Settings!$B$32,Settings!$B$33)</x:f>
        <x:v>80.14352825687092</x:v>
      </x:c>
      <x:c r="M418" s="14" t="n">
        <x:f>IF(L418&lt;Settings!$B$30,IF(Settings!$B$30-L418&gt;=I418,K418,K418+(Settings!$B$30-L418)+Settings!$B$31),K418+(Settings!$B$33-L418))</x:f>
        <x:v>2960.143528256871</x:v>
      </x:c>
      <x:c r="N418" s="14">
        <x:f t="shared" si="83"/>
        <x:v>2966.1635282568709</x:v>
      </x:c>
      <x:c r="O418" s="14">
        <x:f t="shared" si="84"/>
        <x:v>23.008846939631439</x:v>
      </x:c>
      <x:c r="P418" s="14">
        <x:f t="shared" si="85"/>
        <x:v>0</x:v>
      </x:c>
      <x:c r="Q418" s="14">
        <x:f t="shared" si="86"/>
        <x:v>0</x:v>
      </x:c>
      <x:c r="R418" s="14">
        <x:f t="shared" si="87"/>
        <x:v>0</x:v>
      </x:c>
      <x:c r="S418" s="14">
        <x:f t="shared" si="88"/>
        <x:v>0</x:v>
      </x:c>
      <x:c r="T418" t="str">
        <x:f>IF(MOD(C418-Settings!$B$32,Settings!$B$33)&lt;Settings!$B$30,"Up","Down")</x:f>
        <x:v>Up</x:v>
      </x:c>
      <x:c r="U418" s="15" t="n">
        <x:f>IF(OR(I418&gt;Settings!$B$30,O418&gt;Settings!$B$37),0,1)</x:f>
        <x:v>1</x:v>
      </x:c>
      <x:c r="V418" s="15" t="n">
        <x:f>IF(AND(U418=1,O418&lt;=Settings!$B$36),1,0)</x:f>
        <x:v>1</x:v>
      </x:c>
    </x:row>
    <x:row r="419">
      <x:c r="A419">
        <x:v>4</x:v>
      </x:c>
      <x:c r="B419">
        <x:v>54</x:v>
      </x:c>
      <x:c r="C419" s="13" t="n">
        <x:f>Arrivals!F419</x:f>
        <x:v>3005.7502024156192</x:v>
      </x:c>
      <x:c r="D419" s="13" t="n">
        <x:f>Arrivals!J419</x:f>
        <x:v>2.0660786878826016</x:v>
      </x:c>
      <x:c r="E419" s="14">
        <x:f t="shared" si="89"/>
        <x:v>2960.1435282568709</x:v>
      </x:c>
      <x:c r="F419" s="14">
        <x:f t="shared" si="80"/>
        <x:v>3005.7502024156192</x:v>
      </x:c>
      <x:c r="G419" s="14">
        <x:f t="shared" si="81"/>
        <x:v>3007.8162811035018</x:v>
      </x:c>
      <x:c r="H419" s="13" t="n">
        <x:f>Arrivals!L419</x:f>
        <x:v>75</x:v>
      </x:c>
      <x:c r="I419" s="14" t="n">
        <x:f>H419*8/Settings!$B$28+Settings!$B$29</x:f>
        <x:v>6.02</x:v>
      </x:c>
      <x:c r="J419" s="14">
        <x:f t="shared" si="90"/>
        <x:v>2966.1635282568709</x:v>
      </x:c>
      <x:c r="K419" s="14">
        <x:f t="shared" si="82"/>
        <x:v>3007.8162811035018</x:v>
      </x:c>
      <x:c r="L419" s="14" t="n">
        <x:f>MOD(K419-Settings!$B$32,Settings!$B$33)</x:f>
        <x:v>127.81628110350175</x:v>
      </x:c>
      <x:c r="M419" s="14" t="n">
        <x:f>IF(L419&lt;Settings!$B$30,IF(Settings!$B$30-L419&gt;=I419,K419,K419+(Settings!$B$30-L419)+Settings!$B$31),K419+(Settings!$B$33-L419))</x:f>
        <x:v>3007.8162811035018</x:v>
      </x:c>
      <x:c r="N419" s="14">
        <x:f t="shared" si="83"/>
        <x:v>3013.8362811035017</x:v>
      </x:c>
      <x:c r="O419" s="14">
        <x:f t="shared" si="84"/>
        <x:v>8.0860786878824911</x:v>
      </x:c>
      <x:c r="P419" s="14">
        <x:f t="shared" si="85"/>
        <x:v>0</x:v>
      </x:c>
      <x:c r="Q419" s="14">
        <x:f t="shared" si="86"/>
        <x:v>0</x:v>
      </x:c>
      <x:c r="R419" s="14">
        <x:f t="shared" si="87"/>
        <x:v>0</x:v>
      </x:c>
      <x:c r="S419" s="14">
        <x:f t="shared" si="88"/>
        <x:v>0</x:v>
      </x:c>
      <x:c r="T419" t="str">
        <x:f>IF(MOD(C419-Settings!$B$32,Settings!$B$33)&lt;Settings!$B$30,"Up","Down")</x:f>
        <x:v>Up</x:v>
      </x:c>
      <x:c r="U419" s="15" t="n">
        <x:f>IF(OR(I419&gt;Settings!$B$30,O419&gt;Settings!$B$37),0,1)</x:f>
        <x:v>1</x:v>
      </x:c>
      <x:c r="V419" s="15" t="n">
        <x:f>IF(AND(U419=1,O419&lt;=Settings!$B$36),1,0)</x:f>
        <x:v>1</x:v>
      </x:c>
    </x:row>
    <x:row r="420">
      <x:c r="A420">
        <x:v>4</x:v>
      </x:c>
      <x:c r="B420">
        <x:v>55</x:v>
      </x:c>
      <x:c r="C420" s="13" t="n">
        <x:f>Arrivals!F420</x:f>
        <x:v>3106.6427378634644</x:v>
      </x:c>
      <x:c r="D420" s="13" t="n">
        <x:f>Arrivals!J420</x:f>
        <x:v>4.4031603925963045</x:v>
      </x:c>
      <x:c r="E420" s="14">
        <x:f t="shared" si="89"/>
        <x:v>3007.8162811035018</x:v>
      </x:c>
      <x:c r="F420" s="14">
        <x:f t="shared" si="80"/>
        <x:v>3106.6427378634644</x:v>
      </x:c>
      <x:c r="G420" s="14">
        <x:f t="shared" si="81"/>
        <x:v>3111.0458982560608</x:v>
      </x:c>
      <x:c r="H420" s="13" t="n">
        <x:f>Arrivals!L420</x:f>
        <x:v>75</x:v>
      </x:c>
      <x:c r="I420" s="14" t="n">
        <x:f>H420*8/Settings!$B$28+Settings!$B$29</x:f>
        <x:v>6.02</x:v>
      </x:c>
      <x:c r="J420" s="14">
        <x:f t="shared" si="90"/>
        <x:v>3013.8362811035017</x:v>
      </x:c>
      <x:c r="K420" s="14">
        <x:f t="shared" si="82"/>
        <x:v>3111.0458982560608</x:v>
      </x:c>
      <x:c r="L420" s="14" t="n">
        <x:f>MOD(K420-Settings!$B$32,Settings!$B$33)</x:f>
        <x:v>231.0458982560608</x:v>
      </x:c>
      <x:c r="M420" s="14" t="n">
        <x:f>IF(L420&lt;Settings!$B$30,IF(Settings!$B$30-L420&gt;=I420,K420,K420+(Settings!$B$30-L420)+Settings!$B$31),K420+(Settings!$B$33-L420))</x:f>
        <x:v>3111.045898256061</x:v>
      </x:c>
      <x:c r="N420" s="14">
        <x:f t="shared" si="83"/>
        <x:v>3117.0658982560608</x:v>
      </x:c>
      <x:c r="O420" s="14">
        <x:f t="shared" si="84"/>
        <x:v>10.423160392596401</x:v>
      </x:c>
      <x:c r="P420" s="14">
        <x:f t="shared" si="85"/>
        <x:v>0</x:v>
      </x:c>
      <x:c r="Q420" s="14">
        <x:f t="shared" si="86"/>
        <x:v>0</x:v>
      </x:c>
      <x:c r="R420" s="14">
        <x:f t="shared" si="87"/>
        <x:v>0</x:v>
      </x:c>
      <x:c r="S420" s="14">
        <x:f t="shared" si="88"/>
        <x:v>0</x:v>
      </x:c>
      <x:c r="T420" t="str">
        <x:f>IF(MOD(C420-Settings!$B$32,Settings!$B$33)&lt;Settings!$B$30,"Up","Down")</x:f>
        <x:v>Up</x:v>
      </x:c>
      <x:c r="U420" s="15" t="n">
        <x:f>IF(OR(I420&gt;Settings!$B$30,O420&gt;Settings!$B$37),0,1)</x:f>
        <x:v>1</x:v>
      </x:c>
      <x:c r="V420" s="15" t="n">
        <x:f>IF(AND(U420=1,O420&lt;=Settings!$B$36),1,0)</x:f>
        <x:v>1</x:v>
      </x:c>
    </x:row>
    <x:row r="421">
      <x:c r="A421">
        <x:v>4</x:v>
      </x:c>
      <x:c r="B421">
        <x:v>56</x:v>
      </x:c>
      <x:c r="C421" s="13" t="n">
        <x:f>Arrivals!F421</x:f>
        <x:v>3141.4114091608917</x:v>
      </x:c>
      <x:c r="D421" s="13" t="n">
        <x:f>Arrivals!J421</x:f>
        <x:v>1.7204122706942702</x:v>
      </x:c>
      <x:c r="E421" s="14">
        <x:f t="shared" si="89"/>
        <x:v>3111.0458982560608</x:v>
      </x:c>
      <x:c r="F421" s="14">
        <x:f t="shared" si="80"/>
        <x:v>3141.4114091608917</x:v>
      </x:c>
      <x:c r="G421" s="14">
        <x:f t="shared" si="81"/>
        <x:v>3143.1318214315861</x:v>
      </x:c>
      <x:c r="H421" s="13" t="n">
        <x:f>Arrivals!L421</x:f>
        <x:v>75</x:v>
      </x:c>
      <x:c r="I421" s="14" t="n">
        <x:f>H421*8/Settings!$B$28+Settings!$B$29</x:f>
        <x:v>6.02</x:v>
      </x:c>
      <x:c r="J421" s="14">
        <x:f t="shared" si="90"/>
        <x:v>3117.0658982560608</x:v>
      </x:c>
      <x:c r="K421" s="14">
        <x:f t="shared" si="82"/>
        <x:v>3143.1318214315861</x:v>
      </x:c>
      <x:c r="L421" s="14" t="n">
        <x:f>MOD(K421-Settings!$B$32,Settings!$B$33)</x:f>
        <x:v>263.1318214315861</x:v>
      </x:c>
      <x:c r="M421" s="14" t="n">
        <x:f>IF(L421&lt;Settings!$B$30,IF(Settings!$B$30-L421&gt;=I421,K421,K421+(Settings!$B$30-L421)+Settings!$B$31),K421+(Settings!$B$33-L421))</x:f>
        <x:v>3143.131821431586</x:v>
      </x:c>
      <x:c r="N421" s="14">
        <x:f t="shared" si="83"/>
        <x:v>3149.1518214315861</x:v>
      </x:c>
      <x:c r="O421" s="14">
        <x:f t="shared" si="84"/>
        <x:v>7.7404122706943781</x:v>
      </x:c>
      <x:c r="P421" s="14">
        <x:f t="shared" si="85"/>
        <x:v>0</x:v>
      </x:c>
      <x:c r="Q421" s="14">
        <x:f t="shared" si="86"/>
        <x:v>0</x:v>
      </x:c>
      <x:c r="R421" s="14">
        <x:f t="shared" si="87"/>
        <x:v>0</x:v>
      </x:c>
      <x:c r="S421" s="14">
        <x:f t="shared" si="88"/>
        <x:v>0</x:v>
      </x:c>
      <x:c r="T421" t="str">
        <x:f>IF(MOD(C421-Settings!$B$32,Settings!$B$33)&lt;Settings!$B$30,"Up","Down")</x:f>
        <x:v>Up</x:v>
      </x:c>
      <x:c r="U421" s="15" t="n">
        <x:f>IF(OR(I421&gt;Settings!$B$30,O421&gt;Settings!$B$37),0,1)</x:f>
        <x:v>1</x:v>
      </x:c>
      <x:c r="V421" s="15" t="n">
        <x:f>IF(AND(U421=1,O421&lt;=Settings!$B$36),1,0)</x:f>
        <x:v>1</x:v>
      </x:c>
    </x:row>
    <x:row r="422">
      <x:c r="A422">
        <x:v>4</x:v>
      </x:c>
      <x:c r="B422">
        <x:v>57</x:v>
      </x:c>
      <x:c r="C422" s="13" t="n">
        <x:f>Arrivals!F422</x:f>
        <x:v>3265.402769455455</x:v>
      </x:c>
      <x:c r="D422" s="13" t="n">
        <x:f>Arrivals!J422</x:f>
        <x:v>20.557953445872542</x:v>
      </x:c>
      <x:c r="E422" s="14">
        <x:f t="shared" si="89"/>
        <x:v>3143.1318214315861</x:v>
      </x:c>
      <x:c r="F422" s="14">
        <x:f t="shared" si="80"/>
        <x:v>3265.4027694554552</x:v>
      </x:c>
      <x:c r="G422" s="14">
        <x:f t="shared" si="81"/>
        <x:v>3285.9607229013277</x:v>
      </x:c>
      <x:c r="H422" s="13" t="n">
        <x:f>Arrivals!L422</x:f>
        <x:v>75</x:v>
      </x:c>
      <x:c r="I422" s="14" t="n">
        <x:f>H422*8/Settings!$B$28+Settings!$B$29</x:f>
        <x:v>6.02</x:v>
      </x:c>
      <x:c r="J422" s="14">
        <x:f t="shared" si="90"/>
        <x:v>3149.1518214315861</x:v>
      </x:c>
      <x:c r="K422" s="14">
        <x:f t="shared" si="82"/>
        <x:v>3285.9607229013277</x:v>
      </x:c>
      <x:c r="L422" s="14" t="n">
        <x:f>MOD(K422-Settings!$B$32,Settings!$B$33)</x:f>
        <x:v>405.9607229013277</x:v>
      </x:c>
      <x:c r="M422" s="14" t="n">
        <x:f>IF(L422&lt;Settings!$B$30,IF(Settings!$B$30-L422&gt;=I422,K422,K422+(Settings!$B$30-L422)+Settings!$B$31),K422+(Settings!$B$33-L422))</x:f>
        <x:v>3285.9607229013277</x:v>
      </x:c>
      <x:c r="N422" s="14">
        <x:f t="shared" si="83"/>
        <x:v>3291.9807229013277</x:v>
      </x:c>
      <x:c r="O422" s="14">
        <x:f t="shared" si="84"/>
        <x:v>26.577953445872481</x:v>
      </x:c>
      <x:c r="P422" s="14">
        <x:f t="shared" si="85"/>
        <x:v>0</x:v>
      </x:c>
      <x:c r="Q422" s="14">
        <x:f t="shared" si="86"/>
        <x:v>0</x:v>
      </x:c>
      <x:c r="R422" s="14">
        <x:f t="shared" si="87"/>
        <x:v>0</x:v>
      </x:c>
      <x:c r="S422" s="14">
        <x:f t="shared" si="88"/>
        <x:v>0</x:v>
      </x:c>
      <x:c r="T422" t="str">
        <x:f>IF(MOD(C422-Settings!$B$32,Settings!$B$33)&lt;Settings!$B$30,"Up","Down")</x:f>
        <x:v>Up</x:v>
      </x:c>
      <x:c r="U422" s="15" t="n">
        <x:f>IF(OR(I422&gt;Settings!$B$30,O422&gt;Settings!$B$37),0,1)</x:f>
        <x:v>1</x:v>
      </x:c>
      <x:c r="V422" s="15" t="n">
        <x:f>IF(AND(U422=1,O422&lt;=Settings!$B$36),1,0)</x:f>
        <x:v>1</x:v>
      </x:c>
    </x:row>
    <x:row r="423">
      <x:c r="A423">
        <x:v>4</x:v>
      </x:c>
      <x:c r="B423">
        <x:v>58</x:v>
      </x:c>
      <x:c r="C423" s="13" t="n">
        <x:f>Arrivals!F423</x:f>
        <x:v>3364.417203255779</x:v>
      </x:c>
      <x:c r="D423" s="13" t="n">
        <x:f>Arrivals!J423</x:f>
        <x:v>18.597732922972515</x:v>
      </x:c>
      <x:c r="E423" s="14">
        <x:f t="shared" si="89"/>
        <x:v>3285.9607229013277</x:v>
      </x:c>
      <x:c r="F423" s="14">
        <x:f t="shared" si="80"/>
        <x:v>3364.417203255779</x:v>
      </x:c>
      <x:c r="G423" s="14">
        <x:f t="shared" si="81"/>
        <x:v>3383.0149361787517</x:v>
      </x:c>
      <x:c r="H423" s="13" t="n">
        <x:f>Arrivals!L423</x:f>
        <x:v>75</x:v>
      </x:c>
      <x:c r="I423" s="14" t="n">
        <x:f>H423*8/Settings!$B$28+Settings!$B$29</x:f>
        <x:v>6.02</x:v>
      </x:c>
      <x:c r="J423" s="14">
        <x:f t="shared" si="90"/>
        <x:v>3291.9807229013277</x:v>
      </x:c>
      <x:c r="K423" s="14">
        <x:f t="shared" si="82"/>
        <x:v>3383.0149361787517</x:v>
      </x:c>
      <x:c r="L423" s="14" t="n">
        <x:f>MOD(K423-Settings!$B$32,Settings!$B$33)</x:f>
        <x:v>503.01493617875167</x:v>
      </x:c>
      <x:c r="M423" s="14" t="n">
        <x:f>IF(L423&lt;Settings!$B$30,IF(Settings!$B$30-L423&gt;=I423,K423,K423+(Settings!$B$30-L423)+Settings!$B$31),K423+(Settings!$B$33-L423))</x:f>
        <x:v>3383.0149361787517</x:v>
      </x:c>
      <x:c r="N423" s="14">
        <x:f t="shared" si="83"/>
        <x:v>3389.0349361787517</x:v>
      </x:c>
      <x:c r="O423" s="14">
        <x:f t="shared" si="84"/>
        <x:v>24.617732922972664</x:v>
      </x:c>
      <x:c r="P423" s="14">
        <x:f t="shared" si="85"/>
        <x:v>0</x:v>
      </x:c>
      <x:c r="Q423" s="14">
        <x:f t="shared" si="86"/>
        <x:v>0</x:v>
      </x:c>
      <x:c r="R423" s="14">
        <x:f t="shared" si="87"/>
        <x:v>0</x:v>
      </x:c>
      <x:c r="S423" s="14">
        <x:f t="shared" si="88"/>
        <x:v>0</x:v>
      </x:c>
      <x:c r="T423" t="str">
        <x:f>IF(MOD(C423-Settings!$B$32,Settings!$B$33)&lt;Settings!$B$30,"Up","Down")</x:f>
        <x:v>Up</x:v>
      </x:c>
      <x:c r="U423" s="15" t="n">
        <x:f>IF(OR(I423&gt;Settings!$B$30,O423&gt;Settings!$B$37),0,1)</x:f>
        <x:v>1</x:v>
      </x:c>
      <x:c r="V423" s="15" t="n">
        <x:f>IF(AND(U423=1,O423&lt;=Settings!$B$36),1,0)</x:f>
        <x:v>1</x:v>
      </x:c>
    </x:row>
    <x:row r="424">
      <x:c r="A424">
        <x:v>4</x:v>
      </x:c>
      <x:c r="B424">
        <x:v>59</x:v>
      </x:c>
      <x:c r="C424" s="13" t="n">
        <x:f>Arrivals!F424</x:f>
        <x:v>3667.304648253034</x:v>
      </x:c>
      <x:c r="D424" s="13" t="n">
        <x:f>Arrivals!J424</x:f>
        <x:v>0.926513108678457</x:v>
      </x:c>
      <x:c r="E424" s="14">
        <x:f t="shared" si="89"/>
        <x:v>3383.0149361787517</x:v>
      </x:c>
      <x:c r="F424" s="14">
        <x:f t="shared" si="80"/>
        <x:v>3667.304648253034</x:v>
      </x:c>
      <x:c r="G424" s="14">
        <x:f t="shared" si="81"/>
        <x:v>3668.2311613617126</x:v>
      </x:c>
      <x:c r="H424" s="13" t="n">
        <x:f>Arrivals!L424</x:f>
        <x:v>75</x:v>
      </x:c>
      <x:c r="I424" s="14" t="n">
        <x:f>H424*8/Settings!$B$28+Settings!$B$29</x:f>
        <x:v>6.02</x:v>
      </x:c>
      <x:c r="J424" s="14">
        <x:f t="shared" si="90"/>
        <x:v>3389.0349361787517</x:v>
      </x:c>
      <x:c r="K424" s="14">
        <x:f t="shared" si="82"/>
        <x:v>3668.2311613617126</x:v>
      </x:c>
      <x:c r="L424" s="14" t="n">
        <x:f>MOD(K424-Settings!$B$32,Settings!$B$33)</x:f>
        <x:v>68.23116136171257</x:v>
      </x:c>
      <x:c r="M424" s="14" t="n">
        <x:f>IF(L424&lt;Settings!$B$30,IF(Settings!$B$30-L424&gt;=I424,K424,K424+(Settings!$B$30-L424)+Settings!$B$31),K424+(Settings!$B$33-L424))</x:f>
        <x:v>3668.2311613617126</x:v>
      </x:c>
      <x:c r="N424" s="14">
        <x:f t="shared" si="83"/>
        <x:v>3674.2511613617125</x:v>
      </x:c>
      <x:c r="O424" s="14">
        <x:f t="shared" si="84"/>
        <x:v>6.9465131086785732</x:v>
      </x:c>
      <x:c r="P424" s="14">
        <x:f t="shared" si="85"/>
        <x:v>0</x:v>
      </x:c>
      <x:c r="Q424" s="14">
        <x:f t="shared" si="86"/>
        <x:v>0</x:v>
      </x:c>
      <x:c r="R424" s="14">
        <x:f t="shared" si="87"/>
        <x:v>0</x:v>
      </x:c>
      <x:c r="S424" s="14">
        <x:f t="shared" si="88"/>
        <x:v>0</x:v>
      </x:c>
      <x:c r="T424" t="str">
        <x:f>IF(MOD(C424-Settings!$B$32,Settings!$B$33)&lt;Settings!$B$30,"Up","Down")</x:f>
        <x:v>Up</x:v>
      </x:c>
      <x:c r="U424" s="15" t="n">
        <x:f>IF(OR(I424&gt;Settings!$B$30,O424&gt;Settings!$B$37),0,1)</x:f>
        <x:v>1</x:v>
      </x:c>
      <x:c r="V424" s="15" t="n">
        <x:f>IF(AND(U424=1,O424&lt;=Settings!$B$36),1,0)</x:f>
        <x:v>1</x:v>
      </x:c>
    </x:row>
    <x:row r="425">
      <x:c r="A425">
        <x:v>4</x:v>
      </x:c>
      <x:c r="B425">
        <x:v>60</x:v>
      </x:c>
      <x:c r="C425" s="13" t="n">
        <x:f>Arrivals!F425</x:f>
        <x:v>3672.051541798927</x:v>
      </x:c>
      <x:c r="D425" s="13" t="n">
        <x:f>Arrivals!J425</x:f>
        <x:v>21.112884956220235</x:v>
      </x:c>
      <x:c r="E425" s="14">
        <x:f t="shared" si="89"/>
        <x:v>3668.2311613617126</x:v>
      </x:c>
      <x:c r="F425" s="14">
        <x:f t="shared" si="80"/>
        <x:v>3672.0515417989268</x:v>
      </x:c>
      <x:c r="G425" s="14">
        <x:f t="shared" si="81"/>
        <x:v>3693.1644267551469</x:v>
      </x:c>
      <x:c r="H425" s="13" t="n">
        <x:f>Arrivals!L425</x:f>
        <x:v>75</x:v>
      </x:c>
      <x:c r="I425" s="14" t="n">
        <x:f>H425*8/Settings!$B$28+Settings!$B$29</x:f>
        <x:v>6.02</x:v>
      </x:c>
      <x:c r="J425" s="14">
        <x:f t="shared" si="90"/>
        <x:v>3674.2511613617125</x:v>
      </x:c>
      <x:c r="K425" s="14">
        <x:f t="shared" si="82"/>
        <x:v>3693.1644267551469</x:v>
      </x:c>
      <x:c r="L425" s="14" t="n">
        <x:f>MOD(K425-Settings!$B$32,Settings!$B$33)</x:f>
        <x:v>93.1644267551469</x:v>
      </x:c>
      <x:c r="M425" s="14" t="n">
        <x:f>IF(L425&lt;Settings!$B$30,IF(Settings!$B$30-L425&gt;=I425,K425,K425+(Settings!$B$30-L425)+Settings!$B$31),K425+(Settings!$B$33-L425))</x:f>
        <x:v>3693.164426755147</x:v>
      </x:c>
      <x:c r="N425" s="14">
        <x:f t="shared" si="83"/>
        <x:v>3699.1844267551469</x:v>
      </x:c>
      <x:c r="O425" s="14">
        <x:f t="shared" si="84"/>
        <x:v>27.132884956220096</x:v>
      </x:c>
      <x:c r="P425" s="14">
        <x:f t="shared" si="85"/>
        <x:v>0</x:v>
      </x:c>
      <x:c r="Q425" s="14">
        <x:f t="shared" si="86"/>
        <x:v>0</x:v>
      </x:c>
      <x:c r="R425" s="14">
        <x:f t="shared" si="87"/>
        <x:v>0</x:v>
      </x:c>
      <x:c r="S425" s="14">
        <x:f t="shared" si="88"/>
        <x:v>0</x:v>
      </x:c>
      <x:c r="T425" t="str">
        <x:f>IF(MOD(C425-Settings!$B$32,Settings!$B$33)&lt;Settings!$B$30,"Up","Down")</x:f>
        <x:v>Up</x:v>
      </x:c>
      <x:c r="U425" s="15" t="n">
        <x:f>IF(OR(I425&gt;Settings!$B$30,O425&gt;Settings!$B$37),0,1)</x:f>
        <x:v>1</x:v>
      </x:c>
      <x:c r="V425" s="15" t="n">
        <x:f>IF(AND(U425=1,O425&lt;=Settings!$B$36),1,0)</x:f>
        <x:v>1</x:v>
      </x:c>
    </x:row>
    <x:row r="426">
      <x:c r="A426">
        <x:v>4</x:v>
      </x:c>
      <x:c r="B426">
        <x:v>61</x:v>
      </x:c>
      <x:c r="C426" s="13" t="n">
        <x:f>Arrivals!F426</x:f>
        <x:v>3707.4010206578687</x:v>
      </x:c>
      <x:c r="D426" s="13" t="n">
        <x:f>Arrivals!J426</x:f>
        <x:v>15.57948354999195</x:v>
      </x:c>
      <x:c r="E426" s="14">
        <x:f t="shared" si="89"/>
        <x:v>3693.1644267551469</x:v>
      </x:c>
      <x:c r="F426" s="14">
        <x:f t="shared" si="80"/>
        <x:v>3707.4010206578687</x:v>
      </x:c>
      <x:c r="G426" s="14">
        <x:f t="shared" si="81"/>
        <x:v>3722.9805042078606</x:v>
      </x:c>
      <x:c r="H426" s="13" t="n">
        <x:f>Arrivals!L426</x:f>
        <x:v>75</x:v>
      </x:c>
      <x:c r="I426" s="14" t="n">
        <x:f>H426*8/Settings!$B$28+Settings!$B$29</x:f>
        <x:v>6.02</x:v>
      </x:c>
      <x:c r="J426" s="14">
        <x:f t="shared" si="90"/>
        <x:v>3699.1844267551469</x:v>
      </x:c>
      <x:c r="K426" s="14">
        <x:f t="shared" si="82"/>
        <x:v>3722.9805042078606</x:v>
      </x:c>
      <x:c r="L426" s="14" t="n">
        <x:f>MOD(K426-Settings!$B$32,Settings!$B$33)</x:f>
        <x:v>122.98050420786058</x:v>
      </x:c>
      <x:c r="M426" s="14" t="n">
        <x:f>IF(L426&lt;Settings!$B$30,IF(Settings!$B$30-L426&gt;=I426,K426,K426+(Settings!$B$30-L426)+Settings!$B$31),K426+(Settings!$B$33-L426))</x:f>
        <x:v>3722.9805042078606</x:v>
      </x:c>
      <x:c r="N426" s="14">
        <x:f t="shared" si="83"/>
        <x:v>3729.0005042078606</x:v>
      </x:c>
      <x:c r="O426" s="14">
        <x:f t="shared" si="84"/>
        <x:v>21.599483549991874</x:v>
      </x:c>
      <x:c r="P426" s="14">
        <x:f t="shared" si="85"/>
        <x:v>0</x:v>
      </x:c>
      <x:c r="Q426" s="14">
        <x:f t="shared" si="86"/>
        <x:v>0</x:v>
      </x:c>
      <x:c r="R426" s="14">
        <x:f t="shared" si="87"/>
        <x:v>0</x:v>
      </x:c>
      <x:c r="S426" s="14">
        <x:f t="shared" si="88"/>
        <x:v>0</x:v>
      </x:c>
      <x:c r="T426" t="str">
        <x:f>IF(MOD(C426-Settings!$B$32,Settings!$B$33)&lt;Settings!$B$30,"Up","Down")</x:f>
        <x:v>Up</x:v>
      </x:c>
      <x:c r="U426" s="15" t="n">
        <x:f>IF(OR(I426&gt;Settings!$B$30,O426&gt;Settings!$B$37),0,1)</x:f>
        <x:v>1</x:v>
      </x:c>
      <x:c r="V426" s="15" t="n">
        <x:f>IF(AND(U426=1,O426&lt;=Settings!$B$36),1,0)</x:f>
        <x:v>1</x:v>
      </x:c>
    </x:row>
    <x:row r="427">
      <x:c r="A427">
        <x:v>4</x:v>
      </x:c>
      <x:c r="B427">
        <x:v>62</x:v>
      </x:c>
      <x:c r="C427" s="13" t="n">
        <x:f>Arrivals!F427</x:f>
        <x:v>3758.4994141973225</x:v>
      </x:c>
      <x:c r="D427" s="13" t="n">
        <x:f>Arrivals!J427</x:f>
        <x:v>15.286548723510613</x:v>
      </x:c>
      <x:c r="E427" s="14">
        <x:f t="shared" si="89"/>
        <x:v>3722.9805042078606</x:v>
      </x:c>
      <x:c r="F427" s="14">
        <x:f t="shared" si="80"/>
        <x:v>3758.4994141973225</x:v>
      </x:c>
      <x:c r="G427" s="14">
        <x:f t="shared" si="81"/>
        <x:v>3773.7859629208333</x:v>
      </x:c>
      <x:c r="H427" s="13" t="n">
        <x:f>Arrivals!L427</x:f>
        <x:v>75</x:v>
      </x:c>
      <x:c r="I427" s="14" t="n">
        <x:f>H427*8/Settings!$B$28+Settings!$B$29</x:f>
        <x:v>6.02</x:v>
      </x:c>
      <x:c r="J427" s="14">
        <x:f t="shared" si="90"/>
        <x:v>3729.0005042078606</x:v>
      </x:c>
      <x:c r="K427" s="14">
        <x:f t="shared" si="82"/>
        <x:v>3773.7859629208333</x:v>
      </x:c>
      <x:c r="L427" s="14" t="n">
        <x:f>MOD(K427-Settings!$B$32,Settings!$B$33)</x:f>
        <x:v>173.7859629208333</x:v>
      </x:c>
      <x:c r="M427" s="14" t="n">
        <x:f>IF(L427&lt;Settings!$B$30,IF(Settings!$B$30-L427&gt;=I427,K427,K427+(Settings!$B$30-L427)+Settings!$B$31),K427+(Settings!$B$33-L427))</x:f>
        <x:v>3773.7859629208333</x:v>
      </x:c>
      <x:c r="N427" s="14">
        <x:f t="shared" si="83"/>
        <x:v>3779.8059629208333</x:v>
      </x:c>
      <x:c r="O427" s="14">
        <x:f t="shared" si="84"/>
        <x:v>21.306548723510787</x:v>
      </x:c>
      <x:c r="P427" s="14">
        <x:f t="shared" si="85"/>
        <x:v>0</x:v>
      </x:c>
      <x:c r="Q427" s="14">
        <x:f t="shared" si="86"/>
        <x:v>0</x:v>
      </x:c>
      <x:c r="R427" s="14">
        <x:f t="shared" si="87"/>
        <x:v>0</x:v>
      </x:c>
      <x:c r="S427" s="14">
        <x:f t="shared" si="88"/>
        <x:v>0</x:v>
      </x:c>
      <x:c r="T427" t="str">
        <x:f>IF(MOD(C427-Settings!$B$32,Settings!$B$33)&lt;Settings!$B$30,"Up","Down")</x:f>
        <x:v>Up</x:v>
      </x:c>
      <x:c r="U427" s="15" t="n">
        <x:f>IF(OR(I427&gt;Settings!$B$30,O427&gt;Settings!$B$37),0,1)</x:f>
        <x:v>1</x:v>
      </x:c>
      <x:c r="V427" s="15" t="n">
        <x:f>IF(AND(U427=1,O427&lt;=Settings!$B$36),1,0)</x:f>
        <x:v>1</x:v>
      </x:c>
    </x:row>
    <x:row r="428">
      <x:c r="A428">
        <x:v>4</x:v>
      </x:c>
      <x:c r="B428">
        <x:v>63</x:v>
      </x:c>
      <x:c r="C428" s="13" t="n">
        <x:f>Arrivals!F428</x:f>
        <x:v>3772.480007664192</x:v>
      </x:c>
      <x:c r="D428" s="13" t="n">
        <x:f>Arrivals!J428</x:f>
        <x:v>4.920698884563926</x:v>
      </x:c>
      <x:c r="E428" s="14">
        <x:f t="shared" si="89"/>
        <x:v>3773.7859629208333</x:v>
      </x:c>
      <x:c r="F428" s="14">
        <x:f t="shared" si="80"/>
        <x:v>3773.7859629208333</x:v>
      </x:c>
      <x:c r="G428" s="14">
        <x:f t="shared" si="81"/>
        <x:v>3778.7066618053973</x:v>
      </x:c>
      <x:c r="H428" s="13" t="n">
        <x:f>Arrivals!L428</x:f>
        <x:v>75</x:v>
      </x:c>
      <x:c r="I428" s="14" t="n">
        <x:f>H428*8/Settings!$B$28+Settings!$B$29</x:f>
        <x:v>6.02</x:v>
      </x:c>
      <x:c r="J428" s="14">
        <x:f t="shared" si="90"/>
        <x:v>3779.8059629208333</x:v>
      </x:c>
      <x:c r="K428" s="14">
        <x:f t="shared" si="82"/>
        <x:v>3779.8059629208333</x:v>
      </x:c>
      <x:c r="L428" s="14" t="n">
        <x:f>MOD(K428-Settings!$B$32,Settings!$B$33)</x:f>
        <x:v>179.80596292083328</x:v>
      </x:c>
      <x:c r="M428" s="14" t="n">
        <x:f>IF(L428&lt;Settings!$B$30,IF(Settings!$B$30-L428&gt;=I428,K428,K428+(Settings!$B$30-L428)+Settings!$B$31),K428+(Settings!$B$33-L428))</x:f>
        <x:v>3779.8059629208333</x:v>
      </x:c>
      <x:c r="N428" s="14">
        <x:f t="shared" si="83"/>
        <x:v>3785.8259629208333</x:v>
      </x:c>
      <x:c r="O428" s="14">
        <x:f t="shared" si="84"/>
        <x:v>13.345955256641446</x:v>
      </x:c>
      <x:c r="P428" s="14">
        <x:f t="shared" si="85"/>
        <x:v>1.3059552566414823</x:v>
      </x:c>
      <x:c r="Q428" s="14">
        <x:f t="shared" si="86"/>
        <x:v>1.099301115435992</x:v>
      </x:c>
      <x:c r="R428" s="14">
        <x:f t="shared" si="87"/>
        <x:v>0</x:v>
      </x:c>
      <x:c r="S428" s="14">
        <x:f t="shared" si="88"/>
        <x:v>2.4052563720774742</x:v>
      </x:c>
      <x:c r="T428" t="str">
        <x:f>IF(MOD(C428-Settings!$B$32,Settings!$B$33)&lt;Settings!$B$30,"Up","Down")</x:f>
        <x:v>Up</x:v>
      </x:c>
      <x:c r="U428" s="15" t="n">
        <x:f>IF(OR(I428&gt;Settings!$B$30,O428&gt;Settings!$B$37),0,1)</x:f>
        <x:v>1</x:v>
      </x:c>
      <x:c r="V428" s="15" t="n">
        <x:f>IF(AND(U428=1,O428&lt;=Settings!$B$36),1,0)</x:f>
        <x:v>1</x:v>
      </x:c>
    </x:row>
    <x:row r="429">
      <x:c r="A429">
        <x:v>4</x:v>
      </x:c>
      <x:c r="B429">
        <x:v>64</x:v>
      </x:c>
      <x:c r="C429" s="13" t="n">
        <x:f>Arrivals!F429</x:f>
        <x:v>3803.790846557208</x:v>
      </x:c>
      <x:c r="D429" s="13" t="n">
        <x:f>Arrivals!J429</x:f>
        <x:v>13.66715604155126</x:v>
      </x:c>
      <x:c r="E429" s="14">
        <x:f t="shared" si="89"/>
        <x:v>3778.7066618053973</x:v>
      </x:c>
      <x:c r="F429" s="14">
        <x:f t="shared" si="80"/>
        <x:v>3803.7908465572082</x:v>
      </x:c>
      <x:c r="G429" s="14">
        <x:f t="shared" si="81"/>
        <x:v>3817.4580025987593</x:v>
      </x:c>
      <x:c r="H429" s="13" t="n">
        <x:f>Arrivals!L429</x:f>
        <x:v>75</x:v>
      </x:c>
      <x:c r="I429" s="14" t="n">
        <x:f>H429*8/Settings!$B$28+Settings!$B$29</x:f>
        <x:v>6.02</x:v>
      </x:c>
      <x:c r="J429" s="14">
        <x:f t="shared" si="90"/>
        <x:v>3785.8259629208333</x:v>
      </x:c>
      <x:c r="K429" s="14">
        <x:f t="shared" si="82"/>
        <x:v>3817.4580025987593</x:v>
      </x:c>
      <x:c r="L429" s="14" t="n">
        <x:f>MOD(K429-Settings!$B$32,Settings!$B$33)</x:f>
        <x:v>217.45800259875932</x:v>
      </x:c>
      <x:c r="M429" s="14" t="n">
        <x:f>IF(L429&lt;Settings!$B$30,IF(Settings!$B$30-L429&gt;=I429,K429,K429+(Settings!$B$30-L429)+Settings!$B$31),K429+(Settings!$B$33-L429))</x:f>
        <x:v>3817.4580025987593</x:v>
      </x:c>
      <x:c r="N429" s="14">
        <x:f t="shared" si="83"/>
        <x:v>3823.4780025987593</x:v>
      </x:c>
      <x:c r="O429" s="14">
        <x:f t="shared" si="84"/>
        <x:v>19.687156041551134</x:v>
      </x:c>
      <x:c r="P429" s="14">
        <x:f t="shared" si="85"/>
        <x:v>0</x:v>
      </x:c>
      <x:c r="Q429" s="14">
        <x:f t="shared" si="86"/>
        <x:v>0</x:v>
      </x:c>
      <x:c r="R429" s="14">
        <x:f t="shared" si="87"/>
        <x:v>0</x:v>
      </x:c>
      <x:c r="S429" s="14">
        <x:f t="shared" si="88"/>
        <x:v>0</x:v>
      </x:c>
      <x:c r="T429" t="str">
        <x:f>IF(MOD(C429-Settings!$B$32,Settings!$B$33)&lt;Settings!$B$30,"Up","Down")</x:f>
        <x:v>Up</x:v>
      </x:c>
      <x:c r="U429" s="15" t="n">
        <x:f>IF(OR(I429&gt;Settings!$B$30,O429&gt;Settings!$B$37),0,1)</x:f>
        <x:v>1</x:v>
      </x:c>
      <x:c r="V429" s="15" t="n">
        <x:f>IF(AND(U429=1,O429&lt;=Settings!$B$36),1,0)</x:f>
        <x:v>1</x:v>
      </x:c>
    </x:row>
    <x:row r="430">
      <x:c r="A430">
        <x:v>4</x:v>
      </x:c>
      <x:c r="B430">
        <x:v>65</x:v>
      </x:c>
      <x:c r="C430" s="13" t="n">
        <x:f>Arrivals!F430</x:f>
        <x:v>3828.2399915071087</x:v>
      </x:c>
      <x:c r="D430" s="13" t="n">
        <x:f>Arrivals!J430</x:f>
        <x:v>0.5573659787128162</x:v>
      </x:c>
      <x:c r="E430" s="14">
        <x:f t="shared" si="89"/>
        <x:v>3817.4580025987593</x:v>
      </x:c>
      <x:c r="F430" s="14">
        <x:f t="shared" si="80"/>
        <x:v>3828.2399915071087</x:v>
      </x:c>
      <x:c r="G430" s="14">
        <x:f t="shared" si="81"/>
        <x:v>3828.7973574858215</x:v>
      </x:c>
      <x:c r="H430" s="13" t="n">
        <x:f>Arrivals!L430</x:f>
        <x:v>75</x:v>
      </x:c>
      <x:c r="I430" s="14" t="n">
        <x:f>H430*8/Settings!$B$28+Settings!$B$29</x:f>
        <x:v>6.02</x:v>
      </x:c>
      <x:c r="J430" s="14">
        <x:f t="shared" si="90"/>
        <x:v>3823.4780025987593</x:v>
      </x:c>
      <x:c r="K430" s="14">
        <x:f t="shared" si="82"/>
        <x:v>3828.7973574858215</x:v>
      </x:c>
      <x:c r="L430" s="14" t="n">
        <x:f>MOD(K430-Settings!$B$32,Settings!$B$33)</x:f>
        <x:v>228.79735748582152</x:v>
      </x:c>
      <x:c r="M430" s="14" t="n">
        <x:f>IF(L430&lt;Settings!$B$30,IF(Settings!$B$30-L430&gt;=I430,K430,K430+(Settings!$B$30-L430)+Settings!$B$31),K430+(Settings!$B$33-L430))</x:f>
        <x:v>3828.7973574858215</x:v>
      </x:c>
      <x:c r="N430" s="14">
        <x:f t="shared" si="83"/>
        <x:v>3834.8173574858215</x:v>
      </x:c>
      <x:c r="O430" s="14">
        <x:f t="shared" si="84"/>
        <x:v>6.5773659787128054</x:v>
      </x:c>
      <x:c r="P430" s="14">
        <x:f t="shared" si="85"/>
        <x:v>0</x:v>
      </x:c>
      <x:c r="Q430" s="14">
        <x:f t="shared" si="86"/>
        <x:v>0</x:v>
      </x:c>
      <x:c r="R430" s="14">
        <x:f t="shared" si="87"/>
        <x:v>0</x:v>
      </x:c>
      <x:c r="S430" s="14">
        <x:f t="shared" si="88"/>
        <x:v>0</x:v>
      </x:c>
      <x:c r="T430" t="str">
        <x:f>IF(MOD(C430-Settings!$B$32,Settings!$B$33)&lt;Settings!$B$30,"Up","Down")</x:f>
        <x:v>Up</x:v>
      </x:c>
      <x:c r="U430" s="15" t="n">
        <x:f>IF(OR(I430&gt;Settings!$B$30,O430&gt;Settings!$B$37),0,1)</x:f>
        <x:v>1</x:v>
      </x:c>
      <x:c r="V430" s="15" t="n">
        <x:f>IF(AND(U430=1,O430&lt;=Settings!$B$36),1,0)</x:f>
        <x:v>1</x:v>
      </x:c>
    </x:row>
    <x:row r="431">
      <x:c r="A431">
        <x:v>4</x:v>
      </x:c>
      <x:c r="B431">
        <x:v>66</x:v>
      </x:c>
      <x:c r="C431" s="13" t="n">
        <x:f>Arrivals!F431</x:f>
        <x:v>4009.2989804060812</x:v>
      </x:c>
      <x:c r="D431" s="13" t="n">
        <x:f>Arrivals!J431</x:f>
        <x:v>18.48762707073532</x:v>
      </x:c>
      <x:c r="E431" s="14" t="n">
        <x:f t="shared" ref="E431:E462" si="91">G430</x:f>
        <x:v>3828.7973574858215</x:v>
      </x:c>
      <x:c r="F431" s="14">
        <x:f t="shared" si="80"/>
        <x:v>4009.2989804060812</x:v>
      </x:c>
      <x:c r="G431" s="14">
        <x:f t="shared" si="81"/>
        <x:v>4027.7866074768167</x:v>
      </x:c>
      <x:c r="H431" s="13" t="n">
        <x:f>Arrivals!L431</x:f>
        <x:v>75</x:v>
      </x:c>
      <x:c r="I431" s="14" t="n">
        <x:f>H431*8/Settings!$B$28+Settings!$B$29</x:f>
        <x:v>6.02</x:v>
      </x:c>
      <x:c r="J431" s="14" t="n">
        <x:f t="shared" ref="J431:J462" si="92">N430</x:f>
        <x:v>3834.8173574858215</x:v>
      </x:c>
      <x:c r="K431" s="14">
        <x:f t="shared" si="82"/>
        <x:v>4027.7866074768167</x:v>
      </x:c>
      <x:c r="L431" s="14" t="n">
        <x:f>MOD(K431-Settings!$B$32,Settings!$B$33)</x:f>
        <x:v>427.7866074768167</x:v>
      </x:c>
      <x:c r="M431" s="14" t="n">
        <x:f>IF(L431&lt;Settings!$B$30,IF(Settings!$B$30-L431&gt;=I431,K431,K431+(Settings!$B$30-L431)+Settings!$B$31),K431+(Settings!$B$33-L431))</x:f>
        <x:v>4027.7866074768167</x:v>
      </x:c>
      <x:c r="N431" s="14">
        <x:f t="shared" si="83"/>
        <x:v>4033.8066074768167</x:v>
      </x:c>
      <x:c r="O431" s="14">
        <x:f t="shared" si="84"/>
        <x:v>24.507627070735452</x:v>
      </x:c>
      <x:c r="P431" s="14">
        <x:f t="shared" si="85"/>
        <x:v>0</x:v>
      </x:c>
      <x:c r="Q431" s="14">
        <x:f t="shared" si="86"/>
        <x:v>0</x:v>
      </x:c>
      <x:c r="R431" s="14">
        <x:f t="shared" si="87"/>
        <x:v>0</x:v>
      </x:c>
      <x:c r="S431" s="14">
        <x:f t="shared" si="88"/>
        <x:v>0</x:v>
      </x:c>
      <x:c r="T431" t="str">
        <x:f>IF(MOD(C431-Settings!$B$32,Settings!$B$33)&lt;Settings!$B$30,"Up","Down")</x:f>
        <x:v>Up</x:v>
      </x:c>
      <x:c r="U431" s="15" t="n">
        <x:f>IF(OR(I431&gt;Settings!$B$30,O431&gt;Settings!$B$37),0,1)</x:f>
        <x:v>1</x:v>
      </x:c>
      <x:c r="V431" s="15" t="n">
        <x:f>IF(AND(U431=1,O431&lt;=Settings!$B$36),1,0)</x:f>
        <x:v>1</x:v>
      </x:c>
    </x:row>
    <x:row r="432">
      <x:c r="A432">
        <x:v>4</x:v>
      </x:c>
      <x:c r="B432">
        <x:v>67</x:v>
      </x:c>
      <x:c r="C432" s="13" t="n">
        <x:f>Arrivals!F432</x:f>
        <x:v>4130.809566050124</x:v>
      </x:c>
      <x:c r="D432" s="13" t="n">
        <x:f>Arrivals!J432</x:f>
        <x:v>2.4724030022436834</x:v>
      </x:c>
      <x:c r="E432" s="14">
        <x:f t="shared" si="91"/>
        <x:v>4027.7866074768167</x:v>
      </x:c>
      <x:c r="F432" s="14">
        <x:f t="shared" si="80"/>
        <x:v>4130.809566050124</x:v>
      </x:c>
      <x:c r="G432" s="14">
        <x:f t="shared" si="81"/>
        <x:v>4133.2819690523675</x:v>
      </x:c>
      <x:c r="H432" s="13" t="n">
        <x:f>Arrivals!L432</x:f>
        <x:v>75</x:v>
      </x:c>
      <x:c r="I432" s="14" t="n">
        <x:f>H432*8/Settings!$B$28+Settings!$B$29</x:f>
        <x:v>6.02</x:v>
      </x:c>
      <x:c r="J432" s="14">
        <x:f t="shared" si="92"/>
        <x:v>4033.8066074768167</x:v>
      </x:c>
      <x:c r="K432" s="14">
        <x:f t="shared" si="82"/>
        <x:v>4133.2819690523675</x:v>
      </x:c>
      <x:c r="L432" s="14" t="n">
        <x:f>MOD(K432-Settings!$B$32,Settings!$B$33)</x:f>
        <x:v>533.2819690523675</x:v>
      </x:c>
      <x:c r="M432" s="14" t="n">
        <x:f>IF(L432&lt;Settings!$B$30,IF(Settings!$B$30-L432&gt;=I432,K432,K432+(Settings!$B$30-L432)+Settings!$B$31),K432+(Settings!$B$33-L432))</x:f>
        <x:v>4133.2819690523675</x:v>
      </x:c>
      <x:c r="N432" s="14">
        <x:f t="shared" si="83"/>
        <x:v>4139.3019690523679</x:v>
      </x:c>
      <x:c r="O432" s="14">
        <x:f t="shared" si="84"/>
        <x:v>8.4924030022439183</x:v>
      </x:c>
      <x:c r="P432" s="14">
        <x:f t="shared" si="85"/>
        <x:v>0</x:v>
      </x:c>
      <x:c r="Q432" s="14">
        <x:f t="shared" si="86"/>
        <x:v>0</x:v>
      </x:c>
      <x:c r="R432" s="14">
        <x:f t="shared" si="87"/>
        <x:v>0</x:v>
      </x:c>
      <x:c r="S432" s="14">
        <x:f t="shared" si="88"/>
        <x:v>0</x:v>
      </x:c>
      <x:c r="T432" t="str">
        <x:f>IF(MOD(C432-Settings!$B$32,Settings!$B$33)&lt;Settings!$B$30,"Up","Down")</x:f>
        <x:v>Up</x:v>
      </x:c>
      <x:c r="U432" s="15" t="n">
        <x:f>IF(OR(I432&gt;Settings!$B$30,O432&gt;Settings!$B$37),0,1)</x:f>
        <x:v>1</x:v>
      </x:c>
      <x:c r="V432" s="15" t="n">
        <x:f>IF(AND(U432=1,O432&lt;=Settings!$B$36),1,0)</x:f>
        <x:v>1</x:v>
      </x:c>
    </x:row>
    <x:row r="433">
      <x:c r="A433">
        <x:v>4</x:v>
      </x:c>
      <x:c r="B433">
        <x:v>68</x:v>
      </x:c>
      <x:c r="C433" s="13" t="n">
        <x:f>Arrivals!F433</x:f>
        <x:v>4342.892986644474</x:v>
      </x:c>
      <x:c r="D433" s="13" t="n">
        <x:f>Arrivals!J433</x:f>
        <x:v>5.484341847520756</x:v>
      </x:c>
      <x:c r="E433" s="14">
        <x:f t="shared" si="91"/>
        <x:v>4133.2819690523675</x:v>
      </x:c>
      <x:c r="F433" s="14">
        <x:f t="shared" si="80"/>
        <x:v>4342.8929866444741</x:v>
      </x:c>
      <x:c r="G433" s="14">
        <x:f t="shared" si="81"/>
        <x:v>4348.3773284919953</x:v>
      </x:c>
      <x:c r="H433" s="13" t="n">
        <x:f>Arrivals!L433</x:f>
        <x:v>75</x:v>
      </x:c>
      <x:c r="I433" s="14" t="n">
        <x:f>H433*8/Settings!$B$28+Settings!$B$29</x:f>
        <x:v>6.02</x:v>
      </x:c>
      <x:c r="J433" s="14">
        <x:f t="shared" si="92"/>
        <x:v>4139.3019690523679</x:v>
      </x:c>
      <x:c r="K433" s="14">
        <x:f t="shared" si="82"/>
        <x:v>4348.3773284919953</x:v>
      </x:c>
      <x:c r="L433" s="14" t="n">
        <x:f>MOD(K433-Settings!$B$32,Settings!$B$33)</x:f>
        <x:v>28.377328491995286</x:v>
      </x:c>
      <x:c r="M433" s="14" t="n">
        <x:f>IF(L433&lt;Settings!$B$30,IF(Settings!$B$30-L433&gt;=I433,K433,K433+(Settings!$B$30-L433)+Settings!$B$31),K433+(Settings!$B$33-L433))</x:f>
        <x:v>4348.377328491995</x:v>
      </x:c>
      <x:c r="N433" s="14">
        <x:f t="shared" si="83"/>
        <x:v>4354.3973284919957</x:v>
      </x:c>
      <x:c r="O433" s="14">
        <x:f t="shared" si="84"/>
        <x:v>11.504341847521573</x:v>
      </x:c>
      <x:c r="P433" s="14">
        <x:f t="shared" si="85"/>
        <x:v>0</x:v>
      </x:c>
      <x:c r="Q433" s="14">
        <x:f t="shared" si="86"/>
        <x:v>0</x:v>
      </x:c>
      <x:c r="R433" s="14">
        <x:f t="shared" si="87"/>
        <x:v>0</x:v>
      </x:c>
      <x:c r="S433" s="14">
        <x:f t="shared" si="88"/>
        <x:v>0</x:v>
      </x:c>
      <x:c r="T433" t="str">
        <x:f>IF(MOD(C433-Settings!$B$32,Settings!$B$33)&lt;Settings!$B$30,"Up","Down")</x:f>
        <x:v>Up</x:v>
      </x:c>
      <x:c r="U433" s="15" t="n">
        <x:f>IF(OR(I433&gt;Settings!$B$30,O433&gt;Settings!$B$37),0,1)</x:f>
        <x:v>1</x:v>
      </x:c>
      <x:c r="V433" s="15" t="n">
        <x:f>IF(AND(U433=1,O433&lt;=Settings!$B$36),1,0)</x:f>
        <x:v>1</x:v>
      </x:c>
    </x:row>
    <x:row r="434">
      <x:c r="A434">
        <x:v>4</x:v>
      </x:c>
      <x:c r="B434">
        <x:v>69</x:v>
      </x:c>
      <x:c r="C434" s="13" t="n">
        <x:f>Arrivals!F434</x:f>
        <x:v>4437.492183510595</x:v>
      </x:c>
      <x:c r="D434" s="13" t="n">
        <x:f>Arrivals!J434</x:f>
        <x:v>6.983093353285257</x:v>
      </x:c>
      <x:c r="E434" s="14">
        <x:f t="shared" si="91"/>
        <x:v>4348.3773284919953</x:v>
      </x:c>
      <x:c r="F434" s="14">
        <x:f t="shared" si="80"/>
        <x:v>4437.4921835105952</x:v>
      </x:c>
      <x:c r="G434" s="14">
        <x:f t="shared" si="81"/>
        <x:v>4444.47527686388</x:v>
      </x:c>
      <x:c r="H434" s="13" t="n">
        <x:f>Arrivals!L434</x:f>
        <x:v>75</x:v>
      </x:c>
      <x:c r="I434" s="14" t="n">
        <x:f>H434*8/Settings!$B$28+Settings!$B$29</x:f>
        <x:v>6.02</x:v>
      </x:c>
      <x:c r="J434" s="14">
        <x:f t="shared" si="92"/>
        <x:v>4354.3973284919957</x:v>
      </x:c>
      <x:c r="K434" s="14">
        <x:f t="shared" si="82"/>
        <x:v>4444.47527686388</x:v>
      </x:c>
      <x:c r="L434" s="14" t="n">
        <x:f>MOD(K434-Settings!$B$32,Settings!$B$33)</x:f>
        <x:v>124.47527686388003</x:v>
      </x:c>
      <x:c r="M434" s="14" t="n">
        <x:f>IF(L434&lt;Settings!$B$30,IF(Settings!$B$30-L434&gt;=I434,K434,K434+(Settings!$B$30-L434)+Settings!$B$31),K434+(Settings!$B$33-L434))</x:f>
        <x:v>4444.47527686388</x:v>
      </x:c>
      <x:c r="N434" s="14">
        <x:f t="shared" si="83"/>
        <x:v>4450.4952768638805</x:v>
      </x:c>
      <x:c r="O434" s="14">
        <x:f t="shared" si="84"/>
        <x:v>13.003093353285294</x:v>
      </x:c>
      <x:c r="P434" s="14">
        <x:f t="shared" si="85"/>
        <x:v>0</x:v>
      </x:c>
      <x:c r="Q434" s="14">
        <x:f t="shared" si="86"/>
        <x:v>0</x:v>
      </x:c>
      <x:c r="R434" s="14">
        <x:f t="shared" si="87"/>
        <x:v>0</x:v>
      </x:c>
      <x:c r="S434" s="14">
        <x:f t="shared" si="88"/>
        <x:v>0</x:v>
      </x:c>
      <x:c r="T434" t="str">
        <x:f>IF(MOD(C434-Settings!$B$32,Settings!$B$33)&lt;Settings!$B$30,"Up","Down")</x:f>
        <x:v>Up</x:v>
      </x:c>
      <x:c r="U434" s="15" t="n">
        <x:f>IF(OR(I434&gt;Settings!$B$30,O434&gt;Settings!$B$37),0,1)</x:f>
        <x:v>1</x:v>
      </x:c>
      <x:c r="V434" s="15" t="n">
        <x:f>IF(AND(U434=1,O434&lt;=Settings!$B$36),1,0)</x:f>
        <x:v>1</x:v>
      </x:c>
    </x:row>
    <x:row r="435">
      <x:c r="A435">
        <x:v>4</x:v>
      </x:c>
      <x:c r="B435">
        <x:v>70</x:v>
      </x:c>
      <x:c r="C435" s="13" t="n">
        <x:f>Arrivals!F435</x:f>
        <x:v>4488.321247247615</x:v>
      </x:c>
      <x:c r="D435" s="13" t="n">
        <x:f>Arrivals!J435</x:f>
        <x:v>25.461630405727256</x:v>
      </x:c>
      <x:c r="E435" s="14">
        <x:f t="shared" si="91"/>
        <x:v>4444.47527686388</x:v>
      </x:c>
      <x:c r="F435" s="14">
        <x:f t="shared" si="80"/>
        <x:v>4488.3212472476152</x:v>
      </x:c>
      <x:c r="G435" s="14">
        <x:f t="shared" si="81"/>
        <x:v>4513.7828776533424</x:v>
      </x:c>
      <x:c r="H435" s="13" t="n">
        <x:f>Arrivals!L435</x:f>
        <x:v>75</x:v>
      </x:c>
      <x:c r="I435" s="14" t="n">
        <x:f>H435*8/Settings!$B$28+Settings!$B$29</x:f>
        <x:v>6.02</x:v>
      </x:c>
      <x:c r="J435" s="14">
        <x:f t="shared" si="92"/>
        <x:v>4450.4952768638805</x:v>
      </x:c>
      <x:c r="K435" s="14">
        <x:f t="shared" si="82"/>
        <x:v>4513.7828776533424</x:v>
      </x:c>
      <x:c r="L435" s="14" t="n">
        <x:f>MOD(K435-Settings!$B$32,Settings!$B$33)</x:f>
        <x:v>193.78287765334244</x:v>
      </x:c>
      <x:c r="M435" s="14" t="n">
        <x:f>IF(L435&lt;Settings!$B$30,IF(Settings!$B$30-L435&gt;=I435,K435,K435+(Settings!$B$30-L435)+Settings!$B$31),K435+(Settings!$B$33-L435))</x:f>
        <x:v>4513.782877653342</x:v>
      </x:c>
      <x:c r="N435" s="14">
        <x:f t="shared" si="83"/>
        <x:v>4519.8028776533429</x:v>
      </x:c>
      <x:c r="O435" s="14">
        <x:f t="shared" si="84"/>
        <x:v>31.481630405727628</x:v>
      </x:c>
      <x:c r="P435" s="14">
        <x:f t="shared" si="85"/>
        <x:v>0</x:v>
      </x:c>
      <x:c r="Q435" s="14">
        <x:f t="shared" si="86"/>
        <x:v>0</x:v>
      </x:c>
      <x:c r="R435" s="14">
        <x:f t="shared" si="87"/>
        <x:v>0</x:v>
      </x:c>
      <x:c r="S435" s="14">
        <x:f t="shared" si="88"/>
        <x:v>0</x:v>
      </x:c>
      <x:c r="T435" t="str">
        <x:f>IF(MOD(C435-Settings!$B$32,Settings!$B$33)&lt;Settings!$B$30,"Up","Down")</x:f>
        <x:v>Up</x:v>
      </x:c>
      <x:c r="U435" s="15" t="n">
        <x:f>IF(OR(I435&gt;Settings!$B$30,O435&gt;Settings!$B$37),0,1)</x:f>
        <x:v>1</x:v>
      </x:c>
      <x:c r="V435" s="15" t="n">
        <x:f>IF(AND(U435=1,O435&lt;=Settings!$B$36),1,0)</x:f>
        <x:v>1</x:v>
      </x:c>
    </x:row>
    <x:row r="436">
      <x:c r="A436">
        <x:v>4</x:v>
      </x:c>
      <x:c r="B436">
        <x:v>71</x:v>
      </x:c>
      <x:c r="C436" s="13" t="n">
        <x:f>Arrivals!F436</x:f>
        <x:v>4659.716673749502</x:v>
      </x:c>
      <x:c r="D436" s="13" t="n">
        <x:f>Arrivals!J436</x:f>
        <x:v>3.63801163221347</x:v>
      </x:c>
      <x:c r="E436" s="14">
        <x:f t="shared" si="91"/>
        <x:v>4513.7828776533424</x:v>
      </x:c>
      <x:c r="F436" s="14">
        <x:f t="shared" si="80"/>
        <x:v>4659.7166737495018</x:v>
      </x:c>
      <x:c r="G436" s="14">
        <x:f t="shared" si="81"/>
        <x:v>4663.3546853817152</x:v>
      </x:c>
      <x:c r="H436" s="13" t="n">
        <x:f>Arrivals!L436</x:f>
        <x:v>75</x:v>
      </x:c>
      <x:c r="I436" s="14" t="n">
        <x:f>H436*8/Settings!$B$28+Settings!$B$29</x:f>
        <x:v>6.02</x:v>
      </x:c>
      <x:c r="J436" s="14">
        <x:f t="shared" si="92"/>
        <x:v>4519.8028776533429</x:v>
      </x:c>
      <x:c r="K436" s="14">
        <x:f t="shared" si="82"/>
        <x:v>4663.3546853817152</x:v>
      </x:c>
      <x:c r="L436" s="14" t="n">
        <x:f>MOD(K436-Settings!$B$32,Settings!$B$33)</x:f>
        <x:v>343.35468538171517</x:v>
      </x:c>
      <x:c r="M436" s="14" t="n">
        <x:f>IF(L436&lt;Settings!$B$30,IF(Settings!$B$30-L436&gt;=I436,K436,K436+(Settings!$B$30-L436)+Settings!$B$31),K436+(Settings!$B$33-L436))</x:f>
        <x:v>4663.354685381715</x:v>
      </x:c>
      <x:c r="N436" s="14">
        <x:f t="shared" si="83"/>
        <x:v>4669.3746853817156</x:v>
      </x:c>
      <x:c r="O436" s="14">
        <x:f t="shared" si="84"/>
        <x:v>9.6580116322138565</x:v>
      </x:c>
      <x:c r="P436" s="14">
        <x:f t="shared" si="85"/>
        <x:v>0</x:v>
      </x:c>
      <x:c r="Q436" s="14">
        <x:f t="shared" si="86"/>
        <x:v>0</x:v>
      </x:c>
      <x:c r="R436" s="14">
        <x:f t="shared" si="87"/>
        <x:v>0</x:v>
      </x:c>
      <x:c r="S436" s="14">
        <x:f t="shared" si="88"/>
        <x:v>0</x:v>
      </x:c>
      <x:c r="T436" t="str">
        <x:f>IF(MOD(C436-Settings!$B$32,Settings!$B$33)&lt;Settings!$B$30,"Up","Down")</x:f>
        <x:v>Up</x:v>
      </x:c>
      <x:c r="U436" s="15" t="n">
        <x:f>IF(OR(I436&gt;Settings!$B$30,O436&gt;Settings!$B$37),0,1)</x:f>
        <x:v>1</x:v>
      </x:c>
      <x:c r="V436" s="15" t="n">
        <x:f>IF(AND(U436=1,O436&lt;=Settings!$B$36),1,0)</x:f>
        <x:v>1</x:v>
      </x:c>
    </x:row>
    <x:row r="437">
      <x:c r="A437">
        <x:v>4</x:v>
      </x:c>
      <x:c r="B437">
        <x:v>72</x:v>
      </x:c>
      <x:c r="C437" s="13" t="n">
        <x:f>Arrivals!F437</x:f>
        <x:v>4672.850124094563</x:v>
      </x:c>
      <x:c r="D437" s="13" t="n">
        <x:f>Arrivals!J437</x:f>
        <x:v>7.0824359051955375</x:v>
      </x:c>
      <x:c r="E437" s="14">
        <x:f t="shared" si="91"/>
        <x:v>4663.3546853817152</x:v>
      </x:c>
      <x:c r="F437" s="14">
        <x:f t="shared" si="80"/>
        <x:v>4672.8501240945634</x:v>
      </x:c>
      <x:c r="G437" s="14">
        <x:f t="shared" si="81"/>
        <x:v>4679.9325599997592</x:v>
      </x:c>
      <x:c r="H437" s="13" t="n">
        <x:f>Arrivals!L437</x:f>
        <x:v>75</x:v>
      </x:c>
      <x:c r="I437" s="14" t="n">
        <x:f>H437*8/Settings!$B$28+Settings!$B$29</x:f>
        <x:v>6.02</x:v>
      </x:c>
      <x:c r="J437" s="14">
        <x:f t="shared" si="92"/>
        <x:v>4669.3746853817156</x:v>
      </x:c>
      <x:c r="K437" s="14">
        <x:f t="shared" si="82"/>
        <x:v>4679.9325599997592</x:v>
      </x:c>
      <x:c r="L437" s="14" t="n">
        <x:f>MOD(K437-Settings!$B$32,Settings!$B$33)</x:f>
        <x:v>359.9325599997592</x:v>
      </x:c>
      <x:c r="M437" s="14" t="n">
        <x:f>IF(L437&lt;Settings!$B$30,IF(Settings!$B$30-L437&gt;=I437,K437,K437+(Settings!$B$30-L437)+Settings!$B$31),K437+(Settings!$B$33-L437))</x:f>
        <x:v>4679.932559999759</x:v>
      </x:c>
      <x:c r="N437" s="14">
        <x:f t="shared" si="83"/>
        <x:v>4685.9525599997596</x:v>
      </x:c>
      <x:c r="O437" s="14">
        <x:f t="shared" si="84"/>
        <x:v>13.102435905196216</x:v>
      </x:c>
      <x:c r="P437" s="14">
        <x:f t="shared" si="85"/>
        <x:v>0</x:v>
      </x:c>
      <x:c r="Q437" s="14">
        <x:f t="shared" si="86"/>
        <x:v>0</x:v>
      </x:c>
      <x:c r="R437" s="14">
        <x:f t="shared" si="87"/>
        <x:v>0</x:v>
      </x:c>
      <x:c r="S437" s="14">
        <x:f t="shared" si="88"/>
        <x:v>0</x:v>
      </x:c>
      <x:c r="T437" t="str">
        <x:f>IF(MOD(C437-Settings!$B$32,Settings!$B$33)&lt;Settings!$B$30,"Up","Down")</x:f>
        <x:v>Up</x:v>
      </x:c>
      <x:c r="U437" s="15" t="n">
        <x:f>IF(OR(I437&gt;Settings!$B$30,O437&gt;Settings!$B$37),0,1)</x:f>
        <x:v>1</x:v>
      </x:c>
      <x:c r="V437" s="15" t="n">
        <x:f>IF(AND(U437=1,O437&lt;=Settings!$B$36),1,0)</x:f>
        <x:v>1</x:v>
      </x:c>
    </x:row>
    <x:row r="438">
      <x:c r="A438">
        <x:v>4</x:v>
      </x:c>
      <x:c r="B438">
        <x:v>73</x:v>
      </x:c>
      <x:c r="C438" s="13" t="n">
        <x:f>Arrivals!F438</x:f>
        <x:v>4679.036859528845</x:v>
      </x:c>
      <x:c r="D438" s="13" t="n">
        <x:f>Arrivals!J438</x:f>
        <x:v>4.4932741837296115</x:v>
      </x:c>
      <x:c r="E438" s="14">
        <x:f t="shared" si="91"/>
        <x:v>4679.9325599997592</x:v>
      </x:c>
      <x:c r="F438" s="14">
        <x:f t="shared" si="80"/>
        <x:v>4679.9325599997592</x:v>
      </x:c>
      <x:c r="G438" s="14">
        <x:f t="shared" si="81"/>
        <x:v>4684.4258341834884</x:v>
      </x:c>
      <x:c r="H438" s="13" t="n">
        <x:f>Arrivals!L438</x:f>
        <x:v>75</x:v>
      </x:c>
      <x:c r="I438" s="14" t="n">
        <x:f>H438*8/Settings!$B$28+Settings!$B$29</x:f>
        <x:v>6.02</x:v>
      </x:c>
      <x:c r="J438" s="14">
        <x:f t="shared" si="92"/>
        <x:v>4685.9525599997596</x:v>
      </x:c>
      <x:c r="K438" s="14">
        <x:f t="shared" si="82"/>
        <x:v>4685.9525599997596</x:v>
      </x:c>
      <x:c r="L438" s="14" t="n">
        <x:f>MOD(K438-Settings!$B$32,Settings!$B$33)</x:f>
        <x:v>365.9525599997596</x:v>
      </x:c>
      <x:c r="M438" s="14" t="n">
        <x:f>IF(L438&lt;Settings!$B$30,IF(Settings!$B$30-L438&gt;=I438,K438,K438+(Settings!$B$30-L438)+Settings!$B$31),K438+(Settings!$B$33-L438))</x:f>
        <x:v>4685.95255999976</x:v>
      </x:c>
      <x:c r="N438" s="14">
        <x:f t="shared" si="83"/>
        <x:v>4691.9725599997601</x:v>
      </x:c>
      <x:c r="O438" s="14">
        <x:f t="shared" si="84"/>
        <x:v>12.935700470915435</x:v>
      </x:c>
      <x:c r="P438" s="14">
        <x:f t="shared" si="85"/>
        <x:v>0.89570047091456217</x:v>
      </x:c>
      <x:c r="Q438" s="14">
        <x:f t="shared" si="86"/>
        <x:v>1.5267258162712096</x:v>
      </x:c>
      <x:c r="R438" s="14">
        <x:f t="shared" si="87"/>
        <x:v>0</x:v>
      </x:c>
      <x:c r="S438" s="14">
        <x:f t="shared" si="88"/>
        <x:v>2.4224262871857718</x:v>
      </x:c>
      <x:c r="T438" t="str">
        <x:f>IF(MOD(C438-Settings!$B$32,Settings!$B$33)&lt;Settings!$B$30,"Up","Down")</x:f>
        <x:v>Up</x:v>
      </x:c>
      <x:c r="U438" s="15" t="n">
        <x:f>IF(OR(I438&gt;Settings!$B$30,O438&gt;Settings!$B$37),0,1)</x:f>
        <x:v>1</x:v>
      </x:c>
      <x:c r="V438" s="15" t="n">
        <x:f>IF(AND(U438=1,O438&lt;=Settings!$B$36),1,0)</x:f>
        <x:v>1</x:v>
      </x:c>
    </x:row>
    <x:row r="439">
      <x:c r="A439">
        <x:v>4</x:v>
      </x:c>
      <x:c r="B439">
        <x:v>74</x:v>
      </x:c>
      <x:c r="C439" s="13" t="n">
        <x:f>Arrivals!F439</x:f>
        <x:v>4742.700383905231</x:v>
      </x:c>
      <x:c r="D439" s="13" t="n">
        <x:f>Arrivals!J439</x:f>
        <x:v>3.4997375252108505</x:v>
      </x:c>
      <x:c r="E439" s="14">
        <x:f t="shared" si="91"/>
        <x:v>4684.4258341834884</x:v>
      </x:c>
      <x:c r="F439" s="14">
        <x:f t="shared" si="80"/>
        <x:v>4742.7003839052313</x:v>
      </x:c>
      <x:c r="G439" s="14">
        <x:f t="shared" si="81"/>
        <x:v>4746.2001214304419</x:v>
      </x:c>
      <x:c r="H439" s="13" t="n">
        <x:f>Arrivals!L439</x:f>
        <x:v>75</x:v>
      </x:c>
      <x:c r="I439" s="14" t="n">
        <x:f>H439*8/Settings!$B$28+Settings!$B$29</x:f>
        <x:v>6.02</x:v>
      </x:c>
      <x:c r="J439" s="14">
        <x:f t="shared" si="92"/>
        <x:v>4691.9725599997601</x:v>
      </x:c>
      <x:c r="K439" s="14">
        <x:f t="shared" si="82"/>
        <x:v>4746.2001214304419</x:v>
      </x:c>
      <x:c r="L439" s="14" t="n">
        <x:f>MOD(K439-Settings!$B$32,Settings!$B$33)</x:f>
        <x:v>426.20012143044187</x:v>
      </x:c>
      <x:c r="M439" s="14" t="n">
        <x:f>IF(L439&lt;Settings!$B$30,IF(Settings!$B$30-L439&gt;=I439,K439,K439+(Settings!$B$30-L439)+Settings!$B$31),K439+(Settings!$B$33-L439))</x:f>
        <x:v>4746.200121430442</x:v>
      </x:c>
      <x:c r="N439" s="14">
        <x:f t="shared" si="83"/>
        <x:v>4752.2201214304423</x:v>
      </x:c>
      <x:c r="O439" s="14">
        <x:f t="shared" si="84"/>
        <x:v>9.519737525210985</x:v>
      </x:c>
      <x:c r="P439" s="14">
        <x:f t="shared" si="85"/>
        <x:v>0</x:v>
      </x:c>
      <x:c r="Q439" s="14">
        <x:f t="shared" si="86"/>
        <x:v>0</x:v>
      </x:c>
      <x:c r="R439" s="14">
        <x:f t="shared" si="87"/>
        <x:v>0</x:v>
      </x:c>
      <x:c r="S439" s="14">
        <x:f t="shared" si="88"/>
        <x:v>0</x:v>
      </x:c>
      <x:c r="T439" t="str">
        <x:f>IF(MOD(C439-Settings!$B$32,Settings!$B$33)&lt;Settings!$B$30,"Up","Down")</x:f>
        <x:v>Up</x:v>
      </x:c>
      <x:c r="U439" s="15" t="n">
        <x:f>IF(OR(I439&gt;Settings!$B$30,O439&gt;Settings!$B$37),0,1)</x:f>
        <x:v>1</x:v>
      </x:c>
      <x:c r="V439" s="15" t="n">
        <x:f>IF(AND(U439=1,O439&lt;=Settings!$B$36),1,0)</x:f>
        <x:v>1</x:v>
      </x:c>
    </x:row>
    <x:row r="440">
      <x:c r="A440">
        <x:v>4</x:v>
      </x:c>
      <x:c r="B440">
        <x:v>75</x:v>
      </x:c>
      <x:c r="C440" s="13" t="n">
        <x:f>Arrivals!F440</x:f>
        <x:v>4762.314876196557</x:v>
      </x:c>
      <x:c r="D440" s="13" t="n">
        <x:f>Arrivals!J440</x:f>
        <x:v>11.063249875021402</x:v>
      </x:c>
      <x:c r="E440" s="14">
        <x:f t="shared" si="91"/>
        <x:v>4746.2001214304419</x:v>
      </x:c>
      <x:c r="F440" s="14">
        <x:f t="shared" si="80"/>
        <x:v>4762.3148761965567</x:v>
      </x:c>
      <x:c r="G440" s="14">
        <x:f t="shared" si="81"/>
        <x:v>4773.3781260715778</x:v>
      </x:c>
      <x:c r="H440" s="13" t="n">
        <x:f>Arrivals!L440</x:f>
        <x:v>75</x:v>
      </x:c>
      <x:c r="I440" s="14" t="n">
        <x:f>H440*8/Settings!$B$28+Settings!$B$29</x:f>
        <x:v>6.02</x:v>
      </x:c>
      <x:c r="J440" s="14">
        <x:f t="shared" si="92"/>
        <x:v>4752.2201214304423</x:v>
      </x:c>
      <x:c r="K440" s="14">
        <x:f t="shared" si="82"/>
        <x:v>4773.3781260715778</x:v>
      </x:c>
      <x:c r="L440" s="14" t="n">
        <x:f>MOD(K440-Settings!$B$32,Settings!$B$33)</x:f>
        <x:v>453.37812607157775</x:v>
      </x:c>
      <x:c r="M440" s="14" t="n">
        <x:f>IF(L440&lt;Settings!$B$30,IF(Settings!$B$30-L440&gt;=I440,K440,K440+(Settings!$B$30-L440)+Settings!$B$31),K440+(Settings!$B$33-L440))</x:f>
        <x:v>4773.378126071578</x:v>
      </x:c>
      <x:c r="N440" s="14">
        <x:f t="shared" si="83"/>
        <x:v>4779.3981260715782</x:v>
      </x:c>
      <x:c r="O440" s="14">
        <x:f t="shared" si="84"/>
        <x:v>17.083249875021465</x:v>
      </x:c>
      <x:c r="P440" s="14">
        <x:f t="shared" si="85"/>
        <x:v>0</x:v>
      </x:c>
      <x:c r="Q440" s="14">
        <x:f t="shared" si="86"/>
        <x:v>0</x:v>
      </x:c>
      <x:c r="R440" s="14">
        <x:f t="shared" si="87"/>
        <x:v>0</x:v>
      </x:c>
      <x:c r="S440" s="14">
        <x:f t="shared" si="88"/>
        <x:v>0</x:v>
      </x:c>
      <x:c r="T440" t="str">
        <x:f>IF(MOD(C440-Settings!$B$32,Settings!$B$33)&lt;Settings!$B$30,"Up","Down")</x:f>
        <x:v>Up</x:v>
      </x:c>
      <x:c r="U440" s="15" t="n">
        <x:f>IF(OR(I440&gt;Settings!$B$30,O440&gt;Settings!$B$37),0,1)</x:f>
        <x:v>1</x:v>
      </x:c>
      <x:c r="V440" s="15" t="n">
        <x:f>IF(AND(U440=1,O440&lt;=Settings!$B$36),1,0)</x:f>
        <x:v>1</x:v>
      </x:c>
    </x:row>
    <x:row r="441">
      <x:c r="A441">
        <x:v>4</x:v>
      </x:c>
      <x:c r="B441">
        <x:v>76</x:v>
      </x:c>
      <x:c r="C441" s="13" t="n">
        <x:f>Arrivals!F441</x:f>
        <x:v>4822.457039061286</x:v>
      </x:c>
      <x:c r="D441" s="13" t="n">
        <x:f>Arrivals!J441</x:f>
        <x:v>0.6793905731839164</x:v>
      </x:c>
      <x:c r="E441" s="14">
        <x:f t="shared" si="91"/>
        <x:v>4773.3781260715778</x:v>
      </x:c>
      <x:c r="F441" s="14">
        <x:f t="shared" si="80"/>
        <x:v>4822.4570390612862</x:v>
      </x:c>
      <x:c r="G441" s="14">
        <x:f t="shared" si="81"/>
        <x:v>4823.13642963447</x:v>
      </x:c>
      <x:c r="H441" s="13" t="n">
        <x:f>Arrivals!L441</x:f>
        <x:v>75</x:v>
      </x:c>
      <x:c r="I441" s="14" t="n">
        <x:f>H441*8/Settings!$B$28+Settings!$B$29</x:f>
        <x:v>6.02</x:v>
      </x:c>
      <x:c r="J441" s="14">
        <x:f t="shared" si="92"/>
        <x:v>4779.3981260715782</x:v>
      </x:c>
      <x:c r="K441" s="14">
        <x:f t="shared" si="82"/>
        <x:v>4823.13642963447</x:v>
      </x:c>
      <x:c r="L441" s="14" t="n">
        <x:f>MOD(K441-Settings!$B$32,Settings!$B$33)</x:f>
        <x:v>503.13642963447</x:v>
      </x:c>
      <x:c r="M441" s="14" t="n">
        <x:f>IF(L441&lt;Settings!$B$30,IF(Settings!$B$30-L441&gt;=I441,K441,K441+(Settings!$B$30-L441)+Settings!$B$31),K441+(Settings!$B$33-L441))</x:f>
        <x:v>4823.13642963447</x:v>
      </x:c>
      <x:c r="N441" s="14">
        <x:f t="shared" si="83"/>
        <x:v>4829.1564296344704</x:v>
      </x:c>
      <x:c r="O441" s="14">
        <x:f t="shared" si="84"/>
        <x:v>6.699390573184246</x:v>
      </x:c>
      <x:c r="P441" s="14">
        <x:f t="shared" si="85"/>
        <x:v>0</x:v>
      </x:c>
      <x:c r="Q441" s="14">
        <x:f t="shared" si="86"/>
        <x:v>0</x:v>
      </x:c>
      <x:c r="R441" s="14">
        <x:f t="shared" si="87"/>
        <x:v>0</x:v>
      </x:c>
      <x:c r="S441" s="14">
        <x:f t="shared" si="88"/>
        <x:v>0</x:v>
      </x:c>
      <x:c r="T441" t="str">
        <x:f>IF(MOD(C441-Settings!$B$32,Settings!$B$33)&lt;Settings!$B$30,"Up","Down")</x:f>
        <x:v>Up</x:v>
      </x:c>
      <x:c r="U441" s="15" t="n">
        <x:f>IF(OR(I441&gt;Settings!$B$30,O441&gt;Settings!$B$37),0,1)</x:f>
        <x:v>1</x:v>
      </x:c>
      <x:c r="V441" s="15" t="n">
        <x:f>IF(AND(U441=1,O441&lt;=Settings!$B$36),1,0)</x:f>
        <x:v>1</x:v>
      </x:c>
    </x:row>
    <x:row r="442">
      <x:c r="A442">
        <x:v>4</x:v>
      </x:c>
      <x:c r="B442">
        <x:v>77</x:v>
      </x:c>
      <x:c r="C442" s="13" t="n">
        <x:f>Arrivals!F442</x:f>
        <x:v>4891.322925582867</x:v>
      </x:c>
      <x:c r="D442" s="13" t="n">
        <x:f>Arrivals!J442</x:f>
        <x:v>1.3729874666809665</x:v>
      </x:c>
      <x:c r="E442" s="14">
        <x:f t="shared" si="91"/>
        <x:v>4823.13642963447</x:v>
      </x:c>
      <x:c r="F442" s="14">
        <x:f t="shared" si="80"/>
        <x:v>4891.3229255828674</x:v>
      </x:c>
      <x:c r="G442" s="14">
        <x:f t="shared" si="81"/>
        <x:v>4892.6959130495479</x:v>
      </x:c>
      <x:c r="H442" s="13" t="n">
        <x:f>Arrivals!L442</x:f>
        <x:v>75</x:v>
      </x:c>
      <x:c r="I442" s="14" t="n">
        <x:f>H442*8/Settings!$B$28+Settings!$B$29</x:f>
        <x:v>6.02</x:v>
      </x:c>
      <x:c r="J442" s="14">
        <x:f t="shared" si="92"/>
        <x:v>4829.1564296344704</x:v>
      </x:c>
      <x:c r="K442" s="14">
        <x:f t="shared" si="82"/>
        <x:v>4892.6959130495479</x:v>
      </x:c>
      <x:c r="L442" s="14" t="n">
        <x:f>MOD(K442-Settings!$B$32,Settings!$B$33)</x:f>
        <x:v>572.6959130495479</x:v>
      </x:c>
      <x:c r="M442" s="14" t="n">
        <x:f>IF(L442&lt;Settings!$B$30,IF(Settings!$B$30-L442&gt;=I442,K442,K442+(Settings!$B$30-L442)+Settings!$B$31),K442+(Settings!$B$33-L442))</x:f>
        <x:v>4892.695913049548</x:v>
      </x:c>
      <x:c r="N442" s="14">
        <x:f t="shared" si="83"/>
        <x:v>4898.7159130495484</x:v>
      </x:c>
      <x:c r="O442" s="14">
        <x:f t="shared" si="84"/>
        <x:v>7.3929874666810065</x:v>
      </x:c>
      <x:c r="P442" s="14">
        <x:f t="shared" si="85"/>
        <x:v>0</x:v>
      </x:c>
      <x:c r="Q442" s="14">
        <x:f t="shared" si="86"/>
        <x:v>0</x:v>
      </x:c>
      <x:c r="R442" s="14">
        <x:f t="shared" si="87"/>
        <x:v>0</x:v>
      </x:c>
      <x:c r="S442" s="14">
        <x:f t="shared" si="88"/>
        <x:v>0</x:v>
      </x:c>
      <x:c r="T442" t="str">
        <x:f>IF(MOD(C442-Settings!$B$32,Settings!$B$33)&lt;Settings!$B$30,"Up","Down")</x:f>
        <x:v>Up</x:v>
      </x:c>
      <x:c r="U442" s="15" t="n">
        <x:f>IF(OR(I442&gt;Settings!$B$30,O442&gt;Settings!$B$37),0,1)</x:f>
        <x:v>1</x:v>
      </x:c>
      <x:c r="V442" s="15" t="n">
        <x:f>IF(AND(U442=1,O442&lt;=Settings!$B$36),1,0)</x:f>
        <x:v>1</x:v>
      </x:c>
    </x:row>
    <x:row r="443">
      <x:c r="A443">
        <x:v>4</x:v>
      </x:c>
      <x:c r="B443">
        <x:v>78</x:v>
      </x:c>
      <x:c r="C443" s="13" t="n">
        <x:f>Arrivals!F443</x:f>
        <x:v>4919.743022198568</x:v>
      </x:c>
      <x:c r="D443" s="13" t="n">
        <x:f>Arrivals!J443</x:f>
        <x:v>0.6406306104257211</x:v>
      </x:c>
      <x:c r="E443" s="14">
        <x:f t="shared" si="91"/>
        <x:v>4892.6959130495479</x:v>
      </x:c>
      <x:c r="F443" s="14">
        <x:f t="shared" si="80"/>
        <x:v>4919.7430221985678</x:v>
      </x:c>
      <x:c r="G443" s="14">
        <x:f t="shared" si="81"/>
        <x:v>4920.3836528089932</x:v>
      </x:c>
      <x:c r="H443" s="13" t="n">
        <x:f>Arrivals!L443</x:f>
        <x:v>75</x:v>
      </x:c>
      <x:c r="I443" s="14" t="n">
        <x:f>H443*8/Settings!$B$28+Settings!$B$29</x:f>
        <x:v>6.02</x:v>
      </x:c>
      <x:c r="J443" s="14">
        <x:f t="shared" si="92"/>
        <x:v>4898.7159130495484</x:v>
      </x:c>
      <x:c r="K443" s="14">
        <x:f t="shared" si="82"/>
        <x:v>4920.3836528089932</x:v>
      </x:c>
      <x:c r="L443" s="14" t="n">
        <x:f>MOD(K443-Settings!$B$32,Settings!$B$33)</x:f>
        <x:v>600.3836528089932</x:v>
      </x:c>
      <x:c r="M443" s="14" t="n">
        <x:f>IF(L443&lt;Settings!$B$30,IF(Settings!$B$30-L443&gt;=I443,K443,K443+(Settings!$B$30-L443)+Settings!$B$31),K443+(Settings!$B$33-L443))</x:f>
        <x:v>5040</x:v>
      </x:c>
      <x:c r="N443" s="14">
        <x:f t="shared" si="83"/>
        <x:v>5046.0200000000004</x:v>
      </x:c>
      <x:c r="O443" s="14">
        <x:f t="shared" si="84"/>
        <x:v>126.27697780143262</x:v>
      </x:c>
      <x:c r="P443" s="14">
        <x:f t="shared" si="85"/>
        <x:v>0</x:v>
      </x:c>
      <x:c r="Q443" s="14">
        <x:f t="shared" si="86"/>
        <x:v>0</x:v>
      </x:c>
      <x:c r="R443" s="14">
        <x:f t="shared" si="87"/>
        <x:v>119.61634719100675</x:v>
      </x:c>
      <x:c r="S443" s="14">
        <x:f t="shared" si="88"/>
        <x:v>119.61634719100675</x:v>
      </x:c>
      <x:c r="T443" t="str">
        <x:f>IF(MOD(C443-Settings!$B$32,Settings!$B$33)&lt;Settings!$B$30,"Up","Down")</x:f>
        <x:v>Up</x:v>
      </x:c>
      <x:c r="U443" s="15" t="n">
        <x:f>IF(OR(I443&gt;Settings!$B$30,O443&gt;Settings!$B$37),0,1)</x:f>
        <x:v>1</x:v>
      </x:c>
      <x:c r="V443" s="15" t="n">
        <x:f>IF(AND(U443=1,O443&lt;=Settings!$B$36),1,0)</x:f>
        <x:v>0</x:v>
      </x:c>
    </x:row>
    <x:row r="444">
      <x:c r="A444">
        <x:v>4</x:v>
      </x:c>
      <x:c r="B444">
        <x:v>79</x:v>
      </x:c>
      <x:c r="C444" s="13" t="n">
        <x:f>Arrivals!F444</x:f>
        <x:v>4922.781763991968</x:v>
      </x:c>
      <x:c r="D444" s="13" t="n">
        <x:f>Arrivals!J444</x:f>
        <x:v>15.56688510976296</x:v>
      </x:c>
      <x:c r="E444" s="14">
        <x:f t="shared" si="91"/>
        <x:v>4920.3836528089932</x:v>
      </x:c>
      <x:c r="F444" s="14">
        <x:f t="shared" si="80"/>
        <x:v>4922.7817639919676</x:v>
      </x:c>
      <x:c r="G444" s="14">
        <x:f t="shared" si="81"/>
        <x:v>4938.3486491017302</x:v>
      </x:c>
      <x:c r="H444" s="13" t="n">
        <x:f>Arrivals!L444</x:f>
        <x:v>75</x:v>
      </x:c>
      <x:c r="I444" s="14" t="n">
        <x:f>H444*8/Settings!$B$28+Settings!$B$29</x:f>
        <x:v>6.02</x:v>
      </x:c>
      <x:c r="J444" s="14">
        <x:f t="shared" si="92"/>
        <x:v>5046.0200000000004</x:v>
      </x:c>
      <x:c r="K444" s="14">
        <x:f t="shared" si="82"/>
        <x:v>5046.0200000000004</x:v>
      </x:c>
      <x:c r="L444" s="14" t="n">
        <x:f>MOD(K444-Settings!$B$32,Settings!$B$33)</x:f>
        <x:v>6.020000000000437</x:v>
      </x:c>
      <x:c r="M444" s="14" t="n">
        <x:f>IF(L444&lt;Settings!$B$30,IF(Settings!$B$30-L444&gt;=I444,K444,K444+(Settings!$B$30-L444)+Settings!$B$31),K444+(Settings!$B$33-L444))</x:f>
        <x:v>5046.02</x:v>
      </x:c>
      <x:c r="N444" s="14">
        <x:f t="shared" si="83"/>
        <x:v>5052.0400000000009</x:v>
      </x:c>
      <x:c r="O444" s="14">
        <x:f t="shared" si="84"/>
        <x:v>129.25823600803324</x:v>
      </x:c>
      <x:c r="P444" s="14">
        <x:f t="shared" si="85"/>
        <x:v>0</x:v>
      </x:c>
      <x:c r="Q444" s="14">
        <x:f t="shared" si="86"/>
        <x:v>107.67135089827025</x:v>
      </x:c>
      <x:c r="R444" s="14">
        <x:f t="shared" si="87"/>
        <x:v>0</x:v>
      </x:c>
      <x:c r="S444" s="14">
        <x:f t="shared" si="88"/>
        <x:v>107.67135089827025</x:v>
      </x:c>
      <x:c r="T444" t="str">
        <x:f>IF(MOD(C444-Settings!$B$32,Settings!$B$33)&lt;Settings!$B$30,"Up","Down")</x:f>
        <x:v>Down</x:v>
      </x:c>
      <x:c r="U444" s="15" t="n">
        <x:f>IF(OR(I444&gt;Settings!$B$30,O444&gt;Settings!$B$37),0,1)</x:f>
        <x:v>1</x:v>
      </x:c>
      <x:c r="V444" s="15" t="n">
        <x:f>IF(AND(U444=1,O444&lt;=Settings!$B$36),1,0)</x:f>
        <x:v>0</x:v>
      </x:c>
    </x:row>
    <x:row r="445">
      <x:c r="A445">
        <x:v>4</x:v>
      </x:c>
      <x:c r="B445">
        <x:v>80</x:v>
      </x:c>
      <x:c r="C445" s="13" t="n">
        <x:f>Arrivals!F445</x:f>
        <x:v>4923.184108002659</x:v>
      </x:c>
      <x:c r="D445" s="13" t="n">
        <x:f>Arrivals!J445</x:f>
        <x:v>27.70670809377267</x:v>
      </x:c>
      <x:c r="E445" s="14">
        <x:f t="shared" si="91"/>
        <x:v>4938.3486491017302</x:v>
      </x:c>
      <x:c r="F445" s="14">
        <x:f t="shared" si="80"/>
        <x:v>4938.3486491017302</x:v>
      </x:c>
      <x:c r="G445" s="14">
        <x:f t="shared" si="81"/>
        <x:v>4966.0553571955024</x:v>
      </x:c>
      <x:c r="H445" s="13" t="n">
        <x:f>Arrivals!L445</x:f>
        <x:v>75</x:v>
      </x:c>
      <x:c r="I445" s="14" t="n">
        <x:f>H445*8/Settings!$B$28+Settings!$B$29</x:f>
        <x:v>6.02</x:v>
      </x:c>
      <x:c r="J445" s="14">
        <x:f t="shared" si="92"/>
        <x:v>5052.0400000000009</x:v>
      </x:c>
      <x:c r="K445" s="14">
        <x:f t="shared" si="82"/>
        <x:v>5052.0400000000009</x:v>
      </x:c>
      <x:c r="L445" s="14" t="n">
        <x:f>MOD(K445-Settings!$B$32,Settings!$B$33)</x:f>
        <x:v>12.040000000000873</x:v>
      </x:c>
      <x:c r="M445" s="14" t="n">
        <x:f>IF(L445&lt;Settings!$B$30,IF(Settings!$B$30-L445&gt;=I445,K445,K445+(Settings!$B$30-L445)+Settings!$B$31),K445+(Settings!$B$33-L445))</x:f>
        <x:v>5052.040000000001</x:v>
      </x:c>
      <x:c r="N445" s="14">
        <x:f t="shared" si="83"/>
        <x:v>5058.0600000000013</x:v>
      </x:c>
      <x:c r="O445" s="14">
        <x:f t="shared" si="84"/>
        <x:v>134.87589199734248</x:v>
      </x:c>
      <x:c r="P445" s="14">
        <x:f t="shared" si="85"/>
        <x:v>15.164541099071357</x:v>
      </x:c>
      <x:c r="Q445" s="14">
        <x:f t="shared" si="86"/>
        <x:v>85.984642804498435</x:v>
      </x:c>
      <x:c r="R445" s="14">
        <x:f t="shared" si="87"/>
        <x:v>0</x:v>
      </x:c>
      <x:c r="S445" s="14">
        <x:f t="shared" si="88"/>
        <x:v>101.14918390356979</x:v>
      </x:c>
      <x:c r="T445" t="str">
        <x:f>IF(MOD(C445-Settings!$B$32,Settings!$B$33)&lt;Settings!$B$30,"Up","Down")</x:f>
        <x:v>Down</x:v>
      </x:c>
      <x:c r="U445" s="15" t="n">
        <x:f>IF(OR(I445&gt;Settings!$B$30,O445&gt;Settings!$B$37),0,1)</x:f>
        <x:v>1</x:v>
      </x:c>
      <x:c r="V445" s="15" t="n">
        <x:f>IF(AND(U445=1,O445&lt;=Settings!$B$36),1,0)</x:f>
        <x:v>0</x:v>
      </x:c>
    </x:row>
    <x:row r="446">
      <x:c r="A446">
        <x:v>4</x:v>
      </x:c>
      <x:c r="B446">
        <x:v>81</x:v>
      </x:c>
      <x:c r="C446" s="13" t="n">
        <x:f>Arrivals!F446</x:f>
        <x:v>4946.875859654856</x:v>
      </x:c>
      <x:c r="D446" s="13" t="n">
        <x:f>Arrivals!J446</x:f>
        <x:v>24.229812079683608</x:v>
      </x:c>
      <x:c r="E446" s="14">
        <x:f t="shared" si="91"/>
        <x:v>4966.0553571955024</x:v>
      </x:c>
      <x:c r="F446" s="14">
        <x:f t="shared" si="80"/>
        <x:v>4966.0553571955024</x:v>
      </x:c>
      <x:c r="G446" s="14">
        <x:f t="shared" si="81"/>
        <x:v>4990.2851692751865</x:v>
      </x:c>
      <x:c r="H446" s="13" t="n">
        <x:f>Arrivals!L446</x:f>
        <x:v>75</x:v>
      </x:c>
      <x:c r="I446" s="14" t="n">
        <x:f>H446*8/Settings!$B$28+Settings!$B$29</x:f>
        <x:v>6.02</x:v>
      </x:c>
      <x:c r="J446" s="14">
        <x:f t="shared" si="92"/>
        <x:v>5058.0600000000013</x:v>
      </x:c>
      <x:c r="K446" s="14">
        <x:f t="shared" si="82"/>
        <x:v>5058.0600000000013</x:v>
      </x:c>
      <x:c r="L446" s="14" t="n">
        <x:f>MOD(K446-Settings!$B$32,Settings!$B$33)</x:f>
        <x:v>18.06000000000131</x:v>
      </x:c>
      <x:c r="M446" s="14" t="n">
        <x:f>IF(L446&lt;Settings!$B$30,IF(Settings!$B$30-L446&gt;=I446,K446,K446+(Settings!$B$30-L446)+Settings!$B$31),K446+(Settings!$B$33-L446))</x:f>
        <x:v>5058.060000000001</x:v>
      </x:c>
      <x:c r="N446" s="14">
        <x:f t="shared" si="83"/>
        <x:v>5064.0800000000017</x:v>
      </x:c>
      <x:c r="O446" s="14">
        <x:f t="shared" si="84"/>
        <x:v>117.20414034514579</x:v>
      </x:c>
      <x:c r="P446" s="14">
        <x:f t="shared" si="85"/>
        <x:v>19.17949754064648</x:v>
      </x:c>
      <x:c r="Q446" s="14">
        <x:f t="shared" si="86"/>
        <x:v>67.774830724814819</x:v>
      </x:c>
      <x:c r="R446" s="14">
        <x:f t="shared" si="87"/>
        <x:v>0</x:v>
      </x:c>
      <x:c r="S446" s="14">
        <x:f t="shared" si="88"/>
        <x:v>86.954328265461299</x:v>
      </x:c>
      <x:c r="T446" t="str">
        <x:f>IF(MOD(C446-Settings!$B$32,Settings!$B$33)&lt;Settings!$B$30,"Up","Down")</x:f>
        <x:v>Down</x:v>
      </x:c>
      <x:c r="U446" s="15" t="n">
        <x:f>IF(OR(I446&gt;Settings!$B$30,O446&gt;Settings!$B$37),0,1)</x:f>
        <x:v>1</x:v>
      </x:c>
      <x:c r="V446" s="15" t="n">
        <x:f>IF(AND(U446=1,O446&lt;=Settings!$B$36),1,0)</x:f>
        <x:v>1</x:v>
      </x:c>
    </x:row>
    <x:row r="447">
      <x:c r="A447">
        <x:v>4</x:v>
      </x:c>
      <x:c r="B447">
        <x:v>82</x:v>
      </x:c>
      <x:c r="C447" s="13" t="n">
        <x:f>Arrivals!F447</x:f>
        <x:v>5086.818835370976</x:v>
      </x:c>
      <x:c r="D447" s="13" t="n">
        <x:f>Arrivals!J447</x:f>
        <x:v>10.014584208774611</x:v>
      </x:c>
      <x:c r="E447" s="14">
        <x:f t="shared" si="91"/>
        <x:v>4990.2851692751865</x:v>
      </x:c>
      <x:c r="F447" s="14">
        <x:f t="shared" si="80"/>
        <x:v>5086.8188353709756</x:v>
      </x:c>
      <x:c r="G447" s="14">
        <x:f t="shared" si="81"/>
        <x:v>5096.8334195797506</x:v>
      </x:c>
      <x:c r="H447" s="13" t="n">
        <x:f>Arrivals!L447</x:f>
        <x:v>75</x:v>
      </x:c>
      <x:c r="I447" s="14" t="n">
        <x:f>H447*8/Settings!$B$28+Settings!$B$29</x:f>
        <x:v>6.02</x:v>
      </x:c>
      <x:c r="J447" s="14">
        <x:f t="shared" si="92"/>
        <x:v>5064.0800000000017</x:v>
      </x:c>
      <x:c r="K447" s="14">
        <x:f t="shared" si="82"/>
        <x:v>5096.8334195797506</x:v>
      </x:c>
      <x:c r="L447" s="14" t="n">
        <x:f>MOD(K447-Settings!$B$32,Settings!$B$33)</x:f>
        <x:v>56.833419579750625</x:v>
      </x:c>
      <x:c r="M447" s="14" t="n">
        <x:f>IF(L447&lt;Settings!$B$30,IF(Settings!$B$30-L447&gt;=I447,K447,K447+(Settings!$B$30-L447)+Settings!$B$31),K447+(Settings!$B$33-L447))</x:f>
        <x:v>5096.833419579751</x:v>
      </x:c>
      <x:c r="N447" s="14">
        <x:f t="shared" si="83"/>
        <x:v>5102.8534195797511</x:v>
      </x:c>
      <x:c r="O447" s="14">
        <x:f t="shared" si="84"/>
        <x:v>16.034584208775414</x:v>
      </x:c>
      <x:c r="P447" s="14">
        <x:f t="shared" si="85"/>
        <x:v>0</x:v>
      </x:c>
      <x:c r="Q447" s="14">
        <x:f t="shared" si="86"/>
        <x:v>0</x:v>
      </x:c>
      <x:c r="R447" s="14">
        <x:f t="shared" si="87"/>
        <x:v>0</x:v>
      </x:c>
      <x:c r="S447" s="14">
        <x:f t="shared" si="88"/>
        <x:v>0</x:v>
      </x:c>
      <x:c r="T447" t="str">
        <x:f>IF(MOD(C447-Settings!$B$32,Settings!$B$33)&lt;Settings!$B$30,"Up","Down")</x:f>
        <x:v>Up</x:v>
      </x:c>
      <x:c r="U447" s="15" t="n">
        <x:f>IF(OR(I447&gt;Settings!$B$30,O447&gt;Settings!$B$37),0,1)</x:f>
        <x:v>1</x:v>
      </x:c>
      <x:c r="V447" s="15" t="n">
        <x:f>IF(AND(U447=1,O447&lt;=Settings!$B$36),1,0)</x:f>
        <x:v>1</x:v>
      </x:c>
    </x:row>
    <x:row r="448">
      <x:c r="A448">
        <x:v>4</x:v>
      </x:c>
      <x:c r="B448">
        <x:v>83</x:v>
      </x:c>
      <x:c r="C448" s="13" t="n">
        <x:f>Arrivals!F448</x:f>
        <x:v>5148.523056192393</x:v>
      </x:c>
      <x:c r="D448" s="13" t="n">
        <x:f>Arrivals!J448</x:f>
        <x:v>10.404123596586693</x:v>
      </x:c>
      <x:c r="E448" s="14">
        <x:f t="shared" si="91"/>
        <x:v>5096.8334195797506</x:v>
      </x:c>
      <x:c r="F448" s="14">
        <x:f t="shared" si="80"/>
        <x:v>5148.5230561923927</x:v>
      </x:c>
      <x:c r="G448" s="14">
        <x:f t="shared" si="81"/>
        <x:v>5158.9271797889796</x:v>
      </x:c>
      <x:c r="H448" s="13" t="n">
        <x:f>Arrivals!L448</x:f>
        <x:v>75</x:v>
      </x:c>
      <x:c r="I448" s="14" t="n">
        <x:f>H448*8/Settings!$B$28+Settings!$B$29</x:f>
        <x:v>6.02</x:v>
      </x:c>
      <x:c r="J448" s="14">
        <x:f t="shared" si="92"/>
        <x:v>5102.8534195797511</x:v>
      </x:c>
      <x:c r="K448" s="14">
        <x:f t="shared" si="82"/>
        <x:v>5158.9271797889796</x:v>
      </x:c>
      <x:c r="L448" s="14" t="n">
        <x:f>MOD(K448-Settings!$B$32,Settings!$B$33)</x:f>
        <x:v>118.92717978897963</x:v>
      </x:c>
      <x:c r="M448" s="14" t="n">
        <x:f>IF(L448&lt;Settings!$B$30,IF(Settings!$B$30-L448&gt;=I448,K448,K448+(Settings!$B$30-L448)+Settings!$B$31),K448+(Settings!$B$33-L448))</x:f>
        <x:v>5158.92717978898</x:v>
      </x:c>
      <x:c r="N448" s="14">
        <x:f t="shared" si="83"/>
        <x:v>5164.9471797889801</x:v>
      </x:c>
      <x:c r="O448" s="14">
        <x:f t="shared" si="84"/>
        <x:v>16.424123596587378</x:v>
      </x:c>
      <x:c r="P448" s="14">
        <x:f t="shared" si="85"/>
        <x:v>0</x:v>
      </x:c>
      <x:c r="Q448" s="14">
        <x:f t="shared" si="86"/>
        <x:v>0</x:v>
      </x:c>
      <x:c r="R448" s="14">
        <x:f t="shared" si="87"/>
        <x:v>0</x:v>
      </x:c>
      <x:c r="S448" s="14">
        <x:f t="shared" si="88"/>
        <x:v>0</x:v>
      </x:c>
      <x:c r="T448" t="str">
        <x:f>IF(MOD(C448-Settings!$B$32,Settings!$B$33)&lt;Settings!$B$30,"Up","Down")</x:f>
        <x:v>Up</x:v>
      </x:c>
      <x:c r="U448" s="15" t="n">
        <x:f>IF(OR(I448&gt;Settings!$B$30,O448&gt;Settings!$B$37),0,1)</x:f>
        <x:v>1</x:v>
      </x:c>
      <x:c r="V448" s="15" t="n">
        <x:f>IF(AND(U448=1,O448&lt;=Settings!$B$36),1,0)</x:f>
        <x:v>1</x:v>
      </x:c>
    </x:row>
    <x:row r="449">
      <x:c r="A449">
        <x:v>4</x:v>
      </x:c>
      <x:c r="B449">
        <x:v>84</x:v>
      </x:c>
      <x:c r="C449" s="13" t="n">
        <x:f>Arrivals!F449</x:f>
        <x:v>5161.769489280581</x:v>
      </x:c>
      <x:c r="D449" s="13" t="n">
        <x:f>Arrivals!J449</x:f>
        <x:v>10.946962699587822</x:v>
      </x:c>
      <x:c r="E449" s="14">
        <x:f t="shared" si="91"/>
        <x:v>5158.9271797889796</x:v>
      </x:c>
      <x:c r="F449" s="14">
        <x:f t="shared" si="80"/>
        <x:v>5161.7694892805812</x:v>
      </x:c>
      <x:c r="G449" s="14">
        <x:f t="shared" si="81"/>
        <x:v>5172.716451980169</x:v>
      </x:c>
      <x:c r="H449" s="13" t="n">
        <x:f>Arrivals!L449</x:f>
        <x:v>75</x:v>
      </x:c>
      <x:c r="I449" s="14" t="n">
        <x:f>H449*8/Settings!$B$28+Settings!$B$29</x:f>
        <x:v>6.02</x:v>
      </x:c>
      <x:c r="J449" s="14">
        <x:f t="shared" si="92"/>
        <x:v>5164.9471797889801</x:v>
      </x:c>
      <x:c r="K449" s="14">
        <x:f t="shared" si="82"/>
        <x:v>5172.716451980169</x:v>
      </x:c>
      <x:c r="L449" s="14" t="n">
        <x:f>MOD(K449-Settings!$B$32,Settings!$B$33)</x:f>
        <x:v>132.71645198016904</x:v>
      </x:c>
      <x:c r="M449" s="14" t="n">
        <x:f>IF(L449&lt;Settings!$B$30,IF(Settings!$B$30-L449&gt;=I449,K449,K449+(Settings!$B$30-L449)+Settings!$B$31),K449+(Settings!$B$33-L449))</x:f>
        <x:v>5172.716451980169</x:v>
      </x:c>
      <x:c r="N449" s="14">
        <x:f t="shared" si="83"/>
        <x:v>5178.7364519801695</x:v>
      </x:c>
      <x:c r="O449" s="14">
        <x:f t="shared" si="84"/>
        <x:v>16.966962699588294</x:v>
      </x:c>
      <x:c r="P449" s="14">
        <x:f t="shared" si="85"/>
        <x:v>0</x:v>
      </x:c>
      <x:c r="Q449" s="14">
        <x:f t="shared" si="86"/>
        <x:v>0</x:v>
      </x:c>
      <x:c r="R449" s="14">
        <x:f t="shared" si="87"/>
        <x:v>0</x:v>
      </x:c>
      <x:c r="S449" s="14">
        <x:f t="shared" si="88"/>
        <x:v>0</x:v>
      </x:c>
      <x:c r="T449" t="str">
        <x:f>IF(MOD(C449-Settings!$B$32,Settings!$B$33)&lt;Settings!$B$30,"Up","Down")</x:f>
        <x:v>Up</x:v>
      </x:c>
      <x:c r="U449" s="15" t="n">
        <x:f>IF(OR(I449&gt;Settings!$B$30,O449&gt;Settings!$B$37),0,1)</x:f>
        <x:v>1</x:v>
      </x:c>
      <x:c r="V449" s="15" t="n">
        <x:f>IF(AND(U449=1,O449&lt;=Settings!$B$36),1,0)</x:f>
        <x:v>1</x:v>
      </x:c>
    </x:row>
    <x:row r="450">
      <x:c r="A450">
        <x:v>4</x:v>
      </x:c>
      <x:c r="B450">
        <x:v>85</x:v>
      </x:c>
      <x:c r="C450" s="13" t="n">
        <x:f>Arrivals!F450</x:f>
        <x:v>5203.434142390907</x:v>
      </x:c>
      <x:c r="D450" s="13" t="n">
        <x:f>Arrivals!J450</x:f>
        <x:v>38.338653144734316</x:v>
      </x:c>
      <x:c r="E450" s="14">
        <x:f t="shared" si="91"/>
        <x:v>5172.716451980169</x:v>
      </x:c>
      <x:c r="F450" s="14">
        <x:f t="shared" si="80"/>
        <x:v>5203.4341423909073</x:v>
      </x:c>
      <x:c r="G450" s="14">
        <x:f t="shared" si="81"/>
        <x:v>5241.7727955356413</x:v>
      </x:c>
      <x:c r="H450" s="13" t="n">
        <x:f>Arrivals!L450</x:f>
        <x:v>75</x:v>
      </x:c>
      <x:c r="I450" s="14" t="n">
        <x:f>H450*8/Settings!$B$28+Settings!$B$29</x:f>
        <x:v>6.02</x:v>
      </x:c>
      <x:c r="J450" s="14">
        <x:f t="shared" si="92"/>
        <x:v>5178.7364519801695</x:v>
      </x:c>
      <x:c r="K450" s="14">
        <x:f t="shared" si="82"/>
        <x:v>5241.7727955356413</x:v>
      </x:c>
      <x:c r="L450" s="14" t="n">
        <x:f>MOD(K450-Settings!$B$32,Settings!$B$33)</x:f>
        <x:v>201.7727955356413</x:v>
      </x:c>
      <x:c r="M450" s="14" t="n">
        <x:f>IF(L450&lt;Settings!$B$30,IF(Settings!$B$30-L450&gt;=I450,K450,K450+(Settings!$B$30-L450)+Settings!$B$31),K450+(Settings!$B$33-L450))</x:f>
        <x:v>5241.772795535641</x:v>
      </x:c>
      <x:c r="N450" s="14">
        <x:f t="shared" si="83"/>
        <x:v>5247.7927955356417</x:v>
      </x:c>
      <x:c r="O450" s="14">
        <x:f t="shared" si="84"/>
        <x:v>44.35865314473449</x:v>
      </x:c>
      <x:c r="P450" s="14">
        <x:f t="shared" si="85"/>
        <x:v>0</x:v>
      </x:c>
      <x:c r="Q450" s="14">
        <x:f t="shared" si="86"/>
        <x:v>0</x:v>
      </x:c>
      <x:c r="R450" s="14">
        <x:f t="shared" si="87"/>
        <x:v>0</x:v>
      </x:c>
      <x:c r="S450" s="14">
        <x:f t="shared" si="88"/>
        <x:v>0</x:v>
      </x:c>
      <x:c r="T450" t="str">
        <x:f>IF(MOD(C450-Settings!$B$32,Settings!$B$33)&lt;Settings!$B$30,"Up","Down")</x:f>
        <x:v>Up</x:v>
      </x:c>
      <x:c r="U450" s="15" t="n">
        <x:f>IF(OR(I450&gt;Settings!$B$30,O450&gt;Settings!$B$37),0,1)</x:f>
        <x:v>1</x:v>
      </x:c>
      <x:c r="V450" s="15" t="n">
        <x:f>IF(AND(U450=1,O450&lt;=Settings!$B$36),1,0)</x:f>
        <x:v>1</x:v>
      </x:c>
    </x:row>
    <x:row r="451">
      <x:c r="A451">
        <x:v>4</x:v>
      </x:c>
      <x:c r="B451">
        <x:v>86</x:v>
      </x:c>
      <x:c r="C451" s="13" t="n">
        <x:f>Arrivals!F451</x:f>
        <x:v>5210.617569705448</x:v>
      </x:c>
      <x:c r="D451" s="13" t="n">
        <x:f>Arrivals!J451</x:f>
        <x:v>6.0964563255720465</x:v>
      </x:c>
      <x:c r="E451" s="14">
        <x:f t="shared" si="91"/>
        <x:v>5241.7727955356413</x:v>
      </x:c>
      <x:c r="F451" s="14">
        <x:f t="shared" si="80"/>
        <x:v>5241.7727955356413</x:v>
      </x:c>
      <x:c r="G451" s="14">
        <x:f t="shared" si="81"/>
        <x:v>5247.8692518612133</x:v>
      </x:c>
      <x:c r="H451" s="13" t="n">
        <x:f>Arrivals!L451</x:f>
        <x:v>75</x:v>
      </x:c>
      <x:c r="I451" s="14" t="n">
        <x:f>H451*8/Settings!$B$28+Settings!$B$29</x:f>
        <x:v>6.02</x:v>
      </x:c>
      <x:c r="J451" s="14">
        <x:f t="shared" si="92"/>
        <x:v>5247.7927955356417</x:v>
      </x:c>
      <x:c r="K451" s="14">
        <x:f t="shared" si="82"/>
        <x:v>5247.8692518612133</x:v>
      </x:c>
      <x:c r="L451" s="14" t="n">
        <x:f>MOD(K451-Settings!$B$32,Settings!$B$33)</x:f>
        <x:v>207.86925186121334</x:v>
      </x:c>
      <x:c r="M451" s="14" t="n">
        <x:f>IF(L451&lt;Settings!$B$30,IF(Settings!$B$30-L451&gt;=I451,K451,K451+(Settings!$B$30-L451)+Settings!$B$31),K451+(Settings!$B$33-L451))</x:f>
        <x:v>5247.869251861213</x:v>
      </x:c>
      <x:c r="N451" s="14">
        <x:f t="shared" si="83"/>
        <x:v>5253.8892518612138</x:v>
      </x:c>
      <x:c r="O451" s="14">
        <x:f t="shared" si="84"/>
        <x:v>43.27168215576603</x:v>
      </x:c>
      <x:c r="P451" s="14">
        <x:f t="shared" si="85"/>
        <x:v>31.155225830193558</x:v>
      </x:c>
      <x:c r="Q451" s="14">
        <x:f t="shared" si="86"/>
        <x:v>0</x:v>
      </x:c>
      <x:c r="R451" s="14">
        <x:f t="shared" si="87"/>
        <x:v>0</x:v>
      </x:c>
      <x:c r="S451" s="14">
        <x:f t="shared" si="88"/>
        <x:v>31.155225830193558</x:v>
      </x:c>
      <x:c r="T451" t="str">
        <x:f>IF(MOD(C451-Settings!$B$32,Settings!$B$33)&lt;Settings!$B$30,"Up","Down")</x:f>
        <x:v>Up</x:v>
      </x:c>
      <x:c r="U451" s="15" t="n">
        <x:f>IF(OR(I451&gt;Settings!$B$30,O451&gt;Settings!$B$37),0,1)</x:f>
        <x:v>1</x:v>
      </x:c>
      <x:c r="V451" s="15" t="n">
        <x:f>IF(AND(U451=1,O451&lt;=Settings!$B$36),1,0)</x:f>
        <x:v>1</x:v>
      </x:c>
    </x:row>
    <x:row r="452">
      <x:c r="A452">
        <x:v>4</x:v>
      </x:c>
      <x:c r="B452">
        <x:v>87</x:v>
      </x:c>
      <x:c r="C452" s="13" t="n">
        <x:f>Arrivals!F452</x:f>
        <x:v>5242.307435506958</x:v>
      </x:c>
      <x:c r="D452" s="13" t="n">
        <x:f>Arrivals!J452</x:f>
        <x:v>12.601327487040605</x:v>
      </x:c>
      <x:c r="E452" s="14">
        <x:f t="shared" si="91"/>
        <x:v>5247.8692518612133</x:v>
      </x:c>
      <x:c r="F452" s="14">
        <x:f t="shared" si="80"/>
        <x:v>5247.8692518612133</x:v>
      </x:c>
      <x:c r="G452" s="14">
        <x:f t="shared" si="81"/>
        <x:v>5260.4705793482535</x:v>
      </x:c>
      <x:c r="H452" s="13" t="n">
        <x:f>Arrivals!L452</x:f>
        <x:v>75</x:v>
      </x:c>
      <x:c r="I452" s="14" t="n">
        <x:f>H452*8/Settings!$B$28+Settings!$B$29</x:f>
        <x:v>6.02</x:v>
      </x:c>
      <x:c r="J452" s="14">
        <x:f t="shared" si="92"/>
        <x:v>5253.8892518612138</x:v>
      </x:c>
      <x:c r="K452" s="14">
        <x:f t="shared" si="82"/>
        <x:v>5260.4705793482535</x:v>
      </x:c>
      <x:c r="L452" s="14" t="n">
        <x:f>MOD(K452-Settings!$B$32,Settings!$B$33)</x:f>
        <x:v>220.47057934825352</x:v>
      </x:c>
      <x:c r="M452" s="14" t="n">
        <x:f>IF(L452&lt;Settings!$B$30,IF(Settings!$B$30-L452&gt;=I452,K452,K452+(Settings!$B$30-L452)+Settings!$B$31),K452+(Settings!$B$33-L452))</x:f>
        <x:v>5260.4705793482535</x:v>
      </x:c>
      <x:c r="N452" s="14">
        <x:f t="shared" si="83"/>
        <x:v>5266.490579348254</x:v>
      </x:c>
      <x:c r="O452" s="14">
        <x:f t="shared" si="84"/>
        <x:v>24.183143841295532</x:v>
      </x:c>
      <x:c r="P452" s="14">
        <x:f t="shared" si="85"/>
        <x:v>5.5618163542549155</x:v>
      </x:c>
      <x:c r="Q452" s="14">
        <x:f t="shared" si="86"/>
        <x:v>0</x:v>
      </x:c>
      <x:c r="R452" s="14">
        <x:f t="shared" si="87"/>
        <x:v>0</x:v>
      </x:c>
      <x:c r="S452" s="14">
        <x:f t="shared" si="88"/>
        <x:v>5.5618163542549155</x:v>
      </x:c>
      <x:c r="T452" t="str">
        <x:f>IF(MOD(C452-Settings!$B$32,Settings!$B$33)&lt;Settings!$B$30,"Up","Down")</x:f>
        <x:v>Up</x:v>
      </x:c>
      <x:c r="U452" s="15" t="n">
        <x:f>IF(OR(I452&gt;Settings!$B$30,O452&gt;Settings!$B$37),0,1)</x:f>
        <x:v>1</x:v>
      </x:c>
      <x:c r="V452" s="15" t="n">
        <x:f>IF(AND(U452=1,O452&lt;=Settings!$B$36),1,0)</x:f>
        <x:v>1</x:v>
      </x:c>
    </x:row>
    <x:row r="453">
      <x:c r="A453">
        <x:v>4</x:v>
      </x:c>
      <x:c r="B453">
        <x:v>88</x:v>
      </x:c>
      <x:c r="C453" s="13" t="n">
        <x:f>Arrivals!F453</x:f>
        <x:v>5251.418613012264</x:v>
      </x:c>
      <x:c r="D453" s="13" t="n">
        <x:f>Arrivals!J453</x:f>
        <x:v>3.4017094315323684</x:v>
      </x:c>
      <x:c r="E453" s="14">
        <x:f t="shared" si="91"/>
        <x:v>5260.4705793482535</x:v>
      </x:c>
      <x:c r="F453" s="14">
        <x:f t="shared" si="80"/>
        <x:v>5260.4705793482535</x:v>
      </x:c>
      <x:c r="G453" s="14">
        <x:f t="shared" si="81"/>
        <x:v>5263.8722887797858</x:v>
      </x:c>
      <x:c r="H453" s="13" t="n">
        <x:f>Arrivals!L453</x:f>
        <x:v>75</x:v>
      </x:c>
      <x:c r="I453" s="14" t="n">
        <x:f>H453*8/Settings!$B$28+Settings!$B$29</x:f>
        <x:v>6.02</x:v>
      </x:c>
      <x:c r="J453" s="14">
        <x:f t="shared" si="92"/>
        <x:v>5266.490579348254</x:v>
      </x:c>
      <x:c r="K453" s="14">
        <x:f t="shared" si="82"/>
        <x:v>5266.490579348254</x:v>
      </x:c>
      <x:c r="L453" s="14" t="n">
        <x:f>MOD(K453-Settings!$B$32,Settings!$B$33)</x:f>
        <x:v>226.49057934825396</x:v>
      </x:c>
      <x:c r="M453" s="14" t="n">
        <x:f>IF(L453&lt;Settings!$B$30,IF(Settings!$B$30-L453&gt;=I453,K453,K453+(Settings!$B$30-L453)+Settings!$B$31),K453+(Settings!$B$33-L453))</x:f>
        <x:v>5266.490579348254</x:v>
      </x:c>
      <x:c r="N453" s="14">
        <x:f t="shared" si="83"/>
        <x:v>5272.5105793482544</x:v>
      </x:c>
      <x:c r="O453" s="14">
        <x:f t="shared" si="84"/>
        <x:v>21.091966335990037</x:v>
      </x:c>
      <x:c r="P453" s="14">
        <x:f t="shared" si="85"/>
        <x:v>9.0519663359891638</x:v>
      </x:c>
      <x:c r="Q453" s="14">
        <x:f t="shared" si="86"/>
        <x:v>2.6182905684681828</x:v>
      </x:c>
      <x:c r="R453" s="14">
        <x:f t="shared" si="87"/>
        <x:v>0</x:v>
      </x:c>
      <x:c r="S453" s="14">
        <x:f t="shared" si="88"/>
        <x:v>11.670256904457347</x:v>
      </x:c>
      <x:c r="T453" t="str">
        <x:f>IF(MOD(C453-Settings!$B$32,Settings!$B$33)&lt;Settings!$B$30,"Up","Down")</x:f>
        <x:v>Up</x:v>
      </x:c>
      <x:c r="U453" s="15" t="n">
        <x:f>IF(OR(I453&gt;Settings!$B$30,O453&gt;Settings!$B$37),0,1)</x:f>
        <x:v>1</x:v>
      </x:c>
      <x:c r="V453" s="15" t="n">
        <x:f>IF(AND(U453=1,O453&lt;=Settings!$B$36),1,0)</x:f>
        <x:v>1</x:v>
      </x:c>
    </x:row>
    <x:row r="454">
      <x:c r="A454">
        <x:v>4</x:v>
      </x:c>
      <x:c r="B454">
        <x:v>89</x:v>
      </x:c>
      <x:c r="C454" s="13" t="n">
        <x:f>Arrivals!F454</x:f>
        <x:v>5369.80163083944</x:v>
      </x:c>
      <x:c r="D454" s="13" t="n">
        <x:f>Arrivals!J454</x:f>
        <x:v>11.51787564126382</x:v>
      </x:c>
      <x:c r="E454" s="14">
        <x:f t="shared" si="91"/>
        <x:v>5263.8722887797858</x:v>
      </x:c>
      <x:c r="F454" s="14" t="n">
        <x:f t="shared" ref="F454:F517" si="93">MAX(C454,E454)</x:f>
        <x:v>5369.80163083944</x:v>
      </x:c>
      <x:c r="G454" s="14" t="n">
        <x:f t="shared" ref="G454:G517" si="94">F454+D454</x:f>
        <x:v>5381.319506480704</x:v>
      </x:c>
      <x:c r="H454" s="13" t="n">
        <x:f>Arrivals!L454</x:f>
        <x:v>75</x:v>
      </x:c>
      <x:c r="I454" s="14" t="n">
        <x:f>H454*8/Settings!$B$28+Settings!$B$29</x:f>
        <x:v>6.02</x:v>
      </x:c>
      <x:c r="J454" s="14">
        <x:f t="shared" si="92"/>
        <x:v>5272.5105793482544</x:v>
      </x:c>
      <x:c r="K454" s="14" t="n">
        <x:f t="shared" ref="K454:K517" si="95">MAX(G454,J454)</x:f>
        <x:v>5381.319506480704</x:v>
      </x:c>
      <x:c r="L454" s="14" t="n">
        <x:f>MOD(K454-Settings!$B$32,Settings!$B$33)</x:f>
        <x:v>341.31950648070415</x:v>
      </x:c>
      <x:c r="M454" s="14" t="n">
        <x:f>IF(L454&lt;Settings!$B$30,IF(Settings!$B$30-L454&gt;=I454,K454,K454+(Settings!$B$30-L454)+Settings!$B$31),K454+(Settings!$B$33-L454))</x:f>
        <x:v>5381.319506480704</x:v>
      </x:c>
      <x:c r="N454" s="14" t="n">
        <x:f t="shared" ref="N454:N517" si="96">M454+I454</x:f>
        <x:v>5387.339506480705</x:v>
      </x:c>
      <x:c r="O454" s="14" t="n">
        <x:f t="shared" ref="O454:O517" si="97">N454-C454</x:f>
        <x:v>17.53787564126469</x:v>
      </x:c>
      <x:c r="P454" s="14" t="n">
        <x:f t="shared" ref="P454:P517" si="98">F454-C454</x:f>
        <x:v>0</x:v>
      </x:c>
      <x:c r="Q454" s="14" t="n">
        <x:f t="shared" ref="Q454:Q517" si="99">K454-G454</x:f>
        <x:v>0</x:v>
      </x:c>
      <x:c r="R454" s="14" t="n">
        <x:f t="shared" ref="R454:R517" si="100">M454-K454</x:f>
        <x:v>0</x:v>
      </x:c>
      <x:c r="S454" s="14" t="n">
        <x:f t="shared" ref="S454:S517" si="101">P454+Q454+R454</x:f>
        <x:v>0</x:v>
      </x:c>
      <x:c r="T454" t="str">
        <x:f>IF(MOD(C454-Settings!$B$32,Settings!$B$33)&lt;Settings!$B$30,"Up","Down")</x:f>
        <x:v>Up</x:v>
      </x:c>
      <x:c r="U454" s="15" t="n">
        <x:f>IF(OR(I454&gt;Settings!$B$30,O454&gt;Settings!$B$37),0,1)</x:f>
        <x:v>1</x:v>
      </x:c>
      <x:c r="V454" s="15" t="n">
        <x:f>IF(AND(U454=1,O454&lt;=Settings!$B$36),1,0)</x:f>
        <x:v>1</x:v>
      </x:c>
    </x:row>
    <x:row r="455">
      <x:c r="A455">
        <x:v>4</x:v>
      </x:c>
      <x:c r="B455">
        <x:v>90</x:v>
      </x:c>
      <x:c r="C455" s="13" t="n">
        <x:f>Arrivals!F455</x:f>
        <x:v>5390.11218712354</x:v>
      </x:c>
      <x:c r="D455" s="13" t="n">
        <x:f>Arrivals!J455</x:f>
        <x:v>10.407935566698011</x:v>
      </x:c>
      <x:c r="E455" s="14">
        <x:f t="shared" si="91"/>
        <x:v>5381.3195064807041</x:v>
      </x:c>
      <x:c r="F455" s="14">
        <x:f t="shared" si="93"/>
        <x:v>5390.11218712354</x:v>
      </x:c>
      <x:c r="G455" s="14">
        <x:f t="shared" si="94"/>
        <x:v>5400.5201226902382</x:v>
      </x:c>
      <x:c r="H455" s="13" t="n">
        <x:f>Arrivals!L455</x:f>
        <x:v>75</x:v>
      </x:c>
      <x:c r="I455" s="14" t="n">
        <x:f>H455*8/Settings!$B$28+Settings!$B$29</x:f>
        <x:v>6.02</x:v>
      </x:c>
      <x:c r="J455" s="14">
        <x:f t="shared" si="92"/>
        <x:v>5387.3395064807046</x:v>
      </x:c>
      <x:c r="K455" s="14">
        <x:f t="shared" si="95"/>
        <x:v>5400.5201226902382</x:v>
      </x:c>
      <x:c r="L455" s="14" t="n">
        <x:f>MOD(K455-Settings!$B$32,Settings!$B$33)</x:f>
        <x:v>360.52012269023817</x:v>
      </x:c>
      <x:c r="M455" s="14" t="n">
        <x:f>IF(L455&lt;Settings!$B$30,IF(Settings!$B$30-L455&gt;=I455,K455,K455+(Settings!$B$30-L455)+Settings!$B$31),K455+(Settings!$B$33-L455))</x:f>
        <x:v>5400.520122690238</x:v>
      </x:c>
      <x:c r="N455" s="14">
        <x:f t="shared" si="96"/>
        <x:v>5406.5401226902386</x:v>
      </x:c>
      <x:c r="O455" s="14">
        <x:f t="shared" si="97"/>
        <x:v>16.427935566698579</x:v>
      </x:c>
      <x:c r="P455" s="14">
        <x:f t="shared" si="98"/>
        <x:v>0</x:v>
      </x:c>
      <x:c r="Q455" s="14">
        <x:f t="shared" si="99"/>
        <x:v>0</x:v>
      </x:c>
      <x:c r="R455" s="14">
        <x:f t="shared" si="100"/>
        <x:v>0</x:v>
      </x:c>
      <x:c r="S455" s="14">
        <x:f t="shared" si="101"/>
        <x:v>0</x:v>
      </x:c>
      <x:c r="T455" t="str">
        <x:f>IF(MOD(C455-Settings!$B$32,Settings!$B$33)&lt;Settings!$B$30,"Up","Down")</x:f>
        <x:v>Up</x:v>
      </x:c>
      <x:c r="U455" s="15" t="n">
        <x:f>IF(OR(I455&gt;Settings!$B$30,O455&gt;Settings!$B$37),0,1)</x:f>
        <x:v>1</x:v>
      </x:c>
      <x:c r="V455" s="15" t="n">
        <x:f>IF(AND(U455=1,O455&lt;=Settings!$B$36),1,0)</x:f>
        <x:v>1</x:v>
      </x:c>
    </x:row>
    <x:row r="456">
      <x:c r="A456">
        <x:v>4</x:v>
      </x:c>
      <x:c r="B456">
        <x:v>91</x:v>
      </x:c>
      <x:c r="C456" s="13" t="n">
        <x:f>Arrivals!F456</x:f>
        <x:v>5423.809014622276</x:v>
      </x:c>
      <x:c r="D456" s="13" t="n">
        <x:f>Arrivals!J456</x:f>
        <x:v>22.103620782282945</x:v>
      </x:c>
      <x:c r="E456" s="14">
        <x:f t="shared" si="91"/>
        <x:v>5400.5201226902382</x:v>
      </x:c>
      <x:c r="F456" s="14">
        <x:f t="shared" si="93"/>
        <x:v>5423.8090146222758</x:v>
      </x:c>
      <x:c r="G456" s="14">
        <x:f t="shared" si="94"/>
        <x:v>5445.9126354045584</x:v>
      </x:c>
      <x:c r="H456" s="13" t="n">
        <x:f>Arrivals!L456</x:f>
        <x:v>75</x:v>
      </x:c>
      <x:c r="I456" s="14" t="n">
        <x:f>H456*8/Settings!$B$28+Settings!$B$29</x:f>
        <x:v>6.02</x:v>
      </x:c>
      <x:c r="J456" s="14">
        <x:f t="shared" si="92"/>
        <x:v>5406.5401226902386</x:v>
      </x:c>
      <x:c r="K456" s="14">
        <x:f t="shared" si="95"/>
        <x:v>5445.9126354045584</x:v>
      </x:c>
      <x:c r="L456" s="14" t="n">
        <x:f>MOD(K456-Settings!$B$32,Settings!$B$33)</x:f>
        <x:v>405.9126354045584</x:v>
      </x:c>
      <x:c r="M456" s="14" t="n">
        <x:f>IF(L456&lt;Settings!$B$30,IF(Settings!$B$30-L456&gt;=I456,K456,K456+(Settings!$B$30-L456)+Settings!$B$31),K456+(Settings!$B$33-L456))</x:f>
        <x:v>5445.912635404558</x:v>
      </x:c>
      <x:c r="N456" s="14">
        <x:f t="shared" si="96"/>
        <x:v>5451.9326354045588</x:v>
      </x:c>
      <x:c r="O456" s="14">
        <x:f t="shared" si="97"/>
        <x:v>28.123620782283069</x:v>
      </x:c>
      <x:c r="P456" s="14">
        <x:f t="shared" si="98"/>
        <x:v>0</x:v>
      </x:c>
      <x:c r="Q456" s="14">
        <x:f t="shared" si="99"/>
        <x:v>0</x:v>
      </x:c>
      <x:c r="R456" s="14">
        <x:f t="shared" si="100"/>
        <x:v>0</x:v>
      </x:c>
      <x:c r="S456" s="14">
        <x:f t="shared" si="101"/>
        <x:v>0</x:v>
      </x:c>
      <x:c r="T456" t="str">
        <x:f>IF(MOD(C456-Settings!$B$32,Settings!$B$33)&lt;Settings!$B$30,"Up","Down")</x:f>
        <x:v>Up</x:v>
      </x:c>
      <x:c r="U456" s="15" t="n">
        <x:f>IF(OR(I456&gt;Settings!$B$30,O456&gt;Settings!$B$37),0,1)</x:f>
        <x:v>1</x:v>
      </x:c>
      <x:c r="V456" s="15" t="n">
        <x:f>IF(AND(U456=1,O456&lt;=Settings!$B$36),1,0)</x:f>
        <x:v>1</x:v>
      </x:c>
    </x:row>
    <x:row r="457">
      <x:c r="A457">
        <x:v>4</x:v>
      </x:c>
      <x:c r="B457">
        <x:v>92</x:v>
      </x:c>
      <x:c r="C457" s="13" t="n">
        <x:f>Arrivals!F457</x:f>
        <x:v>5434.964990574058</x:v>
      </x:c>
      <x:c r="D457" s="13" t="n">
        <x:f>Arrivals!J457</x:f>
        <x:v>0.053984318487067515</x:v>
      </x:c>
      <x:c r="E457" s="14">
        <x:f t="shared" si="91"/>
        <x:v>5445.9126354045584</x:v>
      </x:c>
      <x:c r="F457" s="14">
        <x:f t="shared" si="93"/>
        <x:v>5445.9126354045584</x:v>
      </x:c>
      <x:c r="G457" s="14">
        <x:f t="shared" si="94"/>
        <x:v>5445.9666197230454</x:v>
      </x:c>
      <x:c r="H457" s="13" t="n">
        <x:f>Arrivals!L457</x:f>
        <x:v>75</x:v>
      </x:c>
      <x:c r="I457" s="14" t="n">
        <x:f>H457*8/Settings!$B$28+Settings!$B$29</x:f>
        <x:v>6.02</x:v>
      </x:c>
      <x:c r="J457" s="14">
        <x:f t="shared" si="92"/>
        <x:v>5451.9326354045588</x:v>
      </x:c>
      <x:c r="K457" s="14">
        <x:f t="shared" si="95"/>
        <x:v>5451.9326354045588</x:v>
      </x:c>
      <x:c r="L457" s="14" t="n">
        <x:f>MOD(K457-Settings!$B$32,Settings!$B$33)</x:f>
        <x:v>411.9326354045588</x:v>
      </x:c>
      <x:c r="M457" s="14" t="n">
        <x:f>IF(L457&lt;Settings!$B$30,IF(Settings!$B$30-L457&gt;=I457,K457,K457+(Settings!$B$30-L457)+Settings!$B$31),K457+(Settings!$B$33-L457))</x:f>
        <x:v>5451.932635404559</x:v>
      </x:c>
      <x:c r="N457" s="14">
        <x:f t="shared" si="96"/>
        <x:v>5457.9526354045593</x:v>
      </x:c>
      <x:c r="O457" s="14">
        <x:f t="shared" si="97"/>
        <x:v>22.987644830501267</x:v>
      </x:c>
      <x:c r="P457" s="14">
        <x:f t="shared" si="98"/>
        <x:v>10.947644830500394</x:v>
      </x:c>
      <x:c r="Q457" s="14">
        <x:f t="shared" si="99"/>
        <x:v>5.9660156815134542</x:v>
      </x:c>
      <x:c r="R457" s="14">
        <x:f t="shared" si="100"/>
        <x:v>0</x:v>
      </x:c>
      <x:c r="S457" s="14">
        <x:f t="shared" si="101"/>
        <x:v>16.913660512013848</x:v>
      </x:c>
      <x:c r="T457" t="str">
        <x:f>IF(MOD(C457-Settings!$B$32,Settings!$B$33)&lt;Settings!$B$30,"Up","Down")</x:f>
        <x:v>Up</x:v>
      </x:c>
      <x:c r="U457" s="15" t="n">
        <x:f>IF(OR(I457&gt;Settings!$B$30,O457&gt;Settings!$B$37),0,1)</x:f>
        <x:v>1</x:v>
      </x:c>
      <x:c r="V457" s="15" t="n">
        <x:f>IF(AND(U457=1,O457&lt;=Settings!$B$36),1,0)</x:f>
        <x:v>1</x:v>
      </x:c>
    </x:row>
    <x:row r="458">
      <x:c r="A458">
        <x:v>4</x:v>
      </x:c>
      <x:c r="B458">
        <x:v>93</x:v>
      </x:c>
      <x:c r="C458" s="13" t="n">
        <x:f>Arrivals!F458</x:f>
        <x:v>5498.951860007556</x:v>
      </x:c>
      <x:c r="D458" s="13" t="n">
        <x:f>Arrivals!J458</x:f>
        <x:v>6.951811172592839</x:v>
      </x:c>
      <x:c r="E458" s="14">
        <x:f t="shared" si="91"/>
        <x:v>5445.9666197230454</x:v>
      </x:c>
      <x:c r="F458" s="14">
        <x:f t="shared" si="93"/>
        <x:v>5498.9518600075562</x:v>
      </x:c>
      <x:c r="G458" s="14">
        <x:f t="shared" si="94"/>
        <x:v>5505.9036711801491</x:v>
      </x:c>
      <x:c r="H458" s="13" t="n">
        <x:f>Arrivals!L458</x:f>
        <x:v>75</x:v>
      </x:c>
      <x:c r="I458" s="14" t="n">
        <x:f>H458*8/Settings!$B$28+Settings!$B$29</x:f>
        <x:v>6.02</x:v>
      </x:c>
      <x:c r="J458" s="14">
        <x:f t="shared" si="92"/>
        <x:v>5457.9526354045593</x:v>
      </x:c>
      <x:c r="K458" s="14">
        <x:f t="shared" si="95"/>
        <x:v>5505.9036711801491</x:v>
      </x:c>
      <x:c r="L458" s="14" t="n">
        <x:f>MOD(K458-Settings!$B$32,Settings!$B$33)</x:f>
        <x:v>465.9036711801491</x:v>
      </x:c>
      <x:c r="M458" s="14" t="n">
        <x:f>IF(L458&lt;Settings!$B$30,IF(Settings!$B$30-L458&gt;=I458,K458,K458+(Settings!$B$30-L458)+Settings!$B$31),K458+(Settings!$B$33-L458))</x:f>
        <x:v>5505.903671180149</x:v>
      </x:c>
      <x:c r="N458" s="14">
        <x:f t="shared" si="96"/>
        <x:v>5511.9236711801495</x:v>
      </x:c>
      <x:c r="O458" s="14">
        <x:f t="shared" si="97"/>
        <x:v>12.971811172593334</x:v>
      </x:c>
      <x:c r="P458" s="14">
        <x:f t="shared" si="98"/>
        <x:v>0</x:v>
      </x:c>
      <x:c r="Q458" s="14">
        <x:f t="shared" si="99"/>
        <x:v>0</x:v>
      </x:c>
      <x:c r="R458" s="14">
        <x:f t="shared" si="100"/>
        <x:v>0</x:v>
      </x:c>
      <x:c r="S458" s="14">
        <x:f t="shared" si="101"/>
        <x:v>0</x:v>
      </x:c>
      <x:c r="T458" t="str">
        <x:f>IF(MOD(C458-Settings!$B$32,Settings!$B$33)&lt;Settings!$B$30,"Up","Down")</x:f>
        <x:v>Up</x:v>
      </x:c>
      <x:c r="U458" s="15" t="n">
        <x:f>IF(OR(I458&gt;Settings!$B$30,O458&gt;Settings!$B$37),0,1)</x:f>
        <x:v>1</x:v>
      </x:c>
      <x:c r="V458" s="15" t="n">
        <x:f>IF(AND(U458=1,O458&lt;=Settings!$B$36),1,0)</x:f>
        <x:v>1</x:v>
      </x:c>
    </x:row>
    <x:row r="459">
      <x:c r="A459">
        <x:v>4</x:v>
      </x:c>
      <x:c r="B459">
        <x:v>94</x:v>
      </x:c>
      <x:c r="C459" s="13" t="n">
        <x:f>Arrivals!F459</x:f>
        <x:v>5545.718213420703</x:v>
      </x:c>
      <x:c r="D459" s="13" t="n">
        <x:f>Arrivals!J459</x:f>
        <x:v>5.438448007321065</x:v>
      </x:c>
      <x:c r="E459" s="14">
        <x:f t="shared" si="91"/>
        <x:v>5505.9036711801491</x:v>
      </x:c>
      <x:c r="F459" s="14">
        <x:f t="shared" si="93"/>
        <x:v>5545.7182134207033</x:v>
      </x:c>
      <x:c r="G459" s="14">
        <x:f t="shared" si="94"/>
        <x:v>5551.1566614280246</x:v>
      </x:c>
      <x:c r="H459" s="13" t="n">
        <x:f>Arrivals!L459</x:f>
        <x:v>75</x:v>
      </x:c>
      <x:c r="I459" s="14" t="n">
        <x:f>H459*8/Settings!$B$28+Settings!$B$29</x:f>
        <x:v>6.02</x:v>
      </x:c>
      <x:c r="J459" s="14">
        <x:f t="shared" si="92"/>
        <x:v>5511.9236711801495</x:v>
      </x:c>
      <x:c r="K459" s="14">
        <x:f t="shared" si="95"/>
        <x:v>5551.1566614280246</x:v>
      </x:c>
      <x:c r="L459" s="14" t="n">
        <x:f>MOD(K459-Settings!$B$32,Settings!$B$33)</x:f>
        <x:v>511.15666142802456</x:v>
      </x:c>
      <x:c r="M459" s="14" t="n">
        <x:f>IF(L459&lt;Settings!$B$30,IF(Settings!$B$30-L459&gt;=I459,K459,K459+(Settings!$B$30-L459)+Settings!$B$31),K459+(Settings!$B$33-L459))</x:f>
        <x:v>5551.156661428025</x:v>
      </x:c>
      <x:c r="N459" s="14">
        <x:f t="shared" si="96"/>
        <x:v>5557.176661428025</x:v>
      </x:c>
      <x:c r="O459" s="14">
        <x:f t="shared" si="97"/>
        <x:v>11.458448007321749</x:v>
      </x:c>
      <x:c r="P459" s="14">
        <x:f t="shared" si="98"/>
        <x:v>0</x:v>
      </x:c>
      <x:c r="Q459" s="14">
        <x:f t="shared" si="99"/>
        <x:v>0</x:v>
      </x:c>
      <x:c r="R459" s="14">
        <x:f t="shared" si="100"/>
        <x:v>0</x:v>
      </x:c>
      <x:c r="S459" s="14">
        <x:f t="shared" si="101"/>
        <x:v>0</x:v>
      </x:c>
      <x:c r="T459" t="str">
        <x:f>IF(MOD(C459-Settings!$B$32,Settings!$B$33)&lt;Settings!$B$30,"Up","Down")</x:f>
        <x:v>Up</x:v>
      </x:c>
      <x:c r="U459" s="15" t="n">
        <x:f>IF(OR(I459&gt;Settings!$B$30,O459&gt;Settings!$B$37),0,1)</x:f>
        <x:v>1</x:v>
      </x:c>
      <x:c r="V459" s="15" t="n">
        <x:f>IF(AND(U459=1,O459&lt;=Settings!$B$36),1,0)</x:f>
        <x:v>1</x:v>
      </x:c>
    </x:row>
    <x:row r="460">
      <x:c r="A460">
        <x:v>4</x:v>
      </x:c>
      <x:c r="B460">
        <x:v>95</x:v>
      </x:c>
      <x:c r="C460" s="13" t="n">
        <x:f>Arrivals!F460</x:f>
        <x:v>5562.85874408978</x:v>
      </x:c>
      <x:c r="D460" s="13" t="n">
        <x:f>Arrivals!J460</x:f>
        <x:v>13.114664736044132</x:v>
      </x:c>
      <x:c r="E460" s="14">
        <x:f t="shared" si="91"/>
        <x:v>5551.1566614280246</x:v>
      </x:c>
      <x:c r="F460" s="14">
        <x:f t="shared" si="93"/>
        <x:v>5562.85874408978</x:v>
      </x:c>
      <x:c r="G460" s="14">
        <x:f t="shared" si="94"/>
        <x:v>5575.9734088258238</x:v>
      </x:c>
      <x:c r="H460" s="13" t="n">
        <x:f>Arrivals!L460</x:f>
        <x:v>75</x:v>
      </x:c>
      <x:c r="I460" s="14" t="n">
        <x:f>H460*8/Settings!$B$28+Settings!$B$29</x:f>
        <x:v>6.02</x:v>
      </x:c>
      <x:c r="J460" s="14">
        <x:f t="shared" si="92"/>
        <x:v>5557.176661428025</x:v>
      </x:c>
      <x:c r="K460" s="14">
        <x:f t="shared" si="95"/>
        <x:v>5575.9734088258238</x:v>
      </x:c>
      <x:c r="L460" s="14" t="n">
        <x:f>MOD(K460-Settings!$B$32,Settings!$B$33)</x:f>
        <x:v>535.9734088258238</x:v>
      </x:c>
      <x:c r="M460" s="14" t="n">
        <x:f>IF(L460&lt;Settings!$B$30,IF(Settings!$B$30-L460&gt;=I460,K460,K460+(Settings!$B$30-L460)+Settings!$B$31),K460+(Settings!$B$33-L460))</x:f>
        <x:v>5575.973408825824</x:v>
      </x:c>
      <x:c r="N460" s="14">
        <x:f t="shared" si="96"/>
        <x:v>5581.9934088258242</x:v>
      </x:c>
      <x:c r="O460" s="14">
        <x:f t="shared" si="97"/>
        <x:v>19.134664736044215</x:v>
      </x:c>
      <x:c r="P460" s="14">
        <x:f t="shared" si="98"/>
        <x:v>0</x:v>
      </x:c>
      <x:c r="Q460" s="14">
        <x:f t="shared" si="99"/>
        <x:v>0</x:v>
      </x:c>
      <x:c r="R460" s="14">
        <x:f t="shared" si="100"/>
        <x:v>0</x:v>
      </x:c>
      <x:c r="S460" s="14">
        <x:f t="shared" si="101"/>
        <x:v>0</x:v>
      </x:c>
      <x:c r="T460" t="str">
        <x:f>IF(MOD(C460-Settings!$B$32,Settings!$B$33)&lt;Settings!$B$30,"Up","Down")</x:f>
        <x:v>Up</x:v>
      </x:c>
      <x:c r="U460" s="15" t="n">
        <x:f>IF(OR(I460&gt;Settings!$B$30,O460&gt;Settings!$B$37),0,1)</x:f>
        <x:v>1</x:v>
      </x:c>
      <x:c r="V460" s="15" t="n">
        <x:f>IF(AND(U460=1,O460&lt;=Settings!$B$36),1,0)</x:f>
        <x:v>1</x:v>
      </x:c>
    </x:row>
    <x:row r="461">
      <x:c r="A461">
        <x:v>4</x:v>
      </x:c>
      <x:c r="B461">
        <x:v>96</x:v>
      </x:c>
      <x:c r="C461" s="13" t="n">
        <x:f>Arrivals!F461</x:f>
        <x:v>5596.733428909314</x:v>
      </x:c>
      <x:c r="D461" s="13" t="n">
        <x:f>Arrivals!J461</x:f>
        <x:v>8.546316528467175</x:v>
      </x:c>
      <x:c r="E461" s="14">
        <x:f t="shared" si="91"/>
        <x:v>5575.9734088258238</x:v>
      </x:c>
      <x:c r="F461" s="14">
        <x:f t="shared" si="93"/>
        <x:v>5596.7334289093142</x:v>
      </x:c>
      <x:c r="G461" s="14">
        <x:f t="shared" si="94"/>
        <x:v>5605.2797454377815</x:v>
      </x:c>
      <x:c r="H461" s="13" t="n">
        <x:f>Arrivals!L461</x:f>
        <x:v>75</x:v>
      </x:c>
      <x:c r="I461" s="14" t="n">
        <x:f>H461*8/Settings!$B$28+Settings!$B$29</x:f>
        <x:v>6.02</x:v>
      </x:c>
      <x:c r="J461" s="14">
        <x:f t="shared" si="92"/>
        <x:v>5581.9934088258242</x:v>
      </x:c>
      <x:c r="K461" s="14">
        <x:f t="shared" si="95"/>
        <x:v>5605.2797454377815</x:v>
      </x:c>
      <x:c r="L461" s="14" t="n">
        <x:f>MOD(K461-Settings!$B$32,Settings!$B$33)</x:f>
        <x:v>565.2797454377815</x:v>
      </x:c>
      <x:c r="M461" s="14" t="n">
        <x:f>IF(L461&lt;Settings!$B$30,IF(Settings!$B$30-L461&gt;=I461,K461,K461+(Settings!$B$30-L461)+Settings!$B$31),K461+(Settings!$B$33-L461))</x:f>
        <x:v>5605.2797454377815</x:v>
      </x:c>
      <x:c r="N461" s="14">
        <x:f t="shared" si="96"/>
        <x:v>5611.2997454377819</x:v>
      </x:c>
      <x:c r="O461" s="14">
        <x:f t="shared" si="97"/>
        <x:v>14.566316528467723</x:v>
      </x:c>
      <x:c r="P461" s="14">
        <x:f t="shared" si="98"/>
        <x:v>0</x:v>
      </x:c>
      <x:c r="Q461" s="14">
        <x:f t="shared" si="99"/>
        <x:v>0</x:v>
      </x:c>
      <x:c r="R461" s="14">
        <x:f t="shared" si="100"/>
        <x:v>0</x:v>
      </x:c>
      <x:c r="S461" s="14">
        <x:f t="shared" si="101"/>
        <x:v>0</x:v>
      </x:c>
      <x:c r="T461" t="str">
        <x:f>IF(MOD(C461-Settings!$B$32,Settings!$B$33)&lt;Settings!$B$30,"Up","Down")</x:f>
        <x:v>Up</x:v>
      </x:c>
      <x:c r="U461" s="15" t="n">
        <x:f>IF(OR(I461&gt;Settings!$B$30,O461&gt;Settings!$B$37),0,1)</x:f>
        <x:v>1</x:v>
      </x:c>
      <x:c r="V461" s="15" t="n">
        <x:f>IF(AND(U461=1,O461&lt;=Settings!$B$36),1,0)</x:f>
        <x:v>1</x:v>
      </x:c>
    </x:row>
    <x:row r="462">
      <x:c r="A462">
        <x:v>4</x:v>
      </x:c>
      <x:c r="B462">
        <x:v>97</x:v>
      </x:c>
      <x:c r="C462" s="13" t="n">
        <x:f>Arrivals!F462</x:f>
        <x:v>5643.2997731451005</x:v>
      </x:c>
      <x:c r="D462" s="13" t="n">
        <x:f>Arrivals!J462</x:f>
        <x:v>0.45716769336221347</x:v>
      </x:c>
      <x:c r="E462" s="14">
        <x:f t="shared" si="91"/>
        <x:v>5605.2797454377815</x:v>
      </x:c>
      <x:c r="F462" s="14">
        <x:f t="shared" si="93"/>
        <x:v>5643.2997731451005</x:v>
      </x:c>
      <x:c r="G462" s="14">
        <x:f t="shared" si="94"/>
        <x:v>5643.7569408384625</x:v>
      </x:c>
      <x:c r="H462" s="13" t="n">
        <x:f>Arrivals!L462</x:f>
        <x:v>75</x:v>
      </x:c>
      <x:c r="I462" s="14" t="n">
        <x:f>H462*8/Settings!$B$28+Settings!$B$29</x:f>
        <x:v>6.02</x:v>
      </x:c>
      <x:c r="J462" s="14">
        <x:f t="shared" si="92"/>
        <x:v>5611.2997454377819</x:v>
      </x:c>
      <x:c r="K462" s="14">
        <x:f t="shared" si="95"/>
        <x:v>5643.7569408384625</x:v>
      </x:c>
      <x:c r="L462" s="14" t="n">
        <x:f>MOD(K462-Settings!$B$32,Settings!$B$33)</x:f>
        <x:v>603.7569408384625</x:v>
      </x:c>
      <x:c r="M462" s="14" t="n">
        <x:f>IF(L462&lt;Settings!$B$30,IF(Settings!$B$30-L462&gt;=I462,K462,K462+(Settings!$B$30-L462)+Settings!$B$31),K462+(Settings!$B$33-L462))</x:f>
        <x:v>5760</x:v>
      </x:c>
      <x:c r="N462" s="14">
        <x:f t="shared" si="96"/>
        <x:v>5766.02</x:v>
      </x:c>
      <x:c r="O462" s="14">
        <x:f t="shared" si="97"/>
        <x:v>122.72022685489992</x:v>
      </x:c>
      <x:c r="P462" s="14">
        <x:f t="shared" si="98"/>
        <x:v>0</x:v>
      </x:c>
      <x:c r="Q462" s="14">
        <x:f t="shared" si="99"/>
        <x:v>0</x:v>
      </x:c>
      <x:c r="R462" s="14">
        <x:f t="shared" si="100"/>
        <x:v>116.24305916153753</x:v>
      </x:c>
      <x:c r="S462" s="14">
        <x:f t="shared" si="101"/>
        <x:v>116.24305916153753</x:v>
      </x:c>
      <x:c r="T462" t="str">
        <x:f>IF(MOD(C462-Settings!$B$32,Settings!$B$33)&lt;Settings!$B$30,"Up","Down")</x:f>
        <x:v>Down</x:v>
      </x:c>
      <x:c r="U462" s="15" t="n">
        <x:f>IF(OR(I462&gt;Settings!$B$30,O462&gt;Settings!$B$37),0,1)</x:f>
        <x:v>1</x:v>
      </x:c>
      <x:c r="V462" s="15" t="n">
        <x:f>IF(AND(U462=1,O462&lt;=Settings!$B$36),1,0)</x:f>
        <x:v>0</x:v>
      </x:c>
    </x:row>
    <x:row r="463">
      <x:c r="A463">
        <x:v>4</x:v>
      </x:c>
      <x:c r="B463">
        <x:v>98</x:v>
      </x:c>
      <x:c r="C463" s="13" t="n">
        <x:f>Arrivals!F463</x:f>
        <x:v>5685.929356961468</x:v>
      </x:c>
      <x:c r="D463" s="13" t="n">
        <x:f>Arrivals!J463</x:f>
        <x:v>3.58081600888696</x:v>
      </x:c>
      <x:c r="E463" s="14" t="n">
        <x:f t="shared" ref="E463:E485" si="102">G462</x:f>
        <x:v>5643.7569408384625</x:v>
      </x:c>
      <x:c r="F463" s="14">
        <x:f t="shared" si="93"/>
        <x:v>5685.9293569614683</x:v>
      </x:c>
      <x:c r="G463" s="14">
        <x:f t="shared" si="94"/>
        <x:v>5689.5101729703556</x:v>
      </x:c>
      <x:c r="H463" s="13" t="n">
        <x:f>Arrivals!L463</x:f>
        <x:v>75</x:v>
      </x:c>
      <x:c r="I463" s="14" t="n">
        <x:f>H463*8/Settings!$B$28+Settings!$B$29</x:f>
        <x:v>6.02</x:v>
      </x:c>
      <x:c r="J463" s="14" t="n">
        <x:f t="shared" ref="J463:J485" si="103">N462</x:f>
        <x:v>5766.02</x:v>
      </x:c>
      <x:c r="K463" s="14">
        <x:f t="shared" si="95"/>
        <x:v>5766.02</x:v>
      </x:c>
      <x:c r="L463" s="14" t="n">
        <x:f>MOD(K463-Settings!$B$32,Settings!$B$33)</x:f>
        <x:v>6.020000000000437</x:v>
      </x:c>
      <x:c r="M463" s="14" t="n">
        <x:f>IF(L463&lt;Settings!$B$30,IF(Settings!$B$30-L463&gt;=I463,K463,K463+(Settings!$B$30-L463)+Settings!$B$31),K463+(Settings!$B$33-L463))</x:f>
        <x:v>5766.02</x:v>
      </x:c>
      <x:c r="N463" s="14">
        <x:f t="shared" si="96"/>
        <x:v>5772.0400000000009</x:v>
      </x:c>
      <x:c r="O463" s="14">
        <x:f t="shared" si="97"/>
        <x:v>86.110643038532544</x:v>
      </x:c>
      <x:c r="P463" s="14">
        <x:f t="shared" si="98"/>
        <x:v>0</x:v>
      </x:c>
      <x:c r="Q463" s="14">
        <x:f t="shared" si="99"/>
        <x:v>76.509827029644839</x:v>
      </x:c>
      <x:c r="R463" s="14">
        <x:f t="shared" si="100"/>
        <x:v>0</x:v>
      </x:c>
      <x:c r="S463" s="14">
        <x:f t="shared" si="101"/>
        <x:v>76.509827029644839</x:v>
      </x:c>
      <x:c r="T463" t="str">
        <x:f>IF(MOD(C463-Settings!$B$32,Settings!$B$33)&lt;Settings!$B$30,"Up","Down")</x:f>
        <x:v>Down</x:v>
      </x:c>
      <x:c r="U463" s="15" t="n">
        <x:f>IF(OR(I463&gt;Settings!$B$30,O463&gt;Settings!$B$37),0,1)</x:f>
        <x:v>1</x:v>
      </x:c>
      <x:c r="V463" s="15" t="n">
        <x:f>IF(AND(U463=1,O463&lt;=Settings!$B$36),1,0)</x:f>
        <x:v>1</x:v>
      </x:c>
    </x:row>
    <x:row r="464">
      <x:c r="A464">
        <x:v>4</x:v>
      </x:c>
      <x:c r="B464">
        <x:v>99</x:v>
      </x:c>
      <x:c r="C464" s="13" t="n">
        <x:f>Arrivals!F464</x:f>
        <x:v>5686.483013270025</x:v>
      </x:c>
      <x:c r="D464" s="13" t="n">
        <x:f>Arrivals!J464</x:f>
        <x:v>1.9130906154592728</x:v>
      </x:c>
      <x:c r="E464" s="14">
        <x:f t="shared" si="102"/>
        <x:v>5689.5101729703556</x:v>
      </x:c>
      <x:c r="F464" s="14">
        <x:f t="shared" si="93"/>
        <x:v>5689.5101729703556</x:v>
      </x:c>
      <x:c r="G464" s="14">
        <x:f t="shared" si="94"/>
        <x:v>5691.4232635858152</x:v>
      </x:c>
      <x:c r="H464" s="13" t="n">
        <x:f>Arrivals!L464</x:f>
        <x:v>75</x:v>
      </x:c>
      <x:c r="I464" s="14" t="n">
        <x:f>H464*8/Settings!$B$28+Settings!$B$29</x:f>
        <x:v>6.02</x:v>
      </x:c>
      <x:c r="J464" s="14">
        <x:f t="shared" si="103"/>
        <x:v>5772.0400000000009</x:v>
      </x:c>
      <x:c r="K464" s="14">
        <x:f t="shared" si="95"/>
        <x:v>5772.0400000000009</x:v>
      </x:c>
      <x:c r="L464" s="14" t="n">
        <x:f>MOD(K464-Settings!$B$32,Settings!$B$33)</x:f>
        <x:v>12.040000000000873</x:v>
      </x:c>
      <x:c r="M464" s="14" t="n">
        <x:f>IF(L464&lt;Settings!$B$30,IF(Settings!$B$30-L464&gt;=I464,K464,K464+(Settings!$B$30-L464)+Settings!$B$31),K464+(Settings!$B$33-L464))</x:f>
        <x:v>5772.040000000001</x:v>
      </x:c>
      <x:c r="N464" s="14">
        <x:f t="shared" si="96"/>
        <x:v>5778.0600000000013</x:v>
      </x:c>
      <x:c r="O464" s="14">
        <x:f t="shared" si="97"/>
        <x:v>91.576986729975943</x:v>
      </x:c>
      <x:c r="P464" s="14">
        <x:f t="shared" si="98"/>
        <x:v>3.0271597003302304</x:v>
      </x:c>
      <x:c r="Q464" s="14">
        <x:f t="shared" si="99"/>
        <x:v>80.616736414185652</x:v>
      </x:c>
      <x:c r="R464" s="14">
        <x:f t="shared" si="100"/>
        <x:v>0</x:v>
      </x:c>
      <x:c r="S464" s="14">
        <x:f t="shared" si="101"/>
        <x:v>83.643896114515883</x:v>
      </x:c>
      <x:c r="T464" t="str">
        <x:f>IF(MOD(C464-Settings!$B$32,Settings!$B$33)&lt;Settings!$B$30,"Up","Down")</x:f>
        <x:v>Down</x:v>
      </x:c>
      <x:c r="U464" s="15" t="n">
        <x:f>IF(OR(I464&gt;Settings!$B$30,O464&gt;Settings!$B$37),0,1)</x:f>
        <x:v>1</x:v>
      </x:c>
      <x:c r="V464" s="15" t="n">
        <x:f>IF(AND(U464=1,O464&lt;=Settings!$B$36),1,0)</x:f>
        <x:v>1</x:v>
      </x:c>
    </x:row>
    <x:row r="465">
      <x:c r="A465">
        <x:v>4</x:v>
      </x:c>
      <x:c r="B465">
        <x:v>100</x:v>
      </x:c>
      <x:c r="C465" s="13" t="n">
        <x:f>Arrivals!F465</x:f>
        <x:v>5714.684039375369</x:v>
      </x:c>
      <x:c r="D465" s="13" t="n">
        <x:f>Arrivals!J465</x:f>
        <x:v>17.66876617233929</x:v>
      </x:c>
      <x:c r="E465" s="14">
        <x:f t="shared" si="102"/>
        <x:v>5691.4232635858152</x:v>
      </x:c>
      <x:c r="F465" s="14">
        <x:f t="shared" si="93"/>
        <x:v>5714.6840393753691</x:v>
      </x:c>
      <x:c r="G465" s="14">
        <x:f t="shared" si="94"/>
        <x:v>5732.3528055477082</x:v>
      </x:c>
      <x:c r="H465" s="13" t="n">
        <x:f>Arrivals!L465</x:f>
        <x:v>75</x:v>
      </x:c>
      <x:c r="I465" s="14" t="n">
        <x:f>H465*8/Settings!$B$28+Settings!$B$29</x:f>
        <x:v>6.02</x:v>
      </x:c>
      <x:c r="J465" s="14">
        <x:f t="shared" si="103"/>
        <x:v>5778.0600000000013</x:v>
      </x:c>
      <x:c r="K465" s="14">
        <x:f t="shared" si="95"/>
        <x:v>5778.0600000000013</x:v>
      </x:c>
      <x:c r="L465" s="14" t="n">
        <x:f>MOD(K465-Settings!$B$32,Settings!$B$33)</x:f>
        <x:v>18.06000000000131</x:v>
      </x:c>
      <x:c r="M465" s="14" t="n">
        <x:f>IF(L465&lt;Settings!$B$30,IF(Settings!$B$30-L465&gt;=I465,K465,K465+(Settings!$B$30-L465)+Settings!$B$31),K465+(Settings!$B$33-L465))</x:f>
        <x:v>5778.060000000001</x:v>
      </x:c>
      <x:c r="N465" s="14">
        <x:f t="shared" si="96"/>
        <x:v>5784.0800000000017</x:v>
      </x:c>
      <x:c r="O465" s="14">
        <x:f t="shared" si="97"/>
        <x:v>69.395960624632608</x:v>
      </x:c>
      <x:c r="P465" s="14">
        <x:f t="shared" si="98"/>
        <x:v>0</x:v>
      </x:c>
      <x:c r="Q465" s="14">
        <x:f t="shared" si="99"/>
        <x:v>45.707194452293152</x:v>
      </x:c>
      <x:c r="R465" s="14">
        <x:f t="shared" si="100"/>
        <x:v>0</x:v>
      </x:c>
      <x:c r="S465" s="14">
        <x:f t="shared" si="101"/>
        <x:v>45.707194452293152</x:v>
      </x:c>
      <x:c r="T465" t="str">
        <x:f>IF(MOD(C465-Settings!$B$32,Settings!$B$33)&lt;Settings!$B$30,"Up","Down")</x:f>
        <x:v>Down</x:v>
      </x:c>
      <x:c r="U465" s="15" t="n">
        <x:f>IF(OR(I465&gt;Settings!$B$30,O465&gt;Settings!$B$37),0,1)</x:f>
        <x:v>1</x:v>
      </x:c>
      <x:c r="V465" s="15" t="n">
        <x:f>IF(AND(U465=1,O465&lt;=Settings!$B$36),1,0)</x:f>
        <x:v>1</x:v>
      </x:c>
    </x:row>
    <x:row r="466">
      <x:c r="A466">
        <x:v>4</x:v>
      </x:c>
      <x:c r="B466">
        <x:v>101</x:v>
      </x:c>
      <x:c r="C466" s="13" t="n">
        <x:f>Arrivals!F466</x:f>
        <x:v>5801.963402272865</x:v>
      </x:c>
      <x:c r="D466" s="13" t="n">
        <x:f>Arrivals!J466</x:f>
        <x:v>27.02737103800616</x:v>
      </x:c>
      <x:c r="E466" s="14">
        <x:f t="shared" si="102"/>
        <x:v>5732.3528055477082</x:v>
      </x:c>
      <x:c r="F466" s="14">
        <x:f t="shared" si="93"/>
        <x:v>5801.9634022728651</x:v>
      </x:c>
      <x:c r="G466" s="14">
        <x:f t="shared" si="94"/>
        <x:v>5828.9907733108712</x:v>
      </x:c>
      <x:c r="H466" s="13" t="n">
        <x:f>Arrivals!L466</x:f>
        <x:v>75</x:v>
      </x:c>
      <x:c r="I466" s="14" t="n">
        <x:f>H466*8/Settings!$B$28+Settings!$B$29</x:f>
        <x:v>6.02</x:v>
      </x:c>
      <x:c r="J466" s="14">
        <x:f t="shared" si="103"/>
        <x:v>5784.0800000000017</x:v>
      </x:c>
      <x:c r="K466" s="14">
        <x:f t="shared" si="95"/>
        <x:v>5828.9907733108712</x:v>
      </x:c>
      <x:c r="L466" s="14" t="n">
        <x:f>MOD(K466-Settings!$B$32,Settings!$B$33)</x:f>
        <x:v>68.99077331087119</x:v>
      </x:c>
      <x:c r="M466" s="14" t="n">
        <x:f>IF(L466&lt;Settings!$B$30,IF(Settings!$B$30-L466&gt;=I466,K466,K466+(Settings!$B$30-L466)+Settings!$B$31),K466+(Settings!$B$33-L466))</x:f>
        <x:v>5828.990773310871</x:v>
      </x:c>
      <x:c r="N466" s="14">
        <x:f t="shared" si="96"/>
        <x:v>5835.0107733108716</x:v>
      </x:c>
      <x:c r="O466" s="14">
        <x:f t="shared" si="97"/>
        <x:v>33.047371038006531</x:v>
      </x:c>
      <x:c r="P466" s="14">
        <x:f t="shared" si="98"/>
        <x:v>0</x:v>
      </x:c>
      <x:c r="Q466" s="14">
        <x:f t="shared" si="99"/>
        <x:v>0</x:v>
      </x:c>
      <x:c r="R466" s="14">
        <x:f t="shared" si="100"/>
        <x:v>0</x:v>
      </x:c>
      <x:c r="S466" s="14">
        <x:f t="shared" si="101"/>
        <x:v>0</x:v>
      </x:c>
      <x:c r="T466" t="str">
        <x:f>IF(MOD(C466-Settings!$B$32,Settings!$B$33)&lt;Settings!$B$30,"Up","Down")</x:f>
        <x:v>Up</x:v>
      </x:c>
      <x:c r="U466" s="15" t="n">
        <x:f>IF(OR(I466&gt;Settings!$B$30,O466&gt;Settings!$B$37),0,1)</x:f>
        <x:v>1</x:v>
      </x:c>
      <x:c r="V466" s="15" t="n">
        <x:f>IF(AND(U466=1,O466&lt;=Settings!$B$36),1,0)</x:f>
        <x:v>1</x:v>
      </x:c>
    </x:row>
    <x:row r="467">
      <x:c r="A467">
        <x:v>4</x:v>
      </x:c>
      <x:c r="B467">
        <x:v>102</x:v>
      </x:c>
      <x:c r="C467" s="13" t="n">
        <x:f>Arrivals!F467</x:f>
        <x:v>5934.734578919789</x:v>
      </x:c>
      <x:c r="D467" s="13" t="n">
        <x:f>Arrivals!J467</x:f>
        <x:v>10.732934309548645</x:v>
      </x:c>
      <x:c r="E467" s="14">
        <x:f t="shared" si="102"/>
        <x:v>5828.9907733108712</x:v>
      </x:c>
      <x:c r="F467" s="14">
        <x:f t="shared" si="93"/>
        <x:v>5934.7345789197889</x:v>
      </x:c>
      <x:c r="G467" s="14">
        <x:f t="shared" si="94"/>
        <x:v>5945.4675132293378</x:v>
      </x:c>
      <x:c r="H467" s="13" t="n">
        <x:f>Arrivals!L467</x:f>
        <x:v>75</x:v>
      </x:c>
      <x:c r="I467" s="14" t="n">
        <x:f>H467*8/Settings!$B$28+Settings!$B$29</x:f>
        <x:v>6.02</x:v>
      </x:c>
      <x:c r="J467" s="14">
        <x:f t="shared" si="103"/>
        <x:v>5835.0107733108716</x:v>
      </x:c>
      <x:c r="K467" s="14">
        <x:f t="shared" si="95"/>
        <x:v>5945.4675132293378</x:v>
      </x:c>
      <x:c r="L467" s="14" t="n">
        <x:f>MOD(K467-Settings!$B$32,Settings!$B$33)</x:f>
        <x:v>185.46751322933778</x:v>
      </x:c>
      <x:c r="M467" s="14" t="n">
        <x:f>IF(L467&lt;Settings!$B$30,IF(Settings!$B$30-L467&gt;=I467,K467,K467+(Settings!$B$30-L467)+Settings!$B$31),K467+(Settings!$B$33-L467))</x:f>
        <x:v>5945.467513229338</x:v>
      </x:c>
      <x:c r="N467" s="14">
        <x:f t="shared" si="96"/>
        <x:v>5951.4875132293382</x:v>
      </x:c>
      <x:c r="O467" s="14">
        <x:f t="shared" si="97"/>
        <x:v>16.752934309549346</x:v>
      </x:c>
      <x:c r="P467" s="14">
        <x:f t="shared" si="98"/>
        <x:v>0</x:v>
      </x:c>
      <x:c r="Q467" s="14">
        <x:f t="shared" si="99"/>
        <x:v>0</x:v>
      </x:c>
      <x:c r="R467" s="14">
        <x:f t="shared" si="100"/>
        <x:v>0</x:v>
      </x:c>
      <x:c r="S467" s="14">
        <x:f t="shared" si="101"/>
        <x:v>0</x:v>
      </x:c>
      <x:c r="T467" t="str">
        <x:f>IF(MOD(C467-Settings!$B$32,Settings!$B$33)&lt;Settings!$B$30,"Up","Down")</x:f>
        <x:v>Up</x:v>
      </x:c>
      <x:c r="U467" s="15" t="n">
        <x:f>IF(OR(I467&gt;Settings!$B$30,O467&gt;Settings!$B$37),0,1)</x:f>
        <x:v>1</x:v>
      </x:c>
      <x:c r="V467" s="15" t="n">
        <x:f>IF(AND(U467=1,O467&lt;=Settings!$B$36),1,0)</x:f>
        <x:v>1</x:v>
      </x:c>
    </x:row>
    <x:row r="468">
      <x:c r="A468">
        <x:v>4</x:v>
      </x:c>
      <x:c r="B468">
        <x:v>103</x:v>
      </x:c>
      <x:c r="C468" s="13" t="n">
        <x:f>Arrivals!F468</x:f>
        <x:v>5978.001202011265</x:v>
      </x:c>
      <x:c r="D468" s="13" t="n">
        <x:f>Arrivals!J468</x:f>
        <x:v>8.016353467253934</x:v>
      </x:c>
      <x:c r="E468" s="14">
        <x:f t="shared" si="102"/>
        <x:v>5945.4675132293378</x:v>
      </x:c>
      <x:c r="F468" s="14">
        <x:f t="shared" si="93"/>
        <x:v>5978.0012020112654</x:v>
      </x:c>
      <x:c r="G468" s="14">
        <x:f t="shared" si="94"/>
        <x:v>5986.0175554785192</x:v>
      </x:c>
      <x:c r="H468" s="13" t="n">
        <x:f>Arrivals!L468</x:f>
        <x:v>75</x:v>
      </x:c>
      <x:c r="I468" s="14" t="n">
        <x:f>H468*8/Settings!$B$28+Settings!$B$29</x:f>
        <x:v>6.02</x:v>
      </x:c>
      <x:c r="J468" s="14">
        <x:f t="shared" si="103"/>
        <x:v>5951.4875132293382</x:v>
      </x:c>
      <x:c r="K468" s="14">
        <x:f t="shared" si="95"/>
        <x:v>5986.0175554785192</x:v>
      </x:c>
      <x:c r="L468" s="14" t="n">
        <x:f>MOD(K468-Settings!$B$32,Settings!$B$33)</x:f>
        <x:v>226.01755547851917</x:v>
      </x:c>
      <x:c r="M468" s="14" t="n">
        <x:f>IF(L468&lt;Settings!$B$30,IF(Settings!$B$30-L468&gt;=I468,K468,K468+(Settings!$B$30-L468)+Settings!$B$31),K468+(Settings!$B$33-L468))</x:f>
        <x:v>5986.017555478519</x:v>
      </x:c>
      <x:c r="N468" s="14">
        <x:f t="shared" si="96"/>
        <x:v>5992.0375554785196</x:v>
      </x:c>
      <x:c r="O468" s="14">
        <x:f t="shared" si="97"/>
        <x:v>14.03635346725423</x:v>
      </x:c>
      <x:c r="P468" s="14">
        <x:f t="shared" si="98"/>
        <x:v>0</x:v>
      </x:c>
      <x:c r="Q468" s="14">
        <x:f t="shared" si="99"/>
        <x:v>0</x:v>
      </x:c>
      <x:c r="R468" s="14">
        <x:f t="shared" si="100"/>
        <x:v>0</x:v>
      </x:c>
      <x:c r="S468" s="14">
        <x:f t="shared" si="101"/>
        <x:v>0</x:v>
      </x:c>
      <x:c r="T468" t="str">
        <x:f>IF(MOD(C468-Settings!$B$32,Settings!$B$33)&lt;Settings!$B$30,"Up","Down")</x:f>
        <x:v>Up</x:v>
      </x:c>
      <x:c r="U468" s="15" t="n">
        <x:f>IF(OR(I468&gt;Settings!$B$30,O468&gt;Settings!$B$37),0,1)</x:f>
        <x:v>1</x:v>
      </x:c>
      <x:c r="V468" s="15" t="n">
        <x:f>IF(AND(U468=1,O468&lt;=Settings!$B$36),1,0)</x:f>
        <x:v>1</x:v>
      </x:c>
    </x:row>
    <x:row r="469">
      <x:c r="A469">
        <x:v>4</x:v>
      </x:c>
      <x:c r="B469">
        <x:v>104</x:v>
      </x:c>
      <x:c r="C469" s="13" t="n">
        <x:f>Arrivals!F469</x:f>
        <x:v>5993.970468964306</x:v>
      </x:c>
      <x:c r="D469" s="13" t="n">
        <x:f>Arrivals!J469</x:f>
        <x:v>16.634524843031713</x:v>
      </x:c>
      <x:c r="E469" s="14">
        <x:f t="shared" si="102"/>
        <x:v>5986.0175554785192</x:v>
      </x:c>
      <x:c r="F469" s="14">
        <x:f t="shared" si="93"/>
        <x:v>5993.9704689643058</x:v>
      </x:c>
      <x:c r="G469" s="14">
        <x:f t="shared" si="94"/>
        <x:v>6010.6049938073375</x:v>
      </x:c>
      <x:c r="H469" s="13" t="n">
        <x:f>Arrivals!L469</x:f>
        <x:v>75</x:v>
      </x:c>
      <x:c r="I469" s="14" t="n">
        <x:f>H469*8/Settings!$B$28+Settings!$B$29</x:f>
        <x:v>6.02</x:v>
      </x:c>
      <x:c r="J469" s="14">
        <x:f t="shared" si="103"/>
        <x:v>5992.0375554785196</x:v>
      </x:c>
      <x:c r="K469" s="14">
        <x:f t="shared" si="95"/>
        <x:v>6010.6049938073375</x:v>
      </x:c>
      <x:c r="L469" s="14" t="n">
        <x:f>MOD(K469-Settings!$B$32,Settings!$B$33)</x:f>
        <x:v>250.60499380733745</x:v>
      </x:c>
      <x:c r="M469" s="14" t="n">
        <x:f>IF(L469&lt;Settings!$B$30,IF(Settings!$B$30-L469&gt;=I469,K469,K469+(Settings!$B$30-L469)+Settings!$B$31),K469+(Settings!$B$33-L469))</x:f>
        <x:v>6010.604993807337</x:v>
      </x:c>
      <x:c r="N469" s="14">
        <x:f t="shared" si="96"/>
        <x:v>6016.6249938073379</x:v>
      </x:c>
      <x:c r="O469" s="14">
        <x:f t="shared" si="97"/>
        <x:v>22.65452484303205</x:v>
      </x:c>
      <x:c r="P469" s="14">
        <x:f t="shared" si="98"/>
        <x:v>0</x:v>
      </x:c>
      <x:c r="Q469" s="14">
        <x:f t="shared" si="99"/>
        <x:v>0</x:v>
      </x:c>
      <x:c r="R469" s="14">
        <x:f t="shared" si="100"/>
        <x:v>0</x:v>
      </x:c>
      <x:c r="S469" s="14">
        <x:f t="shared" si="101"/>
        <x:v>0</x:v>
      </x:c>
      <x:c r="T469" t="str">
        <x:f>IF(MOD(C469-Settings!$B$32,Settings!$B$33)&lt;Settings!$B$30,"Up","Down")</x:f>
        <x:v>Up</x:v>
      </x:c>
      <x:c r="U469" s="15" t="n">
        <x:f>IF(OR(I469&gt;Settings!$B$30,O469&gt;Settings!$B$37),0,1)</x:f>
        <x:v>1</x:v>
      </x:c>
      <x:c r="V469" s="15" t="n">
        <x:f>IF(AND(U469=1,O469&lt;=Settings!$B$36),1,0)</x:f>
        <x:v>1</x:v>
      </x:c>
    </x:row>
    <x:row r="470">
      <x:c r="A470">
        <x:v>4</x:v>
      </x:c>
      <x:c r="B470">
        <x:v>105</x:v>
      </x:c>
      <x:c r="C470" s="13" t="n">
        <x:f>Arrivals!F470</x:f>
        <x:v>6029.511549892908</x:v>
      </x:c>
      <x:c r="D470" s="13" t="n">
        <x:f>Arrivals!J470</x:f>
        <x:v>27.301579657902142</x:v>
      </x:c>
      <x:c r="E470" s="14">
        <x:f t="shared" si="102"/>
        <x:v>6010.6049938073375</x:v>
      </x:c>
      <x:c r="F470" s="14">
        <x:f t="shared" si="93"/>
        <x:v>6029.5115498929081</x:v>
      </x:c>
      <x:c r="G470" s="14">
        <x:f t="shared" si="94"/>
        <x:v>6056.8131295508101</x:v>
      </x:c>
      <x:c r="H470" s="13" t="n">
        <x:f>Arrivals!L470</x:f>
        <x:v>75</x:v>
      </x:c>
      <x:c r="I470" s="14" t="n">
        <x:f>H470*8/Settings!$B$28+Settings!$B$29</x:f>
        <x:v>6.02</x:v>
      </x:c>
      <x:c r="J470" s="14">
        <x:f t="shared" si="103"/>
        <x:v>6016.6249938073379</x:v>
      </x:c>
      <x:c r="K470" s="14">
        <x:f t="shared" si="95"/>
        <x:v>6056.8131295508101</x:v>
      </x:c>
      <x:c r="L470" s="14" t="n">
        <x:f>MOD(K470-Settings!$B$32,Settings!$B$33)</x:f>
        <x:v>296.8131295508101</x:v>
      </x:c>
      <x:c r="M470" s="14" t="n">
        <x:f>IF(L470&lt;Settings!$B$30,IF(Settings!$B$30-L470&gt;=I470,K470,K470+(Settings!$B$30-L470)+Settings!$B$31),K470+(Settings!$B$33-L470))</x:f>
        <x:v>6056.81312955081</x:v>
      </x:c>
      <x:c r="N470" s="14">
        <x:f t="shared" si="96"/>
        <x:v>6062.8331295508106</x:v>
      </x:c>
      <x:c r="O470" s="14">
        <x:f t="shared" si="97"/>
        <x:v>33.321579657902475</x:v>
      </x:c>
      <x:c r="P470" s="14">
        <x:f t="shared" si="98"/>
        <x:v>0</x:v>
      </x:c>
      <x:c r="Q470" s="14">
        <x:f t="shared" si="99"/>
        <x:v>0</x:v>
      </x:c>
      <x:c r="R470" s="14">
        <x:f t="shared" si="100"/>
        <x:v>0</x:v>
      </x:c>
      <x:c r="S470" s="14">
        <x:f t="shared" si="101"/>
        <x:v>0</x:v>
      </x:c>
      <x:c r="T470" t="str">
        <x:f>IF(MOD(C470-Settings!$B$32,Settings!$B$33)&lt;Settings!$B$30,"Up","Down")</x:f>
        <x:v>Up</x:v>
      </x:c>
      <x:c r="U470" s="15" t="n">
        <x:f>IF(OR(I470&gt;Settings!$B$30,O470&gt;Settings!$B$37),0,1)</x:f>
        <x:v>1</x:v>
      </x:c>
      <x:c r="V470" s="15" t="n">
        <x:f>IF(AND(U470=1,O470&lt;=Settings!$B$36),1,0)</x:f>
        <x:v>1</x:v>
      </x:c>
    </x:row>
    <x:row r="471">
      <x:c r="A471">
        <x:v>4</x:v>
      </x:c>
      <x:c r="B471">
        <x:v>106</x:v>
      </x:c>
      <x:c r="C471" s="13" t="n">
        <x:f>Arrivals!F471</x:f>
        <x:v>6051.093768247424</x:v>
      </x:c>
      <x:c r="D471" s="13" t="n">
        <x:f>Arrivals!J471</x:f>
        <x:v>8.802061683198954</x:v>
      </x:c>
      <x:c r="E471" s="14">
        <x:f t="shared" si="102"/>
        <x:v>6056.8131295508101</x:v>
      </x:c>
      <x:c r="F471" s="14">
        <x:f t="shared" si="93"/>
        <x:v>6056.8131295508101</x:v>
      </x:c>
      <x:c r="G471" s="14">
        <x:f t="shared" si="94"/>
        <x:v>6065.6151912340092</x:v>
      </x:c>
      <x:c r="H471" s="13" t="n">
        <x:f>Arrivals!L471</x:f>
        <x:v>75</x:v>
      </x:c>
      <x:c r="I471" s="14" t="n">
        <x:f>H471*8/Settings!$B$28+Settings!$B$29</x:f>
        <x:v>6.02</x:v>
      </x:c>
      <x:c r="J471" s="14">
        <x:f t="shared" si="103"/>
        <x:v>6062.8331295508106</x:v>
      </x:c>
      <x:c r="K471" s="14">
        <x:f t="shared" si="95"/>
        <x:v>6065.6151912340092</x:v>
      </x:c>
      <x:c r="L471" s="14" t="n">
        <x:f>MOD(K471-Settings!$B$32,Settings!$B$33)</x:f>
        <x:v>305.6151912340092</x:v>
      </x:c>
      <x:c r="M471" s="14" t="n">
        <x:f>IF(L471&lt;Settings!$B$30,IF(Settings!$B$30-L471&gt;=I471,K471,K471+(Settings!$B$30-L471)+Settings!$B$31),K471+(Settings!$B$33-L471))</x:f>
        <x:v>6065.615191234009</x:v>
      </x:c>
      <x:c r="N471" s="14">
        <x:f t="shared" si="96"/>
        <x:v>6071.6351912340097</x:v>
      </x:c>
      <x:c r="O471" s="14">
        <x:f t="shared" si="97"/>
        <x:v>20.54142298658553</x:v>
      </x:c>
      <x:c r="P471" s="14">
        <x:f t="shared" si="98"/>
        <x:v>5.7193613033859947</x:v>
      </x:c>
      <x:c r="Q471" s="14">
        <x:f t="shared" si="99"/>
        <x:v>0</x:v>
      </x:c>
      <x:c r="R471" s="14">
        <x:f t="shared" si="100"/>
        <x:v>0</x:v>
      </x:c>
      <x:c r="S471" s="14">
        <x:f t="shared" si="101"/>
        <x:v>5.7193613033859947</x:v>
      </x:c>
      <x:c r="T471" t="str">
        <x:f>IF(MOD(C471-Settings!$B$32,Settings!$B$33)&lt;Settings!$B$30,"Up","Down")</x:f>
        <x:v>Up</x:v>
      </x:c>
      <x:c r="U471" s="15" t="n">
        <x:f>IF(OR(I471&gt;Settings!$B$30,O471&gt;Settings!$B$37),0,1)</x:f>
        <x:v>1</x:v>
      </x:c>
      <x:c r="V471" s="15" t="n">
        <x:f>IF(AND(U471=1,O471&lt;=Settings!$B$36),1,0)</x:f>
        <x:v>1</x:v>
      </x:c>
    </x:row>
    <x:row r="472">
      <x:c r="A472">
        <x:v>4</x:v>
      </x:c>
      <x:c r="B472">
        <x:v>107</x:v>
      </x:c>
      <x:c r="C472" s="13" t="n">
        <x:f>Arrivals!F472</x:f>
        <x:v>6119.159102881471</x:v>
      </x:c>
      <x:c r="D472" s="13" t="n">
        <x:f>Arrivals!J472</x:f>
        <x:v>27.11377922338722</x:v>
      </x:c>
      <x:c r="E472" s="14">
        <x:f t="shared" si="102"/>
        <x:v>6065.6151912340092</x:v>
      </x:c>
      <x:c r="F472" s="14">
        <x:f t="shared" si="93"/>
        <x:v>6119.159102881471</x:v>
      </x:c>
      <x:c r="G472" s="14">
        <x:f t="shared" si="94"/>
        <x:v>6146.2728821048586</x:v>
      </x:c>
      <x:c r="H472" s="13" t="n">
        <x:f>Arrivals!L472</x:f>
        <x:v>75</x:v>
      </x:c>
      <x:c r="I472" s="14" t="n">
        <x:f>H472*8/Settings!$B$28+Settings!$B$29</x:f>
        <x:v>6.02</x:v>
      </x:c>
      <x:c r="J472" s="14">
        <x:f t="shared" si="103"/>
        <x:v>6071.6351912340097</x:v>
      </x:c>
      <x:c r="K472" s="14">
        <x:f t="shared" si="95"/>
        <x:v>6146.2728821048586</x:v>
      </x:c>
      <x:c r="L472" s="14" t="n">
        <x:f>MOD(K472-Settings!$B$32,Settings!$B$33)</x:f>
        <x:v>386.2728821048586</x:v>
      </x:c>
      <x:c r="M472" s="14" t="n">
        <x:f>IF(L472&lt;Settings!$B$30,IF(Settings!$B$30-L472&gt;=I472,K472,K472+(Settings!$B$30-L472)+Settings!$B$31),K472+(Settings!$B$33-L472))</x:f>
        <x:v>6146.272882104859</x:v>
      </x:c>
      <x:c r="N472" s="14">
        <x:f t="shared" si="96"/>
        <x:v>6152.292882104859</x:v>
      </x:c>
      <x:c r="O472" s="14">
        <x:f t="shared" si="97"/>
        <x:v>33.133779223388046</x:v>
      </x:c>
      <x:c r="P472" s="14">
        <x:f t="shared" si="98"/>
        <x:v>0</x:v>
      </x:c>
      <x:c r="Q472" s="14">
        <x:f t="shared" si="99"/>
        <x:v>0</x:v>
      </x:c>
      <x:c r="R472" s="14">
        <x:f t="shared" si="100"/>
        <x:v>0</x:v>
      </x:c>
      <x:c r="S472" s="14">
        <x:f t="shared" si="101"/>
        <x:v>0</x:v>
      </x:c>
      <x:c r="T472" t="str">
        <x:f>IF(MOD(C472-Settings!$B$32,Settings!$B$33)&lt;Settings!$B$30,"Up","Down")</x:f>
        <x:v>Up</x:v>
      </x:c>
      <x:c r="U472" s="15" t="n">
        <x:f>IF(OR(I472&gt;Settings!$B$30,O472&gt;Settings!$B$37),0,1)</x:f>
        <x:v>1</x:v>
      </x:c>
      <x:c r="V472" s="15" t="n">
        <x:f>IF(AND(U472=1,O472&lt;=Settings!$B$36),1,0)</x:f>
        <x:v>1</x:v>
      </x:c>
    </x:row>
    <x:row r="473">
      <x:c r="A473">
        <x:v>4</x:v>
      </x:c>
      <x:c r="B473">
        <x:v>108</x:v>
      </x:c>
      <x:c r="C473" s="13" t="n">
        <x:f>Arrivals!F473</x:f>
        <x:v>6199.154964864965</x:v>
      </x:c>
      <x:c r="D473" s="13" t="n">
        <x:f>Arrivals!J473</x:f>
        <x:v>3.809300533317571</x:v>
      </x:c>
      <x:c r="E473" s="14">
        <x:f t="shared" si="102"/>
        <x:v>6146.2728821048586</x:v>
      </x:c>
      <x:c r="F473" s="14">
        <x:f t="shared" si="93"/>
        <x:v>6199.1549648649652</x:v>
      </x:c>
      <x:c r="G473" s="14">
        <x:f t="shared" si="94"/>
        <x:v>6202.9642653982828</x:v>
      </x:c>
      <x:c r="H473" s="13" t="n">
        <x:f>Arrivals!L473</x:f>
        <x:v>75</x:v>
      </x:c>
      <x:c r="I473" s="14" t="n">
        <x:f>H473*8/Settings!$B$28+Settings!$B$29</x:f>
        <x:v>6.02</x:v>
      </x:c>
      <x:c r="J473" s="14">
        <x:f t="shared" si="103"/>
        <x:v>6152.292882104859</x:v>
      </x:c>
      <x:c r="K473" s="14">
        <x:f t="shared" si="95"/>
        <x:v>6202.9642653982828</x:v>
      </x:c>
      <x:c r="L473" s="14" t="n">
        <x:f>MOD(K473-Settings!$B$32,Settings!$B$33)</x:f>
        <x:v>442.9642653982828</x:v>
      </x:c>
      <x:c r="M473" s="14" t="n">
        <x:f>IF(L473&lt;Settings!$B$30,IF(Settings!$B$30-L473&gt;=I473,K473,K473+(Settings!$B$30-L473)+Settings!$B$31),K473+(Settings!$B$33-L473))</x:f>
        <x:v>6202.964265398283</x:v>
      </x:c>
      <x:c r="N473" s="14">
        <x:f t="shared" si="96"/>
        <x:v>6208.9842653982832</x:v>
      </x:c>
      <x:c r="O473" s="14">
        <x:f t="shared" si="97"/>
        <x:v>9.829300533318019</x:v>
      </x:c>
      <x:c r="P473" s="14">
        <x:f t="shared" si="98"/>
        <x:v>0</x:v>
      </x:c>
      <x:c r="Q473" s="14">
        <x:f t="shared" si="99"/>
        <x:v>0</x:v>
      </x:c>
      <x:c r="R473" s="14">
        <x:f t="shared" si="100"/>
        <x:v>0</x:v>
      </x:c>
      <x:c r="S473" s="14">
        <x:f t="shared" si="101"/>
        <x:v>0</x:v>
      </x:c>
      <x:c r="T473" t="str">
        <x:f>IF(MOD(C473-Settings!$B$32,Settings!$B$33)&lt;Settings!$B$30,"Up","Down")</x:f>
        <x:v>Up</x:v>
      </x:c>
      <x:c r="U473" s="15" t="n">
        <x:f>IF(OR(I473&gt;Settings!$B$30,O473&gt;Settings!$B$37),0,1)</x:f>
        <x:v>1</x:v>
      </x:c>
      <x:c r="V473" s="15" t="n">
        <x:f>IF(AND(U473=1,O473&lt;=Settings!$B$36),1,0)</x:f>
        <x:v>1</x:v>
      </x:c>
    </x:row>
    <x:row r="474">
      <x:c r="A474">
        <x:v>4</x:v>
      </x:c>
      <x:c r="B474">
        <x:v>109</x:v>
      </x:c>
      <x:c r="C474" s="13" t="n">
        <x:f>Arrivals!F474</x:f>
        <x:v>6231.564720352282</x:v>
      </x:c>
      <x:c r="D474" s="13" t="n">
        <x:f>Arrivals!J474</x:f>
        <x:v>5.184443188332164</x:v>
      </x:c>
      <x:c r="E474" s="14">
        <x:f t="shared" si="102"/>
        <x:v>6202.9642653982828</x:v>
      </x:c>
      <x:c r="F474" s="14">
        <x:f t="shared" si="93"/>
        <x:v>6231.5647203522822</x:v>
      </x:c>
      <x:c r="G474" s="14">
        <x:f t="shared" si="94"/>
        <x:v>6236.7491635406141</x:v>
      </x:c>
      <x:c r="H474" s="13" t="n">
        <x:f>Arrivals!L474</x:f>
        <x:v>75</x:v>
      </x:c>
      <x:c r="I474" s="14" t="n">
        <x:f>H474*8/Settings!$B$28+Settings!$B$29</x:f>
        <x:v>6.02</x:v>
      </x:c>
      <x:c r="J474" s="14">
        <x:f t="shared" si="103"/>
        <x:v>6208.9842653982832</x:v>
      </x:c>
      <x:c r="K474" s="14">
        <x:f t="shared" si="95"/>
        <x:v>6236.7491635406141</x:v>
      </x:c>
      <x:c r="L474" s="14" t="n">
        <x:f>MOD(K474-Settings!$B$32,Settings!$B$33)</x:f>
        <x:v>476.74916354061406</x:v>
      </x:c>
      <x:c r="M474" s="14" t="n">
        <x:f>IF(L474&lt;Settings!$B$30,IF(Settings!$B$30-L474&gt;=I474,K474,K474+(Settings!$B$30-L474)+Settings!$B$31),K474+(Settings!$B$33-L474))</x:f>
        <x:v>6236.749163540614</x:v>
      </x:c>
      <x:c r="N474" s="14">
        <x:f t="shared" si="96"/>
        <x:v>6242.7691635406145</x:v>
      </x:c>
      <x:c r="O474" s="14">
        <x:f t="shared" si="97"/>
        <x:v>11.204443188332334</x:v>
      </x:c>
      <x:c r="P474" s="14">
        <x:f t="shared" si="98"/>
        <x:v>0</x:v>
      </x:c>
      <x:c r="Q474" s="14">
        <x:f t="shared" si="99"/>
        <x:v>0</x:v>
      </x:c>
      <x:c r="R474" s="14">
        <x:f t="shared" si="100"/>
        <x:v>0</x:v>
      </x:c>
      <x:c r="S474" s="14">
        <x:f t="shared" si="101"/>
        <x:v>0</x:v>
      </x:c>
      <x:c r="T474" t="str">
        <x:f>IF(MOD(C474-Settings!$B$32,Settings!$B$33)&lt;Settings!$B$30,"Up","Down")</x:f>
        <x:v>Up</x:v>
      </x:c>
      <x:c r="U474" s="15" t="n">
        <x:f>IF(OR(I474&gt;Settings!$B$30,O474&gt;Settings!$B$37),0,1)</x:f>
        <x:v>1</x:v>
      </x:c>
      <x:c r="V474" s="15" t="n">
        <x:f>IF(AND(U474=1,O474&lt;=Settings!$B$36),1,0)</x:f>
        <x:v>1</x:v>
      </x:c>
    </x:row>
    <x:row r="475">
      <x:c r="A475">
        <x:v>4</x:v>
      </x:c>
      <x:c r="B475">
        <x:v>110</x:v>
      </x:c>
      <x:c r="C475" s="13" t="n">
        <x:f>Arrivals!F475</x:f>
        <x:v>6256.719175395502</x:v>
      </x:c>
      <x:c r="D475" s="13" t="n">
        <x:f>Arrivals!J475</x:f>
        <x:v>1.8235188737477968</x:v>
      </x:c>
      <x:c r="E475" s="14">
        <x:f t="shared" si="102"/>
        <x:v>6236.7491635406141</x:v>
      </x:c>
      <x:c r="F475" s="14">
        <x:f t="shared" si="93"/>
        <x:v>6256.7191753955021</x:v>
      </x:c>
      <x:c r="G475" s="14">
        <x:f t="shared" si="94"/>
        <x:v>6258.5426942692502</x:v>
      </x:c>
      <x:c r="H475" s="13" t="n">
        <x:f>Arrivals!L475</x:f>
        <x:v>75</x:v>
      </x:c>
      <x:c r="I475" s="14" t="n">
        <x:f>H475*8/Settings!$B$28+Settings!$B$29</x:f>
        <x:v>6.02</x:v>
      </x:c>
      <x:c r="J475" s="14">
        <x:f t="shared" si="103"/>
        <x:v>6242.7691635406145</x:v>
      </x:c>
      <x:c r="K475" s="14">
        <x:f t="shared" si="95"/>
        <x:v>6258.5426942692502</x:v>
      </x:c>
      <x:c r="L475" s="14" t="n">
        <x:f>MOD(K475-Settings!$B$32,Settings!$B$33)</x:f>
        <x:v>498.5426942692502</x:v>
      </x:c>
      <x:c r="M475" s="14" t="n">
        <x:f>IF(L475&lt;Settings!$B$30,IF(Settings!$B$30-L475&gt;=I475,K475,K475+(Settings!$B$30-L475)+Settings!$B$31),K475+(Settings!$B$33-L475))</x:f>
        <x:v>6258.54269426925</x:v>
      </x:c>
      <x:c r="N475" s="14">
        <x:f t="shared" si="96"/>
        <x:v>6264.5626942692506</x:v>
      </x:c>
      <x:c r="O475" s="14">
        <x:f t="shared" si="97"/>
        <x:v>7.8435188737485078</x:v>
      </x:c>
      <x:c r="P475" s="14">
        <x:f t="shared" si="98"/>
        <x:v>0</x:v>
      </x:c>
      <x:c r="Q475" s="14">
        <x:f t="shared" si="99"/>
        <x:v>0</x:v>
      </x:c>
      <x:c r="R475" s="14">
        <x:f t="shared" si="100"/>
        <x:v>0</x:v>
      </x:c>
      <x:c r="S475" s="14">
        <x:f t="shared" si="101"/>
        <x:v>0</x:v>
      </x:c>
      <x:c r="T475" t="str">
        <x:f>IF(MOD(C475-Settings!$B$32,Settings!$B$33)&lt;Settings!$B$30,"Up","Down")</x:f>
        <x:v>Up</x:v>
      </x:c>
      <x:c r="U475" s="15" t="n">
        <x:f>IF(OR(I475&gt;Settings!$B$30,O475&gt;Settings!$B$37),0,1)</x:f>
        <x:v>1</x:v>
      </x:c>
      <x:c r="V475" s="15" t="n">
        <x:f>IF(AND(U475=1,O475&lt;=Settings!$B$36),1,0)</x:f>
        <x:v>1</x:v>
      </x:c>
    </x:row>
    <x:row r="476">
      <x:c r="A476">
        <x:v>4</x:v>
      </x:c>
      <x:c r="B476">
        <x:v>111</x:v>
      </x:c>
      <x:c r="C476" s="13" t="n">
        <x:f>Arrivals!F476</x:f>
        <x:v>6316.111932383647</x:v>
      </x:c>
      <x:c r="D476" s="13" t="n">
        <x:f>Arrivals!J476</x:f>
        <x:v>6.232713846831821</x:v>
      </x:c>
      <x:c r="E476" s="14">
        <x:f t="shared" si="102"/>
        <x:v>6258.5426942692502</x:v>
      </x:c>
      <x:c r="F476" s="14">
        <x:f t="shared" si="93"/>
        <x:v>6316.1119323836474</x:v>
      </x:c>
      <x:c r="G476" s="14">
        <x:f t="shared" si="94"/>
        <x:v>6322.3446462304792</x:v>
      </x:c>
      <x:c r="H476" s="13" t="n">
        <x:f>Arrivals!L476</x:f>
        <x:v>75</x:v>
      </x:c>
      <x:c r="I476" s="14" t="n">
        <x:f>H476*8/Settings!$B$28+Settings!$B$29</x:f>
        <x:v>6.02</x:v>
      </x:c>
      <x:c r="J476" s="14">
        <x:f t="shared" si="103"/>
        <x:v>6264.5626942692506</x:v>
      </x:c>
      <x:c r="K476" s="14">
        <x:f t="shared" si="95"/>
        <x:v>6322.3446462304792</x:v>
      </x:c>
      <x:c r="L476" s="14" t="n">
        <x:f>MOD(K476-Settings!$B$32,Settings!$B$33)</x:f>
        <x:v>562.3446462304792</x:v>
      </x:c>
      <x:c r="M476" s="14" t="n">
        <x:f>IF(L476&lt;Settings!$B$30,IF(Settings!$B$30-L476&gt;=I476,K476,K476+(Settings!$B$30-L476)+Settings!$B$31),K476+(Settings!$B$33-L476))</x:f>
        <x:v>6322.344646230479</x:v>
      </x:c>
      <x:c r="N476" s="14">
        <x:f t="shared" si="96"/>
        <x:v>6328.3646462304796</x:v>
      </x:c>
      <x:c r="O476" s="14">
        <x:f t="shared" si="97"/>
        <x:v>12.252713846832194</x:v>
      </x:c>
      <x:c r="P476" s="14">
        <x:f t="shared" si="98"/>
        <x:v>0</x:v>
      </x:c>
      <x:c r="Q476" s="14">
        <x:f t="shared" si="99"/>
        <x:v>0</x:v>
      </x:c>
      <x:c r="R476" s="14">
        <x:f t="shared" si="100"/>
        <x:v>0</x:v>
      </x:c>
      <x:c r="S476" s="14">
        <x:f t="shared" si="101"/>
        <x:v>0</x:v>
      </x:c>
      <x:c r="T476" t="str">
        <x:f>IF(MOD(C476-Settings!$B$32,Settings!$B$33)&lt;Settings!$B$30,"Up","Down")</x:f>
        <x:v>Up</x:v>
      </x:c>
      <x:c r="U476" s="15" t="n">
        <x:f>IF(OR(I476&gt;Settings!$B$30,O476&gt;Settings!$B$37),0,1)</x:f>
        <x:v>1</x:v>
      </x:c>
      <x:c r="V476" s="15" t="n">
        <x:f>IF(AND(U476=1,O476&lt;=Settings!$B$36),1,0)</x:f>
        <x:v>1</x:v>
      </x:c>
    </x:row>
    <x:row r="477">
      <x:c r="A477">
        <x:v>4</x:v>
      </x:c>
      <x:c r="B477">
        <x:v>112</x:v>
      </x:c>
      <x:c r="C477" s="13" t="n">
        <x:f>Arrivals!F477</x:f>
        <x:v>6326.332253529164</x:v>
      </x:c>
      <x:c r="D477" s="13" t="n">
        <x:f>Arrivals!J477</x:f>
        <x:v>20.86815526315078</x:v>
      </x:c>
      <x:c r="E477" s="14">
        <x:f t="shared" si="102"/>
        <x:v>6322.3446462304792</x:v>
      </x:c>
      <x:c r="F477" s="14">
        <x:f t="shared" si="93"/>
        <x:v>6326.3322535291636</x:v>
      </x:c>
      <x:c r="G477" s="14">
        <x:f t="shared" si="94"/>
        <x:v>6347.2004087923142</x:v>
      </x:c>
      <x:c r="H477" s="13" t="n">
        <x:f>Arrivals!L477</x:f>
        <x:v>75</x:v>
      </x:c>
      <x:c r="I477" s="14" t="n">
        <x:f>H477*8/Settings!$B$28+Settings!$B$29</x:f>
        <x:v>6.02</x:v>
      </x:c>
      <x:c r="J477" s="14">
        <x:f t="shared" si="103"/>
        <x:v>6328.3646462304796</x:v>
      </x:c>
      <x:c r="K477" s="14">
        <x:f t="shared" si="95"/>
        <x:v>6347.2004087923142</x:v>
      </x:c>
      <x:c r="L477" s="14" t="n">
        <x:f>MOD(K477-Settings!$B$32,Settings!$B$33)</x:f>
        <x:v>587.2004087923142</x:v>
      </x:c>
      <x:c r="M477" s="14" t="n">
        <x:f>IF(L477&lt;Settings!$B$30,IF(Settings!$B$30-L477&gt;=I477,K477,K477+(Settings!$B$30-L477)+Settings!$B$31),K477+(Settings!$B$33-L477))</x:f>
        <x:v>6347.200408792314</x:v>
      </x:c>
      <x:c r="N477" s="14">
        <x:f t="shared" si="96"/>
        <x:v>6353.2204087923146</x:v>
      </x:c>
      <x:c r="O477" s="14">
        <x:f t="shared" si="97"/>
        <x:v>26.88815526315102</x:v>
      </x:c>
      <x:c r="P477" s="14">
        <x:f t="shared" si="98"/>
        <x:v>0</x:v>
      </x:c>
      <x:c r="Q477" s="14">
        <x:f t="shared" si="99"/>
        <x:v>0</x:v>
      </x:c>
      <x:c r="R477" s="14">
        <x:f t="shared" si="100"/>
        <x:v>0</x:v>
      </x:c>
      <x:c r="S477" s="14">
        <x:f t="shared" si="101"/>
        <x:v>0</x:v>
      </x:c>
      <x:c r="T477" t="str">
        <x:f>IF(MOD(C477-Settings!$B$32,Settings!$B$33)&lt;Settings!$B$30,"Up","Down")</x:f>
        <x:v>Up</x:v>
      </x:c>
      <x:c r="U477" s="15" t="n">
        <x:f>IF(OR(I477&gt;Settings!$B$30,O477&gt;Settings!$B$37),0,1)</x:f>
        <x:v>1</x:v>
      </x:c>
      <x:c r="V477" s="15" t="n">
        <x:f>IF(AND(U477=1,O477&lt;=Settings!$B$36),1,0)</x:f>
        <x:v>1</x:v>
      </x:c>
    </x:row>
    <x:row r="478">
      <x:c r="A478">
        <x:v>4</x:v>
      </x:c>
      <x:c r="B478">
        <x:v>113</x:v>
      </x:c>
      <x:c r="C478" s="13" t="n">
        <x:f>Arrivals!F478</x:f>
        <x:v>6350.092886916074</x:v>
      </x:c>
      <x:c r="D478" s="13" t="n">
        <x:f>Arrivals!J478</x:f>
        <x:v>1.471252174352496</x:v>
      </x:c>
      <x:c r="E478" s="14">
        <x:f t="shared" si="102"/>
        <x:v>6347.2004087923142</x:v>
      </x:c>
      <x:c r="F478" s="14">
        <x:f t="shared" si="93"/>
        <x:v>6350.0928869160743</x:v>
      </x:c>
      <x:c r="G478" s="14">
        <x:f t="shared" si="94"/>
        <x:v>6351.5641390904266</x:v>
      </x:c>
      <x:c r="H478" s="13" t="n">
        <x:f>Arrivals!L478</x:f>
        <x:v>75</x:v>
      </x:c>
      <x:c r="I478" s="14" t="n">
        <x:f>H478*8/Settings!$B$28+Settings!$B$29</x:f>
        <x:v>6.02</x:v>
      </x:c>
      <x:c r="J478" s="14">
        <x:f t="shared" si="103"/>
        <x:v>6353.2204087923146</x:v>
      </x:c>
      <x:c r="K478" s="14">
        <x:f t="shared" si="95"/>
        <x:v>6353.2204087923146</x:v>
      </x:c>
      <x:c r="L478" s="14" t="n">
        <x:f>MOD(K478-Settings!$B$32,Settings!$B$33)</x:f>
        <x:v>593.2204087923146</x:v>
      </x:c>
      <x:c r="M478" s="14" t="n">
        <x:f>IF(L478&lt;Settings!$B$30,IF(Settings!$B$30-L478&gt;=I478,K478,K478+(Settings!$B$30-L478)+Settings!$B$31),K478+(Settings!$B$33-L478))</x:f>
        <x:v>6353.220408792315</x:v>
      </x:c>
      <x:c r="N478" s="14">
        <x:f t="shared" si="96"/>
        <x:v>6359.2404087923151</x:v>
      </x:c>
      <x:c r="O478" s="14">
        <x:f t="shared" si="97"/>
        <x:v>9.1475218762407167</x:v>
      </x:c>
      <x:c r="P478" s="14">
        <x:f t="shared" si="98"/>
        <x:v>0</x:v>
      </x:c>
      <x:c r="Q478" s="14">
        <x:f t="shared" si="99"/>
        <x:v>1.6562697018880499</x:v>
      </x:c>
      <x:c r="R478" s="14">
        <x:f t="shared" si="100"/>
        <x:v>0</x:v>
      </x:c>
      <x:c r="S478" s="14">
        <x:f t="shared" si="101"/>
        <x:v>1.6562697018880499</x:v>
      </x:c>
      <x:c r="T478" t="str">
        <x:f>IF(MOD(C478-Settings!$B$32,Settings!$B$33)&lt;Settings!$B$30,"Up","Down")</x:f>
        <x:v>Up</x:v>
      </x:c>
      <x:c r="U478" s="15" t="n">
        <x:f>IF(OR(I478&gt;Settings!$B$30,O478&gt;Settings!$B$37),0,1)</x:f>
        <x:v>1</x:v>
      </x:c>
      <x:c r="V478" s="15" t="n">
        <x:f>IF(AND(U478=1,O478&lt;=Settings!$B$36),1,0)</x:f>
        <x:v>1</x:v>
      </x:c>
    </x:row>
    <x:row r="479">
      <x:c r="A479">
        <x:v>4</x:v>
      </x:c>
      <x:c r="B479">
        <x:v>114</x:v>
      </x:c>
      <x:c r="C479" s="13" t="n">
        <x:f>Arrivals!F479</x:f>
        <x:v>6485.818125004653</x:v>
      </x:c>
      <x:c r="D479" s="13" t="n">
        <x:f>Arrivals!J479</x:f>
        <x:v>4.2689504611002125</x:v>
      </x:c>
      <x:c r="E479" s="14">
        <x:f t="shared" si="102"/>
        <x:v>6351.5641390904266</x:v>
      </x:c>
      <x:c r="F479" s="14">
        <x:f t="shared" si="93"/>
        <x:v>6485.8181250046528</x:v>
      </x:c>
      <x:c r="G479" s="14">
        <x:f t="shared" si="94"/>
        <x:v>6490.0870754657526</x:v>
      </x:c>
      <x:c r="H479" s="13" t="n">
        <x:f>Arrivals!L479</x:f>
        <x:v>75</x:v>
      </x:c>
      <x:c r="I479" s="14" t="n">
        <x:f>H479*8/Settings!$B$28+Settings!$B$29</x:f>
        <x:v>6.02</x:v>
      </x:c>
      <x:c r="J479" s="14">
        <x:f t="shared" si="103"/>
        <x:v>6359.2404087923151</x:v>
      </x:c>
      <x:c r="K479" s="14">
        <x:f t="shared" si="95"/>
        <x:v>6490.0870754657526</x:v>
      </x:c>
      <x:c r="L479" s="14" t="n">
        <x:f>MOD(K479-Settings!$B$32,Settings!$B$33)</x:f>
        <x:v>10.087075465752605</x:v>
      </x:c>
      <x:c r="M479" s="14" t="n">
        <x:f>IF(L479&lt;Settings!$B$30,IF(Settings!$B$30-L479&gt;=I479,K479,K479+(Settings!$B$30-L479)+Settings!$B$31),K479+(Settings!$B$33-L479))</x:f>
        <x:v>6490.087075465753</x:v>
      </x:c>
      <x:c r="N479" s="14">
        <x:f t="shared" si="96"/>
        <x:v>6496.107075465753</x:v>
      </x:c>
      <x:c r="O479" s="14">
        <x:f t="shared" si="97"/>
        <x:v>10.288950461100285</x:v>
      </x:c>
      <x:c r="P479" s="14">
        <x:f t="shared" si="98"/>
        <x:v>0</x:v>
      </x:c>
      <x:c r="Q479" s="14">
        <x:f t="shared" si="99"/>
        <x:v>0</x:v>
      </x:c>
      <x:c r="R479" s="14">
        <x:f t="shared" si="100"/>
        <x:v>0</x:v>
      </x:c>
      <x:c r="S479" s="14">
        <x:f t="shared" si="101"/>
        <x:v>0</x:v>
      </x:c>
      <x:c r="T479" t="str">
        <x:f>IF(MOD(C479-Settings!$B$32,Settings!$B$33)&lt;Settings!$B$30,"Up","Down")</x:f>
        <x:v>Up</x:v>
      </x:c>
      <x:c r="U479" s="15" t="n">
        <x:f>IF(OR(I479&gt;Settings!$B$30,O479&gt;Settings!$B$37),0,1)</x:f>
        <x:v>1</x:v>
      </x:c>
      <x:c r="V479" s="15" t="n">
        <x:f>IF(AND(U479=1,O479&lt;=Settings!$B$36),1,0)</x:f>
        <x:v>1</x:v>
      </x:c>
    </x:row>
    <x:row r="480">
      <x:c r="A480">
        <x:v>4</x:v>
      </x:c>
      <x:c r="B480">
        <x:v>115</x:v>
      </x:c>
      <x:c r="C480" s="13" t="n">
        <x:f>Arrivals!F480</x:f>
        <x:v>6595.151117534091</x:v>
      </x:c>
      <x:c r="D480" s="13" t="n">
        <x:f>Arrivals!J480</x:f>
        <x:v>2.156405425906919</x:v>
      </x:c>
      <x:c r="E480" s="14">
        <x:f t="shared" si="102"/>
        <x:v>6490.0870754657526</x:v>
      </x:c>
      <x:c r="F480" s="14">
        <x:f t="shared" si="93"/>
        <x:v>6595.1511175340911</x:v>
      </x:c>
      <x:c r="G480" s="14">
        <x:f t="shared" si="94"/>
        <x:v>6597.3075229599981</x:v>
      </x:c>
      <x:c r="H480" s="13" t="n">
        <x:f>Arrivals!L480</x:f>
        <x:v>75</x:v>
      </x:c>
      <x:c r="I480" s="14" t="n">
        <x:f>H480*8/Settings!$B$28+Settings!$B$29</x:f>
        <x:v>6.02</x:v>
      </x:c>
      <x:c r="J480" s="14">
        <x:f t="shared" si="103"/>
        <x:v>6496.107075465753</x:v>
      </x:c>
      <x:c r="K480" s="14">
        <x:f t="shared" si="95"/>
        <x:v>6597.3075229599981</x:v>
      </x:c>
      <x:c r="L480" s="14" t="n">
        <x:f>MOD(K480-Settings!$B$32,Settings!$B$33)</x:f>
        <x:v>117.3075229599981</x:v>
      </x:c>
      <x:c r="M480" s="14" t="n">
        <x:f>IF(L480&lt;Settings!$B$30,IF(Settings!$B$30-L480&gt;=I480,K480,K480+(Settings!$B$30-L480)+Settings!$B$31),K480+(Settings!$B$33-L480))</x:f>
        <x:v>6597.307522959998</x:v>
      </x:c>
      <x:c r="N480" s="14">
        <x:f t="shared" si="96"/>
        <x:v>6603.3275229599985</x:v>
      </x:c>
      <x:c r="O480" s="14">
        <x:f t="shared" si="97"/>
        <x:v>8.1764054259074328</x:v>
      </x:c>
      <x:c r="P480" s="14">
        <x:f t="shared" si="98"/>
        <x:v>0</x:v>
      </x:c>
      <x:c r="Q480" s="14">
        <x:f t="shared" si="99"/>
        <x:v>0</x:v>
      </x:c>
      <x:c r="R480" s="14">
        <x:f t="shared" si="100"/>
        <x:v>0</x:v>
      </x:c>
      <x:c r="S480" s="14">
        <x:f t="shared" si="101"/>
        <x:v>0</x:v>
      </x:c>
      <x:c r="T480" t="str">
        <x:f>IF(MOD(C480-Settings!$B$32,Settings!$B$33)&lt;Settings!$B$30,"Up","Down")</x:f>
        <x:v>Up</x:v>
      </x:c>
      <x:c r="U480" s="15" t="n">
        <x:f>IF(OR(I480&gt;Settings!$B$30,O480&gt;Settings!$B$37),0,1)</x:f>
        <x:v>1</x:v>
      </x:c>
      <x:c r="V480" s="15" t="n">
        <x:f>IF(AND(U480=1,O480&lt;=Settings!$B$36),1,0)</x:f>
        <x:v>1</x:v>
      </x:c>
    </x:row>
    <x:row r="481">
      <x:c r="A481">
        <x:v>4</x:v>
      </x:c>
      <x:c r="B481">
        <x:v>116</x:v>
      </x:c>
      <x:c r="C481" s="13" t="n">
        <x:f>Arrivals!F481</x:f>
        <x:v>6714.213601275028</x:v>
      </x:c>
      <x:c r="D481" s="13" t="n">
        <x:f>Arrivals!J481</x:f>
        <x:v>6.286090913211915</x:v>
      </x:c>
      <x:c r="E481" s="14">
        <x:f t="shared" si="102"/>
        <x:v>6597.3075229599981</x:v>
      </x:c>
      <x:c r="F481" s="14">
        <x:f t="shared" si="93"/>
        <x:v>6714.2136012750279</x:v>
      </x:c>
      <x:c r="G481" s="14">
        <x:f t="shared" si="94"/>
        <x:v>6720.4996921882403</x:v>
      </x:c>
      <x:c r="H481" s="13" t="n">
        <x:f>Arrivals!L481</x:f>
        <x:v>75</x:v>
      </x:c>
      <x:c r="I481" s="14" t="n">
        <x:f>H481*8/Settings!$B$28+Settings!$B$29</x:f>
        <x:v>6.02</x:v>
      </x:c>
      <x:c r="J481" s="14">
        <x:f t="shared" si="103"/>
        <x:v>6603.3275229599985</x:v>
      </x:c>
      <x:c r="K481" s="14">
        <x:f t="shared" si="95"/>
        <x:v>6720.4996921882403</x:v>
      </x:c>
      <x:c r="L481" s="14" t="n">
        <x:f>MOD(K481-Settings!$B$32,Settings!$B$33)</x:f>
        <x:v>240.49969218824026</x:v>
      </x:c>
      <x:c r="M481" s="14" t="n">
        <x:f>IF(L481&lt;Settings!$B$30,IF(Settings!$B$30-L481&gt;=I481,K481,K481+(Settings!$B$30-L481)+Settings!$B$31),K481+(Settings!$B$33-L481))</x:f>
        <x:v>6720.49969218824</x:v>
      </x:c>
      <x:c r="N481" s="14">
        <x:f t="shared" si="96"/>
        <x:v>6726.5196921882407</x:v>
      </x:c>
      <x:c r="O481" s="14">
        <x:f t="shared" si="97"/>
        <x:v>12.306090913212756</x:v>
      </x:c>
      <x:c r="P481" s="14">
        <x:f t="shared" si="98"/>
        <x:v>0</x:v>
      </x:c>
      <x:c r="Q481" s="14">
        <x:f t="shared" si="99"/>
        <x:v>0</x:v>
      </x:c>
      <x:c r="R481" s="14">
        <x:f t="shared" si="100"/>
        <x:v>0</x:v>
      </x:c>
      <x:c r="S481" s="14">
        <x:f t="shared" si="101"/>
        <x:v>0</x:v>
      </x:c>
      <x:c r="T481" t="str">
        <x:f>IF(MOD(C481-Settings!$B$32,Settings!$B$33)&lt;Settings!$B$30,"Up","Down")</x:f>
        <x:v>Up</x:v>
      </x:c>
      <x:c r="U481" s="15" t="n">
        <x:f>IF(OR(I481&gt;Settings!$B$30,O481&gt;Settings!$B$37),0,1)</x:f>
        <x:v>1</x:v>
      </x:c>
      <x:c r="V481" s="15" t="n">
        <x:f>IF(AND(U481=1,O481&lt;=Settings!$B$36),1,0)</x:f>
        <x:v>1</x:v>
      </x:c>
    </x:row>
    <x:row r="482">
      <x:c r="A482">
        <x:v>4</x:v>
      </x:c>
      <x:c r="B482">
        <x:v>117</x:v>
      </x:c>
      <x:c r="C482" s="13" t="n">
        <x:f>Arrivals!F482</x:f>
        <x:v>6769.167635313527</x:v>
      </x:c>
      <x:c r="D482" s="13" t="n">
        <x:f>Arrivals!J482</x:f>
        <x:v>2.6525086608956316</x:v>
      </x:c>
      <x:c r="E482" s="14">
        <x:f t="shared" si="102"/>
        <x:v>6720.4996921882403</x:v>
      </x:c>
      <x:c r="F482" s="14">
        <x:f t="shared" si="93"/>
        <x:v>6769.1676353135272</x:v>
      </x:c>
      <x:c r="G482" s="14">
        <x:f t="shared" si="94"/>
        <x:v>6771.8201439744225</x:v>
      </x:c>
      <x:c r="H482" s="13" t="n">
        <x:f>Arrivals!L482</x:f>
        <x:v>75</x:v>
      </x:c>
      <x:c r="I482" s="14" t="n">
        <x:f>H482*8/Settings!$B$28+Settings!$B$29</x:f>
        <x:v>6.02</x:v>
      </x:c>
      <x:c r="J482" s="14">
        <x:f t="shared" si="103"/>
        <x:v>6726.5196921882407</x:v>
      </x:c>
      <x:c r="K482" s="14">
        <x:f t="shared" si="95"/>
        <x:v>6771.8201439744225</x:v>
      </x:c>
      <x:c r="L482" s="14" t="n">
        <x:f>MOD(K482-Settings!$B$32,Settings!$B$33)</x:f>
        <x:v>291.82014397442254</x:v>
      </x:c>
      <x:c r="M482" s="14" t="n">
        <x:f>IF(L482&lt;Settings!$B$30,IF(Settings!$B$30-L482&gt;=I482,K482,K482+(Settings!$B$30-L482)+Settings!$B$31),K482+(Settings!$B$33-L482))</x:f>
        <x:v>6771.8201439744225</x:v>
      </x:c>
      <x:c r="N482" s="14">
        <x:f t="shared" si="96"/>
        <x:v>6777.840143974423</x:v>
      </x:c>
      <x:c r="O482" s="14">
        <x:f t="shared" si="97"/>
        <x:v>8.6725086608958009</x:v>
      </x:c>
      <x:c r="P482" s="14">
        <x:f t="shared" si="98"/>
        <x:v>0</x:v>
      </x:c>
      <x:c r="Q482" s="14">
        <x:f t="shared" si="99"/>
        <x:v>0</x:v>
      </x:c>
      <x:c r="R482" s="14">
        <x:f t="shared" si="100"/>
        <x:v>0</x:v>
      </x:c>
      <x:c r="S482" s="14">
        <x:f t="shared" si="101"/>
        <x:v>0</x:v>
      </x:c>
      <x:c r="T482" t="str">
        <x:f>IF(MOD(C482-Settings!$B$32,Settings!$B$33)&lt;Settings!$B$30,"Up","Down")</x:f>
        <x:v>Up</x:v>
      </x:c>
      <x:c r="U482" s="15" t="n">
        <x:f>IF(OR(I482&gt;Settings!$B$30,O482&gt;Settings!$B$37),0,1)</x:f>
        <x:v>1</x:v>
      </x:c>
      <x:c r="V482" s="15" t="n">
        <x:f>IF(AND(U482=1,O482&lt;=Settings!$B$36),1,0)</x:f>
        <x:v>1</x:v>
      </x:c>
    </x:row>
    <x:row r="483">
      <x:c r="A483">
        <x:v>4</x:v>
      </x:c>
      <x:c r="B483">
        <x:v>118</x:v>
      </x:c>
      <x:c r="C483" s="13" t="n">
        <x:f>Arrivals!F483</x:f>
        <x:v>6820.718308845804</x:v>
      </x:c>
      <x:c r="D483" s="13" t="n">
        <x:f>Arrivals!J483</x:f>
        <x:v>1.5190484568497578</x:v>
      </x:c>
      <x:c r="E483" s="14">
        <x:f t="shared" si="102"/>
        <x:v>6771.8201439744225</x:v>
      </x:c>
      <x:c r="F483" s="14">
        <x:f t="shared" si="93"/>
        <x:v>6820.7183088458041</x:v>
      </x:c>
      <x:c r="G483" s="14">
        <x:f t="shared" si="94"/>
        <x:v>6822.2373573026534</x:v>
      </x:c>
      <x:c r="H483" s="13" t="n">
        <x:f>Arrivals!L483</x:f>
        <x:v>75</x:v>
      </x:c>
      <x:c r="I483" s="14" t="n">
        <x:f>H483*8/Settings!$B$28+Settings!$B$29</x:f>
        <x:v>6.02</x:v>
      </x:c>
      <x:c r="J483" s="14">
        <x:f t="shared" si="103"/>
        <x:v>6777.840143974423</x:v>
      </x:c>
      <x:c r="K483" s="14">
        <x:f t="shared" si="95"/>
        <x:v>6822.2373573026534</x:v>
      </x:c>
      <x:c r="L483" s="14" t="n">
        <x:f>MOD(K483-Settings!$B$32,Settings!$B$33)</x:f>
        <x:v>342.23735730265344</x:v>
      </x:c>
      <x:c r="M483" s="14" t="n">
        <x:f>IF(L483&lt;Settings!$B$30,IF(Settings!$B$30-L483&gt;=I483,K483,K483+(Settings!$B$30-L483)+Settings!$B$31),K483+(Settings!$B$33-L483))</x:f>
        <x:v>6822.237357302653</x:v>
      </x:c>
      <x:c r="N483" s="14">
        <x:f t="shared" si="96"/>
        <x:v>6828.2573573026539</x:v>
      </x:c>
      <x:c r="O483" s="14">
        <x:f t="shared" si="97"/>
        <x:v>7.5390484568497413</x:v>
      </x:c>
      <x:c r="P483" s="14">
        <x:f t="shared" si="98"/>
        <x:v>0</x:v>
      </x:c>
      <x:c r="Q483" s="14">
        <x:f t="shared" si="99"/>
        <x:v>0</x:v>
      </x:c>
      <x:c r="R483" s="14">
        <x:f t="shared" si="100"/>
        <x:v>0</x:v>
      </x:c>
      <x:c r="S483" s="14">
        <x:f t="shared" si="101"/>
        <x:v>0</x:v>
      </x:c>
      <x:c r="T483" t="str">
        <x:f>IF(MOD(C483-Settings!$B$32,Settings!$B$33)&lt;Settings!$B$30,"Up","Down")</x:f>
        <x:v>Up</x:v>
      </x:c>
      <x:c r="U483" s="15" t="n">
        <x:f>IF(OR(I483&gt;Settings!$B$30,O483&gt;Settings!$B$37),0,1)</x:f>
        <x:v>1</x:v>
      </x:c>
      <x:c r="V483" s="15" t="n">
        <x:f>IF(AND(U483=1,O483&lt;=Settings!$B$36),1,0)</x:f>
        <x:v>1</x:v>
      </x:c>
    </x:row>
    <x:row r="484">
      <x:c r="A484">
        <x:v>4</x:v>
      </x:c>
      <x:c r="B484">
        <x:v>119</x:v>
      </x:c>
      <x:c r="C484" s="13" t="n">
        <x:f>Arrivals!F484</x:f>
        <x:v>6824.787924586273</x:v>
      </x:c>
      <x:c r="D484" s="13" t="n">
        <x:f>Arrivals!J484</x:f>
        <x:v>6.129373981463793</x:v>
      </x:c>
      <x:c r="E484" s="14">
        <x:f t="shared" si="102"/>
        <x:v>6822.2373573026534</x:v>
      </x:c>
      <x:c r="F484" s="14">
        <x:f t="shared" si="93"/>
        <x:v>6824.7879245862732</x:v>
      </x:c>
      <x:c r="G484" s="14">
        <x:f t="shared" si="94"/>
        <x:v>6830.9172985677369</x:v>
      </x:c>
      <x:c r="H484" s="13" t="n">
        <x:f>Arrivals!L484</x:f>
        <x:v>75</x:v>
      </x:c>
      <x:c r="I484" s="14" t="n">
        <x:f>H484*8/Settings!$B$28+Settings!$B$29</x:f>
        <x:v>6.02</x:v>
      </x:c>
      <x:c r="J484" s="14">
        <x:f t="shared" si="103"/>
        <x:v>6828.2573573026539</x:v>
      </x:c>
      <x:c r="K484" s="14">
        <x:f t="shared" si="95"/>
        <x:v>6830.9172985677369</x:v>
      </x:c>
      <x:c r="L484" s="14" t="n">
        <x:f>MOD(K484-Settings!$B$32,Settings!$B$33)</x:f>
        <x:v>350.9172985677369</x:v>
      </x:c>
      <x:c r="M484" s="14" t="n">
        <x:f>IF(L484&lt;Settings!$B$30,IF(Settings!$B$30-L484&gt;=I484,K484,K484+(Settings!$B$30-L484)+Settings!$B$31),K484+(Settings!$B$33-L484))</x:f>
        <x:v>6830.917298567737</x:v>
      </x:c>
      <x:c r="N484" s="14">
        <x:f t="shared" si="96"/>
        <x:v>6836.9372985677373</x:v>
      </x:c>
      <x:c r="O484" s="14">
        <x:f t="shared" si="97"/>
        <x:v>12.149373981464123</x:v>
      </x:c>
      <x:c r="P484" s="14">
        <x:f t="shared" si="98"/>
        <x:v>0</x:v>
      </x:c>
      <x:c r="Q484" s="14">
        <x:f t="shared" si="99"/>
        <x:v>0</x:v>
      </x:c>
      <x:c r="R484" s="14">
        <x:f t="shared" si="100"/>
        <x:v>0</x:v>
      </x:c>
      <x:c r="S484" s="14">
        <x:f t="shared" si="101"/>
        <x:v>0</x:v>
      </x:c>
      <x:c r="T484" t="str">
        <x:f>IF(MOD(C484-Settings!$B$32,Settings!$B$33)&lt;Settings!$B$30,"Up","Down")</x:f>
        <x:v>Up</x:v>
      </x:c>
      <x:c r="U484" s="15" t="n">
        <x:f>IF(OR(I484&gt;Settings!$B$30,O484&gt;Settings!$B$37),0,1)</x:f>
        <x:v>1</x:v>
      </x:c>
      <x:c r="V484" s="15" t="n">
        <x:f>IF(AND(U484=1,O484&lt;=Settings!$B$36),1,0)</x:f>
        <x:v>1</x:v>
      </x:c>
    </x:row>
    <x:row r="485">
      <x:c r="A485">
        <x:v>4</x:v>
      </x:c>
      <x:c r="B485">
        <x:v>120</x:v>
      </x:c>
      <x:c r="C485" s="13" t="n">
        <x:f>Arrivals!F485</x:f>
        <x:v>6835.708355736974</x:v>
      </x:c>
      <x:c r="D485" s="13" t="n">
        <x:f>Arrivals!J485</x:f>
        <x:v>5.200083601790369</x:v>
      </x:c>
      <x:c r="E485" s="14">
        <x:f t="shared" si="102"/>
        <x:v>6830.9172985677369</x:v>
      </x:c>
      <x:c r="F485" s="14">
        <x:f t="shared" si="93"/>
        <x:v>6835.7083557369742</x:v>
      </x:c>
      <x:c r="G485" s="14">
        <x:f t="shared" si="94"/>
        <x:v>6840.9084393387648</x:v>
      </x:c>
      <x:c r="H485" s="13" t="n">
        <x:f>Arrivals!L485</x:f>
        <x:v>75</x:v>
      </x:c>
      <x:c r="I485" s="14" t="n">
        <x:f>H485*8/Settings!$B$28+Settings!$B$29</x:f>
        <x:v>6.02</x:v>
      </x:c>
      <x:c r="J485" s="14">
        <x:f t="shared" si="103"/>
        <x:v>6836.9372985677373</x:v>
      </x:c>
      <x:c r="K485" s="14">
        <x:f t="shared" si="95"/>
        <x:v>6840.9084393387648</x:v>
      </x:c>
      <x:c r="L485" s="14" t="n">
        <x:f>MOD(K485-Settings!$B$32,Settings!$B$33)</x:f>
        <x:v>360.90843933876477</x:v>
      </x:c>
      <x:c r="M485" s="14" t="n">
        <x:f>IF(L485&lt;Settings!$B$30,IF(Settings!$B$30-L485&gt;=I485,K485,K485+(Settings!$B$30-L485)+Settings!$B$31),K485+(Settings!$B$33-L485))</x:f>
        <x:v>6840.908439338765</x:v>
      </x:c>
      <x:c r="N485" s="14">
        <x:f t="shared" si="96"/>
        <x:v>6846.9284393387652</x:v>
      </x:c>
      <x:c r="O485" s="14">
        <x:f t="shared" si="97"/>
        <x:v>11.220083601790975</x:v>
      </x:c>
      <x:c r="P485" s="14">
        <x:f t="shared" si="98"/>
        <x:v>0</x:v>
      </x:c>
      <x:c r="Q485" s="14">
        <x:f t="shared" si="99"/>
        <x:v>0</x:v>
      </x:c>
      <x:c r="R485" s="14">
        <x:f t="shared" si="100"/>
        <x:v>0</x:v>
      </x:c>
      <x:c r="S485" s="14">
        <x:f t="shared" si="101"/>
        <x:v>0</x:v>
      </x:c>
      <x:c r="T485" t="str">
        <x:f>IF(MOD(C485-Settings!$B$32,Settings!$B$33)&lt;Settings!$B$30,"Up","Down")</x:f>
        <x:v>Up</x:v>
      </x:c>
      <x:c r="U485" s="15" t="n">
        <x:f>IF(OR(I485&gt;Settings!$B$30,O485&gt;Settings!$B$37),0,1)</x:f>
        <x:v>1</x:v>
      </x:c>
      <x:c r="V485" s="15" t="n">
        <x:f>IF(AND(U485=1,O485&lt;=Settings!$B$36),1,0)</x:f>
        <x:v>1</x:v>
      </x:c>
    </x:row>
    <x:row r="486">
      <x:c r="A486">
        <x:v>5</x:v>
      </x:c>
      <x:c r="B486">
        <x:v>1</x:v>
      </x:c>
      <x:c r="C486" s="13" t="n">
        <x:f>Arrivals!F486</x:f>
        <x:v>119.8171375327336</x:v>
      </x:c>
      <x:c r="D486" s="13" t="n">
        <x:f>Arrivals!J486</x:f>
        <x:v>9.207518373425543</x:v>
      </x:c>
      <x:c r="E486" s="14">
        <x:v>0</x:v>
      </x:c>
      <x:c r="F486" s="14">
        <x:f t="shared" si="93"/>
        <x:v>119.8171375327336</x:v>
      </x:c>
      <x:c r="G486" s="14">
        <x:f t="shared" si="94"/>
        <x:v>129.02465590615913</x:v>
      </x:c>
      <x:c r="H486" s="13" t="n">
        <x:f>Arrivals!L486</x:f>
        <x:v>75</x:v>
      </x:c>
      <x:c r="I486" s="14" t="n">
        <x:f>H486*8/Settings!$B$28+Settings!$B$29</x:f>
        <x:v>6.02</x:v>
      </x:c>
      <x:c r="J486" s="14">
        <x:v>0</x:v>
      </x:c>
      <x:c r="K486" s="14">
        <x:f t="shared" si="95"/>
        <x:v>129.02465590615913</x:v>
      </x:c>
      <x:c r="L486" s="14" t="n">
        <x:f>MOD(K486-Settings!$B$32,Settings!$B$33)</x:f>
        <x:v>129.02465590615913</x:v>
      </x:c>
      <x:c r="M486" s="14" t="n">
        <x:f>IF(L486&lt;Settings!$B$30,IF(Settings!$B$30-L486&gt;=I486,K486,K486+(Settings!$B$30-L486)+Settings!$B$31),K486+(Settings!$B$33-L486))</x:f>
        <x:v>129.02465590615913</x:v>
      </x:c>
      <x:c r="N486" s="14">
        <x:f t="shared" si="96"/>
        <x:v>135.04465590615914</x:v>
      </x:c>
      <x:c r="O486" s="14">
        <x:f t="shared" si="97"/>
        <x:v>15.227518373425539</x:v>
      </x:c>
      <x:c r="P486" s="14">
        <x:f t="shared" si="98"/>
        <x:v>0</x:v>
      </x:c>
      <x:c r="Q486" s="14">
        <x:f t="shared" si="99"/>
        <x:v>0</x:v>
      </x:c>
      <x:c r="R486" s="14">
        <x:f t="shared" si="100"/>
        <x:v>0</x:v>
      </x:c>
      <x:c r="S486" s="14">
        <x:f t="shared" si="101"/>
        <x:v>0</x:v>
      </x:c>
      <x:c r="T486" t="str">
        <x:f>IF(MOD(C486-Settings!$B$32,Settings!$B$33)&lt;Settings!$B$30,"Up","Down")</x:f>
        <x:v>Up</x:v>
      </x:c>
      <x:c r="U486" s="15" t="n">
        <x:f>IF(OR(I486&gt;Settings!$B$30,O486&gt;Settings!$B$37),0,1)</x:f>
        <x:v>1</x:v>
      </x:c>
      <x:c r="V486" s="15" t="n">
        <x:f>IF(AND(U486=1,O486&lt;=Settings!$B$36),1,0)</x:f>
        <x:v>1</x:v>
      </x:c>
    </x:row>
    <x:row r="487">
      <x:c r="A487">
        <x:v>5</x:v>
      </x:c>
      <x:c r="B487">
        <x:v>2</x:v>
      </x:c>
      <x:c r="C487" s="13" t="n">
        <x:f>Arrivals!F487</x:f>
        <x:v>158.71498449031077</x:v>
      </x:c>
      <x:c r="D487" s="13" t="n">
        <x:f>Arrivals!J487</x:f>
        <x:v>0.5760421303128952</x:v>
      </x:c>
      <x:c r="E487" s="14" t="n">
        <x:f t="shared" ref="E487:E518" si="104">G486</x:f>
        <x:v>129.02465590615913</x:v>
      </x:c>
      <x:c r="F487" s="14">
        <x:f t="shared" si="93"/>
        <x:v>158.71498449031077</x:v>
      </x:c>
      <x:c r="G487" s="14">
        <x:f t="shared" si="94"/>
        <x:v>159.29102662062365</x:v>
      </x:c>
      <x:c r="H487" s="13" t="n">
        <x:f>Arrivals!L487</x:f>
        <x:v>75</x:v>
      </x:c>
      <x:c r="I487" s="14" t="n">
        <x:f>H487*8/Settings!$B$28+Settings!$B$29</x:f>
        <x:v>6.02</x:v>
      </x:c>
      <x:c r="J487" s="14" t="n">
        <x:f t="shared" ref="J487:J518" si="105">N486</x:f>
        <x:v>135.04465590615914</x:v>
      </x:c>
      <x:c r="K487" s="14">
        <x:f t="shared" si="95"/>
        <x:v>159.29102662062365</x:v>
      </x:c>
      <x:c r="L487" s="14" t="n">
        <x:f>MOD(K487-Settings!$B$32,Settings!$B$33)</x:f>
        <x:v>159.29102662062365</x:v>
      </x:c>
      <x:c r="M487" s="14" t="n">
        <x:f>IF(L487&lt;Settings!$B$30,IF(Settings!$B$30-L487&gt;=I487,K487,K487+(Settings!$B$30-L487)+Settings!$B$31),K487+(Settings!$B$33-L487))</x:f>
        <x:v>159.29102662062365</x:v>
      </x:c>
      <x:c r="N487" s="14">
        <x:f t="shared" si="96"/>
        <x:v>165.31102662062366</x:v>
      </x:c>
      <x:c r="O487" s="14">
        <x:f t="shared" si="97"/>
        <x:v>6.5960421303128953</x:v>
      </x:c>
      <x:c r="P487" s="14">
        <x:f t="shared" si="98"/>
        <x:v>0</x:v>
      </x:c>
      <x:c r="Q487" s="14">
        <x:f t="shared" si="99"/>
        <x:v>0</x:v>
      </x:c>
      <x:c r="R487" s="14">
        <x:f t="shared" si="100"/>
        <x:v>0</x:v>
      </x:c>
      <x:c r="S487" s="14">
        <x:f t="shared" si="101"/>
        <x:v>0</x:v>
      </x:c>
      <x:c r="T487" t="str">
        <x:f>IF(MOD(C487-Settings!$B$32,Settings!$B$33)&lt;Settings!$B$30,"Up","Down")</x:f>
        <x:v>Up</x:v>
      </x:c>
      <x:c r="U487" s="15" t="n">
        <x:f>IF(OR(I487&gt;Settings!$B$30,O487&gt;Settings!$B$37),0,1)</x:f>
        <x:v>1</x:v>
      </x:c>
      <x:c r="V487" s="15" t="n">
        <x:f>IF(AND(U487=1,O487&lt;=Settings!$B$36),1,0)</x:f>
        <x:v>1</x:v>
      </x:c>
    </x:row>
    <x:row r="488">
      <x:c r="A488">
        <x:v>5</x:v>
      </x:c>
      <x:c r="B488">
        <x:v>3</x:v>
      </x:c>
      <x:c r="C488" s="13" t="n">
        <x:f>Arrivals!F488</x:f>
        <x:v>160.2763156748768</x:v>
      </x:c>
      <x:c r="D488" s="13" t="n">
        <x:f>Arrivals!J488</x:f>
        <x:v>16.012717339481263</x:v>
      </x:c>
      <x:c r="E488" s="14">
        <x:f t="shared" si="104"/>
        <x:v>159.29102662062365</x:v>
      </x:c>
      <x:c r="F488" s="14">
        <x:f t="shared" si="93"/>
        <x:v>160.2763156748768</x:v>
      </x:c>
      <x:c r="G488" s="14">
        <x:f t="shared" si="94"/>
        <x:v>176.28903301435807</x:v>
      </x:c>
      <x:c r="H488" s="13" t="n">
        <x:f>Arrivals!L488</x:f>
        <x:v>75</x:v>
      </x:c>
      <x:c r="I488" s="14" t="n">
        <x:f>H488*8/Settings!$B$28+Settings!$B$29</x:f>
        <x:v>6.02</x:v>
      </x:c>
      <x:c r="J488" s="14">
        <x:f t="shared" si="105"/>
        <x:v>165.31102662062366</x:v>
      </x:c>
      <x:c r="K488" s="14">
        <x:f t="shared" si="95"/>
        <x:v>176.28903301435807</x:v>
      </x:c>
      <x:c r="L488" s="14" t="n">
        <x:f>MOD(K488-Settings!$B$32,Settings!$B$33)</x:f>
        <x:v>176.28903301435807</x:v>
      </x:c>
      <x:c r="M488" s="14" t="n">
        <x:f>IF(L488&lt;Settings!$B$30,IF(Settings!$B$30-L488&gt;=I488,K488,K488+(Settings!$B$30-L488)+Settings!$B$31),K488+(Settings!$B$33-L488))</x:f>
        <x:v>176.28903301435807</x:v>
      </x:c>
      <x:c r="N488" s="14">
        <x:f t="shared" si="96"/>
        <x:v>182.30903301435808</x:v>
      </x:c>
      <x:c r="O488" s="14">
        <x:f t="shared" si="97"/>
        <x:v>22.03271733948128</x:v>
      </x:c>
      <x:c r="P488" s="14">
        <x:f t="shared" si="98"/>
        <x:v>0</x:v>
      </x:c>
      <x:c r="Q488" s="14">
        <x:f t="shared" si="99"/>
        <x:v>0</x:v>
      </x:c>
      <x:c r="R488" s="14">
        <x:f t="shared" si="100"/>
        <x:v>0</x:v>
      </x:c>
      <x:c r="S488" s="14">
        <x:f t="shared" si="101"/>
        <x:v>0</x:v>
      </x:c>
      <x:c r="T488" t="str">
        <x:f>IF(MOD(C488-Settings!$B$32,Settings!$B$33)&lt;Settings!$B$30,"Up","Down")</x:f>
        <x:v>Up</x:v>
      </x:c>
      <x:c r="U488" s="15" t="n">
        <x:f>IF(OR(I488&gt;Settings!$B$30,O488&gt;Settings!$B$37),0,1)</x:f>
        <x:v>1</x:v>
      </x:c>
      <x:c r="V488" s="15" t="n">
        <x:f>IF(AND(U488=1,O488&lt;=Settings!$B$36),1,0)</x:f>
        <x:v>1</x:v>
      </x:c>
    </x:row>
    <x:row r="489">
      <x:c r="A489">
        <x:v>5</x:v>
      </x:c>
      <x:c r="B489">
        <x:v>4</x:v>
      </x:c>
      <x:c r="C489" s="13" t="n">
        <x:f>Arrivals!F489</x:f>
        <x:v>235.26931821733098</x:v>
      </x:c>
      <x:c r="D489" s="13" t="n">
        <x:f>Arrivals!J489</x:f>
        <x:v>6.44447818689072</x:v>
      </x:c>
      <x:c r="E489" s="14">
        <x:f t="shared" si="104"/>
        <x:v>176.28903301435807</x:v>
      </x:c>
      <x:c r="F489" s="14">
        <x:f t="shared" si="93"/>
        <x:v>235.26931821733098</x:v>
      </x:c>
      <x:c r="G489" s="14">
        <x:f t="shared" si="94"/>
        <x:v>241.71379640422168</x:v>
      </x:c>
      <x:c r="H489" s="13" t="n">
        <x:f>Arrivals!L489</x:f>
        <x:v>75</x:v>
      </x:c>
      <x:c r="I489" s="14" t="n">
        <x:f>H489*8/Settings!$B$28+Settings!$B$29</x:f>
        <x:v>6.02</x:v>
      </x:c>
      <x:c r="J489" s="14">
        <x:f t="shared" si="105"/>
        <x:v>182.30903301435808</x:v>
      </x:c>
      <x:c r="K489" s="14">
        <x:f t="shared" si="95"/>
        <x:v>241.71379640422168</x:v>
      </x:c>
      <x:c r="L489" s="14" t="n">
        <x:f>MOD(K489-Settings!$B$32,Settings!$B$33)</x:f>
        <x:v>241.71379640422168</x:v>
      </x:c>
      <x:c r="M489" s="14" t="n">
        <x:f>IF(L489&lt;Settings!$B$30,IF(Settings!$B$30-L489&gt;=I489,K489,K489+(Settings!$B$30-L489)+Settings!$B$31),K489+(Settings!$B$33-L489))</x:f>
        <x:v>241.71379640422168</x:v>
      </x:c>
      <x:c r="N489" s="14">
        <x:f t="shared" si="96"/>
        <x:v>247.73379640422169</x:v>
      </x:c>
      <x:c r="O489" s="14">
        <x:f t="shared" si="97"/>
        <x:v>12.464478186890716</x:v>
      </x:c>
      <x:c r="P489" s="14">
        <x:f t="shared" si="98"/>
        <x:v>0</x:v>
      </x:c>
      <x:c r="Q489" s="14">
        <x:f t="shared" si="99"/>
        <x:v>0</x:v>
      </x:c>
      <x:c r="R489" s="14">
        <x:f t="shared" si="100"/>
        <x:v>0</x:v>
      </x:c>
      <x:c r="S489" s="14">
        <x:f t="shared" si="101"/>
        <x:v>0</x:v>
      </x:c>
      <x:c r="T489" t="str">
        <x:f>IF(MOD(C489-Settings!$B$32,Settings!$B$33)&lt;Settings!$B$30,"Up","Down")</x:f>
        <x:v>Up</x:v>
      </x:c>
      <x:c r="U489" s="15" t="n">
        <x:f>IF(OR(I489&gt;Settings!$B$30,O489&gt;Settings!$B$37),0,1)</x:f>
        <x:v>1</x:v>
      </x:c>
      <x:c r="V489" s="15" t="n">
        <x:f>IF(AND(U489=1,O489&lt;=Settings!$B$36),1,0)</x:f>
        <x:v>1</x:v>
      </x:c>
    </x:row>
    <x:row r="490">
      <x:c r="A490">
        <x:v>5</x:v>
      </x:c>
      <x:c r="B490">
        <x:v>5</x:v>
      </x:c>
      <x:c r="C490" s="13" t="n">
        <x:f>Arrivals!F490</x:f>
        <x:v>245.18069737438438</x:v>
      </x:c>
      <x:c r="D490" s="13" t="n">
        <x:f>Arrivals!J490</x:f>
        <x:v>15.05096668729851</x:v>
      </x:c>
      <x:c r="E490" s="14">
        <x:f t="shared" si="104"/>
        <x:v>241.71379640422168</x:v>
      </x:c>
      <x:c r="F490" s="14">
        <x:f t="shared" si="93"/>
        <x:v>245.18069737438438</x:v>
      </x:c>
      <x:c r="G490" s="14">
        <x:f t="shared" si="94"/>
        <x:v>260.23166406168286</x:v>
      </x:c>
      <x:c r="H490" s="13" t="n">
        <x:f>Arrivals!L490</x:f>
        <x:v>75</x:v>
      </x:c>
      <x:c r="I490" s="14" t="n">
        <x:f>H490*8/Settings!$B$28+Settings!$B$29</x:f>
        <x:v>6.02</x:v>
      </x:c>
      <x:c r="J490" s="14">
        <x:f t="shared" si="105"/>
        <x:v>247.73379640422169</x:v>
      </x:c>
      <x:c r="K490" s="14">
        <x:f t="shared" si="95"/>
        <x:v>260.23166406168286</x:v>
      </x:c>
      <x:c r="L490" s="14" t="n">
        <x:f>MOD(K490-Settings!$B$32,Settings!$B$33)</x:f>
        <x:v>260.23166406168286</x:v>
      </x:c>
      <x:c r="M490" s="14" t="n">
        <x:f>IF(L490&lt;Settings!$B$30,IF(Settings!$B$30-L490&gt;=I490,K490,K490+(Settings!$B$30-L490)+Settings!$B$31),K490+(Settings!$B$33-L490))</x:f>
        <x:v>260.23166406168286</x:v>
      </x:c>
      <x:c r="N490" s="14">
        <x:f t="shared" si="96"/>
        <x:v>266.25166406168285</x:v>
      </x:c>
      <x:c r="O490" s="14">
        <x:f t="shared" si="97"/>
        <x:v>21.070966687298466</x:v>
      </x:c>
      <x:c r="P490" s="14">
        <x:f t="shared" si="98"/>
        <x:v>0</x:v>
      </x:c>
      <x:c r="Q490" s="14">
        <x:f t="shared" si="99"/>
        <x:v>0</x:v>
      </x:c>
      <x:c r="R490" s="14">
        <x:f t="shared" si="100"/>
        <x:v>0</x:v>
      </x:c>
      <x:c r="S490" s="14">
        <x:f t="shared" si="101"/>
        <x:v>0</x:v>
      </x:c>
      <x:c r="T490" t="str">
        <x:f>IF(MOD(C490-Settings!$B$32,Settings!$B$33)&lt;Settings!$B$30,"Up","Down")</x:f>
        <x:v>Up</x:v>
      </x:c>
      <x:c r="U490" s="15" t="n">
        <x:f>IF(OR(I490&gt;Settings!$B$30,O490&gt;Settings!$B$37),0,1)</x:f>
        <x:v>1</x:v>
      </x:c>
      <x:c r="V490" s="15" t="n">
        <x:f>IF(AND(U490=1,O490&lt;=Settings!$B$36),1,0)</x:f>
        <x:v>1</x:v>
      </x:c>
    </x:row>
    <x:row r="491">
      <x:c r="A491">
        <x:v>5</x:v>
      </x:c>
      <x:c r="B491">
        <x:v>6</x:v>
      </x:c>
      <x:c r="C491" s="13" t="n">
        <x:f>Arrivals!F491</x:f>
        <x:v>255.13781968753744</x:v>
      </x:c>
      <x:c r="D491" s="13" t="n">
        <x:f>Arrivals!J491</x:f>
        <x:v>1.5627780916989575</x:v>
      </x:c>
      <x:c r="E491" s="14">
        <x:f t="shared" si="104"/>
        <x:v>260.23166406168286</x:v>
      </x:c>
      <x:c r="F491" s="14">
        <x:f t="shared" si="93"/>
        <x:v>260.23166406168286</x:v>
      </x:c>
      <x:c r="G491" s="14">
        <x:f t="shared" si="94"/>
        <x:v>261.79444215338179</x:v>
      </x:c>
      <x:c r="H491" s="13" t="n">
        <x:f>Arrivals!L491</x:f>
        <x:v>75</x:v>
      </x:c>
      <x:c r="I491" s="14" t="n">
        <x:f>H491*8/Settings!$B$28+Settings!$B$29</x:f>
        <x:v>6.02</x:v>
      </x:c>
      <x:c r="J491" s="14">
        <x:f t="shared" si="105"/>
        <x:v>266.25166406168285</x:v>
      </x:c>
      <x:c r="K491" s="14">
        <x:f t="shared" si="95"/>
        <x:v>266.25166406168285</x:v>
      </x:c>
      <x:c r="L491" s="14" t="n">
        <x:f>MOD(K491-Settings!$B$32,Settings!$B$33)</x:f>
        <x:v>266.25166406168285</x:v>
      </x:c>
      <x:c r="M491" s="14" t="n">
        <x:f>IF(L491&lt;Settings!$B$30,IF(Settings!$B$30-L491&gt;=I491,K491,K491+(Settings!$B$30-L491)+Settings!$B$31),K491+(Settings!$B$33-L491))</x:f>
        <x:v>266.25166406168285</x:v>
      </x:c>
      <x:c r="N491" s="14">
        <x:f t="shared" si="96"/>
        <x:v>272.27166406168283</x:v>
      </x:c>
      <x:c r="O491" s="14">
        <x:f t="shared" si="97"/>
        <x:v>17.133844374145383</x:v>
      </x:c>
      <x:c r="P491" s="14">
        <x:f t="shared" si="98"/>
        <x:v>5.0938443741454194</x:v>
      </x:c>
      <x:c r="Q491" s="14">
        <x:f t="shared" si="99"/>
        <x:v>4.4572219083010509</x:v>
      </x:c>
      <x:c r="R491" s="14">
        <x:f t="shared" si="100"/>
        <x:v>0</x:v>
      </x:c>
      <x:c r="S491" s="14">
        <x:f t="shared" si="101"/>
        <x:v>9.5510662824464703</x:v>
      </x:c>
      <x:c r="T491" t="str">
        <x:f>IF(MOD(C491-Settings!$B$32,Settings!$B$33)&lt;Settings!$B$30,"Up","Down")</x:f>
        <x:v>Up</x:v>
      </x:c>
      <x:c r="U491" s="15" t="n">
        <x:f>IF(OR(I491&gt;Settings!$B$30,O491&gt;Settings!$B$37),0,1)</x:f>
        <x:v>1</x:v>
      </x:c>
      <x:c r="V491" s="15" t="n">
        <x:f>IF(AND(U491=1,O491&lt;=Settings!$B$36),1,0)</x:f>
        <x:v>1</x:v>
      </x:c>
    </x:row>
    <x:row r="492">
      <x:c r="A492">
        <x:v>5</x:v>
      </x:c>
      <x:c r="B492">
        <x:v>7</x:v>
      </x:c>
      <x:c r="C492" s="13" t="n">
        <x:f>Arrivals!F492</x:f>
        <x:v>255.80947057454995</x:v>
      </x:c>
      <x:c r="D492" s="13" t="n">
        <x:f>Arrivals!J492</x:f>
        <x:v>3.716212948559836</x:v>
      </x:c>
      <x:c r="E492" s="14">
        <x:f t="shared" si="104"/>
        <x:v>261.79444215338179</x:v>
      </x:c>
      <x:c r="F492" s="14">
        <x:f t="shared" si="93"/>
        <x:v>261.79444215338179</x:v>
      </x:c>
      <x:c r="G492" s="14">
        <x:f t="shared" si="94"/>
        <x:v>265.51065510194161</x:v>
      </x:c>
      <x:c r="H492" s="13" t="n">
        <x:f>Arrivals!L492</x:f>
        <x:v>75</x:v>
      </x:c>
      <x:c r="I492" s="14" t="n">
        <x:f>H492*8/Settings!$B$28+Settings!$B$29</x:f>
        <x:v>6.02</x:v>
      </x:c>
      <x:c r="J492" s="14">
        <x:f t="shared" si="105"/>
        <x:v>272.27166406168283</x:v>
      </x:c>
      <x:c r="K492" s="14">
        <x:f t="shared" si="95"/>
        <x:v>272.27166406168283</x:v>
      </x:c>
      <x:c r="L492" s="14" t="n">
        <x:f>MOD(K492-Settings!$B$32,Settings!$B$33)</x:f>
        <x:v>272.2716640616828</x:v>
      </x:c>
      <x:c r="M492" s="14" t="n">
        <x:f>IF(L492&lt;Settings!$B$30,IF(Settings!$B$30-L492&gt;=I492,K492,K492+(Settings!$B$30-L492)+Settings!$B$31),K492+(Settings!$B$33-L492))</x:f>
        <x:v>272.2716640616828</x:v>
      </x:c>
      <x:c r="N492" s="14">
        <x:f t="shared" si="96"/>
        <x:v>278.29166406168281</x:v>
      </x:c>
      <x:c r="O492" s="14">
        <x:f t="shared" si="97"/>
        <x:v>22.482193487132861</x:v>
      </x:c>
      <x:c r="P492" s="14">
        <x:f t="shared" si="98"/>
        <x:v>5.9849715788318463</x:v>
      </x:c>
      <x:c r="Q492" s="14">
        <x:f t="shared" si="99"/>
        <x:v>6.7610089597412184</x:v>
      </x:c>
      <x:c r="R492" s="14">
        <x:f t="shared" si="100"/>
        <x:v>0</x:v>
      </x:c>
      <x:c r="S492" s="14">
        <x:f t="shared" si="101"/>
        <x:v>12.745980538573065</x:v>
      </x:c>
      <x:c r="T492" t="str">
        <x:f>IF(MOD(C492-Settings!$B$32,Settings!$B$33)&lt;Settings!$B$30,"Up","Down")</x:f>
        <x:v>Up</x:v>
      </x:c>
      <x:c r="U492" s="15" t="n">
        <x:f>IF(OR(I492&gt;Settings!$B$30,O492&gt;Settings!$B$37),0,1)</x:f>
        <x:v>1</x:v>
      </x:c>
      <x:c r="V492" s="15" t="n">
        <x:f>IF(AND(U492=1,O492&lt;=Settings!$B$36),1,0)</x:f>
        <x:v>1</x:v>
      </x:c>
    </x:row>
    <x:row r="493">
      <x:c r="A493">
        <x:v>5</x:v>
      </x:c>
      <x:c r="B493">
        <x:v>8</x:v>
      </x:c>
      <x:c r="C493" s="13" t="n">
        <x:f>Arrivals!F493</x:f>
        <x:v>261.56616410055807</x:v>
      </x:c>
      <x:c r="D493" s="13" t="n">
        <x:f>Arrivals!J493</x:f>
        <x:v>0.8210248503771729</x:v>
      </x:c>
      <x:c r="E493" s="14">
        <x:f t="shared" si="104"/>
        <x:v>265.51065510194161</x:v>
      </x:c>
      <x:c r="F493" s="14">
        <x:f t="shared" si="93"/>
        <x:v>265.51065510194161</x:v>
      </x:c>
      <x:c r="G493" s="14">
        <x:f t="shared" si="94"/>
        <x:v>266.33167995231878</x:v>
      </x:c>
      <x:c r="H493" s="13" t="n">
        <x:f>Arrivals!L493</x:f>
        <x:v>75</x:v>
      </x:c>
      <x:c r="I493" s="14" t="n">
        <x:f>H493*8/Settings!$B$28+Settings!$B$29</x:f>
        <x:v>6.02</x:v>
      </x:c>
      <x:c r="J493" s="14">
        <x:f t="shared" si="105"/>
        <x:v>278.29166406168281</x:v>
      </x:c>
      <x:c r="K493" s="14">
        <x:f t="shared" si="95"/>
        <x:v>278.29166406168281</x:v>
      </x:c>
      <x:c r="L493" s="14" t="n">
        <x:f>MOD(K493-Settings!$B$32,Settings!$B$33)</x:f>
        <x:v>278.2916640616828</x:v>
      </x:c>
      <x:c r="M493" s="14" t="n">
        <x:f>IF(L493&lt;Settings!$B$30,IF(Settings!$B$30-L493&gt;=I493,K493,K493+(Settings!$B$30-L493)+Settings!$B$31),K493+(Settings!$B$33-L493))</x:f>
        <x:v>278.2916640616828</x:v>
      </x:c>
      <x:c r="N493" s="14">
        <x:f t="shared" si="96"/>
        <x:v>284.31166406168279</x:v>
      </x:c>
      <x:c r="O493" s="14">
        <x:f t="shared" si="97"/>
        <x:v>22.745499961124722</x:v>
      </x:c>
      <x:c r="P493" s="14">
        <x:f t="shared" si="98"/>
        <x:v>3.9444910013835397</x:v>
      </x:c>
      <x:c r="Q493" s="14">
        <x:f t="shared" si="99"/>
        <x:v>11.959984109364029</x:v>
      </x:c>
      <x:c r="R493" s="14">
        <x:f t="shared" si="100"/>
        <x:v>0</x:v>
      </x:c>
      <x:c r="S493" s="14">
        <x:f t="shared" si="101"/>
        <x:v>15.904475110747569</x:v>
      </x:c>
      <x:c r="T493" t="str">
        <x:f>IF(MOD(C493-Settings!$B$32,Settings!$B$33)&lt;Settings!$B$30,"Up","Down")</x:f>
        <x:v>Up</x:v>
      </x:c>
      <x:c r="U493" s="15" t="n">
        <x:f>IF(OR(I493&gt;Settings!$B$30,O493&gt;Settings!$B$37),0,1)</x:f>
        <x:v>1</x:v>
      </x:c>
      <x:c r="V493" s="15" t="n">
        <x:f>IF(AND(U493=1,O493&lt;=Settings!$B$36),1,0)</x:f>
        <x:v>1</x:v>
      </x:c>
    </x:row>
    <x:row r="494">
      <x:c r="A494">
        <x:v>5</x:v>
      </x:c>
      <x:c r="B494">
        <x:v>9</x:v>
      </x:c>
      <x:c r="C494" s="13" t="n">
        <x:f>Arrivals!F494</x:f>
        <x:v>317.12250634126895</x:v>
      </x:c>
      <x:c r="D494" s="13" t="n">
        <x:f>Arrivals!J494</x:f>
        <x:v>7.347864848729024</x:v>
      </x:c>
      <x:c r="E494" s="14">
        <x:f t="shared" si="104"/>
        <x:v>266.33167995231878</x:v>
      </x:c>
      <x:c r="F494" s="14">
        <x:f t="shared" si="93"/>
        <x:v>317.12250634126895</x:v>
      </x:c>
      <x:c r="G494" s="14">
        <x:f t="shared" si="94"/>
        <x:v>324.47037118999799</x:v>
      </x:c>
      <x:c r="H494" s="13" t="n">
        <x:f>Arrivals!L494</x:f>
        <x:v>75</x:v>
      </x:c>
      <x:c r="I494" s="14" t="n">
        <x:f>H494*8/Settings!$B$28+Settings!$B$29</x:f>
        <x:v>6.02</x:v>
      </x:c>
      <x:c r="J494" s="14">
        <x:f t="shared" si="105"/>
        <x:v>284.31166406168279</x:v>
      </x:c>
      <x:c r="K494" s="14">
        <x:f t="shared" si="95"/>
        <x:v>324.47037118999799</x:v>
      </x:c>
      <x:c r="L494" s="14" t="n">
        <x:f>MOD(K494-Settings!$B$32,Settings!$B$33)</x:f>
        <x:v>324.470371189998</x:v>
      </x:c>
      <x:c r="M494" s="14" t="n">
        <x:f>IF(L494&lt;Settings!$B$30,IF(Settings!$B$30-L494&gt;=I494,K494,K494+(Settings!$B$30-L494)+Settings!$B$31),K494+(Settings!$B$33-L494))</x:f>
        <x:v>324.470371189998</x:v>
      </x:c>
      <x:c r="N494" s="14">
        <x:f t="shared" si="96"/>
        <x:v>330.49037118999797</x:v>
      </x:c>
      <x:c r="O494" s="14">
        <x:f t="shared" si="97"/>
        <x:v>13.367864848729027</x:v>
      </x:c>
      <x:c r="P494" s="14">
        <x:f t="shared" si="98"/>
        <x:v>0</x:v>
      </x:c>
      <x:c r="Q494" s="14">
        <x:f t="shared" si="99"/>
        <x:v>0</x:v>
      </x:c>
      <x:c r="R494" s="14">
        <x:f t="shared" si="100"/>
        <x:v>0</x:v>
      </x:c>
      <x:c r="S494" s="14">
        <x:f t="shared" si="101"/>
        <x:v>0</x:v>
      </x:c>
      <x:c r="T494" t="str">
        <x:f>IF(MOD(C494-Settings!$B$32,Settings!$B$33)&lt;Settings!$B$30,"Up","Down")</x:f>
        <x:v>Up</x:v>
      </x:c>
      <x:c r="U494" s="15" t="n">
        <x:f>IF(OR(I494&gt;Settings!$B$30,O494&gt;Settings!$B$37),0,1)</x:f>
        <x:v>1</x:v>
      </x:c>
      <x:c r="V494" s="15" t="n">
        <x:f>IF(AND(U494=1,O494&lt;=Settings!$B$36),1,0)</x:f>
        <x:v>1</x:v>
      </x:c>
    </x:row>
    <x:row r="495">
      <x:c r="A495">
        <x:v>5</x:v>
      </x:c>
      <x:c r="B495">
        <x:v>10</x:v>
      </x:c>
      <x:c r="C495" s="13" t="n">
        <x:f>Arrivals!F495</x:f>
        <x:v>400.71437195453075</x:v>
      </x:c>
      <x:c r="D495" s="13" t="n">
        <x:f>Arrivals!J495</x:f>
        <x:v>1.0361087333093462</x:v>
      </x:c>
      <x:c r="E495" s="14">
        <x:f t="shared" si="104"/>
        <x:v>324.47037118999799</x:v>
      </x:c>
      <x:c r="F495" s="14">
        <x:f t="shared" si="93"/>
        <x:v>400.71437195453075</x:v>
      </x:c>
      <x:c r="G495" s="14">
        <x:f t="shared" si="94"/>
        <x:v>401.75048068784008</x:v>
      </x:c>
      <x:c r="H495" s="13" t="n">
        <x:f>Arrivals!L495</x:f>
        <x:v>75</x:v>
      </x:c>
      <x:c r="I495" s="14" t="n">
        <x:f>H495*8/Settings!$B$28+Settings!$B$29</x:f>
        <x:v>6.02</x:v>
      </x:c>
      <x:c r="J495" s="14">
        <x:f t="shared" si="105"/>
        <x:v>330.49037118999797</x:v>
      </x:c>
      <x:c r="K495" s="14">
        <x:f t="shared" si="95"/>
        <x:v>401.75048068784008</x:v>
      </x:c>
      <x:c r="L495" s="14" t="n">
        <x:f>MOD(K495-Settings!$B$32,Settings!$B$33)</x:f>
        <x:v>401.7504806878401</x:v>
      </x:c>
      <x:c r="M495" s="14" t="n">
        <x:f>IF(L495&lt;Settings!$B$30,IF(Settings!$B$30-L495&gt;=I495,K495,K495+(Settings!$B$30-L495)+Settings!$B$31),K495+(Settings!$B$33-L495))</x:f>
        <x:v>401.7504806878401</x:v>
      </x:c>
      <x:c r="N495" s="14">
        <x:f t="shared" si="96"/>
        <x:v>407.77048068784006</x:v>
      </x:c>
      <x:c r="O495" s="14">
        <x:f t="shared" si="97"/>
        <x:v>7.0561087333093155</x:v>
      </x:c>
      <x:c r="P495" s="14">
        <x:f t="shared" si="98"/>
        <x:v>0</x:v>
      </x:c>
      <x:c r="Q495" s="14">
        <x:f t="shared" si="99"/>
        <x:v>0</x:v>
      </x:c>
      <x:c r="R495" s="14">
        <x:f t="shared" si="100"/>
        <x:v>0</x:v>
      </x:c>
      <x:c r="S495" s="14">
        <x:f t="shared" si="101"/>
        <x:v>0</x:v>
      </x:c>
      <x:c r="T495" t="str">
        <x:f>IF(MOD(C495-Settings!$B$32,Settings!$B$33)&lt;Settings!$B$30,"Up","Down")</x:f>
        <x:v>Up</x:v>
      </x:c>
      <x:c r="U495" s="15" t="n">
        <x:f>IF(OR(I495&gt;Settings!$B$30,O495&gt;Settings!$B$37),0,1)</x:f>
        <x:v>1</x:v>
      </x:c>
      <x:c r="V495" s="15" t="n">
        <x:f>IF(AND(U495=1,O495&lt;=Settings!$B$36),1,0)</x:f>
        <x:v>1</x:v>
      </x:c>
    </x:row>
    <x:row r="496">
      <x:c r="A496">
        <x:v>5</x:v>
      </x:c>
      <x:c r="B496">
        <x:v>11</x:v>
      </x:c>
      <x:c r="C496" s="13" t="n">
        <x:f>Arrivals!F496</x:f>
        <x:v>410.9236717462262</x:v>
      </x:c>
      <x:c r="D496" s="13" t="n">
        <x:f>Arrivals!J496</x:f>
        <x:v>3.8302582059293506</x:v>
      </x:c>
      <x:c r="E496" s="14">
        <x:f t="shared" si="104"/>
        <x:v>401.75048068784008</x:v>
      </x:c>
      <x:c r="F496" s="14">
        <x:f t="shared" si="93"/>
        <x:v>410.9236717462262</x:v>
      </x:c>
      <x:c r="G496" s="14">
        <x:f t="shared" si="94"/>
        <x:v>414.75392995215554</x:v>
      </x:c>
      <x:c r="H496" s="13" t="n">
        <x:f>Arrivals!L496</x:f>
        <x:v>75</x:v>
      </x:c>
      <x:c r="I496" s="14" t="n">
        <x:f>H496*8/Settings!$B$28+Settings!$B$29</x:f>
        <x:v>6.02</x:v>
      </x:c>
      <x:c r="J496" s="14">
        <x:f t="shared" si="105"/>
        <x:v>407.77048068784006</x:v>
      </x:c>
      <x:c r="K496" s="14">
        <x:f t="shared" si="95"/>
        <x:v>414.75392995215554</x:v>
      </x:c>
      <x:c r="L496" s="14" t="n">
        <x:f>MOD(K496-Settings!$B$32,Settings!$B$33)</x:f>
        <x:v>414.75392995215554</x:v>
      </x:c>
      <x:c r="M496" s="14" t="n">
        <x:f>IF(L496&lt;Settings!$B$30,IF(Settings!$B$30-L496&gt;=I496,K496,K496+(Settings!$B$30-L496)+Settings!$B$31),K496+(Settings!$B$33-L496))</x:f>
        <x:v>414.75392995215554</x:v>
      </x:c>
      <x:c r="N496" s="14">
        <x:f t="shared" si="96"/>
        <x:v>420.77392995215553</x:v>
      </x:c>
      <x:c r="O496" s="14">
        <x:f t="shared" si="97"/>
        <x:v>9.8502582059293218</x:v>
      </x:c>
      <x:c r="P496" s="14">
        <x:f t="shared" si="98"/>
        <x:v>0</x:v>
      </x:c>
      <x:c r="Q496" s="14">
        <x:f t="shared" si="99"/>
        <x:v>0</x:v>
      </x:c>
      <x:c r="R496" s="14">
        <x:f t="shared" si="100"/>
        <x:v>0</x:v>
      </x:c>
      <x:c r="S496" s="14">
        <x:f t="shared" si="101"/>
        <x:v>0</x:v>
      </x:c>
      <x:c r="T496" t="str">
        <x:f>IF(MOD(C496-Settings!$B$32,Settings!$B$33)&lt;Settings!$B$30,"Up","Down")</x:f>
        <x:v>Up</x:v>
      </x:c>
      <x:c r="U496" s="15" t="n">
        <x:f>IF(OR(I496&gt;Settings!$B$30,O496&gt;Settings!$B$37),0,1)</x:f>
        <x:v>1</x:v>
      </x:c>
      <x:c r="V496" s="15" t="n">
        <x:f>IF(AND(U496=1,O496&lt;=Settings!$B$36),1,0)</x:f>
        <x:v>1</x:v>
      </x:c>
    </x:row>
    <x:row r="497">
      <x:c r="A497">
        <x:v>5</x:v>
      </x:c>
      <x:c r="B497">
        <x:v>12</x:v>
      </x:c>
      <x:c r="C497" s="13" t="n">
        <x:f>Arrivals!F497</x:f>
        <x:v>487.95367441585773</x:v>
      </x:c>
      <x:c r="D497" s="13" t="n">
        <x:f>Arrivals!J497</x:f>
        <x:v>14.50350560904477</x:v>
      </x:c>
      <x:c r="E497" s="14">
        <x:f t="shared" si="104"/>
        <x:v>414.75392995215554</x:v>
      </x:c>
      <x:c r="F497" s="14">
        <x:f t="shared" si="93"/>
        <x:v>487.95367441585773</x:v>
      </x:c>
      <x:c r="G497" s="14">
        <x:f t="shared" si="94"/>
        <x:v>502.45718002490253</x:v>
      </x:c>
      <x:c r="H497" s="13" t="n">
        <x:f>Arrivals!L497</x:f>
        <x:v>75</x:v>
      </x:c>
      <x:c r="I497" s="14" t="n">
        <x:f>H497*8/Settings!$B$28+Settings!$B$29</x:f>
        <x:v>6.02</x:v>
      </x:c>
      <x:c r="J497" s="14">
        <x:f t="shared" si="105"/>
        <x:v>420.77392995215553</x:v>
      </x:c>
      <x:c r="K497" s="14">
        <x:f t="shared" si="95"/>
        <x:v>502.45718002490253</x:v>
      </x:c>
      <x:c r="L497" s="14" t="n">
        <x:f>MOD(K497-Settings!$B$32,Settings!$B$33)</x:f>
        <x:v>502.4571800249025</x:v>
      </x:c>
      <x:c r="M497" s="14" t="n">
        <x:f>IF(L497&lt;Settings!$B$30,IF(Settings!$B$30-L497&gt;=I497,K497,K497+(Settings!$B$30-L497)+Settings!$B$31),K497+(Settings!$B$33-L497))</x:f>
        <x:v>502.4571800249025</x:v>
      </x:c>
      <x:c r="N497" s="14">
        <x:f t="shared" si="96"/>
        <x:v>508.47718002490251</x:v>
      </x:c>
      <x:c r="O497" s="14">
        <x:f t="shared" si="97"/>
        <x:v>20.523505609044776</x:v>
      </x:c>
      <x:c r="P497" s="14">
        <x:f t="shared" si="98"/>
        <x:v>0</x:v>
      </x:c>
      <x:c r="Q497" s="14">
        <x:f t="shared" si="99"/>
        <x:v>0</x:v>
      </x:c>
      <x:c r="R497" s="14">
        <x:f t="shared" si="100"/>
        <x:v>0</x:v>
      </x:c>
      <x:c r="S497" s="14">
        <x:f t="shared" si="101"/>
        <x:v>0</x:v>
      </x:c>
      <x:c r="T497" t="str">
        <x:f>IF(MOD(C497-Settings!$B$32,Settings!$B$33)&lt;Settings!$B$30,"Up","Down")</x:f>
        <x:v>Up</x:v>
      </x:c>
      <x:c r="U497" s="15" t="n">
        <x:f>IF(OR(I497&gt;Settings!$B$30,O497&gt;Settings!$B$37),0,1)</x:f>
        <x:v>1</x:v>
      </x:c>
      <x:c r="V497" s="15" t="n">
        <x:f>IF(AND(U497=1,O497&lt;=Settings!$B$36),1,0)</x:f>
        <x:v>1</x:v>
      </x:c>
    </x:row>
    <x:row r="498">
      <x:c r="A498">
        <x:v>5</x:v>
      </x:c>
      <x:c r="B498">
        <x:v>13</x:v>
      </x:c>
      <x:c r="C498" s="13" t="n">
        <x:f>Arrivals!F498</x:f>
        <x:v>629.8670755150558</x:v>
      </x:c>
      <x:c r="D498" s="13" t="n">
        <x:f>Arrivals!J498</x:f>
        <x:v>4.360998870500914</x:v>
      </x:c>
      <x:c r="E498" s="14">
        <x:f t="shared" si="104"/>
        <x:v>502.45718002490253</x:v>
      </x:c>
      <x:c r="F498" s="14">
        <x:f t="shared" si="93"/>
        <x:v>629.86707551505583</x:v>
      </x:c>
      <x:c r="G498" s="14">
        <x:f t="shared" si="94"/>
        <x:v>634.22807438555674</x:v>
      </x:c>
      <x:c r="H498" s="13" t="n">
        <x:f>Arrivals!L498</x:f>
        <x:v>75</x:v>
      </x:c>
      <x:c r="I498" s="14" t="n">
        <x:f>H498*8/Settings!$B$28+Settings!$B$29</x:f>
        <x:v>6.02</x:v>
      </x:c>
      <x:c r="J498" s="14">
        <x:f t="shared" si="105"/>
        <x:v>508.47718002490251</x:v>
      </x:c>
      <x:c r="K498" s="14">
        <x:f t="shared" si="95"/>
        <x:v>634.22807438555674</x:v>
      </x:c>
      <x:c r="L498" s="14" t="n">
        <x:f>MOD(K498-Settings!$B$32,Settings!$B$33)</x:f>
        <x:v>634.2280743855567</x:v>
      </x:c>
      <x:c r="M498" s="14" t="n">
        <x:f>IF(L498&lt;Settings!$B$30,IF(Settings!$B$30-L498&gt;=I498,K498,K498+(Settings!$B$30-L498)+Settings!$B$31),K498+(Settings!$B$33-L498))</x:f>
        <x:v>720</x:v>
      </x:c>
      <x:c r="N498" s="14">
        <x:f t="shared" si="96"/>
        <x:v>726.02</x:v>
      </x:c>
      <x:c r="O498" s="14">
        <x:f t="shared" si="97"/>
        <x:v>96.152924484944151</x:v>
      </x:c>
      <x:c r="P498" s="14">
        <x:f t="shared" si="98"/>
        <x:v>0</x:v>
      </x:c>
      <x:c r="Q498" s="14">
        <x:f t="shared" si="99"/>
        <x:v>0</x:v>
      </x:c>
      <x:c r="R498" s="14">
        <x:f t="shared" si="100"/>
        <x:v>85.771925614443262</x:v>
      </x:c>
      <x:c r="S498" s="14">
        <x:f t="shared" si="101"/>
        <x:v>85.771925614443262</x:v>
      </x:c>
      <x:c r="T498" t="str">
        <x:f>IF(MOD(C498-Settings!$B$32,Settings!$B$33)&lt;Settings!$B$30,"Up","Down")</x:f>
        <x:v>Down</x:v>
      </x:c>
      <x:c r="U498" s="15" t="n">
        <x:f>IF(OR(I498&gt;Settings!$B$30,O498&gt;Settings!$B$37),0,1)</x:f>
        <x:v>1</x:v>
      </x:c>
      <x:c r="V498" s="15" t="n">
        <x:f>IF(AND(U498=1,O498&lt;=Settings!$B$36),1,0)</x:f>
        <x:v>1</x:v>
      </x:c>
    </x:row>
    <x:row r="499">
      <x:c r="A499">
        <x:v>5</x:v>
      </x:c>
      <x:c r="B499">
        <x:v>14</x:v>
      </x:c>
      <x:c r="C499" s="13" t="n">
        <x:f>Arrivals!F499</x:f>
        <x:v>655.414145977981</x:v>
      </x:c>
      <x:c r="D499" s="13" t="n">
        <x:f>Arrivals!J499</x:f>
        <x:v>1.919650619343206</x:v>
      </x:c>
      <x:c r="E499" s="14">
        <x:f t="shared" si="104"/>
        <x:v>634.22807438555674</x:v>
      </x:c>
      <x:c r="F499" s="14">
        <x:f t="shared" si="93"/>
        <x:v>655.41414597798098</x:v>
      </x:c>
      <x:c r="G499" s="14">
        <x:f t="shared" si="94"/>
        <x:v>657.33379659732418</x:v>
      </x:c>
      <x:c r="H499" s="13" t="n">
        <x:f>Arrivals!L499</x:f>
        <x:v>75</x:v>
      </x:c>
      <x:c r="I499" s="14" t="n">
        <x:f>H499*8/Settings!$B$28+Settings!$B$29</x:f>
        <x:v>6.02</x:v>
      </x:c>
      <x:c r="J499" s="14">
        <x:f t="shared" si="105"/>
        <x:v>726.02</x:v>
      </x:c>
      <x:c r="K499" s="14">
        <x:f t="shared" si="95"/>
        <x:v>726.02</x:v>
      </x:c>
      <x:c r="L499" s="14" t="n">
        <x:f>MOD(K499-Settings!$B$32,Settings!$B$33)</x:f>
        <x:v>6.019999999999982</x:v>
      </x:c>
      <x:c r="M499" s="14" t="n">
        <x:f>IF(L499&lt;Settings!$B$30,IF(Settings!$B$30-L499&gt;=I499,K499,K499+(Settings!$B$30-L499)+Settings!$B$31),K499+(Settings!$B$33-L499))</x:f>
        <x:v>726.02</x:v>
      </x:c>
      <x:c r="N499" s="14">
        <x:f t="shared" si="96"/>
        <x:v>732.04</x:v>
      </x:c>
      <x:c r="O499" s="14">
        <x:f t="shared" si="97"/>
        <x:v>76.625854022018984</x:v>
      </x:c>
      <x:c r="P499" s="14">
        <x:f t="shared" si="98"/>
        <x:v>0</x:v>
      </x:c>
      <x:c r="Q499" s="14">
        <x:f t="shared" si="99"/>
        <x:v>68.686203402675801</x:v>
      </x:c>
      <x:c r="R499" s="14">
        <x:f t="shared" si="100"/>
        <x:v>0</x:v>
      </x:c>
      <x:c r="S499" s="14">
        <x:f t="shared" si="101"/>
        <x:v>68.686203402675801</x:v>
      </x:c>
      <x:c r="T499" t="str">
        <x:f>IF(MOD(C499-Settings!$B$32,Settings!$B$33)&lt;Settings!$B$30,"Up","Down")</x:f>
        <x:v>Down</x:v>
      </x:c>
      <x:c r="U499" s="15" t="n">
        <x:f>IF(OR(I499&gt;Settings!$B$30,O499&gt;Settings!$B$37),0,1)</x:f>
        <x:v>1</x:v>
      </x:c>
      <x:c r="V499" s="15" t="n">
        <x:f>IF(AND(U499=1,O499&lt;=Settings!$B$36),1,0)</x:f>
        <x:v>1</x:v>
      </x:c>
    </x:row>
    <x:row r="500">
      <x:c r="A500">
        <x:v>5</x:v>
      </x:c>
      <x:c r="B500">
        <x:v>15</x:v>
      </x:c>
      <x:c r="C500" s="13" t="n">
        <x:f>Arrivals!F500</x:f>
        <x:v>729.2619384525553</x:v>
      </x:c>
      <x:c r="D500" s="13" t="n">
        <x:f>Arrivals!J500</x:f>
        <x:v>11.066121963761967</x:v>
      </x:c>
      <x:c r="E500" s="14">
        <x:f t="shared" si="104"/>
        <x:v>657.33379659732418</x:v>
      </x:c>
      <x:c r="F500" s="14">
        <x:f t="shared" si="93"/>
        <x:v>729.26193845255534</x:v>
      </x:c>
      <x:c r="G500" s="14">
        <x:f t="shared" si="94"/>
        <x:v>740.32806041631727</x:v>
      </x:c>
      <x:c r="H500" s="13" t="n">
        <x:f>Arrivals!L500</x:f>
        <x:v>75</x:v>
      </x:c>
      <x:c r="I500" s="14" t="n">
        <x:f>H500*8/Settings!$B$28+Settings!$B$29</x:f>
        <x:v>6.02</x:v>
      </x:c>
      <x:c r="J500" s="14">
        <x:f t="shared" si="105"/>
        <x:v>732.04</x:v>
      </x:c>
      <x:c r="K500" s="14">
        <x:f t="shared" si="95"/>
        <x:v>740.32806041631727</x:v>
      </x:c>
      <x:c r="L500" s="14" t="n">
        <x:f>MOD(K500-Settings!$B$32,Settings!$B$33)</x:f>
        <x:v>20.32806041631727</x:v>
      </x:c>
      <x:c r="M500" s="14" t="n">
        <x:f>IF(L500&lt;Settings!$B$30,IF(Settings!$B$30-L500&gt;=I500,K500,K500+(Settings!$B$30-L500)+Settings!$B$31),K500+(Settings!$B$33-L500))</x:f>
        <x:v>740.3280604163173</x:v>
      </x:c>
      <x:c r="N500" s="14">
        <x:f t="shared" si="96"/>
        <x:v>746.34806041631725</x:v>
      </x:c>
      <x:c r="O500" s="14">
        <x:f t="shared" si="97"/>
        <x:v>17.086121963761912</x:v>
      </x:c>
      <x:c r="P500" s="14">
        <x:f t="shared" si="98"/>
        <x:v>0</x:v>
      </x:c>
      <x:c r="Q500" s="14">
        <x:f t="shared" si="99"/>
        <x:v>0</x:v>
      </x:c>
      <x:c r="R500" s="14">
        <x:f t="shared" si="100"/>
        <x:v>0</x:v>
      </x:c>
      <x:c r="S500" s="14">
        <x:f t="shared" si="101"/>
        <x:v>0</x:v>
      </x:c>
      <x:c r="T500" t="str">
        <x:f>IF(MOD(C500-Settings!$B$32,Settings!$B$33)&lt;Settings!$B$30,"Up","Down")</x:f>
        <x:v>Up</x:v>
      </x:c>
      <x:c r="U500" s="15" t="n">
        <x:f>IF(OR(I500&gt;Settings!$B$30,O500&gt;Settings!$B$37),0,1)</x:f>
        <x:v>1</x:v>
      </x:c>
      <x:c r="V500" s="15" t="n">
        <x:f>IF(AND(U500=1,O500&lt;=Settings!$B$36),1,0)</x:f>
        <x:v>1</x:v>
      </x:c>
    </x:row>
    <x:row r="501">
      <x:c r="A501">
        <x:v>5</x:v>
      </x:c>
      <x:c r="B501">
        <x:v>16</x:v>
      </x:c>
      <x:c r="C501" s="13" t="n">
        <x:f>Arrivals!F501</x:f>
        <x:v>755.122447400267</x:v>
      </x:c>
      <x:c r="D501" s="13" t="n">
        <x:f>Arrivals!J501</x:f>
        <x:v>12.76465925193174</x:v>
      </x:c>
      <x:c r="E501" s="14">
        <x:f t="shared" si="104"/>
        <x:v>740.32806041631727</x:v>
      </x:c>
      <x:c r="F501" s="14">
        <x:f t="shared" si="93"/>
        <x:v>755.12244740026699</x:v>
      </x:c>
      <x:c r="G501" s="14">
        <x:f t="shared" si="94"/>
        <x:v>767.88710665219878</x:v>
      </x:c>
      <x:c r="H501" s="13" t="n">
        <x:f>Arrivals!L501</x:f>
        <x:v>75</x:v>
      </x:c>
      <x:c r="I501" s="14" t="n">
        <x:f>H501*8/Settings!$B$28+Settings!$B$29</x:f>
        <x:v>6.02</x:v>
      </x:c>
      <x:c r="J501" s="14">
        <x:f t="shared" si="105"/>
        <x:v>746.34806041631725</x:v>
      </x:c>
      <x:c r="K501" s="14">
        <x:f t="shared" si="95"/>
        <x:v>767.88710665219878</x:v>
      </x:c>
      <x:c r="L501" s="14" t="n">
        <x:f>MOD(K501-Settings!$B$32,Settings!$B$33)</x:f>
        <x:v>47.88710665219878</x:v>
      </x:c>
      <x:c r="M501" s="14" t="n">
        <x:f>IF(L501&lt;Settings!$B$30,IF(Settings!$B$30-L501&gt;=I501,K501,K501+(Settings!$B$30-L501)+Settings!$B$31),K501+(Settings!$B$33-L501))</x:f>
        <x:v>767.8871066521988</x:v>
      </x:c>
      <x:c r="N501" s="14">
        <x:f t="shared" si="96"/>
        <x:v>773.90710665219876</x:v>
      </x:c>
      <x:c r="O501" s="14">
        <x:f t="shared" si="97"/>
        <x:v>18.784659251931771</x:v>
      </x:c>
      <x:c r="P501" s="14">
        <x:f t="shared" si="98"/>
        <x:v>0</x:v>
      </x:c>
      <x:c r="Q501" s="14">
        <x:f t="shared" si="99"/>
        <x:v>0</x:v>
      </x:c>
      <x:c r="R501" s="14">
        <x:f t="shared" si="100"/>
        <x:v>0</x:v>
      </x:c>
      <x:c r="S501" s="14">
        <x:f t="shared" si="101"/>
        <x:v>0</x:v>
      </x:c>
      <x:c r="T501" t="str">
        <x:f>IF(MOD(C501-Settings!$B$32,Settings!$B$33)&lt;Settings!$B$30,"Up","Down")</x:f>
        <x:v>Up</x:v>
      </x:c>
      <x:c r="U501" s="15" t="n">
        <x:f>IF(OR(I501&gt;Settings!$B$30,O501&gt;Settings!$B$37),0,1)</x:f>
        <x:v>1</x:v>
      </x:c>
      <x:c r="V501" s="15" t="n">
        <x:f>IF(AND(U501=1,O501&lt;=Settings!$B$36),1,0)</x:f>
        <x:v>1</x:v>
      </x:c>
    </x:row>
    <x:row r="502">
      <x:c r="A502">
        <x:v>5</x:v>
      </x:c>
      <x:c r="B502">
        <x:v>17</x:v>
      </x:c>
      <x:c r="C502" s="13" t="n">
        <x:f>Arrivals!F502</x:f>
        <x:v>902.2803260228279</x:v>
      </x:c>
      <x:c r="D502" s="13" t="n">
        <x:f>Arrivals!J502</x:f>
        <x:v>16.510766578756815</x:v>
      </x:c>
      <x:c r="E502" s="14">
        <x:f t="shared" si="104"/>
        <x:v>767.88710665219878</x:v>
      </x:c>
      <x:c r="F502" s="14">
        <x:f t="shared" si="93"/>
        <x:v>902.28032602282792</x:v>
      </x:c>
      <x:c r="G502" s="14">
        <x:f t="shared" si="94"/>
        <x:v>918.79109260158475</x:v>
      </x:c>
      <x:c r="H502" s="13" t="n">
        <x:f>Arrivals!L502</x:f>
        <x:v>75</x:v>
      </x:c>
      <x:c r="I502" s="14" t="n">
        <x:f>H502*8/Settings!$B$28+Settings!$B$29</x:f>
        <x:v>6.02</x:v>
      </x:c>
      <x:c r="J502" s="14">
        <x:f t="shared" si="105"/>
        <x:v>773.90710665219876</x:v>
      </x:c>
      <x:c r="K502" s="14">
        <x:f t="shared" si="95"/>
        <x:v>918.79109260158475</x:v>
      </x:c>
      <x:c r="L502" s="14" t="n">
        <x:f>MOD(K502-Settings!$B$32,Settings!$B$33)</x:f>
        <x:v>198.79109260158475</x:v>
      </x:c>
      <x:c r="M502" s="14" t="n">
        <x:f>IF(L502&lt;Settings!$B$30,IF(Settings!$B$30-L502&gt;=I502,K502,K502+(Settings!$B$30-L502)+Settings!$B$31),K502+(Settings!$B$33-L502))</x:f>
        <x:v>918.7910926015848</x:v>
      </x:c>
      <x:c r="N502" s="14">
        <x:f t="shared" si="96"/>
        <x:v>924.81109260158473</x:v>
      </x:c>
      <x:c r="O502" s="14">
        <x:f t="shared" si="97"/>
        <x:v>22.530766578756811</x:v>
      </x:c>
      <x:c r="P502" s="14">
        <x:f t="shared" si="98"/>
        <x:v>0</x:v>
      </x:c>
      <x:c r="Q502" s="14">
        <x:f t="shared" si="99"/>
        <x:v>0</x:v>
      </x:c>
      <x:c r="R502" s="14">
        <x:f t="shared" si="100"/>
        <x:v>0</x:v>
      </x:c>
      <x:c r="S502" s="14">
        <x:f t="shared" si="101"/>
        <x:v>0</x:v>
      </x:c>
      <x:c r="T502" t="str">
        <x:f>IF(MOD(C502-Settings!$B$32,Settings!$B$33)&lt;Settings!$B$30,"Up","Down")</x:f>
        <x:v>Up</x:v>
      </x:c>
      <x:c r="U502" s="15" t="n">
        <x:f>IF(OR(I502&gt;Settings!$B$30,O502&gt;Settings!$B$37),0,1)</x:f>
        <x:v>1</x:v>
      </x:c>
      <x:c r="V502" s="15" t="n">
        <x:f>IF(AND(U502=1,O502&lt;=Settings!$B$36),1,0)</x:f>
        <x:v>1</x:v>
      </x:c>
    </x:row>
    <x:row r="503">
      <x:c r="A503">
        <x:v>5</x:v>
      </x:c>
      <x:c r="B503">
        <x:v>18</x:v>
      </x:c>
      <x:c r="C503" s="13" t="n">
        <x:f>Arrivals!F503</x:f>
        <x:v>940.9371949101185</x:v>
      </x:c>
      <x:c r="D503" s="13" t="n">
        <x:f>Arrivals!J503</x:f>
        <x:v>4.911794000511555</x:v>
      </x:c>
      <x:c r="E503" s="14">
        <x:f t="shared" si="104"/>
        <x:v>918.79109260158475</x:v>
      </x:c>
      <x:c r="F503" s="14">
        <x:f t="shared" si="93"/>
        <x:v>940.93719491011848</x:v>
      </x:c>
      <x:c r="G503" s="14">
        <x:f t="shared" si="94"/>
        <x:v>945.84898891063006</x:v>
      </x:c>
      <x:c r="H503" s="13" t="n">
        <x:f>Arrivals!L503</x:f>
        <x:v>75</x:v>
      </x:c>
      <x:c r="I503" s="14" t="n">
        <x:f>H503*8/Settings!$B$28+Settings!$B$29</x:f>
        <x:v>6.02</x:v>
      </x:c>
      <x:c r="J503" s="14">
        <x:f t="shared" si="105"/>
        <x:v>924.81109260158473</x:v>
      </x:c>
      <x:c r="K503" s="14">
        <x:f t="shared" si="95"/>
        <x:v>945.84898891063006</x:v>
      </x:c>
      <x:c r="L503" s="14" t="n">
        <x:f>MOD(K503-Settings!$B$32,Settings!$B$33)</x:f>
        <x:v>225.84898891063006</x:v>
      </x:c>
      <x:c r="M503" s="14" t="n">
        <x:f>IF(L503&lt;Settings!$B$30,IF(Settings!$B$30-L503&gt;=I503,K503,K503+(Settings!$B$30-L503)+Settings!$B$31),K503+(Settings!$B$33-L503))</x:f>
        <x:v>945.84898891063</x:v>
      </x:c>
      <x:c r="N503" s="14">
        <x:f t="shared" si="96"/>
        <x:v>951.86898891063004</x:v>
      </x:c>
      <x:c r="O503" s="14">
        <x:f t="shared" si="97"/>
        <x:v>10.931794000511559</x:v>
      </x:c>
      <x:c r="P503" s="14">
        <x:f t="shared" si="98"/>
        <x:v>0</x:v>
      </x:c>
      <x:c r="Q503" s="14">
        <x:f t="shared" si="99"/>
        <x:v>0</x:v>
      </x:c>
      <x:c r="R503" s="14">
        <x:f t="shared" si="100"/>
        <x:v>0</x:v>
      </x:c>
      <x:c r="S503" s="14">
        <x:f t="shared" si="101"/>
        <x:v>0</x:v>
      </x:c>
      <x:c r="T503" t="str">
        <x:f>IF(MOD(C503-Settings!$B$32,Settings!$B$33)&lt;Settings!$B$30,"Up","Down")</x:f>
        <x:v>Up</x:v>
      </x:c>
      <x:c r="U503" s="15" t="n">
        <x:f>IF(OR(I503&gt;Settings!$B$30,O503&gt;Settings!$B$37),0,1)</x:f>
        <x:v>1</x:v>
      </x:c>
      <x:c r="V503" s="15" t="n">
        <x:f>IF(AND(U503=1,O503&lt;=Settings!$B$36),1,0)</x:f>
        <x:v>1</x:v>
      </x:c>
    </x:row>
    <x:row r="504">
      <x:c r="A504">
        <x:v>5</x:v>
      </x:c>
      <x:c r="B504">
        <x:v>19</x:v>
      </x:c>
      <x:c r="C504" s="13" t="n">
        <x:f>Arrivals!F504</x:f>
        <x:v>1004.8834250153546</x:v>
      </x:c>
      <x:c r="D504" s="13" t="n">
        <x:f>Arrivals!J504</x:f>
        <x:v>6.133539412351436</x:v>
      </x:c>
      <x:c r="E504" s="14">
        <x:f t="shared" si="104"/>
        <x:v>945.84898891063006</x:v>
      </x:c>
      <x:c r="F504" s="14">
        <x:f t="shared" si="93"/>
        <x:v>1004.8834250153546</x:v>
      </x:c>
      <x:c r="G504" s="14">
        <x:f t="shared" si="94"/>
        <x:v>1011.0169644277061</x:v>
      </x:c>
      <x:c r="H504" s="13" t="n">
        <x:f>Arrivals!L504</x:f>
        <x:v>75</x:v>
      </x:c>
      <x:c r="I504" s="14" t="n">
        <x:f>H504*8/Settings!$B$28+Settings!$B$29</x:f>
        <x:v>6.02</x:v>
      </x:c>
      <x:c r="J504" s="14">
        <x:f t="shared" si="105"/>
        <x:v>951.86898891063004</x:v>
      </x:c>
      <x:c r="K504" s="14">
        <x:f t="shared" si="95"/>
        <x:v>1011.0169644277061</x:v>
      </x:c>
      <x:c r="L504" s="14" t="n">
        <x:f>MOD(K504-Settings!$B$32,Settings!$B$33)</x:f>
        <x:v>291.01696442770606</x:v>
      </x:c>
      <x:c r="M504" s="14" t="n">
        <x:f>IF(L504&lt;Settings!$B$30,IF(Settings!$B$30-L504&gt;=I504,K504,K504+(Settings!$B$30-L504)+Settings!$B$31),K504+(Settings!$B$33-L504))</x:f>
        <x:v>1011.0169644277061</x:v>
      </x:c>
      <x:c r="N504" s="14">
        <x:f t="shared" si="96"/>
        <x:v>1017.036964427706</x:v>
      </x:c>
      <x:c r="O504" s="14">
        <x:f t="shared" si="97"/>
        <x:v>12.153539412351392</x:v>
      </x:c>
      <x:c r="P504" s="14">
        <x:f t="shared" si="98"/>
        <x:v>0</x:v>
      </x:c>
      <x:c r="Q504" s="14">
        <x:f t="shared" si="99"/>
        <x:v>0</x:v>
      </x:c>
      <x:c r="R504" s="14">
        <x:f t="shared" si="100"/>
        <x:v>0</x:v>
      </x:c>
      <x:c r="S504" s="14">
        <x:f t="shared" si="101"/>
        <x:v>0</x:v>
      </x:c>
      <x:c r="T504" t="str">
        <x:f>IF(MOD(C504-Settings!$B$32,Settings!$B$33)&lt;Settings!$B$30,"Up","Down")</x:f>
        <x:v>Up</x:v>
      </x:c>
      <x:c r="U504" s="15" t="n">
        <x:f>IF(OR(I504&gt;Settings!$B$30,O504&gt;Settings!$B$37),0,1)</x:f>
        <x:v>1</x:v>
      </x:c>
      <x:c r="V504" s="15" t="n">
        <x:f>IF(AND(U504=1,O504&lt;=Settings!$B$36),1,0)</x:f>
        <x:v>1</x:v>
      </x:c>
    </x:row>
    <x:row r="505">
      <x:c r="A505">
        <x:v>5</x:v>
      </x:c>
      <x:c r="B505">
        <x:v>20</x:v>
      </x:c>
      <x:c r="C505" s="13" t="n">
        <x:f>Arrivals!F505</x:f>
        <x:v>1063.1583807846732</x:v>
      </x:c>
      <x:c r="D505" s="13" t="n">
        <x:f>Arrivals!J505</x:f>
        <x:v>22.896404799830698</x:v>
      </x:c>
      <x:c r="E505" s="14">
        <x:f t="shared" si="104"/>
        <x:v>1011.0169644277061</x:v>
      </x:c>
      <x:c r="F505" s="14">
        <x:f t="shared" si="93"/>
        <x:v>1063.1583807846732</x:v>
      </x:c>
      <x:c r="G505" s="14">
        <x:f t="shared" si="94"/>
        <x:v>1086.0547855845039</x:v>
      </x:c>
      <x:c r="H505" s="13" t="n">
        <x:f>Arrivals!L505</x:f>
        <x:v>75</x:v>
      </x:c>
      <x:c r="I505" s="14" t="n">
        <x:f>H505*8/Settings!$B$28+Settings!$B$29</x:f>
        <x:v>6.02</x:v>
      </x:c>
      <x:c r="J505" s="14">
        <x:f t="shared" si="105"/>
        <x:v>1017.036964427706</x:v>
      </x:c>
      <x:c r="K505" s="14">
        <x:f t="shared" si="95"/>
        <x:v>1086.0547855845039</x:v>
      </x:c>
      <x:c r="L505" s="14" t="n">
        <x:f>MOD(K505-Settings!$B$32,Settings!$B$33)</x:f>
        <x:v>366.05478558450386</x:v>
      </x:c>
      <x:c r="M505" s="14" t="n">
        <x:f>IF(L505&lt;Settings!$B$30,IF(Settings!$B$30-L505&gt;=I505,K505,K505+(Settings!$B$30-L505)+Settings!$B$31),K505+(Settings!$B$33-L505))</x:f>
        <x:v>1086.0547855845039</x:v>
      </x:c>
      <x:c r="N505" s="14">
        <x:f t="shared" si="96"/>
        <x:v>1092.0747855845038</x:v>
      </x:c>
      <x:c r="O505" s="14">
        <x:f t="shared" si="97"/>
        <x:v>28.916404799830616</x:v>
      </x:c>
      <x:c r="P505" s="14">
        <x:f t="shared" si="98"/>
        <x:v>0</x:v>
      </x:c>
      <x:c r="Q505" s="14">
        <x:f t="shared" si="99"/>
        <x:v>0</x:v>
      </x:c>
      <x:c r="R505" s="14">
        <x:f t="shared" si="100"/>
        <x:v>0</x:v>
      </x:c>
      <x:c r="S505" s="14">
        <x:f t="shared" si="101"/>
        <x:v>0</x:v>
      </x:c>
      <x:c r="T505" t="str">
        <x:f>IF(MOD(C505-Settings!$B$32,Settings!$B$33)&lt;Settings!$B$30,"Up","Down")</x:f>
        <x:v>Up</x:v>
      </x:c>
      <x:c r="U505" s="15" t="n">
        <x:f>IF(OR(I505&gt;Settings!$B$30,O505&gt;Settings!$B$37),0,1)</x:f>
        <x:v>1</x:v>
      </x:c>
      <x:c r="V505" s="15" t="n">
        <x:f>IF(AND(U505=1,O505&lt;=Settings!$B$36),1,0)</x:f>
        <x:v>1</x:v>
      </x:c>
    </x:row>
    <x:row r="506">
      <x:c r="A506">
        <x:v>5</x:v>
      </x:c>
      <x:c r="B506">
        <x:v>21</x:v>
      </x:c>
      <x:c r="C506" s="13" t="n">
        <x:f>Arrivals!F506</x:f>
        <x:v>1136.5626088110419</x:v>
      </x:c>
      <x:c r="D506" s="13" t="n">
        <x:f>Arrivals!J506</x:f>
        <x:v>4.531442208750153</x:v>
      </x:c>
      <x:c r="E506" s="14">
        <x:f t="shared" si="104"/>
        <x:v>1086.0547855845039</x:v>
      </x:c>
      <x:c r="F506" s="14">
        <x:f t="shared" si="93"/>
        <x:v>1136.5626088110419</x:v>
      </x:c>
      <x:c r="G506" s="14">
        <x:f t="shared" si="94"/>
        <x:v>1141.094051019792</x:v>
      </x:c>
      <x:c r="H506" s="13" t="n">
        <x:f>Arrivals!L506</x:f>
        <x:v>75</x:v>
      </x:c>
      <x:c r="I506" s="14" t="n">
        <x:f>H506*8/Settings!$B$28+Settings!$B$29</x:f>
        <x:v>6.02</x:v>
      </x:c>
      <x:c r="J506" s="14">
        <x:f t="shared" si="105"/>
        <x:v>1092.0747855845038</x:v>
      </x:c>
      <x:c r="K506" s="14">
        <x:f t="shared" si="95"/>
        <x:v>1141.094051019792</x:v>
      </x:c>
      <x:c r="L506" s="14" t="n">
        <x:f>MOD(K506-Settings!$B$32,Settings!$B$33)</x:f>
        <x:v>421.094051019792</x:v>
      </x:c>
      <x:c r="M506" s="14" t="n">
        <x:f>IF(L506&lt;Settings!$B$30,IF(Settings!$B$30-L506&gt;=I506,K506,K506+(Settings!$B$30-L506)+Settings!$B$31),K506+(Settings!$B$33-L506))</x:f>
        <x:v>1141.094051019792</x:v>
      </x:c>
      <x:c r="N506" s="14">
        <x:f t="shared" si="96"/>
        <x:v>1147.114051019792</x:v>
      </x:c>
      <x:c r="O506" s="14">
        <x:f t="shared" si="97"/>
        <x:v>10.551442208750132</x:v>
      </x:c>
      <x:c r="P506" s="14">
        <x:f t="shared" si="98"/>
        <x:v>0</x:v>
      </x:c>
      <x:c r="Q506" s="14">
        <x:f t="shared" si="99"/>
        <x:v>0</x:v>
      </x:c>
      <x:c r="R506" s="14">
        <x:f t="shared" si="100"/>
        <x:v>0</x:v>
      </x:c>
      <x:c r="S506" s="14">
        <x:f t="shared" si="101"/>
        <x:v>0</x:v>
      </x:c>
      <x:c r="T506" t="str">
        <x:f>IF(MOD(C506-Settings!$B$32,Settings!$B$33)&lt;Settings!$B$30,"Up","Down")</x:f>
        <x:v>Up</x:v>
      </x:c>
      <x:c r="U506" s="15" t="n">
        <x:f>IF(OR(I506&gt;Settings!$B$30,O506&gt;Settings!$B$37),0,1)</x:f>
        <x:v>1</x:v>
      </x:c>
      <x:c r="V506" s="15" t="n">
        <x:f>IF(AND(U506=1,O506&lt;=Settings!$B$36),1,0)</x:f>
        <x:v>1</x:v>
      </x:c>
    </x:row>
    <x:row r="507">
      <x:c r="A507">
        <x:v>5</x:v>
      </x:c>
      <x:c r="B507">
        <x:v>22</x:v>
      </x:c>
      <x:c r="C507" s="13" t="n">
        <x:f>Arrivals!F507</x:f>
        <x:v>1293.8508322814484</x:v>
      </x:c>
      <x:c r="D507" s="13" t="n">
        <x:f>Arrivals!J507</x:f>
        <x:v>37.46372916011276</x:v>
      </x:c>
      <x:c r="E507" s="14">
        <x:f t="shared" si="104"/>
        <x:v>1141.094051019792</x:v>
      </x:c>
      <x:c r="F507" s="14">
        <x:f t="shared" si="93"/>
        <x:v>1293.8508322814484</x:v>
      </x:c>
      <x:c r="G507" s="14">
        <x:f t="shared" si="94"/>
        <x:v>1331.3145614415612</x:v>
      </x:c>
      <x:c r="H507" s="13" t="n">
        <x:f>Arrivals!L507</x:f>
        <x:v>75</x:v>
      </x:c>
      <x:c r="I507" s="14" t="n">
        <x:f>H507*8/Settings!$B$28+Settings!$B$29</x:f>
        <x:v>6.02</x:v>
      </x:c>
      <x:c r="J507" s="14">
        <x:f t="shared" si="105"/>
        <x:v>1147.114051019792</x:v>
      </x:c>
      <x:c r="K507" s="14">
        <x:f t="shared" si="95"/>
        <x:v>1331.3145614415612</x:v>
      </x:c>
      <x:c r="L507" s="14" t="n">
        <x:f>MOD(K507-Settings!$B$32,Settings!$B$33)</x:f>
        <x:v>611.3145614415612</x:v>
      </x:c>
      <x:c r="M507" s="14" t="n">
        <x:f>IF(L507&lt;Settings!$B$30,IF(Settings!$B$30-L507&gt;=I507,K507,K507+(Settings!$B$30-L507)+Settings!$B$31),K507+(Settings!$B$33-L507))</x:f>
        <x:v>1440</x:v>
      </x:c>
      <x:c r="N507" s="14">
        <x:f t="shared" si="96"/>
        <x:v>1446.02</x:v>
      </x:c>
      <x:c r="O507" s="14">
        <x:f t="shared" si="97"/>
        <x:v>152.16916771855153</x:v>
      </x:c>
      <x:c r="P507" s="14">
        <x:f t="shared" si="98"/>
        <x:v>0</x:v>
      </x:c>
      <x:c r="Q507" s="14">
        <x:f t="shared" si="99"/>
        <x:v>0</x:v>
      </x:c>
      <x:c r="R507" s="14">
        <x:f t="shared" si="100"/>
        <x:v>108.68543855843882</x:v>
      </x:c>
      <x:c r="S507" s="14">
        <x:f t="shared" si="101"/>
        <x:v>108.68543855843882</x:v>
      </x:c>
      <x:c r="T507" t="str">
        <x:f>IF(MOD(C507-Settings!$B$32,Settings!$B$33)&lt;Settings!$B$30,"Up","Down")</x:f>
        <x:v>Up</x:v>
      </x:c>
      <x:c r="U507" s="15" t="n">
        <x:f>IF(OR(I507&gt;Settings!$B$30,O507&gt;Settings!$B$37),0,1)</x:f>
        <x:v>1</x:v>
      </x:c>
      <x:c r="V507" s="15" t="n">
        <x:f>IF(AND(U507=1,O507&lt;=Settings!$B$36),1,0)</x:f>
        <x:v>0</x:v>
      </x:c>
    </x:row>
    <x:row r="508">
      <x:c r="A508">
        <x:v>5</x:v>
      </x:c>
      <x:c r="B508">
        <x:v>23</x:v>
      </x:c>
      <x:c r="C508" s="13" t="n">
        <x:f>Arrivals!F508</x:f>
        <x:v>1307.2491697706496</x:v>
      </x:c>
      <x:c r="D508" s="13" t="n">
        <x:f>Arrivals!J508</x:f>
        <x:v>4.567556527729751</x:v>
      </x:c>
      <x:c r="E508" s="14">
        <x:f t="shared" si="104"/>
        <x:v>1331.3145614415612</x:v>
      </x:c>
      <x:c r="F508" s="14">
        <x:f t="shared" si="93"/>
        <x:v>1331.3145614415612</x:v>
      </x:c>
      <x:c r="G508" s="14">
        <x:f t="shared" si="94"/>
        <x:v>1335.8821179692909</x:v>
      </x:c>
      <x:c r="H508" s="13" t="n">
        <x:f>Arrivals!L508</x:f>
        <x:v>75</x:v>
      </x:c>
      <x:c r="I508" s="14" t="n">
        <x:f>H508*8/Settings!$B$28+Settings!$B$29</x:f>
        <x:v>6.02</x:v>
      </x:c>
      <x:c r="J508" s="14">
        <x:f t="shared" si="105"/>
        <x:v>1446.02</x:v>
      </x:c>
      <x:c r="K508" s="14">
        <x:f t="shared" si="95"/>
        <x:v>1446.02</x:v>
      </x:c>
      <x:c r="L508" s="14" t="n">
        <x:f>MOD(K508-Settings!$B$32,Settings!$B$33)</x:f>
        <x:v>6.019999999999982</x:v>
      </x:c>
      <x:c r="M508" s="14" t="n">
        <x:f>IF(L508&lt;Settings!$B$30,IF(Settings!$B$30-L508&gt;=I508,K508,K508+(Settings!$B$30-L508)+Settings!$B$31),K508+(Settings!$B$33-L508))</x:f>
        <x:v>1446.02</x:v>
      </x:c>
      <x:c r="N508" s="14">
        <x:f t="shared" si="96"/>
        <x:v>1452.04</x:v>
      </x:c>
      <x:c r="O508" s="14">
        <x:f t="shared" si="97"/>
        <x:v>144.79083022935038</x:v>
      </x:c>
      <x:c r="P508" s="14">
        <x:f t="shared" si="98"/>
        <x:v>24.065391670911595</x:v>
      </x:c>
      <x:c r="Q508" s="14">
        <x:f t="shared" si="99"/>
        <x:v>110.13788203070908</x:v>
      </x:c>
      <x:c r="R508" s="14">
        <x:f t="shared" si="100"/>
        <x:v>0</x:v>
      </x:c>
      <x:c r="S508" s="14">
        <x:f t="shared" si="101"/>
        <x:v>134.20327370162067</x:v>
      </x:c>
      <x:c r="T508" t="str">
        <x:f>IF(MOD(C508-Settings!$B$32,Settings!$B$33)&lt;Settings!$B$30,"Up","Down")</x:f>
        <x:v>Up</x:v>
      </x:c>
      <x:c r="U508" s="15" t="n">
        <x:f>IF(OR(I508&gt;Settings!$B$30,O508&gt;Settings!$B$37),0,1)</x:f>
        <x:v>1</x:v>
      </x:c>
      <x:c r="V508" s="15" t="n">
        <x:f>IF(AND(U508=1,O508&lt;=Settings!$B$36),1,0)</x:f>
        <x:v>0</x:v>
      </x:c>
    </x:row>
    <x:row r="509">
      <x:c r="A509">
        <x:v>5</x:v>
      </x:c>
      <x:c r="B509">
        <x:v>24</x:v>
      </x:c>
      <x:c r="C509" s="13" t="n">
        <x:f>Arrivals!F509</x:f>
        <x:v>1359.1563662640804</x:v>
      </x:c>
      <x:c r="D509" s="13" t="n">
        <x:f>Arrivals!J509</x:f>
        <x:v>10.315983294623981</x:v>
      </x:c>
      <x:c r="E509" s="14">
        <x:f t="shared" si="104"/>
        <x:v>1335.8821179692909</x:v>
      </x:c>
      <x:c r="F509" s="14">
        <x:f t="shared" si="93"/>
        <x:v>1359.1563662640804</x:v>
      </x:c>
      <x:c r="G509" s="14">
        <x:f t="shared" si="94"/>
        <x:v>1369.4723495587043</x:v>
      </x:c>
      <x:c r="H509" s="13" t="n">
        <x:f>Arrivals!L509</x:f>
        <x:v>75</x:v>
      </x:c>
      <x:c r="I509" s="14" t="n">
        <x:f>H509*8/Settings!$B$28+Settings!$B$29</x:f>
        <x:v>6.02</x:v>
      </x:c>
      <x:c r="J509" s="14">
        <x:f t="shared" si="105"/>
        <x:v>1452.04</x:v>
      </x:c>
      <x:c r="K509" s="14">
        <x:f t="shared" si="95"/>
        <x:v>1452.04</x:v>
      </x:c>
      <x:c r="L509" s="14" t="n">
        <x:f>MOD(K509-Settings!$B$32,Settings!$B$33)</x:f>
        <x:v>12.039999999999964</x:v>
      </x:c>
      <x:c r="M509" s="14" t="n">
        <x:f>IF(L509&lt;Settings!$B$30,IF(Settings!$B$30-L509&gt;=I509,K509,K509+(Settings!$B$30-L509)+Settings!$B$31),K509+(Settings!$B$33-L509))</x:f>
        <x:v>1452.04</x:v>
      </x:c>
      <x:c r="N509" s="14">
        <x:f t="shared" si="96"/>
        <x:v>1458.06</x:v>
      </x:c>
      <x:c r="O509" s="14">
        <x:f t="shared" si="97"/>
        <x:v>98.903633735919584</x:v>
      </x:c>
      <x:c r="P509" s="14">
        <x:f t="shared" si="98"/>
        <x:v>0</x:v>
      </x:c>
      <x:c r="Q509" s="14">
        <x:f t="shared" si="99"/>
        <x:v>82.567650441295655</x:v>
      </x:c>
      <x:c r="R509" s="14">
        <x:f t="shared" si="100"/>
        <x:v>0</x:v>
      </x:c>
      <x:c r="S509" s="14">
        <x:f t="shared" si="101"/>
        <x:v>82.567650441295655</x:v>
      </x:c>
      <x:c r="T509" t="str">
        <x:f>IF(MOD(C509-Settings!$B$32,Settings!$B$33)&lt;Settings!$B$30,"Up","Down")</x:f>
        <x:v>Down</x:v>
      </x:c>
      <x:c r="U509" s="15" t="n">
        <x:f>IF(OR(I509&gt;Settings!$B$30,O509&gt;Settings!$B$37),0,1)</x:f>
        <x:v>1</x:v>
      </x:c>
      <x:c r="V509" s="15" t="n">
        <x:f>IF(AND(U509=1,O509&lt;=Settings!$B$36),1,0)</x:f>
        <x:v>1</x:v>
      </x:c>
    </x:row>
    <x:row r="510">
      <x:c r="A510">
        <x:v>5</x:v>
      </x:c>
      <x:c r="B510">
        <x:v>25</x:v>
      </x:c>
      <x:c r="C510" s="13" t="n">
        <x:f>Arrivals!F510</x:f>
        <x:v>1375.2514217246949</x:v>
      </x:c>
      <x:c r="D510" s="13" t="n">
        <x:f>Arrivals!J510</x:f>
        <x:v>9.159955593174313</x:v>
      </x:c>
      <x:c r="E510" s="14">
        <x:f t="shared" si="104"/>
        <x:v>1369.4723495587043</x:v>
      </x:c>
      <x:c r="F510" s="14">
        <x:f t="shared" si="93"/>
        <x:v>1375.2514217246949</x:v>
      </x:c>
      <x:c r="G510" s="14">
        <x:f t="shared" si="94"/>
        <x:v>1384.4113773178692</x:v>
      </x:c>
      <x:c r="H510" s="13" t="n">
        <x:f>Arrivals!L510</x:f>
        <x:v>75</x:v>
      </x:c>
      <x:c r="I510" s="14" t="n">
        <x:f>H510*8/Settings!$B$28+Settings!$B$29</x:f>
        <x:v>6.02</x:v>
      </x:c>
      <x:c r="J510" s="14">
        <x:f t="shared" si="105"/>
        <x:v>1458.06</x:v>
      </x:c>
      <x:c r="K510" s="14">
        <x:f t="shared" si="95"/>
        <x:v>1458.06</x:v>
      </x:c>
      <x:c r="L510" s="14" t="n">
        <x:f>MOD(K510-Settings!$B$32,Settings!$B$33)</x:f>
        <x:v>18.059999999999945</x:v>
      </x:c>
      <x:c r="M510" s="14" t="n">
        <x:f>IF(L510&lt;Settings!$B$30,IF(Settings!$B$30-L510&gt;=I510,K510,K510+(Settings!$B$30-L510)+Settings!$B$31),K510+(Settings!$B$33-L510))</x:f>
        <x:v>1458.06</x:v>
      </x:c>
      <x:c r="N510" s="14">
        <x:f t="shared" si="96"/>
        <x:v>1464.08</x:v>
      </x:c>
      <x:c r="O510" s="14">
        <x:f t="shared" si="97"/>
        <x:v>88.828578275305063</x:v>
      </x:c>
      <x:c r="P510" s="14">
        <x:f t="shared" si="98"/>
        <x:v>0</x:v>
      </x:c>
      <x:c r="Q510" s="14">
        <x:f t="shared" si="99"/>
        <x:v>73.648622682130735</x:v>
      </x:c>
      <x:c r="R510" s="14">
        <x:f t="shared" si="100"/>
        <x:v>0</x:v>
      </x:c>
      <x:c r="S510" s="14">
        <x:f t="shared" si="101"/>
        <x:v>73.648622682130735</x:v>
      </x:c>
      <x:c r="T510" t="str">
        <x:f>IF(MOD(C510-Settings!$B$32,Settings!$B$33)&lt;Settings!$B$30,"Up","Down")</x:f>
        <x:v>Down</x:v>
      </x:c>
      <x:c r="U510" s="15" t="n">
        <x:f>IF(OR(I510&gt;Settings!$B$30,O510&gt;Settings!$B$37),0,1)</x:f>
        <x:v>1</x:v>
      </x:c>
      <x:c r="V510" s="15" t="n">
        <x:f>IF(AND(U510=1,O510&lt;=Settings!$B$36),1,0)</x:f>
        <x:v>1</x:v>
      </x:c>
    </x:row>
    <x:row r="511">
      <x:c r="A511">
        <x:v>5</x:v>
      </x:c>
      <x:c r="B511">
        <x:v>26</x:v>
      </x:c>
      <x:c r="C511" s="13" t="n">
        <x:f>Arrivals!F511</x:f>
        <x:v>1407.9715565829413</x:v>
      </x:c>
      <x:c r="D511" s="13" t="n">
        <x:f>Arrivals!J511</x:f>
        <x:v>0.7168065616290666</x:v>
      </x:c>
      <x:c r="E511" s="14">
        <x:f t="shared" si="104"/>
        <x:v>1384.4113773178692</x:v>
      </x:c>
      <x:c r="F511" s="14">
        <x:f t="shared" si="93"/>
        <x:v>1407.9715565829413</x:v>
      </x:c>
      <x:c r="G511" s="14">
        <x:f t="shared" si="94"/>
        <x:v>1408.6883631445703</x:v>
      </x:c>
      <x:c r="H511" s="13" t="n">
        <x:f>Arrivals!L511</x:f>
        <x:v>75</x:v>
      </x:c>
      <x:c r="I511" s="14" t="n">
        <x:f>H511*8/Settings!$B$28+Settings!$B$29</x:f>
        <x:v>6.02</x:v>
      </x:c>
      <x:c r="J511" s="14">
        <x:f t="shared" si="105"/>
        <x:v>1464.08</x:v>
      </x:c>
      <x:c r="K511" s="14">
        <x:f t="shared" si="95"/>
        <x:v>1464.08</x:v>
      </x:c>
      <x:c r="L511" s="14" t="n">
        <x:f>MOD(K511-Settings!$B$32,Settings!$B$33)</x:f>
        <x:v>24.079999999999927</x:v>
      </x:c>
      <x:c r="M511" s="14" t="n">
        <x:f>IF(L511&lt;Settings!$B$30,IF(Settings!$B$30-L511&gt;=I511,K511,K511+(Settings!$B$30-L511)+Settings!$B$31),K511+(Settings!$B$33-L511))</x:f>
        <x:v>1464.08</x:v>
      </x:c>
      <x:c r="N511" s="14">
        <x:f t="shared" si="96"/>
        <x:v>1470.1</x:v>
      </x:c>
      <x:c r="O511" s="14">
        <x:f t="shared" si="97"/>
        <x:v>62.128443417058634</x:v>
      </x:c>
      <x:c r="P511" s="14">
        <x:f t="shared" si="98"/>
        <x:v>0</x:v>
      </x:c>
      <x:c r="Q511" s="14">
        <x:f t="shared" si="99"/>
        <x:v>55.391636855429624</x:v>
      </x:c>
      <x:c r="R511" s="14">
        <x:f t="shared" si="100"/>
        <x:v>0</x:v>
      </x:c>
      <x:c r="S511" s="14">
        <x:f t="shared" si="101"/>
        <x:v>55.391636855429624</x:v>
      </x:c>
      <x:c r="T511" t="str">
        <x:f>IF(MOD(C511-Settings!$B$32,Settings!$B$33)&lt;Settings!$B$30,"Up","Down")</x:f>
        <x:v>Down</x:v>
      </x:c>
      <x:c r="U511" s="15" t="n">
        <x:f>IF(OR(I511&gt;Settings!$B$30,O511&gt;Settings!$B$37),0,1)</x:f>
        <x:v>1</x:v>
      </x:c>
      <x:c r="V511" s="15" t="n">
        <x:f>IF(AND(U511=1,O511&lt;=Settings!$B$36),1,0)</x:f>
        <x:v>1</x:v>
      </x:c>
    </x:row>
    <x:row r="512">
      <x:c r="A512">
        <x:v>5</x:v>
      </x:c>
      <x:c r="B512">
        <x:v>27</x:v>
      </x:c>
      <x:c r="C512" s="13" t="n">
        <x:f>Arrivals!F512</x:f>
        <x:v>1529.9112081034416</x:v>
      </x:c>
      <x:c r="D512" s="13" t="n">
        <x:f>Arrivals!J512</x:f>
        <x:v>9.601184089181293</x:v>
      </x:c>
      <x:c r="E512" s="14">
        <x:f t="shared" si="104"/>
        <x:v>1408.6883631445703</x:v>
      </x:c>
      <x:c r="F512" s="14">
        <x:f t="shared" si="93"/>
        <x:v>1529.9112081034416</x:v>
      </x:c>
      <x:c r="G512" s="14">
        <x:f t="shared" si="94"/>
        <x:v>1539.5123921926229</x:v>
      </x:c>
      <x:c r="H512" s="13" t="n">
        <x:f>Arrivals!L512</x:f>
        <x:v>75</x:v>
      </x:c>
      <x:c r="I512" s="14" t="n">
        <x:f>H512*8/Settings!$B$28+Settings!$B$29</x:f>
        <x:v>6.02</x:v>
      </x:c>
      <x:c r="J512" s="14">
        <x:f t="shared" si="105"/>
        <x:v>1470.1</x:v>
      </x:c>
      <x:c r="K512" s="14">
        <x:f t="shared" si="95"/>
        <x:v>1539.5123921926229</x:v>
      </x:c>
      <x:c r="L512" s="14" t="n">
        <x:f>MOD(K512-Settings!$B$32,Settings!$B$33)</x:f>
        <x:v>99.51239219262288</x:v>
      </x:c>
      <x:c r="M512" s="14" t="n">
        <x:f>IF(L512&lt;Settings!$B$30,IF(Settings!$B$30-L512&gt;=I512,K512,K512+(Settings!$B$30-L512)+Settings!$B$31),K512+(Settings!$B$33-L512))</x:f>
        <x:v>1539.5123921926229</x:v>
      </x:c>
      <x:c r="N512" s="14">
        <x:f t="shared" si="96"/>
        <x:v>1545.5323921926229</x:v>
      </x:c>
      <x:c r="O512" s="14">
        <x:f t="shared" si="97"/>
        <x:v>15.62118408918127</x:v>
      </x:c>
      <x:c r="P512" s="14">
        <x:f t="shared" si="98"/>
        <x:v>0</x:v>
      </x:c>
      <x:c r="Q512" s="14">
        <x:f t="shared" si="99"/>
        <x:v>0</x:v>
      </x:c>
      <x:c r="R512" s="14">
        <x:f t="shared" si="100"/>
        <x:v>0</x:v>
      </x:c>
      <x:c r="S512" s="14">
        <x:f t="shared" si="101"/>
        <x:v>0</x:v>
      </x:c>
      <x:c r="T512" t="str">
        <x:f>IF(MOD(C512-Settings!$B$32,Settings!$B$33)&lt;Settings!$B$30,"Up","Down")</x:f>
        <x:v>Up</x:v>
      </x:c>
      <x:c r="U512" s="15" t="n">
        <x:f>IF(OR(I512&gt;Settings!$B$30,O512&gt;Settings!$B$37),0,1)</x:f>
        <x:v>1</x:v>
      </x:c>
      <x:c r="V512" s="15" t="n">
        <x:f>IF(AND(U512=1,O512&lt;=Settings!$B$36),1,0)</x:f>
        <x:v>1</x:v>
      </x:c>
    </x:row>
    <x:row r="513">
      <x:c r="A513">
        <x:v>5</x:v>
      </x:c>
      <x:c r="B513">
        <x:v>28</x:v>
      </x:c>
      <x:c r="C513" s="13" t="n">
        <x:f>Arrivals!F513</x:f>
        <x:v>1619.5704273560127</x:v>
      </x:c>
      <x:c r="D513" s="13" t="n">
        <x:f>Arrivals!J513</x:f>
        <x:v>24.785277390511965</x:v>
      </x:c>
      <x:c r="E513" s="14">
        <x:f t="shared" si="104"/>
        <x:v>1539.5123921926229</x:v>
      </x:c>
      <x:c r="F513" s="14">
        <x:f t="shared" si="93"/>
        <x:v>1619.5704273560127</x:v>
      </x:c>
      <x:c r="G513" s="14">
        <x:f t="shared" si="94"/>
        <x:v>1644.3557047465247</x:v>
      </x:c>
      <x:c r="H513" s="13" t="n">
        <x:f>Arrivals!L513</x:f>
        <x:v>75</x:v>
      </x:c>
      <x:c r="I513" s="14" t="n">
        <x:f>H513*8/Settings!$B$28+Settings!$B$29</x:f>
        <x:v>6.02</x:v>
      </x:c>
      <x:c r="J513" s="14">
        <x:f t="shared" si="105"/>
        <x:v>1545.5323921926229</x:v>
      </x:c>
      <x:c r="K513" s="14">
        <x:f t="shared" si="95"/>
        <x:v>1644.3557047465247</x:v>
      </x:c>
      <x:c r="L513" s="14" t="n">
        <x:f>MOD(K513-Settings!$B$32,Settings!$B$33)</x:f>
        <x:v>204.35570474652468</x:v>
      </x:c>
      <x:c r="M513" s="14" t="n">
        <x:f>IF(L513&lt;Settings!$B$30,IF(Settings!$B$30-L513&gt;=I513,K513,K513+(Settings!$B$30-L513)+Settings!$B$31),K513+(Settings!$B$33-L513))</x:f>
        <x:v>1644.3557047465247</x:v>
      </x:c>
      <x:c r="N513" s="14">
        <x:f t="shared" si="96"/>
        <x:v>1650.3757047465247</x:v>
      </x:c>
      <x:c r="O513" s="14">
        <x:f t="shared" si="97"/>
        <x:v>30.805277390511947</x:v>
      </x:c>
      <x:c r="P513" s="14">
        <x:f t="shared" si="98"/>
        <x:v>0</x:v>
      </x:c>
      <x:c r="Q513" s="14">
        <x:f t="shared" si="99"/>
        <x:v>0</x:v>
      </x:c>
      <x:c r="R513" s="14">
        <x:f t="shared" si="100"/>
        <x:v>0</x:v>
      </x:c>
      <x:c r="S513" s="14">
        <x:f t="shared" si="101"/>
        <x:v>0</x:v>
      </x:c>
      <x:c r="T513" t="str">
        <x:f>IF(MOD(C513-Settings!$B$32,Settings!$B$33)&lt;Settings!$B$30,"Up","Down")</x:f>
        <x:v>Up</x:v>
      </x:c>
      <x:c r="U513" s="15" t="n">
        <x:f>IF(OR(I513&gt;Settings!$B$30,O513&gt;Settings!$B$37),0,1)</x:f>
        <x:v>1</x:v>
      </x:c>
      <x:c r="V513" s="15" t="n">
        <x:f>IF(AND(U513=1,O513&lt;=Settings!$B$36),1,0)</x:f>
        <x:v>1</x:v>
      </x:c>
    </x:row>
    <x:row r="514">
      <x:c r="A514">
        <x:v>5</x:v>
      </x:c>
      <x:c r="B514">
        <x:v>29</x:v>
      </x:c>
      <x:c r="C514" s="13" t="n">
        <x:f>Arrivals!F514</x:f>
        <x:v>1660.107186496064</x:v>
      </x:c>
      <x:c r="D514" s="13" t="n">
        <x:f>Arrivals!J514</x:f>
        <x:v>8.36953148872707</x:v>
      </x:c>
      <x:c r="E514" s="14">
        <x:f t="shared" si="104"/>
        <x:v>1644.3557047465247</x:v>
      </x:c>
      <x:c r="F514" s="14">
        <x:f t="shared" si="93"/>
        <x:v>1660.1071864960641</x:v>
      </x:c>
      <x:c r="G514" s="14">
        <x:f t="shared" si="94"/>
        <x:v>1668.4767179847911</x:v>
      </x:c>
      <x:c r="H514" s="13" t="n">
        <x:f>Arrivals!L514</x:f>
        <x:v>75</x:v>
      </x:c>
      <x:c r="I514" s="14" t="n">
        <x:f>H514*8/Settings!$B$28+Settings!$B$29</x:f>
        <x:v>6.02</x:v>
      </x:c>
      <x:c r="J514" s="14">
        <x:f t="shared" si="105"/>
        <x:v>1650.3757047465247</x:v>
      </x:c>
      <x:c r="K514" s="14">
        <x:f t="shared" si="95"/>
        <x:v>1668.4767179847911</x:v>
      </x:c>
      <x:c r="L514" s="14" t="n">
        <x:f>MOD(K514-Settings!$B$32,Settings!$B$33)</x:f>
        <x:v>228.4767179847911</x:v>
      </x:c>
      <x:c r="M514" s="14" t="n">
        <x:f>IF(L514&lt;Settings!$B$30,IF(Settings!$B$30-L514&gt;=I514,K514,K514+(Settings!$B$30-L514)+Settings!$B$31),K514+(Settings!$B$33-L514))</x:f>
        <x:v>1668.476717984791</x:v>
      </x:c>
      <x:c r="N514" s="14">
        <x:f t="shared" si="96"/>
        <x:v>1674.4967179847911</x:v>
      </x:c>
      <x:c r="O514" s="14">
        <x:f t="shared" si="97"/>
        <x:v>14.389531488727016</x:v>
      </x:c>
      <x:c r="P514" s="14">
        <x:f t="shared" si="98"/>
        <x:v>0</x:v>
      </x:c>
      <x:c r="Q514" s="14">
        <x:f t="shared" si="99"/>
        <x:v>0</x:v>
      </x:c>
      <x:c r="R514" s="14">
        <x:f t="shared" si="100"/>
        <x:v>0</x:v>
      </x:c>
      <x:c r="S514" s="14">
        <x:f t="shared" si="101"/>
        <x:v>0</x:v>
      </x:c>
      <x:c r="T514" t="str">
        <x:f>IF(MOD(C514-Settings!$B$32,Settings!$B$33)&lt;Settings!$B$30,"Up","Down")</x:f>
        <x:v>Up</x:v>
      </x:c>
      <x:c r="U514" s="15" t="n">
        <x:f>IF(OR(I514&gt;Settings!$B$30,O514&gt;Settings!$B$37),0,1)</x:f>
        <x:v>1</x:v>
      </x:c>
      <x:c r="V514" s="15" t="n">
        <x:f>IF(AND(U514=1,O514&lt;=Settings!$B$36),1,0)</x:f>
        <x:v>1</x:v>
      </x:c>
    </x:row>
    <x:row r="515">
      <x:c r="A515">
        <x:v>5</x:v>
      </x:c>
      <x:c r="B515">
        <x:v>30</x:v>
      </x:c>
      <x:c r="C515" s="13" t="n">
        <x:f>Arrivals!F515</x:f>
        <x:v>1773.5911127581892</x:v>
      </x:c>
      <x:c r="D515" s="13" t="n">
        <x:f>Arrivals!J515</x:f>
        <x:v>13.40425870617533</x:v>
      </x:c>
      <x:c r="E515" s="14">
        <x:f t="shared" si="104"/>
        <x:v>1668.4767179847911</x:v>
      </x:c>
      <x:c r="F515" s="14">
        <x:f t="shared" si="93"/>
        <x:v>1773.5911127581892</x:v>
      </x:c>
      <x:c r="G515" s="14">
        <x:f t="shared" si="94"/>
        <x:v>1786.9953714643646</x:v>
      </x:c>
      <x:c r="H515" s="13" t="n">
        <x:f>Arrivals!L515</x:f>
        <x:v>75</x:v>
      </x:c>
      <x:c r="I515" s="14" t="n">
        <x:f>H515*8/Settings!$B$28+Settings!$B$29</x:f>
        <x:v>6.02</x:v>
      </x:c>
      <x:c r="J515" s="14">
        <x:f t="shared" si="105"/>
        <x:v>1674.4967179847911</x:v>
      </x:c>
      <x:c r="K515" s="14">
        <x:f t="shared" si="95"/>
        <x:v>1786.9953714643646</x:v>
      </x:c>
      <x:c r="L515" s="14" t="n">
        <x:f>MOD(K515-Settings!$B$32,Settings!$B$33)</x:f>
        <x:v>346.99537146436455</x:v>
      </x:c>
      <x:c r="M515" s="14" t="n">
        <x:f>IF(L515&lt;Settings!$B$30,IF(Settings!$B$30-L515&gt;=I515,K515,K515+(Settings!$B$30-L515)+Settings!$B$31),K515+(Settings!$B$33-L515))</x:f>
        <x:v>1786.9953714643646</x:v>
      </x:c>
      <x:c r="N515" s="14">
        <x:f t="shared" si="96"/>
        <x:v>1793.0153714643645</x:v>
      </x:c>
      <x:c r="O515" s="14">
        <x:f t="shared" si="97"/>
        <x:v>19.424258706175351</x:v>
      </x:c>
      <x:c r="P515" s="14">
        <x:f t="shared" si="98"/>
        <x:v>0</x:v>
      </x:c>
      <x:c r="Q515" s="14">
        <x:f t="shared" si="99"/>
        <x:v>0</x:v>
      </x:c>
      <x:c r="R515" s="14">
        <x:f t="shared" si="100"/>
        <x:v>0</x:v>
      </x:c>
      <x:c r="S515" s="14">
        <x:f t="shared" si="101"/>
        <x:v>0</x:v>
      </x:c>
      <x:c r="T515" t="str">
        <x:f>IF(MOD(C515-Settings!$B$32,Settings!$B$33)&lt;Settings!$B$30,"Up","Down")</x:f>
        <x:v>Up</x:v>
      </x:c>
      <x:c r="U515" s="15" t="n">
        <x:f>IF(OR(I515&gt;Settings!$B$30,O515&gt;Settings!$B$37),0,1)</x:f>
        <x:v>1</x:v>
      </x:c>
      <x:c r="V515" s="15" t="n">
        <x:f>IF(AND(U515=1,O515&lt;=Settings!$B$36),1,0)</x:f>
        <x:v>1</x:v>
      </x:c>
    </x:row>
    <x:row r="516">
      <x:c r="A516">
        <x:v>5</x:v>
      </x:c>
      <x:c r="B516">
        <x:v>31</x:v>
      </x:c>
      <x:c r="C516" s="13" t="n">
        <x:f>Arrivals!F516</x:f>
        <x:v>1813.4291564900693</x:v>
      </x:c>
      <x:c r="D516" s="13" t="n">
        <x:f>Arrivals!J516</x:f>
        <x:v>23.424366013889827</x:v>
      </x:c>
      <x:c r="E516" s="14">
        <x:f t="shared" si="104"/>
        <x:v>1786.9953714643646</x:v>
      </x:c>
      <x:c r="F516" s="14">
        <x:f t="shared" si="93"/>
        <x:v>1813.4291564900693</x:v>
      </x:c>
      <x:c r="G516" s="14">
        <x:f t="shared" si="94"/>
        <x:v>1836.8535225039591</x:v>
      </x:c>
      <x:c r="H516" s="13" t="n">
        <x:f>Arrivals!L516</x:f>
        <x:v>75</x:v>
      </x:c>
      <x:c r="I516" s="14" t="n">
        <x:f>H516*8/Settings!$B$28+Settings!$B$29</x:f>
        <x:v>6.02</x:v>
      </x:c>
      <x:c r="J516" s="14">
        <x:f t="shared" si="105"/>
        <x:v>1793.0153714643645</x:v>
      </x:c>
      <x:c r="K516" s="14">
        <x:f t="shared" si="95"/>
        <x:v>1836.8535225039591</x:v>
      </x:c>
      <x:c r="L516" s="14" t="n">
        <x:f>MOD(K516-Settings!$B$32,Settings!$B$33)</x:f>
        <x:v>396.8535225039591</x:v>
      </x:c>
      <x:c r="M516" s="14" t="n">
        <x:f>IF(L516&lt;Settings!$B$30,IF(Settings!$B$30-L516&gt;=I516,K516,K516+(Settings!$B$30-L516)+Settings!$B$31),K516+(Settings!$B$33-L516))</x:f>
        <x:v>1836.853522503959</x:v>
      </x:c>
      <x:c r="N516" s="14">
        <x:f t="shared" si="96"/>
        <x:v>1842.8735225039591</x:v>
      </x:c>
      <x:c r="O516" s="14">
        <x:f t="shared" si="97"/>
        <x:v>29.444366013889749</x:v>
      </x:c>
      <x:c r="P516" s="14">
        <x:f t="shared" si="98"/>
        <x:v>0</x:v>
      </x:c>
      <x:c r="Q516" s="14">
        <x:f t="shared" si="99"/>
        <x:v>0</x:v>
      </x:c>
      <x:c r="R516" s="14">
        <x:f t="shared" si="100"/>
        <x:v>0</x:v>
      </x:c>
      <x:c r="S516" s="14">
        <x:f t="shared" si="101"/>
        <x:v>0</x:v>
      </x:c>
      <x:c r="T516" t="str">
        <x:f>IF(MOD(C516-Settings!$B$32,Settings!$B$33)&lt;Settings!$B$30,"Up","Down")</x:f>
        <x:v>Up</x:v>
      </x:c>
      <x:c r="U516" s="15" t="n">
        <x:f>IF(OR(I516&gt;Settings!$B$30,O516&gt;Settings!$B$37),0,1)</x:f>
        <x:v>1</x:v>
      </x:c>
      <x:c r="V516" s="15" t="n">
        <x:f>IF(AND(U516=1,O516&lt;=Settings!$B$36),1,0)</x:f>
        <x:v>1</x:v>
      </x:c>
    </x:row>
    <x:row r="517">
      <x:c r="A517">
        <x:v>5</x:v>
      </x:c>
      <x:c r="B517">
        <x:v>32</x:v>
      </x:c>
      <x:c r="C517" s="13" t="n">
        <x:f>Arrivals!F517</x:f>
        <x:v>1880.8652679307181</x:v>
      </x:c>
      <x:c r="D517" s="13" t="n">
        <x:f>Arrivals!J517</x:f>
        <x:v>12.60087678631027</x:v>
      </x:c>
      <x:c r="E517" s="14">
        <x:f t="shared" si="104"/>
        <x:v>1836.8535225039591</x:v>
      </x:c>
      <x:c r="F517" s="14">
        <x:f t="shared" si="93"/>
        <x:v>1880.8652679307181</x:v>
      </x:c>
      <x:c r="G517" s="14">
        <x:f t="shared" si="94"/>
        <x:v>1893.4661447170283</x:v>
      </x:c>
      <x:c r="H517" s="13" t="n">
        <x:f>Arrivals!L517</x:f>
        <x:v>75</x:v>
      </x:c>
      <x:c r="I517" s="14" t="n">
        <x:f>H517*8/Settings!$B$28+Settings!$B$29</x:f>
        <x:v>6.02</x:v>
      </x:c>
      <x:c r="J517" s="14">
        <x:f t="shared" si="105"/>
        <x:v>1842.8735225039591</x:v>
      </x:c>
      <x:c r="K517" s="14">
        <x:f t="shared" si="95"/>
        <x:v>1893.4661447170283</x:v>
      </x:c>
      <x:c r="L517" s="14" t="n">
        <x:f>MOD(K517-Settings!$B$32,Settings!$B$33)</x:f>
        <x:v>453.4661447170283</x:v>
      </x:c>
      <x:c r="M517" s="14" t="n">
        <x:f>IF(L517&lt;Settings!$B$30,IF(Settings!$B$30-L517&gt;=I517,K517,K517+(Settings!$B$30-L517)+Settings!$B$31),K517+(Settings!$B$33-L517))</x:f>
        <x:v>1893.4661447170283</x:v>
      </x:c>
      <x:c r="N517" s="14">
        <x:f t="shared" si="96"/>
        <x:v>1899.4861447170283</x:v>
      </x:c>
      <x:c r="O517" s="14">
        <x:f t="shared" si="97"/>
        <x:v>18.620876786310191</x:v>
      </x:c>
      <x:c r="P517" s="14">
        <x:f t="shared" si="98"/>
        <x:v>0</x:v>
      </x:c>
      <x:c r="Q517" s="14">
        <x:f t="shared" si="99"/>
        <x:v>0</x:v>
      </x:c>
      <x:c r="R517" s="14">
        <x:f t="shared" si="100"/>
        <x:v>0</x:v>
      </x:c>
      <x:c r="S517" s="14">
        <x:f t="shared" si="101"/>
        <x:v>0</x:v>
      </x:c>
      <x:c r="T517" t="str">
        <x:f>IF(MOD(C517-Settings!$B$32,Settings!$B$33)&lt;Settings!$B$30,"Up","Down")</x:f>
        <x:v>Up</x:v>
      </x:c>
      <x:c r="U517" s="15" t="n">
        <x:f>IF(OR(I517&gt;Settings!$B$30,O517&gt;Settings!$B$37),0,1)</x:f>
        <x:v>1</x:v>
      </x:c>
      <x:c r="V517" s="15" t="n">
        <x:f>IF(AND(U517=1,O517&lt;=Settings!$B$36),1,0)</x:f>
        <x:v>1</x:v>
      </x:c>
    </x:row>
    <x:row r="518">
      <x:c r="A518">
        <x:v>5</x:v>
      </x:c>
      <x:c r="B518">
        <x:v>33</x:v>
      </x:c>
      <x:c r="C518" s="13" t="n">
        <x:f>Arrivals!F518</x:f>
        <x:v>1964.7247639070729</x:v>
      </x:c>
      <x:c r="D518" s="13" t="n">
        <x:f>Arrivals!J518</x:f>
        <x:v>0.3156699850354649</x:v>
      </x:c>
      <x:c r="E518" s="14">
        <x:f t="shared" si="104"/>
        <x:v>1893.4661447170283</x:v>
      </x:c>
      <x:c r="F518" s="14" t="n">
        <x:f t="shared" ref="F518:F581" si="106">MAX(C518,E518)</x:f>
        <x:v>1964.7247639070729</x:v>
      </x:c>
      <x:c r="G518" s="14" t="n">
        <x:f t="shared" ref="G518:G581" si="107">F518+D518</x:f>
        <x:v>1965.0404338921082</x:v>
      </x:c>
      <x:c r="H518" s="13" t="n">
        <x:f>Arrivals!L518</x:f>
        <x:v>75</x:v>
      </x:c>
      <x:c r="I518" s="14" t="n">
        <x:f>H518*8/Settings!$B$28+Settings!$B$29</x:f>
        <x:v>6.02</x:v>
      </x:c>
      <x:c r="J518" s="14">
        <x:f t="shared" si="105"/>
        <x:v>1899.4861447170283</x:v>
      </x:c>
      <x:c r="K518" s="14" t="n">
        <x:f t="shared" ref="K518:K581" si="108">MAX(G518,J518)</x:f>
        <x:v>1965.0404338921082</x:v>
      </x:c>
      <x:c r="L518" s="14" t="n">
        <x:f>MOD(K518-Settings!$B$32,Settings!$B$33)</x:f>
        <x:v>525.0404338921082</x:v>
      </x:c>
      <x:c r="M518" s="14" t="n">
        <x:f>IF(L518&lt;Settings!$B$30,IF(Settings!$B$30-L518&gt;=I518,K518,K518+(Settings!$B$30-L518)+Settings!$B$31),K518+(Settings!$B$33-L518))</x:f>
        <x:v>1965.0404338921082</x:v>
      </x:c>
      <x:c r="N518" s="14" t="n">
        <x:f t="shared" ref="N518:N581" si="109">M518+I518</x:f>
        <x:v>1971.0604338921082</x:v>
      </x:c>
      <x:c r="O518" s="14" t="n">
        <x:f t="shared" ref="O518:O581" si="110">N518-C518</x:f>
        <x:v>6.335669985035338</x:v>
      </x:c>
      <x:c r="P518" s="14" t="n">
        <x:f t="shared" ref="P518:P581" si="111">F518-C518</x:f>
        <x:v>0</x:v>
      </x:c>
      <x:c r="Q518" s="14" t="n">
        <x:f t="shared" ref="Q518:Q581" si="112">K518-G518</x:f>
        <x:v>0</x:v>
      </x:c>
      <x:c r="R518" s="14" t="n">
        <x:f t="shared" ref="R518:R581" si="113">M518-K518</x:f>
        <x:v>0</x:v>
      </x:c>
      <x:c r="S518" s="14" t="n">
        <x:f t="shared" ref="S518:S581" si="114">P518+Q518+R518</x:f>
        <x:v>0</x:v>
      </x:c>
      <x:c r="T518" t="str">
        <x:f>IF(MOD(C518-Settings!$B$32,Settings!$B$33)&lt;Settings!$B$30,"Up","Down")</x:f>
        <x:v>Up</x:v>
      </x:c>
      <x:c r="U518" s="15" t="n">
        <x:f>IF(OR(I518&gt;Settings!$B$30,O518&gt;Settings!$B$37),0,1)</x:f>
        <x:v>1</x:v>
      </x:c>
      <x:c r="V518" s="15" t="n">
        <x:f>IF(AND(U518=1,O518&lt;=Settings!$B$36),1,0)</x:f>
        <x:v>1</x:v>
      </x:c>
    </x:row>
    <x:row r="519">
      <x:c r="A519">
        <x:v>5</x:v>
      </x:c>
      <x:c r="B519">
        <x:v>34</x:v>
      </x:c>
      <x:c r="C519" s="13" t="n">
        <x:f>Arrivals!F519</x:f>
        <x:v>2042.8441053895162</x:v>
      </x:c>
      <x:c r="D519" s="13" t="n">
        <x:f>Arrivals!J519</x:f>
        <x:v>5.310199664107176</x:v>
      </x:c>
      <x:c r="E519" s="14" t="n">
        <x:f t="shared" ref="E519:E550" si="115">G518</x:f>
        <x:v>1965.0404338921082</x:v>
      </x:c>
      <x:c r="F519" s="14">
        <x:f t="shared" si="106"/>
        <x:v>2042.8441053895162</x:v>
      </x:c>
      <x:c r="G519" s="14">
        <x:f t="shared" si="107"/>
        <x:v>2048.1543050536234</x:v>
      </x:c>
      <x:c r="H519" s="13" t="n">
        <x:f>Arrivals!L519</x:f>
        <x:v>75</x:v>
      </x:c>
      <x:c r="I519" s="14" t="n">
        <x:f>H519*8/Settings!$B$28+Settings!$B$29</x:f>
        <x:v>6.02</x:v>
      </x:c>
      <x:c r="J519" s="14" t="n">
        <x:f t="shared" ref="J519:J550" si="116">N518</x:f>
        <x:v>1971.0604338921082</x:v>
      </x:c>
      <x:c r="K519" s="14">
        <x:f t="shared" si="108"/>
        <x:v>2048.1543050536234</x:v>
      </x:c>
      <x:c r="L519" s="14" t="n">
        <x:f>MOD(K519-Settings!$B$32,Settings!$B$33)</x:f>
        <x:v>608.1543050536234</x:v>
      </x:c>
      <x:c r="M519" s="14" t="n">
        <x:f>IF(L519&lt;Settings!$B$30,IF(Settings!$B$30-L519&gt;=I519,K519,K519+(Settings!$B$30-L519)+Settings!$B$31),K519+(Settings!$B$33-L519))</x:f>
        <x:v>2160</x:v>
      </x:c>
      <x:c r="N519" s="14">
        <x:f t="shared" si="109"/>
        <x:v>2166.02</x:v>
      </x:c>
      <x:c r="O519" s="14">
        <x:f t="shared" si="110"/>
        <x:v>123.17589461048374</x:v>
      </x:c>
      <x:c r="P519" s="14">
        <x:f t="shared" si="111"/>
        <x:v>0</x:v>
      </x:c>
      <x:c r="Q519" s="14">
        <x:f t="shared" si="112"/>
        <x:v>0</x:v>
      </x:c>
      <x:c r="R519" s="14">
        <x:f t="shared" si="113"/>
        <x:v>111.84569494637663</x:v>
      </x:c>
      <x:c r="S519" s="14">
        <x:f t="shared" si="114"/>
        <x:v>111.84569494637663</x:v>
      </x:c>
      <x:c r="T519" t="str">
        <x:f>IF(MOD(C519-Settings!$B$32,Settings!$B$33)&lt;Settings!$B$30,"Up","Down")</x:f>
        <x:v>Down</x:v>
      </x:c>
      <x:c r="U519" s="15" t="n">
        <x:f>IF(OR(I519&gt;Settings!$B$30,O519&gt;Settings!$B$37),0,1)</x:f>
        <x:v>1</x:v>
      </x:c>
      <x:c r="V519" s="15" t="n">
        <x:f>IF(AND(U519=1,O519&lt;=Settings!$B$36),1,0)</x:f>
        <x:v>0</x:v>
      </x:c>
    </x:row>
    <x:row r="520">
      <x:c r="A520">
        <x:v>5</x:v>
      </x:c>
      <x:c r="B520">
        <x:v>35</x:v>
      </x:c>
      <x:c r="C520" s="13" t="n">
        <x:f>Arrivals!F520</x:f>
        <x:v>2107.5218595954248</x:v>
      </x:c>
      <x:c r="D520" s="13" t="n">
        <x:f>Arrivals!J520</x:f>
        <x:v>26.114021152612544</x:v>
      </x:c>
      <x:c r="E520" s="14">
        <x:f t="shared" si="115"/>
        <x:v>2048.1543050536234</x:v>
      </x:c>
      <x:c r="F520" s="14">
        <x:f t="shared" si="106"/>
        <x:v>2107.5218595954248</x:v>
      </x:c>
      <x:c r="G520" s="14">
        <x:f t="shared" si="107"/>
        <x:v>2133.6358807480374</x:v>
      </x:c>
      <x:c r="H520" s="13" t="n">
        <x:f>Arrivals!L520</x:f>
        <x:v>75</x:v>
      </x:c>
      <x:c r="I520" s="14" t="n">
        <x:f>H520*8/Settings!$B$28+Settings!$B$29</x:f>
        <x:v>6.02</x:v>
      </x:c>
      <x:c r="J520" s="14">
        <x:f t="shared" si="116"/>
        <x:v>2166.02</x:v>
      </x:c>
      <x:c r="K520" s="14">
        <x:f t="shared" si="108"/>
        <x:v>2166.02</x:v>
      </x:c>
      <x:c r="L520" s="14" t="n">
        <x:f>MOD(K520-Settings!$B$32,Settings!$B$33)</x:f>
        <x:v>6.019999999999982</x:v>
      </x:c>
      <x:c r="M520" s="14" t="n">
        <x:f>IF(L520&lt;Settings!$B$30,IF(Settings!$B$30-L520&gt;=I520,K520,K520+(Settings!$B$30-L520)+Settings!$B$31),K520+(Settings!$B$33-L520))</x:f>
        <x:v>2166.02</x:v>
      </x:c>
      <x:c r="N520" s="14">
        <x:f t="shared" si="109"/>
        <x:v>2172.04</x:v>
      </x:c>
      <x:c r="O520" s="14">
        <x:f t="shared" si="110"/>
        <x:v>64.518140404575206</x:v>
      </x:c>
      <x:c r="P520" s="14">
        <x:f t="shared" si="111"/>
        <x:v>0</x:v>
      </x:c>
      <x:c r="Q520" s="14">
        <x:f t="shared" si="112"/>
        <x:v>32.384119251962602</x:v>
      </x:c>
      <x:c r="R520" s="14">
        <x:f t="shared" si="113"/>
        <x:v>0</x:v>
      </x:c>
      <x:c r="S520" s="14">
        <x:f t="shared" si="114"/>
        <x:v>32.384119251962602</x:v>
      </x:c>
      <x:c r="T520" t="str">
        <x:f>IF(MOD(C520-Settings!$B$32,Settings!$B$33)&lt;Settings!$B$30,"Up","Down")</x:f>
        <x:v>Down</x:v>
      </x:c>
      <x:c r="U520" s="15" t="n">
        <x:f>IF(OR(I520&gt;Settings!$B$30,O520&gt;Settings!$B$37),0,1)</x:f>
        <x:v>1</x:v>
      </x:c>
      <x:c r="V520" s="15" t="n">
        <x:f>IF(AND(U520=1,O520&lt;=Settings!$B$36),1,0)</x:f>
        <x:v>1</x:v>
      </x:c>
    </x:row>
    <x:row r="521">
      <x:c r="A521">
        <x:v>5</x:v>
      </x:c>
      <x:c r="B521">
        <x:v>36</x:v>
      </x:c>
      <x:c r="C521" s="13" t="n">
        <x:f>Arrivals!F521</x:f>
        <x:v>2197.6505146040704</x:v>
      </x:c>
      <x:c r="D521" s="13" t="n">
        <x:f>Arrivals!J521</x:f>
        <x:v>20.41020314599373</x:v>
      </x:c>
      <x:c r="E521" s="14">
        <x:f t="shared" si="115"/>
        <x:v>2133.6358807480374</x:v>
      </x:c>
      <x:c r="F521" s="14">
        <x:f t="shared" si="106"/>
        <x:v>2197.6505146040704</x:v>
      </x:c>
      <x:c r="G521" s="14">
        <x:f t="shared" si="107"/>
        <x:v>2218.0607177500642</x:v>
      </x:c>
      <x:c r="H521" s="13" t="n">
        <x:f>Arrivals!L521</x:f>
        <x:v>75</x:v>
      </x:c>
      <x:c r="I521" s="14" t="n">
        <x:f>H521*8/Settings!$B$28+Settings!$B$29</x:f>
        <x:v>6.02</x:v>
      </x:c>
      <x:c r="J521" s="14">
        <x:f t="shared" si="116"/>
        <x:v>2172.04</x:v>
      </x:c>
      <x:c r="K521" s="14">
        <x:f t="shared" si="108"/>
        <x:v>2218.0607177500642</x:v>
      </x:c>
      <x:c r="L521" s="14" t="n">
        <x:f>MOD(K521-Settings!$B$32,Settings!$B$33)</x:f>
        <x:v>58.060717750064214</x:v>
      </x:c>
      <x:c r="M521" s="14" t="n">
        <x:f>IF(L521&lt;Settings!$B$30,IF(Settings!$B$30-L521&gt;=I521,K521,K521+(Settings!$B$30-L521)+Settings!$B$31),K521+(Settings!$B$33-L521))</x:f>
        <x:v>2218.060717750064</x:v>
      </x:c>
      <x:c r="N521" s="14">
        <x:f t="shared" si="109"/>
        <x:v>2224.0807177500642</x:v>
      </x:c>
      <x:c r="O521" s="14">
        <x:f t="shared" si="110"/>
        <x:v>26.430203145993801</x:v>
      </x:c>
      <x:c r="P521" s="14">
        <x:f t="shared" si="111"/>
        <x:v>0</x:v>
      </x:c>
      <x:c r="Q521" s="14">
        <x:f t="shared" si="112"/>
        <x:v>0</x:v>
      </x:c>
      <x:c r="R521" s="14">
        <x:f t="shared" si="113"/>
        <x:v>0</x:v>
      </x:c>
      <x:c r="S521" s="14">
        <x:f t="shared" si="114"/>
        <x:v>0</x:v>
      </x:c>
      <x:c r="T521" t="str">
        <x:f>IF(MOD(C521-Settings!$B$32,Settings!$B$33)&lt;Settings!$B$30,"Up","Down")</x:f>
        <x:v>Up</x:v>
      </x:c>
      <x:c r="U521" s="15" t="n">
        <x:f>IF(OR(I521&gt;Settings!$B$30,O521&gt;Settings!$B$37),0,1)</x:f>
        <x:v>1</x:v>
      </x:c>
      <x:c r="V521" s="15" t="n">
        <x:f>IF(AND(U521=1,O521&lt;=Settings!$B$36),1,0)</x:f>
        <x:v>1</x:v>
      </x:c>
    </x:row>
    <x:row r="522">
      <x:c r="A522">
        <x:v>5</x:v>
      </x:c>
      <x:c r="B522">
        <x:v>37</x:v>
      </x:c>
      <x:c r="C522" s="13" t="n">
        <x:f>Arrivals!F522</x:f>
        <x:v>2326.921108210136</x:v>
      </x:c>
      <x:c r="D522" s="13" t="n">
        <x:f>Arrivals!J522</x:f>
        <x:v>3.4124801161414315</x:v>
      </x:c>
      <x:c r="E522" s="14">
        <x:f t="shared" si="115"/>
        <x:v>2218.0607177500642</x:v>
      </x:c>
      <x:c r="F522" s="14">
        <x:f t="shared" si="106"/>
        <x:v>2326.921108210136</x:v>
      </x:c>
      <x:c r="G522" s="14">
        <x:f t="shared" si="107"/>
        <x:v>2330.3335883262775</x:v>
      </x:c>
      <x:c r="H522" s="13" t="n">
        <x:f>Arrivals!L522</x:f>
        <x:v>75</x:v>
      </x:c>
      <x:c r="I522" s="14" t="n">
        <x:f>H522*8/Settings!$B$28+Settings!$B$29</x:f>
        <x:v>6.02</x:v>
      </x:c>
      <x:c r="J522" s="14">
        <x:f t="shared" si="116"/>
        <x:v>2224.0807177500642</x:v>
      </x:c>
      <x:c r="K522" s="14">
        <x:f t="shared" si="108"/>
        <x:v>2330.3335883262775</x:v>
      </x:c>
      <x:c r="L522" s="14" t="n">
        <x:f>MOD(K522-Settings!$B$32,Settings!$B$33)</x:f>
        <x:v>170.33358832627755</x:v>
      </x:c>
      <x:c r="M522" s="14" t="n">
        <x:f>IF(L522&lt;Settings!$B$30,IF(Settings!$B$30-L522&gt;=I522,K522,K522+(Settings!$B$30-L522)+Settings!$B$31),K522+(Settings!$B$33-L522))</x:f>
        <x:v>2330.3335883262775</x:v>
      </x:c>
      <x:c r="N522" s="14">
        <x:f t="shared" si="109"/>
        <x:v>2336.3535883262775</x:v>
      </x:c>
      <x:c r="O522" s="14">
        <x:f t="shared" si="110"/>
        <x:v>9.4324801161415053</x:v>
      </x:c>
      <x:c r="P522" s="14">
        <x:f t="shared" si="111"/>
        <x:v>0</x:v>
      </x:c>
      <x:c r="Q522" s="14">
        <x:f t="shared" si="112"/>
        <x:v>0</x:v>
      </x:c>
      <x:c r="R522" s="14">
        <x:f t="shared" si="113"/>
        <x:v>0</x:v>
      </x:c>
      <x:c r="S522" s="14">
        <x:f t="shared" si="114"/>
        <x:v>0</x:v>
      </x:c>
      <x:c r="T522" t="str">
        <x:f>IF(MOD(C522-Settings!$B$32,Settings!$B$33)&lt;Settings!$B$30,"Up","Down")</x:f>
        <x:v>Up</x:v>
      </x:c>
      <x:c r="U522" s="15" t="n">
        <x:f>IF(OR(I522&gt;Settings!$B$30,O522&gt;Settings!$B$37),0,1)</x:f>
        <x:v>1</x:v>
      </x:c>
      <x:c r="V522" s="15" t="n">
        <x:f>IF(AND(U522=1,O522&lt;=Settings!$B$36),1,0)</x:f>
        <x:v>1</x:v>
      </x:c>
    </x:row>
    <x:row r="523">
      <x:c r="A523">
        <x:v>5</x:v>
      </x:c>
      <x:c r="B523">
        <x:v>38</x:v>
      </x:c>
      <x:c r="C523" s="13" t="n">
        <x:f>Arrivals!F523</x:f>
        <x:v>2330.6413673531415</x:v>
      </x:c>
      <x:c r="D523" s="13" t="n">
        <x:f>Arrivals!J523</x:f>
        <x:v>43.595832420634245</x:v>
      </x:c>
      <x:c r="E523" s="14">
        <x:f t="shared" si="115"/>
        <x:v>2330.3335883262775</x:v>
      </x:c>
      <x:c r="F523" s="14">
        <x:f t="shared" si="106"/>
        <x:v>2330.6413673531415</x:v>
      </x:c>
      <x:c r="G523" s="14">
        <x:f t="shared" si="107"/>
        <x:v>2374.237199773776</x:v>
      </x:c>
      <x:c r="H523" s="13" t="n">
        <x:f>Arrivals!L523</x:f>
        <x:v>75</x:v>
      </x:c>
      <x:c r="I523" s="14" t="n">
        <x:f>H523*8/Settings!$B$28+Settings!$B$29</x:f>
        <x:v>6.02</x:v>
      </x:c>
      <x:c r="J523" s="14">
        <x:f t="shared" si="116"/>
        <x:v>2336.3535883262775</x:v>
      </x:c>
      <x:c r="K523" s="14">
        <x:f t="shared" si="108"/>
        <x:v>2374.237199773776</x:v>
      </x:c>
      <x:c r="L523" s="14" t="n">
        <x:f>MOD(K523-Settings!$B$32,Settings!$B$33)</x:f>
        <x:v>214.23719977377596</x:v>
      </x:c>
      <x:c r="M523" s="14" t="n">
        <x:f>IF(L523&lt;Settings!$B$30,IF(Settings!$B$30-L523&gt;=I523,K523,K523+(Settings!$B$30-L523)+Settings!$B$31),K523+(Settings!$B$33-L523))</x:f>
        <x:v>2374.237199773776</x:v>
      </x:c>
      <x:c r="N523" s="14">
        <x:f t="shared" si="109"/>
        <x:v>2380.2571997737759</x:v>
      </x:c>
      <x:c r="O523" s="14">
        <x:f t="shared" si="110"/>
        <x:v>49.615832420634433</x:v>
      </x:c>
      <x:c r="P523" s="14">
        <x:f t="shared" si="111"/>
        <x:v>0</x:v>
      </x:c>
      <x:c r="Q523" s="14">
        <x:f t="shared" si="112"/>
        <x:v>0</x:v>
      </x:c>
      <x:c r="R523" s="14">
        <x:f t="shared" si="113"/>
        <x:v>0</x:v>
      </x:c>
      <x:c r="S523" s="14">
        <x:f t="shared" si="114"/>
        <x:v>0</x:v>
      </x:c>
      <x:c r="T523" t="str">
        <x:f>IF(MOD(C523-Settings!$B$32,Settings!$B$33)&lt;Settings!$B$30,"Up","Down")</x:f>
        <x:v>Up</x:v>
      </x:c>
      <x:c r="U523" s="15" t="n">
        <x:f>IF(OR(I523&gt;Settings!$B$30,O523&gt;Settings!$B$37),0,1)</x:f>
        <x:v>1</x:v>
      </x:c>
      <x:c r="V523" s="15" t="n">
        <x:f>IF(AND(U523=1,O523&lt;=Settings!$B$36),1,0)</x:f>
        <x:v>1</x:v>
      </x:c>
    </x:row>
    <x:row r="524">
      <x:c r="A524">
        <x:v>5</x:v>
      </x:c>
      <x:c r="B524">
        <x:v>39</x:v>
      </x:c>
      <x:c r="C524" s="13" t="n">
        <x:f>Arrivals!F524</x:f>
        <x:v>2367.230191200044</x:v>
      </x:c>
      <x:c r="D524" s="13" t="n">
        <x:f>Arrivals!J524</x:f>
        <x:v>13.349592171916903</x:v>
      </x:c>
      <x:c r="E524" s="14">
        <x:f t="shared" si="115"/>
        <x:v>2374.237199773776</x:v>
      </x:c>
      <x:c r="F524" s="14">
        <x:f t="shared" si="106"/>
        <x:v>2374.237199773776</x:v>
      </x:c>
      <x:c r="G524" s="14">
        <x:f t="shared" si="107"/>
        <x:v>2387.5867919456928</x:v>
      </x:c>
      <x:c r="H524" s="13" t="n">
        <x:f>Arrivals!L524</x:f>
        <x:v>75</x:v>
      </x:c>
      <x:c r="I524" s="14" t="n">
        <x:f>H524*8/Settings!$B$28+Settings!$B$29</x:f>
        <x:v>6.02</x:v>
      </x:c>
      <x:c r="J524" s="14">
        <x:f t="shared" si="116"/>
        <x:v>2380.2571997737759</x:v>
      </x:c>
      <x:c r="K524" s="14">
        <x:f t="shared" si="108"/>
        <x:v>2387.5867919456928</x:v>
      </x:c>
      <x:c r="L524" s="14" t="n">
        <x:f>MOD(K524-Settings!$B$32,Settings!$B$33)</x:f>
        <x:v>227.58679194569277</x:v>
      </x:c>
      <x:c r="M524" s="14" t="n">
        <x:f>IF(L524&lt;Settings!$B$30,IF(Settings!$B$30-L524&gt;=I524,K524,K524+(Settings!$B$30-L524)+Settings!$B$31),K524+(Settings!$B$33-L524))</x:f>
        <x:v>2387.5867919456928</x:v>
      </x:c>
      <x:c r="N524" s="14">
        <x:f t="shared" si="109"/>
        <x:v>2393.6067919456927</x:v>
      </x:c>
      <x:c r="O524" s="14">
        <x:f t="shared" si="110"/>
        <x:v>26.37660074564883</x:v>
      </x:c>
      <x:c r="P524" s="14">
        <x:f t="shared" si="111"/>
        <x:v>7.0070085737320369</x:v>
      </x:c>
      <x:c r="Q524" s="14">
        <x:f t="shared" si="112"/>
        <x:v>0</x:v>
      </x:c>
      <x:c r="R524" s="14">
        <x:f t="shared" si="113"/>
        <x:v>0</x:v>
      </x:c>
      <x:c r="S524" s="14">
        <x:f t="shared" si="114"/>
        <x:v>7.0070085737320369</x:v>
      </x:c>
      <x:c r="T524" t="str">
        <x:f>IF(MOD(C524-Settings!$B$32,Settings!$B$33)&lt;Settings!$B$30,"Up","Down")</x:f>
        <x:v>Up</x:v>
      </x:c>
      <x:c r="U524" s="15" t="n">
        <x:f>IF(OR(I524&gt;Settings!$B$30,O524&gt;Settings!$B$37),0,1)</x:f>
        <x:v>1</x:v>
      </x:c>
      <x:c r="V524" s="15" t="n">
        <x:f>IF(AND(U524=1,O524&lt;=Settings!$B$36),1,0)</x:f>
        <x:v>1</x:v>
      </x:c>
    </x:row>
    <x:row r="525">
      <x:c r="A525">
        <x:v>5</x:v>
      </x:c>
      <x:c r="B525">
        <x:v>40</x:v>
      </x:c>
      <x:c r="C525" s="13" t="n">
        <x:f>Arrivals!F525</x:f>
        <x:v>2380.675550906219</x:v>
      </x:c>
      <x:c r="D525" s="13" t="n">
        <x:f>Arrivals!J525</x:f>
        <x:v>16.384444124393703</x:v>
      </x:c>
      <x:c r="E525" s="14">
        <x:f t="shared" si="115"/>
        <x:v>2387.5867919456928</x:v>
      </x:c>
      <x:c r="F525" s="14">
        <x:f t="shared" si="106"/>
        <x:v>2387.5867919456928</x:v>
      </x:c>
      <x:c r="G525" s="14">
        <x:f t="shared" si="107"/>
        <x:v>2403.9712360700864</x:v>
      </x:c>
      <x:c r="H525" s="13" t="n">
        <x:f>Arrivals!L525</x:f>
        <x:v>75</x:v>
      </x:c>
      <x:c r="I525" s="14" t="n">
        <x:f>H525*8/Settings!$B$28+Settings!$B$29</x:f>
        <x:v>6.02</x:v>
      </x:c>
      <x:c r="J525" s="14">
        <x:f t="shared" si="116"/>
        <x:v>2393.6067919456927</x:v>
      </x:c>
      <x:c r="K525" s="14">
        <x:f t="shared" si="108"/>
        <x:v>2403.9712360700864</x:v>
      </x:c>
      <x:c r="L525" s="14" t="n">
        <x:f>MOD(K525-Settings!$B$32,Settings!$B$33)</x:f>
        <x:v>243.97123607008643</x:v>
      </x:c>
      <x:c r="M525" s="14" t="n">
        <x:f>IF(L525&lt;Settings!$B$30,IF(Settings!$B$30-L525&gt;=I525,K525,K525+(Settings!$B$30-L525)+Settings!$B$31),K525+(Settings!$B$33-L525))</x:f>
        <x:v>2403.9712360700864</x:v>
      </x:c>
      <x:c r="N525" s="14">
        <x:f t="shared" si="109"/>
        <x:v>2409.9912360700864</x:v>
      </x:c>
      <x:c r="O525" s="14">
        <x:f t="shared" si="110"/>
        <x:v>29.315685163867329</x:v>
      </x:c>
      <x:c r="P525" s="14">
        <x:f t="shared" si="111"/>
        <x:v>6.9112410394736798</x:v>
      </x:c>
      <x:c r="Q525" s="14">
        <x:f t="shared" si="112"/>
        <x:v>0</x:v>
      </x:c>
      <x:c r="R525" s="14">
        <x:f t="shared" si="113"/>
        <x:v>0</x:v>
      </x:c>
      <x:c r="S525" s="14">
        <x:f t="shared" si="114"/>
        <x:v>6.9112410394736798</x:v>
      </x:c>
      <x:c r="T525" t="str">
        <x:f>IF(MOD(C525-Settings!$B$32,Settings!$B$33)&lt;Settings!$B$30,"Up","Down")</x:f>
        <x:v>Up</x:v>
      </x:c>
      <x:c r="U525" s="15" t="n">
        <x:f>IF(OR(I525&gt;Settings!$B$30,O525&gt;Settings!$B$37),0,1)</x:f>
        <x:v>1</x:v>
      </x:c>
      <x:c r="V525" s="15" t="n">
        <x:f>IF(AND(U525=1,O525&lt;=Settings!$B$36),1,0)</x:f>
        <x:v>1</x:v>
      </x:c>
    </x:row>
    <x:row r="526">
      <x:c r="A526">
        <x:v>5</x:v>
      </x:c>
      <x:c r="B526">
        <x:v>41</x:v>
      </x:c>
      <x:c r="C526" s="13" t="n">
        <x:f>Arrivals!F526</x:f>
        <x:v>2387.7032709957</x:v>
      </x:c>
      <x:c r="D526" s="13" t="n">
        <x:f>Arrivals!J526</x:f>
        <x:v>6.2559126831682335</x:v>
      </x:c>
      <x:c r="E526" s="14">
        <x:f t="shared" si="115"/>
        <x:v>2403.9712360700864</x:v>
      </x:c>
      <x:c r="F526" s="14">
        <x:f t="shared" si="106"/>
        <x:v>2403.9712360700864</x:v>
      </x:c>
      <x:c r="G526" s="14">
        <x:f t="shared" si="107"/>
        <x:v>2410.2271487532548</x:v>
      </x:c>
      <x:c r="H526" s="13" t="n">
        <x:f>Arrivals!L526</x:f>
        <x:v>75</x:v>
      </x:c>
      <x:c r="I526" s="14" t="n">
        <x:f>H526*8/Settings!$B$28+Settings!$B$29</x:f>
        <x:v>6.02</x:v>
      </x:c>
      <x:c r="J526" s="14">
        <x:f t="shared" si="116"/>
        <x:v>2409.9912360700864</x:v>
      </x:c>
      <x:c r="K526" s="14">
        <x:f t="shared" si="108"/>
        <x:v>2410.2271487532548</x:v>
      </x:c>
      <x:c r="L526" s="14" t="n">
        <x:f>MOD(K526-Settings!$B$32,Settings!$B$33)</x:f>
        <x:v>250.22714875325482</x:v>
      </x:c>
      <x:c r="M526" s="14" t="n">
        <x:f>IF(L526&lt;Settings!$B$30,IF(Settings!$B$30-L526&gt;=I526,K526,K526+(Settings!$B$30-L526)+Settings!$B$31),K526+(Settings!$B$33-L526))</x:f>
        <x:v>2410.227148753255</x:v>
      </x:c>
      <x:c r="N526" s="14">
        <x:f t="shared" si="109"/>
        <x:v>2416.2471487532548</x:v>
      </x:c>
      <x:c r="O526" s="14">
        <x:f t="shared" si="110"/>
        <x:v>28.543877757554583</x:v>
      </x:c>
      <x:c r="P526" s="14">
        <x:f t="shared" si="111"/>
        <x:v>16.267965074386211</x:v>
      </x:c>
      <x:c r="Q526" s="14">
        <x:f t="shared" si="112"/>
        <x:v>0</x:v>
      </x:c>
      <x:c r="R526" s="14">
        <x:f t="shared" si="113"/>
        <x:v>0</x:v>
      </x:c>
      <x:c r="S526" s="14">
        <x:f t="shared" si="114"/>
        <x:v>16.267965074386211</x:v>
      </x:c>
      <x:c r="T526" t="str">
        <x:f>IF(MOD(C526-Settings!$B$32,Settings!$B$33)&lt;Settings!$B$30,"Up","Down")</x:f>
        <x:v>Up</x:v>
      </x:c>
      <x:c r="U526" s="15" t="n">
        <x:f>IF(OR(I526&gt;Settings!$B$30,O526&gt;Settings!$B$37),0,1)</x:f>
        <x:v>1</x:v>
      </x:c>
      <x:c r="V526" s="15" t="n">
        <x:f>IF(AND(U526=1,O526&lt;=Settings!$B$36),1,0)</x:f>
        <x:v>1</x:v>
      </x:c>
    </x:row>
    <x:row r="527">
      <x:c r="A527">
        <x:v>5</x:v>
      </x:c>
      <x:c r="B527">
        <x:v>42</x:v>
      </x:c>
      <x:c r="C527" s="13" t="n">
        <x:f>Arrivals!F527</x:f>
        <x:v>2453.371932753692</x:v>
      </x:c>
      <x:c r="D527" s="13" t="n">
        <x:f>Arrivals!J527</x:f>
        <x:v>1.7329796002951818</x:v>
      </x:c>
      <x:c r="E527" s="14">
        <x:f t="shared" si="115"/>
        <x:v>2410.2271487532548</x:v>
      </x:c>
      <x:c r="F527" s="14">
        <x:f t="shared" si="106"/>
        <x:v>2453.3719327536919</x:v>
      </x:c>
      <x:c r="G527" s="14">
        <x:f t="shared" si="107"/>
        <x:v>2455.1049123539869</x:v>
      </x:c>
      <x:c r="H527" s="13" t="n">
        <x:f>Arrivals!L527</x:f>
        <x:v>75</x:v>
      </x:c>
      <x:c r="I527" s="14" t="n">
        <x:f>H527*8/Settings!$B$28+Settings!$B$29</x:f>
        <x:v>6.02</x:v>
      </x:c>
      <x:c r="J527" s="14">
        <x:f t="shared" si="116"/>
        <x:v>2416.2471487532548</x:v>
      </x:c>
      <x:c r="K527" s="14">
        <x:f t="shared" si="108"/>
        <x:v>2455.1049123539869</x:v>
      </x:c>
      <x:c r="L527" s="14" t="n">
        <x:f>MOD(K527-Settings!$B$32,Settings!$B$33)</x:f>
        <x:v>295.10491235398695</x:v>
      </x:c>
      <x:c r="M527" s="14" t="n">
        <x:f>IF(L527&lt;Settings!$B$30,IF(Settings!$B$30-L527&gt;=I527,K527,K527+(Settings!$B$30-L527)+Settings!$B$31),K527+(Settings!$B$33-L527))</x:f>
        <x:v>2455.104912353987</x:v>
      </x:c>
      <x:c r="N527" s="14">
        <x:f t="shared" si="109"/>
        <x:v>2461.1249123539869</x:v>
      </x:c>
      <x:c r="O527" s="14">
        <x:f t="shared" si="110"/>
        <x:v>7.7529796002950206</x:v>
      </x:c>
      <x:c r="P527" s="14">
        <x:f t="shared" si="111"/>
        <x:v>0</x:v>
      </x:c>
      <x:c r="Q527" s="14">
        <x:f t="shared" si="112"/>
        <x:v>0</x:v>
      </x:c>
      <x:c r="R527" s="14">
        <x:f t="shared" si="113"/>
        <x:v>0</x:v>
      </x:c>
      <x:c r="S527" s="14">
        <x:f t="shared" si="114"/>
        <x:v>0</x:v>
      </x:c>
      <x:c r="T527" t="str">
        <x:f>IF(MOD(C527-Settings!$B$32,Settings!$B$33)&lt;Settings!$B$30,"Up","Down")</x:f>
        <x:v>Up</x:v>
      </x:c>
      <x:c r="U527" s="15" t="n">
        <x:f>IF(OR(I527&gt;Settings!$B$30,O527&gt;Settings!$B$37),0,1)</x:f>
        <x:v>1</x:v>
      </x:c>
      <x:c r="V527" s="15" t="n">
        <x:f>IF(AND(U527=1,O527&lt;=Settings!$B$36),1,0)</x:f>
        <x:v>1</x:v>
      </x:c>
    </x:row>
    <x:row r="528">
      <x:c r="A528">
        <x:v>5</x:v>
      </x:c>
      <x:c r="B528">
        <x:v>43</x:v>
      </x:c>
      <x:c r="C528" s="13" t="n">
        <x:f>Arrivals!F528</x:f>
        <x:v>2489.8284863187623</x:v>
      </x:c>
      <x:c r="D528" s="13" t="n">
        <x:f>Arrivals!J528</x:f>
        <x:v>0.7727419607912531</x:v>
      </x:c>
      <x:c r="E528" s="14">
        <x:f t="shared" si="115"/>
        <x:v>2455.1049123539869</x:v>
      </x:c>
      <x:c r="F528" s="14">
        <x:f t="shared" si="106"/>
        <x:v>2489.8284863187623</x:v>
      </x:c>
      <x:c r="G528" s="14">
        <x:f t="shared" si="107"/>
        <x:v>2490.6012282795537</x:v>
      </x:c>
      <x:c r="H528" s="13" t="n">
        <x:f>Arrivals!L528</x:f>
        <x:v>75</x:v>
      </x:c>
      <x:c r="I528" s="14" t="n">
        <x:f>H528*8/Settings!$B$28+Settings!$B$29</x:f>
        <x:v>6.02</x:v>
      </x:c>
      <x:c r="J528" s="14">
        <x:f t="shared" si="116"/>
        <x:v>2461.1249123539869</x:v>
      </x:c>
      <x:c r="K528" s="14">
        <x:f t="shared" si="108"/>
        <x:v>2490.6012282795537</x:v>
      </x:c>
      <x:c r="L528" s="14" t="n">
        <x:f>MOD(K528-Settings!$B$32,Settings!$B$33)</x:f>
        <x:v>330.60122827955365</x:v>
      </x:c>
      <x:c r="M528" s="14" t="n">
        <x:f>IF(L528&lt;Settings!$B$30,IF(Settings!$B$30-L528&gt;=I528,K528,K528+(Settings!$B$30-L528)+Settings!$B$31),K528+(Settings!$B$33-L528))</x:f>
        <x:v>2490.6012282795537</x:v>
      </x:c>
      <x:c r="N528" s="14">
        <x:f t="shared" si="109"/>
        <x:v>2496.6212282795536</x:v>
      </x:c>
      <x:c r="O528" s="14">
        <x:f t="shared" si="110"/>
        <x:v>6.792741960791318</x:v>
      </x:c>
      <x:c r="P528" s="14">
        <x:f t="shared" si="111"/>
        <x:v>0</x:v>
      </x:c>
      <x:c r="Q528" s="14">
        <x:f t="shared" si="112"/>
        <x:v>0</x:v>
      </x:c>
      <x:c r="R528" s="14">
        <x:f t="shared" si="113"/>
        <x:v>0</x:v>
      </x:c>
      <x:c r="S528" s="14">
        <x:f t="shared" si="114"/>
        <x:v>0</x:v>
      </x:c>
      <x:c r="T528" t="str">
        <x:f>IF(MOD(C528-Settings!$B$32,Settings!$B$33)&lt;Settings!$B$30,"Up","Down")</x:f>
        <x:v>Up</x:v>
      </x:c>
      <x:c r="U528" s="15" t="n">
        <x:f>IF(OR(I528&gt;Settings!$B$30,O528&gt;Settings!$B$37),0,1)</x:f>
        <x:v>1</x:v>
      </x:c>
      <x:c r="V528" s="15" t="n">
        <x:f>IF(AND(U528=1,O528&lt;=Settings!$B$36),1,0)</x:f>
        <x:v>1</x:v>
      </x:c>
    </x:row>
    <x:row r="529">
      <x:c r="A529">
        <x:v>5</x:v>
      </x:c>
      <x:c r="B529">
        <x:v>44</x:v>
      </x:c>
      <x:c r="C529" s="13" t="n">
        <x:f>Arrivals!F529</x:f>
        <x:v>2492.468245641221</x:v>
      </x:c>
      <x:c r="D529" s="13" t="n">
        <x:f>Arrivals!J529</x:f>
        <x:v>2.3596688106211894</x:v>
      </x:c>
      <x:c r="E529" s="14">
        <x:f t="shared" si="115"/>
        <x:v>2490.6012282795537</x:v>
      </x:c>
      <x:c r="F529" s="14">
        <x:f t="shared" si="106"/>
        <x:v>2492.4682456412211</x:v>
      </x:c>
      <x:c r="G529" s="14">
        <x:f t="shared" si="107"/>
        <x:v>2494.8279144518424</x:v>
      </x:c>
      <x:c r="H529" s="13" t="n">
        <x:f>Arrivals!L529</x:f>
        <x:v>75</x:v>
      </x:c>
      <x:c r="I529" s="14" t="n">
        <x:f>H529*8/Settings!$B$28+Settings!$B$29</x:f>
        <x:v>6.02</x:v>
      </x:c>
      <x:c r="J529" s="14">
        <x:f t="shared" si="116"/>
        <x:v>2496.6212282795536</x:v>
      </x:c>
      <x:c r="K529" s="14">
        <x:f t="shared" si="108"/>
        <x:v>2496.6212282795536</x:v>
      </x:c>
      <x:c r="L529" s="14" t="n">
        <x:f>MOD(K529-Settings!$B$32,Settings!$B$33)</x:f>
        <x:v>336.62122827955363</x:v>
      </x:c>
      <x:c r="M529" s="14" t="n">
        <x:f>IF(L529&lt;Settings!$B$30,IF(Settings!$B$30-L529&gt;=I529,K529,K529+(Settings!$B$30-L529)+Settings!$B$31),K529+(Settings!$B$33-L529))</x:f>
        <x:v>2496.6212282795536</x:v>
      </x:c>
      <x:c r="N529" s="14">
        <x:f t="shared" si="109"/>
        <x:v>2502.6412282795536</x:v>
      </x:c>
      <x:c r="O529" s="14">
        <x:f t="shared" si="110"/>
        <x:v>10.172982638332542</x:v>
      </x:c>
      <x:c r="P529" s="14">
        <x:f t="shared" si="111"/>
        <x:v>0</x:v>
      </x:c>
      <x:c r="Q529" s="14">
        <x:f t="shared" si="112"/>
        <x:v>1.7933138277112448</x:v>
      </x:c>
      <x:c r="R529" s="14">
        <x:f t="shared" si="113"/>
        <x:v>0</x:v>
      </x:c>
      <x:c r="S529" s="14">
        <x:f t="shared" si="114"/>
        <x:v>1.7933138277112448</x:v>
      </x:c>
      <x:c r="T529" t="str">
        <x:f>IF(MOD(C529-Settings!$B$32,Settings!$B$33)&lt;Settings!$B$30,"Up","Down")</x:f>
        <x:v>Up</x:v>
      </x:c>
      <x:c r="U529" s="15" t="n">
        <x:f>IF(OR(I529&gt;Settings!$B$30,O529&gt;Settings!$B$37),0,1)</x:f>
        <x:v>1</x:v>
      </x:c>
      <x:c r="V529" s="15" t="n">
        <x:f>IF(AND(U529=1,O529&lt;=Settings!$B$36),1,0)</x:f>
        <x:v>1</x:v>
      </x:c>
    </x:row>
    <x:row r="530">
      <x:c r="A530">
        <x:v>5</x:v>
      </x:c>
      <x:c r="B530">
        <x:v>45</x:v>
      </x:c>
      <x:c r="C530" s="13" t="n">
        <x:f>Arrivals!F530</x:f>
        <x:v>2524.1588529058554</x:v>
      </x:c>
      <x:c r="D530" s="13" t="n">
        <x:f>Arrivals!J530</x:f>
        <x:v>3.7212107951066318</x:v>
      </x:c>
      <x:c r="E530" s="14">
        <x:f t="shared" si="115"/>
        <x:v>2494.8279144518424</x:v>
      </x:c>
      <x:c r="F530" s="14">
        <x:f t="shared" si="106"/>
        <x:v>2524.1588529058554</x:v>
      </x:c>
      <x:c r="G530" s="14">
        <x:f t="shared" si="107"/>
        <x:v>2527.8800637009622</x:v>
      </x:c>
      <x:c r="H530" s="13" t="n">
        <x:f>Arrivals!L530</x:f>
        <x:v>75</x:v>
      </x:c>
      <x:c r="I530" s="14" t="n">
        <x:f>H530*8/Settings!$B$28+Settings!$B$29</x:f>
        <x:v>6.02</x:v>
      </x:c>
      <x:c r="J530" s="14">
        <x:f t="shared" si="116"/>
        <x:v>2502.6412282795536</x:v>
      </x:c>
      <x:c r="K530" s="14">
        <x:f t="shared" si="108"/>
        <x:v>2527.8800637009622</x:v>
      </x:c>
      <x:c r="L530" s="14" t="n">
        <x:f>MOD(K530-Settings!$B$32,Settings!$B$33)</x:f>
        <x:v>367.8800637009622</x:v>
      </x:c>
      <x:c r="M530" s="14" t="n">
        <x:f>IF(L530&lt;Settings!$B$30,IF(Settings!$B$30-L530&gt;=I530,K530,K530+(Settings!$B$30-L530)+Settings!$B$31),K530+(Settings!$B$33-L530))</x:f>
        <x:v>2527.880063700962</x:v>
      </x:c>
      <x:c r="N530" s="14">
        <x:f t="shared" si="109"/>
        <x:v>2533.9000637009622</x:v>
      </x:c>
      <x:c r="O530" s="14">
        <x:f t="shared" si="110"/>
        <x:v>9.741210795106781</x:v>
      </x:c>
      <x:c r="P530" s="14">
        <x:f t="shared" si="111"/>
        <x:v>0</x:v>
      </x:c>
      <x:c r="Q530" s="14">
        <x:f t="shared" si="112"/>
        <x:v>0</x:v>
      </x:c>
      <x:c r="R530" s="14">
        <x:f t="shared" si="113"/>
        <x:v>0</x:v>
      </x:c>
      <x:c r="S530" s="14">
        <x:f t="shared" si="114"/>
        <x:v>0</x:v>
      </x:c>
      <x:c r="T530" t="str">
        <x:f>IF(MOD(C530-Settings!$B$32,Settings!$B$33)&lt;Settings!$B$30,"Up","Down")</x:f>
        <x:v>Up</x:v>
      </x:c>
      <x:c r="U530" s="15" t="n">
        <x:f>IF(OR(I530&gt;Settings!$B$30,O530&gt;Settings!$B$37),0,1)</x:f>
        <x:v>1</x:v>
      </x:c>
      <x:c r="V530" s="15" t="n">
        <x:f>IF(AND(U530=1,O530&lt;=Settings!$B$36),1,0)</x:f>
        <x:v>1</x:v>
      </x:c>
    </x:row>
    <x:row r="531">
      <x:c r="A531">
        <x:v>5</x:v>
      </x:c>
      <x:c r="B531">
        <x:v>46</x:v>
      </x:c>
      <x:c r="C531" s="13" t="n">
        <x:f>Arrivals!F531</x:f>
        <x:v>2542.4982320915565</x:v>
      </x:c>
      <x:c r="D531" s="13" t="n">
        <x:f>Arrivals!J531</x:f>
        <x:v>2.688791758996718</x:v>
      </x:c>
      <x:c r="E531" s="14">
        <x:f t="shared" si="115"/>
        <x:v>2527.8800637009622</x:v>
      </x:c>
      <x:c r="F531" s="14">
        <x:f t="shared" si="106"/>
        <x:v>2542.4982320915565</x:v>
      </x:c>
      <x:c r="G531" s="14">
        <x:f t="shared" si="107"/>
        <x:v>2545.187023850553</x:v>
      </x:c>
      <x:c r="H531" s="13" t="n">
        <x:f>Arrivals!L531</x:f>
        <x:v>75</x:v>
      </x:c>
      <x:c r="I531" s="14" t="n">
        <x:f>H531*8/Settings!$B$28+Settings!$B$29</x:f>
        <x:v>6.02</x:v>
      </x:c>
      <x:c r="J531" s="14">
        <x:f t="shared" si="116"/>
        <x:v>2533.9000637009622</x:v>
      </x:c>
      <x:c r="K531" s="14">
        <x:f t="shared" si="108"/>
        <x:v>2545.187023850553</x:v>
      </x:c>
      <x:c r="L531" s="14" t="n">
        <x:f>MOD(K531-Settings!$B$32,Settings!$B$33)</x:f>
        <x:v>385.18702385055303</x:v>
      </x:c>
      <x:c r="M531" s="14" t="n">
        <x:f>IF(L531&lt;Settings!$B$30,IF(Settings!$B$30-L531&gt;=I531,K531,K531+(Settings!$B$30-L531)+Settings!$B$31),K531+(Settings!$B$33-L531))</x:f>
        <x:v>2545.187023850553</x:v>
      </x:c>
      <x:c r="N531" s="14">
        <x:f t="shared" si="109"/>
        <x:v>2551.207023850553</x:v>
      </x:c>
      <x:c r="O531" s="14">
        <x:f t="shared" si="110"/>
        <x:v>8.70879175899654</x:v>
      </x:c>
      <x:c r="P531" s="14">
        <x:f t="shared" si="111"/>
        <x:v>0</x:v>
      </x:c>
      <x:c r="Q531" s="14">
        <x:f t="shared" si="112"/>
        <x:v>0</x:v>
      </x:c>
      <x:c r="R531" s="14">
        <x:f t="shared" si="113"/>
        <x:v>0</x:v>
      </x:c>
      <x:c r="S531" s="14">
        <x:f t="shared" si="114"/>
        <x:v>0</x:v>
      </x:c>
      <x:c r="T531" t="str">
        <x:f>IF(MOD(C531-Settings!$B$32,Settings!$B$33)&lt;Settings!$B$30,"Up","Down")</x:f>
        <x:v>Up</x:v>
      </x:c>
      <x:c r="U531" s="15" t="n">
        <x:f>IF(OR(I531&gt;Settings!$B$30,O531&gt;Settings!$B$37),0,1)</x:f>
        <x:v>1</x:v>
      </x:c>
      <x:c r="V531" s="15" t="n">
        <x:f>IF(AND(U531=1,O531&lt;=Settings!$B$36),1,0)</x:f>
        <x:v>1</x:v>
      </x:c>
    </x:row>
    <x:row r="532">
      <x:c r="A532">
        <x:v>5</x:v>
      </x:c>
      <x:c r="B532">
        <x:v>47</x:v>
      </x:c>
      <x:c r="C532" s="13" t="n">
        <x:f>Arrivals!F532</x:f>
        <x:v>2563.541042689737</x:v>
      </x:c>
      <x:c r="D532" s="13" t="n">
        <x:f>Arrivals!J532</x:f>
        <x:v>19.127943944763523</x:v>
      </x:c>
      <x:c r="E532" s="14">
        <x:f t="shared" si="115"/>
        <x:v>2545.187023850553</x:v>
      </x:c>
      <x:c r="F532" s="14">
        <x:f t="shared" si="106"/>
        <x:v>2563.541042689737</x:v>
      </x:c>
      <x:c r="G532" s="14">
        <x:f t="shared" si="107"/>
        <x:v>2582.6689866345005</x:v>
      </x:c>
      <x:c r="H532" s="13" t="n">
        <x:f>Arrivals!L532</x:f>
        <x:v>75</x:v>
      </x:c>
      <x:c r="I532" s="14" t="n">
        <x:f>H532*8/Settings!$B$28+Settings!$B$29</x:f>
        <x:v>6.02</x:v>
      </x:c>
      <x:c r="J532" s="14">
        <x:f t="shared" si="116"/>
        <x:v>2551.207023850553</x:v>
      </x:c>
      <x:c r="K532" s="14">
        <x:f t="shared" si="108"/>
        <x:v>2582.6689866345005</x:v>
      </x:c>
      <x:c r="L532" s="14" t="n">
        <x:f>MOD(K532-Settings!$B$32,Settings!$B$33)</x:f>
        <x:v>422.66898663450047</x:v>
      </x:c>
      <x:c r="M532" s="14" t="n">
        <x:f>IF(L532&lt;Settings!$B$30,IF(Settings!$B$30-L532&gt;=I532,K532,K532+(Settings!$B$30-L532)+Settings!$B$31),K532+(Settings!$B$33-L532))</x:f>
        <x:v>2582.6689866345005</x:v>
      </x:c>
      <x:c r="N532" s="14">
        <x:f t="shared" si="109"/>
        <x:v>2588.6889866345005</x:v>
      </x:c>
      <x:c r="O532" s="14">
        <x:f t="shared" si="110"/>
        <x:v>25.147943944763483</x:v>
      </x:c>
      <x:c r="P532" s="14">
        <x:f t="shared" si="111"/>
        <x:v>0</x:v>
      </x:c>
      <x:c r="Q532" s="14">
        <x:f t="shared" si="112"/>
        <x:v>0</x:v>
      </x:c>
      <x:c r="R532" s="14">
        <x:f t="shared" si="113"/>
        <x:v>0</x:v>
      </x:c>
      <x:c r="S532" s="14">
        <x:f t="shared" si="114"/>
        <x:v>0</x:v>
      </x:c>
      <x:c r="T532" t="str">
        <x:f>IF(MOD(C532-Settings!$B$32,Settings!$B$33)&lt;Settings!$B$30,"Up","Down")</x:f>
        <x:v>Up</x:v>
      </x:c>
      <x:c r="U532" s="15" t="n">
        <x:f>IF(OR(I532&gt;Settings!$B$30,O532&gt;Settings!$B$37),0,1)</x:f>
        <x:v>1</x:v>
      </x:c>
      <x:c r="V532" s="15" t="n">
        <x:f>IF(AND(U532=1,O532&lt;=Settings!$B$36),1,0)</x:f>
        <x:v>1</x:v>
      </x:c>
    </x:row>
    <x:row r="533">
      <x:c r="A533">
        <x:v>5</x:v>
      </x:c>
      <x:c r="B533">
        <x:v>48</x:v>
      </x:c>
      <x:c r="C533" s="13" t="n">
        <x:f>Arrivals!F533</x:f>
        <x:v>2647.895332749706</x:v>
      </x:c>
      <x:c r="D533" s="13" t="n">
        <x:f>Arrivals!J533</x:f>
        <x:v>4.083306601821967</x:v>
      </x:c>
      <x:c r="E533" s="14">
        <x:f t="shared" si="115"/>
        <x:v>2582.6689866345005</x:v>
      </x:c>
      <x:c r="F533" s="14">
        <x:f t="shared" si="106"/>
        <x:v>2647.8953327497061</x:v>
      </x:c>
      <x:c r="G533" s="14">
        <x:f t="shared" si="107"/>
        <x:v>2651.9786393515283</x:v>
      </x:c>
      <x:c r="H533" s="13" t="n">
        <x:f>Arrivals!L533</x:f>
        <x:v>75</x:v>
      </x:c>
      <x:c r="I533" s="14" t="n">
        <x:f>H533*8/Settings!$B$28+Settings!$B$29</x:f>
        <x:v>6.02</x:v>
      </x:c>
      <x:c r="J533" s="14">
        <x:f t="shared" si="116"/>
        <x:v>2588.6889866345005</x:v>
      </x:c>
      <x:c r="K533" s="14">
        <x:f t="shared" si="108"/>
        <x:v>2651.9786393515283</x:v>
      </x:c>
      <x:c r="L533" s="14" t="n">
        <x:f>MOD(K533-Settings!$B$32,Settings!$B$33)</x:f>
        <x:v>491.9786393515283</x:v>
      </x:c>
      <x:c r="M533" s="14" t="n">
        <x:f>IF(L533&lt;Settings!$B$30,IF(Settings!$B$30-L533&gt;=I533,K533,K533+(Settings!$B$30-L533)+Settings!$B$31),K533+(Settings!$B$33-L533))</x:f>
        <x:v>2651.9786393515283</x:v>
      </x:c>
      <x:c r="N533" s="14">
        <x:f t="shared" si="109"/>
        <x:v>2657.9986393515283</x:v>
      </x:c>
      <x:c r="O533" s="14">
        <x:f t="shared" si="110"/>
        <x:v>10.103306601822169</x:v>
      </x:c>
      <x:c r="P533" s="14">
        <x:f t="shared" si="111"/>
        <x:v>0</x:v>
      </x:c>
      <x:c r="Q533" s="14">
        <x:f t="shared" si="112"/>
        <x:v>0</x:v>
      </x:c>
      <x:c r="R533" s="14">
        <x:f t="shared" si="113"/>
        <x:v>0</x:v>
      </x:c>
      <x:c r="S533" s="14">
        <x:f t="shared" si="114"/>
        <x:v>0</x:v>
      </x:c>
      <x:c r="T533" t="str">
        <x:f>IF(MOD(C533-Settings!$B$32,Settings!$B$33)&lt;Settings!$B$30,"Up","Down")</x:f>
        <x:v>Up</x:v>
      </x:c>
      <x:c r="U533" s="15" t="n">
        <x:f>IF(OR(I533&gt;Settings!$B$30,O533&gt;Settings!$B$37),0,1)</x:f>
        <x:v>1</x:v>
      </x:c>
      <x:c r="V533" s="15" t="n">
        <x:f>IF(AND(U533=1,O533&lt;=Settings!$B$36),1,0)</x:f>
        <x:v>1</x:v>
      </x:c>
    </x:row>
    <x:row r="534">
      <x:c r="A534">
        <x:v>5</x:v>
      </x:c>
      <x:c r="B534">
        <x:v>49</x:v>
      </x:c>
      <x:c r="C534" s="13" t="n">
        <x:f>Arrivals!F534</x:f>
        <x:v>2759.9981404123564</x:v>
      </x:c>
      <x:c r="D534" s="13" t="n">
        <x:f>Arrivals!J534</x:f>
        <x:v>10.185311717651318</x:v>
      </x:c>
      <x:c r="E534" s="14">
        <x:f t="shared" si="115"/>
        <x:v>2651.9786393515283</x:v>
      </x:c>
      <x:c r="F534" s="14">
        <x:f t="shared" si="106"/>
        <x:v>2759.9981404123564</x:v>
      </x:c>
      <x:c r="G534" s="14">
        <x:f t="shared" si="107"/>
        <x:v>2770.1834521300079</x:v>
      </x:c>
      <x:c r="H534" s="13" t="n">
        <x:f>Arrivals!L534</x:f>
        <x:v>75</x:v>
      </x:c>
      <x:c r="I534" s="14" t="n">
        <x:f>H534*8/Settings!$B$28+Settings!$B$29</x:f>
        <x:v>6.02</x:v>
      </x:c>
      <x:c r="J534" s="14">
        <x:f t="shared" si="116"/>
        <x:v>2657.9986393515283</x:v>
      </x:c>
      <x:c r="K534" s="14">
        <x:f t="shared" si="108"/>
        <x:v>2770.1834521300079</x:v>
      </x:c>
      <x:c r="L534" s="14" t="n">
        <x:f>MOD(K534-Settings!$B$32,Settings!$B$33)</x:f>
        <x:v>610.1834521300079</x:v>
      </x:c>
      <x:c r="M534" s="14" t="n">
        <x:f>IF(L534&lt;Settings!$B$30,IF(Settings!$B$30-L534&gt;=I534,K534,K534+(Settings!$B$30-L534)+Settings!$B$31),K534+(Settings!$B$33-L534))</x:f>
        <x:v>2880</x:v>
      </x:c>
      <x:c r="N534" s="14">
        <x:f t="shared" si="109"/>
        <x:v>2886.02</x:v>
      </x:c>
      <x:c r="O534" s="14">
        <x:f t="shared" si="110"/>
        <x:v>126.02185958764358</x:v>
      </x:c>
      <x:c r="P534" s="14">
        <x:f t="shared" si="111"/>
        <x:v>0</x:v>
      </x:c>
      <x:c r="Q534" s="14">
        <x:f t="shared" si="112"/>
        <x:v>0</x:v>
      </x:c>
      <x:c r="R534" s="14">
        <x:f t="shared" si="113"/>
        <x:v>109.81654786999206</x:v>
      </x:c>
      <x:c r="S534" s="14">
        <x:f t="shared" si="114"/>
        <x:v>109.81654786999206</x:v>
      </x:c>
      <x:c r="T534" t="str">
        <x:f>IF(MOD(C534-Settings!$B$32,Settings!$B$33)&lt;Settings!$B$30,"Up","Down")</x:f>
        <x:v>Up</x:v>
      </x:c>
      <x:c r="U534" s="15" t="n">
        <x:f>IF(OR(I534&gt;Settings!$B$30,O534&gt;Settings!$B$37),0,1)</x:f>
        <x:v>1</x:v>
      </x:c>
      <x:c r="V534" s="15" t="n">
        <x:f>IF(AND(U534=1,O534&lt;=Settings!$B$36),1,0)</x:f>
        <x:v>0</x:v>
      </x:c>
    </x:row>
    <x:row r="535">
      <x:c r="A535">
        <x:v>5</x:v>
      </x:c>
      <x:c r="B535">
        <x:v>50</x:v>
      </x:c>
      <x:c r="C535" s="13" t="n">
        <x:f>Arrivals!F535</x:f>
        <x:v>2795.2355977179645</x:v>
      </x:c>
      <x:c r="D535" s="13" t="n">
        <x:f>Arrivals!J535</x:f>
        <x:v>12.226706408686823</x:v>
      </x:c>
      <x:c r="E535" s="14">
        <x:f t="shared" si="115"/>
        <x:v>2770.1834521300079</x:v>
      </x:c>
      <x:c r="F535" s="14">
        <x:f t="shared" si="106"/>
        <x:v>2795.2355977179645</x:v>
      </x:c>
      <x:c r="G535" s="14">
        <x:f t="shared" si="107"/>
        <x:v>2807.4623041266514</x:v>
      </x:c>
      <x:c r="H535" s="13" t="n">
        <x:f>Arrivals!L535</x:f>
        <x:v>75</x:v>
      </x:c>
      <x:c r="I535" s="14" t="n">
        <x:f>H535*8/Settings!$B$28+Settings!$B$29</x:f>
        <x:v>6.02</x:v>
      </x:c>
      <x:c r="J535" s="14">
        <x:f t="shared" si="116"/>
        <x:v>2886.02</x:v>
      </x:c>
      <x:c r="K535" s="14">
        <x:f t="shared" si="108"/>
        <x:v>2886.02</x:v>
      </x:c>
      <x:c r="L535" s="14" t="n">
        <x:f>MOD(K535-Settings!$B$32,Settings!$B$33)</x:f>
        <x:v>6.019999999999982</x:v>
      </x:c>
      <x:c r="M535" s="14" t="n">
        <x:f>IF(L535&lt;Settings!$B$30,IF(Settings!$B$30-L535&gt;=I535,K535,K535+(Settings!$B$30-L535)+Settings!$B$31),K535+(Settings!$B$33-L535))</x:f>
        <x:v>2886.02</x:v>
      </x:c>
      <x:c r="N535" s="14">
        <x:f t="shared" si="109"/>
        <x:v>2892.04</x:v>
      </x:c>
      <x:c r="O535" s="14">
        <x:f t="shared" si="110"/>
        <x:v>96.804402282035426</x:v>
      </x:c>
      <x:c r="P535" s="14">
        <x:f t="shared" si="111"/>
        <x:v>0</x:v>
      </x:c>
      <x:c r="Q535" s="14">
        <x:f t="shared" si="112"/>
        <x:v>78.557695873348621</x:v>
      </x:c>
      <x:c r="R535" s="14">
        <x:f t="shared" si="113"/>
        <x:v>0</x:v>
      </x:c>
      <x:c r="S535" s="14">
        <x:f t="shared" si="114"/>
        <x:v>78.557695873348621</x:v>
      </x:c>
      <x:c r="T535" t="str">
        <x:f>IF(MOD(C535-Settings!$B$32,Settings!$B$33)&lt;Settings!$B$30,"Up","Down")</x:f>
        <x:v>Down</x:v>
      </x:c>
      <x:c r="U535" s="15" t="n">
        <x:f>IF(OR(I535&gt;Settings!$B$30,O535&gt;Settings!$B$37),0,1)</x:f>
        <x:v>1</x:v>
      </x:c>
      <x:c r="V535" s="15" t="n">
        <x:f>IF(AND(U535=1,O535&lt;=Settings!$B$36),1,0)</x:f>
        <x:v>1</x:v>
      </x:c>
    </x:row>
    <x:row r="536">
      <x:c r="A536">
        <x:v>5</x:v>
      </x:c>
      <x:c r="B536">
        <x:v>51</x:v>
      </x:c>
      <x:c r="C536" s="13" t="n">
        <x:f>Arrivals!F536</x:f>
        <x:v>2804.8511975764027</x:v>
      </x:c>
      <x:c r="D536" s="13" t="n">
        <x:f>Arrivals!J536</x:f>
        <x:v>17.290608712204612</x:v>
      </x:c>
      <x:c r="E536" s="14">
        <x:f t="shared" si="115"/>
        <x:v>2807.4623041266514</x:v>
      </x:c>
      <x:c r="F536" s="14">
        <x:f t="shared" si="106"/>
        <x:v>2807.4623041266514</x:v>
      </x:c>
      <x:c r="G536" s="14">
        <x:f t="shared" si="107"/>
        <x:v>2824.752912838856</x:v>
      </x:c>
      <x:c r="H536" s="13" t="n">
        <x:f>Arrivals!L536</x:f>
        <x:v>75</x:v>
      </x:c>
      <x:c r="I536" s="14" t="n">
        <x:f>H536*8/Settings!$B$28+Settings!$B$29</x:f>
        <x:v>6.02</x:v>
      </x:c>
      <x:c r="J536" s="14">
        <x:f t="shared" si="116"/>
        <x:v>2892.04</x:v>
      </x:c>
      <x:c r="K536" s="14">
        <x:f t="shared" si="108"/>
        <x:v>2892.04</x:v>
      </x:c>
      <x:c r="L536" s="14" t="n">
        <x:f>MOD(K536-Settings!$B$32,Settings!$B$33)</x:f>
        <x:v>12.039999999999964</x:v>
      </x:c>
      <x:c r="M536" s="14" t="n">
        <x:f>IF(L536&lt;Settings!$B$30,IF(Settings!$B$30-L536&gt;=I536,K536,K536+(Settings!$B$30-L536)+Settings!$B$31),K536+(Settings!$B$33-L536))</x:f>
        <x:v>2892.04</x:v>
      </x:c>
      <x:c r="N536" s="14">
        <x:f t="shared" si="109"/>
        <x:v>2898.06</x:v>
      </x:c>
      <x:c r="O536" s="14">
        <x:f t="shared" si="110"/>
        <x:v>93.208802423597263</x:v>
      </x:c>
      <x:c r="P536" s="14">
        <x:f t="shared" si="111"/>
        <x:v>2.6111065502486781</x:v>
      </x:c>
      <x:c r="Q536" s="14">
        <x:f t="shared" si="112"/>
        <x:v>67.287087161143972</x:v>
      </x:c>
      <x:c r="R536" s="14">
        <x:f t="shared" si="113"/>
        <x:v>0</x:v>
      </x:c>
      <x:c r="S536" s="14">
        <x:f t="shared" si="114"/>
        <x:v>69.898193711392651</x:v>
      </x:c>
      <x:c r="T536" t="str">
        <x:f>IF(MOD(C536-Settings!$B$32,Settings!$B$33)&lt;Settings!$B$30,"Up","Down")</x:f>
        <x:v>Down</x:v>
      </x:c>
      <x:c r="U536" s="15" t="n">
        <x:f>IF(OR(I536&gt;Settings!$B$30,O536&gt;Settings!$B$37),0,1)</x:f>
        <x:v>1</x:v>
      </x:c>
      <x:c r="V536" s="15" t="n">
        <x:f>IF(AND(U536=1,O536&lt;=Settings!$B$36),1,0)</x:f>
        <x:v>1</x:v>
      </x:c>
    </x:row>
    <x:row r="537">
      <x:c r="A537">
        <x:v>5</x:v>
      </x:c>
      <x:c r="B537">
        <x:v>52</x:v>
      </x:c>
      <x:c r="C537" s="13" t="n">
        <x:f>Arrivals!F537</x:f>
        <x:v>2886.263718600789</x:v>
      </x:c>
      <x:c r="D537" s="13" t="n">
        <x:f>Arrivals!J537</x:f>
        <x:v>7.708722367486249</x:v>
      </x:c>
      <x:c r="E537" s="14">
        <x:f t="shared" si="115"/>
        <x:v>2824.752912838856</x:v>
      </x:c>
      <x:c r="F537" s="14">
        <x:f t="shared" si="106"/>
        <x:v>2886.2637186007892</x:v>
      </x:c>
      <x:c r="G537" s="14">
        <x:f t="shared" si="107"/>
        <x:v>2893.9724409682754</x:v>
      </x:c>
      <x:c r="H537" s="13" t="n">
        <x:f>Arrivals!L537</x:f>
        <x:v>75</x:v>
      </x:c>
      <x:c r="I537" s="14" t="n">
        <x:f>H537*8/Settings!$B$28+Settings!$B$29</x:f>
        <x:v>6.02</x:v>
      </x:c>
      <x:c r="J537" s="14">
        <x:f t="shared" si="116"/>
        <x:v>2898.06</x:v>
      </x:c>
      <x:c r="K537" s="14">
        <x:f t="shared" si="108"/>
        <x:v>2898.06</x:v>
      </x:c>
      <x:c r="L537" s="14" t="n">
        <x:f>MOD(K537-Settings!$B$32,Settings!$B$33)</x:f>
        <x:v>18.059999999999945</x:v>
      </x:c>
      <x:c r="M537" s="14" t="n">
        <x:f>IF(L537&lt;Settings!$B$30,IF(Settings!$B$30-L537&gt;=I537,K537,K537+(Settings!$B$30-L537)+Settings!$B$31),K537+(Settings!$B$33-L537))</x:f>
        <x:v>2898.06</x:v>
      </x:c>
      <x:c r="N537" s="14">
        <x:f t="shared" si="109"/>
        <x:v>2904.08</x:v>
      </x:c>
      <x:c r="O537" s="14">
        <x:f t="shared" si="110"/>
        <x:v>17.816281399210766</x:v>
      </x:c>
      <x:c r="P537" s="14">
        <x:f t="shared" si="111"/>
        <x:v>0</x:v>
      </x:c>
      <x:c r="Q537" s="14">
        <x:f t="shared" si="112"/>
        <x:v>4.0875590317245951</x:v>
      </x:c>
      <x:c r="R537" s="14">
        <x:f t="shared" si="113"/>
        <x:v>0</x:v>
      </x:c>
      <x:c r="S537" s="14">
        <x:f t="shared" si="114"/>
        <x:v>4.0875590317245951</x:v>
      </x:c>
      <x:c r="T537" t="str">
        <x:f>IF(MOD(C537-Settings!$B$32,Settings!$B$33)&lt;Settings!$B$30,"Up","Down")</x:f>
        <x:v>Up</x:v>
      </x:c>
      <x:c r="U537" s="15" t="n">
        <x:f>IF(OR(I537&gt;Settings!$B$30,O537&gt;Settings!$B$37),0,1)</x:f>
        <x:v>1</x:v>
      </x:c>
      <x:c r="V537" s="15" t="n">
        <x:f>IF(AND(U537=1,O537&lt;=Settings!$B$36),1,0)</x:f>
        <x:v>1</x:v>
      </x:c>
    </x:row>
    <x:row r="538">
      <x:c r="A538">
        <x:v>5</x:v>
      </x:c>
      <x:c r="B538">
        <x:v>53</x:v>
      </x:c>
      <x:c r="C538" s="13" t="n">
        <x:f>Arrivals!F538</x:f>
        <x:v>2983.568876441019</x:v>
      </x:c>
      <x:c r="D538" s="13" t="n">
        <x:f>Arrivals!J538</x:f>
        <x:v>48.76792892294222</x:v>
      </x:c>
      <x:c r="E538" s="14">
        <x:f t="shared" si="115"/>
        <x:v>2893.9724409682754</x:v>
      </x:c>
      <x:c r="F538" s="14">
        <x:f t="shared" si="106"/>
        <x:v>2983.5688764410188</x:v>
      </x:c>
      <x:c r="G538" s="14">
        <x:f t="shared" si="107"/>
        <x:v>3032.336805363961</x:v>
      </x:c>
      <x:c r="H538" s="13" t="n">
        <x:f>Arrivals!L538</x:f>
        <x:v>75</x:v>
      </x:c>
      <x:c r="I538" s="14" t="n">
        <x:f>H538*8/Settings!$B$28+Settings!$B$29</x:f>
        <x:v>6.02</x:v>
      </x:c>
      <x:c r="J538" s="14">
        <x:f t="shared" si="116"/>
        <x:v>2904.08</x:v>
      </x:c>
      <x:c r="K538" s="14">
        <x:f t="shared" si="108"/>
        <x:v>3032.336805363961</x:v>
      </x:c>
      <x:c r="L538" s="14" t="n">
        <x:f>MOD(K538-Settings!$B$32,Settings!$B$33)</x:f>
        <x:v>152.33680536396105</x:v>
      </x:c>
      <x:c r="M538" s="14" t="n">
        <x:f>IF(L538&lt;Settings!$B$30,IF(Settings!$B$30-L538&gt;=I538,K538,K538+(Settings!$B$30-L538)+Settings!$B$31),K538+(Settings!$B$33-L538))</x:f>
        <x:v>3032.336805363961</x:v>
      </x:c>
      <x:c r="N538" s="14">
        <x:f t="shared" si="109"/>
        <x:v>3038.356805363961</x:v>
      </x:c>
      <x:c r="O538" s="14">
        <x:f t="shared" si="110"/>
        <x:v>54.787928922942228</x:v>
      </x:c>
      <x:c r="P538" s="14">
        <x:f t="shared" si="111"/>
        <x:v>0</x:v>
      </x:c>
      <x:c r="Q538" s="14">
        <x:f t="shared" si="112"/>
        <x:v>0</x:v>
      </x:c>
      <x:c r="R538" s="14">
        <x:f t="shared" si="113"/>
        <x:v>0</x:v>
      </x:c>
      <x:c r="S538" s="14">
        <x:f t="shared" si="114"/>
        <x:v>0</x:v>
      </x:c>
      <x:c r="T538" t="str">
        <x:f>IF(MOD(C538-Settings!$B$32,Settings!$B$33)&lt;Settings!$B$30,"Up","Down")</x:f>
        <x:v>Up</x:v>
      </x:c>
      <x:c r="U538" s="15" t="n">
        <x:f>IF(OR(I538&gt;Settings!$B$30,O538&gt;Settings!$B$37),0,1)</x:f>
        <x:v>1</x:v>
      </x:c>
      <x:c r="V538" s="15" t="n">
        <x:f>IF(AND(U538=1,O538&lt;=Settings!$B$36),1,0)</x:f>
        <x:v>1</x:v>
      </x:c>
    </x:row>
    <x:row r="539">
      <x:c r="A539">
        <x:v>5</x:v>
      </x:c>
      <x:c r="B539">
        <x:v>54</x:v>
      </x:c>
      <x:c r="C539" s="13" t="n">
        <x:f>Arrivals!F539</x:f>
        <x:v>3064.590913664352</x:v>
      </x:c>
      <x:c r="D539" s="13" t="n">
        <x:f>Arrivals!J539</x:f>
        <x:v>3.4734254453643114</x:v>
      </x:c>
      <x:c r="E539" s="14">
        <x:f t="shared" si="115"/>
        <x:v>3032.336805363961</x:v>
      </x:c>
      <x:c r="F539" s="14">
        <x:f t="shared" si="106"/>
        <x:v>3064.5909136643518</x:v>
      </x:c>
      <x:c r="G539" s="14">
        <x:f t="shared" si="107"/>
        <x:v>3068.064339109716</x:v>
      </x:c>
      <x:c r="H539" s="13" t="n">
        <x:f>Arrivals!L539</x:f>
        <x:v>75</x:v>
      </x:c>
      <x:c r="I539" s="14" t="n">
        <x:f>H539*8/Settings!$B$28+Settings!$B$29</x:f>
        <x:v>6.02</x:v>
      </x:c>
      <x:c r="J539" s="14">
        <x:f t="shared" si="116"/>
        <x:v>3038.356805363961</x:v>
      </x:c>
      <x:c r="K539" s="14">
        <x:f t="shared" si="108"/>
        <x:v>3068.064339109716</x:v>
      </x:c>
      <x:c r="L539" s="14" t="n">
        <x:f>MOD(K539-Settings!$B$32,Settings!$B$33)</x:f>
        <x:v>188.064339109716</x:v>
      </x:c>
      <x:c r="M539" s="14" t="n">
        <x:f>IF(L539&lt;Settings!$B$30,IF(Settings!$B$30-L539&gt;=I539,K539,K539+(Settings!$B$30-L539)+Settings!$B$31),K539+(Settings!$B$33-L539))</x:f>
        <x:v>3068.064339109716</x:v>
      </x:c>
      <x:c r="N539" s="14">
        <x:f t="shared" si="109"/>
        <x:v>3074.084339109716</x:v>
      </x:c>
      <x:c r="O539" s="14">
        <x:f t="shared" si="110"/>
        <x:v>9.4934254453642097</x:v>
      </x:c>
      <x:c r="P539" s="14">
        <x:f t="shared" si="111"/>
        <x:v>0</x:v>
      </x:c>
      <x:c r="Q539" s="14">
        <x:f t="shared" si="112"/>
        <x:v>0</x:v>
      </x:c>
      <x:c r="R539" s="14">
        <x:f t="shared" si="113"/>
        <x:v>0</x:v>
      </x:c>
      <x:c r="S539" s="14">
        <x:f t="shared" si="114"/>
        <x:v>0</x:v>
      </x:c>
      <x:c r="T539" t="str">
        <x:f>IF(MOD(C539-Settings!$B$32,Settings!$B$33)&lt;Settings!$B$30,"Up","Down")</x:f>
        <x:v>Up</x:v>
      </x:c>
      <x:c r="U539" s="15" t="n">
        <x:f>IF(OR(I539&gt;Settings!$B$30,O539&gt;Settings!$B$37),0,1)</x:f>
        <x:v>1</x:v>
      </x:c>
      <x:c r="V539" s="15" t="n">
        <x:f>IF(AND(U539=1,O539&lt;=Settings!$B$36),1,0)</x:f>
        <x:v>1</x:v>
      </x:c>
    </x:row>
    <x:row r="540">
      <x:c r="A540">
        <x:v>5</x:v>
      </x:c>
      <x:c r="B540">
        <x:v>55</x:v>
      </x:c>
      <x:c r="C540" s="13" t="n">
        <x:f>Arrivals!F540</x:f>
        <x:v>3112.3594012506737</x:v>
      </x:c>
      <x:c r="D540" s="13" t="n">
        <x:f>Arrivals!J540</x:f>
        <x:v>0.5169265897625073</x:v>
      </x:c>
      <x:c r="E540" s="14">
        <x:f t="shared" si="115"/>
        <x:v>3068.064339109716</x:v>
      </x:c>
      <x:c r="F540" s="14">
        <x:f t="shared" si="106"/>
        <x:v>3112.3594012506737</x:v>
      </x:c>
      <x:c r="G540" s="14">
        <x:f t="shared" si="107"/>
        <x:v>3112.8763278404363</x:v>
      </x:c>
      <x:c r="H540" s="13" t="n">
        <x:f>Arrivals!L540</x:f>
        <x:v>75</x:v>
      </x:c>
      <x:c r="I540" s="14" t="n">
        <x:f>H540*8/Settings!$B$28+Settings!$B$29</x:f>
        <x:v>6.02</x:v>
      </x:c>
      <x:c r="J540" s="14">
        <x:f t="shared" si="116"/>
        <x:v>3074.084339109716</x:v>
      </x:c>
      <x:c r="K540" s="14">
        <x:f t="shared" si="108"/>
        <x:v>3112.8763278404363</x:v>
      </x:c>
      <x:c r="L540" s="14" t="n">
        <x:f>MOD(K540-Settings!$B$32,Settings!$B$33)</x:f>
        <x:v>232.87632784043626</x:v>
      </x:c>
      <x:c r="M540" s="14" t="n">
        <x:f>IF(L540&lt;Settings!$B$30,IF(Settings!$B$30-L540&gt;=I540,K540,K540+(Settings!$B$30-L540)+Settings!$B$31),K540+(Settings!$B$33-L540))</x:f>
        <x:v>3112.8763278404363</x:v>
      </x:c>
      <x:c r="N540" s="14">
        <x:f t="shared" si="109"/>
        <x:v>3118.8963278404362</x:v>
      </x:c>
      <x:c r="O540" s="14">
        <x:f t="shared" si="110"/>
        <x:v>6.5369265897625155</x:v>
      </x:c>
      <x:c r="P540" s="14">
        <x:f t="shared" si="111"/>
        <x:v>0</x:v>
      </x:c>
      <x:c r="Q540" s="14">
        <x:f t="shared" si="112"/>
        <x:v>0</x:v>
      </x:c>
      <x:c r="R540" s="14">
        <x:f t="shared" si="113"/>
        <x:v>0</x:v>
      </x:c>
      <x:c r="S540" s="14">
        <x:f t="shared" si="114"/>
        <x:v>0</x:v>
      </x:c>
      <x:c r="T540" t="str">
        <x:f>IF(MOD(C540-Settings!$B$32,Settings!$B$33)&lt;Settings!$B$30,"Up","Down")</x:f>
        <x:v>Up</x:v>
      </x:c>
      <x:c r="U540" s="15" t="n">
        <x:f>IF(OR(I540&gt;Settings!$B$30,O540&gt;Settings!$B$37),0,1)</x:f>
        <x:v>1</x:v>
      </x:c>
      <x:c r="V540" s="15" t="n">
        <x:f>IF(AND(U540=1,O540&lt;=Settings!$B$36),1,0)</x:f>
        <x:v>1</x:v>
      </x:c>
    </x:row>
    <x:row r="541">
      <x:c r="A541">
        <x:v>5</x:v>
      </x:c>
      <x:c r="B541">
        <x:v>56</x:v>
      </x:c>
      <x:c r="C541" s="13" t="n">
        <x:f>Arrivals!F541</x:f>
        <x:v>3274.193845429578</x:v>
      </x:c>
      <x:c r="D541" s="13" t="n">
        <x:f>Arrivals!J541</x:f>
        <x:v>11.813683529661098</x:v>
      </x:c>
      <x:c r="E541" s="14">
        <x:f t="shared" si="115"/>
        <x:v>3112.8763278404363</x:v>
      </x:c>
      <x:c r="F541" s="14">
        <x:f t="shared" si="106"/>
        <x:v>3274.1938454295778</x:v>
      </x:c>
      <x:c r="G541" s="14">
        <x:f t="shared" si="107"/>
        <x:v>3286.0075289592387</x:v>
      </x:c>
      <x:c r="H541" s="13" t="n">
        <x:f>Arrivals!L541</x:f>
        <x:v>75</x:v>
      </x:c>
      <x:c r="I541" s="14" t="n">
        <x:f>H541*8/Settings!$B$28+Settings!$B$29</x:f>
        <x:v>6.02</x:v>
      </x:c>
      <x:c r="J541" s="14">
        <x:f t="shared" si="116"/>
        <x:v>3118.8963278404362</x:v>
      </x:c>
      <x:c r="K541" s="14">
        <x:f t="shared" si="108"/>
        <x:v>3286.0075289592387</x:v>
      </x:c>
      <x:c r="L541" s="14" t="n">
        <x:f>MOD(K541-Settings!$B$32,Settings!$B$33)</x:f>
        <x:v>406.0075289592387</x:v>
      </x:c>
      <x:c r="M541" s="14" t="n">
        <x:f>IF(L541&lt;Settings!$B$30,IF(Settings!$B$30-L541&gt;=I541,K541,K541+(Settings!$B$30-L541)+Settings!$B$31),K541+(Settings!$B$33-L541))</x:f>
        <x:v>3286.0075289592387</x:v>
      </x:c>
      <x:c r="N541" s="14">
        <x:f t="shared" si="109"/>
        <x:v>3292.0275289592387</x:v>
      </x:c>
      <x:c r="O541" s="14">
        <x:f t="shared" si="110"/>
        <x:v>17.833683529660902</x:v>
      </x:c>
      <x:c r="P541" s="14">
        <x:f t="shared" si="111"/>
        <x:v>0</x:v>
      </x:c>
      <x:c r="Q541" s="14">
        <x:f t="shared" si="112"/>
        <x:v>0</x:v>
      </x:c>
      <x:c r="R541" s="14">
        <x:f t="shared" si="113"/>
        <x:v>0</x:v>
      </x:c>
      <x:c r="S541" s="14">
        <x:f t="shared" si="114"/>
        <x:v>0</x:v>
      </x:c>
      <x:c r="T541" t="str">
        <x:f>IF(MOD(C541-Settings!$B$32,Settings!$B$33)&lt;Settings!$B$30,"Up","Down")</x:f>
        <x:v>Up</x:v>
      </x:c>
      <x:c r="U541" s="15" t="n">
        <x:f>IF(OR(I541&gt;Settings!$B$30,O541&gt;Settings!$B$37),0,1)</x:f>
        <x:v>1</x:v>
      </x:c>
      <x:c r="V541" s="15" t="n">
        <x:f>IF(AND(U541=1,O541&lt;=Settings!$B$36),1,0)</x:f>
        <x:v>1</x:v>
      </x:c>
    </x:row>
    <x:row r="542">
      <x:c r="A542">
        <x:v>5</x:v>
      </x:c>
      <x:c r="B542">
        <x:v>57</x:v>
      </x:c>
      <x:c r="C542" s="13" t="n">
        <x:f>Arrivals!F542</x:f>
        <x:v>3300.596460924069</x:v>
      </x:c>
      <x:c r="D542" s="13" t="n">
        <x:f>Arrivals!J542</x:f>
        <x:v>4.319976910153594</x:v>
      </x:c>
      <x:c r="E542" s="14">
        <x:f t="shared" si="115"/>
        <x:v>3286.0075289592387</x:v>
      </x:c>
      <x:c r="F542" s="14">
        <x:f t="shared" si="106"/>
        <x:v>3300.5964609240691</x:v>
      </x:c>
      <x:c r="G542" s="14">
        <x:f t="shared" si="107"/>
        <x:v>3304.9164378342225</x:v>
      </x:c>
      <x:c r="H542" s="13" t="n">
        <x:f>Arrivals!L542</x:f>
        <x:v>75</x:v>
      </x:c>
      <x:c r="I542" s="14" t="n">
        <x:f>H542*8/Settings!$B$28+Settings!$B$29</x:f>
        <x:v>6.02</x:v>
      </x:c>
      <x:c r="J542" s="14">
        <x:f t="shared" si="116"/>
        <x:v>3292.0275289592387</x:v>
      </x:c>
      <x:c r="K542" s="14">
        <x:f t="shared" si="108"/>
        <x:v>3304.9164378342225</x:v>
      </x:c>
      <x:c r="L542" s="14" t="n">
        <x:f>MOD(K542-Settings!$B$32,Settings!$B$33)</x:f>
        <x:v>424.9164378342225</x:v>
      </x:c>
      <x:c r="M542" s="14" t="n">
        <x:f>IF(L542&lt;Settings!$B$30,IF(Settings!$B$30-L542&gt;=I542,K542,K542+(Settings!$B$30-L542)+Settings!$B$31),K542+(Settings!$B$33-L542))</x:f>
        <x:v>3304.9164378342225</x:v>
      </x:c>
      <x:c r="N542" s="14">
        <x:f t="shared" si="109"/>
        <x:v>3310.9364378342225</x:v>
      </x:c>
      <x:c r="O542" s="14">
        <x:f t="shared" si="110"/>
        <x:v>10.339976910153382</x:v>
      </x:c>
      <x:c r="P542" s="14">
        <x:f t="shared" si="111"/>
        <x:v>0</x:v>
      </x:c>
      <x:c r="Q542" s="14">
        <x:f t="shared" si="112"/>
        <x:v>0</x:v>
      </x:c>
      <x:c r="R542" s="14">
        <x:f t="shared" si="113"/>
        <x:v>0</x:v>
      </x:c>
      <x:c r="S542" s="14">
        <x:f t="shared" si="114"/>
        <x:v>0</x:v>
      </x:c>
      <x:c r="T542" t="str">
        <x:f>IF(MOD(C542-Settings!$B$32,Settings!$B$33)&lt;Settings!$B$30,"Up","Down")</x:f>
        <x:v>Up</x:v>
      </x:c>
      <x:c r="U542" s="15" t="n">
        <x:f>IF(OR(I542&gt;Settings!$B$30,O542&gt;Settings!$B$37),0,1)</x:f>
        <x:v>1</x:v>
      </x:c>
      <x:c r="V542" s="15" t="n">
        <x:f>IF(AND(U542=1,O542&lt;=Settings!$B$36),1,0)</x:f>
        <x:v>1</x:v>
      </x:c>
    </x:row>
    <x:row r="543">
      <x:c r="A543">
        <x:v>5</x:v>
      </x:c>
      <x:c r="B543">
        <x:v>58</x:v>
      </x:c>
      <x:c r="C543" s="13" t="n">
        <x:f>Arrivals!F543</x:f>
        <x:v>3310.468405246917</x:v>
      </x:c>
      <x:c r="D543" s="13" t="n">
        <x:f>Arrivals!J543</x:f>
        <x:v>1.6908212139768963</x:v>
      </x:c>
      <x:c r="E543" s="14">
        <x:f t="shared" si="115"/>
        <x:v>3304.9164378342225</x:v>
      </x:c>
      <x:c r="F543" s="14">
        <x:f t="shared" si="106"/>
        <x:v>3310.468405246917</x:v>
      </x:c>
      <x:c r="G543" s="14">
        <x:f t="shared" si="107"/>
        <x:v>3312.1592264608939</x:v>
      </x:c>
      <x:c r="H543" s="13" t="n">
        <x:f>Arrivals!L543</x:f>
        <x:v>75</x:v>
      </x:c>
      <x:c r="I543" s="14" t="n">
        <x:f>H543*8/Settings!$B$28+Settings!$B$29</x:f>
        <x:v>6.02</x:v>
      </x:c>
      <x:c r="J543" s="14">
        <x:f t="shared" si="116"/>
        <x:v>3310.9364378342225</x:v>
      </x:c>
      <x:c r="K543" s="14">
        <x:f t="shared" si="108"/>
        <x:v>3312.1592264608939</x:v>
      </x:c>
      <x:c r="L543" s="14" t="n">
        <x:f>MOD(K543-Settings!$B$32,Settings!$B$33)</x:f>
        <x:v>432.15922646089393</x:v>
      </x:c>
      <x:c r="M543" s="14" t="n">
        <x:f>IF(L543&lt;Settings!$B$30,IF(Settings!$B$30-L543&gt;=I543,K543,K543+(Settings!$B$30-L543)+Settings!$B$31),K543+(Settings!$B$33-L543))</x:f>
        <x:v>3312.159226460894</x:v>
      </x:c>
      <x:c r="N543" s="14">
        <x:f t="shared" si="109"/>
        <x:v>3318.1792264608939</x:v>
      </x:c>
      <x:c r="O543" s="14">
        <x:f t="shared" si="110"/>
        <x:v>7.7108212139769421</x:v>
      </x:c>
      <x:c r="P543" s="14">
        <x:f t="shared" si="111"/>
        <x:v>0</x:v>
      </x:c>
      <x:c r="Q543" s="14">
        <x:f t="shared" si="112"/>
        <x:v>0</x:v>
      </x:c>
      <x:c r="R543" s="14">
        <x:f t="shared" si="113"/>
        <x:v>0</x:v>
      </x:c>
      <x:c r="S543" s="14">
        <x:f t="shared" si="114"/>
        <x:v>0</x:v>
      </x:c>
      <x:c r="T543" t="str">
        <x:f>IF(MOD(C543-Settings!$B$32,Settings!$B$33)&lt;Settings!$B$30,"Up","Down")</x:f>
        <x:v>Up</x:v>
      </x:c>
      <x:c r="U543" s="15" t="n">
        <x:f>IF(OR(I543&gt;Settings!$B$30,O543&gt;Settings!$B$37),0,1)</x:f>
        <x:v>1</x:v>
      </x:c>
      <x:c r="V543" s="15" t="n">
        <x:f>IF(AND(U543=1,O543&lt;=Settings!$B$36),1,0)</x:f>
        <x:v>1</x:v>
      </x:c>
    </x:row>
    <x:row r="544">
      <x:c r="A544">
        <x:v>5</x:v>
      </x:c>
      <x:c r="B544">
        <x:v>59</x:v>
      </x:c>
      <x:c r="C544" s="13" t="n">
        <x:f>Arrivals!F544</x:f>
        <x:v>3402.8287011287584</x:v>
      </x:c>
      <x:c r="D544" s="13" t="n">
        <x:f>Arrivals!J544</x:f>
        <x:v>24.13712369672063</x:v>
      </x:c>
      <x:c r="E544" s="14">
        <x:f t="shared" si="115"/>
        <x:v>3312.1592264608939</x:v>
      </x:c>
      <x:c r="F544" s="14">
        <x:f t="shared" si="106"/>
        <x:v>3402.8287011287584</x:v>
      </x:c>
      <x:c r="G544" s="14">
        <x:f t="shared" si="107"/>
        <x:v>3426.9658248254791</x:v>
      </x:c>
      <x:c r="H544" s="13" t="n">
        <x:f>Arrivals!L544</x:f>
        <x:v>75</x:v>
      </x:c>
      <x:c r="I544" s="14" t="n">
        <x:f>H544*8/Settings!$B$28+Settings!$B$29</x:f>
        <x:v>6.02</x:v>
      </x:c>
      <x:c r="J544" s="14">
        <x:f t="shared" si="116"/>
        <x:v>3318.1792264608939</x:v>
      </x:c>
      <x:c r="K544" s="14">
        <x:f t="shared" si="108"/>
        <x:v>3426.9658248254791</x:v>
      </x:c>
      <x:c r="L544" s="14" t="n">
        <x:f>MOD(K544-Settings!$B$32,Settings!$B$33)</x:f>
        <x:v>546.9658248254791</x:v>
      </x:c>
      <x:c r="M544" s="14" t="n">
        <x:f>IF(L544&lt;Settings!$B$30,IF(Settings!$B$30-L544&gt;=I544,K544,K544+(Settings!$B$30-L544)+Settings!$B$31),K544+(Settings!$B$33-L544))</x:f>
        <x:v>3426.965824825479</x:v>
      </x:c>
      <x:c r="N544" s="14">
        <x:f t="shared" si="109"/>
        <x:v>3432.9858248254791</x:v>
      </x:c>
      <x:c r="O544" s="14">
        <x:f t="shared" si="110"/>
        <x:v>30.157123696720646</x:v>
      </x:c>
      <x:c r="P544" s="14">
        <x:f t="shared" si="111"/>
        <x:v>0</x:v>
      </x:c>
      <x:c r="Q544" s="14">
        <x:f t="shared" si="112"/>
        <x:v>0</x:v>
      </x:c>
      <x:c r="R544" s="14">
        <x:f t="shared" si="113"/>
        <x:v>0</x:v>
      </x:c>
      <x:c r="S544" s="14">
        <x:f t="shared" si="114"/>
        <x:v>0</x:v>
      </x:c>
      <x:c r="T544" t="str">
        <x:f>IF(MOD(C544-Settings!$B$32,Settings!$B$33)&lt;Settings!$B$30,"Up","Down")</x:f>
        <x:v>Up</x:v>
      </x:c>
      <x:c r="U544" s="15" t="n">
        <x:f>IF(OR(I544&gt;Settings!$B$30,O544&gt;Settings!$B$37),0,1)</x:f>
        <x:v>1</x:v>
      </x:c>
      <x:c r="V544" s="15" t="n">
        <x:f>IF(AND(U544=1,O544&lt;=Settings!$B$36),1,0)</x:f>
        <x:v>1</x:v>
      </x:c>
    </x:row>
    <x:row r="545">
      <x:c r="A545">
        <x:v>5</x:v>
      </x:c>
      <x:c r="B545">
        <x:v>60</x:v>
      </x:c>
      <x:c r="C545" s="13" t="n">
        <x:f>Arrivals!F545</x:f>
        <x:v>3445.8429734754236</x:v>
      </x:c>
      <x:c r="D545" s="13" t="n">
        <x:f>Arrivals!J545</x:f>
        <x:v>3.6705688084116774</x:v>
      </x:c>
      <x:c r="E545" s="14">
        <x:f t="shared" si="115"/>
        <x:v>3426.9658248254791</x:v>
      </x:c>
      <x:c r="F545" s="14">
        <x:f t="shared" si="106"/>
        <x:v>3445.8429734754236</x:v>
      </x:c>
      <x:c r="G545" s="14">
        <x:f t="shared" si="107"/>
        <x:v>3449.5135422838352</x:v>
      </x:c>
      <x:c r="H545" s="13" t="n">
        <x:f>Arrivals!L545</x:f>
        <x:v>75</x:v>
      </x:c>
      <x:c r="I545" s="14" t="n">
        <x:f>H545*8/Settings!$B$28+Settings!$B$29</x:f>
        <x:v>6.02</x:v>
      </x:c>
      <x:c r="J545" s="14">
        <x:f t="shared" si="116"/>
        <x:v>3432.9858248254791</x:v>
      </x:c>
      <x:c r="K545" s="14">
        <x:f t="shared" si="108"/>
        <x:v>3449.5135422838352</x:v>
      </x:c>
      <x:c r="L545" s="14" t="n">
        <x:f>MOD(K545-Settings!$B$32,Settings!$B$33)</x:f>
        <x:v>569.5135422838352</x:v>
      </x:c>
      <x:c r="M545" s="14" t="n">
        <x:f>IF(L545&lt;Settings!$B$30,IF(Settings!$B$30-L545&gt;=I545,K545,K545+(Settings!$B$30-L545)+Settings!$B$31),K545+(Settings!$B$33-L545))</x:f>
        <x:v>3449.5135422838352</x:v>
      </x:c>
      <x:c r="N545" s="14">
        <x:f t="shared" si="109"/>
        <x:v>3455.5335422838352</x:v>
      </x:c>
      <x:c r="O545" s="14">
        <x:f t="shared" si="110"/>
        <x:v>9.6905688084116264</x:v>
      </x:c>
      <x:c r="P545" s="14">
        <x:f t="shared" si="111"/>
        <x:v>0</x:v>
      </x:c>
      <x:c r="Q545" s="14">
        <x:f t="shared" si="112"/>
        <x:v>0</x:v>
      </x:c>
      <x:c r="R545" s="14">
        <x:f t="shared" si="113"/>
        <x:v>0</x:v>
      </x:c>
      <x:c r="S545" s="14">
        <x:f t="shared" si="114"/>
        <x:v>0</x:v>
      </x:c>
      <x:c r="T545" t="str">
        <x:f>IF(MOD(C545-Settings!$B$32,Settings!$B$33)&lt;Settings!$B$30,"Up","Down")</x:f>
        <x:v>Up</x:v>
      </x:c>
      <x:c r="U545" s="15" t="n">
        <x:f>IF(OR(I545&gt;Settings!$B$30,O545&gt;Settings!$B$37),0,1)</x:f>
        <x:v>1</x:v>
      </x:c>
      <x:c r="V545" s="15" t="n">
        <x:f>IF(AND(U545=1,O545&lt;=Settings!$B$36),1,0)</x:f>
        <x:v>1</x:v>
      </x:c>
    </x:row>
    <x:row r="546">
      <x:c r="A546">
        <x:v>5</x:v>
      </x:c>
      <x:c r="B546">
        <x:v>61</x:v>
      </x:c>
      <x:c r="C546" s="13" t="n">
        <x:f>Arrivals!F546</x:f>
        <x:v>3540.088734079984</x:v>
      </x:c>
      <x:c r="D546" s="13" t="n">
        <x:f>Arrivals!J546</x:f>
        <x:v>0.9214001072206338</x:v>
      </x:c>
      <x:c r="E546" s="14">
        <x:f t="shared" si="115"/>
        <x:v>3449.5135422838352</x:v>
      </x:c>
      <x:c r="F546" s="14">
        <x:f t="shared" si="106"/>
        <x:v>3540.0887340799841</x:v>
      </x:c>
      <x:c r="G546" s="14">
        <x:f t="shared" si="107"/>
        <x:v>3541.0101341872046</x:v>
      </x:c>
      <x:c r="H546" s="13" t="n">
        <x:f>Arrivals!L546</x:f>
        <x:v>75</x:v>
      </x:c>
      <x:c r="I546" s="14" t="n">
        <x:f>H546*8/Settings!$B$28+Settings!$B$29</x:f>
        <x:v>6.02</x:v>
      </x:c>
      <x:c r="J546" s="14">
        <x:f t="shared" si="116"/>
        <x:v>3455.5335422838352</x:v>
      </x:c>
      <x:c r="K546" s="14">
        <x:f t="shared" si="108"/>
        <x:v>3541.0101341872046</x:v>
      </x:c>
      <x:c r="L546" s="14" t="n">
        <x:f>MOD(K546-Settings!$B$32,Settings!$B$33)</x:f>
        <x:v>661.0101341872046</x:v>
      </x:c>
      <x:c r="M546" s="14" t="n">
        <x:f>IF(L546&lt;Settings!$B$30,IF(Settings!$B$30-L546&gt;=I546,K546,K546+(Settings!$B$30-L546)+Settings!$B$31),K546+(Settings!$B$33-L546))</x:f>
        <x:v>3600</x:v>
      </x:c>
      <x:c r="N546" s="14">
        <x:f t="shared" si="109"/>
        <x:v>3606.02</x:v>
      </x:c>
      <x:c r="O546" s="14">
        <x:f t="shared" si="110"/>
        <x:v>65.931265920015903</x:v>
      </x:c>
      <x:c r="P546" s="14">
        <x:f t="shared" si="111"/>
        <x:v>0</x:v>
      </x:c>
      <x:c r="Q546" s="14">
        <x:f t="shared" si="112"/>
        <x:v>0</x:v>
      </x:c>
      <x:c r="R546" s="14">
        <x:f t="shared" si="113"/>
        <x:v>58.989865812795415</x:v>
      </x:c>
      <x:c r="S546" s="14">
        <x:f t="shared" si="114"/>
        <x:v>58.989865812795415</x:v>
      </x:c>
      <x:c r="T546" t="str">
        <x:f>IF(MOD(C546-Settings!$B$32,Settings!$B$33)&lt;Settings!$B$30,"Up","Down")</x:f>
        <x:v>Down</x:v>
      </x:c>
      <x:c r="U546" s="15" t="n">
        <x:f>IF(OR(I546&gt;Settings!$B$30,O546&gt;Settings!$B$37),0,1)</x:f>
        <x:v>1</x:v>
      </x:c>
      <x:c r="V546" s="15" t="n">
        <x:f>IF(AND(U546=1,O546&lt;=Settings!$B$36),1,0)</x:f>
        <x:v>1</x:v>
      </x:c>
    </x:row>
    <x:row r="547">
      <x:c r="A547">
        <x:v>5</x:v>
      </x:c>
      <x:c r="B547">
        <x:v>62</x:v>
      </x:c>
      <x:c r="C547" s="13" t="n">
        <x:f>Arrivals!F547</x:f>
        <x:v>3543.1910103365035</x:v>
      </x:c>
      <x:c r="D547" s="13" t="n">
        <x:f>Arrivals!J547</x:f>
        <x:v>2.638201070908031</x:v>
      </x:c>
      <x:c r="E547" s="14">
        <x:f t="shared" si="115"/>
        <x:v>3541.0101341872046</x:v>
      </x:c>
      <x:c r="F547" s="14">
        <x:f t="shared" si="106"/>
        <x:v>3543.1910103365035</x:v>
      </x:c>
      <x:c r="G547" s="14">
        <x:f t="shared" si="107"/>
        <x:v>3545.8292114074115</x:v>
      </x:c>
      <x:c r="H547" s="13" t="n">
        <x:f>Arrivals!L547</x:f>
        <x:v>75</x:v>
      </x:c>
      <x:c r="I547" s="14" t="n">
        <x:f>H547*8/Settings!$B$28+Settings!$B$29</x:f>
        <x:v>6.02</x:v>
      </x:c>
      <x:c r="J547" s="14">
        <x:f t="shared" si="116"/>
        <x:v>3606.02</x:v>
      </x:c>
      <x:c r="K547" s="14">
        <x:f t="shared" si="108"/>
        <x:v>3606.02</x:v>
      </x:c>
      <x:c r="L547" s="14" t="n">
        <x:f>MOD(K547-Settings!$B$32,Settings!$B$33)</x:f>
        <x:v>6.019999999999982</x:v>
      </x:c>
      <x:c r="M547" s="14" t="n">
        <x:f>IF(L547&lt;Settings!$B$30,IF(Settings!$B$30-L547&gt;=I547,K547,K547+(Settings!$B$30-L547)+Settings!$B$31),K547+(Settings!$B$33-L547))</x:f>
        <x:v>3606.02</x:v>
      </x:c>
      <x:c r="N547" s="14">
        <x:f t="shared" si="109"/>
        <x:v>3612.04</x:v>
      </x:c>
      <x:c r="O547" s="14">
        <x:f t="shared" si="110"/>
        <x:v>68.848989663496468</x:v>
      </x:c>
      <x:c r="P547" s="14">
        <x:f t="shared" si="111"/>
        <x:v>0</x:v>
      </x:c>
      <x:c r="Q547" s="14">
        <x:f t="shared" si="112"/>
        <x:v>60.190788592588433</x:v>
      </x:c>
      <x:c r="R547" s="14">
        <x:f t="shared" si="113"/>
        <x:v>0</x:v>
      </x:c>
      <x:c r="S547" s="14">
        <x:f t="shared" si="114"/>
        <x:v>60.190788592588433</x:v>
      </x:c>
      <x:c r="T547" t="str">
        <x:f>IF(MOD(C547-Settings!$B$32,Settings!$B$33)&lt;Settings!$B$30,"Up","Down")</x:f>
        <x:v>Down</x:v>
      </x:c>
      <x:c r="U547" s="15" t="n">
        <x:f>IF(OR(I547&gt;Settings!$B$30,O547&gt;Settings!$B$37),0,1)</x:f>
        <x:v>1</x:v>
      </x:c>
      <x:c r="V547" s="15" t="n">
        <x:f>IF(AND(U547=1,O547&lt;=Settings!$B$36),1,0)</x:f>
        <x:v>1</x:v>
      </x:c>
    </x:row>
    <x:row r="548">
      <x:c r="A548">
        <x:v>5</x:v>
      </x:c>
      <x:c r="B548">
        <x:v>63</x:v>
      </x:c>
      <x:c r="C548" s="13" t="n">
        <x:f>Arrivals!F548</x:f>
        <x:v>3691.7292407685154</x:v>
      </x:c>
      <x:c r="D548" s="13" t="n">
        <x:f>Arrivals!J548</x:f>
        <x:v>0.5453012585919236</x:v>
      </x:c>
      <x:c r="E548" s="14">
        <x:f t="shared" si="115"/>
        <x:v>3545.8292114074115</x:v>
      </x:c>
      <x:c r="F548" s="14">
        <x:f t="shared" si="106"/>
        <x:v>3691.7292407685154</x:v>
      </x:c>
      <x:c r="G548" s="14">
        <x:f t="shared" si="107"/>
        <x:v>3692.2745420271071</x:v>
      </x:c>
      <x:c r="H548" s="13" t="n">
        <x:f>Arrivals!L548</x:f>
        <x:v>75</x:v>
      </x:c>
      <x:c r="I548" s="14" t="n">
        <x:f>H548*8/Settings!$B$28+Settings!$B$29</x:f>
        <x:v>6.02</x:v>
      </x:c>
      <x:c r="J548" s="14">
        <x:f t="shared" si="116"/>
        <x:v>3612.04</x:v>
      </x:c>
      <x:c r="K548" s="14">
        <x:f t="shared" si="108"/>
        <x:v>3692.2745420271071</x:v>
      </x:c>
      <x:c r="L548" s="14" t="n">
        <x:f>MOD(K548-Settings!$B$32,Settings!$B$33)</x:f>
        <x:v>92.27454202710715</x:v>
      </x:c>
      <x:c r="M548" s="14" t="n">
        <x:f>IF(L548&lt;Settings!$B$30,IF(Settings!$B$30-L548&gt;=I548,K548,K548+(Settings!$B$30-L548)+Settings!$B$31),K548+(Settings!$B$33-L548))</x:f>
        <x:v>3692.274542027107</x:v>
      </x:c>
      <x:c r="N548" s="14">
        <x:f t="shared" si="109"/>
        <x:v>3698.2945420271071</x:v>
      </x:c>
      <x:c r="O548" s="14">
        <x:f t="shared" si="110"/>
        <x:v>6.5653012585917168</x:v>
      </x:c>
      <x:c r="P548" s="14">
        <x:f t="shared" si="111"/>
        <x:v>0</x:v>
      </x:c>
      <x:c r="Q548" s="14">
        <x:f t="shared" si="112"/>
        <x:v>0</x:v>
      </x:c>
      <x:c r="R548" s="14">
        <x:f t="shared" si="113"/>
        <x:v>0</x:v>
      </x:c>
      <x:c r="S548" s="14">
        <x:f t="shared" si="114"/>
        <x:v>0</x:v>
      </x:c>
      <x:c r="T548" t="str">
        <x:f>IF(MOD(C548-Settings!$B$32,Settings!$B$33)&lt;Settings!$B$30,"Up","Down")</x:f>
        <x:v>Up</x:v>
      </x:c>
      <x:c r="U548" s="15" t="n">
        <x:f>IF(OR(I548&gt;Settings!$B$30,O548&gt;Settings!$B$37),0,1)</x:f>
        <x:v>1</x:v>
      </x:c>
      <x:c r="V548" s="15" t="n">
        <x:f>IF(AND(U548=1,O548&lt;=Settings!$B$36),1,0)</x:f>
        <x:v>1</x:v>
      </x:c>
    </x:row>
    <x:row r="549">
      <x:c r="A549">
        <x:v>5</x:v>
      </x:c>
      <x:c r="B549">
        <x:v>64</x:v>
      </x:c>
      <x:c r="C549" s="13" t="n">
        <x:f>Arrivals!F549</x:f>
        <x:v>3719.798613401694</x:v>
      </x:c>
      <x:c r="D549" s="13" t="n">
        <x:f>Arrivals!J549</x:f>
        <x:v>12.491956665743144</x:v>
      </x:c>
      <x:c r="E549" s="14">
        <x:f t="shared" si="115"/>
        <x:v>3692.2745420271071</x:v>
      </x:c>
      <x:c r="F549" s="14">
        <x:f t="shared" si="106"/>
        <x:v>3719.7986134016942</x:v>
      </x:c>
      <x:c r="G549" s="14">
        <x:f t="shared" si="107"/>
        <x:v>3732.2905700674373</x:v>
      </x:c>
      <x:c r="H549" s="13" t="n">
        <x:f>Arrivals!L549</x:f>
        <x:v>75</x:v>
      </x:c>
      <x:c r="I549" s="14" t="n">
        <x:f>H549*8/Settings!$B$28+Settings!$B$29</x:f>
        <x:v>6.02</x:v>
      </x:c>
      <x:c r="J549" s="14">
        <x:f t="shared" si="116"/>
        <x:v>3698.2945420271071</x:v>
      </x:c>
      <x:c r="K549" s="14">
        <x:f t="shared" si="108"/>
        <x:v>3732.2905700674373</x:v>
      </x:c>
      <x:c r="L549" s="14" t="n">
        <x:f>MOD(K549-Settings!$B$32,Settings!$B$33)</x:f>
        <x:v>132.29057006743733</x:v>
      </x:c>
      <x:c r="M549" s="14" t="n">
        <x:f>IF(L549&lt;Settings!$B$30,IF(Settings!$B$30-L549&gt;=I549,K549,K549+(Settings!$B$30-L549)+Settings!$B$31),K549+(Settings!$B$33-L549))</x:f>
        <x:v>3732.2905700674373</x:v>
      </x:c>
      <x:c r="N549" s="14">
        <x:f t="shared" si="109"/>
        <x:v>3738.3105700674373</x:v>
      </x:c>
      <x:c r="O549" s="14">
        <x:f t="shared" si="110"/>
        <x:v>18.511956665743128</x:v>
      </x:c>
      <x:c r="P549" s="14">
        <x:f t="shared" si="111"/>
        <x:v>0</x:v>
      </x:c>
      <x:c r="Q549" s="14">
        <x:f t="shared" si="112"/>
        <x:v>0</x:v>
      </x:c>
      <x:c r="R549" s="14">
        <x:f t="shared" si="113"/>
        <x:v>0</x:v>
      </x:c>
      <x:c r="S549" s="14">
        <x:f t="shared" si="114"/>
        <x:v>0</x:v>
      </x:c>
      <x:c r="T549" t="str">
        <x:f>IF(MOD(C549-Settings!$B$32,Settings!$B$33)&lt;Settings!$B$30,"Up","Down")</x:f>
        <x:v>Up</x:v>
      </x:c>
      <x:c r="U549" s="15" t="n">
        <x:f>IF(OR(I549&gt;Settings!$B$30,O549&gt;Settings!$B$37),0,1)</x:f>
        <x:v>1</x:v>
      </x:c>
      <x:c r="V549" s="15" t="n">
        <x:f>IF(AND(U549=1,O549&lt;=Settings!$B$36),1,0)</x:f>
        <x:v>1</x:v>
      </x:c>
    </x:row>
    <x:row r="550">
      <x:c r="A550">
        <x:v>5</x:v>
      </x:c>
      <x:c r="B550">
        <x:v>65</x:v>
      </x:c>
      <x:c r="C550" s="13" t="n">
        <x:f>Arrivals!F550</x:f>
        <x:v>3790.568509138712</x:v>
      </x:c>
      <x:c r="D550" s="13" t="n">
        <x:f>Arrivals!J550</x:f>
        <x:v>6.19554639110641</x:v>
      </x:c>
      <x:c r="E550" s="14">
        <x:f t="shared" si="115"/>
        <x:v>3732.2905700674373</x:v>
      </x:c>
      <x:c r="F550" s="14">
        <x:f t="shared" si="106"/>
        <x:v>3790.5685091387122</x:v>
      </x:c>
      <x:c r="G550" s="14">
        <x:f t="shared" si="107"/>
        <x:v>3796.7640555298185</x:v>
      </x:c>
      <x:c r="H550" s="13" t="n">
        <x:f>Arrivals!L550</x:f>
        <x:v>75</x:v>
      </x:c>
      <x:c r="I550" s="14" t="n">
        <x:f>H550*8/Settings!$B$28+Settings!$B$29</x:f>
        <x:v>6.02</x:v>
      </x:c>
      <x:c r="J550" s="14">
        <x:f t="shared" si="116"/>
        <x:v>3738.3105700674373</x:v>
      </x:c>
      <x:c r="K550" s="14">
        <x:f t="shared" si="108"/>
        <x:v>3796.7640555298185</x:v>
      </x:c>
      <x:c r="L550" s="14" t="n">
        <x:f>MOD(K550-Settings!$B$32,Settings!$B$33)</x:f>
        <x:v>196.7640555298185</x:v>
      </x:c>
      <x:c r="M550" s="14" t="n">
        <x:f>IF(L550&lt;Settings!$B$30,IF(Settings!$B$30-L550&gt;=I550,K550,K550+(Settings!$B$30-L550)+Settings!$B$31),K550+(Settings!$B$33-L550))</x:f>
        <x:v>3796.7640555298185</x:v>
      </x:c>
      <x:c r="N550" s="14">
        <x:f t="shared" si="109"/>
        <x:v>3802.7840555298185</x:v>
      </x:c>
      <x:c r="O550" s="14">
        <x:f t="shared" si="110"/>
        <x:v>12.215546391106272</x:v>
      </x:c>
      <x:c r="P550" s="14">
        <x:f t="shared" si="111"/>
        <x:v>0</x:v>
      </x:c>
      <x:c r="Q550" s="14">
        <x:f t="shared" si="112"/>
        <x:v>0</x:v>
      </x:c>
      <x:c r="R550" s="14">
        <x:f t="shared" si="113"/>
        <x:v>0</x:v>
      </x:c>
      <x:c r="S550" s="14">
        <x:f t="shared" si="114"/>
        <x:v>0</x:v>
      </x:c>
      <x:c r="T550" t="str">
        <x:f>IF(MOD(C550-Settings!$B$32,Settings!$B$33)&lt;Settings!$B$30,"Up","Down")</x:f>
        <x:v>Up</x:v>
      </x:c>
      <x:c r="U550" s="15" t="n">
        <x:f>IF(OR(I550&gt;Settings!$B$30,O550&gt;Settings!$B$37),0,1)</x:f>
        <x:v>1</x:v>
      </x:c>
      <x:c r="V550" s="15" t="n">
        <x:f>IF(AND(U550=1,O550&lt;=Settings!$B$36),1,0)</x:f>
        <x:v>1</x:v>
      </x:c>
    </x:row>
    <x:row r="551">
      <x:c r="A551">
        <x:v>5</x:v>
      </x:c>
      <x:c r="B551">
        <x:v>66</x:v>
      </x:c>
      <x:c r="C551" s="13" t="n">
        <x:f>Arrivals!F551</x:f>
        <x:v>4010.475875436116</x:v>
      </x:c>
      <x:c r="D551" s="13" t="n">
        <x:f>Arrivals!J551</x:f>
        <x:v>19.87018913894736</x:v>
      </x:c>
      <x:c r="E551" s="14" t="n">
        <x:f t="shared" ref="E551:E582" si="117">G550</x:f>
        <x:v>3796.7640555298185</x:v>
      </x:c>
      <x:c r="F551" s="14">
        <x:f t="shared" si="106"/>
        <x:v>4010.475875436116</x:v>
      </x:c>
      <x:c r="G551" s="14">
        <x:f t="shared" si="107"/>
        <x:v>4030.3460645750633</x:v>
      </x:c>
      <x:c r="H551" s="13" t="n">
        <x:f>Arrivals!L551</x:f>
        <x:v>75</x:v>
      </x:c>
      <x:c r="I551" s="14" t="n">
        <x:f>H551*8/Settings!$B$28+Settings!$B$29</x:f>
        <x:v>6.02</x:v>
      </x:c>
      <x:c r="J551" s="14" t="n">
        <x:f t="shared" ref="J551:J582" si="118">N550</x:f>
        <x:v>3802.7840555298185</x:v>
      </x:c>
      <x:c r="K551" s="14">
        <x:f t="shared" si="108"/>
        <x:v>4030.3460645750633</x:v>
      </x:c>
      <x:c r="L551" s="14" t="n">
        <x:f>MOD(K551-Settings!$B$32,Settings!$B$33)</x:f>
        <x:v>430.34606457506334</x:v>
      </x:c>
      <x:c r="M551" s="14" t="n">
        <x:f>IF(L551&lt;Settings!$B$30,IF(Settings!$B$30-L551&gt;=I551,K551,K551+(Settings!$B$30-L551)+Settings!$B$31),K551+(Settings!$B$33-L551))</x:f>
        <x:v>4030.3460645750633</x:v>
      </x:c>
      <x:c r="N551" s="14">
        <x:f t="shared" si="109"/>
        <x:v>4036.3660645750633</x:v>
      </x:c>
      <x:c r="O551" s="14">
        <x:f t="shared" si="110"/>
        <x:v>25.890189138947335</x:v>
      </x:c>
      <x:c r="P551" s="14">
        <x:f t="shared" si="111"/>
        <x:v>0</x:v>
      </x:c>
      <x:c r="Q551" s="14">
        <x:f t="shared" si="112"/>
        <x:v>0</x:v>
      </x:c>
      <x:c r="R551" s="14">
        <x:f t="shared" si="113"/>
        <x:v>0</x:v>
      </x:c>
      <x:c r="S551" s="14">
        <x:f t="shared" si="114"/>
        <x:v>0</x:v>
      </x:c>
      <x:c r="T551" t="str">
        <x:f>IF(MOD(C551-Settings!$B$32,Settings!$B$33)&lt;Settings!$B$30,"Up","Down")</x:f>
        <x:v>Up</x:v>
      </x:c>
      <x:c r="U551" s="15" t="n">
        <x:f>IF(OR(I551&gt;Settings!$B$30,O551&gt;Settings!$B$37),0,1)</x:f>
        <x:v>1</x:v>
      </x:c>
      <x:c r="V551" s="15" t="n">
        <x:f>IF(AND(U551=1,O551&lt;=Settings!$B$36),1,0)</x:f>
        <x:v>1</x:v>
      </x:c>
    </x:row>
    <x:row r="552">
      <x:c r="A552">
        <x:v>5</x:v>
      </x:c>
      <x:c r="B552">
        <x:v>67</x:v>
      </x:c>
      <x:c r="C552" s="13" t="n">
        <x:f>Arrivals!F552</x:f>
        <x:v>4087.613364639971</x:v>
      </x:c>
      <x:c r="D552" s="13" t="n">
        <x:f>Arrivals!J552</x:f>
        <x:v>0.5109703821411896</x:v>
      </x:c>
      <x:c r="E552" s="14">
        <x:f t="shared" si="117"/>
        <x:v>4030.3460645750633</x:v>
      </x:c>
      <x:c r="F552" s="14">
        <x:f t="shared" si="106"/>
        <x:v>4087.6133646399712</x:v>
      </x:c>
      <x:c r="G552" s="14">
        <x:f t="shared" si="107"/>
        <x:v>4088.1243350221125</x:v>
      </x:c>
      <x:c r="H552" s="13" t="n">
        <x:f>Arrivals!L552</x:f>
        <x:v>75</x:v>
      </x:c>
      <x:c r="I552" s="14" t="n">
        <x:f>H552*8/Settings!$B$28+Settings!$B$29</x:f>
        <x:v>6.02</x:v>
      </x:c>
      <x:c r="J552" s="14">
        <x:f t="shared" si="118"/>
        <x:v>4036.3660645750633</x:v>
      </x:c>
      <x:c r="K552" s="14">
        <x:f t="shared" si="108"/>
        <x:v>4088.1243350221125</x:v>
      </x:c>
      <x:c r="L552" s="14" t="n">
        <x:f>MOD(K552-Settings!$B$32,Settings!$B$33)</x:f>
        <x:v>488.1243350221125</x:v>
      </x:c>
      <x:c r="M552" s="14" t="n">
        <x:f>IF(L552&lt;Settings!$B$30,IF(Settings!$B$30-L552&gt;=I552,K552,K552+(Settings!$B$30-L552)+Settings!$B$31),K552+(Settings!$B$33-L552))</x:f>
        <x:v>4088.1243350221125</x:v>
      </x:c>
      <x:c r="N552" s="14">
        <x:f t="shared" si="109"/>
        <x:v>4094.1443350221125</x:v>
      </x:c>
      <x:c r="O552" s="14">
        <x:f t="shared" si="110"/>
        <x:v>6.5309703821412768</x:v>
      </x:c>
      <x:c r="P552" s="14">
        <x:f t="shared" si="111"/>
        <x:v>0</x:v>
      </x:c>
      <x:c r="Q552" s="14">
        <x:f t="shared" si="112"/>
        <x:v>0</x:v>
      </x:c>
      <x:c r="R552" s="14">
        <x:f t="shared" si="113"/>
        <x:v>0</x:v>
      </x:c>
      <x:c r="S552" s="14">
        <x:f t="shared" si="114"/>
        <x:v>0</x:v>
      </x:c>
      <x:c r="T552" t="str">
        <x:f>IF(MOD(C552-Settings!$B$32,Settings!$B$33)&lt;Settings!$B$30,"Up","Down")</x:f>
        <x:v>Up</x:v>
      </x:c>
      <x:c r="U552" s="15" t="n">
        <x:f>IF(OR(I552&gt;Settings!$B$30,O552&gt;Settings!$B$37),0,1)</x:f>
        <x:v>1</x:v>
      </x:c>
      <x:c r="V552" s="15" t="n">
        <x:f>IF(AND(U552=1,O552&lt;=Settings!$B$36),1,0)</x:f>
        <x:v>1</x:v>
      </x:c>
    </x:row>
    <x:row r="553">
      <x:c r="A553">
        <x:v>5</x:v>
      </x:c>
      <x:c r="B553">
        <x:v>68</x:v>
      </x:c>
      <x:c r="C553" s="13" t="n">
        <x:f>Arrivals!F553</x:f>
        <x:v>4103.9170303243145</x:v>
      </x:c>
      <x:c r="D553" s="13" t="n">
        <x:f>Arrivals!J553</x:f>
        <x:v>12.059588646442409</x:v>
      </x:c>
      <x:c r="E553" s="14">
        <x:f t="shared" si="117"/>
        <x:v>4088.1243350221125</x:v>
      </x:c>
      <x:c r="F553" s="14">
        <x:f t="shared" si="106"/>
        <x:v>4103.9170303243145</x:v>
      </x:c>
      <x:c r="G553" s="14">
        <x:f t="shared" si="107"/>
        <x:v>4115.976618970757</x:v>
      </x:c>
      <x:c r="H553" s="13" t="n">
        <x:f>Arrivals!L553</x:f>
        <x:v>75</x:v>
      </x:c>
      <x:c r="I553" s="14" t="n">
        <x:f>H553*8/Settings!$B$28+Settings!$B$29</x:f>
        <x:v>6.02</x:v>
      </x:c>
      <x:c r="J553" s="14">
        <x:f t="shared" si="118"/>
        <x:v>4094.1443350221125</x:v>
      </x:c>
      <x:c r="K553" s="14">
        <x:f t="shared" si="108"/>
        <x:v>4115.976618970757</x:v>
      </x:c>
      <x:c r="L553" s="14" t="n">
        <x:f>MOD(K553-Settings!$B$32,Settings!$B$33)</x:f>
        <x:v>515.976618970757</x:v>
      </x:c>
      <x:c r="M553" s="14" t="n">
        <x:f>IF(L553&lt;Settings!$B$30,IF(Settings!$B$30-L553&gt;=I553,K553,K553+(Settings!$B$30-L553)+Settings!$B$31),K553+(Settings!$B$33-L553))</x:f>
        <x:v>4115.976618970757</x:v>
      </x:c>
      <x:c r="N553" s="14">
        <x:f t="shared" si="109"/>
        <x:v>4121.9966189707575</x:v>
      </x:c>
      <x:c r="O553" s="14">
        <x:f t="shared" si="110"/>
        <x:v>18.079588646442971</x:v>
      </x:c>
      <x:c r="P553" s="14">
        <x:f t="shared" si="111"/>
        <x:v>0</x:v>
      </x:c>
      <x:c r="Q553" s="14">
        <x:f t="shared" si="112"/>
        <x:v>0</x:v>
      </x:c>
      <x:c r="R553" s="14">
        <x:f t="shared" si="113"/>
        <x:v>0</x:v>
      </x:c>
      <x:c r="S553" s="14">
        <x:f t="shared" si="114"/>
        <x:v>0</x:v>
      </x:c>
      <x:c r="T553" t="str">
        <x:f>IF(MOD(C553-Settings!$B$32,Settings!$B$33)&lt;Settings!$B$30,"Up","Down")</x:f>
        <x:v>Up</x:v>
      </x:c>
      <x:c r="U553" s="15" t="n">
        <x:f>IF(OR(I553&gt;Settings!$B$30,O553&gt;Settings!$B$37),0,1)</x:f>
        <x:v>1</x:v>
      </x:c>
      <x:c r="V553" s="15" t="n">
        <x:f>IF(AND(U553=1,O553&lt;=Settings!$B$36),1,0)</x:f>
        <x:v>1</x:v>
      </x:c>
    </x:row>
    <x:row r="554">
      <x:c r="A554">
        <x:v>5</x:v>
      </x:c>
      <x:c r="B554">
        <x:v>69</x:v>
      </x:c>
      <x:c r="C554" s="13" t="n">
        <x:f>Arrivals!F554</x:f>
        <x:v>4105.687977301098</x:v>
      </x:c>
      <x:c r="D554" s="13" t="n">
        <x:f>Arrivals!J554</x:f>
        <x:v>13.558565736046326</x:v>
      </x:c>
      <x:c r="E554" s="14">
        <x:f t="shared" si="117"/>
        <x:v>4115.976618970757</x:v>
      </x:c>
      <x:c r="F554" s="14">
        <x:f t="shared" si="106"/>
        <x:v>4115.976618970757</x:v>
      </x:c>
      <x:c r="G554" s="14">
        <x:f t="shared" si="107"/>
        <x:v>4129.5351847068032</x:v>
      </x:c>
      <x:c r="H554" s="13" t="n">
        <x:f>Arrivals!L554</x:f>
        <x:v>75</x:v>
      </x:c>
      <x:c r="I554" s="14" t="n">
        <x:f>H554*8/Settings!$B$28+Settings!$B$29</x:f>
        <x:v>6.02</x:v>
      </x:c>
      <x:c r="J554" s="14">
        <x:f t="shared" si="118"/>
        <x:v>4121.9966189707575</x:v>
      </x:c>
      <x:c r="K554" s="14">
        <x:f t="shared" si="108"/>
        <x:v>4129.5351847068032</x:v>
      </x:c>
      <x:c r="L554" s="14" t="n">
        <x:f>MOD(K554-Settings!$B$32,Settings!$B$33)</x:f>
        <x:v>529.5351847068032</x:v>
      </x:c>
      <x:c r="M554" s="14" t="n">
        <x:f>IF(L554&lt;Settings!$B$30,IF(Settings!$B$30-L554&gt;=I554,K554,K554+(Settings!$B$30-L554)+Settings!$B$31),K554+(Settings!$B$33-L554))</x:f>
        <x:v>4129.535184706803</x:v>
      </x:c>
      <x:c r="N554" s="14">
        <x:f t="shared" si="109"/>
        <x:v>4135.5551847068036</x:v>
      </x:c>
      <x:c r="O554" s="14">
        <x:f t="shared" si="110"/>
        <x:v>29.867207405705813</x:v>
      </x:c>
      <x:c r="P554" s="14">
        <x:f t="shared" si="111"/>
        <x:v>10.288641669659228</x:v>
      </x:c>
      <x:c r="Q554" s="14">
        <x:f t="shared" si="112"/>
        <x:v>0</x:v>
      </x:c>
      <x:c r="R554" s="14">
        <x:f t="shared" si="113"/>
        <x:v>0</x:v>
      </x:c>
      <x:c r="S554" s="14">
        <x:f t="shared" si="114"/>
        <x:v>10.288641669659228</x:v>
      </x:c>
      <x:c r="T554" t="str">
        <x:f>IF(MOD(C554-Settings!$B$32,Settings!$B$33)&lt;Settings!$B$30,"Up","Down")</x:f>
        <x:v>Up</x:v>
      </x:c>
      <x:c r="U554" s="15" t="n">
        <x:f>IF(OR(I554&gt;Settings!$B$30,O554&gt;Settings!$B$37),0,1)</x:f>
        <x:v>1</x:v>
      </x:c>
      <x:c r="V554" s="15" t="n">
        <x:f>IF(AND(U554=1,O554&lt;=Settings!$B$36),1,0)</x:f>
        <x:v>1</x:v>
      </x:c>
    </x:row>
    <x:row r="555">
      <x:c r="A555">
        <x:v>5</x:v>
      </x:c>
      <x:c r="B555">
        <x:v>70</x:v>
      </x:c>
      <x:c r="C555" s="13" t="n">
        <x:f>Arrivals!F555</x:f>
        <x:v>4209.344262421892</x:v>
      </x:c>
      <x:c r="D555" s="13" t="n">
        <x:f>Arrivals!J555</x:f>
        <x:v>1.6864556096696945</x:v>
      </x:c>
      <x:c r="E555" s="14">
        <x:f t="shared" si="117"/>
        <x:v>4129.5351847068032</x:v>
      </x:c>
      <x:c r="F555" s="14">
        <x:f t="shared" si="106"/>
        <x:v>4209.3442624218924</x:v>
      </x:c>
      <x:c r="G555" s="14">
        <x:f t="shared" si="107"/>
        <x:v>4211.0307180315622</x:v>
      </x:c>
      <x:c r="H555" s="13" t="n">
        <x:f>Arrivals!L555</x:f>
        <x:v>75</x:v>
      </x:c>
      <x:c r="I555" s="14" t="n">
        <x:f>H555*8/Settings!$B$28+Settings!$B$29</x:f>
        <x:v>6.02</x:v>
      </x:c>
      <x:c r="J555" s="14">
        <x:f t="shared" si="118"/>
        <x:v>4135.5551847068036</x:v>
      </x:c>
      <x:c r="K555" s="14">
        <x:f t="shared" si="108"/>
        <x:v>4211.0307180315622</x:v>
      </x:c>
      <x:c r="L555" s="14" t="n">
        <x:f>MOD(K555-Settings!$B$32,Settings!$B$33)</x:f>
        <x:v>611.0307180315622</x:v>
      </x:c>
      <x:c r="M555" s="14" t="n">
        <x:f>IF(L555&lt;Settings!$B$30,IF(Settings!$B$30-L555&gt;=I555,K555,K555+(Settings!$B$30-L555)+Settings!$B$31),K555+(Settings!$B$33-L555))</x:f>
        <x:v>4320</x:v>
      </x:c>
      <x:c r="N555" s="14">
        <x:f t="shared" si="109"/>
        <x:v>4326.0200000000004</x:v>
      </x:c>
      <x:c r="O555" s="14">
        <x:f t="shared" si="110"/>
        <x:v>116.67573757810806</x:v>
      </x:c>
      <x:c r="P555" s="14">
        <x:f t="shared" si="111"/>
        <x:v>0</x:v>
      </x:c>
      <x:c r="Q555" s="14">
        <x:f t="shared" si="112"/>
        <x:v>0</x:v>
      </x:c>
      <x:c r="R555" s="14">
        <x:f t="shared" si="113"/>
        <x:v>108.96928196843783</x:v>
      </x:c>
      <x:c r="S555" s="14">
        <x:f t="shared" si="114"/>
        <x:v>108.96928196843783</x:v>
      </x:c>
      <x:c r="T555" t="str">
        <x:f>IF(MOD(C555-Settings!$B$32,Settings!$B$33)&lt;Settings!$B$30,"Up","Down")</x:f>
        <x:v>Down</x:v>
      </x:c>
      <x:c r="U555" s="15" t="n">
        <x:f>IF(OR(I555&gt;Settings!$B$30,O555&gt;Settings!$B$37),0,1)</x:f>
        <x:v>1</x:v>
      </x:c>
      <x:c r="V555" s="15" t="n">
        <x:f>IF(AND(U555=1,O555&lt;=Settings!$B$36),1,0)</x:f>
        <x:v>1</x:v>
      </x:c>
    </x:row>
    <x:row r="556">
      <x:c r="A556">
        <x:v>5</x:v>
      </x:c>
      <x:c r="B556">
        <x:v>71</x:v>
      </x:c>
      <x:c r="C556" s="13" t="n">
        <x:f>Arrivals!F556</x:f>
        <x:v>4225.4516159261475</x:v>
      </x:c>
      <x:c r="D556" s="13" t="n">
        <x:f>Arrivals!J556</x:f>
        <x:v>9.700808811301629</x:v>
      </x:c>
      <x:c r="E556" s="14">
        <x:f t="shared" si="117"/>
        <x:v>4211.0307180315622</x:v>
      </x:c>
      <x:c r="F556" s="14">
        <x:f t="shared" si="106"/>
        <x:v>4225.4516159261475</x:v>
      </x:c>
      <x:c r="G556" s="14">
        <x:f t="shared" si="107"/>
        <x:v>4235.1524247374491</x:v>
      </x:c>
      <x:c r="H556" s="13" t="n">
        <x:f>Arrivals!L556</x:f>
        <x:v>75</x:v>
      </x:c>
      <x:c r="I556" s="14" t="n">
        <x:f>H556*8/Settings!$B$28+Settings!$B$29</x:f>
        <x:v>6.02</x:v>
      </x:c>
      <x:c r="J556" s="14">
        <x:f t="shared" si="118"/>
        <x:v>4326.0200000000004</x:v>
      </x:c>
      <x:c r="K556" s="14">
        <x:f t="shared" si="108"/>
        <x:v>4326.0200000000004</x:v>
      </x:c>
      <x:c r="L556" s="14" t="n">
        <x:f>MOD(K556-Settings!$B$32,Settings!$B$33)</x:f>
        <x:v>6.020000000000437</x:v>
      </x:c>
      <x:c r="M556" s="14" t="n">
        <x:f>IF(L556&lt;Settings!$B$30,IF(Settings!$B$30-L556&gt;=I556,K556,K556+(Settings!$B$30-L556)+Settings!$B$31),K556+(Settings!$B$33-L556))</x:f>
        <x:v>4326.02</x:v>
      </x:c>
      <x:c r="N556" s="14">
        <x:f t="shared" si="109"/>
        <x:v>4332.0400000000009</x:v>
      </x:c>
      <x:c r="O556" s="14">
        <x:f t="shared" si="110"/>
        <x:v>106.58838407385338</x:v>
      </x:c>
      <x:c r="P556" s="14">
        <x:f t="shared" si="111"/>
        <x:v>0</x:v>
      </x:c>
      <x:c r="Q556" s="14">
        <x:f t="shared" si="112"/>
        <x:v>90.867575262551327</x:v>
      </x:c>
      <x:c r="R556" s="14">
        <x:f t="shared" si="113"/>
        <x:v>0</x:v>
      </x:c>
      <x:c r="S556" s="14">
        <x:f t="shared" si="114"/>
        <x:v>90.867575262551327</x:v>
      </x:c>
      <x:c r="T556" t="str">
        <x:f>IF(MOD(C556-Settings!$B$32,Settings!$B$33)&lt;Settings!$B$30,"Up","Down")</x:f>
        <x:v>Down</x:v>
      </x:c>
      <x:c r="U556" s="15" t="n">
        <x:f>IF(OR(I556&gt;Settings!$B$30,O556&gt;Settings!$B$37),0,1)</x:f>
        <x:v>1</x:v>
      </x:c>
      <x:c r="V556" s="15" t="n">
        <x:f>IF(AND(U556=1,O556&lt;=Settings!$B$36),1,0)</x:f>
        <x:v>1</x:v>
      </x:c>
    </x:row>
    <x:row r="557">
      <x:c r="A557">
        <x:v>5</x:v>
      </x:c>
      <x:c r="B557">
        <x:v>72</x:v>
      </x:c>
      <x:c r="C557" s="13" t="n">
        <x:f>Arrivals!F557</x:f>
        <x:v>4228.810454691401</x:v>
      </x:c>
      <x:c r="D557" s="13" t="n">
        <x:f>Arrivals!J557</x:f>
        <x:v>4.342613988452047</x:v>
      </x:c>
      <x:c r="E557" s="14">
        <x:f t="shared" si="117"/>
        <x:v>4235.1524247374491</x:v>
      </x:c>
      <x:c r="F557" s="14">
        <x:f t="shared" si="106"/>
        <x:v>4235.1524247374491</x:v>
      </x:c>
      <x:c r="G557" s="14">
        <x:f t="shared" si="107"/>
        <x:v>4239.4950387259014</x:v>
      </x:c>
      <x:c r="H557" s="13" t="n">
        <x:f>Arrivals!L557</x:f>
        <x:v>75</x:v>
      </x:c>
      <x:c r="I557" s="14" t="n">
        <x:f>H557*8/Settings!$B$28+Settings!$B$29</x:f>
        <x:v>6.02</x:v>
      </x:c>
      <x:c r="J557" s="14">
        <x:f t="shared" si="118"/>
        <x:v>4332.0400000000009</x:v>
      </x:c>
      <x:c r="K557" s="14">
        <x:f t="shared" si="108"/>
        <x:v>4332.0400000000009</x:v>
      </x:c>
      <x:c r="L557" s="14" t="n">
        <x:f>MOD(K557-Settings!$B$32,Settings!$B$33)</x:f>
        <x:v>12.040000000000873</x:v>
      </x:c>
      <x:c r="M557" s="14" t="n">
        <x:f>IF(L557&lt;Settings!$B$30,IF(Settings!$B$30-L557&gt;=I557,K557,K557+(Settings!$B$30-L557)+Settings!$B$31),K557+(Settings!$B$33-L557))</x:f>
        <x:v>4332.040000000001</x:v>
      </x:c>
      <x:c r="N557" s="14">
        <x:f t="shared" si="109"/>
        <x:v>4338.0600000000013</x:v>
      </x:c>
      <x:c r="O557" s="14">
        <x:f t="shared" si="110"/>
        <x:v>109.24954530860032</x:v>
      </x:c>
      <x:c r="P557" s="14">
        <x:f t="shared" si="111"/>
        <x:v>6.3419700460481181</x:v>
      </x:c>
      <x:c r="Q557" s="14">
        <x:f t="shared" si="112"/>
        <x:v>92.544961274099478</x:v>
      </x:c>
      <x:c r="R557" s="14">
        <x:f t="shared" si="113"/>
        <x:v>0</x:v>
      </x:c>
      <x:c r="S557" s="14">
        <x:f t="shared" si="114"/>
        <x:v>98.886931320147596</x:v>
      </x:c>
      <x:c r="T557" t="str">
        <x:f>IF(MOD(C557-Settings!$B$32,Settings!$B$33)&lt;Settings!$B$30,"Up","Down")</x:f>
        <x:v>Down</x:v>
      </x:c>
      <x:c r="U557" s="15" t="n">
        <x:f>IF(OR(I557&gt;Settings!$B$30,O557&gt;Settings!$B$37),0,1)</x:f>
        <x:v>1</x:v>
      </x:c>
      <x:c r="V557" s="15" t="n">
        <x:f>IF(AND(U557=1,O557&lt;=Settings!$B$36),1,0)</x:f>
        <x:v>1</x:v>
      </x:c>
    </x:row>
    <x:row r="558">
      <x:c r="A558">
        <x:v>5</x:v>
      </x:c>
      <x:c r="B558">
        <x:v>73</x:v>
      </x:c>
      <x:c r="C558" s="13" t="n">
        <x:f>Arrivals!F558</x:f>
        <x:v>4229.788828485866</x:v>
      </x:c>
      <x:c r="D558" s="13" t="n">
        <x:f>Arrivals!J558</x:f>
        <x:v>3.1445634941533878</x:v>
      </x:c>
      <x:c r="E558" s="14">
        <x:f t="shared" si="117"/>
        <x:v>4239.4950387259014</x:v>
      </x:c>
      <x:c r="F558" s="14">
        <x:f t="shared" si="106"/>
        <x:v>4239.4950387259014</x:v>
      </x:c>
      <x:c r="G558" s="14">
        <x:f t="shared" si="107"/>
        <x:v>4242.6396022200552</x:v>
      </x:c>
      <x:c r="H558" s="13" t="n">
        <x:f>Arrivals!L558</x:f>
        <x:v>75</x:v>
      </x:c>
      <x:c r="I558" s="14" t="n">
        <x:f>H558*8/Settings!$B$28+Settings!$B$29</x:f>
        <x:v>6.02</x:v>
      </x:c>
      <x:c r="J558" s="14">
        <x:f t="shared" si="118"/>
        <x:v>4338.0600000000013</x:v>
      </x:c>
      <x:c r="K558" s="14">
        <x:f t="shared" si="108"/>
        <x:v>4338.0600000000013</x:v>
      </x:c>
      <x:c r="L558" s="14" t="n">
        <x:f>MOD(K558-Settings!$B$32,Settings!$B$33)</x:f>
        <x:v>18.06000000000131</x:v>
      </x:c>
      <x:c r="M558" s="14" t="n">
        <x:f>IF(L558&lt;Settings!$B$30,IF(Settings!$B$30-L558&gt;=I558,K558,K558+(Settings!$B$30-L558)+Settings!$B$31),K558+(Settings!$B$33-L558))</x:f>
        <x:v>4338.060000000001</x:v>
      </x:c>
      <x:c r="N558" s="14">
        <x:f t="shared" si="109"/>
        <x:v>4344.0800000000017</x:v>
      </x:c>
      <x:c r="O558" s="14">
        <x:f t="shared" si="110"/>
        <x:v>114.29117151413539</x:v>
      </x:c>
      <x:c r="P558" s="14">
        <x:f t="shared" si="111"/>
        <x:v>9.7062102400350341</x:v>
      </x:c>
      <x:c r="Q558" s="14">
        <x:f t="shared" si="112"/>
        <x:v>95.420397779946143</x:v>
      </x:c>
      <x:c r="R558" s="14">
        <x:f t="shared" si="113"/>
        <x:v>0</x:v>
      </x:c>
      <x:c r="S558" s="14">
        <x:f t="shared" si="114"/>
        <x:v>105.12660801998118</x:v>
      </x:c>
      <x:c r="T558" t="str">
        <x:f>IF(MOD(C558-Settings!$B$32,Settings!$B$33)&lt;Settings!$B$30,"Up","Down")</x:f>
        <x:v>Down</x:v>
      </x:c>
      <x:c r="U558" s="15" t="n">
        <x:f>IF(OR(I558&gt;Settings!$B$30,O558&gt;Settings!$B$37),0,1)</x:f>
        <x:v>1</x:v>
      </x:c>
      <x:c r="V558" s="15" t="n">
        <x:f>IF(AND(U558=1,O558&lt;=Settings!$B$36),1,0)</x:f>
        <x:v>1</x:v>
      </x:c>
    </x:row>
    <x:row r="559">
      <x:c r="A559">
        <x:v>5</x:v>
      </x:c>
      <x:c r="B559">
        <x:v>74</x:v>
      </x:c>
      <x:c r="C559" s="13" t="n">
        <x:f>Arrivals!F559</x:f>
        <x:v>4338.433924663651</x:v>
      </x:c>
      <x:c r="D559" s="13" t="n">
        <x:f>Arrivals!J559</x:f>
        <x:v>6.862292724332814</x:v>
      </x:c>
      <x:c r="E559" s="14">
        <x:f t="shared" si="117"/>
        <x:v>4242.6396022200552</x:v>
      </x:c>
      <x:c r="F559" s="14">
        <x:f t="shared" si="106"/>
        <x:v>4338.4339246636509</x:v>
      </x:c>
      <x:c r="G559" s="14">
        <x:f t="shared" si="107"/>
        <x:v>4345.2962173879841</x:v>
      </x:c>
      <x:c r="H559" s="13" t="n">
        <x:f>Arrivals!L559</x:f>
        <x:v>75</x:v>
      </x:c>
      <x:c r="I559" s="14" t="n">
        <x:f>H559*8/Settings!$B$28+Settings!$B$29</x:f>
        <x:v>6.02</x:v>
      </x:c>
      <x:c r="J559" s="14">
        <x:f t="shared" si="118"/>
        <x:v>4344.0800000000017</x:v>
      </x:c>
      <x:c r="K559" s="14">
        <x:f t="shared" si="108"/>
        <x:v>4345.2962173879841</x:v>
      </x:c>
      <x:c r="L559" s="14" t="n">
        <x:f>MOD(K559-Settings!$B$32,Settings!$B$33)</x:f>
        <x:v>25.296217387984143</x:v>
      </x:c>
      <x:c r="M559" s="14" t="n">
        <x:f>IF(L559&lt;Settings!$B$30,IF(Settings!$B$30-L559&gt;=I559,K559,K559+(Settings!$B$30-L559)+Settings!$B$31),K559+(Settings!$B$33-L559))</x:f>
        <x:v>4345.296217387984</x:v>
      </x:c>
      <x:c r="N559" s="14">
        <x:f t="shared" si="109"/>
        <x:v>4351.3162173879846</x:v>
      </x:c>
      <x:c r="O559" s="14">
        <x:f t="shared" si="110"/>
        <x:v>12.882292724333638</x:v>
      </x:c>
      <x:c r="P559" s="14">
        <x:f t="shared" si="111"/>
        <x:v>0</x:v>
      </x:c>
      <x:c r="Q559" s="14">
        <x:f t="shared" si="112"/>
        <x:v>0</x:v>
      </x:c>
      <x:c r="R559" s="14">
        <x:f t="shared" si="113"/>
        <x:v>0</x:v>
      </x:c>
      <x:c r="S559" s="14">
        <x:f t="shared" si="114"/>
        <x:v>0</x:v>
      </x:c>
      <x:c r="T559" t="str">
        <x:f>IF(MOD(C559-Settings!$B$32,Settings!$B$33)&lt;Settings!$B$30,"Up","Down")</x:f>
        <x:v>Up</x:v>
      </x:c>
      <x:c r="U559" s="15" t="n">
        <x:f>IF(OR(I559&gt;Settings!$B$30,O559&gt;Settings!$B$37),0,1)</x:f>
        <x:v>1</x:v>
      </x:c>
      <x:c r="V559" s="15" t="n">
        <x:f>IF(AND(U559=1,O559&lt;=Settings!$B$36),1,0)</x:f>
        <x:v>1</x:v>
      </x:c>
    </x:row>
    <x:row r="560">
      <x:c r="A560">
        <x:v>5</x:v>
      </x:c>
      <x:c r="B560">
        <x:v>75</x:v>
      </x:c>
      <x:c r="C560" s="13" t="n">
        <x:f>Arrivals!F560</x:f>
        <x:v>4383.921487603923</x:v>
      </x:c>
      <x:c r="D560" s="13" t="n">
        <x:f>Arrivals!J560</x:f>
        <x:v>23.16056565243248</x:v>
      </x:c>
      <x:c r="E560" s="14">
        <x:f t="shared" si="117"/>
        <x:v>4345.2962173879841</x:v>
      </x:c>
      <x:c r="F560" s="14">
        <x:f t="shared" si="106"/>
        <x:v>4383.9214876039232</x:v>
      </x:c>
      <x:c r="G560" s="14">
        <x:f t="shared" si="107"/>
        <x:v>4407.0820532563557</x:v>
      </x:c>
      <x:c r="H560" s="13" t="n">
        <x:f>Arrivals!L560</x:f>
        <x:v>75</x:v>
      </x:c>
      <x:c r="I560" s="14" t="n">
        <x:f>H560*8/Settings!$B$28+Settings!$B$29</x:f>
        <x:v>6.02</x:v>
      </x:c>
      <x:c r="J560" s="14">
        <x:f t="shared" si="118"/>
        <x:v>4351.3162173879846</x:v>
      </x:c>
      <x:c r="K560" s="14">
        <x:f t="shared" si="108"/>
        <x:v>4407.0820532563557</x:v>
      </x:c>
      <x:c r="L560" s="14" t="n">
        <x:f>MOD(K560-Settings!$B$32,Settings!$B$33)</x:f>
        <x:v>87.08205325635572</x:v>
      </x:c>
      <x:c r="M560" s="14" t="n">
        <x:f>IF(L560&lt;Settings!$B$30,IF(Settings!$B$30-L560&gt;=I560,K560,K560+(Settings!$B$30-L560)+Settings!$B$31),K560+(Settings!$B$33-L560))</x:f>
        <x:v>4407.082053256356</x:v>
      </x:c>
      <x:c r="N560" s="14">
        <x:f t="shared" si="109"/>
        <x:v>4413.1020532563562</x:v>
      </x:c>
      <x:c r="O560" s="14">
        <x:f t="shared" si="110"/>
        <x:v>29.180565652432961</x:v>
      </x:c>
      <x:c r="P560" s="14">
        <x:f t="shared" si="111"/>
        <x:v>0</x:v>
      </x:c>
      <x:c r="Q560" s="14">
        <x:f t="shared" si="112"/>
        <x:v>0</x:v>
      </x:c>
      <x:c r="R560" s="14">
        <x:f t="shared" si="113"/>
        <x:v>0</x:v>
      </x:c>
      <x:c r="S560" s="14">
        <x:f t="shared" si="114"/>
        <x:v>0</x:v>
      </x:c>
      <x:c r="T560" t="str">
        <x:f>IF(MOD(C560-Settings!$B$32,Settings!$B$33)&lt;Settings!$B$30,"Up","Down")</x:f>
        <x:v>Up</x:v>
      </x:c>
      <x:c r="U560" s="15" t="n">
        <x:f>IF(OR(I560&gt;Settings!$B$30,O560&gt;Settings!$B$37),0,1)</x:f>
        <x:v>1</x:v>
      </x:c>
      <x:c r="V560" s="15" t="n">
        <x:f>IF(AND(U560=1,O560&lt;=Settings!$B$36),1,0)</x:f>
        <x:v>1</x:v>
      </x:c>
    </x:row>
    <x:row r="561">
      <x:c r="A561">
        <x:v>5</x:v>
      </x:c>
      <x:c r="B561">
        <x:v>76</x:v>
      </x:c>
      <x:c r="C561" s="13" t="n">
        <x:f>Arrivals!F561</x:f>
        <x:v>4396.355206364315</x:v>
      </x:c>
      <x:c r="D561" s="13" t="n">
        <x:f>Arrivals!J561</x:f>
        <x:v>11.275267283626663</x:v>
      </x:c>
      <x:c r="E561" s="14">
        <x:f t="shared" si="117"/>
        <x:v>4407.0820532563557</x:v>
      </x:c>
      <x:c r="F561" s="14">
        <x:f t="shared" si="106"/>
        <x:v>4407.0820532563557</x:v>
      </x:c>
      <x:c r="G561" s="14">
        <x:f t="shared" si="107"/>
        <x:v>4418.3573205399825</x:v>
      </x:c>
      <x:c r="H561" s="13" t="n">
        <x:f>Arrivals!L561</x:f>
        <x:v>75</x:v>
      </x:c>
      <x:c r="I561" s="14" t="n">
        <x:f>H561*8/Settings!$B$28+Settings!$B$29</x:f>
        <x:v>6.02</x:v>
      </x:c>
      <x:c r="J561" s="14">
        <x:f t="shared" si="118"/>
        <x:v>4413.1020532563562</x:v>
      </x:c>
      <x:c r="K561" s="14">
        <x:f t="shared" si="108"/>
        <x:v>4418.3573205399825</x:v>
      </x:c>
      <x:c r="L561" s="14" t="n">
        <x:f>MOD(K561-Settings!$B$32,Settings!$B$33)</x:f>
        <x:v>98.35732053998254</x:v>
      </x:c>
      <x:c r="M561" s="14" t="n">
        <x:f>IF(L561&lt;Settings!$B$30,IF(Settings!$B$30-L561&gt;=I561,K561,K561+(Settings!$B$30-L561)+Settings!$B$31),K561+(Settings!$B$33-L561))</x:f>
        <x:v>4418.3573205399825</x:v>
      </x:c>
      <x:c r="N561" s="14">
        <x:f t="shared" si="109"/>
        <x:v>4424.377320539983</x:v>
      </x:c>
      <x:c r="O561" s="14">
        <x:f t="shared" si="110"/>
        <x:v>28.022114175668321</x:v>
      </x:c>
      <x:c r="P561" s="14">
        <x:f t="shared" si="111"/>
        <x:v>10.726846892041067</x:v>
      </x:c>
      <x:c r="Q561" s="14">
        <x:f t="shared" si="112"/>
        <x:v>0</x:v>
      </x:c>
      <x:c r="R561" s="14">
        <x:f t="shared" si="113"/>
        <x:v>0</x:v>
      </x:c>
      <x:c r="S561" s="14">
        <x:f t="shared" si="114"/>
        <x:v>10.726846892041067</x:v>
      </x:c>
      <x:c r="T561" t="str">
        <x:f>IF(MOD(C561-Settings!$B$32,Settings!$B$33)&lt;Settings!$B$30,"Up","Down")</x:f>
        <x:v>Up</x:v>
      </x:c>
      <x:c r="U561" s="15" t="n">
        <x:f>IF(OR(I561&gt;Settings!$B$30,O561&gt;Settings!$B$37),0,1)</x:f>
        <x:v>1</x:v>
      </x:c>
      <x:c r="V561" s="15" t="n">
        <x:f>IF(AND(U561=1,O561&lt;=Settings!$B$36),1,0)</x:f>
        <x:v>1</x:v>
      </x:c>
    </x:row>
    <x:row r="562">
      <x:c r="A562">
        <x:v>5</x:v>
      </x:c>
      <x:c r="B562">
        <x:v>77</x:v>
      </x:c>
      <x:c r="C562" s="13" t="n">
        <x:f>Arrivals!F562</x:f>
        <x:v>4469.136192246665</x:v>
      </x:c>
      <x:c r="D562" s="13" t="n">
        <x:f>Arrivals!J562</x:f>
        <x:v>1.645778279229698</x:v>
      </x:c>
      <x:c r="E562" s="14">
        <x:f t="shared" si="117"/>
        <x:v>4418.3573205399825</x:v>
      </x:c>
      <x:c r="F562" s="14">
        <x:f t="shared" si="106"/>
        <x:v>4469.1361922466649</x:v>
      </x:c>
      <x:c r="G562" s="14">
        <x:f t="shared" si="107"/>
        <x:v>4470.7819705258944</x:v>
      </x:c>
      <x:c r="H562" s="13" t="n">
        <x:f>Arrivals!L562</x:f>
        <x:v>75</x:v>
      </x:c>
      <x:c r="I562" s="14" t="n">
        <x:f>H562*8/Settings!$B$28+Settings!$B$29</x:f>
        <x:v>6.02</x:v>
      </x:c>
      <x:c r="J562" s="14">
        <x:f t="shared" si="118"/>
        <x:v>4424.377320539983</x:v>
      </x:c>
      <x:c r="K562" s="14">
        <x:f t="shared" si="108"/>
        <x:v>4470.7819705258944</x:v>
      </x:c>
      <x:c r="L562" s="14" t="n">
        <x:f>MOD(K562-Settings!$B$32,Settings!$B$33)</x:f>
        <x:v>150.7819705258944</x:v>
      </x:c>
      <x:c r="M562" s="14" t="n">
        <x:f>IF(L562&lt;Settings!$B$30,IF(Settings!$B$30-L562&gt;=I562,K562,K562+(Settings!$B$30-L562)+Settings!$B$31),K562+(Settings!$B$33-L562))</x:f>
        <x:v>4470.781970525894</x:v>
      </x:c>
      <x:c r="N562" s="14">
        <x:f t="shared" si="109"/>
        <x:v>4476.8019705258948</x:v>
      </x:c>
      <x:c r="O562" s="14">
        <x:f t="shared" si="110"/>
        <x:v>7.6657782792299258</x:v>
      </x:c>
      <x:c r="P562" s="14">
        <x:f t="shared" si="111"/>
        <x:v>0</x:v>
      </x:c>
      <x:c r="Q562" s="14">
        <x:f t="shared" si="112"/>
        <x:v>0</x:v>
      </x:c>
      <x:c r="R562" s="14">
        <x:f t="shared" si="113"/>
        <x:v>0</x:v>
      </x:c>
      <x:c r="S562" s="14">
        <x:f t="shared" si="114"/>
        <x:v>0</x:v>
      </x:c>
      <x:c r="T562" t="str">
        <x:f>IF(MOD(C562-Settings!$B$32,Settings!$B$33)&lt;Settings!$B$30,"Up","Down")</x:f>
        <x:v>Up</x:v>
      </x:c>
      <x:c r="U562" s="15" t="n">
        <x:f>IF(OR(I562&gt;Settings!$B$30,O562&gt;Settings!$B$37),0,1)</x:f>
        <x:v>1</x:v>
      </x:c>
      <x:c r="V562" s="15" t="n">
        <x:f>IF(AND(U562=1,O562&lt;=Settings!$B$36),1,0)</x:f>
        <x:v>1</x:v>
      </x:c>
    </x:row>
    <x:row r="563">
      <x:c r="A563">
        <x:v>5</x:v>
      </x:c>
      <x:c r="B563">
        <x:v>78</x:v>
      </x:c>
      <x:c r="C563" s="13" t="n">
        <x:f>Arrivals!F563</x:f>
        <x:v>4489.96534640304</x:v>
      </x:c>
      <x:c r="D563" s="13" t="n">
        <x:f>Arrivals!J563</x:f>
        <x:v>41.30504588391931</x:v>
      </x:c>
      <x:c r="E563" s="14">
        <x:f t="shared" si="117"/>
        <x:v>4470.7819705258944</x:v>
      </x:c>
      <x:c r="F563" s="14">
        <x:f t="shared" si="106"/>
        <x:v>4489.9653464030398</x:v>
      </x:c>
      <x:c r="G563" s="14">
        <x:f t="shared" si="107"/>
        <x:v>4531.2703922869587</x:v>
      </x:c>
      <x:c r="H563" s="13" t="n">
        <x:f>Arrivals!L563</x:f>
        <x:v>75</x:v>
      </x:c>
      <x:c r="I563" s="14" t="n">
        <x:f>H563*8/Settings!$B$28+Settings!$B$29</x:f>
        <x:v>6.02</x:v>
      </x:c>
      <x:c r="J563" s="14">
        <x:f t="shared" si="118"/>
        <x:v>4476.8019705258948</x:v>
      </x:c>
      <x:c r="K563" s="14">
        <x:f t="shared" si="108"/>
        <x:v>4531.2703922869587</x:v>
      </x:c>
      <x:c r="L563" s="14" t="n">
        <x:f>MOD(K563-Settings!$B$32,Settings!$B$33)</x:f>
        <x:v>211.27039228695867</x:v>
      </x:c>
      <x:c r="M563" s="14" t="n">
        <x:f>IF(L563&lt;Settings!$B$30,IF(Settings!$B$30-L563&gt;=I563,K563,K563+(Settings!$B$30-L563)+Settings!$B$31),K563+(Settings!$B$33-L563))</x:f>
        <x:v>4531.270392286959</x:v>
      </x:c>
      <x:c r="N563" s="14">
        <x:f t="shared" si="109"/>
        <x:v>4537.2903922869591</x:v>
      </x:c>
      <x:c r="O563" s="14">
        <x:f t="shared" si="110"/>
        <x:v>47.325045883919302</x:v>
      </x:c>
      <x:c r="P563" s="14">
        <x:f t="shared" si="111"/>
        <x:v>0</x:v>
      </x:c>
      <x:c r="Q563" s="14">
        <x:f t="shared" si="112"/>
        <x:v>0</x:v>
      </x:c>
      <x:c r="R563" s="14">
        <x:f t="shared" si="113"/>
        <x:v>0</x:v>
      </x:c>
      <x:c r="S563" s="14">
        <x:f t="shared" si="114"/>
        <x:v>0</x:v>
      </x:c>
      <x:c r="T563" t="str">
        <x:f>IF(MOD(C563-Settings!$B$32,Settings!$B$33)&lt;Settings!$B$30,"Up","Down")</x:f>
        <x:v>Up</x:v>
      </x:c>
      <x:c r="U563" s="15" t="n">
        <x:f>IF(OR(I563&gt;Settings!$B$30,O563&gt;Settings!$B$37),0,1)</x:f>
        <x:v>1</x:v>
      </x:c>
      <x:c r="V563" s="15" t="n">
        <x:f>IF(AND(U563=1,O563&lt;=Settings!$B$36),1,0)</x:f>
        <x:v>1</x:v>
      </x:c>
    </x:row>
    <x:row r="564">
      <x:c r="A564">
        <x:v>5</x:v>
      </x:c>
      <x:c r="B564">
        <x:v>79</x:v>
      </x:c>
      <x:c r="C564" s="13" t="n">
        <x:f>Arrivals!F564</x:f>
        <x:v>4535.92421412499</x:v>
      </x:c>
      <x:c r="D564" s="13" t="n">
        <x:f>Arrivals!J564</x:f>
        <x:v>2.8659853803463555</x:v>
      </x:c>
      <x:c r="E564" s="14">
        <x:f t="shared" si="117"/>
        <x:v>4531.2703922869587</x:v>
      </x:c>
      <x:c r="F564" s="14">
        <x:f t="shared" si="106"/>
        <x:v>4535.9242141249897</x:v>
      </x:c>
      <x:c r="G564" s="14">
        <x:f t="shared" si="107"/>
        <x:v>4538.7901995053362</x:v>
      </x:c>
      <x:c r="H564" s="13" t="n">
        <x:f>Arrivals!L564</x:f>
        <x:v>75</x:v>
      </x:c>
      <x:c r="I564" s="14" t="n">
        <x:f>H564*8/Settings!$B$28+Settings!$B$29</x:f>
        <x:v>6.02</x:v>
      </x:c>
      <x:c r="J564" s="14">
        <x:f t="shared" si="118"/>
        <x:v>4537.2903922869591</x:v>
      </x:c>
      <x:c r="K564" s="14">
        <x:f t="shared" si="108"/>
        <x:v>4538.7901995053362</x:v>
      </x:c>
      <x:c r="L564" s="14" t="n">
        <x:f>MOD(K564-Settings!$B$32,Settings!$B$33)</x:f>
        <x:v>218.7901995053362</x:v>
      </x:c>
      <x:c r="M564" s="14" t="n">
        <x:f>IF(L564&lt;Settings!$B$30,IF(Settings!$B$30-L564&gt;=I564,K564,K564+(Settings!$B$30-L564)+Settings!$B$31),K564+(Settings!$B$33-L564))</x:f>
        <x:v>4538.790199505336</x:v>
      </x:c>
      <x:c r="N564" s="14">
        <x:f t="shared" si="109"/>
        <x:v>4544.8101995053366</x:v>
      </x:c>
      <x:c r="O564" s="14">
        <x:f t="shared" si="110"/>
        <x:v>8.8859853803469377</x:v>
      </x:c>
      <x:c r="P564" s="14">
        <x:f t="shared" si="111"/>
        <x:v>0</x:v>
      </x:c>
      <x:c r="Q564" s="14">
        <x:f t="shared" si="112"/>
        <x:v>0</x:v>
      </x:c>
      <x:c r="R564" s="14">
        <x:f t="shared" si="113"/>
        <x:v>0</x:v>
      </x:c>
      <x:c r="S564" s="14">
        <x:f t="shared" si="114"/>
        <x:v>0</x:v>
      </x:c>
      <x:c r="T564" t="str">
        <x:f>IF(MOD(C564-Settings!$B$32,Settings!$B$33)&lt;Settings!$B$30,"Up","Down")</x:f>
        <x:v>Up</x:v>
      </x:c>
      <x:c r="U564" s="15" t="n">
        <x:f>IF(OR(I564&gt;Settings!$B$30,O564&gt;Settings!$B$37),0,1)</x:f>
        <x:v>1</x:v>
      </x:c>
      <x:c r="V564" s="15" t="n">
        <x:f>IF(AND(U564=1,O564&lt;=Settings!$B$36),1,0)</x:f>
        <x:v>1</x:v>
      </x:c>
    </x:row>
    <x:row r="565">
      <x:c r="A565">
        <x:v>5</x:v>
      </x:c>
      <x:c r="B565">
        <x:v>80</x:v>
      </x:c>
      <x:c r="C565" s="13" t="n">
        <x:f>Arrivals!F565</x:f>
        <x:v>4633.134900844412</x:v>
      </x:c>
      <x:c r="D565" s="13" t="n">
        <x:f>Arrivals!J565</x:f>
        <x:v>14.291967640198667</x:v>
      </x:c>
      <x:c r="E565" s="14">
        <x:f t="shared" si="117"/>
        <x:v>4538.7901995053362</x:v>
      </x:c>
      <x:c r="F565" s="14">
        <x:f t="shared" si="106"/>
        <x:v>4633.1349008444122</x:v>
      </x:c>
      <x:c r="G565" s="14">
        <x:f t="shared" si="107"/>
        <x:v>4647.4268684846111</x:v>
      </x:c>
      <x:c r="H565" s="13" t="n">
        <x:f>Arrivals!L565</x:f>
        <x:v>75</x:v>
      </x:c>
      <x:c r="I565" s="14" t="n">
        <x:f>H565*8/Settings!$B$28+Settings!$B$29</x:f>
        <x:v>6.02</x:v>
      </x:c>
      <x:c r="J565" s="14">
        <x:f t="shared" si="118"/>
        <x:v>4544.8101995053366</x:v>
      </x:c>
      <x:c r="K565" s="14">
        <x:f t="shared" si="108"/>
        <x:v>4647.4268684846111</x:v>
      </x:c>
      <x:c r="L565" s="14" t="n">
        <x:f>MOD(K565-Settings!$B$32,Settings!$B$33)</x:f>
        <x:v>327.4268684846111</x:v>
      </x:c>
      <x:c r="M565" s="14" t="n">
        <x:f>IF(L565&lt;Settings!$B$30,IF(Settings!$B$30-L565&gt;=I565,K565,K565+(Settings!$B$30-L565)+Settings!$B$31),K565+(Settings!$B$33-L565))</x:f>
        <x:v>4647.426868484611</x:v>
      </x:c>
      <x:c r="N565" s="14">
        <x:f t="shared" si="109"/>
        <x:v>4653.4468684846115</x:v>
      </x:c>
      <x:c r="O565" s="14">
        <x:f t="shared" si="110"/>
        <x:v>20.311967640199327</x:v>
      </x:c>
      <x:c r="P565" s="14">
        <x:f t="shared" si="111"/>
        <x:v>0</x:v>
      </x:c>
      <x:c r="Q565" s="14">
        <x:f t="shared" si="112"/>
        <x:v>0</x:v>
      </x:c>
      <x:c r="R565" s="14">
        <x:f t="shared" si="113"/>
        <x:v>0</x:v>
      </x:c>
      <x:c r="S565" s="14">
        <x:f t="shared" si="114"/>
        <x:v>0</x:v>
      </x:c>
      <x:c r="T565" t="str">
        <x:f>IF(MOD(C565-Settings!$B$32,Settings!$B$33)&lt;Settings!$B$30,"Up","Down")</x:f>
        <x:v>Up</x:v>
      </x:c>
      <x:c r="U565" s="15" t="n">
        <x:f>IF(OR(I565&gt;Settings!$B$30,O565&gt;Settings!$B$37),0,1)</x:f>
        <x:v>1</x:v>
      </x:c>
      <x:c r="V565" s="15" t="n">
        <x:f>IF(AND(U565=1,O565&lt;=Settings!$B$36),1,0)</x:f>
        <x:v>1</x:v>
      </x:c>
    </x:row>
    <x:row r="566">
      <x:c r="A566">
        <x:v>5</x:v>
      </x:c>
      <x:c r="B566">
        <x:v>81</x:v>
      </x:c>
      <x:c r="C566" s="13" t="n">
        <x:f>Arrivals!F566</x:f>
        <x:v>4675.804660703814</x:v>
      </x:c>
      <x:c r="D566" s="13" t="n">
        <x:f>Arrivals!J566</x:f>
        <x:v>0.6146556786295884</x:v>
      </x:c>
      <x:c r="E566" s="14">
        <x:f t="shared" si="117"/>
        <x:v>4647.4268684846111</x:v>
      </x:c>
      <x:c r="F566" s="14">
        <x:f t="shared" si="106"/>
        <x:v>4675.8046607038141</x:v>
      </x:c>
      <x:c r="G566" s="14">
        <x:f t="shared" si="107"/>
        <x:v>4676.4193163824439</x:v>
      </x:c>
      <x:c r="H566" s="13" t="n">
        <x:f>Arrivals!L566</x:f>
        <x:v>75</x:v>
      </x:c>
      <x:c r="I566" s="14" t="n">
        <x:f>H566*8/Settings!$B$28+Settings!$B$29</x:f>
        <x:v>6.02</x:v>
      </x:c>
      <x:c r="J566" s="14">
        <x:f t="shared" si="118"/>
        <x:v>4653.4468684846115</x:v>
      </x:c>
      <x:c r="K566" s="14">
        <x:f t="shared" si="108"/>
        <x:v>4676.4193163824439</x:v>
      </x:c>
      <x:c r="L566" s="14" t="n">
        <x:f>MOD(K566-Settings!$B$32,Settings!$B$33)</x:f>
        <x:v>356.41931638244387</x:v>
      </x:c>
      <x:c r="M566" s="14" t="n">
        <x:f>IF(L566&lt;Settings!$B$30,IF(Settings!$B$30-L566&gt;=I566,K566,K566+(Settings!$B$30-L566)+Settings!$B$31),K566+(Settings!$B$33-L566))</x:f>
        <x:v>4676.419316382444</x:v>
      </x:c>
      <x:c r="N566" s="14">
        <x:f t="shared" si="109"/>
        <x:v>4682.4393163824443</x:v>
      </x:c>
      <x:c r="O566" s="14">
        <x:f t="shared" si="110"/>
        <x:v>6.6346556786302244</x:v>
      </x:c>
      <x:c r="P566" s="14">
        <x:f t="shared" si="111"/>
        <x:v>0</x:v>
      </x:c>
      <x:c r="Q566" s="14">
        <x:f t="shared" si="112"/>
        <x:v>0</x:v>
      </x:c>
      <x:c r="R566" s="14">
        <x:f t="shared" si="113"/>
        <x:v>0</x:v>
      </x:c>
      <x:c r="S566" s="14">
        <x:f t="shared" si="114"/>
        <x:v>0</x:v>
      </x:c>
      <x:c r="T566" t="str">
        <x:f>IF(MOD(C566-Settings!$B$32,Settings!$B$33)&lt;Settings!$B$30,"Up","Down")</x:f>
        <x:v>Up</x:v>
      </x:c>
      <x:c r="U566" s="15" t="n">
        <x:f>IF(OR(I566&gt;Settings!$B$30,O566&gt;Settings!$B$37),0,1)</x:f>
        <x:v>1</x:v>
      </x:c>
      <x:c r="V566" s="15" t="n">
        <x:f>IF(AND(U566=1,O566&lt;=Settings!$B$36),1,0)</x:f>
        <x:v>1</x:v>
      </x:c>
    </x:row>
    <x:row r="567">
      <x:c r="A567">
        <x:v>5</x:v>
      </x:c>
      <x:c r="B567">
        <x:v>82</x:v>
      </x:c>
      <x:c r="C567" s="13" t="n">
        <x:f>Arrivals!F567</x:f>
        <x:v>4722.078997660449</x:v>
      </x:c>
      <x:c r="D567" s="13" t="n">
        <x:f>Arrivals!J567</x:f>
        <x:v>2.6860364007262967</x:v>
      </x:c>
      <x:c r="E567" s="14">
        <x:f t="shared" si="117"/>
        <x:v>4676.4193163824439</x:v>
      </x:c>
      <x:c r="F567" s="14">
        <x:f t="shared" si="106"/>
        <x:v>4722.0789976604492</x:v>
      </x:c>
      <x:c r="G567" s="14">
        <x:f t="shared" si="107"/>
        <x:v>4724.7650340611754</x:v>
      </x:c>
      <x:c r="H567" s="13" t="n">
        <x:f>Arrivals!L567</x:f>
        <x:v>75</x:v>
      </x:c>
      <x:c r="I567" s="14" t="n">
        <x:f>H567*8/Settings!$B$28+Settings!$B$29</x:f>
        <x:v>6.02</x:v>
      </x:c>
      <x:c r="J567" s="14">
        <x:f t="shared" si="118"/>
        <x:v>4682.4393163824443</x:v>
      </x:c>
      <x:c r="K567" s="14">
        <x:f t="shared" si="108"/>
        <x:v>4724.7650340611754</x:v>
      </x:c>
      <x:c r="L567" s="14" t="n">
        <x:f>MOD(K567-Settings!$B$32,Settings!$B$33)</x:f>
        <x:v>404.76503406117536</x:v>
      </x:c>
      <x:c r="M567" s="14" t="n">
        <x:f>IF(L567&lt;Settings!$B$30,IF(Settings!$B$30-L567&gt;=I567,K567,K567+(Settings!$B$30-L567)+Settings!$B$31),K567+(Settings!$B$33-L567))</x:f>
        <x:v>4724.765034061175</x:v>
      </x:c>
      <x:c r="N567" s="14">
        <x:f t="shared" si="109"/>
        <x:v>4730.7850340611758</x:v>
      </x:c>
      <x:c r="O567" s="14">
        <x:f t="shared" si="110"/>
        <x:v>8.7060364007265889</x:v>
      </x:c>
      <x:c r="P567" s="14">
        <x:f t="shared" si="111"/>
        <x:v>0</x:v>
      </x:c>
      <x:c r="Q567" s="14">
        <x:f t="shared" si="112"/>
        <x:v>0</x:v>
      </x:c>
      <x:c r="R567" s="14">
        <x:f t="shared" si="113"/>
        <x:v>0</x:v>
      </x:c>
      <x:c r="S567" s="14">
        <x:f t="shared" si="114"/>
        <x:v>0</x:v>
      </x:c>
      <x:c r="T567" t="str">
        <x:f>IF(MOD(C567-Settings!$B$32,Settings!$B$33)&lt;Settings!$B$30,"Up","Down")</x:f>
        <x:v>Up</x:v>
      </x:c>
      <x:c r="U567" s="15" t="n">
        <x:f>IF(OR(I567&gt;Settings!$B$30,O567&gt;Settings!$B$37),0,1)</x:f>
        <x:v>1</x:v>
      </x:c>
      <x:c r="V567" s="15" t="n">
        <x:f>IF(AND(U567=1,O567&lt;=Settings!$B$36),1,0)</x:f>
        <x:v>1</x:v>
      </x:c>
    </x:row>
    <x:row r="568">
      <x:c r="A568">
        <x:v>5</x:v>
      </x:c>
      <x:c r="B568">
        <x:v>83</x:v>
      </x:c>
      <x:c r="C568" s="13" t="n">
        <x:f>Arrivals!F568</x:f>
        <x:v>4811.504046552709</x:v>
      </x:c>
      <x:c r="D568" s="13" t="n">
        <x:f>Arrivals!J568</x:f>
        <x:v>14.941403359188623</x:v>
      </x:c>
      <x:c r="E568" s="14">
        <x:f t="shared" si="117"/>
        <x:v>4724.7650340611754</x:v>
      </x:c>
      <x:c r="F568" s="14">
        <x:f t="shared" si="106"/>
        <x:v>4811.504046552709</x:v>
      </x:c>
      <x:c r="G568" s="14">
        <x:f t="shared" si="107"/>
        <x:v>4826.4454499118974</x:v>
      </x:c>
      <x:c r="H568" s="13" t="n">
        <x:f>Arrivals!L568</x:f>
        <x:v>75</x:v>
      </x:c>
      <x:c r="I568" s="14" t="n">
        <x:f>H568*8/Settings!$B$28+Settings!$B$29</x:f>
        <x:v>6.02</x:v>
      </x:c>
      <x:c r="J568" s="14">
        <x:f t="shared" si="118"/>
        <x:v>4730.7850340611758</x:v>
      </x:c>
      <x:c r="K568" s="14">
        <x:f t="shared" si="108"/>
        <x:v>4826.4454499118974</x:v>
      </x:c>
      <x:c r="L568" s="14" t="n">
        <x:f>MOD(K568-Settings!$B$32,Settings!$B$33)</x:f>
        <x:v>506.4454499118974</x:v>
      </x:c>
      <x:c r="M568" s="14" t="n">
        <x:f>IF(L568&lt;Settings!$B$30,IF(Settings!$B$30-L568&gt;=I568,K568,K568+(Settings!$B$30-L568)+Settings!$B$31),K568+(Settings!$B$33-L568))</x:f>
        <x:v>4826.445449911897</x:v>
      </x:c>
      <x:c r="N568" s="14">
        <x:f t="shared" si="109"/>
        <x:v>4832.4654499118978</x:v>
      </x:c>
      <x:c r="O568" s="14">
        <x:f t="shared" si="110"/>
        <x:v>20.961403359188807</x:v>
      </x:c>
      <x:c r="P568" s="14">
        <x:f t="shared" si="111"/>
        <x:v>0</x:v>
      </x:c>
      <x:c r="Q568" s="14">
        <x:f t="shared" si="112"/>
        <x:v>0</x:v>
      </x:c>
      <x:c r="R568" s="14">
        <x:f t="shared" si="113"/>
        <x:v>0</x:v>
      </x:c>
      <x:c r="S568" s="14">
        <x:f t="shared" si="114"/>
        <x:v>0</x:v>
      </x:c>
      <x:c r="T568" t="str">
        <x:f>IF(MOD(C568-Settings!$B$32,Settings!$B$33)&lt;Settings!$B$30,"Up","Down")</x:f>
        <x:v>Up</x:v>
      </x:c>
      <x:c r="U568" s="15" t="n">
        <x:f>IF(OR(I568&gt;Settings!$B$30,O568&gt;Settings!$B$37),0,1)</x:f>
        <x:v>1</x:v>
      </x:c>
      <x:c r="V568" s="15" t="n">
        <x:f>IF(AND(U568=1,O568&lt;=Settings!$B$36),1,0)</x:f>
        <x:v>1</x:v>
      </x:c>
    </x:row>
    <x:row r="569">
      <x:c r="A569">
        <x:v>5</x:v>
      </x:c>
      <x:c r="B569">
        <x:v>84</x:v>
      </x:c>
      <x:c r="C569" s="13" t="n">
        <x:f>Arrivals!F569</x:f>
        <x:v>4892.978316678217</x:v>
      </x:c>
      <x:c r="D569" s="13" t="n">
        <x:f>Arrivals!J569</x:f>
        <x:v>1.8529005156219103</x:v>
      </x:c>
      <x:c r="E569" s="14">
        <x:f t="shared" si="117"/>
        <x:v>4826.4454499118974</x:v>
      </x:c>
      <x:c r="F569" s="14">
        <x:f t="shared" si="106"/>
        <x:v>4892.9783166782172</x:v>
      </x:c>
      <x:c r="G569" s="14">
        <x:f t="shared" si="107"/>
        <x:v>4894.8312171938387</x:v>
      </x:c>
      <x:c r="H569" s="13" t="n">
        <x:f>Arrivals!L569</x:f>
        <x:v>75</x:v>
      </x:c>
      <x:c r="I569" s="14" t="n">
        <x:f>H569*8/Settings!$B$28+Settings!$B$29</x:f>
        <x:v>6.02</x:v>
      </x:c>
      <x:c r="J569" s="14">
        <x:f t="shared" si="118"/>
        <x:v>4832.4654499118978</x:v>
      </x:c>
      <x:c r="K569" s="14">
        <x:f t="shared" si="108"/>
        <x:v>4894.8312171938387</x:v>
      </x:c>
      <x:c r="L569" s="14" t="n">
        <x:f>MOD(K569-Settings!$B$32,Settings!$B$33)</x:f>
        <x:v>574.8312171938387</x:v>
      </x:c>
      <x:c r="M569" s="14" t="n">
        <x:f>IF(L569&lt;Settings!$B$30,IF(Settings!$B$30-L569&gt;=I569,K569,K569+(Settings!$B$30-L569)+Settings!$B$31),K569+(Settings!$B$33-L569))</x:f>
        <x:v>4894.831217193839</x:v>
      </x:c>
      <x:c r="N569" s="14">
        <x:f t="shared" si="109"/>
        <x:v>4900.8512171938391</x:v>
      </x:c>
      <x:c r="O569" s="14">
        <x:f t="shared" si="110"/>
        <x:v>7.87290051562195</x:v>
      </x:c>
      <x:c r="P569" s="14">
        <x:f t="shared" si="111"/>
        <x:v>0</x:v>
      </x:c>
      <x:c r="Q569" s="14">
        <x:f t="shared" si="112"/>
        <x:v>0</x:v>
      </x:c>
      <x:c r="R569" s="14">
        <x:f t="shared" si="113"/>
        <x:v>0</x:v>
      </x:c>
      <x:c r="S569" s="14">
        <x:f t="shared" si="114"/>
        <x:v>0</x:v>
      </x:c>
      <x:c r="T569" t="str">
        <x:f>IF(MOD(C569-Settings!$B$32,Settings!$B$33)&lt;Settings!$B$30,"Up","Down")</x:f>
        <x:v>Up</x:v>
      </x:c>
      <x:c r="U569" s="15" t="n">
        <x:f>IF(OR(I569&gt;Settings!$B$30,O569&gt;Settings!$B$37),0,1)</x:f>
        <x:v>1</x:v>
      </x:c>
      <x:c r="V569" s="15" t="n">
        <x:f>IF(AND(U569=1,O569&lt;=Settings!$B$36),1,0)</x:f>
        <x:v>1</x:v>
      </x:c>
    </x:row>
    <x:row r="570">
      <x:c r="A570">
        <x:v>5</x:v>
      </x:c>
      <x:c r="B570">
        <x:v>85</x:v>
      </x:c>
      <x:c r="C570" s="13" t="n">
        <x:f>Arrivals!F570</x:f>
        <x:v>4910.519872088649</x:v>
      </x:c>
      <x:c r="D570" s="13" t="n">
        <x:f>Arrivals!J570</x:f>
        <x:v>14.933251713145182</x:v>
      </x:c>
      <x:c r="E570" s="14">
        <x:f t="shared" si="117"/>
        <x:v>4894.8312171938387</x:v>
      </x:c>
      <x:c r="F570" s="14">
        <x:f t="shared" si="106"/>
        <x:v>4910.5198720886492</x:v>
      </x:c>
      <x:c r="G570" s="14">
        <x:f t="shared" si="107"/>
        <x:v>4925.4531238017944</x:v>
      </x:c>
      <x:c r="H570" s="13" t="n">
        <x:f>Arrivals!L570</x:f>
        <x:v>75</x:v>
      </x:c>
      <x:c r="I570" s="14" t="n">
        <x:f>H570*8/Settings!$B$28+Settings!$B$29</x:f>
        <x:v>6.02</x:v>
      </x:c>
      <x:c r="J570" s="14">
        <x:f t="shared" si="118"/>
        <x:v>4900.8512171938391</x:v>
      </x:c>
      <x:c r="K570" s="14">
        <x:f t="shared" si="108"/>
        <x:v>4925.4531238017944</x:v>
      </x:c>
      <x:c r="L570" s="14" t="n">
        <x:f>MOD(K570-Settings!$B$32,Settings!$B$33)</x:f>
        <x:v>605.4531238017944</x:v>
      </x:c>
      <x:c r="M570" s="14" t="n">
        <x:f>IF(L570&lt;Settings!$B$30,IF(Settings!$B$30-L570&gt;=I570,K570,K570+(Settings!$B$30-L570)+Settings!$B$31),K570+(Settings!$B$33-L570))</x:f>
        <x:v>5040</x:v>
      </x:c>
      <x:c r="N570" s="14">
        <x:f t="shared" si="109"/>
        <x:v>5046.0200000000004</x:v>
      </x:c>
      <x:c r="O570" s="14">
        <x:f t="shared" si="110"/>
        <x:v>135.50012791135123</x:v>
      </x:c>
      <x:c r="P570" s="14">
        <x:f t="shared" si="111"/>
        <x:v>0</x:v>
      </x:c>
      <x:c r="Q570" s="14">
        <x:f t="shared" si="112"/>
        <x:v>0</x:v>
      </x:c>
      <x:c r="R570" s="14">
        <x:f t="shared" si="113"/>
        <x:v>114.54687619820561</x:v>
      </x:c>
      <x:c r="S570" s="14">
        <x:f t="shared" si="114"/>
        <x:v>114.54687619820561</x:v>
      </x:c>
      <x:c r="T570" t="str">
        <x:f>IF(MOD(C570-Settings!$B$32,Settings!$B$33)&lt;Settings!$B$30,"Up","Down")</x:f>
        <x:v>Up</x:v>
      </x:c>
      <x:c r="U570" s="15" t="n">
        <x:f>IF(OR(I570&gt;Settings!$B$30,O570&gt;Settings!$B$37),0,1)</x:f>
        <x:v>1</x:v>
      </x:c>
      <x:c r="V570" s="15" t="n">
        <x:f>IF(AND(U570=1,O570&lt;=Settings!$B$36),1,0)</x:f>
        <x:v>0</x:v>
      </x:c>
    </x:row>
    <x:row r="571">
      <x:c r="A571">
        <x:v>5</x:v>
      </x:c>
      <x:c r="B571">
        <x:v>86</x:v>
      </x:c>
      <x:c r="C571" s="13" t="n">
        <x:f>Arrivals!F571</x:f>
        <x:v>4961.076735144572</x:v>
      </x:c>
      <x:c r="D571" s="13" t="n">
        <x:f>Arrivals!J571</x:f>
        <x:v>23.164582254695393</x:v>
      </x:c>
      <x:c r="E571" s="14">
        <x:f t="shared" si="117"/>
        <x:v>4925.4531238017944</x:v>
      </x:c>
      <x:c r="F571" s="14">
        <x:f t="shared" si="106"/>
        <x:v>4961.076735144572</x:v>
      </x:c>
      <x:c r="G571" s="14">
        <x:f t="shared" si="107"/>
        <x:v>4984.2413173992672</x:v>
      </x:c>
      <x:c r="H571" s="13" t="n">
        <x:f>Arrivals!L571</x:f>
        <x:v>75</x:v>
      </x:c>
      <x:c r="I571" s="14" t="n">
        <x:f>H571*8/Settings!$B$28+Settings!$B$29</x:f>
        <x:v>6.02</x:v>
      </x:c>
      <x:c r="J571" s="14">
        <x:f t="shared" si="118"/>
        <x:v>5046.0200000000004</x:v>
      </x:c>
      <x:c r="K571" s="14">
        <x:f t="shared" si="108"/>
        <x:v>5046.0200000000004</x:v>
      </x:c>
      <x:c r="L571" s="14" t="n">
        <x:f>MOD(K571-Settings!$B$32,Settings!$B$33)</x:f>
        <x:v>6.020000000000437</x:v>
      </x:c>
      <x:c r="M571" s="14" t="n">
        <x:f>IF(L571&lt;Settings!$B$30,IF(Settings!$B$30-L571&gt;=I571,K571,K571+(Settings!$B$30-L571)+Settings!$B$31),K571+(Settings!$B$33-L571))</x:f>
        <x:v>5046.02</x:v>
      </x:c>
      <x:c r="N571" s="14">
        <x:f t="shared" si="109"/>
        <x:v>5052.0400000000009</x:v>
      </x:c>
      <x:c r="O571" s="14">
        <x:f t="shared" si="110"/>
        <x:v>90.963264855428861</x:v>
      </x:c>
      <x:c r="P571" s="14">
        <x:f t="shared" si="111"/>
        <x:v>0</x:v>
      </x:c>
      <x:c r="Q571" s="14">
        <x:f t="shared" si="112"/>
        <x:v>61.778682600733191</x:v>
      </x:c>
      <x:c r="R571" s="14">
        <x:f t="shared" si="113"/>
        <x:v>0</x:v>
      </x:c>
      <x:c r="S571" s="14">
        <x:f t="shared" si="114"/>
        <x:v>61.778682600733191</x:v>
      </x:c>
      <x:c r="T571" t="str">
        <x:f>IF(MOD(C571-Settings!$B$32,Settings!$B$33)&lt;Settings!$B$30,"Up","Down")</x:f>
        <x:v>Down</x:v>
      </x:c>
      <x:c r="U571" s="15" t="n">
        <x:f>IF(OR(I571&gt;Settings!$B$30,O571&gt;Settings!$B$37),0,1)</x:f>
        <x:v>1</x:v>
      </x:c>
      <x:c r="V571" s="15" t="n">
        <x:f>IF(AND(U571=1,O571&lt;=Settings!$B$36),1,0)</x:f>
        <x:v>1</x:v>
      </x:c>
    </x:row>
    <x:row r="572">
      <x:c r="A572">
        <x:v>5</x:v>
      </x:c>
      <x:c r="B572">
        <x:v>87</x:v>
      </x:c>
      <x:c r="C572" s="13" t="n">
        <x:f>Arrivals!F572</x:f>
        <x:v>4973.4096383623855</x:v>
      </x:c>
      <x:c r="D572" s="13" t="n">
        <x:f>Arrivals!J572</x:f>
        <x:v>6.652872255457792</x:v>
      </x:c>
      <x:c r="E572" s="14">
        <x:f t="shared" si="117"/>
        <x:v>4984.2413173992672</x:v>
      </x:c>
      <x:c r="F572" s="14">
        <x:f t="shared" si="106"/>
        <x:v>4984.2413173992672</x:v>
      </x:c>
      <x:c r="G572" s="14">
        <x:f t="shared" si="107"/>
        <x:v>4990.8941896547249</x:v>
      </x:c>
      <x:c r="H572" s="13" t="n">
        <x:f>Arrivals!L572</x:f>
        <x:v>75</x:v>
      </x:c>
      <x:c r="I572" s="14" t="n">
        <x:f>H572*8/Settings!$B$28+Settings!$B$29</x:f>
        <x:v>6.02</x:v>
      </x:c>
      <x:c r="J572" s="14">
        <x:f t="shared" si="118"/>
        <x:v>5052.0400000000009</x:v>
      </x:c>
      <x:c r="K572" s="14">
        <x:f t="shared" si="108"/>
        <x:v>5052.0400000000009</x:v>
      </x:c>
      <x:c r="L572" s="14" t="n">
        <x:f>MOD(K572-Settings!$B$32,Settings!$B$33)</x:f>
        <x:v>12.040000000000873</x:v>
      </x:c>
      <x:c r="M572" s="14" t="n">
        <x:f>IF(L572&lt;Settings!$B$30,IF(Settings!$B$30-L572&gt;=I572,K572,K572+(Settings!$B$30-L572)+Settings!$B$31),K572+(Settings!$B$33-L572))</x:f>
        <x:v>5052.040000000001</x:v>
      </x:c>
      <x:c r="N572" s="14">
        <x:f t="shared" si="109"/>
        <x:v>5058.0600000000013</x:v>
      </x:c>
      <x:c r="O572" s="14">
        <x:f t="shared" si="110"/>
        <x:v>84.650361637615788</x:v>
      </x:c>
      <x:c r="P572" s="14">
        <x:f t="shared" si="111"/>
        <x:v>10.831679036881724</x:v>
      </x:c>
      <x:c r="Q572" s="14">
        <x:f t="shared" si="112"/>
        <x:v>61.145810345276004</x:v>
      </x:c>
      <x:c r="R572" s="14">
        <x:f t="shared" si="113"/>
        <x:v>0</x:v>
      </x:c>
      <x:c r="S572" s="14">
        <x:f t="shared" si="114"/>
        <x:v>71.977489382157728</x:v>
      </x:c>
      <x:c r="T572" t="str">
        <x:f>IF(MOD(C572-Settings!$B$32,Settings!$B$33)&lt;Settings!$B$30,"Up","Down")</x:f>
        <x:v>Down</x:v>
      </x:c>
      <x:c r="U572" s="15" t="n">
        <x:f>IF(OR(I572&gt;Settings!$B$30,O572&gt;Settings!$B$37),0,1)</x:f>
        <x:v>1</x:v>
      </x:c>
      <x:c r="V572" s="15" t="n">
        <x:f>IF(AND(U572=1,O572&lt;=Settings!$B$36),1,0)</x:f>
        <x:v>1</x:v>
      </x:c>
    </x:row>
    <x:row r="573">
      <x:c r="A573">
        <x:v>5</x:v>
      </x:c>
      <x:c r="B573">
        <x:v>88</x:v>
      </x:c>
      <x:c r="C573" s="13" t="n">
        <x:f>Arrivals!F573</x:f>
        <x:v>5051.722803130697</x:v>
      </x:c>
      <x:c r="D573" s="13" t="n">
        <x:f>Arrivals!J573</x:f>
        <x:v>21.610101116488735</x:v>
      </x:c>
      <x:c r="E573" s="14">
        <x:f t="shared" si="117"/>
        <x:v>4990.8941896547249</x:v>
      </x:c>
      <x:c r="F573" s="14">
        <x:f t="shared" si="106"/>
        <x:v>5051.7228031306968</x:v>
      </x:c>
      <x:c r="G573" s="14">
        <x:f t="shared" si="107"/>
        <x:v>5073.3329042471851</x:v>
      </x:c>
      <x:c r="H573" s="13" t="n">
        <x:f>Arrivals!L573</x:f>
        <x:v>75</x:v>
      </x:c>
      <x:c r="I573" s="14" t="n">
        <x:f>H573*8/Settings!$B$28+Settings!$B$29</x:f>
        <x:v>6.02</x:v>
      </x:c>
      <x:c r="J573" s="14">
        <x:f t="shared" si="118"/>
        <x:v>5058.0600000000013</x:v>
      </x:c>
      <x:c r="K573" s="14">
        <x:f t="shared" si="108"/>
        <x:v>5073.3329042471851</x:v>
      </x:c>
      <x:c r="L573" s="14" t="n">
        <x:f>MOD(K573-Settings!$B$32,Settings!$B$33)</x:f>
        <x:v>33.33290424718507</x:v>
      </x:c>
      <x:c r="M573" s="14" t="n">
        <x:f>IF(L573&lt;Settings!$B$30,IF(Settings!$B$30-L573&gt;=I573,K573,K573+(Settings!$B$30-L573)+Settings!$B$31),K573+(Settings!$B$33-L573))</x:f>
        <x:v>5073.332904247185</x:v>
      </x:c>
      <x:c r="N573" s="14">
        <x:f t="shared" si="109"/>
        <x:v>5079.3529042471855</x:v>
      </x:c>
      <x:c r="O573" s="14">
        <x:f t="shared" si="110"/>
        <x:v>27.630101116488731</x:v>
      </x:c>
      <x:c r="P573" s="14">
        <x:f t="shared" si="111"/>
        <x:v>0</x:v>
      </x:c>
      <x:c r="Q573" s="14">
        <x:f t="shared" si="112"/>
        <x:v>0</x:v>
      </x:c>
      <x:c r="R573" s="14">
        <x:f t="shared" si="113"/>
        <x:v>0</x:v>
      </x:c>
      <x:c r="S573" s="14">
        <x:f t="shared" si="114"/>
        <x:v>0</x:v>
      </x:c>
      <x:c r="T573" t="str">
        <x:f>IF(MOD(C573-Settings!$B$32,Settings!$B$33)&lt;Settings!$B$30,"Up","Down")</x:f>
        <x:v>Up</x:v>
      </x:c>
      <x:c r="U573" s="15" t="n">
        <x:f>IF(OR(I573&gt;Settings!$B$30,O573&gt;Settings!$B$37),0,1)</x:f>
        <x:v>1</x:v>
      </x:c>
      <x:c r="V573" s="15" t="n">
        <x:f>IF(AND(U573=1,O573&lt;=Settings!$B$36),1,0)</x:f>
        <x:v>1</x:v>
      </x:c>
    </x:row>
    <x:row r="574">
      <x:c r="A574">
        <x:v>5</x:v>
      </x:c>
      <x:c r="B574">
        <x:v>89</x:v>
      </x:c>
      <x:c r="C574" s="13" t="n">
        <x:f>Arrivals!F574</x:f>
        <x:v>5082.682027279626</x:v>
      </x:c>
      <x:c r="D574" s="13" t="n">
        <x:f>Arrivals!J574</x:f>
        <x:v>2.0802513916823178</x:v>
      </x:c>
      <x:c r="E574" s="14">
        <x:f t="shared" si="117"/>
        <x:v>5073.3329042471851</x:v>
      </x:c>
      <x:c r="F574" s="14">
        <x:f t="shared" si="106"/>
        <x:v>5082.6820272796258</x:v>
      </x:c>
      <x:c r="G574" s="14">
        <x:f t="shared" si="107"/>
        <x:v>5084.7622786713082</x:v>
      </x:c>
      <x:c r="H574" s="13" t="n">
        <x:f>Arrivals!L574</x:f>
        <x:v>75</x:v>
      </x:c>
      <x:c r="I574" s="14" t="n">
        <x:f>H574*8/Settings!$B$28+Settings!$B$29</x:f>
        <x:v>6.02</x:v>
      </x:c>
      <x:c r="J574" s="14">
        <x:f t="shared" si="118"/>
        <x:v>5079.3529042471855</x:v>
      </x:c>
      <x:c r="K574" s="14">
        <x:f t="shared" si="108"/>
        <x:v>5084.7622786713082</x:v>
      </x:c>
      <x:c r="L574" s="14" t="n">
        <x:f>MOD(K574-Settings!$B$32,Settings!$B$33)</x:f>
        <x:v>44.762278671308195</x:v>
      </x:c>
      <x:c r="M574" s="14" t="n">
        <x:f>IF(L574&lt;Settings!$B$30,IF(Settings!$B$30-L574&gt;=I574,K574,K574+(Settings!$B$30-L574)+Settings!$B$31),K574+(Settings!$B$33-L574))</x:f>
        <x:v>5084.762278671308</x:v>
      </x:c>
      <x:c r="N574" s="14">
        <x:f t="shared" si="109"/>
        <x:v>5090.7822786713086</x:v>
      </x:c>
      <x:c r="O574" s="14">
        <x:f t="shared" si="110"/>
        <x:v>8.100251391682832</x:v>
      </x:c>
      <x:c r="P574" s="14">
        <x:f t="shared" si="111"/>
        <x:v>0</x:v>
      </x:c>
      <x:c r="Q574" s="14">
        <x:f t="shared" si="112"/>
        <x:v>0</x:v>
      </x:c>
      <x:c r="R574" s="14">
        <x:f t="shared" si="113"/>
        <x:v>0</x:v>
      </x:c>
      <x:c r="S574" s="14">
        <x:f t="shared" si="114"/>
        <x:v>0</x:v>
      </x:c>
      <x:c r="T574" t="str">
        <x:f>IF(MOD(C574-Settings!$B$32,Settings!$B$33)&lt;Settings!$B$30,"Up","Down")</x:f>
        <x:v>Up</x:v>
      </x:c>
      <x:c r="U574" s="15" t="n">
        <x:f>IF(OR(I574&gt;Settings!$B$30,O574&gt;Settings!$B$37),0,1)</x:f>
        <x:v>1</x:v>
      </x:c>
      <x:c r="V574" s="15" t="n">
        <x:f>IF(AND(U574=1,O574&lt;=Settings!$B$36),1,0)</x:f>
        <x:v>1</x:v>
      </x:c>
    </x:row>
    <x:row r="575">
      <x:c r="A575">
        <x:v>5</x:v>
      </x:c>
      <x:c r="B575">
        <x:v>90</x:v>
      </x:c>
      <x:c r="C575" s="13" t="n">
        <x:f>Arrivals!F575</x:f>
        <x:v>5157.988346789208</x:v>
      </x:c>
      <x:c r="D575" s="13" t="n">
        <x:f>Arrivals!J575</x:f>
        <x:v>0.09292502404979097</x:v>
      </x:c>
      <x:c r="E575" s="14">
        <x:f t="shared" si="117"/>
        <x:v>5084.7622786713082</x:v>
      </x:c>
      <x:c r="F575" s="14">
        <x:f t="shared" si="106"/>
        <x:v>5157.9883467892078</x:v>
      </x:c>
      <x:c r="G575" s="14">
        <x:f t="shared" si="107"/>
        <x:v>5158.0812718132574</x:v>
      </x:c>
      <x:c r="H575" s="13" t="n">
        <x:f>Arrivals!L575</x:f>
        <x:v>75</x:v>
      </x:c>
      <x:c r="I575" s="14" t="n">
        <x:f>H575*8/Settings!$B$28+Settings!$B$29</x:f>
        <x:v>6.02</x:v>
      </x:c>
      <x:c r="J575" s="14">
        <x:f t="shared" si="118"/>
        <x:v>5090.7822786713086</x:v>
      </x:c>
      <x:c r="K575" s="14">
        <x:f t="shared" si="108"/>
        <x:v>5158.0812718132574</x:v>
      </x:c>
      <x:c r="L575" s="14" t="n">
        <x:f>MOD(K575-Settings!$B$32,Settings!$B$33)</x:f>
        <x:v>118.08127181325744</x:v>
      </x:c>
      <x:c r="M575" s="14" t="n">
        <x:f>IF(L575&lt;Settings!$B$30,IF(Settings!$B$30-L575&gt;=I575,K575,K575+(Settings!$B$30-L575)+Settings!$B$31),K575+(Settings!$B$33-L575))</x:f>
        <x:v>5158.081271813257</x:v>
      </x:c>
      <x:c r="N575" s="14">
        <x:f t="shared" si="109"/>
        <x:v>5164.1012718132579</x:v>
      </x:c>
      <x:c r="O575" s="14">
        <x:f t="shared" si="110"/>
        <x:v>6.1129250240501278</x:v>
      </x:c>
      <x:c r="P575" s="14">
        <x:f t="shared" si="111"/>
        <x:v>0</x:v>
      </x:c>
      <x:c r="Q575" s="14">
        <x:f t="shared" si="112"/>
        <x:v>0</x:v>
      </x:c>
      <x:c r="R575" s="14">
        <x:f t="shared" si="113"/>
        <x:v>0</x:v>
      </x:c>
      <x:c r="S575" s="14">
        <x:f t="shared" si="114"/>
        <x:v>0</x:v>
      </x:c>
      <x:c r="T575" t="str">
        <x:f>IF(MOD(C575-Settings!$B$32,Settings!$B$33)&lt;Settings!$B$30,"Up","Down")</x:f>
        <x:v>Up</x:v>
      </x:c>
      <x:c r="U575" s="15" t="n">
        <x:f>IF(OR(I575&gt;Settings!$B$30,O575&gt;Settings!$B$37),0,1)</x:f>
        <x:v>1</x:v>
      </x:c>
      <x:c r="V575" s="15" t="n">
        <x:f>IF(AND(U575=1,O575&lt;=Settings!$B$36),1,0)</x:f>
        <x:v>1</x:v>
      </x:c>
    </x:row>
    <x:row r="576">
      <x:c r="A576">
        <x:v>5</x:v>
      </x:c>
      <x:c r="B576">
        <x:v>91</x:v>
      </x:c>
      <x:c r="C576" s="13" t="n">
        <x:f>Arrivals!F576</x:f>
        <x:v>5174.0480617185</x:v>
      </x:c>
      <x:c r="D576" s="13" t="n">
        <x:f>Arrivals!J576</x:f>
        <x:v>12.482415180336659</x:v>
      </x:c>
      <x:c r="E576" s="14">
        <x:f t="shared" si="117"/>
        <x:v>5158.0812718132574</x:v>
      </x:c>
      <x:c r="F576" s="14">
        <x:f t="shared" si="106"/>
        <x:v>5174.0480617185003</x:v>
      </x:c>
      <x:c r="G576" s="14">
        <x:f t="shared" si="107"/>
        <x:v>5186.5304768988372</x:v>
      </x:c>
      <x:c r="H576" s="13" t="n">
        <x:f>Arrivals!L576</x:f>
        <x:v>75</x:v>
      </x:c>
      <x:c r="I576" s="14" t="n">
        <x:f>H576*8/Settings!$B$28+Settings!$B$29</x:f>
        <x:v>6.02</x:v>
      </x:c>
      <x:c r="J576" s="14">
        <x:f t="shared" si="118"/>
        <x:v>5164.1012718132579</x:v>
      </x:c>
      <x:c r="K576" s="14">
        <x:f t="shared" si="108"/>
        <x:v>5186.5304768988372</x:v>
      </x:c>
      <x:c r="L576" s="14" t="n">
        <x:f>MOD(K576-Settings!$B$32,Settings!$B$33)</x:f>
        <x:v>146.53047689883715</x:v>
      </x:c>
      <x:c r="M576" s="14" t="n">
        <x:f>IF(L576&lt;Settings!$B$30,IF(Settings!$B$30-L576&gt;=I576,K576,K576+(Settings!$B$30-L576)+Settings!$B$31),K576+(Settings!$B$33-L576))</x:f>
        <x:v>5186.530476898837</x:v>
      </x:c>
      <x:c r="N576" s="14">
        <x:f t="shared" si="109"/>
        <x:v>5192.5504768988376</x:v>
      </x:c>
      <x:c r="O576" s="14">
        <x:f t="shared" si="110"/>
        <x:v>18.502415180337266</x:v>
      </x:c>
      <x:c r="P576" s="14">
        <x:f t="shared" si="111"/>
        <x:v>0</x:v>
      </x:c>
      <x:c r="Q576" s="14">
        <x:f t="shared" si="112"/>
        <x:v>0</x:v>
      </x:c>
      <x:c r="R576" s="14">
        <x:f t="shared" si="113"/>
        <x:v>0</x:v>
      </x:c>
      <x:c r="S576" s="14">
        <x:f t="shared" si="114"/>
        <x:v>0</x:v>
      </x:c>
      <x:c r="T576" t="str">
        <x:f>IF(MOD(C576-Settings!$B$32,Settings!$B$33)&lt;Settings!$B$30,"Up","Down")</x:f>
        <x:v>Up</x:v>
      </x:c>
      <x:c r="U576" s="15" t="n">
        <x:f>IF(OR(I576&gt;Settings!$B$30,O576&gt;Settings!$B$37),0,1)</x:f>
        <x:v>1</x:v>
      </x:c>
      <x:c r="V576" s="15" t="n">
        <x:f>IF(AND(U576=1,O576&lt;=Settings!$B$36),1,0)</x:f>
        <x:v>1</x:v>
      </x:c>
    </x:row>
    <x:row r="577">
      <x:c r="A577">
        <x:v>5</x:v>
      </x:c>
      <x:c r="B577">
        <x:v>92</x:v>
      </x:c>
      <x:c r="C577" s="13" t="n">
        <x:f>Arrivals!F577</x:f>
        <x:v>5287.017273380006</x:v>
      </x:c>
      <x:c r="D577" s="13" t="n">
        <x:f>Arrivals!J577</x:f>
        <x:v>13.773283465681217</x:v>
      </x:c>
      <x:c r="E577" s="14">
        <x:f t="shared" si="117"/>
        <x:v>5186.5304768988372</x:v>
      </x:c>
      <x:c r="F577" s="14">
        <x:f t="shared" si="106"/>
        <x:v>5287.0172733800064</x:v>
      </x:c>
      <x:c r="G577" s="14">
        <x:f t="shared" si="107"/>
        <x:v>5300.7905568456872</x:v>
      </x:c>
      <x:c r="H577" s="13" t="n">
        <x:f>Arrivals!L577</x:f>
        <x:v>75</x:v>
      </x:c>
      <x:c r="I577" s="14" t="n">
        <x:f>H577*8/Settings!$B$28+Settings!$B$29</x:f>
        <x:v>6.02</x:v>
      </x:c>
      <x:c r="J577" s="14">
        <x:f t="shared" si="118"/>
        <x:v>5192.5504768988376</x:v>
      </x:c>
      <x:c r="K577" s="14">
        <x:f t="shared" si="108"/>
        <x:v>5300.7905568456872</x:v>
      </x:c>
      <x:c r="L577" s="14" t="n">
        <x:f>MOD(K577-Settings!$B$32,Settings!$B$33)</x:f>
        <x:v>260.7905568456872</x:v>
      </x:c>
      <x:c r="M577" s="14" t="n">
        <x:f>IF(L577&lt;Settings!$B$30,IF(Settings!$B$30-L577&gt;=I577,K577,K577+(Settings!$B$30-L577)+Settings!$B$31),K577+(Settings!$B$33-L577))</x:f>
        <x:v>5300.790556845687</x:v>
      </x:c>
      <x:c r="N577" s="14">
        <x:f t="shared" si="109"/>
        <x:v>5306.8105568456876</x:v>
      </x:c>
      <x:c r="O577" s="14">
        <x:f t="shared" si="110"/>
        <x:v>19.79328346568127</x:v>
      </x:c>
      <x:c r="P577" s="14">
        <x:f t="shared" si="111"/>
        <x:v>0</x:v>
      </x:c>
      <x:c r="Q577" s="14">
        <x:f t="shared" si="112"/>
        <x:v>0</x:v>
      </x:c>
      <x:c r="R577" s="14">
        <x:f t="shared" si="113"/>
        <x:v>0</x:v>
      </x:c>
      <x:c r="S577" s="14">
        <x:f t="shared" si="114"/>
        <x:v>0</x:v>
      </x:c>
      <x:c r="T577" t="str">
        <x:f>IF(MOD(C577-Settings!$B$32,Settings!$B$33)&lt;Settings!$B$30,"Up","Down")</x:f>
        <x:v>Up</x:v>
      </x:c>
      <x:c r="U577" s="15" t="n">
        <x:f>IF(OR(I577&gt;Settings!$B$30,O577&gt;Settings!$B$37),0,1)</x:f>
        <x:v>1</x:v>
      </x:c>
      <x:c r="V577" s="15" t="n">
        <x:f>IF(AND(U577=1,O577&lt;=Settings!$B$36),1,0)</x:f>
        <x:v>1</x:v>
      </x:c>
    </x:row>
    <x:row r="578">
      <x:c r="A578">
        <x:v>5</x:v>
      </x:c>
      <x:c r="B578">
        <x:v>93</x:v>
      </x:c>
      <x:c r="C578" s="13" t="n">
        <x:f>Arrivals!F578</x:f>
        <x:v>5348.403554180587</x:v>
      </x:c>
      <x:c r="D578" s="13" t="n">
        <x:f>Arrivals!J578</x:f>
        <x:v>6.6295961365744605</x:v>
      </x:c>
      <x:c r="E578" s="14">
        <x:f t="shared" si="117"/>
        <x:v>5300.7905568456872</x:v>
      </x:c>
      <x:c r="F578" s="14">
        <x:f t="shared" si="106"/>
        <x:v>5348.403554180587</x:v>
      </x:c>
      <x:c r="G578" s="14">
        <x:f t="shared" si="107"/>
        <x:v>5355.033150317161</x:v>
      </x:c>
      <x:c r="H578" s="13" t="n">
        <x:f>Arrivals!L578</x:f>
        <x:v>75</x:v>
      </x:c>
      <x:c r="I578" s="14" t="n">
        <x:f>H578*8/Settings!$B$28+Settings!$B$29</x:f>
        <x:v>6.02</x:v>
      </x:c>
      <x:c r="J578" s="14">
        <x:f t="shared" si="118"/>
        <x:v>5306.8105568456876</x:v>
      </x:c>
      <x:c r="K578" s="14">
        <x:f t="shared" si="108"/>
        <x:v>5355.033150317161</x:v>
      </x:c>
      <x:c r="L578" s="14" t="n">
        <x:f>MOD(K578-Settings!$B$32,Settings!$B$33)</x:f>
        <x:v>315.033150317161</x:v>
      </x:c>
      <x:c r="M578" s="14" t="n">
        <x:f>IF(L578&lt;Settings!$B$30,IF(Settings!$B$30-L578&gt;=I578,K578,K578+(Settings!$B$30-L578)+Settings!$B$31),K578+(Settings!$B$33-L578))</x:f>
        <x:v>5355.033150317161</x:v>
      </x:c>
      <x:c r="N578" s="14">
        <x:f t="shared" si="109"/>
        <x:v>5361.0531503171615</x:v>
      </x:c>
      <x:c r="O578" s="14">
        <x:f t="shared" si="110"/>
        <x:v>12.649596136574473</x:v>
      </x:c>
      <x:c r="P578" s="14">
        <x:f t="shared" si="111"/>
        <x:v>0</x:v>
      </x:c>
      <x:c r="Q578" s="14">
        <x:f t="shared" si="112"/>
        <x:v>0</x:v>
      </x:c>
      <x:c r="R578" s="14">
        <x:f t="shared" si="113"/>
        <x:v>0</x:v>
      </x:c>
      <x:c r="S578" s="14">
        <x:f t="shared" si="114"/>
        <x:v>0</x:v>
      </x:c>
      <x:c r="T578" t="str">
        <x:f>IF(MOD(C578-Settings!$B$32,Settings!$B$33)&lt;Settings!$B$30,"Up","Down")</x:f>
        <x:v>Up</x:v>
      </x:c>
      <x:c r="U578" s="15" t="n">
        <x:f>IF(OR(I578&gt;Settings!$B$30,O578&gt;Settings!$B$37),0,1)</x:f>
        <x:v>1</x:v>
      </x:c>
      <x:c r="V578" s="15" t="n">
        <x:f>IF(AND(U578=1,O578&lt;=Settings!$B$36),1,0)</x:f>
        <x:v>1</x:v>
      </x:c>
    </x:row>
    <x:row r="579">
      <x:c r="A579">
        <x:v>5</x:v>
      </x:c>
      <x:c r="B579">
        <x:v>94</x:v>
      </x:c>
      <x:c r="C579" s="13" t="n">
        <x:f>Arrivals!F579</x:f>
        <x:v>5367.092097655612</x:v>
      </x:c>
      <x:c r="D579" s="13" t="n">
        <x:f>Arrivals!J579</x:f>
        <x:v>1.1410851804807849</x:v>
      </x:c>
      <x:c r="E579" s="14">
        <x:f t="shared" si="117"/>
        <x:v>5355.033150317161</x:v>
      </x:c>
      <x:c r="F579" s="14">
        <x:f t="shared" si="106"/>
        <x:v>5367.0920976556117</x:v>
      </x:c>
      <x:c r="G579" s="14">
        <x:f t="shared" si="107"/>
        <x:v>5368.2331828360921</x:v>
      </x:c>
      <x:c r="H579" s="13" t="n">
        <x:f>Arrivals!L579</x:f>
        <x:v>75</x:v>
      </x:c>
      <x:c r="I579" s="14" t="n">
        <x:f>H579*8/Settings!$B$28+Settings!$B$29</x:f>
        <x:v>6.02</x:v>
      </x:c>
      <x:c r="J579" s="14">
        <x:f t="shared" si="118"/>
        <x:v>5361.0531503171615</x:v>
      </x:c>
      <x:c r="K579" s="14">
        <x:f t="shared" si="108"/>
        <x:v>5368.2331828360921</x:v>
      </x:c>
      <x:c r="L579" s="14" t="n">
        <x:f>MOD(K579-Settings!$B$32,Settings!$B$33)</x:f>
        <x:v>328.23318283609206</x:v>
      </x:c>
      <x:c r="M579" s="14" t="n">
        <x:f>IF(L579&lt;Settings!$B$30,IF(Settings!$B$30-L579&gt;=I579,K579,K579+(Settings!$B$30-L579)+Settings!$B$31),K579+(Settings!$B$33-L579))</x:f>
        <x:v>5368.233182836092</x:v>
      </x:c>
      <x:c r="N579" s="14">
        <x:f t="shared" si="109"/>
        <x:v>5374.2531828360925</x:v>
      </x:c>
      <x:c r="O579" s="14">
        <x:f t="shared" si="110"/>
        <x:v>7.161085180480768</x:v>
      </x:c>
      <x:c r="P579" s="14">
        <x:f t="shared" si="111"/>
        <x:v>0</x:v>
      </x:c>
      <x:c r="Q579" s="14">
        <x:f t="shared" si="112"/>
        <x:v>0</x:v>
      </x:c>
      <x:c r="R579" s="14">
        <x:f t="shared" si="113"/>
        <x:v>0</x:v>
      </x:c>
      <x:c r="S579" s="14">
        <x:f t="shared" si="114"/>
        <x:v>0</x:v>
      </x:c>
      <x:c r="T579" t="str">
        <x:f>IF(MOD(C579-Settings!$B$32,Settings!$B$33)&lt;Settings!$B$30,"Up","Down")</x:f>
        <x:v>Up</x:v>
      </x:c>
      <x:c r="U579" s="15" t="n">
        <x:f>IF(OR(I579&gt;Settings!$B$30,O579&gt;Settings!$B$37),0,1)</x:f>
        <x:v>1</x:v>
      </x:c>
      <x:c r="V579" s="15" t="n">
        <x:f>IF(AND(U579=1,O579&lt;=Settings!$B$36),1,0)</x:f>
        <x:v>1</x:v>
      </x:c>
    </x:row>
    <x:row r="580">
      <x:c r="A580">
        <x:v>5</x:v>
      </x:c>
      <x:c r="B580">
        <x:v>95</x:v>
      </x:c>
      <x:c r="C580" s="13" t="n">
        <x:f>Arrivals!F580</x:f>
        <x:v>5375.787473621325</x:v>
      </x:c>
      <x:c r="D580" s="13" t="n">
        <x:f>Arrivals!J580</x:f>
        <x:v>9.61335475120545</x:v>
      </x:c>
      <x:c r="E580" s="14">
        <x:f t="shared" si="117"/>
        <x:v>5368.2331828360921</x:v>
      </x:c>
      <x:c r="F580" s="14">
        <x:f t="shared" si="106"/>
        <x:v>5375.7874736213253</x:v>
      </x:c>
      <x:c r="G580" s="14">
        <x:f t="shared" si="107"/>
        <x:v>5385.4008283725307</x:v>
      </x:c>
      <x:c r="H580" s="13" t="n">
        <x:f>Arrivals!L580</x:f>
        <x:v>75</x:v>
      </x:c>
      <x:c r="I580" s="14" t="n">
        <x:f>H580*8/Settings!$B$28+Settings!$B$29</x:f>
        <x:v>6.02</x:v>
      </x:c>
      <x:c r="J580" s="14">
        <x:f t="shared" si="118"/>
        <x:v>5374.2531828360925</x:v>
      </x:c>
      <x:c r="K580" s="14">
        <x:f t="shared" si="108"/>
        <x:v>5385.4008283725307</x:v>
      </x:c>
      <x:c r="L580" s="14" t="n">
        <x:f>MOD(K580-Settings!$B$32,Settings!$B$33)</x:f>
        <x:v>345.40082837253067</x:v>
      </x:c>
      <x:c r="M580" s="14" t="n">
        <x:f>IF(L580&lt;Settings!$B$30,IF(Settings!$B$30-L580&gt;=I580,K580,K580+(Settings!$B$30-L580)+Settings!$B$31),K580+(Settings!$B$33-L580))</x:f>
        <x:v>5385.400828372531</x:v>
      </x:c>
      <x:c r="N580" s="14">
        <x:f t="shared" si="109"/>
        <x:v>5391.4208283725311</x:v>
      </x:c>
      <x:c r="O580" s="14">
        <x:f t="shared" si="110"/>
        <x:v>15.633354751205843</x:v>
      </x:c>
      <x:c r="P580" s="14">
        <x:f t="shared" si="111"/>
        <x:v>0</x:v>
      </x:c>
      <x:c r="Q580" s="14">
        <x:f t="shared" si="112"/>
        <x:v>0</x:v>
      </x:c>
      <x:c r="R580" s="14">
        <x:f t="shared" si="113"/>
        <x:v>0</x:v>
      </x:c>
      <x:c r="S580" s="14">
        <x:f t="shared" si="114"/>
        <x:v>0</x:v>
      </x:c>
      <x:c r="T580" t="str">
        <x:f>IF(MOD(C580-Settings!$B$32,Settings!$B$33)&lt;Settings!$B$30,"Up","Down")</x:f>
        <x:v>Up</x:v>
      </x:c>
      <x:c r="U580" s="15" t="n">
        <x:f>IF(OR(I580&gt;Settings!$B$30,O580&gt;Settings!$B$37),0,1)</x:f>
        <x:v>1</x:v>
      </x:c>
      <x:c r="V580" s="15" t="n">
        <x:f>IF(AND(U580=1,O580&lt;=Settings!$B$36),1,0)</x:f>
        <x:v>1</x:v>
      </x:c>
    </x:row>
    <x:row r="581">
      <x:c r="A581">
        <x:v>5</x:v>
      </x:c>
      <x:c r="B581">
        <x:v>96</x:v>
      </x:c>
      <x:c r="C581" s="13" t="n">
        <x:f>Arrivals!F581</x:f>
        <x:v>5411.640229686244</x:v>
      </x:c>
      <x:c r="D581" s="13" t="n">
        <x:f>Arrivals!J581</x:f>
        <x:v>9.006079730102414</x:v>
      </x:c>
      <x:c r="E581" s="14">
        <x:f t="shared" si="117"/>
        <x:v>5385.4008283725307</x:v>
      </x:c>
      <x:c r="F581" s="14">
        <x:f t="shared" si="106"/>
        <x:v>5411.6402296862443</x:v>
      </x:c>
      <x:c r="G581" s="14">
        <x:f t="shared" si="107"/>
        <x:v>5420.6463094163464</x:v>
      </x:c>
      <x:c r="H581" s="13" t="n">
        <x:f>Arrivals!L581</x:f>
        <x:v>75</x:v>
      </x:c>
      <x:c r="I581" s="14" t="n">
        <x:f>H581*8/Settings!$B$28+Settings!$B$29</x:f>
        <x:v>6.02</x:v>
      </x:c>
      <x:c r="J581" s="14">
        <x:f t="shared" si="118"/>
        <x:v>5391.4208283725311</x:v>
      </x:c>
      <x:c r="K581" s="14">
        <x:f t="shared" si="108"/>
        <x:v>5420.6463094163464</x:v>
      </x:c>
      <x:c r="L581" s="14" t="n">
        <x:f>MOD(K581-Settings!$B$32,Settings!$B$33)</x:f>
        <x:v>380.6463094163464</x:v>
      </x:c>
      <x:c r="M581" s="14" t="n">
        <x:f>IF(L581&lt;Settings!$B$30,IF(Settings!$B$30-L581&gt;=I581,K581,K581+(Settings!$B$30-L581)+Settings!$B$31),K581+(Settings!$B$33-L581))</x:f>
        <x:v>5420.646309416346</x:v>
      </x:c>
      <x:c r="N581" s="14">
        <x:f t="shared" si="109"/>
        <x:v>5426.6663094163468</x:v>
      </x:c>
      <x:c r="O581" s="14">
        <x:f t="shared" si="110"/>
        <x:v>15.026079730102538</x:v>
      </x:c>
      <x:c r="P581" s="14">
        <x:f t="shared" si="111"/>
        <x:v>0</x:v>
      </x:c>
      <x:c r="Q581" s="14">
        <x:f t="shared" si="112"/>
        <x:v>0</x:v>
      </x:c>
      <x:c r="R581" s="14">
        <x:f t="shared" si="113"/>
        <x:v>0</x:v>
      </x:c>
      <x:c r="S581" s="14">
        <x:f t="shared" si="114"/>
        <x:v>0</x:v>
      </x:c>
      <x:c r="T581" t="str">
        <x:f>IF(MOD(C581-Settings!$B$32,Settings!$B$33)&lt;Settings!$B$30,"Up","Down")</x:f>
        <x:v>Up</x:v>
      </x:c>
      <x:c r="U581" s="15" t="n">
        <x:f>IF(OR(I581&gt;Settings!$B$30,O581&gt;Settings!$B$37),0,1)</x:f>
        <x:v>1</x:v>
      </x:c>
      <x:c r="V581" s="15" t="n">
        <x:f>IF(AND(U581=1,O581&lt;=Settings!$B$36),1,0)</x:f>
        <x:v>1</x:v>
      </x:c>
    </x:row>
    <x:row r="582">
      <x:c r="A582">
        <x:v>5</x:v>
      </x:c>
      <x:c r="B582">
        <x:v>97</x:v>
      </x:c>
      <x:c r="C582" s="13" t="n">
        <x:f>Arrivals!F582</x:f>
        <x:v>5448.504249833547</x:v>
      </x:c>
      <x:c r="D582" s="13" t="n">
        <x:f>Arrivals!J582</x:f>
        <x:v>37.650366148138865</x:v>
      </x:c>
      <x:c r="E582" s="14">
        <x:f t="shared" si="117"/>
        <x:v>5420.6463094163464</x:v>
      </x:c>
      <x:c r="F582" s="14" t="n">
        <x:f t="shared" ref="F582:F645" si="119">MAX(C582,E582)</x:f>
        <x:v>5448.504249833547</x:v>
      </x:c>
      <x:c r="G582" s="14" t="n">
        <x:f t="shared" ref="G582:G645" si="120">F582+D582</x:f>
        <x:v>5486.154615981686</x:v>
      </x:c>
      <x:c r="H582" s="13" t="n">
        <x:f>Arrivals!L582</x:f>
        <x:v>75</x:v>
      </x:c>
      <x:c r="I582" s="14" t="n">
        <x:f>H582*8/Settings!$B$28+Settings!$B$29</x:f>
        <x:v>6.02</x:v>
      </x:c>
      <x:c r="J582" s="14">
        <x:f t="shared" si="118"/>
        <x:v>5426.6663094163468</x:v>
      </x:c>
      <x:c r="K582" s="14" t="n">
        <x:f t="shared" ref="K582:K645" si="121">MAX(G582,J582)</x:f>
        <x:v>5486.154615981686</x:v>
      </x:c>
      <x:c r="L582" s="14" t="n">
        <x:f>MOD(K582-Settings!$B$32,Settings!$B$33)</x:f>
        <x:v>446.1546159816862</x:v>
      </x:c>
      <x:c r="M582" s="14" t="n">
        <x:f>IF(L582&lt;Settings!$B$30,IF(Settings!$B$30-L582&gt;=I582,K582,K582+(Settings!$B$30-L582)+Settings!$B$31),K582+(Settings!$B$33-L582))</x:f>
        <x:v>5486.154615981686</x:v>
      </x:c>
      <x:c r="N582" s="14" t="n">
        <x:f t="shared" ref="N582:N645" si="122">M582+I582</x:f>
        <x:v>5492.174615981687</x:v>
      </x:c>
      <x:c r="O582" s="14" t="n">
        <x:f t="shared" ref="O582:O645" si="123">N582-C582</x:f>
        <x:v>43.67036614813969</x:v>
      </x:c>
      <x:c r="P582" s="14" t="n">
        <x:f t="shared" ref="P582:P645" si="124">F582-C582</x:f>
        <x:v>0</x:v>
      </x:c>
      <x:c r="Q582" s="14" t="n">
        <x:f t="shared" ref="Q582:Q645" si="125">K582-G582</x:f>
        <x:v>0</x:v>
      </x:c>
      <x:c r="R582" s="14" t="n">
        <x:f t="shared" ref="R582:R645" si="126">M582-K582</x:f>
        <x:v>0</x:v>
      </x:c>
      <x:c r="S582" s="14" t="n">
        <x:f t="shared" ref="S582:S645" si="127">P582+Q582+R582</x:f>
        <x:v>0</x:v>
      </x:c>
      <x:c r="T582" t="str">
        <x:f>IF(MOD(C582-Settings!$B$32,Settings!$B$33)&lt;Settings!$B$30,"Up","Down")</x:f>
        <x:v>Up</x:v>
      </x:c>
      <x:c r="U582" s="15" t="n">
        <x:f>IF(OR(I582&gt;Settings!$B$30,O582&gt;Settings!$B$37),0,1)</x:f>
        <x:v>1</x:v>
      </x:c>
      <x:c r="V582" s="15" t="n">
        <x:f>IF(AND(U582=1,O582&lt;=Settings!$B$36),1,0)</x:f>
        <x:v>1</x:v>
      </x:c>
    </x:row>
    <x:row r="583">
      <x:c r="A583">
        <x:v>5</x:v>
      </x:c>
      <x:c r="B583">
        <x:v>98</x:v>
      </x:c>
      <x:c r="C583" s="13" t="n">
        <x:f>Arrivals!F583</x:f>
        <x:v>5820.154428466056</x:v>
      </x:c>
      <x:c r="D583" s="13" t="n">
        <x:f>Arrivals!J583</x:f>
        <x:v>16.509337056910475</x:v>
      </x:c>
      <x:c r="E583" s="14" t="n">
        <x:f t="shared" ref="E583:E605" si="128">G582</x:f>
        <x:v>5486.154615981686</x:v>
      </x:c>
      <x:c r="F583" s="14">
        <x:f t="shared" si="119"/>
        <x:v>5820.1544284660558</x:v>
      </x:c>
      <x:c r="G583" s="14">
        <x:f t="shared" si="120"/>
        <x:v>5836.6637655229661</x:v>
      </x:c>
      <x:c r="H583" s="13" t="n">
        <x:f>Arrivals!L583</x:f>
        <x:v>75</x:v>
      </x:c>
      <x:c r="I583" s="14" t="n">
        <x:f>H583*8/Settings!$B$28+Settings!$B$29</x:f>
        <x:v>6.02</x:v>
      </x:c>
      <x:c r="J583" s="14" t="n">
        <x:f t="shared" ref="J583:J605" si="129">N582</x:f>
        <x:v>5492.174615981687</x:v>
      </x:c>
      <x:c r="K583" s="14">
        <x:f t="shared" si="121"/>
        <x:v>5836.6637655229661</x:v>
      </x:c>
      <x:c r="L583" s="14" t="n">
        <x:f>MOD(K583-Settings!$B$32,Settings!$B$33)</x:f>
        <x:v>76.66376552296606</x:v>
      </x:c>
      <x:c r="M583" s="14" t="n">
        <x:f>IF(L583&lt;Settings!$B$30,IF(Settings!$B$30-L583&gt;=I583,K583,K583+(Settings!$B$30-L583)+Settings!$B$31),K583+(Settings!$B$33-L583))</x:f>
        <x:v>5836.663765522966</x:v>
      </x:c>
      <x:c r="N583" s="14">
        <x:f t="shared" si="122"/>
        <x:v>5842.6837655229665</x:v>
      </x:c>
      <x:c r="O583" s="14">
        <x:f t="shared" si="123"/>
        <x:v>22.529337056910663</x:v>
      </x:c>
      <x:c r="P583" s="14">
        <x:f t="shared" si="124"/>
        <x:v>0</x:v>
      </x:c>
      <x:c r="Q583" s="14">
        <x:f t="shared" si="125"/>
        <x:v>0</x:v>
      </x:c>
      <x:c r="R583" s="14">
        <x:f t="shared" si="126"/>
        <x:v>0</x:v>
      </x:c>
      <x:c r="S583" s="14">
        <x:f t="shared" si="127"/>
        <x:v>0</x:v>
      </x:c>
      <x:c r="T583" t="str">
        <x:f>IF(MOD(C583-Settings!$B$32,Settings!$B$33)&lt;Settings!$B$30,"Up","Down")</x:f>
        <x:v>Up</x:v>
      </x:c>
      <x:c r="U583" s="15" t="n">
        <x:f>IF(OR(I583&gt;Settings!$B$30,O583&gt;Settings!$B$37),0,1)</x:f>
        <x:v>1</x:v>
      </x:c>
      <x:c r="V583" s="15" t="n">
        <x:f>IF(AND(U583=1,O583&lt;=Settings!$B$36),1,0)</x:f>
        <x:v>1</x:v>
      </x:c>
    </x:row>
    <x:row r="584">
      <x:c r="A584">
        <x:v>5</x:v>
      </x:c>
      <x:c r="B584">
        <x:v>99</x:v>
      </x:c>
      <x:c r="C584" s="13" t="n">
        <x:f>Arrivals!F584</x:f>
        <x:v>5890.796796366765</x:v>
      </x:c>
      <x:c r="D584" s="13" t="n">
        <x:f>Arrivals!J584</x:f>
        <x:v>21.270061037462447</x:v>
      </x:c>
      <x:c r="E584" s="14">
        <x:f t="shared" si="128"/>
        <x:v>5836.6637655229661</x:v>
      </x:c>
      <x:c r="F584" s="14">
        <x:f t="shared" si="119"/>
        <x:v>5890.7967963667652</x:v>
      </x:c>
      <x:c r="G584" s="14">
        <x:f t="shared" si="120"/>
        <x:v>5912.0668574042274</x:v>
      </x:c>
      <x:c r="H584" s="13" t="n">
        <x:f>Arrivals!L584</x:f>
        <x:v>75</x:v>
      </x:c>
      <x:c r="I584" s="14" t="n">
        <x:f>H584*8/Settings!$B$28+Settings!$B$29</x:f>
        <x:v>6.02</x:v>
      </x:c>
      <x:c r="J584" s="14">
        <x:f t="shared" si="129"/>
        <x:v>5842.6837655229665</x:v>
      </x:c>
      <x:c r="K584" s="14">
        <x:f t="shared" si="121"/>
        <x:v>5912.0668574042274</x:v>
      </x:c>
      <x:c r="L584" s="14" t="n">
        <x:f>MOD(K584-Settings!$B$32,Settings!$B$33)</x:f>
        <x:v>152.06685740422745</x:v>
      </x:c>
      <x:c r="M584" s="14" t="n">
        <x:f>IF(L584&lt;Settings!$B$30,IF(Settings!$B$30-L584&gt;=I584,K584,K584+(Settings!$B$30-L584)+Settings!$B$31),K584+(Settings!$B$33-L584))</x:f>
        <x:v>5912.066857404227</x:v>
      </x:c>
      <x:c r="N584" s="14">
        <x:f t="shared" si="122"/>
        <x:v>5918.0868574042279</x:v>
      </x:c>
      <x:c r="O584" s="14">
        <x:f t="shared" si="123"/>
        <x:v>27.290061037462692</x:v>
      </x:c>
      <x:c r="P584" s="14">
        <x:f t="shared" si="124"/>
        <x:v>0</x:v>
      </x:c>
      <x:c r="Q584" s="14">
        <x:f t="shared" si="125"/>
        <x:v>0</x:v>
      </x:c>
      <x:c r="R584" s="14">
        <x:f t="shared" si="126"/>
        <x:v>0</x:v>
      </x:c>
      <x:c r="S584" s="14">
        <x:f t="shared" si="127"/>
        <x:v>0</x:v>
      </x:c>
      <x:c r="T584" t="str">
        <x:f>IF(MOD(C584-Settings!$B$32,Settings!$B$33)&lt;Settings!$B$30,"Up","Down")</x:f>
        <x:v>Up</x:v>
      </x:c>
      <x:c r="U584" s="15" t="n">
        <x:f>IF(OR(I584&gt;Settings!$B$30,O584&gt;Settings!$B$37),0,1)</x:f>
        <x:v>1</x:v>
      </x:c>
      <x:c r="V584" s="15" t="n">
        <x:f>IF(AND(U584=1,O584&lt;=Settings!$B$36),1,0)</x:f>
        <x:v>1</x:v>
      </x:c>
    </x:row>
    <x:row r="585">
      <x:c r="A585">
        <x:v>5</x:v>
      </x:c>
      <x:c r="B585">
        <x:v>100</x:v>
      </x:c>
      <x:c r="C585" s="13" t="n">
        <x:f>Arrivals!F585</x:f>
        <x:v>6126.708439677722</x:v>
      </x:c>
      <x:c r="D585" s="13" t="n">
        <x:f>Arrivals!J585</x:f>
        <x:v>5.65944070434113</x:v>
      </x:c>
      <x:c r="E585" s="14">
        <x:f t="shared" si="128"/>
        <x:v>5912.0668574042274</x:v>
      </x:c>
      <x:c r="F585" s="14">
        <x:f t="shared" si="119"/>
        <x:v>6126.7084396777218</x:v>
      </x:c>
      <x:c r="G585" s="14">
        <x:f t="shared" si="120"/>
        <x:v>6132.367880382063</x:v>
      </x:c>
      <x:c r="H585" s="13" t="n">
        <x:f>Arrivals!L585</x:f>
        <x:v>75</x:v>
      </x:c>
      <x:c r="I585" s="14" t="n">
        <x:f>H585*8/Settings!$B$28+Settings!$B$29</x:f>
        <x:v>6.02</x:v>
      </x:c>
      <x:c r="J585" s="14">
        <x:f t="shared" si="129"/>
        <x:v>5918.0868574042279</x:v>
      </x:c>
      <x:c r="K585" s="14">
        <x:f t="shared" si="121"/>
        <x:v>6132.367880382063</x:v>
      </x:c>
      <x:c r="L585" s="14" t="n">
        <x:f>MOD(K585-Settings!$B$32,Settings!$B$33)</x:f>
        <x:v>372.36788038206305</x:v>
      </x:c>
      <x:c r="M585" s="14" t="n">
        <x:f>IF(L585&lt;Settings!$B$30,IF(Settings!$B$30-L585&gt;=I585,K585,K585+(Settings!$B$30-L585)+Settings!$B$31),K585+(Settings!$B$33-L585))</x:f>
        <x:v>6132.367880382063</x:v>
      </x:c>
      <x:c r="N585" s="14">
        <x:f t="shared" si="122"/>
        <x:v>6138.3878803820635</x:v>
      </x:c>
      <x:c r="O585" s="14">
        <x:f t="shared" si="123"/>
        <x:v>11.679440704341687</x:v>
      </x:c>
      <x:c r="P585" s="14">
        <x:f t="shared" si="124"/>
        <x:v>0</x:v>
      </x:c>
      <x:c r="Q585" s="14">
        <x:f t="shared" si="125"/>
        <x:v>0</x:v>
      </x:c>
      <x:c r="R585" s="14">
        <x:f t="shared" si="126"/>
        <x:v>0</x:v>
      </x:c>
      <x:c r="S585" s="14">
        <x:f t="shared" si="127"/>
        <x:v>0</x:v>
      </x:c>
      <x:c r="T585" t="str">
        <x:f>IF(MOD(C585-Settings!$B$32,Settings!$B$33)&lt;Settings!$B$30,"Up","Down")</x:f>
        <x:v>Up</x:v>
      </x:c>
      <x:c r="U585" s="15" t="n">
        <x:f>IF(OR(I585&gt;Settings!$B$30,O585&gt;Settings!$B$37),0,1)</x:f>
        <x:v>1</x:v>
      </x:c>
      <x:c r="V585" s="15" t="n">
        <x:f>IF(AND(U585=1,O585&lt;=Settings!$B$36),1,0)</x:f>
        <x:v>1</x:v>
      </x:c>
    </x:row>
    <x:row r="586">
      <x:c r="A586">
        <x:v>5</x:v>
      </x:c>
      <x:c r="B586">
        <x:v>101</x:v>
      </x:c>
      <x:c r="C586" s="13" t="n">
        <x:f>Arrivals!F586</x:f>
        <x:v>6163.962917639755</x:v>
      </x:c>
      <x:c r="D586" s="13" t="n">
        <x:f>Arrivals!J586</x:f>
        <x:v>10.724531245072711</x:v>
      </x:c>
      <x:c r="E586" s="14">
        <x:f t="shared" si="128"/>
        <x:v>6132.367880382063</x:v>
      </x:c>
      <x:c r="F586" s="14">
        <x:f t="shared" si="119"/>
        <x:v>6163.9629176397548</x:v>
      </x:c>
      <x:c r="G586" s="14">
        <x:f t="shared" si="120"/>
        <x:v>6174.6874488848271</x:v>
      </x:c>
      <x:c r="H586" s="13" t="n">
        <x:f>Arrivals!L586</x:f>
        <x:v>75</x:v>
      </x:c>
      <x:c r="I586" s="14" t="n">
        <x:f>H586*8/Settings!$B$28+Settings!$B$29</x:f>
        <x:v>6.02</x:v>
      </x:c>
      <x:c r="J586" s="14">
        <x:f t="shared" si="129"/>
        <x:v>6138.3878803820635</x:v>
      </x:c>
      <x:c r="K586" s="14">
        <x:f t="shared" si="121"/>
        <x:v>6174.6874488848271</x:v>
      </x:c>
      <x:c r="L586" s="14" t="n">
        <x:f>MOD(K586-Settings!$B$32,Settings!$B$33)</x:f>
        <x:v>414.68744888482706</x:v>
      </x:c>
      <x:c r="M586" s="14" t="n">
        <x:f>IF(L586&lt;Settings!$B$30,IF(Settings!$B$30-L586&gt;=I586,K586,K586+(Settings!$B$30-L586)+Settings!$B$31),K586+(Settings!$B$33-L586))</x:f>
        <x:v>6174.687448884827</x:v>
      </x:c>
      <x:c r="N586" s="14">
        <x:f t="shared" si="122"/>
        <x:v>6180.7074488848275</x:v>
      </x:c>
      <x:c r="O586" s="14">
        <x:f t="shared" si="123"/>
        <x:v>16.744531245072722</x:v>
      </x:c>
      <x:c r="P586" s="14">
        <x:f t="shared" si="124"/>
        <x:v>0</x:v>
      </x:c>
      <x:c r="Q586" s="14">
        <x:f t="shared" si="125"/>
        <x:v>0</x:v>
      </x:c>
      <x:c r="R586" s="14">
        <x:f t="shared" si="126"/>
        <x:v>0</x:v>
      </x:c>
      <x:c r="S586" s="14">
        <x:f t="shared" si="127"/>
        <x:v>0</x:v>
      </x:c>
      <x:c r="T586" t="str">
        <x:f>IF(MOD(C586-Settings!$B$32,Settings!$B$33)&lt;Settings!$B$30,"Up","Down")</x:f>
        <x:v>Up</x:v>
      </x:c>
      <x:c r="U586" s="15" t="n">
        <x:f>IF(OR(I586&gt;Settings!$B$30,O586&gt;Settings!$B$37),0,1)</x:f>
        <x:v>1</x:v>
      </x:c>
      <x:c r="V586" s="15" t="n">
        <x:f>IF(AND(U586=1,O586&lt;=Settings!$B$36),1,0)</x:f>
        <x:v>1</x:v>
      </x:c>
    </x:row>
    <x:row r="587">
      <x:c r="A587">
        <x:v>5</x:v>
      </x:c>
      <x:c r="B587">
        <x:v>102</x:v>
      </x:c>
      <x:c r="C587" s="13" t="n">
        <x:f>Arrivals!F587</x:f>
        <x:v>6381.221309713657</x:v>
      </x:c>
      <x:c r="D587" s="13" t="n">
        <x:f>Arrivals!J587</x:f>
        <x:v>13.44231851816689</x:v>
      </x:c>
      <x:c r="E587" s="14">
        <x:f t="shared" si="128"/>
        <x:v>6174.6874488848271</x:v>
      </x:c>
      <x:c r="F587" s="14">
        <x:f t="shared" si="119"/>
        <x:v>6381.2213097136573</x:v>
      </x:c>
      <x:c r="G587" s="14">
        <x:f t="shared" si="120"/>
        <x:v>6394.6636282318241</x:v>
      </x:c>
      <x:c r="H587" s="13" t="n">
        <x:f>Arrivals!L587</x:f>
        <x:v>75</x:v>
      </x:c>
      <x:c r="I587" s="14" t="n">
        <x:f>H587*8/Settings!$B$28+Settings!$B$29</x:f>
        <x:v>6.02</x:v>
      </x:c>
      <x:c r="J587" s="14">
        <x:f t="shared" si="129"/>
        <x:v>6180.7074488848275</x:v>
      </x:c>
      <x:c r="K587" s="14">
        <x:f t="shared" si="121"/>
        <x:v>6394.6636282318241</x:v>
      </x:c>
      <x:c r="L587" s="14" t="n">
        <x:f>MOD(K587-Settings!$B$32,Settings!$B$33)</x:f>
        <x:v>634.6636282318241</x:v>
      </x:c>
      <x:c r="M587" s="14" t="n">
        <x:f>IF(L587&lt;Settings!$B$30,IF(Settings!$B$30-L587&gt;=I587,K587,K587+(Settings!$B$30-L587)+Settings!$B$31),K587+(Settings!$B$33-L587))</x:f>
        <x:v>6480</x:v>
      </x:c>
      <x:c r="N587" s="14">
        <x:f t="shared" si="122"/>
        <x:v>6486.02</x:v>
      </x:c>
      <x:c r="O587" s="14">
        <x:f t="shared" si="123"/>
        <x:v>104.79869028634312</x:v>
      </x:c>
      <x:c r="P587" s="14">
        <x:f t="shared" si="124"/>
        <x:v>0</x:v>
      </x:c>
      <x:c r="Q587" s="14">
        <x:f t="shared" si="125"/>
        <x:v>0</x:v>
      </x:c>
      <x:c r="R587" s="14">
        <x:f t="shared" si="126"/>
        <x:v>85.336371768175923</x:v>
      </x:c>
      <x:c r="S587" s="14">
        <x:f t="shared" si="127"/>
        <x:v>85.336371768175923</x:v>
      </x:c>
      <x:c r="T587" t="str">
        <x:f>IF(MOD(C587-Settings!$B$32,Settings!$B$33)&lt;Settings!$B$30,"Up","Down")</x:f>
        <x:v>Down</x:v>
      </x:c>
      <x:c r="U587" s="15" t="n">
        <x:f>IF(OR(I587&gt;Settings!$B$30,O587&gt;Settings!$B$37),0,1)</x:f>
        <x:v>1</x:v>
      </x:c>
      <x:c r="V587" s="15" t="n">
        <x:f>IF(AND(U587=1,O587&lt;=Settings!$B$36),1,0)</x:f>
        <x:v>1</x:v>
      </x:c>
    </x:row>
    <x:row r="588">
      <x:c r="A588">
        <x:v>5</x:v>
      </x:c>
      <x:c r="B588">
        <x:v>103</x:v>
      </x:c>
      <x:c r="C588" s="13" t="n">
        <x:f>Arrivals!F588</x:f>
        <x:v>6402.743337820237</x:v>
      </x:c>
      <x:c r="D588" s="13" t="n">
        <x:f>Arrivals!J588</x:f>
        <x:v>3.8575236802373496</x:v>
      </x:c>
      <x:c r="E588" s="14">
        <x:f t="shared" si="128"/>
        <x:v>6394.6636282318241</x:v>
      </x:c>
      <x:c r="F588" s="14">
        <x:f t="shared" si="119"/>
        <x:v>6402.7433378202368</x:v>
      </x:c>
      <x:c r="G588" s="14">
        <x:f t="shared" si="120"/>
        <x:v>6406.6008615004739</x:v>
      </x:c>
      <x:c r="H588" s="13" t="n">
        <x:f>Arrivals!L588</x:f>
        <x:v>75</x:v>
      </x:c>
      <x:c r="I588" s="14" t="n">
        <x:f>H588*8/Settings!$B$28+Settings!$B$29</x:f>
        <x:v>6.02</x:v>
      </x:c>
      <x:c r="J588" s="14">
        <x:f t="shared" si="129"/>
        <x:v>6486.02</x:v>
      </x:c>
      <x:c r="K588" s="14">
        <x:f t="shared" si="121"/>
        <x:v>6486.02</x:v>
      </x:c>
      <x:c r="L588" s="14" t="n">
        <x:f>MOD(K588-Settings!$B$32,Settings!$B$33)</x:f>
        <x:v>6.020000000000437</x:v>
      </x:c>
      <x:c r="M588" s="14" t="n">
        <x:f>IF(L588&lt;Settings!$B$30,IF(Settings!$B$30-L588&gt;=I588,K588,K588+(Settings!$B$30-L588)+Settings!$B$31),K588+(Settings!$B$33-L588))</x:f>
        <x:v>6486.02</x:v>
      </x:c>
      <x:c r="N588" s="14">
        <x:f t="shared" si="122"/>
        <x:v>6492.0400000000009</x:v>
      </x:c>
      <x:c r="O588" s="14">
        <x:f t="shared" si="123"/>
        <x:v>89.296662179764098</x:v>
      </x:c>
      <x:c r="P588" s="14">
        <x:f t="shared" si="124"/>
        <x:v>0</x:v>
      </x:c>
      <x:c r="Q588" s="14">
        <x:f t="shared" si="125"/>
        <x:v>79.419138499526525</x:v>
      </x:c>
      <x:c r="R588" s="14">
        <x:f t="shared" si="126"/>
        <x:v>0</x:v>
      </x:c>
      <x:c r="S588" s="14">
        <x:f t="shared" si="127"/>
        <x:v>79.419138499526525</x:v>
      </x:c>
      <x:c r="T588" t="str">
        <x:f>IF(MOD(C588-Settings!$B$32,Settings!$B$33)&lt;Settings!$B$30,"Up","Down")</x:f>
        <x:v>Down</x:v>
      </x:c>
      <x:c r="U588" s="15" t="n">
        <x:f>IF(OR(I588&gt;Settings!$B$30,O588&gt;Settings!$B$37),0,1)</x:f>
        <x:v>1</x:v>
      </x:c>
      <x:c r="V588" s="15" t="n">
        <x:f>IF(AND(U588=1,O588&lt;=Settings!$B$36),1,0)</x:f>
        <x:v>1</x:v>
      </x:c>
    </x:row>
    <x:row r="589">
      <x:c r="A589">
        <x:v>5</x:v>
      </x:c>
      <x:c r="B589">
        <x:v>104</x:v>
      </x:c>
      <x:c r="C589" s="13" t="n">
        <x:f>Arrivals!F589</x:f>
        <x:v>6544.595208688308</x:v>
      </x:c>
      <x:c r="D589" s="13" t="n">
        <x:f>Arrivals!J589</x:f>
        <x:v>6.58388924949106</x:v>
      </x:c>
      <x:c r="E589" s="14">
        <x:f t="shared" si="128"/>
        <x:v>6406.6008615004739</x:v>
      </x:c>
      <x:c r="F589" s="14">
        <x:f t="shared" si="119"/>
        <x:v>6544.595208688308</x:v>
      </x:c>
      <x:c r="G589" s="14">
        <x:f t="shared" si="120"/>
        <x:v>6551.1790979377993</x:v>
      </x:c>
      <x:c r="H589" s="13" t="n">
        <x:f>Arrivals!L589</x:f>
        <x:v>75</x:v>
      </x:c>
      <x:c r="I589" s="14" t="n">
        <x:f>H589*8/Settings!$B$28+Settings!$B$29</x:f>
        <x:v>6.02</x:v>
      </x:c>
      <x:c r="J589" s="14">
        <x:f t="shared" si="129"/>
        <x:v>6492.0400000000009</x:v>
      </x:c>
      <x:c r="K589" s="14">
        <x:f t="shared" si="121"/>
        <x:v>6551.1790979377993</x:v>
      </x:c>
      <x:c r="L589" s="14" t="n">
        <x:f>MOD(K589-Settings!$B$32,Settings!$B$33)</x:f>
        <x:v>71.17909793779927</x:v>
      </x:c>
      <x:c r="M589" s="14" t="n">
        <x:f>IF(L589&lt;Settings!$B$30,IF(Settings!$B$30-L589&gt;=I589,K589,K589+(Settings!$B$30-L589)+Settings!$B$31),K589+(Settings!$B$33-L589))</x:f>
        <x:v>6551.179097937799</x:v>
      </x:c>
      <x:c r="N589" s="14">
        <x:f t="shared" si="122"/>
        <x:v>6557.1990979377997</x:v>
      </x:c>
      <x:c r="O589" s="14">
        <x:f t="shared" si="123"/>
        <x:v>12.603889249491658</x:v>
      </x:c>
      <x:c r="P589" s="14">
        <x:f t="shared" si="124"/>
        <x:v>0</x:v>
      </x:c>
      <x:c r="Q589" s="14">
        <x:f t="shared" si="125"/>
        <x:v>0</x:v>
      </x:c>
      <x:c r="R589" s="14">
        <x:f t="shared" si="126"/>
        <x:v>0</x:v>
      </x:c>
      <x:c r="S589" s="14">
        <x:f t="shared" si="127"/>
        <x:v>0</x:v>
      </x:c>
      <x:c r="T589" t="str">
        <x:f>IF(MOD(C589-Settings!$B$32,Settings!$B$33)&lt;Settings!$B$30,"Up","Down")</x:f>
        <x:v>Up</x:v>
      </x:c>
      <x:c r="U589" s="15" t="n">
        <x:f>IF(OR(I589&gt;Settings!$B$30,O589&gt;Settings!$B$37),0,1)</x:f>
        <x:v>1</x:v>
      </x:c>
      <x:c r="V589" s="15" t="n">
        <x:f>IF(AND(U589=1,O589&lt;=Settings!$B$36),1,0)</x:f>
        <x:v>1</x:v>
      </x:c>
    </x:row>
    <x:row r="590">
      <x:c r="A590">
        <x:v>5</x:v>
      </x:c>
      <x:c r="B590">
        <x:v>105</x:v>
      </x:c>
      <x:c r="C590" s="13" t="n">
        <x:f>Arrivals!F590</x:f>
        <x:v>6622.491672498943</x:v>
      </x:c>
      <x:c r="D590" s="13" t="n">
        <x:f>Arrivals!J590</x:f>
        <x:v>2.3410821486116538</x:v>
      </x:c>
      <x:c r="E590" s="14">
        <x:f t="shared" si="128"/>
        <x:v>6551.1790979377993</x:v>
      </x:c>
      <x:c r="F590" s="14">
        <x:f t="shared" si="119"/>
        <x:v>6622.4916724989434</x:v>
      </x:c>
      <x:c r="G590" s="14">
        <x:f t="shared" si="120"/>
        <x:v>6624.8327546475548</x:v>
      </x:c>
      <x:c r="H590" s="13" t="n">
        <x:f>Arrivals!L590</x:f>
        <x:v>75</x:v>
      </x:c>
      <x:c r="I590" s="14" t="n">
        <x:f>H590*8/Settings!$B$28+Settings!$B$29</x:f>
        <x:v>6.02</x:v>
      </x:c>
      <x:c r="J590" s="14">
        <x:f t="shared" si="129"/>
        <x:v>6557.1990979377997</x:v>
      </x:c>
      <x:c r="K590" s="14">
        <x:f t="shared" si="121"/>
        <x:v>6624.8327546475548</x:v>
      </x:c>
      <x:c r="L590" s="14" t="n">
        <x:f>MOD(K590-Settings!$B$32,Settings!$B$33)</x:f>
        <x:v>144.8327546475548</x:v>
      </x:c>
      <x:c r="M590" s="14" t="n">
        <x:f>IF(L590&lt;Settings!$B$30,IF(Settings!$B$30-L590&gt;=I590,K590,K590+(Settings!$B$30-L590)+Settings!$B$31),K590+(Settings!$B$33-L590))</x:f>
        <x:v>6624.832754647555</x:v>
      </x:c>
      <x:c r="N590" s="14">
        <x:f t="shared" si="122"/>
        <x:v>6630.8527546475552</x:v>
      </x:c>
      <x:c r="O590" s="14">
        <x:f t="shared" si="123"/>
        <x:v>8.3610821486117857</x:v>
      </x:c>
      <x:c r="P590" s="14">
        <x:f t="shared" si="124"/>
        <x:v>0</x:v>
      </x:c>
      <x:c r="Q590" s="14">
        <x:f t="shared" si="125"/>
        <x:v>0</x:v>
      </x:c>
      <x:c r="R590" s="14">
        <x:f t="shared" si="126"/>
        <x:v>0</x:v>
      </x:c>
      <x:c r="S590" s="14">
        <x:f t="shared" si="127"/>
        <x:v>0</x:v>
      </x:c>
      <x:c r="T590" t="str">
        <x:f>IF(MOD(C590-Settings!$B$32,Settings!$B$33)&lt;Settings!$B$30,"Up","Down")</x:f>
        <x:v>Up</x:v>
      </x:c>
      <x:c r="U590" s="15" t="n">
        <x:f>IF(OR(I590&gt;Settings!$B$30,O590&gt;Settings!$B$37),0,1)</x:f>
        <x:v>1</x:v>
      </x:c>
      <x:c r="V590" s="15" t="n">
        <x:f>IF(AND(U590=1,O590&lt;=Settings!$B$36),1,0)</x:f>
        <x:v>1</x:v>
      </x:c>
    </x:row>
    <x:row r="591">
      <x:c r="A591">
        <x:v>5</x:v>
      </x:c>
      <x:c r="B591">
        <x:v>106</x:v>
      </x:c>
      <x:c r="C591" s="13" t="n">
        <x:f>Arrivals!F591</x:f>
        <x:v>6685.020947028849</x:v>
      </x:c>
      <x:c r="D591" s="13" t="n">
        <x:f>Arrivals!J591</x:f>
        <x:v>24.02677750977329</x:v>
      </x:c>
      <x:c r="E591" s="14">
        <x:f t="shared" si="128"/>
        <x:v>6624.8327546475548</x:v>
      </x:c>
      <x:c r="F591" s="14">
        <x:f t="shared" si="119"/>
        <x:v>6685.0209470288492</x:v>
      </x:c>
      <x:c r="G591" s="14">
        <x:f t="shared" si="120"/>
        <x:v>6709.0477245386228</x:v>
      </x:c>
      <x:c r="H591" s="13" t="n">
        <x:f>Arrivals!L591</x:f>
        <x:v>75</x:v>
      </x:c>
      <x:c r="I591" s="14" t="n">
        <x:f>H591*8/Settings!$B$28+Settings!$B$29</x:f>
        <x:v>6.02</x:v>
      </x:c>
      <x:c r="J591" s="14">
        <x:f t="shared" si="129"/>
        <x:v>6630.8527546475552</x:v>
      </x:c>
      <x:c r="K591" s="14">
        <x:f t="shared" si="121"/>
        <x:v>6709.0477245386228</x:v>
      </x:c>
      <x:c r="L591" s="14" t="n">
        <x:f>MOD(K591-Settings!$B$32,Settings!$B$33)</x:f>
        <x:v>229.0477245386228</x:v>
      </x:c>
      <x:c r="M591" s="14" t="n">
        <x:f>IF(L591&lt;Settings!$B$30,IF(Settings!$B$30-L591&gt;=I591,K591,K591+(Settings!$B$30-L591)+Settings!$B$31),K591+(Settings!$B$33-L591))</x:f>
        <x:v>6709.047724538623</x:v>
      </x:c>
      <x:c r="N591" s="14">
        <x:f t="shared" si="122"/>
        <x:v>6715.0677245386232</x:v>
      </x:c>
      <x:c r="O591" s="14">
        <x:f t="shared" si="123"/>
        <x:v>30.046777509774074</x:v>
      </x:c>
      <x:c r="P591" s="14">
        <x:f t="shared" si="124"/>
        <x:v>0</x:v>
      </x:c>
      <x:c r="Q591" s="14">
        <x:f t="shared" si="125"/>
        <x:v>0</x:v>
      </x:c>
      <x:c r="R591" s="14">
        <x:f t="shared" si="126"/>
        <x:v>0</x:v>
      </x:c>
      <x:c r="S591" s="14">
        <x:f t="shared" si="127"/>
        <x:v>0</x:v>
      </x:c>
      <x:c r="T591" t="str">
        <x:f>IF(MOD(C591-Settings!$B$32,Settings!$B$33)&lt;Settings!$B$30,"Up","Down")</x:f>
        <x:v>Up</x:v>
      </x:c>
      <x:c r="U591" s="15" t="n">
        <x:f>IF(OR(I591&gt;Settings!$B$30,O591&gt;Settings!$B$37),0,1)</x:f>
        <x:v>1</x:v>
      </x:c>
      <x:c r="V591" s="15" t="n">
        <x:f>IF(AND(U591=1,O591&lt;=Settings!$B$36),1,0)</x:f>
        <x:v>1</x:v>
      </x:c>
    </x:row>
    <x:row r="592">
      <x:c r="A592">
        <x:v>5</x:v>
      </x:c>
      <x:c r="B592">
        <x:v>107</x:v>
      </x:c>
      <x:c r="C592" s="13" t="n">
        <x:f>Arrivals!F592</x:f>
        <x:v>6704.123043311178</x:v>
      </x:c>
      <x:c r="D592" s="13" t="n">
        <x:f>Arrivals!J592</x:f>
        <x:v>8.077038620788997</x:v>
      </x:c>
      <x:c r="E592" s="14">
        <x:f t="shared" si="128"/>
        <x:v>6709.0477245386228</x:v>
      </x:c>
      <x:c r="F592" s="14">
        <x:f t="shared" si="119"/>
        <x:v>6709.0477245386228</x:v>
      </x:c>
      <x:c r="G592" s="14">
        <x:f t="shared" si="120"/>
        <x:v>6717.1247631594115</x:v>
      </x:c>
      <x:c r="H592" s="13" t="n">
        <x:f>Arrivals!L592</x:f>
        <x:v>75</x:v>
      </x:c>
      <x:c r="I592" s="14" t="n">
        <x:f>H592*8/Settings!$B$28+Settings!$B$29</x:f>
        <x:v>6.02</x:v>
      </x:c>
      <x:c r="J592" s="14">
        <x:f t="shared" si="129"/>
        <x:v>6715.0677245386232</x:v>
      </x:c>
      <x:c r="K592" s="14">
        <x:f t="shared" si="121"/>
        <x:v>6717.1247631594115</x:v>
      </x:c>
      <x:c r="L592" s="14" t="n">
        <x:f>MOD(K592-Settings!$B$32,Settings!$B$33)</x:f>
        <x:v>237.1247631594115</x:v>
      </x:c>
      <x:c r="M592" s="14" t="n">
        <x:f>IF(L592&lt;Settings!$B$30,IF(Settings!$B$30-L592&gt;=I592,K592,K592+(Settings!$B$30-L592)+Settings!$B$31),K592+(Settings!$B$33-L592))</x:f>
        <x:v>6717.1247631594115</x:v>
      </x:c>
      <x:c r="N592" s="14">
        <x:f t="shared" si="122"/>
        <x:v>6723.1447631594119</x:v>
      </x:c>
      <x:c r="O592" s="14">
        <x:f t="shared" si="123"/>
        <x:v>19.02171984823417</x:v>
      </x:c>
      <x:c r="P592" s="14">
        <x:f t="shared" si="124"/>
        <x:v>4.9246812274450349</x:v>
      </x:c>
      <x:c r="Q592" s="14">
        <x:f t="shared" si="125"/>
        <x:v>0</x:v>
      </x:c>
      <x:c r="R592" s="14">
        <x:f t="shared" si="126"/>
        <x:v>0</x:v>
      </x:c>
      <x:c r="S592" s="14">
        <x:f t="shared" si="127"/>
        <x:v>4.9246812274450349</x:v>
      </x:c>
      <x:c r="T592" t="str">
        <x:f>IF(MOD(C592-Settings!$B$32,Settings!$B$33)&lt;Settings!$B$30,"Up","Down")</x:f>
        <x:v>Up</x:v>
      </x:c>
      <x:c r="U592" s="15" t="n">
        <x:f>IF(OR(I592&gt;Settings!$B$30,O592&gt;Settings!$B$37),0,1)</x:f>
        <x:v>1</x:v>
      </x:c>
      <x:c r="V592" s="15" t="n">
        <x:f>IF(AND(U592=1,O592&lt;=Settings!$B$36),1,0)</x:f>
        <x:v>1</x:v>
      </x:c>
    </x:row>
    <x:row r="593">
      <x:c r="A593">
        <x:v>5</x:v>
      </x:c>
      <x:c r="B593">
        <x:v>108</x:v>
      </x:c>
      <x:c r="C593" s="13" t="n">
        <x:f>Arrivals!F593</x:f>
        <x:v>6772.98432022519</x:v>
      </x:c>
      <x:c r="D593" s="13" t="n">
        <x:f>Arrivals!J593</x:f>
        <x:v>2.9544362738738847</x:v>
      </x:c>
      <x:c r="E593" s="14">
        <x:f t="shared" si="128"/>
        <x:v>6717.1247631594115</x:v>
      </x:c>
      <x:c r="F593" s="14">
        <x:f t="shared" si="119"/>
        <x:v>6772.9843202251895</x:v>
      </x:c>
      <x:c r="G593" s="14">
        <x:f t="shared" si="120"/>
        <x:v>6775.9387564990639</x:v>
      </x:c>
      <x:c r="H593" s="13" t="n">
        <x:f>Arrivals!L593</x:f>
        <x:v>75</x:v>
      </x:c>
      <x:c r="I593" s="14" t="n">
        <x:f>H593*8/Settings!$B$28+Settings!$B$29</x:f>
        <x:v>6.02</x:v>
      </x:c>
      <x:c r="J593" s="14">
        <x:f t="shared" si="129"/>
        <x:v>6723.1447631594119</x:v>
      </x:c>
      <x:c r="K593" s="14">
        <x:f t="shared" si="121"/>
        <x:v>6775.9387564990639</x:v>
      </x:c>
      <x:c r="L593" s="14" t="n">
        <x:f>MOD(K593-Settings!$B$32,Settings!$B$33)</x:f>
        <x:v>295.93875649906386</x:v>
      </x:c>
      <x:c r="M593" s="14" t="n">
        <x:f>IF(L593&lt;Settings!$B$30,IF(Settings!$B$30-L593&gt;=I593,K593,K593+(Settings!$B$30-L593)+Settings!$B$31),K593+(Settings!$B$33-L593))</x:f>
        <x:v>6775.938756499064</x:v>
      </x:c>
      <x:c r="N593" s="14">
        <x:f t="shared" si="122"/>
        <x:v>6781.9587564990643</x:v>
      </x:c>
      <x:c r="O593" s="14">
        <x:f t="shared" si="123"/>
        <x:v>8.9744362738747441</x:v>
      </x:c>
      <x:c r="P593" s="14">
        <x:f t="shared" si="124"/>
        <x:v>0</x:v>
      </x:c>
      <x:c r="Q593" s="14">
        <x:f t="shared" si="125"/>
        <x:v>0</x:v>
      </x:c>
      <x:c r="R593" s="14">
        <x:f t="shared" si="126"/>
        <x:v>0</x:v>
      </x:c>
      <x:c r="S593" s="14">
        <x:f t="shared" si="127"/>
        <x:v>0</x:v>
      </x:c>
      <x:c r="T593" t="str">
        <x:f>IF(MOD(C593-Settings!$B$32,Settings!$B$33)&lt;Settings!$B$30,"Up","Down")</x:f>
        <x:v>Up</x:v>
      </x:c>
      <x:c r="U593" s="15" t="n">
        <x:f>IF(OR(I593&gt;Settings!$B$30,O593&gt;Settings!$B$37),0,1)</x:f>
        <x:v>1</x:v>
      </x:c>
      <x:c r="V593" s="15" t="n">
        <x:f>IF(AND(U593=1,O593&lt;=Settings!$B$36),1,0)</x:f>
        <x:v>1</x:v>
      </x:c>
    </x:row>
    <x:row r="594">
      <x:c r="A594">
        <x:v>5</x:v>
      </x:c>
      <x:c r="B594">
        <x:v>109</x:v>
      </x:c>
      <x:c r="C594" s="13" t="n">
        <x:f>Arrivals!F594</x:f>
        <x:v>6978.58510030333</x:v>
      </x:c>
      <x:c r="D594" s="13" t="n">
        <x:f>Arrivals!J594</x:f>
        <x:v>27.74840800206399</x:v>
      </x:c>
      <x:c r="E594" s="14">
        <x:f t="shared" si="128"/>
        <x:v>6775.9387564990639</x:v>
      </x:c>
      <x:c r="F594" s="14">
        <x:f t="shared" si="119"/>
        <x:v>6978.5851003033304</x:v>
      </x:c>
      <x:c r="G594" s="14">
        <x:f t="shared" si="120"/>
        <x:v>7006.3335083053944</x:v>
      </x:c>
      <x:c r="H594" s="13" t="n">
        <x:f>Arrivals!L594</x:f>
        <x:v>75</x:v>
      </x:c>
      <x:c r="I594" s="14" t="n">
        <x:f>H594*8/Settings!$B$28+Settings!$B$29</x:f>
        <x:v>6.02</x:v>
      </x:c>
      <x:c r="J594" s="14">
        <x:f t="shared" si="129"/>
        <x:v>6781.9587564990643</x:v>
      </x:c>
      <x:c r="K594" s="14">
        <x:f t="shared" si="121"/>
        <x:v>7006.3335083053944</x:v>
      </x:c>
      <x:c r="L594" s="14" t="n">
        <x:f>MOD(K594-Settings!$B$32,Settings!$B$33)</x:f>
        <x:v>526.3335083053944</x:v>
      </x:c>
      <x:c r="M594" s="14" t="n">
        <x:f>IF(L594&lt;Settings!$B$30,IF(Settings!$B$30-L594&gt;=I594,K594,K594+(Settings!$B$30-L594)+Settings!$B$31),K594+(Settings!$B$33-L594))</x:f>
        <x:v>7006.333508305394</x:v>
      </x:c>
      <x:c r="N594" s="14">
        <x:f t="shared" si="122"/>
        <x:v>7012.3535083053948</x:v>
      </x:c>
      <x:c r="O594" s="14">
        <x:f t="shared" si="123"/>
        <x:v>33.768408002064461</x:v>
      </x:c>
      <x:c r="P594" s="14">
        <x:f t="shared" si="124"/>
        <x:v>0</x:v>
      </x:c>
      <x:c r="Q594" s="14">
        <x:f t="shared" si="125"/>
        <x:v>0</x:v>
      </x:c>
      <x:c r="R594" s="14">
        <x:f t="shared" si="126"/>
        <x:v>0</x:v>
      </x:c>
      <x:c r="S594" s="14">
        <x:f t="shared" si="127"/>
        <x:v>0</x:v>
      </x:c>
      <x:c r="T594" t="str">
        <x:f>IF(MOD(C594-Settings!$B$32,Settings!$B$33)&lt;Settings!$B$30,"Up","Down")</x:f>
        <x:v>Up</x:v>
      </x:c>
      <x:c r="U594" s="15" t="n">
        <x:f>IF(OR(I594&gt;Settings!$B$30,O594&gt;Settings!$B$37),0,1)</x:f>
        <x:v>1</x:v>
      </x:c>
      <x:c r="V594" s="15" t="n">
        <x:f>IF(AND(U594=1,O594&lt;=Settings!$B$36),1,0)</x:f>
        <x:v>1</x:v>
      </x:c>
    </x:row>
    <x:row r="595">
      <x:c r="A595">
        <x:v>5</x:v>
      </x:c>
      <x:c r="B595">
        <x:v>110</x:v>
      </x:c>
      <x:c r="C595" s="13" t="n">
        <x:f>Arrivals!F595</x:f>
        <x:v>7097.561110069841</x:v>
      </x:c>
      <x:c r="D595" s="13" t="n">
        <x:f>Arrivals!J595</x:f>
        <x:v>12.976044883919066</x:v>
      </x:c>
      <x:c r="E595" s="14">
        <x:f t="shared" si="128"/>
        <x:v>7006.3335083053944</x:v>
      </x:c>
      <x:c r="F595" s="14">
        <x:f t="shared" si="119"/>
        <x:v>7097.5611100698407</x:v>
      </x:c>
      <x:c r="G595" s="14">
        <x:f t="shared" si="120"/>
        <x:v>7110.5371549537595</x:v>
      </x:c>
      <x:c r="H595" s="13" t="n">
        <x:f>Arrivals!L595</x:f>
        <x:v>75</x:v>
      </x:c>
      <x:c r="I595" s="14" t="n">
        <x:f>H595*8/Settings!$B$28+Settings!$B$29</x:f>
        <x:v>6.02</x:v>
      </x:c>
      <x:c r="J595" s="14">
        <x:f t="shared" si="129"/>
        <x:v>7012.3535083053948</x:v>
      </x:c>
      <x:c r="K595" s="14">
        <x:f t="shared" si="121"/>
        <x:v>7110.5371549537595</x:v>
      </x:c>
      <x:c r="L595" s="14" t="n">
        <x:f>MOD(K595-Settings!$B$32,Settings!$B$33)</x:f>
        <x:v>630.5371549537595</x:v>
      </x:c>
      <x:c r="M595" s="14" t="n">
        <x:f>IF(L595&lt;Settings!$B$30,IF(Settings!$B$30-L595&gt;=I595,K595,K595+(Settings!$B$30-L595)+Settings!$B$31),K595+(Settings!$B$33-L595))</x:f>
        <x:v>7200</x:v>
      </x:c>
      <x:c r="N595" s="14">
        <x:f t="shared" si="122"/>
        <x:v>7206.02</x:v>
      </x:c>
      <x:c r="O595" s="14">
        <x:f t="shared" si="123"/>
        <x:v>108.45888993015978</x:v>
      </x:c>
      <x:c r="P595" s="14">
        <x:f t="shared" si="124"/>
        <x:v>0</x:v>
      </x:c>
      <x:c r="Q595" s="14">
        <x:f t="shared" si="125"/>
        <x:v>0</x:v>
      </x:c>
      <x:c r="R595" s="14">
        <x:f t="shared" si="126"/>
        <x:v>89.462845046240545</x:v>
      </x:c>
      <x:c r="S595" s="14">
        <x:f t="shared" si="127"/>
        <x:v>89.462845046240545</x:v>
      </x:c>
      <x:c r="T595" t="str">
        <x:f>IF(MOD(C595-Settings!$B$32,Settings!$B$33)&lt;Settings!$B$30,"Up","Down")</x:f>
        <x:v>Down</x:v>
      </x:c>
      <x:c r="U595" s="15" t="n">
        <x:f>IF(OR(I595&gt;Settings!$B$30,O595&gt;Settings!$B$37),0,1)</x:f>
        <x:v>1</x:v>
      </x:c>
      <x:c r="V595" s="15" t="n">
        <x:f>IF(AND(U595=1,O595&lt;=Settings!$B$36),1,0)</x:f>
        <x:v>1</x:v>
      </x:c>
    </x:row>
    <x:row r="596">
      <x:c r="A596">
        <x:v>5</x:v>
      </x:c>
      <x:c r="B596">
        <x:v>111</x:v>
      </x:c>
      <x:c r="C596" s="13" t="n">
        <x:f>Arrivals!F596</x:f>
        <x:v>7116.248332847497</x:v>
      </x:c>
      <x:c r="D596" s="13" t="n">
        <x:f>Arrivals!J596</x:f>
        <x:v>0.5444679992683157</x:v>
      </x:c>
      <x:c r="E596" s="14">
        <x:f t="shared" si="128"/>
        <x:v>7110.5371549537595</x:v>
      </x:c>
      <x:c r="F596" s="14">
        <x:f t="shared" si="119"/>
        <x:v>7116.2483328474973</x:v>
      </x:c>
      <x:c r="G596" s="14">
        <x:f t="shared" si="120"/>
        <x:v>7116.7928008467652</x:v>
      </x:c>
      <x:c r="H596" s="13" t="n">
        <x:f>Arrivals!L596</x:f>
        <x:v>75</x:v>
      </x:c>
      <x:c r="I596" s="14" t="n">
        <x:f>H596*8/Settings!$B$28+Settings!$B$29</x:f>
        <x:v>6.02</x:v>
      </x:c>
      <x:c r="J596" s="14">
        <x:f t="shared" si="129"/>
        <x:v>7206.02</x:v>
      </x:c>
      <x:c r="K596" s="14">
        <x:f t="shared" si="121"/>
        <x:v>7206.02</x:v>
      </x:c>
      <x:c r="L596" s="14" t="n">
        <x:f>MOD(K596-Settings!$B$32,Settings!$B$33)</x:f>
        <x:v>6.020000000000437</x:v>
      </x:c>
      <x:c r="M596" s="14" t="n">
        <x:f>IF(L596&lt;Settings!$B$30,IF(Settings!$B$30-L596&gt;=I596,K596,K596+(Settings!$B$30-L596)+Settings!$B$31),K596+(Settings!$B$33-L596))</x:f>
        <x:v>7206.02</x:v>
      </x:c>
      <x:c r="N596" s="14">
        <x:f t="shared" si="122"/>
        <x:v>7212.0400000000009</x:v>
      </x:c>
      <x:c r="O596" s="14">
        <x:f t="shared" si="123"/>
        <x:v>95.791667152503578</x:v>
      </x:c>
      <x:c r="P596" s="14">
        <x:f t="shared" si="124"/>
        <x:v>0</x:v>
      </x:c>
      <x:c r="Q596" s="14">
        <x:f t="shared" si="125"/>
        <x:v>89.227199153235233</x:v>
      </x:c>
      <x:c r="R596" s="14">
        <x:f t="shared" si="126"/>
        <x:v>0</x:v>
      </x:c>
      <x:c r="S596" s="14">
        <x:f t="shared" si="127"/>
        <x:v>89.227199153235233</x:v>
      </x:c>
      <x:c r="T596" t="str">
        <x:f>IF(MOD(C596-Settings!$B$32,Settings!$B$33)&lt;Settings!$B$30,"Up","Down")</x:f>
        <x:v>Down</x:v>
      </x:c>
      <x:c r="U596" s="15" t="n">
        <x:f>IF(OR(I596&gt;Settings!$B$30,O596&gt;Settings!$B$37),0,1)</x:f>
        <x:v>1</x:v>
      </x:c>
      <x:c r="V596" s="15" t="n">
        <x:f>IF(AND(U596=1,O596&lt;=Settings!$B$36),1,0)</x:f>
        <x:v>1</x:v>
      </x:c>
    </x:row>
    <x:row r="597">
      <x:c r="A597">
        <x:v>5</x:v>
      </x:c>
      <x:c r="B597">
        <x:v>112</x:v>
      </x:c>
      <x:c r="C597" s="13" t="n">
        <x:f>Arrivals!F597</x:f>
        <x:v>7235.941105868427</x:v>
      </x:c>
      <x:c r="D597" s="13" t="n">
        <x:f>Arrivals!J597</x:f>
        <x:v>9.102609977477325</x:v>
      </x:c>
      <x:c r="E597" s="14">
        <x:f t="shared" si="128"/>
        <x:v>7116.7928008467652</x:v>
      </x:c>
      <x:c r="F597" s="14">
        <x:f t="shared" si="119"/>
        <x:v>7235.9411058684273</x:v>
      </x:c>
      <x:c r="G597" s="14">
        <x:f t="shared" si="120"/>
        <x:v>7245.0437158459044</x:v>
      </x:c>
      <x:c r="H597" s="13" t="n">
        <x:f>Arrivals!L597</x:f>
        <x:v>75</x:v>
      </x:c>
      <x:c r="I597" s="14" t="n">
        <x:f>H597*8/Settings!$B$28+Settings!$B$29</x:f>
        <x:v>6.02</x:v>
      </x:c>
      <x:c r="J597" s="14">
        <x:f t="shared" si="129"/>
        <x:v>7212.0400000000009</x:v>
      </x:c>
      <x:c r="K597" s="14">
        <x:f t="shared" si="121"/>
        <x:v>7245.0437158459044</x:v>
      </x:c>
      <x:c r="L597" s="14" t="n">
        <x:f>MOD(K597-Settings!$B$32,Settings!$B$33)</x:f>
        <x:v>45.043715845904444</x:v>
      </x:c>
      <x:c r="M597" s="14" t="n">
        <x:f>IF(L597&lt;Settings!$B$30,IF(Settings!$B$30-L597&gt;=I597,K597,K597+(Settings!$B$30-L597)+Settings!$B$31),K597+(Settings!$B$33-L597))</x:f>
        <x:v>7245.043715845904</x:v>
      </x:c>
      <x:c r="N597" s="14">
        <x:f t="shared" si="122"/>
        <x:v>7251.0637158459049</x:v>
      </x:c>
      <x:c r="O597" s="14">
        <x:f t="shared" si="123"/>
        <x:v>15.122609977477623</x:v>
      </x:c>
      <x:c r="P597" s="14">
        <x:f t="shared" si="124"/>
        <x:v>0</x:v>
      </x:c>
      <x:c r="Q597" s="14">
        <x:f t="shared" si="125"/>
        <x:v>0</x:v>
      </x:c>
      <x:c r="R597" s="14">
        <x:f t="shared" si="126"/>
        <x:v>0</x:v>
      </x:c>
      <x:c r="S597" s="14">
        <x:f t="shared" si="127"/>
        <x:v>0</x:v>
      </x:c>
      <x:c r="T597" t="str">
        <x:f>IF(MOD(C597-Settings!$B$32,Settings!$B$33)&lt;Settings!$B$30,"Up","Down")</x:f>
        <x:v>Up</x:v>
      </x:c>
      <x:c r="U597" s="15" t="n">
        <x:f>IF(OR(I597&gt;Settings!$B$30,O597&gt;Settings!$B$37),0,1)</x:f>
        <x:v>1</x:v>
      </x:c>
      <x:c r="V597" s="15" t="n">
        <x:f>IF(AND(U597=1,O597&lt;=Settings!$B$36),1,0)</x:f>
        <x:v>1</x:v>
      </x:c>
    </x:row>
    <x:row r="598">
      <x:c r="A598">
        <x:v>5</x:v>
      </x:c>
      <x:c r="B598">
        <x:v>113</x:v>
      </x:c>
      <x:c r="C598" s="13" t="n">
        <x:f>Arrivals!F598</x:f>
        <x:v>7317.497392222647</x:v>
      </x:c>
      <x:c r="D598" s="13" t="n">
        <x:f>Arrivals!J598</x:f>
        <x:v>9.099607604345788</x:v>
      </x:c>
      <x:c r="E598" s="14">
        <x:f t="shared" si="128"/>
        <x:v>7245.0437158459044</x:v>
      </x:c>
      <x:c r="F598" s="14">
        <x:f t="shared" si="119"/>
        <x:v>7317.4973922226472</x:v>
      </x:c>
      <x:c r="G598" s="14">
        <x:f t="shared" si="120"/>
        <x:v>7326.5969998269929</x:v>
      </x:c>
      <x:c r="H598" s="13" t="n">
        <x:f>Arrivals!L598</x:f>
        <x:v>75</x:v>
      </x:c>
      <x:c r="I598" s="14" t="n">
        <x:f>H598*8/Settings!$B$28+Settings!$B$29</x:f>
        <x:v>6.02</x:v>
      </x:c>
      <x:c r="J598" s="14">
        <x:f t="shared" si="129"/>
        <x:v>7251.0637158459049</x:v>
      </x:c>
      <x:c r="K598" s="14">
        <x:f t="shared" si="121"/>
        <x:v>7326.5969998269929</x:v>
      </x:c>
      <x:c r="L598" s="14" t="n">
        <x:f>MOD(K598-Settings!$B$32,Settings!$B$33)</x:f>
        <x:v>126.59699982699294</x:v>
      </x:c>
      <x:c r="M598" s="14" t="n">
        <x:f>IF(L598&lt;Settings!$B$30,IF(Settings!$B$30-L598&gt;=I598,K598,K598+(Settings!$B$30-L598)+Settings!$B$31),K598+(Settings!$B$33-L598))</x:f>
        <x:v>7326.596999826993</x:v>
      </x:c>
      <x:c r="N598" s="14">
        <x:f t="shared" si="122"/>
        <x:v>7332.6169998269934</x:v>
      </x:c>
      <x:c r="O598" s="14">
        <x:f t="shared" si="123"/>
        <x:v>15.119607604346129</x:v>
      </x:c>
      <x:c r="P598" s="14">
        <x:f t="shared" si="124"/>
        <x:v>0</x:v>
      </x:c>
      <x:c r="Q598" s="14">
        <x:f t="shared" si="125"/>
        <x:v>0</x:v>
      </x:c>
      <x:c r="R598" s="14">
        <x:f t="shared" si="126"/>
        <x:v>0</x:v>
      </x:c>
      <x:c r="S598" s="14">
        <x:f t="shared" si="127"/>
        <x:v>0</x:v>
      </x:c>
      <x:c r="T598" t="str">
        <x:f>IF(MOD(C598-Settings!$B$32,Settings!$B$33)&lt;Settings!$B$30,"Up","Down")</x:f>
        <x:v>Up</x:v>
      </x:c>
      <x:c r="U598" s="15" t="n">
        <x:f>IF(OR(I598&gt;Settings!$B$30,O598&gt;Settings!$B$37),0,1)</x:f>
        <x:v>1</x:v>
      </x:c>
      <x:c r="V598" s="15" t="n">
        <x:f>IF(AND(U598=1,O598&lt;=Settings!$B$36),1,0)</x:f>
        <x:v>1</x:v>
      </x:c>
    </x:row>
    <x:row r="599">
      <x:c r="A599">
        <x:v>5</x:v>
      </x:c>
      <x:c r="B599">
        <x:v>114</x:v>
      </x:c>
      <x:c r="C599" s="13" t="n">
        <x:f>Arrivals!F599</x:f>
        <x:v>7327.843401432169</x:v>
      </x:c>
      <x:c r="D599" s="13" t="n">
        <x:f>Arrivals!J599</x:f>
        <x:v>9.902820060747757</x:v>
      </x:c>
      <x:c r="E599" s="14">
        <x:f t="shared" si="128"/>
        <x:v>7326.5969998269929</x:v>
      </x:c>
      <x:c r="F599" s="14">
        <x:f t="shared" si="119"/>
        <x:v>7327.8434014321692</x:v>
      </x:c>
      <x:c r="G599" s="14">
        <x:f t="shared" si="120"/>
        <x:v>7337.7462214929174</x:v>
      </x:c>
      <x:c r="H599" s="13" t="n">
        <x:f>Arrivals!L599</x:f>
        <x:v>75</x:v>
      </x:c>
      <x:c r="I599" s="14" t="n">
        <x:f>H599*8/Settings!$B$28+Settings!$B$29</x:f>
        <x:v>6.02</x:v>
      </x:c>
      <x:c r="J599" s="14">
        <x:f t="shared" si="129"/>
        <x:v>7332.6169998269934</x:v>
      </x:c>
      <x:c r="K599" s="14">
        <x:f t="shared" si="121"/>
        <x:v>7337.7462214929174</x:v>
      </x:c>
      <x:c r="L599" s="14" t="n">
        <x:f>MOD(K599-Settings!$B$32,Settings!$B$33)</x:f>
        <x:v>137.74622149291736</x:v>
      </x:c>
      <x:c r="M599" s="14" t="n">
        <x:f>IF(L599&lt;Settings!$B$30,IF(Settings!$B$30-L599&gt;=I599,K599,K599+(Settings!$B$30-L599)+Settings!$B$31),K599+(Settings!$B$33-L599))</x:f>
        <x:v>7337.746221492917</x:v>
      </x:c>
      <x:c r="N599" s="14">
        <x:f t="shared" si="122"/>
        <x:v>7343.7662214929178</x:v>
      </x:c>
      <x:c r="O599" s="14">
        <x:f t="shared" si="123"/>
        <x:v>15.922820060748563</x:v>
      </x:c>
      <x:c r="P599" s="14">
        <x:f t="shared" si="124"/>
        <x:v>0</x:v>
      </x:c>
      <x:c r="Q599" s="14">
        <x:f t="shared" si="125"/>
        <x:v>0</x:v>
      </x:c>
      <x:c r="R599" s="14">
        <x:f t="shared" si="126"/>
        <x:v>0</x:v>
      </x:c>
      <x:c r="S599" s="14">
        <x:f t="shared" si="127"/>
        <x:v>0</x:v>
      </x:c>
      <x:c r="T599" t="str">
        <x:f>IF(MOD(C599-Settings!$B$32,Settings!$B$33)&lt;Settings!$B$30,"Up","Down")</x:f>
        <x:v>Up</x:v>
      </x:c>
      <x:c r="U599" s="15" t="n">
        <x:f>IF(OR(I599&gt;Settings!$B$30,O599&gt;Settings!$B$37),0,1)</x:f>
        <x:v>1</x:v>
      </x:c>
      <x:c r="V599" s="15" t="n">
        <x:f>IF(AND(U599=1,O599&lt;=Settings!$B$36),1,0)</x:f>
        <x:v>1</x:v>
      </x:c>
    </x:row>
    <x:row r="600">
      <x:c r="A600">
        <x:v>5</x:v>
      </x:c>
      <x:c r="B600">
        <x:v>115</x:v>
      </x:c>
      <x:c r="C600" s="13" t="n">
        <x:f>Arrivals!F600</x:f>
        <x:v>7598.662585289891</x:v>
      </x:c>
      <x:c r="D600" s="13" t="n">
        <x:f>Arrivals!J600</x:f>
        <x:v>4.543334747518857</x:v>
      </x:c>
      <x:c r="E600" s="14">
        <x:f t="shared" si="128"/>
        <x:v>7337.7462214929174</x:v>
      </x:c>
      <x:c r="F600" s="14">
        <x:f t="shared" si="119"/>
        <x:v>7598.6625852898906</x:v>
      </x:c>
      <x:c r="G600" s="14">
        <x:f t="shared" si="120"/>
        <x:v>7603.2059200374097</x:v>
      </x:c>
      <x:c r="H600" s="13" t="n">
        <x:f>Arrivals!L600</x:f>
        <x:v>75</x:v>
      </x:c>
      <x:c r="I600" s="14" t="n">
        <x:f>H600*8/Settings!$B$28+Settings!$B$29</x:f>
        <x:v>6.02</x:v>
      </x:c>
      <x:c r="J600" s="14">
        <x:f t="shared" si="129"/>
        <x:v>7343.7662214929178</x:v>
      </x:c>
      <x:c r="K600" s="14">
        <x:f t="shared" si="121"/>
        <x:v>7603.2059200374097</x:v>
      </x:c>
      <x:c r="L600" s="14" t="n">
        <x:f>MOD(K600-Settings!$B$32,Settings!$B$33)</x:f>
        <x:v>403.20592003740967</x:v>
      </x:c>
      <x:c r="M600" s="14" t="n">
        <x:f>IF(L600&lt;Settings!$B$30,IF(Settings!$B$30-L600&gt;=I600,K600,K600+(Settings!$B$30-L600)+Settings!$B$31),K600+(Settings!$B$33-L600))</x:f>
        <x:v>7603.20592003741</x:v>
      </x:c>
      <x:c r="N600" s="14">
        <x:f t="shared" si="122"/>
        <x:v>7609.2259200374101</x:v>
      </x:c>
      <x:c r="O600" s="14">
        <x:f t="shared" si="123"/>
        <x:v>10.563334747519548</x:v>
      </x:c>
      <x:c r="P600" s="14">
        <x:f t="shared" si="124"/>
        <x:v>0</x:v>
      </x:c>
      <x:c r="Q600" s="14">
        <x:f t="shared" si="125"/>
        <x:v>0</x:v>
      </x:c>
      <x:c r="R600" s="14">
        <x:f t="shared" si="126"/>
        <x:v>0</x:v>
      </x:c>
      <x:c r="S600" s="14">
        <x:f t="shared" si="127"/>
        <x:v>0</x:v>
      </x:c>
      <x:c r="T600" t="str">
        <x:f>IF(MOD(C600-Settings!$B$32,Settings!$B$33)&lt;Settings!$B$30,"Up","Down")</x:f>
        <x:v>Up</x:v>
      </x:c>
      <x:c r="U600" s="15" t="n">
        <x:f>IF(OR(I600&gt;Settings!$B$30,O600&gt;Settings!$B$37),0,1)</x:f>
        <x:v>1</x:v>
      </x:c>
      <x:c r="V600" s="15" t="n">
        <x:f>IF(AND(U600=1,O600&lt;=Settings!$B$36),1,0)</x:f>
        <x:v>1</x:v>
      </x:c>
    </x:row>
    <x:row r="601">
      <x:c r="A601">
        <x:v>5</x:v>
      </x:c>
      <x:c r="B601">
        <x:v>116</x:v>
      </x:c>
      <x:c r="C601" s="13" t="n">
        <x:f>Arrivals!F601</x:f>
        <x:v>7702.532125726651</x:v>
      </x:c>
      <x:c r="D601" s="13" t="n">
        <x:f>Arrivals!J601</x:f>
        <x:v>5.509164189371244</x:v>
      </x:c>
      <x:c r="E601" s="14">
        <x:f t="shared" si="128"/>
        <x:v>7603.2059200374097</x:v>
      </x:c>
      <x:c r="F601" s="14">
        <x:f t="shared" si="119"/>
        <x:v>7702.5321257266514</x:v>
      </x:c>
      <x:c r="G601" s="14">
        <x:f t="shared" si="120"/>
        <x:v>7708.0412899160228</x:v>
      </x:c>
      <x:c r="H601" s="13" t="n">
        <x:f>Arrivals!L601</x:f>
        <x:v>75</x:v>
      </x:c>
      <x:c r="I601" s="14" t="n">
        <x:f>H601*8/Settings!$B$28+Settings!$B$29</x:f>
        <x:v>6.02</x:v>
      </x:c>
      <x:c r="J601" s="14">
        <x:f t="shared" si="129"/>
        <x:v>7609.2259200374101</x:v>
      </x:c>
      <x:c r="K601" s="14">
        <x:f t="shared" si="121"/>
        <x:v>7708.0412899160228</x:v>
      </x:c>
      <x:c r="L601" s="14" t="n">
        <x:f>MOD(K601-Settings!$B$32,Settings!$B$33)</x:f>
        <x:v>508.04128991602283</x:v>
      </x:c>
      <x:c r="M601" s="14" t="n">
        <x:f>IF(L601&lt;Settings!$B$30,IF(Settings!$B$30-L601&gt;=I601,K601,K601+(Settings!$B$30-L601)+Settings!$B$31),K601+(Settings!$B$33-L601))</x:f>
        <x:v>7708.041289916023</x:v>
      </x:c>
      <x:c r="N601" s="14">
        <x:f t="shared" si="122"/>
        <x:v>7714.0612899160233</x:v>
      </x:c>
      <x:c r="O601" s="14">
        <x:f t="shared" si="123"/>
        <x:v>11.529164189371841</x:v>
      </x:c>
      <x:c r="P601" s="14">
        <x:f t="shared" si="124"/>
        <x:v>0</x:v>
      </x:c>
      <x:c r="Q601" s="14">
        <x:f t="shared" si="125"/>
        <x:v>0</x:v>
      </x:c>
      <x:c r="R601" s="14">
        <x:f t="shared" si="126"/>
        <x:v>0</x:v>
      </x:c>
      <x:c r="S601" s="14">
        <x:f t="shared" si="127"/>
        <x:v>0</x:v>
      </x:c>
      <x:c r="T601" t="str">
        <x:f>IF(MOD(C601-Settings!$B$32,Settings!$B$33)&lt;Settings!$B$30,"Up","Down")</x:f>
        <x:v>Up</x:v>
      </x:c>
      <x:c r="U601" s="15" t="n">
        <x:f>IF(OR(I601&gt;Settings!$B$30,O601&gt;Settings!$B$37),0,1)</x:f>
        <x:v>1</x:v>
      </x:c>
      <x:c r="V601" s="15" t="n">
        <x:f>IF(AND(U601=1,O601&lt;=Settings!$B$36),1,0)</x:f>
        <x:v>1</x:v>
      </x:c>
    </x:row>
    <x:row r="602">
      <x:c r="A602">
        <x:v>5</x:v>
      </x:c>
      <x:c r="B602">
        <x:v>117</x:v>
      </x:c>
      <x:c r="C602" s="13" t="n">
        <x:f>Arrivals!F602</x:f>
        <x:v>7809.674482433312</x:v>
      </x:c>
      <x:c r="D602" s="13" t="n">
        <x:f>Arrivals!J602</x:f>
        <x:v>6.762170303086408</x:v>
      </x:c>
      <x:c r="E602" s="14">
        <x:f t="shared" si="128"/>
        <x:v>7708.0412899160228</x:v>
      </x:c>
      <x:c r="F602" s="14">
        <x:f t="shared" si="119"/>
        <x:v>7809.6744824333118</x:v>
      </x:c>
      <x:c r="G602" s="14">
        <x:f t="shared" si="120"/>
        <x:v>7816.4366527363982</x:v>
      </x:c>
      <x:c r="H602" s="13" t="n">
        <x:f>Arrivals!L602</x:f>
        <x:v>75</x:v>
      </x:c>
      <x:c r="I602" s="14" t="n">
        <x:f>H602*8/Settings!$B$28+Settings!$B$29</x:f>
        <x:v>6.02</x:v>
      </x:c>
      <x:c r="J602" s="14">
        <x:f t="shared" si="129"/>
        <x:v>7714.0612899160233</x:v>
      </x:c>
      <x:c r="K602" s="14">
        <x:f t="shared" si="121"/>
        <x:v>7816.4366527363982</x:v>
      </x:c>
      <x:c r="L602" s="14" t="n">
        <x:f>MOD(K602-Settings!$B$32,Settings!$B$33)</x:f>
        <x:v>616.4366527363982</x:v>
      </x:c>
      <x:c r="M602" s="14" t="n">
        <x:f>IF(L602&lt;Settings!$B$30,IF(Settings!$B$30-L602&gt;=I602,K602,K602+(Settings!$B$30-L602)+Settings!$B$31),K602+(Settings!$B$33-L602))</x:f>
        <x:v>7920</x:v>
      </x:c>
      <x:c r="N602" s="14">
        <x:f t="shared" si="122"/>
        <x:v>7926.02</x:v>
      </x:c>
      <x:c r="O602" s="14">
        <x:f t="shared" si="123"/>
        <x:v>116.34551756668861</x:v>
      </x:c>
      <x:c r="P602" s="14">
        <x:f t="shared" si="124"/>
        <x:v>0</x:v>
      </x:c>
      <x:c r="Q602" s="14">
        <x:f t="shared" si="125"/>
        <x:v>0</x:v>
      </x:c>
      <x:c r="R602" s="14">
        <x:f t="shared" si="126"/>
        <x:v>103.56334726360183</x:v>
      </x:c>
      <x:c r="S602" s="14">
        <x:f t="shared" si="127"/>
        <x:v>103.56334726360183</x:v>
      </x:c>
      <x:c r="T602" t="str">
        <x:f>IF(MOD(C602-Settings!$B$32,Settings!$B$33)&lt;Settings!$B$30,"Up","Down")</x:f>
        <x:v>Down</x:v>
      </x:c>
      <x:c r="U602" s="15" t="n">
        <x:f>IF(OR(I602&gt;Settings!$B$30,O602&gt;Settings!$B$37),0,1)</x:f>
        <x:v>1</x:v>
      </x:c>
      <x:c r="V602" s="15" t="n">
        <x:f>IF(AND(U602=1,O602&lt;=Settings!$B$36),1,0)</x:f>
        <x:v>1</x:v>
      </x:c>
    </x:row>
    <x:row r="603">
      <x:c r="A603">
        <x:v>5</x:v>
      </x:c>
      <x:c r="B603">
        <x:v>118</x:v>
      </x:c>
      <x:c r="C603" s="13" t="n">
        <x:f>Arrivals!F603</x:f>
        <x:v>7914.244085934168</x:v>
      </x:c>
      <x:c r="D603" s="13" t="n">
        <x:f>Arrivals!J603</x:f>
        <x:v>5.494775862908516</x:v>
      </x:c>
      <x:c r="E603" s="14">
        <x:f t="shared" si="128"/>
        <x:v>7816.4366527363982</x:v>
      </x:c>
      <x:c r="F603" s="14">
        <x:f t="shared" si="119"/>
        <x:v>7914.2440859341677</x:v>
      </x:c>
      <x:c r="G603" s="14">
        <x:f t="shared" si="120"/>
        <x:v>7919.7388617970764</x:v>
      </x:c>
      <x:c r="H603" s="13" t="n">
        <x:f>Arrivals!L603</x:f>
        <x:v>75</x:v>
      </x:c>
      <x:c r="I603" s="14" t="n">
        <x:f>H603*8/Settings!$B$28+Settings!$B$29</x:f>
        <x:v>6.02</x:v>
      </x:c>
      <x:c r="J603" s="14">
        <x:f t="shared" si="129"/>
        <x:v>7926.02</x:v>
      </x:c>
      <x:c r="K603" s="14">
        <x:f t="shared" si="121"/>
        <x:v>7926.02</x:v>
      </x:c>
      <x:c r="L603" s="14" t="n">
        <x:f>MOD(K603-Settings!$B$32,Settings!$B$33)</x:f>
        <x:v>6.020000000000437</x:v>
      </x:c>
      <x:c r="M603" s="14" t="n">
        <x:f>IF(L603&lt;Settings!$B$30,IF(Settings!$B$30-L603&gt;=I603,K603,K603+(Settings!$B$30-L603)+Settings!$B$31),K603+(Settings!$B$33-L603))</x:f>
        <x:v>7926.02</x:v>
      </x:c>
      <x:c r="N603" s="14">
        <x:f t="shared" si="122"/>
        <x:v>7932.0400000000009</x:v>
      </x:c>
      <x:c r="O603" s="14">
        <x:f t="shared" si="123"/>
        <x:v>17.795914065833131</x:v>
      </x:c>
      <x:c r="P603" s="14">
        <x:f t="shared" si="124"/>
        <x:v>0</x:v>
      </x:c>
      <x:c r="Q603" s="14">
        <x:f t="shared" si="125"/>
        <x:v>6.2811382029240121</x:v>
      </x:c>
      <x:c r="R603" s="14">
        <x:f t="shared" si="126"/>
        <x:v>0</x:v>
      </x:c>
      <x:c r="S603" s="14">
        <x:f t="shared" si="127"/>
        <x:v>6.2811382029240121</x:v>
      </x:c>
      <x:c r="T603" t="str">
        <x:f>IF(MOD(C603-Settings!$B$32,Settings!$B$33)&lt;Settings!$B$30,"Up","Down")</x:f>
        <x:v>Down</x:v>
      </x:c>
      <x:c r="U603" s="15" t="n">
        <x:f>IF(OR(I603&gt;Settings!$B$30,O603&gt;Settings!$B$37),0,1)</x:f>
        <x:v>1</x:v>
      </x:c>
      <x:c r="V603" s="15" t="n">
        <x:f>IF(AND(U603=1,O603&lt;=Settings!$B$36),1,0)</x:f>
        <x:v>1</x:v>
      </x:c>
    </x:row>
    <x:row r="604">
      <x:c r="A604">
        <x:v>5</x:v>
      </x:c>
      <x:c r="B604">
        <x:v>119</x:v>
      </x:c>
      <x:c r="C604" s="13" t="n">
        <x:f>Arrivals!F604</x:f>
        <x:v>7940.611165076079</x:v>
      </x:c>
      <x:c r="D604" s="13" t="n">
        <x:f>Arrivals!J604</x:f>
        <x:v>14.054413197019759</x:v>
      </x:c>
      <x:c r="E604" s="14">
        <x:f t="shared" si="128"/>
        <x:v>7919.7388617970764</x:v>
      </x:c>
      <x:c r="F604" s="14">
        <x:f t="shared" si="119"/>
        <x:v>7940.6111650760786</x:v>
      </x:c>
      <x:c r="G604" s="14">
        <x:f t="shared" si="120"/>
        <x:v>7954.6655782730986</x:v>
      </x:c>
      <x:c r="H604" s="13" t="n">
        <x:f>Arrivals!L604</x:f>
        <x:v>75</x:v>
      </x:c>
      <x:c r="I604" s="14" t="n">
        <x:f>H604*8/Settings!$B$28+Settings!$B$29</x:f>
        <x:v>6.02</x:v>
      </x:c>
      <x:c r="J604" s="14">
        <x:f t="shared" si="129"/>
        <x:v>7932.0400000000009</x:v>
      </x:c>
      <x:c r="K604" s="14">
        <x:f t="shared" si="121"/>
        <x:v>7954.6655782730986</x:v>
      </x:c>
      <x:c r="L604" s="14" t="n">
        <x:f>MOD(K604-Settings!$B$32,Settings!$B$33)</x:f>
        <x:v>34.66557827309862</x:v>
      </x:c>
      <x:c r="M604" s="14" t="n">
        <x:f>IF(L604&lt;Settings!$B$30,IF(Settings!$B$30-L604&gt;=I604,K604,K604+(Settings!$B$30-L604)+Settings!$B$31),K604+(Settings!$B$33-L604))</x:f>
        <x:v>7954.665578273099</x:v>
      </x:c>
      <x:c r="N604" s="14">
        <x:f t="shared" si="122"/>
        <x:v>7960.6855782730991</x:v>
      </x:c>
      <x:c r="O604" s="14">
        <x:f t="shared" si="123"/>
        <x:v>20.074413197020476</x:v>
      </x:c>
      <x:c r="P604" s="14">
        <x:f t="shared" si="124"/>
        <x:v>0</x:v>
      </x:c>
      <x:c r="Q604" s="14">
        <x:f t="shared" si="125"/>
        <x:v>0</x:v>
      </x:c>
      <x:c r="R604" s="14">
        <x:f t="shared" si="126"/>
        <x:v>0</x:v>
      </x:c>
      <x:c r="S604" s="14">
        <x:f t="shared" si="127"/>
        <x:v>0</x:v>
      </x:c>
      <x:c r="T604" t="str">
        <x:f>IF(MOD(C604-Settings!$B$32,Settings!$B$33)&lt;Settings!$B$30,"Up","Down")</x:f>
        <x:v>Up</x:v>
      </x:c>
      <x:c r="U604" s="15" t="n">
        <x:f>IF(OR(I604&gt;Settings!$B$30,O604&gt;Settings!$B$37),0,1)</x:f>
        <x:v>1</x:v>
      </x:c>
      <x:c r="V604" s="15" t="n">
        <x:f>IF(AND(U604=1,O604&lt;=Settings!$B$36),1,0)</x:f>
        <x:v>1</x:v>
      </x:c>
    </x:row>
    <x:row r="605">
      <x:c r="A605">
        <x:v>5</x:v>
      </x:c>
      <x:c r="B605">
        <x:v>120</x:v>
      </x:c>
      <x:c r="C605" s="13" t="n">
        <x:f>Arrivals!F605</x:f>
        <x:v>8021.238088076313</x:v>
      </x:c>
      <x:c r="D605" s="13" t="n">
        <x:f>Arrivals!J605</x:f>
        <x:v>30.987318217418306</x:v>
      </x:c>
      <x:c r="E605" s="14">
        <x:f t="shared" si="128"/>
        <x:v>7954.6655782730986</x:v>
      </x:c>
      <x:c r="F605" s="14">
        <x:f t="shared" si="119"/>
        <x:v>8021.238088076313</x:v>
      </x:c>
      <x:c r="G605" s="14">
        <x:f t="shared" si="120"/>
        <x:v>8052.2254062937318</x:v>
      </x:c>
      <x:c r="H605" s="13" t="n">
        <x:f>Arrivals!L605</x:f>
        <x:v>75</x:v>
      </x:c>
      <x:c r="I605" s="14" t="n">
        <x:f>H605*8/Settings!$B$28+Settings!$B$29</x:f>
        <x:v>6.02</x:v>
      </x:c>
      <x:c r="J605" s="14">
        <x:f t="shared" si="129"/>
        <x:v>7960.6855782730991</x:v>
      </x:c>
      <x:c r="K605" s="14">
        <x:f t="shared" si="121"/>
        <x:v>8052.2254062937318</x:v>
      </x:c>
      <x:c r="L605" s="14" t="n">
        <x:f>MOD(K605-Settings!$B$32,Settings!$B$33)</x:f>
        <x:v>132.2254062937318</x:v>
      </x:c>
      <x:c r="M605" s="14" t="n">
        <x:f>IF(L605&lt;Settings!$B$30,IF(Settings!$B$30-L605&gt;=I605,K605,K605+(Settings!$B$30-L605)+Settings!$B$31),K605+(Settings!$B$33-L605))</x:f>
        <x:v>8052.225406293732</x:v>
      </x:c>
      <x:c r="N605" s="14">
        <x:f t="shared" si="122"/>
        <x:v>8058.2454062937322</x:v>
      </x:c>
      <x:c r="O605" s="14">
        <x:f t="shared" si="123"/>
        <x:v>37.007318217419197</x:v>
      </x:c>
      <x:c r="P605" s="14">
        <x:f t="shared" si="124"/>
        <x:v>0</x:v>
      </x:c>
      <x:c r="Q605" s="14">
        <x:f t="shared" si="125"/>
        <x:v>0</x:v>
      </x:c>
      <x:c r="R605" s="14">
        <x:f t="shared" si="126"/>
        <x:v>0</x:v>
      </x:c>
      <x:c r="S605" s="14">
        <x:f t="shared" si="127"/>
        <x:v>0</x:v>
      </x:c>
      <x:c r="T605" t="str">
        <x:f>IF(MOD(C605-Settings!$B$32,Settings!$B$33)&lt;Settings!$B$30,"Up","Down")</x:f>
        <x:v>Up</x:v>
      </x:c>
      <x:c r="U605" s="15" t="n">
        <x:f>IF(OR(I605&gt;Settings!$B$30,O605&gt;Settings!$B$37),0,1)</x:f>
        <x:v>1</x:v>
      </x:c>
      <x:c r="V605" s="15" t="n">
        <x:f>IF(AND(U605=1,O605&lt;=Settings!$B$36),1,0)</x:f>
        <x:v>1</x:v>
      </x:c>
    </x:row>
    <x:row r="606">
      <x:c r="A606">
        <x:v>6</x:v>
      </x:c>
      <x:c r="B606">
        <x:v>1</x:v>
      </x:c>
      <x:c r="C606" s="13" t="n">
        <x:f>Arrivals!F606</x:f>
        <x:v>116.45397088960168</x:v>
      </x:c>
      <x:c r="D606" s="13" t="n">
        <x:f>Arrivals!J606</x:f>
        <x:v>9.00691524986784</x:v>
      </x:c>
      <x:c r="E606" s="14">
        <x:v>0</x:v>
      </x:c>
      <x:c r="F606" s="14">
        <x:f t="shared" si="119"/>
        <x:v>116.45397088960168</x:v>
      </x:c>
      <x:c r="G606" s="14">
        <x:f t="shared" si="120"/>
        <x:v>125.46088613946952</x:v>
      </x:c>
      <x:c r="H606" s="13" t="n">
        <x:f>Arrivals!L606</x:f>
        <x:v>75</x:v>
      </x:c>
      <x:c r="I606" s="14" t="n">
        <x:f>H606*8/Settings!$B$28+Settings!$B$29</x:f>
        <x:v>6.02</x:v>
      </x:c>
      <x:c r="J606" s="14">
        <x:v>0</x:v>
      </x:c>
      <x:c r="K606" s="14">
        <x:f t="shared" si="121"/>
        <x:v>125.46088613946952</x:v>
      </x:c>
      <x:c r="L606" s="14" t="n">
        <x:f>MOD(K606-Settings!$B$32,Settings!$B$33)</x:f>
        <x:v>125.46088613946952</x:v>
      </x:c>
      <x:c r="M606" s="14" t="n">
        <x:f>IF(L606&lt;Settings!$B$30,IF(Settings!$B$30-L606&gt;=I606,K606,K606+(Settings!$B$30-L606)+Settings!$B$31),K606+(Settings!$B$33-L606))</x:f>
        <x:v>125.46088613946952</x:v>
      </x:c>
      <x:c r="N606" s="14">
        <x:f t="shared" si="122"/>
        <x:v>131.48088613946953</x:v>
      </x:c>
      <x:c r="O606" s="14">
        <x:f t="shared" si="123"/>
        <x:v>15.026915249867855</x:v>
      </x:c>
      <x:c r="P606" s="14">
        <x:f t="shared" si="124"/>
        <x:v>0</x:v>
      </x:c>
      <x:c r="Q606" s="14">
        <x:f t="shared" si="125"/>
        <x:v>0</x:v>
      </x:c>
      <x:c r="R606" s="14">
        <x:f t="shared" si="126"/>
        <x:v>0</x:v>
      </x:c>
      <x:c r="S606" s="14">
        <x:f t="shared" si="127"/>
        <x:v>0</x:v>
      </x:c>
      <x:c r="T606" t="str">
        <x:f>IF(MOD(C606-Settings!$B$32,Settings!$B$33)&lt;Settings!$B$30,"Up","Down")</x:f>
        <x:v>Up</x:v>
      </x:c>
      <x:c r="U606" s="15" t="n">
        <x:f>IF(OR(I606&gt;Settings!$B$30,O606&gt;Settings!$B$37),0,1)</x:f>
        <x:v>1</x:v>
      </x:c>
      <x:c r="V606" s="15" t="n">
        <x:f>IF(AND(U606=1,O606&lt;=Settings!$B$36),1,0)</x:f>
        <x:v>1</x:v>
      </x:c>
    </x:row>
    <x:row r="607">
      <x:c r="A607">
        <x:v>6</x:v>
      </x:c>
      <x:c r="B607">
        <x:v>2</x:v>
      </x:c>
      <x:c r="C607" s="13" t="n">
        <x:f>Arrivals!F607</x:f>
        <x:v>284.5394546980028</x:v>
      </x:c>
      <x:c r="D607" s="13" t="n">
        <x:f>Arrivals!J607</x:f>
        <x:v>8.53772378133717</x:v>
      </x:c>
      <x:c r="E607" s="14" t="n">
        <x:f t="shared" ref="E607:E638" si="130">G606</x:f>
        <x:v>125.46088613946952</x:v>
      </x:c>
      <x:c r="F607" s="14">
        <x:f t="shared" si="119"/>
        <x:v>284.53945469800283</x:v>
      </x:c>
      <x:c r="G607" s="14">
        <x:f t="shared" si="120"/>
        <x:v>293.07717847933998</x:v>
      </x:c>
      <x:c r="H607" s="13" t="n">
        <x:f>Arrivals!L607</x:f>
        <x:v>75</x:v>
      </x:c>
      <x:c r="I607" s="14" t="n">
        <x:f>H607*8/Settings!$B$28+Settings!$B$29</x:f>
        <x:v>6.02</x:v>
      </x:c>
      <x:c r="J607" s="14" t="n">
        <x:f t="shared" ref="J607:J638" si="131">N606</x:f>
        <x:v>131.48088613946953</x:v>
      </x:c>
      <x:c r="K607" s="14">
        <x:f t="shared" si="121"/>
        <x:v>293.07717847933998</x:v>
      </x:c>
      <x:c r="L607" s="14" t="n">
        <x:f>MOD(K607-Settings!$B$32,Settings!$B$33)</x:f>
        <x:v>293.07717847934</x:v>
      </x:c>
      <x:c r="M607" s="14" t="n">
        <x:f>IF(L607&lt;Settings!$B$30,IF(Settings!$B$30-L607&gt;=I607,K607,K607+(Settings!$B$30-L607)+Settings!$B$31),K607+(Settings!$B$33-L607))</x:f>
        <x:v>293.07717847934</x:v>
      </x:c>
      <x:c r="N607" s="14">
        <x:f t="shared" si="122"/>
        <x:v>299.09717847933996</x:v>
      </x:c>
      <x:c r="O607" s="14">
        <x:f t="shared" si="123"/>
        <x:v>14.557723781337131</x:v>
      </x:c>
      <x:c r="P607" s="14">
        <x:f t="shared" si="124"/>
        <x:v>0</x:v>
      </x:c>
      <x:c r="Q607" s="14">
        <x:f t="shared" si="125"/>
        <x:v>0</x:v>
      </x:c>
      <x:c r="R607" s="14">
        <x:f t="shared" si="126"/>
        <x:v>0</x:v>
      </x:c>
      <x:c r="S607" s="14">
        <x:f t="shared" si="127"/>
        <x:v>0</x:v>
      </x:c>
      <x:c r="T607" t="str">
        <x:f>IF(MOD(C607-Settings!$B$32,Settings!$B$33)&lt;Settings!$B$30,"Up","Down")</x:f>
        <x:v>Up</x:v>
      </x:c>
      <x:c r="U607" s="15" t="n">
        <x:f>IF(OR(I607&gt;Settings!$B$30,O607&gt;Settings!$B$37),0,1)</x:f>
        <x:v>1</x:v>
      </x:c>
      <x:c r="V607" s="15" t="n">
        <x:f>IF(AND(U607=1,O607&lt;=Settings!$B$36),1,0)</x:f>
        <x:v>1</x:v>
      </x:c>
    </x:row>
    <x:row r="608">
      <x:c r="A608">
        <x:v>6</x:v>
      </x:c>
      <x:c r="B608">
        <x:v>3</x:v>
      </x:c>
      <x:c r="C608" s="13" t="n">
        <x:f>Arrivals!F608</x:f>
        <x:v>317.260786596152</x:v>
      </x:c>
      <x:c r="D608" s="13" t="n">
        <x:f>Arrivals!J608</x:f>
        <x:v>1.689916356968919</x:v>
      </x:c>
      <x:c r="E608" s="14">
        <x:f t="shared" si="130"/>
        <x:v>293.07717847933998</x:v>
      </x:c>
      <x:c r="F608" s="14">
        <x:f t="shared" si="119"/>
        <x:v>317.260786596152</x:v>
      </x:c>
      <x:c r="G608" s="14">
        <x:f t="shared" si="120"/>
        <x:v>318.95070295312092</x:v>
      </x:c>
      <x:c r="H608" s="13" t="n">
        <x:f>Arrivals!L608</x:f>
        <x:v>75</x:v>
      </x:c>
      <x:c r="I608" s="14" t="n">
        <x:f>H608*8/Settings!$B$28+Settings!$B$29</x:f>
        <x:v>6.02</x:v>
      </x:c>
      <x:c r="J608" s="14">
        <x:f t="shared" si="131"/>
        <x:v>299.09717847933996</x:v>
      </x:c>
      <x:c r="K608" s="14">
        <x:f t="shared" si="121"/>
        <x:v>318.95070295312092</x:v>
      </x:c>
      <x:c r="L608" s="14" t="n">
        <x:f>MOD(K608-Settings!$B$32,Settings!$B$33)</x:f>
        <x:v>318.9507029531209</x:v>
      </x:c>
      <x:c r="M608" s="14" t="n">
        <x:f>IF(L608&lt;Settings!$B$30,IF(Settings!$B$30-L608&gt;=I608,K608,K608+(Settings!$B$30-L608)+Settings!$B$31),K608+(Settings!$B$33-L608))</x:f>
        <x:v>318.9507029531209</x:v>
      </x:c>
      <x:c r="N608" s="14">
        <x:f t="shared" si="122"/>
        <x:v>324.97070295312091</x:v>
      </x:c>
      <x:c r="O608" s="14">
        <x:f t="shared" si="123"/>
        <x:v>7.709916356968904</x:v>
      </x:c>
      <x:c r="P608" s="14">
        <x:f t="shared" si="124"/>
        <x:v>0</x:v>
      </x:c>
      <x:c r="Q608" s="14">
        <x:f t="shared" si="125"/>
        <x:v>0</x:v>
      </x:c>
      <x:c r="R608" s="14">
        <x:f t="shared" si="126"/>
        <x:v>0</x:v>
      </x:c>
      <x:c r="S608" s="14">
        <x:f t="shared" si="127"/>
        <x:v>0</x:v>
      </x:c>
      <x:c r="T608" t="str">
        <x:f>IF(MOD(C608-Settings!$B$32,Settings!$B$33)&lt;Settings!$B$30,"Up","Down")</x:f>
        <x:v>Up</x:v>
      </x:c>
      <x:c r="U608" s="15" t="n">
        <x:f>IF(OR(I608&gt;Settings!$B$30,O608&gt;Settings!$B$37),0,1)</x:f>
        <x:v>1</x:v>
      </x:c>
      <x:c r="V608" s="15" t="n">
        <x:f>IF(AND(U608=1,O608&lt;=Settings!$B$36),1,0)</x:f>
        <x:v>1</x:v>
      </x:c>
    </x:row>
    <x:row r="609">
      <x:c r="A609">
        <x:v>6</x:v>
      </x:c>
      <x:c r="B609">
        <x:v>4</x:v>
      </x:c>
      <x:c r="C609" s="13" t="n">
        <x:f>Arrivals!F609</x:f>
        <x:v>321.1862327017147</x:v>
      </x:c>
      <x:c r="D609" s="13" t="n">
        <x:f>Arrivals!J609</x:f>
        <x:v>17.39808347600235</x:v>
      </x:c>
      <x:c r="E609" s="14">
        <x:f t="shared" si="130"/>
        <x:v>318.95070295312092</x:v>
      </x:c>
      <x:c r="F609" s="14">
        <x:f t="shared" si="119"/>
        <x:v>321.18623270171469</x:v>
      </x:c>
      <x:c r="G609" s="14">
        <x:f t="shared" si="120"/>
        <x:v>338.58431617771703</x:v>
      </x:c>
      <x:c r="H609" s="13" t="n">
        <x:f>Arrivals!L609</x:f>
        <x:v>75</x:v>
      </x:c>
      <x:c r="I609" s="14" t="n">
        <x:f>H609*8/Settings!$B$28+Settings!$B$29</x:f>
        <x:v>6.02</x:v>
      </x:c>
      <x:c r="J609" s="14">
        <x:f t="shared" si="131"/>
        <x:v>324.97070295312091</x:v>
      </x:c>
      <x:c r="K609" s="14">
        <x:f t="shared" si="121"/>
        <x:v>338.58431617771703</x:v>
      </x:c>
      <x:c r="L609" s="14" t="n">
        <x:f>MOD(K609-Settings!$B$32,Settings!$B$33)</x:f>
        <x:v>338.584316177717</x:v>
      </x:c>
      <x:c r="M609" s="14" t="n">
        <x:f>IF(L609&lt;Settings!$B$30,IF(Settings!$B$30-L609&gt;=I609,K609,K609+(Settings!$B$30-L609)+Settings!$B$31),K609+(Settings!$B$33-L609))</x:f>
        <x:v>338.584316177717</x:v>
      </x:c>
      <x:c r="N609" s="14">
        <x:f t="shared" si="122"/>
        <x:v>344.60431617771701</x:v>
      </x:c>
      <x:c r="O609" s="14">
        <x:f t="shared" si="123"/>
        <x:v>23.418083476002323</x:v>
      </x:c>
      <x:c r="P609" s="14">
        <x:f t="shared" si="124"/>
        <x:v>0</x:v>
      </x:c>
      <x:c r="Q609" s="14">
        <x:f t="shared" si="125"/>
        <x:v>0</x:v>
      </x:c>
      <x:c r="R609" s="14">
        <x:f t="shared" si="126"/>
        <x:v>0</x:v>
      </x:c>
      <x:c r="S609" s="14">
        <x:f t="shared" si="127"/>
        <x:v>0</x:v>
      </x:c>
      <x:c r="T609" t="str">
        <x:f>IF(MOD(C609-Settings!$B$32,Settings!$B$33)&lt;Settings!$B$30,"Up","Down")</x:f>
        <x:v>Up</x:v>
      </x:c>
      <x:c r="U609" s="15" t="n">
        <x:f>IF(OR(I609&gt;Settings!$B$30,O609&gt;Settings!$B$37),0,1)</x:f>
        <x:v>1</x:v>
      </x:c>
      <x:c r="V609" s="15" t="n">
        <x:f>IF(AND(U609=1,O609&lt;=Settings!$B$36),1,0)</x:f>
        <x:v>1</x:v>
      </x:c>
    </x:row>
    <x:row r="610">
      <x:c r="A610">
        <x:v>6</x:v>
      </x:c>
      <x:c r="B610">
        <x:v>5</x:v>
      </x:c>
      <x:c r="C610" s="13" t="n">
        <x:f>Arrivals!F610</x:f>
        <x:v>350.3571084426471</x:v>
      </x:c>
      <x:c r="D610" s="13" t="n">
        <x:f>Arrivals!J610</x:f>
        <x:v>35.356920849122574</x:v>
      </x:c>
      <x:c r="E610" s="14">
        <x:f t="shared" si="130"/>
        <x:v>338.58431617771703</x:v>
      </x:c>
      <x:c r="F610" s="14">
        <x:f t="shared" si="119"/>
        <x:v>350.35710844264707</x:v>
      </x:c>
      <x:c r="G610" s="14">
        <x:f t="shared" si="120"/>
        <x:v>385.71402929176963</x:v>
      </x:c>
      <x:c r="H610" s="13" t="n">
        <x:f>Arrivals!L610</x:f>
        <x:v>75</x:v>
      </x:c>
      <x:c r="I610" s="14" t="n">
        <x:f>H610*8/Settings!$B$28+Settings!$B$29</x:f>
        <x:v>6.02</x:v>
      </x:c>
      <x:c r="J610" s="14">
        <x:f t="shared" si="131"/>
        <x:v>344.60431617771701</x:v>
      </x:c>
      <x:c r="K610" s="14">
        <x:f t="shared" si="121"/>
        <x:v>385.71402929176963</x:v>
      </x:c>
      <x:c r="L610" s="14" t="n">
        <x:f>MOD(K610-Settings!$B$32,Settings!$B$33)</x:f>
        <x:v>385.71402929176963</x:v>
      </x:c>
      <x:c r="M610" s="14" t="n">
        <x:f>IF(L610&lt;Settings!$B$30,IF(Settings!$B$30-L610&gt;=I610,K610,K610+(Settings!$B$30-L610)+Settings!$B$31),K610+(Settings!$B$33-L610))</x:f>
        <x:v>385.71402929176963</x:v>
      </x:c>
      <x:c r="N610" s="14">
        <x:f t="shared" si="122"/>
        <x:v>391.73402929176962</x:v>
      </x:c>
      <x:c r="O610" s="14">
        <x:f t="shared" si="123"/>
        <x:v>41.376920849122541</x:v>
      </x:c>
      <x:c r="P610" s="14">
        <x:f t="shared" si="124"/>
        <x:v>0</x:v>
      </x:c>
      <x:c r="Q610" s="14">
        <x:f t="shared" si="125"/>
        <x:v>0</x:v>
      </x:c>
      <x:c r="R610" s="14">
        <x:f t="shared" si="126"/>
        <x:v>0</x:v>
      </x:c>
      <x:c r="S610" s="14">
        <x:f t="shared" si="127"/>
        <x:v>0</x:v>
      </x:c>
      <x:c r="T610" t="str">
        <x:f>IF(MOD(C610-Settings!$B$32,Settings!$B$33)&lt;Settings!$B$30,"Up","Down")</x:f>
        <x:v>Up</x:v>
      </x:c>
      <x:c r="U610" s="15" t="n">
        <x:f>IF(OR(I610&gt;Settings!$B$30,O610&gt;Settings!$B$37),0,1)</x:f>
        <x:v>1</x:v>
      </x:c>
      <x:c r="V610" s="15" t="n">
        <x:f>IF(AND(U610=1,O610&lt;=Settings!$B$36),1,0)</x:f>
        <x:v>1</x:v>
      </x:c>
    </x:row>
    <x:row r="611">
      <x:c r="A611">
        <x:v>6</x:v>
      </x:c>
      <x:c r="B611">
        <x:v>6</x:v>
      </x:c>
      <x:c r="C611" s="13" t="n">
        <x:f>Arrivals!F611</x:f>
        <x:v>363.27706744035476</x:v>
      </x:c>
      <x:c r="D611" s="13" t="n">
        <x:f>Arrivals!J611</x:f>
        <x:v>2.134049153420313</x:v>
      </x:c>
      <x:c r="E611" s="14">
        <x:f t="shared" si="130"/>
        <x:v>385.71402929176963</x:v>
      </x:c>
      <x:c r="F611" s="14">
        <x:f t="shared" si="119"/>
        <x:v>385.71402929176963</x:v>
      </x:c>
      <x:c r="G611" s="14">
        <x:f t="shared" si="120"/>
        <x:v>387.84807844518997</x:v>
      </x:c>
      <x:c r="H611" s="13" t="n">
        <x:f>Arrivals!L611</x:f>
        <x:v>75</x:v>
      </x:c>
      <x:c r="I611" s="14" t="n">
        <x:f>H611*8/Settings!$B$28+Settings!$B$29</x:f>
        <x:v>6.02</x:v>
      </x:c>
      <x:c r="J611" s="14">
        <x:f t="shared" si="131"/>
        <x:v>391.73402929176962</x:v>
      </x:c>
      <x:c r="K611" s="14">
        <x:f t="shared" si="121"/>
        <x:v>391.73402929176962</x:v>
      </x:c>
      <x:c r="L611" s="14" t="n">
        <x:f>MOD(K611-Settings!$B$32,Settings!$B$33)</x:f>
        <x:v>391.7340292917696</x:v>
      </x:c>
      <x:c r="M611" s="14" t="n">
        <x:f>IF(L611&lt;Settings!$B$30,IF(Settings!$B$30-L611&gt;=I611,K611,K611+(Settings!$B$30-L611)+Settings!$B$31),K611+(Settings!$B$33-L611))</x:f>
        <x:v>391.7340292917696</x:v>
      </x:c>
      <x:c r="N611" s="14">
        <x:f t="shared" si="122"/>
        <x:v>397.7540292917696</x:v>
      </x:c>
      <x:c r="O611" s="14">
        <x:f t="shared" si="123"/>
        <x:v>34.476961851414842</x:v>
      </x:c>
      <x:c r="P611" s="14">
        <x:f t="shared" si="124"/>
        <x:v>22.436961851414878</x:v>
      </x:c>
      <x:c r="Q611" s="14">
        <x:f t="shared" si="125"/>
        <x:v>3.8859508465796466</x:v>
      </x:c>
      <x:c r="R611" s="14">
        <x:f t="shared" si="126"/>
        <x:v>0</x:v>
      </x:c>
      <x:c r="S611" s="14">
        <x:f t="shared" si="127"/>
        <x:v>26.322912697994525</x:v>
      </x:c>
      <x:c r="T611" t="str">
        <x:f>IF(MOD(C611-Settings!$B$32,Settings!$B$33)&lt;Settings!$B$30,"Up","Down")</x:f>
        <x:v>Up</x:v>
      </x:c>
      <x:c r="U611" s="15" t="n">
        <x:f>IF(OR(I611&gt;Settings!$B$30,O611&gt;Settings!$B$37),0,1)</x:f>
        <x:v>1</x:v>
      </x:c>
      <x:c r="V611" s="15" t="n">
        <x:f>IF(AND(U611=1,O611&lt;=Settings!$B$36),1,0)</x:f>
        <x:v>1</x:v>
      </x:c>
    </x:row>
    <x:row r="612">
      <x:c r="A612">
        <x:v>6</x:v>
      </x:c>
      <x:c r="B612">
        <x:v>7</x:v>
      </x:c>
      <x:c r="C612" s="13" t="n">
        <x:f>Arrivals!F612</x:f>
        <x:v>567.0775065537641</x:v>
      </x:c>
      <x:c r="D612" s="13" t="n">
        <x:f>Arrivals!J612</x:f>
        <x:v>3.0078008176465216</x:v>
      </x:c>
      <x:c r="E612" s="14">
        <x:f t="shared" si="130"/>
        <x:v>387.84807844518997</x:v>
      </x:c>
      <x:c r="F612" s="14">
        <x:f t="shared" si="119"/>
        <x:v>567.07750655376412</x:v>
      </x:c>
      <x:c r="G612" s="14">
        <x:f t="shared" si="120"/>
        <x:v>570.08530737141064</x:v>
      </x:c>
      <x:c r="H612" s="13" t="n">
        <x:f>Arrivals!L612</x:f>
        <x:v>75</x:v>
      </x:c>
      <x:c r="I612" s="14" t="n">
        <x:f>H612*8/Settings!$B$28+Settings!$B$29</x:f>
        <x:v>6.02</x:v>
      </x:c>
      <x:c r="J612" s="14">
        <x:f t="shared" si="131"/>
        <x:v>397.7540292917696</x:v>
      </x:c>
      <x:c r="K612" s="14">
        <x:f t="shared" si="121"/>
        <x:v>570.08530737141064</x:v>
      </x:c>
      <x:c r="L612" s="14" t="n">
        <x:f>MOD(K612-Settings!$B$32,Settings!$B$33)</x:f>
        <x:v>570.0853073714106</x:v>
      </x:c>
      <x:c r="M612" s="14" t="n">
        <x:f>IF(L612&lt;Settings!$B$30,IF(Settings!$B$30-L612&gt;=I612,K612,K612+(Settings!$B$30-L612)+Settings!$B$31),K612+(Settings!$B$33-L612))</x:f>
        <x:v>570.0853073714106</x:v>
      </x:c>
      <x:c r="N612" s="14">
        <x:f t="shared" si="122"/>
        <x:v>576.10530737141062</x:v>
      </x:c>
      <x:c r="O612" s="14">
        <x:f t="shared" si="123"/>
        <x:v>9.0278008176464937</x:v>
      </x:c>
      <x:c r="P612" s="14">
        <x:f t="shared" si="124"/>
        <x:v>0</x:v>
      </x:c>
      <x:c r="Q612" s="14">
        <x:f t="shared" si="125"/>
        <x:v>0</x:v>
      </x:c>
      <x:c r="R612" s="14">
        <x:f t="shared" si="126"/>
        <x:v>0</x:v>
      </x:c>
      <x:c r="S612" s="14">
        <x:f t="shared" si="127"/>
        <x:v>0</x:v>
      </x:c>
      <x:c r="T612" t="str">
        <x:f>IF(MOD(C612-Settings!$B$32,Settings!$B$33)&lt;Settings!$B$30,"Up","Down")</x:f>
        <x:v>Up</x:v>
      </x:c>
      <x:c r="U612" s="15" t="n">
        <x:f>IF(OR(I612&gt;Settings!$B$30,O612&gt;Settings!$B$37),0,1)</x:f>
        <x:v>1</x:v>
      </x:c>
      <x:c r="V612" s="15" t="n">
        <x:f>IF(AND(U612=1,O612&lt;=Settings!$B$36),1,0)</x:f>
        <x:v>1</x:v>
      </x:c>
    </x:row>
    <x:row r="613">
      <x:c r="A613">
        <x:v>6</x:v>
      </x:c>
      <x:c r="B613">
        <x:v>8</x:v>
      </x:c>
      <x:c r="C613" s="13" t="n">
        <x:f>Arrivals!F613</x:f>
        <x:v>582.5081568469695</x:v>
      </x:c>
      <x:c r="D613" s="13" t="n">
        <x:f>Arrivals!J613</x:f>
        <x:v>2.6989481685328505</x:v>
      </x:c>
      <x:c r="E613" s="14">
        <x:f t="shared" si="130"/>
        <x:v>570.08530737141064</x:v>
      </x:c>
      <x:c r="F613" s="14">
        <x:f t="shared" si="119"/>
        <x:v>582.50815684696954</x:v>
      </x:c>
      <x:c r="G613" s="14">
        <x:f t="shared" si="120"/>
        <x:v>585.20710501550241</x:v>
      </x:c>
      <x:c r="H613" s="13" t="n">
        <x:f>Arrivals!L613</x:f>
        <x:v>75</x:v>
      </x:c>
      <x:c r="I613" s="14" t="n">
        <x:f>H613*8/Settings!$B$28+Settings!$B$29</x:f>
        <x:v>6.02</x:v>
      </x:c>
      <x:c r="J613" s="14">
        <x:f t="shared" si="131"/>
        <x:v>576.10530737141062</x:v>
      </x:c>
      <x:c r="K613" s="14">
        <x:f t="shared" si="121"/>
        <x:v>585.20710501550241</x:v>
      </x:c>
      <x:c r="L613" s="14" t="n">
        <x:f>MOD(K613-Settings!$B$32,Settings!$B$33)</x:f>
        <x:v>585.2071050155024</x:v>
      </x:c>
      <x:c r="M613" s="14" t="n">
        <x:f>IF(L613&lt;Settings!$B$30,IF(Settings!$B$30-L613&gt;=I613,K613,K613+(Settings!$B$30-L613)+Settings!$B$31),K613+(Settings!$B$33-L613))</x:f>
        <x:v>585.2071050155024</x:v>
      </x:c>
      <x:c r="N613" s="14">
        <x:f t="shared" si="122"/>
        <x:v>591.22710501550239</x:v>
      </x:c>
      <x:c r="O613" s="14">
        <x:f t="shared" si="123"/>
        <x:v>8.7189481685328474</x:v>
      </x:c>
      <x:c r="P613" s="14">
        <x:f t="shared" si="124"/>
        <x:v>0</x:v>
      </x:c>
      <x:c r="Q613" s="14">
        <x:f t="shared" si="125"/>
        <x:v>0</x:v>
      </x:c>
      <x:c r="R613" s="14">
        <x:f t="shared" si="126"/>
        <x:v>0</x:v>
      </x:c>
      <x:c r="S613" s="14">
        <x:f t="shared" si="127"/>
        <x:v>0</x:v>
      </x:c>
      <x:c r="T613" t="str">
        <x:f>IF(MOD(C613-Settings!$B$32,Settings!$B$33)&lt;Settings!$B$30,"Up","Down")</x:f>
        <x:v>Up</x:v>
      </x:c>
      <x:c r="U613" s="15" t="n">
        <x:f>IF(OR(I613&gt;Settings!$B$30,O613&gt;Settings!$B$37),0,1)</x:f>
        <x:v>1</x:v>
      </x:c>
      <x:c r="V613" s="15" t="n">
        <x:f>IF(AND(U613=1,O613&lt;=Settings!$B$36),1,0)</x:f>
        <x:v>1</x:v>
      </x:c>
    </x:row>
    <x:row r="614">
      <x:c r="A614">
        <x:v>6</x:v>
      </x:c>
      <x:c r="B614">
        <x:v>9</x:v>
      </x:c>
      <x:c r="C614" s="13" t="n">
        <x:f>Arrivals!F614</x:f>
        <x:v>604.5493415035211</x:v>
      </x:c>
      <x:c r="D614" s="13" t="n">
        <x:f>Arrivals!J614</x:f>
        <x:v>2.1137388874660172</x:v>
      </x:c>
      <x:c r="E614" s="14">
        <x:f t="shared" si="130"/>
        <x:v>585.20710501550241</x:v>
      </x:c>
      <x:c r="F614" s="14">
        <x:f t="shared" si="119"/>
        <x:v>604.54934150352108</x:v>
      </x:c>
      <x:c r="G614" s="14">
        <x:f t="shared" si="120"/>
        <x:v>606.66308039098715</x:v>
      </x:c>
      <x:c r="H614" s="13" t="n">
        <x:f>Arrivals!L614</x:f>
        <x:v>75</x:v>
      </x:c>
      <x:c r="I614" s="14" t="n">
        <x:f>H614*8/Settings!$B$28+Settings!$B$29</x:f>
        <x:v>6.02</x:v>
      </x:c>
      <x:c r="J614" s="14">
        <x:f t="shared" si="131"/>
        <x:v>591.22710501550239</x:v>
      </x:c>
      <x:c r="K614" s="14">
        <x:f t="shared" si="121"/>
        <x:v>606.66308039098715</x:v>
      </x:c>
      <x:c r="L614" s="14" t="n">
        <x:f>MOD(K614-Settings!$B$32,Settings!$B$33)</x:f>
        <x:v>606.6630803909871</x:v>
      </x:c>
      <x:c r="M614" s="14" t="n">
        <x:f>IF(L614&lt;Settings!$B$30,IF(Settings!$B$30-L614&gt;=I614,K614,K614+(Settings!$B$30-L614)+Settings!$B$31),K614+(Settings!$B$33-L614))</x:f>
        <x:v>720</x:v>
      </x:c>
      <x:c r="N614" s="14">
        <x:f t="shared" si="122"/>
        <x:v>726.02</x:v>
      </x:c>
      <x:c r="O614" s="14">
        <x:f t="shared" si="123"/>
        <x:v>121.4706584964789</x:v>
      </x:c>
      <x:c r="P614" s="14">
        <x:f t="shared" si="124"/>
        <x:v>0</x:v>
      </x:c>
      <x:c r="Q614" s="14">
        <x:f t="shared" si="125"/>
        <x:v>0</x:v>
      </x:c>
      <x:c r="R614" s="14">
        <x:f t="shared" si="126"/>
        <x:v>113.33691960901285</x:v>
      </x:c>
      <x:c r="S614" s="14">
        <x:f t="shared" si="127"/>
        <x:v>113.33691960901285</x:v>
      </x:c>
      <x:c r="T614" t="str">
        <x:f>IF(MOD(C614-Settings!$B$32,Settings!$B$33)&lt;Settings!$B$30,"Up","Down")</x:f>
        <x:v>Down</x:v>
      </x:c>
      <x:c r="U614" s="15" t="n">
        <x:f>IF(OR(I614&gt;Settings!$B$30,O614&gt;Settings!$B$37),0,1)</x:f>
        <x:v>1</x:v>
      </x:c>
      <x:c r="V614" s="15" t="n">
        <x:f>IF(AND(U614=1,O614&lt;=Settings!$B$36),1,0)</x:f>
        <x:v>0</x:v>
      </x:c>
    </x:row>
    <x:row r="615">
      <x:c r="A615">
        <x:v>6</x:v>
      </x:c>
      <x:c r="B615">
        <x:v>10</x:v>
      </x:c>
      <x:c r="C615" s="13" t="n">
        <x:f>Arrivals!F615</x:f>
        <x:v>608.1868466142387</x:v>
      </x:c>
      <x:c r="D615" s="13" t="n">
        <x:f>Arrivals!J615</x:f>
        <x:v>5.928093148381229</x:v>
      </x:c>
      <x:c r="E615" s="14">
        <x:f t="shared" si="130"/>
        <x:v>606.66308039098715</x:v>
      </x:c>
      <x:c r="F615" s="14">
        <x:f t="shared" si="119"/>
        <x:v>608.18684661423868</x:v>
      </x:c>
      <x:c r="G615" s="14">
        <x:f t="shared" si="120"/>
        <x:v>614.11493976261988</x:v>
      </x:c>
      <x:c r="H615" s="13" t="n">
        <x:f>Arrivals!L615</x:f>
        <x:v>75</x:v>
      </x:c>
      <x:c r="I615" s="14" t="n">
        <x:f>H615*8/Settings!$B$28+Settings!$B$29</x:f>
        <x:v>6.02</x:v>
      </x:c>
      <x:c r="J615" s="14">
        <x:f t="shared" si="131"/>
        <x:v>726.02</x:v>
      </x:c>
      <x:c r="K615" s="14">
        <x:f t="shared" si="121"/>
        <x:v>726.02</x:v>
      </x:c>
      <x:c r="L615" s="14" t="n">
        <x:f>MOD(K615-Settings!$B$32,Settings!$B$33)</x:f>
        <x:v>6.019999999999982</x:v>
      </x:c>
      <x:c r="M615" s="14" t="n">
        <x:f>IF(L615&lt;Settings!$B$30,IF(Settings!$B$30-L615&gt;=I615,K615,K615+(Settings!$B$30-L615)+Settings!$B$31),K615+(Settings!$B$33-L615))</x:f>
        <x:v>726.02</x:v>
      </x:c>
      <x:c r="N615" s="14">
        <x:f t="shared" si="122"/>
        <x:v>732.04</x:v>
      </x:c>
      <x:c r="O615" s="14">
        <x:f t="shared" si="123"/>
        <x:v>123.85315338576129</x:v>
      </x:c>
      <x:c r="P615" s="14">
        <x:f t="shared" si="124"/>
        <x:v>0</x:v>
      </x:c>
      <x:c r="Q615" s="14">
        <x:f t="shared" si="125"/>
        <x:v>111.9050602373801</x:v>
      </x:c>
      <x:c r="R615" s="14">
        <x:f t="shared" si="126"/>
        <x:v>0</x:v>
      </x:c>
      <x:c r="S615" s="14">
        <x:f t="shared" si="127"/>
        <x:v>111.9050602373801</x:v>
      </x:c>
      <x:c r="T615" t="str">
        <x:f>IF(MOD(C615-Settings!$B$32,Settings!$B$33)&lt;Settings!$B$30,"Up","Down")</x:f>
        <x:v>Down</x:v>
      </x:c>
      <x:c r="U615" s="15" t="n">
        <x:f>IF(OR(I615&gt;Settings!$B$30,O615&gt;Settings!$B$37),0,1)</x:f>
        <x:v>1</x:v>
      </x:c>
      <x:c r="V615" s="15" t="n">
        <x:f>IF(AND(U615=1,O615&lt;=Settings!$B$36),1,0)</x:f>
        <x:v>0</x:v>
      </x:c>
    </x:row>
    <x:row r="616">
      <x:c r="A616">
        <x:v>6</x:v>
      </x:c>
      <x:c r="B616">
        <x:v>11</x:v>
      </x:c>
      <x:c r="C616" s="13" t="n">
        <x:f>Arrivals!F616</x:f>
        <x:v>671.9332357070327</x:v>
      </x:c>
      <x:c r="D616" s="13" t="n">
        <x:f>Arrivals!J616</x:f>
        <x:v>17.698031161985345</x:v>
      </x:c>
      <x:c r="E616" s="14">
        <x:f t="shared" si="130"/>
        <x:v>614.11493976261988</x:v>
      </x:c>
      <x:c r="F616" s="14">
        <x:f t="shared" si="119"/>
        <x:v>671.93323570703274</x:v>
      </x:c>
      <x:c r="G616" s="14">
        <x:f t="shared" si="120"/>
        <x:v>689.63126686901808</x:v>
      </x:c>
      <x:c r="H616" s="13" t="n">
        <x:f>Arrivals!L616</x:f>
        <x:v>75</x:v>
      </x:c>
      <x:c r="I616" s="14" t="n">
        <x:f>H616*8/Settings!$B$28+Settings!$B$29</x:f>
        <x:v>6.02</x:v>
      </x:c>
      <x:c r="J616" s="14">
        <x:f t="shared" si="131"/>
        <x:v>732.04</x:v>
      </x:c>
      <x:c r="K616" s="14">
        <x:f t="shared" si="121"/>
        <x:v>732.04</x:v>
      </x:c>
      <x:c r="L616" s="14" t="n">
        <x:f>MOD(K616-Settings!$B$32,Settings!$B$33)</x:f>
        <x:v>12.039999999999964</x:v>
      </x:c>
      <x:c r="M616" s="14" t="n">
        <x:f>IF(L616&lt;Settings!$B$30,IF(Settings!$B$30-L616&gt;=I616,K616,K616+(Settings!$B$30-L616)+Settings!$B$31),K616+(Settings!$B$33-L616))</x:f>
        <x:v>732.04</x:v>
      </x:c>
      <x:c r="N616" s="14">
        <x:f t="shared" si="122"/>
        <x:v>738.06</x:v>
      </x:c>
      <x:c r="O616" s="14">
        <x:f t="shared" si="123"/>
        <x:v>66.126764292967209</x:v>
      </x:c>
      <x:c r="P616" s="14">
        <x:f t="shared" si="124"/>
        <x:v>0</x:v>
      </x:c>
      <x:c r="Q616" s="14">
        <x:f t="shared" si="125"/>
        <x:v>42.408733130981886</x:v>
      </x:c>
      <x:c r="R616" s="14">
        <x:f t="shared" si="126"/>
        <x:v>0</x:v>
      </x:c>
      <x:c r="S616" s="14">
        <x:f t="shared" si="127"/>
        <x:v>42.408733130981886</x:v>
      </x:c>
      <x:c r="T616" t="str">
        <x:f>IF(MOD(C616-Settings!$B$32,Settings!$B$33)&lt;Settings!$B$30,"Up","Down")</x:f>
        <x:v>Down</x:v>
      </x:c>
      <x:c r="U616" s="15" t="n">
        <x:f>IF(OR(I616&gt;Settings!$B$30,O616&gt;Settings!$B$37),0,1)</x:f>
        <x:v>1</x:v>
      </x:c>
      <x:c r="V616" s="15" t="n">
        <x:f>IF(AND(U616=1,O616&lt;=Settings!$B$36),1,0)</x:f>
        <x:v>1</x:v>
      </x:c>
    </x:row>
    <x:row r="617">
      <x:c r="A617">
        <x:v>6</x:v>
      </x:c>
      <x:c r="B617">
        <x:v>12</x:v>
      </x:c>
      <x:c r="C617" s="13" t="n">
        <x:f>Arrivals!F617</x:f>
        <x:v>693.9068390325575</x:v>
      </x:c>
      <x:c r="D617" s="13" t="n">
        <x:f>Arrivals!J617</x:f>
        <x:v>4.026016710248331</x:v>
      </x:c>
      <x:c r="E617" s="14">
        <x:f t="shared" si="130"/>
        <x:v>689.63126686901808</x:v>
      </x:c>
      <x:c r="F617" s="14">
        <x:f t="shared" si="119"/>
        <x:v>693.90683903255751</x:v>
      </x:c>
      <x:c r="G617" s="14">
        <x:f t="shared" si="120"/>
        <x:v>697.93285574280583</x:v>
      </x:c>
      <x:c r="H617" s="13" t="n">
        <x:f>Arrivals!L617</x:f>
        <x:v>75</x:v>
      </x:c>
      <x:c r="I617" s="14" t="n">
        <x:f>H617*8/Settings!$B$28+Settings!$B$29</x:f>
        <x:v>6.02</x:v>
      </x:c>
      <x:c r="J617" s="14">
        <x:f t="shared" si="131"/>
        <x:v>738.06</x:v>
      </x:c>
      <x:c r="K617" s="14">
        <x:f t="shared" si="121"/>
        <x:v>738.06</x:v>
      </x:c>
      <x:c r="L617" s="14" t="n">
        <x:f>MOD(K617-Settings!$B$32,Settings!$B$33)</x:f>
        <x:v>18.059999999999945</x:v>
      </x:c>
      <x:c r="M617" s="14" t="n">
        <x:f>IF(L617&lt;Settings!$B$30,IF(Settings!$B$30-L617&gt;=I617,K617,K617+(Settings!$B$30-L617)+Settings!$B$31),K617+(Settings!$B$33-L617))</x:f>
        <x:v>738.06</x:v>
      </x:c>
      <x:c r="N617" s="14">
        <x:f t="shared" si="122"/>
        <x:v>744.07999999999993</x:v>
      </x:c>
      <x:c r="O617" s="14">
        <x:f t="shared" si="123"/>
        <x:v>50.173160967442413</x:v>
      </x:c>
      <x:c r="P617" s="14">
        <x:f t="shared" si="124"/>
        <x:v>0</x:v>
      </x:c>
      <x:c r="Q617" s="14">
        <x:f t="shared" si="125"/>
        <x:v>40.127144257194118</x:v>
      </x:c>
      <x:c r="R617" s="14">
        <x:f t="shared" si="126"/>
        <x:v>0</x:v>
      </x:c>
      <x:c r="S617" s="14">
        <x:f t="shared" si="127"/>
        <x:v>40.127144257194118</x:v>
      </x:c>
      <x:c r="T617" t="str">
        <x:f>IF(MOD(C617-Settings!$B$32,Settings!$B$33)&lt;Settings!$B$30,"Up","Down")</x:f>
        <x:v>Down</x:v>
      </x:c>
      <x:c r="U617" s="15" t="n">
        <x:f>IF(OR(I617&gt;Settings!$B$30,O617&gt;Settings!$B$37),0,1)</x:f>
        <x:v>1</x:v>
      </x:c>
      <x:c r="V617" s="15" t="n">
        <x:f>IF(AND(U617=1,O617&lt;=Settings!$B$36),1,0)</x:f>
        <x:v>1</x:v>
      </x:c>
    </x:row>
    <x:row r="618">
      <x:c r="A618">
        <x:v>6</x:v>
      </x:c>
      <x:c r="B618">
        <x:v>13</x:v>
      </x:c>
      <x:c r="C618" s="13" t="n">
        <x:f>Arrivals!F618</x:f>
        <x:v>863.4414734667953</x:v>
      </x:c>
      <x:c r="D618" s="13" t="n">
        <x:f>Arrivals!J618</x:f>
        <x:v>4.9745029432256045</x:v>
      </x:c>
      <x:c r="E618" s="14">
        <x:f t="shared" si="130"/>
        <x:v>697.93285574280583</x:v>
      </x:c>
      <x:c r="F618" s="14">
        <x:f t="shared" si="119"/>
        <x:v>863.44147346679529</x:v>
      </x:c>
      <x:c r="G618" s="14">
        <x:f t="shared" si="120"/>
        <x:v>868.4159764100209</x:v>
      </x:c>
      <x:c r="H618" s="13" t="n">
        <x:f>Arrivals!L618</x:f>
        <x:v>75</x:v>
      </x:c>
      <x:c r="I618" s="14" t="n">
        <x:f>H618*8/Settings!$B$28+Settings!$B$29</x:f>
        <x:v>6.02</x:v>
      </x:c>
      <x:c r="J618" s="14">
        <x:f t="shared" si="131"/>
        <x:v>744.07999999999993</x:v>
      </x:c>
      <x:c r="K618" s="14">
        <x:f t="shared" si="121"/>
        <x:v>868.4159764100209</x:v>
      </x:c>
      <x:c r="L618" s="14" t="n">
        <x:f>MOD(K618-Settings!$B$32,Settings!$B$33)</x:f>
        <x:v>148.4159764100209</x:v>
      </x:c>
      <x:c r="M618" s="14" t="n">
        <x:f>IF(L618&lt;Settings!$B$30,IF(Settings!$B$30-L618&gt;=I618,K618,K618+(Settings!$B$30-L618)+Settings!$B$31),K618+(Settings!$B$33-L618))</x:f>
        <x:v>868.4159764100209</x:v>
      </x:c>
      <x:c r="N618" s="14">
        <x:f t="shared" si="122"/>
        <x:v>874.43597641002088</x:v>
      </x:c>
      <x:c r="O618" s="14">
        <x:f t="shared" si="123"/>
        <x:v>10.994502943225598</x:v>
      </x:c>
      <x:c r="P618" s="14">
        <x:f t="shared" si="124"/>
        <x:v>0</x:v>
      </x:c>
      <x:c r="Q618" s="14">
        <x:f t="shared" si="125"/>
        <x:v>0</x:v>
      </x:c>
      <x:c r="R618" s="14">
        <x:f t="shared" si="126"/>
        <x:v>0</x:v>
      </x:c>
      <x:c r="S618" s="14">
        <x:f t="shared" si="127"/>
        <x:v>0</x:v>
      </x:c>
      <x:c r="T618" t="str">
        <x:f>IF(MOD(C618-Settings!$B$32,Settings!$B$33)&lt;Settings!$B$30,"Up","Down")</x:f>
        <x:v>Up</x:v>
      </x:c>
      <x:c r="U618" s="15" t="n">
        <x:f>IF(OR(I618&gt;Settings!$B$30,O618&gt;Settings!$B$37),0,1)</x:f>
        <x:v>1</x:v>
      </x:c>
      <x:c r="V618" s="15" t="n">
        <x:f>IF(AND(U618=1,O618&lt;=Settings!$B$36),1,0)</x:f>
        <x:v>1</x:v>
      </x:c>
    </x:row>
    <x:row r="619">
      <x:c r="A619">
        <x:v>6</x:v>
      </x:c>
      <x:c r="B619">
        <x:v>14</x:v>
      </x:c>
      <x:c r="C619" s="13" t="n">
        <x:f>Arrivals!F619</x:f>
        <x:v>952.8428123999448</x:v>
      </x:c>
      <x:c r="D619" s="13" t="n">
        <x:f>Arrivals!J619</x:f>
        <x:v>10.288364663351924</x:v>
      </x:c>
      <x:c r="E619" s="14">
        <x:f t="shared" si="130"/>
        <x:v>868.4159764100209</x:v>
      </x:c>
      <x:c r="F619" s="14">
        <x:f t="shared" si="119"/>
        <x:v>952.84281239994482</x:v>
      </x:c>
      <x:c r="G619" s="14">
        <x:f t="shared" si="120"/>
        <x:v>963.13117706329672</x:v>
      </x:c>
      <x:c r="H619" s="13" t="n">
        <x:f>Arrivals!L619</x:f>
        <x:v>75</x:v>
      </x:c>
      <x:c r="I619" s="14" t="n">
        <x:f>H619*8/Settings!$B$28+Settings!$B$29</x:f>
        <x:v>6.02</x:v>
      </x:c>
      <x:c r="J619" s="14">
        <x:f t="shared" si="131"/>
        <x:v>874.43597641002088</x:v>
      </x:c>
      <x:c r="K619" s="14">
        <x:f t="shared" si="121"/>
        <x:v>963.13117706329672</x:v>
      </x:c>
      <x:c r="L619" s="14" t="n">
        <x:f>MOD(K619-Settings!$B$32,Settings!$B$33)</x:f>
        <x:v>243.13117706329672</x:v>
      </x:c>
      <x:c r="M619" s="14" t="n">
        <x:f>IF(L619&lt;Settings!$B$30,IF(Settings!$B$30-L619&gt;=I619,K619,K619+(Settings!$B$30-L619)+Settings!$B$31),K619+(Settings!$B$33-L619))</x:f>
        <x:v>963.1311770632967</x:v>
      </x:c>
      <x:c r="N619" s="14">
        <x:f t="shared" si="122"/>
        <x:v>969.1511770632967</x:v>
      </x:c>
      <x:c r="O619" s="14">
        <x:f t="shared" si="123"/>
        <x:v>16.308364663351881</x:v>
      </x:c>
      <x:c r="P619" s="14">
        <x:f t="shared" si="124"/>
        <x:v>0</x:v>
      </x:c>
      <x:c r="Q619" s="14">
        <x:f t="shared" si="125"/>
        <x:v>0</x:v>
      </x:c>
      <x:c r="R619" s="14">
        <x:f t="shared" si="126"/>
        <x:v>0</x:v>
      </x:c>
      <x:c r="S619" s="14">
        <x:f t="shared" si="127"/>
        <x:v>0</x:v>
      </x:c>
      <x:c r="T619" t="str">
        <x:f>IF(MOD(C619-Settings!$B$32,Settings!$B$33)&lt;Settings!$B$30,"Up","Down")</x:f>
        <x:v>Up</x:v>
      </x:c>
      <x:c r="U619" s="15" t="n">
        <x:f>IF(OR(I619&gt;Settings!$B$30,O619&gt;Settings!$B$37),0,1)</x:f>
        <x:v>1</x:v>
      </x:c>
      <x:c r="V619" s="15" t="n">
        <x:f>IF(AND(U619=1,O619&lt;=Settings!$B$36),1,0)</x:f>
        <x:v>1</x:v>
      </x:c>
    </x:row>
    <x:row r="620">
      <x:c r="A620">
        <x:v>6</x:v>
      </x:c>
      <x:c r="B620">
        <x:v>15</x:v>
      </x:c>
      <x:c r="C620" s="13" t="n">
        <x:f>Arrivals!F620</x:f>
        <x:v>969.8088711379577</x:v>
      </x:c>
      <x:c r="D620" s="13" t="n">
        <x:f>Arrivals!J620</x:f>
        <x:v>1.8198203673704847</x:v>
      </x:c>
      <x:c r="E620" s="14">
        <x:f t="shared" si="130"/>
        <x:v>963.13117706329672</x:v>
      </x:c>
      <x:c r="F620" s="14">
        <x:f t="shared" si="119"/>
        <x:v>969.80887113795768</x:v>
      </x:c>
      <x:c r="G620" s="14">
        <x:f t="shared" si="120"/>
        <x:v>971.62869150532822</x:v>
      </x:c>
      <x:c r="H620" s="13" t="n">
        <x:f>Arrivals!L620</x:f>
        <x:v>75</x:v>
      </x:c>
      <x:c r="I620" s="14" t="n">
        <x:f>H620*8/Settings!$B$28+Settings!$B$29</x:f>
        <x:v>6.02</x:v>
      </x:c>
      <x:c r="J620" s="14">
        <x:f t="shared" si="131"/>
        <x:v>969.1511770632967</x:v>
      </x:c>
      <x:c r="K620" s="14">
        <x:f t="shared" si="121"/>
        <x:v>971.62869150532822</x:v>
      </x:c>
      <x:c r="L620" s="14" t="n">
        <x:f>MOD(K620-Settings!$B$32,Settings!$B$33)</x:f>
        <x:v>251.62869150532822</x:v>
      </x:c>
      <x:c r="M620" s="14" t="n">
        <x:f>IF(L620&lt;Settings!$B$30,IF(Settings!$B$30-L620&gt;=I620,K620,K620+(Settings!$B$30-L620)+Settings!$B$31),K620+(Settings!$B$33-L620))</x:f>
        <x:v>971.6286915053282</x:v>
      </x:c>
      <x:c r="N620" s="14">
        <x:f t="shared" si="122"/>
        <x:v>977.6486915053282</x:v>
      </x:c>
      <x:c r="O620" s="14">
        <x:f t="shared" si="123"/>
        <x:v>7.8398203673705211</x:v>
      </x:c>
      <x:c r="P620" s="14">
        <x:f t="shared" si="124"/>
        <x:v>0</x:v>
      </x:c>
      <x:c r="Q620" s="14">
        <x:f t="shared" si="125"/>
        <x:v>0</x:v>
      </x:c>
      <x:c r="R620" s="14">
        <x:f t="shared" si="126"/>
        <x:v>0</x:v>
      </x:c>
      <x:c r="S620" s="14">
        <x:f t="shared" si="127"/>
        <x:v>0</x:v>
      </x:c>
      <x:c r="T620" t="str">
        <x:f>IF(MOD(C620-Settings!$B$32,Settings!$B$33)&lt;Settings!$B$30,"Up","Down")</x:f>
        <x:v>Up</x:v>
      </x:c>
      <x:c r="U620" s="15" t="n">
        <x:f>IF(OR(I620&gt;Settings!$B$30,O620&gt;Settings!$B$37),0,1)</x:f>
        <x:v>1</x:v>
      </x:c>
      <x:c r="V620" s="15" t="n">
        <x:f>IF(AND(U620=1,O620&lt;=Settings!$B$36),1,0)</x:f>
        <x:v>1</x:v>
      </x:c>
    </x:row>
    <x:row r="621">
      <x:c r="A621">
        <x:v>6</x:v>
      </x:c>
      <x:c r="B621">
        <x:v>16</x:v>
      </x:c>
      <x:c r="C621" s="13" t="n">
        <x:f>Arrivals!F621</x:f>
        <x:v>1032.7901876757337</x:v>
      </x:c>
      <x:c r="D621" s="13" t="n">
        <x:f>Arrivals!J621</x:f>
        <x:v>37.116921284167795</x:v>
      </x:c>
      <x:c r="E621" s="14">
        <x:f t="shared" si="130"/>
        <x:v>971.62869150532822</x:v>
      </x:c>
      <x:c r="F621" s="14">
        <x:f t="shared" si="119"/>
        <x:v>1032.7901876757337</x:v>
      </x:c>
      <x:c r="G621" s="14">
        <x:f t="shared" si="120"/>
        <x:v>1069.9071089599015</x:v>
      </x:c>
      <x:c r="H621" s="13" t="n">
        <x:f>Arrivals!L621</x:f>
        <x:v>75</x:v>
      </x:c>
      <x:c r="I621" s="14" t="n">
        <x:f>H621*8/Settings!$B$28+Settings!$B$29</x:f>
        <x:v>6.02</x:v>
      </x:c>
      <x:c r="J621" s="14">
        <x:f t="shared" si="131"/>
        <x:v>977.6486915053282</x:v>
      </x:c>
      <x:c r="K621" s="14">
        <x:f t="shared" si="121"/>
        <x:v>1069.9071089599015</x:v>
      </x:c>
      <x:c r="L621" s="14" t="n">
        <x:f>MOD(K621-Settings!$B$32,Settings!$B$33)</x:f>
        <x:v>349.9071089599015</x:v>
      </x:c>
      <x:c r="M621" s="14" t="n">
        <x:f>IF(L621&lt;Settings!$B$30,IF(Settings!$B$30-L621&gt;=I621,K621,K621+(Settings!$B$30-L621)+Settings!$B$31),K621+(Settings!$B$33-L621))</x:f>
        <x:v>1069.9071089599015</x:v>
      </x:c>
      <x:c r="N621" s="14">
        <x:f t="shared" si="122"/>
        <x:v>1075.9271089599015</x:v>
      </x:c>
      <x:c r="O621" s="14">
        <x:f t="shared" si="123"/>
        <x:v>43.136921284167784</x:v>
      </x:c>
      <x:c r="P621" s="14">
        <x:f t="shared" si="124"/>
        <x:v>0</x:v>
      </x:c>
      <x:c r="Q621" s="14">
        <x:f t="shared" si="125"/>
        <x:v>0</x:v>
      </x:c>
      <x:c r="R621" s="14">
        <x:f t="shared" si="126"/>
        <x:v>0</x:v>
      </x:c>
      <x:c r="S621" s="14">
        <x:f t="shared" si="127"/>
        <x:v>0</x:v>
      </x:c>
      <x:c r="T621" t="str">
        <x:f>IF(MOD(C621-Settings!$B$32,Settings!$B$33)&lt;Settings!$B$30,"Up","Down")</x:f>
        <x:v>Up</x:v>
      </x:c>
      <x:c r="U621" s="15" t="n">
        <x:f>IF(OR(I621&gt;Settings!$B$30,O621&gt;Settings!$B$37),0,1)</x:f>
        <x:v>1</x:v>
      </x:c>
      <x:c r="V621" s="15" t="n">
        <x:f>IF(AND(U621=1,O621&lt;=Settings!$B$36),1,0)</x:f>
        <x:v>1</x:v>
      </x:c>
    </x:row>
    <x:row r="622">
      <x:c r="A622">
        <x:v>6</x:v>
      </x:c>
      <x:c r="B622">
        <x:v>17</x:v>
      </x:c>
      <x:c r="C622" s="13" t="n">
        <x:f>Arrivals!F622</x:f>
        <x:v>1119.565361227666</x:v>
      </x:c>
      <x:c r="D622" s="13" t="n">
        <x:f>Arrivals!J622</x:f>
        <x:v>10.935730125541642</x:v>
      </x:c>
      <x:c r="E622" s="14">
        <x:f t="shared" si="130"/>
        <x:v>1069.9071089599015</x:v>
      </x:c>
      <x:c r="F622" s="14">
        <x:f t="shared" si="119"/>
        <x:v>1119.565361227666</x:v>
      </x:c>
      <x:c r="G622" s="14">
        <x:f t="shared" si="120"/>
        <x:v>1130.5010913532076</x:v>
      </x:c>
      <x:c r="H622" s="13" t="n">
        <x:f>Arrivals!L622</x:f>
        <x:v>75</x:v>
      </x:c>
      <x:c r="I622" s="14" t="n">
        <x:f>H622*8/Settings!$B$28+Settings!$B$29</x:f>
        <x:v>6.02</x:v>
      </x:c>
      <x:c r="J622" s="14">
        <x:f t="shared" si="131"/>
        <x:v>1075.9271089599015</x:v>
      </x:c>
      <x:c r="K622" s="14">
        <x:f t="shared" si="121"/>
        <x:v>1130.5010913532076</x:v>
      </x:c>
      <x:c r="L622" s="14" t="n">
        <x:f>MOD(K622-Settings!$B$32,Settings!$B$33)</x:f>
        <x:v>410.5010913532076</x:v>
      </x:c>
      <x:c r="M622" s="14" t="n">
        <x:f>IF(L622&lt;Settings!$B$30,IF(Settings!$B$30-L622&gt;=I622,K622,K622+(Settings!$B$30-L622)+Settings!$B$31),K622+(Settings!$B$33-L622))</x:f>
        <x:v>1130.5010913532076</x:v>
      </x:c>
      <x:c r="N622" s="14">
        <x:f t="shared" si="122"/>
        <x:v>1136.5210913532076</x:v>
      </x:c>
      <x:c r="O622" s="14">
        <x:f t="shared" si="123"/>
        <x:v>16.95573012554155</x:v>
      </x:c>
      <x:c r="P622" s="14">
        <x:f t="shared" si="124"/>
        <x:v>0</x:v>
      </x:c>
      <x:c r="Q622" s="14">
        <x:f t="shared" si="125"/>
        <x:v>0</x:v>
      </x:c>
      <x:c r="R622" s="14">
        <x:f t="shared" si="126"/>
        <x:v>0</x:v>
      </x:c>
      <x:c r="S622" s="14">
        <x:f t="shared" si="127"/>
        <x:v>0</x:v>
      </x:c>
      <x:c r="T622" t="str">
        <x:f>IF(MOD(C622-Settings!$B$32,Settings!$B$33)&lt;Settings!$B$30,"Up","Down")</x:f>
        <x:v>Up</x:v>
      </x:c>
      <x:c r="U622" s="15" t="n">
        <x:f>IF(OR(I622&gt;Settings!$B$30,O622&gt;Settings!$B$37),0,1)</x:f>
        <x:v>1</x:v>
      </x:c>
      <x:c r="V622" s="15" t="n">
        <x:f>IF(AND(U622=1,O622&lt;=Settings!$B$36),1,0)</x:f>
        <x:v>1</x:v>
      </x:c>
    </x:row>
    <x:row r="623">
      <x:c r="A623">
        <x:v>6</x:v>
      </x:c>
      <x:c r="B623">
        <x:v>18</x:v>
      </x:c>
      <x:c r="C623" s="13" t="n">
        <x:f>Arrivals!F623</x:f>
        <x:v>1209.5395836038113</x:v>
      </x:c>
      <x:c r="D623" s="13" t="n">
        <x:f>Arrivals!J623</x:f>
        <x:v>12.183708733893987</x:v>
      </x:c>
      <x:c r="E623" s="14">
        <x:f t="shared" si="130"/>
        <x:v>1130.5010913532076</x:v>
      </x:c>
      <x:c r="F623" s="14">
        <x:f t="shared" si="119"/>
        <x:v>1209.5395836038113</x:v>
      </x:c>
      <x:c r="G623" s="14">
        <x:f t="shared" si="120"/>
        <x:v>1221.7232923377053</x:v>
      </x:c>
      <x:c r="H623" s="13" t="n">
        <x:f>Arrivals!L623</x:f>
        <x:v>75</x:v>
      </x:c>
      <x:c r="I623" s="14" t="n">
        <x:f>H623*8/Settings!$B$28+Settings!$B$29</x:f>
        <x:v>6.02</x:v>
      </x:c>
      <x:c r="J623" s="14">
        <x:f t="shared" si="131"/>
        <x:v>1136.5210913532076</x:v>
      </x:c>
      <x:c r="K623" s="14">
        <x:f t="shared" si="121"/>
        <x:v>1221.7232923377053</x:v>
      </x:c>
      <x:c r="L623" s="14" t="n">
        <x:f>MOD(K623-Settings!$B$32,Settings!$B$33)</x:f>
        <x:v>501.7232923377053</x:v>
      </x:c>
      <x:c r="M623" s="14" t="n">
        <x:f>IF(L623&lt;Settings!$B$30,IF(Settings!$B$30-L623&gt;=I623,K623,K623+(Settings!$B$30-L623)+Settings!$B$31),K623+(Settings!$B$33-L623))</x:f>
        <x:v>1221.7232923377053</x:v>
      </x:c>
      <x:c r="N623" s="14">
        <x:f t="shared" si="122"/>
        <x:v>1227.7432923377053</x:v>
      </x:c>
      <x:c r="O623" s="14">
        <x:f t="shared" si="123"/>
        <x:v>18.203708733894018</x:v>
      </x:c>
      <x:c r="P623" s="14">
        <x:f t="shared" si="124"/>
        <x:v>0</x:v>
      </x:c>
      <x:c r="Q623" s="14">
        <x:f t="shared" si="125"/>
        <x:v>0</x:v>
      </x:c>
      <x:c r="R623" s="14">
        <x:f t="shared" si="126"/>
        <x:v>0</x:v>
      </x:c>
      <x:c r="S623" s="14">
        <x:f t="shared" si="127"/>
        <x:v>0</x:v>
      </x:c>
      <x:c r="T623" t="str">
        <x:f>IF(MOD(C623-Settings!$B$32,Settings!$B$33)&lt;Settings!$B$30,"Up","Down")</x:f>
        <x:v>Up</x:v>
      </x:c>
      <x:c r="U623" s="15" t="n">
        <x:f>IF(OR(I623&gt;Settings!$B$30,O623&gt;Settings!$B$37),0,1)</x:f>
        <x:v>1</x:v>
      </x:c>
      <x:c r="V623" s="15" t="n">
        <x:f>IF(AND(U623=1,O623&lt;=Settings!$B$36),1,0)</x:f>
        <x:v>1</x:v>
      </x:c>
    </x:row>
    <x:row r="624">
      <x:c r="A624">
        <x:v>6</x:v>
      </x:c>
      <x:c r="B624">
        <x:v>19</x:v>
      </x:c>
      <x:c r="C624" s="13" t="n">
        <x:f>Arrivals!F624</x:f>
        <x:v>1225.996866177567</x:v>
      </x:c>
      <x:c r="D624" s="13" t="n">
        <x:f>Arrivals!J624</x:f>
        <x:v>50.026862793246</x:v>
      </x:c>
      <x:c r="E624" s="14">
        <x:f t="shared" si="130"/>
        <x:v>1221.7232923377053</x:v>
      </x:c>
      <x:c r="F624" s="14">
        <x:f t="shared" si="119"/>
        <x:v>1225.996866177567</x:v>
      </x:c>
      <x:c r="G624" s="14">
        <x:f t="shared" si="120"/>
        <x:v>1276.023728970813</x:v>
      </x:c>
      <x:c r="H624" s="13" t="n">
        <x:f>Arrivals!L624</x:f>
        <x:v>75</x:v>
      </x:c>
      <x:c r="I624" s="14" t="n">
        <x:f>H624*8/Settings!$B$28+Settings!$B$29</x:f>
        <x:v>6.02</x:v>
      </x:c>
      <x:c r="J624" s="14">
        <x:f t="shared" si="131"/>
        <x:v>1227.7432923377053</x:v>
      </x:c>
      <x:c r="K624" s="14">
        <x:f t="shared" si="121"/>
        <x:v>1276.023728970813</x:v>
      </x:c>
      <x:c r="L624" s="14" t="n">
        <x:f>MOD(K624-Settings!$B$32,Settings!$B$33)</x:f>
        <x:v>556.023728970813</x:v>
      </x:c>
      <x:c r="M624" s="14" t="n">
        <x:f>IF(L624&lt;Settings!$B$30,IF(Settings!$B$30-L624&gt;=I624,K624,K624+(Settings!$B$30-L624)+Settings!$B$31),K624+(Settings!$B$33-L624))</x:f>
        <x:v>1276.023728970813</x:v>
      </x:c>
      <x:c r="N624" s="14">
        <x:f t="shared" si="122"/>
        <x:v>1282.0437289708129</x:v>
      </x:c>
      <x:c r="O624" s="14">
        <x:f t="shared" si="123"/>
        <x:v>56.046862793245964</x:v>
      </x:c>
      <x:c r="P624" s="14">
        <x:f t="shared" si="124"/>
        <x:v>0</x:v>
      </x:c>
      <x:c r="Q624" s="14">
        <x:f t="shared" si="125"/>
        <x:v>0</x:v>
      </x:c>
      <x:c r="R624" s="14">
        <x:f t="shared" si="126"/>
        <x:v>0</x:v>
      </x:c>
      <x:c r="S624" s="14">
        <x:f t="shared" si="127"/>
        <x:v>0</x:v>
      </x:c>
      <x:c r="T624" t="str">
        <x:f>IF(MOD(C624-Settings!$B$32,Settings!$B$33)&lt;Settings!$B$30,"Up","Down")</x:f>
        <x:v>Up</x:v>
      </x:c>
      <x:c r="U624" s="15" t="n">
        <x:f>IF(OR(I624&gt;Settings!$B$30,O624&gt;Settings!$B$37),0,1)</x:f>
        <x:v>1</x:v>
      </x:c>
      <x:c r="V624" s="15" t="n">
        <x:f>IF(AND(U624=1,O624&lt;=Settings!$B$36),1,0)</x:f>
        <x:v>1</x:v>
      </x:c>
    </x:row>
    <x:row r="625">
      <x:c r="A625">
        <x:v>6</x:v>
      </x:c>
      <x:c r="B625">
        <x:v>20</x:v>
      </x:c>
      <x:c r="C625" s="13" t="n">
        <x:f>Arrivals!F625</x:f>
        <x:v>1316.6138981436197</x:v>
      </x:c>
      <x:c r="D625" s="13" t="n">
        <x:f>Arrivals!J625</x:f>
        <x:v>0.11322015542186199</x:v>
      </x:c>
      <x:c r="E625" s="14">
        <x:f t="shared" si="130"/>
        <x:v>1276.023728970813</x:v>
      </x:c>
      <x:c r="F625" s="14">
        <x:f t="shared" si="119"/>
        <x:v>1316.6138981436197</x:v>
      </x:c>
      <x:c r="G625" s="14">
        <x:f t="shared" si="120"/>
        <x:v>1316.7271182990416</x:v>
      </x:c>
      <x:c r="H625" s="13" t="n">
        <x:f>Arrivals!L625</x:f>
        <x:v>75</x:v>
      </x:c>
      <x:c r="I625" s="14" t="n">
        <x:f>H625*8/Settings!$B$28+Settings!$B$29</x:f>
        <x:v>6.02</x:v>
      </x:c>
      <x:c r="J625" s="14">
        <x:f t="shared" si="131"/>
        <x:v>1282.0437289708129</x:v>
      </x:c>
      <x:c r="K625" s="14">
        <x:f t="shared" si="121"/>
        <x:v>1316.7271182990416</x:v>
      </x:c>
      <x:c r="L625" s="14" t="n">
        <x:f>MOD(K625-Settings!$B$32,Settings!$B$33)</x:f>
        <x:v>596.7271182990416</x:v>
      </x:c>
      <x:c r="M625" s="14" t="n">
        <x:f>IF(L625&lt;Settings!$B$30,IF(Settings!$B$30-L625&gt;=I625,K625,K625+(Settings!$B$30-L625)+Settings!$B$31),K625+(Settings!$B$33-L625))</x:f>
        <x:v>1440</x:v>
      </x:c>
      <x:c r="N625" s="14">
        <x:f t="shared" si="122"/>
        <x:v>1446.02</x:v>
      </x:c>
      <x:c r="O625" s="14">
        <x:f t="shared" si="123"/>
        <x:v>129.40610185638025</x:v>
      </x:c>
      <x:c r="P625" s="14">
        <x:f t="shared" si="124"/>
        <x:v>0</x:v>
      </x:c>
      <x:c r="Q625" s="14">
        <x:f t="shared" si="125"/>
        <x:v>0</x:v>
      </x:c>
      <x:c r="R625" s="14">
        <x:f t="shared" si="126"/>
        <x:v>123.27288170095835</x:v>
      </x:c>
      <x:c r="S625" s="14">
        <x:f t="shared" si="127"/>
        <x:v>123.27288170095835</x:v>
      </x:c>
      <x:c r="T625" t="str">
        <x:f>IF(MOD(C625-Settings!$B$32,Settings!$B$33)&lt;Settings!$B$30,"Up","Down")</x:f>
        <x:v>Up</x:v>
      </x:c>
      <x:c r="U625" s="15" t="n">
        <x:f>IF(OR(I625&gt;Settings!$B$30,O625&gt;Settings!$B$37),0,1)</x:f>
        <x:v>1</x:v>
      </x:c>
      <x:c r="V625" s="15" t="n">
        <x:f>IF(AND(U625=1,O625&lt;=Settings!$B$36),1,0)</x:f>
        <x:v>0</x:v>
      </x:c>
    </x:row>
    <x:row r="626">
      <x:c r="A626">
        <x:v>6</x:v>
      </x:c>
      <x:c r="B626">
        <x:v>21</x:v>
      </x:c>
      <x:c r="C626" s="13" t="n">
        <x:f>Arrivals!F626</x:f>
        <x:v>1331.5060872043473</x:v>
      </x:c>
      <x:c r="D626" s="13" t="n">
        <x:f>Arrivals!J626</x:f>
        <x:v>21.160494526173373</x:v>
      </x:c>
      <x:c r="E626" s="14">
        <x:f t="shared" si="130"/>
        <x:v>1316.7271182990416</x:v>
      </x:c>
      <x:c r="F626" s="14">
        <x:f t="shared" si="119"/>
        <x:v>1331.5060872043473</x:v>
      </x:c>
      <x:c r="G626" s="14">
        <x:f t="shared" si="120"/>
        <x:v>1352.6665817305206</x:v>
      </x:c>
      <x:c r="H626" s="13" t="n">
        <x:f>Arrivals!L626</x:f>
        <x:v>75</x:v>
      </x:c>
      <x:c r="I626" s="14" t="n">
        <x:f>H626*8/Settings!$B$28+Settings!$B$29</x:f>
        <x:v>6.02</x:v>
      </x:c>
      <x:c r="J626" s="14">
        <x:f t="shared" si="131"/>
        <x:v>1446.02</x:v>
      </x:c>
      <x:c r="K626" s="14">
        <x:f t="shared" si="121"/>
        <x:v>1446.02</x:v>
      </x:c>
      <x:c r="L626" s="14" t="n">
        <x:f>MOD(K626-Settings!$B$32,Settings!$B$33)</x:f>
        <x:v>6.019999999999982</x:v>
      </x:c>
      <x:c r="M626" s="14" t="n">
        <x:f>IF(L626&lt;Settings!$B$30,IF(Settings!$B$30-L626&gt;=I626,K626,K626+(Settings!$B$30-L626)+Settings!$B$31),K626+(Settings!$B$33-L626))</x:f>
        <x:v>1446.02</x:v>
      </x:c>
      <x:c r="N626" s="14">
        <x:f t="shared" si="122"/>
        <x:v>1452.04</x:v>
      </x:c>
      <x:c r="O626" s="14">
        <x:f t="shared" si="123"/>
        <x:v>120.53391279565267</x:v>
      </x:c>
      <x:c r="P626" s="14">
        <x:f t="shared" si="124"/>
        <x:v>0</x:v>
      </x:c>
      <x:c r="Q626" s="14">
        <x:f t="shared" si="125"/>
        <x:v>93.353418269479334</x:v>
      </x:c>
      <x:c r="R626" s="14">
        <x:f t="shared" si="126"/>
        <x:v>0</x:v>
      </x:c>
      <x:c r="S626" s="14">
        <x:f t="shared" si="127"/>
        <x:v>93.353418269479334</x:v>
      </x:c>
      <x:c r="T626" t="str">
        <x:f>IF(MOD(C626-Settings!$B$32,Settings!$B$33)&lt;Settings!$B$30,"Up","Down")</x:f>
        <x:v>Down</x:v>
      </x:c>
      <x:c r="U626" s="15" t="n">
        <x:f>IF(OR(I626&gt;Settings!$B$30,O626&gt;Settings!$B$37),0,1)</x:f>
        <x:v>1</x:v>
      </x:c>
      <x:c r="V626" s="15" t="n">
        <x:f>IF(AND(U626=1,O626&lt;=Settings!$B$36),1,0)</x:f>
        <x:v>0</x:v>
      </x:c>
    </x:row>
    <x:row r="627">
      <x:c r="A627">
        <x:v>6</x:v>
      </x:c>
      <x:c r="B627">
        <x:v>22</x:v>
      </x:c>
      <x:c r="C627" s="13" t="n">
        <x:f>Arrivals!F627</x:f>
        <x:v>1341.5822249023374</x:v>
      </x:c>
      <x:c r="D627" s="13" t="n">
        <x:f>Arrivals!J627</x:f>
        <x:v>2.4285922245804774</x:v>
      </x:c>
      <x:c r="E627" s="14">
        <x:f t="shared" si="130"/>
        <x:v>1352.6665817305206</x:v>
      </x:c>
      <x:c r="F627" s="14">
        <x:f t="shared" si="119"/>
        <x:v>1352.6665817305206</x:v>
      </x:c>
      <x:c r="G627" s="14">
        <x:f t="shared" si="120"/>
        <x:v>1355.095173955101</x:v>
      </x:c>
      <x:c r="H627" s="13" t="n">
        <x:f>Arrivals!L627</x:f>
        <x:v>75</x:v>
      </x:c>
      <x:c r="I627" s="14" t="n">
        <x:f>H627*8/Settings!$B$28+Settings!$B$29</x:f>
        <x:v>6.02</x:v>
      </x:c>
      <x:c r="J627" s="14">
        <x:f t="shared" si="131"/>
        <x:v>1452.04</x:v>
      </x:c>
      <x:c r="K627" s="14">
        <x:f t="shared" si="121"/>
        <x:v>1452.04</x:v>
      </x:c>
      <x:c r="L627" s="14" t="n">
        <x:f>MOD(K627-Settings!$B$32,Settings!$B$33)</x:f>
        <x:v>12.039999999999964</x:v>
      </x:c>
      <x:c r="M627" s="14" t="n">
        <x:f>IF(L627&lt;Settings!$B$30,IF(Settings!$B$30-L627&gt;=I627,K627,K627+(Settings!$B$30-L627)+Settings!$B$31),K627+(Settings!$B$33-L627))</x:f>
        <x:v>1452.04</x:v>
      </x:c>
      <x:c r="N627" s="14">
        <x:f t="shared" si="122"/>
        <x:v>1458.06</x:v>
      </x:c>
      <x:c r="O627" s="14">
        <x:f t="shared" si="123"/>
        <x:v>116.47777509766252</x:v>
      </x:c>
      <x:c r="P627" s="14">
        <x:f t="shared" si="124"/>
        <x:v>11.084356828183218</x:v>
      </x:c>
      <x:c r="Q627" s="14">
        <x:f t="shared" si="125"/>
        <x:v>96.944826044898946</x:v>
      </x:c>
      <x:c r="R627" s="14">
        <x:f t="shared" si="126"/>
        <x:v>0</x:v>
      </x:c>
      <x:c r="S627" s="14">
        <x:f t="shared" si="127"/>
        <x:v>108.02918287308216</x:v>
      </x:c>
      <x:c r="T627" t="str">
        <x:f>IF(MOD(C627-Settings!$B$32,Settings!$B$33)&lt;Settings!$B$30,"Up","Down")</x:f>
        <x:v>Down</x:v>
      </x:c>
      <x:c r="U627" s="15" t="n">
        <x:f>IF(OR(I627&gt;Settings!$B$30,O627&gt;Settings!$B$37),0,1)</x:f>
        <x:v>1</x:v>
      </x:c>
      <x:c r="V627" s="15" t="n">
        <x:f>IF(AND(U627=1,O627&lt;=Settings!$B$36),1,0)</x:f>
        <x:v>1</x:v>
      </x:c>
    </x:row>
    <x:row r="628">
      <x:c r="A628">
        <x:v>6</x:v>
      </x:c>
      <x:c r="B628">
        <x:v>23</x:v>
      </x:c>
      <x:c r="C628" s="13" t="n">
        <x:f>Arrivals!F628</x:f>
        <x:v>1356.7587224740614</x:v>
      </x:c>
      <x:c r="D628" s="13" t="n">
        <x:f>Arrivals!J628</x:f>
        <x:v>4.984844188082608</x:v>
      </x:c>
      <x:c r="E628" s="14">
        <x:f t="shared" si="130"/>
        <x:v>1355.095173955101</x:v>
      </x:c>
      <x:c r="F628" s="14">
        <x:f t="shared" si="119"/>
        <x:v>1356.7587224740614</x:v>
      </x:c>
      <x:c r="G628" s="14">
        <x:f t="shared" si="120"/>
        <x:v>1361.7435666621441</x:v>
      </x:c>
      <x:c r="H628" s="13" t="n">
        <x:f>Arrivals!L628</x:f>
        <x:v>75</x:v>
      </x:c>
      <x:c r="I628" s="14" t="n">
        <x:f>H628*8/Settings!$B$28+Settings!$B$29</x:f>
        <x:v>6.02</x:v>
      </x:c>
      <x:c r="J628" s="14">
        <x:f t="shared" si="131"/>
        <x:v>1458.06</x:v>
      </x:c>
      <x:c r="K628" s="14">
        <x:f t="shared" si="121"/>
        <x:v>1458.06</x:v>
      </x:c>
      <x:c r="L628" s="14" t="n">
        <x:f>MOD(K628-Settings!$B$32,Settings!$B$33)</x:f>
        <x:v>18.059999999999945</x:v>
      </x:c>
      <x:c r="M628" s="14" t="n">
        <x:f>IF(L628&lt;Settings!$B$30,IF(Settings!$B$30-L628&gt;=I628,K628,K628+(Settings!$B$30-L628)+Settings!$B$31),K628+(Settings!$B$33-L628))</x:f>
        <x:v>1458.06</x:v>
      </x:c>
      <x:c r="N628" s="14">
        <x:f t="shared" si="122"/>
        <x:v>1464.08</x:v>
      </x:c>
      <x:c r="O628" s="14">
        <x:f t="shared" si="123"/>
        <x:v>107.32127752593851</x:v>
      </x:c>
      <x:c r="P628" s="14">
        <x:f t="shared" si="124"/>
        <x:v>0</x:v>
      </x:c>
      <x:c r="Q628" s="14">
        <x:f t="shared" si="125"/>
        <x:v>96.316433337855869</x:v>
      </x:c>
      <x:c r="R628" s="14">
        <x:f t="shared" si="126"/>
        <x:v>0</x:v>
      </x:c>
      <x:c r="S628" s="14">
        <x:f t="shared" si="127"/>
        <x:v>96.316433337855869</x:v>
      </x:c>
      <x:c r="T628" t="str">
        <x:f>IF(MOD(C628-Settings!$B$32,Settings!$B$33)&lt;Settings!$B$30,"Up","Down")</x:f>
        <x:v>Down</x:v>
      </x:c>
      <x:c r="U628" s="15" t="n">
        <x:f>IF(OR(I628&gt;Settings!$B$30,O628&gt;Settings!$B$37),0,1)</x:f>
        <x:v>1</x:v>
      </x:c>
      <x:c r="V628" s="15" t="n">
        <x:f>IF(AND(U628=1,O628&lt;=Settings!$B$36),1,0)</x:f>
        <x:v>1</x:v>
      </x:c>
    </x:row>
    <x:row r="629">
      <x:c r="A629">
        <x:v>6</x:v>
      </x:c>
      <x:c r="B629">
        <x:v>24</x:v>
      </x:c>
      <x:c r="C629" s="13" t="n">
        <x:f>Arrivals!F629</x:f>
        <x:v>1365.9830636153895</x:v>
      </x:c>
      <x:c r="D629" s="13" t="n">
        <x:f>Arrivals!J629</x:f>
        <x:v>1.8126869556388407</x:v>
      </x:c>
      <x:c r="E629" s="14">
        <x:f t="shared" si="130"/>
        <x:v>1361.7435666621441</x:v>
      </x:c>
      <x:c r="F629" s="14">
        <x:f t="shared" si="119"/>
        <x:v>1365.9830636153895</x:v>
      </x:c>
      <x:c r="G629" s="14">
        <x:f t="shared" si="120"/>
        <x:v>1367.7957505710283</x:v>
      </x:c>
      <x:c r="H629" s="13" t="n">
        <x:f>Arrivals!L629</x:f>
        <x:v>75</x:v>
      </x:c>
      <x:c r="I629" s="14" t="n">
        <x:f>H629*8/Settings!$B$28+Settings!$B$29</x:f>
        <x:v>6.02</x:v>
      </x:c>
      <x:c r="J629" s="14">
        <x:f t="shared" si="131"/>
        <x:v>1464.08</x:v>
      </x:c>
      <x:c r="K629" s="14">
        <x:f t="shared" si="121"/>
        <x:v>1464.08</x:v>
      </x:c>
      <x:c r="L629" s="14" t="n">
        <x:f>MOD(K629-Settings!$B$32,Settings!$B$33)</x:f>
        <x:v>24.079999999999927</x:v>
      </x:c>
      <x:c r="M629" s="14" t="n">
        <x:f>IF(L629&lt;Settings!$B$30,IF(Settings!$B$30-L629&gt;=I629,K629,K629+(Settings!$B$30-L629)+Settings!$B$31),K629+(Settings!$B$33-L629))</x:f>
        <x:v>1464.08</x:v>
      </x:c>
      <x:c r="N629" s="14">
        <x:f t="shared" si="122"/>
        <x:v>1470.1</x:v>
      </x:c>
      <x:c r="O629" s="14">
        <x:f t="shared" si="123"/>
        <x:v>104.11693638461043</x:v>
      </x:c>
      <x:c r="P629" s="14">
        <x:f t="shared" si="124"/>
        <x:v>0</x:v>
      </x:c>
      <x:c r="Q629" s="14">
        <x:f t="shared" si="125"/>
        <x:v>96.284249428971634</x:v>
      </x:c>
      <x:c r="R629" s="14">
        <x:f t="shared" si="126"/>
        <x:v>0</x:v>
      </x:c>
      <x:c r="S629" s="14">
        <x:f t="shared" si="127"/>
        <x:v>96.284249428971634</x:v>
      </x:c>
      <x:c r="T629" t="str">
        <x:f>IF(MOD(C629-Settings!$B$32,Settings!$B$33)&lt;Settings!$B$30,"Up","Down")</x:f>
        <x:v>Down</x:v>
      </x:c>
      <x:c r="U629" s="15" t="n">
        <x:f>IF(OR(I629&gt;Settings!$B$30,O629&gt;Settings!$B$37),0,1)</x:f>
        <x:v>1</x:v>
      </x:c>
      <x:c r="V629" s="15" t="n">
        <x:f>IF(AND(U629=1,O629&lt;=Settings!$B$36),1,0)</x:f>
        <x:v>1</x:v>
      </x:c>
    </x:row>
    <x:row r="630">
      <x:c r="A630">
        <x:v>6</x:v>
      </x:c>
      <x:c r="B630">
        <x:v>25</x:v>
      </x:c>
      <x:c r="C630" s="13" t="n">
        <x:f>Arrivals!F630</x:f>
        <x:v>1370.2337571838668</x:v>
      </x:c>
      <x:c r="D630" s="13" t="n">
        <x:f>Arrivals!J630</x:f>
        <x:v>5.487373398138189</x:v>
      </x:c>
      <x:c r="E630" s="14">
        <x:f t="shared" si="130"/>
        <x:v>1367.7957505710283</x:v>
      </x:c>
      <x:c r="F630" s="14">
        <x:f t="shared" si="119"/>
        <x:v>1370.2337571838668</x:v>
      </x:c>
      <x:c r="G630" s="14">
        <x:f t="shared" si="120"/>
        <x:v>1375.7211305820051</x:v>
      </x:c>
      <x:c r="H630" s="13" t="n">
        <x:f>Arrivals!L630</x:f>
        <x:v>75</x:v>
      </x:c>
      <x:c r="I630" s="14" t="n">
        <x:f>H630*8/Settings!$B$28+Settings!$B$29</x:f>
        <x:v>6.02</x:v>
      </x:c>
      <x:c r="J630" s="14">
        <x:f t="shared" si="131"/>
        <x:v>1470.1</x:v>
      </x:c>
      <x:c r="K630" s="14">
        <x:f t="shared" si="121"/>
        <x:v>1470.1</x:v>
      </x:c>
      <x:c r="L630" s="14" t="n">
        <x:f>MOD(K630-Settings!$B$32,Settings!$B$33)</x:f>
        <x:v>30.09999999999991</x:v>
      </x:c>
      <x:c r="M630" s="14" t="n">
        <x:f>IF(L630&lt;Settings!$B$30,IF(Settings!$B$30-L630&gt;=I630,K630,K630+(Settings!$B$30-L630)+Settings!$B$31),K630+(Settings!$B$33-L630))</x:f>
        <x:v>1470.1</x:v>
      </x:c>
      <x:c r="N630" s="14">
        <x:f t="shared" si="122"/>
        <x:v>1476.12</x:v>
      </x:c>
      <x:c r="O630" s="14">
        <x:f t="shared" si="123"/>
        <x:v>105.88624281613306</x:v>
      </x:c>
      <x:c r="P630" s="14">
        <x:f t="shared" si="124"/>
        <x:v>0</x:v>
      </x:c>
      <x:c r="Q630" s="14">
        <x:f t="shared" si="125"/>
        <x:v>94.378869417994792</x:v>
      </x:c>
      <x:c r="R630" s="14">
        <x:f t="shared" si="126"/>
        <x:v>0</x:v>
      </x:c>
      <x:c r="S630" s="14">
        <x:f t="shared" si="127"/>
        <x:v>94.378869417994792</x:v>
      </x:c>
      <x:c r="T630" t="str">
        <x:f>IF(MOD(C630-Settings!$B$32,Settings!$B$33)&lt;Settings!$B$30,"Up","Down")</x:f>
        <x:v>Down</x:v>
      </x:c>
      <x:c r="U630" s="15" t="n">
        <x:f>IF(OR(I630&gt;Settings!$B$30,O630&gt;Settings!$B$37),0,1)</x:f>
        <x:v>1</x:v>
      </x:c>
      <x:c r="V630" s="15" t="n">
        <x:f>IF(AND(U630=1,O630&lt;=Settings!$B$36),1,0)</x:f>
        <x:v>1</x:v>
      </x:c>
    </x:row>
    <x:row r="631">
      <x:c r="A631">
        <x:v>6</x:v>
      </x:c>
      <x:c r="B631">
        <x:v>26</x:v>
      </x:c>
      <x:c r="C631" s="13" t="n">
        <x:f>Arrivals!F631</x:f>
        <x:v>1410.8200326479307</x:v>
      </x:c>
      <x:c r="D631" s="13" t="n">
        <x:f>Arrivals!J631</x:f>
        <x:v>1.660214954605438</x:v>
      </x:c>
      <x:c r="E631" s="14">
        <x:f t="shared" si="130"/>
        <x:v>1375.7211305820051</x:v>
      </x:c>
      <x:c r="F631" s="14">
        <x:f t="shared" si="119"/>
        <x:v>1410.8200326479307</x:v>
      </x:c>
      <x:c r="G631" s="14">
        <x:f t="shared" si="120"/>
        <x:v>1412.4802476025361</x:v>
      </x:c>
      <x:c r="H631" s="13" t="n">
        <x:f>Arrivals!L631</x:f>
        <x:v>75</x:v>
      </x:c>
      <x:c r="I631" s="14" t="n">
        <x:f>H631*8/Settings!$B$28+Settings!$B$29</x:f>
        <x:v>6.02</x:v>
      </x:c>
      <x:c r="J631" s="14">
        <x:f t="shared" si="131"/>
        <x:v>1476.12</x:v>
      </x:c>
      <x:c r="K631" s="14">
        <x:f t="shared" si="121"/>
        <x:v>1476.12</x:v>
      </x:c>
      <x:c r="L631" s="14" t="n">
        <x:f>MOD(K631-Settings!$B$32,Settings!$B$33)</x:f>
        <x:v>36.11999999999989</x:v>
      </x:c>
      <x:c r="M631" s="14" t="n">
        <x:f>IF(L631&lt;Settings!$B$30,IF(Settings!$B$30-L631&gt;=I631,K631,K631+(Settings!$B$30-L631)+Settings!$B$31),K631+(Settings!$B$33-L631))</x:f>
        <x:v>1476.12</x:v>
      </x:c>
      <x:c r="N631" s="14">
        <x:f t="shared" si="122"/>
        <x:v>1482.1399999999999</x:v>
      </x:c>
      <x:c r="O631" s="14">
        <x:f t="shared" si="123"/>
        <x:v>71.31996735206917</x:v>
      </x:c>
      <x:c r="P631" s="14">
        <x:f t="shared" si="124"/>
        <x:v>0</x:v>
      </x:c>
      <x:c r="Q631" s="14">
        <x:f t="shared" si="125"/>
        <x:v>63.639752397463781</x:v>
      </x:c>
      <x:c r="R631" s="14">
        <x:f t="shared" si="126"/>
        <x:v>0</x:v>
      </x:c>
      <x:c r="S631" s="14">
        <x:f t="shared" si="127"/>
        <x:v>63.639752397463781</x:v>
      </x:c>
      <x:c r="T631" t="str">
        <x:f>IF(MOD(C631-Settings!$B$32,Settings!$B$33)&lt;Settings!$B$30,"Up","Down")</x:f>
        <x:v>Down</x:v>
      </x:c>
      <x:c r="U631" s="15" t="n">
        <x:f>IF(OR(I631&gt;Settings!$B$30,O631&gt;Settings!$B$37),0,1)</x:f>
        <x:v>1</x:v>
      </x:c>
      <x:c r="V631" s="15" t="n">
        <x:f>IF(AND(U631=1,O631&lt;=Settings!$B$36),1,0)</x:f>
        <x:v>1</x:v>
      </x:c>
    </x:row>
    <x:row r="632">
      <x:c r="A632">
        <x:v>6</x:v>
      </x:c>
      <x:c r="B632">
        <x:v>27</x:v>
      </x:c>
      <x:c r="C632" s="13" t="n">
        <x:f>Arrivals!F632</x:f>
        <x:v>1551.473886112124</x:v>
      </x:c>
      <x:c r="D632" s="13" t="n">
        <x:f>Arrivals!J632</x:f>
        <x:v>10.57758906496662</x:v>
      </x:c>
      <x:c r="E632" s="14">
        <x:f t="shared" si="130"/>
        <x:v>1412.4802476025361</x:v>
      </x:c>
      <x:c r="F632" s="14">
        <x:f t="shared" si="119"/>
        <x:v>1551.4738861121241</x:v>
      </x:c>
      <x:c r="G632" s="14">
        <x:f t="shared" si="120"/>
        <x:v>1562.0514751770907</x:v>
      </x:c>
      <x:c r="H632" s="13" t="n">
        <x:f>Arrivals!L632</x:f>
        <x:v>75</x:v>
      </x:c>
      <x:c r="I632" s="14" t="n">
        <x:f>H632*8/Settings!$B$28+Settings!$B$29</x:f>
        <x:v>6.02</x:v>
      </x:c>
      <x:c r="J632" s="14">
        <x:f t="shared" si="131"/>
        <x:v>1482.1399999999999</x:v>
      </x:c>
      <x:c r="K632" s="14">
        <x:f t="shared" si="121"/>
        <x:v>1562.0514751770907</x:v>
      </x:c>
      <x:c r="L632" s="14" t="n">
        <x:f>MOD(K632-Settings!$B$32,Settings!$B$33)</x:f>
        <x:v>122.05147517709065</x:v>
      </x:c>
      <x:c r="M632" s="14" t="n">
        <x:f>IF(L632&lt;Settings!$B$30,IF(Settings!$B$30-L632&gt;=I632,K632,K632+(Settings!$B$30-L632)+Settings!$B$31),K632+(Settings!$B$33-L632))</x:f>
        <x:v>1562.0514751770907</x:v>
      </x:c>
      <x:c r="N632" s="14">
        <x:f t="shared" si="122"/>
        <x:v>1568.0714751770906</x:v>
      </x:c>
      <x:c r="O632" s="14">
        <x:f t="shared" si="123"/>
        <x:v>16.597589064966542</x:v>
      </x:c>
      <x:c r="P632" s="14">
        <x:f t="shared" si="124"/>
        <x:v>0</x:v>
      </x:c>
      <x:c r="Q632" s="14">
        <x:f t="shared" si="125"/>
        <x:v>0</x:v>
      </x:c>
      <x:c r="R632" s="14">
        <x:f t="shared" si="126"/>
        <x:v>0</x:v>
      </x:c>
      <x:c r="S632" s="14">
        <x:f t="shared" si="127"/>
        <x:v>0</x:v>
      </x:c>
      <x:c r="T632" t="str">
        <x:f>IF(MOD(C632-Settings!$B$32,Settings!$B$33)&lt;Settings!$B$30,"Up","Down")</x:f>
        <x:v>Up</x:v>
      </x:c>
      <x:c r="U632" s="15" t="n">
        <x:f>IF(OR(I632&gt;Settings!$B$30,O632&gt;Settings!$B$37),0,1)</x:f>
        <x:v>1</x:v>
      </x:c>
      <x:c r="V632" s="15" t="n">
        <x:f>IF(AND(U632=1,O632&lt;=Settings!$B$36),1,0)</x:f>
        <x:v>1</x:v>
      </x:c>
    </x:row>
    <x:row r="633">
      <x:c r="A633">
        <x:v>6</x:v>
      </x:c>
      <x:c r="B633">
        <x:v>28</x:v>
      </x:c>
      <x:c r="C633" s="13" t="n">
        <x:f>Arrivals!F633</x:f>
        <x:v>1668.0162544368611</x:v>
      </x:c>
      <x:c r="D633" s="13" t="n">
        <x:f>Arrivals!J633</x:f>
        <x:v>37.021365837235905</x:v>
      </x:c>
      <x:c r="E633" s="14">
        <x:f t="shared" si="130"/>
        <x:v>1562.0514751770907</x:v>
      </x:c>
      <x:c r="F633" s="14">
        <x:f t="shared" si="119"/>
        <x:v>1668.0162544368611</x:v>
      </x:c>
      <x:c r="G633" s="14">
        <x:f t="shared" si="120"/>
        <x:v>1705.037620274097</x:v>
      </x:c>
      <x:c r="H633" s="13" t="n">
        <x:f>Arrivals!L633</x:f>
        <x:v>75</x:v>
      </x:c>
      <x:c r="I633" s="14" t="n">
        <x:f>H633*8/Settings!$B$28+Settings!$B$29</x:f>
        <x:v>6.02</x:v>
      </x:c>
      <x:c r="J633" s="14">
        <x:f t="shared" si="131"/>
        <x:v>1568.0714751770906</x:v>
      </x:c>
      <x:c r="K633" s="14">
        <x:f t="shared" si="121"/>
        <x:v>1705.037620274097</x:v>
      </x:c>
      <x:c r="L633" s="14" t="n">
        <x:f>MOD(K633-Settings!$B$32,Settings!$B$33)</x:f>
        <x:v>265.037620274097</x:v>
      </x:c>
      <x:c r="M633" s="14" t="n">
        <x:f>IF(L633&lt;Settings!$B$30,IF(Settings!$B$30-L633&gt;=I633,K633,K633+(Settings!$B$30-L633)+Settings!$B$31),K633+(Settings!$B$33-L633))</x:f>
        <x:v>1705.037620274097</x:v>
      </x:c>
      <x:c r="N633" s="14">
        <x:f t="shared" si="122"/>
        <x:v>1711.057620274097</x:v>
      </x:c>
      <x:c r="O633" s="14">
        <x:f t="shared" si="123"/>
        <x:v>43.041365837235844</x:v>
      </x:c>
      <x:c r="P633" s="14">
        <x:f t="shared" si="124"/>
        <x:v>0</x:v>
      </x:c>
      <x:c r="Q633" s="14">
        <x:f t="shared" si="125"/>
        <x:v>0</x:v>
      </x:c>
      <x:c r="R633" s="14">
        <x:f t="shared" si="126"/>
        <x:v>0</x:v>
      </x:c>
      <x:c r="S633" s="14">
        <x:f t="shared" si="127"/>
        <x:v>0</x:v>
      </x:c>
      <x:c r="T633" t="str">
        <x:f>IF(MOD(C633-Settings!$B$32,Settings!$B$33)&lt;Settings!$B$30,"Up","Down")</x:f>
        <x:v>Up</x:v>
      </x:c>
      <x:c r="U633" s="15" t="n">
        <x:f>IF(OR(I633&gt;Settings!$B$30,O633&gt;Settings!$B$37),0,1)</x:f>
        <x:v>1</x:v>
      </x:c>
      <x:c r="V633" s="15" t="n">
        <x:f>IF(AND(U633=1,O633&lt;=Settings!$B$36),1,0)</x:f>
        <x:v>1</x:v>
      </x:c>
    </x:row>
    <x:row r="634">
      <x:c r="A634">
        <x:v>6</x:v>
      </x:c>
      <x:c r="B634">
        <x:v>29</x:v>
      </x:c>
      <x:c r="C634" s="13" t="n">
        <x:f>Arrivals!F634</x:f>
        <x:v>1708.6288979436404</x:v>
      </x:c>
      <x:c r="D634" s="13" t="n">
        <x:f>Arrivals!J634</x:f>
        <x:v>8.385043816657404</x:v>
      </x:c>
      <x:c r="E634" s="14">
        <x:f t="shared" si="130"/>
        <x:v>1705.037620274097</x:v>
      </x:c>
      <x:c r="F634" s="14">
        <x:f t="shared" si="119"/>
        <x:v>1708.6288979436404</x:v>
      </x:c>
      <x:c r="G634" s="14">
        <x:f t="shared" si="120"/>
        <x:v>1717.0139417602977</x:v>
      </x:c>
      <x:c r="H634" s="13" t="n">
        <x:f>Arrivals!L634</x:f>
        <x:v>75</x:v>
      </x:c>
      <x:c r="I634" s="14" t="n">
        <x:f>H634*8/Settings!$B$28+Settings!$B$29</x:f>
        <x:v>6.02</x:v>
      </x:c>
      <x:c r="J634" s="14">
        <x:f t="shared" si="131"/>
        <x:v>1711.057620274097</x:v>
      </x:c>
      <x:c r="K634" s="14">
        <x:f t="shared" si="121"/>
        <x:v>1717.0139417602977</x:v>
      </x:c>
      <x:c r="L634" s="14" t="n">
        <x:f>MOD(K634-Settings!$B$32,Settings!$B$33)</x:f>
        <x:v>277.0139417602977</x:v>
      </x:c>
      <x:c r="M634" s="14" t="n">
        <x:f>IF(L634&lt;Settings!$B$30,IF(Settings!$B$30-L634&gt;=I634,K634,K634+(Settings!$B$30-L634)+Settings!$B$31),K634+(Settings!$B$33-L634))</x:f>
        <x:v>1717.0139417602977</x:v>
      </x:c>
      <x:c r="N634" s="14">
        <x:f t="shared" si="122"/>
        <x:v>1723.0339417602977</x:v>
      </x:c>
      <x:c r="O634" s="14">
        <x:f t="shared" si="123"/>
        <x:v>14.405043816657326</x:v>
      </x:c>
      <x:c r="P634" s="14">
        <x:f t="shared" si="124"/>
        <x:v>0</x:v>
      </x:c>
      <x:c r="Q634" s="14">
        <x:f t="shared" si="125"/>
        <x:v>0</x:v>
      </x:c>
      <x:c r="R634" s="14">
        <x:f t="shared" si="126"/>
        <x:v>0</x:v>
      </x:c>
      <x:c r="S634" s="14">
        <x:f t="shared" si="127"/>
        <x:v>0</x:v>
      </x:c>
      <x:c r="T634" t="str">
        <x:f>IF(MOD(C634-Settings!$B$32,Settings!$B$33)&lt;Settings!$B$30,"Up","Down")</x:f>
        <x:v>Up</x:v>
      </x:c>
      <x:c r="U634" s="15" t="n">
        <x:f>IF(OR(I634&gt;Settings!$B$30,O634&gt;Settings!$B$37),0,1)</x:f>
        <x:v>1</x:v>
      </x:c>
      <x:c r="V634" s="15" t="n">
        <x:f>IF(AND(U634=1,O634&lt;=Settings!$B$36),1,0)</x:f>
        <x:v>1</x:v>
      </x:c>
    </x:row>
    <x:row r="635">
      <x:c r="A635">
        <x:v>6</x:v>
      </x:c>
      <x:c r="B635">
        <x:v>30</x:v>
      </x:c>
      <x:c r="C635" s="13" t="n">
        <x:f>Arrivals!F635</x:f>
        <x:v>1773.1012455952796</x:v>
      </x:c>
      <x:c r="D635" s="13" t="n">
        <x:f>Arrivals!J635</x:f>
        <x:v>7.896893940012042</x:v>
      </x:c>
      <x:c r="E635" s="14">
        <x:f t="shared" si="130"/>
        <x:v>1717.0139417602977</x:v>
      </x:c>
      <x:c r="F635" s="14">
        <x:f t="shared" si="119"/>
        <x:v>1773.1012455952796</x:v>
      </x:c>
      <x:c r="G635" s="14">
        <x:f t="shared" si="120"/>
        <x:v>1780.9981395352916</x:v>
      </x:c>
      <x:c r="H635" s="13" t="n">
        <x:f>Arrivals!L635</x:f>
        <x:v>75</x:v>
      </x:c>
      <x:c r="I635" s="14" t="n">
        <x:f>H635*8/Settings!$B$28+Settings!$B$29</x:f>
        <x:v>6.02</x:v>
      </x:c>
      <x:c r="J635" s="14">
        <x:f t="shared" si="131"/>
        <x:v>1723.0339417602977</x:v>
      </x:c>
      <x:c r="K635" s="14">
        <x:f t="shared" si="121"/>
        <x:v>1780.9981395352916</x:v>
      </x:c>
      <x:c r="L635" s="14" t="n">
        <x:f>MOD(K635-Settings!$B$32,Settings!$B$33)</x:f>
        <x:v>340.99813953529156</x:v>
      </x:c>
      <x:c r="M635" s="14" t="n">
        <x:f>IF(L635&lt;Settings!$B$30,IF(Settings!$B$30-L635&gt;=I635,K635,K635+(Settings!$B$30-L635)+Settings!$B$31),K635+(Settings!$B$33-L635))</x:f>
        <x:v>1780.9981395352916</x:v>
      </x:c>
      <x:c r="N635" s="14">
        <x:f t="shared" si="122"/>
        <x:v>1787.0181395352915</x:v>
      </x:c>
      <x:c r="O635" s="14">
        <x:f t="shared" si="123"/>
        <x:v>13.91689394001196</x:v>
      </x:c>
      <x:c r="P635" s="14">
        <x:f t="shared" si="124"/>
        <x:v>0</x:v>
      </x:c>
      <x:c r="Q635" s="14">
        <x:f t="shared" si="125"/>
        <x:v>0</x:v>
      </x:c>
      <x:c r="R635" s="14">
        <x:f t="shared" si="126"/>
        <x:v>0</x:v>
      </x:c>
      <x:c r="S635" s="14">
        <x:f t="shared" si="127"/>
        <x:v>0</x:v>
      </x:c>
      <x:c r="T635" t="str">
        <x:f>IF(MOD(C635-Settings!$B$32,Settings!$B$33)&lt;Settings!$B$30,"Up","Down")</x:f>
        <x:v>Up</x:v>
      </x:c>
      <x:c r="U635" s="15" t="n">
        <x:f>IF(OR(I635&gt;Settings!$B$30,O635&gt;Settings!$B$37),0,1)</x:f>
        <x:v>1</x:v>
      </x:c>
      <x:c r="V635" s="15" t="n">
        <x:f>IF(AND(U635=1,O635&lt;=Settings!$B$36),1,0)</x:f>
        <x:v>1</x:v>
      </x:c>
    </x:row>
    <x:row r="636">
      <x:c r="A636">
        <x:v>6</x:v>
      </x:c>
      <x:c r="B636">
        <x:v>31</x:v>
      </x:c>
      <x:c r="C636" s="13" t="n">
        <x:f>Arrivals!F636</x:f>
        <x:v>1783.8750235475572</x:v>
      </x:c>
      <x:c r="D636" s="13" t="n">
        <x:f>Arrivals!J636</x:f>
        <x:v>9.24510940920919</x:v>
      </x:c>
      <x:c r="E636" s="14">
        <x:f t="shared" si="130"/>
        <x:v>1780.9981395352916</x:v>
      </x:c>
      <x:c r="F636" s="14">
        <x:f t="shared" si="119"/>
        <x:v>1783.8750235475572</x:v>
      </x:c>
      <x:c r="G636" s="14">
        <x:f t="shared" si="120"/>
        <x:v>1793.1201329567664</x:v>
      </x:c>
      <x:c r="H636" s="13" t="n">
        <x:f>Arrivals!L636</x:f>
        <x:v>75</x:v>
      </x:c>
      <x:c r="I636" s="14" t="n">
        <x:f>H636*8/Settings!$B$28+Settings!$B$29</x:f>
        <x:v>6.02</x:v>
      </x:c>
      <x:c r="J636" s="14">
        <x:f t="shared" si="131"/>
        <x:v>1787.0181395352915</x:v>
      </x:c>
      <x:c r="K636" s="14">
        <x:f t="shared" si="121"/>
        <x:v>1793.1201329567664</x:v>
      </x:c>
      <x:c r="L636" s="14" t="n">
        <x:f>MOD(K636-Settings!$B$32,Settings!$B$33)</x:f>
        <x:v>353.1201329567664</x:v>
      </x:c>
      <x:c r="M636" s="14" t="n">
        <x:f>IF(L636&lt;Settings!$B$30,IF(Settings!$B$30-L636&gt;=I636,K636,K636+(Settings!$B$30-L636)+Settings!$B$31),K636+(Settings!$B$33-L636))</x:f>
        <x:v>1793.1201329567664</x:v>
      </x:c>
      <x:c r="N636" s="14">
        <x:f t="shared" si="122"/>
        <x:v>1799.1401329567664</x:v>
      </x:c>
      <x:c r="O636" s="14">
        <x:f t="shared" si="123"/>
        <x:v>15.265109409209117</x:v>
      </x:c>
      <x:c r="P636" s="14">
        <x:f t="shared" si="124"/>
        <x:v>0</x:v>
      </x:c>
      <x:c r="Q636" s="14">
        <x:f t="shared" si="125"/>
        <x:v>0</x:v>
      </x:c>
      <x:c r="R636" s="14">
        <x:f t="shared" si="126"/>
        <x:v>0</x:v>
      </x:c>
      <x:c r="S636" s="14">
        <x:f t="shared" si="127"/>
        <x:v>0</x:v>
      </x:c>
      <x:c r="T636" t="str">
        <x:f>IF(MOD(C636-Settings!$B$32,Settings!$B$33)&lt;Settings!$B$30,"Up","Down")</x:f>
        <x:v>Up</x:v>
      </x:c>
      <x:c r="U636" s="15" t="n">
        <x:f>IF(OR(I636&gt;Settings!$B$30,O636&gt;Settings!$B$37),0,1)</x:f>
        <x:v>1</x:v>
      </x:c>
      <x:c r="V636" s="15" t="n">
        <x:f>IF(AND(U636=1,O636&lt;=Settings!$B$36),1,0)</x:f>
        <x:v>1</x:v>
      </x:c>
    </x:row>
    <x:row r="637">
      <x:c r="A637">
        <x:v>6</x:v>
      </x:c>
      <x:c r="B637">
        <x:v>32</x:v>
      </x:c>
      <x:c r="C637" s="13" t="n">
        <x:f>Arrivals!F637</x:f>
        <x:v>1822.7610897047314</x:v>
      </x:c>
      <x:c r="D637" s="13" t="n">
        <x:f>Arrivals!J637</x:f>
        <x:v>7.2188139552021475</x:v>
      </x:c>
      <x:c r="E637" s="14">
        <x:f t="shared" si="130"/>
        <x:v>1793.1201329567664</x:v>
      </x:c>
      <x:c r="F637" s="14">
        <x:f t="shared" si="119"/>
        <x:v>1822.7610897047314</x:v>
      </x:c>
      <x:c r="G637" s="14">
        <x:f t="shared" si="120"/>
        <x:v>1829.9799036599336</x:v>
      </x:c>
      <x:c r="H637" s="13" t="n">
        <x:f>Arrivals!L637</x:f>
        <x:v>75</x:v>
      </x:c>
      <x:c r="I637" s="14" t="n">
        <x:f>H637*8/Settings!$B$28+Settings!$B$29</x:f>
        <x:v>6.02</x:v>
      </x:c>
      <x:c r="J637" s="14">
        <x:f t="shared" si="131"/>
        <x:v>1799.1401329567664</x:v>
      </x:c>
      <x:c r="K637" s="14">
        <x:f t="shared" si="121"/>
        <x:v>1829.9799036599336</x:v>
      </x:c>
      <x:c r="L637" s="14" t="n">
        <x:f>MOD(K637-Settings!$B$32,Settings!$B$33)</x:f>
        <x:v>389.9799036599336</x:v>
      </x:c>
      <x:c r="M637" s="14" t="n">
        <x:f>IF(L637&lt;Settings!$B$30,IF(Settings!$B$30-L637&gt;=I637,K637,K637+(Settings!$B$30-L637)+Settings!$B$31),K637+(Settings!$B$33-L637))</x:f>
        <x:v>1829.9799036599336</x:v>
      </x:c>
      <x:c r="N637" s="14">
        <x:f t="shared" si="122"/>
        <x:v>1835.9999036599336</x:v>
      </x:c>
      <x:c r="O637" s="14">
        <x:f t="shared" si="123"/>
        <x:v>13.238813955202204</x:v>
      </x:c>
      <x:c r="P637" s="14">
        <x:f t="shared" si="124"/>
        <x:v>0</x:v>
      </x:c>
      <x:c r="Q637" s="14">
        <x:f t="shared" si="125"/>
        <x:v>0</x:v>
      </x:c>
      <x:c r="R637" s="14">
        <x:f t="shared" si="126"/>
        <x:v>0</x:v>
      </x:c>
      <x:c r="S637" s="14">
        <x:f t="shared" si="127"/>
        <x:v>0</x:v>
      </x:c>
      <x:c r="T637" t="str">
        <x:f>IF(MOD(C637-Settings!$B$32,Settings!$B$33)&lt;Settings!$B$30,"Up","Down")</x:f>
        <x:v>Up</x:v>
      </x:c>
      <x:c r="U637" s="15" t="n">
        <x:f>IF(OR(I637&gt;Settings!$B$30,O637&gt;Settings!$B$37),0,1)</x:f>
        <x:v>1</x:v>
      </x:c>
      <x:c r="V637" s="15" t="n">
        <x:f>IF(AND(U637=1,O637&lt;=Settings!$B$36),1,0)</x:f>
        <x:v>1</x:v>
      </x:c>
    </x:row>
    <x:row r="638">
      <x:c r="A638">
        <x:v>6</x:v>
      </x:c>
      <x:c r="B638">
        <x:v>33</x:v>
      </x:c>
      <x:c r="C638" s="13" t="n">
        <x:f>Arrivals!F638</x:f>
        <x:v>1844.1471221530912</x:v>
      </x:c>
      <x:c r="D638" s="13" t="n">
        <x:f>Arrivals!J638</x:f>
        <x:v>10.210789185422302</x:v>
      </x:c>
      <x:c r="E638" s="14">
        <x:f t="shared" si="130"/>
        <x:v>1829.9799036599336</x:v>
      </x:c>
      <x:c r="F638" s="14">
        <x:f t="shared" si="119"/>
        <x:v>1844.1471221530912</x:v>
      </x:c>
      <x:c r="G638" s="14">
        <x:f t="shared" si="120"/>
        <x:v>1854.3579113385135</x:v>
      </x:c>
      <x:c r="H638" s="13" t="n">
        <x:f>Arrivals!L638</x:f>
        <x:v>75</x:v>
      </x:c>
      <x:c r="I638" s="14" t="n">
        <x:f>H638*8/Settings!$B$28+Settings!$B$29</x:f>
        <x:v>6.02</x:v>
      </x:c>
      <x:c r="J638" s="14">
        <x:f t="shared" si="131"/>
        <x:v>1835.9999036599336</x:v>
      </x:c>
      <x:c r="K638" s="14">
        <x:f t="shared" si="121"/>
        <x:v>1854.3579113385135</x:v>
      </x:c>
      <x:c r="L638" s="14" t="n">
        <x:f>MOD(K638-Settings!$B$32,Settings!$B$33)</x:f>
        <x:v>414.35791133851353</x:v>
      </x:c>
      <x:c r="M638" s="14" t="n">
        <x:f>IF(L638&lt;Settings!$B$30,IF(Settings!$B$30-L638&gt;=I638,K638,K638+(Settings!$B$30-L638)+Settings!$B$31),K638+(Settings!$B$33-L638))</x:f>
        <x:v>1854.3579113385135</x:v>
      </x:c>
      <x:c r="N638" s="14">
        <x:f t="shared" si="122"/>
        <x:v>1860.3779113385135</x:v>
      </x:c>
      <x:c r="O638" s="14">
        <x:f t="shared" si="123"/>
        <x:v>16.230789185422282</x:v>
      </x:c>
      <x:c r="P638" s="14">
        <x:f t="shared" si="124"/>
        <x:v>0</x:v>
      </x:c>
      <x:c r="Q638" s="14">
        <x:f t="shared" si="125"/>
        <x:v>0</x:v>
      </x:c>
      <x:c r="R638" s="14">
        <x:f t="shared" si="126"/>
        <x:v>0</x:v>
      </x:c>
      <x:c r="S638" s="14">
        <x:f t="shared" si="127"/>
        <x:v>0</x:v>
      </x:c>
      <x:c r="T638" t="str">
        <x:f>IF(MOD(C638-Settings!$B$32,Settings!$B$33)&lt;Settings!$B$30,"Up","Down")</x:f>
        <x:v>Up</x:v>
      </x:c>
      <x:c r="U638" s="15" t="n">
        <x:f>IF(OR(I638&gt;Settings!$B$30,O638&gt;Settings!$B$37),0,1)</x:f>
        <x:v>1</x:v>
      </x:c>
      <x:c r="V638" s="15" t="n">
        <x:f>IF(AND(U638=1,O638&lt;=Settings!$B$36),1,0)</x:f>
        <x:v>1</x:v>
      </x:c>
    </x:row>
    <x:row r="639">
      <x:c r="A639">
        <x:v>6</x:v>
      </x:c>
      <x:c r="B639">
        <x:v>34</x:v>
      </x:c>
      <x:c r="C639" s="13" t="n">
        <x:f>Arrivals!F639</x:f>
        <x:v>1862.497561564693</x:v>
      </x:c>
      <x:c r="D639" s="13" t="n">
        <x:f>Arrivals!J639</x:f>
        <x:v>26.82681779804316</x:v>
      </x:c>
      <x:c r="E639" s="14" t="n">
        <x:f t="shared" ref="E639:E670" si="132">G638</x:f>
        <x:v>1854.3579113385135</x:v>
      </x:c>
      <x:c r="F639" s="14">
        <x:f t="shared" si="119"/>
        <x:v>1862.4975615646929</x:v>
      </x:c>
      <x:c r="G639" s="14">
        <x:f t="shared" si="120"/>
        <x:v>1889.324379362736</x:v>
      </x:c>
      <x:c r="H639" s="13" t="n">
        <x:f>Arrivals!L639</x:f>
        <x:v>75</x:v>
      </x:c>
      <x:c r="I639" s="14" t="n">
        <x:f>H639*8/Settings!$B$28+Settings!$B$29</x:f>
        <x:v>6.02</x:v>
      </x:c>
      <x:c r="J639" s="14" t="n">
        <x:f t="shared" ref="J639:J670" si="133">N638</x:f>
        <x:v>1860.3779113385135</x:v>
      </x:c>
      <x:c r="K639" s="14">
        <x:f t="shared" si="121"/>
        <x:v>1889.324379362736</x:v>
      </x:c>
      <x:c r="L639" s="14" t="n">
        <x:f>MOD(K639-Settings!$B$32,Settings!$B$33)</x:f>
        <x:v>449.32437936273595</x:v>
      </x:c>
      <x:c r="M639" s="14" t="n">
        <x:f>IF(L639&lt;Settings!$B$30,IF(Settings!$B$30-L639&gt;=I639,K639,K639+(Settings!$B$30-L639)+Settings!$B$31),K639+(Settings!$B$33-L639))</x:f>
        <x:v>1889.324379362736</x:v>
      </x:c>
      <x:c r="N639" s="14">
        <x:f t="shared" si="122"/>
        <x:v>1895.3443793627359</x:v>
      </x:c>
      <x:c r="O639" s="14">
        <x:f t="shared" si="123"/>
        <x:v>32.846817798043048</x:v>
      </x:c>
      <x:c r="P639" s="14">
        <x:f t="shared" si="124"/>
        <x:v>0</x:v>
      </x:c>
      <x:c r="Q639" s="14">
        <x:f t="shared" si="125"/>
        <x:v>0</x:v>
      </x:c>
      <x:c r="R639" s="14">
        <x:f t="shared" si="126"/>
        <x:v>0</x:v>
      </x:c>
      <x:c r="S639" s="14">
        <x:f t="shared" si="127"/>
        <x:v>0</x:v>
      </x:c>
      <x:c r="T639" t="str">
        <x:f>IF(MOD(C639-Settings!$B$32,Settings!$B$33)&lt;Settings!$B$30,"Up","Down")</x:f>
        <x:v>Up</x:v>
      </x:c>
      <x:c r="U639" s="15" t="n">
        <x:f>IF(OR(I639&gt;Settings!$B$30,O639&gt;Settings!$B$37),0,1)</x:f>
        <x:v>1</x:v>
      </x:c>
      <x:c r="V639" s="15" t="n">
        <x:f>IF(AND(U639=1,O639&lt;=Settings!$B$36),1,0)</x:f>
        <x:v>1</x:v>
      </x:c>
    </x:row>
    <x:row r="640">
      <x:c r="A640">
        <x:v>6</x:v>
      </x:c>
      <x:c r="B640">
        <x:v>35</x:v>
      </x:c>
      <x:c r="C640" s="13" t="n">
        <x:f>Arrivals!F640</x:f>
        <x:v>1914.2380073652887</x:v>
      </x:c>
      <x:c r="D640" s="13" t="n">
        <x:f>Arrivals!J640</x:f>
        <x:v>19.594930712070017</x:v>
      </x:c>
      <x:c r="E640" s="14">
        <x:f t="shared" si="132"/>
        <x:v>1889.324379362736</x:v>
      </x:c>
      <x:c r="F640" s="14">
        <x:f t="shared" si="119"/>
        <x:v>1914.2380073652887</x:v>
      </x:c>
      <x:c r="G640" s="14">
        <x:f t="shared" si="120"/>
        <x:v>1933.8329380773587</x:v>
      </x:c>
      <x:c r="H640" s="13" t="n">
        <x:f>Arrivals!L640</x:f>
        <x:v>75</x:v>
      </x:c>
      <x:c r="I640" s="14" t="n">
        <x:f>H640*8/Settings!$B$28+Settings!$B$29</x:f>
        <x:v>6.02</x:v>
      </x:c>
      <x:c r="J640" s="14">
        <x:f t="shared" si="133"/>
        <x:v>1895.3443793627359</x:v>
      </x:c>
      <x:c r="K640" s="14">
        <x:f t="shared" si="121"/>
        <x:v>1933.8329380773587</x:v>
      </x:c>
      <x:c r="L640" s="14" t="n">
        <x:f>MOD(K640-Settings!$B$32,Settings!$B$33)</x:f>
        <x:v>493.8329380773587</x:v>
      </x:c>
      <x:c r="M640" s="14" t="n">
        <x:f>IF(L640&lt;Settings!$B$30,IF(Settings!$B$30-L640&gt;=I640,K640,K640+(Settings!$B$30-L640)+Settings!$B$31),K640+(Settings!$B$33-L640))</x:f>
        <x:v>1933.8329380773587</x:v>
      </x:c>
      <x:c r="N640" s="14">
        <x:f t="shared" si="122"/>
        <x:v>1939.8529380773587</x:v>
      </x:c>
      <x:c r="O640" s="14">
        <x:f t="shared" si="123"/>
        <x:v>25.614930712069963</x:v>
      </x:c>
      <x:c r="P640" s="14">
        <x:f t="shared" si="124"/>
        <x:v>0</x:v>
      </x:c>
      <x:c r="Q640" s="14">
        <x:f t="shared" si="125"/>
        <x:v>0</x:v>
      </x:c>
      <x:c r="R640" s="14">
        <x:f t="shared" si="126"/>
        <x:v>0</x:v>
      </x:c>
      <x:c r="S640" s="14">
        <x:f t="shared" si="127"/>
        <x:v>0</x:v>
      </x:c>
      <x:c r="T640" t="str">
        <x:f>IF(MOD(C640-Settings!$B$32,Settings!$B$33)&lt;Settings!$B$30,"Up","Down")</x:f>
        <x:v>Up</x:v>
      </x:c>
      <x:c r="U640" s="15" t="n">
        <x:f>IF(OR(I640&gt;Settings!$B$30,O640&gt;Settings!$B$37),0,1)</x:f>
        <x:v>1</x:v>
      </x:c>
      <x:c r="V640" s="15" t="n">
        <x:f>IF(AND(U640=1,O640&lt;=Settings!$B$36),1,0)</x:f>
        <x:v>1</x:v>
      </x:c>
    </x:row>
    <x:row r="641">
      <x:c r="A641">
        <x:v>6</x:v>
      </x:c>
      <x:c r="B641">
        <x:v>36</x:v>
      </x:c>
      <x:c r="C641" s="13" t="n">
        <x:f>Arrivals!F641</x:f>
        <x:v>1961.2382935532512</x:v>
      </x:c>
      <x:c r="D641" s="13" t="n">
        <x:f>Arrivals!J641</x:f>
        <x:v>10.503098646502222</x:v>
      </x:c>
      <x:c r="E641" s="14">
        <x:f t="shared" si="132"/>
        <x:v>1933.8329380773587</x:v>
      </x:c>
      <x:c r="F641" s="14">
        <x:f t="shared" si="119"/>
        <x:v>1961.2382935532512</x:v>
      </x:c>
      <x:c r="G641" s="14">
        <x:f t="shared" si="120"/>
        <x:v>1971.7413921997534</x:v>
      </x:c>
      <x:c r="H641" s="13" t="n">
        <x:f>Arrivals!L641</x:f>
        <x:v>75</x:v>
      </x:c>
      <x:c r="I641" s="14" t="n">
        <x:f>H641*8/Settings!$B$28+Settings!$B$29</x:f>
        <x:v>6.02</x:v>
      </x:c>
      <x:c r="J641" s="14">
        <x:f t="shared" si="133"/>
        <x:v>1939.8529380773587</x:v>
      </x:c>
      <x:c r="K641" s="14">
        <x:f t="shared" si="121"/>
        <x:v>1971.7413921997534</x:v>
      </x:c>
      <x:c r="L641" s="14" t="n">
        <x:f>MOD(K641-Settings!$B$32,Settings!$B$33)</x:f>
        <x:v>531.7413921997534</x:v>
      </x:c>
      <x:c r="M641" s="14" t="n">
        <x:f>IF(L641&lt;Settings!$B$30,IF(Settings!$B$30-L641&gt;=I641,K641,K641+(Settings!$B$30-L641)+Settings!$B$31),K641+(Settings!$B$33-L641))</x:f>
        <x:v>1971.7413921997534</x:v>
      </x:c>
      <x:c r="N641" s="14">
        <x:f t="shared" si="122"/>
        <x:v>1977.7613921997533</x:v>
      </x:c>
      <x:c r="O641" s="14">
        <x:f t="shared" si="123"/>
        <x:v>16.523098646502149</x:v>
      </x:c>
      <x:c r="P641" s="14">
        <x:f t="shared" si="124"/>
        <x:v>0</x:v>
      </x:c>
      <x:c r="Q641" s="14">
        <x:f t="shared" si="125"/>
        <x:v>0</x:v>
      </x:c>
      <x:c r="R641" s="14">
        <x:f t="shared" si="126"/>
        <x:v>0</x:v>
      </x:c>
      <x:c r="S641" s="14">
        <x:f t="shared" si="127"/>
        <x:v>0</x:v>
      </x:c>
      <x:c r="T641" t="str">
        <x:f>IF(MOD(C641-Settings!$B$32,Settings!$B$33)&lt;Settings!$B$30,"Up","Down")</x:f>
        <x:v>Up</x:v>
      </x:c>
      <x:c r="U641" s="15" t="n">
        <x:f>IF(OR(I641&gt;Settings!$B$30,O641&gt;Settings!$B$37),0,1)</x:f>
        <x:v>1</x:v>
      </x:c>
      <x:c r="V641" s="15" t="n">
        <x:f>IF(AND(U641=1,O641&lt;=Settings!$B$36),1,0)</x:f>
        <x:v>1</x:v>
      </x:c>
    </x:row>
    <x:row r="642">
      <x:c r="A642">
        <x:v>6</x:v>
      </x:c>
      <x:c r="B642">
        <x:v>37</x:v>
      </x:c>
      <x:c r="C642" s="13" t="n">
        <x:f>Arrivals!F642</x:f>
        <x:v>1978.1380751918866</x:v>
      </x:c>
      <x:c r="D642" s="13" t="n">
        <x:f>Arrivals!J642</x:f>
        <x:v>11.266929429794837</x:v>
      </x:c>
      <x:c r="E642" s="14">
        <x:f t="shared" si="132"/>
        <x:v>1971.7413921997534</x:v>
      </x:c>
      <x:c r="F642" s="14">
        <x:f t="shared" si="119"/>
        <x:v>1978.1380751918866</x:v>
      </x:c>
      <x:c r="G642" s="14">
        <x:f t="shared" si="120"/>
        <x:v>1989.4050046216814</x:v>
      </x:c>
      <x:c r="H642" s="13" t="n">
        <x:f>Arrivals!L642</x:f>
        <x:v>75</x:v>
      </x:c>
      <x:c r="I642" s="14" t="n">
        <x:f>H642*8/Settings!$B$28+Settings!$B$29</x:f>
        <x:v>6.02</x:v>
      </x:c>
      <x:c r="J642" s="14">
        <x:f t="shared" si="133"/>
        <x:v>1977.7613921997533</x:v>
      </x:c>
      <x:c r="K642" s="14">
        <x:f t="shared" si="121"/>
        <x:v>1989.4050046216814</x:v>
      </x:c>
      <x:c r="L642" s="14" t="n">
        <x:f>MOD(K642-Settings!$B$32,Settings!$B$33)</x:f>
        <x:v>549.4050046216814</x:v>
      </x:c>
      <x:c r="M642" s="14" t="n">
        <x:f>IF(L642&lt;Settings!$B$30,IF(Settings!$B$30-L642&gt;=I642,K642,K642+(Settings!$B$30-L642)+Settings!$B$31),K642+(Settings!$B$33-L642))</x:f>
        <x:v>1989.4050046216814</x:v>
      </x:c>
      <x:c r="N642" s="14">
        <x:f t="shared" si="122"/>
        <x:v>1995.4250046216814</x:v>
      </x:c>
      <x:c r="O642" s="14">
        <x:f t="shared" si="123"/>
        <x:v>17.286929429794782</x:v>
      </x:c>
      <x:c r="P642" s="14">
        <x:f t="shared" si="124"/>
        <x:v>0</x:v>
      </x:c>
      <x:c r="Q642" s="14">
        <x:f t="shared" si="125"/>
        <x:v>0</x:v>
      </x:c>
      <x:c r="R642" s="14">
        <x:f t="shared" si="126"/>
        <x:v>0</x:v>
      </x:c>
      <x:c r="S642" s="14">
        <x:f t="shared" si="127"/>
        <x:v>0</x:v>
      </x:c>
      <x:c r="T642" t="str">
        <x:f>IF(MOD(C642-Settings!$B$32,Settings!$B$33)&lt;Settings!$B$30,"Up","Down")</x:f>
        <x:v>Up</x:v>
      </x:c>
      <x:c r="U642" s="15" t="n">
        <x:f>IF(OR(I642&gt;Settings!$B$30,O642&gt;Settings!$B$37),0,1)</x:f>
        <x:v>1</x:v>
      </x:c>
      <x:c r="V642" s="15" t="n">
        <x:f>IF(AND(U642=1,O642&lt;=Settings!$B$36),1,0)</x:f>
        <x:v>1</x:v>
      </x:c>
    </x:row>
    <x:row r="643">
      <x:c r="A643">
        <x:v>6</x:v>
      </x:c>
      <x:c r="B643">
        <x:v>38</x:v>
      </x:c>
      <x:c r="C643" s="13" t="n">
        <x:f>Arrivals!F643</x:f>
        <x:v>2041.0649017142416</x:v>
      </x:c>
      <x:c r="D643" s="13" t="n">
        <x:f>Arrivals!J643</x:f>
        <x:v>9.935977531135071</x:v>
      </x:c>
      <x:c r="E643" s="14">
        <x:f t="shared" si="132"/>
        <x:v>1989.4050046216814</x:v>
      </x:c>
      <x:c r="F643" s="14">
        <x:f t="shared" si="119"/>
        <x:v>2041.0649017142416</x:v>
      </x:c>
      <x:c r="G643" s="14">
        <x:f t="shared" si="120"/>
        <x:v>2051.0008792453768</x:v>
      </x:c>
      <x:c r="H643" s="13" t="n">
        <x:f>Arrivals!L643</x:f>
        <x:v>75</x:v>
      </x:c>
      <x:c r="I643" s="14" t="n">
        <x:f>H643*8/Settings!$B$28+Settings!$B$29</x:f>
        <x:v>6.02</x:v>
      </x:c>
      <x:c r="J643" s="14">
        <x:f t="shared" si="133"/>
        <x:v>1995.4250046216814</x:v>
      </x:c>
      <x:c r="K643" s="14">
        <x:f t="shared" si="121"/>
        <x:v>2051.0008792453768</x:v>
      </x:c>
      <x:c r="L643" s="14" t="n">
        <x:f>MOD(K643-Settings!$B$32,Settings!$B$33)</x:f>
        <x:v>611.0008792453768</x:v>
      </x:c>
      <x:c r="M643" s="14" t="n">
        <x:f>IF(L643&lt;Settings!$B$30,IF(Settings!$B$30-L643&gt;=I643,K643,K643+(Settings!$B$30-L643)+Settings!$B$31),K643+(Settings!$B$33-L643))</x:f>
        <x:v>2160</x:v>
      </x:c>
      <x:c r="N643" s="14">
        <x:f t="shared" si="122"/>
        <x:v>2166.02</x:v>
      </x:c>
      <x:c r="O643" s="14">
        <x:f t="shared" si="123"/>
        <x:v>124.95509828575837</x:v>
      </x:c>
      <x:c r="P643" s="14">
        <x:f t="shared" si="124"/>
        <x:v>0</x:v>
      </x:c>
      <x:c r="Q643" s="14">
        <x:f t="shared" si="125"/>
        <x:v>0</x:v>
      </x:c>
      <x:c r="R643" s="14">
        <x:f t="shared" si="126"/>
        <x:v>108.99912075462316</x:v>
      </x:c>
      <x:c r="S643" s="14">
        <x:f t="shared" si="127"/>
        <x:v>108.99912075462316</x:v>
      </x:c>
      <x:c r="T643" t="str">
        <x:f>IF(MOD(C643-Settings!$B$32,Settings!$B$33)&lt;Settings!$B$30,"Up","Down")</x:f>
        <x:v>Down</x:v>
      </x:c>
      <x:c r="U643" s="15" t="n">
        <x:f>IF(OR(I643&gt;Settings!$B$30,O643&gt;Settings!$B$37),0,1)</x:f>
        <x:v>1</x:v>
      </x:c>
      <x:c r="V643" s="15" t="n">
        <x:f>IF(AND(U643=1,O643&lt;=Settings!$B$36),1,0)</x:f>
        <x:v>0</x:v>
      </x:c>
    </x:row>
    <x:row r="644">
      <x:c r="A644">
        <x:v>6</x:v>
      </x:c>
      <x:c r="B644">
        <x:v>39</x:v>
      </x:c>
      <x:c r="C644" s="13" t="n">
        <x:f>Arrivals!F644</x:f>
        <x:v>2073.661944188894</x:v>
      </x:c>
      <x:c r="D644" s="13" t="n">
        <x:f>Arrivals!J644</x:f>
        <x:v>12.057110063223465</x:v>
      </x:c>
      <x:c r="E644" s="14">
        <x:f t="shared" si="132"/>
        <x:v>2051.0008792453768</x:v>
      </x:c>
      <x:c r="F644" s="14">
        <x:f t="shared" si="119"/>
        <x:v>2073.6619441888938</x:v>
      </x:c>
      <x:c r="G644" s="14">
        <x:f t="shared" si="120"/>
        <x:v>2085.7190542521171</x:v>
      </x:c>
      <x:c r="H644" s="13" t="n">
        <x:f>Arrivals!L644</x:f>
        <x:v>75</x:v>
      </x:c>
      <x:c r="I644" s="14" t="n">
        <x:f>H644*8/Settings!$B$28+Settings!$B$29</x:f>
        <x:v>6.02</x:v>
      </x:c>
      <x:c r="J644" s="14">
        <x:f t="shared" si="133"/>
        <x:v>2166.02</x:v>
      </x:c>
      <x:c r="K644" s="14">
        <x:f t="shared" si="121"/>
        <x:v>2166.02</x:v>
      </x:c>
      <x:c r="L644" s="14" t="n">
        <x:f>MOD(K644-Settings!$B$32,Settings!$B$33)</x:f>
        <x:v>6.019999999999982</x:v>
      </x:c>
      <x:c r="M644" s="14" t="n">
        <x:f>IF(L644&lt;Settings!$B$30,IF(Settings!$B$30-L644&gt;=I644,K644,K644+(Settings!$B$30-L644)+Settings!$B$31),K644+(Settings!$B$33-L644))</x:f>
        <x:v>2166.02</x:v>
      </x:c>
      <x:c r="N644" s="14">
        <x:f t="shared" si="122"/>
        <x:v>2172.04</x:v>
      </x:c>
      <x:c r="O644" s="14">
        <x:f t="shared" si="123"/>
        <x:v>98.378055811106151</x:v>
      </x:c>
      <x:c r="P644" s="14">
        <x:f t="shared" si="124"/>
        <x:v>0</x:v>
      </x:c>
      <x:c r="Q644" s="14">
        <x:f t="shared" si="125"/>
        <x:v>80.300945747882906</x:v>
      </x:c>
      <x:c r="R644" s="14">
        <x:f t="shared" si="126"/>
        <x:v>0</x:v>
      </x:c>
      <x:c r="S644" s="14">
        <x:f t="shared" si="127"/>
        <x:v>80.300945747882906</x:v>
      </x:c>
      <x:c r="T644" t="str">
        <x:f>IF(MOD(C644-Settings!$B$32,Settings!$B$33)&lt;Settings!$B$30,"Up","Down")</x:f>
        <x:v>Down</x:v>
      </x:c>
      <x:c r="U644" s="15" t="n">
        <x:f>IF(OR(I644&gt;Settings!$B$30,O644&gt;Settings!$B$37),0,1)</x:f>
        <x:v>1</x:v>
      </x:c>
      <x:c r="V644" s="15" t="n">
        <x:f>IF(AND(U644=1,O644&lt;=Settings!$B$36),1,0)</x:f>
        <x:v>1</x:v>
      </x:c>
    </x:row>
    <x:row r="645">
      <x:c r="A645">
        <x:v>6</x:v>
      </x:c>
      <x:c r="B645">
        <x:v>40</x:v>
      </x:c>
      <x:c r="C645" s="13" t="n">
        <x:f>Arrivals!F645</x:f>
        <x:v>2192.529241952115</x:v>
      </x:c>
      <x:c r="D645" s="13" t="n">
        <x:f>Arrivals!J645</x:f>
        <x:v>6.251383456179241</x:v>
      </x:c>
      <x:c r="E645" s="14">
        <x:f t="shared" si="132"/>
        <x:v>2085.7190542521171</x:v>
      </x:c>
      <x:c r="F645" s="14">
        <x:f t="shared" si="119"/>
        <x:v>2192.5292419521152</x:v>
      </x:c>
      <x:c r="G645" s="14">
        <x:f t="shared" si="120"/>
        <x:v>2198.7806254082943</x:v>
      </x:c>
      <x:c r="H645" s="13" t="n">
        <x:f>Arrivals!L645</x:f>
        <x:v>75</x:v>
      </x:c>
      <x:c r="I645" s="14" t="n">
        <x:f>H645*8/Settings!$B$28+Settings!$B$29</x:f>
        <x:v>6.02</x:v>
      </x:c>
      <x:c r="J645" s="14">
        <x:f t="shared" si="133"/>
        <x:v>2172.04</x:v>
      </x:c>
      <x:c r="K645" s="14">
        <x:f t="shared" si="121"/>
        <x:v>2198.7806254082943</x:v>
      </x:c>
      <x:c r="L645" s="14" t="n">
        <x:f>MOD(K645-Settings!$B$32,Settings!$B$33)</x:f>
        <x:v>38.78062540829433</x:v>
      </x:c>
      <x:c r="M645" s="14" t="n">
        <x:f>IF(L645&lt;Settings!$B$30,IF(Settings!$B$30-L645&gt;=I645,K645,K645+(Settings!$B$30-L645)+Settings!$B$31),K645+(Settings!$B$33-L645))</x:f>
        <x:v>2198.7806254082943</x:v>
      </x:c>
      <x:c r="N645" s="14">
        <x:f t="shared" si="122"/>
        <x:v>2204.8006254082943</x:v>
      </x:c>
      <x:c r="O645" s="14">
        <x:f t="shared" si="123"/>
        <x:v>12.271383456179137</x:v>
      </x:c>
      <x:c r="P645" s="14">
        <x:f t="shared" si="124"/>
        <x:v>0</x:v>
      </x:c>
      <x:c r="Q645" s="14">
        <x:f t="shared" si="125"/>
        <x:v>0</x:v>
      </x:c>
      <x:c r="R645" s="14">
        <x:f t="shared" si="126"/>
        <x:v>0</x:v>
      </x:c>
      <x:c r="S645" s="14">
        <x:f t="shared" si="127"/>
        <x:v>0</x:v>
      </x:c>
      <x:c r="T645" t="str">
        <x:f>IF(MOD(C645-Settings!$B$32,Settings!$B$33)&lt;Settings!$B$30,"Up","Down")</x:f>
        <x:v>Up</x:v>
      </x:c>
      <x:c r="U645" s="15" t="n">
        <x:f>IF(OR(I645&gt;Settings!$B$30,O645&gt;Settings!$B$37),0,1)</x:f>
        <x:v>1</x:v>
      </x:c>
      <x:c r="V645" s="15" t="n">
        <x:f>IF(AND(U645=1,O645&lt;=Settings!$B$36),1,0)</x:f>
        <x:v>1</x:v>
      </x:c>
    </x:row>
    <x:row r="646">
      <x:c r="A646">
        <x:v>6</x:v>
      </x:c>
      <x:c r="B646">
        <x:v>41</x:v>
      </x:c>
      <x:c r="C646" s="13" t="n">
        <x:f>Arrivals!F646</x:f>
        <x:v>2196.9896199442173</x:v>
      </x:c>
      <x:c r="D646" s="13" t="n">
        <x:f>Arrivals!J646</x:f>
        <x:v>5.494656430936858</x:v>
      </x:c>
      <x:c r="E646" s="14">
        <x:f t="shared" si="132"/>
        <x:v>2198.7806254082943</x:v>
      </x:c>
      <x:c r="F646" s="14" t="n">
        <x:f t="shared" ref="F646:F709" si="134">MAX(C646,E646)</x:f>
        <x:v>2198.7806254082943</x:v>
      </x:c>
      <x:c r="G646" s="14" t="n">
        <x:f t="shared" ref="G646:G709" si="135">F646+D646</x:f>
        <x:v>2204.2752818392314</x:v>
      </x:c>
      <x:c r="H646" s="13" t="n">
        <x:f>Arrivals!L646</x:f>
        <x:v>75</x:v>
      </x:c>
      <x:c r="I646" s="14" t="n">
        <x:f>H646*8/Settings!$B$28+Settings!$B$29</x:f>
        <x:v>6.02</x:v>
      </x:c>
      <x:c r="J646" s="14">
        <x:f t="shared" si="133"/>
        <x:v>2204.8006254082943</x:v>
      </x:c>
      <x:c r="K646" s="14" t="n">
        <x:f t="shared" ref="K646:K709" si="136">MAX(G646,J646)</x:f>
        <x:v>2204.8006254082943</x:v>
      </x:c>
      <x:c r="L646" s="14" t="n">
        <x:f>MOD(K646-Settings!$B$32,Settings!$B$33)</x:f>
        <x:v>44.80062540829431</x:v>
      </x:c>
      <x:c r="M646" s="14" t="n">
        <x:f>IF(L646&lt;Settings!$B$30,IF(Settings!$B$30-L646&gt;=I646,K646,K646+(Settings!$B$30-L646)+Settings!$B$31),K646+(Settings!$B$33-L646))</x:f>
        <x:v>2204.8006254082943</x:v>
      </x:c>
      <x:c r="N646" s="14" t="n">
        <x:f t="shared" ref="N646:N709" si="137">M646+I646</x:f>
        <x:v>2210.8206254082943</x:v>
      </x:c>
      <x:c r="O646" s="14" t="n">
        <x:f t="shared" ref="O646:O709" si="138">N646-C646</x:f>
        <x:v>13.831005464076952</x:v>
      </x:c>
      <x:c r="P646" s="14" t="n">
        <x:f t="shared" ref="P646:P709" si="139">F646-C646</x:f>
        <x:v>1.7910054640769886</x:v>
      </x:c>
      <x:c r="Q646" s="14" t="n">
        <x:f t="shared" ref="Q646:Q709" si="140">K646-G646</x:f>
        <x:v>0.5253435690628976</x:v>
      </x:c>
      <x:c r="R646" s="14" t="n">
        <x:f t="shared" ref="R646:R709" si="141">M646-K646</x:f>
        <x:v>0</x:v>
      </x:c>
      <x:c r="S646" s="14" t="n">
        <x:f t="shared" ref="S646:S709" si="142">P646+Q646+R646</x:f>
        <x:v>2.316349033139886</x:v>
      </x:c>
      <x:c r="T646" t="str">
        <x:f>IF(MOD(C646-Settings!$B$32,Settings!$B$33)&lt;Settings!$B$30,"Up","Down")</x:f>
        <x:v>Up</x:v>
      </x:c>
      <x:c r="U646" s="15" t="n">
        <x:f>IF(OR(I646&gt;Settings!$B$30,O646&gt;Settings!$B$37),0,1)</x:f>
        <x:v>1</x:v>
      </x:c>
      <x:c r="V646" s="15" t="n">
        <x:f>IF(AND(U646=1,O646&lt;=Settings!$B$36),1,0)</x:f>
        <x:v>1</x:v>
      </x:c>
    </x:row>
    <x:row r="647">
      <x:c r="A647">
        <x:v>6</x:v>
      </x:c>
      <x:c r="B647">
        <x:v>42</x:v>
      </x:c>
      <x:c r="C647" s="13" t="n">
        <x:f>Arrivals!F647</x:f>
        <x:v>2204.3196374336876</x:v>
      </x:c>
      <x:c r="D647" s="13" t="n">
        <x:f>Arrivals!J647</x:f>
        <x:v>10.530185968532694</x:v>
      </x:c>
      <x:c r="E647" s="14">
        <x:f t="shared" si="132"/>
        <x:v>2204.2752818392314</x:v>
      </x:c>
      <x:c r="F647" s="14">
        <x:f t="shared" si="134"/>
        <x:v>2204.3196374336876</x:v>
      </x:c>
      <x:c r="G647" s="14">
        <x:f t="shared" si="135"/>
        <x:v>2214.8498234022204</x:v>
      </x:c>
      <x:c r="H647" s="13" t="n">
        <x:f>Arrivals!L647</x:f>
        <x:v>75</x:v>
      </x:c>
      <x:c r="I647" s="14" t="n">
        <x:f>H647*8/Settings!$B$28+Settings!$B$29</x:f>
        <x:v>6.02</x:v>
      </x:c>
      <x:c r="J647" s="14">
        <x:f t="shared" si="133"/>
        <x:v>2210.8206254082943</x:v>
      </x:c>
      <x:c r="K647" s="14">
        <x:f t="shared" si="136"/>
        <x:v>2214.8498234022204</x:v>
      </x:c>
      <x:c r="L647" s="14" t="n">
        <x:f>MOD(K647-Settings!$B$32,Settings!$B$33)</x:f>
        <x:v>54.84982340222041</x:v>
      </x:c>
      <x:c r="M647" s="14" t="n">
        <x:f>IF(L647&lt;Settings!$B$30,IF(Settings!$B$30-L647&gt;=I647,K647,K647+(Settings!$B$30-L647)+Settings!$B$31),K647+(Settings!$B$33-L647))</x:f>
        <x:v>2214.8498234022204</x:v>
      </x:c>
      <x:c r="N647" s="14">
        <x:f t="shared" si="137"/>
        <x:v>2220.8698234022204</x:v>
      </x:c>
      <x:c r="O647" s="14">
        <x:f t="shared" si="138"/>
        <x:v>16.550185968532787</x:v>
      </x:c>
      <x:c r="P647" s="14">
        <x:f t="shared" si="139"/>
        <x:v>0</x:v>
      </x:c>
      <x:c r="Q647" s="14">
        <x:f t="shared" si="140"/>
        <x:v>0</x:v>
      </x:c>
      <x:c r="R647" s="14">
        <x:f t="shared" si="141"/>
        <x:v>0</x:v>
      </x:c>
      <x:c r="S647" s="14">
        <x:f t="shared" si="142"/>
        <x:v>0</x:v>
      </x:c>
      <x:c r="T647" t="str">
        <x:f>IF(MOD(C647-Settings!$B$32,Settings!$B$33)&lt;Settings!$B$30,"Up","Down")</x:f>
        <x:v>Up</x:v>
      </x:c>
      <x:c r="U647" s="15" t="n">
        <x:f>IF(OR(I647&gt;Settings!$B$30,O647&gt;Settings!$B$37),0,1)</x:f>
        <x:v>1</x:v>
      </x:c>
      <x:c r="V647" s="15" t="n">
        <x:f>IF(AND(U647=1,O647&lt;=Settings!$B$36),1,0)</x:f>
        <x:v>1</x:v>
      </x:c>
    </x:row>
    <x:row r="648">
      <x:c r="A648">
        <x:v>6</x:v>
      </x:c>
      <x:c r="B648">
        <x:v>43</x:v>
      </x:c>
      <x:c r="C648" s="13" t="n">
        <x:f>Arrivals!F648</x:f>
        <x:v>2299.389071183312</x:v>
      </x:c>
      <x:c r="D648" s="13" t="n">
        <x:f>Arrivals!J648</x:f>
        <x:v>6.169268306115844</x:v>
      </x:c>
      <x:c r="E648" s="14">
        <x:f t="shared" si="132"/>
        <x:v>2214.8498234022204</x:v>
      </x:c>
      <x:c r="F648" s="14">
        <x:f t="shared" si="134"/>
        <x:v>2299.3890711833119</x:v>
      </x:c>
      <x:c r="G648" s="14">
        <x:f t="shared" si="135"/>
        <x:v>2305.5583394894279</x:v>
      </x:c>
      <x:c r="H648" s="13" t="n">
        <x:f>Arrivals!L648</x:f>
        <x:v>75</x:v>
      </x:c>
      <x:c r="I648" s="14" t="n">
        <x:f>H648*8/Settings!$B$28+Settings!$B$29</x:f>
        <x:v>6.02</x:v>
      </x:c>
      <x:c r="J648" s="14">
        <x:f t="shared" si="133"/>
        <x:v>2220.8698234022204</x:v>
      </x:c>
      <x:c r="K648" s="14">
        <x:f t="shared" si="136"/>
        <x:v>2305.5583394894279</x:v>
      </x:c>
      <x:c r="L648" s="14" t="n">
        <x:f>MOD(K648-Settings!$B$32,Settings!$B$33)</x:f>
        <x:v>145.5583394894279</x:v>
      </x:c>
      <x:c r="M648" s="14" t="n">
        <x:f>IF(L648&lt;Settings!$B$30,IF(Settings!$B$30-L648&gt;=I648,K648,K648+(Settings!$B$30-L648)+Settings!$B$31),K648+(Settings!$B$33-L648))</x:f>
        <x:v>2305.558339489428</x:v>
      </x:c>
      <x:c r="N648" s="14">
        <x:f t="shared" si="137"/>
        <x:v>2311.5783394894279</x:v>
      </x:c>
      <x:c r="O648" s="14">
        <x:f t="shared" si="138"/>
        <x:v>12.189268306115991</x:v>
      </x:c>
      <x:c r="P648" s="14">
        <x:f t="shared" si="139"/>
        <x:v>0</x:v>
      </x:c>
      <x:c r="Q648" s="14">
        <x:f t="shared" si="140"/>
        <x:v>0</x:v>
      </x:c>
      <x:c r="R648" s="14">
        <x:f t="shared" si="141"/>
        <x:v>0</x:v>
      </x:c>
      <x:c r="S648" s="14">
        <x:f t="shared" si="142"/>
        <x:v>0</x:v>
      </x:c>
      <x:c r="T648" t="str">
        <x:f>IF(MOD(C648-Settings!$B$32,Settings!$B$33)&lt;Settings!$B$30,"Up","Down")</x:f>
        <x:v>Up</x:v>
      </x:c>
      <x:c r="U648" s="15" t="n">
        <x:f>IF(OR(I648&gt;Settings!$B$30,O648&gt;Settings!$B$37),0,1)</x:f>
        <x:v>1</x:v>
      </x:c>
      <x:c r="V648" s="15" t="n">
        <x:f>IF(AND(U648=1,O648&lt;=Settings!$B$36),1,0)</x:f>
        <x:v>1</x:v>
      </x:c>
    </x:row>
    <x:row r="649">
      <x:c r="A649">
        <x:v>6</x:v>
      </x:c>
      <x:c r="B649">
        <x:v>44</x:v>
      </x:c>
      <x:c r="C649" s="13" t="n">
        <x:f>Arrivals!F649</x:f>
        <x:v>2369.1219323239443</x:v>
      </x:c>
      <x:c r="D649" s="13" t="n">
        <x:f>Arrivals!J649</x:f>
        <x:v>20.75745147767842</x:v>
      </x:c>
      <x:c r="E649" s="14">
        <x:f t="shared" si="132"/>
        <x:v>2305.5583394894279</x:v>
      </x:c>
      <x:c r="F649" s="14">
        <x:f t="shared" si="134"/>
        <x:v>2369.1219323239443</x:v>
      </x:c>
      <x:c r="G649" s="14">
        <x:f t="shared" si="135"/>
        <x:v>2389.8793838016227</x:v>
      </x:c>
      <x:c r="H649" s="13" t="n">
        <x:f>Arrivals!L649</x:f>
        <x:v>75</x:v>
      </x:c>
      <x:c r="I649" s="14" t="n">
        <x:f>H649*8/Settings!$B$28+Settings!$B$29</x:f>
        <x:v>6.02</x:v>
      </x:c>
      <x:c r="J649" s="14">
        <x:f t="shared" si="133"/>
        <x:v>2311.5783394894279</x:v>
      </x:c>
      <x:c r="K649" s="14">
        <x:f t="shared" si="136"/>
        <x:v>2389.8793838016227</x:v>
      </x:c>
      <x:c r="L649" s="14" t="n">
        <x:f>MOD(K649-Settings!$B$32,Settings!$B$33)</x:f>
        <x:v>229.87938380162268</x:v>
      </x:c>
      <x:c r="M649" s="14" t="n">
        <x:f>IF(L649&lt;Settings!$B$30,IF(Settings!$B$30-L649&gt;=I649,K649,K649+(Settings!$B$30-L649)+Settings!$B$31),K649+(Settings!$B$33-L649))</x:f>
        <x:v>2389.8793838016227</x:v>
      </x:c>
      <x:c r="N649" s="14">
        <x:f t="shared" si="137"/>
        <x:v>2395.8993838016227</x:v>
      </x:c>
      <x:c r="O649" s="14">
        <x:f t="shared" si="138"/>
        <x:v>26.777451477678369</x:v>
      </x:c>
      <x:c r="P649" s="14">
        <x:f t="shared" si="139"/>
        <x:v>0</x:v>
      </x:c>
      <x:c r="Q649" s="14">
        <x:f t="shared" si="140"/>
        <x:v>0</x:v>
      </x:c>
      <x:c r="R649" s="14">
        <x:f t="shared" si="141"/>
        <x:v>0</x:v>
      </x:c>
      <x:c r="S649" s="14">
        <x:f t="shared" si="142"/>
        <x:v>0</x:v>
      </x:c>
      <x:c r="T649" t="str">
        <x:f>IF(MOD(C649-Settings!$B$32,Settings!$B$33)&lt;Settings!$B$30,"Up","Down")</x:f>
        <x:v>Up</x:v>
      </x:c>
      <x:c r="U649" s="15" t="n">
        <x:f>IF(OR(I649&gt;Settings!$B$30,O649&gt;Settings!$B$37),0,1)</x:f>
        <x:v>1</x:v>
      </x:c>
      <x:c r="V649" s="15" t="n">
        <x:f>IF(AND(U649=1,O649&lt;=Settings!$B$36),1,0)</x:f>
        <x:v>1</x:v>
      </x:c>
    </x:row>
    <x:row r="650">
      <x:c r="A650">
        <x:v>6</x:v>
      </x:c>
      <x:c r="B650">
        <x:v>45</x:v>
      </x:c>
      <x:c r="C650" s="13" t="n">
        <x:f>Arrivals!F650</x:f>
        <x:v>2502.5185109706276</x:v>
      </x:c>
      <x:c r="D650" s="13" t="n">
        <x:f>Arrivals!J650</x:f>
        <x:v>16.542404603132077</x:v>
      </x:c>
      <x:c r="E650" s="14">
        <x:f t="shared" si="132"/>
        <x:v>2389.8793838016227</x:v>
      </x:c>
      <x:c r="F650" s="14">
        <x:f t="shared" si="134"/>
        <x:v>2502.5185109706276</x:v>
      </x:c>
      <x:c r="G650" s="14">
        <x:f t="shared" si="135"/>
        <x:v>2519.0609155737598</x:v>
      </x:c>
      <x:c r="H650" s="13" t="n">
        <x:f>Arrivals!L650</x:f>
        <x:v>75</x:v>
      </x:c>
      <x:c r="I650" s="14" t="n">
        <x:f>H650*8/Settings!$B$28+Settings!$B$29</x:f>
        <x:v>6.02</x:v>
      </x:c>
      <x:c r="J650" s="14">
        <x:f t="shared" si="133"/>
        <x:v>2395.8993838016227</x:v>
      </x:c>
      <x:c r="K650" s="14">
        <x:f t="shared" si="136"/>
        <x:v>2519.0609155737598</x:v>
      </x:c>
      <x:c r="L650" s="14" t="n">
        <x:f>MOD(K650-Settings!$B$32,Settings!$B$33)</x:f>
        <x:v>359.06091557375976</x:v>
      </x:c>
      <x:c r="M650" s="14" t="n">
        <x:f>IF(L650&lt;Settings!$B$30,IF(Settings!$B$30-L650&gt;=I650,K650,K650+(Settings!$B$30-L650)+Settings!$B$31),K650+(Settings!$B$33-L650))</x:f>
        <x:v>2519.0609155737598</x:v>
      </x:c>
      <x:c r="N650" s="14">
        <x:f t="shared" si="137"/>
        <x:v>2525.0809155737597</x:v>
      </x:c>
      <x:c r="O650" s="14">
        <x:f t="shared" si="138"/>
        <x:v>22.562404603132109</x:v>
      </x:c>
      <x:c r="P650" s="14">
        <x:f t="shared" si="139"/>
        <x:v>0</x:v>
      </x:c>
      <x:c r="Q650" s="14">
        <x:f t="shared" si="140"/>
        <x:v>0</x:v>
      </x:c>
      <x:c r="R650" s="14">
        <x:f t="shared" si="141"/>
        <x:v>0</x:v>
      </x:c>
      <x:c r="S650" s="14">
        <x:f t="shared" si="142"/>
        <x:v>0</x:v>
      </x:c>
      <x:c r="T650" t="str">
        <x:f>IF(MOD(C650-Settings!$B$32,Settings!$B$33)&lt;Settings!$B$30,"Up","Down")</x:f>
        <x:v>Up</x:v>
      </x:c>
      <x:c r="U650" s="15" t="n">
        <x:f>IF(OR(I650&gt;Settings!$B$30,O650&gt;Settings!$B$37),0,1)</x:f>
        <x:v>1</x:v>
      </x:c>
      <x:c r="V650" s="15" t="n">
        <x:f>IF(AND(U650=1,O650&lt;=Settings!$B$36),1,0)</x:f>
        <x:v>1</x:v>
      </x:c>
    </x:row>
    <x:row r="651">
      <x:c r="A651">
        <x:v>6</x:v>
      </x:c>
      <x:c r="B651">
        <x:v>46</x:v>
      </x:c>
      <x:c r="C651" s="13" t="n">
        <x:f>Arrivals!F651</x:f>
        <x:v>2554.20923829413</x:v>
      </x:c>
      <x:c r="D651" s="13" t="n">
        <x:f>Arrivals!J651</x:f>
        <x:v>8.67968100505546</x:v>
      </x:c>
      <x:c r="E651" s="14">
        <x:f t="shared" si="132"/>
        <x:v>2519.0609155737598</x:v>
      </x:c>
      <x:c r="F651" s="14">
        <x:f t="shared" si="134"/>
        <x:v>2554.20923829413</x:v>
      </x:c>
      <x:c r="G651" s="14">
        <x:f t="shared" si="135"/>
        <x:v>2562.8889192991855</x:v>
      </x:c>
      <x:c r="H651" s="13" t="n">
        <x:f>Arrivals!L651</x:f>
        <x:v>75</x:v>
      </x:c>
      <x:c r="I651" s="14" t="n">
        <x:f>H651*8/Settings!$B$28+Settings!$B$29</x:f>
        <x:v>6.02</x:v>
      </x:c>
      <x:c r="J651" s="14">
        <x:f t="shared" si="133"/>
        <x:v>2525.0809155737597</x:v>
      </x:c>
      <x:c r="K651" s="14">
        <x:f t="shared" si="136"/>
        <x:v>2562.8889192991855</x:v>
      </x:c>
      <x:c r="L651" s="14" t="n">
        <x:f>MOD(K651-Settings!$B$32,Settings!$B$33)</x:f>
        <x:v>402.88891929918555</x:v>
      </x:c>
      <x:c r="M651" s="14" t="n">
        <x:f>IF(L651&lt;Settings!$B$30,IF(Settings!$B$30-L651&gt;=I651,K651,K651+(Settings!$B$30-L651)+Settings!$B$31),K651+(Settings!$B$33-L651))</x:f>
        <x:v>2562.8889192991855</x:v>
      </x:c>
      <x:c r="N651" s="14">
        <x:f t="shared" si="137"/>
        <x:v>2568.9089192991855</x:v>
      </x:c>
      <x:c r="O651" s="14">
        <x:f t="shared" si="138"/>
        <x:v>14.699681005055481</x:v>
      </x:c>
      <x:c r="P651" s="14">
        <x:f t="shared" si="139"/>
        <x:v>0</x:v>
      </x:c>
      <x:c r="Q651" s="14">
        <x:f t="shared" si="140"/>
        <x:v>0</x:v>
      </x:c>
      <x:c r="R651" s="14">
        <x:f t="shared" si="141"/>
        <x:v>0</x:v>
      </x:c>
      <x:c r="S651" s="14">
        <x:f t="shared" si="142"/>
        <x:v>0</x:v>
      </x:c>
      <x:c r="T651" t="str">
        <x:f>IF(MOD(C651-Settings!$B$32,Settings!$B$33)&lt;Settings!$B$30,"Up","Down")</x:f>
        <x:v>Up</x:v>
      </x:c>
      <x:c r="U651" s="15" t="n">
        <x:f>IF(OR(I651&gt;Settings!$B$30,O651&gt;Settings!$B$37),0,1)</x:f>
        <x:v>1</x:v>
      </x:c>
      <x:c r="V651" s="15" t="n">
        <x:f>IF(AND(U651=1,O651&lt;=Settings!$B$36),1,0)</x:f>
        <x:v>1</x:v>
      </x:c>
    </x:row>
    <x:row r="652">
      <x:c r="A652">
        <x:v>6</x:v>
      </x:c>
      <x:c r="B652">
        <x:v>47</x:v>
      </x:c>
      <x:c r="C652" s="13" t="n">
        <x:f>Arrivals!F652</x:f>
        <x:v>2619.1316185620576</x:v>
      </x:c>
      <x:c r="D652" s="13" t="n">
        <x:f>Arrivals!J652</x:f>
        <x:v>2.1232723259841575</x:v>
      </x:c>
      <x:c r="E652" s="14">
        <x:f t="shared" si="132"/>
        <x:v>2562.8889192991855</x:v>
      </x:c>
      <x:c r="F652" s="14">
        <x:f t="shared" si="134"/>
        <x:v>2619.1316185620576</x:v>
      </x:c>
      <x:c r="G652" s="14">
        <x:f t="shared" si="135"/>
        <x:v>2621.2548908880417</x:v>
      </x:c>
      <x:c r="H652" s="13" t="n">
        <x:f>Arrivals!L652</x:f>
        <x:v>75</x:v>
      </x:c>
      <x:c r="I652" s="14" t="n">
        <x:f>H652*8/Settings!$B$28+Settings!$B$29</x:f>
        <x:v>6.02</x:v>
      </x:c>
      <x:c r="J652" s="14">
        <x:f t="shared" si="133"/>
        <x:v>2568.9089192991855</x:v>
      </x:c>
      <x:c r="K652" s="14">
        <x:f t="shared" si="136"/>
        <x:v>2621.2548908880417</x:v>
      </x:c>
      <x:c r="L652" s="14" t="n">
        <x:f>MOD(K652-Settings!$B$32,Settings!$B$33)</x:f>
        <x:v>461.2548908880417</x:v>
      </x:c>
      <x:c r="M652" s="14" t="n">
        <x:f>IF(L652&lt;Settings!$B$30,IF(Settings!$B$30-L652&gt;=I652,K652,K652+(Settings!$B$30-L652)+Settings!$B$31),K652+(Settings!$B$33-L652))</x:f>
        <x:v>2621.2548908880417</x:v>
      </x:c>
      <x:c r="N652" s="14">
        <x:f t="shared" si="137"/>
        <x:v>2627.2748908880417</x:v>
      </x:c>
      <x:c r="O652" s="14">
        <x:f t="shared" si="138"/>
        <x:v>8.1432723259840714</x:v>
      </x:c>
      <x:c r="P652" s="14">
        <x:f t="shared" si="139"/>
        <x:v>0</x:v>
      </x:c>
      <x:c r="Q652" s="14">
        <x:f t="shared" si="140"/>
        <x:v>0</x:v>
      </x:c>
      <x:c r="R652" s="14">
        <x:f t="shared" si="141"/>
        <x:v>0</x:v>
      </x:c>
      <x:c r="S652" s="14">
        <x:f t="shared" si="142"/>
        <x:v>0</x:v>
      </x:c>
      <x:c r="T652" t="str">
        <x:f>IF(MOD(C652-Settings!$B$32,Settings!$B$33)&lt;Settings!$B$30,"Up","Down")</x:f>
        <x:v>Up</x:v>
      </x:c>
      <x:c r="U652" s="15" t="n">
        <x:f>IF(OR(I652&gt;Settings!$B$30,O652&gt;Settings!$B$37),0,1)</x:f>
        <x:v>1</x:v>
      </x:c>
      <x:c r="V652" s="15" t="n">
        <x:f>IF(AND(U652=1,O652&lt;=Settings!$B$36),1,0)</x:f>
        <x:v>1</x:v>
      </x:c>
    </x:row>
    <x:row r="653">
      <x:c r="A653">
        <x:v>6</x:v>
      </x:c>
      <x:c r="B653">
        <x:v>48</x:v>
      </x:c>
      <x:c r="C653" s="13" t="n">
        <x:f>Arrivals!F653</x:f>
        <x:v>2622.065784701559</x:v>
      </x:c>
      <x:c r="D653" s="13" t="n">
        <x:f>Arrivals!J653</x:f>
        <x:v>10.447127116159958</x:v>
      </x:c>
      <x:c r="E653" s="14">
        <x:f t="shared" si="132"/>
        <x:v>2621.2548908880417</x:v>
      </x:c>
      <x:c r="F653" s="14">
        <x:f t="shared" si="134"/>
        <x:v>2622.0657847015591</x:v>
      </x:c>
      <x:c r="G653" s="14">
        <x:f t="shared" si="135"/>
        <x:v>2632.5129118177192</x:v>
      </x:c>
      <x:c r="H653" s="13" t="n">
        <x:f>Arrivals!L653</x:f>
        <x:v>75</x:v>
      </x:c>
      <x:c r="I653" s="14" t="n">
        <x:f>H653*8/Settings!$B$28+Settings!$B$29</x:f>
        <x:v>6.02</x:v>
      </x:c>
      <x:c r="J653" s="14">
        <x:f t="shared" si="133"/>
        <x:v>2627.2748908880417</x:v>
      </x:c>
      <x:c r="K653" s="14">
        <x:f t="shared" si="136"/>
        <x:v>2632.5129118177192</x:v>
      </x:c>
      <x:c r="L653" s="14" t="n">
        <x:f>MOD(K653-Settings!$B$32,Settings!$B$33)</x:f>
        <x:v>472.5129118177192</x:v>
      </x:c>
      <x:c r="M653" s="14" t="n">
        <x:f>IF(L653&lt;Settings!$B$30,IF(Settings!$B$30-L653&gt;=I653,K653,K653+(Settings!$B$30-L653)+Settings!$B$31),K653+(Settings!$B$33-L653))</x:f>
        <x:v>2632.512911817719</x:v>
      </x:c>
      <x:c r="N653" s="14">
        <x:f t="shared" si="137"/>
        <x:v>2638.5329118177192</x:v>
      </x:c>
      <x:c r="O653" s="14">
        <x:f t="shared" si="138"/>
        <x:v>16.4671271161601</x:v>
      </x:c>
      <x:c r="P653" s="14">
        <x:f t="shared" si="139"/>
        <x:v>0</x:v>
      </x:c>
      <x:c r="Q653" s="14">
        <x:f t="shared" si="140"/>
        <x:v>0</x:v>
      </x:c>
      <x:c r="R653" s="14">
        <x:f t="shared" si="141"/>
        <x:v>0</x:v>
      </x:c>
      <x:c r="S653" s="14">
        <x:f t="shared" si="142"/>
        <x:v>0</x:v>
      </x:c>
      <x:c r="T653" t="str">
        <x:f>IF(MOD(C653-Settings!$B$32,Settings!$B$33)&lt;Settings!$B$30,"Up","Down")</x:f>
        <x:v>Up</x:v>
      </x:c>
      <x:c r="U653" s="15" t="n">
        <x:f>IF(OR(I653&gt;Settings!$B$30,O653&gt;Settings!$B$37),0,1)</x:f>
        <x:v>1</x:v>
      </x:c>
      <x:c r="V653" s="15" t="n">
        <x:f>IF(AND(U653=1,O653&lt;=Settings!$B$36),1,0)</x:f>
        <x:v>1</x:v>
      </x:c>
    </x:row>
    <x:row r="654">
      <x:c r="A654">
        <x:v>6</x:v>
      </x:c>
      <x:c r="B654">
        <x:v>49</x:v>
      </x:c>
      <x:c r="C654" s="13" t="n">
        <x:f>Arrivals!F654</x:f>
        <x:v>2630.81310878636</x:v>
      </x:c>
      <x:c r="D654" s="13" t="n">
        <x:f>Arrivals!J654</x:f>
        <x:v>23.774266970043154</x:v>
      </x:c>
      <x:c r="E654" s="14">
        <x:f t="shared" si="132"/>
        <x:v>2632.5129118177192</x:v>
      </x:c>
      <x:c r="F654" s="14">
        <x:f t="shared" si="134"/>
        <x:v>2632.5129118177192</x:v>
      </x:c>
      <x:c r="G654" s="14">
        <x:f t="shared" si="135"/>
        <x:v>2656.2871787877625</x:v>
      </x:c>
      <x:c r="H654" s="13" t="n">
        <x:f>Arrivals!L654</x:f>
        <x:v>75</x:v>
      </x:c>
      <x:c r="I654" s="14" t="n">
        <x:f>H654*8/Settings!$B$28+Settings!$B$29</x:f>
        <x:v>6.02</x:v>
      </x:c>
      <x:c r="J654" s="14">
        <x:f t="shared" si="133"/>
        <x:v>2638.5329118177192</x:v>
      </x:c>
      <x:c r="K654" s="14">
        <x:f t="shared" si="136"/>
        <x:v>2656.2871787877625</x:v>
      </x:c>
      <x:c r="L654" s="14" t="n">
        <x:f>MOD(K654-Settings!$B$32,Settings!$B$33)</x:f>
        <x:v>496.2871787877625</x:v>
      </x:c>
      <x:c r="M654" s="14" t="n">
        <x:f>IF(L654&lt;Settings!$B$30,IF(Settings!$B$30-L654&gt;=I654,K654,K654+(Settings!$B$30-L654)+Settings!$B$31),K654+(Settings!$B$33-L654))</x:f>
        <x:v>2656.2871787877625</x:v>
      </x:c>
      <x:c r="N654" s="14">
        <x:f t="shared" si="137"/>
        <x:v>2662.3071787877625</x:v>
      </x:c>
      <x:c r="O654" s="14">
        <x:f t="shared" si="138"/>
        <x:v>31.494070001402633</x:v>
      </x:c>
      <x:c r="P654" s="14">
        <x:f t="shared" si="139"/>
        <x:v>1.6998030313593517</x:v>
      </x:c>
      <x:c r="Q654" s="14">
        <x:f t="shared" si="140"/>
        <x:v>0</x:v>
      </x:c>
      <x:c r="R654" s="14">
        <x:f t="shared" si="141"/>
        <x:v>0</x:v>
      </x:c>
      <x:c r="S654" s="14">
        <x:f t="shared" si="142"/>
        <x:v>1.6998030313593517</x:v>
      </x:c>
      <x:c r="T654" t="str">
        <x:f>IF(MOD(C654-Settings!$B$32,Settings!$B$33)&lt;Settings!$B$30,"Up","Down")</x:f>
        <x:v>Up</x:v>
      </x:c>
      <x:c r="U654" s="15" t="n">
        <x:f>IF(OR(I654&gt;Settings!$B$30,O654&gt;Settings!$B$37),0,1)</x:f>
        <x:v>1</x:v>
      </x:c>
      <x:c r="V654" s="15" t="n">
        <x:f>IF(AND(U654=1,O654&lt;=Settings!$B$36),1,0)</x:f>
        <x:v>1</x:v>
      </x:c>
    </x:row>
    <x:row r="655">
      <x:c r="A655">
        <x:v>6</x:v>
      </x:c>
      <x:c r="B655">
        <x:v>50</x:v>
      </x:c>
      <x:c r="C655" s="13" t="n">
        <x:f>Arrivals!F655</x:f>
        <x:v>2632.811832842805</x:v>
      </x:c>
      <x:c r="D655" s="13" t="n">
        <x:f>Arrivals!J655</x:f>
        <x:v>3.09902840001436</x:v>
      </x:c>
      <x:c r="E655" s="14">
        <x:f t="shared" si="132"/>
        <x:v>2656.2871787877625</x:v>
      </x:c>
      <x:c r="F655" s="14">
        <x:f t="shared" si="134"/>
        <x:v>2656.2871787877625</x:v>
      </x:c>
      <x:c r="G655" s="14">
        <x:f t="shared" si="135"/>
        <x:v>2659.386207187777</x:v>
      </x:c>
      <x:c r="H655" s="13" t="n">
        <x:f>Arrivals!L655</x:f>
        <x:v>75</x:v>
      </x:c>
      <x:c r="I655" s="14" t="n">
        <x:f>H655*8/Settings!$B$28+Settings!$B$29</x:f>
        <x:v>6.02</x:v>
      </x:c>
      <x:c r="J655" s="14">
        <x:f t="shared" si="133"/>
        <x:v>2662.3071787877625</x:v>
      </x:c>
      <x:c r="K655" s="14">
        <x:f t="shared" si="136"/>
        <x:v>2662.3071787877625</x:v>
      </x:c>
      <x:c r="L655" s="14" t="n">
        <x:f>MOD(K655-Settings!$B$32,Settings!$B$33)</x:f>
        <x:v>502.3071787877625</x:v>
      </x:c>
      <x:c r="M655" s="14" t="n">
        <x:f>IF(L655&lt;Settings!$B$30,IF(Settings!$B$30-L655&gt;=I655,K655,K655+(Settings!$B$30-L655)+Settings!$B$31),K655+(Settings!$B$33-L655))</x:f>
        <x:v>2662.3071787877625</x:v>
      </x:c>
      <x:c r="N655" s="14">
        <x:f t="shared" si="137"/>
        <x:v>2668.3271787877625</x:v>
      </x:c>
      <x:c r="O655" s="14">
        <x:f t="shared" si="138"/>
        <x:v>35.515345944957517</x:v>
      </x:c>
      <x:c r="P655" s="14">
        <x:f t="shared" si="139"/>
        <x:v>23.475345944957553</x:v>
      </x:c>
      <x:c r="Q655" s="14">
        <x:f t="shared" si="140"/>
        <x:v>2.920971599985478</x:v>
      </x:c>
      <x:c r="R655" s="14">
        <x:f t="shared" si="141"/>
        <x:v>0</x:v>
      </x:c>
      <x:c r="S655" s="14">
        <x:f t="shared" si="142"/>
        <x:v>26.396317544943031</x:v>
      </x:c>
      <x:c r="T655" t="str">
        <x:f>IF(MOD(C655-Settings!$B$32,Settings!$B$33)&lt;Settings!$B$30,"Up","Down")</x:f>
        <x:v>Up</x:v>
      </x:c>
      <x:c r="U655" s="15" t="n">
        <x:f>IF(OR(I655&gt;Settings!$B$30,O655&gt;Settings!$B$37),0,1)</x:f>
        <x:v>1</x:v>
      </x:c>
      <x:c r="V655" s="15" t="n">
        <x:f>IF(AND(U655=1,O655&lt;=Settings!$B$36),1,0)</x:f>
        <x:v>1</x:v>
      </x:c>
    </x:row>
    <x:row r="656">
      <x:c r="A656">
        <x:v>6</x:v>
      </x:c>
      <x:c r="B656">
        <x:v>51</x:v>
      </x:c>
      <x:c r="C656" s="13" t="n">
        <x:f>Arrivals!F656</x:f>
        <x:v>2696.369534438648</x:v>
      </x:c>
      <x:c r="D656" s="13" t="n">
        <x:f>Arrivals!J656</x:f>
        <x:v>3.75195790448693</x:v>
      </x:c>
      <x:c r="E656" s="14">
        <x:f t="shared" si="132"/>
        <x:v>2659.386207187777</x:v>
      </x:c>
      <x:c r="F656" s="14">
        <x:f t="shared" si="134"/>
        <x:v>2696.3695344386479</x:v>
      </x:c>
      <x:c r="G656" s="14">
        <x:f t="shared" si="135"/>
        <x:v>2700.1214923431348</x:v>
      </x:c>
      <x:c r="H656" s="13" t="n">
        <x:f>Arrivals!L656</x:f>
        <x:v>75</x:v>
      </x:c>
      <x:c r="I656" s="14" t="n">
        <x:f>H656*8/Settings!$B$28+Settings!$B$29</x:f>
        <x:v>6.02</x:v>
      </x:c>
      <x:c r="J656" s="14">
        <x:f t="shared" si="133"/>
        <x:v>2668.3271787877625</x:v>
      </x:c>
      <x:c r="K656" s="14">
        <x:f t="shared" si="136"/>
        <x:v>2700.1214923431348</x:v>
      </x:c>
      <x:c r="L656" s="14" t="n">
        <x:f>MOD(K656-Settings!$B$32,Settings!$B$33)</x:f>
        <x:v>540.1214923431348</x:v>
      </x:c>
      <x:c r="M656" s="14" t="n">
        <x:f>IF(L656&lt;Settings!$B$30,IF(Settings!$B$30-L656&gt;=I656,K656,K656+(Settings!$B$30-L656)+Settings!$B$31),K656+(Settings!$B$33-L656))</x:f>
        <x:v>2700.121492343135</x:v>
      </x:c>
      <x:c r="N656" s="14">
        <x:f t="shared" si="137"/>
        <x:v>2706.1414923431348</x:v>
      </x:c>
      <x:c r="O656" s="14">
        <x:f t="shared" si="138"/>
        <x:v>9.7719579044869533</x:v>
      </x:c>
      <x:c r="P656" s="14">
        <x:f t="shared" si="139"/>
        <x:v>0</x:v>
      </x:c>
      <x:c r="Q656" s="14">
        <x:f t="shared" si="140"/>
        <x:v>0</x:v>
      </x:c>
      <x:c r="R656" s="14">
        <x:f t="shared" si="141"/>
        <x:v>0</x:v>
      </x:c>
      <x:c r="S656" s="14">
        <x:f t="shared" si="142"/>
        <x:v>0</x:v>
      </x:c>
      <x:c r="T656" t="str">
        <x:f>IF(MOD(C656-Settings!$B$32,Settings!$B$33)&lt;Settings!$B$30,"Up","Down")</x:f>
        <x:v>Up</x:v>
      </x:c>
      <x:c r="U656" s="15" t="n">
        <x:f>IF(OR(I656&gt;Settings!$B$30,O656&gt;Settings!$B$37),0,1)</x:f>
        <x:v>1</x:v>
      </x:c>
      <x:c r="V656" s="15" t="n">
        <x:f>IF(AND(U656=1,O656&lt;=Settings!$B$36),1,0)</x:f>
        <x:v>1</x:v>
      </x:c>
    </x:row>
    <x:row r="657">
      <x:c r="A657">
        <x:v>6</x:v>
      </x:c>
      <x:c r="B657">
        <x:v>52</x:v>
      </x:c>
      <x:c r="C657" s="13" t="n">
        <x:f>Arrivals!F657</x:f>
        <x:v>2697.019299407525</x:v>
      </x:c>
      <x:c r="D657" s="13" t="n">
        <x:f>Arrivals!J657</x:f>
        <x:v>16.267001009796388</x:v>
      </x:c>
      <x:c r="E657" s="14">
        <x:f t="shared" si="132"/>
        <x:v>2700.1214923431348</x:v>
      </x:c>
      <x:c r="F657" s="14">
        <x:f t="shared" si="134"/>
        <x:v>2700.1214923431348</x:v>
      </x:c>
      <x:c r="G657" s="14">
        <x:f t="shared" si="135"/>
        <x:v>2716.3884933529312</x:v>
      </x:c>
      <x:c r="H657" s="13" t="n">
        <x:f>Arrivals!L657</x:f>
        <x:v>75</x:v>
      </x:c>
      <x:c r="I657" s="14" t="n">
        <x:f>H657*8/Settings!$B$28+Settings!$B$29</x:f>
        <x:v>6.02</x:v>
      </x:c>
      <x:c r="J657" s="14">
        <x:f t="shared" si="133"/>
        <x:v>2706.1414923431348</x:v>
      </x:c>
      <x:c r="K657" s="14">
        <x:f t="shared" si="136"/>
        <x:v>2716.3884933529312</x:v>
      </x:c>
      <x:c r="L657" s="14" t="n">
        <x:f>MOD(K657-Settings!$B$32,Settings!$B$33)</x:f>
        <x:v>556.3884933529312</x:v>
      </x:c>
      <x:c r="M657" s="14" t="n">
        <x:f>IF(L657&lt;Settings!$B$30,IF(Settings!$B$30-L657&gt;=I657,K657,K657+(Settings!$B$30-L657)+Settings!$B$31),K657+(Settings!$B$33-L657))</x:f>
        <x:v>2716.388493352931</x:v>
      </x:c>
      <x:c r="N657" s="14">
        <x:f t="shared" si="137"/>
        <x:v>2722.4084933529311</x:v>
      </x:c>
      <x:c r="O657" s="14">
        <x:f t="shared" si="138"/>
        <x:v>25.389193945406078</x:v>
      </x:c>
      <x:c r="P657" s="14">
        <x:f t="shared" si="139"/>
        <x:v>3.1021929356097644</x:v>
      </x:c>
      <x:c r="Q657" s="14">
        <x:f t="shared" si="140"/>
        <x:v>0</x:v>
      </x:c>
      <x:c r="R657" s="14">
        <x:f t="shared" si="141"/>
        <x:v>0</x:v>
      </x:c>
      <x:c r="S657" s="14">
        <x:f t="shared" si="142"/>
        <x:v>3.1021929356097644</x:v>
      </x:c>
      <x:c r="T657" t="str">
        <x:f>IF(MOD(C657-Settings!$B$32,Settings!$B$33)&lt;Settings!$B$30,"Up","Down")</x:f>
        <x:v>Up</x:v>
      </x:c>
      <x:c r="U657" s="15" t="n">
        <x:f>IF(OR(I657&gt;Settings!$B$30,O657&gt;Settings!$B$37),0,1)</x:f>
        <x:v>1</x:v>
      </x:c>
      <x:c r="V657" s="15" t="n">
        <x:f>IF(AND(U657=1,O657&lt;=Settings!$B$36),1,0)</x:f>
        <x:v>1</x:v>
      </x:c>
    </x:row>
    <x:row r="658">
      <x:c r="A658">
        <x:v>6</x:v>
      </x:c>
      <x:c r="B658">
        <x:v>53</x:v>
      </x:c>
      <x:c r="C658" s="13" t="n">
        <x:f>Arrivals!F658</x:f>
        <x:v>2698.7241420603223</x:v>
      </x:c>
      <x:c r="D658" s="13" t="n">
        <x:f>Arrivals!J658</x:f>
        <x:v>2.8041774440847296</x:v>
      </x:c>
      <x:c r="E658" s="14">
        <x:f t="shared" si="132"/>
        <x:v>2716.3884933529312</x:v>
      </x:c>
      <x:c r="F658" s="14">
        <x:f t="shared" si="134"/>
        <x:v>2716.3884933529312</x:v>
      </x:c>
      <x:c r="G658" s="14">
        <x:f t="shared" si="135"/>
        <x:v>2719.192670797016</x:v>
      </x:c>
      <x:c r="H658" s="13" t="n">
        <x:f>Arrivals!L658</x:f>
        <x:v>75</x:v>
      </x:c>
      <x:c r="I658" s="14" t="n">
        <x:f>H658*8/Settings!$B$28+Settings!$B$29</x:f>
        <x:v>6.02</x:v>
      </x:c>
      <x:c r="J658" s="14">
        <x:f t="shared" si="133"/>
        <x:v>2722.4084933529311</x:v>
      </x:c>
      <x:c r="K658" s="14">
        <x:f t="shared" si="136"/>
        <x:v>2722.4084933529311</x:v>
      </x:c>
      <x:c r="L658" s="14" t="n">
        <x:f>MOD(K658-Settings!$B$32,Settings!$B$33)</x:f>
        <x:v>562.4084933529311</x:v>
      </x:c>
      <x:c r="M658" s="14" t="n">
        <x:f>IF(L658&lt;Settings!$B$30,IF(Settings!$B$30-L658&gt;=I658,K658,K658+(Settings!$B$30-L658)+Settings!$B$31),K658+(Settings!$B$33-L658))</x:f>
        <x:v>2722.408493352931</x:v>
      </x:c>
      <x:c r="N658" s="14">
        <x:f t="shared" si="137"/>
        <x:v>2728.4284933529311</x:v>
      </x:c>
      <x:c r="O658" s="14">
        <x:f t="shared" si="138"/>
        <x:v>29.704351292608862</x:v>
      </x:c>
      <x:c r="P658" s="14">
        <x:f t="shared" si="139"/>
        <x:v>17.664351292608899</x:v>
      </x:c>
      <x:c r="Q658" s="14">
        <x:f t="shared" si="140"/>
        <x:v>3.2158225559151106</x:v>
      </x:c>
      <x:c r="R658" s="14">
        <x:f t="shared" si="141"/>
        <x:v>0</x:v>
      </x:c>
      <x:c r="S658" s="14">
        <x:f t="shared" si="142"/>
        <x:v>20.880173848524009</x:v>
      </x:c>
      <x:c r="T658" t="str">
        <x:f>IF(MOD(C658-Settings!$B$32,Settings!$B$33)&lt;Settings!$B$30,"Up","Down")</x:f>
        <x:v>Up</x:v>
      </x:c>
      <x:c r="U658" s="15" t="n">
        <x:f>IF(OR(I658&gt;Settings!$B$30,O658&gt;Settings!$B$37),0,1)</x:f>
        <x:v>1</x:v>
      </x:c>
      <x:c r="V658" s="15" t="n">
        <x:f>IF(AND(U658=1,O658&lt;=Settings!$B$36),1,0)</x:f>
        <x:v>1</x:v>
      </x:c>
    </x:row>
    <x:row r="659">
      <x:c r="A659">
        <x:v>6</x:v>
      </x:c>
      <x:c r="B659">
        <x:v>54</x:v>
      </x:c>
      <x:c r="C659" s="13" t="n">
        <x:f>Arrivals!F659</x:f>
        <x:v>2806.475481149871</x:v>
      </x:c>
      <x:c r="D659" s="13" t="n">
        <x:f>Arrivals!J659</x:f>
        <x:v>5.068028487970596</x:v>
      </x:c>
      <x:c r="E659" s="14">
        <x:f t="shared" si="132"/>
        <x:v>2719.192670797016</x:v>
      </x:c>
      <x:c r="F659" s="14">
        <x:f t="shared" si="134"/>
        <x:v>2806.475481149871</x:v>
      </x:c>
      <x:c r="G659" s="14">
        <x:f t="shared" si="135"/>
        <x:v>2811.5435096378415</x:v>
      </x:c>
      <x:c r="H659" s="13" t="n">
        <x:f>Arrivals!L659</x:f>
        <x:v>75</x:v>
      </x:c>
      <x:c r="I659" s="14" t="n">
        <x:f>H659*8/Settings!$B$28+Settings!$B$29</x:f>
        <x:v>6.02</x:v>
      </x:c>
      <x:c r="J659" s="14">
        <x:f t="shared" si="133"/>
        <x:v>2728.4284933529311</x:v>
      </x:c>
      <x:c r="K659" s="14">
        <x:f t="shared" si="136"/>
        <x:v>2811.5435096378415</x:v>
      </x:c>
      <x:c r="L659" s="14" t="n">
        <x:f>MOD(K659-Settings!$B$32,Settings!$B$33)</x:f>
        <x:v>651.5435096378415</x:v>
      </x:c>
      <x:c r="M659" s="14" t="n">
        <x:f>IF(L659&lt;Settings!$B$30,IF(Settings!$B$30-L659&gt;=I659,K659,K659+(Settings!$B$30-L659)+Settings!$B$31),K659+(Settings!$B$33-L659))</x:f>
        <x:v>2880</x:v>
      </x:c>
      <x:c r="N659" s="14">
        <x:f t="shared" si="137"/>
        <x:v>2886.02</x:v>
      </x:c>
      <x:c r="O659" s="14">
        <x:f t="shared" si="138"/>
        <x:v>79.544518850128952</x:v>
      </x:c>
      <x:c r="P659" s="14">
        <x:f t="shared" si="139"/>
        <x:v>0</x:v>
      </x:c>
      <x:c r="Q659" s="14">
        <x:f t="shared" si="140"/>
        <x:v>0</x:v>
      </x:c>
      <x:c r="R659" s="14">
        <x:f t="shared" si="141"/>
        <x:v>68.456490362158547</x:v>
      </x:c>
      <x:c r="S659" s="14">
        <x:f t="shared" si="142"/>
        <x:v>68.456490362158547</x:v>
      </x:c>
      <x:c r="T659" t="str">
        <x:f>IF(MOD(C659-Settings!$B$32,Settings!$B$33)&lt;Settings!$B$30,"Up","Down")</x:f>
        <x:v>Down</x:v>
      </x:c>
      <x:c r="U659" s="15" t="n">
        <x:f>IF(OR(I659&gt;Settings!$B$30,O659&gt;Settings!$B$37),0,1)</x:f>
        <x:v>1</x:v>
      </x:c>
      <x:c r="V659" s="15" t="n">
        <x:f>IF(AND(U659=1,O659&lt;=Settings!$B$36),1,0)</x:f>
        <x:v>1</x:v>
      </x:c>
    </x:row>
    <x:row r="660">
      <x:c r="A660">
        <x:v>6</x:v>
      </x:c>
      <x:c r="B660">
        <x:v>55</x:v>
      </x:c>
      <x:c r="C660" s="13" t="n">
        <x:f>Arrivals!F660</x:f>
        <x:v>2826.516185746979</x:v>
      </x:c>
      <x:c r="D660" s="13" t="n">
        <x:f>Arrivals!J660</x:f>
        <x:v>18.016868031049306</x:v>
      </x:c>
      <x:c r="E660" s="14">
        <x:f t="shared" si="132"/>
        <x:v>2811.5435096378415</x:v>
      </x:c>
      <x:c r="F660" s="14">
        <x:f t="shared" si="134"/>
        <x:v>2826.5161857469789</x:v>
      </x:c>
      <x:c r="G660" s="14">
        <x:f t="shared" si="135"/>
        <x:v>2844.5330537780283</x:v>
      </x:c>
      <x:c r="H660" s="13" t="n">
        <x:f>Arrivals!L660</x:f>
        <x:v>75</x:v>
      </x:c>
      <x:c r="I660" s="14" t="n">
        <x:f>H660*8/Settings!$B$28+Settings!$B$29</x:f>
        <x:v>6.02</x:v>
      </x:c>
      <x:c r="J660" s="14">
        <x:f t="shared" si="133"/>
        <x:v>2886.02</x:v>
      </x:c>
      <x:c r="K660" s="14">
        <x:f t="shared" si="136"/>
        <x:v>2886.02</x:v>
      </x:c>
      <x:c r="L660" s="14" t="n">
        <x:f>MOD(K660-Settings!$B$32,Settings!$B$33)</x:f>
        <x:v>6.019999999999982</x:v>
      </x:c>
      <x:c r="M660" s="14" t="n">
        <x:f>IF(L660&lt;Settings!$B$30,IF(Settings!$B$30-L660&gt;=I660,K660,K660+(Settings!$B$30-L660)+Settings!$B$31),K660+(Settings!$B$33-L660))</x:f>
        <x:v>2886.02</x:v>
      </x:c>
      <x:c r="N660" s="14">
        <x:f t="shared" si="137"/>
        <x:v>2892.04</x:v>
      </x:c>
      <x:c r="O660" s="14">
        <x:f t="shared" si="138"/>
        <x:v>65.523814253021101</x:v>
      </x:c>
      <x:c r="P660" s="14">
        <x:f t="shared" si="139"/>
        <x:v>0</x:v>
      </x:c>
      <x:c r="Q660" s="14">
        <x:f t="shared" si="140"/>
        <x:v>41.486946221971721</x:v>
      </x:c>
      <x:c r="R660" s="14">
        <x:f t="shared" si="141"/>
        <x:v>0</x:v>
      </x:c>
      <x:c r="S660" s="14">
        <x:f t="shared" si="142"/>
        <x:v>41.486946221971721</x:v>
      </x:c>
      <x:c r="T660" t="str">
        <x:f>IF(MOD(C660-Settings!$B$32,Settings!$B$33)&lt;Settings!$B$30,"Up","Down")</x:f>
        <x:v>Down</x:v>
      </x:c>
      <x:c r="U660" s="15" t="n">
        <x:f>IF(OR(I660&gt;Settings!$B$30,O660&gt;Settings!$B$37),0,1)</x:f>
        <x:v>1</x:v>
      </x:c>
      <x:c r="V660" s="15" t="n">
        <x:f>IF(AND(U660=1,O660&lt;=Settings!$B$36),1,0)</x:f>
        <x:v>1</x:v>
      </x:c>
    </x:row>
    <x:row r="661">
      <x:c r="A661">
        <x:v>6</x:v>
      </x:c>
      <x:c r="B661">
        <x:v>56</x:v>
      </x:c>
      <x:c r="C661" s="13" t="n">
        <x:f>Arrivals!F661</x:f>
        <x:v>2859.761928531723</x:v>
      </x:c>
      <x:c r="D661" s="13" t="n">
        <x:f>Arrivals!J661</x:f>
        <x:v>1.5226022961027867</x:v>
      </x:c>
      <x:c r="E661" s="14">
        <x:f t="shared" si="132"/>
        <x:v>2844.5330537780283</x:v>
      </x:c>
      <x:c r="F661" s="14">
        <x:f t="shared" si="134"/>
        <x:v>2859.7619285317228</x:v>
      </x:c>
      <x:c r="G661" s="14">
        <x:f t="shared" si="135"/>
        <x:v>2861.2845308278256</x:v>
      </x:c>
      <x:c r="H661" s="13" t="n">
        <x:f>Arrivals!L661</x:f>
        <x:v>75</x:v>
      </x:c>
      <x:c r="I661" s="14" t="n">
        <x:f>H661*8/Settings!$B$28+Settings!$B$29</x:f>
        <x:v>6.02</x:v>
      </x:c>
      <x:c r="J661" s="14">
        <x:f t="shared" si="133"/>
        <x:v>2892.04</x:v>
      </x:c>
      <x:c r="K661" s="14">
        <x:f t="shared" si="136"/>
        <x:v>2892.04</x:v>
      </x:c>
      <x:c r="L661" s="14" t="n">
        <x:f>MOD(K661-Settings!$B$32,Settings!$B$33)</x:f>
        <x:v>12.039999999999964</x:v>
      </x:c>
      <x:c r="M661" s="14" t="n">
        <x:f>IF(L661&lt;Settings!$B$30,IF(Settings!$B$30-L661&gt;=I661,K661,K661+(Settings!$B$30-L661)+Settings!$B$31),K661+(Settings!$B$33-L661))</x:f>
        <x:v>2892.04</x:v>
      </x:c>
      <x:c r="N661" s="14">
        <x:f t="shared" si="137"/>
        <x:v>2898.06</x:v>
      </x:c>
      <x:c r="O661" s="14">
        <x:f t="shared" si="138"/>
        <x:v>38.298071468277158</x:v>
      </x:c>
      <x:c r="P661" s="14">
        <x:f t="shared" si="139"/>
        <x:v>0</x:v>
      </x:c>
      <x:c r="Q661" s="14">
        <x:f t="shared" si="140"/>
        <x:v>30.755469172174344</x:v>
      </x:c>
      <x:c r="R661" s="14">
        <x:f t="shared" si="141"/>
        <x:v>0</x:v>
      </x:c>
      <x:c r="S661" s="14">
        <x:f t="shared" si="142"/>
        <x:v>30.755469172174344</x:v>
      </x:c>
      <x:c r="T661" t="str">
        <x:f>IF(MOD(C661-Settings!$B$32,Settings!$B$33)&lt;Settings!$B$30,"Up","Down")</x:f>
        <x:v>Down</x:v>
      </x:c>
      <x:c r="U661" s="15" t="n">
        <x:f>IF(OR(I661&gt;Settings!$B$30,O661&gt;Settings!$B$37),0,1)</x:f>
        <x:v>1</x:v>
      </x:c>
      <x:c r="V661" s="15" t="n">
        <x:f>IF(AND(U661=1,O661&lt;=Settings!$B$36),1,0)</x:f>
        <x:v>1</x:v>
      </x:c>
    </x:row>
    <x:row r="662">
      <x:c r="A662">
        <x:v>6</x:v>
      </x:c>
      <x:c r="B662">
        <x:v>57</x:v>
      </x:c>
      <x:c r="C662" s="13" t="n">
        <x:f>Arrivals!F662</x:f>
        <x:v>2969.19731213905</x:v>
      </x:c>
      <x:c r="D662" s="13" t="n">
        <x:f>Arrivals!J662</x:f>
        <x:v>18.442020656154494</x:v>
      </x:c>
      <x:c r="E662" s="14">
        <x:f t="shared" si="132"/>
        <x:v>2861.2845308278256</x:v>
      </x:c>
      <x:c r="F662" s="14">
        <x:f t="shared" si="134"/>
        <x:v>2969.1973121390502</x:v>
      </x:c>
      <x:c r="G662" s="14">
        <x:f t="shared" si="135"/>
        <x:v>2987.6393327952046</x:v>
      </x:c>
      <x:c r="H662" s="13" t="n">
        <x:f>Arrivals!L662</x:f>
        <x:v>75</x:v>
      </x:c>
      <x:c r="I662" s="14" t="n">
        <x:f>H662*8/Settings!$B$28+Settings!$B$29</x:f>
        <x:v>6.02</x:v>
      </x:c>
      <x:c r="J662" s="14">
        <x:f t="shared" si="133"/>
        <x:v>2898.06</x:v>
      </x:c>
      <x:c r="K662" s="14">
        <x:f t="shared" si="136"/>
        <x:v>2987.6393327952046</x:v>
      </x:c>
      <x:c r="L662" s="14" t="n">
        <x:f>MOD(K662-Settings!$B$32,Settings!$B$33)</x:f>
        <x:v>107.63933279520461</x:v>
      </x:c>
      <x:c r="M662" s="14" t="n">
        <x:f>IF(L662&lt;Settings!$B$30,IF(Settings!$B$30-L662&gt;=I662,K662,K662+(Settings!$B$30-L662)+Settings!$B$31),K662+(Settings!$B$33-L662))</x:f>
        <x:v>2987.6393327952046</x:v>
      </x:c>
      <x:c r="N662" s="14">
        <x:f t="shared" si="137"/>
        <x:v>2993.6593327952046</x:v>
      </x:c>
      <x:c r="O662" s="14">
        <x:f t="shared" si="138"/>
        <x:v>24.462020656154436</x:v>
      </x:c>
      <x:c r="P662" s="14">
        <x:f t="shared" si="139"/>
        <x:v>0</x:v>
      </x:c>
      <x:c r="Q662" s="14">
        <x:f t="shared" si="140"/>
        <x:v>0</x:v>
      </x:c>
      <x:c r="R662" s="14">
        <x:f t="shared" si="141"/>
        <x:v>0</x:v>
      </x:c>
      <x:c r="S662" s="14">
        <x:f t="shared" si="142"/>
        <x:v>0</x:v>
      </x:c>
      <x:c r="T662" t="str">
        <x:f>IF(MOD(C662-Settings!$B$32,Settings!$B$33)&lt;Settings!$B$30,"Up","Down")</x:f>
        <x:v>Up</x:v>
      </x:c>
      <x:c r="U662" s="15" t="n">
        <x:f>IF(OR(I662&gt;Settings!$B$30,O662&gt;Settings!$B$37),0,1)</x:f>
        <x:v>1</x:v>
      </x:c>
      <x:c r="V662" s="15" t="n">
        <x:f>IF(AND(U662=1,O662&lt;=Settings!$B$36),1,0)</x:f>
        <x:v>1</x:v>
      </x:c>
    </x:row>
    <x:row r="663">
      <x:c r="A663">
        <x:v>6</x:v>
      </x:c>
      <x:c r="B663">
        <x:v>58</x:v>
      </x:c>
      <x:c r="C663" s="13" t="n">
        <x:f>Arrivals!F663</x:f>
        <x:v>3010.2394229342085</x:v>
      </x:c>
      <x:c r="D663" s="13" t="n">
        <x:f>Arrivals!J663</x:f>
        <x:v>7.735457580905222</x:v>
      </x:c>
      <x:c r="E663" s="14">
        <x:f t="shared" si="132"/>
        <x:v>2987.6393327952046</x:v>
      </x:c>
      <x:c r="F663" s="14">
        <x:f t="shared" si="134"/>
        <x:v>3010.2394229342085</x:v>
      </x:c>
      <x:c r="G663" s="14">
        <x:f t="shared" si="135"/>
        <x:v>3017.9748805151139</x:v>
      </x:c>
      <x:c r="H663" s="13" t="n">
        <x:f>Arrivals!L663</x:f>
        <x:v>75</x:v>
      </x:c>
      <x:c r="I663" s="14" t="n">
        <x:f>H663*8/Settings!$B$28+Settings!$B$29</x:f>
        <x:v>6.02</x:v>
      </x:c>
      <x:c r="J663" s="14">
        <x:f t="shared" si="133"/>
        <x:v>2993.6593327952046</x:v>
      </x:c>
      <x:c r="K663" s="14">
        <x:f t="shared" si="136"/>
        <x:v>3017.9748805151139</x:v>
      </x:c>
      <x:c r="L663" s="14" t="n">
        <x:f>MOD(K663-Settings!$B$32,Settings!$B$33)</x:f>
        <x:v>137.9748805151139</x:v>
      </x:c>
      <x:c r="M663" s="14" t="n">
        <x:f>IF(L663&lt;Settings!$B$30,IF(Settings!$B$30-L663&gt;=I663,K663,K663+(Settings!$B$30-L663)+Settings!$B$31),K663+(Settings!$B$33-L663))</x:f>
        <x:v>3017.974880515114</x:v>
      </x:c>
      <x:c r="N663" s="14">
        <x:f t="shared" si="137"/>
        <x:v>3023.9948805151139</x:v>
      </x:c>
      <x:c r="O663" s="14">
        <x:f t="shared" si="138"/>
        <x:v>13.755457580905386</x:v>
      </x:c>
      <x:c r="P663" s="14">
        <x:f t="shared" si="139"/>
        <x:v>0</x:v>
      </x:c>
      <x:c r="Q663" s="14">
        <x:f t="shared" si="140"/>
        <x:v>0</x:v>
      </x:c>
      <x:c r="R663" s="14">
        <x:f t="shared" si="141"/>
        <x:v>0</x:v>
      </x:c>
      <x:c r="S663" s="14">
        <x:f t="shared" si="142"/>
        <x:v>0</x:v>
      </x:c>
      <x:c r="T663" t="str">
        <x:f>IF(MOD(C663-Settings!$B$32,Settings!$B$33)&lt;Settings!$B$30,"Up","Down")</x:f>
        <x:v>Up</x:v>
      </x:c>
      <x:c r="U663" s="15" t="n">
        <x:f>IF(OR(I663&gt;Settings!$B$30,O663&gt;Settings!$B$37),0,1)</x:f>
        <x:v>1</x:v>
      </x:c>
      <x:c r="V663" s="15" t="n">
        <x:f>IF(AND(U663=1,O663&lt;=Settings!$B$36),1,0)</x:f>
        <x:v>1</x:v>
      </x:c>
    </x:row>
    <x:row r="664">
      <x:c r="A664">
        <x:v>6</x:v>
      </x:c>
      <x:c r="B664">
        <x:v>59</x:v>
      </x:c>
      <x:c r="C664" s="13" t="n">
        <x:f>Arrivals!F664</x:f>
        <x:v>3061.915672887373</x:v>
      </x:c>
      <x:c r="D664" s="13" t="n">
        <x:f>Arrivals!J664</x:f>
        <x:v>12.878869887591545</x:v>
      </x:c>
      <x:c r="E664" s="14">
        <x:f t="shared" si="132"/>
        <x:v>3017.9748805151139</x:v>
      </x:c>
      <x:c r="F664" s="14">
        <x:f t="shared" si="134"/>
        <x:v>3061.9156728873731</x:v>
      </x:c>
      <x:c r="G664" s="14">
        <x:f t="shared" si="135"/>
        <x:v>3074.7945427749646</x:v>
      </x:c>
      <x:c r="H664" s="13" t="n">
        <x:f>Arrivals!L664</x:f>
        <x:v>75</x:v>
      </x:c>
      <x:c r="I664" s="14" t="n">
        <x:f>H664*8/Settings!$B$28+Settings!$B$29</x:f>
        <x:v>6.02</x:v>
      </x:c>
      <x:c r="J664" s="14">
        <x:f t="shared" si="133"/>
        <x:v>3023.9948805151139</x:v>
      </x:c>
      <x:c r="K664" s="14">
        <x:f t="shared" si="136"/>
        <x:v>3074.7945427749646</x:v>
      </x:c>
      <x:c r="L664" s="14" t="n">
        <x:f>MOD(K664-Settings!$B$32,Settings!$B$33)</x:f>
        <x:v>194.7945427749646</x:v>
      </x:c>
      <x:c r="M664" s="14" t="n">
        <x:f>IF(L664&lt;Settings!$B$30,IF(Settings!$B$30-L664&gt;=I664,K664,K664+(Settings!$B$30-L664)+Settings!$B$31),K664+(Settings!$B$33-L664))</x:f>
        <x:v>3074.7945427749646</x:v>
      </x:c>
      <x:c r="N664" s="14">
        <x:f t="shared" si="137"/>
        <x:v>3080.8145427749646</x:v>
      </x:c>
      <x:c r="O664" s="14">
        <x:f t="shared" si="138"/>
        <x:v>18.898869887591445</x:v>
      </x:c>
      <x:c r="P664" s="14">
        <x:f t="shared" si="139"/>
        <x:v>0</x:v>
      </x:c>
      <x:c r="Q664" s="14">
        <x:f t="shared" si="140"/>
        <x:v>0</x:v>
      </x:c>
      <x:c r="R664" s="14">
        <x:f t="shared" si="141"/>
        <x:v>0</x:v>
      </x:c>
      <x:c r="S664" s="14">
        <x:f t="shared" si="142"/>
        <x:v>0</x:v>
      </x:c>
      <x:c r="T664" t="str">
        <x:f>IF(MOD(C664-Settings!$B$32,Settings!$B$33)&lt;Settings!$B$30,"Up","Down")</x:f>
        <x:v>Up</x:v>
      </x:c>
      <x:c r="U664" s="15" t="n">
        <x:f>IF(OR(I664&gt;Settings!$B$30,O664&gt;Settings!$B$37),0,1)</x:f>
        <x:v>1</x:v>
      </x:c>
      <x:c r="V664" s="15" t="n">
        <x:f>IF(AND(U664=1,O664&lt;=Settings!$B$36),1,0)</x:f>
        <x:v>1</x:v>
      </x:c>
    </x:row>
    <x:row r="665">
      <x:c r="A665">
        <x:v>6</x:v>
      </x:c>
      <x:c r="B665">
        <x:v>60</x:v>
      </x:c>
      <x:c r="C665" s="13" t="n">
        <x:f>Arrivals!F665</x:f>
        <x:v>3238.630730408477</x:v>
      </x:c>
      <x:c r="D665" s="13" t="n">
        <x:f>Arrivals!J665</x:f>
        <x:v>14.41563652993517</x:v>
      </x:c>
      <x:c r="E665" s="14">
        <x:f t="shared" si="132"/>
        <x:v>3074.7945427749646</x:v>
      </x:c>
      <x:c r="F665" s="14">
        <x:f t="shared" si="134"/>
        <x:v>3238.6307304084771</x:v>
      </x:c>
      <x:c r="G665" s="14">
        <x:f t="shared" si="135"/>
        <x:v>3253.0463669384121</x:v>
      </x:c>
      <x:c r="H665" s="13" t="n">
        <x:f>Arrivals!L665</x:f>
        <x:v>75</x:v>
      </x:c>
      <x:c r="I665" s="14" t="n">
        <x:f>H665*8/Settings!$B$28+Settings!$B$29</x:f>
        <x:v>6.02</x:v>
      </x:c>
      <x:c r="J665" s="14">
        <x:f t="shared" si="133"/>
        <x:v>3080.8145427749646</x:v>
      </x:c>
      <x:c r="K665" s="14">
        <x:f t="shared" si="136"/>
        <x:v>3253.0463669384121</x:v>
      </x:c>
      <x:c r="L665" s="14" t="n">
        <x:f>MOD(K665-Settings!$B$32,Settings!$B$33)</x:f>
        <x:v>373.0463669384121</x:v>
      </x:c>
      <x:c r="M665" s="14" t="n">
        <x:f>IF(L665&lt;Settings!$B$30,IF(Settings!$B$30-L665&gt;=I665,K665,K665+(Settings!$B$30-L665)+Settings!$B$31),K665+(Settings!$B$33-L665))</x:f>
        <x:v>3253.046366938412</x:v>
      </x:c>
      <x:c r="N665" s="14">
        <x:f t="shared" si="137"/>
        <x:v>3259.0663669384121</x:v>
      </x:c>
      <x:c r="O665" s="14">
        <x:f t="shared" si="138"/>
        <x:v>20.435636529934982</x:v>
      </x:c>
      <x:c r="P665" s="14">
        <x:f t="shared" si="139"/>
        <x:v>0</x:v>
      </x:c>
      <x:c r="Q665" s="14">
        <x:f t="shared" si="140"/>
        <x:v>0</x:v>
      </x:c>
      <x:c r="R665" s="14">
        <x:f t="shared" si="141"/>
        <x:v>0</x:v>
      </x:c>
      <x:c r="S665" s="14">
        <x:f t="shared" si="142"/>
        <x:v>0</x:v>
      </x:c>
      <x:c r="T665" t="str">
        <x:f>IF(MOD(C665-Settings!$B$32,Settings!$B$33)&lt;Settings!$B$30,"Up","Down")</x:f>
        <x:v>Up</x:v>
      </x:c>
      <x:c r="U665" s="15" t="n">
        <x:f>IF(OR(I665&gt;Settings!$B$30,O665&gt;Settings!$B$37),0,1)</x:f>
        <x:v>1</x:v>
      </x:c>
      <x:c r="V665" s="15" t="n">
        <x:f>IF(AND(U665=1,O665&lt;=Settings!$B$36),1,0)</x:f>
        <x:v>1</x:v>
      </x:c>
    </x:row>
    <x:row r="666">
      <x:c r="A666">
        <x:v>6</x:v>
      </x:c>
      <x:c r="B666">
        <x:v>61</x:v>
      </x:c>
      <x:c r="C666" s="13" t="n">
        <x:f>Arrivals!F666</x:f>
        <x:v>3247.6118467366246</x:v>
      </x:c>
      <x:c r="D666" s="13" t="n">
        <x:f>Arrivals!J666</x:f>
        <x:v>6.553645349684134</x:v>
      </x:c>
      <x:c r="E666" s="14">
        <x:f t="shared" si="132"/>
        <x:v>3253.0463669384121</x:v>
      </x:c>
      <x:c r="F666" s="14">
        <x:f t="shared" si="134"/>
        <x:v>3253.0463669384121</x:v>
      </x:c>
      <x:c r="G666" s="14">
        <x:f t="shared" si="135"/>
        <x:v>3259.6000122880964</x:v>
      </x:c>
      <x:c r="H666" s="13" t="n">
        <x:f>Arrivals!L666</x:f>
        <x:v>75</x:v>
      </x:c>
      <x:c r="I666" s="14" t="n">
        <x:f>H666*8/Settings!$B$28+Settings!$B$29</x:f>
        <x:v>6.02</x:v>
      </x:c>
      <x:c r="J666" s="14">
        <x:f t="shared" si="133"/>
        <x:v>3259.0663669384121</x:v>
      </x:c>
      <x:c r="K666" s="14">
        <x:f t="shared" si="136"/>
        <x:v>3259.6000122880964</x:v>
      </x:c>
      <x:c r="L666" s="14" t="n">
        <x:f>MOD(K666-Settings!$B$32,Settings!$B$33)</x:f>
        <x:v>379.6000122880964</x:v>
      </x:c>
      <x:c r="M666" s="14" t="n">
        <x:f>IF(L666&lt;Settings!$B$30,IF(Settings!$B$30-L666&gt;=I666,K666,K666+(Settings!$B$30-L666)+Settings!$B$31),K666+(Settings!$B$33-L666))</x:f>
        <x:v>3259.6000122880964</x:v>
      </x:c>
      <x:c r="N666" s="14">
        <x:f t="shared" si="137"/>
        <x:v>3265.6200122880964</x:v>
      </x:c>
      <x:c r="O666" s="14">
        <x:f t="shared" si="138"/>
        <x:v>18.008165551471848</x:v>
      </x:c>
      <x:c r="P666" s="14">
        <x:f t="shared" si="139"/>
        <x:v>5.4345202017875636</x:v>
      </x:c>
      <x:c r="Q666" s="14">
        <x:f t="shared" si="140"/>
        <x:v>0</x:v>
      </x:c>
      <x:c r="R666" s="14">
        <x:f t="shared" si="141"/>
        <x:v>0</x:v>
      </x:c>
      <x:c r="S666" s="14">
        <x:f t="shared" si="142"/>
        <x:v>5.4345202017875636</x:v>
      </x:c>
      <x:c r="T666" t="str">
        <x:f>IF(MOD(C666-Settings!$B$32,Settings!$B$33)&lt;Settings!$B$30,"Up","Down")</x:f>
        <x:v>Up</x:v>
      </x:c>
      <x:c r="U666" s="15" t="n">
        <x:f>IF(OR(I666&gt;Settings!$B$30,O666&gt;Settings!$B$37),0,1)</x:f>
        <x:v>1</x:v>
      </x:c>
      <x:c r="V666" s="15" t="n">
        <x:f>IF(AND(U666=1,O666&lt;=Settings!$B$36),1,0)</x:f>
        <x:v>1</x:v>
      </x:c>
    </x:row>
    <x:row r="667">
      <x:c r="A667">
        <x:v>6</x:v>
      </x:c>
      <x:c r="B667">
        <x:v>62</x:v>
      </x:c>
      <x:c r="C667" s="13" t="n">
        <x:f>Arrivals!F667</x:f>
        <x:v>3292.594380563022</x:v>
      </x:c>
      <x:c r="D667" s="13" t="n">
        <x:f>Arrivals!J667</x:f>
        <x:v>13.46746567918014</x:v>
      </x:c>
      <x:c r="E667" s="14">
        <x:f t="shared" si="132"/>
        <x:v>3259.6000122880964</x:v>
      </x:c>
      <x:c r="F667" s="14">
        <x:f t="shared" si="134"/>
        <x:v>3292.5943805630218</x:v>
      </x:c>
      <x:c r="G667" s="14">
        <x:f t="shared" si="135"/>
        <x:v>3306.0618462422021</x:v>
      </x:c>
      <x:c r="H667" s="13" t="n">
        <x:f>Arrivals!L667</x:f>
        <x:v>75</x:v>
      </x:c>
      <x:c r="I667" s="14" t="n">
        <x:f>H667*8/Settings!$B$28+Settings!$B$29</x:f>
        <x:v>6.02</x:v>
      </x:c>
      <x:c r="J667" s="14">
        <x:f t="shared" si="133"/>
        <x:v>3265.6200122880964</x:v>
      </x:c>
      <x:c r="K667" s="14">
        <x:f t="shared" si="136"/>
        <x:v>3306.0618462422021</x:v>
      </x:c>
      <x:c r="L667" s="14" t="n">
        <x:f>MOD(K667-Settings!$B$32,Settings!$B$33)</x:f>
        <x:v>426.06184624220214</x:v>
      </x:c>
      <x:c r="M667" s="14" t="n">
        <x:f>IF(L667&lt;Settings!$B$30,IF(Settings!$B$30-L667&gt;=I667,K667,K667+(Settings!$B$30-L667)+Settings!$B$31),K667+(Settings!$B$33-L667))</x:f>
        <x:v>3306.061846242202</x:v>
      </x:c>
      <x:c r="N667" s="14">
        <x:f t="shared" si="137"/>
        <x:v>3312.0818462422021</x:v>
      </x:c>
      <x:c r="O667" s="14">
        <x:f t="shared" si="138"/>
        <x:v>19.487465679180332</x:v>
      </x:c>
      <x:c r="P667" s="14">
        <x:f t="shared" si="139"/>
        <x:v>0</x:v>
      </x:c>
      <x:c r="Q667" s="14">
        <x:f t="shared" si="140"/>
        <x:v>0</x:v>
      </x:c>
      <x:c r="R667" s="14">
        <x:f t="shared" si="141"/>
        <x:v>0</x:v>
      </x:c>
      <x:c r="S667" s="14">
        <x:f t="shared" si="142"/>
        <x:v>0</x:v>
      </x:c>
      <x:c r="T667" t="str">
        <x:f>IF(MOD(C667-Settings!$B$32,Settings!$B$33)&lt;Settings!$B$30,"Up","Down")</x:f>
        <x:v>Up</x:v>
      </x:c>
      <x:c r="U667" s="15" t="n">
        <x:f>IF(OR(I667&gt;Settings!$B$30,O667&gt;Settings!$B$37),0,1)</x:f>
        <x:v>1</x:v>
      </x:c>
      <x:c r="V667" s="15" t="n">
        <x:f>IF(AND(U667=1,O667&lt;=Settings!$B$36),1,0)</x:f>
        <x:v>1</x:v>
      </x:c>
    </x:row>
    <x:row r="668">
      <x:c r="A668">
        <x:v>6</x:v>
      </x:c>
      <x:c r="B668">
        <x:v>63</x:v>
      </x:c>
      <x:c r="C668" s="13" t="n">
        <x:f>Arrivals!F668</x:f>
        <x:v>3351.2726971470584</x:v>
      </x:c>
      <x:c r="D668" s="13" t="n">
        <x:f>Arrivals!J668</x:f>
        <x:v>16.754251167918362</x:v>
      </x:c>
      <x:c r="E668" s="14">
        <x:f t="shared" si="132"/>
        <x:v>3306.0618462422021</x:v>
      </x:c>
      <x:c r="F668" s="14">
        <x:f t="shared" si="134"/>
        <x:v>3351.2726971470584</x:v>
      </x:c>
      <x:c r="G668" s="14">
        <x:f t="shared" si="135"/>
        <x:v>3368.0269483149768</x:v>
      </x:c>
      <x:c r="H668" s="13" t="n">
        <x:f>Arrivals!L668</x:f>
        <x:v>75</x:v>
      </x:c>
      <x:c r="I668" s="14" t="n">
        <x:f>H668*8/Settings!$B$28+Settings!$B$29</x:f>
        <x:v>6.02</x:v>
      </x:c>
      <x:c r="J668" s="14">
        <x:f t="shared" si="133"/>
        <x:v>3312.0818462422021</x:v>
      </x:c>
      <x:c r="K668" s="14">
        <x:f t="shared" si="136"/>
        <x:v>3368.0269483149768</x:v>
      </x:c>
      <x:c r="L668" s="14" t="n">
        <x:f>MOD(K668-Settings!$B$32,Settings!$B$33)</x:f>
        <x:v>488.02694831497683</x:v>
      </x:c>
      <x:c r="M668" s="14" t="n">
        <x:f>IF(L668&lt;Settings!$B$30,IF(Settings!$B$30-L668&gt;=I668,K668,K668+(Settings!$B$30-L668)+Settings!$B$31),K668+(Settings!$B$33-L668))</x:f>
        <x:v>3368.026948314977</x:v>
      </x:c>
      <x:c r="N668" s="14">
        <x:f t="shared" si="137"/>
        <x:v>3374.0469483149768</x:v>
      </x:c>
      <x:c r="O668" s="14">
        <x:f t="shared" si="138"/>
        <x:v>22.774251167918464</x:v>
      </x:c>
      <x:c r="P668" s="14">
        <x:f t="shared" si="139"/>
        <x:v>0</x:v>
      </x:c>
      <x:c r="Q668" s="14">
        <x:f t="shared" si="140"/>
        <x:v>0</x:v>
      </x:c>
      <x:c r="R668" s="14">
        <x:f t="shared" si="141"/>
        <x:v>0</x:v>
      </x:c>
      <x:c r="S668" s="14">
        <x:f t="shared" si="142"/>
        <x:v>0</x:v>
      </x:c>
      <x:c r="T668" t="str">
        <x:f>IF(MOD(C668-Settings!$B$32,Settings!$B$33)&lt;Settings!$B$30,"Up","Down")</x:f>
        <x:v>Up</x:v>
      </x:c>
      <x:c r="U668" s="15" t="n">
        <x:f>IF(OR(I668&gt;Settings!$B$30,O668&gt;Settings!$B$37),0,1)</x:f>
        <x:v>1</x:v>
      </x:c>
      <x:c r="V668" s="15" t="n">
        <x:f>IF(AND(U668=1,O668&lt;=Settings!$B$36),1,0)</x:f>
        <x:v>1</x:v>
      </x:c>
    </x:row>
    <x:row r="669">
      <x:c r="A669">
        <x:v>6</x:v>
      </x:c>
      <x:c r="B669">
        <x:v>64</x:v>
      </x:c>
      <x:c r="C669" s="13" t="n">
        <x:f>Arrivals!F669</x:f>
        <x:v>3376.26678252563</x:v>
      </x:c>
      <x:c r="D669" s="13" t="n">
        <x:f>Arrivals!J669</x:f>
        <x:v>11.421652052771696</x:v>
      </x:c>
      <x:c r="E669" s="14">
        <x:f t="shared" si="132"/>
        <x:v>3368.0269483149768</x:v>
      </x:c>
      <x:c r="F669" s="14">
        <x:f t="shared" si="134"/>
        <x:v>3376.2667825256299</x:v>
      </x:c>
      <x:c r="G669" s="14">
        <x:f t="shared" si="135"/>
        <x:v>3387.6884345784015</x:v>
      </x:c>
      <x:c r="H669" s="13" t="n">
        <x:f>Arrivals!L669</x:f>
        <x:v>75</x:v>
      </x:c>
      <x:c r="I669" s="14" t="n">
        <x:f>H669*8/Settings!$B$28+Settings!$B$29</x:f>
        <x:v>6.02</x:v>
      </x:c>
      <x:c r="J669" s="14">
        <x:f t="shared" si="133"/>
        <x:v>3374.0469483149768</x:v>
      </x:c>
      <x:c r="K669" s="14">
        <x:f t="shared" si="136"/>
        <x:v>3387.6884345784015</x:v>
      </x:c>
      <x:c r="L669" s="14" t="n">
        <x:f>MOD(K669-Settings!$B$32,Settings!$B$33)</x:f>
        <x:v>507.6884345784015</x:v>
      </x:c>
      <x:c r="M669" s="14" t="n">
        <x:f>IF(L669&lt;Settings!$B$30,IF(Settings!$B$30-L669&gt;=I669,K669,K669+(Settings!$B$30-L669)+Settings!$B$31),K669+(Settings!$B$33-L669))</x:f>
        <x:v>3387.6884345784015</x:v>
      </x:c>
      <x:c r="N669" s="14">
        <x:f t="shared" si="137"/>
        <x:v>3393.7084345784015</x:v>
      </x:c>
      <x:c r="O669" s="14">
        <x:f t="shared" si="138"/>
        <x:v>17.441652052771587</x:v>
      </x:c>
      <x:c r="P669" s="14">
        <x:f t="shared" si="139"/>
        <x:v>0</x:v>
      </x:c>
      <x:c r="Q669" s="14">
        <x:f t="shared" si="140"/>
        <x:v>0</x:v>
      </x:c>
      <x:c r="R669" s="14">
        <x:f t="shared" si="141"/>
        <x:v>0</x:v>
      </x:c>
      <x:c r="S669" s="14">
        <x:f t="shared" si="142"/>
        <x:v>0</x:v>
      </x:c>
      <x:c r="T669" t="str">
        <x:f>IF(MOD(C669-Settings!$B$32,Settings!$B$33)&lt;Settings!$B$30,"Up","Down")</x:f>
        <x:v>Up</x:v>
      </x:c>
      <x:c r="U669" s="15" t="n">
        <x:f>IF(OR(I669&gt;Settings!$B$30,O669&gt;Settings!$B$37),0,1)</x:f>
        <x:v>1</x:v>
      </x:c>
      <x:c r="V669" s="15" t="n">
        <x:f>IF(AND(U669=1,O669&lt;=Settings!$B$36),1,0)</x:f>
        <x:v>1</x:v>
      </x:c>
    </x:row>
    <x:row r="670">
      <x:c r="A670">
        <x:v>6</x:v>
      </x:c>
      <x:c r="B670">
        <x:v>65</x:v>
      </x:c>
      <x:c r="C670" s="13" t="n">
        <x:f>Arrivals!F670</x:f>
        <x:v>3379.373125903709</x:v>
      </x:c>
      <x:c r="D670" s="13" t="n">
        <x:f>Arrivals!J670</x:f>
        <x:v>17.183585510766385</x:v>
      </x:c>
      <x:c r="E670" s="14">
        <x:f t="shared" si="132"/>
        <x:v>3387.6884345784015</x:v>
      </x:c>
      <x:c r="F670" s="14">
        <x:f t="shared" si="134"/>
        <x:v>3387.6884345784015</x:v>
      </x:c>
      <x:c r="G670" s="14">
        <x:f t="shared" si="135"/>
        <x:v>3404.872020089168</x:v>
      </x:c>
      <x:c r="H670" s="13" t="n">
        <x:f>Arrivals!L670</x:f>
        <x:v>75</x:v>
      </x:c>
      <x:c r="I670" s="14" t="n">
        <x:f>H670*8/Settings!$B$28+Settings!$B$29</x:f>
        <x:v>6.02</x:v>
      </x:c>
      <x:c r="J670" s="14">
        <x:f t="shared" si="133"/>
        <x:v>3393.7084345784015</x:v>
      </x:c>
      <x:c r="K670" s="14">
        <x:f t="shared" si="136"/>
        <x:v>3404.872020089168</x:v>
      </x:c>
      <x:c r="L670" s="14" t="n">
        <x:f>MOD(K670-Settings!$B$32,Settings!$B$33)</x:f>
        <x:v>524.872020089168</x:v>
      </x:c>
      <x:c r="M670" s="14" t="n">
        <x:f>IF(L670&lt;Settings!$B$30,IF(Settings!$B$30-L670&gt;=I670,K670,K670+(Settings!$B$30-L670)+Settings!$B$31),K670+(Settings!$B$33-L670))</x:f>
        <x:v>3404.872020089168</x:v>
      </x:c>
      <x:c r="N670" s="14">
        <x:f t="shared" si="137"/>
        <x:v>3410.892020089168</x:v>
      </x:c>
      <x:c r="O670" s="14">
        <x:f t="shared" si="138"/>
        <x:v>31.518894185458976</x:v>
      </x:c>
      <x:c r="P670" s="14">
        <x:f t="shared" si="139"/>
        <x:v>8.31530867469246</x:v>
      </x:c>
      <x:c r="Q670" s="14">
        <x:f t="shared" si="140"/>
        <x:v>0</x:v>
      </x:c>
      <x:c r="R670" s="14">
        <x:f t="shared" si="141"/>
        <x:v>0</x:v>
      </x:c>
      <x:c r="S670" s="14">
        <x:f t="shared" si="142"/>
        <x:v>8.31530867469246</x:v>
      </x:c>
      <x:c r="T670" t="str">
        <x:f>IF(MOD(C670-Settings!$B$32,Settings!$B$33)&lt;Settings!$B$30,"Up","Down")</x:f>
        <x:v>Up</x:v>
      </x:c>
      <x:c r="U670" s="15" t="n">
        <x:f>IF(OR(I670&gt;Settings!$B$30,O670&gt;Settings!$B$37),0,1)</x:f>
        <x:v>1</x:v>
      </x:c>
      <x:c r="V670" s="15" t="n">
        <x:f>IF(AND(U670=1,O670&lt;=Settings!$B$36),1,0)</x:f>
        <x:v>1</x:v>
      </x:c>
    </x:row>
    <x:row r="671">
      <x:c r="A671">
        <x:v>6</x:v>
      </x:c>
      <x:c r="B671">
        <x:v>66</x:v>
      </x:c>
      <x:c r="C671" s="13" t="n">
        <x:f>Arrivals!F671</x:f>
        <x:v>3744.229942932553</x:v>
      </x:c>
      <x:c r="D671" s="13" t="n">
        <x:f>Arrivals!J671</x:f>
        <x:v>21.433037738111388</x:v>
      </x:c>
      <x:c r="E671" s="14" t="n">
        <x:f t="shared" ref="E671:E702" si="143">G670</x:f>
        <x:v>3404.872020089168</x:v>
      </x:c>
      <x:c r="F671" s="14">
        <x:f t="shared" si="134"/>
        <x:v>3744.2299429325531</x:v>
      </x:c>
      <x:c r="G671" s="14">
        <x:f t="shared" si="135"/>
        <x:v>3765.6629806706646</x:v>
      </x:c>
      <x:c r="H671" s="13" t="n">
        <x:f>Arrivals!L671</x:f>
        <x:v>75</x:v>
      </x:c>
      <x:c r="I671" s="14" t="n">
        <x:f>H671*8/Settings!$B$28+Settings!$B$29</x:f>
        <x:v>6.02</x:v>
      </x:c>
      <x:c r="J671" s="14" t="n">
        <x:f t="shared" ref="J671:J702" si="144">N670</x:f>
        <x:v>3410.892020089168</x:v>
      </x:c>
      <x:c r="K671" s="14">
        <x:f t="shared" si="136"/>
        <x:v>3765.6629806706646</x:v>
      </x:c>
      <x:c r="L671" s="14" t="n">
        <x:f>MOD(K671-Settings!$B$32,Settings!$B$33)</x:f>
        <x:v>165.66298067066464</x:v>
      </x:c>
      <x:c r="M671" s="14" t="n">
        <x:f>IF(L671&lt;Settings!$B$30,IF(Settings!$B$30-L671&gt;=I671,K671,K671+(Settings!$B$30-L671)+Settings!$B$31),K671+(Settings!$B$33-L671))</x:f>
        <x:v>3765.6629806706646</x:v>
      </x:c>
      <x:c r="N671" s="14">
        <x:f t="shared" si="137"/>
        <x:v>3771.6829806706646</x:v>
      </x:c>
      <x:c r="O671" s="14">
        <x:f t="shared" si="138"/>
        <x:v>27.453037738111561</x:v>
      </x:c>
      <x:c r="P671" s="14">
        <x:f t="shared" si="139"/>
        <x:v>0</x:v>
      </x:c>
      <x:c r="Q671" s="14">
        <x:f t="shared" si="140"/>
        <x:v>0</x:v>
      </x:c>
      <x:c r="R671" s="14">
        <x:f t="shared" si="141"/>
        <x:v>0</x:v>
      </x:c>
      <x:c r="S671" s="14">
        <x:f t="shared" si="142"/>
        <x:v>0</x:v>
      </x:c>
      <x:c r="T671" t="str">
        <x:f>IF(MOD(C671-Settings!$B$32,Settings!$B$33)&lt;Settings!$B$30,"Up","Down")</x:f>
        <x:v>Up</x:v>
      </x:c>
      <x:c r="U671" s="15" t="n">
        <x:f>IF(OR(I671&gt;Settings!$B$30,O671&gt;Settings!$B$37),0,1)</x:f>
        <x:v>1</x:v>
      </x:c>
      <x:c r="V671" s="15" t="n">
        <x:f>IF(AND(U671=1,O671&lt;=Settings!$B$36),1,0)</x:f>
        <x:v>1</x:v>
      </x:c>
    </x:row>
    <x:row r="672">
      <x:c r="A672">
        <x:v>6</x:v>
      </x:c>
      <x:c r="B672">
        <x:v>67</x:v>
      </x:c>
      <x:c r="C672" s="13" t="n">
        <x:f>Arrivals!F672</x:f>
        <x:v>3796.1394269336847</x:v>
      </x:c>
      <x:c r="D672" s="13" t="n">
        <x:f>Arrivals!J672</x:f>
        <x:v>27.29728240352123</x:v>
      </x:c>
      <x:c r="E672" s="14">
        <x:f t="shared" si="143"/>
        <x:v>3765.6629806706646</x:v>
      </x:c>
      <x:c r="F672" s="14">
        <x:f t="shared" si="134"/>
        <x:v>3796.1394269336847</x:v>
      </x:c>
      <x:c r="G672" s="14">
        <x:f t="shared" si="135"/>
        <x:v>3823.4367093372061</x:v>
      </x:c>
      <x:c r="H672" s="13" t="n">
        <x:f>Arrivals!L672</x:f>
        <x:v>75</x:v>
      </x:c>
      <x:c r="I672" s="14" t="n">
        <x:f>H672*8/Settings!$B$28+Settings!$B$29</x:f>
        <x:v>6.02</x:v>
      </x:c>
      <x:c r="J672" s="14">
        <x:f t="shared" si="144"/>
        <x:v>3771.6829806706646</x:v>
      </x:c>
      <x:c r="K672" s="14">
        <x:f t="shared" si="136"/>
        <x:v>3823.4367093372061</x:v>
      </x:c>
      <x:c r="L672" s="14" t="n">
        <x:f>MOD(K672-Settings!$B$32,Settings!$B$33)</x:f>
        <x:v>223.43670933720614</x:v>
      </x:c>
      <x:c r="M672" s="14" t="n">
        <x:f>IF(L672&lt;Settings!$B$30,IF(Settings!$B$30-L672&gt;=I672,K672,K672+(Settings!$B$30-L672)+Settings!$B$31),K672+(Settings!$B$33-L672))</x:f>
        <x:v>3823.436709337206</x:v>
      </x:c>
      <x:c r="N672" s="14">
        <x:f t="shared" si="137"/>
        <x:v>3829.4567093372061</x:v>
      </x:c>
      <x:c r="O672" s="14">
        <x:f t="shared" si="138"/>
        <x:v>33.317282403521403</x:v>
      </x:c>
      <x:c r="P672" s="14">
        <x:f t="shared" si="139"/>
        <x:v>0</x:v>
      </x:c>
      <x:c r="Q672" s="14">
        <x:f t="shared" si="140"/>
        <x:v>0</x:v>
      </x:c>
      <x:c r="R672" s="14">
        <x:f t="shared" si="141"/>
        <x:v>0</x:v>
      </x:c>
      <x:c r="S672" s="14">
        <x:f t="shared" si="142"/>
        <x:v>0</x:v>
      </x:c>
      <x:c r="T672" t="str">
        <x:f>IF(MOD(C672-Settings!$B$32,Settings!$B$33)&lt;Settings!$B$30,"Up","Down")</x:f>
        <x:v>Up</x:v>
      </x:c>
      <x:c r="U672" s="15" t="n">
        <x:f>IF(OR(I672&gt;Settings!$B$30,O672&gt;Settings!$B$37),0,1)</x:f>
        <x:v>1</x:v>
      </x:c>
      <x:c r="V672" s="15" t="n">
        <x:f>IF(AND(U672=1,O672&lt;=Settings!$B$36),1,0)</x:f>
        <x:v>1</x:v>
      </x:c>
    </x:row>
    <x:row r="673">
      <x:c r="A673">
        <x:v>6</x:v>
      </x:c>
      <x:c r="B673">
        <x:v>68</x:v>
      </x:c>
      <x:c r="C673" s="13" t="n">
        <x:f>Arrivals!F673</x:f>
        <x:v>3838.336541717314</x:v>
      </x:c>
      <x:c r="D673" s="13" t="n">
        <x:f>Arrivals!J673</x:f>
        <x:v>27.757437106155805</x:v>
      </x:c>
      <x:c r="E673" s="14">
        <x:f t="shared" si="143"/>
        <x:v>3823.4367093372061</x:v>
      </x:c>
      <x:c r="F673" s="14">
        <x:f t="shared" si="134"/>
        <x:v>3838.336541717314</x:v>
      </x:c>
      <x:c r="G673" s="14">
        <x:f t="shared" si="135"/>
        <x:v>3866.09397882347</x:v>
      </x:c>
      <x:c r="H673" s="13" t="n">
        <x:f>Arrivals!L673</x:f>
        <x:v>75</x:v>
      </x:c>
      <x:c r="I673" s="14" t="n">
        <x:f>H673*8/Settings!$B$28+Settings!$B$29</x:f>
        <x:v>6.02</x:v>
      </x:c>
      <x:c r="J673" s="14">
        <x:f t="shared" si="144"/>
        <x:v>3829.4567093372061</x:v>
      </x:c>
      <x:c r="K673" s="14">
        <x:f t="shared" si="136"/>
        <x:v>3866.09397882347</x:v>
      </x:c>
      <x:c r="L673" s="14" t="n">
        <x:f>MOD(K673-Settings!$B$32,Settings!$B$33)</x:f>
        <x:v>266.09397882347</x:v>
      </x:c>
      <x:c r="M673" s="14" t="n">
        <x:f>IF(L673&lt;Settings!$B$30,IF(Settings!$B$30-L673&gt;=I673,K673,K673+(Settings!$B$30-L673)+Settings!$B$31),K673+(Settings!$B$33-L673))</x:f>
        <x:v>3866.09397882347</x:v>
      </x:c>
      <x:c r="N673" s="14">
        <x:f t="shared" si="137"/>
        <x:v>3872.11397882347</x:v>
      </x:c>
      <x:c r="O673" s="14">
        <x:f t="shared" si="138"/>
        <x:v>33.777437106155958</x:v>
      </x:c>
      <x:c r="P673" s="14">
        <x:f t="shared" si="139"/>
        <x:v>0</x:v>
      </x:c>
      <x:c r="Q673" s="14">
        <x:f t="shared" si="140"/>
        <x:v>0</x:v>
      </x:c>
      <x:c r="R673" s="14">
        <x:f t="shared" si="141"/>
        <x:v>0</x:v>
      </x:c>
      <x:c r="S673" s="14">
        <x:f t="shared" si="142"/>
        <x:v>0</x:v>
      </x:c>
      <x:c r="T673" t="str">
        <x:f>IF(MOD(C673-Settings!$B$32,Settings!$B$33)&lt;Settings!$B$30,"Up","Down")</x:f>
        <x:v>Up</x:v>
      </x:c>
      <x:c r="U673" s="15" t="n">
        <x:f>IF(OR(I673&gt;Settings!$B$30,O673&gt;Settings!$B$37),0,1)</x:f>
        <x:v>1</x:v>
      </x:c>
      <x:c r="V673" s="15" t="n">
        <x:f>IF(AND(U673=1,O673&lt;=Settings!$B$36),1,0)</x:f>
        <x:v>1</x:v>
      </x:c>
    </x:row>
    <x:row r="674">
      <x:c r="A674">
        <x:v>6</x:v>
      </x:c>
      <x:c r="B674">
        <x:v>69</x:v>
      </x:c>
      <x:c r="C674" s="13" t="n">
        <x:f>Arrivals!F674</x:f>
        <x:v>3856.796118721442</x:v>
      </x:c>
      <x:c r="D674" s="13" t="n">
        <x:f>Arrivals!J674</x:f>
        <x:v>29.257857734304412</x:v>
      </x:c>
      <x:c r="E674" s="14">
        <x:f t="shared" si="143"/>
        <x:v>3866.09397882347</x:v>
      </x:c>
      <x:c r="F674" s="14">
        <x:f t="shared" si="134"/>
        <x:v>3866.09397882347</x:v>
      </x:c>
      <x:c r="G674" s="14">
        <x:f t="shared" si="135"/>
        <x:v>3895.3518365577743</x:v>
      </x:c>
      <x:c r="H674" s="13" t="n">
        <x:f>Arrivals!L674</x:f>
        <x:v>75</x:v>
      </x:c>
      <x:c r="I674" s="14" t="n">
        <x:f>H674*8/Settings!$B$28+Settings!$B$29</x:f>
        <x:v>6.02</x:v>
      </x:c>
      <x:c r="J674" s="14">
        <x:f t="shared" si="144"/>
        <x:v>3872.11397882347</x:v>
      </x:c>
      <x:c r="K674" s="14">
        <x:f t="shared" si="136"/>
        <x:v>3895.3518365577743</x:v>
      </x:c>
      <x:c r="L674" s="14" t="n">
        <x:f>MOD(K674-Settings!$B$32,Settings!$B$33)</x:f>
        <x:v>295.3518365577743</x:v>
      </x:c>
      <x:c r="M674" s="14" t="n">
        <x:f>IF(L674&lt;Settings!$B$30,IF(Settings!$B$30-L674&gt;=I674,K674,K674+(Settings!$B$30-L674)+Settings!$B$31),K674+(Settings!$B$33-L674))</x:f>
        <x:v>3895.3518365577743</x:v>
      </x:c>
      <x:c r="N674" s="14">
        <x:f t="shared" si="137"/>
        <x:v>3901.3718365577743</x:v>
      </x:c>
      <x:c r="O674" s="14">
        <x:f t="shared" si="138"/>
        <x:v>44.575717836332387</x:v>
      </x:c>
      <x:c r="P674" s="14">
        <x:f t="shared" si="139"/>
        <x:v>9.2978601020281531</x:v>
      </x:c>
      <x:c r="Q674" s="14">
        <x:f t="shared" si="140"/>
        <x:v>0</x:v>
      </x:c>
      <x:c r="R674" s="14">
        <x:f t="shared" si="141"/>
        <x:v>0</x:v>
      </x:c>
      <x:c r="S674" s="14">
        <x:f t="shared" si="142"/>
        <x:v>9.2978601020281531</x:v>
      </x:c>
      <x:c r="T674" t="str">
        <x:f>IF(MOD(C674-Settings!$B$32,Settings!$B$33)&lt;Settings!$B$30,"Up","Down")</x:f>
        <x:v>Up</x:v>
      </x:c>
      <x:c r="U674" s="15" t="n">
        <x:f>IF(OR(I674&gt;Settings!$B$30,O674&gt;Settings!$B$37),0,1)</x:f>
        <x:v>1</x:v>
      </x:c>
      <x:c r="V674" s="15" t="n">
        <x:f>IF(AND(U674=1,O674&lt;=Settings!$B$36),1,0)</x:f>
        <x:v>1</x:v>
      </x:c>
    </x:row>
    <x:row r="675">
      <x:c r="A675">
        <x:v>6</x:v>
      </x:c>
      <x:c r="B675">
        <x:v>70</x:v>
      </x:c>
      <x:c r="C675" s="13" t="n">
        <x:f>Arrivals!F675</x:f>
        <x:v>3861.3581537936684</x:v>
      </x:c>
      <x:c r="D675" s="13" t="n">
        <x:f>Arrivals!J675</x:f>
        <x:v>5.775864262541091</x:v>
      </x:c>
      <x:c r="E675" s="14">
        <x:f t="shared" si="143"/>
        <x:v>3895.3518365577743</x:v>
      </x:c>
      <x:c r="F675" s="14">
        <x:f t="shared" si="134"/>
        <x:v>3895.3518365577743</x:v>
      </x:c>
      <x:c r="G675" s="14">
        <x:f t="shared" si="135"/>
        <x:v>3901.1277008203156</x:v>
      </x:c>
      <x:c r="H675" s="13" t="n">
        <x:f>Arrivals!L675</x:f>
        <x:v>75</x:v>
      </x:c>
      <x:c r="I675" s="14" t="n">
        <x:f>H675*8/Settings!$B$28+Settings!$B$29</x:f>
        <x:v>6.02</x:v>
      </x:c>
      <x:c r="J675" s="14">
        <x:f t="shared" si="144"/>
        <x:v>3901.3718365577743</x:v>
      </x:c>
      <x:c r="K675" s="14">
        <x:f t="shared" si="136"/>
        <x:v>3901.3718365577743</x:v>
      </x:c>
      <x:c r="L675" s="14" t="n">
        <x:f>MOD(K675-Settings!$B$32,Settings!$B$33)</x:f>
        <x:v>301.37183655777426</x:v>
      </x:c>
      <x:c r="M675" s="14" t="n">
        <x:f>IF(L675&lt;Settings!$B$30,IF(Settings!$B$30-L675&gt;=I675,K675,K675+(Settings!$B$30-L675)+Settings!$B$31),K675+(Settings!$B$33-L675))</x:f>
        <x:v>3901.3718365577743</x:v>
      </x:c>
      <x:c r="N675" s="14">
        <x:f t="shared" si="137"/>
        <x:v>3907.3918365577742</x:v>
      </x:c>
      <x:c r="O675" s="14">
        <x:f t="shared" si="138"/>
        <x:v>46.033682764105833</x:v>
      </x:c>
      <x:c r="P675" s="14">
        <x:f t="shared" si="139"/>
        <x:v>33.99368276410587</x:v>
      </x:c>
      <x:c r="Q675" s="14">
        <x:f t="shared" si="140"/>
        <x:v>0.24413573745869144</x:v>
      </x:c>
      <x:c r="R675" s="14">
        <x:f t="shared" si="141"/>
        <x:v>0</x:v>
      </x:c>
      <x:c r="S675" s="14">
        <x:f t="shared" si="142"/>
        <x:v>34.237818501564561</x:v>
      </x:c>
      <x:c r="T675" t="str">
        <x:f>IF(MOD(C675-Settings!$B$32,Settings!$B$33)&lt;Settings!$B$30,"Up","Down")</x:f>
        <x:v>Up</x:v>
      </x:c>
      <x:c r="U675" s="15" t="n">
        <x:f>IF(OR(I675&gt;Settings!$B$30,O675&gt;Settings!$B$37),0,1)</x:f>
        <x:v>1</x:v>
      </x:c>
      <x:c r="V675" s="15" t="n">
        <x:f>IF(AND(U675=1,O675&lt;=Settings!$B$36),1,0)</x:f>
        <x:v>1</x:v>
      </x:c>
    </x:row>
    <x:row r="676">
      <x:c r="A676">
        <x:v>6</x:v>
      </x:c>
      <x:c r="B676">
        <x:v>71</x:v>
      </x:c>
      <x:c r="C676" s="13" t="n">
        <x:f>Arrivals!F676</x:f>
        <x:v>3906.4487386951555</x:v>
      </x:c>
      <x:c r="D676" s="13" t="n">
        <x:f>Arrivals!J676</x:f>
        <x:v>22.55412163550503</x:v>
      </x:c>
      <x:c r="E676" s="14">
        <x:f t="shared" si="143"/>
        <x:v>3901.1277008203156</x:v>
      </x:c>
      <x:c r="F676" s="14">
        <x:f t="shared" si="134"/>
        <x:v>3906.4487386951555</x:v>
      </x:c>
      <x:c r="G676" s="14">
        <x:f t="shared" si="135"/>
        <x:v>3929.0028603306605</x:v>
      </x:c>
      <x:c r="H676" s="13" t="n">
        <x:f>Arrivals!L676</x:f>
        <x:v>75</x:v>
      </x:c>
      <x:c r="I676" s="14" t="n">
        <x:f>H676*8/Settings!$B$28+Settings!$B$29</x:f>
        <x:v>6.02</x:v>
      </x:c>
      <x:c r="J676" s="14">
        <x:f t="shared" si="144"/>
        <x:v>3907.3918365577742</x:v>
      </x:c>
      <x:c r="K676" s="14">
        <x:f t="shared" si="136"/>
        <x:v>3929.0028603306605</x:v>
      </x:c>
      <x:c r="L676" s="14" t="n">
        <x:f>MOD(K676-Settings!$B$32,Settings!$B$33)</x:f>
        <x:v>329.0028603306605</x:v>
      </x:c>
      <x:c r="M676" s="14" t="n">
        <x:f>IF(L676&lt;Settings!$B$30,IF(Settings!$B$30-L676&gt;=I676,K676,K676+(Settings!$B$30-L676)+Settings!$B$31),K676+(Settings!$B$33-L676))</x:f>
        <x:v>3929.0028603306605</x:v>
      </x:c>
      <x:c r="N676" s="14">
        <x:f t="shared" si="137"/>
        <x:v>3935.0228603306605</x:v>
      </x:c>
      <x:c r="O676" s="14">
        <x:f t="shared" si="138"/>
        <x:v>28.57412163550498</x:v>
      </x:c>
      <x:c r="P676" s="14">
        <x:f t="shared" si="139"/>
        <x:v>0</x:v>
      </x:c>
      <x:c r="Q676" s="14">
        <x:f t="shared" si="140"/>
        <x:v>0</x:v>
      </x:c>
      <x:c r="R676" s="14">
        <x:f t="shared" si="141"/>
        <x:v>0</x:v>
      </x:c>
      <x:c r="S676" s="14">
        <x:f t="shared" si="142"/>
        <x:v>0</x:v>
      </x:c>
      <x:c r="T676" t="str">
        <x:f>IF(MOD(C676-Settings!$B$32,Settings!$B$33)&lt;Settings!$B$30,"Up","Down")</x:f>
        <x:v>Up</x:v>
      </x:c>
      <x:c r="U676" s="15" t="n">
        <x:f>IF(OR(I676&gt;Settings!$B$30,O676&gt;Settings!$B$37),0,1)</x:f>
        <x:v>1</x:v>
      </x:c>
      <x:c r="V676" s="15" t="n">
        <x:f>IF(AND(U676=1,O676&lt;=Settings!$B$36),1,0)</x:f>
        <x:v>1</x:v>
      </x:c>
    </x:row>
    <x:row r="677">
      <x:c r="A677">
        <x:v>6</x:v>
      </x:c>
      <x:c r="B677">
        <x:v>72</x:v>
      </x:c>
      <x:c r="C677" s="13" t="n">
        <x:f>Arrivals!F677</x:f>
        <x:v>4052.4750077513713</x:v>
      </x:c>
      <x:c r="D677" s="13" t="n">
        <x:f>Arrivals!J677</x:f>
        <x:v>2.1135335908749404</x:v>
      </x:c>
      <x:c r="E677" s="14">
        <x:f t="shared" si="143"/>
        <x:v>3929.0028603306605</x:v>
      </x:c>
      <x:c r="F677" s="14">
        <x:f t="shared" si="134"/>
        <x:v>4052.4750077513713</x:v>
      </x:c>
      <x:c r="G677" s="14">
        <x:f t="shared" si="135"/>
        <x:v>4054.5885413422461</x:v>
      </x:c>
      <x:c r="H677" s="13" t="n">
        <x:f>Arrivals!L677</x:f>
        <x:v>75</x:v>
      </x:c>
      <x:c r="I677" s="14" t="n">
        <x:f>H677*8/Settings!$B$28+Settings!$B$29</x:f>
        <x:v>6.02</x:v>
      </x:c>
      <x:c r="J677" s="14">
        <x:f t="shared" si="144"/>
        <x:v>3935.0228603306605</x:v>
      </x:c>
      <x:c r="K677" s="14">
        <x:f t="shared" si="136"/>
        <x:v>4054.5885413422461</x:v>
      </x:c>
      <x:c r="L677" s="14" t="n">
        <x:f>MOD(K677-Settings!$B$32,Settings!$B$33)</x:f>
        <x:v>454.5885413422461</x:v>
      </x:c>
      <x:c r="M677" s="14" t="n">
        <x:f>IF(L677&lt;Settings!$B$30,IF(Settings!$B$30-L677&gt;=I677,K677,K677+(Settings!$B$30-L677)+Settings!$B$31),K677+(Settings!$B$33-L677))</x:f>
        <x:v>4054.588541342246</x:v>
      </x:c>
      <x:c r="N677" s="14">
        <x:f t="shared" si="137"/>
        <x:v>4060.6085413422461</x:v>
      </x:c>
      <x:c r="O677" s="14">
        <x:f t="shared" si="138"/>
        <x:v>8.1335335908747766</x:v>
      </x:c>
      <x:c r="P677" s="14">
        <x:f t="shared" si="139"/>
        <x:v>0</x:v>
      </x:c>
      <x:c r="Q677" s="14">
        <x:f t="shared" si="140"/>
        <x:v>0</x:v>
      </x:c>
      <x:c r="R677" s="14">
        <x:f t="shared" si="141"/>
        <x:v>0</x:v>
      </x:c>
      <x:c r="S677" s="14">
        <x:f t="shared" si="142"/>
        <x:v>0</x:v>
      </x:c>
      <x:c r="T677" t="str">
        <x:f>IF(MOD(C677-Settings!$B$32,Settings!$B$33)&lt;Settings!$B$30,"Up","Down")</x:f>
        <x:v>Up</x:v>
      </x:c>
      <x:c r="U677" s="15" t="n">
        <x:f>IF(OR(I677&gt;Settings!$B$30,O677&gt;Settings!$B$37),0,1)</x:f>
        <x:v>1</x:v>
      </x:c>
      <x:c r="V677" s="15" t="n">
        <x:f>IF(AND(U677=1,O677&lt;=Settings!$B$36),1,0)</x:f>
        <x:v>1</x:v>
      </x:c>
    </x:row>
    <x:row r="678">
      <x:c r="A678">
        <x:v>6</x:v>
      </x:c>
      <x:c r="B678">
        <x:v>73</x:v>
      </x:c>
      <x:c r="C678" s="13" t="n">
        <x:f>Arrivals!F678</x:f>
        <x:v>4215.901746326457</x:v>
      </x:c>
      <x:c r="D678" s="13" t="n">
        <x:f>Arrivals!J678</x:f>
        <x:v>1.932238130339912</x:v>
      </x:c>
      <x:c r="E678" s="14">
        <x:f t="shared" si="143"/>
        <x:v>4054.5885413422461</x:v>
      </x:c>
      <x:c r="F678" s="14">
        <x:f t="shared" si="134"/>
        <x:v>4215.9017463264572</x:v>
      </x:c>
      <x:c r="G678" s="14">
        <x:f t="shared" si="135"/>
        <x:v>4217.8339844567972</x:v>
      </x:c>
      <x:c r="H678" s="13" t="n">
        <x:f>Arrivals!L678</x:f>
        <x:v>75</x:v>
      </x:c>
      <x:c r="I678" s="14" t="n">
        <x:f>H678*8/Settings!$B$28+Settings!$B$29</x:f>
        <x:v>6.02</x:v>
      </x:c>
      <x:c r="J678" s="14">
        <x:f t="shared" si="144"/>
        <x:v>4060.6085413422461</x:v>
      </x:c>
      <x:c r="K678" s="14">
        <x:f t="shared" si="136"/>
        <x:v>4217.8339844567972</x:v>
      </x:c>
      <x:c r="L678" s="14" t="n">
        <x:f>MOD(K678-Settings!$B$32,Settings!$B$33)</x:f>
        <x:v>617.8339844567972</x:v>
      </x:c>
      <x:c r="M678" s="14" t="n">
        <x:f>IF(L678&lt;Settings!$B$30,IF(Settings!$B$30-L678&gt;=I678,K678,K678+(Settings!$B$30-L678)+Settings!$B$31),K678+(Settings!$B$33-L678))</x:f>
        <x:v>4320</x:v>
      </x:c>
      <x:c r="N678" s="14">
        <x:f t="shared" si="137"/>
        <x:v>4326.0200000000004</x:v>
      </x:c>
      <x:c r="O678" s="14">
        <x:f t="shared" si="138"/>
        <x:v>110.11825367354322</x:v>
      </x:c>
      <x:c r="P678" s="14">
        <x:f t="shared" si="139"/>
        <x:v>0</x:v>
      </x:c>
      <x:c r="Q678" s="14">
        <x:f t="shared" si="140"/>
        <x:v>0</x:v>
      </x:c>
      <x:c r="R678" s="14">
        <x:f t="shared" si="141"/>
        <x:v>102.16601554320278</x:v>
      </x:c>
      <x:c r="S678" s="14">
        <x:f t="shared" si="142"/>
        <x:v>102.16601554320278</x:v>
      </x:c>
      <x:c r="T678" t="str">
        <x:f>IF(MOD(C678-Settings!$B$32,Settings!$B$33)&lt;Settings!$B$30,"Up","Down")</x:f>
        <x:v>Down</x:v>
      </x:c>
      <x:c r="U678" s="15" t="n">
        <x:f>IF(OR(I678&gt;Settings!$B$30,O678&gt;Settings!$B$37),0,1)</x:f>
        <x:v>1</x:v>
      </x:c>
      <x:c r="V678" s="15" t="n">
        <x:f>IF(AND(U678=1,O678&lt;=Settings!$B$36),1,0)</x:f>
        <x:v>1</x:v>
      </x:c>
    </x:row>
    <x:row r="679">
      <x:c r="A679">
        <x:v>6</x:v>
      </x:c>
      <x:c r="B679">
        <x:v>74</x:v>
      </x:c>
      <x:c r="C679" s="13" t="n">
        <x:f>Arrivals!F679</x:f>
        <x:v>4217.054356968731</x:v>
      </x:c>
      <x:c r="D679" s="13" t="n">
        <x:f>Arrivals!J679</x:f>
        <x:v>11.550598389615102</x:v>
      </x:c>
      <x:c r="E679" s="14">
        <x:f t="shared" si="143"/>
        <x:v>4217.8339844567972</x:v>
      </x:c>
      <x:c r="F679" s="14">
        <x:f t="shared" si="134"/>
        <x:v>4217.8339844567972</x:v>
      </x:c>
      <x:c r="G679" s="14">
        <x:f t="shared" si="135"/>
        <x:v>4229.3845828464127</x:v>
      </x:c>
      <x:c r="H679" s="13" t="n">
        <x:f>Arrivals!L679</x:f>
        <x:v>75</x:v>
      </x:c>
      <x:c r="I679" s="14" t="n">
        <x:f>H679*8/Settings!$B$28+Settings!$B$29</x:f>
        <x:v>6.02</x:v>
      </x:c>
      <x:c r="J679" s="14">
        <x:f t="shared" si="144"/>
        <x:v>4326.0200000000004</x:v>
      </x:c>
      <x:c r="K679" s="14">
        <x:f t="shared" si="136"/>
        <x:v>4326.0200000000004</x:v>
      </x:c>
      <x:c r="L679" s="14" t="n">
        <x:f>MOD(K679-Settings!$B$32,Settings!$B$33)</x:f>
        <x:v>6.020000000000437</x:v>
      </x:c>
      <x:c r="M679" s="14" t="n">
        <x:f>IF(L679&lt;Settings!$B$30,IF(Settings!$B$30-L679&gt;=I679,K679,K679+(Settings!$B$30-L679)+Settings!$B$31),K679+(Settings!$B$33-L679))</x:f>
        <x:v>4326.02</x:v>
      </x:c>
      <x:c r="N679" s="14">
        <x:f t="shared" si="137"/>
        <x:v>4332.0400000000009</x:v>
      </x:c>
      <x:c r="O679" s="14">
        <x:f t="shared" si="138"/>
        <x:v>114.98564303127023</x:v>
      </x:c>
      <x:c r="P679" s="14">
        <x:f t="shared" si="139"/>
        <x:v>0.77962748806658055</x:v>
      </x:c>
      <x:c r="Q679" s="14">
        <x:f t="shared" si="140"/>
        <x:v>96.635417153587696</x:v>
      </x:c>
      <x:c r="R679" s="14">
        <x:f t="shared" si="141"/>
        <x:v>0</x:v>
      </x:c>
      <x:c r="S679" s="14">
        <x:f t="shared" si="142"/>
        <x:v>97.415044641654276</x:v>
      </x:c>
      <x:c r="T679" t="str">
        <x:f>IF(MOD(C679-Settings!$B$32,Settings!$B$33)&lt;Settings!$B$30,"Up","Down")</x:f>
        <x:v>Down</x:v>
      </x:c>
      <x:c r="U679" s="15" t="n">
        <x:f>IF(OR(I679&gt;Settings!$B$30,O679&gt;Settings!$B$37),0,1)</x:f>
        <x:v>1</x:v>
      </x:c>
      <x:c r="V679" s="15" t="n">
        <x:f>IF(AND(U679=1,O679&lt;=Settings!$B$36),1,0)</x:f>
        <x:v>1</x:v>
      </x:c>
    </x:row>
    <x:row r="680">
      <x:c r="A680">
        <x:v>6</x:v>
      </x:c>
      <x:c r="B680">
        <x:v>75</x:v>
      </x:c>
      <x:c r="C680" s="13" t="n">
        <x:f>Arrivals!F680</x:f>
        <x:v>4309.020380875944</x:v>
      </x:c>
      <x:c r="D680" s="13" t="n">
        <x:f>Arrivals!J680</x:f>
        <x:v>1.3642739154680108</x:v>
      </x:c>
      <x:c r="E680" s="14">
        <x:f t="shared" si="143"/>
        <x:v>4229.3845828464127</x:v>
      </x:c>
      <x:c r="F680" s="14">
        <x:f t="shared" si="134"/>
        <x:v>4309.0203808759443</x:v>
      </x:c>
      <x:c r="G680" s="14">
        <x:f t="shared" si="135"/>
        <x:v>4310.3846547914127</x:v>
      </x:c>
      <x:c r="H680" s="13" t="n">
        <x:f>Arrivals!L680</x:f>
        <x:v>75</x:v>
      </x:c>
      <x:c r="I680" s="14" t="n">
        <x:f>H680*8/Settings!$B$28+Settings!$B$29</x:f>
        <x:v>6.02</x:v>
      </x:c>
      <x:c r="J680" s="14">
        <x:f t="shared" si="144"/>
        <x:v>4332.0400000000009</x:v>
      </x:c>
      <x:c r="K680" s="14">
        <x:f t="shared" si="136"/>
        <x:v>4332.0400000000009</x:v>
      </x:c>
      <x:c r="L680" s="14" t="n">
        <x:f>MOD(K680-Settings!$B$32,Settings!$B$33)</x:f>
        <x:v>12.040000000000873</x:v>
      </x:c>
      <x:c r="M680" s="14" t="n">
        <x:f>IF(L680&lt;Settings!$B$30,IF(Settings!$B$30-L680&gt;=I680,K680,K680+(Settings!$B$30-L680)+Settings!$B$31),K680+(Settings!$B$33-L680))</x:f>
        <x:v>4332.040000000001</x:v>
      </x:c>
      <x:c r="N680" s="14">
        <x:f t="shared" si="137"/>
        <x:v>4338.0600000000013</x:v>
      </x:c>
      <x:c r="O680" s="14">
        <x:f t="shared" si="138"/>
        <x:v>29.039619124057026</x:v>
      </x:c>
      <x:c r="P680" s="14">
        <x:f t="shared" si="139"/>
        <x:v>0</x:v>
      </x:c>
      <x:c r="Q680" s="14">
        <x:f t="shared" si="140"/>
        <x:v>21.655345208588187</x:v>
      </x:c>
      <x:c r="R680" s="14">
        <x:f t="shared" si="141"/>
        <x:v>0</x:v>
      </x:c>
      <x:c r="S680" s="14">
        <x:f t="shared" si="142"/>
        <x:v>21.655345208588187</x:v>
      </x:c>
      <x:c r="T680" t="str">
        <x:f>IF(MOD(C680-Settings!$B$32,Settings!$B$33)&lt;Settings!$B$30,"Up","Down")</x:f>
        <x:v>Down</x:v>
      </x:c>
      <x:c r="U680" s="15" t="n">
        <x:f>IF(OR(I680&gt;Settings!$B$30,O680&gt;Settings!$B$37),0,1)</x:f>
        <x:v>1</x:v>
      </x:c>
      <x:c r="V680" s="15" t="n">
        <x:f>IF(AND(U680=1,O680&lt;=Settings!$B$36),1,0)</x:f>
        <x:v>1</x:v>
      </x:c>
    </x:row>
    <x:row r="681">
      <x:c r="A681">
        <x:v>6</x:v>
      </x:c>
      <x:c r="B681">
        <x:v>76</x:v>
      </x:c>
      <x:c r="C681" s="13" t="n">
        <x:f>Arrivals!F681</x:f>
        <x:v>4390.15512503715</x:v>
      </x:c>
      <x:c r="D681" s="13" t="n">
        <x:f>Arrivals!J681</x:f>
        <x:v>2.1408119867848185</x:v>
      </x:c>
      <x:c r="E681" s="14">
        <x:f t="shared" si="143"/>
        <x:v>4310.3846547914127</x:v>
      </x:c>
      <x:c r="F681" s="14">
        <x:f t="shared" si="134"/>
        <x:v>4390.1551250371504</x:v>
      </x:c>
      <x:c r="G681" s="14">
        <x:f t="shared" si="135"/>
        <x:v>4392.295937023935</x:v>
      </x:c>
      <x:c r="H681" s="13" t="n">
        <x:f>Arrivals!L681</x:f>
        <x:v>75</x:v>
      </x:c>
      <x:c r="I681" s="14" t="n">
        <x:f>H681*8/Settings!$B$28+Settings!$B$29</x:f>
        <x:v>6.02</x:v>
      </x:c>
      <x:c r="J681" s="14">
        <x:f t="shared" si="144"/>
        <x:v>4338.0600000000013</x:v>
      </x:c>
      <x:c r="K681" s="14">
        <x:f t="shared" si="136"/>
        <x:v>4392.295937023935</x:v>
      </x:c>
      <x:c r="L681" s="14" t="n">
        <x:f>MOD(K681-Settings!$B$32,Settings!$B$33)</x:f>
        <x:v>72.29593702393504</x:v>
      </x:c>
      <x:c r="M681" s="14" t="n">
        <x:f>IF(L681&lt;Settings!$B$30,IF(Settings!$B$30-L681&gt;=I681,K681,K681+(Settings!$B$30-L681)+Settings!$B$31),K681+(Settings!$B$33-L681))</x:f>
        <x:v>4392.295937023935</x:v>
      </x:c>
      <x:c r="N681" s="14">
        <x:f t="shared" si="137"/>
        <x:v>4398.3159370239355</x:v>
      </x:c>
      <x:c r="O681" s="14">
        <x:f t="shared" si="138"/>
        <x:v>8.1608119867851201</x:v>
      </x:c>
      <x:c r="P681" s="14">
        <x:f t="shared" si="139"/>
        <x:v>0</x:v>
      </x:c>
      <x:c r="Q681" s="14">
        <x:f t="shared" si="140"/>
        <x:v>0</x:v>
      </x:c>
      <x:c r="R681" s="14">
        <x:f t="shared" si="141"/>
        <x:v>0</x:v>
      </x:c>
      <x:c r="S681" s="14">
        <x:f t="shared" si="142"/>
        <x:v>0</x:v>
      </x:c>
      <x:c r="T681" t="str">
        <x:f>IF(MOD(C681-Settings!$B$32,Settings!$B$33)&lt;Settings!$B$30,"Up","Down")</x:f>
        <x:v>Up</x:v>
      </x:c>
      <x:c r="U681" s="15" t="n">
        <x:f>IF(OR(I681&gt;Settings!$B$30,O681&gt;Settings!$B$37),0,1)</x:f>
        <x:v>1</x:v>
      </x:c>
      <x:c r="V681" s="15" t="n">
        <x:f>IF(AND(U681=1,O681&lt;=Settings!$B$36),1,0)</x:f>
        <x:v>1</x:v>
      </x:c>
    </x:row>
    <x:row r="682">
      <x:c r="A682">
        <x:v>6</x:v>
      </x:c>
      <x:c r="B682">
        <x:v>77</x:v>
      </x:c>
      <x:c r="C682" s="13" t="n">
        <x:f>Arrivals!F682</x:f>
        <x:v>4467.124621278777</x:v>
      </x:c>
      <x:c r="D682" s="13" t="n">
        <x:f>Arrivals!J682</x:f>
        <x:v>1.924914862687679</x:v>
      </x:c>
      <x:c r="E682" s="14">
        <x:f t="shared" si="143"/>
        <x:v>4392.295937023935</x:v>
      </x:c>
      <x:c r="F682" s="14">
        <x:f t="shared" si="134"/>
        <x:v>4467.1246212787773</x:v>
      </x:c>
      <x:c r="G682" s="14">
        <x:f t="shared" si="135"/>
        <x:v>4469.0495361414651</x:v>
      </x:c>
      <x:c r="H682" s="13" t="n">
        <x:f>Arrivals!L682</x:f>
        <x:v>75</x:v>
      </x:c>
      <x:c r="I682" s="14" t="n">
        <x:f>H682*8/Settings!$B$28+Settings!$B$29</x:f>
        <x:v>6.02</x:v>
      </x:c>
      <x:c r="J682" s="14">
        <x:f t="shared" si="144"/>
        <x:v>4398.3159370239355</x:v>
      </x:c>
      <x:c r="K682" s="14">
        <x:f t="shared" si="136"/>
        <x:v>4469.0495361414651</x:v>
      </x:c>
      <x:c r="L682" s="14" t="n">
        <x:f>MOD(K682-Settings!$B$32,Settings!$B$33)</x:f>
        <x:v>149.04953614146507</x:v>
      </x:c>
      <x:c r="M682" s="14" t="n">
        <x:f>IF(L682&lt;Settings!$B$30,IF(Settings!$B$30-L682&gt;=I682,K682,K682+(Settings!$B$30-L682)+Settings!$B$31),K682+(Settings!$B$33-L682))</x:f>
        <x:v>4469.049536141465</x:v>
      </x:c>
      <x:c r="N682" s="14">
        <x:f t="shared" si="137"/>
        <x:v>4475.0695361414655</x:v>
      </x:c>
      <x:c r="O682" s="14">
        <x:f t="shared" si="138"/>
        <x:v>7.9449148626881652</x:v>
      </x:c>
      <x:c r="P682" s="14">
        <x:f t="shared" si="139"/>
        <x:v>0</x:v>
      </x:c>
      <x:c r="Q682" s="14">
        <x:f t="shared" si="140"/>
        <x:v>0</x:v>
      </x:c>
      <x:c r="R682" s="14">
        <x:f t="shared" si="141"/>
        <x:v>0</x:v>
      </x:c>
      <x:c r="S682" s="14">
        <x:f t="shared" si="142"/>
        <x:v>0</x:v>
      </x:c>
      <x:c r="T682" t="str">
        <x:f>IF(MOD(C682-Settings!$B$32,Settings!$B$33)&lt;Settings!$B$30,"Up","Down")</x:f>
        <x:v>Up</x:v>
      </x:c>
      <x:c r="U682" s="15" t="n">
        <x:f>IF(OR(I682&gt;Settings!$B$30,O682&gt;Settings!$B$37),0,1)</x:f>
        <x:v>1</x:v>
      </x:c>
      <x:c r="V682" s="15" t="n">
        <x:f>IF(AND(U682=1,O682&lt;=Settings!$B$36),1,0)</x:f>
        <x:v>1</x:v>
      </x:c>
    </x:row>
    <x:row r="683">
      <x:c r="A683">
        <x:v>6</x:v>
      </x:c>
      <x:c r="B683">
        <x:v>78</x:v>
      </x:c>
      <x:c r="C683" s="13" t="n">
        <x:f>Arrivals!F683</x:f>
        <x:v>4481.2162459196725</x:v>
      </x:c>
      <x:c r="D683" s="13" t="n">
        <x:f>Arrivals!J683</x:f>
        <x:v>25.851890452307902</x:v>
      </x:c>
      <x:c r="E683" s="14">
        <x:f t="shared" si="143"/>
        <x:v>4469.0495361414651</x:v>
      </x:c>
      <x:c r="F683" s="14">
        <x:f t="shared" si="134"/>
        <x:v>4481.2162459196725</x:v>
      </x:c>
      <x:c r="G683" s="14">
        <x:f t="shared" si="135"/>
        <x:v>4507.0681363719805</x:v>
      </x:c>
      <x:c r="H683" s="13" t="n">
        <x:f>Arrivals!L683</x:f>
        <x:v>75</x:v>
      </x:c>
      <x:c r="I683" s="14" t="n">
        <x:f>H683*8/Settings!$B$28+Settings!$B$29</x:f>
        <x:v>6.02</x:v>
      </x:c>
      <x:c r="J683" s="14">
        <x:f t="shared" si="144"/>
        <x:v>4475.0695361414655</x:v>
      </x:c>
      <x:c r="K683" s="14">
        <x:f t="shared" si="136"/>
        <x:v>4507.0681363719805</x:v>
      </x:c>
      <x:c r="L683" s="14" t="n">
        <x:f>MOD(K683-Settings!$B$32,Settings!$B$33)</x:f>
        <x:v>187.06813637198047</x:v>
      </x:c>
      <x:c r="M683" s="14" t="n">
        <x:f>IF(L683&lt;Settings!$B$30,IF(Settings!$B$30-L683&gt;=I683,K683,K683+(Settings!$B$30-L683)+Settings!$B$31),K683+(Settings!$B$33-L683))</x:f>
        <x:v>4507.0681363719805</x:v>
      </x:c>
      <x:c r="N683" s="14">
        <x:f t="shared" si="137"/>
        <x:v>4513.0881363719809</x:v>
      </x:c>
      <x:c r="O683" s="14">
        <x:f t="shared" si="138"/>
        <x:v>31.871890452308435</x:v>
      </x:c>
      <x:c r="P683" s="14">
        <x:f t="shared" si="139"/>
        <x:v>0</x:v>
      </x:c>
      <x:c r="Q683" s="14">
        <x:f t="shared" si="140"/>
        <x:v>0</x:v>
      </x:c>
      <x:c r="R683" s="14">
        <x:f t="shared" si="141"/>
        <x:v>0</x:v>
      </x:c>
      <x:c r="S683" s="14">
        <x:f t="shared" si="142"/>
        <x:v>0</x:v>
      </x:c>
      <x:c r="T683" t="str">
        <x:f>IF(MOD(C683-Settings!$B$32,Settings!$B$33)&lt;Settings!$B$30,"Up","Down")</x:f>
        <x:v>Up</x:v>
      </x:c>
      <x:c r="U683" s="15" t="n">
        <x:f>IF(OR(I683&gt;Settings!$B$30,O683&gt;Settings!$B$37),0,1)</x:f>
        <x:v>1</x:v>
      </x:c>
      <x:c r="V683" s="15" t="n">
        <x:f>IF(AND(U683=1,O683&lt;=Settings!$B$36),1,0)</x:f>
        <x:v>1</x:v>
      </x:c>
    </x:row>
    <x:row r="684">
      <x:c r="A684">
        <x:v>6</x:v>
      </x:c>
      <x:c r="B684">
        <x:v>79</x:v>
      </x:c>
      <x:c r="C684" s="13" t="n">
        <x:f>Arrivals!F684</x:f>
        <x:v>4482.481097551796</x:v>
      </x:c>
      <x:c r="D684" s="13" t="n">
        <x:f>Arrivals!J684</x:f>
        <x:v>14.375520057854509</x:v>
      </x:c>
      <x:c r="E684" s="14">
        <x:f t="shared" si="143"/>
        <x:v>4507.0681363719805</x:v>
      </x:c>
      <x:c r="F684" s="14">
        <x:f t="shared" si="134"/>
        <x:v>4507.0681363719805</x:v>
      </x:c>
      <x:c r="G684" s="14">
        <x:f t="shared" si="135"/>
        <x:v>4521.4436564298348</x:v>
      </x:c>
      <x:c r="H684" s="13" t="n">
        <x:f>Arrivals!L684</x:f>
        <x:v>75</x:v>
      </x:c>
      <x:c r="I684" s="14" t="n">
        <x:f>H684*8/Settings!$B$28+Settings!$B$29</x:f>
        <x:v>6.02</x:v>
      </x:c>
      <x:c r="J684" s="14">
        <x:f t="shared" si="144"/>
        <x:v>4513.0881363719809</x:v>
      </x:c>
      <x:c r="K684" s="14">
        <x:f t="shared" si="136"/>
        <x:v>4521.4436564298348</x:v>
      </x:c>
      <x:c r="L684" s="14" t="n">
        <x:f>MOD(K684-Settings!$B$32,Settings!$B$33)</x:f>
        <x:v>201.44365642983485</x:v>
      </x:c>
      <x:c r="M684" s="14" t="n">
        <x:f>IF(L684&lt;Settings!$B$30,IF(Settings!$B$30-L684&gt;=I684,K684,K684+(Settings!$B$30-L684)+Settings!$B$31),K684+(Settings!$B$33-L684))</x:f>
        <x:v>4521.443656429835</x:v>
      </x:c>
      <x:c r="N684" s="14">
        <x:f t="shared" si="137"/>
        <x:v>4527.4636564298353</x:v>
      </x:c>
      <x:c r="O684" s="14">
        <x:f t="shared" si="138"/>
        <x:v>44.982558878039526</x:v>
      </x:c>
      <x:c r="P684" s="14">
        <x:f t="shared" si="139"/>
        <x:v>24.587038820184716</x:v>
      </x:c>
      <x:c r="Q684" s="14">
        <x:f t="shared" si="140"/>
        <x:v>0</x:v>
      </x:c>
      <x:c r="R684" s="14">
        <x:f t="shared" si="141"/>
        <x:v>0</x:v>
      </x:c>
      <x:c r="S684" s="14">
        <x:f t="shared" si="142"/>
        <x:v>24.587038820184716</x:v>
      </x:c>
      <x:c r="T684" t="str">
        <x:f>IF(MOD(C684-Settings!$B$32,Settings!$B$33)&lt;Settings!$B$30,"Up","Down")</x:f>
        <x:v>Up</x:v>
      </x:c>
      <x:c r="U684" s="15" t="n">
        <x:f>IF(OR(I684&gt;Settings!$B$30,O684&gt;Settings!$B$37),0,1)</x:f>
        <x:v>1</x:v>
      </x:c>
      <x:c r="V684" s="15" t="n">
        <x:f>IF(AND(U684=1,O684&lt;=Settings!$B$36),1,0)</x:f>
        <x:v>1</x:v>
      </x:c>
    </x:row>
    <x:row r="685">
      <x:c r="A685">
        <x:v>6</x:v>
      </x:c>
      <x:c r="B685">
        <x:v>80</x:v>
      </x:c>
      <x:c r="C685" s="13" t="n">
        <x:f>Arrivals!F685</x:f>
        <x:v>4537.098095050445</x:v>
      </x:c>
      <x:c r="D685" s="13" t="n">
        <x:f>Arrivals!J685</x:f>
        <x:v>8.11631220628421</x:v>
      </x:c>
      <x:c r="E685" s="14">
        <x:f t="shared" si="143"/>
        <x:v>4521.4436564298348</x:v>
      </x:c>
      <x:c r="F685" s="14">
        <x:f t="shared" si="134"/>
        <x:v>4537.0980950504454</x:v>
      </x:c>
      <x:c r="G685" s="14">
        <x:f t="shared" si="135"/>
        <x:v>4545.2144072567298</x:v>
      </x:c>
      <x:c r="H685" s="13" t="n">
        <x:f>Arrivals!L685</x:f>
        <x:v>75</x:v>
      </x:c>
      <x:c r="I685" s="14" t="n">
        <x:f>H685*8/Settings!$B$28+Settings!$B$29</x:f>
        <x:v>6.02</x:v>
      </x:c>
      <x:c r="J685" s="14">
        <x:f t="shared" si="144"/>
        <x:v>4527.4636564298353</x:v>
      </x:c>
      <x:c r="K685" s="14">
        <x:f t="shared" si="136"/>
        <x:v>4545.2144072567298</x:v>
      </x:c>
      <x:c r="L685" s="14" t="n">
        <x:f>MOD(K685-Settings!$B$32,Settings!$B$33)</x:f>
        <x:v>225.21440725672983</x:v>
      </x:c>
      <x:c r="M685" s="14" t="n">
        <x:f>IF(L685&lt;Settings!$B$30,IF(Settings!$B$30-L685&gt;=I685,K685,K685+(Settings!$B$30-L685)+Settings!$B$31),K685+(Settings!$B$33-L685))</x:f>
        <x:v>4545.21440725673</x:v>
      </x:c>
      <x:c r="N685" s="14">
        <x:f t="shared" si="137"/>
        <x:v>4551.2344072567303</x:v>
      </x:c>
      <x:c r="O685" s="14">
        <x:f t="shared" si="138"/>
        <x:v>14.136312206284856</x:v>
      </x:c>
      <x:c r="P685" s="14">
        <x:f t="shared" si="139"/>
        <x:v>0</x:v>
      </x:c>
      <x:c r="Q685" s="14">
        <x:f t="shared" si="140"/>
        <x:v>0</x:v>
      </x:c>
      <x:c r="R685" s="14">
        <x:f t="shared" si="141"/>
        <x:v>0</x:v>
      </x:c>
      <x:c r="S685" s="14">
        <x:f t="shared" si="142"/>
        <x:v>0</x:v>
      </x:c>
      <x:c r="T685" t="str">
        <x:f>IF(MOD(C685-Settings!$B$32,Settings!$B$33)&lt;Settings!$B$30,"Up","Down")</x:f>
        <x:v>Up</x:v>
      </x:c>
      <x:c r="U685" s="15" t="n">
        <x:f>IF(OR(I685&gt;Settings!$B$30,O685&gt;Settings!$B$37),0,1)</x:f>
        <x:v>1</x:v>
      </x:c>
      <x:c r="V685" s="15" t="n">
        <x:f>IF(AND(U685=1,O685&lt;=Settings!$B$36),1,0)</x:f>
        <x:v>1</x:v>
      </x:c>
    </x:row>
    <x:row r="686">
      <x:c r="A686">
        <x:v>6</x:v>
      </x:c>
      <x:c r="B686">
        <x:v>81</x:v>
      </x:c>
      <x:c r="C686" s="13" t="n">
        <x:f>Arrivals!F686</x:f>
        <x:v>4607.684773970893</x:v>
      </x:c>
      <x:c r="D686" s="13" t="n">
        <x:f>Arrivals!J686</x:f>
        <x:v>3.1774555242993827</x:v>
      </x:c>
      <x:c r="E686" s="14">
        <x:f t="shared" si="143"/>
        <x:v>4545.2144072567298</x:v>
      </x:c>
      <x:c r="F686" s="14">
        <x:f t="shared" si="134"/>
        <x:v>4607.6847739708928</x:v>
      </x:c>
      <x:c r="G686" s="14">
        <x:f t="shared" si="135"/>
        <x:v>4610.862229495192</x:v>
      </x:c>
      <x:c r="H686" s="13" t="n">
        <x:f>Arrivals!L686</x:f>
        <x:v>75</x:v>
      </x:c>
      <x:c r="I686" s="14" t="n">
        <x:f>H686*8/Settings!$B$28+Settings!$B$29</x:f>
        <x:v>6.02</x:v>
      </x:c>
      <x:c r="J686" s="14">
        <x:f t="shared" si="144"/>
        <x:v>4551.2344072567303</x:v>
      </x:c>
      <x:c r="K686" s="14">
        <x:f t="shared" si="136"/>
        <x:v>4610.862229495192</x:v>
      </x:c>
      <x:c r="L686" s="14" t="n">
        <x:f>MOD(K686-Settings!$B$32,Settings!$B$33)</x:f>
        <x:v>290.86222949519197</x:v>
      </x:c>
      <x:c r="M686" s="14" t="n">
        <x:f>IF(L686&lt;Settings!$B$30,IF(Settings!$B$30-L686&gt;=I686,K686,K686+(Settings!$B$30-L686)+Settings!$B$31),K686+(Settings!$B$33-L686))</x:f>
        <x:v>4610.862229495192</x:v>
      </x:c>
      <x:c r="N686" s="14">
        <x:f t="shared" si="137"/>
        <x:v>4616.8822294951924</x:v>
      </x:c>
      <x:c r="O686" s="14">
        <x:f t="shared" si="138"/>
        <x:v>9.1974555242995848</x:v>
      </x:c>
      <x:c r="P686" s="14">
        <x:f t="shared" si="139"/>
        <x:v>0</x:v>
      </x:c>
      <x:c r="Q686" s="14">
        <x:f t="shared" si="140"/>
        <x:v>0</x:v>
      </x:c>
      <x:c r="R686" s="14">
        <x:f t="shared" si="141"/>
        <x:v>0</x:v>
      </x:c>
      <x:c r="S686" s="14">
        <x:f t="shared" si="142"/>
        <x:v>0</x:v>
      </x:c>
      <x:c r="T686" t="str">
        <x:f>IF(MOD(C686-Settings!$B$32,Settings!$B$33)&lt;Settings!$B$30,"Up","Down")</x:f>
        <x:v>Up</x:v>
      </x:c>
      <x:c r="U686" s="15" t="n">
        <x:f>IF(OR(I686&gt;Settings!$B$30,O686&gt;Settings!$B$37),0,1)</x:f>
        <x:v>1</x:v>
      </x:c>
      <x:c r="V686" s="15" t="n">
        <x:f>IF(AND(U686=1,O686&lt;=Settings!$B$36),1,0)</x:f>
        <x:v>1</x:v>
      </x:c>
    </x:row>
    <x:row r="687">
      <x:c r="A687">
        <x:v>6</x:v>
      </x:c>
      <x:c r="B687">
        <x:v>82</x:v>
      </x:c>
      <x:c r="C687" s="13" t="n">
        <x:f>Arrivals!F687</x:f>
        <x:v>4619.0226816814165</x:v>
      </x:c>
      <x:c r="D687" s="13" t="n">
        <x:f>Arrivals!J687</x:f>
        <x:v>21.634703655788496</x:v>
      </x:c>
      <x:c r="E687" s="14">
        <x:f t="shared" si="143"/>
        <x:v>4610.862229495192</x:v>
      </x:c>
      <x:c r="F687" s="14">
        <x:f t="shared" si="134"/>
        <x:v>4619.0226816814165</x:v>
      </x:c>
      <x:c r="G687" s="14">
        <x:f t="shared" si="135"/>
        <x:v>4640.6573853372047</x:v>
      </x:c>
      <x:c r="H687" s="13" t="n">
        <x:f>Arrivals!L687</x:f>
        <x:v>75</x:v>
      </x:c>
      <x:c r="I687" s="14" t="n">
        <x:f>H687*8/Settings!$B$28+Settings!$B$29</x:f>
        <x:v>6.02</x:v>
      </x:c>
      <x:c r="J687" s="14">
        <x:f t="shared" si="144"/>
        <x:v>4616.8822294951924</x:v>
      </x:c>
      <x:c r="K687" s="14">
        <x:f t="shared" si="136"/>
        <x:v>4640.6573853372047</x:v>
      </x:c>
      <x:c r="L687" s="14" t="n">
        <x:f>MOD(K687-Settings!$B$32,Settings!$B$33)</x:f>
        <x:v>320.6573853372047</x:v>
      </x:c>
      <x:c r="M687" s="14" t="n">
        <x:f>IF(L687&lt;Settings!$B$30,IF(Settings!$B$30-L687&gt;=I687,K687,K687+(Settings!$B$30-L687)+Settings!$B$31),K687+(Settings!$B$33-L687))</x:f>
        <x:v>4640.657385337205</x:v>
      </x:c>
      <x:c r="N687" s="14">
        <x:f t="shared" si="137"/>
        <x:v>4646.6773853372051</x:v>
      </x:c>
      <x:c r="O687" s="14">
        <x:f t="shared" si="138"/>
        <x:v>27.65470365578858</x:v>
      </x:c>
      <x:c r="P687" s="14">
        <x:f t="shared" si="139"/>
        <x:v>0</x:v>
      </x:c>
      <x:c r="Q687" s="14">
        <x:f t="shared" si="140"/>
        <x:v>0</x:v>
      </x:c>
      <x:c r="R687" s="14">
        <x:f t="shared" si="141"/>
        <x:v>0</x:v>
      </x:c>
      <x:c r="S687" s="14">
        <x:f t="shared" si="142"/>
        <x:v>0</x:v>
      </x:c>
      <x:c r="T687" t="str">
        <x:f>IF(MOD(C687-Settings!$B$32,Settings!$B$33)&lt;Settings!$B$30,"Up","Down")</x:f>
        <x:v>Up</x:v>
      </x:c>
      <x:c r="U687" s="15" t="n">
        <x:f>IF(OR(I687&gt;Settings!$B$30,O687&gt;Settings!$B$37),0,1)</x:f>
        <x:v>1</x:v>
      </x:c>
      <x:c r="V687" s="15" t="n">
        <x:f>IF(AND(U687=1,O687&lt;=Settings!$B$36),1,0)</x:f>
        <x:v>1</x:v>
      </x:c>
    </x:row>
    <x:row r="688">
      <x:c r="A688">
        <x:v>6</x:v>
      </x:c>
      <x:c r="B688">
        <x:v>83</x:v>
      </x:c>
      <x:c r="C688" s="13" t="n">
        <x:f>Arrivals!F688</x:f>
        <x:v>4761.545024042199</x:v>
      </x:c>
      <x:c r="D688" s="13" t="n">
        <x:f>Arrivals!J688</x:f>
        <x:v>22.324943746675057</x:v>
      </x:c>
      <x:c r="E688" s="14">
        <x:f t="shared" si="143"/>
        <x:v>4640.6573853372047</x:v>
      </x:c>
      <x:c r="F688" s="14">
        <x:f t="shared" si="134"/>
        <x:v>4761.5450240421987</x:v>
      </x:c>
      <x:c r="G688" s="14">
        <x:f t="shared" si="135"/>
        <x:v>4783.8699677888735</x:v>
      </x:c>
      <x:c r="H688" s="13" t="n">
        <x:f>Arrivals!L688</x:f>
        <x:v>75</x:v>
      </x:c>
      <x:c r="I688" s="14" t="n">
        <x:f>H688*8/Settings!$B$28+Settings!$B$29</x:f>
        <x:v>6.02</x:v>
      </x:c>
      <x:c r="J688" s="14">
        <x:f t="shared" si="144"/>
        <x:v>4646.6773853372051</x:v>
      </x:c>
      <x:c r="K688" s="14">
        <x:f t="shared" si="136"/>
        <x:v>4783.8699677888735</x:v>
      </x:c>
      <x:c r="L688" s="14" t="n">
        <x:f>MOD(K688-Settings!$B$32,Settings!$B$33)</x:f>
        <x:v>463.8699677888735</x:v>
      </x:c>
      <x:c r="M688" s="14" t="n">
        <x:f>IF(L688&lt;Settings!$B$30,IF(Settings!$B$30-L688&gt;=I688,K688,K688+(Settings!$B$30-L688)+Settings!$B$31),K688+(Settings!$B$33-L688))</x:f>
        <x:v>4783.8699677888735</x:v>
      </x:c>
      <x:c r="N688" s="14">
        <x:f t="shared" si="137"/>
        <x:v>4789.8899677888739</x:v>
      </x:c>
      <x:c r="O688" s="14">
        <x:f t="shared" si="138"/>
        <x:v>28.344943746675199</x:v>
      </x:c>
      <x:c r="P688" s="14">
        <x:f t="shared" si="139"/>
        <x:v>0</x:v>
      </x:c>
      <x:c r="Q688" s="14">
        <x:f t="shared" si="140"/>
        <x:v>0</x:v>
      </x:c>
      <x:c r="R688" s="14">
        <x:f t="shared" si="141"/>
        <x:v>0</x:v>
      </x:c>
      <x:c r="S688" s="14">
        <x:f t="shared" si="142"/>
        <x:v>0</x:v>
      </x:c>
      <x:c r="T688" t="str">
        <x:f>IF(MOD(C688-Settings!$B$32,Settings!$B$33)&lt;Settings!$B$30,"Up","Down")</x:f>
        <x:v>Up</x:v>
      </x:c>
      <x:c r="U688" s="15" t="n">
        <x:f>IF(OR(I688&gt;Settings!$B$30,O688&gt;Settings!$B$37),0,1)</x:f>
        <x:v>1</x:v>
      </x:c>
      <x:c r="V688" s="15" t="n">
        <x:f>IF(AND(U688=1,O688&lt;=Settings!$B$36),1,0)</x:f>
        <x:v>1</x:v>
      </x:c>
    </x:row>
    <x:row r="689">
      <x:c r="A689">
        <x:v>6</x:v>
      </x:c>
      <x:c r="B689">
        <x:v>84</x:v>
      </x:c>
      <x:c r="C689" s="13" t="n">
        <x:f>Arrivals!F689</x:f>
        <x:v>4781.883515328234</x:v>
      </x:c>
      <x:c r="D689" s="13" t="n">
        <x:f>Arrivals!J689</x:f>
        <x:v>13.968443748574355</x:v>
      </x:c>
      <x:c r="E689" s="14">
        <x:f t="shared" si="143"/>
        <x:v>4783.8699677888735</x:v>
      </x:c>
      <x:c r="F689" s="14">
        <x:f t="shared" si="134"/>
        <x:v>4783.8699677888735</x:v>
      </x:c>
      <x:c r="G689" s="14">
        <x:f t="shared" si="135"/>
        <x:v>4797.8384115374474</x:v>
      </x:c>
      <x:c r="H689" s="13" t="n">
        <x:f>Arrivals!L689</x:f>
        <x:v>75</x:v>
      </x:c>
      <x:c r="I689" s="14" t="n">
        <x:f>H689*8/Settings!$B$28+Settings!$B$29</x:f>
        <x:v>6.02</x:v>
      </x:c>
      <x:c r="J689" s="14">
        <x:f t="shared" si="144"/>
        <x:v>4789.8899677888739</x:v>
      </x:c>
      <x:c r="K689" s="14">
        <x:f t="shared" si="136"/>
        <x:v>4797.8384115374474</x:v>
      </x:c>
      <x:c r="L689" s="14" t="n">
        <x:f>MOD(K689-Settings!$B$32,Settings!$B$33)</x:f>
        <x:v>477.8384115374474</x:v>
      </x:c>
      <x:c r="M689" s="14" t="n">
        <x:f>IF(L689&lt;Settings!$B$30,IF(Settings!$B$30-L689&gt;=I689,K689,K689+(Settings!$B$30-L689)+Settings!$B$31),K689+(Settings!$B$33-L689))</x:f>
        <x:v>4797.838411537447</x:v>
      </x:c>
      <x:c r="N689" s="14">
        <x:f t="shared" si="137"/>
        <x:v>4803.8584115374479</x:v>
      </x:c>
      <x:c r="O689" s="14">
        <x:f t="shared" si="138"/>
        <x:v>21.974896209213512</x:v>
      </x:c>
      <x:c r="P689" s="14">
        <x:f t="shared" si="139"/>
        <x:v>1.9864524606391569</x:v>
      </x:c>
      <x:c r="Q689" s="14">
        <x:f t="shared" si="140"/>
        <x:v>0</x:v>
      </x:c>
      <x:c r="R689" s="14">
        <x:f t="shared" si="141"/>
        <x:v>0</x:v>
      </x:c>
      <x:c r="S689" s="14">
        <x:f t="shared" si="142"/>
        <x:v>1.9864524606391569</x:v>
      </x:c>
      <x:c r="T689" t="str">
        <x:f>IF(MOD(C689-Settings!$B$32,Settings!$B$33)&lt;Settings!$B$30,"Up","Down")</x:f>
        <x:v>Up</x:v>
      </x:c>
      <x:c r="U689" s="15" t="n">
        <x:f>IF(OR(I689&gt;Settings!$B$30,O689&gt;Settings!$B$37),0,1)</x:f>
        <x:v>1</x:v>
      </x:c>
      <x:c r="V689" s="15" t="n">
        <x:f>IF(AND(U689=1,O689&lt;=Settings!$B$36),1,0)</x:f>
        <x:v>1</x:v>
      </x:c>
    </x:row>
    <x:row r="690">
      <x:c r="A690">
        <x:v>6</x:v>
      </x:c>
      <x:c r="B690">
        <x:v>85</x:v>
      </x:c>
      <x:c r="C690" s="13" t="n">
        <x:f>Arrivals!F690</x:f>
        <x:v>4782.266813549356</x:v>
      </x:c>
      <x:c r="D690" s="13" t="n">
        <x:f>Arrivals!J690</x:f>
        <x:v>7.500600697329277</x:v>
      </x:c>
      <x:c r="E690" s="14">
        <x:f t="shared" si="143"/>
        <x:v>4797.8384115374474</x:v>
      </x:c>
      <x:c r="F690" s="14">
        <x:f t="shared" si="134"/>
        <x:v>4797.8384115374474</x:v>
      </x:c>
      <x:c r="G690" s="14">
        <x:f t="shared" si="135"/>
        <x:v>4805.3390122347764</x:v>
      </x:c>
      <x:c r="H690" s="13" t="n">
        <x:f>Arrivals!L690</x:f>
        <x:v>75</x:v>
      </x:c>
      <x:c r="I690" s="14" t="n">
        <x:f>H690*8/Settings!$B$28+Settings!$B$29</x:f>
        <x:v>6.02</x:v>
      </x:c>
      <x:c r="J690" s="14">
        <x:f t="shared" si="144"/>
        <x:v>4803.8584115374479</x:v>
      </x:c>
      <x:c r="K690" s="14">
        <x:f t="shared" si="136"/>
        <x:v>4805.3390122347764</x:v>
      </x:c>
      <x:c r="L690" s="14" t="n">
        <x:f>MOD(K690-Settings!$B$32,Settings!$B$33)</x:f>
        <x:v>485.3390122347764</x:v>
      </x:c>
      <x:c r="M690" s="14" t="n">
        <x:f>IF(L690&lt;Settings!$B$30,IF(Settings!$B$30-L690&gt;=I690,K690,K690+(Settings!$B$30-L690)+Settings!$B$31),K690+(Settings!$B$33-L690))</x:f>
        <x:v>4805.339012234776</x:v>
      </x:c>
      <x:c r="N690" s="14">
        <x:f t="shared" si="137"/>
        <x:v>4811.3590122347769</x:v>
      </x:c>
      <x:c r="O690" s="14">
        <x:f t="shared" si="138"/>
        <x:v>29.092198685420954</x:v>
      </x:c>
      <x:c r="P690" s="14">
        <x:f t="shared" si="139"/>
        <x:v>15.571597988091526</x:v>
      </x:c>
      <x:c r="Q690" s="14">
        <x:f t="shared" si="140"/>
        <x:v>0</x:v>
      </x:c>
      <x:c r="R690" s="14">
        <x:f t="shared" si="141"/>
        <x:v>0</x:v>
      </x:c>
      <x:c r="S690" s="14">
        <x:f t="shared" si="142"/>
        <x:v>15.571597988091526</x:v>
      </x:c>
      <x:c r="T690" t="str">
        <x:f>IF(MOD(C690-Settings!$B$32,Settings!$B$33)&lt;Settings!$B$30,"Up","Down")</x:f>
        <x:v>Up</x:v>
      </x:c>
      <x:c r="U690" s="15" t="n">
        <x:f>IF(OR(I690&gt;Settings!$B$30,O690&gt;Settings!$B$37),0,1)</x:f>
        <x:v>1</x:v>
      </x:c>
      <x:c r="V690" s="15" t="n">
        <x:f>IF(AND(U690=1,O690&lt;=Settings!$B$36),1,0)</x:f>
        <x:v>1</x:v>
      </x:c>
    </x:row>
    <x:row r="691">
      <x:c r="A691">
        <x:v>6</x:v>
      </x:c>
      <x:c r="B691">
        <x:v>86</x:v>
      </x:c>
      <x:c r="C691" s="13" t="n">
        <x:f>Arrivals!F691</x:f>
        <x:v>4783.8473761443665</x:v>
      </x:c>
      <x:c r="D691" s="13" t="n">
        <x:f>Arrivals!J691</x:f>
        <x:v>4.478693461146411</x:v>
      </x:c>
      <x:c r="E691" s="14">
        <x:f t="shared" si="143"/>
        <x:v>4805.3390122347764</x:v>
      </x:c>
      <x:c r="F691" s="14">
        <x:f t="shared" si="134"/>
        <x:v>4805.3390122347764</x:v>
      </x:c>
      <x:c r="G691" s="14">
        <x:f t="shared" si="135"/>
        <x:v>4809.817705695923</x:v>
      </x:c>
      <x:c r="H691" s="13" t="n">
        <x:f>Arrivals!L691</x:f>
        <x:v>75</x:v>
      </x:c>
      <x:c r="I691" s="14" t="n">
        <x:f>H691*8/Settings!$B$28+Settings!$B$29</x:f>
        <x:v>6.02</x:v>
      </x:c>
      <x:c r="J691" s="14">
        <x:f t="shared" si="144"/>
        <x:v>4811.3590122347769</x:v>
      </x:c>
      <x:c r="K691" s="14">
        <x:f t="shared" si="136"/>
        <x:v>4811.3590122347769</x:v>
      </x:c>
      <x:c r="L691" s="14" t="n">
        <x:f>MOD(K691-Settings!$B$32,Settings!$B$33)</x:f>
        <x:v>491.35901223477686</x:v>
      </x:c>
      <x:c r="M691" s="14" t="n">
        <x:f>IF(L691&lt;Settings!$B$30,IF(Settings!$B$30-L691&gt;=I691,K691,K691+(Settings!$B$30-L691)+Settings!$B$31),K691+(Settings!$B$33-L691))</x:f>
        <x:v>4811.359012234777</x:v>
      </x:c>
      <x:c r="N691" s="14">
        <x:f t="shared" si="137"/>
        <x:v>4817.3790122347773</x:v>
      </x:c>
      <x:c r="O691" s="14">
        <x:f t="shared" si="138"/>
        <x:v>33.531636090410757</x:v>
      </x:c>
      <x:c r="P691" s="14">
        <x:f t="shared" si="139"/>
        <x:v>21.491636090409884</x:v>
      </x:c>
      <x:c r="Q691" s="14">
        <x:f t="shared" si="140"/>
        <x:v>1.5413065388538598</x:v>
      </x:c>
      <x:c r="R691" s="14">
        <x:f t="shared" si="141"/>
        <x:v>0</x:v>
      </x:c>
      <x:c r="S691" s="14">
        <x:f t="shared" si="142"/>
        <x:v>23.032942629263744</x:v>
      </x:c>
      <x:c r="T691" t="str">
        <x:f>IF(MOD(C691-Settings!$B$32,Settings!$B$33)&lt;Settings!$B$30,"Up","Down")</x:f>
        <x:v>Up</x:v>
      </x:c>
      <x:c r="U691" s="15" t="n">
        <x:f>IF(OR(I691&gt;Settings!$B$30,O691&gt;Settings!$B$37),0,1)</x:f>
        <x:v>1</x:v>
      </x:c>
      <x:c r="V691" s="15" t="n">
        <x:f>IF(AND(U691=1,O691&lt;=Settings!$B$36),1,0)</x:f>
        <x:v>1</x:v>
      </x:c>
    </x:row>
    <x:row r="692">
      <x:c r="A692">
        <x:v>6</x:v>
      </x:c>
      <x:c r="B692">
        <x:v>87</x:v>
      </x:c>
      <x:c r="C692" s="13" t="n">
        <x:f>Arrivals!F692</x:f>
        <x:v>4978.939055753569</x:v>
      </x:c>
      <x:c r="D692" s="13" t="n">
        <x:f>Arrivals!J692</x:f>
        <x:v>2.6938185267336694</x:v>
      </x:c>
      <x:c r="E692" s="14">
        <x:f t="shared" si="143"/>
        <x:v>4809.817705695923</x:v>
      </x:c>
      <x:c r="F692" s="14">
        <x:f t="shared" si="134"/>
        <x:v>4978.9390557535689</x:v>
      </x:c>
      <x:c r="G692" s="14">
        <x:f t="shared" si="135"/>
        <x:v>4981.6328742803025</x:v>
      </x:c>
      <x:c r="H692" s="13" t="n">
        <x:f>Arrivals!L692</x:f>
        <x:v>75</x:v>
      </x:c>
      <x:c r="I692" s="14" t="n">
        <x:f>H692*8/Settings!$B$28+Settings!$B$29</x:f>
        <x:v>6.02</x:v>
      </x:c>
      <x:c r="J692" s="14">
        <x:f t="shared" si="144"/>
        <x:v>4817.3790122347773</x:v>
      </x:c>
      <x:c r="K692" s="14">
        <x:f t="shared" si="136"/>
        <x:v>4981.6328742803025</x:v>
      </x:c>
      <x:c r="L692" s="14" t="n">
        <x:f>MOD(K692-Settings!$B$32,Settings!$B$33)</x:f>
        <x:v>661.6328742803025</x:v>
      </x:c>
      <x:c r="M692" s="14" t="n">
        <x:f>IF(L692&lt;Settings!$B$30,IF(Settings!$B$30-L692&gt;=I692,K692,K692+(Settings!$B$30-L692)+Settings!$B$31),K692+(Settings!$B$33-L692))</x:f>
        <x:v>5040</x:v>
      </x:c>
      <x:c r="N692" s="14">
        <x:f t="shared" si="137"/>
        <x:v>5046.0200000000004</x:v>
      </x:c>
      <x:c r="O692" s="14">
        <x:f t="shared" si="138"/>
        <x:v>67.0809442464315</x:v>
      </x:c>
      <x:c r="P692" s="14">
        <x:f t="shared" si="139"/>
        <x:v>0</x:v>
      </x:c>
      <x:c r="Q692" s="14">
        <x:f t="shared" si="140"/>
        <x:v>0</x:v>
      </x:c>
      <x:c r="R692" s="14">
        <x:f t="shared" si="141"/>
        <x:v>58.367125719697469</x:v>
      </x:c>
      <x:c r="S692" s="14">
        <x:f t="shared" si="142"/>
        <x:v>58.367125719697469</x:v>
      </x:c>
      <x:c r="T692" t="str">
        <x:f>IF(MOD(C692-Settings!$B$32,Settings!$B$33)&lt;Settings!$B$30,"Up","Down")</x:f>
        <x:v>Down</x:v>
      </x:c>
      <x:c r="U692" s="15" t="n">
        <x:f>IF(OR(I692&gt;Settings!$B$30,O692&gt;Settings!$B$37),0,1)</x:f>
        <x:v>1</x:v>
      </x:c>
      <x:c r="V692" s="15" t="n">
        <x:f>IF(AND(U692=1,O692&lt;=Settings!$B$36),1,0)</x:f>
        <x:v>1</x:v>
      </x:c>
    </x:row>
    <x:row r="693">
      <x:c r="A693">
        <x:v>6</x:v>
      </x:c>
      <x:c r="B693">
        <x:v>88</x:v>
      </x:c>
      <x:c r="C693" s="13" t="n">
        <x:f>Arrivals!F693</x:f>
        <x:v>5001.804887690737</x:v>
      </x:c>
      <x:c r="D693" s="13" t="n">
        <x:f>Arrivals!J693</x:f>
        <x:v>6.595665426254909</x:v>
      </x:c>
      <x:c r="E693" s="14">
        <x:f t="shared" si="143"/>
        <x:v>4981.6328742803025</x:v>
      </x:c>
      <x:c r="F693" s="14">
        <x:f t="shared" si="134"/>
        <x:v>5001.8048876907369</x:v>
      </x:c>
      <x:c r="G693" s="14">
        <x:f t="shared" si="135"/>
        <x:v>5008.4005531169914</x:v>
      </x:c>
      <x:c r="H693" s="13" t="n">
        <x:f>Arrivals!L693</x:f>
        <x:v>75</x:v>
      </x:c>
      <x:c r="I693" s="14" t="n">
        <x:f>H693*8/Settings!$B$28+Settings!$B$29</x:f>
        <x:v>6.02</x:v>
      </x:c>
      <x:c r="J693" s="14">
        <x:f t="shared" si="144"/>
        <x:v>5046.0200000000004</x:v>
      </x:c>
      <x:c r="K693" s="14">
        <x:f t="shared" si="136"/>
        <x:v>5046.0200000000004</x:v>
      </x:c>
      <x:c r="L693" s="14" t="n">
        <x:f>MOD(K693-Settings!$B$32,Settings!$B$33)</x:f>
        <x:v>6.020000000000437</x:v>
      </x:c>
      <x:c r="M693" s="14" t="n">
        <x:f>IF(L693&lt;Settings!$B$30,IF(Settings!$B$30-L693&gt;=I693,K693,K693+(Settings!$B$30-L693)+Settings!$B$31),K693+(Settings!$B$33-L693))</x:f>
        <x:v>5046.02</x:v>
      </x:c>
      <x:c r="N693" s="14">
        <x:f t="shared" si="137"/>
        <x:v>5052.0400000000009</x:v>
      </x:c>
      <x:c r="O693" s="14">
        <x:f t="shared" si="138"/>
        <x:v>50.235112309263968</x:v>
      </x:c>
      <x:c r="P693" s="14">
        <x:f t="shared" si="139"/>
        <x:v>0</x:v>
      </x:c>
      <x:c r="Q693" s="14">
        <x:f t="shared" si="140"/>
        <x:v>37.619446883009005</x:v>
      </x:c>
      <x:c r="R693" s="14">
        <x:f t="shared" si="141"/>
        <x:v>0</x:v>
      </x:c>
      <x:c r="S693" s="14">
        <x:f t="shared" si="142"/>
        <x:v>37.619446883009005</x:v>
      </x:c>
      <x:c r="T693" t="str">
        <x:f>IF(MOD(C693-Settings!$B$32,Settings!$B$33)&lt;Settings!$B$30,"Up","Down")</x:f>
        <x:v>Down</x:v>
      </x:c>
      <x:c r="U693" s="15" t="n">
        <x:f>IF(OR(I693&gt;Settings!$B$30,O693&gt;Settings!$B$37),0,1)</x:f>
        <x:v>1</x:v>
      </x:c>
      <x:c r="V693" s="15" t="n">
        <x:f>IF(AND(U693=1,O693&lt;=Settings!$B$36),1,0)</x:f>
        <x:v>1</x:v>
      </x:c>
    </x:row>
    <x:row r="694">
      <x:c r="A694">
        <x:v>6</x:v>
      </x:c>
      <x:c r="B694">
        <x:v>89</x:v>
      </x:c>
      <x:c r="C694" s="13" t="n">
        <x:f>Arrivals!F694</x:f>
        <x:v>5176.059630009506</x:v>
      </x:c>
      <x:c r="D694" s="13" t="n">
        <x:f>Arrivals!J694</x:f>
        <x:v>14.499037065024144</x:v>
      </x:c>
      <x:c r="E694" s="14">
        <x:f t="shared" si="143"/>
        <x:v>5008.4005531169914</x:v>
      </x:c>
      <x:c r="F694" s="14">
        <x:f t="shared" si="134"/>
        <x:v>5176.0596300095058</x:v>
      </x:c>
      <x:c r="G694" s="14">
        <x:f t="shared" si="135"/>
        <x:v>5190.5586670745297</x:v>
      </x:c>
      <x:c r="H694" s="13" t="n">
        <x:f>Arrivals!L694</x:f>
        <x:v>75</x:v>
      </x:c>
      <x:c r="I694" s="14" t="n">
        <x:f>H694*8/Settings!$B$28+Settings!$B$29</x:f>
        <x:v>6.02</x:v>
      </x:c>
      <x:c r="J694" s="14">
        <x:f t="shared" si="144"/>
        <x:v>5052.0400000000009</x:v>
      </x:c>
      <x:c r="K694" s="14">
        <x:f t="shared" si="136"/>
        <x:v>5190.5586670745297</x:v>
      </x:c>
      <x:c r="L694" s="14" t="n">
        <x:f>MOD(K694-Settings!$B$32,Settings!$B$33)</x:f>
        <x:v>150.5586670745297</x:v>
      </x:c>
      <x:c r="M694" s="14" t="n">
        <x:f>IF(L694&lt;Settings!$B$30,IF(Settings!$B$30-L694&gt;=I694,K694,K694+(Settings!$B$30-L694)+Settings!$B$31),K694+(Settings!$B$33-L694))</x:f>
        <x:v>5190.55866707453</x:v>
      </x:c>
      <x:c r="N694" s="14">
        <x:f t="shared" si="137"/>
        <x:v>5196.5786670745301</x:v>
      </x:c>
      <x:c r="O694" s="14">
        <x:f t="shared" si="138"/>
        <x:v>20.519037065024349</x:v>
      </x:c>
      <x:c r="P694" s="14">
        <x:f t="shared" si="139"/>
        <x:v>0</x:v>
      </x:c>
      <x:c r="Q694" s="14">
        <x:f t="shared" si="140"/>
        <x:v>0</x:v>
      </x:c>
      <x:c r="R694" s="14">
        <x:f t="shared" si="141"/>
        <x:v>0</x:v>
      </x:c>
      <x:c r="S694" s="14">
        <x:f t="shared" si="142"/>
        <x:v>0</x:v>
      </x:c>
      <x:c r="T694" t="str">
        <x:f>IF(MOD(C694-Settings!$B$32,Settings!$B$33)&lt;Settings!$B$30,"Up","Down")</x:f>
        <x:v>Up</x:v>
      </x:c>
      <x:c r="U694" s="15" t="n">
        <x:f>IF(OR(I694&gt;Settings!$B$30,O694&gt;Settings!$B$37),0,1)</x:f>
        <x:v>1</x:v>
      </x:c>
      <x:c r="V694" s="15" t="n">
        <x:f>IF(AND(U694=1,O694&lt;=Settings!$B$36),1,0)</x:f>
        <x:v>1</x:v>
      </x:c>
    </x:row>
    <x:row r="695">
      <x:c r="A695">
        <x:v>6</x:v>
      </x:c>
      <x:c r="B695">
        <x:v>90</x:v>
      </x:c>
      <x:c r="C695" s="13" t="n">
        <x:f>Arrivals!F695</x:f>
        <x:v>5185.300507902289</x:v>
      </x:c>
      <x:c r="D695" s="13" t="n">
        <x:f>Arrivals!J695</x:f>
        <x:v>6.86178284020118</x:v>
      </x:c>
      <x:c r="E695" s="14">
        <x:f t="shared" si="143"/>
        <x:v>5190.5586670745297</x:v>
      </x:c>
      <x:c r="F695" s="14">
        <x:f t="shared" si="134"/>
        <x:v>5190.5586670745297</x:v>
      </x:c>
      <x:c r="G695" s="14">
        <x:f t="shared" si="135"/>
        <x:v>5197.4204499147309</x:v>
      </x:c>
      <x:c r="H695" s="13" t="n">
        <x:f>Arrivals!L695</x:f>
        <x:v>75</x:v>
      </x:c>
      <x:c r="I695" s="14" t="n">
        <x:f>H695*8/Settings!$B$28+Settings!$B$29</x:f>
        <x:v>6.02</x:v>
      </x:c>
      <x:c r="J695" s="14">
        <x:f t="shared" si="144"/>
        <x:v>5196.5786670745301</x:v>
      </x:c>
      <x:c r="K695" s="14">
        <x:f t="shared" si="136"/>
        <x:v>5197.4204499147309</x:v>
      </x:c>
      <x:c r="L695" s="14" t="n">
        <x:f>MOD(K695-Settings!$B$32,Settings!$B$33)</x:f>
        <x:v>157.42044991473085</x:v>
      </x:c>
      <x:c r="M695" s="14" t="n">
        <x:f>IF(L695&lt;Settings!$B$30,IF(Settings!$B$30-L695&gt;=I695,K695,K695+(Settings!$B$30-L695)+Settings!$B$31),K695+(Settings!$B$33-L695))</x:f>
        <x:v>5197.420449914731</x:v>
      </x:c>
      <x:c r="N695" s="14">
        <x:f t="shared" si="137"/>
        <x:v>5203.4404499147313</x:v>
      </x:c>
      <x:c r="O695" s="14">
        <x:f t="shared" si="138"/>
        <x:v>18.139942012442589</x:v>
      </x:c>
      <x:c r="P695" s="14">
        <x:f t="shared" si="139"/>
        <x:v>5.2581591722409939</x:v>
      </x:c>
      <x:c r="Q695" s="14">
        <x:f t="shared" si="140"/>
        <x:v>0</x:v>
      </x:c>
      <x:c r="R695" s="14">
        <x:f t="shared" si="141"/>
        <x:v>0</x:v>
      </x:c>
      <x:c r="S695" s="14">
        <x:f t="shared" si="142"/>
        <x:v>5.2581591722409939</x:v>
      </x:c>
      <x:c r="T695" t="str">
        <x:f>IF(MOD(C695-Settings!$B$32,Settings!$B$33)&lt;Settings!$B$30,"Up","Down")</x:f>
        <x:v>Up</x:v>
      </x:c>
      <x:c r="U695" s="15" t="n">
        <x:f>IF(OR(I695&gt;Settings!$B$30,O695&gt;Settings!$B$37),0,1)</x:f>
        <x:v>1</x:v>
      </x:c>
      <x:c r="V695" s="15" t="n">
        <x:f>IF(AND(U695=1,O695&lt;=Settings!$B$36),1,0)</x:f>
        <x:v>1</x:v>
      </x:c>
    </x:row>
    <x:row r="696">
      <x:c r="A696">
        <x:v>6</x:v>
      </x:c>
      <x:c r="B696">
        <x:v>91</x:v>
      </x:c>
      <x:c r="C696" s="13" t="n">
        <x:f>Arrivals!F696</x:f>
        <x:v>5187.7470237794805</x:v>
      </x:c>
      <x:c r="D696" s="13" t="n">
        <x:f>Arrivals!J696</x:f>
        <x:v>7.212024388291583</x:v>
      </x:c>
      <x:c r="E696" s="14">
        <x:f t="shared" si="143"/>
        <x:v>5197.4204499147309</x:v>
      </x:c>
      <x:c r="F696" s="14">
        <x:f t="shared" si="134"/>
        <x:v>5197.4204499147309</x:v>
      </x:c>
      <x:c r="G696" s="14">
        <x:f t="shared" si="135"/>
        <x:v>5204.6324743030227</x:v>
      </x:c>
      <x:c r="H696" s="13" t="n">
        <x:f>Arrivals!L696</x:f>
        <x:v>75</x:v>
      </x:c>
      <x:c r="I696" s="14" t="n">
        <x:f>H696*8/Settings!$B$28+Settings!$B$29</x:f>
        <x:v>6.02</x:v>
      </x:c>
      <x:c r="J696" s="14">
        <x:f t="shared" si="144"/>
        <x:v>5203.4404499147313</x:v>
      </x:c>
      <x:c r="K696" s="14">
        <x:f t="shared" si="136"/>
        <x:v>5204.6324743030227</x:v>
      </x:c>
      <x:c r="L696" s="14" t="n">
        <x:f>MOD(K696-Settings!$B$32,Settings!$B$33)</x:f>
        <x:v>164.63247430302272</x:v>
      </x:c>
      <x:c r="M696" s="14" t="n">
        <x:f>IF(L696&lt;Settings!$B$30,IF(Settings!$B$30-L696&gt;=I696,K696,K696+(Settings!$B$30-L696)+Settings!$B$31),K696+(Settings!$B$33-L696))</x:f>
        <x:v>5204.632474303023</x:v>
      </x:c>
      <x:c r="N696" s="14">
        <x:f t="shared" si="137"/>
        <x:v>5210.6524743030232</x:v>
      </x:c>
      <x:c r="O696" s="14">
        <x:f t="shared" si="138"/>
        <x:v>22.90545052354264</x:v>
      </x:c>
      <x:c r="P696" s="14">
        <x:f t="shared" si="139"/>
        <x:v>9.6734261352503381</x:v>
      </x:c>
      <x:c r="Q696" s="14">
        <x:f t="shared" si="140"/>
        <x:v>0</x:v>
      </x:c>
      <x:c r="R696" s="14">
        <x:f t="shared" si="141"/>
        <x:v>0</x:v>
      </x:c>
      <x:c r="S696" s="14">
        <x:f t="shared" si="142"/>
        <x:v>9.6734261352503381</x:v>
      </x:c>
      <x:c r="T696" t="str">
        <x:f>IF(MOD(C696-Settings!$B$32,Settings!$B$33)&lt;Settings!$B$30,"Up","Down")</x:f>
        <x:v>Up</x:v>
      </x:c>
      <x:c r="U696" s="15" t="n">
        <x:f>IF(OR(I696&gt;Settings!$B$30,O696&gt;Settings!$B$37),0,1)</x:f>
        <x:v>1</x:v>
      </x:c>
      <x:c r="V696" s="15" t="n">
        <x:f>IF(AND(U696=1,O696&lt;=Settings!$B$36),1,0)</x:f>
        <x:v>1</x:v>
      </x:c>
    </x:row>
    <x:row r="697">
      <x:c r="A697">
        <x:v>6</x:v>
      </x:c>
      <x:c r="B697">
        <x:v>92</x:v>
      </x:c>
      <x:c r="C697" s="13" t="n">
        <x:f>Arrivals!F697</x:f>
        <x:v>5232.540980303781</x:v>
      </x:c>
      <x:c r="D697" s="13" t="n">
        <x:f>Arrivals!J697</x:f>
        <x:v>5.370950153147735</x:v>
      </x:c>
      <x:c r="E697" s="14">
        <x:f t="shared" si="143"/>
        <x:v>5204.6324743030227</x:v>
      </x:c>
      <x:c r="F697" s="14">
        <x:f t="shared" si="134"/>
        <x:v>5232.540980303781</x:v>
      </x:c>
      <x:c r="G697" s="14">
        <x:f t="shared" si="135"/>
        <x:v>5237.9119304569285</x:v>
      </x:c>
      <x:c r="H697" s="13" t="n">
        <x:f>Arrivals!L697</x:f>
        <x:v>75</x:v>
      </x:c>
      <x:c r="I697" s="14" t="n">
        <x:f>H697*8/Settings!$B$28+Settings!$B$29</x:f>
        <x:v>6.02</x:v>
      </x:c>
      <x:c r="J697" s="14">
        <x:f t="shared" si="144"/>
        <x:v>5210.6524743030232</x:v>
      </x:c>
      <x:c r="K697" s="14">
        <x:f t="shared" si="136"/>
        <x:v>5237.9119304569285</x:v>
      </x:c>
      <x:c r="L697" s="14" t="n">
        <x:f>MOD(K697-Settings!$B$32,Settings!$B$33)</x:f>
        <x:v>197.91193045692853</x:v>
      </x:c>
      <x:c r="M697" s="14" t="n">
        <x:f>IF(L697&lt;Settings!$B$30,IF(Settings!$B$30-L697&gt;=I697,K697,K697+(Settings!$B$30-L697)+Settings!$B$31),K697+(Settings!$B$33-L697))</x:f>
        <x:v>5237.9119304569285</x:v>
      </x:c>
      <x:c r="N697" s="14">
        <x:f t="shared" si="137"/>
        <x:v>5243.931930456929</x:v>
      </x:c>
      <x:c r="O697" s="14">
        <x:f t="shared" si="138"/>
        <x:v>11.390950153147969</x:v>
      </x:c>
      <x:c r="P697" s="14">
        <x:f t="shared" si="139"/>
        <x:v>0</x:v>
      </x:c>
      <x:c r="Q697" s="14">
        <x:f t="shared" si="140"/>
        <x:v>0</x:v>
      </x:c>
      <x:c r="R697" s="14">
        <x:f t="shared" si="141"/>
        <x:v>0</x:v>
      </x:c>
      <x:c r="S697" s="14">
        <x:f t="shared" si="142"/>
        <x:v>0</x:v>
      </x:c>
      <x:c r="T697" t="str">
        <x:f>IF(MOD(C697-Settings!$B$32,Settings!$B$33)&lt;Settings!$B$30,"Up","Down")</x:f>
        <x:v>Up</x:v>
      </x:c>
      <x:c r="U697" s="15" t="n">
        <x:f>IF(OR(I697&gt;Settings!$B$30,O697&gt;Settings!$B$37),0,1)</x:f>
        <x:v>1</x:v>
      </x:c>
      <x:c r="V697" s="15" t="n">
        <x:f>IF(AND(U697=1,O697&lt;=Settings!$B$36),1,0)</x:f>
        <x:v>1</x:v>
      </x:c>
    </x:row>
    <x:row r="698">
      <x:c r="A698">
        <x:v>6</x:v>
      </x:c>
      <x:c r="B698">
        <x:v>93</x:v>
      </x:c>
      <x:c r="C698" s="13" t="n">
        <x:f>Arrivals!F698</x:f>
        <x:v>5291.434723115433</x:v>
      </x:c>
      <x:c r="D698" s="13" t="n">
        <x:f>Arrivals!J698</x:f>
        <x:v>6.31580721917208</x:v>
      </x:c>
      <x:c r="E698" s="14">
        <x:f t="shared" si="143"/>
        <x:v>5237.9119304569285</x:v>
      </x:c>
      <x:c r="F698" s="14">
        <x:f t="shared" si="134"/>
        <x:v>5291.4347231154334</x:v>
      </x:c>
      <x:c r="G698" s="14">
        <x:f t="shared" si="135"/>
        <x:v>5297.7505303346052</x:v>
      </x:c>
      <x:c r="H698" s="13" t="n">
        <x:f>Arrivals!L698</x:f>
        <x:v>75</x:v>
      </x:c>
      <x:c r="I698" s="14" t="n">
        <x:f>H698*8/Settings!$B$28+Settings!$B$29</x:f>
        <x:v>6.02</x:v>
      </x:c>
      <x:c r="J698" s="14">
        <x:f t="shared" si="144"/>
        <x:v>5243.931930456929</x:v>
      </x:c>
      <x:c r="K698" s="14">
        <x:f t="shared" si="136"/>
        <x:v>5297.7505303346052</x:v>
      </x:c>
      <x:c r="L698" s="14" t="n">
        <x:f>MOD(K698-Settings!$B$32,Settings!$B$33)</x:f>
        <x:v>257.7505303346052</x:v>
      </x:c>
      <x:c r="M698" s="14" t="n">
        <x:f>IF(L698&lt;Settings!$B$30,IF(Settings!$B$30-L698&gt;=I698,K698,K698+(Settings!$B$30-L698)+Settings!$B$31),K698+(Settings!$B$33-L698))</x:f>
        <x:v>5297.750530334605</x:v>
      </x:c>
      <x:c r="N698" s="14">
        <x:f t="shared" si="137"/>
        <x:v>5303.7705303346056</x:v>
      </x:c>
      <x:c r="O698" s="14">
        <x:f t="shared" si="138"/>
        <x:v>12.335807219172239</x:v>
      </x:c>
      <x:c r="P698" s="14">
        <x:f t="shared" si="139"/>
        <x:v>0</x:v>
      </x:c>
      <x:c r="Q698" s="14">
        <x:f t="shared" si="140"/>
        <x:v>0</x:v>
      </x:c>
      <x:c r="R698" s="14">
        <x:f t="shared" si="141"/>
        <x:v>0</x:v>
      </x:c>
      <x:c r="S698" s="14">
        <x:f t="shared" si="142"/>
        <x:v>0</x:v>
      </x:c>
      <x:c r="T698" t="str">
        <x:f>IF(MOD(C698-Settings!$B$32,Settings!$B$33)&lt;Settings!$B$30,"Up","Down")</x:f>
        <x:v>Up</x:v>
      </x:c>
      <x:c r="U698" s="15" t="n">
        <x:f>IF(OR(I698&gt;Settings!$B$30,O698&gt;Settings!$B$37),0,1)</x:f>
        <x:v>1</x:v>
      </x:c>
      <x:c r="V698" s="15" t="n">
        <x:f>IF(AND(U698=1,O698&lt;=Settings!$B$36),1,0)</x:f>
        <x:v>1</x:v>
      </x:c>
    </x:row>
    <x:row r="699">
      <x:c r="A699">
        <x:v>6</x:v>
      </x:c>
      <x:c r="B699">
        <x:v>94</x:v>
      </x:c>
      <x:c r="C699" s="13" t="n">
        <x:f>Arrivals!F699</x:f>
        <x:v>5597.721946529657</x:v>
      </x:c>
      <x:c r="D699" s="13" t="n">
        <x:f>Arrivals!J699</x:f>
        <x:v>20.379692203694383</x:v>
      </x:c>
      <x:c r="E699" s="14">
        <x:f t="shared" si="143"/>
        <x:v>5297.7505303346052</x:v>
      </x:c>
      <x:c r="F699" s="14">
        <x:f t="shared" si="134"/>
        <x:v>5597.7219465296566</x:v>
      </x:c>
      <x:c r="G699" s="14">
        <x:f t="shared" si="135"/>
        <x:v>5618.1016387333511</x:v>
      </x:c>
      <x:c r="H699" s="13" t="n">
        <x:f>Arrivals!L699</x:f>
        <x:v>75</x:v>
      </x:c>
      <x:c r="I699" s="14" t="n">
        <x:f>H699*8/Settings!$B$28+Settings!$B$29</x:f>
        <x:v>6.02</x:v>
      </x:c>
      <x:c r="J699" s="14">
        <x:f t="shared" si="144"/>
        <x:v>5303.7705303346056</x:v>
      </x:c>
      <x:c r="K699" s="14">
        <x:f t="shared" si="136"/>
        <x:v>5618.1016387333511</x:v>
      </x:c>
      <x:c r="L699" s="14" t="n">
        <x:f>MOD(K699-Settings!$B$32,Settings!$B$33)</x:f>
        <x:v>578.1016387333511</x:v>
      </x:c>
      <x:c r="M699" s="14" t="n">
        <x:f>IF(L699&lt;Settings!$B$30,IF(Settings!$B$30-L699&gt;=I699,K699,K699+(Settings!$B$30-L699)+Settings!$B$31),K699+(Settings!$B$33-L699))</x:f>
        <x:v>5618.101638733351</x:v>
      </x:c>
      <x:c r="N699" s="14">
        <x:f t="shared" si="137"/>
        <x:v>5624.1216387333516</x:v>
      </x:c>
      <x:c r="O699" s="14">
        <x:f t="shared" si="138"/>
        <x:v>26.39969220369494</x:v>
      </x:c>
      <x:c r="P699" s="14">
        <x:f t="shared" si="139"/>
        <x:v>0</x:v>
      </x:c>
      <x:c r="Q699" s="14">
        <x:f t="shared" si="140"/>
        <x:v>0</x:v>
      </x:c>
      <x:c r="R699" s="14">
        <x:f t="shared" si="141"/>
        <x:v>0</x:v>
      </x:c>
      <x:c r="S699" s="14">
        <x:f t="shared" si="142"/>
        <x:v>0</x:v>
      </x:c>
      <x:c r="T699" t="str">
        <x:f>IF(MOD(C699-Settings!$B$32,Settings!$B$33)&lt;Settings!$B$30,"Up","Down")</x:f>
        <x:v>Up</x:v>
      </x:c>
      <x:c r="U699" s="15" t="n">
        <x:f>IF(OR(I699&gt;Settings!$B$30,O699&gt;Settings!$B$37),0,1)</x:f>
        <x:v>1</x:v>
      </x:c>
      <x:c r="V699" s="15" t="n">
        <x:f>IF(AND(U699=1,O699&lt;=Settings!$B$36),1,0)</x:f>
        <x:v>1</x:v>
      </x:c>
    </x:row>
    <x:row r="700">
      <x:c r="A700">
        <x:v>6</x:v>
      </x:c>
      <x:c r="B700">
        <x:v>95</x:v>
      </x:c>
      <x:c r="C700" s="13" t="n">
        <x:f>Arrivals!F700</x:f>
        <x:v>5599.015501541428</x:v>
      </x:c>
      <x:c r="D700" s="13" t="n">
        <x:f>Arrivals!J700</x:f>
        <x:v>6.9062533083764155</x:v>
      </x:c>
      <x:c r="E700" s="14">
        <x:f t="shared" si="143"/>
        <x:v>5618.1016387333511</x:v>
      </x:c>
      <x:c r="F700" s="14">
        <x:f t="shared" si="134"/>
        <x:v>5618.1016387333511</x:v>
      </x:c>
      <x:c r="G700" s="14">
        <x:f t="shared" si="135"/>
        <x:v>5625.0078920417272</x:v>
      </x:c>
      <x:c r="H700" s="13" t="n">
        <x:f>Arrivals!L700</x:f>
        <x:v>75</x:v>
      </x:c>
      <x:c r="I700" s="14" t="n">
        <x:f>H700*8/Settings!$B$28+Settings!$B$29</x:f>
        <x:v>6.02</x:v>
      </x:c>
      <x:c r="J700" s="14">
        <x:f t="shared" si="144"/>
        <x:v>5624.1216387333516</x:v>
      </x:c>
      <x:c r="K700" s="14">
        <x:f t="shared" si="136"/>
        <x:v>5625.0078920417272</x:v>
      </x:c>
      <x:c r="L700" s="14" t="n">
        <x:f>MOD(K700-Settings!$B$32,Settings!$B$33)</x:f>
        <x:v>585.0078920417272</x:v>
      </x:c>
      <x:c r="M700" s="14" t="n">
        <x:f>IF(L700&lt;Settings!$B$30,IF(Settings!$B$30-L700&gt;=I700,K700,K700+(Settings!$B$30-L700)+Settings!$B$31),K700+(Settings!$B$33-L700))</x:f>
        <x:v>5625.007892041727</x:v>
      </x:c>
      <x:c r="N700" s="14">
        <x:f t="shared" si="137"/>
        <x:v>5631.0278920417277</x:v>
      </x:c>
      <x:c r="O700" s="14">
        <x:f t="shared" si="138"/>
        <x:v>32.012390500299261</x:v>
      </x:c>
      <x:c r="P700" s="14">
        <x:f t="shared" si="139"/>
        <x:v>19.086137191922717</x:v>
      </x:c>
      <x:c r="Q700" s="14">
        <x:f t="shared" si="140"/>
        <x:v>0</x:v>
      </x:c>
      <x:c r="R700" s="14">
        <x:f t="shared" si="141"/>
        <x:v>0</x:v>
      </x:c>
      <x:c r="S700" s="14">
        <x:f t="shared" si="142"/>
        <x:v>19.086137191922717</x:v>
      </x:c>
      <x:c r="T700" t="str">
        <x:f>IF(MOD(C700-Settings!$B$32,Settings!$B$33)&lt;Settings!$B$30,"Up","Down")</x:f>
        <x:v>Up</x:v>
      </x:c>
      <x:c r="U700" s="15" t="n">
        <x:f>IF(OR(I700&gt;Settings!$B$30,O700&gt;Settings!$B$37),0,1)</x:f>
        <x:v>1</x:v>
      </x:c>
      <x:c r="V700" s="15" t="n">
        <x:f>IF(AND(U700=1,O700&lt;=Settings!$B$36),1,0)</x:f>
        <x:v>1</x:v>
      </x:c>
    </x:row>
    <x:row r="701">
      <x:c r="A701">
        <x:v>6</x:v>
      </x:c>
      <x:c r="B701">
        <x:v>96</x:v>
      </x:c>
      <x:c r="C701" s="13" t="n">
        <x:f>Arrivals!F701</x:f>
        <x:v>5636.913771367348</x:v>
      </x:c>
      <x:c r="D701" s="13" t="n">
        <x:f>Arrivals!J701</x:f>
        <x:v>9.484162327281016</x:v>
      </x:c>
      <x:c r="E701" s="14">
        <x:f t="shared" si="143"/>
        <x:v>5625.0078920417272</x:v>
      </x:c>
      <x:c r="F701" s="14">
        <x:f t="shared" si="134"/>
        <x:v>5636.9137713673481</x:v>
      </x:c>
      <x:c r="G701" s="14">
        <x:f t="shared" si="135"/>
        <x:v>5646.3979336946295</x:v>
      </x:c>
      <x:c r="H701" s="13" t="n">
        <x:f>Arrivals!L701</x:f>
        <x:v>75</x:v>
      </x:c>
      <x:c r="I701" s="14" t="n">
        <x:f>H701*8/Settings!$B$28+Settings!$B$29</x:f>
        <x:v>6.02</x:v>
      </x:c>
      <x:c r="J701" s="14">
        <x:f t="shared" si="144"/>
        <x:v>5631.0278920417277</x:v>
      </x:c>
      <x:c r="K701" s="14">
        <x:f t="shared" si="136"/>
        <x:v>5646.3979336946295</x:v>
      </x:c>
      <x:c r="L701" s="14" t="n">
        <x:f>MOD(K701-Settings!$B$32,Settings!$B$33)</x:f>
        <x:v>606.3979336946295</x:v>
      </x:c>
      <x:c r="M701" s="14" t="n">
        <x:f>IF(L701&lt;Settings!$B$30,IF(Settings!$B$30-L701&gt;=I701,K701,K701+(Settings!$B$30-L701)+Settings!$B$31),K701+(Settings!$B$33-L701))</x:f>
        <x:v>5760</x:v>
      </x:c>
      <x:c r="N701" s="14">
        <x:f t="shared" si="137"/>
        <x:v>5766.02</x:v>
      </x:c>
      <x:c r="O701" s="14">
        <x:f t="shared" si="138"/>
        <x:v>129.10622863265235</x:v>
      </x:c>
      <x:c r="P701" s="14">
        <x:f t="shared" si="139"/>
        <x:v>0</x:v>
      </x:c>
      <x:c r="Q701" s="14">
        <x:f t="shared" si="140"/>
        <x:v>0</x:v>
      </x:c>
      <x:c r="R701" s="14">
        <x:f t="shared" si="141"/>
        <x:v>113.6020663053705</x:v>
      </x:c>
      <x:c r="S701" s="14">
        <x:f t="shared" si="142"/>
        <x:v>113.6020663053705</x:v>
      </x:c>
      <x:c r="T701" t="str">
        <x:f>IF(MOD(C701-Settings!$B$32,Settings!$B$33)&lt;Settings!$B$30,"Up","Down")</x:f>
        <x:v>Up</x:v>
      </x:c>
      <x:c r="U701" s="15" t="n">
        <x:f>IF(OR(I701&gt;Settings!$B$30,O701&gt;Settings!$B$37),0,1)</x:f>
        <x:v>1</x:v>
      </x:c>
      <x:c r="V701" s="15" t="n">
        <x:f>IF(AND(U701=1,O701&lt;=Settings!$B$36),1,0)</x:f>
        <x:v>0</x:v>
      </x:c>
    </x:row>
    <x:row r="702">
      <x:c r="A702">
        <x:v>6</x:v>
      </x:c>
      <x:c r="B702">
        <x:v>97</x:v>
      </x:c>
      <x:c r="C702" s="13" t="n">
        <x:f>Arrivals!F702</x:f>
        <x:v>5665.428178710872</x:v>
      </x:c>
      <x:c r="D702" s="13" t="n">
        <x:f>Arrivals!J702</x:f>
        <x:v>25.034175233473444</x:v>
      </x:c>
      <x:c r="E702" s="14">
        <x:f t="shared" si="143"/>
        <x:v>5646.3979336946295</x:v>
      </x:c>
      <x:c r="F702" s="14">
        <x:f t="shared" si="134"/>
        <x:v>5665.4281787108721</x:v>
      </x:c>
      <x:c r="G702" s="14">
        <x:f t="shared" si="135"/>
        <x:v>5690.4623539443455</x:v>
      </x:c>
      <x:c r="H702" s="13" t="n">
        <x:f>Arrivals!L702</x:f>
        <x:v>75</x:v>
      </x:c>
      <x:c r="I702" s="14" t="n">
        <x:f>H702*8/Settings!$B$28+Settings!$B$29</x:f>
        <x:v>6.02</x:v>
      </x:c>
      <x:c r="J702" s="14">
        <x:f t="shared" si="144"/>
        <x:v>5766.02</x:v>
      </x:c>
      <x:c r="K702" s="14">
        <x:f t="shared" si="136"/>
        <x:v>5766.02</x:v>
      </x:c>
      <x:c r="L702" s="14" t="n">
        <x:f>MOD(K702-Settings!$B$32,Settings!$B$33)</x:f>
        <x:v>6.020000000000437</x:v>
      </x:c>
      <x:c r="M702" s="14" t="n">
        <x:f>IF(L702&lt;Settings!$B$30,IF(Settings!$B$30-L702&gt;=I702,K702,K702+(Settings!$B$30-L702)+Settings!$B$31),K702+(Settings!$B$33-L702))</x:f>
        <x:v>5766.02</x:v>
      </x:c>
      <x:c r="N702" s="14">
        <x:f t="shared" si="137"/>
        <x:v>5772.0400000000009</x:v>
      </x:c>
      <x:c r="O702" s="14">
        <x:f t="shared" si="138"/>
        <x:v>106.61182128912878</x:v>
      </x:c>
      <x:c r="P702" s="14">
        <x:f t="shared" si="139"/>
        <x:v>0</x:v>
      </x:c>
      <x:c r="Q702" s="14">
        <x:f t="shared" si="140"/>
        <x:v>75.557646055654914</x:v>
      </x:c>
      <x:c r="R702" s="14">
        <x:f t="shared" si="141"/>
        <x:v>0</x:v>
      </x:c>
      <x:c r="S702" s="14">
        <x:f t="shared" si="142"/>
        <x:v>75.557646055654914</x:v>
      </x:c>
      <x:c r="T702" t="str">
        <x:f>IF(MOD(C702-Settings!$B$32,Settings!$B$33)&lt;Settings!$B$30,"Up","Down")</x:f>
        <x:v>Down</x:v>
      </x:c>
      <x:c r="U702" s="15" t="n">
        <x:f>IF(OR(I702&gt;Settings!$B$30,O702&gt;Settings!$B$37),0,1)</x:f>
        <x:v>1</x:v>
      </x:c>
      <x:c r="V702" s="15" t="n">
        <x:f>IF(AND(U702=1,O702&lt;=Settings!$B$36),1,0)</x:f>
        <x:v>1</x:v>
      </x:c>
    </x:row>
    <x:row r="703">
      <x:c r="A703">
        <x:v>6</x:v>
      </x:c>
      <x:c r="B703">
        <x:v>98</x:v>
      </x:c>
      <x:c r="C703" s="13" t="n">
        <x:f>Arrivals!F703</x:f>
        <x:v>5705.514295585354</x:v>
      </x:c>
      <x:c r="D703" s="13" t="n">
        <x:f>Arrivals!J703</x:f>
        <x:v>3.24152648875603</x:v>
      </x:c>
      <x:c r="E703" s="14" t="n">
        <x:f t="shared" ref="E703:E725" si="145">G702</x:f>
        <x:v>5690.4623539443455</x:v>
      </x:c>
      <x:c r="F703" s="14">
        <x:f t="shared" si="134"/>
        <x:v>5705.5142955853544</x:v>
      </x:c>
      <x:c r="G703" s="14">
        <x:f t="shared" si="135"/>
        <x:v>5708.7558220741103</x:v>
      </x:c>
      <x:c r="H703" s="13" t="n">
        <x:f>Arrivals!L703</x:f>
        <x:v>75</x:v>
      </x:c>
      <x:c r="I703" s="14" t="n">
        <x:f>H703*8/Settings!$B$28+Settings!$B$29</x:f>
        <x:v>6.02</x:v>
      </x:c>
      <x:c r="J703" s="14" t="n">
        <x:f t="shared" ref="J703:J725" si="146">N702</x:f>
        <x:v>5772.040000000001</x:v>
      </x:c>
      <x:c r="K703" s="14">
        <x:f t="shared" si="136"/>
        <x:v>5772.0400000000009</x:v>
      </x:c>
      <x:c r="L703" s="14" t="n">
        <x:f>MOD(K703-Settings!$B$32,Settings!$B$33)</x:f>
        <x:v>12.040000000000873</x:v>
      </x:c>
      <x:c r="M703" s="14" t="n">
        <x:f>IF(L703&lt;Settings!$B$30,IF(Settings!$B$30-L703&gt;=I703,K703,K703+(Settings!$B$30-L703)+Settings!$B$31),K703+(Settings!$B$33-L703))</x:f>
        <x:v>5772.040000000001</x:v>
      </x:c>
      <x:c r="N703" s="14">
        <x:f t="shared" si="137"/>
        <x:v>5778.0600000000013</x:v>
      </x:c>
      <x:c r="O703" s="14">
        <x:f t="shared" si="138"/>
        <x:v>72.545704414646934</x:v>
      </x:c>
      <x:c r="P703" s="14">
        <x:f t="shared" si="139"/>
        <x:v>0</x:v>
      </x:c>
      <x:c r="Q703" s="14">
        <x:f t="shared" si="140"/>
        <x:v>63.284177925890617</x:v>
      </x:c>
      <x:c r="R703" s="14">
        <x:f t="shared" si="141"/>
        <x:v>0</x:v>
      </x:c>
      <x:c r="S703" s="14">
        <x:f t="shared" si="142"/>
        <x:v>63.284177925890617</x:v>
      </x:c>
      <x:c r="T703" t="str">
        <x:f>IF(MOD(C703-Settings!$B$32,Settings!$B$33)&lt;Settings!$B$30,"Up","Down")</x:f>
        <x:v>Down</x:v>
      </x:c>
      <x:c r="U703" s="15" t="n">
        <x:f>IF(OR(I703&gt;Settings!$B$30,O703&gt;Settings!$B$37),0,1)</x:f>
        <x:v>1</x:v>
      </x:c>
      <x:c r="V703" s="15" t="n">
        <x:f>IF(AND(U703=1,O703&lt;=Settings!$B$36),1,0)</x:f>
        <x:v>1</x:v>
      </x:c>
    </x:row>
    <x:row r="704">
      <x:c r="A704">
        <x:v>6</x:v>
      </x:c>
      <x:c r="B704">
        <x:v>99</x:v>
      </x:c>
      <x:c r="C704" s="13" t="n">
        <x:f>Arrivals!F704</x:f>
        <x:v>5733.680027781384</x:v>
      </x:c>
      <x:c r="D704" s="13" t="n">
        <x:f>Arrivals!J704</x:f>
        <x:v>8.629482313597908</x:v>
      </x:c>
      <x:c r="E704" s="14">
        <x:f t="shared" si="145"/>
        <x:v>5708.7558220741103</x:v>
      </x:c>
      <x:c r="F704" s="14">
        <x:f t="shared" si="134"/>
        <x:v>5733.6800277813836</x:v>
      </x:c>
      <x:c r="G704" s="14">
        <x:f t="shared" si="135"/>
        <x:v>5742.3095100949813</x:v>
      </x:c>
      <x:c r="H704" s="13" t="n">
        <x:f>Arrivals!L704</x:f>
        <x:v>75</x:v>
      </x:c>
      <x:c r="I704" s="14" t="n">
        <x:f>H704*8/Settings!$B$28+Settings!$B$29</x:f>
        <x:v>6.02</x:v>
      </x:c>
      <x:c r="J704" s="14">
        <x:f t="shared" si="146"/>
        <x:v>5778.0600000000013</x:v>
      </x:c>
      <x:c r="K704" s="14">
        <x:f t="shared" si="136"/>
        <x:v>5778.0600000000013</x:v>
      </x:c>
      <x:c r="L704" s="14" t="n">
        <x:f>MOD(K704-Settings!$B$32,Settings!$B$33)</x:f>
        <x:v>18.06000000000131</x:v>
      </x:c>
      <x:c r="M704" s="14" t="n">
        <x:f>IF(L704&lt;Settings!$B$30,IF(Settings!$B$30-L704&gt;=I704,K704,K704+(Settings!$B$30-L704)+Settings!$B$31),K704+(Settings!$B$33-L704))</x:f>
        <x:v>5778.060000000001</x:v>
      </x:c>
      <x:c r="N704" s="14">
        <x:f t="shared" si="137"/>
        <x:v>5784.0800000000017</x:v>
      </x:c>
      <x:c r="O704" s="14">
        <x:f t="shared" si="138"/>
        <x:v>50.399972218618132</x:v>
      </x:c>
      <x:c r="P704" s="14">
        <x:f t="shared" si="139"/>
        <x:v>0</x:v>
      </x:c>
      <x:c r="Q704" s="14">
        <x:f t="shared" si="140"/>
        <x:v>35.750489905020004</x:v>
      </x:c>
      <x:c r="R704" s="14">
        <x:f t="shared" si="141"/>
        <x:v>0</x:v>
      </x:c>
      <x:c r="S704" s="14">
        <x:f t="shared" si="142"/>
        <x:v>35.750489905020004</x:v>
      </x:c>
      <x:c r="T704" t="str">
        <x:f>IF(MOD(C704-Settings!$B$32,Settings!$B$33)&lt;Settings!$B$30,"Up","Down")</x:f>
        <x:v>Down</x:v>
      </x:c>
      <x:c r="U704" s="15" t="n">
        <x:f>IF(OR(I704&gt;Settings!$B$30,O704&gt;Settings!$B$37),0,1)</x:f>
        <x:v>1</x:v>
      </x:c>
      <x:c r="V704" s="15" t="n">
        <x:f>IF(AND(U704=1,O704&lt;=Settings!$B$36),1,0)</x:f>
        <x:v>1</x:v>
      </x:c>
    </x:row>
    <x:row r="705">
      <x:c r="A705">
        <x:v>6</x:v>
      </x:c>
      <x:c r="B705">
        <x:v>100</x:v>
      </x:c>
      <x:c r="C705" s="13" t="n">
        <x:f>Arrivals!F705</x:f>
        <x:v>5786.561114985876</x:v>
      </x:c>
      <x:c r="D705" s="13" t="n">
        <x:f>Arrivals!J705</x:f>
        <x:v>47.811174669573546</x:v>
      </x:c>
      <x:c r="E705" s="14">
        <x:f t="shared" si="145"/>
        <x:v>5742.3095100949813</x:v>
      </x:c>
      <x:c r="F705" s="14">
        <x:f t="shared" si="134"/>
        <x:v>5786.561114985876</x:v>
      </x:c>
      <x:c r="G705" s="14">
        <x:f t="shared" si="135"/>
        <x:v>5834.3722896554491</x:v>
      </x:c>
      <x:c r="H705" s="13" t="n">
        <x:f>Arrivals!L705</x:f>
        <x:v>75</x:v>
      </x:c>
      <x:c r="I705" s="14" t="n">
        <x:f>H705*8/Settings!$B$28+Settings!$B$29</x:f>
        <x:v>6.02</x:v>
      </x:c>
      <x:c r="J705" s="14">
        <x:f t="shared" si="146"/>
        <x:v>5784.0800000000017</x:v>
      </x:c>
      <x:c r="K705" s="14">
        <x:f t="shared" si="136"/>
        <x:v>5834.3722896554491</x:v>
      </x:c>
      <x:c r="L705" s="14" t="n">
        <x:f>MOD(K705-Settings!$B$32,Settings!$B$33)</x:f>
        <x:v>74.3722896554491</x:v>
      </x:c>
      <x:c r="M705" s="14" t="n">
        <x:f>IF(L705&lt;Settings!$B$30,IF(Settings!$B$30-L705&gt;=I705,K705,K705+(Settings!$B$30-L705)+Settings!$B$31),K705+(Settings!$B$33-L705))</x:f>
        <x:v>5834.372289655449</x:v>
      </x:c>
      <x:c r="N705" s="14">
        <x:f t="shared" si="137"/>
        <x:v>5840.3922896554495</x:v>
      </x:c>
      <x:c r="O705" s="14">
        <x:f t="shared" si="138"/>
        <x:v>53.831174669573556</x:v>
      </x:c>
      <x:c r="P705" s="14">
        <x:f t="shared" si="139"/>
        <x:v>0</x:v>
      </x:c>
      <x:c r="Q705" s="14">
        <x:f t="shared" si="140"/>
        <x:v>0</x:v>
      </x:c>
      <x:c r="R705" s="14">
        <x:f t="shared" si="141"/>
        <x:v>0</x:v>
      </x:c>
      <x:c r="S705" s="14">
        <x:f t="shared" si="142"/>
        <x:v>0</x:v>
      </x:c>
      <x:c r="T705" t="str">
        <x:f>IF(MOD(C705-Settings!$B$32,Settings!$B$33)&lt;Settings!$B$30,"Up","Down")</x:f>
        <x:v>Up</x:v>
      </x:c>
      <x:c r="U705" s="15" t="n">
        <x:f>IF(OR(I705&gt;Settings!$B$30,O705&gt;Settings!$B$37),0,1)</x:f>
        <x:v>1</x:v>
      </x:c>
      <x:c r="V705" s="15" t="n">
        <x:f>IF(AND(U705=1,O705&lt;=Settings!$B$36),1,0)</x:f>
        <x:v>1</x:v>
      </x:c>
    </x:row>
    <x:row r="706">
      <x:c r="A706">
        <x:v>6</x:v>
      </x:c>
      <x:c r="B706">
        <x:v>101</x:v>
      </x:c>
      <x:c r="C706" s="13" t="n">
        <x:f>Arrivals!F706</x:f>
        <x:v>5796.920134432384</x:v>
      </x:c>
      <x:c r="D706" s="13" t="n">
        <x:f>Arrivals!J706</x:f>
        <x:v>4.057431293252961</x:v>
      </x:c>
      <x:c r="E706" s="14">
        <x:f t="shared" si="145"/>
        <x:v>5834.3722896554491</x:v>
      </x:c>
      <x:c r="F706" s="14">
        <x:f t="shared" si="134"/>
        <x:v>5834.3722896554491</x:v>
      </x:c>
      <x:c r="G706" s="14">
        <x:f t="shared" si="135"/>
        <x:v>5838.4297209487022</x:v>
      </x:c>
      <x:c r="H706" s="13" t="n">
        <x:f>Arrivals!L706</x:f>
        <x:v>75</x:v>
      </x:c>
      <x:c r="I706" s="14" t="n">
        <x:f>H706*8/Settings!$B$28+Settings!$B$29</x:f>
        <x:v>6.02</x:v>
      </x:c>
      <x:c r="J706" s="14">
        <x:f t="shared" si="146"/>
        <x:v>5840.3922896554495</x:v>
      </x:c>
      <x:c r="K706" s="14">
        <x:f t="shared" si="136"/>
        <x:v>5840.3922896554495</x:v>
      </x:c>
      <x:c r="L706" s="14" t="n">
        <x:f>MOD(K706-Settings!$B$32,Settings!$B$33)</x:f>
        <x:v>80.39228965544953</x:v>
      </x:c>
      <x:c r="M706" s="14" t="n">
        <x:f>IF(L706&lt;Settings!$B$30,IF(Settings!$B$30-L706&gt;=I706,K706,K706+(Settings!$B$30-L706)+Settings!$B$31),K706+(Settings!$B$33-L706))</x:f>
        <x:v>5840.3922896554495</x:v>
      </x:c>
      <x:c r="N706" s="14">
        <x:f t="shared" si="137"/>
        <x:v>5846.41228965545</x:v>
      </x:c>
      <x:c r="O706" s="14">
        <x:f t="shared" si="138"/>
        <x:v>49.49215522306622</x:v>
      </x:c>
      <x:c r="P706" s="14">
        <x:f t="shared" si="139"/>
        <x:v>37.452155223065347</x:v>
      </x:c>
      <x:c r="Q706" s="14">
        <x:f t="shared" si="140"/>
        <x:v>1.9625687067473336</x:v>
      </x:c>
      <x:c r="R706" s="14">
        <x:f t="shared" si="141"/>
        <x:v>0</x:v>
      </x:c>
      <x:c r="S706" s="14">
        <x:f t="shared" si="142"/>
        <x:v>39.414723929812681</x:v>
      </x:c>
      <x:c r="T706" t="str">
        <x:f>IF(MOD(C706-Settings!$B$32,Settings!$B$33)&lt;Settings!$B$30,"Up","Down")</x:f>
        <x:v>Up</x:v>
      </x:c>
      <x:c r="U706" s="15" t="n">
        <x:f>IF(OR(I706&gt;Settings!$B$30,O706&gt;Settings!$B$37),0,1)</x:f>
        <x:v>1</x:v>
      </x:c>
      <x:c r="V706" s="15" t="n">
        <x:f>IF(AND(U706=1,O706&lt;=Settings!$B$36),1,0)</x:f>
        <x:v>1</x:v>
      </x:c>
    </x:row>
    <x:row r="707">
      <x:c r="A707">
        <x:v>6</x:v>
      </x:c>
      <x:c r="B707">
        <x:v>102</x:v>
      </x:c>
      <x:c r="C707" s="13" t="n">
        <x:f>Arrivals!F707</x:f>
        <x:v>5800.36992894813</x:v>
      </x:c>
      <x:c r="D707" s="13" t="n">
        <x:f>Arrivals!J707</x:f>
        <x:v>16.947459059575834</x:v>
      </x:c>
      <x:c r="E707" s="14">
        <x:f t="shared" si="145"/>
        <x:v>5838.4297209487022</x:v>
      </x:c>
      <x:c r="F707" s="14">
        <x:f t="shared" si="134"/>
        <x:v>5838.4297209487022</x:v>
      </x:c>
      <x:c r="G707" s="14">
        <x:f t="shared" si="135"/>
        <x:v>5855.3771800082777</x:v>
      </x:c>
      <x:c r="H707" s="13" t="n">
        <x:f>Arrivals!L707</x:f>
        <x:v>75</x:v>
      </x:c>
      <x:c r="I707" s="14" t="n">
        <x:f>H707*8/Settings!$B$28+Settings!$B$29</x:f>
        <x:v>6.02</x:v>
      </x:c>
      <x:c r="J707" s="14">
        <x:f t="shared" si="146"/>
        <x:v>5846.41228965545</x:v>
      </x:c>
      <x:c r="K707" s="14">
        <x:f t="shared" si="136"/>
        <x:v>5855.3771800082777</x:v>
      </x:c>
      <x:c r="L707" s="14" t="n">
        <x:f>MOD(K707-Settings!$B$32,Settings!$B$33)</x:f>
        <x:v>95.37718000827772</x:v>
      </x:c>
      <x:c r="M707" s="14" t="n">
        <x:f>IF(L707&lt;Settings!$B$30,IF(Settings!$B$30-L707&gt;=I707,K707,K707+(Settings!$B$30-L707)+Settings!$B$31),K707+(Settings!$B$33-L707))</x:f>
        <x:v>5855.377180008278</x:v>
      </x:c>
      <x:c r="N707" s="14">
        <x:f t="shared" si="137"/>
        <x:v>5861.3971800082782</x:v>
      </x:c>
      <x:c r="O707" s="14">
        <x:f t="shared" si="138"/>
        <x:v>61.027251060148046</x:v>
      </x:c>
      <x:c r="P707" s="14">
        <x:f t="shared" si="139"/>
        <x:v>38.059792000572088</x:v>
      </x:c>
      <x:c r="Q707" s="14">
        <x:f t="shared" si="140"/>
        <x:v>0</x:v>
      </x:c>
      <x:c r="R707" s="14">
        <x:f t="shared" si="141"/>
        <x:v>0</x:v>
      </x:c>
      <x:c r="S707" s="14">
        <x:f t="shared" si="142"/>
        <x:v>38.059792000572088</x:v>
      </x:c>
      <x:c r="T707" t="str">
        <x:f>IF(MOD(C707-Settings!$B$32,Settings!$B$33)&lt;Settings!$B$30,"Up","Down")</x:f>
        <x:v>Up</x:v>
      </x:c>
      <x:c r="U707" s="15" t="n">
        <x:f>IF(OR(I707&gt;Settings!$B$30,O707&gt;Settings!$B$37),0,1)</x:f>
        <x:v>1</x:v>
      </x:c>
      <x:c r="V707" s="15" t="n">
        <x:f>IF(AND(U707=1,O707&lt;=Settings!$B$36),1,0)</x:f>
        <x:v>1</x:v>
      </x:c>
    </x:row>
    <x:row r="708">
      <x:c r="A708">
        <x:v>6</x:v>
      </x:c>
      <x:c r="B708">
        <x:v>103</x:v>
      </x:c>
      <x:c r="C708" s="13" t="n">
        <x:f>Arrivals!F708</x:f>
        <x:v>5805.965631610877</x:v>
      </x:c>
      <x:c r="D708" s="13" t="n">
        <x:f>Arrivals!J708</x:f>
        <x:v>0.7749626812136368</x:v>
      </x:c>
      <x:c r="E708" s="14">
        <x:f t="shared" si="145"/>
        <x:v>5855.3771800082777</x:v>
      </x:c>
      <x:c r="F708" s="14">
        <x:f t="shared" si="134"/>
        <x:v>5855.3771800082777</x:v>
      </x:c>
      <x:c r="G708" s="14">
        <x:f t="shared" si="135"/>
        <x:v>5856.1521426894915</x:v>
      </x:c>
      <x:c r="H708" s="13" t="n">
        <x:f>Arrivals!L708</x:f>
        <x:v>75</x:v>
      </x:c>
      <x:c r="I708" s="14" t="n">
        <x:f>H708*8/Settings!$B$28+Settings!$B$29</x:f>
        <x:v>6.02</x:v>
      </x:c>
      <x:c r="J708" s="14">
        <x:f t="shared" si="146"/>
        <x:v>5861.3971800082782</x:v>
      </x:c>
      <x:c r="K708" s="14">
        <x:f t="shared" si="136"/>
        <x:v>5861.3971800082782</x:v>
      </x:c>
      <x:c r="L708" s="14" t="n">
        <x:f>MOD(K708-Settings!$B$32,Settings!$B$33)</x:f>
        <x:v>101.39718000827816</x:v>
      </x:c>
      <x:c r="M708" s="14" t="n">
        <x:f>IF(L708&lt;Settings!$B$30,IF(Settings!$B$30-L708&gt;=I708,K708,K708+(Settings!$B$30-L708)+Settings!$B$31),K708+(Settings!$B$33-L708))</x:f>
        <x:v>5861.397180008278</x:v>
      </x:c>
      <x:c r="N708" s="14">
        <x:f t="shared" si="137"/>
        <x:v>5867.4171800082786</x:v>
      </x:c>
      <x:c r="O708" s="14">
        <x:f t="shared" si="138"/>
        <x:v>61.451548397401893</x:v>
      </x:c>
      <x:c r="P708" s="14">
        <x:f t="shared" si="139"/>
        <x:v>49.41154839740102</x:v>
      </x:c>
      <x:c r="Q708" s="14">
        <x:f t="shared" si="140"/>
        <x:v>5.2450373187866717</x:v>
      </x:c>
      <x:c r="R708" s="14">
        <x:f t="shared" si="141"/>
        <x:v>0</x:v>
      </x:c>
      <x:c r="S708" s="14">
        <x:f t="shared" si="142"/>
        <x:v>54.656585716187692</x:v>
      </x:c>
      <x:c r="T708" t="str">
        <x:f>IF(MOD(C708-Settings!$B$32,Settings!$B$33)&lt;Settings!$B$30,"Up","Down")</x:f>
        <x:v>Up</x:v>
      </x:c>
      <x:c r="U708" s="15" t="n">
        <x:f>IF(OR(I708&gt;Settings!$B$30,O708&gt;Settings!$B$37),0,1)</x:f>
        <x:v>1</x:v>
      </x:c>
      <x:c r="V708" s="15" t="n">
        <x:f>IF(AND(U708=1,O708&lt;=Settings!$B$36),1,0)</x:f>
        <x:v>1</x:v>
      </x:c>
    </x:row>
    <x:row r="709">
      <x:c r="A709">
        <x:v>6</x:v>
      </x:c>
      <x:c r="B709">
        <x:v>104</x:v>
      </x:c>
      <x:c r="C709" s="13" t="n">
        <x:f>Arrivals!F709</x:f>
        <x:v>5857.769226218489</x:v>
      </x:c>
      <x:c r="D709" s="13" t="n">
        <x:f>Arrivals!J709</x:f>
        <x:v>1.1921589175864666</x:v>
      </x:c>
      <x:c r="E709" s="14">
        <x:f t="shared" si="145"/>
        <x:v>5856.1521426894915</x:v>
      </x:c>
      <x:c r="F709" s="14">
        <x:f t="shared" si="134"/>
        <x:v>5857.7692262184892</x:v>
      </x:c>
      <x:c r="G709" s="14">
        <x:f t="shared" si="135"/>
        <x:v>5858.9613851360755</x:v>
      </x:c>
      <x:c r="H709" s="13" t="n">
        <x:f>Arrivals!L709</x:f>
        <x:v>75</x:v>
      </x:c>
      <x:c r="I709" s="14" t="n">
        <x:f>H709*8/Settings!$B$28+Settings!$B$29</x:f>
        <x:v>6.02</x:v>
      </x:c>
      <x:c r="J709" s="14">
        <x:f t="shared" si="146"/>
        <x:v>5867.4171800082786</x:v>
      </x:c>
      <x:c r="K709" s="14">
        <x:f t="shared" si="136"/>
        <x:v>5867.4171800082786</x:v>
      </x:c>
      <x:c r="L709" s="14" t="n">
        <x:f>MOD(K709-Settings!$B$32,Settings!$B$33)</x:f>
        <x:v>107.41718000827859</x:v>
      </x:c>
      <x:c r="M709" s="14" t="n">
        <x:f>IF(L709&lt;Settings!$B$30,IF(Settings!$B$30-L709&gt;=I709,K709,K709+(Settings!$B$30-L709)+Settings!$B$31),K709+(Settings!$B$33-L709))</x:f>
        <x:v>5867.417180008279</x:v>
      </x:c>
      <x:c r="N709" s="14">
        <x:f t="shared" si="137"/>
        <x:v>5873.437180008279</x:v>
      </x:c>
      <x:c r="O709" s="14">
        <x:f t="shared" si="138"/>
        <x:v>15.667953789789863</x:v>
      </x:c>
      <x:c r="P709" s="14">
        <x:f t="shared" si="139"/>
        <x:v>0</x:v>
      </x:c>
      <x:c r="Q709" s="14">
        <x:f t="shared" si="140"/>
        <x:v>8.4557948722031142</x:v>
      </x:c>
      <x:c r="R709" s="14">
        <x:f t="shared" si="141"/>
        <x:v>0</x:v>
      </x:c>
      <x:c r="S709" s="14">
        <x:f t="shared" si="142"/>
        <x:v>8.4557948722031142</x:v>
      </x:c>
      <x:c r="T709" t="str">
        <x:f>IF(MOD(C709-Settings!$B$32,Settings!$B$33)&lt;Settings!$B$30,"Up","Down")</x:f>
        <x:v>Up</x:v>
      </x:c>
      <x:c r="U709" s="15" t="n">
        <x:f>IF(OR(I709&gt;Settings!$B$30,O709&gt;Settings!$B$37),0,1)</x:f>
        <x:v>1</x:v>
      </x:c>
      <x:c r="V709" s="15" t="n">
        <x:f>IF(AND(U709=1,O709&lt;=Settings!$B$36),1,0)</x:f>
        <x:v>1</x:v>
      </x:c>
    </x:row>
    <x:row r="710">
      <x:c r="A710">
        <x:v>6</x:v>
      </x:c>
      <x:c r="B710">
        <x:v>105</x:v>
      </x:c>
      <x:c r="C710" s="13" t="n">
        <x:f>Arrivals!F710</x:f>
        <x:v>5858.191938029384</x:v>
      </x:c>
      <x:c r="D710" s="13" t="n">
        <x:f>Arrivals!J710</x:f>
        <x:v>7.3335531190623815</x:v>
      </x:c>
      <x:c r="E710" s="14">
        <x:f t="shared" si="145"/>
        <x:v>5858.9613851360755</x:v>
      </x:c>
      <x:c r="F710" s="14" t="n">
        <x:f t="shared" ref="F710:F773" si="147">MAX(C710,E710)</x:f>
        <x:v>5858.9613851360755</x:v>
      </x:c>
      <x:c r="G710" s="14" t="n">
        <x:f t="shared" ref="G710:G773" si="148">F710+D710</x:f>
        <x:v>5866.294938255138</x:v>
      </x:c>
      <x:c r="H710" s="13" t="n">
        <x:f>Arrivals!L710</x:f>
        <x:v>75</x:v>
      </x:c>
      <x:c r="I710" s="14" t="n">
        <x:f>H710*8/Settings!$B$28+Settings!$B$29</x:f>
        <x:v>6.02</x:v>
      </x:c>
      <x:c r="J710" s="14">
        <x:f t="shared" si="146"/>
        <x:v>5873.437180008279</x:v>
      </x:c>
      <x:c r="K710" s="14" t="n">
        <x:f t="shared" ref="K710:K773" si="149">MAX(G710,J710)</x:f>
        <x:v>5873.437180008279</x:v>
      </x:c>
      <x:c r="L710" s="14" t="n">
        <x:f>MOD(K710-Settings!$B$32,Settings!$B$33)</x:f>
        <x:v>113.43718000827903</x:v>
      </x:c>
      <x:c r="M710" s="14" t="n">
        <x:f>IF(L710&lt;Settings!$B$30,IF(Settings!$B$30-L710&gt;=I710,K710,K710+(Settings!$B$30-L710)+Settings!$B$31),K710+(Settings!$B$33-L710))</x:f>
        <x:v>5873.437180008279</x:v>
      </x:c>
      <x:c r="N710" s="14" t="n">
        <x:f t="shared" ref="N710:N773" si="150">M710+I710</x:f>
        <x:v>5879.4571800082795</x:v>
      </x:c>
      <x:c r="O710" s="14" t="n">
        <x:f t="shared" ref="O710:O773" si="151">N710-C710</x:f>
        <x:v>21.265241978895574</x:v>
      </x:c>
      <x:c r="P710" s="14" t="n">
        <x:f t="shared" ref="P710:P773" si="152">F710-C710</x:f>
        <x:v>0.7694471066915867</x:v>
      </x:c>
      <x:c r="Q710" s="14" t="n">
        <x:f t="shared" ref="Q710:Q773" si="153">K710-G710</x:f>
        <x:v>7.142241753141207</x:v>
      </x:c>
      <x:c r="R710" s="14" t="n">
        <x:f t="shared" ref="R710:R773" si="154">M710-K710</x:f>
        <x:v>0</x:v>
      </x:c>
      <x:c r="S710" s="14" t="n">
        <x:f t="shared" ref="S710:S773" si="155">P710+Q710+R710</x:f>
        <x:v>7.911688859832793</x:v>
      </x:c>
      <x:c r="T710" t="str">
        <x:f>IF(MOD(C710-Settings!$B$32,Settings!$B$33)&lt;Settings!$B$30,"Up","Down")</x:f>
        <x:v>Up</x:v>
      </x:c>
      <x:c r="U710" s="15" t="n">
        <x:f>IF(OR(I710&gt;Settings!$B$30,O710&gt;Settings!$B$37),0,1)</x:f>
        <x:v>1</x:v>
      </x:c>
      <x:c r="V710" s="15" t="n">
        <x:f>IF(AND(U710=1,O710&lt;=Settings!$B$36),1,0)</x:f>
        <x:v>1</x:v>
      </x:c>
    </x:row>
    <x:row r="711">
      <x:c r="A711">
        <x:v>6</x:v>
      </x:c>
      <x:c r="B711">
        <x:v>106</x:v>
      </x:c>
      <x:c r="C711" s="13" t="n">
        <x:f>Arrivals!F711</x:f>
        <x:v>6151.724738959364</x:v>
      </x:c>
      <x:c r="D711" s="13" t="n">
        <x:f>Arrivals!J711</x:f>
        <x:v>2.8310308502592814</x:v>
      </x:c>
      <x:c r="E711" s="14">
        <x:f t="shared" si="145"/>
        <x:v>5866.2949382551378</x:v>
      </x:c>
      <x:c r="F711" s="14">
        <x:f t="shared" si="147"/>
        <x:v>6151.724738959364</x:v>
      </x:c>
      <x:c r="G711" s="14">
        <x:f t="shared" si="148"/>
        <x:v>6154.5557698096236</x:v>
      </x:c>
      <x:c r="H711" s="13" t="n">
        <x:f>Arrivals!L711</x:f>
        <x:v>75</x:v>
      </x:c>
      <x:c r="I711" s="14" t="n">
        <x:f>H711*8/Settings!$B$28+Settings!$B$29</x:f>
        <x:v>6.02</x:v>
      </x:c>
      <x:c r="J711" s="14">
        <x:f t="shared" si="146"/>
        <x:v>5879.4571800082795</x:v>
      </x:c>
      <x:c r="K711" s="14">
        <x:f t="shared" si="149"/>
        <x:v>6154.5557698096236</x:v>
      </x:c>
      <x:c r="L711" s="14" t="n">
        <x:f>MOD(K711-Settings!$B$32,Settings!$B$33)</x:f>
        <x:v>394.5557698096236</x:v>
      </x:c>
      <x:c r="M711" s="14" t="n">
        <x:f>IF(L711&lt;Settings!$B$30,IF(Settings!$B$30-L711&gt;=I711,K711,K711+(Settings!$B$30-L711)+Settings!$B$31),K711+(Settings!$B$33-L711))</x:f>
        <x:v>6154.555769809624</x:v>
      </x:c>
      <x:c r="N711" s="14">
        <x:f t="shared" si="150"/>
        <x:v>6160.575769809624</x:v>
      </x:c>
      <x:c r="O711" s="14">
        <x:f t="shared" si="151"/>
        <x:v>8.851030850260031</x:v>
      </x:c>
      <x:c r="P711" s="14">
        <x:f t="shared" si="152"/>
        <x:v>0</x:v>
      </x:c>
      <x:c r="Q711" s="14">
        <x:f t="shared" si="153"/>
        <x:v>0</x:v>
      </x:c>
      <x:c r="R711" s="14">
        <x:f t="shared" si="154"/>
        <x:v>0</x:v>
      </x:c>
      <x:c r="S711" s="14">
        <x:f t="shared" si="155"/>
        <x:v>0</x:v>
      </x:c>
      <x:c r="T711" t="str">
        <x:f>IF(MOD(C711-Settings!$B$32,Settings!$B$33)&lt;Settings!$B$30,"Up","Down")</x:f>
        <x:v>Up</x:v>
      </x:c>
      <x:c r="U711" s="15" t="n">
        <x:f>IF(OR(I711&gt;Settings!$B$30,O711&gt;Settings!$B$37),0,1)</x:f>
        <x:v>1</x:v>
      </x:c>
      <x:c r="V711" s="15" t="n">
        <x:f>IF(AND(U711=1,O711&lt;=Settings!$B$36),1,0)</x:f>
        <x:v>1</x:v>
      </x:c>
    </x:row>
    <x:row r="712">
      <x:c r="A712">
        <x:v>6</x:v>
      </x:c>
      <x:c r="B712">
        <x:v>107</x:v>
      </x:c>
      <x:c r="C712" s="13" t="n">
        <x:f>Arrivals!F712</x:f>
        <x:v>6272.74119583914</x:v>
      </x:c>
      <x:c r="D712" s="13" t="n">
        <x:f>Arrivals!J712</x:f>
        <x:v>1.0547194948598904</x:v>
      </x:c>
      <x:c r="E712" s="14">
        <x:f t="shared" si="145"/>
        <x:v>6154.5557698096236</x:v>
      </x:c>
      <x:c r="F712" s="14">
        <x:f t="shared" si="147"/>
        <x:v>6272.7411958391403</x:v>
      </x:c>
      <x:c r="G712" s="14">
        <x:f t="shared" si="148"/>
        <x:v>6273.7959153339998</x:v>
      </x:c>
      <x:c r="H712" s="13" t="n">
        <x:f>Arrivals!L712</x:f>
        <x:v>75</x:v>
      </x:c>
      <x:c r="I712" s="14" t="n">
        <x:f>H712*8/Settings!$B$28+Settings!$B$29</x:f>
        <x:v>6.02</x:v>
      </x:c>
      <x:c r="J712" s="14">
        <x:f t="shared" si="146"/>
        <x:v>6160.575769809624</x:v>
      </x:c>
      <x:c r="K712" s="14">
        <x:f t="shared" si="149"/>
        <x:v>6273.7959153339998</x:v>
      </x:c>
      <x:c r="L712" s="14" t="n">
        <x:f>MOD(K712-Settings!$B$32,Settings!$B$33)</x:f>
        <x:v>513.7959153339998</x:v>
      </x:c>
      <x:c r="M712" s="14" t="n">
        <x:f>IF(L712&lt;Settings!$B$30,IF(Settings!$B$30-L712&gt;=I712,K712,K712+(Settings!$B$30-L712)+Settings!$B$31),K712+(Settings!$B$33-L712))</x:f>
        <x:v>6273.795915334</x:v>
      </x:c>
      <x:c r="N712" s="14">
        <x:f t="shared" si="150"/>
        <x:v>6279.8159153340002</x:v>
      </x:c>
      <x:c r="O712" s="14">
        <x:f t="shared" si="151"/>
        <x:v>7.0747194948598917</x:v>
      </x:c>
      <x:c r="P712" s="14">
        <x:f t="shared" si="152"/>
        <x:v>0</x:v>
      </x:c>
      <x:c r="Q712" s="14">
        <x:f t="shared" si="153"/>
        <x:v>0</x:v>
      </x:c>
      <x:c r="R712" s="14">
        <x:f t="shared" si="154"/>
        <x:v>0</x:v>
      </x:c>
      <x:c r="S712" s="14">
        <x:f t="shared" si="155"/>
        <x:v>0</x:v>
      </x:c>
      <x:c r="T712" t="str">
        <x:f>IF(MOD(C712-Settings!$B$32,Settings!$B$33)&lt;Settings!$B$30,"Up","Down")</x:f>
        <x:v>Up</x:v>
      </x:c>
      <x:c r="U712" s="15" t="n">
        <x:f>IF(OR(I712&gt;Settings!$B$30,O712&gt;Settings!$B$37),0,1)</x:f>
        <x:v>1</x:v>
      </x:c>
      <x:c r="V712" s="15" t="n">
        <x:f>IF(AND(U712=1,O712&lt;=Settings!$B$36),1,0)</x:f>
        <x:v>1</x:v>
      </x:c>
    </x:row>
    <x:row r="713">
      <x:c r="A713">
        <x:v>6</x:v>
      </x:c>
      <x:c r="B713">
        <x:v>108</x:v>
      </x:c>
      <x:c r="C713" s="13" t="n">
        <x:f>Arrivals!F713</x:f>
        <x:v>6332.214326068544</x:v>
      </x:c>
      <x:c r="D713" s="13" t="n">
        <x:f>Arrivals!J713</x:f>
        <x:v>2.1564424906921174</x:v>
      </x:c>
      <x:c r="E713" s="14">
        <x:f t="shared" si="145"/>
        <x:v>6273.7959153339998</x:v>
      </x:c>
      <x:c r="F713" s="14">
        <x:f t="shared" si="147"/>
        <x:v>6332.2143260685443</x:v>
      </x:c>
      <x:c r="G713" s="14">
        <x:f t="shared" si="148"/>
        <x:v>6334.3707685592362</x:v>
      </x:c>
      <x:c r="H713" s="13" t="n">
        <x:f>Arrivals!L713</x:f>
        <x:v>75</x:v>
      </x:c>
      <x:c r="I713" s="14" t="n">
        <x:f>H713*8/Settings!$B$28+Settings!$B$29</x:f>
        <x:v>6.02</x:v>
      </x:c>
      <x:c r="J713" s="14">
        <x:f t="shared" si="146"/>
        <x:v>6279.8159153340002</x:v>
      </x:c>
      <x:c r="K713" s="14">
        <x:f t="shared" si="149"/>
        <x:v>6334.3707685592362</x:v>
      </x:c>
      <x:c r="L713" s="14" t="n">
        <x:f>MOD(K713-Settings!$B$32,Settings!$B$33)</x:f>
        <x:v>574.3707685592362</x:v>
      </x:c>
      <x:c r="M713" s="14" t="n">
        <x:f>IF(L713&lt;Settings!$B$30,IF(Settings!$B$30-L713&gt;=I713,K713,K713+(Settings!$B$30-L713)+Settings!$B$31),K713+(Settings!$B$33-L713))</x:f>
        <x:v>6334.370768559236</x:v>
      </x:c>
      <x:c r="N713" s="14">
        <x:f t="shared" si="150"/>
        <x:v>6340.3907685592367</x:v>
      </x:c>
      <x:c r="O713" s="14">
        <x:f t="shared" si="151"/>
        <x:v>8.1764424906923523</x:v>
      </x:c>
      <x:c r="P713" s="14">
        <x:f t="shared" si="152"/>
        <x:v>0</x:v>
      </x:c>
      <x:c r="Q713" s="14">
        <x:f t="shared" si="153"/>
        <x:v>0</x:v>
      </x:c>
      <x:c r="R713" s="14">
        <x:f t="shared" si="154"/>
        <x:v>0</x:v>
      </x:c>
      <x:c r="S713" s="14">
        <x:f t="shared" si="155"/>
        <x:v>0</x:v>
      </x:c>
      <x:c r="T713" t="str">
        <x:f>IF(MOD(C713-Settings!$B$32,Settings!$B$33)&lt;Settings!$B$30,"Up","Down")</x:f>
        <x:v>Up</x:v>
      </x:c>
      <x:c r="U713" s="15" t="n">
        <x:f>IF(OR(I713&gt;Settings!$B$30,O713&gt;Settings!$B$37),0,1)</x:f>
        <x:v>1</x:v>
      </x:c>
      <x:c r="V713" s="15" t="n">
        <x:f>IF(AND(U713=1,O713&lt;=Settings!$B$36),1,0)</x:f>
        <x:v>1</x:v>
      </x:c>
    </x:row>
    <x:row r="714">
      <x:c r="A714">
        <x:v>6</x:v>
      </x:c>
      <x:c r="B714">
        <x:v>109</x:v>
      </x:c>
      <x:c r="C714" s="13" t="n">
        <x:f>Arrivals!F714</x:f>
        <x:v>6375.9612097386835</x:v>
      </x:c>
      <x:c r="D714" s="13" t="n">
        <x:f>Arrivals!J714</x:f>
        <x:v>7.198774426609164</x:v>
      </x:c>
      <x:c r="E714" s="14">
        <x:f t="shared" si="145"/>
        <x:v>6334.3707685592362</x:v>
      </x:c>
      <x:c r="F714" s="14">
        <x:f t="shared" si="147"/>
        <x:v>6375.9612097386835</x:v>
      </x:c>
      <x:c r="G714" s="14">
        <x:f t="shared" si="148"/>
        <x:v>6383.1599841652924</x:v>
      </x:c>
      <x:c r="H714" s="13" t="n">
        <x:f>Arrivals!L714</x:f>
        <x:v>75</x:v>
      </x:c>
      <x:c r="I714" s="14" t="n">
        <x:f>H714*8/Settings!$B$28+Settings!$B$29</x:f>
        <x:v>6.02</x:v>
      </x:c>
      <x:c r="J714" s="14">
        <x:f t="shared" si="146"/>
        <x:v>6340.3907685592367</x:v>
      </x:c>
      <x:c r="K714" s="14">
        <x:f t="shared" si="149"/>
        <x:v>6383.1599841652924</x:v>
      </x:c>
      <x:c r="L714" s="14" t="n">
        <x:f>MOD(K714-Settings!$B$32,Settings!$B$33)</x:f>
        <x:v>623.1599841652924</x:v>
      </x:c>
      <x:c r="M714" s="14" t="n">
        <x:f>IF(L714&lt;Settings!$B$30,IF(Settings!$B$30-L714&gt;=I714,K714,K714+(Settings!$B$30-L714)+Settings!$B$31),K714+(Settings!$B$33-L714))</x:f>
        <x:v>6480</x:v>
      </x:c>
      <x:c r="N714" s="14">
        <x:f t="shared" si="150"/>
        <x:v>6486.02</x:v>
      </x:c>
      <x:c r="O714" s="14">
        <x:f t="shared" si="151"/>
        <x:v>110.05879026131697</x:v>
      </x:c>
      <x:c r="P714" s="14">
        <x:f t="shared" si="152"/>
        <x:v>0</x:v>
      </x:c>
      <x:c r="Q714" s="14">
        <x:f t="shared" si="153"/>
        <x:v>0</x:v>
      </x:c>
      <x:c r="R714" s="14">
        <x:f t="shared" si="154"/>
        <x:v>96.840015834707629</x:v>
      </x:c>
      <x:c r="S714" s="14">
        <x:f t="shared" si="155"/>
        <x:v>96.840015834707629</x:v>
      </x:c>
      <x:c r="T714" t="str">
        <x:f>IF(MOD(C714-Settings!$B$32,Settings!$B$33)&lt;Settings!$B$30,"Up","Down")</x:f>
        <x:v>Down</x:v>
      </x:c>
      <x:c r="U714" s="15" t="n">
        <x:f>IF(OR(I714&gt;Settings!$B$30,O714&gt;Settings!$B$37),0,1)</x:f>
        <x:v>1</x:v>
      </x:c>
      <x:c r="V714" s="15" t="n">
        <x:f>IF(AND(U714=1,O714&lt;=Settings!$B$36),1,0)</x:f>
        <x:v>1</x:v>
      </x:c>
    </x:row>
    <x:row r="715">
      <x:c r="A715">
        <x:v>6</x:v>
      </x:c>
      <x:c r="B715">
        <x:v>110</x:v>
      </x:c>
      <x:c r="C715" s="13" t="n">
        <x:f>Arrivals!F715</x:f>
        <x:v>6404.858208285045</x:v>
      </x:c>
      <x:c r="D715" s="13" t="n">
        <x:f>Arrivals!J715</x:f>
        <x:v>2.392233585923295</x:v>
      </x:c>
      <x:c r="E715" s="14">
        <x:f t="shared" si="145"/>
        <x:v>6383.1599841652924</x:v>
      </x:c>
      <x:c r="F715" s="14">
        <x:f t="shared" si="147"/>
        <x:v>6404.8582082850453</x:v>
      </x:c>
      <x:c r="G715" s="14">
        <x:f t="shared" si="148"/>
        <x:v>6407.2504418709686</x:v>
      </x:c>
      <x:c r="H715" s="13" t="n">
        <x:f>Arrivals!L715</x:f>
        <x:v>75</x:v>
      </x:c>
      <x:c r="I715" s="14" t="n">
        <x:f>H715*8/Settings!$B$28+Settings!$B$29</x:f>
        <x:v>6.02</x:v>
      </x:c>
      <x:c r="J715" s="14">
        <x:f t="shared" si="146"/>
        <x:v>6486.02</x:v>
      </x:c>
      <x:c r="K715" s="14">
        <x:f t="shared" si="149"/>
        <x:v>6486.02</x:v>
      </x:c>
      <x:c r="L715" s="14" t="n">
        <x:f>MOD(K715-Settings!$B$32,Settings!$B$33)</x:f>
        <x:v>6.020000000000437</x:v>
      </x:c>
      <x:c r="M715" s="14" t="n">
        <x:f>IF(L715&lt;Settings!$B$30,IF(Settings!$B$30-L715&gt;=I715,K715,K715+(Settings!$B$30-L715)+Settings!$B$31),K715+(Settings!$B$33-L715))</x:f>
        <x:v>6486.02</x:v>
      </x:c>
      <x:c r="N715" s="14">
        <x:f t="shared" si="150"/>
        <x:v>6492.0400000000009</x:v>
      </x:c>
      <x:c r="O715" s="14">
        <x:f t="shared" si="151"/>
        <x:v>87.18179171495558</x:v>
      </x:c>
      <x:c r="P715" s="14">
        <x:f t="shared" si="152"/>
        <x:v>0</x:v>
      </x:c>
      <x:c r="Q715" s="14">
        <x:f t="shared" si="153"/>
        <x:v>78.769558129031793</x:v>
      </x:c>
      <x:c r="R715" s="14">
        <x:f t="shared" si="154"/>
        <x:v>0</x:v>
      </x:c>
      <x:c r="S715" s="14">
        <x:f t="shared" si="155"/>
        <x:v>78.769558129031793</x:v>
      </x:c>
      <x:c r="T715" t="str">
        <x:f>IF(MOD(C715-Settings!$B$32,Settings!$B$33)&lt;Settings!$B$30,"Up","Down")</x:f>
        <x:v>Down</x:v>
      </x:c>
      <x:c r="U715" s="15" t="n">
        <x:f>IF(OR(I715&gt;Settings!$B$30,O715&gt;Settings!$B$37),0,1)</x:f>
        <x:v>1</x:v>
      </x:c>
      <x:c r="V715" s="15" t="n">
        <x:f>IF(AND(U715=1,O715&lt;=Settings!$B$36),1,0)</x:f>
        <x:v>1</x:v>
      </x:c>
    </x:row>
    <x:row r="716">
      <x:c r="A716">
        <x:v>6</x:v>
      </x:c>
      <x:c r="B716">
        <x:v>111</x:v>
      </x:c>
      <x:c r="C716" s="13" t="n">
        <x:f>Arrivals!F716</x:f>
        <x:v>6547.276354021371</x:v>
      </x:c>
      <x:c r="D716" s="13" t="n">
        <x:f>Arrivals!J716</x:f>
        <x:v>13.808917404319253</x:v>
      </x:c>
      <x:c r="E716" s="14">
        <x:f t="shared" si="145"/>
        <x:v>6407.2504418709686</x:v>
      </x:c>
      <x:c r="F716" s="14">
        <x:f t="shared" si="147"/>
        <x:v>6547.2763540213709</x:v>
      </x:c>
      <x:c r="G716" s="14">
        <x:f t="shared" si="148"/>
        <x:v>6561.0852714256898</x:v>
      </x:c>
      <x:c r="H716" s="13" t="n">
        <x:f>Arrivals!L716</x:f>
        <x:v>75</x:v>
      </x:c>
      <x:c r="I716" s="14" t="n">
        <x:f>H716*8/Settings!$B$28+Settings!$B$29</x:f>
        <x:v>6.02</x:v>
      </x:c>
      <x:c r="J716" s="14">
        <x:f t="shared" si="146"/>
        <x:v>6492.0400000000009</x:v>
      </x:c>
      <x:c r="K716" s="14">
        <x:f t="shared" si="149"/>
        <x:v>6561.0852714256898</x:v>
      </x:c>
      <x:c r="L716" s="14" t="n">
        <x:f>MOD(K716-Settings!$B$32,Settings!$B$33)</x:f>
        <x:v>81.08527142568983</x:v>
      </x:c>
      <x:c r="M716" s="14" t="n">
        <x:f>IF(L716&lt;Settings!$B$30,IF(Settings!$B$30-L716&gt;=I716,K716,K716+(Settings!$B$30-L716)+Settings!$B$31),K716+(Settings!$B$33-L716))</x:f>
        <x:v>6561.08527142569</x:v>
      </x:c>
      <x:c r="N716" s="14">
        <x:f t="shared" si="150"/>
        <x:v>6567.1052714256903</x:v>
      </x:c>
      <x:c r="O716" s="14">
        <x:f t="shared" si="151"/>
        <x:v>19.828917404319327</x:v>
      </x:c>
      <x:c r="P716" s="14">
        <x:f t="shared" si="152"/>
        <x:v>0</x:v>
      </x:c>
      <x:c r="Q716" s="14">
        <x:f t="shared" si="153"/>
        <x:v>0</x:v>
      </x:c>
      <x:c r="R716" s="14">
        <x:f t="shared" si="154"/>
        <x:v>0</x:v>
      </x:c>
      <x:c r="S716" s="14">
        <x:f t="shared" si="155"/>
        <x:v>0</x:v>
      </x:c>
      <x:c r="T716" t="str">
        <x:f>IF(MOD(C716-Settings!$B$32,Settings!$B$33)&lt;Settings!$B$30,"Up","Down")</x:f>
        <x:v>Up</x:v>
      </x:c>
      <x:c r="U716" s="15" t="n">
        <x:f>IF(OR(I716&gt;Settings!$B$30,O716&gt;Settings!$B$37),0,1)</x:f>
        <x:v>1</x:v>
      </x:c>
      <x:c r="V716" s="15" t="n">
        <x:f>IF(AND(U716=1,O716&lt;=Settings!$B$36),1,0)</x:f>
        <x:v>1</x:v>
      </x:c>
    </x:row>
    <x:row r="717">
      <x:c r="A717">
        <x:v>6</x:v>
      </x:c>
      <x:c r="B717">
        <x:v>112</x:v>
      </x:c>
      <x:c r="C717" s="13" t="n">
        <x:f>Arrivals!F717</x:f>
        <x:v>6598.098894857983</x:v>
      </x:c>
      <x:c r="D717" s="13" t="n">
        <x:f>Arrivals!J717</x:f>
        <x:v>3.277533129495983</x:v>
      </x:c>
      <x:c r="E717" s="14">
        <x:f t="shared" si="145"/>
        <x:v>6561.0852714256898</x:v>
      </x:c>
      <x:c r="F717" s="14">
        <x:f t="shared" si="147"/>
        <x:v>6598.0988948579834</x:v>
      </x:c>
      <x:c r="G717" s="14">
        <x:f t="shared" si="148"/>
        <x:v>6601.3764279874795</x:v>
      </x:c>
      <x:c r="H717" s="13" t="n">
        <x:f>Arrivals!L717</x:f>
        <x:v>75</x:v>
      </x:c>
      <x:c r="I717" s="14" t="n">
        <x:f>H717*8/Settings!$B$28+Settings!$B$29</x:f>
        <x:v>6.02</x:v>
      </x:c>
      <x:c r="J717" s="14">
        <x:f t="shared" si="146"/>
        <x:v>6567.1052714256903</x:v>
      </x:c>
      <x:c r="K717" s="14">
        <x:f t="shared" si="149"/>
        <x:v>6601.3764279874795</x:v>
      </x:c>
      <x:c r="L717" s="14" t="n">
        <x:f>MOD(K717-Settings!$B$32,Settings!$B$33)</x:f>
        <x:v>121.37642798747947</x:v>
      </x:c>
      <x:c r="M717" s="14" t="n">
        <x:f>IF(L717&lt;Settings!$B$30,IF(Settings!$B$30-L717&gt;=I717,K717,K717+(Settings!$B$30-L717)+Settings!$B$31),K717+(Settings!$B$33-L717))</x:f>
        <x:v>6601.3764279874795</x:v>
      </x:c>
      <x:c r="N717" s="14">
        <x:f t="shared" si="150"/>
        <x:v>6607.3964279874799</x:v>
      </x:c>
      <x:c r="O717" s="14">
        <x:f t="shared" si="151"/>
        <x:v>9.2975331294965144</x:v>
      </x:c>
      <x:c r="P717" s="14">
        <x:f t="shared" si="152"/>
        <x:v>0</x:v>
      </x:c>
      <x:c r="Q717" s="14">
        <x:f t="shared" si="153"/>
        <x:v>0</x:v>
      </x:c>
      <x:c r="R717" s="14">
        <x:f t="shared" si="154"/>
        <x:v>0</x:v>
      </x:c>
      <x:c r="S717" s="14">
        <x:f t="shared" si="155"/>
        <x:v>0</x:v>
      </x:c>
      <x:c r="T717" t="str">
        <x:f>IF(MOD(C717-Settings!$B$32,Settings!$B$33)&lt;Settings!$B$30,"Up","Down")</x:f>
        <x:v>Up</x:v>
      </x:c>
      <x:c r="U717" s="15" t="n">
        <x:f>IF(OR(I717&gt;Settings!$B$30,O717&gt;Settings!$B$37),0,1)</x:f>
        <x:v>1</x:v>
      </x:c>
      <x:c r="V717" s="15" t="n">
        <x:f>IF(AND(U717=1,O717&lt;=Settings!$B$36),1,0)</x:f>
        <x:v>1</x:v>
      </x:c>
    </x:row>
    <x:row r="718">
      <x:c r="A718">
        <x:v>6</x:v>
      </x:c>
      <x:c r="B718">
        <x:v>113</x:v>
      </x:c>
      <x:c r="C718" s="13" t="n">
        <x:f>Arrivals!F718</x:f>
        <x:v>6608.510398340187</x:v>
      </x:c>
      <x:c r="D718" s="13" t="n">
        <x:f>Arrivals!J718</x:f>
        <x:v>35.40679295824813</x:v>
      </x:c>
      <x:c r="E718" s="14">
        <x:f t="shared" si="145"/>
        <x:v>6601.3764279874795</x:v>
      </x:c>
      <x:c r="F718" s="14">
        <x:f t="shared" si="147"/>
        <x:v>6608.5103983401868</x:v>
      </x:c>
      <x:c r="G718" s="14">
        <x:f t="shared" si="148"/>
        <x:v>6643.9171912984348</x:v>
      </x:c>
      <x:c r="H718" s="13" t="n">
        <x:f>Arrivals!L718</x:f>
        <x:v>75</x:v>
      </x:c>
      <x:c r="I718" s="14" t="n">
        <x:f>H718*8/Settings!$B$28+Settings!$B$29</x:f>
        <x:v>6.02</x:v>
      </x:c>
      <x:c r="J718" s="14">
        <x:f t="shared" si="146"/>
        <x:v>6607.3964279874799</x:v>
      </x:c>
      <x:c r="K718" s="14">
        <x:f t="shared" si="149"/>
        <x:v>6643.9171912984348</x:v>
      </x:c>
      <x:c r="L718" s="14" t="n">
        <x:f>MOD(K718-Settings!$B$32,Settings!$B$33)</x:f>
        <x:v>163.91719129843477</x:v>
      </x:c>
      <x:c r="M718" s="14" t="n">
        <x:f>IF(L718&lt;Settings!$B$30,IF(Settings!$B$30-L718&gt;=I718,K718,K718+(Settings!$B$30-L718)+Settings!$B$31),K718+(Settings!$B$33-L718))</x:f>
        <x:v>6643.917191298435</x:v>
      </x:c>
      <x:c r="N718" s="14">
        <x:f t="shared" si="150"/>
        <x:v>6649.9371912984352</x:v>
      </x:c>
      <x:c r="O718" s="14">
        <x:f t="shared" si="151"/>
        <x:v>41.42679295824837</x:v>
      </x:c>
      <x:c r="P718" s="14">
        <x:f t="shared" si="152"/>
        <x:v>0</x:v>
      </x:c>
      <x:c r="Q718" s="14">
        <x:f t="shared" si="153"/>
        <x:v>0</x:v>
      </x:c>
      <x:c r="R718" s="14">
        <x:f t="shared" si="154"/>
        <x:v>0</x:v>
      </x:c>
      <x:c r="S718" s="14">
        <x:f t="shared" si="155"/>
        <x:v>0</x:v>
      </x:c>
      <x:c r="T718" t="str">
        <x:f>IF(MOD(C718-Settings!$B$32,Settings!$B$33)&lt;Settings!$B$30,"Up","Down")</x:f>
        <x:v>Up</x:v>
      </x:c>
      <x:c r="U718" s="15" t="n">
        <x:f>IF(OR(I718&gt;Settings!$B$30,O718&gt;Settings!$B$37),0,1)</x:f>
        <x:v>1</x:v>
      </x:c>
      <x:c r="V718" s="15" t="n">
        <x:f>IF(AND(U718=1,O718&lt;=Settings!$B$36),1,0)</x:f>
        <x:v>1</x:v>
      </x:c>
    </x:row>
    <x:row r="719">
      <x:c r="A719">
        <x:v>6</x:v>
      </x:c>
      <x:c r="B719">
        <x:v>114</x:v>
      </x:c>
      <x:c r="C719" s="13" t="n">
        <x:f>Arrivals!F719</x:f>
        <x:v>6641.287657421338</x:v>
      </x:c>
      <x:c r="D719" s="13" t="n">
        <x:f>Arrivals!J719</x:f>
        <x:v>20.873644753817537</x:v>
      </x:c>
      <x:c r="E719" s="14">
        <x:f t="shared" si="145"/>
        <x:v>6643.9171912984348</x:v>
      </x:c>
      <x:c r="F719" s="14">
        <x:f t="shared" si="147"/>
        <x:v>6643.9171912984348</x:v>
      </x:c>
      <x:c r="G719" s="14">
        <x:f t="shared" si="148"/>
        <x:v>6664.7908360522524</x:v>
      </x:c>
      <x:c r="H719" s="13" t="n">
        <x:f>Arrivals!L719</x:f>
        <x:v>75</x:v>
      </x:c>
      <x:c r="I719" s="14" t="n">
        <x:f>H719*8/Settings!$B$28+Settings!$B$29</x:f>
        <x:v>6.02</x:v>
      </x:c>
      <x:c r="J719" s="14">
        <x:f t="shared" si="146"/>
        <x:v>6649.9371912984352</x:v>
      </x:c>
      <x:c r="K719" s="14">
        <x:f t="shared" si="149"/>
        <x:v>6664.7908360522524</x:v>
      </x:c>
      <x:c r="L719" s="14" t="n">
        <x:f>MOD(K719-Settings!$B$32,Settings!$B$33)</x:f>
        <x:v>184.79083605225242</x:v>
      </x:c>
      <x:c r="M719" s="14" t="n">
        <x:f>IF(L719&lt;Settings!$B$30,IF(Settings!$B$30-L719&gt;=I719,K719,K719+(Settings!$B$30-L719)+Settings!$B$31),K719+(Settings!$B$33-L719))</x:f>
        <x:v>6664.790836052252</x:v>
      </x:c>
      <x:c r="N719" s="14">
        <x:f t="shared" si="150"/>
        <x:v>6670.8108360522529</x:v>
      </x:c>
      <x:c r="O719" s="14">
        <x:f t="shared" si="151"/>
        <x:v>29.523178630915027</x:v>
      </x:c>
      <x:c r="P719" s="14">
        <x:f t="shared" si="152"/>
        <x:v>2.6295338770969465</x:v>
      </x:c>
      <x:c r="Q719" s="14">
        <x:f t="shared" si="153"/>
        <x:v>0</x:v>
      </x:c>
      <x:c r="R719" s="14">
        <x:f t="shared" si="154"/>
        <x:v>0</x:v>
      </x:c>
      <x:c r="S719" s="14">
        <x:f t="shared" si="155"/>
        <x:v>2.6295338770969465</x:v>
      </x:c>
      <x:c r="T719" t="str">
        <x:f>IF(MOD(C719-Settings!$B$32,Settings!$B$33)&lt;Settings!$B$30,"Up","Down")</x:f>
        <x:v>Up</x:v>
      </x:c>
      <x:c r="U719" s="15" t="n">
        <x:f>IF(OR(I719&gt;Settings!$B$30,O719&gt;Settings!$B$37),0,1)</x:f>
        <x:v>1</x:v>
      </x:c>
      <x:c r="V719" s="15" t="n">
        <x:f>IF(AND(U719=1,O719&lt;=Settings!$B$36),1,0)</x:f>
        <x:v>1</x:v>
      </x:c>
    </x:row>
    <x:row r="720">
      <x:c r="A720">
        <x:v>6</x:v>
      </x:c>
      <x:c r="B720">
        <x:v>115</x:v>
      </x:c>
      <x:c r="C720" s="13" t="n">
        <x:f>Arrivals!F720</x:f>
        <x:v>6650.319612471536</x:v>
      </x:c>
      <x:c r="D720" s="13" t="n">
        <x:f>Arrivals!J720</x:f>
        <x:v>7.525995761315848</x:v>
      </x:c>
      <x:c r="E720" s="14">
        <x:f t="shared" si="145"/>
        <x:v>6664.7908360522524</x:v>
      </x:c>
      <x:c r="F720" s="14">
        <x:f t="shared" si="147"/>
        <x:v>6664.7908360522524</x:v>
      </x:c>
      <x:c r="G720" s="14">
        <x:f t="shared" si="148"/>
        <x:v>6672.3168318135686</x:v>
      </x:c>
      <x:c r="H720" s="13" t="n">
        <x:f>Arrivals!L720</x:f>
        <x:v>75</x:v>
      </x:c>
      <x:c r="I720" s="14" t="n">
        <x:f>H720*8/Settings!$B$28+Settings!$B$29</x:f>
        <x:v>6.02</x:v>
      </x:c>
      <x:c r="J720" s="14">
        <x:f t="shared" si="146"/>
        <x:v>6670.8108360522529</x:v>
      </x:c>
      <x:c r="K720" s="14">
        <x:f t="shared" si="149"/>
        <x:v>6672.3168318135686</x:v>
      </x:c>
      <x:c r="L720" s="14" t="n">
        <x:f>MOD(K720-Settings!$B$32,Settings!$B$33)</x:f>
        <x:v>192.31683181356857</x:v>
      </x:c>
      <x:c r="M720" s="14" t="n">
        <x:f>IF(L720&lt;Settings!$B$30,IF(Settings!$B$30-L720&gt;=I720,K720,K720+(Settings!$B$30-L720)+Settings!$B$31),K720+(Settings!$B$33-L720))</x:f>
        <x:v>6672.316831813569</x:v>
      </x:c>
      <x:c r="N720" s="14">
        <x:f t="shared" si="150"/>
        <x:v>6678.336831813569</x:v>
      </x:c>
      <x:c r="O720" s="14">
        <x:f t="shared" si="151"/>
        <x:v>28.017219342033059</x:v>
      </x:c>
      <x:c r="P720" s="14">
        <x:f t="shared" si="152"/>
        <x:v>14.471223580716469</x:v>
      </x:c>
      <x:c r="Q720" s="14">
        <x:f t="shared" si="153"/>
        <x:v>0</x:v>
      </x:c>
      <x:c r="R720" s="14">
        <x:f t="shared" si="154"/>
        <x:v>0</x:v>
      </x:c>
      <x:c r="S720" s="14">
        <x:f t="shared" si="155"/>
        <x:v>14.471223580716469</x:v>
      </x:c>
      <x:c r="T720" t="str">
        <x:f>IF(MOD(C720-Settings!$B$32,Settings!$B$33)&lt;Settings!$B$30,"Up","Down")</x:f>
        <x:v>Up</x:v>
      </x:c>
      <x:c r="U720" s="15" t="n">
        <x:f>IF(OR(I720&gt;Settings!$B$30,O720&gt;Settings!$B$37),0,1)</x:f>
        <x:v>1</x:v>
      </x:c>
      <x:c r="V720" s="15" t="n">
        <x:f>IF(AND(U720=1,O720&lt;=Settings!$B$36),1,0)</x:f>
        <x:v>1</x:v>
      </x:c>
    </x:row>
    <x:row r="721">
      <x:c r="A721">
        <x:v>6</x:v>
      </x:c>
      <x:c r="B721">
        <x:v>116</x:v>
      </x:c>
      <x:c r="C721" s="13" t="n">
        <x:f>Arrivals!F721</x:f>
        <x:v>6742.076429105937</x:v>
      </x:c>
      <x:c r="D721" s="13" t="n">
        <x:f>Arrivals!J721</x:f>
        <x:v>4.779494615293327</x:v>
      </x:c>
      <x:c r="E721" s="14">
        <x:f t="shared" si="145"/>
        <x:v>6672.3168318135686</x:v>
      </x:c>
      <x:c r="F721" s="14">
        <x:f t="shared" si="147"/>
        <x:v>6742.0764291059368</x:v>
      </x:c>
      <x:c r="G721" s="14">
        <x:f t="shared" si="148"/>
        <x:v>6746.8559237212303</x:v>
      </x:c>
      <x:c r="H721" s="13" t="n">
        <x:f>Arrivals!L721</x:f>
        <x:v>75</x:v>
      </x:c>
      <x:c r="I721" s="14" t="n">
        <x:f>H721*8/Settings!$B$28+Settings!$B$29</x:f>
        <x:v>6.02</x:v>
      </x:c>
      <x:c r="J721" s="14">
        <x:f t="shared" si="146"/>
        <x:v>6678.336831813569</x:v>
      </x:c>
      <x:c r="K721" s="14">
        <x:f t="shared" si="149"/>
        <x:v>6746.8559237212303</x:v>
      </x:c>
      <x:c r="L721" s="14" t="n">
        <x:f>MOD(K721-Settings!$B$32,Settings!$B$33)</x:f>
        <x:v>266.8559237212303</x:v>
      </x:c>
      <x:c r="M721" s="14" t="n">
        <x:f>IF(L721&lt;Settings!$B$30,IF(Settings!$B$30-L721&gt;=I721,K721,K721+(Settings!$B$30-L721)+Settings!$B$31),K721+(Settings!$B$33-L721))</x:f>
        <x:v>6746.85592372123</x:v>
      </x:c>
      <x:c r="N721" s="14">
        <x:f t="shared" si="150"/>
        <x:v>6752.8759237212307</x:v>
      </x:c>
      <x:c r="O721" s="14">
        <x:f t="shared" si="151"/>
        <x:v>10.799494615293952</x:v>
      </x:c>
      <x:c r="P721" s="14">
        <x:f t="shared" si="152"/>
        <x:v>0</x:v>
      </x:c>
      <x:c r="Q721" s="14">
        <x:f t="shared" si="153"/>
        <x:v>0</x:v>
      </x:c>
      <x:c r="R721" s="14">
        <x:f t="shared" si="154"/>
        <x:v>0</x:v>
      </x:c>
      <x:c r="S721" s="14">
        <x:f t="shared" si="155"/>
        <x:v>0</x:v>
      </x:c>
      <x:c r="T721" t="str">
        <x:f>IF(MOD(C721-Settings!$B$32,Settings!$B$33)&lt;Settings!$B$30,"Up","Down")</x:f>
        <x:v>Up</x:v>
      </x:c>
      <x:c r="U721" s="15" t="n">
        <x:f>IF(OR(I721&gt;Settings!$B$30,O721&gt;Settings!$B$37),0,1)</x:f>
        <x:v>1</x:v>
      </x:c>
      <x:c r="V721" s="15" t="n">
        <x:f>IF(AND(U721=1,O721&lt;=Settings!$B$36),1,0)</x:f>
        <x:v>1</x:v>
      </x:c>
    </x:row>
    <x:row r="722">
      <x:c r="A722">
        <x:v>6</x:v>
      </x:c>
      <x:c r="B722">
        <x:v>117</x:v>
      </x:c>
      <x:c r="C722" s="13" t="n">
        <x:f>Arrivals!F722</x:f>
        <x:v>6746.096044355752</x:v>
      </x:c>
      <x:c r="D722" s="13" t="n">
        <x:f>Arrivals!J722</x:f>
        <x:v>13.061764698124824</x:v>
      </x:c>
      <x:c r="E722" s="14">
        <x:f t="shared" si="145"/>
        <x:v>6746.8559237212303</x:v>
      </x:c>
      <x:c r="F722" s="14">
        <x:f t="shared" si="147"/>
        <x:v>6746.8559237212303</x:v>
      </x:c>
      <x:c r="G722" s="14">
        <x:f t="shared" si="148"/>
        <x:v>6759.9176884193548</x:v>
      </x:c>
      <x:c r="H722" s="13" t="n">
        <x:f>Arrivals!L722</x:f>
        <x:v>75</x:v>
      </x:c>
      <x:c r="I722" s="14" t="n">
        <x:f>H722*8/Settings!$B$28+Settings!$B$29</x:f>
        <x:v>6.02</x:v>
      </x:c>
      <x:c r="J722" s="14">
        <x:f t="shared" si="146"/>
        <x:v>6752.8759237212307</x:v>
      </x:c>
      <x:c r="K722" s="14">
        <x:f t="shared" si="149"/>
        <x:v>6759.9176884193548</x:v>
      </x:c>
      <x:c r="L722" s="14" t="n">
        <x:f>MOD(K722-Settings!$B$32,Settings!$B$33)</x:f>
        <x:v>279.9176884193548</x:v>
      </x:c>
      <x:c r="M722" s="14" t="n">
        <x:f>IF(L722&lt;Settings!$B$30,IF(Settings!$B$30-L722&gt;=I722,K722,K722+(Settings!$B$30-L722)+Settings!$B$31),K722+(Settings!$B$33-L722))</x:f>
        <x:v>6759.917688419355</x:v>
      </x:c>
      <x:c r="N722" s="14">
        <x:f t="shared" si="150"/>
        <x:v>6765.9376884193553</x:v>
      </x:c>
      <x:c r="O722" s="14">
        <x:f t="shared" si="151"/>
        <x:v>19.841644063602871</x:v>
      </x:c>
      <x:c r="P722" s="14">
        <x:f t="shared" si="152"/>
        <x:v>0.75987936547790014</x:v>
      </x:c>
      <x:c r="Q722" s="14">
        <x:f t="shared" si="153"/>
        <x:v>0</x:v>
      </x:c>
      <x:c r="R722" s="14">
        <x:f t="shared" si="154"/>
        <x:v>0</x:v>
      </x:c>
      <x:c r="S722" s="14">
        <x:f t="shared" si="155"/>
        <x:v>0.75987936547790014</x:v>
      </x:c>
      <x:c r="T722" t="str">
        <x:f>IF(MOD(C722-Settings!$B$32,Settings!$B$33)&lt;Settings!$B$30,"Up","Down")</x:f>
        <x:v>Up</x:v>
      </x:c>
      <x:c r="U722" s="15" t="n">
        <x:f>IF(OR(I722&gt;Settings!$B$30,O722&gt;Settings!$B$37),0,1)</x:f>
        <x:v>1</x:v>
      </x:c>
      <x:c r="V722" s="15" t="n">
        <x:f>IF(AND(U722=1,O722&lt;=Settings!$B$36),1,0)</x:f>
        <x:v>1</x:v>
      </x:c>
    </x:row>
    <x:row r="723">
      <x:c r="A723">
        <x:v>6</x:v>
      </x:c>
      <x:c r="B723">
        <x:v>118</x:v>
      </x:c>
      <x:c r="C723" s="13" t="n">
        <x:f>Arrivals!F723</x:f>
        <x:v>6750.673941199575</x:v>
      </x:c>
      <x:c r="D723" s="13" t="n">
        <x:f>Arrivals!J723</x:f>
        <x:v>11.481389319720364</x:v>
      </x:c>
      <x:c r="E723" s="14">
        <x:f t="shared" si="145"/>
        <x:v>6759.9176884193548</x:v>
      </x:c>
      <x:c r="F723" s="14">
        <x:f t="shared" si="147"/>
        <x:v>6759.9176884193548</x:v>
      </x:c>
      <x:c r="G723" s="14">
        <x:f t="shared" si="148"/>
        <x:v>6771.3990777390754</x:v>
      </x:c>
      <x:c r="H723" s="13" t="n">
        <x:f>Arrivals!L723</x:f>
        <x:v>75</x:v>
      </x:c>
      <x:c r="I723" s="14" t="n">
        <x:f>H723*8/Settings!$B$28+Settings!$B$29</x:f>
        <x:v>6.02</x:v>
      </x:c>
      <x:c r="J723" s="14">
        <x:f t="shared" si="146"/>
        <x:v>6765.9376884193553</x:v>
      </x:c>
      <x:c r="K723" s="14">
        <x:f t="shared" si="149"/>
        <x:v>6771.3990777390754</x:v>
      </x:c>
      <x:c r="L723" s="14" t="n">
        <x:f>MOD(K723-Settings!$B$32,Settings!$B$33)</x:f>
        <x:v>291.39907773907544</x:v>
      </x:c>
      <x:c r="M723" s="14" t="n">
        <x:f>IF(L723&lt;Settings!$B$30,IF(Settings!$B$30-L723&gt;=I723,K723,K723+(Settings!$B$30-L723)+Settings!$B$31),K723+(Settings!$B$33-L723))</x:f>
        <x:v>6771.399077739075</x:v>
      </x:c>
      <x:c r="N723" s="14">
        <x:f t="shared" si="150"/>
        <x:v>6777.4190777390759</x:v>
      </x:c>
      <x:c r="O723" s="14">
        <x:f t="shared" si="151"/>
        <x:v>26.745136539500891</x:v>
      </x:c>
      <x:c r="P723" s="14">
        <x:f t="shared" si="152"/>
        <x:v>9.2437472197798343</x:v>
      </x:c>
      <x:c r="Q723" s="14">
        <x:f t="shared" si="153"/>
        <x:v>0</x:v>
      </x:c>
      <x:c r="R723" s="14">
        <x:f t="shared" si="154"/>
        <x:v>0</x:v>
      </x:c>
      <x:c r="S723" s="14">
        <x:f t="shared" si="155"/>
        <x:v>9.2437472197798343</x:v>
      </x:c>
      <x:c r="T723" t="str">
        <x:f>IF(MOD(C723-Settings!$B$32,Settings!$B$33)&lt;Settings!$B$30,"Up","Down")</x:f>
        <x:v>Up</x:v>
      </x:c>
      <x:c r="U723" s="15" t="n">
        <x:f>IF(OR(I723&gt;Settings!$B$30,O723&gt;Settings!$B$37),0,1)</x:f>
        <x:v>1</x:v>
      </x:c>
      <x:c r="V723" s="15" t="n">
        <x:f>IF(AND(U723=1,O723&lt;=Settings!$B$36),1,0)</x:f>
        <x:v>1</x:v>
      </x:c>
    </x:row>
    <x:row r="724">
      <x:c r="A724">
        <x:v>6</x:v>
      </x:c>
      <x:c r="B724">
        <x:v>119</x:v>
      </x:c>
      <x:c r="C724" s="13" t="n">
        <x:f>Arrivals!F724</x:f>
        <x:v>6812.920864219418</x:v>
      </x:c>
      <x:c r="D724" s="13" t="n">
        <x:f>Arrivals!J724</x:f>
        <x:v>46.967043043880636</x:v>
      </x:c>
      <x:c r="E724" s="14">
        <x:f t="shared" si="145"/>
        <x:v>6771.3990777390754</x:v>
      </x:c>
      <x:c r="F724" s="14">
        <x:f t="shared" si="147"/>
        <x:v>6812.920864219418</x:v>
      </x:c>
      <x:c r="G724" s="14">
        <x:f t="shared" si="148"/>
        <x:v>6859.887907263299</x:v>
      </x:c>
      <x:c r="H724" s="13" t="n">
        <x:f>Arrivals!L724</x:f>
        <x:v>75</x:v>
      </x:c>
      <x:c r="I724" s="14" t="n">
        <x:f>H724*8/Settings!$B$28+Settings!$B$29</x:f>
        <x:v>6.02</x:v>
      </x:c>
      <x:c r="J724" s="14">
        <x:f t="shared" si="146"/>
        <x:v>6777.4190777390759</x:v>
      </x:c>
      <x:c r="K724" s="14">
        <x:f t="shared" si="149"/>
        <x:v>6859.887907263299</x:v>
      </x:c>
      <x:c r="L724" s="14" t="n">
        <x:f>MOD(K724-Settings!$B$32,Settings!$B$33)</x:f>
        <x:v>379.887907263299</x:v>
      </x:c>
      <x:c r="M724" s="14" t="n">
        <x:f>IF(L724&lt;Settings!$B$30,IF(Settings!$B$30-L724&gt;=I724,K724,K724+(Settings!$B$30-L724)+Settings!$B$31),K724+(Settings!$B$33-L724))</x:f>
        <x:v>6859.887907263299</x:v>
      </x:c>
      <x:c r="N724" s="14">
        <x:f t="shared" si="150"/>
        <x:v>6865.9079072632994</x:v>
      </x:c>
      <x:c r="O724" s="14">
        <x:f t="shared" si="151"/>
        <x:v>52.987043043881386</x:v>
      </x:c>
      <x:c r="P724" s="14">
        <x:f t="shared" si="152"/>
        <x:v>0</x:v>
      </x:c>
      <x:c r="Q724" s="14">
        <x:f t="shared" si="153"/>
        <x:v>0</x:v>
      </x:c>
      <x:c r="R724" s="14">
        <x:f t="shared" si="154"/>
        <x:v>0</x:v>
      </x:c>
      <x:c r="S724" s="14">
        <x:f t="shared" si="155"/>
        <x:v>0</x:v>
      </x:c>
      <x:c r="T724" t="str">
        <x:f>IF(MOD(C724-Settings!$B$32,Settings!$B$33)&lt;Settings!$B$30,"Up","Down")</x:f>
        <x:v>Up</x:v>
      </x:c>
      <x:c r="U724" s="15" t="n">
        <x:f>IF(OR(I724&gt;Settings!$B$30,O724&gt;Settings!$B$37),0,1)</x:f>
        <x:v>1</x:v>
      </x:c>
      <x:c r="V724" s="15" t="n">
        <x:f>IF(AND(U724=1,O724&lt;=Settings!$B$36),1,0)</x:f>
        <x:v>1</x:v>
      </x:c>
    </x:row>
    <x:row r="725">
      <x:c r="A725">
        <x:v>6</x:v>
      </x:c>
      <x:c r="B725">
        <x:v>120</x:v>
      </x:c>
      <x:c r="C725" s="13" t="n">
        <x:f>Arrivals!F725</x:f>
        <x:v>6835.348464889945</x:v>
      </x:c>
      <x:c r="D725" s="13" t="n">
        <x:f>Arrivals!J725</x:f>
        <x:v>8.249236430946711</x:v>
      </x:c>
      <x:c r="E725" s="14">
        <x:f t="shared" si="145"/>
        <x:v>6859.887907263299</x:v>
      </x:c>
      <x:c r="F725" s="14">
        <x:f t="shared" si="147"/>
        <x:v>6859.887907263299</x:v>
      </x:c>
      <x:c r="G725" s="14">
        <x:f t="shared" si="148"/>
        <x:v>6868.1371436942454</x:v>
      </x:c>
      <x:c r="H725" s="13" t="n">
        <x:f>Arrivals!L725</x:f>
        <x:v>75</x:v>
      </x:c>
      <x:c r="I725" s="14" t="n">
        <x:f>H725*8/Settings!$B$28+Settings!$B$29</x:f>
        <x:v>6.02</x:v>
      </x:c>
      <x:c r="J725" s="14">
        <x:f t="shared" si="146"/>
        <x:v>6865.9079072632994</x:v>
      </x:c>
      <x:c r="K725" s="14">
        <x:f t="shared" si="149"/>
        <x:v>6868.1371436942454</x:v>
      </x:c>
      <x:c r="L725" s="14" t="n">
        <x:f>MOD(K725-Settings!$B$32,Settings!$B$33)</x:f>
        <x:v>388.1371436942454</x:v>
      </x:c>
      <x:c r="M725" s="14" t="n">
        <x:f>IF(L725&lt;Settings!$B$30,IF(Settings!$B$30-L725&gt;=I725,K725,K725+(Settings!$B$30-L725)+Settings!$B$31),K725+(Settings!$B$33-L725))</x:f>
        <x:v>6868.137143694245</x:v>
      </x:c>
      <x:c r="N725" s="14">
        <x:f t="shared" si="150"/>
        <x:v>6874.1571436942459</x:v>
      </x:c>
      <x:c r="O725" s="14">
        <x:f t="shared" si="151"/>
        <x:v>38.808678804301053</x:v>
      </x:c>
      <x:c r="P725" s="14">
        <x:f t="shared" si="152"/>
        <x:v>24.539442373354177</x:v>
      </x:c>
      <x:c r="Q725" s="14">
        <x:f t="shared" si="153"/>
        <x:v>0</x:v>
      </x:c>
      <x:c r="R725" s="14">
        <x:f t="shared" si="154"/>
        <x:v>0</x:v>
      </x:c>
      <x:c r="S725" s="14">
        <x:f t="shared" si="155"/>
        <x:v>24.539442373354177</x:v>
      </x:c>
      <x:c r="T725" t="str">
        <x:f>IF(MOD(C725-Settings!$B$32,Settings!$B$33)&lt;Settings!$B$30,"Up","Down")</x:f>
        <x:v>Up</x:v>
      </x:c>
      <x:c r="U725" s="15" t="n">
        <x:f>IF(OR(I725&gt;Settings!$B$30,O725&gt;Settings!$B$37),0,1)</x:f>
        <x:v>1</x:v>
      </x:c>
      <x:c r="V725" s="15" t="n">
        <x:f>IF(AND(U725=1,O725&lt;=Settings!$B$36),1,0)</x:f>
        <x:v>1</x:v>
      </x:c>
    </x:row>
    <x:row r="726">
      <x:c r="A726">
        <x:v>7</x:v>
      </x:c>
      <x:c r="B726">
        <x:v>1</x:v>
      </x:c>
      <x:c r="C726" s="13" t="n">
        <x:f>Arrivals!F726</x:f>
        <x:v>113.26935506888782</x:v>
      </x:c>
      <x:c r="D726" s="13" t="n">
        <x:f>Arrivals!J726</x:f>
        <x:v>8.80961053044334</x:v>
      </x:c>
      <x:c r="E726" s="14">
        <x:v>0</x:v>
      </x:c>
      <x:c r="F726" s="14">
        <x:f t="shared" si="147"/>
        <x:v>113.26935506888782</x:v>
      </x:c>
      <x:c r="G726" s="14">
        <x:f t="shared" si="148"/>
        <x:v>122.07896559933116</x:v>
      </x:c>
      <x:c r="H726" s="13" t="n">
        <x:f>Arrivals!L726</x:f>
        <x:v>75</x:v>
      </x:c>
      <x:c r="I726" s="14" t="n">
        <x:f>H726*8/Settings!$B$28+Settings!$B$29</x:f>
        <x:v>6.02</x:v>
      </x:c>
      <x:c r="J726" s="14">
        <x:v>0</x:v>
      </x:c>
      <x:c r="K726" s="14">
        <x:f t="shared" si="149"/>
        <x:v>122.07896559933116</x:v>
      </x:c>
      <x:c r="L726" s="14" t="n">
        <x:f>MOD(K726-Settings!$B$32,Settings!$B$33)</x:f>
        <x:v>122.07896559933116</x:v>
      </x:c>
      <x:c r="M726" s="14" t="n">
        <x:f>IF(L726&lt;Settings!$B$30,IF(Settings!$B$30-L726&gt;=I726,K726,K726+(Settings!$B$30-L726)+Settings!$B$31),K726+(Settings!$B$33-L726))</x:f>
        <x:v>122.07896559933116</x:v>
      </x:c>
      <x:c r="N726" s="14">
        <x:f t="shared" si="150"/>
        <x:v>128.09896559933117</x:v>
      </x:c>
      <x:c r="O726" s="14">
        <x:f t="shared" si="151"/>
        <x:v>14.829610530443347</x:v>
      </x:c>
      <x:c r="P726" s="14">
        <x:f t="shared" si="152"/>
        <x:v>0</x:v>
      </x:c>
      <x:c r="Q726" s="14">
        <x:f t="shared" si="153"/>
        <x:v>0</x:v>
      </x:c>
      <x:c r="R726" s="14">
        <x:f t="shared" si="154"/>
        <x:v>0</x:v>
      </x:c>
      <x:c r="S726" s="14">
        <x:f t="shared" si="155"/>
        <x:v>0</x:v>
      </x:c>
      <x:c r="T726" t="str">
        <x:f>IF(MOD(C726-Settings!$B$32,Settings!$B$33)&lt;Settings!$B$30,"Up","Down")</x:f>
        <x:v>Up</x:v>
      </x:c>
      <x:c r="U726" s="15" t="n">
        <x:f>IF(OR(I726&gt;Settings!$B$30,O726&gt;Settings!$B$37),0,1)</x:f>
        <x:v>1</x:v>
      </x:c>
      <x:c r="V726" s="15" t="n">
        <x:f>IF(AND(U726=1,O726&lt;=Settings!$B$36),1,0)</x:f>
        <x:v>1</x:v>
      </x:c>
    </x:row>
    <x:row r="727">
      <x:c r="A727">
        <x:v>7</x:v>
      </x:c>
      <x:c r="B727">
        <x:v>2</x:v>
      </x:c>
      <x:c r="C727" s="13" t="n">
        <x:f>Arrivals!F727</x:f>
        <x:v>144.0679144494913</x:v>
      </x:c>
      <x:c r="D727" s="13" t="n">
        <x:f>Arrivals!J727</x:f>
        <x:v>42.60748548064661</x:v>
      </x:c>
      <x:c r="E727" s="14" t="n">
        <x:f t="shared" ref="E727:E758" si="156">G726</x:f>
        <x:v>122.07896559933116</x:v>
      </x:c>
      <x:c r="F727" s="14">
        <x:f t="shared" si="147"/>
        <x:v>144.0679144494913</x:v>
      </x:c>
      <x:c r="G727" s="14">
        <x:f t="shared" si="148"/>
        <x:v>186.6753999301379</x:v>
      </x:c>
      <x:c r="H727" s="13" t="n">
        <x:f>Arrivals!L727</x:f>
        <x:v>75</x:v>
      </x:c>
      <x:c r="I727" s="14" t="n">
        <x:f>H727*8/Settings!$B$28+Settings!$B$29</x:f>
        <x:v>6.02</x:v>
      </x:c>
      <x:c r="J727" s="14" t="n">
        <x:f t="shared" ref="J727:J758" si="157">N726</x:f>
        <x:v>128.09896559933117</x:v>
      </x:c>
      <x:c r="K727" s="14">
        <x:f t="shared" si="149"/>
        <x:v>186.6753999301379</x:v>
      </x:c>
      <x:c r="L727" s="14" t="n">
        <x:f>MOD(K727-Settings!$B$32,Settings!$B$33)</x:f>
        <x:v>186.6753999301379</x:v>
      </x:c>
      <x:c r="M727" s="14" t="n">
        <x:f>IF(L727&lt;Settings!$B$30,IF(Settings!$B$30-L727&gt;=I727,K727,K727+(Settings!$B$30-L727)+Settings!$B$31),K727+(Settings!$B$33-L727))</x:f>
        <x:v>186.6753999301379</x:v>
      </x:c>
      <x:c r="N727" s="14">
        <x:f t="shared" si="150"/>
        <x:v>192.69539993013791</x:v>
      </x:c>
      <x:c r="O727" s="14">
        <x:f t="shared" si="151"/>
        <x:v>48.627485480646612</x:v>
      </x:c>
      <x:c r="P727" s="14">
        <x:f t="shared" si="152"/>
        <x:v>0</x:v>
      </x:c>
      <x:c r="Q727" s="14">
        <x:f t="shared" si="153"/>
        <x:v>0</x:v>
      </x:c>
      <x:c r="R727" s="14">
        <x:f t="shared" si="154"/>
        <x:v>0</x:v>
      </x:c>
      <x:c r="S727" s="14">
        <x:f t="shared" si="155"/>
        <x:v>0</x:v>
      </x:c>
      <x:c r="T727" t="str">
        <x:f>IF(MOD(C727-Settings!$B$32,Settings!$B$33)&lt;Settings!$B$30,"Up","Down")</x:f>
        <x:v>Up</x:v>
      </x:c>
      <x:c r="U727" s="15" t="n">
        <x:f>IF(OR(I727&gt;Settings!$B$30,O727&gt;Settings!$B$37),0,1)</x:f>
        <x:v>1</x:v>
      </x:c>
      <x:c r="V727" s="15" t="n">
        <x:f>IF(AND(U727=1,O727&lt;=Settings!$B$36),1,0)</x:f>
        <x:v>1</x:v>
      </x:c>
    </x:row>
    <x:row r="728">
      <x:c r="A728">
        <x:v>7</x:v>
      </x:c>
      <x:c r="B728">
        <x:v>3</x:v>
      </x:c>
      <x:c r="C728" s="13" t="n">
        <x:f>Arrivals!F728</x:f>
        <x:v>245.32554932102445</x:v>
      </x:c>
      <x:c r="D728" s="13" t="n">
        <x:f>Arrivals!J728</x:f>
        <x:v>8.95952940807982</x:v>
      </x:c>
      <x:c r="E728" s="14">
        <x:f t="shared" si="156"/>
        <x:v>186.6753999301379</x:v>
      </x:c>
      <x:c r="F728" s="14">
        <x:f t="shared" si="147"/>
        <x:v>245.32554932102445</x:v>
      </x:c>
      <x:c r="G728" s="14">
        <x:f t="shared" si="148"/>
        <x:v>254.28507872910427</x:v>
      </x:c>
      <x:c r="H728" s="13" t="n">
        <x:f>Arrivals!L728</x:f>
        <x:v>75</x:v>
      </x:c>
      <x:c r="I728" s="14" t="n">
        <x:f>H728*8/Settings!$B$28+Settings!$B$29</x:f>
        <x:v>6.02</x:v>
      </x:c>
      <x:c r="J728" s="14">
        <x:f t="shared" si="157"/>
        <x:v>192.69539993013791</x:v>
      </x:c>
      <x:c r="K728" s="14">
        <x:f t="shared" si="149"/>
        <x:v>254.28507872910427</x:v>
      </x:c>
      <x:c r="L728" s="14" t="n">
        <x:f>MOD(K728-Settings!$B$32,Settings!$B$33)</x:f>
        <x:v>254.28507872910427</x:v>
      </x:c>
      <x:c r="M728" s="14" t="n">
        <x:f>IF(L728&lt;Settings!$B$30,IF(Settings!$B$30-L728&gt;=I728,K728,K728+(Settings!$B$30-L728)+Settings!$B$31),K728+(Settings!$B$33-L728))</x:f>
        <x:v>254.28507872910427</x:v>
      </x:c>
      <x:c r="N728" s="14">
        <x:f t="shared" si="150"/>
        <x:v>260.30507872910425</x:v>
      </x:c>
      <x:c r="O728" s="14">
        <x:f t="shared" si="151"/>
        <x:v>14.979529408079799</x:v>
      </x:c>
      <x:c r="P728" s="14">
        <x:f t="shared" si="152"/>
        <x:v>0</x:v>
      </x:c>
      <x:c r="Q728" s="14">
        <x:f t="shared" si="153"/>
        <x:v>0</x:v>
      </x:c>
      <x:c r="R728" s="14">
        <x:f t="shared" si="154"/>
        <x:v>0</x:v>
      </x:c>
      <x:c r="S728" s="14">
        <x:f t="shared" si="155"/>
        <x:v>0</x:v>
      </x:c>
      <x:c r="T728" t="str">
        <x:f>IF(MOD(C728-Settings!$B$32,Settings!$B$33)&lt;Settings!$B$30,"Up","Down")</x:f>
        <x:v>Up</x:v>
      </x:c>
      <x:c r="U728" s="15" t="n">
        <x:f>IF(OR(I728&gt;Settings!$B$30,O728&gt;Settings!$B$37),0,1)</x:f>
        <x:v>1</x:v>
      </x:c>
      <x:c r="V728" s="15" t="n">
        <x:f>IF(AND(U728=1,O728&lt;=Settings!$B$36),1,0)</x:f>
        <x:v>1</x:v>
      </x:c>
    </x:row>
    <x:row r="729">
      <x:c r="A729">
        <x:v>7</x:v>
      </x:c>
      <x:c r="B729">
        <x:v>4</x:v>
      </x:c>
      <x:c r="C729" s="13" t="n">
        <x:f>Arrivals!F729</x:f>
        <x:v>277.30961273956467</x:v>
      </x:c>
      <x:c r="D729" s="13" t="n">
        <x:f>Arrivals!J729</x:f>
        <x:v>1.4695419190202368</x:v>
      </x:c>
      <x:c r="E729" s="14">
        <x:f t="shared" si="156"/>
        <x:v>254.28507872910427</x:v>
      </x:c>
      <x:c r="F729" s="14">
        <x:f t="shared" si="147"/>
        <x:v>277.30961273956467</x:v>
      </x:c>
      <x:c r="G729" s="14">
        <x:f t="shared" si="148"/>
        <x:v>278.7791546585849</x:v>
      </x:c>
      <x:c r="H729" s="13" t="n">
        <x:f>Arrivals!L729</x:f>
        <x:v>75</x:v>
      </x:c>
      <x:c r="I729" s="14" t="n">
        <x:f>H729*8/Settings!$B$28+Settings!$B$29</x:f>
        <x:v>6.02</x:v>
      </x:c>
      <x:c r="J729" s="14">
        <x:f t="shared" si="157"/>
        <x:v>260.30507872910425</x:v>
      </x:c>
      <x:c r="K729" s="14">
        <x:f t="shared" si="149"/>
        <x:v>278.7791546585849</x:v>
      </x:c>
      <x:c r="L729" s="14" t="n">
        <x:f>MOD(K729-Settings!$B$32,Settings!$B$33)</x:f>
        <x:v>278.7791546585849</x:v>
      </x:c>
      <x:c r="M729" s="14" t="n">
        <x:f>IF(L729&lt;Settings!$B$30,IF(Settings!$B$30-L729&gt;=I729,K729,K729+(Settings!$B$30-L729)+Settings!$B$31),K729+(Settings!$B$33-L729))</x:f>
        <x:v>278.7791546585849</x:v>
      </x:c>
      <x:c r="N729" s="14">
        <x:f t="shared" si="150"/>
        <x:v>284.79915465858488</x:v>
      </x:c>
      <x:c r="O729" s="14">
        <x:f t="shared" si="151"/>
        <x:v>7.4895419190202119</x:v>
      </x:c>
      <x:c r="P729" s="14">
        <x:f t="shared" si="152"/>
        <x:v>0</x:v>
      </x:c>
      <x:c r="Q729" s="14">
        <x:f t="shared" si="153"/>
        <x:v>0</x:v>
      </x:c>
      <x:c r="R729" s="14">
        <x:f t="shared" si="154"/>
        <x:v>0</x:v>
      </x:c>
      <x:c r="S729" s="14">
        <x:f t="shared" si="155"/>
        <x:v>0</x:v>
      </x:c>
      <x:c r="T729" t="str">
        <x:f>IF(MOD(C729-Settings!$B$32,Settings!$B$33)&lt;Settings!$B$30,"Up","Down")</x:f>
        <x:v>Up</x:v>
      </x:c>
      <x:c r="U729" s="15" t="n">
        <x:f>IF(OR(I729&gt;Settings!$B$30,O729&gt;Settings!$B$37),0,1)</x:f>
        <x:v>1</x:v>
      </x:c>
      <x:c r="V729" s="15" t="n">
        <x:f>IF(AND(U729=1,O729&lt;=Settings!$B$36),1,0)</x:f>
        <x:v>1</x:v>
      </x:c>
    </x:row>
    <x:row r="730">
      <x:c r="A730">
        <x:v>7</x:v>
      </x:c>
      <x:c r="B730">
        <x:v>5</x:v>
      </x:c>
      <x:c r="C730" s="13" t="n">
        <x:f>Arrivals!F730</x:f>
        <x:v>335.01707276082374</x:v>
      </x:c>
      <x:c r="D730" s="13" t="n">
        <x:f>Arrivals!J730</x:f>
        <x:v>2.3848456346965223</x:v>
      </x:c>
      <x:c r="E730" s="14">
        <x:f t="shared" si="156"/>
        <x:v>278.7791546585849</x:v>
      </x:c>
      <x:c r="F730" s="14">
        <x:f t="shared" si="147"/>
        <x:v>335.01707276082374</x:v>
      </x:c>
      <x:c r="G730" s="14">
        <x:f t="shared" si="148"/>
        <x:v>337.40191839552028</x:v>
      </x:c>
      <x:c r="H730" s="13" t="n">
        <x:f>Arrivals!L730</x:f>
        <x:v>75</x:v>
      </x:c>
      <x:c r="I730" s="14" t="n">
        <x:f>H730*8/Settings!$B$28+Settings!$B$29</x:f>
        <x:v>6.02</x:v>
      </x:c>
      <x:c r="J730" s="14">
        <x:f t="shared" si="157"/>
        <x:v>284.79915465858488</x:v>
      </x:c>
      <x:c r="K730" s="14">
        <x:f t="shared" si="149"/>
        <x:v>337.40191839552028</x:v>
      </x:c>
      <x:c r="L730" s="14" t="n">
        <x:f>MOD(K730-Settings!$B$32,Settings!$B$33)</x:f>
        <x:v>337.4019183955203</x:v>
      </x:c>
      <x:c r="M730" s="14" t="n">
        <x:f>IF(L730&lt;Settings!$B$30,IF(Settings!$B$30-L730&gt;=I730,K730,K730+(Settings!$B$30-L730)+Settings!$B$31),K730+(Settings!$B$33-L730))</x:f>
        <x:v>337.4019183955203</x:v>
      </x:c>
      <x:c r="N730" s="14">
        <x:f t="shared" si="150"/>
        <x:v>343.42191839552027</x:v>
      </x:c>
      <x:c r="O730" s="14">
        <x:f t="shared" si="151"/>
        <x:v>8.4048456346965281</x:v>
      </x:c>
      <x:c r="P730" s="14">
        <x:f t="shared" si="152"/>
        <x:v>0</x:v>
      </x:c>
      <x:c r="Q730" s="14">
        <x:f t="shared" si="153"/>
        <x:v>0</x:v>
      </x:c>
      <x:c r="R730" s="14">
        <x:f t="shared" si="154"/>
        <x:v>0</x:v>
      </x:c>
      <x:c r="S730" s="14">
        <x:f t="shared" si="155"/>
        <x:v>0</x:v>
      </x:c>
      <x:c r="T730" t="str">
        <x:f>IF(MOD(C730-Settings!$B$32,Settings!$B$33)&lt;Settings!$B$30,"Up","Down")</x:f>
        <x:v>Up</x:v>
      </x:c>
      <x:c r="U730" s="15" t="n">
        <x:f>IF(OR(I730&gt;Settings!$B$30,O730&gt;Settings!$B$37),0,1)</x:f>
        <x:v>1</x:v>
      </x:c>
      <x:c r="V730" s="15" t="n">
        <x:f>IF(AND(U730=1,O730&lt;=Settings!$B$36),1,0)</x:f>
        <x:v>1</x:v>
      </x:c>
    </x:row>
    <x:row r="731">
      <x:c r="A731">
        <x:v>7</x:v>
      </x:c>
      <x:c r="B731">
        <x:v>6</x:v>
      </x:c>
      <x:c r="C731" s="13" t="n">
        <x:f>Arrivals!F731</x:f>
        <x:v>351.05380974837846</x:v>
      </x:c>
      <x:c r="D731" s="13" t="n">
        <x:f>Arrivals!J731</x:f>
        <x:v>2.7338814475252837</x:v>
      </x:c>
      <x:c r="E731" s="14">
        <x:f t="shared" si="156"/>
        <x:v>337.40191839552028</x:v>
      </x:c>
      <x:c r="F731" s="14">
        <x:f t="shared" si="147"/>
        <x:v>351.05380974837846</x:v>
      </x:c>
      <x:c r="G731" s="14">
        <x:f t="shared" si="148"/>
        <x:v>353.78769119590373</x:v>
      </x:c>
      <x:c r="H731" s="13" t="n">
        <x:f>Arrivals!L731</x:f>
        <x:v>75</x:v>
      </x:c>
      <x:c r="I731" s="14" t="n">
        <x:f>H731*8/Settings!$B$28+Settings!$B$29</x:f>
        <x:v>6.02</x:v>
      </x:c>
      <x:c r="J731" s="14">
        <x:f t="shared" si="157"/>
        <x:v>343.42191839552027</x:v>
      </x:c>
      <x:c r="K731" s="14">
        <x:f t="shared" si="149"/>
        <x:v>353.78769119590373</x:v>
      </x:c>
      <x:c r="L731" s="14" t="n">
        <x:f>MOD(K731-Settings!$B$32,Settings!$B$33)</x:f>
        <x:v>353.78769119590373</x:v>
      </x:c>
      <x:c r="M731" s="14" t="n">
        <x:f>IF(L731&lt;Settings!$B$30,IF(Settings!$B$30-L731&gt;=I731,K731,K731+(Settings!$B$30-L731)+Settings!$B$31),K731+(Settings!$B$33-L731))</x:f>
        <x:v>353.78769119590373</x:v>
      </x:c>
      <x:c r="N731" s="14">
        <x:f t="shared" si="150"/>
        <x:v>359.80769119590371</x:v>
      </x:c>
      <x:c r="O731" s="14">
        <x:f t="shared" si="151"/>
        <x:v>8.7538814475252593</x:v>
      </x:c>
      <x:c r="P731" s="14">
        <x:f t="shared" si="152"/>
        <x:v>0</x:v>
      </x:c>
      <x:c r="Q731" s="14">
        <x:f t="shared" si="153"/>
        <x:v>0</x:v>
      </x:c>
      <x:c r="R731" s="14">
        <x:f t="shared" si="154"/>
        <x:v>0</x:v>
      </x:c>
      <x:c r="S731" s="14">
        <x:f t="shared" si="155"/>
        <x:v>0</x:v>
      </x:c>
      <x:c r="T731" t="str">
        <x:f>IF(MOD(C731-Settings!$B$32,Settings!$B$33)&lt;Settings!$B$30,"Up","Down")</x:f>
        <x:v>Up</x:v>
      </x:c>
      <x:c r="U731" s="15" t="n">
        <x:f>IF(OR(I731&gt;Settings!$B$30,O731&gt;Settings!$B$37),0,1)</x:f>
        <x:v>1</x:v>
      </x:c>
      <x:c r="V731" s="15" t="n">
        <x:f>IF(AND(U731=1,O731&lt;=Settings!$B$36),1,0)</x:f>
        <x:v>1</x:v>
      </x:c>
    </x:row>
    <x:row r="732">
      <x:c r="A732">
        <x:v>7</x:v>
      </x:c>
      <x:c r="B732">
        <x:v>7</x:v>
      </x:c>
      <x:c r="C732" s="13" t="n">
        <x:f>Arrivals!F732</x:f>
        <x:v>504.03920894245357</x:v>
      </x:c>
      <x:c r="D732" s="13" t="n">
        <x:f>Arrivals!J732</x:f>
        <x:v>2.3388883270866474</x:v>
      </x:c>
      <x:c r="E732" s="14">
        <x:f t="shared" si="156"/>
        <x:v>353.78769119590373</x:v>
      </x:c>
      <x:c r="F732" s="14">
        <x:f t="shared" si="147"/>
        <x:v>504.03920894245357</x:v>
      </x:c>
      <x:c r="G732" s="14">
        <x:f t="shared" si="148"/>
        <x:v>506.37809726954021</x:v>
      </x:c>
      <x:c r="H732" s="13" t="n">
        <x:f>Arrivals!L732</x:f>
        <x:v>75</x:v>
      </x:c>
      <x:c r="I732" s="14" t="n">
        <x:f>H732*8/Settings!$B$28+Settings!$B$29</x:f>
        <x:v>6.02</x:v>
      </x:c>
      <x:c r="J732" s="14">
        <x:f t="shared" si="157"/>
        <x:v>359.80769119590371</x:v>
      </x:c>
      <x:c r="K732" s="14">
        <x:f t="shared" si="149"/>
        <x:v>506.37809726954021</x:v>
      </x:c>
      <x:c r="L732" s="14" t="n">
        <x:f>MOD(K732-Settings!$B$32,Settings!$B$33)</x:f>
        <x:v>506.3780972695402</x:v>
      </x:c>
      <x:c r="M732" s="14" t="n">
        <x:f>IF(L732&lt;Settings!$B$30,IF(Settings!$B$30-L732&gt;=I732,K732,K732+(Settings!$B$30-L732)+Settings!$B$31),K732+(Settings!$B$33-L732))</x:f>
        <x:v>506.3780972695402</x:v>
      </x:c>
      <x:c r="N732" s="14">
        <x:f t="shared" si="150"/>
        <x:v>512.39809726954024</x:v>
      </x:c>
      <x:c r="O732" s="14">
        <x:f t="shared" si="151"/>
        <x:v>8.3588883270866745</x:v>
      </x:c>
      <x:c r="P732" s="14">
        <x:f t="shared" si="152"/>
        <x:v>0</x:v>
      </x:c>
      <x:c r="Q732" s="14">
        <x:f t="shared" si="153"/>
        <x:v>0</x:v>
      </x:c>
      <x:c r="R732" s="14">
        <x:f t="shared" si="154"/>
        <x:v>0</x:v>
      </x:c>
      <x:c r="S732" s="14">
        <x:f t="shared" si="155"/>
        <x:v>0</x:v>
      </x:c>
      <x:c r="T732" t="str">
        <x:f>IF(MOD(C732-Settings!$B$32,Settings!$B$33)&lt;Settings!$B$30,"Up","Down")</x:f>
        <x:v>Up</x:v>
      </x:c>
      <x:c r="U732" s="15" t="n">
        <x:f>IF(OR(I732&gt;Settings!$B$30,O732&gt;Settings!$B$37),0,1)</x:f>
        <x:v>1</x:v>
      </x:c>
      <x:c r="V732" s="15" t="n">
        <x:f>IF(AND(U732=1,O732&lt;=Settings!$B$36),1,0)</x:f>
        <x:v>1</x:v>
      </x:c>
    </x:row>
    <x:row r="733">
      <x:c r="A733">
        <x:v>7</x:v>
      </x:c>
      <x:c r="B733">
        <x:v>8</x:v>
      </x:c>
      <x:c r="C733" s="13" t="n">
        <x:f>Arrivals!F733</x:f>
        <x:v>531.0091363143011</x:v>
      </x:c>
      <x:c r="D733" s="13" t="n">
        <x:f>Arrivals!J733</x:f>
        <x:v>4.926279068589011</x:v>
      </x:c>
      <x:c r="E733" s="14">
        <x:f t="shared" si="156"/>
        <x:v>506.37809726954021</x:v>
      </x:c>
      <x:c r="F733" s="14">
        <x:f t="shared" si="147"/>
        <x:v>531.00913631430114</x:v>
      </x:c>
      <x:c r="G733" s="14">
        <x:f t="shared" si="148"/>
        <x:v>535.93541538289014</x:v>
      </x:c>
      <x:c r="H733" s="13" t="n">
        <x:f>Arrivals!L733</x:f>
        <x:v>75</x:v>
      </x:c>
      <x:c r="I733" s="14" t="n">
        <x:f>H733*8/Settings!$B$28+Settings!$B$29</x:f>
        <x:v>6.02</x:v>
      </x:c>
      <x:c r="J733" s="14">
        <x:f t="shared" si="157"/>
        <x:v>512.39809726954024</x:v>
      </x:c>
      <x:c r="K733" s="14">
        <x:f t="shared" si="149"/>
        <x:v>535.93541538289014</x:v>
      </x:c>
      <x:c r="L733" s="14" t="n">
        <x:f>MOD(K733-Settings!$B$32,Settings!$B$33)</x:f>
        <x:v>535.9354153828901</x:v>
      </x:c>
      <x:c r="M733" s="14" t="n">
        <x:f>IF(L733&lt;Settings!$B$30,IF(Settings!$B$30-L733&gt;=I733,K733,K733+(Settings!$B$30-L733)+Settings!$B$31),K733+(Settings!$B$33-L733))</x:f>
        <x:v>535.9354153828901</x:v>
      </x:c>
      <x:c r="N733" s="14">
        <x:f t="shared" si="150"/>
        <x:v>541.95541538289012</x:v>
      </x:c>
      <x:c r="O733" s="14">
        <x:f t="shared" si="151"/>
        <x:v>10.946279068588979</x:v>
      </x:c>
      <x:c r="P733" s="14">
        <x:f t="shared" si="152"/>
        <x:v>0</x:v>
      </x:c>
      <x:c r="Q733" s="14">
        <x:f t="shared" si="153"/>
        <x:v>0</x:v>
      </x:c>
      <x:c r="R733" s="14">
        <x:f t="shared" si="154"/>
        <x:v>0</x:v>
      </x:c>
      <x:c r="S733" s="14">
        <x:f t="shared" si="155"/>
        <x:v>0</x:v>
      </x:c>
      <x:c r="T733" t="str">
        <x:f>IF(MOD(C733-Settings!$B$32,Settings!$B$33)&lt;Settings!$B$30,"Up","Down")</x:f>
        <x:v>Up</x:v>
      </x:c>
      <x:c r="U733" s="15" t="n">
        <x:f>IF(OR(I733&gt;Settings!$B$30,O733&gt;Settings!$B$37),0,1)</x:f>
        <x:v>1</x:v>
      </x:c>
      <x:c r="V733" s="15" t="n">
        <x:f>IF(AND(U733=1,O733&lt;=Settings!$B$36),1,0)</x:f>
        <x:v>1</x:v>
      </x:c>
    </x:row>
    <x:row r="734">
      <x:c r="A734">
        <x:v>7</x:v>
      </x:c>
      <x:c r="B734">
        <x:v>9</x:v>
      </x:c>
      <x:c r="C734" s="13" t="n">
        <x:f>Arrivals!F734</x:f>
        <x:v>531.674558039506</x:v>
      </x:c>
      <x:c r="D734" s="13" t="n">
        <x:f>Arrivals!J734</x:f>
        <x:v>24.0384529816184</x:v>
      </x:c>
      <x:c r="E734" s="14">
        <x:f t="shared" si="156"/>
        <x:v>535.93541538289014</x:v>
      </x:c>
      <x:c r="F734" s="14">
        <x:f t="shared" si="147"/>
        <x:v>535.93541538289014</x:v>
      </x:c>
      <x:c r="G734" s="14">
        <x:f t="shared" si="148"/>
        <x:v>559.97386836450858</x:v>
      </x:c>
      <x:c r="H734" s="13" t="n">
        <x:f>Arrivals!L734</x:f>
        <x:v>75</x:v>
      </x:c>
      <x:c r="I734" s="14" t="n">
        <x:f>H734*8/Settings!$B$28+Settings!$B$29</x:f>
        <x:v>6.02</x:v>
      </x:c>
      <x:c r="J734" s="14">
        <x:f t="shared" si="157"/>
        <x:v>541.95541538289012</x:v>
      </x:c>
      <x:c r="K734" s="14">
        <x:f t="shared" si="149"/>
        <x:v>559.97386836450858</x:v>
      </x:c>
      <x:c r="L734" s="14" t="n">
        <x:f>MOD(K734-Settings!$B$32,Settings!$B$33)</x:f>
        <x:v>559.9738683645086</x:v>
      </x:c>
      <x:c r="M734" s="14" t="n">
        <x:f>IF(L734&lt;Settings!$B$30,IF(Settings!$B$30-L734&gt;=I734,K734,K734+(Settings!$B$30-L734)+Settings!$B$31),K734+(Settings!$B$33-L734))</x:f>
        <x:v>559.9738683645086</x:v>
      </x:c>
      <x:c r="N734" s="14">
        <x:f t="shared" si="150"/>
        <x:v>565.99386836450856</x:v>
      </x:c>
      <x:c r="O734" s="14">
        <x:f t="shared" si="151"/>
        <x:v>34.319310325002562</x:v>
      </x:c>
      <x:c r="P734" s="14">
        <x:f t="shared" si="152"/>
        <x:v>4.2608573433841457</x:v>
      </x:c>
      <x:c r="Q734" s="14">
        <x:f t="shared" si="153"/>
        <x:v>0</x:v>
      </x:c>
      <x:c r="R734" s="14">
        <x:f t="shared" si="154"/>
        <x:v>0</x:v>
      </x:c>
      <x:c r="S734" s="14">
        <x:f t="shared" si="155"/>
        <x:v>4.2608573433841457</x:v>
      </x:c>
      <x:c r="T734" t="str">
        <x:f>IF(MOD(C734-Settings!$B$32,Settings!$B$33)&lt;Settings!$B$30,"Up","Down")</x:f>
        <x:v>Up</x:v>
      </x:c>
      <x:c r="U734" s="15" t="n">
        <x:f>IF(OR(I734&gt;Settings!$B$30,O734&gt;Settings!$B$37),0,1)</x:f>
        <x:v>1</x:v>
      </x:c>
      <x:c r="V734" s="15" t="n">
        <x:f>IF(AND(U734=1,O734&lt;=Settings!$B$36),1,0)</x:f>
        <x:v>1</x:v>
      </x:c>
    </x:row>
    <x:row r="735">
      <x:c r="A735">
        <x:v>7</x:v>
      </x:c>
      <x:c r="B735">
        <x:v>10</x:v>
      </x:c>
      <x:c r="C735" s="13" t="n">
        <x:f>Arrivals!F735</x:f>
        <x:v>559.0101263552463</x:v>
      </x:c>
      <x:c r="D735" s="13" t="n">
        <x:f>Arrivals!J735</x:f>
        <x:v>14.325419030562724</x:v>
      </x:c>
      <x:c r="E735" s="14">
        <x:f t="shared" si="156"/>
        <x:v>559.97386836450858</x:v>
      </x:c>
      <x:c r="F735" s="14">
        <x:f t="shared" si="147"/>
        <x:v>559.97386836450858</x:v>
      </x:c>
      <x:c r="G735" s="14">
        <x:f t="shared" si="148"/>
        <x:v>574.29928739507125</x:v>
      </x:c>
      <x:c r="H735" s="13" t="n">
        <x:f>Arrivals!L735</x:f>
        <x:v>75</x:v>
      </x:c>
      <x:c r="I735" s="14" t="n">
        <x:f>H735*8/Settings!$B$28+Settings!$B$29</x:f>
        <x:v>6.02</x:v>
      </x:c>
      <x:c r="J735" s="14">
        <x:f t="shared" si="157"/>
        <x:v>565.99386836450856</x:v>
      </x:c>
      <x:c r="K735" s="14">
        <x:f t="shared" si="149"/>
        <x:v>574.29928739507125</x:v>
      </x:c>
      <x:c r="L735" s="14" t="n">
        <x:f>MOD(K735-Settings!$B$32,Settings!$B$33)</x:f>
        <x:v>574.2992873950712</x:v>
      </x:c>
      <x:c r="M735" s="14" t="n">
        <x:f>IF(L735&lt;Settings!$B$30,IF(Settings!$B$30-L735&gt;=I735,K735,K735+(Settings!$B$30-L735)+Settings!$B$31),K735+(Settings!$B$33-L735))</x:f>
        <x:v>574.2992873950712</x:v>
      </x:c>
      <x:c r="N735" s="14">
        <x:f t="shared" si="150"/>
        <x:v>580.31928739507123</x:v>
      </x:c>
      <x:c r="O735" s="14">
        <x:f t="shared" si="151"/>
        <x:v>21.309161039824971</x:v>
      </x:c>
      <x:c r="P735" s="14">
        <x:f t="shared" si="152"/>
        <x:v>0.96374200926231879</x:v>
      </x:c>
      <x:c r="Q735" s="14">
        <x:f t="shared" si="153"/>
        <x:v>0</x:v>
      </x:c>
      <x:c r="R735" s="14">
        <x:f t="shared" si="154"/>
        <x:v>0</x:v>
      </x:c>
      <x:c r="S735" s="14">
        <x:f t="shared" si="155"/>
        <x:v>0.96374200926231879</x:v>
      </x:c>
      <x:c r="T735" t="str">
        <x:f>IF(MOD(C735-Settings!$B$32,Settings!$B$33)&lt;Settings!$B$30,"Up","Down")</x:f>
        <x:v>Up</x:v>
      </x:c>
      <x:c r="U735" s="15" t="n">
        <x:f>IF(OR(I735&gt;Settings!$B$30,O735&gt;Settings!$B$37),0,1)</x:f>
        <x:v>1</x:v>
      </x:c>
      <x:c r="V735" s="15" t="n">
        <x:f>IF(AND(U735=1,O735&lt;=Settings!$B$36),1,0)</x:f>
        <x:v>1</x:v>
      </x:c>
    </x:row>
    <x:row r="736">
      <x:c r="A736">
        <x:v>7</x:v>
      </x:c>
      <x:c r="B736">
        <x:v>11</x:v>
      </x:c>
      <x:c r="C736" s="13" t="n">
        <x:f>Arrivals!F736</x:f>
        <x:v>568.9246107742365</x:v>
      </x:c>
      <x:c r="D736" s="13" t="n">
        <x:f>Arrivals!J736</x:f>
        <x:v>3.761846050480718</x:v>
      </x:c>
      <x:c r="E736" s="14">
        <x:f t="shared" si="156"/>
        <x:v>574.29928739507125</x:v>
      </x:c>
      <x:c r="F736" s="14">
        <x:f t="shared" si="147"/>
        <x:v>574.29928739507125</x:v>
      </x:c>
      <x:c r="G736" s="14">
        <x:f t="shared" si="148"/>
        <x:v>578.06113344555195</x:v>
      </x:c>
      <x:c r="H736" s="13" t="n">
        <x:f>Arrivals!L736</x:f>
        <x:v>75</x:v>
      </x:c>
      <x:c r="I736" s="14" t="n">
        <x:f>H736*8/Settings!$B$28+Settings!$B$29</x:f>
        <x:v>6.02</x:v>
      </x:c>
      <x:c r="J736" s="14">
        <x:f t="shared" si="157"/>
        <x:v>580.31928739507123</x:v>
      </x:c>
      <x:c r="K736" s="14">
        <x:f t="shared" si="149"/>
        <x:v>580.31928739507123</x:v>
      </x:c>
      <x:c r="L736" s="14" t="n">
        <x:f>MOD(K736-Settings!$B$32,Settings!$B$33)</x:f>
        <x:v>580.3192873950712</x:v>
      </x:c>
      <x:c r="M736" s="14" t="n">
        <x:f>IF(L736&lt;Settings!$B$30,IF(Settings!$B$30-L736&gt;=I736,K736,K736+(Settings!$B$30-L736)+Settings!$B$31),K736+(Settings!$B$33-L736))</x:f>
        <x:v>580.3192873950712</x:v>
      </x:c>
      <x:c r="N736" s="14">
        <x:f t="shared" si="150"/>
        <x:v>586.33928739507121</x:v>
      </x:c>
      <x:c r="O736" s="14">
        <x:f t="shared" si="151"/>
        <x:v>17.414676620834712</x:v>
      </x:c>
      <x:c r="P736" s="14">
        <x:f t="shared" si="152"/>
        <x:v>5.3746766208347481</x:v>
      </x:c>
      <x:c r="Q736" s="14">
        <x:f t="shared" si="153"/>
        <x:v>2.2581539495192828</x:v>
      </x:c>
      <x:c r="R736" s="14">
        <x:f t="shared" si="154"/>
        <x:v>0</x:v>
      </x:c>
      <x:c r="S736" s="14">
        <x:f t="shared" si="155"/>
        <x:v>7.6328305703540309</x:v>
      </x:c>
      <x:c r="T736" t="str">
        <x:f>IF(MOD(C736-Settings!$B$32,Settings!$B$33)&lt;Settings!$B$30,"Up","Down")</x:f>
        <x:v>Up</x:v>
      </x:c>
      <x:c r="U736" s="15" t="n">
        <x:f>IF(OR(I736&gt;Settings!$B$30,O736&gt;Settings!$B$37),0,1)</x:f>
        <x:v>1</x:v>
      </x:c>
      <x:c r="V736" s="15" t="n">
        <x:f>IF(AND(U736=1,O736&lt;=Settings!$B$36),1,0)</x:f>
        <x:v>1</x:v>
      </x:c>
    </x:row>
    <x:row r="737">
      <x:c r="A737">
        <x:v>7</x:v>
      </x:c>
      <x:c r="B737">
        <x:v>12</x:v>
      </x:c>
      <x:c r="C737" s="13" t="n">
        <x:f>Arrivals!F737</x:f>
        <x:v>701.5153101468961</x:v>
      </x:c>
      <x:c r="D737" s="13" t="n">
        <x:f>Arrivals!J737</x:f>
        <x:v>24.358532895445727</x:v>
      </x:c>
      <x:c r="E737" s="14">
        <x:f t="shared" si="156"/>
        <x:v>578.06113344555195</x:v>
      </x:c>
      <x:c r="F737" s="14">
        <x:f t="shared" si="147"/>
        <x:v>701.51531014689613</x:v>
      </x:c>
      <x:c r="G737" s="14">
        <x:f t="shared" si="148"/>
        <x:v>725.87384304234183</x:v>
      </x:c>
      <x:c r="H737" s="13" t="n">
        <x:f>Arrivals!L737</x:f>
        <x:v>75</x:v>
      </x:c>
      <x:c r="I737" s="14" t="n">
        <x:f>H737*8/Settings!$B$28+Settings!$B$29</x:f>
        <x:v>6.02</x:v>
      </x:c>
      <x:c r="J737" s="14">
        <x:f t="shared" si="157"/>
        <x:v>586.33928739507121</x:v>
      </x:c>
      <x:c r="K737" s="14">
        <x:f t="shared" si="149"/>
        <x:v>725.87384304234183</x:v>
      </x:c>
      <x:c r="L737" s="14" t="n">
        <x:f>MOD(K737-Settings!$B$32,Settings!$B$33)</x:f>
        <x:v>5.873843042341832</x:v>
      </x:c>
      <x:c r="M737" s="14" t="n">
        <x:f>IF(L737&lt;Settings!$B$30,IF(Settings!$B$30-L737&gt;=I737,K737,K737+(Settings!$B$30-L737)+Settings!$B$31),K737+(Settings!$B$33-L737))</x:f>
        <x:v>725.8738430423418</x:v>
      </x:c>
      <x:c r="N737" s="14">
        <x:f t="shared" si="150"/>
        <x:v>731.89384304234181</x:v>
      </x:c>
      <x:c r="O737" s="14">
        <x:f t="shared" si="151"/>
        <x:v>30.378532895445687</x:v>
      </x:c>
      <x:c r="P737" s="14">
        <x:f t="shared" si="152"/>
        <x:v>0</x:v>
      </x:c>
      <x:c r="Q737" s="14">
        <x:f t="shared" si="153"/>
        <x:v>0</x:v>
      </x:c>
      <x:c r="R737" s="14">
        <x:f t="shared" si="154"/>
        <x:v>0</x:v>
      </x:c>
      <x:c r="S737" s="14">
        <x:f t="shared" si="155"/>
        <x:v>0</x:v>
      </x:c>
      <x:c r="T737" t="str">
        <x:f>IF(MOD(C737-Settings!$B$32,Settings!$B$33)&lt;Settings!$B$30,"Up","Down")</x:f>
        <x:v>Down</x:v>
      </x:c>
      <x:c r="U737" s="15" t="n">
        <x:f>IF(OR(I737&gt;Settings!$B$30,O737&gt;Settings!$B$37),0,1)</x:f>
        <x:v>1</x:v>
      </x:c>
      <x:c r="V737" s="15" t="n">
        <x:f>IF(AND(U737=1,O737&lt;=Settings!$B$36),1,0)</x:f>
        <x:v>1</x:v>
      </x:c>
    </x:row>
    <x:row r="738">
      <x:c r="A738">
        <x:v>7</x:v>
      </x:c>
      <x:c r="B738">
        <x:v>13</x:v>
      </x:c>
      <x:c r="C738" s="13" t="n">
        <x:f>Arrivals!F738</x:f>
        <x:v>923.7657546075309</x:v>
      </x:c>
      <x:c r="D738" s="13" t="n">
        <x:f>Arrivals!J738</x:f>
        <x:v>5.62107059549349</x:v>
      </x:c>
      <x:c r="E738" s="14">
        <x:f t="shared" si="156"/>
        <x:v>725.87384304234183</x:v>
      </x:c>
      <x:c r="F738" s="14">
        <x:f t="shared" si="147"/>
        <x:v>923.76575460753088</x:v>
      </x:c>
      <x:c r="G738" s="14">
        <x:f t="shared" si="148"/>
        <x:v>929.38682520302439</x:v>
      </x:c>
      <x:c r="H738" s="13" t="n">
        <x:f>Arrivals!L738</x:f>
        <x:v>75</x:v>
      </x:c>
      <x:c r="I738" s="14" t="n">
        <x:f>H738*8/Settings!$B$28+Settings!$B$29</x:f>
        <x:v>6.02</x:v>
      </x:c>
      <x:c r="J738" s="14">
        <x:f t="shared" si="157"/>
        <x:v>731.89384304234181</x:v>
      </x:c>
      <x:c r="K738" s="14">
        <x:f t="shared" si="149"/>
        <x:v>929.38682520302439</x:v>
      </x:c>
      <x:c r="L738" s="14" t="n">
        <x:f>MOD(K738-Settings!$B$32,Settings!$B$33)</x:f>
        <x:v>209.3868252030244</x:v>
      </x:c>
      <x:c r="M738" s="14" t="n">
        <x:f>IF(L738&lt;Settings!$B$30,IF(Settings!$B$30-L738&gt;=I738,K738,K738+(Settings!$B$30-L738)+Settings!$B$31),K738+(Settings!$B$33-L738))</x:f>
        <x:v>929.3868252030244</x:v>
      </x:c>
      <x:c r="N738" s="14">
        <x:f t="shared" si="150"/>
        <x:v>935.40682520302437</x:v>
      </x:c>
      <x:c r="O738" s="14">
        <x:f t="shared" si="151"/>
        <x:v>11.641070595493488</x:v>
      </x:c>
      <x:c r="P738" s="14">
        <x:f t="shared" si="152"/>
        <x:v>0</x:v>
      </x:c>
      <x:c r="Q738" s="14">
        <x:f t="shared" si="153"/>
        <x:v>0</x:v>
      </x:c>
      <x:c r="R738" s="14">
        <x:f t="shared" si="154"/>
        <x:v>0</x:v>
      </x:c>
      <x:c r="S738" s="14">
        <x:f t="shared" si="155"/>
        <x:v>0</x:v>
      </x:c>
      <x:c r="T738" t="str">
        <x:f>IF(MOD(C738-Settings!$B$32,Settings!$B$33)&lt;Settings!$B$30,"Up","Down")</x:f>
        <x:v>Up</x:v>
      </x:c>
      <x:c r="U738" s="15" t="n">
        <x:f>IF(OR(I738&gt;Settings!$B$30,O738&gt;Settings!$B$37),0,1)</x:f>
        <x:v>1</x:v>
      </x:c>
      <x:c r="V738" s="15" t="n">
        <x:f>IF(AND(U738=1,O738&lt;=Settings!$B$36),1,0)</x:f>
        <x:v>1</x:v>
      </x:c>
    </x:row>
    <x:row r="739">
      <x:c r="A739">
        <x:v>7</x:v>
      </x:c>
      <x:c r="B739">
        <x:v>14</x:v>
      </x:c>
      <x:c r="C739" s="13" t="n">
        <x:f>Arrivals!F739</x:f>
        <x:v>937.3438048950735</x:v>
      </x:c>
      <x:c r="D739" s="13" t="n">
        <x:f>Arrivals!J739</x:f>
        <x:v>0.04340254275804723</x:v>
      </x:c>
      <x:c r="E739" s="14">
        <x:f t="shared" si="156"/>
        <x:v>929.38682520302439</x:v>
      </x:c>
      <x:c r="F739" s="14">
        <x:f t="shared" si="147"/>
        <x:v>937.3438048950735</x:v>
      </x:c>
      <x:c r="G739" s="14">
        <x:f t="shared" si="148"/>
        <x:v>937.38720743783153</x:v>
      </x:c>
      <x:c r="H739" s="13" t="n">
        <x:f>Arrivals!L739</x:f>
        <x:v>75</x:v>
      </x:c>
      <x:c r="I739" s="14" t="n">
        <x:f>H739*8/Settings!$B$28+Settings!$B$29</x:f>
        <x:v>6.02</x:v>
      </x:c>
      <x:c r="J739" s="14">
        <x:f t="shared" si="157"/>
        <x:v>935.40682520302437</x:v>
      </x:c>
      <x:c r="K739" s="14">
        <x:f t="shared" si="149"/>
        <x:v>937.38720743783153</x:v>
      </x:c>
      <x:c r="L739" s="14" t="n">
        <x:f>MOD(K739-Settings!$B$32,Settings!$B$33)</x:f>
        <x:v>217.38720743783153</x:v>
      </x:c>
      <x:c r="M739" s="14" t="n">
        <x:f>IF(L739&lt;Settings!$B$30,IF(Settings!$B$30-L739&gt;=I739,K739,K739+(Settings!$B$30-L739)+Settings!$B$31),K739+(Settings!$B$33-L739))</x:f>
        <x:v>937.3872074378315</x:v>
      </x:c>
      <x:c r="N739" s="14">
        <x:f t="shared" si="150"/>
        <x:v>943.40720743783152</x:v>
      </x:c>
      <x:c r="O739" s="14">
        <x:f t="shared" si="151"/>
        <x:v>6.0634025427580127</x:v>
      </x:c>
      <x:c r="P739" s="14">
        <x:f t="shared" si="152"/>
        <x:v>0</x:v>
      </x:c>
      <x:c r="Q739" s="14">
        <x:f t="shared" si="153"/>
        <x:v>0</x:v>
      </x:c>
      <x:c r="R739" s="14">
        <x:f t="shared" si="154"/>
        <x:v>0</x:v>
      </x:c>
      <x:c r="S739" s="14">
        <x:f t="shared" si="155"/>
        <x:v>0</x:v>
      </x:c>
      <x:c r="T739" t="str">
        <x:f>IF(MOD(C739-Settings!$B$32,Settings!$B$33)&lt;Settings!$B$30,"Up","Down")</x:f>
        <x:v>Up</x:v>
      </x:c>
      <x:c r="U739" s="15" t="n">
        <x:f>IF(OR(I739&gt;Settings!$B$30,O739&gt;Settings!$B$37),0,1)</x:f>
        <x:v>1</x:v>
      </x:c>
      <x:c r="V739" s="15" t="n">
        <x:f>IF(AND(U739=1,O739&lt;=Settings!$B$36),1,0)</x:f>
        <x:v>1</x:v>
      </x:c>
    </x:row>
    <x:row r="740">
      <x:c r="A740">
        <x:v>7</x:v>
      </x:c>
      <x:c r="B740">
        <x:v>15</x:v>
      </x:c>
      <x:c r="C740" s="13" t="n">
        <x:f>Arrivals!F740</x:f>
        <x:v>1029.4788352652097</x:v>
      </x:c>
      <x:c r="D740" s="13" t="n">
        <x:f>Arrivals!J740</x:f>
        <x:v>13.63866497344101</x:v>
      </x:c>
      <x:c r="E740" s="14">
        <x:f t="shared" si="156"/>
        <x:v>937.38720743783153</x:v>
      </x:c>
      <x:c r="F740" s="14">
        <x:f t="shared" si="147"/>
        <x:v>1029.4788352652097</x:v>
      </x:c>
      <x:c r="G740" s="14">
        <x:f t="shared" si="148"/>
        <x:v>1043.1175002386508</x:v>
      </x:c>
      <x:c r="H740" s="13" t="n">
        <x:f>Arrivals!L740</x:f>
        <x:v>75</x:v>
      </x:c>
      <x:c r="I740" s="14" t="n">
        <x:f>H740*8/Settings!$B$28+Settings!$B$29</x:f>
        <x:v>6.02</x:v>
      </x:c>
      <x:c r="J740" s="14">
        <x:f t="shared" si="157"/>
        <x:v>943.40720743783152</x:v>
      </x:c>
      <x:c r="K740" s="14">
        <x:f t="shared" si="149"/>
        <x:v>1043.1175002386508</x:v>
      </x:c>
      <x:c r="L740" s="14" t="n">
        <x:f>MOD(K740-Settings!$B$32,Settings!$B$33)</x:f>
        <x:v>323.1175002386508</x:v>
      </x:c>
      <x:c r="M740" s="14" t="n">
        <x:f>IF(L740&lt;Settings!$B$30,IF(Settings!$B$30-L740&gt;=I740,K740,K740+(Settings!$B$30-L740)+Settings!$B$31),K740+(Settings!$B$33-L740))</x:f>
        <x:v>1043.1175002386508</x:v>
      </x:c>
      <x:c r="N740" s="14">
        <x:f t="shared" si="150"/>
        <x:v>1049.1375002386508</x:v>
      </x:c>
      <x:c r="O740" s="14">
        <x:f t="shared" si="151"/>
        <x:v>19.658664973441091</x:v>
      </x:c>
      <x:c r="P740" s="14">
        <x:f t="shared" si="152"/>
        <x:v>0</x:v>
      </x:c>
      <x:c r="Q740" s="14">
        <x:f t="shared" si="153"/>
        <x:v>0</x:v>
      </x:c>
      <x:c r="R740" s="14">
        <x:f t="shared" si="154"/>
        <x:v>0</x:v>
      </x:c>
      <x:c r="S740" s="14">
        <x:f t="shared" si="155"/>
        <x:v>0</x:v>
      </x:c>
      <x:c r="T740" t="str">
        <x:f>IF(MOD(C740-Settings!$B$32,Settings!$B$33)&lt;Settings!$B$30,"Up","Down")</x:f>
        <x:v>Up</x:v>
      </x:c>
      <x:c r="U740" s="15" t="n">
        <x:f>IF(OR(I740&gt;Settings!$B$30,O740&gt;Settings!$B$37),0,1)</x:f>
        <x:v>1</x:v>
      </x:c>
      <x:c r="V740" s="15" t="n">
        <x:f>IF(AND(U740=1,O740&lt;=Settings!$B$36),1,0)</x:f>
        <x:v>1</x:v>
      </x:c>
    </x:row>
    <x:row r="741">
      <x:c r="A741">
        <x:v>7</x:v>
      </x:c>
      <x:c r="B741">
        <x:v>16</x:v>
      </x:c>
      <x:c r="C741" s="13" t="n">
        <x:f>Arrivals!F741</x:f>
        <x:v>1208.9353786047318</x:v>
      </x:c>
      <x:c r="D741" s="13" t="n">
        <x:f>Arrivals!J741</x:f>
        <x:v>3.5235083218353185</x:v>
      </x:c>
      <x:c r="E741" s="14">
        <x:f t="shared" si="156"/>
        <x:v>1043.1175002386508</x:v>
      </x:c>
      <x:c r="F741" s="14">
        <x:f t="shared" si="147"/>
        <x:v>1208.9353786047318</x:v>
      </x:c>
      <x:c r="G741" s="14">
        <x:f t="shared" si="148"/>
        <x:v>1212.4588869265672</x:v>
      </x:c>
      <x:c r="H741" s="13" t="n">
        <x:f>Arrivals!L741</x:f>
        <x:v>75</x:v>
      </x:c>
      <x:c r="I741" s="14" t="n">
        <x:f>H741*8/Settings!$B$28+Settings!$B$29</x:f>
        <x:v>6.02</x:v>
      </x:c>
      <x:c r="J741" s="14">
        <x:f t="shared" si="157"/>
        <x:v>1049.1375002386508</x:v>
      </x:c>
      <x:c r="K741" s="14">
        <x:f t="shared" si="149"/>
        <x:v>1212.4588869265672</x:v>
      </x:c>
      <x:c r="L741" s="14" t="n">
        <x:f>MOD(K741-Settings!$B$32,Settings!$B$33)</x:f>
        <x:v>492.4588869265672</x:v>
      </x:c>
      <x:c r="M741" s="14" t="n">
        <x:f>IF(L741&lt;Settings!$B$30,IF(Settings!$B$30-L741&gt;=I741,K741,K741+(Settings!$B$30-L741)+Settings!$B$31),K741+(Settings!$B$33-L741))</x:f>
        <x:v>1212.4588869265672</x:v>
      </x:c>
      <x:c r="N741" s="14">
        <x:f t="shared" si="150"/>
        <x:v>1218.4788869265672</x:v>
      </x:c>
      <x:c r="O741" s="14">
        <x:f t="shared" si="151"/>
        <x:v>9.5435083218353611</x:v>
      </x:c>
      <x:c r="P741" s="14">
        <x:f t="shared" si="152"/>
        <x:v>0</x:v>
      </x:c>
      <x:c r="Q741" s="14">
        <x:f t="shared" si="153"/>
        <x:v>0</x:v>
      </x:c>
      <x:c r="R741" s="14">
        <x:f t="shared" si="154"/>
        <x:v>0</x:v>
      </x:c>
      <x:c r="S741" s="14">
        <x:f t="shared" si="155"/>
        <x:v>0</x:v>
      </x:c>
      <x:c r="T741" t="str">
        <x:f>IF(MOD(C741-Settings!$B$32,Settings!$B$33)&lt;Settings!$B$30,"Up","Down")</x:f>
        <x:v>Up</x:v>
      </x:c>
      <x:c r="U741" s="15" t="n">
        <x:f>IF(OR(I741&gt;Settings!$B$30,O741&gt;Settings!$B$37),0,1)</x:f>
        <x:v>1</x:v>
      </x:c>
      <x:c r="V741" s="15" t="n">
        <x:f>IF(AND(U741=1,O741&lt;=Settings!$B$36),1,0)</x:f>
        <x:v>1</x:v>
      </x:c>
    </x:row>
    <x:row r="742">
      <x:c r="A742">
        <x:v>7</x:v>
      </x:c>
      <x:c r="B742">
        <x:v>17</x:v>
      </x:c>
      <x:c r="C742" s="13" t="n">
        <x:f>Arrivals!F742</x:f>
        <x:v>1266.23181909827</x:v>
      </x:c>
      <x:c r="D742" s="13" t="n">
        <x:f>Arrivals!J742</x:f>
        <x:v>7.143950852259806</x:v>
      </x:c>
      <x:c r="E742" s="14">
        <x:f t="shared" si="156"/>
        <x:v>1212.4588869265672</x:v>
      </x:c>
      <x:c r="F742" s="14">
        <x:f t="shared" si="147"/>
        <x:v>1266.2318190982701</x:v>
      </x:c>
      <x:c r="G742" s="14">
        <x:f t="shared" si="148"/>
        <x:v>1273.37576995053</x:v>
      </x:c>
      <x:c r="H742" s="13" t="n">
        <x:f>Arrivals!L742</x:f>
        <x:v>75</x:v>
      </x:c>
      <x:c r="I742" s="14" t="n">
        <x:f>H742*8/Settings!$B$28+Settings!$B$29</x:f>
        <x:v>6.02</x:v>
      </x:c>
      <x:c r="J742" s="14">
        <x:f t="shared" si="157"/>
        <x:v>1218.4788869265672</x:v>
      </x:c>
      <x:c r="K742" s="14">
        <x:f t="shared" si="149"/>
        <x:v>1273.37576995053</x:v>
      </x:c>
      <x:c r="L742" s="14" t="n">
        <x:f>MOD(K742-Settings!$B$32,Settings!$B$33)</x:f>
        <x:v>553.37576995053</x:v>
      </x:c>
      <x:c r="M742" s="14" t="n">
        <x:f>IF(L742&lt;Settings!$B$30,IF(Settings!$B$30-L742&gt;=I742,K742,K742+(Settings!$B$30-L742)+Settings!$B$31),K742+(Settings!$B$33-L742))</x:f>
        <x:v>1273.37576995053</x:v>
      </x:c>
      <x:c r="N742" s="14">
        <x:f t="shared" si="150"/>
        <x:v>1279.3957699505299</x:v>
      </x:c>
      <x:c r="O742" s="14">
        <x:f t="shared" si="151"/>
        <x:v>13.163950852259859</x:v>
      </x:c>
      <x:c r="P742" s="14">
        <x:f t="shared" si="152"/>
        <x:v>0</x:v>
      </x:c>
      <x:c r="Q742" s="14">
        <x:f t="shared" si="153"/>
        <x:v>0</x:v>
      </x:c>
      <x:c r="R742" s="14">
        <x:f t="shared" si="154"/>
        <x:v>0</x:v>
      </x:c>
      <x:c r="S742" s="14">
        <x:f t="shared" si="155"/>
        <x:v>0</x:v>
      </x:c>
      <x:c r="T742" t="str">
        <x:f>IF(MOD(C742-Settings!$B$32,Settings!$B$33)&lt;Settings!$B$30,"Up","Down")</x:f>
        <x:v>Up</x:v>
      </x:c>
      <x:c r="U742" s="15" t="n">
        <x:f>IF(OR(I742&gt;Settings!$B$30,O742&gt;Settings!$B$37),0,1)</x:f>
        <x:v>1</x:v>
      </x:c>
      <x:c r="V742" s="15" t="n">
        <x:f>IF(AND(U742=1,O742&lt;=Settings!$B$36),1,0)</x:f>
        <x:v>1</x:v>
      </x:c>
    </x:row>
    <x:row r="743">
      <x:c r="A743">
        <x:v>7</x:v>
      </x:c>
      <x:c r="B743">
        <x:v>18</x:v>
      </x:c>
      <x:c r="C743" s="13" t="n">
        <x:f>Arrivals!F743</x:f>
        <x:v>1271.1426826906327</x:v>
      </x:c>
      <x:c r="D743" s="13" t="n">
        <x:f>Arrivals!J743</x:f>
        <x:v>33.66597451788514</x:v>
      </x:c>
      <x:c r="E743" s="14">
        <x:f t="shared" si="156"/>
        <x:v>1273.37576995053</x:v>
      </x:c>
      <x:c r="F743" s="14">
        <x:f t="shared" si="147"/>
        <x:v>1273.37576995053</x:v>
      </x:c>
      <x:c r="G743" s="14">
        <x:f t="shared" si="148"/>
        <x:v>1307.0417444684151</x:v>
      </x:c>
      <x:c r="H743" s="13" t="n">
        <x:f>Arrivals!L743</x:f>
        <x:v>75</x:v>
      </x:c>
      <x:c r="I743" s="14" t="n">
        <x:f>H743*8/Settings!$B$28+Settings!$B$29</x:f>
        <x:v>6.02</x:v>
      </x:c>
      <x:c r="J743" s="14">
        <x:f t="shared" si="157"/>
        <x:v>1279.3957699505299</x:v>
      </x:c>
      <x:c r="K743" s="14">
        <x:f t="shared" si="149"/>
        <x:v>1307.0417444684151</x:v>
      </x:c>
      <x:c r="L743" s="14" t="n">
        <x:f>MOD(K743-Settings!$B$32,Settings!$B$33)</x:f>
        <x:v>587.0417444684151</x:v>
      </x:c>
      <x:c r="M743" s="14" t="n">
        <x:f>IF(L743&lt;Settings!$B$30,IF(Settings!$B$30-L743&gt;=I743,K743,K743+(Settings!$B$30-L743)+Settings!$B$31),K743+(Settings!$B$33-L743))</x:f>
        <x:v>1307.0417444684151</x:v>
      </x:c>
      <x:c r="N743" s="14">
        <x:f t="shared" si="150"/>
        <x:v>1313.0617444684151</x:v>
      </x:c>
      <x:c r="O743" s="14">
        <x:f t="shared" si="151"/>
        <x:v>41.919061777782417</x:v>
      </x:c>
      <x:c r="P743" s="14">
        <x:f t="shared" si="152"/>
        <x:v>2.2330872598972746</x:v>
      </x:c>
      <x:c r="Q743" s="14">
        <x:f t="shared" si="153"/>
        <x:v>0</x:v>
      </x:c>
      <x:c r="R743" s="14">
        <x:f t="shared" si="154"/>
        <x:v>0</x:v>
      </x:c>
      <x:c r="S743" s="14">
        <x:f t="shared" si="155"/>
        <x:v>2.2330872598972746</x:v>
      </x:c>
      <x:c r="T743" t="str">
        <x:f>IF(MOD(C743-Settings!$B$32,Settings!$B$33)&lt;Settings!$B$30,"Up","Down")</x:f>
        <x:v>Up</x:v>
      </x:c>
      <x:c r="U743" s="15" t="n">
        <x:f>IF(OR(I743&gt;Settings!$B$30,O743&gt;Settings!$B$37),0,1)</x:f>
        <x:v>1</x:v>
      </x:c>
      <x:c r="V743" s="15" t="n">
        <x:f>IF(AND(U743=1,O743&lt;=Settings!$B$36),1,0)</x:f>
        <x:v>1</x:v>
      </x:c>
    </x:row>
    <x:row r="744">
      <x:c r="A744">
        <x:v>7</x:v>
      </x:c>
      <x:c r="B744">
        <x:v>19</x:v>
      </x:c>
      <x:c r="C744" s="13" t="n">
        <x:f>Arrivals!F744</x:f>
        <x:v>1375.4595182922353</x:v>
      </x:c>
      <x:c r="D744" s="13" t="n">
        <x:f>Arrivals!J744</x:f>
        <x:v>10.096427309019958</x:v>
      </x:c>
      <x:c r="E744" s="14">
        <x:f t="shared" si="156"/>
        <x:v>1307.0417444684151</x:v>
      </x:c>
      <x:c r="F744" s="14">
        <x:f t="shared" si="147"/>
        <x:v>1375.4595182922353</x:v>
      </x:c>
      <x:c r="G744" s="14">
        <x:f t="shared" si="148"/>
        <x:v>1385.5559456012552</x:v>
      </x:c>
      <x:c r="H744" s="13" t="n">
        <x:f>Arrivals!L744</x:f>
        <x:v>75</x:v>
      </x:c>
      <x:c r="I744" s="14" t="n">
        <x:f>H744*8/Settings!$B$28+Settings!$B$29</x:f>
        <x:v>6.02</x:v>
      </x:c>
      <x:c r="J744" s="14">
        <x:f t="shared" si="157"/>
        <x:v>1313.0617444684151</x:v>
      </x:c>
      <x:c r="K744" s="14">
        <x:f t="shared" si="149"/>
        <x:v>1385.5559456012552</x:v>
      </x:c>
      <x:c r="L744" s="14" t="n">
        <x:f>MOD(K744-Settings!$B$32,Settings!$B$33)</x:f>
        <x:v>665.5559456012552</x:v>
      </x:c>
      <x:c r="M744" s="14" t="n">
        <x:f>IF(L744&lt;Settings!$B$30,IF(Settings!$B$30-L744&gt;=I744,K744,K744+(Settings!$B$30-L744)+Settings!$B$31),K744+(Settings!$B$33-L744))</x:f>
        <x:v>1440</x:v>
      </x:c>
      <x:c r="N744" s="14">
        <x:f t="shared" si="150"/>
        <x:v>1446.02</x:v>
      </x:c>
      <x:c r="O744" s="14">
        <x:f t="shared" si="151"/>
        <x:v>70.560481707764666</x:v>
      </x:c>
      <x:c r="P744" s="14">
        <x:f t="shared" si="152"/>
        <x:v>0</x:v>
      </x:c>
      <x:c r="Q744" s="14">
        <x:f t="shared" si="153"/>
        <x:v>0</x:v>
      </x:c>
      <x:c r="R744" s="14">
        <x:f t="shared" si="154"/>
        <x:v>54.444054398744811</x:v>
      </x:c>
      <x:c r="S744" s="14">
        <x:f t="shared" si="155"/>
        <x:v>54.444054398744811</x:v>
      </x:c>
      <x:c r="T744" t="str">
        <x:f>IF(MOD(C744-Settings!$B$32,Settings!$B$33)&lt;Settings!$B$30,"Up","Down")</x:f>
        <x:v>Down</x:v>
      </x:c>
      <x:c r="U744" s="15" t="n">
        <x:f>IF(OR(I744&gt;Settings!$B$30,O744&gt;Settings!$B$37),0,1)</x:f>
        <x:v>1</x:v>
      </x:c>
      <x:c r="V744" s="15" t="n">
        <x:f>IF(AND(U744=1,O744&lt;=Settings!$B$36),1,0)</x:f>
        <x:v>1</x:v>
      </x:c>
    </x:row>
    <x:row r="745">
      <x:c r="A745">
        <x:v>7</x:v>
      </x:c>
      <x:c r="B745">
        <x:v>20</x:v>
      </x:c>
      <x:c r="C745" s="13" t="n">
        <x:f>Arrivals!F745</x:f>
        <x:v>1541.2560471142224</x:v>
      </x:c>
      <x:c r="D745" s="13" t="n">
        <x:f>Arrivals!J745</x:f>
        <x:v>2.194865716961476</x:v>
      </x:c>
      <x:c r="E745" s="14">
        <x:f t="shared" si="156"/>
        <x:v>1385.5559456012552</x:v>
      </x:c>
      <x:c r="F745" s="14">
        <x:f t="shared" si="147"/>
        <x:v>1541.2560471142224</x:v>
      </x:c>
      <x:c r="G745" s="14">
        <x:f t="shared" si="148"/>
        <x:v>1543.4509128311838</x:v>
      </x:c>
      <x:c r="H745" s="13" t="n">
        <x:f>Arrivals!L745</x:f>
        <x:v>75</x:v>
      </x:c>
      <x:c r="I745" s="14" t="n">
        <x:f>H745*8/Settings!$B$28+Settings!$B$29</x:f>
        <x:v>6.02</x:v>
      </x:c>
      <x:c r="J745" s="14">
        <x:f t="shared" si="157"/>
        <x:v>1446.02</x:v>
      </x:c>
      <x:c r="K745" s="14">
        <x:f t="shared" si="149"/>
        <x:v>1543.4509128311838</x:v>
      </x:c>
      <x:c r="L745" s="14" t="n">
        <x:f>MOD(K745-Settings!$B$32,Settings!$B$33)</x:f>
        <x:v>103.45091283118381</x:v>
      </x:c>
      <x:c r="M745" s="14" t="n">
        <x:f>IF(L745&lt;Settings!$B$30,IF(Settings!$B$30-L745&gt;=I745,K745,K745+(Settings!$B$30-L745)+Settings!$B$31),K745+(Settings!$B$33-L745))</x:f>
        <x:v>1543.4509128311838</x:v>
      </x:c>
      <x:c r="N745" s="14">
        <x:f t="shared" si="150"/>
        <x:v>1549.4709128311838</x:v>
      </x:c>
      <x:c r="O745" s="14">
        <x:f t="shared" si="151"/>
        <x:v>8.2148657169614125</x:v>
      </x:c>
      <x:c r="P745" s="14">
        <x:f t="shared" si="152"/>
        <x:v>0</x:v>
      </x:c>
      <x:c r="Q745" s="14">
        <x:f t="shared" si="153"/>
        <x:v>0</x:v>
      </x:c>
      <x:c r="R745" s="14">
        <x:f t="shared" si="154"/>
        <x:v>0</x:v>
      </x:c>
      <x:c r="S745" s="14">
        <x:f t="shared" si="155"/>
        <x:v>0</x:v>
      </x:c>
      <x:c r="T745" t="str">
        <x:f>IF(MOD(C745-Settings!$B$32,Settings!$B$33)&lt;Settings!$B$30,"Up","Down")</x:f>
        <x:v>Up</x:v>
      </x:c>
      <x:c r="U745" s="15" t="n">
        <x:f>IF(OR(I745&gt;Settings!$B$30,O745&gt;Settings!$B$37),0,1)</x:f>
        <x:v>1</x:v>
      </x:c>
      <x:c r="V745" s="15" t="n">
        <x:f>IF(AND(U745=1,O745&lt;=Settings!$B$36),1,0)</x:f>
        <x:v>1</x:v>
      </x:c>
    </x:row>
    <x:row r="746">
      <x:c r="A746">
        <x:v>7</x:v>
      </x:c>
      <x:c r="B746">
        <x:v>21</x:v>
      </x:c>
      <x:c r="C746" s="13" t="n">
        <x:f>Arrivals!F746</x:f>
        <x:v>1620.671924841359</x:v>
      </x:c>
      <x:c r="D746" s="13" t="n">
        <x:f>Arrivals!J746</x:f>
        <x:v>5.03282626590536</x:v>
      </x:c>
      <x:c r="E746" s="14">
        <x:f t="shared" si="156"/>
        <x:v>1543.4509128311838</x:v>
      </x:c>
      <x:c r="F746" s="14">
        <x:f t="shared" si="147"/>
        <x:v>1620.671924841359</x:v>
      </x:c>
      <x:c r="G746" s="14">
        <x:f t="shared" si="148"/>
        <x:v>1625.7047511072644</x:v>
      </x:c>
      <x:c r="H746" s="13" t="n">
        <x:f>Arrivals!L746</x:f>
        <x:v>75</x:v>
      </x:c>
      <x:c r="I746" s="14" t="n">
        <x:f>H746*8/Settings!$B$28+Settings!$B$29</x:f>
        <x:v>6.02</x:v>
      </x:c>
      <x:c r="J746" s="14">
        <x:f t="shared" si="157"/>
        <x:v>1549.4709128311838</x:v>
      </x:c>
      <x:c r="K746" s="14">
        <x:f t="shared" si="149"/>
        <x:v>1625.7047511072644</x:v>
      </x:c>
      <x:c r="L746" s="14" t="n">
        <x:f>MOD(K746-Settings!$B$32,Settings!$B$33)</x:f>
        <x:v>185.70475110726443</x:v>
      </x:c>
      <x:c r="M746" s="14" t="n">
        <x:f>IF(L746&lt;Settings!$B$30,IF(Settings!$B$30-L746&gt;=I746,K746,K746+(Settings!$B$30-L746)+Settings!$B$31),K746+(Settings!$B$33-L746))</x:f>
        <x:v>1625.7047511072644</x:v>
      </x:c>
      <x:c r="N746" s="14">
        <x:f t="shared" si="150"/>
        <x:v>1631.7247511072644</x:v>
      </x:c>
      <x:c r="O746" s="14">
        <x:f t="shared" si="151"/>
        <x:v>11.052826265905423</x:v>
      </x:c>
      <x:c r="P746" s="14">
        <x:f t="shared" si="152"/>
        <x:v>0</x:v>
      </x:c>
      <x:c r="Q746" s="14">
        <x:f t="shared" si="153"/>
        <x:v>0</x:v>
      </x:c>
      <x:c r="R746" s="14">
        <x:f t="shared" si="154"/>
        <x:v>0</x:v>
      </x:c>
      <x:c r="S746" s="14">
        <x:f t="shared" si="155"/>
        <x:v>0</x:v>
      </x:c>
      <x:c r="T746" t="str">
        <x:f>IF(MOD(C746-Settings!$B$32,Settings!$B$33)&lt;Settings!$B$30,"Up","Down")</x:f>
        <x:v>Up</x:v>
      </x:c>
      <x:c r="U746" s="15" t="n">
        <x:f>IF(OR(I746&gt;Settings!$B$30,O746&gt;Settings!$B$37),0,1)</x:f>
        <x:v>1</x:v>
      </x:c>
      <x:c r="V746" s="15" t="n">
        <x:f>IF(AND(U746=1,O746&lt;=Settings!$B$36),1,0)</x:f>
        <x:v>1</x:v>
      </x:c>
    </x:row>
    <x:row r="747">
      <x:c r="A747">
        <x:v>7</x:v>
      </x:c>
      <x:c r="B747">
        <x:v>22</x:v>
      </x:c>
      <x:c r="C747" s="13" t="n">
        <x:f>Arrivals!F747</x:f>
        <x:v>1649.5362251981346</x:v>
      </x:c>
      <x:c r="D747" s="13" t="n">
        <x:f>Arrivals!J747</x:f>
        <x:v>6.341875452014927</x:v>
      </x:c>
      <x:c r="E747" s="14">
        <x:f t="shared" si="156"/>
        <x:v>1625.7047511072644</x:v>
      </x:c>
      <x:c r="F747" s="14">
        <x:f t="shared" si="147"/>
        <x:v>1649.5362251981346</x:v>
      </x:c>
      <x:c r="G747" s="14">
        <x:f t="shared" si="148"/>
        <x:v>1655.8781006501495</x:v>
      </x:c>
      <x:c r="H747" s="13" t="n">
        <x:f>Arrivals!L747</x:f>
        <x:v>75</x:v>
      </x:c>
      <x:c r="I747" s="14" t="n">
        <x:f>H747*8/Settings!$B$28+Settings!$B$29</x:f>
        <x:v>6.02</x:v>
      </x:c>
      <x:c r="J747" s="14">
        <x:f t="shared" si="157"/>
        <x:v>1631.7247511072644</x:v>
      </x:c>
      <x:c r="K747" s="14">
        <x:f t="shared" si="149"/>
        <x:v>1655.8781006501495</x:v>
      </x:c>
      <x:c r="L747" s="14" t="n">
        <x:f>MOD(K747-Settings!$B$32,Settings!$B$33)</x:f>
        <x:v>215.87810065014946</x:v>
      </x:c>
      <x:c r="M747" s="14" t="n">
        <x:f>IF(L747&lt;Settings!$B$30,IF(Settings!$B$30-L747&gt;=I747,K747,K747+(Settings!$B$30-L747)+Settings!$B$31),K747+(Settings!$B$33-L747))</x:f>
        <x:v>1655.8781006501495</x:v>
      </x:c>
      <x:c r="N747" s="14">
        <x:f t="shared" si="150"/>
        <x:v>1661.8981006501494</x:v>
      </x:c>
      <x:c r="O747" s="14">
        <x:f t="shared" si="151"/>
        <x:v>12.361875452014829</x:v>
      </x:c>
      <x:c r="P747" s="14">
        <x:f t="shared" si="152"/>
        <x:v>0</x:v>
      </x:c>
      <x:c r="Q747" s="14">
        <x:f t="shared" si="153"/>
        <x:v>0</x:v>
      </x:c>
      <x:c r="R747" s="14">
        <x:f t="shared" si="154"/>
        <x:v>0</x:v>
      </x:c>
      <x:c r="S747" s="14">
        <x:f t="shared" si="155"/>
        <x:v>0</x:v>
      </x:c>
      <x:c r="T747" t="str">
        <x:f>IF(MOD(C747-Settings!$B$32,Settings!$B$33)&lt;Settings!$B$30,"Up","Down")</x:f>
        <x:v>Up</x:v>
      </x:c>
      <x:c r="U747" s="15" t="n">
        <x:f>IF(OR(I747&gt;Settings!$B$30,O747&gt;Settings!$B$37),0,1)</x:f>
        <x:v>1</x:v>
      </x:c>
      <x:c r="V747" s="15" t="n">
        <x:f>IF(AND(U747=1,O747&lt;=Settings!$B$36),1,0)</x:f>
        <x:v>1</x:v>
      </x:c>
    </x:row>
    <x:row r="748">
      <x:c r="A748">
        <x:v>7</x:v>
      </x:c>
      <x:c r="B748">
        <x:v>23</x:v>
      </x:c>
      <x:c r="C748" s="13" t="n">
        <x:f>Arrivals!F748</x:f>
        <x:v>1666.5451940706964</x:v>
      </x:c>
      <x:c r="D748" s="13" t="n">
        <x:f>Arrivals!J748</x:f>
        <x:v>5.4171669992023235</x:v>
      </x:c>
      <x:c r="E748" s="14">
        <x:f t="shared" si="156"/>
        <x:v>1655.8781006501495</x:v>
      </x:c>
      <x:c r="F748" s="14">
        <x:f t="shared" si="147"/>
        <x:v>1666.5451940706964</x:v>
      </x:c>
      <x:c r="G748" s="14">
        <x:f t="shared" si="148"/>
        <x:v>1671.9623610698989</x:v>
      </x:c>
      <x:c r="H748" s="13" t="n">
        <x:f>Arrivals!L748</x:f>
        <x:v>75</x:v>
      </x:c>
      <x:c r="I748" s="14" t="n">
        <x:f>H748*8/Settings!$B$28+Settings!$B$29</x:f>
        <x:v>6.02</x:v>
      </x:c>
      <x:c r="J748" s="14">
        <x:f t="shared" si="157"/>
        <x:v>1661.8981006501494</x:v>
      </x:c>
      <x:c r="K748" s="14">
        <x:f t="shared" si="149"/>
        <x:v>1671.9623610698989</x:v>
      </x:c>
      <x:c r="L748" s="14" t="n">
        <x:f>MOD(K748-Settings!$B$32,Settings!$B$33)</x:f>
        <x:v>231.96236106989886</x:v>
      </x:c>
      <x:c r="M748" s="14" t="n">
        <x:f>IF(L748&lt;Settings!$B$30,IF(Settings!$B$30-L748&gt;=I748,K748,K748+(Settings!$B$30-L748)+Settings!$B$31),K748+(Settings!$B$33-L748))</x:f>
        <x:v>1671.9623610698989</x:v>
      </x:c>
      <x:c r="N748" s="14">
        <x:f t="shared" si="150"/>
        <x:v>1677.9823610698988</x:v>
      </x:c>
      <x:c r="O748" s="14">
        <x:f t="shared" si="151"/>
        <x:v>11.437166999202418</x:v>
      </x:c>
      <x:c r="P748" s="14">
        <x:f t="shared" si="152"/>
        <x:v>0</x:v>
      </x:c>
      <x:c r="Q748" s="14">
        <x:f t="shared" si="153"/>
        <x:v>0</x:v>
      </x:c>
      <x:c r="R748" s="14">
        <x:f t="shared" si="154"/>
        <x:v>0</x:v>
      </x:c>
      <x:c r="S748" s="14">
        <x:f t="shared" si="155"/>
        <x:v>0</x:v>
      </x:c>
      <x:c r="T748" t="str">
        <x:f>IF(MOD(C748-Settings!$B$32,Settings!$B$33)&lt;Settings!$B$30,"Up","Down")</x:f>
        <x:v>Up</x:v>
      </x:c>
      <x:c r="U748" s="15" t="n">
        <x:f>IF(OR(I748&gt;Settings!$B$30,O748&gt;Settings!$B$37),0,1)</x:f>
        <x:v>1</x:v>
      </x:c>
      <x:c r="V748" s="15" t="n">
        <x:f>IF(AND(U748=1,O748&lt;=Settings!$B$36),1,0)</x:f>
        <x:v>1</x:v>
      </x:c>
    </x:row>
    <x:row r="749">
      <x:c r="A749">
        <x:v>7</x:v>
      </x:c>
      <x:c r="B749">
        <x:v>24</x:v>
      </x:c>
      <x:c r="C749" s="13" t="n">
        <x:f>Arrivals!F749</x:f>
        <x:v>1739.9976615921057</x:v>
      </x:c>
      <x:c r="D749" s="13" t="n">
        <x:f>Arrivals!J749</x:f>
        <x:v>14.596869098622777</x:v>
      </x:c>
      <x:c r="E749" s="14">
        <x:f t="shared" si="156"/>
        <x:v>1671.9623610698989</x:v>
      </x:c>
      <x:c r="F749" s="14">
        <x:f t="shared" si="147"/>
        <x:v>1739.9976615921057</x:v>
      </x:c>
      <x:c r="G749" s="14">
        <x:f t="shared" si="148"/>
        <x:v>1754.5945306907286</x:v>
      </x:c>
      <x:c r="H749" s="13" t="n">
        <x:f>Arrivals!L749</x:f>
        <x:v>75</x:v>
      </x:c>
      <x:c r="I749" s="14" t="n">
        <x:f>H749*8/Settings!$B$28+Settings!$B$29</x:f>
        <x:v>6.02</x:v>
      </x:c>
      <x:c r="J749" s="14">
        <x:f t="shared" si="157"/>
        <x:v>1677.9823610698988</x:v>
      </x:c>
      <x:c r="K749" s="14">
        <x:f t="shared" si="149"/>
        <x:v>1754.5945306907286</x:v>
      </x:c>
      <x:c r="L749" s="14" t="n">
        <x:f>MOD(K749-Settings!$B$32,Settings!$B$33)</x:f>
        <x:v>314.59453069072856</x:v>
      </x:c>
      <x:c r="M749" s="14" t="n">
        <x:f>IF(L749&lt;Settings!$B$30,IF(Settings!$B$30-L749&gt;=I749,K749,K749+(Settings!$B$30-L749)+Settings!$B$31),K749+(Settings!$B$33-L749))</x:f>
        <x:v>1754.5945306907286</x:v>
      </x:c>
      <x:c r="N749" s="14">
        <x:f t="shared" si="150"/>
        <x:v>1760.6145306907285</x:v>
      </x:c>
      <x:c r="O749" s="14">
        <x:f t="shared" si="151"/>
        <x:v>20.616869098622828</x:v>
      </x:c>
      <x:c r="P749" s="14">
        <x:f t="shared" si="152"/>
        <x:v>0</x:v>
      </x:c>
      <x:c r="Q749" s="14">
        <x:f t="shared" si="153"/>
        <x:v>0</x:v>
      </x:c>
      <x:c r="R749" s="14">
        <x:f t="shared" si="154"/>
        <x:v>0</x:v>
      </x:c>
      <x:c r="S749" s="14">
        <x:f t="shared" si="155"/>
        <x:v>0</x:v>
      </x:c>
      <x:c r="T749" t="str">
        <x:f>IF(MOD(C749-Settings!$B$32,Settings!$B$33)&lt;Settings!$B$30,"Up","Down")</x:f>
        <x:v>Up</x:v>
      </x:c>
      <x:c r="U749" s="15" t="n">
        <x:f>IF(OR(I749&gt;Settings!$B$30,O749&gt;Settings!$B$37),0,1)</x:f>
        <x:v>1</x:v>
      </x:c>
      <x:c r="V749" s="15" t="n">
        <x:f>IF(AND(U749=1,O749&lt;=Settings!$B$36),1,0)</x:f>
        <x:v>1</x:v>
      </x:c>
    </x:row>
    <x:row r="750">
      <x:c r="A750">
        <x:v>7</x:v>
      </x:c>
      <x:c r="B750">
        <x:v>25</x:v>
      </x:c>
      <x:c r="C750" s="13" t="n">
        <x:f>Arrivals!F750</x:f>
        <x:v>1879.061480895017</x:v>
      </x:c>
      <x:c r="D750" s="13" t="n">
        <x:f>Arrivals!J750</x:f>
        <x:v>2.6793295803022055</x:v>
      </x:c>
      <x:c r="E750" s="14">
        <x:f t="shared" si="156"/>
        <x:v>1754.5945306907286</x:v>
      </x:c>
      <x:c r="F750" s="14">
        <x:f t="shared" si="147"/>
        <x:v>1879.061480895017</x:v>
      </x:c>
      <x:c r="G750" s="14">
        <x:f t="shared" si="148"/>
        <x:v>1881.7408104753192</x:v>
      </x:c>
      <x:c r="H750" s="13" t="n">
        <x:f>Arrivals!L750</x:f>
        <x:v>75</x:v>
      </x:c>
      <x:c r="I750" s="14" t="n">
        <x:f>H750*8/Settings!$B$28+Settings!$B$29</x:f>
        <x:v>6.02</x:v>
      </x:c>
      <x:c r="J750" s="14">
        <x:f t="shared" si="157"/>
        <x:v>1760.6145306907285</x:v>
      </x:c>
      <x:c r="K750" s="14">
        <x:f t="shared" si="149"/>
        <x:v>1881.7408104753192</x:v>
      </x:c>
      <x:c r="L750" s="14" t="n">
        <x:f>MOD(K750-Settings!$B$32,Settings!$B$33)</x:f>
        <x:v>441.7408104753192</x:v>
      </x:c>
      <x:c r="M750" s="14" t="n">
        <x:f>IF(L750&lt;Settings!$B$30,IF(Settings!$B$30-L750&gt;=I750,K750,K750+(Settings!$B$30-L750)+Settings!$B$31),K750+(Settings!$B$33-L750))</x:f>
        <x:v>1881.7408104753192</x:v>
      </x:c>
      <x:c r="N750" s="14">
        <x:f t="shared" si="150"/>
        <x:v>1887.7608104753192</x:v>
      </x:c>
      <x:c r="O750" s="14">
        <x:f t="shared" si="151"/>
        <x:v>8.6993295803022193</x:v>
      </x:c>
      <x:c r="P750" s="14">
        <x:f t="shared" si="152"/>
        <x:v>0</x:v>
      </x:c>
      <x:c r="Q750" s="14">
        <x:f t="shared" si="153"/>
        <x:v>0</x:v>
      </x:c>
      <x:c r="R750" s="14">
        <x:f t="shared" si="154"/>
        <x:v>0</x:v>
      </x:c>
      <x:c r="S750" s="14">
        <x:f t="shared" si="155"/>
        <x:v>0</x:v>
      </x:c>
      <x:c r="T750" t="str">
        <x:f>IF(MOD(C750-Settings!$B$32,Settings!$B$33)&lt;Settings!$B$30,"Up","Down")</x:f>
        <x:v>Up</x:v>
      </x:c>
      <x:c r="U750" s="15" t="n">
        <x:f>IF(OR(I750&gt;Settings!$B$30,O750&gt;Settings!$B$37),0,1)</x:f>
        <x:v>1</x:v>
      </x:c>
      <x:c r="V750" s="15" t="n">
        <x:f>IF(AND(U750=1,O750&lt;=Settings!$B$36),1,0)</x:f>
        <x:v>1</x:v>
      </x:c>
    </x:row>
    <x:row r="751">
      <x:c r="A751">
        <x:v>7</x:v>
      </x:c>
      <x:c r="B751">
        <x:v>26</x:v>
      </x:c>
      <x:c r="C751" s="13" t="n">
        <x:f>Arrivals!F751</x:f>
        <x:v>1928.7030222763656</x:v>
      </x:c>
      <x:c r="D751" s="13" t="n">
        <x:f>Arrivals!J751</x:f>
        <x:v>2.6841689240449793</x:v>
      </x:c>
      <x:c r="E751" s="14">
        <x:f t="shared" si="156"/>
        <x:v>1881.7408104753192</x:v>
      </x:c>
      <x:c r="F751" s="14">
        <x:f t="shared" si="147"/>
        <x:v>1928.7030222763656</x:v>
      </x:c>
      <x:c r="G751" s="14">
        <x:f t="shared" si="148"/>
        <x:v>1931.3871912004106</x:v>
      </x:c>
      <x:c r="H751" s="13" t="n">
        <x:f>Arrivals!L751</x:f>
        <x:v>75</x:v>
      </x:c>
      <x:c r="I751" s="14" t="n">
        <x:f>H751*8/Settings!$B$28+Settings!$B$29</x:f>
        <x:v>6.02</x:v>
      </x:c>
      <x:c r="J751" s="14">
        <x:f t="shared" si="157"/>
        <x:v>1887.7608104753192</x:v>
      </x:c>
      <x:c r="K751" s="14">
        <x:f t="shared" si="149"/>
        <x:v>1931.3871912004106</x:v>
      </x:c>
      <x:c r="L751" s="14" t="n">
        <x:f>MOD(K751-Settings!$B$32,Settings!$B$33)</x:f>
        <x:v>491.3871912004106</x:v>
      </x:c>
      <x:c r="M751" s="14" t="n">
        <x:f>IF(L751&lt;Settings!$B$30,IF(Settings!$B$30-L751&gt;=I751,K751,K751+(Settings!$B$30-L751)+Settings!$B$31),K751+(Settings!$B$33-L751))</x:f>
        <x:v>1931.3871912004106</x:v>
      </x:c>
      <x:c r="N751" s="14">
        <x:f t="shared" si="150"/>
        <x:v>1937.4071912004106</x:v>
      </x:c>
      <x:c r="O751" s="14">
        <x:f t="shared" si="151"/>
        <x:v>8.7041689240450069</x:v>
      </x:c>
      <x:c r="P751" s="14">
        <x:f t="shared" si="152"/>
        <x:v>0</x:v>
      </x:c>
      <x:c r="Q751" s="14">
        <x:f t="shared" si="153"/>
        <x:v>0</x:v>
      </x:c>
      <x:c r="R751" s="14">
        <x:f t="shared" si="154"/>
        <x:v>0</x:v>
      </x:c>
      <x:c r="S751" s="14">
        <x:f t="shared" si="155"/>
        <x:v>0</x:v>
      </x:c>
      <x:c r="T751" t="str">
        <x:f>IF(MOD(C751-Settings!$B$32,Settings!$B$33)&lt;Settings!$B$30,"Up","Down")</x:f>
        <x:v>Up</x:v>
      </x:c>
      <x:c r="U751" s="15" t="n">
        <x:f>IF(OR(I751&gt;Settings!$B$30,O751&gt;Settings!$B$37),0,1)</x:f>
        <x:v>1</x:v>
      </x:c>
      <x:c r="V751" s="15" t="n">
        <x:f>IF(AND(U751=1,O751&lt;=Settings!$B$36),1,0)</x:f>
        <x:v>1</x:v>
      </x:c>
    </x:row>
    <x:row r="752">
      <x:c r="A752">
        <x:v>7</x:v>
      </x:c>
      <x:c r="B752">
        <x:v>27</x:v>
      </x:c>
      <x:c r="C752" s="13" t="n">
        <x:f>Arrivals!F752</x:f>
        <x:v>2096.7014018173372</x:v>
      </x:c>
      <x:c r="D752" s="13" t="n">
        <x:f>Arrivals!J752</x:f>
        <x:v>11.640534791127276</x:v>
      </x:c>
      <x:c r="E752" s="14">
        <x:f t="shared" si="156"/>
        <x:v>1931.3871912004106</x:v>
      </x:c>
      <x:c r="F752" s="14">
        <x:f t="shared" si="147"/>
        <x:v>2096.7014018173372</x:v>
      </x:c>
      <x:c r="G752" s="14">
        <x:f t="shared" si="148"/>
        <x:v>2108.3419366084645</x:v>
      </x:c>
      <x:c r="H752" s="13" t="n">
        <x:f>Arrivals!L752</x:f>
        <x:v>75</x:v>
      </x:c>
      <x:c r="I752" s="14" t="n">
        <x:f>H752*8/Settings!$B$28+Settings!$B$29</x:f>
        <x:v>6.02</x:v>
      </x:c>
      <x:c r="J752" s="14">
        <x:f t="shared" si="157"/>
        <x:v>1937.4071912004106</x:v>
      </x:c>
      <x:c r="K752" s="14">
        <x:f t="shared" si="149"/>
        <x:v>2108.3419366084645</x:v>
      </x:c>
      <x:c r="L752" s="14" t="n">
        <x:f>MOD(K752-Settings!$B$32,Settings!$B$33)</x:f>
        <x:v>668.3419366084645</x:v>
      </x:c>
      <x:c r="M752" s="14" t="n">
        <x:f>IF(L752&lt;Settings!$B$30,IF(Settings!$B$30-L752&gt;=I752,K752,K752+(Settings!$B$30-L752)+Settings!$B$31),K752+(Settings!$B$33-L752))</x:f>
        <x:v>2160</x:v>
      </x:c>
      <x:c r="N752" s="14">
        <x:f t="shared" si="150"/>
        <x:v>2166.02</x:v>
      </x:c>
      <x:c r="O752" s="14">
        <x:f t="shared" si="151"/>
        <x:v>69.318598182662754</x:v>
      </x:c>
      <x:c r="P752" s="14">
        <x:f t="shared" si="152"/>
        <x:v>0</x:v>
      </x:c>
      <x:c r="Q752" s="14">
        <x:f t="shared" si="153"/>
        <x:v>0</x:v>
      </x:c>
      <x:c r="R752" s="14">
        <x:f t="shared" si="154"/>
        <x:v>51.658063391535507</x:v>
      </x:c>
      <x:c r="S752" s="14">
        <x:f t="shared" si="155"/>
        <x:v>51.658063391535507</x:v>
      </x:c>
      <x:c r="T752" t="str">
        <x:f>IF(MOD(C752-Settings!$B$32,Settings!$B$33)&lt;Settings!$B$30,"Up","Down")</x:f>
        <x:v>Down</x:v>
      </x:c>
      <x:c r="U752" s="15" t="n">
        <x:f>IF(OR(I752&gt;Settings!$B$30,O752&gt;Settings!$B$37),0,1)</x:f>
        <x:v>1</x:v>
      </x:c>
      <x:c r="V752" s="15" t="n">
        <x:f>IF(AND(U752=1,O752&lt;=Settings!$B$36),1,0)</x:f>
        <x:v>1</x:v>
      </x:c>
    </x:row>
    <x:row r="753">
      <x:c r="A753">
        <x:v>7</x:v>
      </x:c>
      <x:c r="B753">
        <x:v>28</x:v>
      </x:c>
      <x:c r="C753" s="13" t="n">
        <x:f>Arrivals!F753</x:f>
        <x:v>2263.2243144950817</x:v>
      </x:c>
      <x:c r="D753" s="13" t="n">
        <x:f>Arrivals!J753</x:f>
        <x:v>0.43141739797325607</x:v>
      </x:c>
      <x:c r="E753" s="14">
        <x:f t="shared" si="156"/>
        <x:v>2108.3419366084645</x:v>
      </x:c>
      <x:c r="F753" s="14">
        <x:f t="shared" si="147"/>
        <x:v>2263.2243144950817</x:v>
      </x:c>
      <x:c r="G753" s="14">
        <x:f t="shared" si="148"/>
        <x:v>2263.655731893055</x:v>
      </x:c>
      <x:c r="H753" s="13" t="n">
        <x:f>Arrivals!L753</x:f>
        <x:v>75</x:v>
      </x:c>
      <x:c r="I753" s="14" t="n">
        <x:f>H753*8/Settings!$B$28+Settings!$B$29</x:f>
        <x:v>6.02</x:v>
      </x:c>
      <x:c r="J753" s="14">
        <x:f t="shared" si="157"/>
        <x:v>2166.02</x:v>
      </x:c>
      <x:c r="K753" s="14">
        <x:f t="shared" si="149"/>
        <x:v>2263.655731893055</x:v>
      </x:c>
      <x:c r="L753" s="14" t="n">
        <x:f>MOD(K753-Settings!$B$32,Settings!$B$33)</x:f>
        <x:v>103.65573189305496</x:v>
      </x:c>
      <x:c r="M753" s="14" t="n">
        <x:f>IF(L753&lt;Settings!$B$30,IF(Settings!$B$30-L753&gt;=I753,K753,K753+(Settings!$B$30-L753)+Settings!$B$31),K753+(Settings!$B$33-L753))</x:f>
        <x:v>2263.655731893055</x:v>
      </x:c>
      <x:c r="N753" s="14">
        <x:f t="shared" si="150"/>
        <x:v>2269.6757318930549</x:v>
      </x:c>
      <x:c r="O753" s="14">
        <x:f t="shared" si="151"/>
        <x:v>6.4514173979732732</x:v>
      </x:c>
      <x:c r="P753" s="14">
        <x:f t="shared" si="152"/>
        <x:v>0</x:v>
      </x:c>
      <x:c r="Q753" s="14">
        <x:f t="shared" si="153"/>
        <x:v>0</x:v>
      </x:c>
      <x:c r="R753" s="14">
        <x:f t="shared" si="154"/>
        <x:v>0</x:v>
      </x:c>
      <x:c r="S753" s="14">
        <x:f t="shared" si="155"/>
        <x:v>0</x:v>
      </x:c>
      <x:c r="T753" t="str">
        <x:f>IF(MOD(C753-Settings!$B$32,Settings!$B$33)&lt;Settings!$B$30,"Up","Down")</x:f>
        <x:v>Up</x:v>
      </x:c>
      <x:c r="U753" s="15" t="n">
        <x:f>IF(OR(I753&gt;Settings!$B$30,O753&gt;Settings!$B$37),0,1)</x:f>
        <x:v>1</x:v>
      </x:c>
      <x:c r="V753" s="15" t="n">
        <x:f>IF(AND(U753=1,O753&lt;=Settings!$B$36),1,0)</x:f>
        <x:v>1</x:v>
      </x:c>
    </x:row>
    <x:row r="754">
      <x:c r="A754">
        <x:v>7</x:v>
      </x:c>
      <x:c r="B754">
        <x:v>29</x:v>
      </x:c>
      <x:c r="C754" s="13" t="n">
        <x:f>Arrivals!F754</x:f>
        <x:v>2303.9129384640896</x:v>
      </x:c>
      <x:c r="D754" s="13" t="n">
        <x:f>Arrivals!J754</x:f>
        <x:v>8.400576223239245</x:v>
      </x:c>
      <x:c r="E754" s="14">
        <x:f t="shared" si="156"/>
        <x:v>2263.655731893055</x:v>
      </x:c>
      <x:c r="F754" s="14">
        <x:f t="shared" si="147"/>
        <x:v>2303.9129384640896</x:v>
      </x:c>
      <x:c r="G754" s="14">
        <x:f t="shared" si="148"/>
        <x:v>2312.3135146873287</x:v>
      </x:c>
      <x:c r="H754" s="13" t="n">
        <x:f>Arrivals!L754</x:f>
        <x:v>75</x:v>
      </x:c>
      <x:c r="I754" s="14" t="n">
        <x:f>H754*8/Settings!$B$28+Settings!$B$29</x:f>
        <x:v>6.02</x:v>
      </x:c>
      <x:c r="J754" s="14">
        <x:f t="shared" si="157"/>
        <x:v>2269.6757318930549</x:v>
      </x:c>
      <x:c r="K754" s="14">
        <x:f t="shared" si="149"/>
        <x:v>2312.3135146873287</x:v>
      </x:c>
      <x:c r="L754" s="14" t="n">
        <x:f>MOD(K754-Settings!$B$32,Settings!$B$33)</x:f>
        <x:v>152.31351468732873</x:v>
      </x:c>
      <x:c r="M754" s="14" t="n">
        <x:f>IF(L754&lt;Settings!$B$30,IF(Settings!$B$30-L754&gt;=I754,K754,K754+(Settings!$B$30-L754)+Settings!$B$31),K754+(Settings!$B$33-L754))</x:f>
        <x:v>2312.3135146873287</x:v>
      </x:c>
      <x:c r="N754" s="14">
        <x:f t="shared" si="150"/>
        <x:v>2318.3335146873287</x:v>
      </x:c>
      <x:c r="O754" s="14">
        <x:f t="shared" si="151"/>
        <x:v>14.420576223239095</x:v>
      </x:c>
      <x:c r="P754" s="14">
        <x:f t="shared" si="152"/>
        <x:v>0</x:v>
      </x:c>
      <x:c r="Q754" s="14">
        <x:f t="shared" si="153"/>
        <x:v>0</x:v>
      </x:c>
      <x:c r="R754" s="14">
        <x:f t="shared" si="154"/>
        <x:v>0</x:v>
      </x:c>
      <x:c r="S754" s="14">
        <x:f t="shared" si="155"/>
        <x:v>0</x:v>
      </x:c>
      <x:c r="T754" t="str">
        <x:f>IF(MOD(C754-Settings!$B$32,Settings!$B$33)&lt;Settings!$B$30,"Up","Down")</x:f>
        <x:v>Up</x:v>
      </x:c>
      <x:c r="U754" s="15" t="n">
        <x:f>IF(OR(I754&gt;Settings!$B$30,O754&gt;Settings!$B$37),0,1)</x:f>
        <x:v>1</x:v>
      </x:c>
      <x:c r="V754" s="15" t="n">
        <x:f>IF(AND(U754=1,O754&lt;=Settings!$B$36),1,0)</x:f>
        <x:v>1</x:v>
      </x:c>
    </x:row>
    <x:row r="755">
      <x:c r="A755">
        <x:v>7</x:v>
      </x:c>
      <x:c r="B755">
        <x:v>30</x:v>
      </x:c>
      <x:c r="C755" s="13" t="n">
        <x:f>Arrivals!F755</x:f>
        <x:v>2341.774059910913</x:v>
      </x:c>
      <x:c r="D755" s="13" t="n">
        <x:f>Arrivals!J755</x:f>
        <x:v>4.136246091265539</x:v>
      </x:c>
      <x:c r="E755" s="14">
        <x:f t="shared" si="156"/>
        <x:v>2312.3135146873287</x:v>
      </x:c>
      <x:c r="F755" s="14">
        <x:f t="shared" si="147"/>
        <x:v>2341.7740599109129</x:v>
      </x:c>
      <x:c r="G755" s="14">
        <x:f t="shared" si="148"/>
        <x:v>2345.9103060021785</x:v>
      </x:c>
      <x:c r="H755" s="13" t="n">
        <x:f>Arrivals!L755</x:f>
        <x:v>75</x:v>
      </x:c>
      <x:c r="I755" s="14" t="n">
        <x:f>H755*8/Settings!$B$28+Settings!$B$29</x:f>
        <x:v>6.02</x:v>
      </x:c>
      <x:c r="J755" s="14">
        <x:f t="shared" si="157"/>
        <x:v>2318.3335146873287</x:v>
      </x:c>
      <x:c r="K755" s="14">
        <x:f t="shared" si="149"/>
        <x:v>2345.9103060021785</x:v>
      </x:c>
      <x:c r="L755" s="14" t="n">
        <x:f>MOD(K755-Settings!$B$32,Settings!$B$33)</x:f>
        <x:v>185.91030600217846</x:v>
      </x:c>
      <x:c r="M755" s="14" t="n">
        <x:f>IF(L755&lt;Settings!$B$30,IF(Settings!$B$30-L755&gt;=I755,K755,K755+(Settings!$B$30-L755)+Settings!$B$31),K755+(Settings!$B$33-L755))</x:f>
        <x:v>2345.9103060021785</x:v>
      </x:c>
      <x:c r="N755" s="14">
        <x:f t="shared" si="150"/>
        <x:v>2351.9303060021784</x:v>
      </x:c>
      <x:c r="O755" s="14">
        <x:f t="shared" si="151"/>
        <x:v>10.15624609126553</x:v>
      </x:c>
      <x:c r="P755" s="14">
        <x:f t="shared" si="152"/>
        <x:v>0</x:v>
      </x:c>
      <x:c r="Q755" s="14">
        <x:f t="shared" si="153"/>
        <x:v>0</x:v>
      </x:c>
      <x:c r="R755" s="14">
        <x:f t="shared" si="154"/>
        <x:v>0</x:v>
      </x:c>
      <x:c r="S755" s="14">
        <x:f t="shared" si="155"/>
        <x:v>0</x:v>
      </x:c>
      <x:c r="T755" t="str">
        <x:f>IF(MOD(C755-Settings!$B$32,Settings!$B$33)&lt;Settings!$B$30,"Up","Down")</x:f>
        <x:v>Up</x:v>
      </x:c>
      <x:c r="U755" s="15" t="n">
        <x:f>IF(OR(I755&gt;Settings!$B$30,O755&gt;Settings!$B$37),0,1)</x:f>
        <x:v>1</x:v>
      </x:c>
      <x:c r="V755" s="15" t="n">
        <x:f>IF(AND(U755=1,O755&lt;=Settings!$B$36),1,0)</x:f>
        <x:v>1</x:v>
      </x:c>
    </x:row>
    <x:row r="756">
      <x:c r="A756">
        <x:v>7</x:v>
      </x:c>
      <x:c r="B756">
        <x:v>31</x:v>
      </x:c>
      <x:c r="C756" s="13" t="n">
        <x:f>Arrivals!F756</x:f>
        <x:v>2453.069120700683</x:v>
      </x:c>
      <x:c r="D756" s="13" t="n">
        <x:f>Arrivals!J756</x:f>
        <x:v>2.925567706766366</x:v>
      </x:c>
      <x:c r="E756" s="14">
        <x:f t="shared" si="156"/>
        <x:v>2345.9103060021785</x:v>
      </x:c>
      <x:c r="F756" s="14">
        <x:f t="shared" si="147"/>
        <x:v>2453.069120700683</x:v>
      </x:c>
      <x:c r="G756" s="14">
        <x:f t="shared" si="148"/>
        <x:v>2455.9946884074493</x:v>
      </x:c>
      <x:c r="H756" s="13" t="n">
        <x:f>Arrivals!L756</x:f>
        <x:v>75</x:v>
      </x:c>
      <x:c r="I756" s="14" t="n">
        <x:f>H756*8/Settings!$B$28+Settings!$B$29</x:f>
        <x:v>6.02</x:v>
      </x:c>
      <x:c r="J756" s="14">
        <x:f t="shared" si="157"/>
        <x:v>2351.9303060021784</x:v>
      </x:c>
      <x:c r="K756" s="14">
        <x:f t="shared" si="149"/>
        <x:v>2455.9946884074493</x:v>
      </x:c>
      <x:c r="L756" s="14" t="n">
        <x:f>MOD(K756-Settings!$B$32,Settings!$B$33)</x:f>
        <x:v>295.9946884074493</x:v>
      </x:c>
      <x:c r="M756" s="14" t="n">
        <x:f>IF(L756&lt;Settings!$B$30,IF(Settings!$B$30-L756&gt;=I756,K756,K756+(Settings!$B$30-L756)+Settings!$B$31),K756+(Settings!$B$33-L756))</x:f>
        <x:v>2455.9946884074493</x:v>
      </x:c>
      <x:c r="N756" s="14">
        <x:f t="shared" si="150"/>
        <x:v>2462.0146884074493</x:v>
      </x:c>
      <x:c r="O756" s="14">
        <x:f t="shared" si="151"/>
        <x:v>8.9455677067662691</x:v>
      </x:c>
      <x:c r="P756" s="14">
        <x:f t="shared" si="152"/>
        <x:v>0</x:v>
      </x:c>
      <x:c r="Q756" s="14">
        <x:f t="shared" si="153"/>
        <x:v>0</x:v>
      </x:c>
      <x:c r="R756" s="14">
        <x:f t="shared" si="154"/>
        <x:v>0</x:v>
      </x:c>
      <x:c r="S756" s="14">
        <x:f t="shared" si="155"/>
        <x:v>0</x:v>
      </x:c>
      <x:c r="T756" t="str">
        <x:f>IF(MOD(C756-Settings!$B$32,Settings!$B$33)&lt;Settings!$B$30,"Up","Down")</x:f>
        <x:v>Up</x:v>
      </x:c>
      <x:c r="U756" s="15" t="n">
        <x:f>IF(OR(I756&gt;Settings!$B$30,O756&gt;Settings!$B$37),0,1)</x:f>
        <x:v>1</x:v>
      </x:c>
      <x:c r="V756" s="15" t="n">
        <x:f>IF(AND(U756=1,O756&lt;=Settings!$B$36),1,0)</x:f>
        <x:v>1</x:v>
      </x:c>
    </x:row>
    <x:row r="757">
      <x:c r="A757">
        <x:v>7</x:v>
      </x:c>
      <x:c r="B757">
        <x:v>32</x:v>
      </x:c>
      <x:c r="C757" s="13" t="n">
        <x:f>Arrivals!F757</x:f>
        <x:v>2472.689622251526</x:v>
      </x:c>
      <x:c r="D757" s="13" t="n">
        <x:f>Arrivals!J757</x:f>
        <x:v>3.516492029284504</x:v>
      </x:c>
      <x:c r="E757" s="14">
        <x:f t="shared" si="156"/>
        <x:v>2455.9946884074493</x:v>
      </x:c>
      <x:c r="F757" s="14">
        <x:f t="shared" si="147"/>
        <x:v>2472.6896222515261</x:v>
      </x:c>
      <x:c r="G757" s="14">
        <x:f t="shared" si="148"/>
        <x:v>2476.2061142808107</x:v>
      </x:c>
      <x:c r="H757" s="13" t="n">
        <x:f>Arrivals!L757</x:f>
        <x:v>75</x:v>
      </x:c>
      <x:c r="I757" s="14" t="n">
        <x:f>H757*8/Settings!$B$28+Settings!$B$29</x:f>
        <x:v>6.02</x:v>
      </x:c>
      <x:c r="J757" s="14">
        <x:f t="shared" si="157"/>
        <x:v>2462.0146884074493</x:v>
      </x:c>
      <x:c r="K757" s="14">
        <x:f t="shared" si="149"/>
        <x:v>2476.2061142808107</x:v>
      </x:c>
      <x:c r="L757" s="14" t="n">
        <x:f>MOD(K757-Settings!$B$32,Settings!$B$33)</x:f>
        <x:v>316.20611428081065</x:v>
      </x:c>
      <x:c r="M757" s="14" t="n">
        <x:f>IF(L757&lt;Settings!$B$30,IF(Settings!$B$30-L757&gt;=I757,K757,K757+(Settings!$B$30-L757)+Settings!$B$31),K757+(Settings!$B$33-L757))</x:f>
        <x:v>2476.2061142808107</x:v>
      </x:c>
      <x:c r="N757" s="14">
        <x:f t="shared" si="150"/>
        <x:v>2482.2261142808106</x:v>
      </x:c>
      <x:c r="O757" s="14">
        <x:f t="shared" si="151"/>
        <x:v>9.5364920292845454</x:v>
      </x:c>
      <x:c r="P757" s="14">
        <x:f t="shared" si="152"/>
        <x:v>0</x:v>
      </x:c>
      <x:c r="Q757" s="14">
        <x:f t="shared" si="153"/>
        <x:v>0</x:v>
      </x:c>
      <x:c r="R757" s="14">
        <x:f t="shared" si="154"/>
        <x:v>0</x:v>
      </x:c>
      <x:c r="S757" s="14">
        <x:f t="shared" si="155"/>
        <x:v>0</x:v>
      </x:c>
      <x:c r="T757" t="str">
        <x:f>IF(MOD(C757-Settings!$B$32,Settings!$B$33)&lt;Settings!$B$30,"Up","Down")</x:f>
        <x:v>Up</x:v>
      </x:c>
      <x:c r="U757" s="15" t="n">
        <x:f>IF(OR(I757&gt;Settings!$B$30,O757&gt;Settings!$B$37),0,1)</x:f>
        <x:v>1</x:v>
      </x:c>
      <x:c r="V757" s="15" t="n">
        <x:f>IF(AND(U757=1,O757&lt;=Settings!$B$36),1,0)</x:f>
        <x:v>1</x:v>
      </x:c>
    </x:row>
    <x:row r="758">
      <x:c r="A758">
        <x:v>7</x:v>
      </x:c>
      <x:c r="B758">
        <x:v>33</x:v>
      </x:c>
      <x:c r="C758" s="13" t="n">
        <x:f>Arrivals!F758</x:f>
        <x:v>2585.2649981350323</x:v>
      </x:c>
      <x:c r="D758" s="13" t="n">
        <x:f>Arrivals!J758</x:f>
        <x:v>1.533666636704091</x:v>
      </x:c>
      <x:c r="E758" s="14">
        <x:f t="shared" si="156"/>
        <x:v>2476.2061142808107</x:v>
      </x:c>
      <x:c r="F758" s="14">
        <x:f t="shared" si="147"/>
        <x:v>2585.2649981350323</x:v>
      </x:c>
      <x:c r="G758" s="14">
        <x:f t="shared" si="148"/>
        <x:v>2586.7986647717366</x:v>
      </x:c>
      <x:c r="H758" s="13" t="n">
        <x:f>Arrivals!L758</x:f>
        <x:v>75</x:v>
      </x:c>
      <x:c r="I758" s="14" t="n">
        <x:f>H758*8/Settings!$B$28+Settings!$B$29</x:f>
        <x:v>6.02</x:v>
      </x:c>
      <x:c r="J758" s="14">
        <x:f t="shared" si="157"/>
        <x:v>2482.2261142808106</x:v>
      </x:c>
      <x:c r="K758" s="14">
        <x:f t="shared" si="149"/>
        <x:v>2586.7986647717366</x:v>
      </x:c>
      <x:c r="L758" s="14" t="n">
        <x:f>MOD(K758-Settings!$B$32,Settings!$B$33)</x:f>
        <x:v>426.79866477173664</x:v>
      </x:c>
      <x:c r="M758" s="14" t="n">
        <x:f>IF(L758&lt;Settings!$B$30,IF(Settings!$B$30-L758&gt;=I758,K758,K758+(Settings!$B$30-L758)+Settings!$B$31),K758+(Settings!$B$33-L758))</x:f>
        <x:v>2586.7986647717366</x:v>
      </x:c>
      <x:c r="N758" s="14">
        <x:f t="shared" si="150"/>
        <x:v>2592.8186647717366</x:v>
      </x:c>
      <x:c r="O758" s="14">
        <x:f t="shared" si="151"/>
        <x:v>7.5536666367042926</x:v>
      </x:c>
      <x:c r="P758" s="14">
        <x:f t="shared" si="152"/>
        <x:v>0</x:v>
      </x:c>
      <x:c r="Q758" s="14">
        <x:f t="shared" si="153"/>
        <x:v>0</x:v>
      </x:c>
      <x:c r="R758" s="14">
        <x:f t="shared" si="154"/>
        <x:v>0</x:v>
      </x:c>
      <x:c r="S758" s="14">
        <x:f t="shared" si="155"/>
        <x:v>0</x:v>
      </x:c>
      <x:c r="T758" t="str">
        <x:f>IF(MOD(C758-Settings!$B$32,Settings!$B$33)&lt;Settings!$B$30,"Up","Down")</x:f>
        <x:v>Up</x:v>
      </x:c>
      <x:c r="U758" s="15" t="n">
        <x:f>IF(OR(I758&gt;Settings!$B$30,O758&gt;Settings!$B$37),0,1)</x:f>
        <x:v>1</x:v>
      </x:c>
      <x:c r="V758" s="15" t="n">
        <x:f>IF(AND(U758=1,O758&lt;=Settings!$B$36),1,0)</x:f>
        <x:v>1</x:v>
      </x:c>
    </x:row>
    <x:row r="759">
      <x:c r="A759">
        <x:v>7</x:v>
      </x:c>
      <x:c r="B759">
        <x:v>34</x:v>
      </x:c>
      <x:c r="C759" s="13" t="n">
        <x:f>Arrivals!F759</x:f>
        <x:v>2681.5267446170146</x:v>
      </x:c>
      <x:c r="D759" s="13" t="n">
        <x:f>Arrivals!J759</x:f>
        <x:v>6.715043048739629</x:v>
      </x:c>
      <x:c r="E759" s="14" t="n">
        <x:f t="shared" ref="E759:E790" si="158">G758</x:f>
        <x:v>2586.7986647717366</x:v>
      </x:c>
      <x:c r="F759" s="14">
        <x:f t="shared" si="147"/>
        <x:v>2681.5267446170146</x:v>
      </x:c>
      <x:c r="G759" s="14">
        <x:f t="shared" si="148"/>
        <x:v>2688.2417876657541</x:v>
      </x:c>
      <x:c r="H759" s="13" t="n">
        <x:f>Arrivals!L759</x:f>
        <x:v>75</x:v>
      </x:c>
      <x:c r="I759" s="14" t="n">
        <x:f>H759*8/Settings!$B$28+Settings!$B$29</x:f>
        <x:v>6.02</x:v>
      </x:c>
      <x:c r="J759" s="14" t="n">
        <x:f t="shared" ref="J759:J790" si="159">N758</x:f>
        <x:v>2592.8186647717366</x:v>
      </x:c>
      <x:c r="K759" s="14">
        <x:f t="shared" si="149"/>
        <x:v>2688.2417876657541</x:v>
      </x:c>
      <x:c r="L759" s="14" t="n">
        <x:f>MOD(K759-Settings!$B$32,Settings!$B$33)</x:f>
        <x:v>528.2417876657541</x:v>
      </x:c>
      <x:c r="M759" s="14" t="n">
        <x:f>IF(L759&lt;Settings!$B$30,IF(Settings!$B$30-L759&gt;=I759,K759,K759+(Settings!$B$30-L759)+Settings!$B$31),K759+(Settings!$B$33-L759))</x:f>
        <x:v>2688.241787665754</x:v>
      </x:c>
      <x:c r="N759" s="14">
        <x:f t="shared" si="150"/>
        <x:v>2694.2617876657541</x:v>
      </x:c>
      <x:c r="O759" s="14">
        <x:f t="shared" si="151"/>
        <x:v>12.735043048739499</x:v>
      </x:c>
      <x:c r="P759" s="14">
        <x:f t="shared" si="152"/>
        <x:v>0</x:v>
      </x:c>
      <x:c r="Q759" s="14">
        <x:f t="shared" si="153"/>
        <x:v>0</x:v>
      </x:c>
      <x:c r="R759" s="14">
        <x:f t="shared" si="154"/>
        <x:v>0</x:v>
      </x:c>
      <x:c r="S759" s="14">
        <x:f t="shared" si="155"/>
        <x:v>0</x:v>
      </x:c>
      <x:c r="T759" t="str">
        <x:f>IF(MOD(C759-Settings!$B$32,Settings!$B$33)&lt;Settings!$B$30,"Up","Down")</x:f>
        <x:v>Up</x:v>
      </x:c>
      <x:c r="U759" s="15" t="n">
        <x:f>IF(OR(I759&gt;Settings!$B$30,O759&gt;Settings!$B$37),0,1)</x:f>
        <x:v>1</x:v>
      </x:c>
      <x:c r="V759" s="15" t="n">
        <x:f>IF(AND(U759=1,O759&lt;=Settings!$B$36),1,0)</x:f>
        <x:v>1</x:v>
      </x:c>
    </x:row>
    <x:row r="760">
      <x:c r="A760">
        <x:v>7</x:v>
      </x:c>
      <x:c r="B760">
        <x:v>35</x:v>
      </x:c>
      <x:c r="C760" s="13" t="n">
        <x:f>Arrivals!F760</x:f>
        <x:v>2722.6306637819002</x:v>
      </x:c>
      <x:c r="D760" s="13" t="n">
        <x:f>Arrivals!J760</x:f>
        <x:v>15.394259014147543</x:v>
      </x:c>
      <x:c r="E760" s="14">
        <x:f t="shared" si="158"/>
        <x:v>2688.2417876657541</x:v>
      </x:c>
      <x:c r="F760" s="14">
        <x:f t="shared" si="147"/>
        <x:v>2722.6306637819002</x:v>
      </x:c>
      <x:c r="G760" s="14">
        <x:f t="shared" si="148"/>
        <x:v>2738.0249227960476</x:v>
      </x:c>
      <x:c r="H760" s="13" t="n">
        <x:f>Arrivals!L760</x:f>
        <x:v>75</x:v>
      </x:c>
      <x:c r="I760" s="14" t="n">
        <x:f>H760*8/Settings!$B$28+Settings!$B$29</x:f>
        <x:v>6.02</x:v>
      </x:c>
      <x:c r="J760" s="14">
        <x:f t="shared" si="159"/>
        <x:v>2694.2617876657541</x:v>
      </x:c>
      <x:c r="K760" s="14">
        <x:f t="shared" si="149"/>
        <x:v>2738.0249227960476</x:v>
      </x:c>
      <x:c r="L760" s="14" t="n">
        <x:f>MOD(K760-Settings!$B$32,Settings!$B$33)</x:f>
        <x:v>578.0249227960476</x:v>
      </x:c>
      <x:c r="M760" s="14" t="n">
        <x:f>IF(L760&lt;Settings!$B$30,IF(Settings!$B$30-L760&gt;=I760,K760,K760+(Settings!$B$30-L760)+Settings!$B$31),K760+(Settings!$B$33-L760))</x:f>
        <x:v>2738.0249227960476</x:v>
      </x:c>
      <x:c r="N760" s="14">
        <x:f t="shared" si="150"/>
        <x:v>2744.0449227960476</x:v>
      </x:c>
      <x:c r="O760" s="14">
        <x:f t="shared" si="151"/>
        <x:v>21.414259014147319</x:v>
      </x:c>
      <x:c r="P760" s="14">
        <x:f t="shared" si="152"/>
        <x:v>0</x:v>
      </x:c>
      <x:c r="Q760" s="14">
        <x:f t="shared" si="153"/>
        <x:v>0</x:v>
      </x:c>
      <x:c r="R760" s="14">
        <x:f t="shared" si="154"/>
        <x:v>0</x:v>
      </x:c>
      <x:c r="S760" s="14">
        <x:f t="shared" si="155"/>
        <x:v>0</x:v>
      </x:c>
      <x:c r="T760" t="str">
        <x:f>IF(MOD(C760-Settings!$B$32,Settings!$B$33)&lt;Settings!$B$30,"Up","Down")</x:f>
        <x:v>Up</x:v>
      </x:c>
      <x:c r="U760" s="15" t="n">
        <x:f>IF(OR(I760&gt;Settings!$B$30,O760&gt;Settings!$B$37),0,1)</x:f>
        <x:v>1</x:v>
      </x:c>
      <x:c r="V760" s="15" t="n">
        <x:f>IF(AND(U760=1,O760&lt;=Settings!$B$36),1,0)</x:f>
        <x:v>1</x:v>
      </x:c>
    </x:row>
    <x:row r="761">
      <x:c r="A761">
        <x:v>7</x:v>
      </x:c>
      <x:c r="B761">
        <x:v>36</x:v>
      </x:c>
      <x:c r="C761" s="13" t="n">
        <x:f>Arrivals!F761</x:f>
        <x:v>2744.7985191923394</x:v>
      </x:c>
      <x:c r="D761" s="13" t="n">
        <x:f>Arrivals!J761</x:f>
        <x:v>5.151306701095005</x:v>
      </x:c>
      <x:c r="E761" s="14">
        <x:f t="shared" si="158"/>
        <x:v>2738.0249227960476</x:v>
      </x:c>
      <x:c r="F761" s="14">
        <x:f t="shared" si="147"/>
        <x:v>2744.7985191923394</x:v>
      </x:c>
      <x:c r="G761" s="14">
        <x:f t="shared" si="148"/>
        <x:v>2749.9498258934345</x:v>
      </x:c>
      <x:c r="H761" s="13" t="n">
        <x:f>Arrivals!L761</x:f>
        <x:v>75</x:v>
      </x:c>
      <x:c r="I761" s="14" t="n">
        <x:f>H761*8/Settings!$B$28+Settings!$B$29</x:f>
        <x:v>6.02</x:v>
      </x:c>
      <x:c r="J761" s="14">
        <x:f t="shared" si="159"/>
        <x:v>2744.0449227960476</x:v>
      </x:c>
      <x:c r="K761" s="14">
        <x:f t="shared" si="149"/>
        <x:v>2749.9498258934345</x:v>
      </x:c>
      <x:c r="L761" s="14" t="n">
        <x:f>MOD(K761-Settings!$B$32,Settings!$B$33)</x:f>
        <x:v>589.9498258934345</x:v>
      </x:c>
      <x:c r="M761" s="14" t="n">
        <x:f>IF(L761&lt;Settings!$B$30,IF(Settings!$B$30-L761&gt;=I761,K761,K761+(Settings!$B$30-L761)+Settings!$B$31),K761+(Settings!$B$33-L761))</x:f>
        <x:v>2749.9498258934345</x:v>
      </x:c>
      <x:c r="N761" s="14">
        <x:f t="shared" si="150"/>
        <x:v>2755.9698258934345</x:v>
      </x:c>
      <x:c r="O761" s="14">
        <x:f t="shared" si="151"/>
        <x:v>11.171306701095091</x:v>
      </x:c>
      <x:c r="P761" s="14">
        <x:f t="shared" si="152"/>
        <x:v>0</x:v>
      </x:c>
      <x:c r="Q761" s="14">
        <x:f t="shared" si="153"/>
        <x:v>0</x:v>
      </x:c>
      <x:c r="R761" s="14">
        <x:f t="shared" si="154"/>
        <x:v>0</x:v>
      </x:c>
      <x:c r="S761" s="14">
        <x:f t="shared" si="155"/>
        <x:v>0</x:v>
      </x:c>
      <x:c r="T761" t="str">
        <x:f>IF(MOD(C761-Settings!$B$32,Settings!$B$33)&lt;Settings!$B$30,"Up","Down")</x:f>
        <x:v>Up</x:v>
      </x:c>
      <x:c r="U761" s="15" t="n">
        <x:f>IF(OR(I761&gt;Settings!$B$30,O761&gt;Settings!$B$37),0,1)</x:f>
        <x:v>1</x:v>
      </x:c>
      <x:c r="V761" s="15" t="n">
        <x:f>IF(AND(U761=1,O761&lt;=Settings!$B$36),1,0)</x:f>
        <x:v>1</x:v>
      </x:c>
    </x:row>
    <x:row r="762">
      <x:c r="A762">
        <x:v>7</x:v>
      </x:c>
      <x:c r="B762">
        <x:v>37</x:v>
      </x:c>
      <x:c r="C762" s="13" t="n">
        <x:f>Arrivals!F762</x:f>
        <x:v>2800.820637407313</x:v>
      </x:c>
      <x:c r="D762" s="13" t="n">
        <x:f>Arrivals!J762</x:f>
        <x:v>42.23108547336512</x:v>
      </x:c>
      <x:c r="E762" s="14">
        <x:f t="shared" si="158"/>
        <x:v>2749.9498258934345</x:v>
      </x:c>
      <x:c r="F762" s="14">
        <x:f t="shared" si="147"/>
        <x:v>2800.8206374073129</x:v>
      </x:c>
      <x:c r="G762" s="14">
        <x:f t="shared" si="148"/>
        <x:v>2843.051722880678</x:v>
      </x:c>
      <x:c r="H762" s="13" t="n">
        <x:f>Arrivals!L762</x:f>
        <x:v>75</x:v>
      </x:c>
      <x:c r="I762" s="14" t="n">
        <x:f>H762*8/Settings!$B$28+Settings!$B$29</x:f>
        <x:v>6.02</x:v>
      </x:c>
      <x:c r="J762" s="14">
        <x:f t="shared" si="159"/>
        <x:v>2755.9698258934345</x:v>
      </x:c>
      <x:c r="K762" s="14">
        <x:f t="shared" si="149"/>
        <x:v>2843.051722880678</x:v>
      </x:c>
      <x:c r="L762" s="14" t="n">
        <x:f>MOD(K762-Settings!$B$32,Settings!$B$33)</x:f>
        <x:v>683.051722880678</x:v>
      </x:c>
      <x:c r="M762" s="14" t="n">
        <x:f>IF(L762&lt;Settings!$B$30,IF(Settings!$B$30-L762&gt;=I762,K762,K762+(Settings!$B$30-L762)+Settings!$B$31),K762+(Settings!$B$33-L762))</x:f>
        <x:v>2880</x:v>
      </x:c>
      <x:c r="N762" s="14">
        <x:f t="shared" si="150"/>
        <x:v>2886.02</x:v>
      </x:c>
      <x:c r="O762" s="14">
        <x:f t="shared" si="151"/>
        <x:v>85.199362592687066</x:v>
      </x:c>
      <x:c r="P762" s="14">
        <x:f t="shared" si="152"/>
        <x:v>0</x:v>
      </x:c>
      <x:c r="Q762" s="14">
        <x:f t="shared" si="153"/>
        <x:v>0</x:v>
      </x:c>
      <x:c r="R762" s="14">
        <x:f t="shared" si="154"/>
        <x:v>36.948277119322029</x:v>
      </x:c>
      <x:c r="S762" s="14">
        <x:f t="shared" si="155"/>
        <x:v>36.948277119322029</x:v>
      </x:c>
      <x:c r="T762" t="str">
        <x:f>IF(MOD(C762-Settings!$B$32,Settings!$B$33)&lt;Settings!$B$30,"Up","Down")</x:f>
        <x:v>Down</x:v>
      </x:c>
      <x:c r="U762" s="15" t="n">
        <x:f>IF(OR(I762&gt;Settings!$B$30,O762&gt;Settings!$B$37),0,1)</x:f>
        <x:v>1</x:v>
      </x:c>
      <x:c r="V762" s="15" t="n">
        <x:f>IF(AND(U762=1,O762&lt;=Settings!$B$36),1,0)</x:f>
        <x:v>1</x:v>
      </x:c>
    </x:row>
    <x:row r="763">
      <x:c r="A763">
        <x:v>7</x:v>
      </x:c>
      <x:c r="B763">
        <x:v>38</x:v>
      </x:c>
      <x:c r="C763" s="13" t="n">
        <x:f>Arrivals!F763</x:f>
        <x:v>2817.2197227981223</x:v>
      </x:c>
      <x:c r="D763" s="13" t="n">
        <x:f>Arrivals!J763</x:f>
        <x:v>1.986861457843344</x:v>
      </x:c>
      <x:c r="E763" s="14">
        <x:f t="shared" si="158"/>
        <x:v>2843.051722880678</x:v>
      </x:c>
      <x:c r="F763" s="14">
        <x:f t="shared" si="147"/>
        <x:v>2843.051722880678</x:v>
      </x:c>
      <x:c r="G763" s="14">
        <x:f t="shared" si="148"/>
        <x:v>2845.0385843385211</x:v>
      </x:c>
      <x:c r="H763" s="13" t="n">
        <x:f>Arrivals!L763</x:f>
        <x:v>75</x:v>
      </x:c>
      <x:c r="I763" s="14" t="n">
        <x:f>H763*8/Settings!$B$28+Settings!$B$29</x:f>
        <x:v>6.02</x:v>
      </x:c>
      <x:c r="J763" s="14">
        <x:f t="shared" si="159"/>
        <x:v>2886.02</x:v>
      </x:c>
      <x:c r="K763" s="14">
        <x:f t="shared" si="149"/>
        <x:v>2886.02</x:v>
      </x:c>
      <x:c r="L763" s="14" t="n">
        <x:f>MOD(K763-Settings!$B$32,Settings!$B$33)</x:f>
        <x:v>6.019999999999982</x:v>
      </x:c>
      <x:c r="M763" s="14" t="n">
        <x:f>IF(L763&lt;Settings!$B$30,IF(Settings!$B$30-L763&gt;=I763,K763,K763+(Settings!$B$30-L763)+Settings!$B$31),K763+(Settings!$B$33-L763))</x:f>
        <x:v>2886.02</x:v>
      </x:c>
      <x:c r="N763" s="14">
        <x:f t="shared" si="150"/>
        <x:v>2892.04</x:v>
      </x:c>
      <x:c r="O763" s="14">
        <x:f t="shared" si="151"/>
        <x:v>74.820277201877616</x:v>
      </x:c>
      <x:c r="P763" s="14">
        <x:f t="shared" si="152"/>
        <x:v>25.832000082555624</x:v>
      </x:c>
      <x:c r="Q763" s="14">
        <x:f t="shared" si="153"/>
        <x:v>40.981415661478877</x:v>
      </x:c>
      <x:c r="R763" s="14">
        <x:f t="shared" si="154"/>
        <x:v>0</x:v>
      </x:c>
      <x:c r="S763" s="14">
        <x:f t="shared" si="155"/>
        <x:v>66.813415744034501</x:v>
      </x:c>
      <x:c r="T763" t="str">
        <x:f>IF(MOD(C763-Settings!$B$32,Settings!$B$33)&lt;Settings!$B$30,"Up","Down")</x:f>
        <x:v>Down</x:v>
      </x:c>
      <x:c r="U763" s="15" t="n">
        <x:f>IF(OR(I763&gt;Settings!$B$30,O763&gt;Settings!$B$37),0,1)</x:f>
        <x:v>1</x:v>
      </x:c>
      <x:c r="V763" s="15" t="n">
        <x:f>IF(AND(U763=1,O763&lt;=Settings!$B$36),1,0)</x:f>
        <x:v>1</x:v>
      </x:c>
    </x:row>
    <x:row r="764">
      <x:c r="A764">
        <x:v>7</x:v>
      </x:c>
      <x:c r="B764">
        <x:v>39</x:v>
      </x:c>
      <x:c r="C764" s="13" t="n">
        <x:f>Arrivals!F764</x:f>
        <x:v>2846.074070355989</x:v>
      </x:c>
      <x:c r="D764" s="13" t="n">
        <x:f>Arrivals!J764</x:f>
        <x:v>10.89040027976507</x:v>
      </x:c>
      <x:c r="E764" s="14">
        <x:f t="shared" si="158"/>
        <x:v>2845.0385843385211</x:v>
      </x:c>
      <x:c r="F764" s="14">
        <x:f t="shared" si="147"/>
        <x:v>2846.0740703559891</x:v>
      </x:c>
      <x:c r="G764" s="14">
        <x:f t="shared" si="148"/>
        <x:v>2856.964470635754</x:v>
      </x:c>
      <x:c r="H764" s="13" t="n">
        <x:f>Arrivals!L764</x:f>
        <x:v>75</x:v>
      </x:c>
      <x:c r="I764" s="14" t="n">
        <x:f>H764*8/Settings!$B$28+Settings!$B$29</x:f>
        <x:v>6.02</x:v>
      </x:c>
      <x:c r="J764" s="14">
        <x:f t="shared" si="159"/>
        <x:v>2892.04</x:v>
      </x:c>
      <x:c r="K764" s="14">
        <x:f t="shared" si="149"/>
        <x:v>2892.04</x:v>
      </x:c>
      <x:c r="L764" s="14" t="n">
        <x:f>MOD(K764-Settings!$B$32,Settings!$B$33)</x:f>
        <x:v>12.039999999999964</x:v>
      </x:c>
      <x:c r="M764" s="14" t="n">
        <x:f>IF(L764&lt;Settings!$B$30,IF(Settings!$B$30-L764&gt;=I764,K764,K764+(Settings!$B$30-L764)+Settings!$B$31),K764+(Settings!$B$33-L764))</x:f>
        <x:v>2892.04</x:v>
      </x:c>
      <x:c r="N764" s="14">
        <x:f t="shared" si="150"/>
        <x:v>2898.06</x:v>
      </x:c>
      <x:c r="O764" s="14">
        <x:f t="shared" si="151"/>
        <x:v>51.985929644010866</x:v>
      </x:c>
      <x:c r="P764" s="14">
        <x:f t="shared" si="152"/>
        <x:v>0</x:v>
      </x:c>
      <x:c r="Q764" s="14">
        <x:f t="shared" si="153"/>
        <x:v>35.075529364245995</x:v>
      </x:c>
      <x:c r="R764" s="14">
        <x:f t="shared" si="154"/>
        <x:v>0</x:v>
      </x:c>
      <x:c r="S764" s="14">
        <x:f t="shared" si="155"/>
        <x:v>35.075529364245995</x:v>
      </x:c>
      <x:c r="T764" t="str">
        <x:f>IF(MOD(C764-Settings!$B$32,Settings!$B$33)&lt;Settings!$B$30,"Up","Down")</x:f>
        <x:v>Down</x:v>
      </x:c>
      <x:c r="U764" s="15" t="n">
        <x:f>IF(OR(I764&gt;Settings!$B$30,O764&gt;Settings!$B$37),0,1)</x:f>
        <x:v>1</x:v>
      </x:c>
      <x:c r="V764" s="15" t="n">
        <x:f>IF(AND(U764=1,O764&lt;=Settings!$B$36),1,0)</x:f>
        <x:v>1</x:v>
      </x:c>
    </x:row>
    <x:row r="765">
      <x:c r="A765">
        <x:v>7</x:v>
      </x:c>
      <x:c r="B765">
        <x:v>40</x:v>
      </x:c>
      <x:c r="C765" s="13" t="n">
        <x:f>Arrivals!F765</x:f>
        <x:v>2890.5405980480664</x:v>
      </x:c>
      <x:c r="D765" s="13" t="n">
        <x:f>Arrivals!J765</x:f>
        <x:v>0.8369920402059735</x:v>
      </x:c>
      <x:c r="E765" s="14">
        <x:f t="shared" si="158"/>
        <x:v>2856.964470635754</x:v>
      </x:c>
      <x:c r="F765" s="14">
        <x:f t="shared" si="147"/>
        <x:v>2890.5405980480664</x:v>
      </x:c>
      <x:c r="G765" s="14">
        <x:f t="shared" si="148"/>
        <x:v>2891.3775900882724</x:v>
      </x:c>
      <x:c r="H765" s="13" t="n">
        <x:f>Arrivals!L765</x:f>
        <x:v>75</x:v>
      </x:c>
      <x:c r="I765" s="14" t="n">
        <x:f>H765*8/Settings!$B$28+Settings!$B$29</x:f>
        <x:v>6.02</x:v>
      </x:c>
      <x:c r="J765" s="14">
        <x:f t="shared" si="159"/>
        <x:v>2898.06</x:v>
      </x:c>
      <x:c r="K765" s="14">
        <x:f t="shared" si="149"/>
        <x:v>2898.06</x:v>
      </x:c>
      <x:c r="L765" s="14" t="n">
        <x:f>MOD(K765-Settings!$B$32,Settings!$B$33)</x:f>
        <x:v>18.059999999999945</x:v>
      </x:c>
      <x:c r="M765" s="14" t="n">
        <x:f>IF(L765&lt;Settings!$B$30,IF(Settings!$B$30-L765&gt;=I765,K765,K765+(Settings!$B$30-L765)+Settings!$B$31),K765+(Settings!$B$33-L765))</x:f>
        <x:v>2898.06</x:v>
      </x:c>
      <x:c r="N765" s="14">
        <x:f t="shared" si="150"/>
        <x:v>2904.08</x:v>
      </x:c>
      <x:c r="O765" s="14">
        <x:f t="shared" si="151"/>
        <x:v>13.539401951933542</x:v>
      </x:c>
      <x:c r="P765" s="14">
        <x:f t="shared" si="152"/>
        <x:v>0</x:v>
      </x:c>
      <x:c r="Q765" s="14">
        <x:f t="shared" si="153"/>
        <x:v>6.6824099117275182</x:v>
      </x:c>
      <x:c r="R765" s="14">
        <x:f t="shared" si="154"/>
        <x:v>0</x:v>
      </x:c>
      <x:c r="S765" s="14">
        <x:f t="shared" si="155"/>
        <x:v>6.6824099117275182</x:v>
      </x:c>
      <x:c r="T765" t="str">
        <x:f>IF(MOD(C765-Settings!$B$32,Settings!$B$33)&lt;Settings!$B$30,"Up","Down")</x:f>
        <x:v>Up</x:v>
      </x:c>
      <x:c r="U765" s="15" t="n">
        <x:f>IF(OR(I765&gt;Settings!$B$30,O765&gt;Settings!$B$37),0,1)</x:f>
        <x:v>1</x:v>
      </x:c>
      <x:c r="V765" s="15" t="n">
        <x:f>IF(AND(U765=1,O765&lt;=Settings!$B$36),1,0)</x:f>
        <x:v>1</x:v>
      </x:c>
    </x:row>
    <x:row r="766">
      <x:c r="A766">
        <x:v>7</x:v>
      </x:c>
      <x:c r="B766">
        <x:v>41</x:v>
      </x:c>
      <x:c r="C766" s="13" t="n">
        <x:f>Arrivals!F766</x:f>
        <x:v>2892.538995143846</x:v>
      </x:c>
      <x:c r="D766" s="13" t="n">
        <x:f>Arrivals!J766</x:f>
        <x:v>4.778825404685494</x:v>
      </x:c>
      <x:c r="E766" s="14">
        <x:f t="shared" si="158"/>
        <x:v>2891.3775900882724</x:v>
      </x:c>
      <x:c r="F766" s="14">
        <x:f t="shared" si="147"/>
        <x:v>2892.538995143846</x:v>
      </x:c>
      <x:c r="G766" s="14">
        <x:f t="shared" si="148"/>
        <x:v>2897.3178205485315</x:v>
      </x:c>
      <x:c r="H766" s="13" t="n">
        <x:f>Arrivals!L766</x:f>
        <x:v>75</x:v>
      </x:c>
      <x:c r="I766" s="14" t="n">
        <x:f>H766*8/Settings!$B$28+Settings!$B$29</x:f>
        <x:v>6.02</x:v>
      </x:c>
      <x:c r="J766" s="14">
        <x:f t="shared" si="159"/>
        <x:v>2904.08</x:v>
      </x:c>
      <x:c r="K766" s="14">
        <x:f t="shared" si="149"/>
        <x:v>2904.08</x:v>
      </x:c>
      <x:c r="L766" s="14" t="n">
        <x:f>MOD(K766-Settings!$B$32,Settings!$B$33)</x:f>
        <x:v>24.079999999999927</x:v>
      </x:c>
      <x:c r="M766" s="14" t="n">
        <x:f>IF(L766&lt;Settings!$B$30,IF(Settings!$B$30-L766&gt;=I766,K766,K766+(Settings!$B$30-L766)+Settings!$B$31),K766+(Settings!$B$33-L766))</x:f>
        <x:v>2904.08</x:v>
      </x:c>
      <x:c r="N766" s="14">
        <x:f t="shared" si="150"/>
        <x:v>2910.1</x:v>
      </x:c>
      <x:c r="O766" s="14">
        <x:f t="shared" si="151"/>
        <x:v>17.561004856153886</x:v>
      </x:c>
      <x:c r="P766" s="14">
        <x:f t="shared" si="152"/>
        <x:v>0</x:v>
      </x:c>
      <x:c r="Q766" s="14">
        <x:f t="shared" si="153"/>
        <x:v>6.7621794514684552</x:v>
      </x:c>
      <x:c r="R766" s="14">
        <x:f t="shared" si="154"/>
        <x:v>0</x:v>
      </x:c>
      <x:c r="S766" s="14">
        <x:f t="shared" si="155"/>
        <x:v>6.7621794514684552</x:v>
      </x:c>
      <x:c r="T766" t="str">
        <x:f>IF(MOD(C766-Settings!$B$32,Settings!$B$33)&lt;Settings!$B$30,"Up","Down")</x:f>
        <x:v>Up</x:v>
      </x:c>
      <x:c r="U766" s="15" t="n">
        <x:f>IF(OR(I766&gt;Settings!$B$30,O766&gt;Settings!$B$37),0,1)</x:f>
        <x:v>1</x:v>
      </x:c>
      <x:c r="V766" s="15" t="n">
        <x:f>IF(AND(U766=1,O766&lt;=Settings!$B$36),1,0)</x:f>
        <x:v>1</x:v>
      </x:c>
    </x:row>
    <x:row r="767">
      <x:c r="A767">
        <x:v>7</x:v>
      </x:c>
      <x:c r="B767">
        <x:v>42</x:v>
      </x:c>
      <x:c r="C767" s="13" t="n">
        <x:f>Arrivals!F767</x:f>
        <x:v>2942.444002747153</x:v>
      </x:c>
      <x:c r="D767" s="13" t="n">
        <x:f>Arrivals!J767</x:f>
        <x:v>0.4138435359795457</x:v>
      </x:c>
      <x:c r="E767" s="14">
        <x:f t="shared" si="158"/>
        <x:v>2897.3178205485315</x:v>
      </x:c>
      <x:c r="F767" s="14">
        <x:f t="shared" si="147"/>
        <x:v>2942.4440027471528</x:v>
      </x:c>
      <x:c r="G767" s="14">
        <x:f t="shared" si="148"/>
        <x:v>2942.8578462831324</x:v>
      </x:c>
      <x:c r="H767" s="13" t="n">
        <x:f>Arrivals!L767</x:f>
        <x:v>75</x:v>
      </x:c>
      <x:c r="I767" s="14" t="n">
        <x:f>H767*8/Settings!$B$28+Settings!$B$29</x:f>
        <x:v>6.02</x:v>
      </x:c>
      <x:c r="J767" s="14">
        <x:f t="shared" si="159"/>
        <x:v>2910.1</x:v>
      </x:c>
      <x:c r="K767" s="14">
        <x:f t="shared" si="149"/>
        <x:v>2942.8578462831324</x:v>
      </x:c>
      <x:c r="L767" s="14" t="n">
        <x:f>MOD(K767-Settings!$B$32,Settings!$B$33)</x:f>
        <x:v>62.8578462831324</x:v>
      </x:c>
      <x:c r="M767" s="14" t="n">
        <x:f>IF(L767&lt;Settings!$B$30,IF(Settings!$B$30-L767&gt;=I767,K767,K767+(Settings!$B$30-L767)+Settings!$B$31),K767+(Settings!$B$33-L767))</x:f>
        <x:v>2942.8578462831324</x:v>
      </x:c>
      <x:c r="N767" s="14">
        <x:f t="shared" si="150"/>
        <x:v>2948.8778462831324</x:v>
      </x:c>
      <x:c r="O767" s="14">
        <x:f t="shared" si="151"/>
        <x:v>6.4338435359795767</x:v>
      </x:c>
      <x:c r="P767" s="14">
        <x:f t="shared" si="152"/>
        <x:v>0</x:v>
      </x:c>
      <x:c r="Q767" s="14">
        <x:f t="shared" si="153"/>
        <x:v>0</x:v>
      </x:c>
      <x:c r="R767" s="14">
        <x:f t="shared" si="154"/>
        <x:v>0</x:v>
      </x:c>
      <x:c r="S767" s="14">
        <x:f t="shared" si="155"/>
        <x:v>0</x:v>
      </x:c>
      <x:c r="T767" t="str">
        <x:f>IF(MOD(C767-Settings!$B$32,Settings!$B$33)&lt;Settings!$B$30,"Up","Down")</x:f>
        <x:v>Up</x:v>
      </x:c>
      <x:c r="U767" s="15" t="n">
        <x:f>IF(OR(I767&gt;Settings!$B$30,O767&gt;Settings!$B$37),0,1)</x:f>
        <x:v>1</x:v>
      </x:c>
      <x:c r="V767" s="15" t="n">
        <x:f>IF(AND(U767=1,O767&lt;=Settings!$B$36),1,0)</x:f>
        <x:v>1</x:v>
      </x:c>
    </x:row>
    <x:row r="768">
      <x:c r="A768">
        <x:v>7</x:v>
      </x:c>
      <x:c r="B768">
        <x:v>43</x:v>
      </x:c>
      <x:c r="C768" s="13" t="n">
        <x:f>Arrivals!F768</x:f>
        <x:v>2951.1141350956636</x:v>
      </x:c>
      <x:c r="D768" s="13" t="n">
        <x:f>Arrivals!J768</x:f>
        <x:v>16.23728829466693</x:v>
      </x:c>
      <x:c r="E768" s="14">
        <x:f t="shared" si="158"/>
        <x:v>2942.8578462831324</x:v>
      </x:c>
      <x:c r="F768" s="14">
        <x:f t="shared" si="147"/>
        <x:v>2951.1141350956636</x:v>
      </x:c>
      <x:c r="G768" s="14">
        <x:f t="shared" si="148"/>
        <x:v>2967.3514233903306</x:v>
      </x:c>
      <x:c r="H768" s="13" t="n">
        <x:f>Arrivals!L768</x:f>
        <x:v>75</x:v>
      </x:c>
      <x:c r="I768" s="14" t="n">
        <x:f>H768*8/Settings!$B$28+Settings!$B$29</x:f>
        <x:v>6.02</x:v>
      </x:c>
      <x:c r="J768" s="14">
        <x:f t="shared" si="159"/>
        <x:v>2948.8778462831324</x:v>
      </x:c>
      <x:c r="K768" s="14">
        <x:f t="shared" si="149"/>
        <x:v>2967.3514233903306</x:v>
      </x:c>
      <x:c r="L768" s="14" t="n">
        <x:f>MOD(K768-Settings!$B$32,Settings!$B$33)</x:f>
        <x:v>87.35142339033064</x:v>
      </x:c>
      <x:c r="M768" s="14" t="n">
        <x:f>IF(L768&lt;Settings!$B$30,IF(Settings!$B$30-L768&gt;=I768,K768,K768+(Settings!$B$30-L768)+Settings!$B$31),K768+(Settings!$B$33-L768))</x:f>
        <x:v>2967.3514233903306</x:v>
      </x:c>
      <x:c r="N768" s="14">
        <x:f t="shared" si="150"/>
        <x:v>2973.3714233903306</x:v>
      </x:c>
      <x:c r="O768" s="14">
        <x:f t="shared" si="151"/>
        <x:v>22.257288294666978</x:v>
      </x:c>
      <x:c r="P768" s="14">
        <x:f t="shared" si="152"/>
        <x:v>0</x:v>
      </x:c>
      <x:c r="Q768" s="14">
        <x:f t="shared" si="153"/>
        <x:v>0</x:v>
      </x:c>
      <x:c r="R768" s="14">
        <x:f t="shared" si="154"/>
        <x:v>0</x:v>
      </x:c>
      <x:c r="S768" s="14">
        <x:f t="shared" si="155"/>
        <x:v>0</x:v>
      </x:c>
      <x:c r="T768" t="str">
        <x:f>IF(MOD(C768-Settings!$B$32,Settings!$B$33)&lt;Settings!$B$30,"Up","Down")</x:f>
        <x:v>Up</x:v>
      </x:c>
      <x:c r="U768" s="15" t="n">
        <x:f>IF(OR(I768&gt;Settings!$B$30,O768&gt;Settings!$B$37),0,1)</x:f>
        <x:v>1</x:v>
      </x:c>
      <x:c r="V768" s="15" t="n">
        <x:f>IF(AND(U768=1,O768&lt;=Settings!$B$36),1,0)</x:f>
        <x:v>1</x:v>
      </x:c>
    </x:row>
    <x:row r="769">
      <x:c r="A769">
        <x:v>7</x:v>
      </x:c>
      <x:c r="B769">
        <x:v>44</x:v>
      </x:c>
      <x:c r="C769" s="13" t="n">
        <x:f>Arrivals!F769</x:f>
        <x:v>2975.265801917634</x:v>
      </x:c>
      <x:c r="D769" s="13" t="n">
        <x:f>Arrivals!J769</x:f>
        <x:v>7.54727096633357</x:v>
      </x:c>
      <x:c r="E769" s="14">
        <x:f t="shared" si="158"/>
        <x:v>2967.3514233903306</x:v>
      </x:c>
      <x:c r="F769" s="14">
        <x:f t="shared" si="147"/>
        <x:v>2975.2658019176338</x:v>
      </x:c>
      <x:c r="G769" s="14">
        <x:f t="shared" si="148"/>
        <x:v>2982.8130728839674</x:v>
      </x:c>
      <x:c r="H769" s="13" t="n">
        <x:f>Arrivals!L769</x:f>
        <x:v>75</x:v>
      </x:c>
      <x:c r="I769" s="14" t="n">
        <x:f>H769*8/Settings!$B$28+Settings!$B$29</x:f>
        <x:v>6.02</x:v>
      </x:c>
      <x:c r="J769" s="14">
        <x:f t="shared" si="159"/>
        <x:v>2973.3714233903306</x:v>
      </x:c>
      <x:c r="K769" s="14">
        <x:f t="shared" si="149"/>
        <x:v>2982.8130728839674</x:v>
      </x:c>
      <x:c r="L769" s="14" t="n">
        <x:f>MOD(K769-Settings!$B$32,Settings!$B$33)</x:f>
        <x:v>102.81307288396738</x:v>
      </x:c>
      <x:c r="M769" s="14" t="n">
        <x:f>IF(L769&lt;Settings!$B$30,IF(Settings!$B$30-L769&gt;=I769,K769,K769+(Settings!$B$30-L769)+Settings!$B$31),K769+(Settings!$B$33-L769))</x:f>
        <x:v>2982.8130728839674</x:v>
      </x:c>
      <x:c r="N769" s="14">
        <x:f t="shared" si="150"/>
        <x:v>2988.8330728839674</x:v>
      </x:c>
      <x:c r="O769" s="14">
        <x:f t="shared" si="151"/>
        <x:v>13.567270966333581</x:v>
      </x:c>
      <x:c r="P769" s="14">
        <x:f t="shared" si="152"/>
        <x:v>0</x:v>
      </x:c>
      <x:c r="Q769" s="14">
        <x:f t="shared" si="153"/>
        <x:v>0</x:v>
      </x:c>
      <x:c r="R769" s="14">
        <x:f t="shared" si="154"/>
        <x:v>0</x:v>
      </x:c>
      <x:c r="S769" s="14">
        <x:f t="shared" si="155"/>
        <x:v>0</x:v>
      </x:c>
      <x:c r="T769" t="str">
        <x:f>IF(MOD(C769-Settings!$B$32,Settings!$B$33)&lt;Settings!$B$30,"Up","Down")</x:f>
        <x:v>Up</x:v>
      </x:c>
      <x:c r="U769" s="15" t="n">
        <x:f>IF(OR(I769&gt;Settings!$B$30,O769&gt;Settings!$B$37),0,1)</x:f>
        <x:v>1</x:v>
      </x:c>
      <x:c r="V769" s="15" t="n">
        <x:f>IF(AND(U769=1,O769&lt;=Settings!$B$36),1,0)</x:f>
        <x:v>1</x:v>
      </x:c>
    </x:row>
    <x:row r="770">
      <x:c r="A770">
        <x:v>7</x:v>
      </x:c>
      <x:c r="B770">
        <x:v>45</x:v>
      </x:c>
      <x:c r="C770" s="13" t="n">
        <x:f>Arrivals!F770</x:f>
        <x:v>3003.290729660306</x:v>
      </x:c>
      <x:c r="D770" s="13" t="n">
        <x:f>Arrivals!J770</x:f>
        <x:v>3.1282376570156405</x:v>
      </x:c>
      <x:c r="E770" s="14">
        <x:f t="shared" si="158"/>
        <x:v>2982.8130728839674</x:v>
      </x:c>
      <x:c r="F770" s="14">
        <x:f t="shared" si="147"/>
        <x:v>3003.2907296603062</x:v>
      </x:c>
      <x:c r="G770" s="14">
        <x:f t="shared" si="148"/>
        <x:v>3006.4189673173219</x:v>
      </x:c>
      <x:c r="H770" s="13" t="n">
        <x:f>Arrivals!L770</x:f>
        <x:v>75</x:v>
      </x:c>
      <x:c r="I770" s="14" t="n">
        <x:f>H770*8/Settings!$B$28+Settings!$B$29</x:f>
        <x:v>6.02</x:v>
      </x:c>
      <x:c r="J770" s="14">
        <x:f t="shared" si="159"/>
        <x:v>2988.8330728839674</x:v>
      </x:c>
      <x:c r="K770" s="14">
        <x:f t="shared" si="149"/>
        <x:v>3006.4189673173219</x:v>
      </x:c>
      <x:c r="L770" s="14" t="n">
        <x:f>MOD(K770-Settings!$B$32,Settings!$B$33)</x:f>
        <x:v>126.41896731732186</x:v>
      </x:c>
      <x:c r="M770" s="14" t="n">
        <x:f>IF(L770&lt;Settings!$B$30,IF(Settings!$B$30-L770&gt;=I770,K770,K770+(Settings!$B$30-L770)+Settings!$B$31),K770+(Settings!$B$33-L770))</x:f>
        <x:v>3006.418967317322</x:v>
      </x:c>
      <x:c r="N770" s="14">
        <x:f t="shared" si="150"/>
        <x:v>3012.4389673173218</x:v>
      </x:c>
      <x:c r="O770" s="14">
        <x:f t="shared" si="151"/>
        <x:v>9.1482376570156703</x:v>
      </x:c>
      <x:c r="P770" s="14">
        <x:f t="shared" si="152"/>
        <x:v>0</x:v>
      </x:c>
      <x:c r="Q770" s="14">
        <x:f t="shared" si="153"/>
        <x:v>0</x:v>
      </x:c>
      <x:c r="R770" s="14">
        <x:f t="shared" si="154"/>
        <x:v>0</x:v>
      </x:c>
      <x:c r="S770" s="14">
        <x:f t="shared" si="155"/>
        <x:v>0</x:v>
      </x:c>
      <x:c r="T770" t="str">
        <x:f>IF(MOD(C770-Settings!$B$32,Settings!$B$33)&lt;Settings!$B$30,"Up","Down")</x:f>
        <x:v>Up</x:v>
      </x:c>
      <x:c r="U770" s="15" t="n">
        <x:f>IF(OR(I770&gt;Settings!$B$30,O770&gt;Settings!$B$37),0,1)</x:f>
        <x:v>1</x:v>
      </x:c>
      <x:c r="V770" s="15" t="n">
        <x:f>IF(AND(U770=1,O770&lt;=Settings!$B$36),1,0)</x:f>
        <x:v>1</x:v>
      </x:c>
    </x:row>
    <x:row r="771">
      <x:c r="A771">
        <x:v>7</x:v>
      </x:c>
      <x:c r="B771">
        <x:v>46</x:v>
      </x:c>
      <x:c r="C771" s="13" t="n">
        <x:f>Arrivals!F771</x:f>
        <x:v>3136.603238374707</x:v>
      </x:c>
      <x:c r="D771" s="13" t="n">
        <x:f>Arrivals!J771</x:f>
        <x:v>21.191115242417407</x:v>
      </x:c>
      <x:c r="E771" s="14">
        <x:f t="shared" si="158"/>
        <x:v>3006.4189673173219</x:v>
      </x:c>
      <x:c r="F771" s="14">
        <x:f t="shared" si="147"/>
        <x:v>3136.603238374707</x:v>
      </x:c>
      <x:c r="G771" s="14">
        <x:f t="shared" si="148"/>
        <x:v>3157.7943536171242</x:v>
      </x:c>
      <x:c r="H771" s="13" t="n">
        <x:f>Arrivals!L771</x:f>
        <x:v>75</x:v>
      </x:c>
      <x:c r="I771" s="14" t="n">
        <x:f>H771*8/Settings!$B$28+Settings!$B$29</x:f>
        <x:v>6.02</x:v>
      </x:c>
      <x:c r="J771" s="14">
        <x:f t="shared" si="159"/>
        <x:v>3012.4389673173218</x:v>
      </x:c>
      <x:c r="K771" s="14">
        <x:f t="shared" si="149"/>
        <x:v>3157.7943536171242</x:v>
      </x:c>
      <x:c r="L771" s="14" t="n">
        <x:f>MOD(K771-Settings!$B$32,Settings!$B$33)</x:f>
        <x:v>277.7943536171242</x:v>
      </x:c>
      <x:c r="M771" s="14" t="n">
        <x:f>IF(L771&lt;Settings!$B$30,IF(Settings!$B$30-L771&gt;=I771,K771,K771+(Settings!$B$30-L771)+Settings!$B$31),K771+(Settings!$B$33-L771))</x:f>
        <x:v>3157.794353617124</x:v>
      </x:c>
      <x:c r="N771" s="14">
        <x:f t="shared" si="150"/>
        <x:v>3163.8143536171242</x:v>
      </x:c>
      <x:c r="O771" s="14">
        <x:f t="shared" si="151"/>
        <x:v>27.211115242417236</x:v>
      </x:c>
      <x:c r="P771" s="14">
        <x:f t="shared" si="152"/>
        <x:v>0</x:v>
      </x:c>
      <x:c r="Q771" s="14">
        <x:f t="shared" si="153"/>
        <x:v>0</x:v>
      </x:c>
      <x:c r="R771" s="14">
        <x:f t="shared" si="154"/>
        <x:v>0</x:v>
      </x:c>
      <x:c r="S771" s="14">
        <x:f t="shared" si="155"/>
        <x:v>0</x:v>
      </x:c>
      <x:c r="T771" t="str">
        <x:f>IF(MOD(C771-Settings!$B$32,Settings!$B$33)&lt;Settings!$B$30,"Up","Down")</x:f>
        <x:v>Up</x:v>
      </x:c>
      <x:c r="U771" s="15" t="n">
        <x:f>IF(OR(I771&gt;Settings!$B$30,O771&gt;Settings!$B$37),0,1)</x:f>
        <x:v>1</x:v>
      </x:c>
      <x:c r="V771" s="15" t="n">
        <x:f>IF(AND(U771=1,O771&lt;=Settings!$B$36),1,0)</x:f>
        <x:v>1</x:v>
      </x:c>
    </x:row>
    <x:row r="772">
      <x:c r="A772">
        <x:v>7</x:v>
      </x:c>
      <x:c r="B772">
        <x:v>47</x:v>
      </x:c>
      <x:c r="C772" s="13" t="n">
        <x:f>Arrivals!F772</x:f>
        <x:v>3138.2071871918542</x:v>
      </x:c>
      <x:c r="D772" s="13" t="n">
        <x:f>Arrivals!J772</x:f>
        <x:v>8.995373879062686</x:v>
      </x:c>
      <x:c r="E772" s="14">
        <x:f t="shared" si="158"/>
        <x:v>3157.7943536171242</x:v>
      </x:c>
      <x:c r="F772" s="14">
        <x:f t="shared" si="147"/>
        <x:v>3157.7943536171242</x:v>
      </x:c>
      <x:c r="G772" s="14">
        <x:f t="shared" si="148"/>
        <x:v>3166.789727496187</x:v>
      </x:c>
      <x:c r="H772" s="13" t="n">
        <x:f>Arrivals!L772</x:f>
        <x:v>75</x:v>
      </x:c>
      <x:c r="I772" s="14" t="n">
        <x:f>H772*8/Settings!$B$28+Settings!$B$29</x:f>
        <x:v>6.02</x:v>
      </x:c>
      <x:c r="J772" s="14">
        <x:f t="shared" si="159"/>
        <x:v>3163.8143536171242</x:v>
      </x:c>
      <x:c r="K772" s="14">
        <x:f t="shared" si="149"/>
        <x:v>3166.789727496187</x:v>
      </x:c>
      <x:c r="L772" s="14" t="n">
        <x:f>MOD(K772-Settings!$B$32,Settings!$B$33)</x:f>
        <x:v>286.78972749618697</x:v>
      </x:c>
      <x:c r="M772" s="14" t="n">
        <x:f>IF(L772&lt;Settings!$B$30,IF(Settings!$B$30-L772&gt;=I772,K772,K772+(Settings!$B$30-L772)+Settings!$B$31),K772+(Settings!$B$33-L772))</x:f>
        <x:v>3166.789727496187</x:v>
      </x:c>
      <x:c r="N772" s="14">
        <x:f t="shared" si="150"/>
        <x:v>3172.809727496187</x:v>
      </x:c>
      <x:c r="O772" s="14">
        <x:f t="shared" si="151"/>
        <x:v>34.602540304332706</x:v>
      </x:c>
      <x:c r="P772" s="14">
        <x:f t="shared" si="152"/>
        <x:v>19.58716642526997</x:v>
      </x:c>
      <x:c r="Q772" s="14">
        <x:f t="shared" si="153"/>
        <x:v>0</x:v>
      </x:c>
      <x:c r="R772" s="14">
        <x:f t="shared" si="154"/>
        <x:v>0</x:v>
      </x:c>
      <x:c r="S772" s="14">
        <x:f t="shared" si="155"/>
        <x:v>19.58716642526997</x:v>
      </x:c>
      <x:c r="T772" t="str">
        <x:f>IF(MOD(C772-Settings!$B$32,Settings!$B$33)&lt;Settings!$B$30,"Up","Down")</x:f>
        <x:v>Up</x:v>
      </x:c>
      <x:c r="U772" s="15" t="n">
        <x:f>IF(OR(I772&gt;Settings!$B$30,O772&gt;Settings!$B$37),0,1)</x:f>
        <x:v>1</x:v>
      </x:c>
      <x:c r="V772" s="15" t="n">
        <x:f>IF(AND(U772=1,O772&lt;=Settings!$B$36),1,0)</x:f>
        <x:v>1</x:v>
      </x:c>
    </x:row>
    <x:row r="773">
      <x:c r="A773">
        <x:v>7</x:v>
      </x:c>
      <x:c r="B773">
        <x:v>48</x:v>
      </x:c>
      <x:c r="C773" s="13" t="n">
        <x:f>Arrivals!F773</x:f>
        <x:v>3163.1924756186504</x:v>
      </x:c>
      <x:c r="D773" s="13" t="n">
        <x:f>Arrivals!J773</x:f>
        <x:v>24.87375101448953</x:v>
      </x:c>
      <x:c r="E773" s="14">
        <x:f t="shared" si="158"/>
        <x:v>3166.789727496187</x:v>
      </x:c>
      <x:c r="F773" s="14">
        <x:f t="shared" si="147"/>
        <x:v>3166.789727496187</x:v>
      </x:c>
      <x:c r="G773" s="14">
        <x:f t="shared" si="148"/>
        <x:v>3191.6634785106767</x:v>
      </x:c>
      <x:c r="H773" s="13" t="n">
        <x:f>Arrivals!L773</x:f>
        <x:v>75</x:v>
      </x:c>
      <x:c r="I773" s="14" t="n">
        <x:f>H773*8/Settings!$B$28+Settings!$B$29</x:f>
        <x:v>6.02</x:v>
      </x:c>
      <x:c r="J773" s="14">
        <x:f t="shared" si="159"/>
        <x:v>3172.809727496187</x:v>
      </x:c>
      <x:c r="K773" s="14">
        <x:f t="shared" si="149"/>
        <x:v>3191.6634785106767</x:v>
      </x:c>
      <x:c r="L773" s="14" t="n">
        <x:f>MOD(K773-Settings!$B$32,Settings!$B$33)</x:f>
        <x:v>311.66347851067667</x:v>
      </x:c>
      <x:c r="M773" s="14" t="n">
        <x:f>IF(L773&lt;Settings!$B$30,IF(Settings!$B$30-L773&gt;=I773,K773,K773+(Settings!$B$30-L773)+Settings!$B$31),K773+(Settings!$B$33-L773))</x:f>
        <x:v>3191.6634785106767</x:v>
      </x:c>
      <x:c r="N773" s="14">
        <x:f t="shared" si="150"/>
        <x:v>3197.6834785106767</x:v>
      </x:c>
      <x:c r="O773" s="14">
        <x:f t="shared" si="151"/>
        <x:v>34.491002892026245</x:v>
      </x:c>
      <x:c r="P773" s="14">
        <x:f t="shared" si="152"/>
        <x:v>3.5972518775365643</x:v>
      </x:c>
      <x:c r="Q773" s="14">
        <x:f t="shared" si="153"/>
        <x:v>0</x:v>
      </x:c>
      <x:c r="R773" s="14">
        <x:f t="shared" si="154"/>
        <x:v>0</x:v>
      </x:c>
      <x:c r="S773" s="14">
        <x:f t="shared" si="155"/>
        <x:v>3.5972518775365643</x:v>
      </x:c>
      <x:c r="T773" t="str">
        <x:f>IF(MOD(C773-Settings!$B$32,Settings!$B$33)&lt;Settings!$B$30,"Up","Down")</x:f>
        <x:v>Up</x:v>
      </x:c>
      <x:c r="U773" s="15" t="n">
        <x:f>IF(OR(I773&gt;Settings!$B$30,O773&gt;Settings!$B$37),0,1)</x:f>
        <x:v>1</x:v>
      </x:c>
      <x:c r="V773" s="15" t="n">
        <x:f>IF(AND(U773=1,O773&lt;=Settings!$B$36),1,0)</x:f>
        <x:v>1</x:v>
      </x:c>
    </x:row>
    <x:row r="774">
      <x:c r="A774">
        <x:v>7</x:v>
      </x:c>
      <x:c r="B774">
        <x:v>49</x:v>
      </x:c>
      <x:c r="C774" s="13" t="n">
        <x:f>Arrivals!F774</x:f>
        <x:v>3196.467941011774</x:v>
      </x:c>
      <x:c r="D774" s="13" t="n">
        <x:f>Arrivals!J774</x:f>
        <x:v>1.9803079320139978</x:v>
      </x:c>
      <x:c r="E774" s="14">
        <x:f t="shared" si="158"/>
        <x:v>3191.6634785106767</x:v>
      </x:c>
      <x:c r="F774" s="14" t="n">
        <x:f t="shared" ref="F774:F837" si="160">MAX(C774,E774)</x:f>
        <x:v>3196.467941011774</x:v>
      </x:c>
      <x:c r="G774" s="14" t="n">
        <x:f t="shared" ref="G774:G837" si="161">F774+D774</x:f>
        <x:v>3198.4482489437883</x:v>
      </x:c>
      <x:c r="H774" s="13" t="n">
        <x:f>Arrivals!L774</x:f>
        <x:v>75</x:v>
      </x:c>
      <x:c r="I774" s="14" t="n">
        <x:f>H774*8/Settings!$B$28+Settings!$B$29</x:f>
        <x:v>6.02</x:v>
      </x:c>
      <x:c r="J774" s="14">
        <x:f t="shared" si="159"/>
        <x:v>3197.6834785106767</x:v>
      </x:c>
      <x:c r="K774" s="14" t="n">
        <x:f t="shared" ref="K774:K837" si="162">MAX(G774,J774)</x:f>
        <x:v>3198.4482489437883</x:v>
      </x:c>
      <x:c r="L774" s="14" t="n">
        <x:f>MOD(K774-Settings!$B$32,Settings!$B$33)</x:f>
        <x:v>318.44824894378826</x:v>
      </x:c>
      <x:c r="M774" s="14" t="n">
        <x:f>IF(L774&lt;Settings!$B$30,IF(Settings!$B$30-L774&gt;=I774,K774,K774+(Settings!$B$30-L774)+Settings!$B$31),K774+(Settings!$B$33-L774))</x:f>
        <x:v>3198.4482489437883</x:v>
      </x:c>
      <x:c r="N774" s="14" t="n">
        <x:f t="shared" ref="N774:N837" si="163">M774+I774</x:f>
        <x:v>3204.4682489437882</x:v>
      </x:c>
      <x:c r="O774" s="14" t="n">
        <x:f t="shared" ref="O774:O837" si="164">N774-C774</x:f>
        <x:v>8.000307932014039</x:v>
      </x:c>
      <x:c r="P774" s="14" t="n">
        <x:f t="shared" ref="P774:P837" si="165">F774-C774</x:f>
        <x:v>0</x:v>
      </x:c>
      <x:c r="Q774" s="14" t="n">
        <x:f t="shared" ref="Q774:Q837" si="166">K774-G774</x:f>
        <x:v>0</x:v>
      </x:c>
      <x:c r="R774" s="14" t="n">
        <x:f t="shared" ref="R774:R837" si="167">M774-K774</x:f>
        <x:v>0</x:v>
      </x:c>
      <x:c r="S774" s="14" t="n">
        <x:f t="shared" ref="S774:S837" si="168">P774+Q774+R774</x:f>
        <x:v>0</x:v>
      </x:c>
      <x:c r="T774" t="str">
        <x:f>IF(MOD(C774-Settings!$B$32,Settings!$B$33)&lt;Settings!$B$30,"Up","Down")</x:f>
        <x:v>Up</x:v>
      </x:c>
      <x:c r="U774" s="15" t="n">
        <x:f>IF(OR(I774&gt;Settings!$B$30,O774&gt;Settings!$B$37),0,1)</x:f>
        <x:v>1</x:v>
      </x:c>
      <x:c r="V774" s="15" t="n">
        <x:f>IF(AND(U774=1,O774&lt;=Settings!$B$36),1,0)</x:f>
        <x:v>1</x:v>
      </x:c>
    </x:row>
    <x:row r="775">
      <x:c r="A775">
        <x:v>7</x:v>
      </x:c>
      <x:c r="B775">
        <x:v>50</x:v>
      </x:c>
      <x:c r="C775" s="13" t="n">
        <x:f>Arrivals!F775</x:f>
        <x:v>3254.7377369299797</x:v>
      </x:c>
      <x:c r="D775" s="13" t="n">
        <x:f>Arrivals!J775</x:f>
        <x:v>20.32649764147157</x:v>
      </x:c>
      <x:c r="E775" s="14">
        <x:f t="shared" si="158"/>
        <x:v>3198.4482489437883</x:v>
      </x:c>
      <x:c r="F775" s="14">
        <x:f t="shared" si="160"/>
        <x:v>3254.7377369299797</x:v>
      </x:c>
      <x:c r="G775" s="14">
        <x:f t="shared" si="161"/>
        <x:v>3275.0642345714514</x:v>
      </x:c>
      <x:c r="H775" s="13" t="n">
        <x:f>Arrivals!L775</x:f>
        <x:v>75</x:v>
      </x:c>
      <x:c r="I775" s="14" t="n">
        <x:f>H775*8/Settings!$B$28+Settings!$B$29</x:f>
        <x:v>6.02</x:v>
      </x:c>
      <x:c r="J775" s="14">
        <x:f t="shared" si="159"/>
        <x:v>3204.4682489437882</x:v>
      </x:c>
      <x:c r="K775" s="14">
        <x:f t="shared" si="162"/>
        <x:v>3275.0642345714514</x:v>
      </x:c>
      <x:c r="L775" s="14" t="n">
        <x:f>MOD(K775-Settings!$B$32,Settings!$B$33)</x:f>
        <x:v>395.0642345714514</x:v>
      </x:c>
      <x:c r="M775" s="14" t="n">
        <x:f>IF(L775&lt;Settings!$B$30,IF(Settings!$B$30-L775&gt;=I775,K775,K775+(Settings!$B$30-L775)+Settings!$B$31),K775+(Settings!$B$33-L775))</x:f>
        <x:v>3275.0642345714514</x:v>
      </x:c>
      <x:c r="N775" s="14">
        <x:f t="shared" si="163"/>
        <x:v>3281.0842345714514</x:v>
      </x:c>
      <x:c r="O775" s="14">
        <x:f t="shared" si="164"/>
        <x:v>26.346497641471615</x:v>
      </x:c>
      <x:c r="P775" s="14">
        <x:f t="shared" si="165"/>
        <x:v>0</x:v>
      </x:c>
      <x:c r="Q775" s="14">
        <x:f t="shared" si="166"/>
        <x:v>0</x:v>
      </x:c>
      <x:c r="R775" s="14">
        <x:f t="shared" si="167"/>
        <x:v>0</x:v>
      </x:c>
      <x:c r="S775" s="14">
        <x:f t="shared" si="168"/>
        <x:v>0</x:v>
      </x:c>
      <x:c r="T775" t="str">
        <x:f>IF(MOD(C775-Settings!$B$32,Settings!$B$33)&lt;Settings!$B$30,"Up","Down")</x:f>
        <x:v>Up</x:v>
      </x:c>
      <x:c r="U775" s="15" t="n">
        <x:f>IF(OR(I775&gt;Settings!$B$30,O775&gt;Settings!$B$37),0,1)</x:f>
        <x:v>1</x:v>
      </x:c>
      <x:c r="V775" s="15" t="n">
        <x:f>IF(AND(U775=1,O775&lt;=Settings!$B$36),1,0)</x:f>
        <x:v>1</x:v>
      </x:c>
    </x:row>
    <x:row r="776">
      <x:c r="A776">
        <x:v>7</x:v>
      </x:c>
      <x:c r="B776">
        <x:v>51</x:v>
      </x:c>
      <x:c r="C776" s="13" t="n">
        <x:f>Arrivals!F776</x:f>
        <x:v>3265.0934604468152</x:v>
      </x:c>
      <x:c r="D776" s="13" t="n">
        <x:f>Arrivals!J776</x:f>
        <x:v>17.832095784794763</x:v>
      </x:c>
      <x:c r="E776" s="14">
        <x:f t="shared" si="158"/>
        <x:v>3275.0642345714514</x:v>
      </x:c>
      <x:c r="F776" s="14">
        <x:f t="shared" si="160"/>
        <x:v>3275.0642345714514</x:v>
      </x:c>
      <x:c r="G776" s="14">
        <x:f t="shared" si="161"/>
        <x:v>3292.8963303562459</x:v>
      </x:c>
      <x:c r="H776" s="13" t="n">
        <x:f>Arrivals!L776</x:f>
        <x:v>75</x:v>
      </x:c>
      <x:c r="I776" s="14" t="n">
        <x:f>H776*8/Settings!$B$28+Settings!$B$29</x:f>
        <x:v>6.02</x:v>
      </x:c>
      <x:c r="J776" s="14">
        <x:f t="shared" si="159"/>
        <x:v>3281.0842345714514</x:v>
      </x:c>
      <x:c r="K776" s="14">
        <x:f t="shared" si="162"/>
        <x:v>3292.8963303562459</x:v>
      </x:c>
      <x:c r="L776" s="14" t="n">
        <x:f>MOD(K776-Settings!$B$32,Settings!$B$33)</x:f>
        <x:v>412.8963303562459</x:v>
      </x:c>
      <x:c r="M776" s="14" t="n">
        <x:f>IF(L776&lt;Settings!$B$30,IF(Settings!$B$30-L776&gt;=I776,K776,K776+(Settings!$B$30-L776)+Settings!$B$31),K776+(Settings!$B$33-L776))</x:f>
        <x:v>3292.896330356246</x:v>
      </x:c>
      <x:c r="N776" s="14">
        <x:f t="shared" si="163"/>
        <x:v>3298.9163303562459</x:v>
      </x:c>
      <x:c r="O776" s="14">
        <x:f t="shared" si="164"/>
        <x:v>33.822869909430665</x:v>
      </x:c>
      <x:c r="P776" s="14">
        <x:f t="shared" si="165"/>
        <x:v>9.9707741246361365</x:v>
      </x:c>
      <x:c r="Q776" s="14">
        <x:f t="shared" si="166"/>
        <x:v>0</x:v>
      </x:c>
      <x:c r="R776" s="14">
        <x:f t="shared" si="167"/>
        <x:v>0</x:v>
      </x:c>
      <x:c r="S776" s="14">
        <x:f t="shared" si="168"/>
        <x:v>9.9707741246361365</x:v>
      </x:c>
      <x:c r="T776" t="str">
        <x:f>IF(MOD(C776-Settings!$B$32,Settings!$B$33)&lt;Settings!$B$30,"Up","Down")</x:f>
        <x:v>Up</x:v>
      </x:c>
      <x:c r="U776" s="15" t="n">
        <x:f>IF(OR(I776&gt;Settings!$B$30,O776&gt;Settings!$B$37),0,1)</x:f>
        <x:v>1</x:v>
      </x:c>
      <x:c r="V776" s="15" t="n">
        <x:f>IF(AND(U776=1,O776&lt;=Settings!$B$36),1,0)</x:f>
        <x:v>1</x:v>
      </x:c>
    </x:row>
    <x:row r="777">
      <x:c r="A777">
        <x:v>7</x:v>
      </x:c>
      <x:c r="B777">
        <x:v>52</x:v>
      </x:c>
      <x:c r="C777" s="13" t="n">
        <x:f>Arrivals!F777</x:f>
        <x:v>3284.7209269623622</x:v>
      </x:c>
      <x:c r="D777" s="13" t="n">
        <x:f>Arrivals!J777</x:f>
        <x:v>0.1259160899043108</x:v>
      </x:c>
      <x:c r="E777" s="14">
        <x:f t="shared" si="158"/>
        <x:v>3292.8963303562459</x:v>
      </x:c>
      <x:c r="F777" s="14">
        <x:f t="shared" si="160"/>
        <x:v>3292.8963303562459</x:v>
      </x:c>
      <x:c r="G777" s="14">
        <x:f t="shared" si="161"/>
        <x:v>3293.0222464461503</x:v>
      </x:c>
      <x:c r="H777" s="13" t="n">
        <x:f>Arrivals!L777</x:f>
        <x:v>75</x:v>
      </x:c>
      <x:c r="I777" s="14" t="n">
        <x:f>H777*8/Settings!$B$28+Settings!$B$29</x:f>
        <x:v>6.02</x:v>
      </x:c>
      <x:c r="J777" s="14">
        <x:f t="shared" si="159"/>
        <x:v>3298.9163303562459</x:v>
      </x:c>
      <x:c r="K777" s="14">
        <x:f t="shared" si="162"/>
        <x:v>3298.9163303562459</x:v>
      </x:c>
      <x:c r="L777" s="14" t="n">
        <x:f>MOD(K777-Settings!$B$32,Settings!$B$33)</x:f>
        <x:v>418.9163303562459</x:v>
      </x:c>
      <x:c r="M777" s="14" t="n">
        <x:f>IF(L777&lt;Settings!$B$30,IF(Settings!$B$30-L777&gt;=I777,K777,K777+(Settings!$B$30-L777)+Settings!$B$31),K777+(Settings!$B$33-L777))</x:f>
        <x:v>3298.916330356246</x:v>
      </x:c>
      <x:c r="N777" s="14">
        <x:f t="shared" si="163"/>
        <x:v>3304.9363303562459</x:v>
      </x:c>
      <x:c r="O777" s="14">
        <x:f t="shared" si="164"/>
        <x:v>20.215403393883662</x:v>
      </x:c>
      <x:c r="P777" s="14">
        <x:f t="shared" si="165"/>
        <x:v>8.1754033938836983</x:v>
      </x:c>
      <x:c r="Q777" s="14">
        <x:f t="shared" si="166"/>
        <x:v>5.89408391009556</x:v>
      </x:c>
      <x:c r="R777" s="14">
        <x:f t="shared" si="167"/>
        <x:v>0</x:v>
      </x:c>
      <x:c r="S777" s="14">
        <x:f t="shared" si="168"/>
        <x:v>14.069487303979258</x:v>
      </x:c>
      <x:c r="T777" t="str">
        <x:f>IF(MOD(C777-Settings!$B$32,Settings!$B$33)&lt;Settings!$B$30,"Up","Down")</x:f>
        <x:v>Up</x:v>
      </x:c>
      <x:c r="U777" s="15" t="n">
        <x:f>IF(OR(I777&gt;Settings!$B$30,O777&gt;Settings!$B$37),0,1)</x:f>
        <x:v>1</x:v>
      </x:c>
      <x:c r="V777" s="15" t="n">
        <x:f>IF(AND(U777=1,O777&lt;=Settings!$B$36),1,0)</x:f>
        <x:v>1</x:v>
      </x:c>
    </x:row>
    <x:row r="778">
      <x:c r="A778">
        <x:v>7</x:v>
      </x:c>
      <x:c r="B778">
        <x:v>53</x:v>
      </x:c>
      <x:c r="C778" s="13" t="n">
        <x:f>Arrivals!F778</x:f>
        <x:v>3302.2689758426363</x:v>
      </x:c>
      <x:c r="D778" s="13" t="n">
        <x:f>Arrivals!J778</x:f>
        <x:v>6.828924834322123</x:v>
      </x:c>
      <x:c r="E778" s="14">
        <x:f t="shared" si="158"/>
        <x:v>3293.0222464461503</x:v>
      </x:c>
      <x:c r="F778" s="14">
        <x:f t="shared" si="160"/>
        <x:v>3302.2689758426363</x:v>
      </x:c>
      <x:c r="G778" s="14">
        <x:f t="shared" si="161"/>
        <x:v>3309.0979006769585</x:v>
      </x:c>
      <x:c r="H778" s="13" t="n">
        <x:f>Arrivals!L778</x:f>
        <x:v>75</x:v>
      </x:c>
      <x:c r="I778" s="14" t="n">
        <x:f>H778*8/Settings!$B$28+Settings!$B$29</x:f>
        <x:v>6.02</x:v>
      </x:c>
      <x:c r="J778" s="14">
        <x:f t="shared" si="159"/>
        <x:v>3304.9363303562459</x:v>
      </x:c>
      <x:c r="K778" s="14">
        <x:f t="shared" si="162"/>
        <x:v>3309.0979006769585</x:v>
      </x:c>
      <x:c r="L778" s="14" t="n">
        <x:f>MOD(K778-Settings!$B$32,Settings!$B$33)</x:f>
        <x:v>429.0979006769585</x:v>
      </x:c>
      <x:c r="M778" s="14" t="n">
        <x:f>IF(L778&lt;Settings!$B$30,IF(Settings!$B$30-L778&gt;=I778,K778,K778+(Settings!$B$30-L778)+Settings!$B$31),K778+(Settings!$B$33-L778))</x:f>
        <x:v>3309.0979006769585</x:v>
      </x:c>
      <x:c r="N778" s="14">
        <x:f t="shared" si="163"/>
        <x:v>3315.1179006769585</x:v>
      </x:c>
      <x:c r="O778" s="14">
        <x:f t="shared" si="164"/>
        <x:v>12.848924834322133</x:v>
      </x:c>
      <x:c r="P778" s="14">
        <x:f t="shared" si="165"/>
        <x:v>0</x:v>
      </x:c>
      <x:c r="Q778" s="14">
        <x:f t="shared" si="166"/>
        <x:v>0</x:v>
      </x:c>
      <x:c r="R778" s="14">
        <x:f t="shared" si="167"/>
        <x:v>0</x:v>
      </x:c>
      <x:c r="S778" s="14">
        <x:f t="shared" si="168"/>
        <x:v>0</x:v>
      </x:c>
      <x:c r="T778" t="str">
        <x:f>IF(MOD(C778-Settings!$B$32,Settings!$B$33)&lt;Settings!$B$30,"Up","Down")</x:f>
        <x:v>Up</x:v>
      </x:c>
      <x:c r="U778" s="15" t="n">
        <x:f>IF(OR(I778&gt;Settings!$B$30,O778&gt;Settings!$B$37),0,1)</x:f>
        <x:v>1</x:v>
      </x:c>
      <x:c r="V778" s="15" t="n">
        <x:f>IF(AND(U778=1,O778&lt;=Settings!$B$36),1,0)</x:f>
        <x:v>1</x:v>
      </x:c>
    </x:row>
    <x:row r="779">
      <x:c r="A779">
        <x:v>7</x:v>
      </x:c>
      <x:c r="B779">
        <x:v>54</x:v>
      </x:c>
      <x:c r="C779" s="13" t="n">
        <x:f>Arrivals!F779</x:f>
        <x:v>3459.450182944863</x:v>
      </x:c>
      <x:c r="D779" s="13" t="n">
        <x:f>Arrivals!J779</x:f>
        <x:v>6.907479581359334</x:v>
      </x:c>
      <x:c r="E779" s="14">
        <x:f t="shared" si="158"/>
        <x:v>3309.0979006769585</x:v>
      </x:c>
      <x:c r="F779" s="14">
        <x:f t="shared" si="160"/>
        <x:v>3459.4501829448632</x:v>
      </x:c>
      <x:c r="G779" s="14">
        <x:f t="shared" si="161"/>
        <x:v>3466.3576625262226</x:v>
      </x:c>
      <x:c r="H779" s="13" t="n">
        <x:f>Arrivals!L779</x:f>
        <x:v>75</x:v>
      </x:c>
      <x:c r="I779" s="14" t="n">
        <x:f>H779*8/Settings!$B$28+Settings!$B$29</x:f>
        <x:v>6.02</x:v>
      </x:c>
      <x:c r="J779" s="14">
        <x:f t="shared" si="159"/>
        <x:v>3315.1179006769585</x:v>
      </x:c>
      <x:c r="K779" s="14">
        <x:f t="shared" si="162"/>
        <x:v>3466.3576625262226</x:v>
      </x:c>
      <x:c r="L779" s="14" t="n">
        <x:f>MOD(K779-Settings!$B$32,Settings!$B$33)</x:f>
        <x:v>586.3576625262226</x:v>
      </x:c>
      <x:c r="M779" s="14" t="n">
        <x:f>IF(L779&lt;Settings!$B$30,IF(Settings!$B$30-L779&gt;=I779,K779,K779+(Settings!$B$30-L779)+Settings!$B$31),K779+(Settings!$B$33-L779))</x:f>
        <x:v>3466.3576625262226</x:v>
      </x:c>
      <x:c r="N779" s="14">
        <x:f t="shared" si="163"/>
        <x:v>3472.3776625262226</x:v>
      </x:c>
      <x:c r="O779" s="14">
        <x:f t="shared" si="164"/>
        <x:v>12.927479581359421</x:v>
      </x:c>
      <x:c r="P779" s="14">
        <x:f t="shared" si="165"/>
        <x:v>0</x:v>
      </x:c>
      <x:c r="Q779" s="14">
        <x:f t="shared" si="166"/>
        <x:v>0</x:v>
      </x:c>
      <x:c r="R779" s="14">
        <x:f t="shared" si="167"/>
        <x:v>0</x:v>
      </x:c>
      <x:c r="S779" s="14">
        <x:f t="shared" si="168"/>
        <x:v>0</x:v>
      </x:c>
      <x:c r="T779" t="str">
        <x:f>IF(MOD(C779-Settings!$B$32,Settings!$B$33)&lt;Settings!$B$30,"Up","Down")</x:f>
        <x:v>Up</x:v>
      </x:c>
      <x:c r="U779" s="15" t="n">
        <x:f>IF(OR(I779&gt;Settings!$B$30,O779&gt;Settings!$B$37),0,1)</x:f>
        <x:v>1</x:v>
      </x:c>
      <x:c r="V779" s="15" t="n">
        <x:f>IF(AND(U779=1,O779&lt;=Settings!$B$36),1,0)</x:f>
        <x:v>1</x:v>
      </x:c>
    </x:row>
    <x:row r="780">
      <x:c r="A780">
        <x:v>7</x:v>
      </x:c>
      <x:c r="B780">
        <x:v>55</x:v>
      </x:c>
      <x:c r="C780" s="13" t="n">
        <x:f>Arrivals!F780</x:f>
        <x:v>3460.59964266592</x:v>
      </x:c>
      <x:c r="D780" s="13" t="n">
        <x:f>Arrivals!J780</x:f>
        <x:v>8.614294946900763</x:v>
      </x:c>
      <x:c r="E780" s="14">
        <x:f t="shared" si="158"/>
        <x:v>3466.3576625262226</x:v>
      </x:c>
      <x:c r="F780" s="14">
        <x:f t="shared" si="160"/>
        <x:v>3466.3576625262226</x:v>
      </x:c>
      <x:c r="G780" s="14">
        <x:f t="shared" si="161"/>
        <x:v>3474.9719574731234</x:v>
      </x:c>
      <x:c r="H780" s="13" t="n">
        <x:f>Arrivals!L780</x:f>
        <x:v>75</x:v>
      </x:c>
      <x:c r="I780" s="14" t="n">
        <x:f>H780*8/Settings!$B$28+Settings!$B$29</x:f>
        <x:v>6.02</x:v>
      </x:c>
      <x:c r="J780" s="14">
        <x:f t="shared" si="159"/>
        <x:v>3472.3776625262226</x:v>
      </x:c>
      <x:c r="K780" s="14">
        <x:f t="shared" si="162"/>
        <x:v>3474.9719574731234</x:v>
      </x:c>
      <x:c r="L780" s="14" t="n">
        <x:f>MOD(K780-Settings!$B$32,Settings!$B$33)</x:f>
        <x:v>594.9719574731234</x:v>
      </x:c>
      <x:c r="M780" s="14" t="n">
        <x:f>IF(L780&lt;Settings!$B$30,IF(Settings!$B$30-L780&gt;=I780,K780,K780+(Settings!$B$30-L780)+Settings!$B$31),K780+(Settings!$B$33-L780))</x:f>
        <x:v>3600</x:v>
      </x:c>
      <x:c r="N780" s="14">
        <x:f t="shared" si="163"/>
        <x:v>3606.02</x:v>
      </x:c>
      <x:c r="O780" s="14">
        <x:f t="shared" si="164"/>
        <x:v>145.42035733408011</x:v>
      </x:c>
      <x:c r="P780" s="14">
        <x:f t="shared" si="165"/>
        <x:v>5.7580198603027384</x:v>
      </x:c>
      <x:c r="Q780" s="14">
        <x:f t="shared" si="166"/>
        <x:v>0</x:v>
      </x:c>
      <x:c r="R780" s="14">
        <x:f t="shared" si="167"/>
        <x:v>125.02804252687656</x:v>
      </x:c>
      <x:c r="S780" s="14">
        <x:f t="shared" si="168"/>
        <x:v>130.7860623871793</x:v>
      </x:c>
      <x:c r="T780" t="str">
        <x:f>IF(MOD(C780-Settings!$B$32,Settings!$B$33)&lt;Settings!$B$30,"Up","Down")</x:f>
        <x:v>Up</x:v>
      </x:c>
      <x:c r="U780" s="15" t="n">
        <x:f>IF(OR(I780&gt;Settings!$B$30,O780&gt;Settings!$B$37),0,1)</x:f>
        <x:v>1</x:v>
      </x:c>
      <x:c r="V780" s="15" t="n">
        <x:f>IF(AND(U780=1,O780&lt;=Settings!$B$36),1,0)</x:f>
        <x:v>0</x:v>
      </x:c>
    </x:row>
    <x:row r="781">
      <x:c r="A781">
        <x:v>7</x:v>
      </x:c>
      <x:c r="B781">
        <x:v>56</x:v>
      </x:c>
      <x:c r="C781" s="13" t="n">
        <x:f>Arrivals!F781</x:f>
        <x:v>3610.8141655323893</x:v>
      </x:c>
      <x:c r="D781" s="13" t="n">
        <x:f>Arrivals!J781</x:f>
        <x:v>11.359864961139124</x:v>
      </x:c>
      <x:c r="E781" s="14">
        <x:f t="shared" si="158"/>
        <x:v>3474.9719574731234</x:v>
      </x:c>
      <x:c r="F781" s="14">
        <x:f t="shared" si="160"/>
        <x:v>3610.8141655323893</x:v>
      </x:c>
      <x:c r="G781" s="14">
        <x:f t="shared" si="161"/>
        <x:v>3622.1740304935283</x:v>
      </x:c>
      <x:c r="H781" s="13" t="n">
        <x:f>Arrivals!L781</x:f>
        <x:v>75</x:v>
      </x:c>
      <x:c r="I781" s="14" t="n">
        <x:f>H781*8/Settings!$B$28+Settings!$B$29</x:f>
        <x:v>6.02</x:v>
      </x:c>
      <x:c r="J781" s="14">
        <x:f t="shared" si="159"/>
        <x:v>3606.02</x:v>
      </x:c>
      <x:c r="K781" s="14">
        <x:f t="shared" si="162"/>
        <x:v>3622.1740304935283</x:v>
      </x:c>
      <x:c r="L781" s="14" t="n">
        <x:f>MOD(K781-Settings!$B$32,Settings!$B$33)</x:f>
        <x:v>22.174030493528335</x:v>
      </x:c>
      <x:c r="M781" s="14" t="n">
        <x:f>IF(L781&lt;Settings!$B$30,IF(Settings!$B$30-L781&gt;=I781,K781,K781+(Settings!$B$30-L781)+Settings!$B$31),K781+(Settings!$B$33-L781))</x:f>
        <x:v>3622.1740304935283</x:v>
      </x:c>
      <x:c r="N781" s="14">
        <x:f t="shared" si="163"/>
        <x:v>3628.1940304935283</x:v>
      </x:c>
      <x:c r="O781" s="14">
        <x:f t="shared" si="164"/>
        <x:v>17.379864961138992</x:v>
      </x:c>
      <x:c r="P781" s="14">
        <x:f t="shared" si="165"/>
        <x:v>0</x:v>
      </x:c>
      <x:c r="Q781" s="14">
        <x:f t="shared" si="166"/>
        <x:v>0</x:v>
      </x:c>
      <x:c r="R781" s="14">
        <x:f t="shared" si="167"/>
        <x:v>0</x:v>
      </x:c>
      <x:c r="S781" s="14">
        <x:f t="shared" si="168"/>
        <x:v>0</x:v>
      </x:c>
      <x:c r="T781" t="str">
        <x:f>IF(MOD(C781-Settings!$B$32,Settings!$B$33)&lt;Settings!$B$30,"Up","Down")</x:f>
        <x:v>Up</x:v>
      </x:c>
      <x:c r="U781" s="15" t="n">
        <x:f>IF(OR(I781&gt;Settings!$B$30,O781&gt;Settings!$B$37),0,1)</x:f>
        <x:v>1</x:v>
      </x:c>
      <x:c r="V781" s="15" t="n">
        <x:f>IF(AND(U781=1,O781&lt;=Settings!$B$36),1,0)</x:f>
        <x:v>1</x:v>
      </x:c>
    </x:row>
    <x:row r="782">
      <x:c r="A782">
        <x:v>7</x:v>
      </x:c>
      <x:c r="B782">
        <x:v>57</x:v>
      </x:c>
      <x:c r="C782" s="13" t="n">
        <x:f>Arrivals!F782</x:f>
        <x:v>3634.06215564009</x:v>
      </x:c>
      <x:c r="D782" s="13" t="n">
        <x:f>Arrivals!J782</x:f>
        <x:v>3.7364257285432183</x:v>
      </x:c>
      <x:c r="E782" s="14">
        <x:f t="shared" si="158"/>
        <x:v>3622.1740304935283</x:v>
      </x:c>
      <x:c r="F782" s="14">
        <x:f t="shared" si="160"/>
        <x:v>3634.0621556400902</x:v>
      </x:c>
      <x:c r="G782" s="14">
        <x:f t="shared" si="161"/>
        <x:v>3637.7985813686332</x:v>
      </x:c>
      <x:c r="H782" s="13" t="n">
        <x:f>Arrivals!L782</x:f>
        <x:v>75</x:v>
      </x:c>
      <x:c r="I782" s="14" t="n">
        <x:f>H782*8/Settings!$B$28+Settings!$B$29</x:f>
        <x:v>6.02</x:v>
      </x:c>
      <x:c r="J782" s="14">
        <x:f t="shared" si="159"/>
        <x:v>3628.1940304935283</x:v>
      </x:c>
      <x:c r="K782" s="14">
        <x:f t="shared" si="162"/>
        <x:v>3637.7985813686332</x:v>
      </x:c>
      <x:c r="L782" s="14" t="n">
        <x:f>MOD(K782-Settings!$B$32,Settings!$B$33)</x:f>
        <x:v>37.79858136863322</x:v>
      </x:c>
      <x:c r="M782" s="14" t="n">
        <x:f>IF(L782&lt;Settings!$B$30,IF(Settings!$B$30-L782&gt;=I782,K782,K782+(Settings!$B$30-L782)+Settings!$B$31),K782+(Settings!$B$33-L782))</x:f>
        <x:v>3637.798581368633</x:v>
      </x:c>
      <x:c r="N782" s="14">
        <x:f t="shared" si="163"/>
        <x:v>3643.8185813686332</x:v>
      </x:c>
      <x:c r="O782" s="14">
        <x:f t="shared" si="164"/>
        <x:v>9.7564257285430358</x:v>
      </x:c>
      <x:c r="P782" s="14">
        <x:f t="shared" si="165"/>
        <x:v>0</x:v>
      </x:c>
      <x:c r="Q782" s="14">
        <x:f t="shared" si="166"/>
        <x:v>0</x:v>
      </x:c>
      <x:c r="R782" s="14">
        <x:f t="shared" si="167"/>
        <x:v>0</x:v>
      </x:c>
      <x:c r="S782" s="14">
        <x:f t="shared" si="168"/>
        <x:v>0</x:v>
      </x:c>
      <x:c r="T782" t="str">
        <x:f>IF(MOD(C782-Settings!$B$32,Settings!$B$33)&lt;Settings!$B$30,"Up","Down")</x:f>
        <x:v>Up</x:v>
      </x:c>
      <x:c r="U782" s="15" t="n">
        <x:f>IF(OR(I782&gt;Settings!$B$30,O782&gt;Settings!$B$37),0,1)</x:f>
        <x:v>1</x:v>
      </x:c>
      <x:c r="V782" s="15" t="n">
        <x:f>IF(AND(U782=1,O782&lt;=Settings!$B$36),1,0)</x:f>
        <x:v>1</x:v>
      </x:c>
    </x:row>
    <x:row r="783">
      <x:c r="A783">
        <x:v>7</x:v>
      </x:c>
      <x:c r="B783">
        <x:v>58</x:v>
      </x:c>
      <x:c r="C783" s="13" t="n">
        <x:f>Arrivals!F783</x:f>
        <x:v>3743.6941486295273</x:v>
      </x:c>
      <x:c r="D783" s="13" t="n">
        <x:f>Arrivals!J783</x:f>
        <x:v>20.50130830810977</x:v>
      </x:c>
      <x:c r="E783" s="14">
        <x:f t="shared" si="158"/>
        <x:v>3637.7985813686332</x:v>
      </x:c>
      <x:c r="F783" s="14">
        <x:f t="shared" si="160"/>
        <x:v>3743.6941486295273</x:v>
      </x:c>
      <x:c r="G783" s="14">
        <x:f t="shared" si="161"/>
        <x:v>3764.1954569376371</x:v>
      </x:c>
      <x:c r="H783" s="13" t="n">
        <x:f>Arrivals!L783</x:f>
        <x:v>75</x:v>
      </x:c>
      <x:c r="I783" s="14" t="n">
        <x:f>H783*8/Settings!$B$28+Settings!$B$29</x:f>
        <x:v>6.02</x:v>
      </x:c>
      <x:c r="J783" s="14">
        <x:f t="shared" si="159"/>
        <x:v>3643.8185813686332</x:v>
      </x:c>
      <x:c r="K783" s="14">
        <x:f t="shared" si="162"/>
        <x:v>3764.1954569376371</x:v>
      </x:c>
      <x:c r="L783" s="14" t="n">
        <x:f>MOD(K783-Settings!$B$32,Settings!$B$33)</x:f>
        <x:v>164.19545693763712</x:v>
      </x:c>
      <x:c r="M783" s="14" t="n">
        <x:f>IF(L783&lt;Settings!$B$30,IF(Settings!$B$30-L783&gt;=I783,K783,K783+(Settings!$B$30-L783)+Settings!$B$31),K783+(Settings!$B$33-L783))</x:f>
        <x:v>3764.195456937637</x:v>
      </x:c>
      <x:c r="N783" s="14">
        <x:f t="shared" si="163"/>
        <x:v>3770.2154569376371</x:v>
      </x:c>
      <x:c r="O783" s="14">
        <x:f t="shared" si="164"/>
        <x:v>26.521308308109838</x:v>
      </x:c>
      <x:c r="P783" s="14">
        <x:f t="shared" si="165"/>
        <x:v>0</x:v>
      </x:c>
      <x:c r="Q783" s="14">
        <x:f t="shared" si="166"/>
        <x:v>0</x:v>
      </x:c>
      <x:c r="R783" s="14">
        <x:f t="shared" si="167"/>
        <x:v>0</x:v>
      </x:c>
      <x:c r="S783" s="14">
        <x:f t="shared" si="168"/>
        <x:v>0</x:v>
      </x:c>
      <x:c r="T783" t="str">
        <x:f>IF(MOD(C783-Settings!$B$32,Settings!$B$33)&lt;Settings!$B$30,"Up","Down")</x:f>
        <x:v>Up</x:v>
      </x:c>
      <x:c r="U783" s="15" t="n">
        <x:f>IF(OR(I783&gt;Settings!$B$30,O783&gt;Settings!$B$37),0,1)</x:f>
        <x:v>1</x:v>
      </x:c>
      <x:c r="V783" s="15" t="n">
        <x:f>IF(AND(U783=1,O783&lt;=Settings!$B$36),1,0)</x:f>
        <x:v>1</x:v>
      </x:c>
    </x:row>
    <x:row r="784">
      <x:c r="A784">
        <x:v>7</x:v>
      </x:c>
      <x:c r="B784">
        <x:v>59</x:v>
      </x:c>
      <x:c r="C784" s="13" t="n">
        <x:f>Arrivals!F784</x:f>
        <x:v>3771.347144662055</x:v>
      </x:c>
      <x:c r="D784" s="13" t="n">
        <x:f>Arrivals!J784</x:f>
        <x:v>7.1740243685064</x:v>
      </x:c>
      <x:c r="E784" s="14">
        <x:f t="shared" si="158"/>
        <x:v>3764.1954569376371</x:v>
      </x:c>
      <x:c r="F784" s="14">
        <x:f t="shared" si="160"/>
        <x:v>3771.3471446620551</x:v>
      </x:c>
      <x:c r="G784" s="14">
        <x:f t="shared" si="161"/>
        <x:v>3778.5211690305614</x:v>
      </x:c>
      <x:c r="H784" s="13" t="n">
        <x:f>Arrivals!L784</x:f>
        <x:v>75</x:v>
      </x:c>
      <x:c r="I784" s="14" t="n">
        <x:f>H784*8/Settings!$B$28+Settings!$B$29</x:f>
        <x:v>6.02</x:v>
      </x:c>
      <x:c r="J784" s="14">
        <x:f t="shared" si="159"/>
        <x:v>3770.2154569376371</x:v>
      </x:c>
      <x:c r="K784" s="14">
        <x:f t="shared" si="162"/>
        <x:v>3778.5211690305614</x:v>
      </x:c>
      <x:c r="L784" s="14" t="n">
        <x:f>MOD(K784-Settings!$B$32,Settings!$B$33)</x:f>
        <x:v>178.5211690305614</x:v>
      </x:c>
      <x:c r="M784" s="14" t="n">
        <x:f>IF(L784&lt;Settings!$B$30,IF(Settings!$B$30-L784&gt;=I784,K784,K784+(Settings!$B$30-L784)+Settings!$B$31),K784+(Settings!$B$33-L784))</x:f>
        <x:v>3778.5211690305614</x:v>
      </x:c>
      <x:c r="N784" s="14">
        <x:f t="shared" si="163"/>
        <x:v>3784.5411690305614</x:v>
      </x:c>
      <x:c r="O784" s="14">
        <x:f t="shared" si="164"/>
        <x:v>13.194024368506234</x:v>
      </x:c>
      <x:c r="P784" s="14">
        <x:f t="shared" si="165"/>
        <x:v>0</x:v>
      </x:c>
      <x:c r="Q784" s="14">
        <x:f t="shared" si="166"/>
        <x:v>0</x:v>
      </x:c>
      <x:c r="R784" s="14">
        <x:f t="shared" si="167"/>
        <x:v>0</x:v>
      </x:c>
      <x:c r="S784" s="14">
        <x:f t="shared" si="168"/>
        <x:v>0</x:v>
      </x:c>
      <x:c r="T784" t="str">
        <x:f>IF(MOD(C784-Settings!$B$32,Settings!$B$33)&lt;Settings!$B$30,"Up","Down")</x:f>
        <x:v>Up</x:v>
      </x:c>
      <x:c r="U784" s="15" t="n">
        <x:f>IF(OR(I784&gt;Settings!$B$30,O784&gt;Settings!$B$37),0,1)</x:f>
        <x:v>1</x:v>
      </x:c>
      <x:c r="V784" s="15" t="n">
        <x:f>IF(AND(U784=1,O784&lt;=Settings!$B$36),1,0)</x:f>
        <x:v>1</x:v>
      </x:c>
    </x:row>
    <x:row r="785">
      <x:c r="A785">
        <x:v>7</x:v>
      </x:c>
      <x:c r="B785">
        <x:v>60</x:v>
      </x:c>
      <x:c r="C785" s="13" t="n">
        <x:f>Arrivals!F785</x:f>
        <x:v>3800.328449387547</x:v>
      </x:c>
      <x:c r="D785" s="13" t="n">
        <x:f>Arrivals!J785</x:f>
        <x:v>1.7385122329148688</x:v>
      </x:c>
      <x:c r="E785" s="14">
        <x:f t="shared" si="158"/>
        <x:v>3778.5211690305614</x:v>
      </x:c>
      <x:c r="F785" s="14">
        <x:f t="shared" si="160"/>
        <x:v>3800.3284493875472</x:v>
      </x:c>
      <x:c r="G785" s="14">
        <x:f t="shared" si="161"/>
        <x:v>3802.0669616204618</x:v>
      </x:c>
      <x:c r="H785" s="13" t="n">
        <x:f>Arrivals!L785</x:f>
        <x:v>75</x:v>
      </x:c>
      <x:c r="I785" s="14" t="n">
        <x:f>H785*8/Settings!$B$28+Settings!$B$29</x:f>
        <x:v>6.02</x:v>
      </x:c>
      <x:c r="J785" s="14">
        <x:f t="shared" si="159"/>
        <x:v>3784.5411690305614</x:v>
      </x:c>
      <x:c r="K785" s="14">
        <x:f t="shared" si="162"/>
        <x:v>3802.0669616204618</x:v>
      </x:c>
      <x:c r="L785" s="14" t="n">
        <x:f>MOD(K785-Settings!$B$32,Settings!$B$33)</x:f>
        <x:v>202.06696162046183</x:v>
      </x:c>
      <x:c r="M785" s="14" t="n">
        <x:f>IF(L785&lt;Settings!$B$30,IF(Settings!$B$30-L785&gt;=I785,K785,K785+(Settings!$B$30-L785)+Settings!$B$31),K785+(Settings!$B$33-L785))</x:f>
        <x:v>3802.066961620462</x:v>
      </x:c>
      <x:c r="N785" s="14">
        <x:f t="shared" si="163"/>
        <x:v>3808.0869616204618</x:v>
      </x:c>
      <x:c r="O785" s="14">
        <x:f t="shared" si="164"/>
        <x:v>7.7585122329146543</x:v>
      </x:c>
      <x:c r="P785" s="14">
        <x:f t="shared" si="165"/>
        <x:v>0</x:v>
      </x:c>
      <x:c r="Q785" s="14">
        <x:f t="shared" si="166"/>
        <x:v>0</x:v>
      </x:c>
      <x:c r="R785" s="14">
        <x:f t="shared" si="167"/>
        <x:v>0</x:v>
      </x:c>
      <x:c r="S785" s="14">
        <x:f t="shared" si="168"/>
        <x:v>0</x:v>
      </x:c>
      <x:c r="T785" t="str">
        <x:f>IF(MOD(C785-Settings!$B$32,Settings!$B$33)&lt;Settings!$B$30,"Up","Down")</x:f>
        <x:v>Up</x:v>
      </x:c>
      <x:c r="U785" s="15" t="n">
        <x:f>IF(OR(I785&gt;Settings!$B$30,O785&gt;Settings!$B$37),0,1)</x:f>
        <x:v>1</x:v>
      </x:c>
      <x:c r="V785" s="15" t="n">
        <x:f>IF(AND(U785=1,O785&lt;=Settings!$B$36),1,0)</x:f>
        <x:v>1</x:v>
      </x:c>
    </x:row>
    <x:row r="786">
      <x:c r="A786">
        <x:v>7</x:v>
      </x:c>
      <x:c r="B786">
        <x:v>61</x:v>
      </x:c>
      <x:c r="C786" s="13" t="n">
        <x:f>Arrivals!F786</x:f>
        <x:v>3840.252054348874</x:v>
      </x:c>
      <x:c r="D786" s="13" t="n">
        <x:f>Arrivals!J786</x:f>
        <x:v>17.51799147765999</x:v>
      </x:c>
      <x:c r="E786" s="14">
        <x:f t="shared" si="158"/>
        <x:v>3802.0669616204618</x:v>
      </x:c>
      <x:c r="F786" s="14">
        <x:f t="shared" si="160"/>
        <x:v>3840.252054348874</x:v>
      </x:c>
      <x:c r="G786" s="14">
        <x:f t="shared" si="161"/>
        <x:v>3857.770045826534</x:v>
      </x:c>
      <x:c r="H786" s="13" t="n">
        <x:f>Arrivals!L786</x:f>
        <x:v>75</x:v>
      </x:c>
      <x:c r="I786" s="14" t="n">
        <x:f>H786*8/Settings!$B$28+Settings!$B$29</x:f>
        <x:v>6.02</x:v>
      </x:c>
      <x:c r="J786" s="14">
        <x:f t="shared" si="159"/>
        <x:v>3808.0869616204618</x:v>
      </x:c>
      <x:c r="K786" s="14">
        <x:f t="shared" si="162"/>
        <x:v>3857.770045826534</x:v>
      </x:c>
      <x:c r="L786" s="14" t="n">
        <x:f>MOD(K786-Settings!$B$32,Settings!$B$33)</x:f>
        <x:v>257.770045826534</x:v>
      </x:c>
      <x:c r="M786" s="14" t="n">
        <x:f>IF(L786&lt;Settings!$B$30,IF(Settings!$B$30-L786&gt;=I786,K786,K786+(Settings!$B$30-L786)+Settings!$B$31),K786+(Settings!$B$33-L786))</x:f>
        <x:v>3857.770045826534</x:v>
      </x:c>
      <x:c r="N786" s="14">
        <x:f t="shared" si="163"/>
        <x:v>3863.790045826534</x:v>
      </x:c>
      <x:c r="O786" s="14">
        <x:f t="shared" si="164"/>
        <x:v>23.537991477659943</x:v>
      </x:c>
      <x:c r="P786" s="14">
        <x:f t="shared" si="165"/>
        <x:v>0</x:v>
      </x:c>
      <x:c r="Q786" s="14">
        <x:f t="shared" si="166"/>
        <x:v>0</x:v>
      </x:c>
      <x:c r="R786" s="14">
        <x:f t="shared" si="167"/>
        <x:v>0</x:v>
      </x:c>
      <x:c r="S786" s="14">
        <x:f t="shared" si="168"/>
        <x:v>0</x:v>
      </x:c>
      <x:c r="T786" t="str">
        <x:f>IF(MOD(C786-Settings!$B$32,Settings!$B$33)&lt;Settings!$B$30,"Up","Down")</x:f>
        <x:v>Up</x:v>
      </x:c>
      <x:c r="U786" s="15" t="n">
        <x:f>IF(OR(I786&gt;Settings!$B$30,O786&gt;Settings!$B$37),0,1)</x:f>
        <x:v>1</x:v>
      </x:c>
      <x:c r="V786" s="15" t="n">
        <x:f>IF(AND(U786=1,O786&lt;=Settings!$B$36),1,0)</x:f>
        <x:v>1</x:v>
      </x:c>
    </x:row>
    <x:row r="787">
      <x:c r="A787">
        <x:v>7</x:v>
      </x:c>
      <x:c r="B787">
        <x:v>62</x:v>
      </x:c>
      <x:c r="C787" s="13" t="n">
        <x:f>Arrivals!F787</x:f>
        <x:v>3840.528761982363</x:v>
      </x:c>
      <x:c r="D787" s="13" t="n">
        <x:f>Arrivals!J787</x:f>
        <x:v>1.9724321373608609</x:v>
      </x:c>
      <x:c r="E787" s="14">
        <x:f t="shared" si="158"/>
        <x:v>3857.770045826534</x:v>
      </x:c>
      <x:c r="F787" s="14">
        <x:f t="shared" si="160"/>
        <x:v>3857.770045826534</x:v>
      </x:c>
      <x:c r="G787" s="14">
        <x:f t="shared" si="161"/>
        <x:v>3859.742477963895</x:v>
      </x:c>
      <x:c r="H787" s="13" t="n">
        <x:f>Arrivals!L787</x:f>
        <x:v>75</x:v>
      </x:c>
      <x:c r="I787" s="14" t="n">
        <x:f>H787*8/Settings!$B$28+Settings!$B$29</x:f>
        <x:v>6.02</x:v>
      </x:c>
      <x:c r="J787" s="14">
        <x:f t="shared" si="159"/>
        <x:v>3863.790045826534</x:v>
      </x:c>
      <x:c r="K787" s="14">
        <x:f t="shared" si="162"/>
        <x:v>3863.790045826534</x:v>
      </x:c>
      <x:c r="L787" s="14" t="n">
        <x:f>MOD(K787-Settings!$B$32,Settings!$B$33)</x:f>
        <x:v>263.79004582653397</x:v>
      </x:c>
      <x:c r="M787" s="14" t="n">
        <x:f>IF(L787&lt;Settings!$B$30,IF(Settings!$B$30-L787&gt;=I787,K787,K787+(Settings!$B$30-L787)+Settings!$B$31),K787+(Settings!$B$33-L787))</x:f>
        <x:v>3863.790045826534</x:v>
      </x:c>
      <x:c r="N787" s="14">
        <x:f t="shared" si="163"/>
        <x:v>3869.810045826534</x:v>
      </x:c>
      <x:c r="O787" s="14">
        <x:f t="shared" si="164"/>
        <x:v>29.281283844170957</x:v>
      </x:c>
      <x:c r="P787" s="14">
        <x:f t="shared" si="165"/>
        <x:v>17.241283844170994</x:v>
      </x:c>
      <x:c r="Q787" s="14">
        <x:f t="shared" si="166"/>
        <x:v>4.0475678626389708</x:v>
      </x:c>
      <x:c r="R787" s="14">
        <x:f t="shared" si="167"/>
        <x:v>0</x:v>
      </x:c>
      <x:c r="S787" s="14">
        <x:f t="shared" si="168"/>
        <x:v>21.288851706809965</x:v>
      </x:c>
      <x:c r="T787" t="str">
        <x:f>IF(MOD(C787-Settings!$B$32,Settings!$B$33)&lt;Settings!$B$30,"Up","Down")</x:f>
        <x:v>Up</x:v>
      </x:c>
      <x:c r="U787" s="15" t="n">
        <x:f>IF(OR(I787&gt;Settings!$B$30,O787&gt;Settings!$B$37),0,1)</x:f>
        <x:v>1</x:v>
      </x:c>
      <x:c r="V787" s="15" t="n">
        <x:f>IF(AND(U787=1,O787&lt;=Settings!$B$36),1,0)</x:f>
        <x:v>1</x:v>
      </x:c>
    </x:row>
    <x:row r="788">
      <x:c r="A788">
        <x:v>7</x:v>
      </x:c>
      <x:c r="B788">
        <x:v>63</x:v>
      </x:c>
      <x:c r="C788" s="13" t="n">
        <x:f>Arrivals!F788</x:f>
        <x:v>3864.733495039129</x:v>
      </x:c>
      <x:c r="D788" s="13" t="n">
        <x:f>Arrivals!J788</x:f>
        <x:v>7.40529370578956</x:v>
      </x:c>
      <x:c r="E788" s="14">
        <x:f t="shared" si="158"/>
        <x:v>3859.742477963895</x:v>
      </x:c>
      <x:c r="F788" s="14">
        <x:f t="shared" si="160"/>
        <x:v>3864.7334950391291</x:v>
      </x:c>
      <x:c r="G788" s="14">
        <x:f t="shared" si="161"/>
        <x:v>3872.1387887449187</x:v>
      </x:c>
      <x:c r="H788" s="13" t="n">
        <x:f>Arrivals!L788</x:f>
        <x:v>75</x:v>
      </x:c>
      <x:c r="I788" s="14" t="n">
        <x:f>H788*8/Settings!$B$28+Settings!$B$29</x:f>
        <x:v>6.02</x:v>
      </x:c>
      <x:c r="J788" s="14">
        <x:f t="shared" si="159"/>
        <x:v>3869.810045826534</x:v>
      </x:c>
      <x:c r="K788" s="14">
        <x:f t="shared" si="162"/>
        <x:v>3872.1387887449187</x:v>
      </x:c>
      <x:c r="L788" s="14" t="n">
        <x:f>MOD(K788-Settings!$B$32,Settings!$B$33)</x:f>
        <x:v>272.13878874491866</x:v>
      </x:c>
      <x:c r="M788" s="14" t="n">
        <x:f>IF(L788&lt;Settings!$B$30,IF(Settings!$B$30-L788&gt;=I788,K788,K788+(Settings!$B$30-L788)+Settings!$B$31),K788+(Settings!$B$33-L788))</x:f>
        <x:v>3872.1387887449187</x:v>
      </x:c>
      <x:c r="N788" s="14">
        <x:f t="shared" si="163"/>
        <x:v>3878.1587887449186</x:v>
      </x:c>
      <x:c r="O788" s="14">
        <x:f t="shared" si="164"/>
        <x:v>13.4252937057895</x:v>
      </x:c>
      <x:c r="P788" s="14">
        <x:f t="shared" si="165"/>
        <x:v>0</x:v>
      </x:c>
      <x:c r="Q788" s="14">
        <x:f t="shared" si="166"/>
        <x:v>0</x:v>
      </x:c>
      <x:c r="R788" s="14">
        <x:f t="shared" si="167"/>
        <x:v>0</x:v>
      </x:c>
      <x:c r="S788" s="14">
        <x:f t="shared" si="168"/>
        <x:v>0</x:v>
      </x:c>
      <x:c r="T788" t="str">
        <x:f>IF(MOD(C788-Settings!$B$32,Settings!$B$33)&lt;Settings!$B$30,"Up","Down")</x:f>
        <x:v>Up</x:v>
      </x:c>
      <x:c r="U788" s="15" t="n">
        <x:f>IF(OR(I788&gt;Settings!$B$30,O788&gt;Settings!$B$37),0,1)</x:f>
        <x:v>1</x:v>
      </x:c>
      <x:c r="V788" s="15" t="n">
        <x:f>IF(AND(U788=1,O788&lt;=Settings!$B$36),1,0)</x:f>
        <x:v>1</x:v>
      </x:c>
    </x:row>
    <x:row r="789">
      <x:c r="A789">
        <x:v>7</x:v>
      </x:c>
      <x:c r="B789">
        <x:v>64</x:v>
      </x:c>
      <x:c r="C789" s="13" t="n">
        <x:f>Arrivals!F789</x:f>
        <x:v>3886.8022610139255</x:v>
      </x:c>
      <x:c r="D789" s="13" t="n">
        <x:f>Arrivals!J789</x:f>
        <x:v>10.43904181516738</x:v>
      </x:c>
      <x:c r="E789" s="14">
        <x:f t="shared" si="158"/>
        <x:v>3872.1387887449187</x:v>
      </x:c>
      <x:c r="F789" s="14">
        <x:f t="shared" si="160"/>
        <x:v>3886.8022610139255</x:v>
      </x:c>
      <x:c r="G789" s="14">
        <x:f t="shared" si="161"/>
        <x:v>3897.241302829093</x:v>
      </x:c>
      <x:c r="H789" s="13" t="n">
        <x:f>Arrivals!L789</x:f>
        <x:v>75</x:v>
      </x:c>
      <x:c r="I789" s="14" t="n">
        <x:f>H789*8/Settings!$B$28+Settings!$B$29</x:f>
        <x:v>6.02</x:v>
      </x:c>
      <x:c r="J789" s="14">
        <x:f t="shared" si="159"/>
        <x:v>3878.1587887449186</x:v>
      </x:c>
      <x:c r="K789" s="14">
        <x:f t="shared" si="162"/>
        <x:v>3897.241302829093</x:v>
      </x:c>
      <x:c r="L789" s="14" t="n">
        <x:f>MOD(K789-Settings!$B$32,Settings!$B$33)</x:f>
        <x:v>297.241302829093</x:v>
      </x:c>
      <x:c r="M789" s="14" t="n">
        <x:f>IF(L789&lt;Settings!$B$30,IF(Settings!$B$30-L789&gt;=I789,K789,K789+(Settings!$B$30-L789)+Settings!$B$31),K789+(Settings!$B$33-L789))</x:f>
        <x:v>3897.241302829093</x:v>
      </x:c>
      <x:c r="N789" s="14">
        <x:f t="shared" si="163"/>
        <x:v>3903.261302829093</x:v>
      </x:c>
      <x:c r="O789" s="14">
        <x:f t="shared" si="164"/>
        <x:v>16.459041815167438</x:v>
      </x:c>
      <x:c r="P789" s="14">
        <x:f t="shared" si="165"/>
        <x:v>0</x:v>
      </x:c>
      <x:c r="Q789" s="14">
        <x:f t="shared" si="166"/>
        <x:v>0</x:v>
      </x:c>
      <x:c r="R789" s="14">
        <x:f t="shared" si="167"/>
        <x:v>0</x:v>
      </x:c>
      <x:c r="S789" s="14">
        <x:f t="shared" si="168"/>
        <x:v>0</x:v>
      </x:c>
      <x:c r="T789" t="str">
        <x:f>IF(MOD(C789-Settings!$B$32,Settings!$B$33)&lt;Settings!$B$30,"Up","Down")</x:f>
        <x:v>Up</x:v>
      </x:c>
      <x:c r="U789" s="15" t="n">
        <x:f>IF(OR(I789&gt;Settings!$B$30,O789&gt;Settings!$B$37),0,1)</x:f>
        <x:v>1</x:v>
      </x:c>
      <x:c r="V789" s="15" t="n">
        <x:f>IF(AND(U789=1,O789&lt;=Settings!$B$36),1,0)</x:f>
        <x:v>1</x:v>
      </x:c>
    </x:row>
    <x:row r="790">
      <x:c r="A790">
        <x:v>7</x:v>
      </x:c>
      <x:c r="B790">
        <x:v>65</x:v>
      </x:c>
      <x:c r="C790" s="13" t="n">
        <x:f>Arrivals!F790</x:f>
        <x:v>3918.291954623812</x:v>
      </x:c>
      <x:c r="D790" s="13" t="n">
        <x:f>Arrivals!J790</x:f>
        <x:v>1.5210385953990944</x:v>
      </x:c>
      <x:c r="E790" s="14">
        <x:f t="shared" si="158"/>
        <x:v>3897.241302829093</x:v>
      </x:c>
      <x:c r="F790" s="14">
        <x:f t="shared" si="160"/>
        <x:v>3918.2919546238122</x:v>
      </x:c>
      <x:c r="G790" s="14">
        <x:f t="shared" si="161"/>
        <x:v>3919.8129932192114</x:v>
      </x:c>
      <x:c r="H790" s="13" t="n">
        <x:f>Arrivals!L790</x:f>
        <x:v>75</x:v>
      </x:c>
      <x:c r="I790" s="14" t="n">
        <x:f>H790*8/Settings!$B$28+Settings!$B$29</x:f>
        <x:v>6.02</x:v>
      </x:c>
      <x:c r="J790" s="14">
        <x:f t="shared" si="159"/>
        <x:v>3903.261302829093</x:v>
      </x:c>
      <x:c r="K790" s="14">
        <x:f t="shared" si="162"/>
        <x:v>3919.8129932192114</x:v>
      </x:c>
      <x:c r="L790" s="14" t="n">
        <x:f>MOD(K790-Settings!$B$32,Settings!$B$33)</x:f>
        <x:v>319.8129932192114</x:v>
      </x:c>
      <x:c r="M790" s="14" t="n">
        <x:f>IF(L790&lt;Settings!$B$30,IF(Settings!$B$30-L790&gt;=I790,K790,K790+(Settings!$B$30-L790)+Settings!$B$31),K790+(Settings!$B$33-L790))</x:f>
        <x:v>3919.8129932192114</x:v>
      </x:c>
      <x:c r="N790" s="14">
        <x:f t="shared" si="163"/>
        <x:v>3925.8329932192114</x:v>
      </x:c>
      <x:c r="O790" s="14">
        <x:f t="shared" si="164"/>
        <x:v>7.5410385953991863</x:v>
      </x:c>
      <x:c r="P790" s="14">
        <x:f t="shared" si="165"/>
        <x:v>0</x:v>
      </x:c>
      <x:c r="Q790" s="14">
        <x:f t="shared" si="166"/>
        <x:v>0</x:v>
      </x:c>
      <x:c r="R790" s="14">
        <x:f t="shared" si="167"/>
        <x:v>0</x:v>
      </x:c>
      <x:c r="S790" s="14">
        <x:f t="shared" si="168"/>
        <x:v>0</x:v>
      </x:c>
      <x:c r="T790" t="str">
        <x:f>IF(MOD(C790-Settings!$B$32,Settings!$B$33)&lt;Settings!$B$30,"Up","Down")</x:f>
        <x:v>Up</x:v>
      </x:c>
      <x:c r="U790" s="15" t="n">
        <x:f>IF(OR(I790&gt;Settings!$B$30,O790&gt;Settings!$B$37),0,1)</x:f>
        <x:v>1</x:v>
      </x:c>
      <x:c r="V790" s="15" t="n">
        <x:f>IF(AND(U790=1,O790&lt;=Settings!$B$36),1,0)</x:f>
        <x:v>1</x:v>
      </x:c>
    </x:row>
    <x:row r="791">
      <x:c r="A791">
        <x:v>7</x:v>
      </x:c>
      <x:c r="B791">
        <x:v>66</x:v>
      </x:c>
      <x:c r="C791" s="13" t="n">
        <x:f>Arrivals!F791</x:f>
        <x:v>3919.5671505431037</x:v>
      </x:c>
      <x:c r="D791" s="13" t="n">
        <x:f>Arrivals!J791</x:f>
        <x:v>23.23034347703397</x:v>
      </x:c>
      <x:c r="E791" s="14" t="n">
        <x:f t="shared" ref="E791:E822" si="169">G790</x:f>
        <x:v>3919.8129932192114</x:v>
      </x:c>
      <x:c r="F791" s="14">
        <x:f t="shared" si="160"/>
        <x:v>3919.8129932192114</x:v>
      </x:c>
      <x:c r="G791" s="14">
        <x:f t="shared" si="161"/>
        <x:v>3943.0433366962452</x:v>
      </x:c>
      <x:c r="H791" s="13" t="n">
        <x:f>Arrivals!L791</x:f>
        <x:v>75</x:v>
      </x:c>
      <x:c r="I791" s="14" t="n">
        <x:f>H791*8/Settings!$B$28+Settings!$B$29</x:f>
        <x:v>6.02</x:v>
      </x:c>
      <x:c r="J791" s="14" t="n">
        <x:f t="shared" ref="J791:J822" si="170">N790</x:f>
        <x:v>3925.8329932192114</x:v>
      </x:c>
      <x:c r="K791" s="14">
        <x:f t="shared" si="162"/>
        <x:v>3943.0433366962452</x:v>
      </x:c>
      <x:c r="L791" s="14" t="n">
        <x:f>MOD(K791-Settings!$B$32,Settings!$B$33)</x:f>
        <x:v>343.0433366962452</x:v>
      </x:c>
      <x:c r="M791" s="14" t="n">
        <x:f>IF(L791&lt;Settings!$B$30,IF(Settings!$B$30-L791&gt;=I791,K791,K791+(Settings!$B$30-L791)+Settings!$B$31),K791+(Settings!$B$33-L791))</x:f>
        <x:v>3943.043336696245</x:v>
      </x:c>
      <x:c r="N791" s="14">
        <x:f t="shared" si="163"/>
        <x:v>3949.0633366962452</x:v>
      </x:c>
      <x:c r="O791" s="14">
        <x:f t="shared" si="164"/>
        <x:v>29.49618615314148</x:v>
      </x:c>
      <x:c r="P791" s="14">
        <x:f t="shared" si="165"/>
        <x:v>0.24584267610771349</x:v>
      </x:c>
      <x:c r="Q791" s="14">
        <x:f t="shared" si="166"/>
        <x:v>0</x:v>
      </x:c>
      <x:c r="R791" s="14">
        <x:f t="shared" si="167"/>
        <x:v>0</x:v>
      </x:c>
      <x:c r="S791" s="14">
        <x:f t="shared" si="168"/>
        <x:v>0.24584267610771349</x:v>
      </x:c>
      <x:c r="T791" t="str">
        <x:f>IF(MOD(C791-Settings!$B$32,Settings!$B$33)&lt;Settings!$B$30,"Up","Down")</x:f>
        <x:v>Up</x:v>
      </x:c>
      <x:c r="U791" s="15" t="n">
        <x:f>IF(OR(I791&gt;Settings!$B$30,O791&gt;Settings!$B$37),0,1)</x:f>
        <x:v>1</x:v>
      </x:c>
      <x:c r="V791" s="15" t="n">
        <x:f>IF(AND(U791=1,O791&lt;=Settings!$B$36),1,0)</x:f>
        <x:v>1</x:v>
      </x:c>
    </x:row>
    <x:row r="792">
      <x:c r="A792">
        <x:v>7</x:v>
      </x:c>
      <x:c r="B792">
        <x:v>67</x:v>
      </x:c>
      <x:c r="C792" s="13" t="n">
        <x:f>Arrivals!F792</x:f>
        <x:v>3953.7706743246354</x:v>
      </x:c>
      <x:c r="D792" s="13" t="n">
        <x:f>Arrivals!J792</x:f>
        <x:v>16.764507089053055</x:v>
      </x:c>
      <x:c r="E792" s="14">
        <x:f t="shared" si="169"/>
        <x:v>3943.0433366962452</x:v>
      </x:c>
      <x:c r="F792" s="14">
        <x:f t="shared" si="160"/>
        <x:v>3953.7706743246354</x:v>
      </x:c>
      <x:c r="G792" s="14">
        <x:f t="shared" si="161"/>
        <x:v>3970.5351814136884</x:v>
      </x:c>
      <x:c r="H792" s="13" t="n">
        <x:f>Arrivals!L792</x:f>
        <x:v>75</x:v>
      </x:c>
      <x:c r="I792" s="14" t="n">
        <x:f>H792*8/Settings!$B$28+Settings!$B$29</x:f>
        <x:v>6.02</x:v>
      </x:c>
      <x:c r="J792" s="14">
        <x:f t="shared" si="170"/>
        <x:v>3949.0633366962452</x:v>
      </x:c>
      <x:c r="K792" s="14">
        <x:f t="shared" si="162"/>
        <x:v>3970.5351814136884</x:v>
      </x:c>
      <x:c r="L792" s="14" t="n">
        <x:f>MOD(K792-Settings!$B$32,Settings!$B$33)</x:f>
        <x:v>370.5351814136884</x:v>
      </x:c>
      <x:c r="M792" s="14" t="n">
        <x:f>IF(L792&lt;Settings!$B$30,IF(Settings!$B$30-L792&gt;=I792,K792,K792+(Settings!$B$30-L792)+Settings!$B$31),K792+(Settings!$B$33-L792))</x:f>
        <x:v>3970.5351814136884</x:v>
      </x:c>
      <x:c r="N792" s="14">
        <x:f t="shared" si="163"/>
        <x:v>3976.5551814136884</x:v>
      </x:c>
      <x:c r="O792" s="14">
        <x:f t="shared" si="164"/>
        <x:v>22.784507089053022</x:v>
      </x:c>
      <x:c r="P792" s="14">
        <x:f t="shared" si="165"/>
        <x:v>0</x:v>
      </x:c>
      <x:c r="Q792" s="14">
        <x:f t="shared" si="166"/>
        <x:v>0</x:v>
      </x:c>
      <x:c r="R792" s="14">
        <x:f t="shared" si="167"/>
        <x:v>0</x:v>
      </x:c>
      <x:c r="S792" s="14">
        <x:f t="shared" si="168"/>
        <x:v>0</x:v>
      </x:c>
      <x:c r="T792" t="str">
        <x:f>IF(MOD(C792-Settings!$B$32,Settings!$B$33)&lt;Settings!$B$30,"Up","Down")</x:f>
        <x:v>Up</x:v>
      </x:c>
      <x:c r="U792" s="15" t="n">
        <x:f>IF(OR(I792&gt;Settings!$B$30,O792&gt;Settings!$B$37),0,1)</x:f>
        <x:v>1</x:v>
      </x:c>
      <x:c r="V792" s="15" t="n">
        <x:f>IF(AND(U792=1,O792&lt;=Settings!$B$36),1,0)</x:f>
        <x:v>1</x:v>
      </x:c>
    </x:row>
    <x:row r="793">
      <x:c r="A793">
        <x:v>7</x:v>
      </x:c>
      <x:c r="B793">
        <x:v>68</x:v>
      </x:c>
      <x:c r="C793" s="13" t="n">
        <x:f>Arrivals!F793</x:f>
        <x:v>4042.5143566785227</x:v>
      </x:c>
      <x:c r="D793" s="13" t="n">
        <x:f>Arrivals!J793</x:f>
        <x:v>2.2092818132188974</x:v>
      </x:c>
      <x:c r="E793" s="14">
        <x:f t="shared" si="169"/>
        <x:v>3970.5351814136884</x:v>
      </x:c>
      <x:c r="F793" s="14">
        <x:f t="shared" si="160"/>
        <x:v>4042.5143566785227</x:v>
      </x:c>
      <x:c r="G793" s="14">
        <x:f t="shared" si="161"/>
        <x:v>4044.7236384917414</x:v>
      </x:c>
      <x:c r="H793" s="13" t="n">
        <x:f>Arrivals!L793</x:f>
        <x:v>75</x:v>
      </x:c>
      <x:c r="I793" s="14" t="n">
        <x:f>H793*8/Settings!$B$28+Settings!$B$29</x:f>
        <x:v>6.02</x:v>
      </x:c>
      <x:c r="J793" s="14">
        <x:f t="shared" si="170"/>
        <x:v>3976.5551814136884</x:v>
      </x:c>
      <x:c r="K793" s="14">
        <x:f t="shared" si="162"/>
        <x:v>4044.7236384917414</x:v>
      </x:c>
      <x:c r="L793" s="14" t="n">
        <x:f>MOD(K793-Settings!$B$32,Settings!$B$33)</x:f>
        <x:v>444.72363849174144</x:v>
      </x:c>
      <x:c r="M793" s="14" t="n">
        <x:f>IF(L793&lt;Settings!$B$30,IF(Settings!$B$30-L793&gt;=I793,K793,K793+(Settings!$B$30-L793)+Settings!$B$31),K793+(Settings!$B$33-L793))</x:f>
        <x:v>4044.7236384917414</x:v>
      </x:c>
      <x:c r="N793" s="14">
        <x:f t="shared" si="163"/>
        <x:v>4050.7436384917414</x:v>
      </x:c>
      <x:c r="O793" s="14">
        <x:f t="shared" si="164"/>
        <x:v>8.2292818132186767</x:v>
      </x:c>
      <x:c r="P793" s="14">
        <x:f t="shared" si="165"/>
        <x:v>0</x:v>
      </x:c>
      <x:c r="Q793" s="14">
        <x:f t="shared" si="166"/>
        <x:v>0</x:v>
      </x:c>
      <x:c r="R793" s="14">
        <x:f t="shared" si="167"/>
        <x:v>0</x:v>
      </x:c>
      <x:c r="S793" s="14">
        <x:f t="shared" si="168"/>
        <x:v>0</x:v>
      </x:c>
      <x:c r="T793" t="str">
        <x:f>IF(MOD(C793-Settings!$B$32,Settings!$B$33)&lt;Settings!$B$30,"Up","Down")</x:f>
        <x:v>Up</x:v>
      </x:c>
      <x:c r="U793" s="15" t="n">
        <x:f>IF(OR(I793&gt;Settings!$B$30,O793&gt;Settings!$B$37),0,1)</x:f>
        <x:v>1</x:v>
      </x:c>
      <x:c r="V793" s="15" t="n">
        <x:f>IF(AND(U793=1,O793&lt;=Settings!$B$36),1,0)</x:f>
        <x:v>1</x:v>
      </x:c>
    </x:row>
    <x:row r="794">
      <x:c r="A794">
        <x:v>7</x:v>
      </x:c>
      <x:c r="B794">
        <x:v>69</x:v>
      </x:c>
      <x:c r="C794" s="13" t="n">
        <x:f>Arrivals!F794</x:f>
        <x:v>4084.173371747028</x:v>
      </x:c>
      <x:c r="D794" s="13" t="n">
        <x:f>Arrivals!J794</x:f>
        <x:v>1.9280576967354905</x:v>
      </x:c>
      <x:c r="E794" s="14">
        <x:f t="shared" si="169"/>
        <x:v>4044.7236384917414</x:v>
      </x:c>
      <x:c r="F794" s="14">
        <x:f t="shared" si="160"/>
        <x:v>4084.1733717470279</x:v>
      </x:c>
      <x:c r="G794" s="14">
        <x:f t="shared" si="161"/>
        <x:v>4086.1014294437632</x:v>
      </x:c>
      <x:c r="H794" s="13" t="n">
        <x:f>Arrivals!L794</x:f>
        <x:v>75</x:v>
      </x:c>
      <x:c r="I794" s="14" t="n">
        <x:f>H794*8/Settings!$B$28+Settings!$B$29</x:f>
        <x:v>6.02</x:v>
      </x:c>
      <x:c r="J794" s="14">
        <x:f t="shared" si="170"/>
        <x:v>4050.7436384917414</x:v>
      </x:c>
      <x:c r="K794" s="14">
        <x:f t="shared" si="162"/>
        <x:v>4086.1014294437632</x:v>
      </x:c>
      <x:c r="L794" s="14" t="n">
        <x:f>MOD(K794-Settings!$B$32,Settings!$B$33)</x:f>
        <x:v>486.1014294437632</x:v>
      </x:c>
      <x:c r="M794" s="14" t="n">
        <x:f>IF(L794&lt;Settings!$B$30,IF(Settings!$B$30-L794&gt;=I794,K794,K794+(Settings!$B$30-L794)+Settings!$B$31),K794+(Settings!$B$33-L794))</x:f>
        <x:v>4086.101429443763</x:v>
      </x:c>
      <x:c r="N794" s="14">
        <x:f t="shared" si="163"/>
        <x:v>4092.1214294437632</x:v>
      </x:c>
      <x:c r="O794" s="14">
        <x:f t="shared" si="164"/>
        <x:v>7.9480576967353045</x:v>
      </x:c>
      <x:c r="P794" s="14">
        <x:f t="shared" si="165"/>
        <x:v>0</x:v>
      </x:c>
      <x:c r="Q794" s="14">
        <x:f t="shared" si="166"/>
        <x:v>0</x:v>
      </x:c>
      <x:c r="R794" s="14">
        <x:f t="shared" si="167"/>
        <x:v>0</x:v>
      </x:c>
      <x:c r="S794" s="14">
        <x:f t="shared" si="168"/>
        <x:v>0</x:v>
      </x:c>
      <x:c r="T794" t="str">
        <x:f>IF(MOD(C794-Settings!$B$32,Settings!$B$33)&lt;Settings!$B$30,"Up","Down")</x:f>
        <x:v>Up</x:v>
      </x:c>
      <x:c r="U794" s="15" t="n">
        <x:f>IF(OR(I794&gt;Settings!$B$30,O794&gt;Settings!$B$37),0,1)</x:f>
        <x:v>1</x:v>
      </x:c>
      <x:c r="V794" s="15" t="n">
        <x:f>IF(AND(U794=1,O794&lt;=Settings!$B$36),1,0)</x:f>
        <x:v>1</x:v>
      </x:c>
    </x:row>
    <x:row r="795">
      <x:c r="A795">
        <x:v>7</x:v>
      </x:c>
      <x:c r="B795">
        <x:v>70</x:v>
      </x:c>
      <x:c r="C795" s="13" t="n">
        <x:f>Arrivals!F795</x:f>
        <x:v>4107.679532678662</x:v>
      </x:c>
      <x:c r="D795" s="13" t="n">
        <x:f>Arrivals!J795</x:f>
        <x:v>12.02737739279841</x:v>
      </x:c>
      <x:c r="E795" s="14">
        <x:f t="shared" si="169"/>
        <x:v>4086.1014294437632</x:v>
      </x:c>
      <x:c r="F795" s="14">
        <x:f t="shared" si="160"/>
        <x:v>4107.6795326786623</x:v>
      </x:c>
      <x:c r="G795" s="14">
        <x:f t="shared" si="161"/>
        <x:v>4119.7069100714607</x:v>
      </x:c>
      <x:c r="H795" s="13" t="n">
        <x:f>Arrivals!L795</x:f>
        <x:v>75</x:v>
      </x:c>
      <x:c r="I795" s="14" t="n">
        <x:f>H795*8/Settings!$B$28+Settings!$B$29</x:f>
        <x:v>6.02</x:v>
      </x:c>
      <x:c r="J795" s="14">
        <x:f t="shared" si="170"/>
        <x:v>4092.1214294437632</x:v>
      </x:c>
      <x:c r="K795" s="14">
        <x:f t="shared" si="162"/>
        <x:v>4119.7069100714607</x:v>
      </x:c>
      <x:c r="L795" s="14" t="n">
        <x:f>MOD(K795-Settings!$B$32,Settings!$B$33)</x:f>
        <x:v>519.7069100714607</x:v>
      </x:c>
      <x:c r="M795" s="14" t="n">
        <x:f>IF(L795&lt;Settings!$B$30,IF(Settings!$B$30-L795&gt;=I795,K795,K795+(Settings!$B$30-L795)+Settings!$B$31),K795+(Settings!$B$33-L795))</x:f>
        <x:v>4119.706910071461</x:v>
      </x:c>
      <x:c r="N795" s="14">
        <x:f t="shared" si="163"/>
        <x:v>4125.7269100714611</x:v>
      </x:c>
      <x:c r="O795" s="14">
        <x:f t="shared" si="164"/>
        <x:v>18.047377392798808</x:v>
      </x:c>
      <x:c r="P795" s="14">
        <x:f t="shared" si="165"/>
        <x:v>0</x:v>
      </x:c>
      <x:c r="Q795" s="14">
        <x:f t="shared" si="166"/>
        <x:v>0</x:v>
      </x:c>
      <x:c r="R795" s="14">
        <x:f t="shared" si="167"/>
        <x:v>0</x:v>
      </x:c>
      <x:c r="S795" s="14">
        <x:f t="shared" si="168"/>
        <x:v>0</x:v>
      </x:c>
      <x:c r="T795" t="str">
        <x:f>IF(MOD(C795-Settings!$B$32,Settings!$B$33)&lt;Settings!$B$30,"Up","Down")</x:f>
        <x:v>Up</x:v>
      </x:c>
      <x:c r="U795" s="15" t="n">
        <x:f>IF(OR(I795&gt;Settings!$B$30,O795&gt;Settings!$B$37),0,1)</x:f>
        <x:v>1</x:v>
      </x:c>
      <x:c r="V795" s="15" t="n">
        <x:f>IF(AND(U795=1,O795&lt;=Settings!$B$36),1,0)</x:f>
        <x:v>1</x:v>
      </x:c>
    </x:row>
    <x:row r="796">
      <x:c r="A796">
        <x:v>7</x:v>
      </x:c>
      <x:c r="B796">
        <x:v>71</x:v>
      </x:c>
      <x:c r="C796" s="13" t="n">
        <x:f>Arrivals!F796</x:f>
        <x:v>4210.985985849525</x:v>
      </x:c>
      <x:c r="D796" s="13" t="n">
        <x:f>Arrivals!J796</x:f>
        <x:v>1.8132286827079775</x:v>
      </x:c>
      <x:c r="E796" s="14">
        <x:f t="shared" si="169"/>
        <x:v>4119.7069100714607</x:v>
      </x:c>
      <x:c r="F796" s="14">
        <x:f t="shared" si="160"/>
        <x:v>4210.9859858495247</x:v>
      </x:c>
      <x:c r="G796" s="14">
        <x:f t="shared" si="161"/>
        <x:v>4212.7992145322323</x:v>
      </x:c>
      <x:c r="H796" s="13" t="n">
        <x:f>Arrivals!L796</x:f>
        <x:v>75</x:v>
      </x:c>
      <x:c r="I796" s="14" t="n">
        <x:f>H796*8/Settings!$B$28+Settings!$B$29</x:f>
        <x:v>6.02</x:v>
      </x:c>
      <x:c r="J796" s="14">
        <x:f t="shared" si="170"/>
        <x:v>4125.7269100714611</x:v>
      </x:c>
      <x:c r="K796" s="14">
        <x:f t="shared" si="162"/>
        <x:v>4212.7992145322323</x:v>
      </x:c>
      <x:c r="L796" s="14" t="n">
        <x:f>MOD(K796-Settings!$B$32,Settings!$B$33)</x:f>
        <x:v>612.7992145322323</x:v>
      </x:c>
      <x:c r="M796" s="14" t="n">
        <x:f>IF(L796&lt;Settings!$B$30,IF(Settings!$B$30-L796&gt;=I796,K796,K796+(Settings!$B$30-L796)+Settings!$B$31),K796+(Settings!$B$33-L796))</x:f>
        <x:v>4320</x:v>
      </x:c>
      <x:c r="N796" s="14">
        <x:f t="shared" si="163"/>
        <x:v>4326.0200000000004</x:v>
      </x:c>
      <x:c r="O796" s="14">
        <x:f t="shared" si="164"/>
        <x:v>115.03401415047574</x:v>
      </x:c>
      <x:c r="P796" s="14">
        <x:f t="shared" si="165"/>
        <x:v>0</x:v>
      </x:c>
      <x:c r="Q796" s="14">
        <x:f t="shared" si="166"/>
        <x:v>0</x:v>
      </x:c>
      <x:c r="R796" s="14">
        <x:f t="shared" si="167"/>
        <x:v>107.20078546776767</x:v>
      </x:c>
      <x:c r="S796" s="14">
        <x:f t="shared" si="168"/>
        <x:v>107.20078546776767</x:v>
      </x:c>
      <x:c r="T796" t="str">
        <x:f>IF(MOD(C796-Settings!$B$32,Settings!$B$33)&lt;Settings!$B$30,"Up","Down")</x:f>
        <x:v>Down</x:v>
      </x:c>
      <x:c r="U796" s="15" t="n">
        <x:f>IF(OR(I796&gt;Settings!$B$30,O796&gt;Settings!$B$37),0,1)</x:f>
        <x:v>1</x:v>
      </x:c>
      <x:c r="V796" s="15" t="n">
        <x:f>IF(AND(U796=1,O796&lt;=Settings!$B$36),1,0)</x:f>
        <x:v>1</x:v>
      </x:c>
    </x:row>
    <x:row r="797">
      <x:c r="A797">
        <x:v>7</x:v>
      </x:c>
      <x:c r="B797">
        <x:v>72</x:v>
      </x:c>
      <x:c r="C797" s="13" t="n">
        <x:f>Arrivals!F797</x:f>
        <x:v>4299.204779024727</x:v>
      </x:c>
      <x:c r="D797" s="13" t="n">
        <x:f>Arrivals!J797</x:f>
        <x:v>0.23436780508116067</x:v>
      </x:c>
      <x:c r="E797" s="14">
        <x:f t="shared" si="169"/>
        <x:v>4212.7992145322323</x:v>
      </x:c>
      <x:c r="F797" s="14">
        <x:f t="shared" si="160"/>
        <x:v>4299.204779024727</x:v>
      </x:c>
      <x:c r="G797" s="14">
        <x:f t="shared" si="161"/>
        <x:v>4299.4391468298081</x:v>
      </x:c>
      <x:c r="H797" s="13" t="n">
        <x:f>Arrivals!L797</x:f>
        <x:v>75</x:v>
      </x:c>
      <x:c r="I797" s="14" t="n">
        <x:f>H797*8/Settings!$B$28+Settings!$B$29</x:f>
        <x:v>6.02</x:v>
      </x:c>
      <x:c r="J797" s="14">
        <x:f t="shared" si="170"/>
        <x:v>4326.0200000000004</x:v>
      </x:c>
      <x:c r="K797" s="14">
        <x:f t="shared" si="162"/>
        <x:v>4326.0200000000004</x:v>
      </x:c>
      <x:c r="L797" s="14" t="n">
        <x:f>MOD(K797-Settings!$B$32,Settings!$B$33)</x:f>
        <x:v>6.020000000000437</x:v>
      </x:c>
      <x:c r="M797" s="14" t="n">
        <x:f>IF(L797&lt;Settings!$B$30,IF(Settings!$B$30-L797&gt;=I797,K797,K797+(Settings!$B$30-L797)+Settings!$B$31),K797+(Settings!$B$33-L797))</x:f>
        <x:v>4326.02</x:v>
      </x:c>
      <x:c r="N797" s="14">
        <x:f t="shared" si="163"/>
        <x:v>4332.0400000000009</x:v>
      </x:c>
      <x:c r="O797" s="14">
        <x:f t="shared" si="164"/>
        <x:v>32.835220975273842</x:v>
      </x:c>
      <x:c r="P797" s="14">
        <x:f t="shared" si="165"/>
        <x:v>0</x:v>
      </x:c>
      <x:c r="Q797" s="14">
        <x:f t="shared" si="166"/>
        <x:v>26.580853170192313</x:v>
      </x:c>
      <x:c r="R797" s="14">
        <x:f t="shared" si="167"/>
        <x:v>0</x:v>
      </x:c>
      <x:c r="S797" s="14">
        <x:f t="shared" si="168"/>
        <x:v>26.580853170192313</x:v>
      </x:c>
      <x:c r="T797" t="str">
        <x:f>IF(MOD(C797-Settings!$B$32,Settings!$B$33)&lt;Settings!$B$30,"Up","Down")</x:f>
        <x:v>Down</x:v>
      </x:c>
      <x:c r="U797" s="15" t="n">
        <x:f>IF(OR(I797&gt;Settings!$B$30,O797&gt;Settings!$B$37),0,1)</x:f>
        <x:v>1</x:v>
      </x:c>
      <x:c r="V797" s="15" t="n">
        <x:f>IF(AND(U797=1,O797&lt;=Settings!$B$36),1,0)</x:f>
        <x:v>1</x:v>
      </x:c>
    </x:row>
    <x:row r="798">
      <x:c r="A798">
        <x:v>7</x:v>
      </x:c>
      <x:c r="B798">
        <x:v>73</x:v>
      </x:c>
      <x:c r="C798" s="13" t="n">
        <x:f>Arrivals!F798</x:f>
        <x:v>4414.070281197762</x:v>
      </x:c>
      <x:c r="D798" s="13" t="n">
        <x:f>Arrivals!J798</x:f>
        <x:v>0.8312303509911471</x:v>
      </x:c>
      <x:c r="E798" s="14">
        <x:f t="shared" si="169"/>
        <x:v>4299.4391468298081</x:v>
      </x:c>
      <x:c r="F798" s="14">
        <x:f t="shared" si="160"/>
        <x:v>4414.0702811977617</x:v>
      </x:c>
      <x:c r="G798" s="14">
        <x:f t="shared" si="161"/>
        <x:v>4414.9015115487528</x:v>
      </x:c>
      <x:c r="H798" s="13" t="n">
        <x:f>Arrivals!L798</x:f>
        <x:v>75</x:v>
      </x:c>
      <x:c r="I798" s="14" t="n">
        <x:f>H798*8/Settings!$B$28+Settings!$B$29</x:f>
        <x:v>6.02</x:v>
      </x:c>
      <x:c r="J798" s="14">
        <x:f t="shared" si="170"/>
        <x:v>4332.0400000000009</x:v>
      </x:c>
      <x:c r="K798" s="14">
        <x:f t="shared" si="162"/>
        <x:v>4414.9015115487528</x:v>
      </x:c>
      <x:c r="L798" s="14" t="n">
        <x:f>MOD(K798-Settings!$B$32,Settings!$B$33)</x:f>
        <x:v>94.90151154875275</x:v>
      </x:c>
      <x:c r="M798" s="14" t="n">
        <x:f>IF(L798&lt;Settings!$B$30,IF(Settings!$B$30-L798&gt;=I798,K798,K798+(Settings!$B$30-L798)+Settings!$B$31),K798+(Settings!$B$33-L798))</x:f>
        <x:v>4414.901511548753</x:v>
      </x:c>
      <x:c r="N798" s="14">
        <x:f t="shared" si="163"/>
        <x:v>4420.9215115487532</x:v>
      </x:c>
      <x:c r="O798" s="14">
        <x:f t="shared" si="164"/>
        <x:v>6.8512303509915</x:v>
      </x:c>
      <x:c r="P798" s="14">
        <x:f t="shared" si="165"/>
        <x:v>0</x:v>
      </x:c>
      <x:c r="Q798" s="14">
        <x:f t="shared" si="166"/>
        <x:v>0</x:v>
      </x:c>
      <x:c r="R798" s="14">
        <x:f t="shared" si="167"/>
        <x:v>0</x:v>
      </x:c>
      <x:c r="S798" s="14">
        <x:f t="shared" si="168"/>
        <x:v>0</x:v>
      </x:c>
      <x:c r="T798" t="str">
        <x:f>IF(MOD(C798-Settings!$B$32,Settings!$B$33)&lt;Settings!$B$30,"Up","Down")</x:f>
        <x:v>Up</x:v>
      </x:c>
      <x:c r="U798" s="15" t="n">
        <x:f>IF(OR(I798&gt;Settings!$B$30,O798&gt;Settings!$B$37),0,1)</x:f>
        <x:v>1</x:v>
      </x:c>
      <x:c r="V798" s="15" t="n">
        <x:f>IF(AND(U798=1,O798&lt;=Settings!$B$36),1,0)</x:f>
        <x:v>1</x:v>
      </x:c>
    </x:row>
    <x:row r="799">
      <x:c r="A799">
        <x:v>7</x:v>
      </x:c>
      <x:c r="B799">
        <x:v>74</x:v>
      </x:c>
      <x:c r="C799" s="13" t="n">
        <x:f>Arrivals!F799</x:f>
        <x:v>4427.5778763455</x:v>
      </x:c>
      <x:c r="D799" s="13" t="n">
        <x:f>Arrivals!J799</x:f>
        <x:v>19.3517293823267</x:v>
      </x:c>
      <x:c r="E799" s="14">
        <x:f t="shared" si="169"/>
        <x:v>4414.9015115487528</x:v>
      </x:c>
      <x:c r="F799" s="14">
        <x:f t="shared" si="160"/>
        <x:v>4427.5778763455</x:v>
      </x:c>
      <x:c r="G799" s="14">
        <x:f t="shared" si="161"/>
        <x:v>4446.929605727827</x:v>
      </x:c>
      <x:c r="H799" s="13" t="n">
        <x:f>Arrivals!L799</x:f>
        <x:v>75</x:v>
      </x:c>
      <x:c r="I799" s="14" t="n">
        <x:f>H799*8/Settings!$B$28+Settings!$B$29</x:f>
        <x:v>6.02</x:v>
      </x:c>
      <x:c r="J799" s="14">
        <x:f t="shared" si="170"/>
        <x:v>4420.9215115487532</x:v>
      </x:c>
      <x:c r="K799" s="14">
        <x:f t="shared" si="162"/>
        <x:v>4446.929605727827</x:v>
      </x:c>
      <x:c r="L799" s="14" t="n">
        <x:f>MOD(K799-Settings!$B$32,Settings!$B$33)</x:f>
        <x:v>126.92960572782704</x:v>
      </x:c>
      <x:c r="M799" s="14" t="n">
        <x:f>IF(L799&lt;Settings!$B$30,IF(Settings!$B$30-L799&gt;=I799,K799,K799+(Settings!$B$30-L799)+Settings!$B$31),K799+(Settings!$B$33-L799))</x:f>
        <x:v>4446.929605727827</x:v>
      </x:c>
      <x:c r="N799" s="14">
        <x:f t="shared" si="163"/>
        <x:v>4452.9496057278275</x:v>
      </x:c>
      <x:c r="O799" s="14">
        <x:f t="shared" si="164"/>
        <x:v>25.37172938232743</x:v>
      </x:c>
      <x:c r="P799" s="14">
        <x:f t="shared" si="165"/>
        <x:v>0</x:v>
      </x:c>
      <x:c r="Q799" s="14">
        <x:f t="shared" si="166"/>
        <x:v>0</x:v>
      </x:c>
      <x:c r="R799" s="14">
        <x:f t="shared" si="167"/>
        <x:v>0</x:v>
      </x:c>
      <x:c r="S799" s="14">
        <x:f t="shared" si="168"/>
        <x:v>0</x:v>
      </x:c>
      <x:c r="T799" t="str">
        <x:f>IF(MOD(C799-Settings!$B$32,Settings!$B$33)&lt;Settings!$B$30,"Up","Down")</x:f>
        <x:v>Up</x:v>
      </x:c>
      <x:c r="U799" s="15" t="n">
        <x:f>IF(OR(I799&gt;Settings!$B$30,O799&gt;Settings!$B$37),0,1)</x:f>
        <x:v>1</x:v>
      </x:c>
      <x:c r="V799" s="15" t="n">
        <x:f>IF(AND(U799=1,O799&lt;=Settings!$B$36),1,0)</x:f>
        <x:v>1</x:v>
      </x:c>
    </x:row>
    <x:row r="800">
      <x:c r="A800">
        <x:v>7</x:v>
      </x:c>
      <x:c r="B800">
        <x:v>75</x:v>
      </x:c>
      <x:c r="C800" s="13" t="n">
        <x:f>Arrivals!F800</x:f>
        <x:v>4429.819367508168</x:v>
      </x:c>
      <x:c r="D800" s="13" t="n">
        <x:f>Arrivals!J800</x:f>
        <x:v>5.356781320865498</x:v>
      </x:c>
      <x:c r="E800" s="14">
        <x:f t="shared" si="169"/>
        <x:v>4446.929605727827</x:v>
      </x:c>
      <x:c r="F800" s="14">
        <x:f t="shared" si="160"/>
        <x:v>4446.929605727827</x:v>
      </x:c>
      <x:c r="G800" s="14">
        <x:f t="shared" si="161"/>
        <x:v>4452.2863870486926</x:v>
      </x:c>
      <x:c r="H800" s="13" t="n">
        <x:f>Arrivals!L800</x:f>
        <x:v>75</x:v>
      </x:c>
      <x:c r="I800" s="14" t="n">
        <x:f>H800*8/Settings!$B$28+Settings!$B$29</x:f>
        <x:v>6.02</x:v>
      </x:c>
      <x:c r="J800" s="14">
        <x:f t="shared" si="170"/>
        <x:v>4452.9496057278275</x:v>
      </x:c>
      <x:c r="K800" s="14">
        <x:f t="shared" si="162"/>
        <x:v>4452.9496057278275</x:v>
      </x:c>
      <x:c r="L800" s="14" t="n">
        <x:f>MOD(K800-Settings!$B$32,Settings!$B$33)</x:f>
        <x:v>132.94960572782747</x:v>
      </x:c>
      <x:c r="M800" s="14" t="n">
        <x:f>IF(L800&lt;Settings!$B$30,IF(Settings!$B$30-L800&gt;=I800,K800,K800+(Settings!$B$30-L800)+Settings!$B$31),K800+(Settings!$B$33-L800))</x:f>
        <x:v>4452.9496057278275</x:v>
      </x:c>
      <x:c r="N800" s="14">
        <x:f t="shared" si="163"/>
        <x:v>4458.9696057278279</x:v>
      </x:c>
      <x:c r="O800" s="14">
        <x:f t="shared" si="164"/>
        <x:v>29.150238219659514</x:v>
      </x:c>
      <x:c r="P800" s="14">
        <x:f t="shared" si="165"/>
        <x:v>17.11023821965864</x:v>
      </x:c>
      <x:c r="Q800" s="14">
        <x:f t="shared" si="166"/>
        <x:v>0.66321867913484311</x:v>
      </x:c>
      <x:c r="R800" s="14">
        <x:f t="shared" si="167"/>
        <x:v>0</x:v>
      </x:c>
      <x:c r="S800" s="14">
        <x:f t="shared" si="168"/>
        <x:v>17.773456898793484</x:v>
      </x:c>
      <x:c r="T800" t="str">
        <x:f>IF(MOD(C800-Settings!$B$32,Settings!$B$33)&lt;Settings!$B$30,"Up","Down")</x:f>
        <x:v>Up</x:v>
      </x:c>
      <x:c r="U800" s="15" t="n">
        <x:f>IF(OR(I800&gt;Settings!$B$30,O800&gt;Settings!$B$37),0,1)</x:f>
        <x:v>1</x:v>
      </x:c>
      <x:c r="V800" s="15" t="n">
        <x:f>IF(AND(U800=1,O800&lt;=Settings!$B$36),1,0)</x:f>
        <x:v>1</x:v>
      </x:c>
    </x:row>
    <x:row r="801">
      <x:c r="A801">
        <x:v>7</x:v>
      </x:c>
      <x:c r="B801">
        <x:v>76</x:v>
      </x:c>
      <x:c r="C801" s="13" t="n">
        <x:f>Arrivals!F801</x:f>
        <x:v>4450.836774319809</x:v>
      </x:c>
      <x:c r="D801" s="13" t="n">
        <x:f>Arrivals!J801</x:f>
        <x:v>15.171816852848043</x:v>
      </x:c>
      <x:c r="E801" s="14">
        <x:f t="shared" si="169"/>
        <x:v>4452.2863870486926</x:v>
      </x:c>
      <x:c r="F801" s="14">
        <x:f t="shared" si="160"/>
        <x:v>4452.2863870486926</x:v>
      </x:c>
      <x:c r="G801" s="14">
        <x:f t="shared" si="161"/>
        <x:v>4467.4582039015404</x:v>
      </x:c>
      <x:c r="H801" s="13" t="n">
        <x:f>Arrivals!L801</x:f>
        <x:v>75</x:v>
      </x:c>
      <x:c r="I801" s="14" t="n">
        <x:f>H801*8/Settings!$B$28+Settings!$B$29</x:f>
        <x:v>6.02</x:v>
      </x:c>
      <x:c r="J801" s="14">
        <x:f t="shared" si="170"/>
        <x:v>4458.9696057278279</x:v>
      </x:c>
      <x:c r="K801" s="14">
        <x:f t="shared" si="162"/>
        <x:v>4467.4582039015404</x:v>
      </x:c>
      <x:c r="L801" s="14" t="n">
        <x:f>MOD(K801-Settings!$B$32,Settings!$B$33)</x:f>
        <x:v>147.4582039015404</x:v>
      </x:c>
      <x:c r="M801" s="14" t="n">
        <x:f>IF(L801&lt;Settings!$B$30,IF(Settings!$B$30-L801&gt;=I801,K801,K801+(Settings!$B$30-L801)+Settings!$B$31),K801+(Settings!$B$33-L801))</x:f>
        <x:v>4467.45820390154</x:v>
      </x:c>
      <x:c r="N801" s="14">
        <x:f t="shared" si="163"/>
        <x:v>4473.4782039015408</x:v>
      </x:c>
      <x:c r="O801" s="14">
        <x:f t="shared" si="164"/>
        <x:v>22.641429581732154</x:v>
      </x:c>
      <x:c r="P801" s="14">
        <x:f t="shared" si="165"/>
        <x:v>1.4496127288839489</x:v>
      </x:c>
      <x:c r="Q801" s="14">
        <x:f t="shared" si="166"/>
        <x:v>0</x:v>
      </x:c>
      <x:c r="R801" s="14">
        <x:f t="shared" si="167"/>
        <x:v>0</x:v>
      </x:c>
      <x:c r="S801" s="14">
        <x:f t="shared" si="168"/>
        <x:v>1.4496127288839489</x:v>
      </x:c>
      <x:c r="T801" t="str">
        <x:f>IF(MOD(C801-Settings!$B$32,Settings!$B$33)&lt;Settings!$B$30,"Up","Down")</x:f>
        <x:v>Up</x:v>
      </x:c>
      <x:c r="U801" s="15" t="n">
        <x:f>IF(OR(I801&gt;Settings!$B$30,O801&gt;Settings!$B$37),0,1)</x:f>
        <x:v>1</x:v>
      </x:c>
      <x:c r="V801" s="15" t="n">
        <x:f>IF(AND(U801=1,O801&lt;=Settings!$B$36),1,0)</x:f>
        <x:v>1</x:v>
      </x:c>
    </x:row>
    <x:row r="802">
      <x:c r="A802">
        <x:v>7</x:v>
      </x:c>
      <x:c r="B802">
        <x:v>77</x:v>
      </x:c>
      <x:c r="C802" s="13" t="n">
        <x:f>Arrivals!F802</x:f>
        <x:v>4532.309265538461</x:v>
      </x:c>
      <x:c r="D802" s="13" t="n">
        <x:f>Arrivals!J802</x:f>
        <x:v>2.2106994986170108</x:v>
      </x:c>
      <x:c r="E802" s="14">
        <x:f t="shared" si="169"/>
        <x:v>4467.4582039015404</x:v>
      </x:c>
      <x:c r="F802" s="14">
        <x:f t="shared" si="160"/>
        <x:v>4532.3092655384607</x:v>
      </x:c>
      <x:c r="G802" s="14">
        <x:f t="shared" si="161"/>
        <x:v>4534.5199650370778</x:v>
      </x:c>
      <x:c r="H802" s="13" t="n">
        <x:f>Arrivals!L802</x:f>
        <x:v>75</x:v>
      </x:c>
      <x:c r="I802" s="14" t="n">
        <x:f>H802*8/Settings!$B$28+Settings!$B$29</x:f>
        <x:v>6.02</x:v>
      </x:c>
      <x:c r="J802" s="14">
        <x:f t="shared" si="170"/>
        <x:v>4473.4782039015408</x:v>
      </x:c>
      <x:c r="K802" s="14">
        <x:f t="shared" si="162"/>
        <x:v>4534.5199650370778</x:v>
      </x:c>
      <x:c r="L802" s="14" t="n">
        <x:f>MOD(K802-Settings!$B$32,Settings!$B$33)</x:f>
        <x:v>214.51996503707778</x:v>
      </x:c>
      <x:c r="M802" s="14" t="n">
        <x:f>IF(L802&lt;Settings!$B$30,IF(Settings!$B$30-L802&gt;=I802,K802,K802+(Settings!$B$30-L802)+Settings!$B$31),K802+(Settings!$B$33-L802))</x:f>
        <x:v>4534.519965037078</x:v>
      </x:c>
      <x:c r="N802" s="14">
        <x:f t="shared" si="163"/>
        <x:v>4540.5399650370782</x:v>
      </x:c>
      <x:c r="O802" s="14">
        <x:f t="shared" si="164"/>
        <x:v>8.2306994986174686</x:v>
      </x:c>
      <x:c r="P802" s="14">
        <x:f t="shared" si="165"/>
        <x:v>0</x:v>
      </x:c>
      <x:c r="Q802" s="14">
        <x:f t="shared" si="166"/>
        <x:v>0</x:v>
      </x:c>
      <x:c r="R802" s="14">
        <x:f t="shared" si="167"/>
        <x:v>0</x:v>
      </x:c>
      <x:c r="S802" s="14">
        <x:f t="shared" si="168"/>
        <x:v>0</x:v>
      </x:c>
      <x:c r="T802" t="str">
        <x:f>IF(MOD(C802-Settings!$B$32,Settings!$B$33)&lt;Settings!$B$30,"Up","Down")</x:f>
        <x:v>Up</x:v>
      </x:c>
      <x:c r="U802" s="15" t="n">
        <x:f>IF(OR(I802&gt;Settings!$B$30,O802&gt;Settings!$B$37),0,1)</x:f>
        <x:v>1</x:v>
      </x:c>
      <x:c r="V802" s="15" t="n">
        <x:f>IF(AND(U802=1,O802&lt;=Settings!$B$36),1,0)</x:f>
        <x:v>1</x:v>
      </x:c>
    </x:row>
    <x:row r="803">
      <x:c r="A803">
        <x:v>7</x:v>
      </x:c>
      <x:c r="B803">
        <x:v>78</x:v>
      </x:c>
      <x:c r="C803" s="13" t="n">
        <x:f>Arrivals!F803</x:f>
        <x:v>4540.344130037239</x:v>
      </x:c>
      <x:c r="D803" s="13" t="n">
        <x:f>Arrivals!J803</x:f>
        <x:v>19.31533972078901</x:v>
      </x:c>
      <x:c r="E803" s="14">
        <x:f t="shared" si="169"/>
        <x:v>4534.5199650370778</x:v>
      </x:c>
      <x:c r="F803" s="14">
        <x:f t="shared" si="160"/>
        <x:v>4540.3441300372388</x:v>
      </x:c>
      <x:c r="G803" s="14">
        <x:f t="shared" si="161"/>
        <x:v>4559.6594697580276</x:v>
      </x:c>
      <x:c r="H803" s="13" t="n">
        <x:f>Arrivals!L803</x:f>
        <x:v>75</x:v>
      </x:c>
      <x:c r="I803" s="14" t="n">
        <x:f>H803*8/Settings!$B$28+Settings!$B$29</x:f>
        <x:v>6.02</x:v>
      </x:c>
      <x:c r="J803" s="14">
        <x:f t="shared" si="170"/>
        <x:v>4540.5399650370782</x:v>
      </x:c>
      <x:c r="K803" s="14">
        <x:f t="shared" si="162"/>
        <x:v>4559.6594697580276</x:v>
      </x:c>
      <x:c r="L803" s="14" t="n">
        <x:f>MOD(K803-Settings!$B$32,Settings!$B$33)</x:f>
        <x:v>239.65946975802763</x:v>
      </x:c>
      <x:c r="M803" s="14" t="n">
        <x:f>IF(L803&lt;Settings!$B$30,IF(Settings!$B$30-L803&gt;=I803,K803,K803+(Settings!$B$30-L803)+Settings!$B$31),K803+(Settings!$B$33-L803))</x:f>
        <x:v>4559.659469758028</x:v>
      </x:c>
      <x:c r="N803" s="14">
        <x:f t="shared" si="163"/>
        <x:v>4565.6794697580281</x:v>
      </x:c>
      <x:c r="O803" s="14">
        <x:f t="shared" si="164"/>
        <x:v>25.335339720789307</x:v>
      </x:c>
      <x:c r="P803" s="14">
        <x:f t="shared" si="165"/>
        <x:v>0</x:v>
      </x:c>
      <x:c r="Q803" s="14">
        <x:f t="shared" si="166"/>
        <x:v>0</x:v>
      </x:c>
      <x:c r="R803" s="14">
        <x:f t="shared" si="167"/>
        <x:v>0</x:v>
      </x:c>
      <x:c r="S803" s="14">
        <x:f t="shared" si="168"/>
        <x:v>0</x:v>
      </x:c>
      <x:c r="T803" t="str">
        <x:f>IF(MOD(C803-Settings!$B$32,Settings!$B$33)&lt;Settings!$B$30,"Up","Down")</x:f>
        <x:v>Up</x:v>
      </x:c>
      <x:c r="U803" s="15" t="n">
        <x:f>IF(OR(I803&gt;Settings!$B$30,O803&gt;Settings!$B$37),0,1)</x:f>
        <x:v>1</x:v>
      </x:c>
      <x:c r="V803" s="15" t="n">
        <x:f>IF(AND(U803=1,O803&lt;=Settings!$B$36),1,0)</x:f>
        <x:v>1</x:v>
      </x:c>
    </x:row>
    <x:row r="804">
      <x:c r="A804">
        <x:v>7</x:v>
      </x:c>
      <x:c r="B804">
        <x:v>79</x:v>
      </x:c>
      <x:c r="C804" s="13" t="n">
        <x:f>Arrivals!F804</x:f>
        <x:v>4582.729994627396</x:v>
      </x:c>
      <x:c r="D804" s="13" t="n">
        <x:f>Arrivals!J804</x:f>
        <x:v>2.4390402664837296</x:v>
      </x:c>
      <x:c r="E804" s="14">
        <x:f t="shared" si="169"/>
        <x:v>4559.6594697580276</x:v>
      </x:c>
      <x:c r="F804" s="14">
        <x:f t="shared" si="160"/>
        <x:v>4582.7299946273961</x:v>
      </x:c>
      <x:c r="G804" s="14">
        <x:f t="shared" si="161"/>
        <x:v>4585.1690348938801</x:v>
      </x:c>
      <x:c r="H804" s="13" t="n">
        <x:f>Arrivals!L804</x:f>
        <x:v>75</x:v>
      </x:c>
      <x:c r="I804" s="14" t="n">
        <x:f>H804*8/Settings!$B$28+Settings!$B$29</x:f>
        <x:v>6.02</x:v>
      </x:c>
      <x:c r="J804" s="14">
        <x:f t="shared" si="170"/>
        <x:v>4565.6794697580281</x:v>
      </x:c>
      <x:c r="K804" s="14">
        <x:f t="shared" si="162"/>
        <x:v>4585.1690348938801</x:v>
      </x:c>
      <x:c r="L804" s="14" t="n">
        <x:f>MOD(K804-Settings!$B$32,Settings!$B$33)</x:f>
        <x:v>265.16903489388005</x:v>
      </x:c>
      <x:c r="M804" s="14" t="n">
        <x:f>IF(L804&lt;Settings!$B$30,IF(Settings!$B$30-L804&gt;=I804,K804,K804+(Settings!$B$30-L804)+Settings!$B$31),K804+(Settings!$B$33-L804))</x:f>
        <x:v>4585.16903489388</x:v>
      </x:c>
      <x:c r="N804" s="14">
        <x:f t="shared" si="163"/>
        <x:v>4591.1890348938805</x:v>
      </x:c>
      <x:c r="O804" s="14">
        <x:f t="shared" si="164"/>
        <x:v>8.4590402664844078</x:v>
      </x:c>
      <x:c r="P804" s="14">
        <x:f t="shared" si="165"/>
        <x:v>0</x:v>
      </x:c>
      <x:c r="Q804" s="14">
        <x:f t="shared" si="166"/>
        <x:v>0</x:v>
      </x:c>
      <x:c r="R804" s="14">
        <x:f t="shared" si="167"/>
        <x:v>0</x:v>
      </x:c>
      <x:c r="S804" s="14">
        <x:f t="shared" si="168"/>
        <x:v>0</x:v>
      </x:c>
      <x:c r="T804" t="str">
        <x:f>IF(MOD(C804-Settings!$B$32,Settings!$B$33)&lt;Settings!$B$30,"Up","Down")</x:f>
        <x:v>Up</x:v>
      </x:c>
      <x:c r="U804" s="15" t="n">
        <x:f>IF(OR(I804&gt;Settings!$B$30,O804&gt;Settings!$B$37),0,1)</x:f>
        <x:v>1</x:v>
      </x:c>
      <x:c r="V804" s="15" t="n">
        <x:f>IF(AND(U804=1,O804&lt;=Settings!$B$36),1,0)</x:f>
        <x:v>1</x:v>
      </x:c>
    </x:row>
    <x:row r="805">
      <x:c r="A805">
        <x:v>7</x:v>
      </x:c>
      <x:c r="B805">
        <x:v>80</x:v>
      </x:c>
      <x:c r="C805" s="13" t="n">
        <x:f>Arrivals!F805</x:f>
        <x:v>4612.687838144642</x:v>
      </x:c>
      <x:c r="D805" s="13" t="n">
        <x:f>Arrivals!J805</x:f>
        <x:v>4.059092367056118</x:v>
      </x:c>
      <x:c r="E805" s="14">
        <x:f t="shared" si="169"/>
        <x:v>4585.1690348938801</x:v>
      </x:c>
      <x:c r="F805" s="14">
        <x:f t="shared" si="160"/>
        <x:v>4612.6878381446422</x:v>
      </x:c>
      <x:c r="G805" s="14">
        <x:f t="shared" si="161"/>
        <x:v>4616.7469305116983</x:v>
      </x:c>
      <x:c r="H805" s="13" t="n">
        <x:f>Arrivals!L805</x:f>
        <x:v>75</x:v>
      </x:c>
      <x:c r="I805" s="14" t="n">
        <x:f>H805*8/Settings!$B$28+Settings!$B$29</x:f>
        <x:v>6.02</x:v>
      </x:c>
      <x:c r="J805" s="14">
        <x:f t="shared" si="170"/>
        <x:v>4591.1890348938805</x:v>
      </x:c>
      <x:c r="K805" s="14">
        <x:f t="shared" si="162"/>
        <x:v>4616.7469305116983</x:v>
      </x:c>
      <x:c r="L805" s="14" t="n">
        <x:f>MOD(K805-Settings!$B$32,Settings!$B$33)</x:f>
        <x:v>296.74693051169834</x:v>
      </x:c>
      <x:c r="M805" s="14" t="n">
        <x:f>IF(L805&lt;Settings!$B$30,IF(Settings!$B$30-L805&gt;=I805,K805,K805+(Settings!$B$30-L805)+Settings!$B$31),K805+(Settings!$B$33-L805))</x:f>
        <x:v>4616.746930511698</x:v>
      </x:c>
      <x:c r="N805" s="14">
        <x:f t="shared" si="163"/>
        <x:v>4622.7669305116988</x:v>
      </x:c>
      <x:c r="O805" s="14">
        <x:f t="shared" si="164"/>
        <x:v>10.079092367056546</x:v>
      </x:c>
      <x:c r="P805" s="14">
        <x:f t="shared" si="165"/>
        <x:v>0</x:v>
      </x:c>
      <x:c r="Q805" s="14">
        <x:f t="shared" si="166"/>
        <x:v>0</x:v>
      </x:c>
      <x:c r="R805" s="14">
        <x:f t="shared" si="167"/>
        <x:v>0</x:v>
      </x:c>
      <x:c r="S805" s="14">
        <x:f t="shared" si="168"/>
        <x:v>0</x:v>
      </x:c>
      <x:c r="T805" t="str">
        <x:f>IF(MOD(C805-Settings!$B$32,Settings!$B$33)&lt;Settings!$B$30,"Up","Down")</x:f>
        <x:v>Up</x:v>
      </x:c>
      <x:c r="U805" s="15" t="n">
        <x:f>IF(OR(I805&gt;Settings!$B$30,O805&gt;Settings!$B$37),0,1)</x:f>
        <x:v>1</x:v>
      </x:c>
      <x:c r="V805" s="15" t="n">
        <x:f>IF(AND(U805=1,O805&lt;=Settings!$B$36),1,0)</x:f>
        <x:v>1</x:v>
      </x:c>
    </x:row>
    <x:row r="806">
      <x:c r="A806">
        <x:v>7</x:v>
      </x:c>
      <x:c r="B806">
        <x:v>81</x:v>
      </x:c>
      <x:c r="C806" s="13" t="n">
        <x:f>Arrivals!F806</x:f>
        <x:v>4737.13195604276</x:v>
      </x:c>
      <x:c r="D806" s="13" t="n">
        <x:f>Arrivals!J806</x:f>
        <x:v>6.440514904923511</x:v>
      </x:c>
      <x:c r="E806" s="14">
        <x:f t="shared" si="169"/>
        <x:v>4616.7469305116983</x:v>
      </x:c>
      <x:c r="F806" s="14">
        <x:f t="shared" si="160"/>
        <x:v>4737.1319560427601</x:v>
      </x:c>
      <x:c r="G806" s="14">
        <x:f t="shared" si="161"/>
        <x:v>4743.5724709476835</x:v>
      </x:c>
      <x:c r="H806" s="13" t="n">
        <x:f>Arrivals!L806</x:f>
        <x:v>75</x:v>
      </x:c>
      <x:c r="I806" s="14" t="n">
        <x:f>H806*8/Settings!$B$28+Settings!$B$29</x:f>
        <x:v>6.02</x:v>
      </x:c>
      <x:c r="J806" s="14">
        <x:f t="shared" si="170"/>
        <x:v>4622.7669305116988</x:v>
      </x:c>
      <x:c r="K806" s="14">
        <x:f t="shared" si="162"/>
        <x:v>4743.5724709476835</x:v>
      </x:c>
      <x:c r="L806" s="14" t="n">
        <x:f>MOD(K806-Settings!$B$32,Settings!$B$33)</x:f>
        <x:v>423.57247094768354</x:v>
      </x:c>
      <x:c r="M806" s="14" t="n">
        <x:f>IF(L806&lt;Settings!$B$30,IF(Settings!$B$30-L806&gt;=I806,K806,K806+(Settings!$B$30-L806)+Settings!$B$31),K806+(Settings!$B$33-L806))</x:f>
        <x:v>4743.5724709476835</x:v>
      </x:c>
      <x:c r="N806" s="14">
        <x:f t="shared" si="163"/>
        <x:v>4749.592470947684</x:v>
      </x:c>
      <x:c r="O806" s="14">
        <x:f t="shared" si="164"/>
        <x:v>12.460514904923912</x:v>
      </x:c>
      <x:c r="P806" s="14">
        <x:f t="shared" si="165"/>
        <x:v>0</x:v>
      </x:c>
      <x:c r="Q806" s="14">
        <x:f t="shared" si="166"/>
        <x:v>0</x:v>
      </x:c>
      <x:c r="R806" s="14">
        <x:f t="shared" si="167"/>
        <x:v>0</x:v>
      </x:c>
      <x:c r="S806" s="14">
        <x:f t="shared" si="168"/>
        <x:v>0</x:v>
      </x:c>
      <x:c r="T806" t="str">
        <x:f>IF(MOD(C806-Settings!$B$32,Settings!$B$33)&lt;Settings!$B$30,"Up","Down")</x:f>
        <x:v>Up</x:v>
      </x:c>
      <x:c r="U806" s="15" t="n">
        <x:f>IF(OR(I806&gt;Settings!$B$30,O806&gt;Settings!$B$37),0,1)</x:f>
        <x:v>1</x:v>
      </x:c>
      <x:c r="V806" s="15" t="n">
        <x:f>IF(AND(U806=1,O806&lt;=Settings!$B$36),1,0)</x:f>
        <x:v>1</x:v>
      </x:c>
    </x:row>
    <x:row r="807">
      <x:c r="A807">
        <x:v>7</x:v>
      </x:c>
      <x:c r="B807">
        <x:v>82</x:v>
      </x:c>
      <x:c r="C807" s="13" t="n">
        <x:f>Arrivals!F807</x:f>
        <x:v>4835.776520995027</x:v>
      </x:c>
      <x:c r="D807" s="13" t="n">
        <x:f>Arrivals!J807</x:f>
        <x:v>7.61407658188298</x:v>
      </x:c>
      <x:c r="E807" s="14">
        <x:f t="shared" si="169"/>
        <x:v>4743.5724709476835</x:v>
      </x:c>
      <x:c r="F807" s="14">
        <x:f t="shared" si="160"/>
        <x:v>4835.7765209950267</x:v>
      </x:c>
      <x:c r="G807" s="14">
        <x:f t="shared" si="161"/>
        <x:v>4843.3905975769094</x:v>
      </x:c>
      <x:c r="H807" s="13" t="n">
        <x:f>Arrivals!L807</x:f>
        <x:v>75</x:v>
      </x:c>
      <x:c r="I807" s="14" t="n">
        <x:f>H807*8/Settings!$B$28+Settings!$B$29</x:f>
        <x:v>6.02</x:v>
      </x:c>
      <x:c r="J807" s="14">
        <x:f t="shared" si="170"/>
        <x:v>4749.592470947684</x:v>
      </x:c>
      <x:c r="K807" s="14">
        <x:f t="shared" si="162"/>
        <x:v>4843.3905975769094</x:v>
      </x:c>
      <x:c r="L807" s="14" t="n">
        <x:f>MOD(K807-Settings!$B$32,Settings!$B$33)</x:f>
        <x:v>523.3905975769094</x:v>
      </x:c>
      <x:c r="M807" s="14" t="n">
        <x:f>IF(L807&lt;Settings!$B$30,IF(Settings!$B$30-L807&gt;=I807,K807,K807+(Settings!$B$30-L807)+Settings!$B$31),K807+(Settings!$B$33-L807))</x:f>
        <x:v>4843.390597576909</x:v>
      </x:c>
      <x:c r="N807" s="14">
        <x:f t="shared" si="163"/>
        <x:v>4849.4105975769098</x:v>
      </x:c>
      <x:c r="O807" s="14">
        <x:f t="shared" si="164"/>
        <x:v>13.634076581883164</x:v>
      </x:c>
      <x:c r="P807" s="14">
        <x:f t="shared" si="165"/>
        <x:v>0</x:v>
      </x:c>
      <x:c r="Q807" s="14">
        <x:f t="shared" si="166"/>
        <x:v>0</x:v>
      </x:c>
      <x:c r="R807" s="14">
        <x:f t="shared" si="167"/>
        <x:v>0</x:v>
      </x:c>
      <x:c r="S807" s="14">
        <x:f t="shared" si="168"/>
        <x:v>0</x:v>
      </x:c>
      <x:c r="T807" t="str">
        <x:f>IF(MOD(C807-Settings!$B$32,Settings!$B$33)&lt;Settings!$B$30,"Up","Down")</x:f>
        <x:v>Up</x:v>
      </x:c>
      <x:c r="U807" s="15" t="n">
        <x:f>IF(OR(I807&gt;Settings!$B$30,O807&gt;Settings!$B$37),0,1)</x:f>
        <x:v>1</x:v>
      </x:c>
      <x:c r="V807" s="15" t="n">
        <x:f>IF(AND(U807=1,O807&lt;=Settings!$B$36),1,0)</x:f>
        <x:v>1</x:v>
      </x:c>
    </x:row>
    <x:row r="808">
      <x:c r="A808">
        <x:v>7</x:v>
      </x:c>
      <x:c r="B808">
        <x:v>83</x:v>
      </x:c>
      <x:c r="C808" s="13" t="n">
        <x:f>Arrivals!F808</x:f>
        <x:v>4838.183284951763</x:v>
      </x:c>
      <x:c r="D808" s="13" t="n">
        <x:f>Arrivals!J808</x:f>
        <x:v>45.10658557732674</x:v>
      </x:c>
      <x:c r="E808" s="14">
        <x:f t="shared" si="169"/>
        <x:v>4843.3905975769094</x:v>
      </x:c>
      <x:c r="F808" s="14">
        <x:f t="shared" si="160"/>
        <x:v>4843.3905975769094</x:v>
      </x:c>
      <x:c r="G808" s="14">
        <x:f t="shared" si="161"/>
        <x:v>4888.4971831542362</x:v>
      </x:c>
      <x:c r="H808" s="13" t="n">
        <x:f>Arrivals!L808</x:f>
        <x:v>75</x:v>
      </x:c>
      <x:c r="I808" s="14" t="n">
        <x:f>H808*8/Settings!$B$28+Settings!$B$29</x:f>
        <x:v>6.02</x:v>
      </x:c>
      <x:c r="J808" s="14">
        <x:f t="shared" si="170"/>
        <x:v>4849.4105975769098</x:v>
      </x:c>
      <x:c r="K808" s="14">
        <x:f t="shared" si="162"/>
        <x:v>4888.4971831542362</x:v>
      </x:c>
      <x:c r="L808" s="14" t="n">
        <x:f>MOD(K808-Settings!$B$32,Settings!$B$33)</x:f>
        <x:v>568.4971831542362</x:v>
      </x:c>
      <x:c r="M808" s="14" t="n">
        <x:f>IF(L808&lt;Settings!$B$30,IF(Settings!$B$30-L808&gt;=I808,K808,K808+(Settings!$B$30-L808)+Settings!$B$31),K808+(Settings!$B$33-L808))</x:f>
        <x:v>4888.497183154236</x:v>
      </x:c>
      <x:c r="N808" s="14">
        <x:f t="shared" si="163"/>
        <x:v>4894.5171831542366</x:v>
      </x:c>
      <x:c r="O808" s="14">
        <x:f t="shared" si="164"/>
        <x:v>56.333898202473392</x:v>
      </x:c>
      <x:c r="P808" s="14">
        <x:f t="shared" si="165"/>
        <x:v>5.2073126251461872</x:v>
      </x:c>
      <x:c r="Q808" s="14">
        <x:f t="shared" si="166"/>
        <x:v>0</x:v>
      </x:c>
      <x:c r="R808" s="14">
        <x:f t="shared" si="167"/>
        <x:v>0</x:v>
      </x:c>
      <x:c r="S808" s="14">
        <x:f t="shared" si="168"/>
        <x:v>5.2073126251461872</x:v>
      </x:c>
      <x:c r="T808" t="str">
        <x:f>IF(MOD(C808-Settings!$B$32,Settings!$B$33)&lt;Settings!$B$30,"Up","Down")</x:f>
        <x:v>Up</x:v>
      </x:c>
      <x:c r="U808" s="15" t="n">
        <x:f>IF(OR(I808&gt;Settings!$B$30,O808&gt;Settings!$B$37),0,1)</x:f>
        <x:v>1</x:v>
      </x:c>
      <x:c r="V808" s="15" t="n">
        <x:f>IF(AND(U808=1,O808&lt;=Settings!$B$36),1,0)</x:f>
        <x:v>1</x:v>
      </x:c>
    </x:row>
    <x:row r="809">
      <x:c r="A809">
        <x:v>7</x:v>
      </x:c>
      <x:c r="B809">
        <x:v>84</x:v>
      </x:c>
      <x:c r="C809" s="13" t="n">
        <x:f>Arrivals!F809</x:f>
        <x:v>4945.281677416757</x:v>
      </x:c>
      <x:c r="D809" s="13" t="n">
        <x:f>Arrivals!J809</x:f>
        <x:v>3.175020310698515</x:v>
      </x:c>
      <x:c r="E809" s="14">
        <x:f t="shared" si="169"/>
        <x:v>4888.4971831542362</x:v>
      </x:c>
      <x:c r="F809" s="14">
        <x:f t="shared" si="160"/>
        <x:v>4945.2816774167568</x:v>
      </x:c>
      <x:c r="G809" s="14">
        <x:f t="shared" si="161"/>
        <x:v>4948.4566977274553</x:v>
      </x:c>
      <x:c r="H809" s="13" t="n">
        <x:f>Arrivals!L809</x:f>
        <x:v>75</x:v>
      </x:c>
      <x:c r="I809" s="14" t="n">
        <x:f>H809*8/Settings!$B$28+Settings!$B$29</x:f>
        <x:v>6.02</x:v>
      </x:c>
      <x:c r="J809" s="14">
        <x:f t="shared" si="170"/>
        <x:v>4894.5171831542366</x:v>
      </x:c>
      <x:c r="K809" s="14">
        <x:f t="shared" si="162"/>
        <x:v>4948.4566977274553</x:v>
      </x:c>
      <x:c r="L809" s="14" t="n">
        <x:f>MOD(K809-Settings!$B$32,Settings!$B$33)</x:f>
        <x:v>628.4566977274553</x:v>
      </x:c>
      <x:c r="M809" s="14" t="n">
        <x:f>IF(L809&lt;Settings!$B$30,IF(Settings!$B$30-L809&gt;=I809,K809,K809+(Settings!$B$30-L809)+Settings!$B$31),K809+(Settings!$B$33-L809))</x:f>
        <x:v>5040</x:v>
      </x:c>
      <x:c r="N809" s="14">
        <x:f t="shared" si="163"/>
        <x:v>5046.0200000000004</x:v>
      </x:c>
      <x:c r="O809" s="14">
        <x:f t="shared" si="164"/>
        <x:v>100.73832258324364</x:v>
      </x:c>
      <x:c r="P809" s="14">
        <x:f t="shared" si="165"/>
        <x:v>0</x:v>
      </x:c>
      <x:c r="Q809" s="14">
        <x:f t="shared" si="166"/>
        <x:v>0</x:v>
      </x:c>
      <x:c r="R809" s="14">
        <x:f t="shared" si="167"/>
        <x:v>91.543302272544679</x:v>
      </x:c>
      <x:c r="S809" s="14">
        <x:f t="shared" si="168"/>
        <x:v>91.543302272544679</x:v>
      </x:c>
      <x:c r="T809" t="str">
        <x:f>IF(MOD(C809-Settings!$B$32,Settings!$B$33)&lt;Settings!$B$30,"Up","Down")</x:f>
        <x:v>Down</x:v>
      </x:c>
      <x:c r="U809" s="15" t="n">
        <x:f>IF(OR(I809&gt;Settings!$B$30,O809&gt;Settings!$B$37),0,1)</x:f>
        <x:v>1</x:v>
      </x:c>
      <x:c r="V809" s="15" t="n">
        <x:f>IF(AND(U809=1,O809&lt;=Settings!$B$36),1,0)</x:f>
        <x:v>1</x:v>
      </x:c>
    </x:row>
    <x:row r="810">
      <x:c r="A810">
        <x:v>7</x:v>
      </x:c>
      <x:c r="B810">
        <x:v>85</x:v>
      </x:c>
      <x:c r="C810" s="13" t="n">
        <x:f>Arrivals!F810</x:f>
        <x:v>5030.718008513446</x:v>
      </x:c>
      <x:c r="D810" s="13" t="n">
        <x:f>Arrivals!J810</x:f>
        <x:v>2.9451854142049863</x:v>
      </x:c>
      <x:c r="E810" s="14">
        <x:f t="shared" si="169"/>
        <x:v>4948.4566977274553</x:v>
      </x:c>
      <x:c r="F810" s="14">
        <x:f t="shared" si="160"/>
        <x:v>5030.718008513446</x:v>
      </x:c>
      <x:c r="G810" s="14">
        <x:f t="shared" si="161"/>
        <x:v>5033.6631939276513</x:v>
      </x:c>
      <x:c r="H810" s="13" t="n">
        <x:f>Arrivals!L810</x:f>
        <x:v>75</x:v>
      </x:c>
      <x:c r="I810" s="14" t="n">
        <x:f>H810*8/Settings!$B$28+Settings!$B$29</x:f>
        <x:v>6.02</x:v>
      </x:c>
      <x:c r="J810" s="14">
        <x:f t="shared" si="170"/>
        <x:v>5046.0200000000004</x:v>
      </x:c>
      <x:c r="K810" s="14">
        <x:f t="shared" si="162"/>
        <x:v>5046.0200000000004</x:v>
      </x:c>
      <x:c r="L810" s="14" t="n">
        <x:f>MOD(K810-Settings!$B$32,Settings!$B$33)</x:f>
        <x:v>6.020000000000437</x:v>
      </x:c>
      <x:c r="M810" s="14" t="n">
        <x:f>IF(L810&lt;Settings!$B$30,IF(Settings!$B$30-L810&gt;=I810,K810,K810+(Settings!$B$30-L810)+Settings!$B$31),K810+(Settings!$B$33-L810))</x:f>
        <x:v>5046.02</x:v>
      </x:c>
      <x:c r="N810" s="14">
        <x:f t="shared" si="163"/>
        <x:v>5052.0400000000009</x:v>
      </x:c>
      <x:c r="O810" s="14">
        <x:f t="shared" si="164"/>
        <x:v>21.321991486554907</x:v>
      </x:c>
      <x:c r="P810" s="14">
        <x:f t="shared" si="165"/>
        <x:v>0</x:v>
      </x:c>
      <x:c r="Q810" s="14">
        <x:f t="shared" si="166"/>
        <x:v>12.356806072349173</x:v>
      </x:c>
      <x:c r="R810" s="14">
        <x:f t="shared" si="167"/>
        <x:v>0</x:v>
      </x:c>
      <x:c r="S810" s="14">
        <x:f t="shared" si="168"/>
        <x:v>12.356806072349173</x:v>
      </x:c>
      <x:c r="T810" t="str">
        <x:f>IF(MOD(C810-Settings!$B$32,Settings!$B$33)&lt;Settings!$B$30,"Up","Down")</x:f>
        <x:v>Down</x:v>
      </x:c>
      <x:c r="U810" s="15" t="n">
        <x:f>IF(OR(I810&gt;Settings!$B$30,O810&gt;Settings!$B$37),0,1)</x:f>
        <x:v>1</x:v>
      </x:c>
      <x:c r="V810" s="15" t="n">
        <x:f>IF(AND(U810=1,O810&lt;=Settings!$B$36),1,0)</x:f>
        <x:v>1</x:v>
      </x:c>
    </x:row>
    <x:row r="811">
      <x:c r="A811">
        <x:v>7</x:v>
      </x:c>
      <x:c r="B811">
        <x:v>86</x:v>
      </x:c>
      <x:c r="C811" s="13" t="n">
        <x:f>Arrivals!F811</x:f>
        <x:v>5070.252131319835</x:v>
      </x:c>
      <x:c r="D811" s="13" t="n">
        <x:f>Arrivals!J811</x:f>
        <x:v>17.53591021658504</x:v>
      </x:c>
      <x:c r="E811" s="14">
        <x:f t="shared" si="169"/>
        <x:v>5033.6631939276513</x:v>
      </x:c>
      <x:c r="F811" s="14">
        <x:f t="shared" si="160"/>
        <x:v>5070.2521313198349</x:v>
      </x:c>
      <x:c r="G811" s="14">
        <x:f t="shared" si="161"/>
        <x:v>5087.7880415364198</x:v>
      </x:c>
      <x:c r="H811" s="13" t="n">
        <x:f>Arrivals!L811</x:f>
        <x:v>75</x:v>
      </x:c>
      <x:c r="I811" s="14" t="n">
        <x:f>H811*8/Settings!$B$28+Settings!$B$29</x:f>
        <x:v>6.02</x:v>
      </x:c>
      <x:c r="J811" s="14">
        <x:f t="shared" si="170"/>
        <x:v>5052.0400000000009</x:v>
      </x:c>
      <x:c r="K811" s="14">
        <x:f t="shared" si="162"/>
        <x:v>5087.7880415364198</x:v>
      </x:c>
      <x:c r="L811" s="14" t="n">
        <x:f>MOD(K811-Settings!$B$32,Settings!$B$33)</x:f>
        <x:v>47.78804153641977</x:v>
      </x:c>
      <x:c r="M811" s="14" t="n">
        <x:f>IF(L811&lt;Settings!$B$30,IF(Settings!$B$30-L811&gt;=I811,K811,K811+(Settings!$B$30-L811)+Settings!$B$31),K811+(Settings!$B$33-L811))</x:f>
        <x:v>5087.78804153642</x:v>
      </x:c>
      <x:c r="N811" s="14">
        <x:f t="shared" si="163"/>
        <x:v>5093.8080415364202</x:v>
      </x:c>
      <x:c r="O811" s="14">
        <x:f t="shared" si="164"/>
        <x:v>23.555910216585289</x:v>
      </x:c>
      <x:c r="P811" s="14">
        <x:f t="shared" si="165"/>
        <x:v>0</x:v>
      </x:c>
      <x:c r="Q811" s="14">
        <x:f t="shared" si="166"/>
        <x:v>0</x:v>
      </x:c>
      <x:c r="R811" s="14">
        <x:f t="shared" si="167"/>
        <x:v>0</x:v>
      </x:c>
      <x:c r="S811" s="14">
        <x:f t="shared" si="168"/>
        <x:v>0</x:v>
      </x:c>
      <x:c r="T811" t="str">
        <x:f>IF(MOD(C811-Settings!$B$32,Settings!$B$33)&lt;Settings!$B$30,"Up","Down")</x:f>
        <x:v>Up</x:v>
      </x:c>
      <x:c r="U811" s="15" t="n">
        <x:f>IF(OR(I811&gt;Settings!$B$30,O811&gt;Settings!$B$37),0,1)</x:f>
        <x:v>1</x:v>
      </x:c>
      <x:c r="V811" s="15" t="n">
        <x:f>IF(AND(U811=1,O811&lt;=Settings!$B$36),1,0)</x:f>
        <x:v>1</x:v>
      </x:c>
    </x:row>
    <x:row r="812">
      <x:c r="A812">
        <x:v>7</x:v>
      </x:c>
      <x:c r="B812">
        <x:v>87</x:v>
      </x:c>
      <x:c r="C812" s="13" t="n">
        <x:f>Arrivals!F812</x:f>
        <x:v>5150.335913540427</x:v>
      </x:c>
      <x:c r="D812" s="13" t="n">
        <x:f>Arrivals!J812</x:f>
        <x:v>45.03872828918738</x:v>
      </x:c>
      <x:c r="E812" s="14">
        <x:f t="shared" si="169"/>
        <x:v>5087.7880415364198</x:v>
      </x:c>
      <x:c r="F812" s="14">
        <x:f t="shared" si="160"/>
        <x:v>5150.3359135404271</x:v>
      </x:c>
      <x:c r="G812" s="14">
        <x:f t="shared" si="161"/>
        <x:v>5195.3746418296141</x:v>
      </x:c>
      <x:c r="H812" s="13" t="n">
        <x:f>Arrivals!L812</x:f>
        <x:v>75</x:v>
      </x:c>
      <x:c r="I812" s="14" t="n">
        <x:f>H812*8/Settings!$B$28+Settings!$B$29</x:f>
        <x:v>6.02</x:v>
      </x:c>
      <x:c r="J812" s="14">
        <x:f t="shared" si="170"/>
        <x:v>5093.8080415364202</x:v>
      </x:c>
      <x:c r="K812" s="14">
        <x:f t="shared" si="162"/>
        <x:v>5195.3746418296141</x:v>
      </x:c>
      <x:c r="L812" s="14" t="n">
        <x:f>MOD(K812-Settings!$B$32,Settings!$B$33)</x:f>
        <x:v>155.37464182961412</x:v>
      </x:c>
      <x:c r="M812" s="14" t="n">
        <x:f>IF(L812&lt;Settings!$B$30,IF(Settings!$B$30-L812&gt;=I812,K812,K812+(Settings!$B$30-L812)+Settings!$B$31),K812+(Settings!$B$33-L812))</x:f>
        <x:v>5195.374641829614</x:v>
      </x:c>
      <x:c r="N812" s="14">
        <x:f t="shared" si="163"/>
        <x:v>5201.3946418296146</x:v>
      </x:c>
      <x:c r="O812" s="14">
        <x:f t="shared" si="164"/>
        <x:v>51.058728289187457</x:v>
      </x:c>
      <x:c r="P812" s="14">
        <x:f t="shared" si="165"/>
        <x:v>0</x:v>
      </x:c>
      <x:c r="Q812" s="14">
        <x:f t="shared" si="166"/>
        <x:v>0</x:v>
      </x:c>
      <x:c r="R812" s="14">
        <x:f t="shared" si="167"/>
        <x:v>0</x:v>
      </x:c>
      <x:c r="S812" s="14">
        <x:f t="shared" si="168"/>
        <x:v>0</x:v>
      </x:c>
      <x:c r="T812" t="str">
        <x:f>IF(MOD(C812-Settings!$B$32,Settings!$B$33)&lt;Settings!$B$30,"Up","Down")</x:f>
        <x:v>Up</x:v>
      </x:c>
      <x:c r="U812" s="15" t="n">
        <x:f>IF(OR(I812&gt;Settings!$B$30,O812&gt;Settings!$B$37),0,1)</x:f>
        <x:v>1</x:v>
      </x:c>
      <x:c r="V812" s="15" t="n">
        <x:f>IF(AND(U812=1,O812&lt;=Settings!$B$36),1,0)</x:f>
        <x:v>1</x:v>
      </x:c>
    </x:row>
    <x:row r="813">
      <x:c r="A813">
        <x:v>7</x:v>
      </x:c>
      <x:c r="B813">
        <x:v>88</x:v>
      </x:c>
      <x:c r="C813" s="13" t="n">
        <x:f>Arrivals!F813</x:f>
        <x:v>5291.499224612048</x:v>
      </x:c>
      <x:c r="D813" s="13" t="n">
        <x:f>Arrivals!J813</x:f>
        <x:v>0.1308302472301202</x:v>
      </x:c>
      <x:c r="E813" s="14">
        <x:f t="shared" si="169"/>
        <x:v>5195.3746418296141</x:v>
      </x:c>
      <x:c r="F813" s="14">
        <x:f t="shared" si="160"/>
        <x:v>5291.4992246120482</x:v>
      </x:c>
      <x:c r="G813" s="14">
        <x:f t="shared" si="161"/>
        <x:v>5291.6300548592781</x:v>
      </x:c>
      <x:c r="H813" s="13" t="n">
        <x:f>Arrivals!L813</x:f>
        <x:v>75</x:v>
      </x:c>
      <x:c r="I813" s="14" t="n">
        <x:f>H813*8/Settings!$B$28+Settings!$B$29</x:f>
        <x:v>6.02</x:v>
      </x:c>
      <x:c r="J813" s="14">
        <x:f t="shared" si="170"/>
        <x:v>5201.3946418296146</x:v>
      </x:c>
      <x:c r="K813" s="14">
        <x:f t="shared" si="162"/>
        <x:v>5291.6300548592781</x:v>
      </x:c>
      <x:c r="L813" s="14" t="n">
        <x:f>MOD(K813-Settings!$B$32,Settings!$B$33)</x:f>
        <x:v>251.63005485927806</x:v>
      </x:c>
      <x:c r="M813" s="14" t="n">
        <x:f>IF(L813&lt;Settings!$B$30,IF(Settings!$B$30-L813&gt;=I813,K813,K813+(Settings!$B$30-L813)+Settings!$B$31),K813+(Settings!$B$33-L813))</x:f>
        <x:v>5291.630054859278</x:v>
      </x:c>
      <x:c r="N813" s="14">
        <x:f t="shared" si="163"/>
        <x:v>5297.6500548592785</x:v>
      </x:c>
      <x:c r="O813" s="14">
        <x:f t="shared" si="164"/>
        <x:v>6.1508302472302603</x:v>
      </x:c>
      <x:c r="P813" s="14">
        <x:f t="shared" si="165"/>
        <x:v>0</x:v>
      </x:c>
      <x:c r="Q813" s="14">
        <x:f t="shared" si="166"/>
        <x:v>0</x:v>
      </x:c>
      <x:c r="R813" s="14">
        <x:f t="shared" si="167"/>
        <x:v>0</x:v>
      </x:c>
      <x:c r="S813" s="14">
        <x:f t="shared" si="168"/>
        <x:v>0</x:v>
      </x:c>
      <x:c r="T813" t="str">
        <x:f>IF(MOD(C813-Settings!$B$32,Settings!$B$33)&lt;Settings!$B$30,"Up","Down")</x:f>
        <x:v>Up</x:v>
      </x:c>
      <x:c r="U813" s="15" t="n">
        <x:f>IF(OR(I813&gt;Settings!$B$30,O813&gt;Settings!$B$37),0,1)</x:f>
        <x:v>1</x:v>
      </x:c>
      <x:c r="V813" s="15" t="n">
        <x:f>IF(AND(U813=1,O813&lt;=Settings!$B$36),1,0)</x:f>
        <x:v>1</x:v>
      </x:c>
    </x:row>
    <x:row r="814">
      <x:c r="A814">
        <x:v>7</x:v>
      </x:c>
      <x:c r="B814">
        <x:v>89</x:v>
      </x:c>
      <x:c r="C814" s="13" t="n">
        <x:f>Arrivals!F814</x:f>
        <x:v>5331.586705513036</x:v>
      </x:c>
      <x:c r="D814" s="13" t="n">
        <x:f>Arrivals!J814</x:f>
        <x:v>3.347084064109806</x:v>
      </x:c>
      <x:c r="E814" s="14">
        <x:f t="shared" si="169"/>
        <x:v>5291.6300548592781</x:v>
      </x:c>
      <x:c r="F814" s="14">
        <x:f t="shared" si="160"/>
        <x:v>5331.5867055130357</x:v>
      </x:c>
      <x:c r="G814" s="14">
        <x:f t="shared" si="161"/>
        <x:v>5334.933789577145</x:v>
      </x:c>
      <x:c r="H814" s="13" t="n">
        <x:f>Arrivals!L814</x:f>
        <x:v>75</x:v>
      </x:c>
      <x:c r="I814" s="14" t="n">
        <x:f>H814*8/Settings!$B$28+Settings!$B$29</x:f>
        <x:v>6.02</x:v>
      </x:c>
      <x:c r="J814" s="14">
        <x:f t="shared" si="170"/>
        <x:v>5297.6500548592785</x:v>
      </x:c>
      <x:c r="K814" s="14">
        <x:f t="shared" si="162"/>
        <x:v>5334.933789577145</x:v>
      </x:c>
      <x:c r="L814" s="14" t="n">
        <x:f>MOD(K814-Settings!$B$32,Settings!$B$33)</x:f>
        <x:v>294.93378957714503</x:v>
      </x:c>
      <x:c r="M814" s="14" t="n">
        <x:f>IF(L814&lt;Settings!$B$30,IF(Settings!$B$30-L814&gt;=I814,K814,K814+(Settings!$B$30-L814)+Settings!$B$31),K814+(Settings!$B$33-L814))</x:f>
        <x:v>5334.933789577145</x:v>
      </x:c>
      <x:c r="N814" s="14">
        <x:f t="shared" si="163"/>
        <x:v>5340.9537895771455</x:v>
      </x:c>
      <x:c r="O814" s="14">
        <x:f t="shared" si="164"/>
        <x:v>9.3670840641098039</x:v>
      </x:c>
      <x:c r="P814" s="14">
        <x:f t="shared" si="165"/>
        <x:v>0</x:v>
      </x:c>
      <x:c r="Q814" s="14">
        <x:f t="shared" si="166"/>
        <x:v>0</x:v>
      </x:c>
      <x:c r="R814" s="14">
        <x:f t="shared" si="167"/>
        <x:v>0</x:v>
      </x:c>
      <x:c r="S814" s="14">
        <x:f t="shared" si="168"/>
        <x:v>0</x:v>
      </x:c>
      <x:c r="T814" t="str">
        <x:f>IF(MOD(C814-Settings!$B$32,Settings!$B$33)&lt;Settings!$B$30,"Up","Down")</x:f>
        <x:v>Up</x:v>
      </x:c>
      <x:c r="U814" s="15" t="n">
        <x:f>IF(OR(I814&gt;Settings!$B$30,O814&gt;Settings!$B$37),0,1)</x:f>
        <x:v>1</x:v>
      </x:c>
      <x:c r="V814" s="15" t="n">
        <x:f>IF(AND(U814=1,O814&lt;=Settings!$B$36),1,0)</x:f>
        <x:v>1</x:v>
      </x:c>
    </x:row>
    <x:row r="815">
      <x:c r="A815">
        <x:v>7</x:v>
      </x:c>
      <x:c r="B815">
        <x:v>90</x:v>
      </x:c>
      <x:c r="C815" s="13" t="n">
        <x:f>Arrivals!F815</x:f>
        <x:v>5382.298471323345</x:v>
      </x:c>
      <x:c r="D815" s="13" t="n">
        <x:f>Arrivals!J815</x:f>
        <x:v>23.878416820682702</x:v>
      </x:c>
      <x:c r="E815" s="14">
        <x:f t="shared" si="169"/>
        <x:v>5334.933789577145</x:v>
      </x:c>
      <x:c r="F815" s="14">
        <x:f t="shared" si="160"/>
        <x:v>5382.2984713233454</x:v>
      </x:c>
      <x:c r="G815" s="14">
        <x:f t="shared" si="161"/>
        <x:v>5406.1768881440285</x:v>
      </x:c>
      <x:c r="H815" s="13" t="n">
        <x:f>Arrivals!L815</x:f>
        <x:v>75</x:v>
      </x:c>
      <x:c r="I815" s="14" t="n">
        <x:f>H815*8/Settings!$B$28+Settings!$B$29</x:f>
        <x:v>6.02</x:v>
      </x:c>
      <x:c r="J815" s="14">
        <x:f t="shared" si="170"/>
        <x:v>5340.9537895771455</x:v>
      </x:c>
      <x:c r="K815" s="14">
        <x:f t="shared" si="162"/>
        <x:v>5406.1768881440285</x:v>
      </x:c>
      <x:c r="L815" s="14" t="n">
        <x:f>MOD(K815-Settings!$B$32,Settings!$B$33)</x:f>
        <x:v>366.17688814402845</x:v>
      </x:c>
      <x:c r="M815" s="14" t="n">
        <x:f>IF(L815&lt;Settings!$B$30,IF(Settings!$B$30-L815&gt;=I815,K815,K815+(Settings!$B$30-L815)+Settings!$B$31),K815+(Settings!$B$33-L815))</x:f>
        <x:v>5406.176888144028</x:v>
      </x:c>
      <x:c r="N815" s="14">
        <x:f t="shared" si="163"/>
        <x:v>5412.1968881440289</x:v>
      </x:c>
      <x:c r="O815" s="14">
        <x:f t="shared" si="164"/>
        <x:v>29.898416820683451</x:v>
      </x:c>
      <x:c r="P815" s="14">
        <x:f t="shared" si="165"/>
        <x:v>0</x:v>
      </x:c>
      <x:c r="Q815" s="14">
        <x:f t="shared" si="166"/>
        <x:v>0</x:v>
      </x:c>
      <x:c r="R815" s="14">
        <x:f t="shared" si="167"/>
        <x:v>0</x:v>
      </x:c>
      <x:c r="S815" s="14">
        <x:f t="shared" si="168"/>
        <x:v>0</x:v>
      </x:c>
      <x:c r="T815" t="str">
        <x:f>IF(MOD(C815-Settings!$B$32,Settings!$B$33)&lt;Settings!$B$30,"Up","Down")</x:f>
        <x:v>Up</x:v>
      </x:c>
      <x:c r="U815" s="15" t="n">
        <x:f>IF(OR(I815&gt;Settings!$B$30,O815&gt;Settings!$B$37),0,1)</x:f>
        <x:v>1</x:v>
      </x:c>
      <x:c r="V815" s="15" t="n">
        <x:f>IF(AND(U815=1,O815&lt;=Settings!$B$36),1,0)</x:f>
        <x:v>1</x:v>
      </x:c>
    </x:row>
    <x:row r="816">
      <x:c r="A816">
        <x:v>7</x:v>
      </x:c>
      <x:c r="B816">
        <x:v>91</x:v>
      </x:c>
      <x:c r="C816" s="13" t="n">
        <x:f>Arrivals!F816</x:f>
        <x:v>5494.187980573706</x:v>
      </x:c>
      <x:c r="D816" s="13" t="n">
        <x:f>Arrivals!J816</x:f>
        <x:v>3.562443171400356</x:v>
      </x:c>
      <x:c r="E816" s="14">
        <x:f t="shared" si="169"/>
        <x:v>5406.1768881440285</x:v>
      </x:c>
      <x:c r="F816" s="14">
        <x:f t="shared" si="160"/>
        <x:v>5494.1879805737062</x:v>
      </x:c>
      <x:c r="G816" s="14">
        <x:f t="shared" si="161"/>
        <x:v>5497.7504237451067</x:v>
      </x:c>
      <x:c r="H816" s="13" t="n">
        <x:f>Arrivals!L816</x:f>
        <x:v>75</x:v>
      </x:c>
      <x:c r="I816" s="14" t="n">
        <x:f>H816*8/Settings!$B$28+Settings!$B$29</x:f>
        <x:v>6.02</x:v>
      </x:c>
      <x:c r="J816" s="14">
        <x:f t="shared" si="170"/>
        <x:v>5412.1968881440289</x:v>
      </x:c>
      <x:c r="K816" s="14">
        <x:f t="shared" si="162"/>
        <x:v>5497.7504237451067</x:v>
      </x:c>
      <x:c r="L816" s="14" t="n">
        <x:f>MOD(K816-Settings!$B$32,Settings!$B$33)</x:f>
        <x:v>457.7504237451067</x:v>
      </x:c>
      <x:c r="M816" s="14" t="n">
        <x:f>IF(L816&lt;Settings!$B$30,IF(Settings!$B$30-L816&gt;=I816,K816,K816+(Settings!$B$30-L816)+Settings!$B$31),K816+(Settings!$B$33-L816))</x:f>
        <x:v>5497.750423745107</x:v>
      </x:c>
      <x:c r="N816" s="14">
        <x:f t="shared" si="163"/>
        <x:v>5503.7704237451071</x:v>
      </x:c>
      <x:c r="O816" s="14">
        <x:f t="shared" si="164"/>
        <x:v>9.5824431714008824</x:v>
      </x:c>
      <x:c r="P816" s="14">
        <x:f t="shared" si="165"/>
        <x:v>0</x:v>
      </x:c>
      <x:c r="Q816" s="14">
        <x:f t="shared" si="166"/>
        <x:v>0</x:v>
      </x:c>
      <x:c r="R816" s="14">
        <x:f t="shared" si="167"/>
        <x:v>0</x:v>
      </x:c>
      <x:c r="S816" s="14">
        <x:f t="shared" si="168"/>
        <x:v>0</x:v>
      </x:c>
      <x:c r="T816" t="str">
        <x:f>IF(MOD(C816-Settings!$B$32,Settings!$B$33)&lt;Settings!$B$30,"Up","Down")</x:f>
        <x:v>Up</x:v>
      </x:c>
      <x:c r="U816" s="15" t="n">
        <x:f>IF(OR(I816&gt;Settings!$B$30,O816&gt;Settings!$B$37),0,1)</x:f>
        <x:v>1</x:v>
      </x:c>
      <x:c r="V816" s="15" t="n">
        <x:f>IF(AND(U816=1,O816&lt;=Settings!$B$36),1,0)</x:f>
        <x:v>1</x:v>
      </x:c>
    </x:row>
    <x:row r="817">
      <x:c r="A817">
        <x:v>7</x:v>
      </x:c>
      <x:c r="B817">
        <x:v>92</x:v>
      </x:c>
      <x:c r="C817" s="13" t="n">
        <x:f>Arrivals!F817</x:f>
        <x:v>5507.890721597412</x:v>
      </x:c>
      <x:c r="D817" s="13" t="n">
        <x:f>Arrivals!J817</x:f>
        <x:v>0.47731172781310094</x:v>
      </x:c>
      <x:c r="E817" s="14">
        <x:f t="shared" si="169"/>
        <x:v>5497.7504237451067</x:v>
      </x:c>
      <x:c r="F817" s="14">
        <x:f t="shared" si="160"/>
        <x:v>5507.8907215974123</x:v>
      </x:c>
      <x:c r="G817" s="14">
        <x:f t="shared" si="161"/>
        <x:v>5508.368033325225</x:v>
      </x:c>
      <x:c r="H817" s="13" t="n">
        <x:f>Arrivals!L817</x:f>
        <x:v>75</x:v>
      </x:c>
      <x:c r="I817" s="14" t="n">
        <x:f>H817*8/Settings!$B$28+Settings!$B$29</x:f>
        <x:v>6.02</x:v>
      </x:c>
      <x:c r="J817" s="14">
        <x:f t="shared" si="170"/>
        <x:v>5503.7704237451071</x:v>
      </x:c>
      <x:c r="K817" s="14">
        <x:f t="shared" si="162"/>
        <x:v>5508.368033325225</x:v>
      </x:c>
      <x:c r="L817" s="14" t="n">
        <x:f>MOD(K817-Settings!$B$32,Settings!$B$33)</x:f>
        <x:v>468.36803332522504</x:v>
      </x:c>
      <x:c r="M817" s="14" t="n">
        <x:f>IF(L817&lt;Settings!$B$30,IF(Settings!$B$30-L817&gt;=I817,K817,K817+(Settings!$B$30-L817)+Settings!$B$31),K817+(Settings!$B$33-L817))</x:f>
        <x:v>5508.368033325225</x:v>
      </x:c>
      <x:c r="N817" s="14">
        <x:f t="shared" si="163"/>
        <x:v>5514.3880333252255</x:v>
      </x:c>
      <x:c r="O817" s="14">
        <x:f t="shared" si="164"/>
        <x:v>6.4973117278132122</x:v>
      </x:c>
      <x:c r="P817" s="14">
        <x:f t="shared" si="165"/>
        <x:v>0</x:v>
      </x:c>
      <x:c r="Q817" s="14">
        <x:f t="shared" si="166"/>
        <x:v>0</x:v>
      </x:c>
      <x:c r="R817" s="14">
        <x:f t="shared" si="167"/>
        <x:v>0</x:v>
      </x:c>
      <x:c r="S817" s="14">
        <x:f t="shared" si="168"/>
        <x:v>0</x:v>
      </x:c>
      <x:c r="T817" t="str">
        <x:f>IF(MOD(C817-Settings!$B$32,Settings!$B$33)&lt;Settings!$B$30,"Up","Down")</x:f>
        <x:v>Up</x:v>
      </x:c>
      <x:c r="U817" s="15" t="n">
        <x:f>IF(OR(I817&gt;Settings!$B$30,O817&gt;Settings!$B$37),0,1)</x:f>
        <x:v>1</x:v>
      </x:c>
      <x:c r="V817" s="15" t="n">
        <x:f>IF(AND(U817=1,O817&lt;=Settings!$B$36),1,0)</x:f>
        <x:v>1</x:v>
      </x:c>
    </x:row>
    <x:row r="818">
      <x:c r="A818">
        <x:v>7</x:v>
      </x:c>
      <x:c r="B818">
        <x:v>93</x:v>
      </x:c>
      <x:c r="C818" s="13" t="n">
        <x:f>Arrivals!F818</x:f>
        <x:v>5564.391355399782</x:v>
      </x:c>
      <x:c r="D818" s="13" t="n">
        <x:f>Arrivals!J818</x:f>
        <x:v>6.010014931703221</x:v>
      </x:c>
      <x:c r="E818" s="14">
        <x:f t="shared" si="169"/>
        <x:v>5508.368033325225</x:v>
      </x:c>
      <x:c r="F818" s="14">
        <x:f t="shared" si="160"/>
        <x:v>5564.3913553997818</x:v>
      </x:c>
      <x:c r="G818" s="14">
        <x:f t="shared" si="161"/>
        <x:v>5570.4013703314849</x:v>
      </x:c>
      <x:c r="H818" s="13" t="n">
        <x:f>Arrivals!L818</x:f>
        <x:v>75</x:v>
      </x:c>
      <x:c r="I818" s="14" t="n">
        <x:f>H818*8/Settings!$B$28+Settings!$B$29</x:f>
        <x:v>6.02</x:v>
      </x:c>
      <x:c r="J818" s="14">
        <x:f t="shared" si="170"/>
        <x:v>5514.3880333252255</x:v>
      </x:c>
      <x:c r="K818" s="14">
        <x:f t="shared" si="162"/>
        <x:v>5570.4013703314849</x:v>
      </x:c>
      <x:c r="L818" s="14" t="n">
        <x:f>MOD(K818-Settings!$B$32,Settings!$B$33)</x:f>
        <x:v>530.4013703314849</x:v>
      </x:c>
      <x:c r="M818" s="14" t="n">
        <x:f>IF(L818&lt;Settings!$B$30,IF(Settings!$B$30-L818&gt;=I818,K818,K818+(Settings!$B$30-L818)+Settings!$B$31),K818+(Settings!$B$33-L818))</x:f>
        <x:v>5570.401370331485</x:v>
      </x:c>
      <x:c r="N818" s="14">
        <x:f t="shared" si="163"/>
        <x:v>5576.4213703314854</x:v>
      </x:c>
      <x:c r="O818" s="14">
        <x:f t="shared" si="164"/>
        <x:v>12.03001493170359</x:v>
      </x:c>
      <x:c r="P818" s="14">
        <x:f t="shared" si="165"/>
        <x:v>0</x:v>
      </x:c>
      <x:c r="Q818" s="14">
        <x:f t="shared" si="166"/>
        <x:v>0</x:v>
      </x:c>
      <x:c r="R818" s="14">
        <x:f t="shared" si="167"/>
        <x:v>0</x:v>
      </x:c>
      <x:c r="S818" s="14">
        <x:f t="shared" si="168"/>
        <x:v>0</x:v>
      </x:c>
      <x:c r="T818" t="str">
        <x:f>IF(MOD(C818-Settings!$B$32,Settings!$B$33)&lt;Settings!$B$30,"Up","Down")</x:f>
        <x:v>Up</x:v>
      </x:c>
      <x:c r="U818" s="15" t="n">
        <x:f>IF(OR(I818&gt;Settings!$B$30,O818&gt;Settings!$B$37),0,1)</x:f>
        <x:v>1</x:v>
      </x:c>
      <x:c r="V818" s="15" t="n">
        <x:f>IF(AND(U818=1,O818&lt;=Settings!$B$36),1,0)</x:f>
        <x:v>1</x:v>
      </x:c>
    </x:row>
    <x:row r="819">
      <x:c r="A819">
        <x:v>7</x:v>
      </x:c>
      <x:c r="B819">
        <x:v>94</x:v>
      </x:c>
      <x:c r="C819" s="13" t="n">
        <x:f>Arrivals!F819</x:f>
        <x:v>5640.818629171996</x:v>
      </x:c>
      <x:c r="D819" s="13" t="n">
        <x:f>Arrivals!J819</x:f>
        <x:v>9.404869191287009</x:v>
      </x:c>
      <x:c r="E819" s="14">
        <x:f t="shared" si="169"/>
        <x:v>5570.4013703314849</x:v>
      </x:c>
      <x:c r="F819" s="14">
        <x:f t="shared" si="160"/>
        <x:v>5640.8186291719958</x:v>
      </x:c>
      <x:c r="G819" s="14">
        <x:f t="shared" si="161"/>
        <x:v>5650.2234983632825</x:v>
      </x:c>
      <x:c r="H819" s="13" t="n">
        <x:f>Arrivals!L819</x:f>
        <x:v>75</x:v>
      </x:c>
      <x:c r="I819" s="14" t="n">
        <x:f>H819*8/Settings!$B$28+Settings!$B$29</x:f>
        <x:v>6.02</x:v>
      </x:c>
      <x:c r="J819" s="14">
        <x:f t="shared" si="170"/>
        <x:v>5576.4213703314854</x:v>
      </x:c>
      <x:c r="K819" s="14">
        <x:f t="shared" si="162"/>
        <x:v>5650.2234983632825</x:v>
      </x:c>
      <x:c r="L819" s="14" t="n">
        <x:f>MOD(K819-Settings!$B$32,Settings!$B$33)</x:f>
        <x:v>610.2234983632825</x:v>
      </x:c>
      <x:c r="M819" s="14" t="n">
        <x:f>IF(L819&lt;Settings!$B$30,IF(Settings!$B$30-L819&gt;=I819,K819,K819+(Settings!$B$30-L819)+Settings!$B$31),K819+(Settings!$B$33-L819))</x:f>
        <x:v>5760</x:v>
      </x:c>
      <x:c r="N819" s="14">
        <x:f t="shared" si="163"/>
        <x:v>5766.02</x:v>
      </x:c>
      <x:c r="O819" s="14">
        <x:f t="shared" si="164"/>
        <x:v>125.20137082800466</x:v>
      </x:c>
      <x:c r="P819" s="14">
        <x:f t="shared" si="165"/>
        <x:v>0</x:v>
      </x:c>
      <x:c r="Q819" s="14">
        <x:f t="shared" si="166"/>
        <x:v>0</x:v>
      </x:c>
      <x:c r="R819" s="14">
        <x:f t="shared" si="167"/>
        <x:v>109.77650163671751</x:v>
      </x:c>
      <x:c r="S819" s="14">
        <x:f t="shared" si="168"/>
        <x:v>109.77650163671751</x:v>
      </x:c>
      <x:c r="T819" t="str">
        <x:f>IF(MOD(C819-Settings!$B$32,Settings!$B$33)&lt;Settings!$B$30,"Up","Down")</x:f>
        <x:v>Down</x:v>
      </x:c>
      <x:c r="U819" s="15" t="n">
        <x:f>IF(OR(I819&gt;Settings!$B$30,O819&gt;Settings!$B$37),0,1)</x:f>
        <x:v>1</x:v>
      </x:c>
      <x:c r="V819" s="15" t="n">
        <x:f>IF(AND(U819=1,O819&lt;=Settings!$B$36),1,0)</x:f>
        <x:v>0</x:v>
      </x:c>
    </x:row>
    <x:row r="820">
      <x:c r="A820">
        <x:v>7</x:v>
      </x:c>
      <x:c r="B820">
        <x:v>95</x:v>
      </x:c>
      <x:c r="C820" s="13" t="n">
        <x:f>Arrivals!F820</x:f>
        <x:v>5783.811195666848</x:v>
      </x:c>
      <x:c r="D820" s="13" t="n">
        <x:f>Arrivals!J820</x:f>
        <x:v>4.698848625256595</x:v>
      </x:c>
      <x:c r="E820" s="14">
        <x:f t="shared" si="169"/>
        <x:v>5650.2234983632825</x:v>
      </x:c>
      <x:c r="F820" s="14">
        <x:f t="shared" si="160"/>
        <x:v>5783.8111956668481</x:v>
      </x:c>
      <x:c r="G820" s="14">
        <x:f t="shared" si="161"/>
        <x:v>5788.5100442921048</x:v>
      </x:c>
      <x:c r="H820" s="13" t="n">
        <x:f>Arrivals!L820</x:f>
        <x:v>75</x:v>
      </x:c>
      <x:c r="I820" s="14" t="n">
        <x:f>H820*8/Settings!$B$28+Settings!$B$29</x:f>
        <x:v>6.02</x:v>
      </x:c>
      <x:c r="J820" s="14">
        <x:f t="shared" si="170"/>
        <x:v>5766.02</x:v>
      </x:c>
      <x:c r="K820" s="14">
        <x:f t="shared" si="162"/>
        <x:v>5788.5100442921048</x:v>
      </x:c>
      <x:c r="L820" s="14" t="n">
        <x:f>MOD(K820-Settings!$B$32,Settings!$B$33)</x:f>
        <x:v>28.510044292104794</x:v>
      </x:c>
      <x:c r="M820" s="14" t="n">
        <x:f>IF(L820&lt;Settings!$B$30,IF(Settings!$B$30-L820&gt;=I820,K820,K820+(Settings!$B$30-L820)+Settings!$B$31),K820+(Settings!$B$33-L820))</x:f>
        <x:v>5788.510044292105</x:v>
      </x:c>
      <x:c r="N820" s="14">
        <x:f t="shared" si="163"/>
        <x:v>5794.5300442921052</x:v>
      </x:c>
      <x:c r="O820" s="14">
        <x:f t="shared" si="164"/>
        <x:v>10.718848625257124</x:v>
      </x:c>
      <x:c r="P820" s="14">
        <x:f t="shared" si="165"/>
        <x:v>0</x:v>
      </x:c>
      <x:c r="Q820" s="14">
        <x:f t="shared" si="166"/>
        <x:v>0</x:v>
      </x:c>
      <x:c r="R820" s="14">
        <x:f t="shared" si="167"/>
        <x:v>0</x:v>
      </x:c>
      <x:c r="S820" s="14">
        <x:f t="shared" si="168"/>
        <x:v>0</x:v>
      </x:c>
      <x:c r="T820" t="str">
        <x:f>IF(MOD(C820-Settings!$B$32,Settings!$B$33)&lt;Settings!$B$30,"Up","Down")</x:f>
        <x:v>Up</x:v>
      </x:c>
      <x:c r="U820" s="15" t="n">
        <x:f>IF(OR(I820&gt;Settings!$B$30,O820&gt;Settings!$B$37),0,1)</x:f>
        <x:v>1</x:v>
      </x:c>
      <x:c r="V820" s="15" t="n">
        <x:f>IF(AND(U820=1,O820&lt;=Settings!$B$36),1,0)</x:f>
        <x:v>1</x:v>
      </x:c>
    </x:row>
    <x:row r="821">
      <x:c r="A821">
        <x:v>7</x:v>
      </x:c>
      <x:c r="B821">
        <x:v>96</x:v>
      </x:c>
      <x:c r="C821" s="13" t="n">
        <x:f>Arrivals!F821</x:f>
        <x:v>5823.827183516162</x:v>
      </x:c>
      <x:c r="D821" s="13" t="n">
        <x:f>Arrivals!J821</x:f>
        <x:v>9.982085004621693</x:v>
      </x:c>
      <x:c r="E821" s="14">
        <x:f t="shared" si="169"/>
        <x:v>5788.5100442921048</x:v>
      </x:c>
      <x:c r="F821" s="14">
        <x:f t="shared" si="160"/>
        <x:v>5823.8271835161622</x:v>
      </x:c>
      <x:c r="G821" s="14">
        <x:f t="shared" si="161"/>
        <x:v>5833.8092685207839</x:v>
      </x:c>
      <x:c r="H821" s="13" t="n">
        <x:f>Arrivals!L821</x:f>
        <x:v>75</x:v>
      </x:c>
      <x:c r="I821" s="14" t="n">
        <x:f>H821*8/Settings!$B$28+Settings!$B$29</x:f>
        <x:v>6.02</x:v>
      </x:c>
      <x:c r="J821" s="14">
        <x:f t="shared" si="170"/>
        <x:v>5794.5300442921052</x:v>
      </x:c>
      <x:c r="K821" s="14">
        <x:f t="shared" si="162"/>
        <x:v>5833.8092685207839</x:v>
      </x:c>
      <x:c r="L821" s="14" t="n">
        <x:f>MOD(K821-Settings!$B$32,Settings!$B$33)</x:f>
        <x:v>73.80926852078392</x:v>
      </x:c>
      <x:c r="M821" s="14" t="n">
        <x:f>IF(L821&lt;Settings!$B$30,IF(Settings!$B$30-L821&gt;=I821,K821,K821+(Settings!$B$30-L821)+Settings!$B$31),K821+(Settings!$B$33-L821))</x:f>
        <x:v>5833.809268520784</x:v>
      </x:c>
      <x:c r="N821" s="14">
        <x:f t="shared" si="163"/>
        <x:v>5839.8292685207844</x:v>
      </x:c>
      <x:c r="O821" s="14">
        <x:f t="shared" si="164"/>
        <x:v>16.002085004622131</x:v>
      </x:c>
      <x:c r="P821" s="14">
        <x:f t="shared" si="165"/>
        <x:v>0</x:v>
      </x:c>
      <x:c r="Q821" s="14">
        <x:f t="shared" si="166"/>
        <x:v>0</x:v>
      </x:c>
      <x:c r="R821" s="14">
        <x:f t="shared" si="167"/>
        <x:v>0</x:v>
      </x:c>
      <x:c r="S821" s="14">
        <x:f t="shared" si="168"/>
        <x:v>0</x:v>
      </x:c>
      <x:c r="T821" t="str">
        <x:f>IF(MOD(C821-Settings!$B$32,Settings!$B$33)&lt;Settings!$B$30,"Up","Down")</x:f>
        <x:v>Up</x:v>
      </x:c>
      <x:c r="U821" s="15" t="n">
        <x:f>IF(OR(I821&gt;Settings!$B$30,O821&gt;Settings!$B$37),0,1)</x:f>
        <x:v>1</x:v>
      </x:c>
      <x:c r="V821" s="15" t="n">
        <x:f>IF(AND(U821=1,O821&lt;=Settings!$B$36),1,0)</x:f>
        <x:v>1</x:v>
      </x:c>
    </x:row>
    <x:row r="822">
      <x:c r="A822">
        <x:v>7</x:v>
      </x:c>
      <x:c r="B822">
        <x:v>97</x:v>
      </x:c>
      <x:c r="C822" s="13" t="n">
        <x:f>Arrivals!F822</x:f>
        <x:v>5845.01323843145</x:v>
      </x:c>
      <x:c r="D822" s="13" t="n">
        <x:f>Arrivals!J822</x:f>
        <x:v>19.020988163184967</x:v>
      </x:c>
      <x:c r="E822" s="14">
        <x:f t="shared" si="169"/>
        <x:v>5833.8092685207839</x:v>
      </x:c>
      <x:c r="F822" s="14">
        <x:f t="shared" si="160"/>
        <x:v>5845.0132384314502</x:v>
      </x:c>
      <x:c r="G822" s="14">
        <x:f t="shared" si="161"/>
        <x:v>5864.0342265946356</x:v>
      </x:c>
      <x:c r="H822" s="13" t="n">
        <x:f>Arrivals!L822</x:f>
        <x:v>75</x:v>
      </x:c>
      <x:c r="I822" s="14" t="n">
        <x:f>H822*8/Settings!$B$28+Settings!$B$29</x:f>
        <x:v>6.02</x:v>
      </x:c>
      <x:c r="J822" s="14">
        <x:f t="shared" si="170"/>
        <x:v>5839.8292685207844</x:v>
      </x:c>
      <x:c r="K822" s="14">
        <x:f t="shared" si="162"/>
        <x:v>5864.0342265946356</x:v>
      </x:c>
      <x:c r="L822" s="14" t="n">
        <x:f>MOD(K822-Settings!$B$32,Settings!$B$33)</x:f>
        <x:v>104.03422659463558</x:v>
      </x:c>
      <x:c r="M822" s="14" t="n">
        <x:f>IF(L822&lt;Settings!$B$30,IF(Settings!$B$30-L822&gt;=I822,K822,K822+(Settings!$B$30-L822)+Settings!$B$31),K822+(Settings!$B$33-L822))</x:f>
        <x:v>5864.034226594636</x:v>
      </x:c>
      <x:c r="N822" s="14">
        <x:f t="shared" si="163"/>
        <x:v>5870.054226594636</x:v>
      </x:c>
      <x:c r="O822" s="14">
        <x:f t="shared" si="164"/>
        <x:v>25.04098816318583</x:v>
      </x:c>
      <x:c r="P822" s="14">
        <x:f t="shared" si="165"/>
        <x:v>0</x:v>
      </x:c>
      <x:c r="Q822" s="14">
        <x:f t="shared" si="166"/>
        <x:v>0</x:v>
      </x:c>
      <x:c r="R822" s="14">
        <x:f t="shared" si="167"/>
        <x:v>0</x:v>
      </x:c>
      <x:c r="S822" s="14">
        <x:f t="shared" si="168"/>
        <x:v>0</x:v>
      </x:c>
      <x:c r="T822" t="str">
        <x:f>IF(MOD(C822-Settings!$B$32,Settings!$B$33)&lt;Settings!$B$30,"Up","Down")</x:f>
        <x:v>Up</x:v>
      </x:c>
      <x:c r="U822" s="15" t="n">
        <x:f>IF(OR(I822&gt;Settings!$B$30,O822&gt;Settings!$B$37),0,1)</x:f>
        <x:v>1</x:v>
      </x:c>
      <x:c r="V822" s="15" t="n">
        <x:f>IF(AND(U822=1,O822&lt;=Settings!$B$36),1,0)</x:f>
        <x:v>1</x:v>
      </x:c>
    </x:row>
    <x:row r="823">
      <x:c r="A823">
        <x:v>7</x:v>
      </x:c>
      <x:c r="B823">
        <x:v>98</x:v>
      </x:c>
      <x:c r="C823" s="13" t="n">
        <x:f>Arrivals!F823</x:f>
        <x:v>6070.519354284978</x:v>
      </x:c>
      <x:c r="D823" s="13" t="n">
        <x:f>Arrivals!J823</x:f>
        <x:v>15.53894939984751</x:v>
      </x:c>
      <x:c r="E823" s="14" t="n">
        <x:f t="shared" ref="E823:E845" si="171">G822</x:f>
        <x:v>5864.034226594636</x:v>
      </x:c>
      <x:c r="F823" s="14">
        <x:f t="shared" si="160"/>
        <x:v>6070.5193542849784</x:v>
      </x:c>
      <x:c r="G823" s="14">
        <x:f t="shared" si="161"/>
        <x:v>6086.0583036848257</x:v>
      </x:c>
      <x:c r="H823" s="13" t="n">
        <x:f>Arrivals!L823</x:f>
        <x:v>75</x:v>
      </x:c>
      <x:c r="I823" s="14" t="n">
        <x:f>H823*8/Settings!$B$28+Settings!$B$29</x:f>
        <x:v>6.02</x:v>
      </x:c>
      <x:c r="J823" s="14" t="n">
        <x:f t="shared" ref="J823:J845" si="172">N822</x:f>
        <x:v>5870.054226594636</x:v>
      </x:c>
      <x:c r="K823" s="14">
        <x:f t="shared" si="162"/>
        <x:v>6086.0583036848257</x:v>
      </x:c>
      <x:c r="L823" s="14" t="n">
        <x:f>MOD(K823-Settings!$B$32,Settings!$B$33)</x:f>
        <x:v>326.05830368482566</x:v>
      </x:c>
      <x:c r="M823" s="14" t="n">
        <x:f>IF(L823&lt;Settings!$B$30,IF(Settings!$B$30-L823&gt;=I823,K823,K823+(Settings!$B$30-L823)+Settings!$B$31),K823+(Settings!$B$33-L823))</x:f>
        <x:v>6086.058303684826</x:v>
      </x:c>
      <x:c r="N823" s="14">
        <x:f t="shared" si="163"/>
        <x:v>6092.0783036848261</x:v>
      </x:c>
      <x:c r="O823" s="14">
        <x:f t="shared" si="164"/>
        <x:v>21.558949399847734</x:v>
      </x:c>
      <x:c r="P823" s="14">
        <x:f t="shared" si="165"/>
        <x:v>0</x:v>
      </x:c>
      <x:c r="Q823" s="14">
        <x:f t="shared" si="166"/>
        <x:v>0</x:v>
      </x:c>
      <x:c r="R823" s="14">
        <x:f t="shared" si="167"/>
        <x:v>0</x:v>
      </x:c>
      <x:c r="S823" s="14">
        <x:f t="shared" si="168"/>
        <x:v>0</x:v>
      </x:c>
      <x:c r="T823" t="str">
        <x:f>IF(MOD(C823-Settings!$B$32,Settings!$B$33)&lt;Settings!$B$30,"Up","Down")</x:f>
        <x:v>Up</x:v>
      </x:c>
      <x:c r="U823" s="15" t="n">
        <x:f>IF(OR(I823&gt;Settings!$B$30,O823&gt;Settings!$B$37),0,1)</x:f>
        <x:v>1</x:v>
      </x:c>
      <x:c r="V823" s="15" t="n">
        <x:f>IF(AND(U823=1,O823&lt;=Settings!$B$36),1,0)</x:f>
        <x:v>1</x:v>
      </x:c>
    </x:row>
    <x:row r="824">
      <x:c r="A824">
        <x:v>7</x:v>
      </x:c>
      <x:c r="B824">
        <x:v>99</x:v>
      </x:c>
      <x:c r="C824" s="13" t="n">
        <x:f>Arrivals!F824</x:f>
        <x:v>6074.06414048365</x:v>
      </x:c>
      <x:c r="D824" s="13" t="n">
        <x:f>Arrivals!J824</x:f>
        <x:v>2.6111379889389683</x:v>
      </x:c>
      <x:c r="E824" s="14">
        <x:f t="shared" si="171"/>
        <x:v>6086.0583036848257</x:v>
      </x:c>
      <x:c r="F824" s="14">
        <x:f t="shared" si="160"/>
        <x:v>6086.0583036848257</x:v>
      </x:c>
      <x:c r="G824" s="14">
        <x:f t="shared" si="161"/>
        <x:v>6088.6694416737646</x:v>
      </x:c>
      <x:c r="H824" s="13" t="n">
        <x:f>Arrivals!L824</x:f>
        <x:v>75</x:v>
      </x:c>
      <x:c r="I824" s="14" t="n">
        <x:f>H824*8/Settings!$B$28+Settings!$B$29</x:f>
        <x:v>6.02</x:v>
      </x:c>
      <x:c r="J824" s="14">
        <x:f t="shared" si="172"/>
        <x:v>6092.0783036848261</x:v>
      </x:c>
      <x:c r="K824" s="14">
        <x:f t="shared" si="162"/>
        <x:v>6092.0783036848261</x:v>
      </x:c>
      <x:c r="L824" s="14" t="n">
        <x:f>MOD(K824-Settings!$B$32,Settings!$B$33)</x:f>
        <x:v>332.0783036848261</x:v>
      </x:c>
      <x:c r="M824" s="14" t="n">
        <x:f>IF(L824&lt;Settings!$B$30,IF(Settings!$B$30-L824&gt;=I824,K824,K824+(Settings!$B$30-L824)+Settings!$B$31),K824+(Settings!$B$33-L824))</x:f>
        <x:v>6092.078303684826</x:v>
      </x:c>
      <x:c r="N824" s="14">
        <x:f t="shared" si="163"/>
        <x:v>6098.0983036848265</x:v>
      </x:c>
      <x:c r="O824" s="14">
        <x:f t="shared" si="164"/>
        <x:v>24.034163201176852</x:v>
      </x:c>
      <x:c r="P824" s="14">
        <x:f t="shared" si="165"/>
        <x:v>11.994163201175979</x:v>
      </x:c>
      <x:c r="Q824" s="14">
        <x:f t="shared" si="166"/>
        <x:v>3.4088620110615011</x:v>
      </x:c>
      <x:c r="R824" s="14">
        <x:f t="shared" si="167"/>
        <x:v>0</x:v>
      </x:c>
      <x:c r="S824" s="14">
        <x:f t="shared" si="168"/>
        <x:v>15.40302521223748</x:v>
      </x:c>
      <x:c r="T824" t="str">
        <x:f>IF(MOD(C824-Settings!$B$32,Settings!$B$33)&lt;Settings!$B$30,"Up","Down")</x:f>
        <x:v>Up</x:v>
      </x:c>
      <x:c r="U824" s="15" t="n">
        <x:f>IF(OR(I824&gt;Settings!$B$30,O824&gt;Settings!$B$37),0,1)</x:f>
        <x:v>1</x:v>
      </x:c>
      <x:c r="V824" s="15" t="n">
        <x:f>IF(AND(U824=1,O824&lt;=Settings!$B$36),1,0)</x:f>
        <x:v>1</x:v>
      </x:c>
    </x:row>
    <x:row r="825">
      <x:c r="A825">
        <x:v>7</x:v>
      </x:c>
      <x:c r="B825">
        <x:v>100</x:v>
      </x:c>
      <x:c r="C825" s="13" t="n">
        <x:f>Arrivals!F825</x:f>
        <x:v>6086.793515543083</x:v>
      </x:c>
      <x:c r="D825" s="13" t="n">
        <x:f>Arrivals!J825</x:f>
        <x:v>10.605252359202062</x:v>
      </x:c>
      <x:c r="E825" s="14">
        <x:f t="shared" si="171"/>
        <x:v>6088.6694416737646</x:v>
      </x:c>
      <x:c r="F825" s="14">
        <x:f t="shared" si="160"/>
        <x:v>6088.6694416737646</x:v>
      </x:c>
      <x:c r="G825" s="14">
        <x:f t="shared" si="161"/>
        <x:v>6099.2746940329671</x:v>
      </x:c>
      <x:c r="H825" s="13" t="n">
        <x:f>Arrivals!L825</x:f>
        <x:v>75</x:v>
      </x:c>
      <x:c r="I825" s="14" t="n">
        <x:f>H825*8/Settings!$B$28+Settings!$B$29</x:f>
        <x:v>6.02</x:v>
      </x:c>
      <x:c r="J825" s="14">
        <x:f t="shared" si="172"/>
        <x:v>6098.0983036848265</x:v>
      </x:c>
      <x:c r="K825" s="14">
        <x:f t="shared" si="162"/>
        <x:v>6099.2746940329671</x:v>
      </x:c>
      <x:c r="L825" s="14" t="n">
        <x:f>MOD(K825-Settings!$B$32,Settings!$B$33)</x:f>
        <x:v>339.2746940329671</x:v>
      </x:c>
      <x:c r="M825" s="14" t="n">
        <x:f>IF(L825&lt;Settings!$B$30,IF(Settings!$B$30-L825&gt;=I825,K825,K825+(Settings!$B$30-L825)+Settings!$B$31),K825+(Settings!$B$33-L825))</x:f>
        <x:v>6099.274694032967</x:v>
      </x:c>
      <x:c r="N825" s="14">
        <x:f t="shared" si="163"/>
        <x:v>6105.2946940329675</x:v>
      </x:c>
      <x:c r="O825" s="14">
        <x:f t="shared" si="164"/>
        <x:v>18.501178489884296</x:v>
      </x:c>
      <x:c r="P825" s="14">
        <x:f t="shared" si="165"/>
        <x:v>1.8759261306813642</x:v>
      </x:c>
      <x:c r="Q825" s="14">
        <x:f t="shared" si="166"/>
        <x:v>0</x:v>
      </x:c>
      <x:c r="R825" s="14">
        <x:f t="shared" si="167"/>
        <x:v>0</x:v>
      </x:c>
      <x:c r="S825" s="14">
        <x:f t="shared" si="168"/>
        <x:v>1.8759261306813642</x:v>
      </x:c>
      <x:c r="T825" t="str">
        <x:f>IF(MOD(C825-Settings!$B$32,Settings!$B$33)&lt;Settings!$B$30,"Up","Down")</x:f>
        <x:v>Up</x:v>
      </x:c>
      <x:c r="U825" s="15" t="n">
        <x:f>IF(OR(I825&gt;Settings!$B$30,O825&gt;Settings!$B$37),0,1)</x:f>
        <x:v>1</x:v>
      </x:c>
      <x:c r="V825" s="15" t="n">
        <x:f>IF(AND(U825=1,O825&lt;=Settings!$B$36),1,0)</x:f>
        <x:v>1</x:v>
      </x:c>
    </x:row>
    <x:row r="826">
      <x:c r="A826">
        <x:v>7</x:v>
      </x:c>
      <x:c r="B826">
        <x:v>101</x:v>
      </x:c>
      <x:c r="C826" s="13" t="n">
        <x:f>Arrivals!F826</x:f>
        <x:v>6202.486481458757</x:v>
      </x:c>
      <x:c r="D826" s="13" t="n">
        <x:f>Arrivals!J826</x:f>
        <x:v>48.83409446666785</x:v>
      </x:c>
      <x:c r="E826" s="14">
        <x:f t="shared" si="171"/>
        <x:v>6099.2746940329671</x:v>
      </x:c>
      <x:c r="F826" s="14">
        <x:f t="shared" si="160"/>
        <x:v>6202.4864814587572</x:v>
      </x:c>
      <x:c r="G826" s="14">
        <x:f t="shared" si="161"/>
        <x:v>6251.3205759254251</x:v>
      </x:c>
      <x:c r="H826" s="13" t="n">
        <x:f>Arrivals!L826</x:f>
        <x:v>75</x:v>
      </x:c>
      <x:c r="I826" s="14" t="n">
        <x:f>H826*8/Settings!$B$28+Settings!$B$29</x:f>
        <x:v>6.02</x:v>
      </x:c>
      <x:c r="J826" s="14">
        <x:f t="shared" si="172"/>
        <x:v>6105.2946940329675</x:v>
      </x:c>
      <x:c r="K826" s="14">
        <x:f t="shared" si="162"/>
        <x:v>6251.3205759254251</x:v>
      </x:c>
      <x:c r="L826" s="14" t="n">
        <x:f>MOD(K826-Settings!$B$32,Settings!$B$33)</x:f>
        <x:v>491.32057592542515</x:v>
      </x:c>
      <x:c r="M826" s="14" t="n">
        <x:f>IF(L826&lt;Settings!$B$30,IF(Settings!$B$30-L826&gt;=I826,K826,K826+(Settings!$B$30-L826)+Settings!$B$31),K826+(Settings!$B$33-L826))</x:f>
        <x:v>6251.320575925425</x:v>
      </x:c>
      <x:c r="N826" s="14">
        <x:f t="shared" si="163"/>
        <x:v>6257.3405759254256</x:v>
      </x:c>
      <x:c r="O826" s="14">
        <x:f t="shared" si="164"/>
        <x:v>54.854094466668357</x:v>
      </x:c>
      <x:c r="P826" s="14">
        <x:f t="shared" si="165"/>
        <x:v>0</x:v>
      </x:c>
      <x:c r="Q826" s="14">
        <x:f t="shared" si="166"/>
        <x:v>0</x:v>
      </x:c>
      <x:c r="R826" s="14">
        <x:f t="shared" si="167"/>
        <x:v>0</x:v>
      </x:c>
      <x:c r="S826" s="14">
        <x:f t="shared" si="168"/>
        <x:v>0</x:v>
      </x:c>
      <x:c r="T826" t="str">
        <x:f>IF(MOD(C826-Settings!$B$32,Settings!$B$33)&lt;Settings!$B$30,"Up","Down")</x:f>
        <x:v>Up</x:v>
      </x:c>
      <x:c r="U826" s="15" t="n">
        <x:f>IF(OR(I826&gt;Settings!$B$30,O826&gt;Settings!$B$37),0,1)</x:f>
        <x:v>1</x:v>
      </x:c>
      <x:c r="V826" s="15" t="n">
        <x:f>IF(AND(U826=1,O826&lt;=Settings!$B$36),1,0)</x:f>
        <x:v>1</x:v>
      </x:c>
    </x:row>
    <x:row r="827">
      <x:c r="A827">
        <x:v>7</x:v>
      </x:c>
      <x:c r="B827">
        <x:v>102</x:v>
      </x:c>
      <x:c r="C827" s="13" t="n">
        <x:f>Arrivals!F827</x:f>
        <x:v>6211.431738953706</x:v>
      </x:c>
      <x:c r="D827" s="13" t="n">
        <x:f>Arrivals!J827</x:f>
        <x:v>21.91965797549499</x:v>
      </x:c>
      <x:c r="E827" s="14">
        <x:f t="shared" si="171"/>
        <x:v>6251.3205759254251</x:v>
      </x:c>
      <x:c r="F827" s="14">
        <x:f t="shared" si="160"/>
        <x:v>6251.3205759254251</x:v>
      </x:c>
      <x:c r="G827" s="14">
        <x:f t="shared" si="161"/>
        <x:v>6273.2402339009204</x:v>
      </x:c>
      <x:c r="H827" s="13" t="n">
        <x:f>Arrivals!L827</x:f>
        <x:v>75</x:v>
      </x:c>
      <x:c r="I827" s="14" t="n">
        <x:f>H827*8/Settings!$B$28+Settings!$B$29</x:f>
        <x:v>6.02</x:v>
      </x:c>
      <x:c r="J827" s="14">
        <x:f t="shared" si="172"/>
        <x:v>6257.3405759254256</x:v>
      </x:c>
      <x:c r="K827" s="14">
        <x:f t="shared" si="162"/>
        <x:v>6273.2402339009204</x:v>
      </x:c>
      <x:c r="L827" s="14" t="n">
        <x:f>MOD(K827-Settings!$B$32,Settings!$B$33)</x:f>
        <x:v>513.2402339009204</x:v>
      </x:c>
      <x:c r="M827" s="14" t="n">
        <x:f>IF(L827&lt;Settings!$B$30,IF(Settings!$B$30-L827&gt;=I827,K827,K827+(Settings!$B$30-L827)+Settings!$B$31),K827+(Settings!$B$33-L827))</x:f>
        <x:v>6273.24023390092</x:v>
      </x:c>
      <x:c r="N827" s="14">
        <x:f t="shared" si="163"/>
        <x:v>6279.2602339009209</x:v>
      </x:c>
      <x:c r="O827" s="14">
        <x:f t="shared" si="164"/>
        <x:v>67.828494947214494</x:v>
      </x:c>
      <x:c r="P827" s="14">
        <x:f t="shared" si="165"/>
        <x:v>39.888836971718774</x:v>
      </x:c>
      <x:c r="Q827" s="14">
        <x:f t="shared" si="166"/>
        <x:v>0</x:v>
      </x:c>
      <x:c r="R827" s="14">
        <x:f t="shared" si="167"/>
        <x:v>0</x:v>
      </x:c>
      <x:c r="S827" s="14">
        <x:f t="shared" si="168"/>
        <x:v>39.888836971718774</x:v>
      </x:c>
      <x:c r="T827" t="str">
        <x:f>IF(MOD(C827-Settings!$B$32,Settings!$B$33)&lt;Settings!$B$30,"Up","Down")</x:f>
        <x:v>Up</x:v>
      </x:c>
      <x:c r="U827" s="15" t="n">
        <x:f>IF(OR(I827&gt;Settings!$B$30,O827&gt;Settings!$B$37),0,1)</x:f>
        <x:v>1</x:v>
      </x:c>
      <x:c r="V827" s="15" t="n">
        <x:f>IF(AND(U827=1,O827&lt;=Settings!$B$36),1,0)</x:f>
        <x:v>1</x:v>
      </x:c>
    </x:row>
    <x:row r="828">
      <x:c r="A828">
        <x:v>7</x:v>
      </x:c>
      <x:c r="B828">
        <x:v>103</x:v>
      </x:c>
      <x:c r="C828" s="13" t="n">
        <x:f>Arrivals!F828</x:f>
        <x:v>6337.006909676375</x:v>
      </x:c>
      <x:c r="D828" s="13" t="n">
        <x:f>Arrivals!J828</x:f>
        <x:v>22.77885538160332</x:v>
      </x:c>
      <x:c r="E828" s="14">
        <x:f t="shared" si="171"/>
        <x:v>6273.2402339009204</x:v>
      </x:c>
      <x:c r="F828" s="14">
        <x:f t="shared" si="160"/>
        <x:v>6337.0069096763746</x:v>
      </x:c>
      <x:c r="G828" s="14">
        <x:f t="shared" si="161"/>
        <x:v>6359.7857650579781</x:v>
      </x:c>
      <x:c r="H828" s="13" t="n">
        <x:f>Arrivals!L828</x:f>
        <x:v>75</x:v>
      </x:c>
      <x:c r="I828" s="14" t="n">
        <x:f>H828*8/Settings!$B$28+Settings!$B$29</x:f>
        <x:v>6.02</x:v>
      </x:c>
      <x:c r="J828" s="14">
        <x:f t="shared" si="172"/>
        <x:v>6279.2602339009209</x:v>
      </x:c>
      <x:c r="K828" s="14">
        <x:f t="shared" si="162"/>
        <x:v>6359.7857650579781</x:v>
      </x:c>
      <x:c r="L828" s="14" t="n">
        <x:f>MOD(K828-Settings!$B$32,Settings!$B$33)</x:f>
        <x:v>599.7857650579781</x:v>
      </x:c>
      <x:c r="M828" s="14" t="n">
        <x:f>IF(L828&lt;Settings!$B$30,IF(Settings!$B$30-L828&gt;=I828,K828,K828+(Settings!$B$30-L828)+Settings!$B$31),K828+(Settings!$B$33-L828))</x:f>
        <x:v>6480</x:v>
      </x:c>
      <x:c r="N828" s="14">
        <x:f t="shared" si="163"/>
        <x:v>6486.02</x:v>
      </x:c>
      <x:c r="O828" s="14">
        <x:f t="shared" si="164"/>
        <x:v>149.01309032362587</x:v>
      </x:c>
      <x:c r="P828" s="14">
        <x:f t="shared" si="165"/>
        <x:v>0</x:v>
      </x:c>
      <x:c r="Q828" s="14">
        <x:f t="shared" si="166"/>
        <x:v>0</x:v>
      </x:c>
      <x:c r="R828" s="14">
        <x:f t="shared" si="167"/>
        <x:v>120.2142349420219</x:v>
      </x:c>
      <x:c r="S828" s="14">
        <x:f t="shared" si="168"/>
        <x:v>120.2142349420219</x:v>
      </x:c>
      <x:c r="T828" t="str">
        <x:f>IF(MOD(C828-Settings!$B$32,Settings!$B$33)&lt;Settings!$B$30,"Up","Down")</x:f>
        <x:v>Up</x:v>
      </x:c>
      <x:c r="U828" s="15" t="n">
        <x:f>IF(OR(I828&gt;Settings!$B$30,O828&gt;Settings!$B$37),0,1)</x:f>
        <x:v>1</x:v>
      </x:c>
      <x:c r="V828" s="15" t="n">
        <x:f>IF(AND(U828=1,O828&lt;=Settings!$B$36),1,0)</x:f>
        <x:v>0</x:v>
      </x:c>
    </x:row>
    <x:row r="829">
      <x:c r="A829">
        <x:v>7</x:v>
      </x:c>
      <x:c r="B829">
        <x:v>104</x:v>
      </x:c>
      <x:c r="C829" s="13" t="n">
        <x:f>Arrivals!F829</x:f>
        <x:v>6354.313246782483</x:v>
      </x:c>
      <x:c r="D829" s="13" t="n">
        <x:f>Arrivals!J829</x:f>
        <x:v>17.473765149275202</x:v>
      </x:c>
      <x:c r="E829" s="14">
        <x:f t="shared" si="171"/>
        <x:v>6359.7857650579781</x:v>
      </x:c>
      <x:c r="F829" s="14">
        <x:f t="shared" si="160"/>
        <x:v>6359.7857650579781</x:v>
      </x:c>
      <x:c r="G829" s="14">
        <x:f t="shared" si="161"/>
        <x:v>6377.2595302072532</x:v>
      </x:c>
      <x:c r="H829" s="13" t="n">
        <x:f>Arrivals!L829</x:f>
        <x:v>75</x:v>
      </x:c>
      <x:c r="I829" s="14" t="n">
        <x:f>H829*8/Settings!$B$28+Settings!$B$29</x:f>
        <x:v>6.02</x:v>
      </x:c>
      <x:c r="J829" s="14">
        <x:f t="shared" si="172"/>
        <x:v>6486.02</x:v>
      </x:c>
      <x:c r="K829" s="14">
        <x:f t="shared" si="162"/>
        <x:v>6486.02</x:v>
      </x:c>
      <x:c r="L829" s="14" t="n">
        <x:f>MOD(K829-Settings!$B$32,Settings!$B$33)</x:f>
        <x:v>6.020000000000437</x:v>
      </x:c>
      <x:c r="M829" s="14" t="n">
        <x:f>IF(L829&lt;Settings!$B$30,IF(Settings!$B$30-L829&gt;=I829,K829,K829+(Settings!$B$30-L829)+Settings!$B$31),K829+(Settings!$B$33-L829))</x:f>
        <x:v>6486.02</x:v>
      </x:c>
      <x:c r="N829" s="14">
        <x:f t="shared" si="163"/>
        <x:v>6492.0400000000009</x:v>
      </x:c>
      <x:c r="O829" s="14">
        <x:f t="shared" si="164"/>
        <x:v>137.72675321751831</x:v>
      </x:c>
      <x:c r="P829" s="14">
        <x:f t="shared" si="165"/>
        <x:v>5.4725182754955313</x:v>
      </x:c>
      <x:c r="Q829" s="14">
        <x:f t="shared" si="166"/>
        <x:v>108.76046979274724</x:v>
      </x:c>
      <x:c r="R829" s="14">
        <x:f t="shared" si="167"/>
        <x:v>0</x:v>
      </x:c>
      <x:c r="S829" s="14">
        <x:f t="shared" si="168"/>
        <x:v>114.23298806824278</x:v>
      </x:c>
      <x:c r="T829" t="str">
        <x:f>IF(MOD(C829-Settings!$B$32,Settings!$B$33)&lt;Settings!$B$30,"Up","Down")</x:f>
        <x:v>Up</x:v>
      </x:c>
      <x:c r="U829" s="15" t="n">
        <x:f>IF(OR(I829&gt;Settings!$B$30,O829&gt;Settings!$B$37),0,1)</x:f>
        <x:v>1</x:v>
      </x:c>
      <x:c r="V829" s="15" t="n">
        <x:f>IF(AND(U829=1,O829&lt;=Settings!$B$36),1,0)</x:f>
        <x:v>0</x:v>
      </x:c>
    </x:row>
    <x:row r="830">
      <x:c r="A830">
        <x:v>7</x:v>
      </x:c>
      <x:c r="B830">
        <x:v>105</x:v>
      </x:c>
      <x:c r="C830" s="13" t="n">
        <x:f>Arrivals!F830</x:f>
        <x:v>6374.613326879125</x:v>
      </x:c>
      <x:c r="D830" s="13" t="n">
        <x:f>Arrivals!J830</x:f>
        <x:v>16.040243071598535</x:v>
      </x:c>
      <x:c r="E830" s="14">
        <x:f t="shared" si="171"/>
        <x:v>6377.2595302072532</x:v>
      </x:c>
      <x:c r="F830" s="14">
        <x:f t="shared" si="160"/>
        <x:v>6377.2595302072532</x:v>
      </x:c>
      <x:c r="G830" s="14">
        <x:f t="shared" si="161"/>
        <x:v>6393.2997732788517</x:v>
      </x:c>
      <x:c r="H830" s="13" t="n">
        <x:f>Arrivals!L830</x:f>
        <x:v>75</x:v>
      </x:c>
      <x:c r="I830" s="14" t="n">
        <x:f>H830*8/Settings!$B$28+Settings!$B$29</x:f>
        <x:v>6.02</x:v>
      </x:c>
      <x:c r="J830" s="14">
        <x:f t="shared" si="172"/>
        <x:v>6492.0400000000009</x:v>
      </x:c>
      <x:c r="K830" s="14">
        <x:f t="shared" si="162"/>
        <x:v>6492.0400000000009</x:v>
      </x:c>
      <x:c r="L830" s="14" t="n">
        <x:f>MOD(K830-Settings!$B$32,Settings!$B$33)</x:f>
        <x:v>12.040000000000873</x:v>
      </x:c>
      <x:c r="M830" s="14" t="n">
        <x:f>IF(L830&lt;Settings!$B$30,IF(Settings!$B$30-L830&gt;=I830,K830,K830+(Settings!$B$30-L830)+Settings!$B$31),K830+(Settings!$B$33-L830))</x:f>
        <x:v>6492.040000000001</x:v>
      </x:c>
      <x:c r="N830" s="14">
        <x:f t="shared" si="163"/>
        <x:v>6498.0600000000013</x:v>
      </x:c>
      <x:c r="O830" s="14">
        <x:f t="shared" si="164"/>
        <x:v>123.44667312087586</x:v>
      </x:c>
      <x:c r="P830" s="14">
        <x:f t="shared" si="165"/>
        <x:v>2.64620332812774</x:v>
      </x:c>
      <x:c r="Q830" s="14">
        <x:f t="shared" si="166"/>
        <x:v>98.740226721149156</x:v>
      </x:c>
      <x:c r="R830" s="14">
        <x:f t="shared" si="167"/>
        <x:v>0</x:v>
      </x:c>
      <x:c r="S830" s="14">
        <x:f t="shared" si="168"/>
        <x:v>101.3864300492769</x:v>
      </x:c>
      <x:c r="T830" t="str">
        <x:f>IF(MOD(C830-Settings!$B$32,Settings!$B$33)&lt;Settings!$B$30,"Up","Down")</x:f>
        <x:v>Down</x:v>
      </x:c>
      <x:c r="U830" s="15" t="n">
        <x:f>IF(OR(I830&gt;Settings!$B$30,O830&gt;Settings!$B$37),0,1)</x:f>
        <x:v>1</x:v>
      </x:c>
      <x:c r="V830" s="15" t="n">
        <x:f>IF(AND(U830=1,O830&lt;=Settings!$B$36),1,0)</x:f>
        <x:v>0</x:v>
      </x:c>
    </x:row>
    <x:row r="831">
      <x:c r="A831">
        <x:v>7</x:v>
      </x:c>
      <x:c r="B831">
        <x:v>106</x:v>
      </x:c>
      <x:c r="C831" s="13" t="n">
        <x:f>Arrivals!F831</x:f>
        <x:v>6399.334110155033</x:v>
      </x:c>
      <x:c r="D831" s="13" t="n">
        <x:f>Arrivals!J831</x:f>
        <x:v>9.725470911271595</x:v>
      </x:c>
      <x:c r="E831" s="14">
        <x:f t="shared" si="171"/>
        <x:v>6393.2997732788517</x:v>
      </x:c>
      <x:c r="F831" s="14">
        <x:f t="shared" si="160"/>
        <x:v>6399.3341101550332</x:v>
      </x:c>
      <x:c r="G831" s="14">
        <x:f t="shared" si="161"/>
        <x:v>6409.0595810663044</x:v>
      </x:c>
      <x:c r="H831" s="13" t="n">
        <x:f>Arrivals!L831</x:f>
        <x:v>75</x:v>
      </x:c>
      <x:c r="I831" s="14" t="n">
        <x:f>H831*8/Settings!$B$28+Settings!$B$29</x:f>
        <x:v>6.02</x:v>
      </x:c>
      <x:c r="J831" s="14">
        <x:f t="shared" si="172"/>
        <x:v>6498.0600000000013</x:v>
      </x:c>
      <x:c r="K831" s="14">
        <x:f t="shared" si="162"/>
        <x:v>6498.0600000000013</x:v>
      </x:c>
      <x:c r="L831" s="14" t="n">
        <x:f>MOD(K831-Settings!$B$32,Settings!$B$33)</x:f>
        <x:v>18.06000000000131</x:v>
      </x:c>
      <x:c r="M831" s="14" t="n">
        <x:f>IF(L831&lt;Settings!$B$30,IF(Settings!$B$30-L831&gt;=I831,K831,K831+(Settings!$B$30-L831)+Settings!$B$31),K831+(Settings!$B$33-L831))</x:f>
        <x:v>6498.060000000001</x:v>
      </x:c>
      <x:c r="N831" s="14">
        <x:f t="shared" si="163"/>
        <x:v>6504.0800000000017</x:v>
      </x:c>
      <x:c r="O831" s="14">
        <x:f t="shared" si="164"/>
        <x:v>104.74588984496859</x:v>
      </x:c>
      <x:c r="P831" s="14">
        <x:f t="shared" si="165"/>
        <x:v>0</x:v>
      </x:c>
      <x:c r="Q831" s="14">
        <x:f t="shared" si="166"/>
        <x:v>89.000418933696892</x:v>
      </x:c>
      <x:c r="R831" s="14">
        <x:f t="shared" si="167"/>
        <x:v>0</x:v>
      </x:c>
      <x:c r="S831" s="14">
        <x:f t="shared" si="168"/>
        <x:v>89.000418933696892</x:v>
      </x:c>
      <x:c r="T831" t="str">
        <x:f>IF(MOD(C831-Settings!$B$32,Settings!$B$33)&lt;Settings!$B$30,"Up","Down")</x:f>
        <x:v>Down</x:v>
      </x:c>
      <x:c r="U831" s="15" t="n">
        <x:f>IF(OR(I831&gt;Settings!$B$30,O831&gt;Settings!$B$37),0,1)</x:f>
        <x:v>1</x:v>
      </x:c>
      <x:c r="V831" s="15" t="n">
        <x:f>IF(AND(U831=1,O831&lt;=Settings!$B$36),1,0)</x:f>
        <x:v>1</x:v>
      </x:c>
    </x:row>
    <x:row r="832">
      <x:c r="A832">
        <x:v>7</x:v>
      </x:c>
      <x:c r="B832">
        <x:v>107</x:v>
      </x:c>
      <x:c r="C832" s="13" t="n">
        <x:f>Arrivals!F832</x:f>
        <x:v>6436.439997400321</x:v>
      </x:c>
      <x:c r="D832" s="13" t="n">
        <x:f>Arrivals!J832</x:f>
        <x:v>13.613898018999372</x:v>
      </x:c>
      <x:c r="E832" s="14">
        <x:f t="shared" si="171"/>
        <x:v>6409.0595810663044</x:v>
      </x:c>
      <x:c r="F832" s="14">
        <x:f t="shared" si="160"/>
        <x:v>6436.4399974003209</x:v>
      </x:c>
      <x:c r="G832" s="14">
        <x:f t="shared" si="161"/>
        <x:v>6450.0538954193198</x:v>
      </x:c>
      <x:c r="H832" s="13" t="n">
        <x:f>Arrivals!L832</x:f>
        <x:v>75</x:v>
      </x:c>
      <x:c r="I832" s="14" t="n">
        <x:f>H832*8/Settings!$B$28+Settings!$B$29</x:f>
        <x:v>6.02</x:v>
      </x:c>
      <x:c r="J832" s="14">
        <x:f t="shared" si="172"/>
        <x:v>6504.0800000000017</x:v>
      </x:c>
      <x:c r="K832" s="14">
        <x:f t="shared" si="162"/>
        <x:v>6504.0800000000017</x:v>
      </x:c>
      <x:c r="L832" s="14" t="n">
        <x:f>MOD(K832-Settings!$B$32,Settings!$B$33)</x:f>
        <x:v>24.080000000001746</x:v>
      </x:c>
      <x:c r="M832" s="14" t="n">
        <x:f>IF(L832&lt;Settings!$B$30,IF(Settings!$B$30-L832&gt;=I832,K832,K832+(Settings!$B$30-L832)+Settings!$B$31),K832+(Settings!$B$33-L832))</x:f>
        <x:v>6504.080000000002</x:v>
      </x:c>
      <x:c r="N832" s="14">
        <x:f t="shared" si="163"/>
        <x:v>6510.1000000000022</x:v>
      </x:c>
      <x:c r="O832" s="14">
        <x:f t="shared" si="164"/>
        <x:v>73.66000259968132</x:v>
      </x:c>
      <x:c r="P832" s="14">
        <x:f t="shared" si="165"/>
        <x:v>0</x:v>
      </x:c>
      <x:c r="Q832" s="14">
        <x:f t="shared" si="166"/>
        <x:v>54.026104580681931</x:v>
      </x:c>
      <x:c r="R832" s="14">
        <x:f t="shared" si="167"/>
        <x:v>0</x:v>
      </x:c>
      <x:c r="S832" s="14">
        <x:f t="shared" si="168"/>
        <x:v>54.026104580681931</x:v>
      </x:c>
      <x:c r="T832" t="str">
        <x:f>IF(MOD(C832-Settings!$B$32,Settings!$B$33)&lt;Settings!$B$30,"Up","Down")</x:f>
        <x:v>Down</x:v>
      </x:c>
      <x:c r="U832" s="15" t="n">
        <x:f>IF(OR(I832&gt;Settings!$B$30,O832&gt;Settings!$B$37),0,1)</x:f>
        <x:v>1</x:v>
      </x:c>
      <x:c r="V832" s="15" t="n">
        <x:f>IF(AND(U832=1,O832&lt;=Settings!$B$36),1,0)</x:f>
        <x:v>1</x:v>
      </x:c>
    </x:row>
    <x:row r="833">
      <x:c r="A833">
        <x:v>7</x:v>
      </x:c>
      <x:c r="B833">
        <x:v>108</x:v>
      </x:c>
      <x:c r="C833" s="13" t="n">
        <x:f>Arrivals!F833</x:f>
        <x:v>6487.797125888506</x:v>
      </x:c>
      <x:c r="D833" s="13" t="n">
        <x:f>Arrivals!J833</x:f>
        <x:v>1.4082221661004861</x:v>
      </x:c>
      <x:c r="E833" s="14">
        <x:f t="shared" si="171"/>
        <x:v>6450.0538954193198</x:v>
      </x:c>
      <x:c r="F833" s="14">
        <x:f t="shared" si="160"/>
        <x:v>6487.7971258885063</x:v>
      </x:c>
      <x:c r="G833" s="14">
        <x:f t="shared" si="161"/>
        <x:v>6489.2053480546065</x:v>
      </x:c>
      <x:c r="H833" s="13" t="n">
        <x:f>Arrivals!L833</x:f>
        <x:v>75</x:v>
      </x:c>
      <x:c r="I833" s="14" t="n">
        <x:f>H833*8/Settings!$B$28+Settings!$B$29</x:f>
        <x:v>6.02</x:v>
      </x:c>
      <x:c r="J833" s="14">
        <x:f t="shared" si="172"/>
        <x:v>6510.1000000000022</x:v>
      </x:c>
      <x:c r="K833" s="14">
        <x:f t="shared" si="162"/>
        <x:v>6510.1000000000022</x:v>
      </x:c>
      <x:c r="L833" s="14" t="n">
        <x:f>MOD(K833-Settings!$B$32,Settings!$B$33)</x:f>
        <x:v>30.100000000002183</x:v>
      </x:c>
      <x:c r="M833" s="14" t="n">
        <x:f>IF(L833&lt;Settings!$B$30,IF(Settings!$B$30-L833&gt;=I833,K833,K833+(Settings!$B$30-L833)+Settings!$B$31),K833+(Settings!$B$33-L833))</x:f>
        <x:v>6510.100000000002</x:v>
      </x:c>
      <x:c r="N833" s="14">
        <x:f t="shared" si="163"/>
        <x:v>6516.1200000000026</x:v>
      </x:c>
      <x:c r="O833" s="14">
        <x:f t="shared" si="164"/>
        <x:v>28.322874111496276</x:v>
      </x:c>
      <x:c r="P833" s="14">
        <x:f t="shared" si="165"/>
        <x:v>0</x:v>
      </x:c>
      <x:c r="Q833" s="14">
        <x:f t="shared" si="166"/>
        <x:v>20.894651945395708</x:v>
      </x:c>
      <x:c r="R833" s="14">
        <x:f t="shared" si="167"/>
        <x:v>0</x:v>
      </x:c>
      <x:c r="S833" s="14">
        <x:f t="shared" si="168"/>
        <x:v>20.894651945395708</x:v>
      </x:c>
      <x:c r="T833" t="str">
        <x:f>IF(MOD(C833-Settings!$B$32,Settings!$B$33)&lt;Settings!$B$30,"Up","Down")</x:f>
        <x:v>Up</x:v>
      </x:c>
      <x:c r="U833" s="15" t="n">
        <x:f>IF(OR(I833&gt;Settings!$B$30,O833&gt;Settings!$B$37),0,1)</x:f>
        <x:v>1</x:v>
      </x:c>
      <x:c r="V833" s="15" t="n">
        <x:f>IF(AND(U833=1,O833&lt;=Settings!$B$36),1,0)</x:f>
        <x:v>1</x:v>
      </x:c>
    </x:row>
    <x:row r="834">
      <x:c r="A834">
        <x:v>7</x:v>
      </x:c>
      <x:c r="B834">
        <x:v>109</x:v>
      </x:c>
      <x:c r="C834" s="13" t="n">
        <x:f>Arrivals!F834</x:f>
        <x:v>6492.011083563395</x:v>
      </x:c>
      <x:c r="D834" s="13" t="n">
        <x:f>Arrivals!J834</x:f>
        <x:v>0.015503998405309779</x:v>
      </x:c>
      <x:c r="E834" s="14">
        <x:f t="shared" si="171"/>
        <x:v>6489.2053480546065</x:v>
      </x:c>
      <x:c r="F834" s="14">
        <x:f t="shared" si="160"/>
        <x:v>6492.011083563395</x:v>
      </x:c>
      <x:c r="G834" s="14">
        <x:f t="shared" si="161"/>
        <x:v>6492.0265875618006</x:v>
      </x:c>
      <x:c r="H834" s="13" t="n">
        <x:f>Arrivals!L834</x:f>
        <x:v>75</x:v>
      </x:c>
      <x:c r="I834" s="14" t="n">
        <x:f>H834*8/Settings!$B$28+Settings!$B$29</x:f>
        <x:v>6.02</x:v>
      </x:c>
      <x:c r="J834" s="14">
        <x:f t="shared" si="172"/>
        <x:v>6516.1200000000026</x:v>
      </x:c>
      <x:c r="K834" s="14">
        <x:f t="shared" si="162"/>
        <x:v>6516.1200000000026</x:v>
      </x:c>
      <x:c r="L834" s="14" t="n">
        <x:f>MOD(K834-Settings!$B$32,Settings!$B$33)</x:f>
        <x:v>36.12000000000262</x:v>
      </x:c>
      <x:c r="M834" s="14" t="n">
        <x:f>IF(L834&lt;Settings!$B$30,IF(Settings!$B$30-L834&gt;=I834,K834,K834+(Settings!$B$30-L834)+Settings!$B$31),K834+(Settings!$B$33-L834))</x:f>
        <x:v>6516.120000000003</x:v>
      </x:c>
      <x:c r="N834" s="14">
        <x:f t="shared" si="163"/>
        <x:v>6522.1400000000031</x:v>
      </x:c>
      <x:c r="O834" s="14">
        <x:f t="shared" si="164"/>
        <x:v>30.128916436608051</x:v>
      </x:c>
      <x:c r="P834" s="14">
        <x:f t="shared" si="165"/>
        <x:v>0</x:v>
      </x:c>
      <x:c r="Q834" s="14">
        <x:f t="shared" si="166"/>
        <x:v>24.093412438201995</x:v>
      </x:c>
      <x:c r="R834" s="14">
        <x:f t="shared" si="167"/>
        <x:v>0</x:v>
      </x:c>
      <x:c r="S834" s="14">
        <x:f t="shared" si="168"/>
        <x:v>24.093412438201995</x:v>
      </x:c>
      <x:c r="T834" t="str">
        <x:f>IF(MOD(C834-Settings!$B$32,Settings!$B$33)&lt;Settings!$B$30,"Up","Down")</x:f>
        <x:v>Up</x:v>
      </x:c>
      <x:c r="U834" s="15" t="n">
        <x:f>IF(OR(I834&gt;Settings!$B$30,O834&gt;Settings!$B$37),0,1)</x:f>
        <x:v>1</x:v>
      </x:c>
      <x:c r="V834" s="15" t="n">
        <x:f>IF(AND(U834=1,O834&lt;=Settings!$B$36),1,0)</x:f>
        <x:v>1</x:v>
      </x:c>
    </x:row>
    <x:row r="835">
      <x:c r="A835">
        <x:v>7</x:v>
      </x:c>
      <x:c r="B835">
        <x:v>110</x:v>
      </x:c>
      <x:c r="C835" s="13" t="n">
        <x:f>Arrivals!F835</x:f>
        <x:v>6631.437835096433</x:v>
      </x:c>
      <x:c r="D835" s="13" t="n">
        <x:f>Arrivals!J835</x:f>
        <x:v>14.472505272543634</x:v>
      </x:c>
      <x:c r="E835" s="14">
        <x:f t="shared" si="171"/>
        <x:v>6492.0265875618006</x:v>
      </x:c>
      <x:c r="F835" s="14">
        <x:f t="shared" si="160"/>
        <x:v>6631.4378350964334</x:v>
      </x:c>
      <x:c r="G835" s="14">
        <x:f t="shared" si="161"/>
        <x:v>6645.9103403689769</x:v>
      </x:c>
      <x:c r="H835" s="13" t="n">
        <x:f>Arrivals!L835</x:f>
        <x:v>75</x:v>
      </x:c>
      <x:c r="I835" s="14" t="n">
        <x:f>H835*8/Settings!$B$28+Settings!$B$29</x:f>
        <x:v>6.02</x:v>
      </x:c>
      <x:c r="J835" s="14">
        <x:f t="shared" si="172"/>
        <x:v>6522.1400000000031</x:v>
      </x:c>
      <x:c r="K835" s="14">
        <x:f t="shared" si="162"/>
        <x:v>6645.9103403689769</x:v>
      </x:c>
      <x:c r="L835" s="14" t="n">
        <x:f>MOD(K835-Settings!$B$32,Settings!$B$33)</x:f>
        <x:v>165.9103403689769</x:v>
      </x:c>
      <x:c r="M835" s="14" t="n">
        <x:f>IF(L835&lt;Settings!$B$30,IF(Settings!$B$30-L835&gt;=I835,K835,K835+(Settings!$B$30-L835)+Settings!$B$31),K835+(Settings!$B$33-L835))</x:f>
        <x:v>6645.910340368977</x:v>
      </x:c>
      <x:c r="N835" s="14">
        <x:f t="shared" si="163"/>
        <x:v>6651.9303403689773</x:v>
      </x:c>
      <x:c r="O835" s="14">
        <x:f t="shared" si="164"/>
        <x:v>20.492505272543895</x:v>
      </x:c>
      <x:c r="P835" s="14">
        <x:f t="shared" si="165"/>
        <x:v>0</x:v>
      </x:c>
      <x:c r="Q835" s="14">
        <x:f t="shared" si="166"/>
        <x:v>0</x:v>
      </x:c>
      <x:c r="R835" s="14">
        <x:f t="shared" si="167"/>
        <x:v>0</x:v>
      </x:c>
      <x:c r="S835" s="14">
        <x:f t="shared" si="168"/>
        <x:v>0</x:v>
      </x:c>
      <x:c r="T835" t="str">
        <x:f>IF(MOD(C835-Settings!$B$32,Settings!$B$33)&lt;Settings!$B$30,"Up","Down")</x:f>
        <x:v>Up</x:v>
      </x:c>
      <x:c r="U835" s="15" t="n">
        <x:f>IF(OR(I835&gt;Settings!$B$30,O835&gt;Settings!$B$37),0,1)</x:f>
        <x:v>1</x:v>
      </x:c>
      <x:c r="V835" s="15" t="n">
        <x:f>IF(AND(U835=1,O835&lt;=Settings!$B$36),1,0)</x:f>
        <x:v>1</x:v>
      </x:c>
    </x:row>
    <x:row r="836">
      <x:c r="A836">
        <x:v>7</x:v>
      </x:c>
      <x:c r="B836">
        <x:v>111</x:v>
      </x:c>
      <x:c r="C836" s="13" t="n">
        <x:f>Arrivals!F836</x:f>
        <x:v>6678.830348256416</x:v>
      </x:c>
      <x:c r="D836" s="13" t="n">
        <x:f>Arrivals!J836</x:f>
        <x:v>4.6781454518312255</x:v>
      </x:c>
      <x:c r="E836" s="14">
        <x:f t="shared" si="171"/>
        <x:v>6645.9103403689769</x:v>
      </x:c>
      <x:c r="F836" s="14">
        <x:f t="shared" si="160"/>
        <x:v>6678.8303482564161</x:v>
      </x:c>
      <x:c r="G836" s="14">
        <x:f t="shared" si="161"/>
        <x:v>6683.5084937082474</x:v>
      </x:c>
      <x:c r="H836" s="13" t="n">
        <x:f>Arrivals!L836</x:f>
        <x:v>75</x:v>
      </x:c>
      <x:c r="I836" s="14" t="n">
        <x:f>H836*8/Settings!$B$28+Settings!$B$29</x:f>
        <x:v>6.02</x:v>
      </x:c>
      <x:c r="J836" s="14">
        <x:f t="shared" si="172"/>
        <x:v>6651.9303403689773</x:v>
      </x:c>
      <x:c r="K836" s="14">
        <x:f t="shared" si="162"/>
        <x:v>6683.5084937082474</x:v>
      </x:c>
      <x:c r="L836" s="14" t="n">
        <x:f>MOD(K836-Settings!$B$32,Settings!$B$33)</x:f>
        <x:v>203.50849370824744</x:v>
      </x:c>
      <x:c r="M836" s="14" t="n">
        <x:f>IF(L836&lt;Settings!$B$30,IF(Settings!$B$30-L836&gt;=I836,K836,K836+(Settings!$B$30-L836)+Settings!$B$31),K836+(Settings!$B$33-L836))</x:f>
        <x:v>6683.508493708247</x:v>
      </x:c>
      <x:c r="N836" s="14">
        <x:f t="shared" si="163"/>
        <x:v>6689.5284937082479</x:v>
      </x:c>
      <x:c r="O836" s="14">
        <x:f t="shared" si="164"/>
        <x:v>10.698145451831806</x:v>
      </x:c>
      <x:c r="P836" s="14">
        <x:f t="shared" si="165"/>
        <x:v>0</x:v>
      </x:c>
      <x:c r="Q836" s="14">
        <x:f t="shared" si="166"/>
        <x:v>0</x:v>
      </x:c>
      <x:c r="R836" s="14">
        <x:f t="shared" si="167"/>
        <x:v>0</x:v>
      </x:c>
      <x:c r="S836" s="14">
        <x:f t="shared" si="168"/>
        <x:v>0</x:v>
      </x:c>
      <x:c r="T836" t="str">
        <x:f>IF(MOD(C836-Settings!$B$32,Settings!$B$33)&lt;Settings!$B$30,"Up","Down")</x:f>
        <x:v>Up</x:v>
      </x:c>
      <x:c r="U836" s="15" t="n">
        <x:f>IF(OR(I836&gt;Settings!$B$30,O836&gt;Settings!$B$37),0,1)</x:f>
        <x:v>1</x:v>
      </x:c>
      <x:c r="V836" s="15" t="n">
        <x:f>IF(AND(U836=1,O836&lt;=Settings!$B$36),1,0)</x:f>
        <x:v>1</x:v>
      </x:c>
    </x:row>
    <x:row r="837">
      <x:c r="A837">
        <x:v>7</x:v>
      </x:c>
      <x:c r="B837">
        <x:v>112</x:v>
      </x:c>
      <x:c r="C837" s="13" t="n">
        <x:f>Arrivals!F837</x:f>
        <x:v>6698.42970660049</x:v>
      </x:c>
      <x:c r="D837" s="13" t="n">
        <x:f>Arrivals!J837</x:f>
        <x:v>35.10407614472709</x:v>
      </x:c>
      <x:c r="E837" s="14">
        <x:f t="shared" si="171"/>
        <x:v>6683.5084937082474</x:v>
      </x:c>
      <x:c r="F837" s="14">
        <x:f t="shared" si="160"/>
        <x:v>6698.4297066004901</x:v>
      </x:c>
      <x:c r="G837" s="14">
        <x:f t="shared" si="161"/>
        <x:v>6733.5337827452176</x:v>
      </x:c>
      <x:c r="H837" s="13" t="n">
        <x:f>Arrivals!L837</x:f>
        <x:v>75</x:v>
      </x:c>
      <x:c r="I837" s="14" t="n">
        <x:f>H837*8/Settings!$B$28+Settings!$B$29</x:f>
        <x:v>6.02</x:v>
      </x:c>
      <x:c r="J837" s="14">
        <x:f t="shared" si="172"/>
        <x:v>6689.5284937082479</x:v>
      </x:c>
      <x:c r="K837" s="14">
        <x:f t="shared" si="162"/>
        <x:v>6733.5337827452176</x:v>
      </x:c>
      <x:c r="L837" s="14" t="n">
        <x:f>MOD(K837-Settings!$B$32,Settings!$B$33)</x:f>
        <x:v>253.53378274521765</x:v>
      </x:c>
      <x:c r="M837" s="14" t="n">
        <x:f>IF(L837&lt;Settings!$B$30,IF(Settings!$B$30-L837&gt;=I837,K837,K837+(Settings!$B$30-L837)+Settings!$B$31),K837+(Settings!$B$33-L837))</x:f>
        <x:v>6733.533782745218</x:v>
      </x:c>
      <x:c r="N837" s="14">
        <x:f t="shared" si="163"/>
        <x:v>6739.5537827452181</x:v>
      </x:c>
      <x:c r="O837" s="14">
        <x:f t="shared" si="164"/>
        <x:v>41.124076144727951</x:v>
      </x:c>
      <x:c r="P837" s="14">
        <x:f t="shared" si="165"/>
        <x:v>0</x:v>
      </x:c>
      <x:c r="Q837" s="14">
        <x:f t="shared" si="166"/>
        <x:v>0</x:v>
      </x:c>
      <x:c r="R837" s="14">
        <x:f t="shared" si="167"/>
        <x:v>0</x:v>
      </x:c>
      <x:c r="S837" s="14">
        <x:f t="shared" si="168"/>
        <x:v>0</x:v>
      </x:c>
      <x:c r="T837" t="str">
        <x:f>IF(MOD(C837-Settings!$B$32,Settings!$B$33)&lt;Settings!$B$30,"Up","Down")</x:f>
        <x:v>Up</x:v>
      </x:c>
      <x:c r="U837" s="15" t="n">
        <x:f>IF(OR(I837&gt;Settings!$B$30,O837&gt;Settings!$B$37),0,1)</x:f>
        <x:v>1</x:v>
      </x:c>
      <x:c r="V837" s="15" t="n">
        <x:f>IF(AND(U837=1,O837&lt;=Settings!$B$36),1,0)</x:f>
        <x:v>1</x:v>
      </x:c>
    </x:row>
    <x:row r="838">
      <x:c r="A838">
        <x:v>7</x:v>
      </x:c>
      <x:c r="B838">
        <x:v>113</x:v>
      </x:c>
      <x:c r="C838" s="13" t="n">
        <x:f>Arrivals!F838</x:f>
        <x:v>6749.834037406342</x:v>
      </x:c>
      <x:c r="D838" s="13" t="n">
        <x:f>Arrivals!J838</x:f>
        <x:v>5.427693553370524</x:v>
      </x:c>
      <x:c r="E838" s="14">
        <x:f t="shared" si="171"/>
        <x:v>6733.5337827452176</x:v>
      </x:c>
      <x:c r="F838" s="14" t="n">
        <x:f t="shared" ref="F838:F901" si="173">MAX(C838,E838)</x:f>
        <x:v>6749.834037406342</x:v>
      </x:c>
      <x:c r="G838" s="14" t="n">
        <x:f t="shared" ref="G838:G901" si="174">F838+D838</x:f>
        <x:v>6755.261730959713</x:v>
      </x:c>
      <x:c r="H838" s="13" t="n">
        <x:f>Arrivals!L838</x:f>
        <x:v>75</x:v>
      </x:c>
      <x:c r="I838" s="14" t="n">
        <x:f>H838*8/Settings!$B$28+Settings!$B$29</x:f>
        <x:v>6.02</x:v>
      </x:c>
      <x:c r="J838" s="14">
        <x:f t="shared" si="172"/>
        <x:v>6739.5537827452181</x:v>
      </x:c>
      <x:c r="K838" s="14" t="n">
        <x:f t="shared" ref="K838:K901" si="175">MAX(G838,J838)</x:f>
        <x:v>6755.261730959713</x:v>
      </x:c>
      <x:c r="L838" s="14" t="n">
        <x:f>MOD(K838-Settings!$B$32,Settings!$B$33)</x:f>
        <x:v>275.2617309597126</x:v>
      </x:c>
      <x:c r="M838" s="14" t="n">
        <x:f>IF(L838&lt;Settings!$B$30,IF(Settings!$B$30-L838&gt;=I838,K838,K838+(Settings!$B$30-L838)+Settings!$B$31),K838+(Settings!$B$33-L838))</x:f>
        <x:v>6755.261730959713</x:v>
      </x:c>
      <x:c r="N838" s="14" t="n">
        <x:f t="shared" ref="N838:N901" si="176">M838+I838</x:f>
        <x:v>6761.281730959713</x:v>
      </x:c>
      <x:c r="O838" s="14" t="n">
        <x:f t="shared" ref="O838:O901" si="177">N838-C838</x:f>
        <x:v>11.44769355337121</x:v>
      </x:c>
      <x:c r="P838" s="14" t="n">
        <x:f t="shared" ref="P838:P901" si="178">F838-C838</x:f>
        <x:v>0</x:v>
      </x:c>
      <x:c r="Q838" s="14" t="n">
        <x:f t="shared" ref="Q838:Q901" si="179">K838-G838</x:f>
        <x:v>0</x:v>
      </x:c>
      <x:c r="R838" s="14" t="n">
        <x:f t="shared" ref="R838:R901" si="180">M838-K838</x:f>
        <x:v>0</x:v>
      </x:c>
      <x:c r="S838" s="14" t="n">
        <x:f t="shared" ref="S838:S901" si="181">P838+Q838+R838</x:f>
        <x:v>0</x:v>
      </x:c>
      <x:c r="T838" t="str">
        <x:f>IF(MOD(C838-Settings!$B$32,Settings!$B$33)&lt;Settings!$B$30,"Up","Down")</x:f>
        <x:v>Up</x:v>
      </x:c>
      <x:c r="U838" s="15" t="n">
        <x:f>IF(OR(I838&gt;Settings!$B$30,O838&gt;Settings!$B$37),0,1)</x:f>
        <x:v>1</x:v>
      </x:c>
      <x:c r="V838" s="15" t="n">
        <x:f>IF(AND(U838=1,O838&lt;=Settings!$B$36),1,0)</x:f>
        <x:v>1</x:v>
      </x:c>
    </x:row>
    <x:row r="839">
      <x:c r="A839">
        <x:v>7</x:v>
      </x:c>
      <x:c r="B839">
        <x:v>114</x:v>
      </x:c>
      <x:c r="C839" s="13" t="n">
        <x:f>Arrivals!F839</x:f>
        <x:v>6818.845365373806</x:v>
      </x:c>
      <x:c r="D839" s="13" t="n">
        <x:f>Arrivals!J839</x:f>
        <x:v>1.0909875540170375</x:v>
      </x:c>
      <x:c r="E839" s="14">
        <x:f t="shared" si="171"/>
        <x:v>6755.2617309597126</x:v>
      </x:c>
      <x:c r="F839" s="14">
        <x:f t="shared" si="173"/>
        <x:v>6818.8453653738061</x:v>
      </x:c>
      <x:c r="G839" s="14">
        <x:f t="shared" si="174"/>
        <x:v>6819.9363529278235</x:v>
      </x:c>
      <x:c r="H839" s="13" t="n">
        <x:f>Arrivals!L839</x:f>
        <x:v>75</x:v>
      </x:c>
      <x:c r="I839" s="14" t="n">
        <x:f>H839*8/Settings!$B$28+Settings!$B$29</x:f>
        <x:v>6.02</x:v>
      </x:c>
      <x:c r="J839" s="14">
        <x:f t="shared" si="172"/>
        <x:v>6761.2817309597131</x:v>
      </x:c>
      <x:c r="K839" s="14">
        <x:f t="shared" si="175"/>
        <x:v>6819.9363529278235</x:v>
      </x:c>
      <x:c r="L839" s="14" t="n">
        <x:f>MOD(K839-Settings!$B$32,Settings!$B$33)</x:f>
        <x:v>339.93635292782346</x:v>
      </x:c>
      <x:c r="M839" s="14" t="n">
        <x:f>IF(L839&lt;Settings!$B$30,IF(Settings!$B$30-L839&gt;=I839,K839,K839+(Settings!$B$30-L839)+Settings!$B$31),K839+(Settings!$B$33-L839))</x:f>
        <x:v>6819.9363529278235</x:v>
      </x:c>
      <x:c r="N839" s="14">
        <x:f t="shared" si="176"/>
        <x:v>6825.9563529278239</x:v>
      </x:c>
      <x:c r="O839" s="14">
        <x:f t="shared" si="177"/>
        <x:v>7.1109875540178109</x:v>
      </x:c>
      <x:c r="P839" s="14">
        <x:f t="shared" si="178"/>
        <x:v>0</x:v>
      </x:c>
      <x:c r="Q839" s="14">
        <x:f t="shared" si="179"/>
        <x:v>0</x:v>
      </x:c>
      <x:c r="R839" s="14">
        <x:f t="shared" si="180"/>
        <x:v>0</x:v>
      </x:c>
      <x:c r="S839" s="14">
        <x:f t="shared" si="181"/>
        <x:v>0</x:v>
      </x:c>
      <x:c r="T839" t="str">
        <x:f>IF(MOD(C839-Settings!$B$32,Settings!$B$33)&lt;Settings!$B$30,"Up","Down")</x:f>
        <x:v>Up</x:v>
      </x:c>
      <x:c r="U839" s="15" t="n">
        <x:f>IF(OR(I839&gt;Settings!$B$30,O839&gt;Settings!$B$37),0,1)</x:f>
        <x:v>1</x:v>
      </x:c>
      <x:c r="V839" s="15" t="n">
        <x:f>IF(AND(U839=1,O839&lt;=Settings!$B$36),1,0)</x:f>
        <x:v>1</x:v>
      </x:c>
    </x:row>
    <x:row r="840">
      <x:c r="A840">
        <x:v>7</x:v>
      </x:c>
      <x:c r="B840">
        <x:v>115</x:v>
      </x:c>
      <x:c r="C840" s="13" t="n">
        <x:f>Arrivals!F840</x:f>
        <x:v>6839.4335815785735</x:v>
      </x:c>
      <x:c r="D840" s="13" t="n">
        <x:f>Arrivals!J840</x:f>
        <x:v>11.504290051806855</x:v>
      </x:c>
      <x:c r="E840" s="14">
        <x:f t="shared" si="171"/>
        <x:v>6819.9363529278235</x:v>
      </x:c>
      <x:c r="F840" s="14">
        <x:f t="shared" si="173"/>
        <x:v>6839.4335815785735</x:v>
      </x:c>
      <x:c r="G840" s="14">
        <x:f t="shared" si="174"/>
        <x:v>6850.93787163038</x:v>
      </x:c>
      <x:c r="H840" s="13" t="n">
        <x:f>Arrivals!L840</x:f>
        <x:v>75</x:v>
      </x:c>
      <x:c r="I840" s="14" t="n">
        <x:f>H840*8/Settings!$B$28+Settings!$B$29</x:f>
        <x:v>6.02</x:v>
      </x:c>
      <x:c r="J840" s="14">
        <x:f t="shared" si="172"/>
        <x:v>6825.9563529278239</x:v>
      </x:c>
      <x:c r="K840" s="14">
        <x:f t="shared" si="175"/>
        <x:v>6850.93787163038</x:v>
      </x:c>
      <x:c r="L840" s="14" t="n">
        <x:f>MOD(K840-Settings!$B$32,Settings!$B$33)</x:f>
        <x:v>370.93787163037996</x:v>
      </x:c>
      <x:c r="M840" s="14" t="n">
        <x:f>IF(L840&lt;Settings!$B$30,IF(Settings!$B$30-L840&gt;=I840,K840,K840+(Settings!$B$30-L840)+Settings!$B$31),K840+(Settings!$B$33-L840))</x:f>
        <x:v>6850.93787163038</x:v>
      </x:c>
      <x:c r="N840" s="14">
        <x:f t="shared" si="176"/>
        <x:v>6856.9578716303804</x:v>
      </x:c>
      <x:c r="O840" s="14">
        <x:f t="shared" si="177"/>
        <x:v>17.524290051806929</x:v>
      </x:c>
      <x:c r="P840" s="14">
        <x:f t="shared" si="178"/>
        <x:v>0</x:v>
      </x:c>
      <x:c r="Q840" s="14">
        <x:f t="shared" si="179"/>
        <x:v>0</x:v>
      </x:c>
      <x:c r="R840" s="14">
        <x:f t="shared" si="180"/>
        <x:v>0</x:v>
      </x:c>
      <x:c r="S840" s="14">
        <x:f t="shared" si="181"/>
        <x:v>0</x:v>
      </x:c>
      <x:c r="T840" t="str">
        <x:f>IF(MOD(C840-Settings!$B$32,Settings!$B$33)&lt;Settings!$B$30,"Up","Down")</x:f>
        <x:v>Up</x:v>
      </x:c>
      <x:c r="U840" s="15" t="n">
        <x:f>IF(OR(I840&gt;Settings!$B$30,O840&gt;Settings!$B$37),0,1)</x:f>
        <x:v>1</x:v>
      </x:c>
      <x:c r="V840" s="15" t="n">
        <x:f>IF(AND(U840=1,O840&lt;=Settings!$B$36),1,0)</x:f>
        <x:v>1</x:v>
      </x:c>
    </x:row>
    <x:row r="841">
      <x:c r="A841">
        <x:v>7</x:v>
      </x:c>
      <x:c r="B841">
        <x:v>116</x:v>
      </x:c>
      <x:c r="C841" s="13" t="n">
        <x:f>Arrivals!F841</x:f>
        <x:v>6921.117024479204</x:v>
      </x:c>
      <x:c r="D841" s="13" t="n">
        <x:f>Arrivals!J841</x:f>
        <x:v>4.091661435587946</x:v>
      </x:c>
      <x:c r="E841" s="14">
        <x:f t="shared" si="171"/>
        <x:v>6850.93787163038</x:v>
      </x:c>
      <x:c r="F841" s="14">
        <x:f t="shared" si="173"/>
        <x:v>6921.1170244792038</x:v>
      </x:c>
      <x:c r="G841" s="14">
        <x:f t="shared" si="174"/>
        <x:v>6925.2086859147921</x:v>
      </x:c>
      <x:c r="H841" s="13" t="n">
        <x:f>Arrivals!L841</x:f>
        <x:v>75</x:v>
      </x:c>
      <x:c r="I841" s="14" t="n">
        <x:f>H841*8/Settings!$B$28+Settings!$B$29</x:f>
        <x:v>6.02</x:v>
      </x:c>
      <x:c r="J841" s="14">
        <x:f t="shared" si="172"/>
        <x:v>6856.9578716303804</x:v>
      </x:c>
      <x:c r="K841" s="14">
        <x:f t="shared" si="175"/>
        <x:v>6925.2086859147921</x:v>
      </x:c>
      <x:c r="L841" s="14" t="n">
        <x:f>MOD(K841-Settings!$B$32,Settings!$B$33)</x:f>
        <x:v>445.2086859147921</x:v>
      </x:c>
      <x:c r="M841" s="14" t="n">
        <x:f>IF(L841&lt;Settings!$B$30,IF(Settings!$B$30-L841&gt;=I841,K841,K841+(Settings!$B$30-L841)+Settings!$B$31),K841+(Settings!$B$33-L841))</x:f>
        <x:v>6925.208685914792</x:v>
      </x:c>
      <x:c r="N841" s="14">
        <x:f t="shared" si="176"/>
        <x:v>6931.2286859147925</x:v>
      </x:c>
      <x:c r="O841" s="14">
        <x:f t="shared" si="177"/>
        <x:v>10.111661435588758</x:v>
      </x:c>
      <x:c r="P841" s="14">
        <x:f t="shared" si="178"/>
        <x:v>0</x:v>
      </x:c>
      <x:c r="Q841" s="14">
        <x:f t="shared" si="179"/>
        <x:v>0</x:v>
      </x:c>
      <x:c r="R841" s="14">
        <x:f t="shared" si="180"/>
        <x:v>0</x:v>
      </x:c>
      <x:c r="S841" s="14">
        <x:f t="shared" si="181"/>
        <x:v>0</x:v>
      </x:c>
      <x:c r="T841" t="str">
        <x:f>IF(MOD(C841-Settings!$B$32,Settings!$B$33)&lt;Settings!$B$30,"Up","Down")</x:f>
        <x:v>Up</x:v>
      </x:c>
      <x:c r="U841" s="15" t="n">
        <x:f>IF(OR(I841&gt;Settings!$B$30,O841&gt;Settings!$B$37),0,1)</x:f>
        <x:v>1</x:v>
      </x:c>
      <x:c r="V841" s="15" t="n">
        <x:f>IF(AND(U841=1,O841&lt;=Settings!$B$36),1,0)</x:f>
        <x:v>1</x:v>
      </x:c>
    </x:row>
    <x:row r="842">
      <x:c r="A842">
        <x:v>7</x:v>
      </x:c>
      <x:c r="B842">
        <x:v>117</x:v>
      </x:c>
      <x:c r="C842" s="13" t="n">
        <x:f>Arrivals!F842</x:f>
        <x:v>6942.28450992708</x:v>
      </x:c>
      <x:c r="D842" s="13" t="n">
        <x:f>Arrivals!J842</x:f>
        <x:v>27.131520668635055</x:v>
      </x:c>
      <x:c r="E842" s="14">
        <x:f t="shared" si="171"/>
        <x:v>6925.2086859147921</x:v>
      </x:c>
      <x:c r="F842" s="14">
        <x:f t="shared" si="173"/>
        <x:v>6942.2845099270799</x:v>
      </x:c>
      <x:c r="G842" s="14">
        <x:f t="shared" si="174"/>
        <x:v>6969.4160305957148</x:v>
      </x:c>
      <x:c r="H842" s="13" t="n">
        <x:f>Arrivals!L842</x:f>
        <x:v>75</x:v>
      </x:c>
      <x:c r="I842" s="14" t="n">
        <x:f>H842*8/Settings!$B$28+Settings!$B$29</x:f>
        <x:v>6.02</x:v>
      </x:c>
      <x:c r="J842" s="14">
        <x:f t="shared" si="172"/>
        <x:v>6931.2286859147925</x:v>
      </x:c>
      <x:c r="K842" s="14">
        <x:f t="shared" si="175"/>
        <x:v>6969.4160305957148</x:v>
      </x:c>
      <x:c r="L842" s="14" t="n">
        <x:f>MOD(K842-Settings!$B$32,Settings!$B$33)</x:f>
        <x:v>489.4160305957148</x:v>
      </x:c>
      <x:c r="M842" s="14" t="n">
        <x:f>IF(L842&lt;Settings!$B$30,IF(Settings!$B$30-L842&gt;=I842,K842,K842+(Settings!$B$30-L842)+Settings!$B$31),K842+(Settings!$B$33-L842))</x:f>
        <x:v>6969.416030595715</x:v>
      </x:c>
      <x:c r="N842" s="14">
        <x:f t="shared" si="176"/>
        <x:v>6975.4360305957152</x:v>
      </x:c>
      <x:c r="O842" s="14">
        <x:f t="shared" si="177"/>
        <x:v>33.151520668635385</x:v>
      </x:c>
      <x:c r="P842" s="14">
        <x:f t="shared" si="178"/>
        <x:v>0</x:v>
      </x:c>
      <x:c r="Q842" s="14">
        <x:f t="shared" si="179"/>
        <x:v>0</x:v>
      </x:c>
      <x:c r="R842" s="14">
        <x:f t="shared" si="180"/>
        <x:v>0</x:v>
      </x:c>
      <x:c r="S842" s="14">
        <x:f t="shared" si="181"/>
        <x:v>0</x:v>
      </x:c>
      <x:c r="T842" t="str">
        <x:f>IF(MOD(C842-Settings!$B$32,Settings!$B$33)&lt;Settings!$B$30,"Up","Down")</x:f>
        <x:v>Up</x:v>
      </x:c>
      <x:c r="U842" s="15" t="n">
        <x:f>IF(OR(I842&gt;Settings!$B$30,O842&gt;Settings!$B$37),0,1)</x:f>
        <x:v>1</x:v>
      </x:c>
      <x:c r="V842" s="15" t="n">
        <x:f>IF(AND(U842=1,O842&lt;=Settings!$B$36),1,0)</x:f>
        <x:v>1</x:v>
      </x:c>
    </x:row>
    <x:row r="843">
      <x:c r="A843">
        <x:v>7</x:v>
      </x:c>
      <x:c r="B843">
        <x:v>118</x:v>
      </x:c>
      <x:c r="C843" s="13" t="n">
        <x:f>Arrivals!F843</x:f>
        <x:v>6965.5961542344985</x:v>
      </x:c>
      <x:c r="D843" s="13" t="n">
        <x:f>Arrivals!J843</x:f>
        <x:v>23.972861786241154</x:v>
      </x:c>
      <x:c r="E843" s="14">
        <x:f t="shared" si="171"/>
        <x:v>6969.4160305957148</x:v>
      </x:c>
      <x:c r="F843" s="14">
        <x:f t="shared" si="173"/>
        <x:v>6969.4160305957148</x:v>
      </x:c>
      <x:c r="G843" s="14">
        <x:f t="shared" si="174"/>
        <x:v>6993.3888923819559</x:v>
      </x:c>
      <x:c r="H843" s="13" t="n">
        <x:f>Arrivals!L843</x:f>
        <x:v>75</x:v>
      </x:c>
      <x:c r="I843" s="14" t="n">
        <x:f>H843*8/Settings!$B$28+Settings!$B$29</x:f>
        <x:v>6.02</x:v>
      </x:c>
      <x:c r="J843" s="14">
        <x:f t="shared" si="172"/>
        <x:v>6975.4360305957152</x:v>
      </x:c>
      <x:c r="K843" s="14">
        <x:f t="shared" si="175"/>
        <x:v>6993.3888923819559</x:v>
      </x:c>
      <x:c r="L843" s="14" t="n">
        <x:f>MOD(K843-Settings!$B$32,Settings!$B$33)</x:f>
        <x:v>513.3888923819559</x:v>
      </x:c>
      <x:c r="M843" s="14" t="n">
        <x:f>IF(L843&lt;Settings!$B$30,IF(Settings!$B$30-L843&gt;=I843,K843,K843+(Settings!$B$30-L843)+Settings!$B$31),K843+(Settings!$B$33-L843))</x:f>
        <x:v>6993.388892381956</x:v>
      </x:c>
      <x:c r="N843" s="14">
        <x:f t="shared" si="176"/>
        <x:v>6999.4088923819563</x:v>
      </x:c>
      <x:c r="O843" s="14">
        <x:f t="shared" si="177"/>
        <x:v>33.812738147457821</x:v>
      </x:c>
      <x:c r="P843" s="14">
        <x:f t="shared" si="178"/>
        <x:v>3.819876361216302</x:v>
      </x:c>
      <x:c r="Q843" s="14">
        <x:f t="shared" si="179"/>
        <x:v>0</x:v>
      </x:c>
      <x:c r="R843" s="14">
        <x:f t="shared" si="180"/>
        <x:v>0</x:v>
      </x:c>
      <x:c r="S843" s="14">
        <x:f t="shared" si="181"/>
        <x:v>3.819876361216302</x:v>
      </x:c>
      <x:c r="T843" t="str">
        <x:f>IF(MOD(C843-Settings!$B$32,Settings!$B$33)&lt;Settings!$B$30,"Up","Down")</x:f>
        <x:v>Up</x:v>
      </x:c>
      <x:c r="U843" s="15" t="n">
        <x:f>IF(OR(I843&gt;Settings!$B$30,O843&gt;Settings!$B$37),0,1)</x:f>
        <x:v>1</x:v>
      </x:c>
      <x:c r="V843" s="15" t="n">
        <x:f>IF(AND(U843=1,O843&lt;=Settings!$B$36),1,0)</x:f>
        <x:v>1</x:v>
      </x:c>
    </x:row>
    <x:row r="844">
      <x:c r="A844">
        <x:v>7</x:v>
      </x:c>
      <x:c r="B844">
        <x:v>119</x:v>
      </x:c>
      <x:c r="C844" s="13" t="n">
        <x:f>Arrivals!F844</x:f>
        <x:v>7130.224286110015</x:v>
      </x:c>
      <x:c r="D844" s="13" t="n">
        <x:f>Arrivals!J844</x:f>
        <x:v>3.7776829888128827</x:v>
      </x:c>
      <x:c r="E844" s="14">
        <x:f t="shared" si="171"/>
        <x:v>6993.3888923819559</x:v>
      </x:c>
      <x:c r="F844" s="14">
        <x:f t="shared" si="173"/>
        <x:v>7130.2242861100149</x:v>
      </x:c>
      <x:c r="G844" s="14">
        <x:f t="shared" si="174"/>
        <x:v>7134.0019690988274</x:v>
      </x:c>
      <x:c r="H844" s="13" t="n">
        <x:f>Arrivals!L844</x:f>
        <x:v>75</x:v>
      </x:c>
      <x:c r="I844" s="14" t="n">
        <x:f>H844*8/Settings!$B$28+Settings!$B$29</x:f>
        <x:v>6.02</x:v>
      </x:c>
      <x:c r="J844" s="14">
        <x:f t="shared" si="172"/>
        <x:v>6999.4088923819563</x:v>
      </x:c>
      <x:c r="K844" s="14">
        <x:f t="shared" si="175"/>
        <x:v>7134.0019690988274</x:v>
      </x:c>
      <x:c r="L844" s="14" t="n">
        <x:f>MOD(K844-Settings!$B$32,Settings!$B$33)</x:f>
        <x:v>654.0019690988274</x:v>
      </x:c>
      <x:c r="M844" s="14" t="n">
        <x:f>IF(L844&lt;Settings!$B$30,IF(Settings!$B$30-L844&gt;=I844,K844,K844+(Settings!$B$30-L844)+Settings!$B$31),K844+(Settings!$B$33-L844))</x:f>
        <x:v>7200</x:v>
      </x:c>
      <x:c r="N844" s="14">
        <x:f t="shared" si="176"/>
        <x:v>7206.02</x:v>
      </x:c>
      <x:c r="O844" s="14">
        <x:f t="shared" si="177"/>
        <x:v>75.795713889985564</x:v>
      </x:c>
      <x:c r="P844" s="14">
        <x:f t="shared" si="178"/>
        <x:v>0</x:v>
      </x:c>
      <x:c r="Q844" s="14">
        <x:f t="shared" si="179"/>
        <x:v>0</x:v>
      </x:c>
      <x:c r="R844" s="14">
        <x:f t="shared" si="180"/>
        <x:v>65.998030901172569</x:v>
      </x:c>
      <x:c r="S844" s="14">
        <x:f t="shared" si="181"/>
        <x:v>65.998030901172569</x:v>
      </x:c>
      <x:c r="T844" t="str">
        <x:f>IF(MOD(C844-Settings!$B$32,Settings!$B$33)&lt;Settings!$B$30,"Up","Down")</x:f>
        <x:v>Down</x:v>
      </x:c>
      <x:c r="U844" s="15" t="n">
        <x:f>IF(OR(I844&gt;Settings!$B$30,O844&gt;Settings!$B$37),0,1)</x:f>
        <x:v>1</x:v>
      </x:c>
      <x:c r="V844" s="15" t="n">
        <x:f>IF(AND(U844=1,O844&lt;=Settings!$B$36),1,0)</x:f>
        <x:v>1</x:v>
      </x:c>
    </x:row>
    <x:row r="845">
      <x:c r="A845">
        <x:v>7</x:v>
      </x:c>
      <x:c r="B845">
        <x:v>120</x:v>
      </x:c>
      <x:c r="C845" s="13" t="n">
        <x:f>Arrivals!F845</x:f>
        <x:v>7259.79523361373</x:v>
      </x:c>
      <x:c r="D845" s="13" t="n">
        <x:f>Arrivals!J845</x:f>
        <x:v>0.8692297167118814</x:v>
      </x:c>
      <x:c r="E845" s="14">
        <x:f t="shared" si="171"/>
        <x:v>7134.0019690988274</x:v>
      </x:c>
      <x:c r="F845" s="14">
        <x:f t="shared" si="173"/>
        <x:v>7259.7952336137296</x:v>
      </x:c>
      <x:c r="G845" s="14">
        <x:f t="shared" si="174"/>
        <x:v>7260.6644633304413</x:v>
      </x:c>
      <x:c r="H845" s="13" t="n">
        <x:f>Arrivals!L845</x:f>
        <x:v>75</x:v>
      </x:c>
      <x:c r="I845" s="14" t="n">
        <x:f>H845*8/Settings!$B$28+Settings!$B$29</x:f>
        <x:v>6.02</x:v>
      </x:c>
      <x:c r="J845" s="14">
        <x:f t="shared" si="172"/>
        <x:v>7206.02</x:v>
      </x:c>
      <x:c r="K845" s="14">
        <x:f t="shared" si="175"/>
        <x:v>7260.6644633304413</x:v>
      </x:c>
      <x:c r="L845" s="14" t="n">
        <x:f>MOD(K845-Settings!$B$32,Settings!$B$33)</x:f>
        <x:v>60.66446333044132</x:v>
      </x:c>
      <x:c r="M845" s="14" t="n">
        <x:f>IF(L845&lt;Settings!$B$30,IF(Settings!$B$30-L845&gt;=I845,K845,K845+(Settings!$B$30-L845)+Settings!$B$31),K845+(Settings!$B$33-L845))</x:f>
        <x:v>7260.664463330441</x:v>
      </x:c>
      <x:c r="N845" s="14">
        <x:f t="shared" si="176"/>
        <x:v>7266.6844633304418</x:v>
      </x:c>
      <x:c r="O845" s="14">
        <x:f t="shared" si="177"/>
        <x:v>6.8892297167121797</x:v>
      </x:c>
      <x:c r="P845" s="14">
        <x:f t="shared" si="178"/>
        <x:v>0</x:v>
      </x:c>
      <x:c r="Q845" s="14">
        <x:f t="shared" si="179"/>
        <x:v>0</x:v>
      </x:c>
      <x:c r="R845" s="14">
        <x:f t="shared" si="180"/>
        <x:v>0</x:v>
      </x:c>
      <x:c r="S845" s="14">
        <x:f t="shared" si="181"/>
        <x:v>0</x:v>
      </x:c>
      <x:c r="T845" t="str">
        <x:f>IF(MOD(C845-Settings!$B$32,Settings!$B$33)&lt;Settings!$B$30,"Up","Down")</x:f>
        <x:v>Up</x:v>
      </x:c>
      <x:c r="U845" s="15" t="n">
        <x:f>IF(OR(I845&gt;Settings!$B$30,O845&gt;Settings!$B$37),0,1)</x:f>
        <x:v>1</x:v>
      </x:c>
      <x:c r="V845" s="15" t="n">
        <x:f>IF(AND(U845=1,O845&lt;=Settings!$B$36),1,0)</x:f>
        <x:v>1</x:v>
      </x:c>
    </x:row>
    <x:row r="846">
      <x:c r="A846">
        <x:v>8</x:v>
      </x:c>
      <x:c r="B846">
        <x:v>1</x:v>
      </x:c>
      <x:c r="C846" s="13" t="n">
        <x:f>Arrivals!F846</x:f>
        <x:v>110.24528347081718</x:v>
      </x:c>
      <x:c r="D846" s="13" t="n">
        <x:f>Arrivals!J846</x:f>
        <x:v>8.615497499845107</x:v>
      </x:c>
      <x:c r="E846" s="14">
        <x:v>0</x:v>
      </x:c>
      <x:c r="F846" s="14">
        <x:f t="shared" si="173"/>
        <x:v>110.24528347081718</x:v>
      </x:c>
      <x:c r="G846" s="14">
        <x:f t="shared" si="174"/>
        <x:v>118.86078097066229</x:v>
      </x:c>
      <x:c r="H846" s="13" t="n">
        <x:f>Arrivals!L846</x:f>
        <x:v>75</x:v>
      </x:c>
      <x:c r="I846" s="14" t="n">
        <x:f>H846*8/Settings!$B$28+Settings!$B$29</x:f>
        <x:v>6.02</x:v>
      </x:c>
      <x:c r="J846" s="14">
        <x:v>0</x:v>
      </x:c>
      <x:c r="K846" s="14">
        <x:f t="shared" si="175"/>
        <x:v>118.86078097066229</x:v>
      </x:c>
      <x:c r="L846" s="14" t="n">
        <x:f>MOD(K846-Settings!$B$32,Settings!$B$33)</x:f>
        <x:v>118.86078097066229</x:v>
      </x:c>
      <x:c r="M846" s="14" t="n">
        <x:f>IF(L846&lt;Settings!$B$30,IF(Settings!$B$30-L846&gt;=I846,K846,K846+(Settings!$B$30-L846)+Settings!$B$31),K846+(Settings!$B$33-L846))</x:f>
        <x:v>118.86078097066229</x:v>
      </x:c>
      <x:c r="N846" s="14">
        <x:f t="shared" si="176"/>
        <x:v>124.88078097066229</x:v>
      </x:c>
      <x:c r="O846" s="14">
        <x:f t="shared" si="177"/>
        <x:v>14.635497499845101</x:v>
      </x:c>
      <x:c r="P846" s="14">
        <x:f t="shared" si="178"/>
        <x:v>0</x:v>
      </x:c>
      <x:c r="Q846" s="14">
        <x:f t="shared" si="179"/>
        <x:v>0</x:v>
      </x:c>
      <x:c r="R846" s="14">
        <x:f t="shared" si="180"/>
        <x:v>0</x:v>
      </x:c>
      <x:c r="S846" s="14">
        <x:f t="shared" si="181"/>
        <x:v>0</x:v>
      </x:c>
      <x:c r="T846" t="str">
        <x:f>IF(MOD(C846-Settings!$B$32,Settings!$B$33)&lt;Settings!$B$30,"Up","Down")</x:f>
        <x:v>Up</x:v>
      </x:c>
      <x:c r="U846" s="15" t="n">
        <x:f>IF(OR(I846&gt;Settings!$B$30,O846&gt;Settings!$B$37),0,1)</x:f>
        <x:v>1</x:v>
      </x:c>
      <x:c r="V846" s="15" t="n">
        <x:f>IF(AND(U846=1,O846&lt;=Settings!$B$36),1,0)</x:f>
        <x:v>1</x:v>
      </x:c>
    </x:row>
    <x:row r="847">
      <x:c r="A847">
        <x:v>8</x:v>
      </x:c>
      <x:c r="B847">
        <x:v>2</x:v>
      </x:c>
      <x:c r="C847" s="13" t="n">
        <x:f>Arrivals!F847</x:f>
        <x:v>229.8191999388029</x:v>
      </x:c>
      <x:c r="D847" s="13" t="n">
        <x:f>Arrivals!J847</x:f>
        <x:v>6.819447044336815</x:v>
      </x:c>
      <x:c r="E847" s="14" t="n">
        <x:f t="shared" ref="E847:E878" si="182">G846</x:f>
        <x:v>118.86078097066229</x:v>
      </x:c>
      <x:c r="F847" s="14">
        <x:f t="shared" si="173"/>
        <x:v>229.81919993880291</x:v>
      </x:c>
      <x:c r="G847" s="14">
        <x:f t="shared" si="174"/>
        <x:v>236.63864698313972</x:v>
      </x:c>
      <x:c r="H847" s="13" t="n">
        <x:f>Arrivals!L847</x:f>
        <x:v>75</x:v>
      </x:c>
      <x:c r="I847" s="14" t="n">
        <x:f>H847*8/Settings!$B$28+Settings!$B$29</x:f>
        <x:v>6.02</x:v>
      </x:c>
      <x:c r="J847" s="14" t="n">
        <x:f t="shared" ref="J847:J878" si="183">N846</x:f>
        <x:v>124.88078097066229</x:v>
      </x:c>
      <x:c r="K847" s="14">
        <x:f t="shared" si="175"/>
        <x:v>236.63864698313972</x:v>
      </x:c>
      <x:c r="L847" s="14" t="n">
        <x:f>MOD(K847-Settings!$B$32,Settings!$B$33)</x:f>
        <x:v>236.63864698313972</x:v>
      </x:c>
      <x:c r="M847" s="14" t="n">
        <x:f>IF(L847&lt;Settings!$B$30,IF(Settings!$B$30-L847&gt;=I847,K847,K847+(Settings!$B$30-L847)+Settings!$B$31),K847+(Settings!$B$33-L847))</x:f>
        <x:v>236.63864698313972</x:v>
      </x:c>
      <x:c r="N847" s="14">
        <x:f t="shared" si="176"/>
        <x:v>242.65864698313973</x:v>
      </x:c>
      <x:c r="O847" s="14">
        <x:f t="shared" si="177"/>
        <x:v>12.839447044336822</x:v>
      </x:c>
      <x:c r="P847" s="14">
        <x:f t="shared" si="178"/>
        <x:v>0</x:v>
      </x:c>
      <x:c r="Q847" s="14">
        <x:f t="shared" si="179"/>
        <x:v>0</x:v>
      </x:c>
      <x:c r="R847" s="14">
        <x:f t="shared" si="180"/>
        <x:v>0</x:v>
      </x:c>
      <x:c r="S847" s="14">
        <x:f t="shared" si="181"/>
        <x:v>0</x:v>
      </x:c>
      <x:c r="T847" t="str">
        <x:f>IF(MOD(C847-Settings!$B$32,Settings!$B$33)&lt;Settings!$B$30,"Up","Down")</x:f>
        <x:v>Up</x:v>
      </x:c>
      <x:c r="U847" s="15" t="n">
        <x:f>IF(OR(I847&gt;Settings!$B$30,O847&gt;Settings!$B$37),0,1)</x:f>
        <x:v>1</x:v>
      </x:c>
      <x:c r="V847" s="15" t="n">
        <x:f>IF(AND(U847=1,O847&lt;=Settings!$B$36),1,0)</x:f>
        <x:v>1</x:v>
      </x:c>
    </x:row>
    <x:row r="848">
      <x:c r="A848">
        <x:v>8</x:v>
      </x:c>
      <x:c r="B848">
        <x:v>3</x:v>
      </x:c>
      <x:c r="C848" s="13" t="n">
        <x:f>Arrivals!F848</x:f>
        <x:v>243.94127349523615</x:v>
      </x:c>
      <x:c r="D848" s="13" t="n">
        <x:f>Arrivals!J848</x:f>
        <x:v>30.416549034260985</x:v>
      </x:c>
      <x:c r="E848" s="14">
        <x:f t="shared" si="182"/>
        <x:v>236.63864698313972</x:v>
      </x:c>
      <x:c r="F848" s="14">
        <x:f t="shared" si="173"/>
        <x:v>243.94127349523615</x:v>
      </x:c>
      <x:c r="G848" s="14">
        <x:f t="shared" si="174"/>
        <x:v>274.35782252949713</x:v>
      </x:c>
      <x:c r="H848" s="13" t="n">
        <x:f>Arrivals!L848</x:f>
        <x:v>75</x:v>
      </x:c>
      <x:c r="I848" s="14" t="n">
        <x:f>H848*8/Settings!$B$28+Settings!$B$29</x:f>
        <x:v>6.02</x:v>
      </x:c>
      <x:c r="J848" s="14">
        <x:f t="shared" si="183"/>
        <x:v>242.65864698313973</x:v>
      </x:c>
      <x:c r="K848" s="14">
        <x:f t="shared" si="175"/>
        <x:v>274.35782252949713</x:v>
      </x:c>
      <x:c r="L848" s="14" t="n">
        <x:f>MOD(K848-Settings!$B$32,Settings!$B$33)</x:f>
        <x:v>274.3578225294971</x:v>
      </x:c>
      <x:c r="M848" s="14" t="n">
        <x:f>IF(L848&lt;Settings!$B$30,IF(Settings!$B$30-L848&gt;=I848,K848,K848+(Settings!$B$30-L848)+Settings!$B$31),K848+(Settings!$B$33-L848))</x:f>
        <x:v>274.3578225294971</x:v>
      </x:c>
      <x:c r="N848" s="14">
        <x:f t="shared" si="176"/>
        <x:v>280.37782252949711</x:v>
      </x:c>
      <x:c r="O848" s="14">
        <x:f t="shared" si="177"/>
        <x:v>36.436549034260963</x:v>
      </x:c>
      <x:c r="P848" s="14">
        <x:f t="shared" si="178"/>
        <x:v>0</x:v>
      </x:c>
      <x:c r="Q848" s="14">
        <x:f t="shared" si="179"/>
        <x:v>0</x:v>
      </x:c>
      <x:c r="R848" s="14">
        <x:f t="shared" si="180"/>
        <x:v>0</x:v>
      </x:c>
      <x:c r="S848" s="14">
        <x:f t="shared" si="181"/>
        <x:v>0</x:v>
      </x:c>
      <x:c r="T848" t="str">
        <x:f>IF(MOD(C848-Settings!$B$32,Settings!$B$33)&lt;Settings!$B$30,"Up","Down")</x:f>
        <x:v>Up</x:v>
      </x:c>
      <x:c r="U848" s="15" t="n">
        <x:f>IF(OR(I848&gt;Settings!$B$30,O848&gt;Settings!$B$37),0,1)</x:f>
        <x:v>1</x:v>
      </x:c>
      <x:c r="V848" s="15" t="n">
        <x:f>IF(AND(U848=1,O848&lt;=Settings!$B$36),1,0)</x:f>
        <x:v>1</x:v>
      </x:c>
    </x:row>
    <x:row r="849">
      <x:c r="A849">
        <x:v>8</x:v>
      </x:c>
      <x:c r="B849">
        <x:v>4</x:v>
      </x:c>
      <x:c r="C849" s="13" t="n">
        <x:f>Arrivals!F849</x:f>
        <x:v>330.33969736623044</x:v>
      </x:c>
      <x:c r="D849" s="13" t="n">
        <x:f>Arrivals!J849</x:f>
        <x:v>7.508742701903836</x:v>
      </x:c>
      <x:c r="E849" s="14">
        <x:f t="shared" si="182"/>
        <x:v>274.35782252949713</x:v>
      </x:c>
      <x:c r="F849" s="14">
        <x:f t="shared" si="173"/>
        <x:v>330.33969736623044</x:v>
      </x:c>
      <x:c r="G849" s="14">
        <x:f t="shared" si="174"/>
        <x:v>337.84844006813427</x:v>
      </x:c>
      <x:c r="H849" s="13" t="n">
        <x:f>Arrivals!L849</x:f>
        <x:v>75</x:v>
      </x:c>
      <x:c r="I849" s="14" t="n">
        <x:f>H849*8/Settings!$B$28+Settings!$B$29</x:f>
        <x:v>6.02</x:v>
      </x:c>
      <x:c r="J849" s="14">
        <x:f t="shared" si="183"/>
        <x:v>280.37782252949711</x:v>
      </x:c>
      <x:c r="K849" s="14">
        <x:f t="shared" si="175"/>
        <x:v>337.84844006813427</x:v>
      </x:c>
      <x:c r="L849" s="14" t="n">
        <x:f>MOD(K849-Settings!$B$32,Settings!$B$33)</x:f>
        <x:v>337.84844006813427</x:v>
      </x:c>
      <x:c r="M849" s="14" t="n">
        <x:f>IF(L849&lt;Settings!$B$30,IF(Settings!$B$30-L849&gt;=I849,K849,K849+(Settings!$B$30-L849)+Settings!$B$31),K849+(Settings!$B$33-L849))</x:f>
        <x:v>337.84844006813427</x:v>
      </x:c>
      <x:c r="N849" s="14">
        <x:f t="shared" si="176"/>
        <x:v>343.86844006813425</x:v>
      </x:c>
      <x:c r="O849" s="14">
        <x:f t="shared" si="177"/>
        <x:v>13.528742701903809</x:v>
      </x:c>
      <x:c r="P849" s="14">
        <x:f t="shared" si="178"/>
        <x:v>0</x:v>
      </x:c>
      <x:c r="Q849" s="14">
        <x:f t="shared" si="179"/>
        <x:v>0</x:v>
      </x:c>
      <x:c r="R849" s="14">
        <x:f t="shared" si="180"/>
        <x:v>0</x:v>
      </x:c>
      <x:c r="S849" s="14">
        <x:f t="shared" si="181"/>
        <x:v>0</x:v>
      </x:c>
      <x:c r="T849" t="str">
        <x:f>IF(MOD(C849-Settings!$B$32,Settings!$B$33)&lt;Settings!$B$30,"Up","Down")</x:f>
        <x:v>Up</x:v>
      </x:c>
      <x:c r="U849" s="15" t="n">
        <x:f>IF(OR(I849&gt;Settings!$B$30,O849&gt;Settings!$B$37),0,1)</x:f>
        <x:v>1</x:v>
      </x:c>
      <x:c r="V849" s="15" t="n">
        <x:f>IF(AND(U849=1,O849&lt;=Settings!$B$36),1,0)</x:f>
        <x:v>1</x:v>
      </x:c>
    </x:row>
    <x:row r="850">
      <x:c r="A850">
        <x:v>8</x:v>
      </x:c>
      <x:c r="B850">
        <x:v>5</x:v>
      </x:c>
      <x:c r="C850" s="13" t="n">
        <x:f>Arrivals!F850</x:f>
        <x:v>444.38924771848605</x:v>
      </x:c>
      <x:c r="D850" s="13" t="n">
        <x:f>Arrivals!J850</x:f>
        <x:v>6.392709009852108</x:v>
      </x:c>
      <x:c r="E850" s="14">
        <x:f t="shared" si="182"/>
        <x:v>337.84844006813427</x:v>
      </x:c>
      <x:c r="F850" s="14">
        <x:f t="shared" si="173"/>
        <x:v>444.38924771848605</x:v>
      </x:c>
      <x:c r="G850" s="14">
        <x:f t="shared" si="174"/>
        <x:v>450.78195672833817</x:v>
      </x:c>
      <x:c r="H850" s="13" t="n">
        <x:f>Arrivals!L850</x:f>
        <x:v>75</x:v>
      </x:c>
      <x:c r="I850" s="14" t="n">
        <x:f>H850*8/Settings!$B$28+Settings!$B$29</x:f>
        <x:v>6.02</x:v>
      </x:c>
      <x:c r="J850" s="14">
        <x:f t="shared" si="183"/>
        <x:v>343.86844006813425</x:v>
      </x:c>
      <x:c r="K850" s="14">
        <x:f t="shared" si="175"/>
        <x:v>450.78195672833817</x:v>
      </x:c>
      <x:c r="L850" s="14" t="n">
        <x:f>MOD(K850-Settings!$B$32,Settings!$B$33)</x:f>
        <x:v>450.7819567283382</x:v>
      </x:c>
      <x:c r="M850" s="14" t="n">
        <x:f>IF(L850&lt;Settings!$B$30,IF(Settings!$B$30-L850&gt;=I850,K850,K850+(Settings!$B$30-L850)+Settings!$B$31),K850+(Settings!$B$33-L850))</x:f>
        <x:v>450.7819567283382</x:v>
      </x:c>
      <x:c r="N850" s="14">
        <x:f t="shared" si="176"/>
        <x:v>456.80195672833815</x:v>
      </x:c>
      <x:c r="O850" s="14">
        <x:f t="shared" si="177"/>
        <x:v>12.412709009852108</x:v>
      </x:c>
      <x:c r="P850" s="14">
        <x:f t="shared" si="178"/>
        <x:v>0</x:v>
      </x:c>
      <x:c r="Q850" s="14">
        <x:f t="shared" si="179"/>
        <x:v>0</x:v>
      </x:c>
      <x:c r="R850" s="14">
        <x:f t="shared" si="180"/>
        <x:v>0</x:v>
      </x:c>
      <x:c r="S850" s="14">
        <x:f t="shared" si="181"/>
        <x:v>0</x:v>
      </x:c>
      <x:c r="T850" t="str">
        <x:f>IF(MOD(C850-Settings!$B$32,Settings!$B$33)&lt;Settings!$B$30,"Up","Down")</x:f>
        <x:v>Up</x:v>
      </x:c>
      <x:c r="U850" s="15" t="n">
        <x:f>IF(OR(I850&gt;Settings!$B$30,O850&gt;Settings!$B$37),0,1)</x:f>
        <x:v>1</x:v>
      </x:c>
      <x:c r="V850" s="15" t="n">
        <x:f>IF(AND(U850=1,O850&lt;=Settings!$B$36),1,0)</x:f>
        <x:v>1</x:v>
      </x:c>
    </x:row>
    <x:row r="851">
      <x:c r="A851">
        <x:v>8</x:v>
      </x:c>
      <x:c r="B851">
        <x:v>6</x:v>
      </x:c>
      <x:c r="C851" s="13" t="n">
        <x:f>Arrivals!F851</x:f>
        <x:v>463.71358170659465</x:v>
      </x:c>
      <x:c r="D851" s="13" t="n">
        <x:f>Arrivals!J851</x:f>
        <x:v>3.3652818559507063</x:v>
      </x:c>
      <x:c r="E851" s="14">
        <x:f t="shared" si="182"/>
        <x:v>450.78195672833817</x:v>
      </x:c>
      <x:c r="F851" s="14">
        <x:f t="shared" si="173"/>
        <x:v>463.71358170659465</x:v>
      </x:c>
      <x:c r="G851" s="14">
        <x:f t="shared" si="174"/>
        <x:v>467.07886356254534</x:v>
      </x:c>
      <x:c r="H851" s="13" t="n">
        <x:f>Arrivals!L851</x:f>
        <x:v>75</x:v>
      </x:c>
      <x:c r="I851" s="14" t="n">
        <x:f>H851*8/Settings!$B$28+Settings!$B$29</x:f>
        <x:v>6.02</x:v>
      </x:c>
      <x:c r="J851" s="14">
        <x:f t="shared" si="183"/>
        <x:v>456.80195672833815</x:v>
      </x:c>
      <x:c r="K851" s="14">
        <x:f t="shared" si="175"/>
        <x:v>467.07886356254534</x:v>
      </x:c>
      <x:c r="L851" s="14" t="n">
        <x:f>MOD(K851-Settings!$B$32,Settings!$B$33)</x:f>
        <x:v>467.07886356254534</x:v>
      </x:c>
      <x:c r="M851" s="14" t="n">
        <x:f>IF(L851&lt;Settings!$B$30,IF(Settings!$B$30-L851&gt;=I851,K851,K851+(Settings!$B$30-L851)+Settings!$B$31),K851+(Settings!$B$33-L851))</x:f>
        <x:v>467.07886356254534</x:v>
      </x:c>
      <x:c r="N851" s="14">
        <x:f t="shared" si="176"/>
        <x:v>473.09886356254532</x:v>
      </x:c>
      <x:c r="O851" s="14">
        <x:f t="shared" si="177"/>
        <x:v>9.3852818559506659</x:v>
      </x:c>
      <x:c r="P851" s="14">
        <x:f t="shared" si="178"/>
        <x:v>0</x:v>
      </x:c>
      <x:c r="Q851" s="14">
        <x:f t="shared" si="179"/>
        <x:v>0</x:v>
      </x:c>
      <x:c r="R851" s="14">
        <x:f t="shared" si="180"/>
        <x:v>0</x:v>
      </x:c>
      <x:c r="S851" s="14">
        <x:f t="shared" si="181"/>
        <x:v>0</x:v>
      </x:c>
      <x:c r="T851" t="str">
        <x:f>IF(MOD(C851-Settings!$B$32,Settings!$B$33)&lt;Settings!$B$30,"Up","Down")</x:f>
        <x:v>Up</x:v>
      </x:c>
      <x:c r="U851" s="15" t="n">
        <x:f>IF(OR(I851&gt;Settings!$B$30,O851&gt;Settings!$B$37),0,1)</x:f>
        <x:v>1</x:v>
      </x:c>
      <x:c r="V851" s="15" t="n">
        <x:f>IF(AND(U851=1,O851&lt;=Settings!$B$36),1,0)</x:f>
        <x:v>1</x:v>
      </x:c>
    </x:row>
    <x:row r="852">
      <x:c r="A852">
        <x:v>8</x:v>
      </x:c>
      <x:c r="B852">
        <x:v>7</x:v>
      </x:c>
      <x:c r="C852" s="13" t="n">
        <x:f>Arrivals!F852</x:f>
        <x:v>589.5861018125719</x:v>
      </x:c>
      <x:c r="D852" s="13" t="n">
        <x:f>Arrivals!J852</x:f>
        <x:v>1.7053023001147294</x:v>
      </x:c>
      <x:c r="E852" s="14">
        <x:f t="shared" si="182"/>
        <x:v>467.07886356254534</x:v>
      </x:c>
      <x:c r="F852" s="14">
        <x:f t="shared" si="173"/>
        <x:v>589.58610181257188</x:v>
      </x:c>
      <x:c r="G852" s="14">
        <x:f t="shared" si="174"/>
        <x:v>591.29140411268656</x:v>
      </x:c>
      <x:c r="H852" s="13" t="n">
        <x:f>Arrivals!L852</x:f>
        <x:v>75</x:v>
      </x:c>
      <x:c r="I852" s="14" t="n">
        <x:f>H852*8/Settings!$B$28+Settings!$B$29</x:f>
        <x:v>6.02</x:v>
      </x:c>
      <x:c r="J852" s="14">
        <x:f t="shared" si="183"/>
        <x:v>473.09886356254532</x:v>
      </x:c>
      <x:c r="K852" s="14">
        <x:f t="shared" si="175"/>
        <x:v>591.29140411268656</x:v>
      </x:c>
      <x:c r="L852" s="14" t="n">
        <x:f>MOD(K852-Settings!$B$32,Settings!$B$33)</x:f>
        <x:v>591.2914041126866</x:v>
      </x:c>
      <x:c r="M852" s="14" t="n">
        <x:f>IF(L852&lt;Settings!$B$30,IF(Settings!$B$30-L852&gt;=I852,K852,K852+(Settings!$B$30-L852)+Settings!$B$31),K852+(Settings!$B$33-L852))</x:f>
        <x:v>591.2914041126866</x:v>
      </x:c>
      <x:c r="N852" s="14">
        <x:f t="shared" si="176"/>
        <x:v>597.31140411268655</x:v>
      </x:c>
      <x:c r="O852" s="14">
        <x:f t="shared" si="177"/>
        <x:v>7.725302300114663</x:v>
      </x:c>
      <x:c r="P852" s="14">
        <x:f t="shared" si="178"/>
        <x:v>0</x:v>
      </x:c>
      <x:c r="Q852" s="14">
        <x:f t="shared" si="179"/>
        <x:v>0</x:v>
      </x:c>
      <x:c r="R852" s="14">
        <x:f t="shared" si="180"/>
        <x:v>0</x:v>
      </x:c>
      <x:c r="S852" s="14">
        <x:f t="shared" si="181"/>
        <x:v>0</x:v>
      </x:c>
      <x:c r="T852" t="str">
        <x:f>IF(MOD(C852-Settings!$B$32,Settings!$B$33)&lt;Settings!$B$30,"Up","Down")</x:f>
        <x:v>Up</x:v>
      </x:c>
      <x:c r="U852" s="15" t="n">
        <x:f>IF(OR(I852&gt;Settings!$B$30,O852&gt;Settings!$B$37),0,1)</x:f>
        <x:v>1</x:v>
      </x:c>
      <x:c r="V852" s="15" t="n">
        <x:f>IF(AND(U852=1,O852&lt;=Settings!$B$36),1,0)</x:f>
        <x:v>1</x:v>
      </x:c>
    </x:row>
    <x:row r="853">
      <x:c r="A853">
        <x:v>8</x:v>
      </x:c>
      <x:c r="B853">
        <x:v>8</x:v>
      </x:c>
      <x:c r="C853" s="13" t="n">
        <x:f>Arrivals!F853</x:f>
        <x:v>630.8560193831568</x:v>
      </x:c>
      <x:c r="D853" s="13" t="n">
        <x:f>Arrivals!J853</x:f>
        <x:v>7.663454531300293</x:v>
      </x:c>
      <x:c r="E853" s="14">
        <x:f t="shared" si="182"/>
        <x:v>591.29140411268656</x:v>
      </x:c>
      <x:c r="F853" s="14">
        <x:f t="shared" si="173"/>
        <x:v>630.85601938315676</x:v>
      </x:c>
      <x:c r="G853" s="14">
        <x:f t="shared" si="174"/>
        <x:v>638.51947391445708</x:v>
      </x:c>
      <x:c r="H853" s="13" t="n">
        <x:f>Arrivals!L853</x:f>
        <x:v>75</x:v>
      </x:c>
      <x:c r="I853" s="14" t="n">
        <x:f>H853*8/Settings!$B$28+Settings!$B$29</x:f>
        <x:v>6.02</x:v>
      </x:c>
      <x:c r="J853" s="14">
        <x:f t="shared" si="183"/>
        <x:v>597.31140411268655</x:v>
      </x:c>
      <x:c r="K853" s="14">
        <x:f t="shared" si="175"/>
        <x:v>638.51947391445708</x:v>
      </x:c>
      <x:c r="L853" s="14" t="n">
        <x:f>MOD(K853-Settings!$B$32,Settings!$B$33)</x:f>
        <x:v>638.5194739144571</x:v>
      </x:c>
      <x:c r="M853" s="14" t="n">
        <x:f>IF(L853&lt;Settings!$B$30,IF(Settings!$B$30-L853&gt;=I853,K853,K853+(Settings!$B$30-L853)+Settings!$B$31),K853+(Settings!$B$33-L853))</x:f>
        <x:v>720</x:v>
      </x:c>
      <x:c r="N853" s="14">
        <x:f t="shared" si="176"/>
        <x:v>726.02</x:v>
      </x:c>
      <x:c r="O853" s="14">
        <x:f t="shared" si="177"/>
        <x:v>95.163980616843219</x:v>
      </x:c>
      <x:c r="P853" s="14">
        <x:f t="shared" si="178"/>
        <x:v>0</x:v>
      </x:c>
      <x:c r="Q853" s="14">
        <x:f t="shared" si="179"/>
        <x:v>0</x:v>
      </x:c>
      <x:c r="R853" s="14">
        <x:f t="shared" si="180"/>
        <x:v>81.48052608554292</x:v>
      </x:c>
      <x:c r="S853" s="14">
        <x:f t="shared" si="181"/>
        <x:v>81.48052608554292</x:v>
      </x:c>
      <x:c r="T853" t="str">
        <x:f>IF(MOD(C853-Settings!$B$32,Settings!$B$33)&lt;Settings!$B$30,"Up","Down")</x:f>
        <x:v>Down</x:v>
      </x:c>
      <x:c r="U853" s="15" t="n">
        <x:f>IF(OR(I853&gt;Settings!$B$30,O853&gt;Settings!$B$37),0,1)</x:f>
        <x:v>1</x:v>
      </x:c>
      <x:c r="V853" s="15" t="n">
        <x:f>IF(AND(U853=1,O853&lt;=Settings!$B$36),1,0)</x:f>
        <x:v>1</x:v>
      </x:c>
    </x:row>
    <x:row r="854">
      <x:c r="A854">
        <x:v>8</x:v>
      </x:c>
      <x:c r="B854">
        <x:v>9</x:v>
      </x:c>
      <x:c r="C854" s="13" t="n">
        <x:f>Arrivals!F854</x:f>
        <x:v>706.0927227626274</x:v>
      </x:c>
      <x:c r="D854" s="13" t="n">
        <x:f>Arrivals!J854</x:f>
        <x:v>10.091189930404585</x:v>
      </x:c>
      <x:c r="E854" s="14">
        <x:f t="shared" si="182"/>
        <x:v>638.51947391445708</x:v>
      </x:c>
      <x:c r="F854" s="14">
        <x:f t="shared" si="173"/>
        <x:v>706.09272276262743</x:v>
      </x:c>
      <x:c r="G854" s="14">
        <x:f t="shared" si="174"/>
        <x:v>716.18391269303197</x:v>
      </x:c>
      <x:c r="H854" s="13" t="n">
        <x:f>Arrivals!L854</x:f>
        <x:v>75</x:v>
      </x:c>
      <x:c r="I854" s="14" t="n">
        <x:f>H854*8/Settings!$B$28+Settings!$B$29</x:f>
        <x:v>6.02</x:v>
      </x:c>
      <x:c r="J854" s="14">
        <x:f t="shared" si="183"/>
        <x:v>726.02</x:v>
      </x:c>
      <x:c r="K854" s="14">
        <x:f t="shared" si="175"/>
        <x:v>726.02</x:v>
      </x:c>
      <x:c r="L854" s="14" t="n">
        <x:f>MOD(K854-Settings!$B$32,Settings!$B$33)</x:f>
        <x:v>6.019999999999982</x:v>
      </x:c>
      <x:c r="M854" s="14" t="n">
        <x:f>IF(L854&lt;Settings!$B$30,IF(Settings!$B$30-L854&gt;=I854,K854,K854+(Settings!$B$30-L854)+Settings!$B$31),K854+(Settings!$B$33-L854))</x:f>
        <x:v>726.02</x:v>
      </x:c>
      <x:c r="N854" s="14">
        <x:f t="shared" si="176"/>
        <x:v>732.04</x:v>
      </x:c>
      <x:c r="O854" s="14">
        <x:f t="shared" si="177"/>
        <x:v>25.947277237372532</x:v>
      </x:c>
      <x:c r="P854" s="14">
        <x:f t="shared" si="178"/>
        <x:v>0</x:v>
      </x:c>
      <x:c r="Q854" s="14">
        <x:f t="shared" si="179"/>
        <x:v>9.836087306968011</x:v>
      </x:c>
      <x:c r="R854" s="14">
        <x:f t="shared" si="180"/>
        <x:v>0</x:v>
      </x:c>
      <x:c r="S854" s="14">
        <x:f t="shared" si="181"/>
        <x:v>9.836087306968011</x:v>
      </x:c>
      <x:c r="T854" t="str">
        <x:f>IF(MOD(C854-Settings!$B$32,Settings!$B$33)&lt;Settings!$B$30,"Up","Down")</x:f>
        <x:v>Down</x:v>
      </x:c>
      <x:c r="U854" s="15" t="n">
        <x:f>IF(OR(I854&gt;Settings!$B$30,O854&gt;Settings!$B$37),0,1)</x:f>
        <x:v>1</x:v>
      </x:c>
      <x:c r="V854" s="15" t="n">
        <x:f>IF(AND(U854=1,O854&lt;=Settings!$B$36),1,0)</x:f>
        <x:v>1</x:v>
      </x:c>
    </x:row>
    <x:row r="855">
      <x:c r="A855">
        <x:v>8</x:v>
      </x:c>
      <x:c r="B855">
        <x:v>10</x:v>
      </x:c>
      <x:c r="C855" s="13" t="n">
        <x:f>Arrivals!F855</x:f>
        <x:v>773.1663164836984</x:v>
      </x:c>
      <x:c r="D855" s="13" t="n">
        <x:f>Arrivals!J855</x:f>
        <x:v>0.04848266879553903</x:v>
      </x:c>
      <x:c r="E855" s="14">
        <x:f t="shared" si="182"/>
        <x:v>716.18391269303197</x:v>
      </x:c>
      <x:c r="F855" s="14">
        <x:f t="shared" si="173"/>
        <x:v>773.16631648369844</x:v>
      </x:c>
      <x:c r="G855" s="14">
        <x:f t="shared" si="174"/>
        <x:v>773.21479915249392</x:v>
      </x:c>
      <x:c r="H855" s="13" t="n">
        <x:f>Arrivals!L855</x:f>
        <x:v>75</x:v>
      </x:c>
      <x:c r="I855" s="14" t="n">
        <x:f>H855*8/Settings!$B$28+Settings!$B$29</x:f>
        <x:v>6.02</x:v>
      </x:c>
      <x:c r="J855" s="14">
        <x:f t="shared" si="183"/>
        <x:v>732.04</x:v>
      </x:c>
      <x:c r="K855" s="14">
        <x:f t="shared" si="175"/>
        <x:v>773.21479915249392</x:v>
      </x:c>
      <x:c r="L855" s="14" t="n">
        <x:f>MOD(K855-Settings!$B$32,Settings!$B$33)</x:f>
        <x:v>53.214799152493924</x:v>
      </x:c>
      <x:c r="M855" s="14" t="n">
        <x:f>IF(L855&lt;Settings!$B$30,IF(Settings!$B$30-L855&gt;=I855,K855,K855+(Settings!$B$30-L855)+Settings!$B$31),K855+(Settings!$B$33-L855))</x:f>
        <x:v>773.2147991524939</x:v>
      </x:c>
      <x:c r="N855" s="14">
        <x:f t="shared" si="176"/>
        <x:v>779.23479915249391</x:v>
      </x:c>
      <x:c r="O855" s="14">
        <x:f t="shared" si="177"/>
        <x:v>6.0684826687954683</x:v>
      </x:c>
      <x:c r="P855" s="14">
        <x:f t="shared" si="178"/>
        <x:v>0</x:v>
      </x:c>
      <x:c r="Q855" s="14">
        <x:f t="shared" si="179"/>
        <x:v>0</x:v>
      </x:c>
      <x:c r="R855" s="14">
        <x:f t="shared" si="180"/>
        <x:v>0</x:v>
      </x:c>
      <x:c r="S855" s="14">
        <x:f t="shared" si="181"/>
        <x:v>0</x:v>
      </x:c>
      <x:c r="T855" t="str">
        <x:f>IF(MOD(C855-Settings!$B$32,Settings!$B$33)&lt;Settings!$B$30,"Up","Down")</x:f>
        <x:v>Up</x:v>
      </x:c>
      <x:c r="U855" s="15" t="n">
        <x:f>IF(OR(I855&gt;Settings!$B$30,O855&gt;Settings!$B$37),0,1)</x:f>
        <x:v>1</x:v>
      </x:c>
      <x:c r="V855" s="15" t="n">
        <x:f>IF(AND(U855=1,O855&lt;=Settings!$B$36),1,0)</x:f>
        <x:v>1</x:v>
      </x:c>
    </x:row>
    <x:row r="856">
      <x:c r="A856">
        <x:v>8</x:v>
      </x:c>
      <x:c r="B856">
        <x:v>11</x:v>
      </x:c>
      <x:c r="C856" s="13" t="n">
        <x:f>Arrivals!F856</x:f>
        <x:v>836.195680532826</x:v>
      </x:c>
      <x:c r="D856" s="13" t="n">
        <x:f>Arrivals!J856</x:f>
        <x:v>17.482082913219983</x:v>
      </x:c>
      <x:c r="E856" s="14">
        <x:f t="shared" si="182"/>
        <x:v>773.21479915249392</x:v>
      </x:c>
      <x:c r="F856" s="14">
        <x:f t="shared" si="173"/>
        <x:v>836.19568053282603</x:v>
      </x:c>
      <x:c r="G856" s="14">
        <x:f t="shared" si="174"/>
        <x:v>853.67776344604601</x:v>
      </x:c>
      <x:c r="H856" s="13" t="n">
        <x:f>Arrivals!L856</x:f>
        <x:v>75</x:v>
      </x:c>
      <x:c r="I856" s="14" t="n">
        <x:f>H856*8/Settings!$B$28+Settings!$B$29</x:f>
        <x:v>6.02</x:v>
      </x:c>
      <x:c r="J856" s="14">
        <x:f t="shared" si="183"/>
        <x:v>779.23479915249391</x:v>
      </x:c>
      <x:c r="K856" s="14">
        <x:f t="shared" si="175"/>
        <x:v>853.67776344604601</x:v>
      </x:c>
      <x:c r="L856" s="14" t="n">
        <x:f>MOD(K856-Settings!$B$32,Settings!$B$33)</x:f>
        <x:v>133.67776344604601</x:v>
      </x:c>
      <x:c r="M856" s="14" t="n">
        <x:f>IF(L856&lt;Settings!$B$30,IF(Settings!$B$30-L856&gt;=I856,K856,K856+(Settings!$B$30-L856)+Settings!$B$31),K856+(Settings!$B$33-L856))</x:f>
        <x:v>853.677763446046</x:v>
      </x:c>
      <x:c r="N856" s="14">
        <x:f t="shared" si="176"/>
        <x:v>859.697763446046</x:v>
      </x:c>
      <x:c r="O856" s="14">
        <x:f t="shared" si="177"/>
        <x:v>23.502082913219965</x:v>
      </x:c>
      <x:c r="P856" s="14">
        <x:f t="shared" si="178"/>
        <x:v>0</x:v>
      </x:c>
      <x:c r="Q856" s="14">
        <x:f t="shared" si="179"/>
        <x:v>0</x:v>
      </x:c>
      <x:c r="R856" s="14">
        <x:f t="shared" si="180"/>
        <x:v>0</x:v>
      </x:c>
      <x:c r="S856" s="14">
        <x:f t="shared" si="181"/>
        <x:v>0</x:v>
      </x:c>
      <x:c r="T856" t="str">
        <x:f>IF(MOD(C856-Settings!$B$32,Settings!$B$33)&lt;Settings!$B$30,"Up","Down")</x:f>
        <x:v>Up</x:v>
      </x:c>
      <x:c r="U856" s="15" t="n">
        <x:f>IF(OR(I856&gt;Settings!$B$30,O856&gt;Settings!$B$37),0,1)</x:f>
        <x:v>1</x:v>
      </x:c>
      <x:c r="V856" s="15" t="n">
        <x:f>IF(AND(U856=1,O856&lt;=Settings!$B$36),1,0)</x:f>
        <x:v>1</x:v>
      </x:c>
    </x:row>
    <x:row r="857">
      <x:c r="A857">
        <x:v>8</x:v>
      </x:c>
      <x:c r="B857">
        <x:v>12</x:v>
      </x:c>
      <x:c r="C857" s="13" t="n">
        <x:f>Arrivals!F857</x:f>
        <x:v>874.7326908705031</x:v>
      </x:c>
      <x:c r="D857" s="13" t="n">
        <x:f>Arrivals!J857</x:f>
        <x:v>7.223812956422047</x:v>
      </x:c>
      <x:c r="E857" s="14">
        <x:f t="shared" si="182"/>
        <x:v>853.67776344604601</x:v>
      </x:c>
      <x:c r="F857" s="14">
        <x:f t="shared" si="173"/>
        <x:v>874.73269087050312</x:v>
      </x:c>
      <x:c r="G857" s="14">
        <x:f t="shared" si="174"/>
        <x:v>881.9565038269252</x:v>
      </x:c>
      <x:c r="H857" s="13" t="n">
        <x:f>Arrivals!L857</x:f>
        <x:v>75</x:v>
      </x:c>
      <x:c r="I857" s="14" t="n">
        <x:f>H857*8/Settings!$B$28+Settings!$B$29</x:f>
        <x:v>6.02</x:v>
      </x:c>
      <x:c r="J857" s="14">
        <x:f t="shared" si="183"/>
        <x:v>859.697763446046</x:v>
      </x:c>
      <x:c r="K857" s="14">
        <x:f t="shared" si="175"/>
        <x:v>881.9565038269252</x:v>
      </x:c>
      <x:c r="L857" s="14" t="n">
        <x:f>MOD(K857-Settings!$B$32,Settings!$B$33)</x:f>
        <x:v>161.9565038269252</x:v>
      </x:c>
      <x:c r="M857" s="14" t="n">
        <x:f>IF(L857&lt;Settings!$B$30,IF(Settings!$B$30-L857&gt;=I857,K857,K857+(Settings!$B$30-L857)+Settings!$B$31),K857+(Settings!$B$33-L857))</x:f>
        <x:v>881.9565038269252</x:v>
      </x:c>
      <x:c r="N857" s="14">
        <x:f t="shared" si="176"/>
        <x:v>887.97650382692518</x:v>
      </x:c>
      <x:c r="O857" s="14">
        <x:f t="shared" si="177"/>
        <x:v>13.243812956422062</x:v>
      </x:c>
      <x:c r="P857" s="14">
        <x:f t="shared" si="178"/>
        <x:v>0</x:v>
      </x:c>
      <x:c r="Q857" s="14">
        <x:f t="shared" si="179"/>
        <x:v>0</x:v>
      </x:c>
      <x:c r="R857" s="14">
        <x:f t="shared" si="180"/>
        <x:v>0</x:v>
      </x:c>
      <x:c r="S857" s="14">
        <x:f t="shared" si="181"/>
        <x:v>0</x:v>
      </x:c>
      <x:c r="T857" t="str">
        <x:f>IF(MOD(C857-Settings!$B$32,Settings!$B$33)&lt;Settings!$B$30,"Up","Down")</x:f>
        <x:v>Up</x:v>
      </x:c>
      <x:c r="U857" s="15" t="n">
        <x:f>IF(OR(I857&gt;Settings!$B$30,O857&gt;Settings!$B$37),0,1)</x:f>
        <x:v>1</x:v>
      </x:c>
      <x:c r="V857" s="15" t="n">
        <x:f>IF(AND(U857=1,O857&lt;=Settings!$B$36),1,0)</x:f>
        <x:v>1</x:v>
      </x:c>
    </x:row>
    <x:row r="858">
      <x:c r="A858">
        <x:v>8</x:v>
      </x:c>
      <x:c r="B858">
        <x:v>13</x:v>
      </x:c>
      <x:c r="C858" s="13" t="n">
        <x:f>Arrivals!F858</x:f>
        <x:v>875.3377318995817</x:v>
      </x:c>
      <x:c r="D858" s="13" t="n">
        <x:f>Arrivals!J858</x:f>
        <x:v>6.304469640758075</x:v>
      </x:c>
      <x:c r="E858" s="14">
        <x:f t="shared" si="182"/>
        <x:v>881.9565038269252</x:v>
      </x:c>
      <x:c r="F858" s="14">
        <x:f t="shared" si="173"/>
        <x:v>881.9565038269252</x:v>
      </x:c>
      <x:c r="G858" s="14">
        <x:f t="shared" si="174"/>
        <x:v>888.26097346768324</x:v>
      </x:c>
      <x:c r="H858" s="13" t="n">
        <x:f>Arrivals!L858</x:f>
        <x:v>75</x:v>
      </x:c>
      <x:c r="I858" s="14" t="n">
        <x:f>H858*8/Settings!$B$28+Settings!$B$29</x:f>
        <x:v>6.02</x:v>
      </x:c>
      <x:c r="J858" s="14">
        <x:f t="shared" si="183"/>
        <x:v>887.97650382692518</x:v>
      </x:c>
      <x:c r="K858" s="14">
        <x:f t="shared" si="175"/>
        <x:v>888.26097346768324</x:v>
      </x:c>
      <x:c r="L858" s="14" t="n">
        <x:f>MOD(K858-Settings!$B$32,Settings!$B$33)</x:f>
        <x:v>168.26097346768324</x:v>
      </x:c>
      <x:c r="M858" s="14" t="n">
        <x:f>IF(L858&lt;Settings!$B$30,IF(Settings!$B$30-L858&gt;=I858,K858,K858+(Settings!$B$30-L858)+Settings!$B$31),K858+(Settings!$B$33-L858))</x:f>
        <x:v>888.2609734676832</x:v>
      </x:c>
      <x:c r="N858" s="14">
        <x:f t="shared" si="176"/>
        <x:v>894.28097346768322</x:v>
      </x:c>
      <x:c r="O858" s="14">
        <x:f t="shared" si="177"/>
        <x:v>18.943241568101485</x:v>
      </x:c>
      <x:c r="P858" s="14">
        <x:f t="shared" si="178"/>
        <x:v>6.6187719273434595</x:v>
      </x:c>
      <x:c r="Q858" s="14">
        <x:f t="shared" si="179"/>
        <x:v>0</x:v>
      </x:c>
      <x:c r="R858" s="14">
        <x:f t="shared" si="180"/>
        <x:v>0</x:v>
      </x:c>
      <x:c r="S858" s="14">
        <x:f t="shared" si="181"/>
        <x:v>6.6187719273434595</x:v>
      </x:c>
      <x:c r="T858" t="str">
        <x:f>IF(MOD(C858-Settings!$B$32,Settings!$B$33)&lt;Settings!$B$30,"Up","Down")</x:f>
        <x:v>Up</x:v>
      </x:c>
      <x:c r="U858" s="15" t="n">
        <x:f>IF(OR(I858&gt;Settings!$B$30,O858&gt;Settings!$B$37),0,1)</x:f>
        <x:v>1</x:v>
      </x:c>
      <x:c r="V858" s="15" t="n">
        <x:f>IF(AND(U858=1,O858&lt;=Settings!$B$36),1,0)</x:f>
        <x:v>1</x:v>
      </x:c>
    </x:row>
    <x:row r="859">
      <x:c r="A859">
        <x:v>8</x:v>
      </x:c>
      <x:c r="B859">
        <x:v>14</x:v>
      </x:c>
      <x:c r="C859" s="13" t="n">
        <x:f>Arrivals!F859</x:f>
        <x:v>935.0596057476203</x:v>
      </x:c>
      <x:c r="D859" s="13" t="n">
        <x:f>Arrivals!J859</x:f>
        <x:v>6.7770437493981746</x:v>
      </x:c>
      <x:c r="E859" s="14">
        <x:f t="shared" si="182"/>
        <x:v>888.26097346768324</x:v>
      </x:c>
      <x:c r="F859" s="14">
        <x:f t="shared" si="173"/>
        <x:v>935.05960574762025</x:v>
      </x:c>
      <x:c r="G859" s="14">
        <x:f t="shared" si="174"/>
        <x:v>941.83664949701847</x:v>
      </x:c>
      <x:c r="H859" s="13" t="n">
        <x:f>Arrivals!L859</x:f>
        <x:v>75</x:v>
      </x:c>
      <x:c r="I859" s="14" t="n">
        <x:f>H859*8/Settings!$B$28+Settings!$B$29</x:f>
        <x:v>6.02</x:v>
      </x:c>
      <x:c r="J859" s="14">
        <x:f t="shared" si="183"/>
        <x:v>894.28097346768322</x:v>
      </x:c>
      <x:c r="K859" s="14">
        <x:f t="shared" si="175"/>
        <x:v>941.83664949701847</x:v>
      </x:c>
      <x:c r="L859" s="14" t="n">
        <x:f>MOD(K859-Settings!$B$32,Settings!$B$33)</x:f>
        <x:v>221.83664949701847</x:v>
      </x:c>
      <x:c r="M859" s="14" t="n">
        <x:f>IF(L859&lt;Settings!$B$30,IF(Settings!$B$30-L859&gt;=I859,K859,K859+(Settings!$B$30-L859)+Settings!$B$31),K859+(Settings!$B$33-L859))</x:f>
        <x:v>941.8366494970185</x:v>
      </x:c>
      <x:c r="N859" s="14">
        <x:f t="shared" si="176"/>
        <x:v>947.85664949701845</x:v>
      </x:c>
      <x:c r="O859" s="14">
        <x:f t="shared" si="177"/>
        <x:v>12.797043749398199</x:v>
      </x:c>
      <x:c r="P859" s="14">
        <x:f t="shared" si="178"/>
        <x:v>0</x:v>
      </x:c>
      <x:c r="Q859" s="14">
        <x:f t="shared" si="179"/>
        <x:v>0</x:v>
      </x:c>
      <x:c r="R859" s="14">
        <x:f t="shared" si="180"/>
        <x:v>0</x:v>
      </x:c>
      <x:c r="S859" s="14">
        <x:f t="shared" si="181"/>
        <x:v>0</x:v>
      </x:c>
      <x:c r="T859" t="str">
        <x:f>IF(MOD(C859-Settings!$B$32,Settings!$B$33)&lt;Settings!$B$30,"Up","Down")</x:f>
        <x:v>Up</x:v>
      </x:c>
      <x:c r="U859" s="15" t="n">
        <x:f>IF(OR(I859&gt;Settings!$B$30,O859&gt;Settings!$B$37),0,1)</x:f>
        <x:v>1</x:v>
      </x:c>
      <x:c r="V859" s="15" t="n">
        <x:f>IF(AND(U859=1,O859&lt;=Settings!$B$36),1,0)</x:f>
        <x:v>1</x:v>
      </x:c>
    </x:row>
    <x:row r="860">
      <x:c r="A860">
        <x:v>8</x:v>
      </x:c>
      <x:c r="B860">
        <x:v>15</x:v>
      </x:c>
      <x:c r="C860" s="13" t="n">
        <x:f>Arrivals!F860</x:f>
        <x:v>958.4677498081547</x:v>
      </x:c>
      <x:c r="D860" s="13" t="n">
        <x:f>Arrivals!J860</x:f>
        <x:v>2.9422528375125596</x:v>
      </x:c>
      <x:c r="E860" s="14">
        <x:f t="shared" si="182"/>
        <x:v>941.83664949701847</x:v>
      </x:c>
      <x:c r="F860" s="14">
        <x:f t="shared" si="173"/>
        <x:v>958.46774980815474</x:v>
      </x:c>
      <x:c r="G860" s="14">
        <x:f t="shared" si="174"/>
        <x:v>961.4100026456673</x:v>
      </x:c>
      <x:c r="H860" s="13" t="n">
        <x:f>Arrivals!L860</x:f>
        <x:v>75</x:v>
      </x:c>
      <x:c r="I860" s="14" t="n">
        <x:f>H860*8/Settings!$B$28+Settings!$B$29</x:f>
        <x:v>6.02</x:v>
      </x:c>
      <x:c r="J860" s="14">
        <x:f t="shared" si="183"/>
        <x:v>947.85664949701845</x:v>
      </x:c>
      <x:c r="K860" s="14">
        <x:f t="shared" si="175"/>
        <x:v>961.4100026456673</x:v>
      </x:c>
      <x:c r="L860" s="14" t="n">
        <x:f>MOD(K860-Settings!$B$32,Settings!$B$33)</x:f>
        <x:v>241.4100026456673</x:v>
      </x:c>
      <x:c r="M860" s="14" t="n">
        <x:f>IF(L860&lt;Settings!$B$30,IF(Settings!$B$30-L860&gt;=I860,K860,K860+(Settings!$B$30-L860)+Settings!$B$31),K860+(Settings!$B$33-L860))</x:f>
        <x:v>961.4100026456673</x:v>
      </x:c>
      <x:c r="N860" s="14">
        <x:f t="shared" si="176"/>
        <x:v>967.43000264566729</x:v>
      </x:c>
      <x:c r="O860" s="14">
        <x:f t="shared" si="177"/>
        <x:v>8.9622528375125512</x:v>
      </x:c>
      <x:c r="P860" s="14">
        <x:f t="shared" si="178"/>
        <x:v>0</x:v>
      </x:c>
      <x:c r="Q860" s="14">
        <x:f t="shared" si="179"/>
        <x:v>0</x:v>
      </x:c>
      <x:c r="R860" s="14">
        <x:f t="shared" si="180"/>
        <x:v>0</x:v>
      </x:c>
      <x:c r="S860" s="14">
        <x:f t="shared" si="181"/>
        <x:v>0</x:v>
      </x:c>
      <x:c r="T860" t="str">
        <x:f>IF(MOD(C860-Settings!$B$32,Settings!$B$33)&lt;Settings!$B$30,"Up","Down")</x:f>
        <x:v>Up</x:v>
      </x:c>
      <x:c r="U860" s="15" t="n">
        <x:f>IF(OR(I860&gt;Settings!$B$30,O860&gt;Settings!$B$37),0,1)</x:f>
        <x:v>1</x:v>
      </x:c>
      <x:c r="V860" s="15" t="n">
        <x:f>IF(AND(U860=1,O860&lt;=Settings!$B$36),1,0)</x:f>
        <x:v>1</x:v>
      </x:c>
    </x:row>
    <x:row r="861">
      <x:c r="A861">
        <x:v>8</x:v>
      </x:c>
      <x:c r="B861">
        <x:v>16</x:v>
      </x:c>
      <x:c r="C861" s="13" t="n">
        <x:f>Arrivals!F861</x:f>
        <x:v>975.6940118588878</x:v>
      </x:c>
      <x:c r="D861" s="13" t="n">
        <x:f>Arrivals!J861</x:f>
        <x:v>9.695995477237894</x:v>
      </x:c>
      <x:c r="E861" s="14">
        <x:f t="shared" si="182"/>
        <x:v>961.4100026456673</x:v>
      </x:c>
      <x:c r="F861" s="14">
        <x:f t="shared" si="173"/>
        <x:v>975.69401185888785</x:v>
      </x:c>
      <x:c r="G861" s="14">
        <x:f t="shared" si="174"/>
        <x:v>985.39000733612579</x:v>
      </x:c>
      <x:c r="H861" s="13" t="n">
        <x:f>Arrivals!L861</x:f>
        <x:v>75</x:v>
      </x:c>
      <x:c r="I861" s="14" t="n">
        <x:f>H861*8/Settings!$B$28+Settings!$B$29</x:f>
        <x:v>6.02</x:v>
      </x:c>
      <x:c r="J861" s="14">
        <x:f t="shared" si="183"/>
        <x:v>967.43000264566729</x:v>
      </x:c>
      <x:c r="K861" s="14">
        <x:f t="shared" si="175"/>
        <x:v>985.39000733612579</x:v>
      </x:c>
      <x:c r="L861" s="14" t="n">
        <x:f>MOD(K861-Settings!$B$32,Settings!$B$33)</x:f>
        <x:v>265.3900073361258</x:v>
      </x:c>
      <x:c r="M861" s="14" t="n">
        <x:f>IF(L861&lt;Settings!$B$30,IF(Settings!$B$30-L861&gt;=I861,K861,K861+(Settings!$B$30-L861)+Settings!$B$31),K861+(Settings!$B$33-L861))</x:f>
        <x:v>985.3900073361258</x:v>
      </x:c>
      <x:c r="N861" s="14">
        <x:f t="shared" si="176"/>
        <x:v>991.41000733612577</x:v>
      </x:c>
      <x:c r="O861" s="14">
        <x:f t="shared" si="177"/>
        <x:v>15.715995477237925</x:v>
      </x:c>
      <x:c r="P861" s="14">
        <x:f t="shared" si="178"/>
        <x:v>0</x:v>
      </x:c>
      <x:c r="Q861" s="14">
        <x:f t="shared" si="179"/>
        <x:v>0</x:v>
      </x:c>
      <x:c r="R861" s="14">
        <x:f t="shared" si="180"/>
        <x:v>0</x:v>
      </x:c>
      <x:c r="S861" s="14">
        <x:f t="shared" si="181"/>
        <x:v>0</x:v>
      </x:c>
      <x:c r="T861" t="str">
        <x:f>IF(MOD(C861-Settings!$B$32,Settings!$B$33)&lt;Settings!$B$30,"Up","Down")</x:f>
        <x:v>Up</x:v>
      </x:c>
      <x:c r="U861" s="15" t="n">
        <x:f>IF(OR(I861&gt;Settings!$B$30,O861&gt;Settings!$B$37),0,1)</x:f>
        <x:v>1</x:v>
      </x:c>
      <x:c r="V861" s="15" t="n">
        <x:f>IF(AND(U861=1,O861&lt;=Settings!$B$36),1,0)</x:f>
        <x:v>1</x:v>
      </x:c>
    </x:row>
    <x:row r="862">
      <x:c r="A862">
        <x:v>8</x:v>
      </x:c>
      <x:c r="B862">
        <x:v>17</x:v>
      </x:c>
      <x:c r="C862" s="13" t="n">
        <x:f>Arrivals!F862</x:f>
        <x:v>1013.310970779505</x:v>
      </x:c>
      <x:c r="D862" s="13" t="n">
        <x:f>Arrivals!J862</x:f>
        <x:v>4.2669908698103765</x:v>
      </x:c>
      <x:c r="E862" s="14">
        <x:f t="shared" si="182"/>
        <x:v>985.39000733612579</x:v>
      </x:c>
      <x:c r="F862" s="14">
        <x:f t="shared" si="173"/>
        <x:v>1013.3109707795051</x:v>
      </x:c>
      <x:c r="G862" s="14">
        <x:f t="shared" si="174"/>
        <x:v>1017.5779616493154</x:v>
      </x:c>
      <x:c r="H862" s="13" t="n">
        <x:f>Arrivals!L862</x:f>
        <x:v>75</x:v>
      </x:c>
      <x:c r="I862" s="14" t="n">
        <x:f>H862*8/Settings!$B$28+Settings!$B$29</x:f>
        <x:v>6.02</x:v>
      </x:c>
      <x:c r="J862" s="14">
        <x:f t="shared" si="183"/>
        <x:v>991.41000733612577</x:v>
      </x:c>
      <x:c r="K862" s="14">
        <x:f t="shared" si="175"/>
        <x:v>1017.5779616493154</x:v>
      </x:c>
      <x:c r="L862" s="14" t="n">
        <x:f>MOD(K862-Settings!$B$32,Settings!$B$33)</x:f>
        <x:v>297.5779616493154</x:v>
      </x:c>
      <x:c r="M862" s="14" t="n">
        <x:f>IF(L862&lt;Settings!$B$30,IF(Settings!$B$30-L862&gt;=I862,K862,K862+(Settings!$B$30-L862)+Settings!$B$31),K862+(Settings!$B$33-L862))</x:f>
        <x:v>1017.5779616493154</x:v>
      </x:c>
      <x:c r="N862" s="14">
        <x:f t="shared" si="176"/>
        <x:v>1023.5979616493154</x:v>
      </x:c>
      <x:c r="O862" s="14">
        <x:f t="shared" si="177"/>
        <x:v>10.286990869810325</x:v>
      </x:c>
      <x:c r="P862" s="14">
        <x:f t="shared" si="178"/>
        <x:v>0</x:v>
      </x:c>
      <x:c r="Q862" s="14">
        <x:f t="shared" si="179"/>
        <x:v>0</x:v>
      </x:c>
      <x:c r="R862" s="14">
        <x:f t="shared" si="180"/>
        <x:v>0</x:v>
      </x:c>
      <x:c r="S862" s="14">
        <x:f t="shared" si="181"/>
        <x:v>0</x:v>
      </x:c>
      <x:c r="T862" t="str">
        <x:f>IF(MOD(C862-Settings!$B$32,Settings!$B$33)&lt;Settings!$B$30,"Up","Down")</x:f>
        <x:v>Up</x:v>
      </x:c>
      <x:c r="U862" s="15" t="n">
        <x:f>IF(OR(I862&gt;Settings!$B$30,O862&gt;Settings!$B$37),0,1)</x:f>
        <x:v>1</x:v>
      </x:c>
      <x:c r="V862" s="15" t="n">
        <x:f>IF(AND(U862=1,O862&lt;=Settings!$B$36),1,0)</x:f>
        <x:v>1</x:v>
      </x:c>
    </x:row>
    <x:row r="863">
      <x:c r="A863">
        <x:v>8</x:v>
      </x:c>
      <x:c r="B863">
        <x:v>18</x:v>
      </x:c>
      <x:c r="C863" s="13" t="n">
        <x:f>Arrivals!F863</x:f>
        <x:v>1042.0319895734033</x:v>
      </x:c>
      <x:c r="D863" s="13" t="n">
        <x:f>Arrivals!J863</x:f>
        <x:v>3.3143734020883127</x:v>
      </x:c>
      <x:c r="E863" s="14">
        <x:f t="shared" si="182"/>
        <x:v>1017.5779616493154</x:v>
      </x:c>
      <x:c r="F863" s="14">
        <x:f t="shared" si="173"/>
        <x:v>1042.0319895734033</x:v>
      </x:c>
      <x:c r="G863" s="14">
        <x:f t="shared" si="174"/>
        <x:v>1045.3463629754915</x:v>
      </x:c>
      <x:c r="H863" s="13" t="n">
        <x:f>Arrivals!L863</x:f>
        <x:v>75</x:v>
      </x:c>
      <x:c r="I863" s="14" t="n">
        <x:f>H863*8/Settings!$B$28+Settings!$B$29</x:f>
        <x:v>6.02</x:v>
      </x:c>
      <x:c r="J863" s="14">
        <x:f t="shared" si="183"/>
        <x:v>1023.5979616493154</x:v>
      </x:c>
      <x:c r="K863" s="14">
        <x:f t="shared" si="175"/>
        <x:v>1045.3463629754915</x:v>
      </x:c>
      <x:c r="L863" s="14" t="n">
        <x:f>MOD(K863-Settings!$B$32,Settings!$B$33)</x:f>
        <x:v>325.3463629754915</x:v>
      </x:c>
      <x:c r="M863" s="14" t="n">
        <x:f>IF(L863&lt;Settings!$B$30,IF(Settings!$B$30-L863&gt;=I863,K863,K863+(Settings!$B$30-L863)+Settings!$B$31),K863+(Settings!$B$33-L863))</x:f>
        <x:v>1045.3463629754915</x:v>
      </x:c>
      <x:c r="N863" s="14">
        <x:f t="shared" si="176"/>
        <x:v>1051.3663629754915</x:v>
      </x:c>
      <x:c r="O863" s="14">
        <x:f t="shared" si="177"/>
        <x:v>9.3343734020882039</x:v>
      </x:c>
      <x:c r="P863" s="14">
        <x:f t="shared" si="178"/>
        <x:v>0</x:v>
      </x:c>
      <x:c r="Q863" s="14">
        <x:f t="shared" si="179"/>
        <x:v>0</x:v>
      </x:c>
      <x:c r="R863" s="14">
        <x:f t="shared" si="180"/>
        <x:v>0</x:v>
      </x:c>
      <x:c r="S863" s="14">
        <x:f t="shared" si="181"/>
        <x:v>0</x:v>
      </x:c>
      <x:c r="T863" t="str">
        <x:f>IF(MOD(C863-Settings!$B$32,Settings!$B$33)&lt;Settings!$B$30,"Up","Down")</x:f>
        <x:v>Up</x:v>
      </x:c>
      <x:c r="U863" s="15" t="n">
        <x:f>IF(OR(I863&gt;Settings!$B$30,O863&gt;Settings!$B$37),0,1)</x:f>
        <x:v>1</x:v>
      </x:c>
      <x:c r="V863" s="15" t="n">
        <x:f>IF(AND(U863=1,O863&lt;=Settings!$B$36),1,0)</x:f>
        <x:v>1</x:v>
      </x:c>
    </x:row>
    <x:row r="864">
      <x:c r="A864">
        <x:v>8</x:v>
      </x:c>
      <x:c r="B864">
        <x:v>19</x:v>
      </x:c>
      <x:c r="C864" s="13" t="n">
        <x:f>Arrivals!F864</x:f>
        <x:v>1073.5462678087615</x:v>
      </x:c>
      <x:c r="D864" s="13" t="n">
        <x:f>Arrivals!J864</x:f>
        <x:v>1.9959041534934312</x:v>
      </x:c>
      <x:c r="E864" s="14">
        <x:f t="shared" si="182"/>
        <x:v>1045.3463629754915</x:v>
      </x:c>
      <x:c r="F864" s="14">
        <x:f t="shared" si="173"/>
        <x:v>1073.5462678087615</x:v>
      </x:c>
      <x:c r="G864" s="14">
        <x:f t="shared" si="174"/>
        <x:v>1075.542171962255</x:v>
      </x:c>
      <x:c r="H864" s="13" t="n">
        <x:f>Arrivals!L864</x:f>
        <x:v>75</x:v>
      </x:c>
      <x:c r="I864" s="14" t="n">
        <x:f>H864*8/Settings!$B$28+Settings!$B$29</x:f>
        <x:v>6.02</x:v>
      </x:c>
      <x:c r="J864" s="14">
        <x:f t="shared" si="183"/>
        <x:v>1051.3663629754915</x:v>
      </x:c>
      <x:c r="K864" s="14">
        <x:f t="shared" si="175"/>
        <x:v>1075.542171962255</x:v>
      </x:c>
      <x:c r="L864" s="14" t="n">
        <x:f>MOD(K864-Settings!$B$32,Settings!$B$33)</x:f>
        <x:v>355.542171962255</x:v>
      </x:c>
      <x:c r="M864" s="14" t="n">
        <x:f>IF(L864&lt;Settings!$B$30,IF(Settings!$B$30-L864&gt;=I864,K864,K864+(Settings!$B$30-L864)+Settings!$B$31),K864+(Settings!$B$33-L864))</x:f>
        <x:v>1075.542171962255</x:v>
      </x:c>
      <x:c r="N864" s="14">
        <x:f t="shared" si="176"/>
        <x:v>1081.562171962255</x:v>
      </x:c>
      <x:c r="O864" s="14">
        <x:f t="shared" si="177"/>
        <x:v>8.0159041534934659</x:v>
      </x:c>
      <x:c r="P864" s="14">
        <x:f t="shared" si="178"/>
        <x:v>0</x:v>
      </x:c>
      <x:c r="Q864" s="14">
        <x:f t="shared" si="179"/>
        <x:v>0</x:v>
      </x:c>
      <x:c r="R864" s="14">
        <x:f t="shared" si="180"/>
        <x:v>0</x:v>
      </x:c>
      <x:c r="S864" s="14">
        <x:f t="shared" si="181"/>
        <x:v>0</x:v>
      </x:c>
      <x:c r="T864" t="str">
        <x:f>IF(MOD(C864-Settings!$B$32,Settings!$B$33)&lt;Settings!$B$30,"Up","Down")</x:f>
        <x:v>Up</x:v>
      </x:c>
      <x:c r="U864" s="15" t="n">
        <x:f>IF(OR(I864&gt;Settings!$B$30,O864&gt;Settings!$B$37),0,1)</x:f>
        <x:v>1</x:v>
      </x:c>
      <x:c r="V864" s="15" t="n">
        <x:f>IF(AND(U864=1,O864&lt;=Settings!$B$36),1,0)</x:f>
        <x:v>1</x:v>
      </x:c>
    </x:row>
    <x:row r="865">
      <x:c r="A865">
        <x:v>8</x:v>
      </x:c>
      <x:c r="B865">
        <x:v>20</x:v>
      </x:c>
      <x:c r="C865" s="13" t="n">
        <x:f>Arrivals!F865</x:f>
        <x:v>1079.5141227713466</x:v>
      </x:c>
      <x:c r="D865" s="13" t="n">
        <x:f>Arrivals!J865</x:f>
        <x:v>4.715010808851343</x:v>
      </x:c>
      <x:c r="E865" s="14">
        <x:f t="shared" si="182"/>
        <x:v>1075.542171962255</x:v>
      </x:c>
      <x:c r="F865" s="14">
        <x:f t="shared" si="173"/>
        <x:v>1079.5141227713466</x:v>
      </x:c>
      <x:c r="G865" s="14">
        <x:f t="shared" si="174"/>
        <x:v>1084.2291335801979</x:v>
      </x:c>
      <x:c r="H865" s="13" t="n">
        <x:f>Arrivals!L865</x:f>
        <x:v>75</x:v>
      </x:c>
      <x:c r="I865" s="14" t="n">
        <x:f>H865*8/Settings!$B$28+Settings!$B$29</x:f>
        <x:v>6.02</x:v>
      </x:c>
      <x:c r="J865" s="14">
        <x:f t="shared" si="183"/>
        <x:v>1081.562171962255</x:v>
      </x:c>
      <x:c r="K865" s="14">
        <x:f t="shared" si="175"/>
        <x:v>1084.2291335801979</x:v>
      </x:c>
      <x:c r="L865" s="14" t="n">
        <x:f>MOD(K865-Settings!$B$32,Settings!$B$33)</x:f>
        <x:v>364.22913358019787</x:v>
      </x:c>
      <x:c r="M865" s="14" t="n">
        <x:f>IF(L865&lt;Settings!$B$30,IF(Settings!$B$30-L865&gt;=I865,K865,K865+(Settings!$B$30-L865)+Settings!$B$31),K865+(Settings!$B$33-L865))</x:f>
        <x:v>1084.2291335801979</x:v>
      </x:c>
      <x:c r="N865" s="14">
        <x:f t="shared" si="176"/>
        <x:v>1090.2491335801978</x:v>
      </x:c>
      <x:c r="O865" s="14">
        <x:f t="shared" si="177"/>
        <x:v>10.735010808851257</x:v>
      </x:c>
      <x:c r="P865" s="14">
        <x:f t="shared" si="178"/>
        <x:v>0</x:v>
      </x:c>
      <x:c r="Q865" s="14">
        <x:f t="shared" si="179"/>
        <x:v>0</x:v>
      </x:c>
      <x:c r="R865" s="14">
        <x:f t="shared" si="180"/>
        <x:v>0</x:v>
      </x:c>
      <x:c r="S865" s="14">
        <x:f t="shared" si="181"/>
        <x:v>0</x:v>
      </x:c>
      <x:c r="T865" t="str">
        <x:f>IF(MOD(C865-Settings!$B$32,Settings!$B$33)&lt;Settings!$B$30,"Up","Down")</x:f>
        <x:v>Up</x:v>
      </x:c>
      <x:c r="U865" s="15" t="n">
        <x:f>IF(OR(I865&gt;Settings!$B$30,O865&gt;Settings!$B$37),0,1)</x:f>
        <x:v>1</x:v>
      </x:c>
      <x:c r="V865" s="15" t="n">
        <x:f>IF(AND(U865=1,O865&lt;=Settings!$B$36),1,0)</x:f>
        <x:v>1</x:v>
      </x:c>
    </x:row>
    <x:row r="866">
      <x:c r="A866">
        <x:v>8</x:v>
      </x:c>
      <x:c r="B866">
        <x:v>21</x:v>
      </x:c>
      <x:c r="C866" s="13" t="n">
        <x:f>Arrivals!F866</x:f>
        <x:v>1096.6032657338314</x:v>
      </x:c>
      <x:c r="D866" s="13" t="n">
        <x:f>Arrivals!J866</x:f>
        <x:v>23.304221240593456</x:v>
      </x:c>
      <x:c r="E866" s="14">
        <x:f t="shared" si="182"/>
        <x:v>1084.2291335801979</x:v>
      </x:c>
      <x:c r="F866" s="14">
        <x:f t="shared" si="173"/>
        <x:v>1096.6032657338314</x:v>
      </x:c>
      <x:c r="G866" s="14">
        <x:f t="shared" si="174"/>
        <x:v>1119.907486974425</x:v>
      </x:c>
      <x:c r="H866" s="13" t="n">
        <x:f>Arrivals!L866</x:f>
        <x:v>75</x:v>
      </x:c>
      <x:c r="I866" s="14" t="n">
        <x:f>H866*8/Settings!$B$28+Settings!$B$29</x:f>
        <x:v>6.02</x:v>
      </x:c>
      <x:c r="J866" s="14">
        <x:f t="shared" si="183"/>
        <x:v>1090.2491335801978</x:v>
      </x:c>
      <x:c r="K866" s="14">
        <x:f t="shared" si="175"/>
        <x:v>1119.907486974425</x:v>
      </x:c>
      <x:c r="L866" s="14" t="n">
        <x:f>MOD(K866-Settings!$B$32,Settings!$B$33)</x:f>
        <x:v>399.90748697442496</x:v>
      </x:c>
      <x:c r="M866" s="14" t="n">
        <x:f>IF(L866&lt;Settings!$B$30,IF(Settings!$B$30-L866&gt;=I866,K866,K866+(Settings!$B$30-L866)+Settings!$B$31),K866+(Settings!$B$33-L866))</x:f>
        <x:v>1119.907486974425</x:v>
      </x:c>
      <x:c r="N866" s="14">
        <x:f t="shared" si="176"/>
        <x:v>1125.9274869744249</x:v>
      </x:c>
      <x:c r="O866" s="14">
        <x:f t="shared" si="177"/>
        <x:v>29.324221240593488</x:v>
      </x:c>
      <x:c r="P866" s="14">
        <x:f t="shared" si="178"/>
        <x:v>0</x:v>
      </x:c>
      <x:c r="Q866" s="14">
        <x:f t="shared" si="179"/>
        <x:v>0</x:v>
      </x:c>
      <x:c r="R866" s="14">
        <x:f t="shared" si="180"/>
        <x:v>0</x:v>
      </x:c>
      <x:c r="S866" s="14">
        <x:f t="shared" si="181"/>
        <x:v>0</x:v>
      </x:c>
      <x:c r="T866" t="str">
        <x:f>IF(MOD(C866-Settings!$B$32,Settings!$B$33)&lt;Settings!$B$30,"Up","Down")</x:f>
        <x:v>Up</x:v>
      </x:c>
      <x:c r="U866" s="15" t="n">
        <x:f>IF(OR(I866&gt;Settings!$B$30,O866&gt;Settings!$B$37),0,1)</x:f>
        <x:v>1</x:v>
      </x:c>
      <x:c r="V866" s="15" t="n">
        <x:f>IF(AND(U866=1,O866&lt;=Settings!$B$36),1,0)</x:f>
        <x:v>1</x:v>
      </x:c>
    </x:row>
    <x:row r="867">
      <x:c r="A867">
        <x:v>8</x:v>
      </x:c>
      <x:c r="B867">
        <x:v>22</x:v>
      </x:c>
      <x:c r="C867" s="13" t="n">
        <x:f>Arrivals!F867</x:f>
        <x:v>1152.9717648930289</x:v>
      </x:c>
      <x:c r="D867" s="13" t="n">
        <x:f>Arrivals!J867</x:f>
        <x:v>12.186472276542428</x:v>
      </x:c>
      <x:c r="E867" s="14">
        <x:f t="shared" si="182"/>
        <x:v>1119.907486974425</x:v>
      </x:c>
      <x:c r="F867" s="14">
        <x:f t="shared" si="173"/>
        <x:v>1152.9717648930289</x:v>
      </x:c>
      <x:c r="G867" s="14">
        <x:f t="shared" si="174"/>
        <x:v>1165.1582371695713</x:v>
      </x:c>
      <x:c r="H867" s="13" t="n">
        <x:f>Arrivals!L867</x:f>
        <x:v>75</x:v>
      </x:c>
      <x:c r="I867" s="14" t="n">
        <x:f>H867*8/Settings!$B$28+Settings!$B$29</x:f>
        <x:v>6.02</x:v>
      </x:c>
      <x:c r="J867" s="14">
        <x:f t="shared" si="183"/>
        <x:v>1125.9274869744249</x:v>
      </x:c>
      <x:c r="K867" s="14">
        <x:f t="shared" si="175"/>
        <x:v>1165.1582371695713</x:v>
      </x:c>
      <x:c r="L867" s="14" t="n">
        <x:f>MOD(K867-Settings!$B$32,Settings!$B$33)</x:f>
        <x:v>445.1582371695713</x:v>
      </x:c>
      <x:c r="M867" s="14" t="n">
        <x:f>IF(L867&lt;Settings!$B$30,IF(Settings!$B$30-L867&gt;=I867,K867,K867+(Settings!$B$30-L867)+Settings!$B$31),K867+(Settings!$B$33-L867))</x:f>
        <x:v>1165.1582371695713</x:v>
      </x:c>
      <x:c r="N867" s="14">
        <x:f t="shared" si="176"/>
        <x:v>1171.1782371695713</x:v>
      </x:c>
      <x:c r="O867" s="14">
        <x:f t="shared" si="177"/>
        <x:v>18.206472276542399</x:v>
      </x:c>
      <x:c r="P867" s="14">
        <x:f t="shared" si="178"/>
        <x:v>0</x:v>
      </x:c>
      <x:c r="Q867" s="14">
        <x:f t="shared" si="179"/>
        <x:v>0</x:v>
      </x:c>
      <x:c r="R867" s="14">
        <x:f t="shared" si="180"/>
        <x:v>0</x:v>
      </x:c>
      <x:c r="S867" s="14">
        <x:f t="shared" si="181"/>
        <x:v>0</x:v>
      </x:c>
      <x:c r="T867" t="str">
        <x:f>IF(MOD(C867-Settings!$B$32,Settings!$B$33)&lt;Settings!$B$30,"Up","Down")</x:f>
        <x:v>Up</x:v>
      </x:c>
      <x:c r="U867" s="15" t="n">
        <x:f>IF(OR(I867&gt;Settings!$B$30,O867&gt;Settings!$B$37),0,1)</x:f>
        <x:v>1</x:v>
      </x:c>
      <x:c r="V867" s="15" t="n">
        <x:f>IF(AND(U867=1,O867&lt;=Settings!$B$36),1,0)</x:f>
        <x:v>1</x:v>
      </x:c>
    </x:row>
    <x:row r="868">
      <x:c r="A868">
        <x:v>8</x:v>
      </x:c>
      <x:c r="B868">
        <x:v>23</x:v>
      </x:c>
      <x:c r="C868" s="13" t="n">
        <x:f>Arrivals!F868</x:f>
        <x:v>1171.8709388033299</x:v>
      </x:c>
      <x:c r="D868" s="13" t="n">
        <x:f>Arrivals!J868</x:f>
        <x:v>5.865649041438023</x:v>
      </x:c>
      <x:c r="E868" s="14">
        <x:f t="shared" si="182"/>
        <x:v>1165.1582371695713</x:v>
      </x:c>
      <x:c r="F868" s="14">
        <x:f t="shared" si="173"/>
        <x:v>1171.8709388033299</x:v>
      </x:c>
      <x:c r="G868" s="14">
        <x:f t="shared" si="174"/>
        <x:v>1177.7365878447679</x:v>
      </x:c>
      <x:c r="H868" s="13" t="n">
        <x:f>Arrivals!L868</x:f>
        <x:v>75</x:v>
      </x:c>
      <x:c r="I868" s="14" t="n">
        <x:f>H868*8/Settings!$B$28+Settings!$B$29</x:f>
        <x:v>6.02</x:v>
      </x:c>
      <x:c r="J868" s="14">
        <x:f t="shared" si="183"/>
        <x:v>1171.1782371695713</x:v>
      </x:c>
      <x:c r="K868" s="14">
        <x:f t="shared" si="175"/>
        <x:v>1177.7365878447679</x:v>
      </x:c>
      <x:c r="L868" s="14" t="n">
        <x:f>MOD(K868-Settings!$B$32,Settings!$B$33)</x:f>
        <x:v>457.7365878447679</x:v>
      </x:c>
      <x:c r="M868" s="14" t="n">
        <x:f>IF(L868&lt;Settings!$B$30,IF(Settings!$B$30-L868&gt;=I868,K868,K868+(Settings!$B$30-L868)+Settings!$B$31),K868+(Settings!$B$33-L868))</x:f>
        <x:v>1177.7365878447679</x:v>
      </x:c>
      <x:c r="N868" s="14">
        <x:f t="shared" si="176"/>
        <x:v>1183.7565878447679</x:v>
      </x:c>
      <x:c r="O868" s="14">
        <x:f t="shared" si="177"/>
        <x:v>11.885649041438</x:v>
      </x:c>
      <x:c r="P868" s="14">
        <x:f t="shared" si="178"/>
        <x:v>0</x:v>
      </x:c>
      <x:c r="Q868" s="14">
        <x:f t="shared" si="179"/>
        <x:v>0</x:v>
      </x:c>
      <x:c r="R868" s="14">
        <x:f t="shared" si="180"/>
        <x:v>0</x:v>
      </x:c>
      <x:c r="S868" s="14">
        <x:f t="shared" si="181"/>
        <x:v>0</x:v>
      </x:c>
      <x:c r="T868" t="str">
        <x:f>IF(MOD(C868-Settings!$B$32,Settings!$B$33)&lt;Settings!$B$30,"Up","Down")</x:f>
        <x:v>Up</x:v>
      </x:c>
      <x:c r="U868" s="15" t="n">
        <x:f>IF(OR(I868&gt;Settings!$B$30,O868&gt;Settings!$B$37),0,1)</x:f>
        <x:v>1</x:v>
      </x:c>
      <x:c r="V868" s="15" t="n">
        <x:f>IF(AND(U868=1,O868&lt;=Settings!$B$36),1,0)</x:f>
        <x:v>1</x:v>
      </x:c>
    </x:row>
    <x:row r="869">
      <x:c r="A869">
        <x:v>8</x:v>
      </x:c>
      <x:c r="B869">
        <x:v>24</x:v>
      </x:c>
      <x:c r="C869" s="13" t="n">
        <x:f>Arrivals!F869</x:f>
        <x:v>1190.713714205143</x:v>
      </x:c>
      <x:c r="D869" s="13" t="n">
        <x:f>Arrivals!J869</x:f>
        <x:v>3.7307871991836548</x:v>
      </x:c>
      <x:c r="E869" s="14">
        <x:f t="shared" si="182"/>
        <x:v>1177.7365878447679</x:v>
      </x:c>
      <x:c r="F869" s="14">
        <x:f t="shared" si="173"/>
        <x:v>1190.7137142051431</x:v>
      </x:c>
      <x:c r="G869" s="14">
        <x:f t="shared" si="174"/>
        <x:v>1194.4445014043267</x:v>
      </x:c>
      <x:c r="H869" s="13" t="n">
        <x:f>Arrivals!L869</x:f>
        <x:v>75</x:v>
      </x:c>
      <x:c r="I869" s="14" t="n">
        <x:f>H869*8/Settings!$B$28+Settings!$B$29</x:f>
        <x:v>6.02</x:v>
      </x:c>
      <x:c r="J869" s="14">
        <x:f t="shared" si="183"/>
        <x:v>1183.7565878447679</x:v>
      </x:c>
      <x:c r="K869" s="14">
        <x:f t="shared" si="175"/>
        <x:v>1194.4445014043267</x:v>
      </x:c>
      <x:c r="L869" s="14" t="n">
        <x:f>MOD(K869-Settings!$B$32,Settings!$B$33)</x:f>
        <x:v>474.44450140432673</x:v>
      </x:c>
      <x:c r="M869" s="14" t="n">
        <x:f>IF(L869&lt;Settings!$B$30,IF(Settings!$B$30-L869&gt;=I869,K869,K869+(Settings!$B$30-L869)+Settings!$B$31),K869+(Settings!$B$33-L869))</x:f>
        <x:v>1194.4445014043267</x:v>
      </x:c>
      <x:c r="N869" s="14">
        <x:f t="shared" si="176"/>
        <x:v>1200.4645014043267</x:v>
      </x:c>
      <x:c r="O869" s="14">
        <x:f t="shared" si="177"/>
        <x:v>9.7507871991836055</x:v>
      </x:c>
      <x:c r="P869" s="14">
        <x:f t="shared" si="178"/>
        <x:v>0</x:v>
      </x:c>
      <x:c r="Q869" s="14">
        <x:f t="shared" si="179"/>
        <x:v>0</x:v>
      </x:c>
      <x:c r="R869" s="14">
        <x:f t="shared" si="180"/>
        <x:v>0</x:v>
      </x:c>
      <x:c r="S869" s="14">
        <x:f t="shared" si="181"/>
        <x:v>0</x:v>
      </x:c>
      <x:c r="T869" t="str">
        <x:f>IF(MOD(C869-Settings!$B$32,Settings!$B$33)&lt;Settings!$B$30,"Up","Down")</x:f>
        <x:v>Up</x:v>
      </x:c>
      <x:c r="U869" s="15" t="n">
        <x:f>IF(OR(I869&gt;Settings!$B$30,O869&gt;Settings!$B$37),0,1)</x:f>
        <x:v>1</x:v>
      </x:c>
      <x:c r="V869" s="15" t="n">
        <x:f>IF(AND(U869=1,O869&lt;=Settings!$B$36),1,0)</x:f>
        <x:v>1</x:v>
      </x:c>
    </x:row>
    <x:row r="870">
      <x:c r="A870">
        <x:v>8</x:v>
      </x:c>
      <x:c r="B870">
        <x:v>25</x:v>
      </x:c>
      <x:c r="C870" s="13" t="n">
        <x:f>Arrivals!F870</x:f>
        <x:v>1270.3075929252545</x:v>
      </x:c>
      <x:c r="D870" s="13" t="n">
        <x:f>Arrivals!J870</x:f>
        <x:v>0.4053697931005966</x:v>
      </x:c>
      <x:c r="E870" s="14">
        <x:f t="shared" si="182"/>
        <x:v>1194.4445014043267</x:v>
      </x:c>
      <x:c r="F870" s="14">
        <x:f t="shared" si="173"/>
        <x:v>1270.3075929252545</x:v>
      </x:c>
      <x:c r="G870" s="14">
        <x:f t="shared" si="174"/>
        <x:v>1270.7129627183551</x:v>
      </x:c>
      <x:c r="H870" s="13" t="n">
        <x:f>Arrivals!L870</x:f>
        <x:v>75</x:v>
      </x:c>
      <x:c r="I870" s="14" t="n">
        <x:f>H870*8/Settings!$B$28+Settings!$B$29</x:f>
        <x:v>6.02</x:v>
      </x:c>
      <x:c r="J870" s="14">
        <x:f t="shared" si="183"/>
        <x:v>1200.4645014043267</x:v>
      </x:c>
      <x:c r="K870" s="14">
        <x:f t="shared" si="175"/>
        <x:v>1270.7129627183551</x:v>
      </x:c>
      <x:c r="L870" s="14" t="n">
        <x:f>MOD(K870-Settings!$B$32,Settings!$B$33)</x:f>
        <x:v>550.7129627183551</x:v>
      </x:c>
      <x:c r="M870" s="14" t="n">
        <x:f>IF(L870&lt;Settings!$B$30,IF(Settings!$B$30-L870&gt;=I870,K870,K870+(Settings!$B$30-L870)+Settings!$B$31),K870+(Settings!$B$33-L870))</x:f>
        <x:v>1270.7129627183551</x:v>
      </x:c>
      <x:c r="N870" s="14">
        <x:f t="shared" si="176"/>
        <x:v>1276.7329627183551</x:v>
      </x:c>
      <x:c r="O870" s="14">
        <x:f t="shared" si="177"/>
        <x:v>6.4253697931005718</x:v>
      </x:c>
      <x:c r="P870" s="14">
        <x:f t="shared" si="178"/>
        <x:v>0</x:v>
      </x:c>
      <x:c r="Q870" s="14">
        <x:f t="shared" si="179"/>
        <x:v>0</x:v>
      </x:c>
      <x:c r="R870" s="14">
        <x:f t="shared" si="180"/>
        <x:v>0</x:v>
      </x:c>
      <x:c r="S870" s="14">
        <x:f t="shared" si="181"/>
        <x:v>0</x:v>
      </x:c>
      <x:c r="T870" t="str">
        <x:f>IF(MOD(C870-Settings!$B$32,Settings!$B$33)&lt;Settings!$B$30,"Up","Down")</x:f>
        <x:v>Up</x:v>
      </x:c>
      <x:c r="U870" s="15" t="n">
        <x:f>IF(OR(I870&gt;Settings!$B$30,O870&gt;Settings!$B$37),0,1)</x:f>
        <x:v>1</x:v>
      </x:c>
      <x:c r="V870" s="15" t="n">
        <x:f>IF(AND(U870=1,O870&lt;=Settings!$B$36),1,0)</x:f>
        <x:v>1</x:v>
      </x:c>
    </x:row>
    <x:row r="871">
      <x:c r="A871">
        <x:v>8</x:v>
      </x:c>
      <x:c r="B871">
        <x:v>26</x:v>
      </x:c>
      <x:c r="C871" s="13" t="n">
        <x:f>Arrivals!F871</x:f>
        <x:v>1330.6181899749047</x:v>
      </x:c>
      <x:c r="D871" s="13" t="n">
        <x:f>Arrivals!J871</x:f>
        <x:v>3.8037167380487285</x:v>
      </x:c>
      <x:c r="E871" s="14">
        <x:f t="shared" si="182"/>
        <x:v>1270.7129627183551</x:v>
      </x:c>
      <x:c r="F871" s="14">
        <x:f t="shared" si="173"/>
        <x:v>1330.6181899749047</x:v>
      </x:c>
      <x:c r="G871" s="14">
        <x:f t="shared" si="174"/>
        <x:v>1334.4219067129534</x:v>
      </x:c>
      <x:c r="H871" s="13" t="n">
        <x:f>Arrivals!L871</x:f>
        <x:v>75</x:v>
      </x:c>
      <x:c r="I871" s="14" t="n">
        <x:f>H871*8/Settings!$B$28+Settings!$B$29</x:f>
        <x:v>6.02</x:v>
      </x:c>
      <x:c r="J871" s="14">
        <x:f t="shared" si="183"/>
        <x:v>1276.7329627183551</x:v>
      </x:c>
      <x:c r="K871" s="14">
        <x:f t="shared" si="175"/>
        <x:v>1334.4219067129534</x:v>
      </x:c>
      <x:c r="L871" s="14" t="n">
        <x:f>MOD(K871-Settings!$B$32,Settings!$B$33)</x:f>
        <x:v>614.4219067129534</x:v>
      </x:c>
      <x:c r="M871" s="14" t="n">
        <x:f>IF(L871&lt;Settings!$B$30,IF(Settings!$B$30-L871&gt;=I871,K871,K871+(Settings!$B$30-L871)+Settings!$B$31),K871+(Settings!$B$33-L871))</x:f>
        <x:v>1440</x:v>
      </x:c>
      <x:c r="N871" s="14">
        <x:f t="shared" si="176"/>
        <x:v>1446.02</x:v>
      </x:c>
      <x:c r="O871" s="14">
        <x:f t="shared" si="177"/>
        <x:v>115.4018100250953</x:v>
      </x:c>
      <x:c r="P871" s="14">
        <x:f t="shared" si="178"/>
        <x:v>0</x:v>
      </x:c>
      <x:c r="Q871" s="14">
        <x:f t="shared" si="179"/>
        <x:v>0</x:v>
      </x:c>
      <x:c r="R871" s="14">
        <x:f t="shared" si="180"/>
        <x:v>105.57809328704661</x:v>
      </x:c>
      <x:c r="S871" s="14">
        <x:f t="shared" si="181"/>
        <x:v>105.57809328704661</x:v>
      </x:c>
      <x:c r="T871" t="str">
        <x:f>IF(MOD(C871-Settings!$B$32,Settings!$B$33)&lt;Settings!$B$30,"Up","Down")</x:f>
        <x:v>Down</x:v>
      </x:c>
      <x:c r="U871" s="15" t="n">
        <x:f>IF(OR(I871&gt;Settings!$B$30,O871&gt;Settings!$B$37),0,1)</x:f>
        <x:v>1</x:v>
      </x:c>
      <x:c r="V871" s="15" t="n">
        <x:f>IF(AND(U871=1,O871&lt;=Settings!$B$36),1,0)</x:f>
        <x:v>1</x:v>
      </x:c>
    </x:row>
    <x:row r="872">
      <x:c r="A872">
        <x:v>8</x:v>
      </x:c>
      <x:c r="B872">
        <x:v>27</x:v>
      </x:c>
      <x:c r="C872" s="13" t="n">
        <x:f>Arrivals!F872</x:f>
        <x:v>1550.288298346167</x:v>
      </x:c>
      <x:c r="D872" s="13" t="n">
        <x:f>Arrivals!J872</x:f>
        <x:v>12.806866977257886</x:v>
      </x:c>
      <x:c r="E872" s="14">
        <x:f t="shared" si="182"/>
        <x:v>1334.4219067129534</x:v>
      </x:c>
      <x:c r="F872" s="14">
        <x:f t="shared" si="173"/>
        <x:v>1550.288298346167</x:v>
      </x:c>
      <x:c r="G872" s="14">
        <x:f t="shared" si="174"/>
        <x:v>1563.0951653234249</x:v>
      </x:c>
      <x:c r="H872" s="13" t="n">
        <x:f>Arrivals!L872</x:f>
        <x:v>75</x:v>
      </x:c>
      <x:c r="I872" s="14" t="n">
        <x:f>H872*8/Settings!$B$28+Settings!$B$29</x:f>
        <x:v>6.02</x:v>
      </x:c>
      <x:c r="J872" s="14">
        <x:f t="shared" si="183"/>
        <x:v>1446.02</x:v>
      </x:c>
      <x:c r="K872" s="14">
        <x:f t="shared" si="175"/>
        <x:v>1563.0951653234249</x:v>
      </x:c>
      <x:c r="L872" s="14" t="n">
        <x:f>MOD(K872-Settings!$B$32,Settings!$B$33)</x:f>
        <x:v>123.09516532342491</x:v>
      </x:c>
      <x:c r="M872" s="14" t="n">
        <x:f>IF(L872&lt;Settings!$B$30,IF(Settings!$B$30-L872&gt;=I872,K872,K872+(Settings!$B$30-L872)+Settings!$B$31),K872+(Settings!$B$33-L872))</x:f>
        <x:v>1563.095165323425</x:v>
      </x:c>
      <x:c r="N872" s="14">
        <x:f t="shared" si="176"/>
        <x:v>1569.1151653234249</x:v>
      </x:c>
      <x:c r="O872" s="14">
        <x:f t="shared" si="177"/>
        <x:v>18.826866977257851</x:v>
      </x:c>
      <x:c r="P872" s="14">
        <x:f t="shared" si="178"/>
        <x:v>0</x:v>
      </x:c>
      <x:c r="Q872" s="14">
        <x:f t="shared" si="179"/>
        <x:v>0</x:v>
      </x:c>
      <x:c r="R872" s="14">
        <x:f t="shared" si="180"/>
        <x:v>0</x:v>
      </x:c>
      <x:c r="S872" s="14">
        <x:f t="shared" si="181"/>
        <x:v>0</x:v>
      </x:c>
      <x:c r="T872" t="str">
        <x:f>IF(MOD(C872-Settings!$B$32,Settings!$B$33)&lt;Settings!$B$30,"Up","Down")</x:f>
        <x:v>Up</x:v>
      </x:c>
      <x:c r="U872" s="15" t="n">
        <x:f>IF(OR(I872&gt;Settings!$B$30,O872&gt;Settings!$B$37),0,1)</x:f>
        <x:v>1</x:v>
      </x:c>
      <x:c r="V872" s="15" t="n">
        <x:f>IF(AND(U872=1,O872&lt;=Settings!$B$36),1,0)</x:f>
        <x:v>1</x:v>
      </x:c>
    </x:row>
    <x:row r="873">
      <x:c r="A873">
        <x:v>8</x:v>
      </x:c>
      <x:c r="B873">
        <x:v>28</x:v>
      </x:c>
      <x:c r="C873" s="13" t="n">
        <x:f>Arrivals!F873</x:f>
        <x:v>1551.4216572395705</x:v>
      </x:c>
      <x:c r="D873" s="13" t="n">
        <x:f>Arrivals!J873</x:f>
        <x:v>1.4843384505533153</x:v>
      </x:c>
      <x:c r="E873" s="14">
        <x:f t="shared" si="182"/>
        <x:v>1563.0951653234249</x:v>
      </x:c>
      <x:c r="F873" s="14">
        <x:f t="shared" si="173"/>
        <x:v>1563.0951653234249</x:v>
      </x:c>
      <x:c r="G873" s="14">
        <x:f t="shared" si="174"/>
        <x:v>1564.5795037739783</x:v>
      </x:c>
      <x:c r="H873" s="13" t="n">
        <x:f>Arrivals!L873</x:f>
        <x:v>75</x:v>
      </x:c>
      <x:c r="I873" s="14" t="n">
        <x:f>H873*8/Settings!$B$28+Settings!$B$29</x:f>
        <x:v>6.02</x:v>
      </x:c>
      <x:c r="J873" s="14">
        <x:f t="shared" si="183"/>
        <x:v>1569.1151653234249</x:v>
      </x:c>
      <x:c r="K873" s="14">
        <x:f t="shared" si="175"/>
        <x:v>1569.1151653234249</x:v>
      </x:c>
      <x:c r="L873" s="14" t="n">
        <x:f>MOD(K873-Settings!$B$32,Settings!$B$33)</x:f>
        <x:v>129.1151653234249</x:v>
      </x:c>
      <x:c r="M873" s="14" t="n">
        <x:f>IF(L873&lt;Settings!$B$30,IF(Settings!$B$30-L873&gt;=I873,K873,K873+(Settings!$B$30-L873)+Settings!$B$31),K873+(Settings!$B$33-L873))</x:f>
        <x:v>1569.115165323425</x:v>
      </x:c>
      <x:c r="N873" s="14">
        <x:f t="shared" si="176"/>
        <x:v>1575.1351653234249</x:v>
      </x:c>
      <x:c r="O873" s="14">
        <x:f t="shared" si="177"/>
        <x:v>23.713508083854322</x:v>
      </x:c>
      <x:c r="P873" s="14">
        <x:f t="shared" si="178"/>
        <x:v>11.673508083854358</x:v>
      </x:c>
      <x:c r="Q873" s="14">
        <x:f t="shared" si="179"/>
        <x:v>4.5356615494465586</x:v>
      </x:c>
      <x:c r="R873" s="14">
        <x:f t="shared" si="180"/>
        <x:v>0</x:v>
      </x:c>
      <x:c r="S873" s="14">
        <x:f t="shared" si="181"/>
        <x:v>16.209169633300917</x:v>
      </x:c>
      <x:c r="T873" t="str">
        <x:f>IF(MOD(C873-Settings!$B$32,Settings!$B$33)&lt;Settings!$B$30,"Up","Down")</x:f>
        <x:v>Up</x:v>
      </x:c>
      <x:c r="U873" s="15" t="n">
        <x:f>IF(OR(I873&gt;Settings!$B$30,O873&gt;Settings!$B$37),0,1)</x:f>
        <x:v>1</x:v>
      </x:c>
      <x:c r="V873" s="15" t="n">
        <x:f>IF(AND(U873=1,O873&lt;=Settings!$B$36),1,0)</x:f>
        <x:v>1</x:v>
      </x:c>
    </x:row>
    <x:row r="874">
      <x:c r="A874">
        <x:v>8</x:v>
      </x:c>
      <x:c r="B874">
        <x:v>29</x:v>
      </x:c>
      <x:c r="C874" s="13" t="n">
        <x:f>Arrivals!F874</x:f>
        <x:v>1592.1863580099957</x:v>
      </x:c>
      <x:c r="D874" s="13" t="n">
        <x:f>Arrivals!J874</x:f>
        <x:v>8.416128760518266</x:v>
      </x:c>
      <x:c r="E874" s="14">
        <x:f t="shared" si="182"/>
        <x:v>1564.5795037739783</x:v>
      </x:c>
      <x:c r="F874" s="14">
        <x:f t="shared" si="173"/>
        <x:v>1592.1863580099957</x:v>
      </x:c>
      <x:c r="G874" s="14">
        <x:f t="shared" si="174"/>
        <x:v>1600.6024867705139</x:v>
      </x:c>
      <x:c r="H874" s="13" t="n">
        <x:f>Arrivals!L874</x:f>
        <x:v>75</x:v>
      </x:c>
      <x:c r="I874" s="14" t="n">
        <x:f>H874*8/Settings!$B$28+Settings!$B$29</x:f>
        <x:v>6.02</x:v>
      </x:c>
      <x:c r="J874" s="14">
        <x:f t="shared" si="183"/>
        <x:v>1575.1351653234249</x:v>
      </x:c>
      <x:c r="K874" s="14">
        <x:f t="shared" si="175"/>
        <x:v>1600.6024867705139</x:v>
      </x:c>
      <x:c r="L874" s="14" t="n">
        <x:f>MOD(K874-Settings!$B$32,Settings!$B$33)</x:f>
        <x:v>160.6024867705139</x:v>
      </x:c>
      <x:c r="M874" s="14" t="n">
        <x:f>IF(L874&lt;Settings!$B$30,IF(Settings!$B$30-L874&gt;=I874,K874,K874+(Settings!$B$30-L874)+Settings!$B$31),K874+(Settings!$B$33-L874))</x:f>
        <x:v>1600.602486770514</x:v>
      </x:c>
      <x:c r="N874" s="14">
        <x:f t="shared" si="176"/>
        <x:v>1606.6224867705139</x:v>
      </x:c>
      <x:c r="O874" s="14">
        <x:f t="shared" si="177"/>
        <x:v>14.436128760518159</x:v>
      </x:c>
      <x:c r="P874" s="14">
        <x:f t="shared" si="178"/>
        <x:v>0</x:v>
      </x:c>
      <x:c r="Q874" s="14">
        <x:f t="shared" si="179"/>
        <x:v>0</x:v>
      </x:c>
      <x:c r="R874" s="14">
        <x:f t="shared" si="180"/>
        <x:v>0</x:v>
      </x:c>
      <x:c r="S874" s="14">
        <x:f t="shared" si="181"/>
        <x:v>0</x:v>
      </x:c>
      <x:c r="T874" t="str">
        <x:f>IF(MOD(C874-Settings!$B$32,Settings!$B$33)&lt;Settings!$B$30,"Up","Down")</x:f>
        <x:v>Up</x:v>
      </x:c>
      <x:c r="U874" s="15" t="n">
        <x:f>IF(OR(I874&gt;Settings!$B$30,O874&gt;Settings!$B$37),0,1)</x:f>
        <x:v>1</x:v>
      </x:c>
      <x:c r="V874" s="15" t="n">
        <x:f>IF(AND(U874=1,O874&lt;=Settings!$B$36),1,0)</x:f>
        <x:v>1</x:v>
      </x:c>
    </x:row>
    <x:row r="875">
      <x:c r="A875">
        <x:v>8</x:v>
      </x:c>
      <x:c r="B875">
        <x:v>30</x:v>
      </x:c>
      <x:c r="C875" s="13" t="n">
        <x:f>Arrivals!F875</x:f>
        <x:v>1611.6766742975553</x:v>
      </x:c>
      <x:c r="D875" s="13" t="n">
        <x:f>Arrivals!J875</x:f>
        <x:v>1.2771813073167464</x:v>
      </x:c>
      <x:c r="E875" s="14">
        <x:f t="shared" si="182"/>
        <x:v>1600.6024867705139</x:v>
      </x:c>
      <x:c r="F875" s="14">
        <x:f t="shared" si="173"/>
        <x:v>1611.6766742975553</x:v>
      </x:c>
      <x:c r="G875" s="14">
        <x:f t="shared" si="174"/>
        <x:v>1612.9538556048722</x:v>
      </x:c>
      <x:c r="H875" s="13" t="n">
        <x:f>Arrivals!L875</x:f>
        <x:v>75</x:v>
      </x:c>
      <x:c r="I875" s="14" t="n">
        <x:f>H875*8/Settings!$B$28+Settings!$B$29</x:f>
        <x:v>6.02</x:v>
      </x:c>
      <x:c r="J875" s="14">
        <x:f t="shared" si="183"/>
        <x:v>1606.6224867705139</x:v>
      </x:c>
      <x:c r="K875" s="14">
        <x:f t="shared" si="175"/>
        <x:v>1612.9538556048722</x:v>
      </x:c>
      <x:c r="L875" s="14" t="n">
        <x:f>MOD(K875-Settings!$B$32,Settings!$B$33)</x:f>
        <x:v>172.95385560487216</x:v>
      </x:c>
      <x:c r="M875" s="14" t="n">
        <x:f>IF(L875&lt;Settings!$B$30,IF(Settings!$B$30-L875&gt;=I875,K875,K875+(Settings!$B$30-L875)+Settings!$B$31),K875+(Settings!$B$33-L875))</x:f>
        <x:v>1612.9538556048722</x:v>
      </x:c>
      <x:c r="N875" s="14">
        <x:f t="shared" si="176"/>
        <x:v>1618.9738556048721</x:v>
      </x:c>
      <x:c r="O875" s="14">
        <x:f t="shared" si="177"/>
        <x:v>7.297181307316805</x:v>
      </x:c>
      <x:c r="P875" s="14">
        <x:f t="shared" si="178"/>
        <x:v>0</x:v>
      </x:c>
      <x:c r="Q875" s="14">
        <x:f t="shared" si="179"/>
        <x:v>0</x:v>
      </x:c>
      <x:c r="R875" s="14">
        <x:f t="shared" si="180"/>
        <x:v>0</x:v>
      </x:c>
      <x:c r="S875" s="14">
        <x:f t="shared" si="181"/>
        <x:v>0</x:v>
      </x:c>
      <x:c r="T875" t="str">
        <x:f>IF(MOD(C875-Settings!$B$32,Settings!$B$33)&lt;Settings!$B$30,"Up","Down")</x:f>
        <x:v>Up</x:v>
      </x:c>
      <x:c r="U875" s="15" t="n">
        <x:f>IF(OR(I875&gt;Settings!$B$30,O875&gt;Settings!$B$37),0,1)</x:f>
        <x:v>1</x:v>
      </x:c>
      <x:c r="V875" s="15" t="n">
        <x:f>IF(AND(U875=1,O875&lt;=Settings!$B$36),1,0)</x:f>
        <x:v>1</x:v>
      </x:c>
    </x:row>
    <x:row r="876">
      <x:c r="A876">
        <x:v>8</x:v>
      </x:c>
      <x:c r="B876">
        <x:v>31</x:v>
      </x:c>
      <x:c r="C876" s="13" t="n">
        <x:f>Arrivals!F876</x:f>
        <x:v>1656.0537411932642</x:v>
      </x:c>
      <x:c r="D876" s="13" t="n">
        <x:f>Arrivals!J876</x:f>
        <x:v>27.1054661335286</x:v>
      </x:c>
      <x:c r="E876" s="14">
        <x:f t="shared" si="182"/>
        <x:v>1612.9538556048722</x:v>
      </x:c>
      <x:c r="F876" s="14">
        <x:f t="shared" si="173"/>
        <x:v>1656.0537411932642</x:v>
      </x:c>
      <x:c r="G876" s="14">
        <x:f t="shared" si="174"/>
        <x:v>1683.1592073267927</x:v>
      </x:c>
      <x:c r="H876" s="13" t="n">
        <x:f>Arrivals!L876</x:f>
        <x:v>75</x:v>
      </x:c>
      <x:c r="I876" s="14" t="n">
        <x:f>H876*8/Settings!$B$28+Settings!$B$29</x:f>
        <x:v>6.02</x:v>
      </x:c>
      <x:c r="J876" s="14">
        <x:f t="shared" si="183"/>
        <x:v>1618.9738556048721</x:v>
      </x:c>
      <x:c r="K876" s="14">
        <x:f t="shared" si="175"/>
        <x:v>1683.1592073267927</x:v>
      </x:c>
      <x:c r="L876" s="14" t="n">
        <x:f>MOD(K876-Settings!$B$32,Settings!$B$33)</x:f>
        <x:v>243.15920732679274</x:v>
      </x:c>
      <x:c r="M876" s="14" t="n">
        <x:f>IF(L876&lt;Settings!$B$30,IF(Settings!$B$30-L876&gt;=I876,K876,K876+(Settings!$B$30-L876)+Settings!$B$31),K876+(Settings!$B$33-L876))</x:f>
        <x:v>1683.1592073267927</x:v>
      </x:c>
      <x:c r="N876" s="14">
        <x:f t="shared" si="176"/>
        <x:v>1689.1792073267927</x:v>
      </x:c>
      <x:c r="O876" s="14">
        <x:f t="shared" si="177"/>
        <x:v>33.125466133528562</x:v>
      </x:c>
      <x:c r="P876" s="14">
        <x:f t="shared" si="178"/>
        <x:v>0</x:v>
      </x:c>
      <x:c r="Q876" s="14">
        <x:f t="shared" si="179"/>
        <x:v>0</x:v>
      </x:c>
      <x:c r="R876" s="14">
        <x:f t="shared" si="180"/>
        <x:v>0</x:v>
      </x:c>
      <x:c r="S876" s="14">
        <x:f t="shared" si="181"/>
        <x:v>0</x:v>
      </x:c>
      <x:c r="T876" t="str">
        <x:f>IF(MOD(C876-Settings!$B$32,Settings!$B$33)&lt;Settings!$B$30,"Up","Down")</x:f>
        <x:v>Up</x:v>
      </x:c>
      <x:c r="U876" s="15" t="n">
        <x:f>IF(OR(I876&gt;Settings!$B$30,O876&gt;Settings!$B$37),0,1)</x:f>
        <x:v>1</x:v>
      </x:c>
      <x:c r="V876" s="15" t="n">
        <x:f>IF(AND(U876=1,O876&lt;=Settings!$B$36),1,0)</x:f>
        <x:v>1</x:v>
      </x:c>
    </x:row>
    <x:row r="877">
      <x:c r="A877">
        <x:v>8</x:v>
      </x:c>
      <x:c r="B877">
        <x:v>32</x:v>
      </x:c>
      <x:c r="C877" s="13" t="n">
        <x:f>Arrivals!F877</x:f>
        <x:v>1661.1142261717584</x:v>
      </x:c>
      <x:c r="D877" s="13" t="n">
        <x:f>Arrivals!J877</x:f>
        <x:v>0.6911522665734017</x:v>
      </x:c>
      <x:c r="E877" s="14">
        <x:f t="shared" si="182"/>
        <x:v>1683.1592073267927</x:v>
      </x:c>
      <x:c r="F877" s="14">
        <x:f t="shared" si="173"/>
        <x:v>1683.1592073267927</x:v>
      </x:c>
      <x:c r="G877" s="14">
        <x:f t="shared" si="174"/>
        <x:v>1683.8503595933662</x:v>
      </x:c>
      <x:c r="H877" s="13" t="n">
        <x:f>Arrivals!L877</x:f>
        <x:v>75</x:v>
      </x:c>
      <x:c r="I877" s="14" t="n">
        <x:f>H877*8/Settings!$B$28+Settings!$B$29</x:f>
        <x:v>6.02</x:v>
      </x:c>
      <x:c r="J877" s="14">
        <x:f t="shared" si="183"/>
        <x:v>1689.1792073267927</x:v>
      </x:c>
      <x:c r="K877" s="14">
        <x:f t="shared" si="175"/>
        <x:v>1689.1792073267927</x:v>
      </x:c>
      <x:c r="L877" s="14" t="n">
        <x:f>MOD(K877-Settings!$B$32,Settings!$B$33)</x:f>
        <x:v>249.17920732679272</x:v>
      </x:c>
      <x:c r="M877" s="14" t="n">
        <x:f>IF(L877&lt;Settings!$B$30,IF(Settings!$B$30-L877&gt;=I877,K877,K877+(Settings!$B$30-L877)+Settings!$B$31),K877+(Settings!$B$33-L877))</x:f>
        <x:v>1689.1792073267927</x:v>
      </x:c>
      <x:c r="N877" s="14">
        <x:f t="shared" si="176"/>
        <x:v>1695.1992073267927</x:v>
      </x:c>
      <x:c r="O877" s="14">
        <x:f t="shared" si="177"/>
        <x:v>34.084981155034257</x:v>
      </x:c>
      <x:c r="P877" s="14">
        <x:f t="shared" si="178"/>
        <x:v>22.044981155034293</x:v>
      </x:c>
      <x:c r="Q877" s="14">
        <x:f t="shared" si="179"/>
        <x:v>5.3288477334265281</x:v>
      </x:c>
      <x:c r="R877" s="14">
        <x:f t="shared" si="180"/>
        <x:v>0</x:v>
      </x:c>
      <x:c r="S877" s="14">
        <x:f t="shared" si="181"/>
        <x:v>27.373828888460821</x:v>
      </x:c>
      <x:c r="T877" t="str">
        <x:f>IF(MOD(C877-Settings!$B$32,Settings!$B$33)&lt;Settings!$B$30,"Up","Down")</x:f>
        <x:v>Up</x:v>
      </x:c>
      <x:c r="U877" s="15" t="n">
        <x:f>IF(OR(I877&gt;Settings!$B$30,O877&gt;Settings!$B$37),0,1)</x:f>
        <x:v>1</x:v>
      </x:c>
      <x:c r="V877" s="15" t="n">
        <x:f>IF(AND(U877=1,O877&lt;=Settings!$B$36),1,0)</x:f>
        <x:v>1</x:v>
      </x:c>
    </x:row>
    <x:row r="878">
      <x:c r="A878">
        <x:v>8</x:v>
      </x:c>
      <x:c r="B878">
        <x:v>33</x:v>
      </x:c>
      <x:c r="C878" s="13" t="n">
        <x:f>Arrivals!F878</x:f>
        <x:v>1691.1512905345712</x:v>
      </x:c>
      <x:c r="D878" s="13" t="n">
        <x:f>Arrivals!J878</x:f>
        <x:v>13.194699621051228</x:v>
      </x:c>
      <x:c r="E878" s="14">
        <x:f t="shared" si="182"/>
        <x:v>1683.8503595933662</x:v>
      </x:c>
      <x:c r="F878" s="14">
        <x:f t="shared" si="173"/>
        <x:v>1691.1512905345712</x:v>
      </x:c>
      <x:c r="G878" s="14">
        <x:f t="shared" si="174"/>
        <x:v>1704.3459901556225</x:v>
      </x:c>
      <x:c r="H878" s="13" t="n">
        <x:f>Arrivals!L878</x:f>
        <x:v>75</x:v>
      </x:c>
      <x:c r="I878" s="14" t="n">
        <x:f>H878*8/Settings!$B$28+Settings!$B$29</x:f>
        <x:v>6.02</x:v>
      </x:c>
      <x:c r="J878" s="14">
        <x:f t="shared" si="183"/>
        <x:v>1695.1992073267927</x:v>
      </x:c>
      <x:c r="K878" s="14">
        <x:f t="shared" si="175"/>
        <x:v>1704.3459901556225</x:v>
      </x:c>
      <x:c r="L878" s="14" t="n">
        <x:f>MOD(K878-Settings!$B$32,Settings!$B$33)</x:f>
        <x:v>264.34599015562253</x:v>
      </x:c>
      <x:c r="M878" s="14" t="n">
        <x:f>IF(L878&lt;Settings!$B$30,IF(Settings!$B$30-L878&gt;=I878,K878,K878+(Settings!$B$30-L878)+Settings!$B$31),K878+(Settings!$B$33-L878))</x:f>
        <x:v>1704.3459901556225</x:v>
      </x:c>
      <x:c r="N878" s="14">
        <x:f t="shared" si="176"/>
        <x:v>1710.3659901556225</x:v>
      </x:c>
      <x:c r="O878" s="14">
        <x:f t="shared" si="177"/>
        <x:v>19.214699621051295</x:v>
      </x:c>
      <x:c r="P878" s="14">
        <x:f t="shared" si="178"/>
        <x:v>0</x:v>
      </x:c>
      <x:c r="Q878" s="14">
        <x:f t="shared" si="179"/>
        <x:v>0</x:v>
      </x:c>
      <x:c r="R878" s="14">
        <x:f t="shared" si="180"/>
        <x:v>0</x:v>
      </x:c>
      <x:c r="S878" s="14">
        <x:f t="shared" si="181"/>
        <x:v>0</x:v>
      </x:c>
      <x:c r="T878" t="str">
        <x:f>IF(MOD(C878-Settings!$B$32,Settings!$B$33)&lt;Settings!$B$30,"Up","Down")</x:f>
        <x:v>Up</x:v>
      </x:c>
      <x:c r="U878" s="15" t="n">
        <x:f>IF(OR(I878&gt;Settings!$B$30,O878&gt;Settings!$B$37),0,1)</x:f>
        <x:v>1</x:v>
      </x:c>
      <x:c r="V878" s="15" t="n">
        <x:f>IF(AND(U878=1,O878&lt;=Settings!$B$36),1,0)</x:f>
        <x:v>1</x:v>
      </x:c>
    </x:row>
    <x:row r="879">
      <x:c r="A879">
        <x:v>8</x:v>
      </x:c>
      <x:c r="B879">
        <x:v>34</x:v>
      </x:c>
      <x:c r="C879" s="13" t="n">
        <x:f>Arrivals!F879</x:f>
        <x:v>1715.581459714011</x:v>
      </x:c>
      <x:c r="D879" s="13" t="n">
        <x:f>Arrivals!J879</x:f>
        <x:v>39.904585670351416</x:v>
      </x:c>
      <x:c r="E879" s="14" t="n">
        <x:f t="shared" ref="E879:E910" si="184">G878</x:f>
        <x:v>1704.3459901556225</x:v>
      </x:c>
      <x:c r="F879" s="14">
        <x:f t="shared" si="173"/>
        <x:v>1715.5814597140111</x:v>
      </x:c>
      <x:c r="G879" s="14">
        <x:f t="shared" si="174"/>
        <x:v>1755.4860453843626</x:v>
      </x:c>
      <x:c r="H879" s="13" t="n">
        <x:f>Arrivals!L879</x:f>
        <x:v>75</x:v>
      </x:c>
      <x:c r="I879" s="14" t="n">
        <x:f>H879*8/Settings!$B$28+Settings!$B$29</x:f>
        <x:v>6.02</x:v>
      </x:c>
      <x:c r="J879" s="14" t="n">
        <x:f t="shared" ref="J879:J910" si="185">N878</x:f>
        <x:v>1710.3659901556225</x:v>
      </x:c>
      <x:c r="K879" s="14">
        <x:f t="shared" si="175"/>
        <x:v>1755.4860453843626</x:v>
      </x:c>
      <x:c r="L879" s="14" t="n">
        <x:f>MOD(K879-Settings!$B$32,Settings!$B$33)</x:f>
        <x:v>315.48604538436257</x:v>
      </x:c>
      <x:c r="M879" s="14" t="n">
        <x:f>IF(L879&lt;Settings!$B$30,IF(Settings!$B$30-L879&gt;=I879,K879,K879+(Settings!$B$30-L879)+Settings!$B$31),K879+(Settings!$B$33-L879))</x:f>
        <x:v>1755.4860453843626</x:v>
      </x:c>
      <x:c r="N879" s="14">
        <x:f t="shared" si="176"/>
        <x:v>1761.5060453843626</x:v>
      </x:c>
      <x:c r="O879" s="14">
        <x:f t="shared" si="177"/>
        <x:v>45.924585670351462</x:v>
      </x:c>
      <x:c r="P879" s="14">
        <x:f t="shared" si="178"/>
        <x:v>0</x:v>
      </x:c>
      <x:c r="Q879" s="14">
        <x:f t="shared" si="179"/>
        <x:v>0</x:v>
      </x:c>
      <x:c r="R879" s="14">
        <x:f t="shared" si="180"/>
        <x:v>0</x:v>
      </x:c>
      <x:c r="S879" s="14">
        <x:f t="shared" si="181"/>
        <x:v>0</x:v>
      </x:c>
      <x:c r="T879" t="str">
        <x:f>IF(MOD(C879-Settings!$B$32,Settings!$B$33)&lt;Settings!$B$30,"Up","Down")</x:f>
        <x:v>Up</x:v>
      </x:c>
      <x:c r="U879" s="15" t="n">
        <x:f>IF(OR(I879&gt;Settings!$B$30,O879&gt;Settings!$B$37),0,1)</x:f>
        <x:v>1</x:v>
      </x:c>
      <x:c r="V879" s="15" t="n">
        <x:f>IF(AND(U879=1,O879&lt;=Settings!$B$36),1,0)</x:f>
        <x:v>1</x:v>
      </x:c>
    </x:row>
    <x:row r="880">
      <x:c r="A880">
        <x:v>8</x:v>
      </x:c>
      <x:c r="B880">
        <x:v>35</x:v>
      </x:c>
      <x:c r="C880" s="13" t="n">
        <x:f>Arrivals!F880</x:f>
        <x:v>1747.6535392917312</x:v>
      </x:c>
      <x:c r="D880" s="13" t="n">
        <x:f>Arrivals!J880</x:f>
        <x:v>12.288875324229018</x:v>
      </x:c>
      <x:c r="E880" s="14">
        <x:f t="shared" si="184"/>
        <x:v>1755.4860453843626</x:v>
      </x:c>
      <x:c r="F880" s="14">
        <x:f t="shared" si="173"/>
        <x:v>1755.4860453843626</x:v>
      </x:c>
      <x:c r="G880" s="14">
        <x:f t="shared" si="174"/>
        <x:v>1767.7749207085915</x:v>
      </x:c>
      <x:c r="H880" s="13" t="n">
        <x:f>Arrivals!L880</x:f>
        <x:v>75</x:v>
      </x:c>
      <x:c r="I880" s="14" t="n">
        <x:f>H880*8/Settings!$B$28+Settings!$B$29</x:f>
        <x:v>6.02</x:v>
      </x:c>
      <x:c r="J880" s="14">
        <x:f t="shared" si="185"/>
        <x:v>1761.5060453843626</x:v>
      </x:c>
      <x:c r="K880" s="14">
        <x:f t="shared" si="175"/>
        <x:v>1767.7749207085915</x:v>
      </x:c>
      <x:c r="L880" s="14" t="n">
        <x:f>MOD(K880-Settings!$B$32,Settings!$B$33)</x:f>
        <x:v>327.7749207085915</x:v>
      </x:c>
      <x:c r="M880" s="14" t="n">
        <x:f>IF(L880&lt;Settings!$B$30,IF(Settings!$B$30-L880&gt;=I880,K880,K880+(Settings!$B$30-L880)+Settings!$B$31),K880+(Settings!$B$33-L880))</x:f>
        <x:v>1767.7749207085915</x:v>
      </x:c>
      <x:c r="N880" s="14">
        <x:f t="shared" si="176"/>
        <x:v>1773.7949207085915</x:v>
      </x:c>
      <x:c r="O880" s="14">
        <x:f t="shared" si="177"/>
        <x:v>26.141381416860213</x:v>
      </x:c>
      <x:c r="P880" s="14">
        <x:f t="shared" si="178"/>
        <x:v>7.8325060926313199</x:v>
      </x:c>
      <x:c r="Q880" s="14">
        <x:f t="shared" si="179"/>
        <x:v>0</x:v>
      </x:c>
      <x:c r="R880" s="14">
        <x:f t="shared" si="180"/>
        <x:v>0</x:v>
      </x:c>
      <x:c r="S880" s="14">
        <x:f t="shared" si="181"/>
        <x:v>7.8325060926313199</x:v>
      </x:c>
      <x:c r="T880" t="str">
        <x:f>IF(MOD(C880-Settings!$B$32,Settings!$B$33)&lt;Settings!$B$30,"Up","Down")</x:f>
        <x:v>Up</x:v>
      </x:c>
      <x:c r="U880" s="15" t="n">
        <x:f>IF(OR(I880&gt;Settings!$B$30,O880&gt;Settings!$B$37),0,1)</x:f>
        <x:v>1</x:v>
      </x:c>
      <x:c r="V880" s="15" t="n">
        <x:f>IF(AND(U880=1,O880&lt;=Settings!$B$36),1,0)</x:f>
        <x:v>1</x:v>
      </x:c>
    </x:row>
    <x:row r="881">
      <x:c r="A881">
        <x:v>8</x:v>
      </x:c>
      <x:c r="B881">
        <x:v>36</x:v>
      </x:c>
      <x:c r="C881" s="13" t="n">
        <x:f>Arrivals!F881</x:f>
        <x:v>1752.3097902472077</x:v>
      </x:c>
      <x:c r="D881" s="13" t="n">
        <x:f>Arrivals!J881</x:f>
        <x:v>1.4632098825172029</x:v>
      </x:c>
      <x:c r="E881" s="14">
        <x:f t="shared" si="184"/>
        <x:v>1767.7749207085915</x:v>
      </x:c>
      <x:c r="F881" s="14">
        <x:f t="shared" si="173"/>
        <x:v>1767.7749207085915</x:v>
      </x:c>
      <x:c r="G881" s="14">
        <x:f t="shared" si="174"/>
        <x:v>1769.2381305911088</x:v>
      </x:c>
      <x:c r="H881" s="13" t="n">
        <x:f>Arrivals!L881</x:f>
        <x:v>75</x:v>
      </x:c>
      <x:c r="I881" s="14" t="n">
        <x:f>H881*8/Settings!$B$28+Settings!$B$29</x:f>
        <x:v>6.02</x:v>
      </x:c>
      <x:c r="J881" s="14">
        <x:f t="shared" si="185"/>
        <x:v>1773.7949207085915</x:v>
      </x:c>
      <x:c r="K881" s="14">
        <x:f t="shared" si="175"/>
        <x:v>1773.7949207085915</x:v>
      </x:c>
      <x:c r="L881" s="14" t="n">
        <x:f>MOD(K881-Settings!$B$32,Settings!$B$33)</x:f>
        <x:v>333.79492070859146</x:v>
      </x:c>
      <x:c r="M881" s="14" t="n">
        <x:f>IF(L881&lt;Settings!$B$30,IF(Settings!$B$30-L881&gt;=I881,K881,K881+(Settings!$B$30-L881)+Settings!$B$31),K881+(Settings!$B$33-L881))</x:f>
        <x:v>1773.7949207085915</x:v>
      </x:c>
      <x:c r="N881" s="14">
        <x:f t="shared" si="176"/>
        <x:v>1779.8149207085914</x:v>
      </x:c>
      <x:c r="O881" s="14">
        <x:f t="shared" si="177"/>
        <x:v>27.505130461383715</x:v>
      </x:c>
      <x:c r="P881" s="14">
        <x:f t="shared" si="178"/>
        <x:v>15.465130461383751</x:v>
      </x:c>
      <x:c r="Q881" s="14">
        <x:f t="shared" si="179"/>
        <x:v>4.5567901174827057</x:v>
      </x:c>
      <x:c r="R881" s="14">
        <x:f t="shared" si="180"/>
        <x:v>0</x:v>
      </x:c>
      <x:c r="S881" s="14">
        <x:f t="shared" si="181"/>
        <x:v>20.021920578866457</x:v>
      </x:c>
      <x:c r="T881" t="str">
        <x:f>IF(MOD(C881-Settings!$B$32,Settings!$B$33)&lt;Settings!$B$30,"Up","Down")</x:f>
        <x:v>Up</x:v>
      </x:c>
      <x:c r="U881" s="15" t="n">
        <x:f>IF(OR(I881&gt;Settings!$B$30,O881&gt;Settings!$B$37),0,1)</x:f>
        <x:v>1</x:v>
      </x:c>
      <x:c r="V881" s="15" t="n">
        <x:f>IF(AND(U881=1,O881&lt;=Settings!$B$36),1,0)</x:f>
        <x:v>1</x:v>
      </x:c>
    </x:row>
    <x:row r="882">
      <x:c r="A882">
        <x:v>8</x:v>
      </x:c>
      <x:c r="B882">
        <x:v>37</x:v>
      </x:c>
      <x:c r="C882" s="13" t="n">
        <x:f>Arrivals!F882</x:f>
        <x:v>1959.4649050284404</x:v>
      </x:c>
      <x:c r="D882" s="13" t="n">
        <x:f>Arrivals!J882</x:f>
        <x:v>4.8382047957998475</x:v>
      </x:c>
      <x:c r="E882" s="14">
        <x:f t="shared" si="184"/>
        <x:v>1769.2381305911088</x:v>
      </x:c>
      <x:c r="F882" s="14">
        <x:f t="shared" si="173"/>
        <x:v>1959.4649050284404</x:v>
      </x:c>
      <x:c r="G882" s="14">
        <x:f t="shared" si="174"/>
        <x:v>1964.3031098242402</x:v>
      </x:c>
      <x:c r="H882" s="13" t="n">
        <x:f>Arrivals!L882</x:f>
        <x:v>75</x:v>
      </x:c>
      <x:c r="I882" s="14" t="n">
        <x:f>H882*8/Settings!$B$28+Settings!$B$29</x:f>
        <x:v>6.02</x:v>
      </x:c>
      <x:c r="J882" s="14">
        <x:f t="shared" si="185"/>
        <x:v>1779.8149207085914</x:v>
      </x:c>
      <x:c r="K882" s="14">
        <x:f t="shared" si="175"/>
        <x:v>1964.3031098242402</x:v>
      </x:c>
      <x:c r="L882" s="14" t="n">
        <x:f>MOD(K882-Settings!$B$32,Settings!$B$33)</x:f>
        <x:v>524.3031098242402</x:v>
      </x:c>
      <x:c r="M882" s="14" t="n">
        <x:f>IF(L882&lt;Settings!$B$30,IF(Settings!$B$30-L882&gt;=I882,K882,K882+(Settings!$B$30-L882)+Settings!$B$31),K882+(Settings!$B$33-L882))</x:f>
        <x:v>1964.3031098242402</x:v>
      </x:c>
      <x:c r="N882" s="14">
        <x:f t="shared" si="176"/>
        <x:v>1970.3231098242402</x:v>
      </x:c>
      <x:c r="O882" s="14">
        <x:f t="shared" si="177"/>
        <x:v>10.858204795799793</x:v>
      </x:c>
      <x:c r="P882" s="14">
        <x:f t="shared" si="178"/>
        <x:v>0</x:v>
      </x:c>
      <x:c r="Q882" s="14">
        <x:f t="shared" si="179"/>
        <x:v>0</x:v>
      </x:c>
      <x:c r="R882" s="14">
        <x:f t="shared" si="180"/>
        <x:v>0</x:v>
      </x:c>
      <x:c r="S882" s="14">
        <x:f t="shared" si="181"/>
        <x:v>0</x:v>
      </x:c>
      <x:c r="T882" t="str">
        <x:f>IF(MOD(C882-Settings!$B$32,Settings!$B$33)&lt;Settings!$B$30,"Up","Down")</x:f>
        <x:v>Up</x:v>
      </x:c>
      <x:c r="U882" s="15" t="n">
        <x:f>IF(OR(I882&gt;Settings!$B$30,O882&gt;Settings!$B$37),0,1)</x:f>
        <x:v>1</x:v>
      </x:c>
      <x:c r="V882" s="15" t="n">
        <x:f>IF(AND(U882=1,O882&lt;=Settings!$B$36),1,0)</x:f>
        <x:v>1</x:v>
      </x:c>
    </x:row>
    <x:row r="883">
      <x:c r="A883">
        <x:v>8</x:v>
      </x:c>
      <x:c r="B883">
        <x:v>38</x:v>
      </x:c>
      <x:c r="C883" s="13" t="n">
        <x:f>Arrivals!F883</x:f>
        <x:v>2065.312390605207</x:v>
      </x:c>
      <x:c r="D883" s="13" t="n">
        <x:f>Arrivals!J883</x:f>
        <x:v>16.262434043510705</x:v>
      </x:c>
      <x:c r="E883" s="14">
        <x:f t="shared" si="184"/>
        <x:v>1964.3031098242402</x:v>
      </x:c>
      <x:c r="F883" s="14">
        <x:f t="shared" si="173"/>
        <x:v>2065.3123906052069</x:v>
      </x:c>
      <x:c r="G883" s="14">
        <x:f t="shared" si="174"/>
        <x:v>2081.5748246487178</x:v>
      </x:c>
      <x:c r="H883" s="13" t="n">
        <x:f>Arrivals!L883</x:f>
        <x:v>75</x:v>
      </x:c>
      <x:c r="I883" s="14" t="n">
        <x:f>H883*8/Settings!$B$28+Settings!$B$29</x:f>
        <x:v>6.02</x:v>
      </x:c>
      <x:c r="J883" s="14">
        <x:f t="shared" si="185"/>
        <x:v>1970.3231098242402</x:v>
      </x:c>
      <x:c r="K883" s="14">
        <x:f t="shared" si="175"/>
        <x:v>2081.5748246487178</x:v>
      </x:c>
      <x:c r="L883" s="14" t="n">
        <x:f>MOD(K883-Settings!$B$32,Settings!$B$33)</x:f>
        <x:v>641.5748246487178</x:v>
      </x:c>
      <x:c r="M883" s="14" t="n">
        <x:f>IF(L883&lt;Settings!$B$30,IF(Settings!$B$30-L883&gt;=I883,K883,K883+(Settings!$B$30-L883)+Settings!$B$31),K883+(Settings!$B$33-L883))</x:f>
        <x:v>2160</x:v>
      </x:c>
      <x:c r="N883" s="14">
        <x:f t="shared" si="176"/>
        <x:v>2166.02</x:v>
      </x:c>
      <x:c r="O883" s="14">
        <x:f t="shared" si="177"/>
        <x:v>100.70760939479305</x:v>
      </x:c>
      <x:c r="P883" s="14">
        <x:f t="shared" si="178"/>
        <x:v>0</x:v>
      </x:c>
      <x:c r="Q883" s="14">
        <x:f t="shared" si="179"/>
        <x:v>0</x:v>
      </x:c>
      <x:c r="R883" s="14">
        <x:f t="shared" si="180"/>
        <x:v>78.425175351282178</x:v>
      </x:c>
      <x:c r="S883" s="14">
        <x:f t="shared" si="181"/>
        <x:v>78.425175351282178</x:v>
      </x:c>
      <x:c r="T883" t="str">
        <x:f>IF(MOD(C883-Settings!$B$32,Settings!$B$33)&lt;Settings!$B$30,"Up","Down")</x:f>
        <x:v>Down</x:v>
      </x:c>
      <x:c r="U883" s="15" t="n">
        <x:f>IF(OR(I883&gt;Settings!$B$30,O883&gt;Settings!$B$37),0,1)</x:f>
        <x:v>1</x:v>
      </x:c>
      <x:c r="V883" s="15" t="n">
        <x:f>IF(AND(U883=1,O883&lt;=Settings!$B$36),1,0)</x:f>
        <x:v>1</x:v>
      </x:c>
    </x:row>
    <x:row r="884">
      <x:c r="A884">
        <x:v>8</x:v>
      </x:c>
      <x:c r="B884">
        <x:v>39</x:v>
      </x:c>
      <x:c r="C884" s="13" t="n">
        <x:f>Arrivals!F884</x:f>
        <x:v>2090.643861218425</x:v>
      </x:c>
      <x:c r="D884" s="13" t="n">
        <x:f>Arrivals!J884</x:f>
        <x:v>9.827140982419511</x:v>
      </x:c>
      <x:c r="E884" s="14">
        <x:f t="shared" si="184"/>
        <x:v>2081.5748246487178</x:v>
      </x:c>
      <x:c r="F884" s="14">
        <x:f t="shared" si="173"/>
        <x:v>2090.6438612184252</x:v>
      </x:c>
      <x:c r="G884" s="14">
        <x:f t="shared" si="174"/>
        <x:v>2100.4710022008449</x:v>
      </x:c>
      <x:c r="H884" s="13" t="n">
        <x:f>Arrivals!L884</x:f>
        <x:v>75</x:v>
      </x:c>
      <x:c r="I884" s="14" t="n">
        <x:f>H884*8/Settings!$B$28+Settings!$B$29</x:f>
        <x:v>6.02</x:v>
      </x:c>
      <x:c r="J884" s="14">
        <x:f t="shared" si="185"/>
        <x:v>2166.02</x:v>
      </x:c>
      <x:c r="K884" s="14">
        <x:f t="shared" si="175"/>
        <x:v>2166.02</x:v>
      </x:c>
      <x:c r="L884" s="14" t="n">
        <x:f>MOD(K884-Settings!$B$32,Settings!$B$33)</x:f>
        <x:v>6.019999999999982</x:v>
      </x:c>
      <x:c r="M884" s="14" t="n">
        <x:f>IF(L884&lt;Settings!$B$30,IF(Settings!$B$30-L884&gt;=I884,K884,K884+(Settings!$B$30-L884)+Settings!$B$31),K884+(Settings!$B$33-L884))</x:f>
        <x:v>2166.02</x:v>
      </x:c>
      <x:c r="N884" s="14">
        <x:f t="shared" si="176"/>
        <x:v>2172.04</x:v>
      </x:c>
      <x:c r="O884" s="14">
        <x:f t="shared" si="177"/>
        <x:v>81.396138781574791</x:v>
      </x:c>
      <x:c r="P884" s="14">
        <x:f t="shared" si="178"/>
        <x:v>0</x:v>
      </x:c>
      <x:c r="Q884" s="14">
        <x:f t="shared" si="179"/>
        <x:v>65.548997799155131</x:v>
      </x:c>
      <x:c r="R884" s="14">
        <x:f t="shared" si="180"/>
        <x:v>0</x:v>
      </x:c>
      <x:c r="S884" s="14">
        <x:f t="shared" si="181"/>
        <x:v>65.548997799155131</x:v>
      </x:c>
      <x:c r="T884" t="str">
        <x:f>IF(MOD(C884-Settings!$B$32,Settings!$B$33)&lt;Settings!$B$30,"Up","Down")</x:f>
        <x:v>Down</x:v>
      </x:c>
      <x:c r="U884" s="15" t="n">
        <x:f>IF(OR(I884&gt;Settings!$B$30,O884&gt;Settings!$B$37),0,1)</x:f>
        <x:v>1</x:v>
      </x:c>
      <x:c r="V884" s="15" t="n">
        <x:f>IF(AND(U884=1,O884&lt;=Settings!$B$36),1,0)</x:f>
        <x:v>1</x:v>
      </x:c>
    </x:row>
    <x:row r="885">
      <x:c r="A885">
        <x:v>8</x:v>
      </x:c>
      <x:c r="B885">
        <x:v>40</x:v>
      </x:c>
      <x:c r="C885" s="13" t="n">
        <x:f>Arrivals!F885</x:f>
        <x:v>2102.899053909228</x:v>
      </x:c>
      <x:c r="D885" s="13" t="n">
        <x:f>Arrivals!J885</x:f>
        <x:v>15.654436270305823</x:v>
      </x:c>
      <x:c r="E885" s="14">
        <x:f t="shared" si="184"/>
        <x:v>2100.4710022008449</x:v>
      </x:c>
      <x:c r="F885" s="14">
        <x:f t="shared" si="173"/>
        <x:v>2102.8990539092279</x:v>
      </x:c>
      <x:c r="G885" s="14">
        <x:f t="shared" si="174"/>
        <x:v>2118.5534901795336</x:v>
      </x:c>
      <x:c r="H885" s="13" t="n">
        <x:f>Arrivals!L885</x:f>
        <x:v>75</x:v>
      </x:c>
      <x:c r="I885" s="14" t="n">
        <x:f>H885*8/Settings!$B$28+Settings!$B$29</x:f>
        <x:v>6.02</x:v>
      </x:c>
      <x:c r="J885" s="14">
        <x:f t="shared" si="185"/>
        <x:v>2172.04</x:v>
      </x:c>
      <x:c r="K885" s="14">
        <x:f t="shared" si="175"/>
        <x:v>2172.04</x:v>
      </x:c>
      <x:c r="L885" s="14" t="n">
        <x:f>MOD(K885-Settings!$B$32,Settings!$B$33)</x:f>
        <x:v>12.039999999999964</x:v>
      </x:c>
      <x:c r="M885" s="14" t="n">
        <x:f>IF(L885&lt;Settings!$B$30,IF(Settings!$B$30-L885&gt;=I885,K885,K885+(Settings!$B$30-L885)+Settings!$B$31),K885+(Settings!$B$33-L885))</x:f>
        <x:v>2172.04</x:v>
      </x:c>
      <x:c r="N885" s="14">
        <x:f t="shared" si="176"/>
        <x:v>2178.06</x:v>
      </x:c>
      <x:c r="O885" s="14">
        <x:f t="shared" si="177"/>
        <x:v>75.160946090772086</x:v>
      </x:c>
      <x:c r="P885" s="14">
        <x:f t="shared" si="178"/>
        <x:v>0</x:v>
      </x:c>
      <x:c r="Q885" s="14">
        <x:f t="shared" si="179"/>
        <x:v>53.486509820466381</x:v>
      </x:c>
      <x:c r="R885" s="14">
        <x:f t="shared" si="180"/>
        <x:v>0</x:v>
      </x:c>
      <x:c r="S885" s="14">
        <x:f t="shared" si="181"/>
        <x:v>53.486509820466381</x:v>
      </x:c>
      <x:c r="T885" t="str">
        <x:f>IF(MOD(C885-Settings!$B$32,Settings!$B$33)&lt;Settings!$B$30,"Up","Down")</x:f>
        <x:v>Down</x:v>
      </x:c>
      <x:c r="U885" s="15" t="n">
        <x:f>IF(OR(I885&gt;Settings!$B$30,O885&gt;Settings!$B$37),0,1)</x:f>
        <x:v>1</x:v>
      </x:c>
      <x:c r="V885" s="15" t="n">
        <x:f>IF(AND(U885=1,O885&lt;=Settings!$B$36),1,0)</x:f>
        <x:v>1</x:v>
      </x:c>
    </x:row>
    <x:row r="886">
      <x:c r="A886">
        <x:v>8</x:v>
      </x:c>
      <x:c r="B886">
        <x:v>41</x:v>
      </x:c>
      <x:c r="C886" s="13" t="n">
        <x:f>Arrivals!F886</x:f>
        <x:v>2408.596763982991</x:v>
      </x:c>
      <x:c r="D886" s="13" t="n">
        <x:f>Arrivals!J886</x:f>
        <x:v>4.103302352868117</x:v>
      </x:c>
      <x:c r="E886" s="14">
        <x:f t="shared" si="184"/>
        <x:v>2118.5534901795336</x:v>
      </x:c>
      <x:c r="F886" s="14">
        <x:f t="shared" si="173"/>
        <x:v>2408.596763982991</x:v>
      </x:c>
      <x:c r="G886" s="14">
        <x:f t="shared" si="174"/>
        <x:v>2412.700066335859</x:v>
      </x:c>
      <x:c r="H886" s="13" t="n">
        <x:f>Arrivals!L886</x:f>
        <x:v>75</x:v>
      </x:c>
      <x:c r="I886" s="14" t="n">
        <x:f>H886*8/Settings!$B$28+Settings!$B$29</x:f>
        <x:v>6.02</x:v>
      </x:c>
      <x:c r="J886" s="14">
        <x:f t="shared" si="185"/>
        <x:v>2178.06</x:v>
      </x:c>
      <x:c r="K886" s="14">
        <x:f t="shared" si="175"/>
        <x:v>2412.700066335859</x:v>
      </x:c>
      <x:c r="L886" s="14" t="n">
        <x:f>MOD(K886-Settings!$B$32,Settings!$B$33)</x:f>
        <x:v>252.700066335859</x:v>
      </x:c>
      <x:c r="M886" s="14" t="n">
        <x:f>IF(L886&lt;Settings!$B$30,IF(Settings!$B$30-L886&gt;=I886,K886,K886+(Settings!$B$30-L886)+Settings!$B$31),K886+(Settings!$B$33-L886))</x:f>
        <x:v>2412.700066335859</x:v>
      </x:c>
      <x:c r="N886" s="14">
        <x:f t="shared" si="176"/>
        <x:v>2418.720066335859</x:v>
      </x:c>
      <x:c r="O886" s="14">
        <x:f t="shared" si="177"/>
        <x:v>10.123302352867995</x:v>
      </x:c>
      <x:c r="P886" s="14">
        <x:f t="shared" si="178"/>
        <x:v>0</x:v>
      </x:c>
      <x:c r="Q886" s="14">
        <x:f t="shared" si="179"/>
        <x:v>0</x:v>
      </x:c>
      <x:c r="R886" s="14">
        <x:f t="shared" si="180"/>
        <x:v>0</x:v>
      </x:c>
      <x:c r="S886" s="14">
        <x:f t="shared" si="181"/>
        <x:v>0</x:v>
      </x:c>
      <x:c r="T886" t="str">
        <x:f>IF(MOD(C886-Settings!$B$32,Settings!$B$33)&lt;Settings!$B$30,"Up","Down")</x:f>
        <x:v>Up</x:v>
      </x:c>
      <x:c r="U886" s="15" t="n">
        <x:f>IF(OR(I886&gt;Settings!$B$30,O886&gt;Settings!$B$37),0,1)</x:f>
        <x:v>1</x:v>
      </x:c>
      <x:c r="V886" s="15" t="n">
        <x:f>IF(AND(U886=1,O886&lt;=Settings!$B$36),1,0)</x:f>
        <x:v>1</x:v>
      </x:c>
    </x:row>
    <x:row r="887">
      <x:c r="A887">
        <x:v>8</x:v>
      </x:c>
      <x:c r="B887">
        <x:v>42</x:v>
      </x:c>
      <x:c r="C887" s="13" t="n">
        <x:f>Arrivals!F887</x:f>
        <x:v>2409.468687242676</x:v>
      </x:c>
      <x:c r="D887" s="13" t="n">
        <x:f>Arrivals!J887</x:f>
        <x:v>7.930782040321063</x:v>
      </x:c>
      <x:c r="E887" s="14">
        <x:f t="shared" si="184"/>
        <x:v>2412.700066335859</x:v>
      </x:c>
      <x:c r="F887" s="14">
        <x:f t="shared" si="173"/>
        <x:v>2412.700066335859</x:v>
      </x:c>
      <x:c r="G887" s="14">
        <x:f t="shared" si="174"/>
        <x:v>2420.63084837618</x:v>
      </x:c>
      <x:c r="H887" s="13" t="n">
        <x:f>Arrivals!L887</x:f>
        <x:v>75</x:v>
      </x:c>
      <x:c r="I887" s="14" t="n">
        <x:f>H887*8/Settings!$B$28+Settings!$B$29</x:f>
        <x:v>6.02</x:v>
      </x:c>
      <x:c r="J887" s="14">
        <x:f t="shared" si="185"/>
        <x:v>2418.720066335859</x:v>
      </x:c>
      <x:c r="K887" s="14">
        <x:f t="shared" si="175"/>
        <x:v>2420.63084837618</x:v>
      </x:c>
      <x:c r="L887" s="14" t="n">
        <x:f>MOD(K887-Settings!$B$32,Settings!$B$33)</x:f>
        <x:v>260.63084837618</x:v>
      </x:c>
      <x:c r="M887" s="14" t="n">
        <x:f>IF(L887&lt;Settings!$B$30,IF(Settings!$B$30-L887&gt;=I887,K887,K887+(Settings!$B$30-L887)+Settings!$B$31),K887+(Settings!$B$33-L887))</x:f>
        <x:v>2420.63084837618</x:v>
      </x:c>
      <x:c r="N887" s="14">
        <x:f t="shared" si="176"/>
        <x:v>2426.65084837618</x:v>
      </x:c>
      <x:c r="O887" s="14">
        <x:f t="shared" si="177"/>
        <x:v>17.182161133503996</x:v>
      </x:c>
      <x:c r="P887" s="14">
        <x:f t="shared" si="178"/>
        <x:v>3.2313790931830226</x:v>
      </x:c>
      <x:c r="Q887" s="14">
        <x:f t="shared" si="179"/>
        <x:v>0</x:v>
      </x:c>
      <x:c r="R887" s="14">
        <x:f t="shared" si="180"/>
        <x:v>0</x:v>
      </x:c>
      <x:c r="S887" s="14">
        <x:f t="shared" si="181"/>
        <x:v>3.2313790931830226</x:v>
      </x:c>
      <x:c r="T887" t="str">
        <x:f>IF(MOD(C887-Settings!$B$32,Settings!$B$33)&lt;Settings!$B$30,"Up","Down")</x:f>
        <x:v>Up</x:v>
      </x:c>
      <x:c r="U887" s="15" t="n">
        <x:f>IF(OR(I887&gt;Settings!$B$30,O887&gt;Settings!$B$37),0,1)</x:f>
        <x:v>1</x:v>
      </x:c>
      <x:c r="V887" s="15" t="n">
        <x:f>IF(AND(U887=1,O887&lt;=Settings!$B$36),1,0)</x:f>
        <x:v>1</x:v>
      </x:c>
    </x:row>
    <x:row r="888">
      <x:c r="A888">
        <x:v>8</x:v>
      </x:c>
      <x:c r="B888">
        <x:v>43</x:v>
      </x:c>
      <x:c r="C888" s="13" t="n">
        <x:f>Arrivals!F888</x:f>
        <x:v>2448.032612743735</x:v>
      </x:c>
      <x:c r="D888" s="13" t="n">
        <x:f>Arrivals!J888</x:f>
        <x:v>1.0157619398147568</x:v>
      </x:c>
      <x:c r="E888" s="14">
        <x:f t="shared" si="184"/>
        <x:v>2420.63084837618</x:v>
      </x:c>
      <x:c r="F888" s="14">
        <x:f t="shared" si="173"/>
        <x:v>2448.0326127437352</x:v>
      </x:c>
      <x:c r="G888" s="14">
        <x:f t="shared" si="174"/>
        <x:v>2449.0483746835498</x:v>
      </x:c>
      <x:c r="H888" s="13" t="n">
        <x:f>Arrivals!L888</x:f>
        <x:v>75</x:v>
      </x:c>
      <x:c r="I888" s="14" t="n">
        <x:f>H888*8/Settings!$B$28+Settings!$B$29</x:f>
        <x:v>6.02</x:v>
      </x:c>
      <x:c r="J888" s="14">
        <x:f t="shared" si="185"/>
        <x:v>2426.65084837618</x:v>
      </x:c>
      <x:c r="K888" s="14">
        <x:f t="shared" si="175"/>
        <x:v>2449.0483746835498</x:v>
      </x:c>
      <x:c r="L888" s="14" t="n">
        <x:f>MOD(K888-Settings!$B$32,Settings!$B$33)</x:f>
        <x:v>289.0483746835498</x:v>
      </x:c>
      <x:c r="M888" s="14" t="n">
        <x:f>IF(L888&lt;Settings!$B$30,IF(Settings!$B$30-L888&gt;=I888,K888,K888+(Settings!$B$30-L888)+Settings!$B$31),K888+(Settings!$B$33-L888))</x:f>
        <x:v>2449.04837468355</x:v>
      </x:c>
      <x:c r="N888" s="14">
        <x:f t="shared" si="176"/>
        <x:v>2455.0683746835498</x:v>
      </x:c>
      <x:c r="O888" s="14">
        <x:f t="shared" si="177"/>
        <x:v>7.0357619398146198</x:v>
      </x:c>
      <x:c r="P888" s="14">
        <x:f t="shared" si="178"/>
        <x:v>0</x:v>
      </x:c>
      <x:c r="Q888" s="14">
        <x:f t="shared" si="179"/>
        <x:v>0</x:v>
      </x:c>
      <x:c r="R888" s="14">
        <x:f t="shared" si="180"/>
        <x:v>0</x:v>
      </x:c>
      <x:c r="S888" s="14">
        <x:f t="shared" si="181"/>
        <x:v>0</x:v>
      </x:c>
      <x:c r="T888" t="str">
        <x:f>IF(MOD(C888-Settings!$B$32,Settings!$B$33)&lt;Settings!$B$30,"Up","Down")</x:f>
        <x:v>Up</x:v>
      </x:c>
      <x:c r="U888" s="15" t="n">
        <x:f>IF(OR(I888&gt;Settings!$B$30,O888&gt;Settings!$B$37),0,1)</x:f>
        <x:v>1</x:v>
      </x:c>
      <x:c r="V888" s="15" t="n">
        <x:f>IF(AND(U888=1,O888&lt;=Settings!$B$36),1,0)</x:f>
        <x:v>1</x:v>
      </x:c>
    </x:row>
    <x:row r="889">
      <x:c r="A889">
        <x:v>8</x:v>
      </x:c>
      <x:c r="B889">
        <x:v>44</x:v>
      </x:c>
      <x:c r="C889" s="13" t="n">
        <x:f>Arrivals!F889</x:f>
        <x:v>2670.6688415764356</x:v>
      </x:c>
      <x:c r="D889" s="13" t="n">
        <x:f>Arrivals!J889</x:f>
        <x:v>1.4120040642943943</x:v>
      </x:c>
      <x:c r="E889" s="14">
        <x:f t="shared" si="184"/>
        <x:v>2449.0483746835498</x:v>
      </x:c>
      <x:c r="F889" s="14">
        <x:f t="shared" si="173"/>
        <x:v>2670.6688415764356</x:v>
      </x:c>
      <x:c r="G889" s="14">
        <x:f t="shared" si="174"/>
        <x:v>2672.0808456407299</x:v>
      </x:c>
      <x:c r="H889" s="13" t="n">
        <x:f>Arrivals!L889</x:f>
        <x:v>75</x:v>
      </x:c>
      <x:c r="I889" s="14" t="n">
        <x:f>H889*8/Settings!$B$28+Settings!$B$29</x:f>
        <x:v>6.02</x:v>
      </x:c>
      <x:c r="J889" s="14">
        <x:f t="shared" si="185"/>
        <x:v>2455.0683746835498</x:v>
      </x:c>
      <x:c r="K889" s="14">
        <x:f t="shared" si="175"/>
        <x:v>2672.0808456407299</x:v>
      </x:c>
      <x:c r="L889" s="14" t="n">
        <x:f>MOD(K889-Settings!$B$32,Settings!$B$33)</x:f>
        <x:v>512.0808456407299</x:v>
      </x:c>
      <x:c r="M889" s="14" t="n">
        <x:f>IF(L889&lt;Settings!$B$30,IF(Settings!$B$30-L889&gt;=I889,K889,K889+(Settings!$B$30-L889)+Settings!$B$31),K889+(Settings!$B$33-L889))</x:f>
        <x:v>2672.08084564073</x:v>
      </x:c>
      <x:c r="N889" s="14">
        <x:f t="shared" si="176"/>
        <x:v>2678.1008456407299</x:v>
      </x:c>
      <x:c r="O889" s="14">
        <x:f t="shared" si="177"/>
        <x:v>7.4320040642942331</x:v>
      </x:c>
      <x:c r="P889" s="14">
        <x:f t="shared" si="178"/>
        <x:v>0</x:v>
      </x:c>
      <x:c r="Q889" s="14">
        <x:f t="shared" si="179"/>
        <x:v>0</x:v>
      </x:c>
      <x:c r="R889" s="14">
        <x:f t="shared" si="180"/>
        <x:v>0</x:v>
      </x:c>
      <x:c r="S889" s="14">
        <x:f t="shared" si="181"/>
        <x:v>0</x:v>
      </x:c>
      <x:c r="T889" t="str">
        <x:f>IF(MOD(C889-Settings!$B$32,Settings!$B$33)&lt;Settings!$B$30,"Up","Down")</x:f>
        <x:v>Up</x:v>
      </x:c>
      <x:c r="U889" s="15" t="n">
        <x:f>IF(OR(I889&gt;Settings!$B$30,O889&gt;Settings!$B$37),0,1)</x:f>
        <x:v>1</x:v>
      </x:c>
      <x:c r="V889" s="15" t="n">
        <x:f>IF(AND(U889=1,O889&lt;=Settings!$B$36),1,0)</x:f>
        <x:v>1</x:v>
      </x:c>
    </x:row>
    <x:row r="890">
      <x:c r="A890">
        <x:v>8</x:v>
      </x:c>
      <x:c r="B890">
        <x:v>45</x:v>
      </x:c>
      <x:c r="C890" s="13" t="n">
        <x:f>Arrivals!F890</x:f>
        <x:v>2786.3634574863604</x:v>
      </x:c>
      <x:c r="D890" s="13" t="n">
        <x:f>Arrivals!J890</x:f>
        <x:v>14.891907113934826</x:v>
      </x:c>
      <x:c r="E890" s="14">
        <x:f t="shared" si="184"/>
        <x:v>2672.0808456407299</x:v>
      </x:c>
      <x:c r="F890" s="14">
        <x:f t="shared" si="173"/>
        <x:v>2786.3634574863604</x:v>
      </x:c>
      <x:c r="G890" s="14">
        <x:f t="shared" si="174"/>
        <x:v>2801.2553646002953</x:v>
      </x:c>
      <x:c r="H890" s="13" t="n">
        <x:f>Arrivals!L890</x:f>
        <x:v>75</x:v>
      </x:c>
      <x:c r="I890" s="14" t="n">
        <x:f>H890*8/Settings!$B$28+Settings!$B$29</x:f>
        <x:v>6.02</x:v>
      </x:c>
      <x:c r="J890" s="14">
        <x:f t="shared" si="185"/>
        <x:v>2678.1008456407299</x:v>
      </x:c>
      <x:c r="K890" s="14">
        <x:f t="shared" si="175"/>
        <x:v>2801.2553646002953</x:v>
      </x:c>
      <x:c r="L890" s="14" t="n">
        <x:f>MOD(K890-Settings!$B$32,Settings!$B$33)</x:f>
        <x:v>641.2553646002953</x:v>
      </x:c>
      <x:c r="M890" s="14" t="n">
        <x:f>IF(L890&lt;Settings!$B$30,IF(Settings!$B$30-L890&gt;=I890,K890,K890+(Settings!$B$30-L890)+Settings!$B$31),K890+(Settings!$B$33-L890))</x:f>
        <x:v>2880</x:v>
      </x:c>
      <x:c r="N890" s="14">
        <x:f t="shared" si="176"/>
        <x:v>2886.02</x:v>
      </x:c>
      <x:c r="O890" s="14">
        <x:f t="shared" si="177"/>
        <x:v>99.656542513639579</x:v>
      </x:c>
      <x:c r="P890" s="14">
        <x:f t="shared" si="178"/>
        <x:v>0</x:v>
      </x:c>
      <x:c r="Q890" s="14">
        <x:f t="shared" si="179"/>
        <x:v>0</x:v>
      </x:c>
      <x:c r="R890" s="14">
        <x:f t="shared" si="180"/>
        <x:v>78.744635399704748</x:v>
      </x:c>
      <x:c r="S890" s="14">
        <x:f t="shared" si="181"/>
        <x:v>78.744635399704748</x:v>
      </x:c>
      <x:c r="T890" t="str">
        <x:f>IF(MOD(C890-Settings!$B$32,Settings!$B$33)&lt;Settings!$B$30,"Up","Down")</x:f>
        <x:v>Down</x:v>
      </x:c>
      <x:c r="U890" s="15" t="n">
        <x:f>IF(OR(I890&gt;Settings!$B$30,O890&gt;Settings!$B$37),0,1)</x:f>
        <x:v>1</x:v>
      </x:c>
      <x:c r="V890" s="15" t="n">
        <x:f>IF(AND(U890=1,O890&lt;=Settings!$B$36),1,0)</x:f>
        <x:v>1</x:v>
      </x:c>
    </x:row>
    <x:row r="891">
      <x:c r="A891">
        <x:v>8</x:v>
      </x:c>
      <x:c r="B891">
        <x:v>46</x:v>
      </x:c>
      <x:c r="C891" s="13" t="n">
        <x:f>Arrivals!F891</x:f>
        <x:v>2800.1819626697647</x:v>
      </x:c>
      <x:c r="D891" s="13" t="n">
        <x:f>Arrivals!J891</x:f>
        <x:v>1.853051189366627</x:v>
      </x:c>
      <x:c r="E891" s="14">
        <x:f t="shared" si="184"/>
        <x:v>2801.2553646002953</x:v>
      </x:c>
      <x:c r="F891" s="14">
        <x:f t="shared" si="173"/>
        <x:v>2801.2553646002953</x:v>
      </x:c>
      <x:c r="G891" s="14">
        <x:f t="shared" si="174"/>
        <x:v>2803.1084157896621</x:v>
      </x:c>
      <x:c r="H891" s="13" t="n">
        <x:f>Arrivals!L891</x:f>
        <x:v>75</x:v>
      </x:c>
      <x:c r="I891" s="14" t="n">
        <x:f>H891*8/Settings!$B$28+Settings!$B$29</x:f>
        <x:v>6.02</x:v>
      </x:c>
      <x:c r="J891" s="14">
        <x:f t="shared" si="185"/>
        <x:v>2886.02</x:v>
      </x:c>
      <x:c r="K891" s="14">
        <x:f t="shared" si="175"/>
        <x:v>2886.02</x:v>
      </x:c>
      <x:c r="L891" s="14" t="n">
        <x:f>MOD(K891-Settings!$B$32,Settings!$B$33)</x:f>
        <x:v>6.019999999999982</x:v>
      </x:c>
      <x:c r="M891" s="14" t="n">
        <x:f>IF(L891&lt;Settings!$B$30,IF(Settings!$B$30-L891&gt;=I891,K891,K891+(Settings!$B$30-L891)+Settings!$B$31),K891+(Settings!$B$33-L891))</x:f>
        <x:v>2886.02</x:v>
      </x:c>
      <x:c r="N891" s="14">
        <x:f t="shared" si="176"/>
        <x:v>2892.04</x:v>
      </x:c>
      <x:c r="O891" s="14">
        <x:f t="shared" si="177"/>
        <x:v>91.85803733023522</x:v>
      </x:c>
      <x:c r="P891" s="14">
        <x:f t="shared" si="178"/>
        <x:v>1.0734019305305083</x:v>
      </x:c>
      <x:c r="Q891" s="14">
        <x:f t="shared" si="179"/>
        <x:v>82.911584210337878</x:v>
      </x:c>
      <x:c r="R891" s="14">
        <x:f t="shared" si="180"/>
        <x:v>0</x:v>
      </x:c>
      <x:c r="S891" s="14">
        <x:f t="shared" si="181"/>
        <x:v>83.984986140868386</x:v>
      </x:c>
      <x:c r="T891" t="str">
        <x:f>IF(MOD(C891-Settings!$B$32,Settings!$B$33)&lt;Settings!$B$30,"Up","Down")</x:f>
        <x:v>Down</x:v>
      </x:c>
      <x:c r="U891" s="15" t="n">
        <x:f>IF(OR(I891&gt;Settings!$B$30,O891&gt;Settings!$B$37),0,1)</x:f>
        <x:v>1</x:v>
      </x:c>
      <x:c r="V891" s="15" t="n">
        <x:f>IF(AND(U891=1,O891&lt;=Settings!$B$36),1,0)</x:f>
        <x:v>1</x:v>
      </x:c>
    </x:row>
    <x:row r="892">
      <x:c r="A892">
        <x:v>8</x:v>
      </x:c>
      <x:c r="B892">
        <x:v>47</x:v>
      </x:c>
      <x:c r="C892" s="13" t="n">
        <x:f>Arrivals!F892</x:f>
        <x:v>2830.0032658251375</x:v>
      </x:c>
      <x:c r="D892" s="13" t="n">
        <x:f>Arrivals!J892</x:f>
        <x:v>26.78923406381861</x:v>
      </x:c>
      <x:c r="E892" s="14">
        <x:f t="shared" si="184"/>
        <x:v>2803.1084157896621</x:v>
      </x:c>
      <x:c r="F892" s="14">
        <x:f t="shared" si="173"/>
        <x:v>2830.0032658251375</x:v>
      </x:c>
      <x:c r="G892" s="14">
        <x:f t="shared" si="174"/>
        <x:v>2856.7924998889562</x:v>
      </x:c>
      <x:c r="H892" s="13" t="n">
        <x:f>Arrivals!L892</x:f>
        <x:v>75</x:v>
      </x:c>
      <x:c r="I892" s="14" t="n">
        <x:f>H892*8/Settings!$B$28+Settings!$B$29</x:f>
        <x:v>6.02</x:v>
      </x:c>
      <x:c r="J892" s="14">
        <x:f t="shared" si="185"/>
        <x:v>2892.04</x:v>
      </x:c>
      <x:c r="K892" s="14">
        <x:f t="shared" si="175"/>
        <x:v>2892.04</x:v>
      </x:c>
      <x:c r="L892" s="14" t="n">
        <x:f>MOD(K892-Settings!$B$32,Settings!$B$33)</x:f>
        <x:v>12.039999999999964</x:v>
      </x:c>
      <x:c r="M892" s="14" t="n">
        <x:f>IF(L892&lt;Settings!$B$30,IF(Settings!$B$30-L892&gt;=I892,K892,K892+(Settings!$B$30-L892)+Settings!$B$31),K892+(Settings!$B$33-L892))</x:f>
        <x:v>2892.04</x:v>
      </x:c>
      <x:c r="N892" s="14">
        <x:f t="shared" si="176"/>
        <x:v>2898.06</x:v>
      </x:c>
      <x:c r="O892" s="14">
        <x:f t="shared" si="177"/>
        <x:v>68.056734174862413</x:v>
      </x:c>
      <x:c r="P892" s="14">
        <x:f t="shared" si="178"/>
        <x:v>0</x:v>
      </x:c>
      <x:c r="Q892" s="14">
        <x:f t="shared" si="179"/>
        <x:v>35.247500111043792</x:v>
      </x:c>
      <x:c r="R892" s="14">
        <x:f t="shared" si="180"/>
        <x:v>0</x:v>
      </x:c>
      <x:c r="S892" s="14">
        <x:f t="shared" si="181"/>
        <x:v>35.247500111043792</x:v>
      </x:c>
      <x:c r="T892" t="str">
        <x:f>IF(MOD(C892-Settings!$B$32,Settings!$B$33)&lt;Settings!$B$30,"Up","Down")</x:f>
        <x:v>Down</x:v>
      </x:c>
      <x:c r="U892" s="15" t="n">
        <x:f>IF(OR(I892&gt;Settings!$B$30,O892&gt;Settings!$B$37),0,1)</x:f>
        <x:v>1</x:v>
      </x:c>
      <x:c r="V892" s="15" t="n">
        <x:f>IF(AND(U892=1,O892&lt;=Settings!$B$36),1,0)</x:f>
        <x:v>1</x:v>
      </x:c>
    </x:row>
    <x:row r="893">
      <x:c r="A893">
        <x:v>8</x:v>
      </x:c>
      <x:c r="B893">
        <x:v>48</x:v>
      </x:c>
      <x:c r="C893" s="13" t="n">
        <x:f>Arrivals!F893</x:f>
        <x:v>2890.2236183131477</x:v>
      </x:c>
      <x:c r="D893" s="13" t="n">
        <x:f>Arrivals!J893</x:f>
        <x:v>2.193236641525858</x:v>
      </x:c>
      <x:c r="E893" s="14">
        <x:f t="shared" si="184"/>
        <x:v>2856.7924998889562</x:v>
      </x:c>
      <x:c r="F893" s="14">
        <x:f t="shared" si="173"/>
        <x:v>2890.2236183131477</x:v>
      </x:c>
      <x:c r="G893" s="14">
        <x:f t="shared" si="174"/>
        <x:v>2892.4168549546735</x:v>
      </x:c>
      <x:c r="H893" s="13" t="n">
        <x:f>Arrivals!L893</x:f>
        <x:v>75</x:v>
      </x:c>
      <x:c r="I893" s="14" t="n">
        <x:f>H893*8/Settings!$B$28+Settings!$B$29</x:f>
        <x:v>6.02</x:v>
      </x:c>
      <x:c r="J893" s="14">
        <x:f t="shared" si="185"/>
        <x:v>2898.06</x:v>
      </x:c>
      <x:c r="K893" s="14">
        <x:f t="shared" si="175"/>
        <x:v>2898.06</x:v>
      </x:c>
      <x:c r="L893" s="14" t="n">
        <x:f>MOD(K893-Settings!$B$32,Settings!$B$33)</x:f>
        <x:v>18.059999999999945</x:v>
      </x:c>
      <x:c r="M893" s="14" t="n">
        <x:f>IF(L893&lt;Settings!$B$30,IF(Settings!$B$30-L893&gt;=I893,K893,K893+(Settings!$B$30-L893)+Settings!$B$31),K893+(Settings!$B$33-L893))</x:f>
        <x:v>2898.06</x:v>
      </x:c>
      <x:c r="N893" s="14">
        <x:f t="shared" si="176"/>
        <x:v>2904.08</x:v>
      </x:c>
      <x:c r="O893" s="14">
        <x:f t="shared" si="177"/>
        <x:v>13.856381686852274</x:v>
      </x:c>
      <x:c r="P893" s="14">
        <x:f t="shared" si="178"/>
        <x:v>0</x:v>
      </x:c>
      <x:c r="Q893" s="14">
        <x:f t="shared" si="179"/>
        <x:v>5.6431450453264915</x:v>
      </x:c>
      <x:c r="R893" s="14">
        <x:f t="shared" si="180"/>
        <x:v>0</x:v>
      </x:c>
      <x:c r="S893" s="14">
        <x:f t="shared" si="181"/>
        <x:v>5.6431450453264915</x:v>
      </x:c>
      <x:c r="T893" t="str">
        <x:f>IF(MOD(C893-Settings!$B$32,Settings!$B$33)&lt;Settings!$B$30,"Up","Down")</x:f>
        <x:v>Up</x:v>
      </x:c>
      <x:c r="U893" s="15" t="n">
        <x:f>IF(OR(I893&gt;Settings!$B$30,O893&gt;Settings!$B$37),0,1)</x:f>
        <x:v>1</x:v>
      </x:c>
      <x:c r="V893" s="15" t="n">
        <x:f>IF(AND(U893=1,O893&lt;=Settings!$B$36),1,0)</x:f>
        <x:v>1</x:v>
      </x:c>
    </x:row>
    <x:row r="894">
      <x:c r="A894">
        <x:v>8</x:v>
      </x:c>
      <x:c r="B894">
        <x:v>49</x:v>
      </x:c>
      <x:c r="C894" s="13" t="n">
        <x:f>Arrivals!F894</x:f>
        <x:v>2965.6926598987666</x:v>
      </x:c>
      <x:c r="D894" s="13" t="n">
        <x:f>Arrivals!J894</x:f>
        <x:v>7.0042248866152805</x:v>
      </x:c>
      <x:c r="E894" s="14">
        <x:f t="shared" si="184"/>
        <x:v>2892.4168549546735</x:v>
      </x:c>
      <x:c r="F894" s="14">
        <x:f t="shared" si="173"/>
        <x:v>2965.6926598987666</x:v>
      </x:c>
      <x:c r="G894" s="14">
        <x:f t="shared" si="174"/>
        <x:v>2972.6968847853818</x:v>
      </x:c>
      <x:c r="H894" s="13" t="n">
        <x:f>Arrivals!L894</x:f>
        <x:v>75</x:v>
      </x:c>
      <x:c r="I894" s="14" t="n">
        <x:f>H894*8/Settings!$B$28+Settings!$B$29</x:f>
        <x:v>6.02</x:v>
      </x:c>
      <x:c r="J894" s="14">
        <x:f t="shared" si="185"/>
        <x:v>2904.08</x:v>
      </x:c>
      <x:c r="K894" s="14">
        <x:f t="shared" si="175"/>
        <x:v>2972.6968847853818</x:v>
      </x:c>
      <x:c r="L894" s="14" t="n">
        <x:f>MOD(K894-Settings!$B$32,Settings!$B$33)</x:f>
        <x:v>92.69688478538183</x:v>
      </x:c>
      <x:c r="M894" s="14" t="n">
        <x:f>IF(L894&lt;Settings!$B$30,IF(Settings!$B$30-L894&gt;=I894,K894,K894+(Settings!$B$30-L894)+Settings!$B$31),K894+(Settings!$B$33-L894))</x:f>
        <x:v>2972.696884785382</x:v>
      </x:c>
      <x:c r="N894" s="14">
        <x:f t="shared" si="176"/>
        <x:v>2978.7168847853818</x:v>
      </x:c>
      <x:c r="O894" s="14">
        <x:f t="shared" si="177"/>
        <x:v>13.024224886615229</x:v>
      </x:c>
      <x:c r="P894" s="14">
        <x:f t="shared" si="178"/>
        <x:v>0</x:v>
      </x:c>
      <x:c r="Q894" s="14">
        <x:f t="shared" si="179"/>
        <x:v>0</x:v>
      </x:c>
      <x:c r="R894" s="14">
        <x:f t="shared" si="180"/>
        <x:v>0</x:v>
      </x:c>
      <x:c r="S894" s="14">
        <x:f t="shared" si="181"/>
        <x:v>0</x:v>
      </x:c>
      <x:c r="T894" t="str">
        <x:f>IF(MOD(C894-Settings!$B$32,Settings!$B$33)&lt;Settings!$B$30,"Up","Down")</x:f>
        <x:v>Up</x:v>
      </x:c>
      <x:c r="U894" s="15" t="n">
        <x:f>IF(OR(I894&gt;Settings!$B$30,O894&gt;Settings!$B$37),0,1)</x:f>
        <x:v>1</x:v>
      </x:c>
      <x:c r="V894" s="15" t="n">
        <x:f>IF(AND(U894=1,O894&lt;=Settings!$B$36),1,0)</x:f>
        <x:v>1</x:v>
      </x:c>
    </x:row>
    <x:row r="895">
      <x:c r="A895">
        <x:v>8</x:v>
      </x:c>
      <x:c r="B895">
        <x:v>50</x:v>
      </x:c>
      <x:c r="C895" s="13" t="n">
        <x:f>Arrivals!F895</x:f>
        <x:v>2979.832356620597</x:v>
      </x:c>
      <x:c r="D895" s="13" t="n">
        <x:f>Arrivals!J895</x:f>
        <x:v>6.226060047746355</x:v>
      </x:c>
      <x:c r="E895" s="14">
        <x:f t="shared" si="184"/>
        <x:v>2972.6968847853818</x:v>
      </x:c>
      <x:c r="F895" s="14">
        <x:f t="shared" si="173"/>
        <x:v>2979.8323566205968</x:v>
      </x:c>
      <x:c r="G895" s="14">
        <x:f t="shared" si="174"/>
        <x:v>2986.0584166683429</x:v>
      </x:c>
      <x:c r="H895" s="13" t="n">
        <x:f>Arrivals!L895</x:f>
        <x:v>75</x:v>
      </x:c>
      <x:c r="I895" s="14" t="n">
        <x:f>H895*8/Settings!$B$28+Settings!$B$29</x:f>
        <x:v>6.02</x:v>
      </x:c>
      <x:c r="J895" s="14">
        <x:f t="shared" si="185"/>
        <x:v>2978.7168847853818</x:v>
      </x:c>
      <x:c r="K895" s="14">
        <x:f t="shared" si="175"/>
        <x:v>2986.0584166683429</x:v>
      </x:c>
      <x:c r="L895" s="14" t="n">
        <x:f>MOD(K895-Settings!$B$32,Settings!$B$33)</x:f>
        <x:v>106.05841666834294</x:v>
      </x:c>
      <x:c r="M895" s="14" t="n">
        <x:f>IF(L895&lt;Settings!$B$30,IF(Settings!$B$30-L895&gt;=I895,K895,K895+(Settings!$B$30-L895)+Settings!$B$31),K895+(Settings!$B$33-L895))</x:f>
        <x:v>2986.058416668343</x:v>
      </x:c>
      <x:c r="N895" s="14">
        <x:f t="shared" si="176"/>
        <x:v>2992.0784166683429</x:v>
      </x:c>
      <x:c r="O895" s="14">
        <x:f t="shared" si="177"/>
        <x:v>12.246060047746141</x:v>
      </x:c>
      <x:c r="P895" s="14">
        <x:f t="shared" si="178"/>
        <x:v>0</x:v>
      </x:c>
      <x:c r="Q895" s="14">
        <x:f t="shared" si="179"/>
        <x:v>0</x:v>
      </x:c>
      <x:c r="R895" s="14">
        <x:f t="shared" si="180"/>
        <x:v>0</x:v>
      </x:c>
      <x:c r="S895" s="14">
        <x:f t="shared" si="181"/>
        <x:v>0</x:v>
      </x:c>
      <x:c r="T895" t="str">
        <x:f>IF(MOD(C895-Settings!$B$32,Settings!$B$33)&lt;Settings!$B$30,"Up","Down")</x:f>
        <x:v>Up</x:v>
      </x:c>
      <x:c r="U895" s="15" t="n">
        <x:f>IF(OR(I895&gt;Settings!$B$30,O895&gt;Settings!$B$37),0,1)</x:f>
        <x:v>1</x:v>
      </x:c>
      <x:c r="V895" s="15" t="n">
        <x:f>IF(AND(U895=1,O895&lt;=Settings!$B$36),1,0)</x:f>
        <x:v>1</x:v>
      </x:c>
    </x:row>
    <x:row r="896">
      <x:c r="A896">
        <x:v>8</x:v>
      </x:c>
      <x:c r="B896">
        <x:v>51</x:v>
      </x:c>
      <x:c r="C896" s="13" t="n">
        <x:f>Arrivals!F896</x:f>
        <x:v>3045.2253263424086</x:v>
      </x:c>
      <x:c r="D896" s="13" t="n">
        <x:f>Arrivals!J896</x:f>
        <x:v>3.9245279076398285</x:v>
      </x:c>
      <x:c r="E896" s="14">
        <x:f t="shared" si="184"/>
        <x:v>2986.0584166683429</x:v>
      </x:c>
      <x:c r="F896" s="14">
        <x:f t="shared" si="173"/>
        <x:v>3045.2253263424086</x:v>
      </x:c>
      <x:c r="G896" s="14">
        <x:f t="shared" si="174"/>
        <x:v>3049.1498542500485</x:v>
      </x:c>
      <x:c r="H896" s="13" t="n">
        <x:f>Arrivals!L896</x:f>
        <x:v>75</x:v>
      </x:c>
      <x:c r="I896" s="14" t="n">
        <x:f>H896*8/Settings!$B$28+Settings!$B$29</x:f>
        <x:v>6.02</x:v>
      </x:c>
      <x:c r="J896" s="14">
        <x:f t="shared" si="185"/>
        <x:v>2992.0784166683429</x:v>
      </x:c>
      <x:c r="K896" s="14">
        <x:f t="shared" si="175"/>
        <x:v>3049.1498542500485</x:v>
      </x:c>
      <x:c r="L896" s="14" t="n">
        <x:f>MOD(K896-Settings!$B$32,Settings!$B$33)</x:f>
        <x:v>169.14985425004852</x:v>
      </x:c>
      <x:c r="M896" s="14" t="n">
        <x:f>IF(L896&lt;Settings!$B$30,IF(Settings!$B$30-L896&gt;=I896,K896,K896+(Settings!$B$30-L896)+Settings!$B$31),K896+(Settings!$B$33-L896))</x:f>
        <x:v>3049.1498542500485</x:v>
      </x:c>
      <x:c r="N896" s="14">
        <x:f t="shared" si="176"/>
        <x:v>3055.1698542500485</x:v>
      </x:c>
      <x:c r="O896" s="14">
        <x:f t="shared" si="177"/>
        <x:v>9.9445279076398947</x:v>
      </x:c>
      <x:c r="P896" s="14">
        <x:f t="shared" si="178"/>
        <x:v>0</x:v>
      </x:c>
      <x:c r="Q896" s="14">
        <x:f t="shared" si="179"/>
        <x:v>0</x:v>
      </x:c>
      <x:c r="R896" s="14">
        <x:f t="shared" si="180"/>
        <x:v>0</x:v>
      </x:c>
      <x:c r="S896" s="14">
        <x:f t="shared" si="181"/>
        <x:v>0</x:v>
      </x:c>
      <x:c r="T896" t="str">
        <x:f>IF(MOD(C896-Settings!$B$32,Settings!$B$33)&lt;Settings!$B$30,"Up","Down")</x:f>
        <x:v>Up</x:v>
      </x:c>
      <x:c r="U896" s="15" t="n">
        <x:f>IF(OR(I896&gt;Settings!$B$30,O896&gt;Settings!$B$37),0,1)</x:f>
        <x:v>1</x:v>
      </x:c>
      <x:c r="V896" s="15" t="n">
        <x:f>IF(AND(U896=1,O896&lt;=Settings!$B$36),1,0)</x:f>
        <x:v>1</x:v>
      </x:c>
    </x:row>
    <x:row r="897">
      <x:c r="A897">
        <x:v>8</x:v>
      </x:c>
      <x:c r="B897">
        <x:v>52</x:v>
      </x:c>
      <x:c r="C897" s="13" t="n">
        <x:f>Arrivals!F897</x:f>
        <x:v>3092.7690418937727</x:v>
      </x:c>
      <x:c r="D897" s="13" t="n">
        <x:f>Arrivals!J897</x:f>
        <x:v>3.91995487631781</x:v>
      </x:c>
      <x:c r="E897" s="14">
        <x:f t="shared" si="184"/>
        <x:v>3049.1498542500485</x:v>
      </x:c>
      <x:c r="F897" s="14">
        <x:f t="shared" si="173"/>
        <x:v>3092.7690418937727</x:v>
      </x:c>
      <x:c r="G897" s="14">
        <x:f t="shared" si="174"/>
        <x:v>3096.6889967700904</x:v>
      </x:c>
      <x:c r="H897" s="13" t="n">
        <x:f>Arrivals!L897</x:f>
        <x:v>75</x:v>
      </x:c>
      <x:c r="I897" s="14" t="n">
        <x:f>H897*8/Settings!$B$28+Settings!$B$29</x:f>
        <x:v>6.02</x:v>
      </x:c>
      <x:c r="J897" s="14">
        <x:f t="shared" si="185"/>
        <x:v>3055.1698542500485</x:v>
      </x:c>
      <x:c r="K897" s="14">
        <x:f t="shared" si="175"/>
        <x:v>3096.6889967700904</x:v>
      </x:c>
      <x:c r="L897" s="14" t="n">
        <x:f>MOD(K897-Settings!$B$32,Settings!$B$33)</x:f>
        <x:v>216.6889967700904</x:v>
      </x:c>
      <x:c r="M897" s="14" t="n">
        <x:f>IF(L897&lt;Settings!$B$30,IF(Settings!$B$30-L897&gt;=I897,K897,K897+(Settings!$B$30-L897)+Settings!$B$31),K897+(Settings!$B$33-L897))</x:f>
        <x:v>3096.6889967700904</x:v>
      </x:c>
      <x:c r="N897" s="14">
        <x:f t="shared" si="176"/>
        <x:v>3102.7089967700904</x:v>
      </x:c>
      <x:c r="O897" s="14">
        <x:f t="shared" si="177"/>
        <x:v>9.9399548763176426</x:v>
      </x:c>
      <x:c r="P897" s="14">
        <x:f t="shared" si="178"/>
        <x:v>0</x:v>
      </x:c>
      <x:c r="Q897" s="14">
        <x:f t="shared" si="179"/>
        <x:v>0</x:v>
      </x:c>
      <x:c r="R897" s="14">
        <x:f t="shared" si="180"/>
        <x:v>0</x:v>
      </x:c>
      <x:c r="S897" s="14">
        <x:f t="shared" si="181"/>
        <x:v>0</x:v>
      </x:c>
      <x:c r="T897" t="str">
        <x:f>IF(MOD(C897-Settings!$B$32,Settings!$B$33)&lt;Settings!$B$30,"Up","Down")</x:f>
        <x:v>Up</x:v>
      </x:c>
      <x:c r="U897" s="15" t="n">
        <x:f>IF(OR(I897&gt;Settings!$B$30,O897&gt;Settings!$B$37),0,1)</x:f>
        <x:v>1</x:v>
      </x:c>
      <x:c r="V897" s="15" t="n">
        <x:f>IF(AND(U897=1,O897&lt;=Settings!$B$36),1,0)</x:f>
        <x:v>1</x:v>
      </x:c>
    </x:row>
    <x:row r="898">
      <x:c r="A898">
        <x:v>8</x:v>
      </x:c>
      <x:c r="B898">
        <x:v>53</x:v>
      </x:c>
      <x:c r="C898" s="13" t="n">
        <x:f>Arrivals!F898</x:f>
        <x:v>3131.906264915096</x:v>
      </x:c>
      <x:c r="D898" s="13" t="n">
        <x:f>Arrivals!J898</x:f>
        <x:v>12.928740920159854</x:v>
      </x:c>
      <x:c r="E898" s="14">
        <x:f t="shared" si="184"/>
        <x:v>3096.6889967700904</x:v>
      </x:c>
      <x:c r="F898" s="14">
        <x:f t="shared" si="173"/>
        <x:v>3131.906264915096</x:v>
      </x:c>
      <x:c r="G898" s="14">
        <x:f t="shared" si="174"/>
        <x:v>3144.8350058352557</x:v>
      </x:c>
      <x:c r="H898" s="13" t="n">
        <x:f>Arrivals!L898</x:f>
        <x:v>75</x:v>
      </x:c>
      <x:c r="I898" s="14" t="n">
        <x:f>H898*8/Settings!$B$28+Settings!$B$29</x:f>
        <x:v>6.02</x:v>
      </x:c>
      <x:c r="J898" s="14">
        <x:f t="shared" si="185"/>
        <x:v>3102.7089967700904</x:v>
      </x:c>
      <x:c r="K898" s="14">
        <x:f t="shared" si="175"/>
        <x:v>3144.8350058352557</x:v>
      </x:c>
      <x:c r="L898" s="14" t="n">
        <x:f>MOD(K898-Settings!$B$32,Settings!$B$33)</x:f>
        <x:v>264.83500583525574</x:v>
      </x:c>
      <x:c r="M898" s="14" t="n">
        <x:f>IF(L898&lt;Settings!$B$30,IF(Settings!$B$30-L898&gt;=I898,K898,K898+(Settings!$B$30-L898)+Settings!$B$31),K898+(Settings!$B$33-L898))</x:f>
        <x:v>3144.8350058352557</x:v>
      </x:c>
      <x:c r="N898" s="14">
        <x:f t="shared" si="176"/>
        <x:v>3150.8550058352557</x:v>
      </x:c>
      <x:c r="O898" s="14">
        <x:f t="shared" si="177"/>
        <x:v>18.948740920159707</x:v>
      </x:c>
      <x:c r="P898" s="14">
        <x:f t="shared" si="178"/>
        <x:v>0</x:v>
      </x:c>
      <x:c r="Q898" s="14">
        <x:f t="shared" si="179"/>
        <x:v>0</x:v>
      </x:c>
      <x:c r="R898" s="14">
        <x:f t="shared" si="180"/>
        <x:v>0</x:v>
      </x:c>
      <x:c r="S898" s="14">
        <x:f t="shared" si="181"/>
        <x:v>0</x:v>
      </x:c>
      <x:c r="T898" t="str">
        <x:f>IF(MOD(C898-Settings!$B$32,Settings!$B$33)&lt;Settings!$B$30,"Up","Down")</x:f>
        <x:v>Up</x:v>
      </x:c>
      <x:c r="U898" s="15" t="n">
        <x:f>IF(OR(I898&gt;Settings!$B$30,O898&gt;Settings!$B$37),0,1)</x:f>
        <x:v>1</x:v>
      </x:c>
      <x:c r="V898" s="15" t="n">
        <x:f>IF(AND(U898=1,O898&lt;=Settings!$B$36),1,0)</x:f>
        <x:v>1</x:v>
      </x:c>
    </x:row>
    <x:row r="899">
      <x:c r="A899">
        <x:v>8</x:v>
      </x:c>
      <x:c r="B899">
        <x:v>54</x:v>
      </x:c>
      <x:c r="C899" s="13" t="n">
        <x:f>Arrivals!F899</x:f>
        <x:v>3133.138881488225</x:v>
      </x:c>
      <x:c r="D899" s="13" t="n">
        <x:f>Arrivals!J899</x:f>
        <x:v>9.080853373764846</x:v>
      </x:c>
      <x:c r="E899" s="14">
        <x:f t="shared" si="184"/>
        <x:v>3144.8350058352557</x:v>
      </x:c>
      <x:c r="F899" s="14">
        <x:f t="shared" si="173"/>
        <x:v>3144.8350058352557</x:v>
      </x:c>
      <x:c r="G899" s="14">
        <x:f t="shared" si="174"/>
        <x:v>3153.9158592090207</x:v>
      </x:c>
      <x:c r="H899" s="13" t="n">
        <x:f>Arrivals!L899</x:f>
        <x:v>75</x:v>
      </x:c>
      <x:c r="I899" s="14" t="n">
        <x:f>H899*8/Settings!$B$28+Settings!$B$29</x:f>
        <x:v>6.02</x:v>
      </x:c>
      <x:c r="J899" s="14">
        <x:f t="shared" si="185"/>
        <x:v>3150.8550058352557</x:v>
      </x:c>
      <x:c r="K899" s="14">
        <x:f t="shared" si="175"/>
        <x:v>3153.9158592090207</x:v>
      </x:c>
      <x:c r="L899" s="14" t="n">
        <x:f>MOD(K899-Settings!$B$32,Settings!$B$33)</x:f>
        <x:v>273.9158592090207</x:v>
      </x:c>
      <x:c r="M899" s="14" t="n">
        <x:f>IF(L899&lt;Settings!$B$30,IF(Settings!$B$30-L899&gt;=I899,K899,K899+(Settings!$B$30-L899)+Settings!$B$31),K899+(Settings!$B$33-L899))</x:f>
        <x:v>3153.9158592090207</x:v>
      </x:c>
      <x:c r="N899" s="14">
        <x:f t="shared" si="176"/>
        <x:v>3159.9358592090207</x:v>
      </x:c>
      <x:c r="O899" s="14">
        <x:f t="shared" si="177"/>
        <x:v>26.796977720795894</x:v>
      </x:c>
      <x:c r="P899" s="14">
        <x:f t="shared" si="178"/>
        <x:v>11.696124347030946</x:v>
      </x:c>
      <x:c r="Q899" s="14">
        <x:f t="shared" si="179"/>
        <x:v>0</x:v>
      </x:c>
      <x:c r="R899" s="14">
        <x:f t="shared" si="180"/>
        <x:v>0</x:v>
      </x:c>
      <x:c r="S899" s="14">
        <x:f t="shared" si="181"/>
        <x:v>11.696124347030946</x:v>
      </x:c>
      <x:c r="T899" t="str">
        <x:f>IF(MOD(C899-Settings!$B$32,Settings!$B$33)&lt;Settings!$B$30,"Up","Down")</x:f>
        <x:v>Up</x:v>
      </x:c>
      <x:c r="U899" s="15" t="n">
        <x:f>IF(OR(I899&gt;Settings!$B$30,O899&gt;Settings!$B$37),0,1)</x:f>
        <x:v>1</x:v>
      </x:c>
      <x:c r="V899" s="15" t="n">
        <x:f>IF(AND(U899=1,O899&lt;=Settings!$B$36),1,0)</x:f>
        <x:v>1</x:v>
      </x:c>
    </x:row>
    <x:row r="900">
      <x:c r="A900">
        <x:v>8</x:v>
      </x:c>
      <x:c r="B900">
        <x:v>55</x:v>
      </x:c>
      <x:c r="C900" s="13" t="n">
        <x:f>Arrivals!F900</x:f>
        <x:v>3217.283333887579</x:v>
      </x:c>
      <x:c r="D900" s="13" t="n">
        <x:f>Arrivals!J900</x:f>
        <x:v>3.407861294746433</x:v>
      </x:c>
      <x:c r="E900" s="14">
        <x:f t="shared" si="184"/>
        <x:v>3153.9158592090207</x:v>
      </x:c>
      <x:c r="F900" s="14">
        <x:f t="shared" si="173"/>
        <x:v>3217.2833338875789</x:v>
      </x:c>
      <x:c r="G900" s="14">
        <x:f t="shared" si="174"/>
        <x:v>3220.6911951823254</x:v>
      </x:c>
      <x:c r="H900" s="13" t="n">
        <x:f>Arrivals!L900</x:f>
        <x:v>75</x:v>
      </x:c>
      <x:c r="I900" s="14" t="n">
        <x:f>H900*8/Settings!$B$28+Settings!$B$29</x:f>
        <x:v>6.02</x:v>
      </x:c>
      <x:c r="J900" s="14">
        <x:f t="shared" si="185"/>
        <x:v>3159.9358592090207</x:v>
      </x:c>
      <x:c r="K900" s="14">
        <x:f t="shared" si="175"/>
        <x:v>3220.6911951823254</x:v>
      </x:c>
      <x:c r="L900" s="14" t="n">
        <x:f>MOD(K900-Settings!$B$32,Settings!$B$33)</x:f>
        <x:v>340.6911951823254</x:v>
      </x:c>
      <x:c r="M900" s="14" t="n">
        <x:f>IF(L900&lt;Settings!$B$30,IF(Settings!$B$30-L900&gt;=I900,K900,K900+(Settings!$B$30-L900)+Settings!$B$31),K900+(Settings!$B$33-L900))</x:f>
        <x:v>3220.6911951823254</x:v>
      </x:c>
      <x:c r="N900" s="14">
        <x:f t="shared" si="176"/>
        <x:v>3226.7111951823254</x:v>
      </x:c>
      <x:c r="O900" s="14">
        <x:f t="shared" si="177"/>
        <x:v>9.4278612947464353</x:v>
      </x:c>
      <x:c r="P900" s="14">
        <x:f t="shared" si="178"/>
        <x:v>0</x:v>
      </x:c>
      <x:c r="Q900" s="14">
        <x:f t="shared" si="179"/>
        <x:v>0</x:v>
      </x:c>
      <x:c r="R900" s="14">
        <x:f t="shared" si="180"/>
        <x:v>0</x:v>
      </x:c>
      <x:c r="S900" s="14">
        <x:f t="shared" si="181"/>
        <x:v>0</x:v>
      </x:c>
      <x:c r="T900" t="str">
        <x:f>IF(MOD(C900-Settings!$B$32,Settings!$B$33)&lt;Settings!$B$30,"Up","Down")</x:f>
        <x:v>Up</x:v>
      </x:c>
      <x:c r="U900" s="15" t="n">
        <x:f>IF(OR(I900&gt;Settings!$B$30,O900&gt;Settings!$B$37),0,1)</x:f>
        <x:v>1</x:v>
      </x:c>
      <x:c r="V900" s="15" t="n">
        <x:f>IF(AND(U900=1,O900&lt;=Settings!$B$36),1,0)</x:f>
        <x:v>1</x:v>
      </x:c>
    </x:row>
    <x:row r="901">
      <x:c r="A901">
        <x:v>8</x:v>
      </x:c>
      <x:c r="B901">
        <x:v>56</x:v>
      </x:c>
      <x:c r="C901" s="13" t="n">
        <x:f>Arrivals!F901</x:f>
        <x:v>3249.043848408039</x:v>
      </x:c>
      <x:c r="D901" s="13" t="n">
        <x:f>Arrivals!J901</x:f>
        <x:v>1.3280002452011574</x:v>
      </x:c>
      <x:c r="E901" s="14">
        <x:f t="shared" si="184"/>
        <x:v>3220.6911951823254</x:v>
      </x:c>
      <x:c r="F901" s="14">
        <x:f t="shared" si="173"/>
        <x:v>3249.0438484080391</x:v>
      </x:c>
      <x:c r="G901" s="14">
        <x:f t="shared" si="174"/>
        <x:v>3250.3718486532402</x:v>
      </x:c>
      <x:c r="H901" s="13" t="n">
        <x:f>Arrivals!L901</x:f>
        <x:v>75</x:v>
      </x:c>
      <x:c r="I901" s="14" t="n">
        <x:f>H901*8/Settings!$B$28+Settings!$B$29</x:f>
        <x:v>6.02</x:v>
      </x:c>
      <x:c r="J901" s="14">
        <x:f t="shared" si="185"/>
        <x:v>3226.7111951823254</x:v>
      </x:c>
      <x:c r="K901" s="14">
        <x:f t="shared" si="175"/>
        <x:v>3250.3718486532402</x:v>
      </x:c>
      <x:c r="L901" s="14" t="n">
        <x:f>MOD(K901-Settings!$B$32,Settings!$B$33)</x:f>
        <x:v>370.37184865324025</x:v>
      </x:c>
      <x:c r="M901" s="14" t="n">
        <x:f>IF(L901&lt;Settings!$B$30,IF(Settings!$B$30-L901&gt;=I901,K901,K901+(Settings!$B$30-L901)+Settings!$B$31),K901+(Settings!$B$33-L901))</x:f>
        <x:v>3250.3718486532402</x:v>
      </x:c>
      <x:c r="N901" s="14">
        <x:f t="shared" si="176"/>
        <x:v>3256.3918486532402</x:v>
      </x:c>
      <x:c r="O901" s="14">
        <x:f t="shared" si="177"/>
        <x:v>7.3480002452010922</x:v>
      </x:c>
      <x:c r="P901" s="14">
        <x:f t="shared" si="178"/>
        <x:v>0</x:v>
      </x:c>
      <x:c r="Q901" s="14">
        <x:f t="shared" si="179"/>
        <x:v>0</x:v>
      </x:c>
      <x:c r="R901" s="14">
        <x:f t="shared" si="180"/>
        <x:v>0</x:v>
      </x:c>
      <x:c r="S901" s="14">
        <x:f t="shared" si="181"/>
        <x:v>0</x:v>
      </x:c>
      <x:c r="T901" t="str">
        <x:f>IF(MOD(C901-Settings!$B$32,Settings!$B$33)&lt;Settings!$B$30,"Up","Down")</x:f>
        <x:v>Up</x:v>
      </x:c>
      <x:c r="U901" s="15" t="n">
        <x:f>IF(OR(I901&gt;Settings!$B$30,O901&gt;Settings!$B$37),0,1)</x:f>
        <x:v>1</x:v>
      </x:c>
      <x:c r="V901" s="15" t="n">
        <x:f>IF(AND(U901=1,O901&lt;=Settings!$B$36),1,0)</x:f>
        <x:v>1</x:v>
      </x:c>
    </x:row>
    <x:row r="902">
      <x:c r="A902">
        <x:v>8</x:v>
      </x:c>
      <x:c r="B902">
        <x:v>57</x:v>
      </x:c>
      <x:c r="C902" s="13" t="n">
        <x:f>Arrivals!F902</x:f>
        <x:v>3346.7741262044474</x:v>
      </x:c>
      <x:c r="D902" s="13" t="n">
        <x:f>Arrivals!J902</x:f>
        <x:v>16.643853368175986</x:v>
      </x:c>
      <x:c r="E902" s="14">
        <x:f t="shared" si="184"/>
        <x:v>3250.3718486532402</x:v>
      </x:c>
      <x:c r="F902" s="14" t="n">
        <x:f t="shared" ref="F902:F965" si="186">MAX(C902,E902)</x:f>
        <x:v>3346.7741262044474</x:v>
      </x:c>
      <x:c r="G902" s="14" t="n">
        <x:f t="shared" ref="G902:G965" si="187">F902+D902</x:f>
        <x:v>3363.417979572623</x:v>
      </x:c>
      <x:c r="H902" s="13" t="n">
        <x:f>Arrivals!L902</x:f>
        <x:v>75</x:v>
      </x:c>
      <x:c r="I902" s="14" t="n">
        <x:f>H902*8/Settings!$B$28+Settings!$B$29</x:f>
        <x:v>6.02</x:v>
      </x:c>
      <x:c r="J902" s="14">
        <x:f t="shared" si="185"/>
        <x:v>3256.3918486532402</x:v>
      </x:c>
      <x:c r="K902" s="14" t="n">
        <x:f t="shared" ref="K902:K965" si="188">MAX(G902,J902)</x:f>
        <x:v>3363.417979572623</x:v>
      </x:c>
      <x:c r="L902" s="14" t="n">
        <x:f>MOD(K902-Settings!$B$32,Settings!$B$33)</x:f>
        <x:v>483.41797957262315</x:v>
      </x:c>
      <x:c r="M902" s="14" t="n">
        <x:f>IF(L902&lt;Settings!$B$30,IF(Settings!$B$30-L902&gt;=I902,K902,K902+(Settings!$B$30-L902)+Settings!$B$31),K902+(Settings!$B$33-L902))</x:f>
        <x:v>3363.417979572623</x:v>
      </x:c>
      <x:c r="N902" s="14" t="n">
        <x:f t="shared" ref="N902:N965" si="189">M902+I902</x:f>
        <x:v>3369.437979572623</x:v>
      </x:c>
      <x:c r="O902" s="14" t="n">
        <x:f t="shared" ref="O902:O965" si="190">N902-C902</x:f>
        <x:v>22.66385336817575</x:v>
      </x:c>
      <x:c r="P902" s="14" t="n">
        <x:f t="shared" ref="P902:P965" si="191">F902-C902</x:f>
        <x:v>0</x:v>
      </x:c>
      <x:c r="Q902" s="14" t="n">
        <x:f t="shared" ref="Q902:Q965" si="192">K902-G902</x:f>
        <x:v>0</x:v>
      </x:c>
      <x:c r="R902" s="14" t="n">
        <x:f t="shared" ref="R902:R965" si="193">M902-K902</x:f>
        <x:v>0</x:v>
      </x:c>
      <x:c r="S902" s="14" t="n">
        <x:f t="shared" ref="S902:S965" si="194">P902+Q902+R902</x:f>
        <x:v>0</x:v>
      </x:c>
      <x:c r="T902" t="str">
        <x:f>IF(MOD(C902-Settings!$B$32,Settings!$B$33)&lt;Settings!$B$30,"Up","Down")</x:f>
        <x:v>Up</x:v>
      </x:c>
      <x:c r="U902" s="15" t="n">
        <x:f>IF(OR(I902&gt;Settings!$B$30,O902&gt;Settings!$B$37),0,1)</x:f>
        <x:v>1</x:v>
      </x:c>
      <x:c r="V902" s="15" t="n">
        <x:f>IF(AND(U902=1,O902&lt;=Settings!$B$36),1,0)</x:f>
        <x:v>1</x:v>
      </x:c>
    </x:row>
    <x:row r="903">
      <x:c r="A903">
        <x:v>8</x:v>
      </x:c>
      <x:c r="B903">
        <x:v>58</x:v>
      </x:c>
      <x:c r="C903" s="13" t="n">
        <x:f>Arrivals!F903</x:f>
        <x:v>3358.8900876899174</x:v>
      </x:c>
      <x:c r="D903" s="13" t="n">
        <x:f>Arrivals!J903</x:f>
        <x:v>2.1289497448380432</x:v>
      </x:c>
      <x:c r="E903" s="14">
        <x:f t="shared" si="184"/>
        <x:v>3363.4179795726232</x:v>
      </x:c>
      <x:c r="F903" s="14">
        <x:f t="shared" si="186"/>
        <x:v>3363.4179795726232</x:v>
      </x:c>
      <x:c r="G903" s="14">
        <x:f t="shared" si="187"/>
        <x:v>3365.546929317461</x:v>
      </x:c>
      <x:c r="H903" s="13" t="n">
        <x:f>Arrivals!L903</x:f>
        <x:v>75</x:v>
      </x:c>
      <x:c r="I903" s="14" t="n">
        <x:f>H903*8/Settings!$B$28+Settings!$B$29</x:f>
        <x:v>6.02</x:v>
      </x:c>
      <x:c r="J903" s="14">
        <x:f t="shared" si="185"/>
        <x:v>3369.4379795726231</x:v>
      </x:c>
      <x:c r="K903" s="14">
        <x:f t="shared" si="188"/>
        <x:v>3369.4379795726231</x:v>
      </x:c>
      <x:c r="L903" s="14" t="n">
        <x:f>MOD(K903-Settings!$B$32,Settings!$B$33)</x:f>
        <x:v>489.43797957262314</x:v>
      </x:c>
      <x:c r="M903" s="14" t="n">
        <x:f>IF(L903&lt;Settings!$B$30,IF(Settings!$B$30-L903&gt;=I903,K903,K903+(Settings!$B$30-L903)+Settings!$B$31),K903+(Settings!$B$33-L903))</x:f>
        <x:v>3369.437979572623</x:v>
      </x:c>
      <x:c r="N903" s="14">
        <x:f t="shared" si="189"/>
        <x:v>3375.4579795726231</x:v>
      </x:c>
      <x:c r="O903" s="14">
        <x:f t="shared" si="190"/>
        <x:v>16.56789188270568</x:v>
      </x:c>
      <x:c r="P903" s="14">
        <x:f t="shared" si="191"/>
        <x:v>4.5278918827057169</x:v>
      </x:c>
      <x:c r="Q903" s="14">
        <x:f t="shared" si="192"/>
        <x:v>3.8910502551620993</x:v>
      </x:c>
      <x:c r="R903" s="14">
        <x:f t="shared" si="193"/>
        <x:v>0</x:v>
      </x:c>
      <x:c r="S903" s="14">
        <x:f t="shared" si="194"/>
        <x:v>8.4189421378678162</x:v>
      </x:c>
      <x:c r="T903" t="str">
        <x:f>IF(MOD(C903-Settings!$B$32,Settings!$B$33)&lt;Settings!$B$30,"Up","Down")</x:f>
        <x:v>Up</x:v>
      </x:c>
      <x:c r="U903" s="15" t="n">
        <x:f>IF(OR(I903&gt;Settings!$B$30,O903&gt;Settings!$B$37),0,1)</x:f>
        <x:v>1</x:v>
      </x:c>
      <x:c r="V903" s="15" t="n">
        <x:f>IF(AND(U903=1,O903&lt;=Settings!$B$36),1,0)</x:f>
        <x:v>1</x:v>
      </x:c>
    </x:row>
    <x:row r="904">
      <x:c r="A904">
        <x:v>8</x:v>
      </x:c>
      <x:c r="B904">
        <x:v>59</x:v>
      </x:c>
      <x:c r="C904" s="13" t="n">
        <x:f>Arrivals!F904</x:f>
        <x:v>3369.4350677111524</x:v>
      </x:c>
      <x:c r="D904" s="13" t="n">
        <x:f>Arrivals!J904</x:f>
        <x:v>3.323239441931966</x:v>
      </x:c>
      <x:c r="E904" s="14">
        <x:f t="shared" si="184"/>
        <x:v>3365.546929317461</x:v>
      </x:c>
      <x:c r="F904" s="14">
        <x:f t="shared" si="186"/>
        <x:v>3369.4350677111524</x:v>
      </x:c>
      <x:c r="G904" s="14">
        <x:f t="shared" si="187"/>
        <x:v>3372.7583071530844</x:v>
      </x:c>
      <x:c r="H904" s="13" t="n">
        <x:f>Arrivals!L904</x:f>
        <x:v>75</x:v>
      </x:c>
      <x:c r="I904" s="14" t="n">
        <x:f>H904*8/Settings!$B$28+Settings!$B$29</x:f>
        <x:v>6.02</x:v>
      </x:c>
      <x:c r="J904" s="14">
        <x:f t="shared" si="185"/>
        <x:v>3375.4579795726231</x:v>
      </x:c>
      <x:c r="K904" s="14">
        <x:f t="shared" si="188"/>
        <x:v>3375.4579795726231</x:v>
      </x:c>
      <x:c r="L904" s="14" t="n">
        <x:f>MOD(K904-Settings!$B$32,Settings!$B$33)</x:f>
        <x:v>495.4579795726231</x:v>
      </x:c>
      <x:c r="M904" s="14" t="n">
        <x:f>IF(L904&lt;Settings!$B$30,IF(Settings!$B$30-L904&gt;=I904,K904,K904+(Settings!$B$30-L904)+Settings!$B$31),K904+(Settings!$B$33-L904))</x:f>
        <x:v>3375.457979572623</x:v>
      </x:c>
      <x:c r="N904" s="14">
        <x:f t="shared" si="189"/>
        <x:v>3381.4779795726231</x:v>
      </x:c>
      <x:c r="O904" s="14">
        <x:f t="shared" si="190"/>
        <x:v>12.042911861470657</x:v>
      </x:c>
      <x:c r="P904" s="14">
        <x:f t="shared" si="191"/>
        <x:v>0</x:v>
      </x:c>
      <x:c r="Q904" s="14">
        <x:f t="shared" si="192"/>
        <x:v>2.6996724195387287</x:v>
      </x:c>
      <x:c r="R904" s="14">
        <x:f t="shared" si="193"/>
        <x:v>0</x:v>
      </x:c>
      <x:c r="S904" s="14">
        <x:f t="shared" si="194"/>
        <x:v>2.6996724195387287</x:v>
      </x:c>
      <x:c r="T904" t="str">
        <x:f>IF(MOD(C904-Settings!$B$32,Settings!$B$33)&lt;Settings!$B$30,"Up","Down")</x:f>
        <x:v>Up</x:v>
      </x:c>
      <x:c r="U904" s="15" t="n">
        <x:f>IF(OR(I904&gt;Settings!$B$30,O904&gt;Settings!$B$37),0,1)</x:f>
        <x:v>1</x:v>
      </x:c>
      <x:c r="V904" s="15" t="n">
        <x:f>IF(AND(U904=1,O904&lt;=Settings!$B$36),1,0)</x:f>
        <x:v>1</x:v>
      </x:c>
    </x:row>
    <x:row r="905">
      <x:c r="A905">
        <x:v>8</x:v>
      </x:c>
      <x:c r="B905">
        <x:v>60</x:v>
      </x:c>
      <x:c r="C905" s="13" t="n">
        <x:f>Arrivals!F905</x:f>
        <x:v>3471.909747728513</x:v>
      </x:c>
      <x:c r="D905" s="13" t="n">
        <x:f>Arrivals!J905</x:f>
        <x:v>10.142801300146344</x:v>
      </x:c>
      <x:c r="E905" s="14">
        <x:f t="shared" si="184"/>
        <x:v>3372.7583071530844</x:v>
      </x:c>
      <x:c r="F905" s="14">
        <x:f t="shared" si="186"/>
        <x:v>3471.9097477285131</x:v>
      </x:c>
      <x:c r="G905" s="14">
        <x:f t="shared" si="187"/>
        <x:v>3482.0525490286595</x:v>
      </x:c>
      <x:c r="H905" s="13" t="n">
        <x:f>Arrivals!L905</x:f>
        <x:v>75</x:v>
      </x:c>
      <x:c r="I905" s="14" t="n">
        <x:f>H905*8/Settings!$B$28+Settings!$B$29</x:f>
        <x:v>6.02</x:v>
      </x:c>
      <x:c r="J905" s="14">
        <x:f t="shared" si="185"/>
        <x:v>3381.4779795726231</x:v>
      </x:c>
      <x:c r="K905" s="14">
        <x:f t="shared" si="188"/>
        <x:v>3482.0525490286595</x:v>
      </x:c>
      <x:c r="L905" s="14" t="n">
        <x:f>MOD(K905-Settings!$B$32,Settings!$B$33)</x:f>
        <x:v>602.0525490286595</x:v>
      </x:c>
      <x:c r="M905" s="14" t="n">
        <x:f>IF(L905&lt;Settings!$B$30,IF(Settings!$B$30-L905&gt;=I905,K905,K905+(Settings!$B$30-L905)+Settings!$B$31),K905+(Settings!$B$33-L905))</x:f>
        <x:v>3600</x:v>
      </x:c>
      <x:c r="N905" s="14">
        <x:f t="shared" si="189"/>
        <x:v>3606.02</x:v>
      </x:c>
      <x:c r="O905" s="14">
        <x:f t="shared" si="190"/>
        <x:v>134.11025227148684</x:v>
      </x:c>
      <x:c r="P905" s="14">
        <x:f t="shared" si="191"/>
        <x:v>0</x:v>
      </x:c>
      <x:c r="Q905" s="14">
        <x:f t="shared" si="192"/>
        <x:v>0</x:v>
      </x:c>
      <x:c r="R905" s="14">
        <x:f t="shared" si="193"/>
        <x:v>117.94745097134046</x:v>
      </x:c>
      <x:c r="S905" s="14">
        <x:f t="shared" si="194"/>
        <x:v>117.94745097134046</x:v>
      </x:c>
      <x:c r="T905" t="str">
        <x:f>IF(MOD(C905-Settings!$B$32,Settings!$B$33)&lt;Settings!$B$30,"Up","Down")</x:f>
        <x:v>Up</x:v>
      </x:c>
      <x:c r="U905" s="15" t="n">
        <x:f>IF(OR(I905&gt;Settings!$B$30,O905&gt;Settings!$B$37),0,1)</x:f>
        <x:v>1</x:v>
      </x:c>
      <x:c r="V905" s="15" t="n">
        <x:f>IF(AND(U905=1,O905&lt;=Settings!$B$36),1,0)</x:f>
        <x:v>0</x:v>
      </x:c>
    </x:row>
    <x:row r="906">
      <x:c r="A906">
        <x:v>8</x:v>
      </x:c>
      <x:c r="B906">
        <x:v>61</x:v>
      </x:c>
      <x:c r="C906" s="13" t="n">
        <x:f>Arrivals!F906</x:f>
        <x:v>3579.2366931337315</x:v>
      </x:c>
      <x:c r="D906" s="13" t="n">
        <x:f>Arrivals!J906</x:f>
        <x:v>1.4610297920993045</x:v>
      </x:c>
      <x:c r="E906" s="14">
        <x:f t="shared" si="184"/>
        <x:v>3482.0525490286595</x:v>
      </x:c>
      <x:c r="F906" s="14">
        <x:f t="shared" si="186"/>
        <x:v>3579.2366931337315</x:v>
      </x:c>
      <x:c r="G906" s="14">
        <x:f t="shared" si="187"/>
        <x:v>3580.6977229258309</x:v>
      </x:c>
      <x:c r="H906" s="13" t="n">
        <x:f>Arrivals!L906</x:f>
        <x:v>75</x:v>
      </x:c>
      <x:c r="I906" s="14" t="n">
        <x:f>H906*8/Settings!$B$28+Settings!$B$29</x:f>
        <x:v>6.02</x:v>
      </x:c>
      <x:c r="J906" s="14">
        <x:f t="shared" si="185"/>
        <x:v>3606.02</x:v>
      </x:c>
      <x:c r="K906" s="14">
        <x:f t="shared" si="188"/>
        <x:v>3606.02</x:v>
      </x:c>
      <x:c r="L906" s="14" t="n">
        <x:f>MOD(K906-Settings!$B$32,Settings!$B$33)</x:f>
        <x:v>6.019999999999982</x:v>
      </x:c>
      <x:c r="M906" s="14" t="n">
        <x:f>IF(L906&lt;Settings!$B$30,IF(Settings!$B$30-L906&gt;=I906,K906,K906+(Settings!$B$30-L906)+Settings!$B$31),K906+(Settings!$B$33-L906))</x:f>
        <x:v>3606.02</x:v>
      </x:c>
      <x:c r="N906" s="14">
        <x:f t="shared" si="189"/>
        <x:v>3612.04</x:v>
      </x:c>
      <x:c r="O906" s="14">
        <x:f t="shared" si="190"/>
        <x:v>32.803306866268485</x:v>
      </x:c>
      <x:c r="P906" s="14">
        <x:f t="shared" si="191"/>
        <x:v>0</x:v>
      </x:c>
      <x:c r="Q906" s="14">
        <x:f t="shared" si="192"/>
        <x:v>25.322277074169051</x:v>
      </x:c>
      <x:c r="R906" s="14">
        <x:f t="shared" si="193"/>
        <x:v>0</x:v>
      </x:c>
      <x:c r="S906" s="14">
        <x:f t="shared" si="194"/>
        <x:v>25.322277074169051</x:v>
      </x:c>
      <x:c r="T906" t="str">
        <x:f>IF(MOD(C906-Settings!$B$32,Settings!$B$33)&lt;Settings!$B$30,"Up","Down")</x:f>
        <x:v>Down</x:v>
      </x:c>
      <x:c r="U906" s="15" t="n">
        <x:f>IF(OR(I906&gt;Settings!$B$30,O906&gt;Settings!$B$37),0,1)</x:f>
        <x:v>1</x:v>
      </x:c>
      <x:c r="V906" s="15" t="n">
        <x:f>IF(AND(U906=1,O906&lt;=Settings!$B$36),1,0)</x:f>
        <x:v>1</x:v>
      </x:c>
    </x:row>
    <x:row r="907">
      <x:c r="A907">
        <x:v>8</x:v>
      </x:c>
      <x:c r="B907">
        <x:v>62</x:v>
      </x:c>
      <x:c r="C907" s="13" t="n">
        <x:f>Arrivals!F907</x:f>
        <x:v>3618.6695009334167</x:v>
      </x:c>
      <x:c r="D907" s="13" t="n">
        <x:f>Arrivals!J907</x:f>
        <x:v>11.888184540072842</x:v>
      </x:c>
      <x:c r="E907" s="14">
        <x:f t="shared" si="184"/>
        <x:v>3580.6977229258309</x:v>
      </x:c>
      <x:c r="F907" s="14">
        <x:f t="shared" si="186"/>
        <x:v>3618.6695009334167</x:v>
      </x:c>
      <x:c r="G907" s="14">
        <x:f t="shared" si="187"/>
        <x:v>3630.5576854734895</x:v>
      </x:c>
      <x:c r="H907" s="13" t="n">
        <x:f>Arrivals!L907</x:f>
        <x:v>75</x:v>
      </x:c>
      <x:c r="I907" s="14" t="n">
        <x:f>H907*8/Settings!$B$28+Settings!$B$29</x:f>
        <x:v>6.02</x:v>
      </x:c>
      <x:c r="J907" s="14">
        <x:f t="shared" si="185"/>
        <x:v>3612.04</x:v>
      </x:c>
      <x:c r="K907" s="14">
        <x:f t="shared" si="188"/>
        <x:v>3630.5576854734895</x:v>
      </x:c>
      <x:c r="L907" s="14" t="n">
        <x:f>MOD(K907-Settings!$B$32,Settings!$B$33)</x:f>
        <x:v>30.557685473489528</x:v>
      </x:c>
      <x:c r="M907" s="14" t="n">
        <x:f>IF(L907&lt;Settings!$B$30,IF(Settings!$B$30-L907&gt;=I907,K907,K907+(Settings!$B$30-L907)+Settings!$B$31),K907+(Settings!$B$33-L907))</x:f>
        <x:v>3630.5576854734895</x:v>
      </x:c>
      <x:c r="N907" s="14">
        <x:f t="shared" si="189"/>
        <x:v>3636.5776854734895</x:v>
      </x:c>
      <x:c r="O907" s="14">
        <x:f t="shared" si="190"/>
        <x:v>17.908184540072853</x:v>
      </x:c>
      <x:c r="P907" s="14">
        <x:f t="shared" si="191"/>
        <x:v>0</x:v>
      </x:c>
      <x:c r="Q907" s="14">
        <x:f t="shared" si="192"/>
        <x:v>0</x:v>
      </x:c>
      <x:c r="R907" s="14">
        <x:f t="shared" si="193"/>
        <x:v>0</x:v>
      </x:c>
      <x:c r="S907" s="14">
        <x:f t="shared" si="194"/>
        <x:v>0</x:v>
      </x:c>
      <x:c r="T907" t="str">
        <x:f>IF(MOD(C907-Settings!$B$32,Settings!$B$33)&lt;Settings!$B$30,"Up","Down")</x:f>
        <x:v>Up</x:v>
      </x:c>
      <x:c r="U907" s="15" t="n">
        <x:f>IF(OR(I907&gt;Settings!$B$30,O907&gt;Settings!$B$37),0,1)</x:f>
        <x:v>1</x:v>
      </x:c>
      <x:c r="V907" s="15" t="n">
        <x:f>IF(AND(U907=1,O907&lt;=Settings!$B$36),1,0)</x:f>
        <x:v>1</x:v>
      </x:c>
    </x:row>
    <x:row r="908">
      <x:c r="A908">
        <x:v>8</x:v>
      </x:c>
      <x:c r="B908">
        <x:v>63</x:v>
      </x:c>
      <x:c r="C908" s="13" t="n">
        <x:f>Arrivals!F908</x:f>
        <x:v>3621.118801312288</x:v>
      </x:c>
      <x:c r="D908" s="13" t="n">
        <x:f>Arrivals!J908</x:f>
        <x:v>2.2147759942294973</x:v>
      </x:c>
      <x:c r="E908" s="14">
        <x:f t="shared" si="184"/>
        <x:v>3630.5576854734895</x:v>
      </x:c>
      <x:c r="F908" s="14">
        <x:f t="shared" si="186"/>
        <x:v>3630.5576854734895</x:v>
      </x:c>
      <x:c r="G908" s="14">
        <x:f t="shared" si="187"/>
        <x:v>3632.772461467719</x:v>
      </x:c>
      <x:c r="H908" s="13" t="n">
        <x:f>Arrivals!L908</x:f>
        <x:v>75</x:v>
      </x:c>
      <x:c r="I908" s="14" t="n">
        <x:f>H908*8/Settings!$B$28+Settings!$B$29</x:f>
        <x:v>6.02</x:v>
      </x:c>
      <x:c r="J908" s="14">
        <x:f t="shared" si="185"/>
        <x:v>3636.5776854734895</x:v>
      </x:c>
      <x:c r="K908" s="14">
        <x:f t="shared" si="188"/>
        <x:v>3636.5776854734895</x:v>
      </x:c>
      <x:c r="L908" s="14" t="n">
        <x:f>MOD(K908-Settings!$B$32,Settings!$B$33)</x:f>
        <x:v>36.57768547348951</x:v>
      </x:c>
      <x:c r="M908" s="14" t="n">
        <x:f>IF(L908&lt;Settings!$B$30,IF(Settings!$B$30-L908&gt;=I908,K908,K908+(Settings!$B$30-L908)+Settings!$B$31),K908+(Settings!$B$33-L908))</x:f>
        <x:v>3636.5776854734895</x:v>
      </x:c>
      <x:c r="N908" s="14">
        <x:f t="shared" si="189"/>
        <x:v>3642.5976854734895</x:v>
      </x:c>
      <x:c r="O908" s="14">
        <x:f t="shared" si="190"/>
        <x:v>21.478884161201677</x:v>
      </x:c>
      <x:c r="P908" s="14">
        <x:f t="shared" si="191"/>
        <x:v>9.4388841612017131</x:v>
      </x:c>
      <x:c r="Q908" s="14">
        <x:f t="shared" si="192"/>
        <x:v>3.8052240057704694</x:v>
      </x:c>
      <x:c r="R908" s="14">
        <x:f t="shared" si="193"/>
        <x:v>0</x:v>
      </x:c>
      <x:c r="S908" s="14">
        <x:f t="shared" si="194"/>
        <x:v>13.244108166972183</x:v>
      </x:c>
      <x:c r="T908" t="str">
        <x:f>IF(MOD(C908-Settings!$B$32,Settings!$B$33)&lt;Settings!$B$30,"Up","Down")</x:f>
        <x:v>Up</x:v>
      </x:c>
      <x:c r="U908" s="15" t="n">
        <x:f>IF(OR(I908&gt;Settings!$B$30,O908&gt;Settings!$B$37),0,1)</x:f>
        <x:v>1</x:v>
      </x:c>
      <x:c r="V908" s="15" t="n">
        <x:f>IF(AND(U908=1,O908&lt;=Settings!$B$36),1,0)</x:f>
        <x:v>1</x:v>
      </x:c>
    </x:row>
    <x:row r="909">
      <x:c r="A909">
        <x:v>8</x:v>
      </x:c>
      <x:c r="B909">
        <x:v>64</x:v>
      </x:c>
      <x:c r="C909" s="13" t="n">
        <x:f>Arrivals!F909</x:f>
        <x:v>3640.3982668180047</x:v>
      </x:c>
      <x:c r="D909" s="13" t="n">
        <x:f>Arrivals!J909</x:f>
        <x:v>9.530837558656387</x:v>
      </x:c>
      <x:c r="E909" s="14">
        <x:f t="shared" si="184"/>
        <x:v>3632.772461467719</x:v>
      </x:c>
      <x:c r="F909" s="14">
        <x:f t="shared" si="186"/>
        <x:v>3640.3982668180047</x:v>
      </x:c>
      <x:c r="G909" s="14">
        <x:f t="shared" si="187"/>
        <x:v>3649.9291043766611</x:v>
      </x:c>
      <x:c r="H909" s="13" t="n">
        <x:f>Arrivals!L909</x:f>
        <x:v>75</x:v>
      </x:c>
      <x:c r="I909" s="14" t="n">
        <x:f>H909*8/Settings!$B$28+Settings!$B$29</x:f>
        <x:v>6.02</x:v>
      </x:c>
      <x:c r="J909" s="14">
        <x:f t="shared" si="185"/>
        <x:v>3642.5976854734895</x:v>
      </x:c>
      <x:c r="K909" s="14">
        <x:f t="shared" si="188"/>
        <x:v>3649.9291043766611</x:v>
      </x:c>
      <x:c r="L909" s="14" t="n">
        <x:f>MOD(K909-Settings!$B$32,Settings!$B$33)</x:f>
        <x:v>49.929104376661144</x:v>
      </x:c>
      <x:c r="M909" s="14" t="n">
        <x:f>IF(L909&lt;Settings!$B$30,IF(Settings!$B$30-L909&gt;=I909,K909,K909+(Settings!$B$30-L909)+Settings!$B$31),K909+(Settings!$B$33-L909))</x:f>
        <x:v>3649.929104376661</x:v>
      </x:c>
      <x:c r="N909" s="14">
        <x:f t="shared" si="189"/>
        <x:v>3655.9491043766611</x:v>
      </x:c>
      <x:c r="O909" s="14">
        <x:f t="shared" si="190"/>
        <x:v>15.55083755865644</x:v>
      </x:c>
      <x:c r="P909" s="14">
        <x:f t="shared" si="191"/>
        <x:v>0</x:v>
      </x:c>
      <x:c r="Q909" s="14">
        <x:f t="shared" si="192"/>
        <x:v>0</x:v>
      </x:c>
      <x:c r="R909" s="14">
        <x:f t="shared" si="193"/>
        <x:v>0</x:v>
      </x:c>
      <x:c r="S909" s="14">
        <x:f t="shared" si="194"/>
        <x:v>0</x:v>
      </x:c>
      <x:c r="T909" t="str">
        <x:f>IF(MOD(C909-Settings!$B$32,Settings!$B$33)&lt;Settings!$B$30,"Up","Down")</x:f>
        <x:v>Up</x:v>
      </x:c>
      <x:c r="U909" s="15" t="n">
        <x:f>IF(OR(I909&gt;Settings!$B$30,O909&gt;Settings!$B$37),0,1)</x:f>
        <x:v>1</x:v>
      </x:c>
      <x:c r="V909" s="15" t="n">
        <x:f>IF(AND(U909=1,O909&lt;=Settings!$B$36),1,0)</x:f>
        <x:v>1</x:v>
      </x:c>
    </x:row>
    <x:row r="910">
      <x:c r="A910">
        <x:v>8</x:v>
      </x:c>
      <x:c r="B910">
        <x:v>65</x:v>
      </x:c>
      <x:c r="C910" s="13" t="n">
        <x:f>Arrivals!F910</x:f>
        <x:v>3727.603575545213</x:v>
      </x:c>
      <x:c r="D910" s="13" t="n">
        <x:f>Arrivals!J910</x:f>
        <x:v>7.776638798042339</x:v>
      </x:c>
      <x:c r="E910" s="14">
        <x:f t="shared" si="184"/>
        <x:v>3649.9291043766611</x:v>
      </x:c>
      <x:c r="F910" s="14">
        <x:f t="shared" si="186"/>
        <x:v>3727.6035755452131</x:v>
      </x:c>
      <x:c r="G910" s="14">
        <x:f t="shared" si="187"/>
        <x:v>3735.3802143432554</x:v>
      </x:c>
      <x:c r="H910" s="13" t="n">
        <x:f>Arrivals!L910</x:f>
        <x:v>75</x:v>
      </x:c>
      <x:c r="I910" s="14" t="n">
        <x:f>H910*8/Settings!$B$28+Settings!$B$29</x:f>
        <x:v>6.02</x:v>
      </x:c>
      <x:c r="J910" s="14">
        <x:f t="shared" si="185"/>
        <x:v>3655.9491043766611</x:v>
      </x:c>
      <x:c r="K910" s="14">
        <x:f t="shared" si="188"/>
        <x:v>3735.3802143432554</x:v>
      </x:c>
      <x:c r="L910" s="14" t="n">
        <x:f>MOD(K910-Settings!$B$32,Settings!$B$33)</x:f>
        <x:v>135.38021434325537</x:v>
      </x:c>
      <x:c r="M910" s="14" t="n">
        <x:f>IF(L910&lt;Settings!$B$30,IF(Settings!$B$30-L910&gt;=I910,K910,K910+(Settings!$B$30-L910)+Settings!$B$31),K910+(Settings!$B$33-L910))</x:f>
        <x:v>3735.3802143432554</x:v>
      </x:c>
      <x:c r="N910" s="14">
        <x:f t="shared" si="189"/>
        <x:v>3741.4002143432554</x:v>
      </x:c>
      <x:c r="O910" s="14">
        <x:f t="shared" si="190"/>
        <x:v>13.796638798042295</x:v>
      </x:c>
      <x:c r="P910" s="14">
        <x:f t="shared" si="191"/>
        <x:v>0</x:v>
      </x:c>
      <x:c r="Q910" s="14">
        <x:f t="shared" si="192"/>
        <x:v>0</x:v>
      </x:c>
      <x:c r="R910" s="14">
        <x:f t="shared" si="193"/>
        <x:v>0</x:v>
      </x:c>
      <x:c r="S910" s="14">
        <x:f t="shared" si="194"/>
        <x:v>0</x:v>
      </x:c>
      <x:c r="T910" t="str">
        <x:f>IF(MOD(C910-Settings!$B$32,Settings!$B$33)&lt;Settings!$B$30,"Up","Down")</x:f>
        <x:v>Up</x:v>
      </x:c>
      <x:c r="U910" s="15" t="n">
        <x:f>IF(OR(I910&gt;Settings!$B$30,O910&gt;Settings!$B$37),0,1)</x:f>
        <x:v>1</x:v>
      </x:c>
      <x:c r="V910" s="15" t="n">
        <x:f>IF(AND(U910=1,O910&lt;=Settings!$B$36),1,0)</x:f>
        <x:v>1</x:v>
      </x:c>
    </x:row>
    <x:row r="911">
      <x:c r="A911">
        <x:v>8</x:v>
      </x:c>
      <x:c r="B911">
        <x:v>66</x:v>
      </x:c>
      <x:c r="C911" s="13" t="n">
        <x:f>Arrivals!F911</x:f>
        <x:v>3730.325012810943</x:v>
      </x:c>
      <x:c r="D911" s="13" t="n">
        <x:f>Arrivals!J911</x:f>
        <x:v>25.34508255677123</x:v>
      </x:c>
      <x:c r="E911" s="14" t="n">
        <x:f t="shared" ref="E911:E942" si="195">G910</x:f>
        <x:v>3735.3802143432554</x:v>
      </x:c>
      <x:c r="F911" s="14">
        <x:f t="shared" si="186"/>
        <x:v>3735.3802143432554</x:v>
      </x:c>
      <x:c r="G911" s="14">
        <x:f t="shared" si="187"/>
        <x:v>3760.7252969000265</x:v>
      </x:c>
      <x:c r="H911" s="13" t="n">
        <x:f>Arrivals!L911</x:f>
        <x:v>75</x:v>
      </x:c>
      <x:c r="I911" s="14" t="n">
        <x:f>H911*8/Settings!$B$28+Settings!$B$29</x:f>
        <x:v>6.02</x:v>
      </x:c>
      <x:c r="J911" s="14" t="n">
        <x:f t="shared" ref="J911:J942" si="196">N910</x:f>
        <x:v>3741.4002143432554</x:v>
      </x:c>
      <x:c r="K911" s="14">
        <x:f t="shared" si="188"/>
        <x:v>3760.7252969000265</x:v>
      </x:c>
      <x:c r="L911" s="14" t="n">
        <x:f>MOD(K911-Settings!$B$32,Settings!$B$33)</x:f>
        <x:v>160.72529690002648</x:v>
      </x:c>
      <x:c r="M911" s="14" t="n">
        <x:f>IF(L911&lt;Settings!$B$30,IF(Settings!$B$30-L911&gt;=I911,K911,K911+(Settings!$B$30-L911)+Settings!$B$31),K911+(Settings!$B$33-L911))</x:f>
        <x:v>3760.7252969000265</x:v>
      </x:c>
      <x:c r="N911" s="14">
        <x:f t="shared" si="189"/>
        <x:v>3766.7452969000265</x:v>
      </x:c>
      <x:c r="O911" s="14">
        <x:f t="shared" si="190"/>
        <x:v>36.420284089083452</x:v>
      </x:c>
      <x:c r="P911" s="14">
        <x:f t="shared" si="191"/>
        <x:v>5.0552015323123669</x:v>
      </x:c>
      <x:c r="Q911" s="14">
        <x:f t="shared" si="192"/>
        <x:v>0</x:v>
      </x:c>
      <x:c r="R911" s="14">
        <x:f t="shared" si="193"/>
        <x:v>0</x:v>
      </x:c>
      <x:c r="S911" s="14">
        <x:f t="shared" si="194"/>
        <x:v>5.0552015323123669</x:v>
      </x:c>
      <x:c r="T911" t="str">
        <x:f>IF(MOD(C911-Settings!$B$32,Settings!$B$33)&lt;Settings!$B$30,"Up","Down")</x:f>
        <x:v>Up</x:v>
      </x:c>
      <x:c r="U911" s="15" t="n">
        <x:f>IF(OR(I911&gt;Settings!$B$30,O911&gt;Settings!$B$37),0,1)</x:f>
        <x:v>1</x:v>
      </x:c>
      <x:c r="V911" s="15" t="n">
        <x:f>IF(AND(U911=1,O911&lt;=Settings!$B$36),1,0)</x:f>
        <x:v>1</x:v>
      </x:c>
    </x:row>
    <x:row r="912">
      <x:c r="A912">
        <x:v>8</x:v>
      </x:c>
      <x:c r="B912">
        <x:v>67</x:v>
      </x:c>
      <x:c r="C912" s="13" t="n">
        <x:f>Arrivals!F912</x:f>
        <x:v>3750.8744778759874</x:v>
      </x:c>
      <x:c r="D912" s="13" t="n">
        <x:f>Arrivals!J912</x:f>
        <x:v>11.242984475043734</x:v>
      </x:c>
      <x:c r="E912" s="14">
        <x:f t="shared" si="195"/>
        <x:v>3760.7252969000265</x:v>
      </x:c>
      <x:c r="F912" s="14">
        <x:f t="shared" si="186"/>
        <x:v>3760.7252969000265</x:v>
      </x:c>
      <x:c r="G912" s="14">
        <x:f t="shared" si="187"/>
        <x:v>3771.9682813750701</x:v>
      </x:c>
      <x:c r="H912" s="13" t="n">
        <x:f>Arrivals!L912</x:f>
        <x:v>75</x:v>
      </x:c>
      <x:c r="I912" s="14" t="n">
        <x:f>H912*8/Settings!$B$28+Settings!$B$29</x:f>
        <x:v>6.02</x:v>
      </x:c>
      <x:c r="J912" s="14">
        <x:f t="shared" si="196"/>
        <x:v>3766.7452969000265</x:v>
      </x:c>
      <x:c r="K912" s="14">
        <x:f t="shared" si="188"/>
        <x:v>3771.9682813750701</x:v>
      </x:c>
      <x:c r="L912" s="14" t="n">
        <x:f>MOD(K912-Settings!$B$32,Settings!$B$33)</x:f>
        <x:v>171.9682813750701</x:v>
      </x:c>
      <x:c r="M912" s="14" t="n">
        <x:f>IF(L912&lt;Settings!$B$30,IF(Settings!$B$30-L912&gt;=I912,K912,K912+(Settings!$B$30-L912)+Settings!$B$31),K912+(Settings!$B$33-L912))</x:f>
        <x:v>3771.96828137507</x:v>
      </x:c>
      <x:c r="N912" s="14">
        <x:f t="shared" si="189"/>
        <x:v>3777.9882813750701</x:v>
      </x:c>
      <x:c r="O912" s="14">
        <x:f t="shared" si="190"/>
        <x:v>27.113803499082678</x:v>
      </x:c>
      <x:c r="P912" s="14">
        <x:f t="shared" si="191"/>
        <x:v>9.8508190240390832</x:v>
      </x:c>
      <x:c r="Q912" s="14">
        <x:f t="shared" si="192"/>
        <x:v>0</x:v>
      </x:c>
      <x:c r="R912" s="14">
        <x:f t="shared" si="193"/>
        <x:v>0</x:v>
      </x:c>
      <x:c r="S912" s="14">
        <x:f t="shared" si="194"/>
        <x:v>9.8508190240390832</x:v>
      </x:c>
      <x:c r="T912" t="str">
        <x:f>IF(MOD(C912-Settings!$B$32,Settings!$B$33)&lt;Settings!$B$30,"Up","Down")</x:f>
        <x:v>Up</x:v>
      </x:c>
      <x:c r="U912" s="15" t="n">
        <x:f>IF(OR(I912&gt;Settings!$B$30,O912&gt;Settings!$B$37),0,1)</x:f>
        <x:v>1</x:v>
      </x:c>
      <x:c r="V912" s="15" t="n">
        <x:f>IF(AND(U912=1,O912&lt;=Settings!$B$36),1,0)</x:f>
        <x:v>1</x:v>
      </x:c>
    </x:row>
    <x:row r="913">
      <x:c r="A913">
        <x:v>8</x:v>
      </x:c>
      <x:c r="B913">
        <x:v>68</x:v>
      </x:c>
      <x:c r="C913" s="13" t="n">
        <x:f>Arrivals!F913</x:f>
        <x:v>3753.2771696837067</x:v>
      </x:c>
      <x:c r="D913" s="13" t="n">
        <x:f>Arrivals!J913</x:f>
        <x:v>6.85663922927161</x:v>
      </x:c>
      <x:c r="E913" s="14">
        <x:f t="shared" si="195"/>
        <x:v>3771.9682813750701</x:v>
      </x:c>
      <x:c r="F913" s="14">
        <x:f t="shared" si="186"/>
        <x:v>3771.9682813750701</x:v>
      </x:c>
      <x:c r="G913" s="14">
        <x:f t="shared" si="187"/>
        <x:v>3778.8249206043415</x:v>
      </x:c>
      <x:c r="H913" s="13" t="n">
        <x:f>Arrivals!L913</x:f>
        <x:v>75</x:v>
      </x:c>
      <x:c r="I913" s="14" t="n">
        <x:f>H913*8/Settings!$B$28+Settings!$B$29</x:f>
        <x:v>6.02</x:v>
      </x:c>
      <x:c r="J913" s="14">
        <x:f t="shared" si="196"/>
        <x:v>3777.9882813750701</x:v>
      </x:c>
      <x:c r="K913" s="14">
        <x:f t="shared" si="188"/>
        <x:v>3778.8249206043415</x:v>
      </x:c>
      <x:c r="L913" s="14" t="n">
        <x:f>MOD(K913-Settings!$B$32,Settings!$B$33)</x:f>
        <x:v>178.82492060434151</x:v>
      </x:c>
      <x:c r="M913" s="14" t="n">
        <x:f>IF(L913&lt;Settings!$B$30,IF(Settings!$B$30-L913&gt;=I913,K913,K913+(Settings!$B$30-L913)+Settings!$B$31),K913+(Settings!$B$33-L913))</x:f>
        <x:v>3778.8249206043415</x:v>
      </x:c>
      <x:c r="N913" s="14">
        <x:f t="shared" si="189"/>
        <x:v>3784.8449206043415</x:v>
      </x:c>
      <x:c r="O913" s="14">
        <x:f t="shared" si="190"/>
        <x:v>31.567750920634808</x:v>
      </x:c>
      <x:c r="P913" s="14">
        <x:f t="shared" si="191"/>
        <x:v>18.691111691363403</x:v>
      </x:c>
      <x:c r="Q913" s="14">
        <x:f t="shared" si="192"/>
        <x:v>0</x:v>
      </x:c>
      <x:c r="R913" s="14">
        <x:f t="shared" si="193"/>
        <x:v>0</x:v>
      </x:c>
      <x:c r="S913" s="14">
        <x:f t="shared" si="194"/>
        <x:v>18.691111691363403</x:v>
      </x:c>
      <x:c r="T913" t="str">
        <x:f>IF(MOD(C913-Settings!$B$32,Settings!$B$33)&lt;Settings!$B$30,"Up","Down")</x:f>
        <x:v>Up</x:v>
      </x:c>
      <x:c r="U913" s="15" t="n">
        <x:f>IF(OR(I913&gt;Settings!$B$30,O913&gt;Settings!$B$37),0,1)</x:f>
        <x:v>1</x:v>
      </x:c>
      <x:c r="V913" s="15" t="n">
        <x:f>IF(AND(U913=1,O913&lt;=Settings!$B$36),1,0)</x:f>
        <x:v>1</x:v>
      </x:c>
    </x:row>
    <x:row r="914">
      <x:c r="A914">
        <x:v>8</x:v>
      </x:c>
      <x:c r="B914">
        <x:v>69</x:v>
      </x:c>
      <x:c r="C914" s="13" t="n">
        <x:f>Arrivals!F914</x:f>
        <x:v>3833.2616263731275</x:v>
      </x:c>
      <x:c r="D914" s="13" t="n">
        <x:f>Arrivals!J914</x:f>
        <x:v>5.817572732143777</x:v>
      </x:c>
      <x:c r="E914" s="14">
        <x:f t="shared" si="195"/>
        <x:v>3778.8249206043415</x:v>
      </x:c>
      <x:c r="F914" s="14">
        <x:f t="shared" si="186"/>
        <x:v>3833.2616263731275</x:v>
      </x:c>
      <x:c r="G914" s="14">
        <x:f t="shared" si="187"/>
        <x:v>3839.0791991052711</x:v>
      </x:c>
      <x:c r="H914" s="13" t="n">
        <x:f>Arrivals!L914</x:f>
        <x:v>75</x:v>
      </x:c>
      <x:c r="I914" s="14" t="n">
        <x:f>H914*8/Settings!$B$28+Settings!$B$29</x:f>
        <x:v>6.02</x:v>
      </x:c>
      <x:c r="J914" s="14">
        <x:f t="shared" si="196"/>
        <x:v>3784.8449206043415</x:v>
      </x:c>
      <x:c r="K914" s="14">
        <x:f t="shared" si="188"/>
        <x:v>3839.0791991052711</x:v>
      </x:c>
      <x:c r="L914" s="14" t="n">
        <x:f>MOD(K914-Settings!$B$32,Settings!$B$33)</x:f>
        <x:v>239.07919910527107</x:v>
      </x:c>
      <x:c r="M914" s="14" t="n">
        <x:f>IF(L914&lt;Settings!$B$30,IF(Settings!$B$30-L914&gt;=I914,K914,K914+(Settings!$B$30-L914)+Settings!$B$31),K914+(Settings!$B$33-L914))</x:f>
        <x:v>3839.079199105271</x:v>
      </x:c>
      <x:c r="N914" s="14">
        <x:f t="shared" si="189"/>
        <x:v>3845.0991991052711</x:v>
      </x:c>
      <x:c r="O914" s="14">
        <x:f t="shared" si="190"/>
        <x:v>11.837572732143599</x:v>
      </x:c>
      <x:c r="P914" s="14">
        <x:f t="shared" si="191"/>
        <x:v>0</x:v>
      </x:c>
      <x:c r="Q914" s="14">
        <x:f t="shared" si="192"/>
        <x:v>0</x:v>
      </x:c>
      <x:c r="R914" s="14">
        <x:f t="shared" si="193"/>
        <x:v>0</x:v>
      </x:c>
      <x:c r="S914" s="14">
        <x:f t="shared" si="194"/>
        <x:v>0</x:v>
      </x:c>
      <x:c r="T914" t="str">
        <x:f>IF(MOD(C914-Settings!$B$32,Settings!$B$33)&lt;Settings!$B$30,"Up","Down")</x:f>
        <x:v>Up</x:v>
      </x:c>
      <x:c r="U914" s="15" t="n">
        <x:f>IF(OR(I914&gt;Settings!$B$30,O914&gt;Settings!$B$37),0,1)</x:f>
        <x:v>1</x:v>
      </x:c>
      <x:c r="V914" s="15" t="n">
        <x:f>IF(AND(U914=1,O914&lt;=Settings!$B$36),1,0)</x:f>
        <x:v>1</x:v>
      </x:c>
    </x:row>
    <x:row r="915">
      <x:c r="A915">
        <x:v>8</x:v>
      </x:c>
      <x:c r="B915">
        <x:v>70</x:v>
      </x:c>
      <x:c r="C915" s="13" t="n">
        <x:f>Arrivals!F915</x:f>
        <x:v>3884.6107424376573</x:v>
      </x:c>
      <x:c r="D915" s="13" t="n">
        <x:f>Arrivals!J915</x:f>
        <x:v>25.837954815115737</x:v>
      </x:c>
      <x:c r="E915" s="14">
        <x:f t="shared" si="195"/>
        <x:v>3839.0791991052711</x:v>
      </x:c>
      <x:c r="F915" s="14">
        <x:f t="shared" si="186"/>
        <x:v>3884.6107424376573</x:v>
      </x:c>
      <x:c r="G915" s="14">
        <x:f t="shared" si="187"/>
        <x:v>3910.4486972527729</x:v>
      </x:c>
      <x:c r="H915" s="13" t="n">
        <x:f>Arrivals!L915</x:f>
        <x:v>75</x:v>
      </x:c>
      <x:c r="I915" s="14" t="n">
        <x:f>H915*8/Settings!$B$28+Settings!$B$29</x:f>
        <x:v>6.02</x:v>
      </x:c>
      <x:c r="J915" s="14">
        <x:f t="shared" si="196"/>
        <x:v>3845.0991991052711</x:v>
      </x:c>
      <x:c r="K915" s="14">
        <x:f t="shared" si="188"/>
        <x:v>3910.4486972527729</x:v>
      </x:c>
      <x:c r="L915" s="14" t="n">
        <x:f>MOD(K915-Settings!$B$32,Settings!$B$33)</x:f>
        <x:v>310.44869725277294</x:v>
      </x:c>
      <x:c r="M915" s="14" t="n">
        <x:f>IF(L915&lt;Settings!$B$30,IF(Settings!$B$30-L915&gt;=I915,K915,K915+(Settings!$B$30-L915)+Settings!$B$31),K915+(Settings!$B$33-L915))</x:f>
        <x:v>3910.448697252773</x:v>
      </x:c>
      <x:c r="N915" s="14">
        <x:f t="shared" si="189"/>
        <x:v>3916.4686972527729</x:v>
      </x:c>
      <x:c r="O915" s="14">
        <x:f t="shared" si="190"/>
        <x:v>31.85795481511559</x:v>
      </x:c>
      <x:c r="P915" s="14">
        <x:f t="shared" si="191"/>
        <x:v>0</x:v>
      </x:c>
      <x:c r="Q915" s="14">
        <x:f t="shared" si="192"/>
        <x:v>0</x:v>
      </x:c>
      <x:c r="R915" s="14">
        <x:f t="shared" si="193"/>
        <x:v>0</x:v>
      </x:c>
      <x:c r="S915" s="14">
        <x:f t="shared" si="194"/>
        <x:v>0</x:v>
      </x:c>
      <x:c r="T915" t="str">
        <x:f>IF(MOD(C915-Settings!$B$32,Settings!$B$33)&lt;Settings!$B$30,"Up","Down")</x:f>
        <x:v>Up</x:v>
      </x:c>
      <x:c r="U915" s="15" t="n">
        <x:f>IF(OR(I915&gt;Settings!$B$30,O915&gt;Settings!$B$37),0,1)</x:f>
        <x:v>1</x:v>
      </x:c>
      <x:c r="V915" s="15" t="n">
        <x:f>IF(AND(U915=1,O915&lt;=Settings!$B$36),1,0)</x:f>
        <x:v>1</x:v>
      </x:c>
    </x:row>
    <x:row r="916">
      <x:c r="A916">
        <x:v>8</x:v>
      </x:c>
      <x:c r="B916">
        <x:v>71</x:v>
      </x:c>
      <x:c r="C916" s="13" t="n">
        <x:f>Arrivals!F916</x:f>
        <x:v>3891.883640073625</x:v>
      </x:c>
      <x:c r="D916" s="13" t="n">
        <x:f>Arrivals!J916</x:f>
        <x:v>6.811832439011747</x:v>
      </x:c>
      <x:c r="E916" s="14">
        <x:f t="shared" si="195"/>
        <x:v>3910.4486972527729</x:v>
      </x:c>
      <x:c r="F916" s="14">
        <x:f t="shared" si="186"/>
        <x:v>3910.4486972527729</x:v>
      </x:c>
      <x:c r="G916" s="14">
        <x:f t="shared" si="187"/>
        <x:v>3917.2605296917845</x:v>
      </x:c>
      <x:c r="H916" s="13" t="n">
        <x:f>Arrivals!L916</x:f>
        <x:v>75</x:v>
      </x:c>
      <x:c r="I916" s="14" t="n">
        <x:f>H916*8/Settings!$B$28+Settings!$B$29</x:f>
        <x:v>6.02</x:v>
      </x:c>
      <x:c r="J916" s="14">
        <x:f t="shared" si="196"/>
        <x:v>3916.4686972527729</x:v>
      </x:c>
      <x:c r="K916" s="14">
        <x:f t="shared" si="188"/>
        <x:v>3917.2605296917845</x:v>
      </x:c>
      <x:c r="L916" s="14" t="n">
        <x:f>MOD(K916-Settings!$B$32,Settings!$B$33)</x:f>
        <x:v>317.26052969178454</x:v>
      </x:c>
      <x:c r="M916" s="14" t="n">
        <x:f>IF(L916&lt;Settings!$B$30,IF(Settings!$B$30-L916&gt;=I916,K916,K916+(Settings!$B$30-L916)+Settings!$B$31),K916+(Settings!$B$33-L916))</x:f>
        <x:v>3917.2605296917845</x:v>
      </x:c>
      <x:c r="N916" s="14">
        <x:f t="shared" si="189"/>
        <x:v>3923.2805296917845</x:v>
      </x:c>
      <x:c r="O916" s="14">
        <x:f t="shared" si="190"/>
        <x:v>31.396889618159548</x:v>
      </x:c>
      <x:c r="P916" s="14">
        <x:f t="shared" si="191"/>
        <x:v>18.565057179147971</x:v>
      </x:c>
      <x:c r="Q916" s="14">
        <x:f t="shared" si="192"/>
        <x:v>0</x:v>
      </x:c>
      <x:c r="R916" s="14">
        <x:f t="shared" si="193"/>
        <x:v>0</x:v>
      </x:c>
      <x:c r="S916" s="14">
        <x:f t="shared" si="194"/>
        <x:v>18.565057179147971</x:v>
      </x:c>
      <x:c r="T916" t="str">
        <x:f>IF(MOD(C916-Settings!$B$32,Settings!$B$33)&lt;Settings!$B$30,"Up","Down")</x:f>
        <x:v>Up</x:v>
      </x:c>
      <x:c r="U916" s="15" t="n">
        <x:f>IF(OR(I916&gt;Settings!$B$30,O916&gt;Settings!$B$37),0,1)</x:f>
        <x:v>1</x:v>
      </x:c>
      <x:c r="V916" s="15" t="n">
        <x:f>IF(AND(U916=1,O916&lt;=Settings!$B$36),1,0)</x:f>
        <x:v>1</x:v>
      </x:c>
    </x:row>
    <x:row r="917">
      <x:c r="A917">
        <x:v>8</x:v>
      </x:c>
      <x:c r="B917">
        <x:v>72</x:v>
      </x:c>
      <x:c r="C917" s="13" t="n">
        <x:f>Arrivals!F917</x:f>
        <x:v>3951.215083464156</x:v>
      </x:c>
      <x:c r="D917" s="13" t="n">
        <x:f>Arrivals!J917</x:f>
        <x:v>25.16570893746968</x:v>
      </x:c>
      <x:c r="E917" s="14">
        <x:f t="shared" si="195"/>
        <x:v>3917.2605296917845</x:v>
      </x:c>
      <x:c r="F917" s="14">
        <x:f t="shared" si="186"/>
        <x:v>3951.2150834641561</x:v>
      </x:c>
      <x:c r="G917" s="14">
        <x:f t="shared" si="187"/>
        <x:v>3976.380792401626</x:v>
      </x:c>
      <x:c r="H917" s="13" t="n">
        <x:f>Arrivals!L917</x:f>
        <x:v>75</x:v>
      </x:c>
      <x:c r="I917" s="14" t="n">
        <x:f>H917*8/Settings!$B$28+Settings!$B$29</x:f>
        <x:v>6.02</x:v>
      </x:c>
      <x:c r="J917" s="14">
        <x:f t="shared" si="196"/>
        <x:v>3923.2805296917845</x:v>
      </x:c>
      <x:c r="K917" s="14">
        <x:f t="shared" si="188"/>
        <x:v>3976.380792401626</x:v>
      </x:c>
      <x:c r="L917" s="14" t="n">
        <x:f>MOD(K917-Settings!$B$32,Settings!$B$33)</x:f>
        <x:v>376.38079240162597</x:v>
      </x:c>
      <x:c r="M917" s="14" t="n">
        <x:f>IF(L917&lt;Settings!$B$30,IF(Settings!$B$30-L917&gt;=I917,K917,K917+(Settings!$B$30-L917)+Settings!$B$31),K917+(Settings!$B$33-L917))</x:f>
        <x:v>3976.380792401626</x:v>
      </x:c>
      <x:c r="N917" s="14">
        <x:f t="shared" si="189"/>
        <x:v>3982.4007924016259</x:v>
      </x:c>
      <x:c r="O917" s="14">
        <x:f t="shared" si="190"/>
        <x:v>31.185708937469826</x:v>
      </x:c>
      <x:c r="P917" s="14">
        <x:f t="shared" si="191"/>
        <x:v>0</x:v>
      </x:c>
      <x:c r="Q917" s="14">
        <x:f t="shared" si="192"/>
        <x:v>0</x:v>
      </x:c>
      <x:c r="R917" s="14">
        <x:f t="shared" si="193"/>
        <x:v>0</x:v>
      </x:c>
      <x:c r="S917" s="14">
        <x:f t="shared" si="194"/>
        <x:v>0</x:v>
      </x:c>
      <x:c r="T917" t="str">
        <x:f>IF(MOD(C917-Settings!$B$32,Settings!$B$33)&lt;Settings!$B$30,"Up","Down")</x:f>
        <x:v>Up</x:v>
      </x:c>
      <x:c r="U917" s="15" t="n">
        <x:f>IF(OR(I917&gt;Settings!$B$30,O917&gt;Settings!$B$37),0,1)</x:f>
        <x:v>1</x:v>
      </x:c>
      <x:c r="V917" s="15" t="n">
        <x:f>IF(AND(U917=1,O917&lt;=Settings!$B$36),1,0)</x:f>
        <x:v>1</x:v>
      </x:c>
    </x:row>
    <x:row r="918">
      <x:c r="A918">
        <x:v>8</x:v>
      </x:c>
      <x:c r="B918">
        <x:v>73</x:v>
      </x:c>
      <x:c r="C918" s="13" t="n">
        <x:f>Arrivals!F918</x:f>
        <x:v>4039.597669782302</x:v>
      </x:c>
      <x:c r="D918" s="13" t="n">
        <x:f>Arrivals!J918</x:f>
        <x:v>50.49627147118548</x:v>
      </x:c>
      <x:c r="E918" s="14">
        <x:f t="shared" si="195"/>
        <x:v>3976.380792401626</x:v>
      </x:c>
      <x:c r="F918" s="14">
        <x:f t="shared" si="186"/>
        <x:v>4039.5976697823021</x:v>
      </x:c>
      <x:c r="G918" s="14">
        <x:f t="shared" si="187"/>
        <x:v>4090.0939412534876</x:v>
      </x:c>
      <x:c r="H918" s="13" t="n">
        <x:f>Arrivals!L918</x:f>
        <x:v>75</x:v>
      </x:c>
      <x:c r="I918" s="14" t="n">
        <x:f>H918*8/Settings!$B$28+Settings!$B$29</x:f>
        <x:v>6.02</x:v>
      </x:c>
      <x:c r="J918" s="14">
        <x:f t="shared" si="196"/>
        <x:v>3982.4007924016259</x:v>
      </x:c>
      <x:c r="K918" s="14">
        <x:f t="shared" si="188"/>
        <x:v>4090.0939412534876</x:v>
      </x:c>
      <x:c r="L918" s="14" t="n">
        <x:f>MOD(K918-Settings!$B$32,Settings!$B$33)</x:f>
        <x:v>490.0939412534876</x:v>
      </x:c>
      <x:c r="M918" s="14" t="n">
        <x:f>IF(L918&lt;Settings!$B$30,IF(Settings!$B$30-L918&gt;=I918,K918,K918+(Settings!$B$30-L918)+Settings!$B$31),K918+(Settings!$B$33-L918))</x:f>
        <x:v>4090.0939412534876</x:v>
      </x:c>
      <x:c r="N918" s="14">
        <x:f t="shared" si="189"/>
        <x:v>4096.1139412534876</x:v>
      </x:c>
      <x:c r="O918" s="14">
        <x:f t="shared" si="190"/>
        <x:v>56.516271471185519</x:v>
      </x:c>
      <x:c r="P918" s="14">
        <x:f t="shared" si="191"/>
        <x:v>0</x:v>
      </x:c>
      <x:c r="Q918" s="14">
        <x:f t="shared" si="192"/>
        <x:v>0</x:v>
      </x:c>
      <x:c r="R918" s="14">
        <x:f t="shared" si="193"/>
        <x:v>0</x:v>
      </x:c>
      <x:c r="S918" s="14">
        <x:f t="shared" si="194"/>
        <x:v>0</x:v>
      </x:c>
      <x:c r="T918" t="str">
        <x:f>IF(MOD(C918-Settings!$B$32,Settings!$B$33)&lt;Settings!$B$30,"Up","Down")</x:f>
        <x:v>Up</x:v>
      </x:c>
      <x:c r="U918" s="15" t="n">
        <x:f>IF(OR(I918&gt;Settings!$B$30,O918&gt;Settings!$B$37),0,1)</x:f>
        <x:v>1</x:v>
      </x:c>
      <x:c r="V918" s="15" t="n">
        <x:f>IF(AND(U918=1,O918&lt;=Settings!$B$36),1,0)</x:f>
        <x:v>1</x:v>
      </x:c>
    </x:row>
    <x:row r="919">
      <x:c r="A919">
        <x:v>8</x:v>
      </x:c>
      <x:c r="B919">
        <x:v>74</x:v>
      </x:c>
      <x:c r="C919" s="13" t="n">
        <x:f>Arrivals!F919</x:f>
        <x:v>4068.6820865754585</x:v>
      </x:c>
      <x:c r="D919" s="13" t="n">
        <x:f>Arrivals!J919</x:f>
        <x:v>49.03525359447809</x:v>
      </x:c>
      <x:c r="E919" s="14">
        <x:f t="shared" si="195"/>
        <x:v>4090.0939412534876</x:v>
      </x:c>
      <x:c r="F919" s="14">
        <x:f t="shared" si="186"/>
        <x:v>4090.0939412534876</x:v>
      </x:c>
      <x:c r="G919" s="14">
        <x:f t="shared" si="187"/>
        <x:v>4139.1291948479657</x:v>
      </x:c>
      <x:c r="H919" s="13" t="n">
        <x:f>Arrivals!L919</x:f>
        <x:v>75</x:v>
      </x:c>
      <x:c r="I919" s="14" t="n">
        <x:f>H919*8/Settings!$B$28+Settings!$B$29</x:f>
        <x:v>6.02</x:v>
      </x:c>
      <x:c r="J919" s="14">
        <x:f t="shared" si="196"/>
        <x:v>4096.1139412534876</x:v>
      </x:c>
      <x:c r="K919" s="14">
        <x:f t="shared" si="188"/>
        <x:v>4139.1291948479657</x:v>
      </x:c>
      <x:c r="L919" s="14" t="n">
        <x:f>MOD(K919-Settings!$B$32,Settings!$B$33)</x:f>
        <x:v>539.1291948479657</x:v>
      </x:c>
      <x:c r="M919" s="14" t="n">
        <x:f>IF(L919&lt;Settings!$B$30,IF(Settings!$B$30-L919&gt;=I919,K919,K919+(Settings!$B$30-L919)+Settings!$B$31),K919+(Settings!$B$33-L919))</x:f>
        <x:v>4139.129194847966</x:v>
      </x:c>
      <x:c r="N919" s="14">
        <x:f t="shared" si="189"/>
        <x:v>4145.1491948479661</x:v>
      </x:c>
      <x:c r="O919" s="14">
        <x:f t="shared" si="190"/>
        <x:v>76.46710827250763</x:v>
      </x:c>
      <x:c r="P919" s="14">
        <x:f t="shared" si="191"/>
        <x:v>21.411854678029158</x:v>
      </x:c>
      <x:c r="Q919" s="14">
        <x:f t="shared" si="192"/>
        <x:v>0</x:v>
      </x:c>
      <x:c r="R919" s="14">
        <x:f t="shared" si="193"/>
        <x:v>0</x:v>
      </x:c>
      <x:c r="S919" s="14">
        <x:f t="shared" si="194"/>
        <x:v>21.411854678029158</x:v>
      </x:c>
      <x:c r="T919" t="str">
        <x:f>IF(MOD(C919-Settings!$B$32,Settings!$B$33)&lt;Settings!$B$30,"Up","Down")</x:f>
        <x:v>Up</x:v>
      </x:c>
      <x:c r="U919" s="15" t="n">
        <x:f>IF(OR(I919&gt;Settings!$B$30,O919&gt;Settings!$B$37),0,1)</x:f>
        <x:v>1</x:v>
      </x:c>
      <x:c r="V919" s="15" t="n">
        <x:f>IF(AND(U919=1,O919&lt;=Settings!$B$36),1,0)</x:f>
        <x:v>1</x:v>
      </x:c>
    </x:row>
    <x:row r="920">
      <x:c r="A920">
        <x:v>8</x:v>
      </x:c>
      <x:c r="B920">
        <x:v>75</x:v>
      </x:c>
      <x:c r="C920" s="13" t="n">
        <x:f>Arrivals!F920</x:f>
        <x:v>4089.1702927076203</x:v>
      </x:c>
      <x:c r="D920" s="13" t="n">
        <x:f>Arrivals!J920</x:f>
        <x:v>11.38197304050347</x:v>
      </x:c>
      <x:c r="E920" s="14">
        <x:f t="shared" si="195"/>
        <x:v>4139.1291948479657</x:v>
      </x:c>
      <x:c r="F920" s="14">
        <x:f t="shared" si="186"/>
        <x:v>4139.1291948479657</x:v>
      </x:c>
      <x:c r="G920" s="14">
        <x:f t="shared" si="187"/>
        <x:v>4150.5111678884696</x:v>
      </x:c>
      <x:c r="H920" s="13" t="n">
        <x:f>Arrivals!L920</x:f>
        <x:v>75</x:v>
      </x:c>
      <x:c r="I920" s="14" t="n">
        <x:f>H920*8/Settings!$B$28+Settings!$B$29</x:f>
        <x:v>6.02</x:v>
      </x:c>
      <x:c r="J920" s="14">
        <x:f t="shared" si="196"/>
        <x:v>4145.1491948479661</x:v>
      </x:c>
      <x:c r="K920" s="14">
        <x:f t="shared" si="188"/>
        <x:v>4150.5111678884696</x:v>
      </x:c>
      <x:c r="L920" s="14" t="n">
        <x:f>MOD(K920-Settings!$B$32,Settings!$B$33)</x:f>
        <x:v>550.5111678884696</x:v>
      </x:c>
      <x:c r="M920" s="14" t="n">
        <x:f>IF(L920&lt;Settings!$B$30,IF(Settings!$B$30-L920&gt;=I920,K920,K920+(Settings!$B$30-L920)+Settings!$B$31),K920+(Settings!$B$33-L920))</x:f>
        <x:v>4150.51116788847</x:v>
      </x:c>
      <x:c r="N920" s="14">
        <x:f t="shared" si="189"/>
        <x:v>4156.53116788847</x:v>
      </x:c>
      <x:c r="O920" s="14">
        <x:f t="shared" si="190"/>
        <x:v>67.360875180849689</x:v>
      </x:c>
      <x:c r="P920" s="14">
        <x:f t="shared" si="191"/>
        <x:v>49.958902140345344</x:v>
      </x:c>
      <x:c r="Q920" s="14">
        <x:f t="shared" si="192"/>
        <x:v>0</x:v>
      </x:c>
      <x:c r="R920" s="14">
        <x:f t="shared" si="193"/>
        <x:v>0</x:v>
      </x:c>
      <x:c r="S920" s="14">
        <x:f t="shared" si="194"/>
        <x:v>49.958902140345344</x:v>
      </x:c>
      <x:c r="T920" t="str">
        <x:f>IF(MOD(C920-Settings!$B$32,Settings!$B$33)&lt;Settings!$B$30,"Up","Down")</x:f>
        <x:v>Up</x:v>
      </x:c>
      <x:c r="U920" s="15" t="n">
        <x:f>IF(OR(I920&gt;Settings!$B$30,O920&gt;Settings!$B$37),0,1)</x:f>
        <x:v>1</x:v>
      </x:c>
      <x:c r="V920" s="15" t="n">
        <x:f>IF(AND(U920=1,O920&lt;=Settings!$B$36),1,0)</x:f>
        <x:v>1</x:v>
      </x:c>
    </x:row>
    <x:row r="921">
      <x:c r="A921">
        <x:v>8</x:v>
      </x:c>
      <x:c r="B921">
        <x:v>76</x:v>
      </x:c>
      <x:c r="C921" s="13" t="n">
        <x:f>Arrivals!F921</x:f>
        <x:v>4202.874166244983</x:v>
      </x:c>
      <x:c r="D921" s="13" t="n">
        <x:f>Arrivals!J921</x:f>
        <x:v>3.8052188773332944</x:v>
      </x:c>
      <x:c r="E921" s="14">
        <x:f t="shared" si="195"/>
        <x:v>4150.5111678884696</x:v>
      </x:c>
      <x:c r="F921" s="14">
        <x:f t="shared" si="186"/>
        <x:v>4202.8741662449829</x:v>
      </x:c>
      <x:c r="G921" s="14">
        <x:f t="shared" si="187"/>
        <x:v>4206.6793851223165</x:v>
      </x:c>
      <x:c r="H921" s="13" t="n">
        <x:f>Arrivals!L921</x:f>
        <x:v>75</x:v>
      </x:c>
      <x:c r="I921" s="14" t="n">
        <x:f>H921*8/Settings!$B$28+Settings!$B$29</x:f>
        <x:v>6.02</x:v>
      </x:c>
      <x:c r="J921" s="14">
        <x:f t="shared" si="196"/>
        <x:v>4156.53116788847</x:v>
      </x:c>
      <x:c r="K921" s="14">
        <x:f t="shared" si="188"/>
        <x:v>4206.6793851223165</x:v>
      </x:c>
      <x:c r="L921" s="14" t="n">
        <x:f>MOD(K921-Settings!$B$32,Settings!$B$33)</x:f>
        <x:v>606.6793851223165</x:v>
      </x:c>
      <x:c r="M921" s="14" t="n">
        <x:f>IF(L921&lt;Settings!$B$30,IF(Settings!$B$30-L921&gt;=I921,K921,K921+(Settings!$B$30-L921)+Settings!$B$31),K921+(Settings!$B$33-L921))</x:f>
        <x:v>4320</x:v>
      </x:c>
      <x:c r="N921" s="14">
        <x:f t="shared" si="189"/>
        <x:v>4326.0200000000004</x:v>
      </x:c>
      <x:c r="O921" s="14">
        <x:f t="shared" si="190"/>
        <x:v>123.14583375501752</x:v>
      </x:c>
      <x:c r="P921" s="14">
        <x:f t="shared" si="191"/>
        <x:v>0</x:v>
      </x:c>
      <x:c r="Q921" s="14">
        <x:f t="shared" si="192"/>
        <x:v>0</x:v>
      </x:c>
      <x:c r="R921" s="14">
        <x:f t="shared" si="193"/>
        <x:v>113.32061487768351</x:v>
      </x:c>
      <x:c r="S921" s="14">
        <x:f t="shared" si="194"/>
        <x:v>113.32061487768351</x:v>
      </x:c>
      <x:c r="T921" t="str">
        <x:f>IF(MOD(C921-Settings!$B$32,Settings!$B$33)&lt;Settings!$B$30,"Up","Down")</x:f>
        <x:v>Down</x:v>
      </x:c>
      <x:c r="U921" s="15" t="n">
        <x:f>IF(OR(I921&gt;Settings!$B$30,O921&gt;Settings!$B$37),0,1)</x:f>
        <x:v>1</x:v>
      </x:c>
      <x:c r="V921" s="15" t="n">
        <x:f>IF(AND(U921=1,O921&lt;=Settings!$B$36),1,0)</x:f>
        <x:v>0</x:v>
      </x:c>
    </x:row>
    <x:row r="922">
      <x:c r="A922">
        <x:v>8</x:v>
      </x:c>
      <x:c r="B922">
        <x:v>77</x:v>
      </x:c>
      <x:c r="C922" s="13" t="n">
        <x:f>Arrivals!F922</x:f>
        <x:v>4289.215223367438</x:v>
      </x:c>
      <x:c r="D922" s="13" t="n">
        <x:f>Arrivals!J922</x:f>
        <x:v>2.503456595487905</x:v>
      </x:c>
      <x:c r="E922" s="14">
        <x:f t="shared" si="195"/>
        <x:v>4206.6793851223165</x:v>
      </x:c>
      <x:c r="F922" s="14">
        <x:f t="shared" si="186"/>
        <x:v>4289.2152233674378</x:v>
      </x:c>
      <x:c r="G922" s="14">
        <x:f t="shared" si="187"/>
        <x:v>4291.7186799629253</x:v>
      </x:c>
      <x:c r="H922" s="13" t="n">
        <x:f>Arrivals!L922</x:f>
        <x:v>75</x:v>
      </x:c>
      <x:c r="I922" s="14" t="n">
        <x:f>H922*8/Settings!$B$28+Settings!$B$29</x:f>
        <x:v>6.02</x:v>
      </x:c>
      <x:c r="J922" s="14">
        <x:f t="shared" si="196"/>
        <x:v>4326.0200000000004</x:v>
      </x:c>
      <x:c r="K922" s="14">
        <x:f t="shared" si="188"/>
        <x:v>4326.0200000000004</x:v>
      </x:c>
      <x:c r="L922" s="14" t="n">
        <x:f>MOD(K922-Settings!$B$32,Settings!$B$33)</x:f>
        <x:v>6.020000000000437</x:v>
      </x:c>
      <x:c r="M922" s="14" t="n">
        <x:f>IF(L922&lt;Settings!$B$30,IF(Settings!$B$30-L922&gt;=I922,K922,K922+(Settings!$B$30-L922)+Settings!$B$31),K922+(Settings!$B$33-L922))</x:f>
        <x:v>4326.02</x:v>
      </x:c>
      <x:c r="N922" s="14">
        <x:f t="shared" si="189"/>
        <x:v>4332.0400000000009</x:v>
      </x:c>
      <x:c r="O922" s="14">
        <x:f t="shared" si="190"/>
        <x:v>42.824776632563044</x:v>
      </x:c>
      <x:c r="P922" s="14">
        <x:f t="shared" si="191"/>
        <x:v>0</x:v>
      </x:c>
      <x:c r="Q922" s="14">
        <x:f t="shared" si="192"/>
        <x:v>34.301320037075129</x:v>
      </x:c>
      <x:c r="R922" s="14">
        <x:f t="shared" si="193"/>
        <x:v>0</x:v>
      </x:c>
      <x:c r="S922" s="14">
        <x:f t="shared" si="194"/>
        <x:v>34.301320037075129</x:v>
      </x:c>
      <x:c r="T922" t="str">
        <x:f>IF(MOD(C922-Settings!$B$32,Settings!$B$33)&lt;Settings!$B$30,"Up","Down")</x:f>
        <x:v>Down</x:v>
      </x:c>
      <x:c r="U922" s="15" t="n">
        <x:f>IF(OR(I922&gt;Settings!$B$30,O922&gt;Settings!$B$37),0,1)</x:f>
        <x:v>1</x:v>
      </x:c>
      <x:c r="V922" s="15" t="n">
        <x:f>IF(AND(U922=1,O922&lt;=Settings!$B$36),1,0)</x:f>
        <x:v>1</x:v>
      </x:c>
    </x:row>
    <x:row r="923">
      <x:c r="A923">
        <x:v>8</x:v>
      </x:c>
      <x:c r="B923">
        <x:v>78</x:v>
      </x:c>
      <x:c r="C923" s="13" t="n">
        <x:f>Arrivals!F923</x:f>
        <x:v>4291.749062645731</x:v>
      </x:c>
      <x:c r="D923" s="13" t="n">
        <x:f>Arrivals!J923</x:f>
        <x:v>15.10752889371263</x:v>
      </x:c>
      <x:c r="E923" s="14">
        <x:f t="shared" si="195"/>
        <x:v>4291.7186799629253</x:v>
      </x:c>
      <x:c r="F923" s="14">
        <x:f t="shared" si="186"/>
        <x:v>4291.7490626457311</x:v>
      </x:c>
      <x:c r="G923" s="14">
        <x:f t="shared" si="187"/>
        <x:v>4306.8565915394438</x:v>
      </x:c>
      <x:c r="H923" s="13" t="n">
        <x:f>Arrivals!L923</x:f>
        <x:v>75</x:v>
      </x:c>
      <x:c r="I923" s="14" t="n">
        <x:f>H923*8/Settings!$B$28+Settings!$B$29</x:f>
        <x:v>6.02</x:v>
      </x:c>
      <x:c r="J923" s="14">
        <x:f t="shared" si="196"/>
        <x:v>4332.0400000000009</x:v>
      </x:c>
      <x:c r="K923" s="14">
        <x:f t="shared" si="188"/>
        <x:v>4332.0400000000009</x:v>
      </x:c>
      <x:c r="L923" s="14" t="n">
        <x:f>MOD(K923-Settings!$B$32,Settings!$B$33)</x:f>
        <x:v>12.040000000000873</x:v>
      </x:c>
      <x:c r="M923" s="14" t="n">
        <x:f>IF(L923&lt;Settings!$B$30,IF(Settings!$B$30-L923&gt;=I923,K923,K923+(Settings!$B$30-L923)+Settings!$B$31),K923+(Settings!$B$33-L923))</x:f>
        <x:v>4332.040000000001</x:v>
      </x:c>
      <x:c r="N923" s="14">
        <x:f t="shared" si="189"/>
        <x:v>4338.0600000000013</x:v>
      </x:c>
      <x:c r="O923" s="14">
        <x:f t="shared" si="190"/>
        <x:v>46.310937354270209</x:v>
      </x:c>
      <x:c r="P923" s="14">
        <x:f t="shared" si="191"/>
        <x:v>0</x:v>
      </x:c>
      <x:c r="Q923" s="14">
        <x:f t="shared" si="192"/>
        <x:v>25.183408460557075</x:v>
      </x:c>
      <x:c r="R923" s="14">
        <x:f t="shared" si="193"/>
        <x:v>0</x:v>
      </x:c>
      <x:c r="S923" s="14">
        <x:f t="shared" si="194"/>
        <x:v>25.183408460557075</x:v>
      </x:c>
      <x:c r="T923" t="str">
        <x:f>IF(MOD(C923-Settings!$B$32,Settings!$B$33)&lt;Settings!$B$30,"Up","Down")</x:f>
        <x:v>Down</x:v>
      </x:c>
      <x:c r="U923" s="15" t="n">
        <x:f>IF(OR(I923&gt;Settings!$B$30,O923&gt;Settings!$B$37),0,1)</x:f>
        <x:v>1</x:v>
      </x:c>
      <x:c r="V923" s="15" t="n">
        <x:f>IF(AND(U923=1,O923&lt;=Settings!$B$36),1,0)</x:f>
        <x:v>1</x:v>
      </x:c>
    </x:row>
    <x:row r="924">
      <x:c r="A924">
        <x:v>8</x:v>
      </x:c>
      <x:c r="B924">
        <x:v>79</x:v>
      </x:c>
      <x:c r="C924" s="13" t="n">
        <x:f>Arrivals!F924</x:f>
        <x:v>4584.021099906972</x:v>
      </x:c>
      <x:c r="D924" s="13" t="n">
        <x:f>Arrivals!J924</x:f>
        <x:v>13.29182510656321</x:v>
      </x:c>
      <x:c r="E924" s="14">
        <x:f t="shared" si="195"/>
        <x:v>4306.8565915394438</x:v>
      </x:c>
      <x:c r="F924" s="14">
        <x:f t="shared" si="186"/>
        <x:v>4584.0210999069723</x:v>
      </x:c>
      <x:c r="G924" s="14">
        <x:f t="shared" si="187"/>
        <x:v>4597.3129250135353</x:v>
      </x:c>
      <x:c r="H924" s="13" t="n">
        <x:f>Arrivals!L924</x:f>
        <x:v>75</x:v>
      </x:c>
      <x:c r="I924" s="14" t="n">
        <x:f>H924*8/Settings!$B$28+Settings!$B$29</x:f>
        <x:v>6.02</x:v>
      </x:c>
      <x:c r="J924" s="14">
        <x:f t="shared" si="196"/>
        <x:v>4338.0600000000013</x:v>
      </x:c>
      <x:c r="K924" s="14">
        <x:f t="shared" si="188"/>
        <x:v>4597.3129250135353</x:v>
      </x:c>
      <x:c r="L924" s="14" t="n">
        <x:f>MOD(K924-Settings!$B$32,Settings!$B$33)</x:f>
        <x:v>277.3129250135353</x:v>
      </x:c>
      <x:c r="M924" s="14" t="n">
        <x:f>IF(L924&lt;Settings!$B$30,IF(Settings!$B$30-L924&gt;=I924,K924,K924+(Settings!$B$30-L924)+Settings!$B$31),K924+(Settings!$B$33-L924))</x:f>
        <x:v>4597.312925013535</x:v>
      </x:c>
      <x:c r="N924" s="14">
        <x:f t="shared" si="189"/>
        <x:v>4603.3329250135357</x:v>
      </x:c>
      <x:c r="O924" s="14">
        <x:f t="shared" si="190"/>
        <x:v>19.311825106563447</x:v>
      </x:c>
      <x:c r="P924" s="14">
        <x:f t="shared" si="191"/>
        <x:v>0</x:v>
      </x:c>
      <x:c r="Q924" s="14">
        <x:f t="shared" si="192"/>
        <x:v>0</x:v>
      </x:c>
      <x:c r="R924" s="14">
        <x:f t="shared" si="193"/>
        <x:v>0</x:v>
      </x:c>
      <x:c r="S924" s="14">
        <x:f t="shared" si="194"/>
        <x:v>0</x:v>
      </x:c>
      <x:c r="T924" t="str">
        <x:f>IF(MOD(C924-Settings!$B$32,Settings!$B$33)&lt;Settings!$B$30,"Up","Down")</x:f>
        <x:v>Up</x:v>
      </x:c>
      <x:c r="U924" s="15" t="n">
        <x:f>IF(OR(I924&gt;Settings!$B$30,O924&gt;Settings!$B$37),0,1)</x:f>
        <x:v>1</x:v>
      </x:c>
      <x:c r="V924" s="15" t="n">
        <x:f>IF(AND(U924=1,O924&lt;=Settings!$B$36),1,0)</x:f>
        <x:v>1</x:v>
      </x:c>
    </x:row>
    <x:row r="925">
      <x:c r="A925">
        <x:v>8</x:v>
      </x:c>
      <x:c r="B925">
        <x:v>80</x:v>
      </x:c>
      <x:c r="C925" s="13" t="n">
        <x:f>Arrivals!F925</x:f>
        <x:v>4596.553078595804</x:v>
      </x:c>
      <x:c r="D925" s="13" t="n">
        <x:f>Arrivals!J925</x:f>
        <x:v>1.0324702009263493</x:v>
      </x:c>
      <x:c r="E925" s="14">
        <x:f t="shared" si="195"/>
        <x:v>4597.3129250135353</x:v>
      </x:c>
      <x:c r="F925" s="14">
        <x:f t="shared" si="186"/>
        <x:v>4597.3129250135353</x:v>
      </x:c>
      <x:c r="G925" s="14">
        <x:f t="shared" si="187"/>
        <x:v>4598.3453952144619</x:v>
      </x:c>
      <x:c r="H925" s="13" t="n">
        <x:f>Arrivals!L925</x:f>
        <x:v>75</x:v>
      </x:c>
      <x:c r="I925" s="14" t="n">
        <x:f>H925*8/Settings!$B$28+Settings!$B$29</x:f>
        <x:v>6.02</x:v>
      </x:c>
      <x:c r="J925" s="14">
        <x:f t="shared" si="196"/>
        <x:v>4603.3329250135357</x:v>
      </x:c>
      <x:c r="K925" s="14">
        <x:f t="shared" si="188"/>
        <x:v>4603.3329250135357</x:v>
      </x:c>
      <x:c r="L925" s="14" t="n">
        <x:f>MOD(K925-Settings!$B$32,Settings!$B$33)</x:f>
        <x:v>283.3329250135357</x:v>
      </x:c>
      <x:c r="M925" s="14" t="n">
        <x:f>IF(L925&lt;Settings!$B$30,IF(Settings!$B$30-L925&gt;=I925,K925,K925+(Settings!$B$30-L925)+Settings!$B$31),K925+(Settings!$B$33-L925))</x:f>
        <x:v>4603.332925013536</x:v>
      </x:c>
      <x:c r="N925" s="14">
        <x:f t="shared" si="189"/>
        <x:v>4609.3529250135362</x:v>
      </x:c>
      <x:c r="O925" s="14">
        <x:f t="shared" si="190"/>
        <x:v>12.799846417731715</x:v>
      </x:c>
      <x:c r="P925" s="14">
        <x:f t="shared" si="191"/>
        <x:v>0.75984641773084149</x:v>
      </x:c>
      <x:c r="Q925" s="14">
        <x:f t="shared" si="192"/>
        <x:v>4.9875297990738545</x:v>
      </x:c>
      <x:c r="R925" s="14">
        <x:f t="shared" si="193"/>
        <x:v>0</x:v>
      </x:c>
      <x:c r="S925" s="14">
        <x:f t="shared" si="194"/>
        <x:v>5.747376216804696</x:v>
      </x:c>
      <x:c r="T925" t="str">
        <x:f>IF(MOD(C925-Settings!$B$32,Settings!$B$33)&lt;Settings!$B$30,"Up","Down")</x:f>
        <x:v>Up</x:v>
      </x:c>
      <x:c r="U925" s="15" t="n">
        <x:f>IF(OR(I925&gt;Settings!$B$30,O925&gt;Settings!$B$37),0,1)</x:f>
        <x:v>1</x:v>
      </x:c>
      <x:c r="V925" s="15" t="n">
        <x:f>IF(AND(U925=1,O925&lt;=Settings!$B$36),1,0)</x:f>
        <x:v>1</x:v>
      </x:c>
    </x:row>
    <x:row r="926">
      <x:c r="A926">
        <x:v>8</x:v>
      </x:c>
      <x:c r="B926">
        <x:v>81</x:v>
      </x:c>
      <x:c r="C926" s="13" t="n">
        <x:f>Arrivals!F926</x:f>
        <x:v>4600.076093332527</x:v>
      </x:c>
      <x:c r="D926" s="13" t="n">
        <x:f>Arrivals!J926</x:f>
        <x:v>10.936559093211137</x:v>
      </x:c>
      <x:c r="E926" s="14">
        <x:f t="shared" si="195"/>
        <x:v>4598.3453952144619</x:v>
      </x:c>
      <x:c r="F926" s="14">
        <x:f t="shared" si="186"/>
        <x:v>4600.0760933325273</x:v>
      </x:c>
      <x:c r="G926" s="14">
        <x:f t="shared" si="187"/>
        <x:v>4611.0126524257385</x:v>
      </x:c>
      <x:c r="H926" s="13" t="n">
        <x:f>Arrivals!L926</x:f>
        <x:v>75</x:v>
      </x:c>
      <x:c r="I926" s="14" t="n">
        <x:f>H926*8/Settings!$B$28+Settings!$B$29</x:f>
        <x:v>6.02</x:v>
      </x:c>
      <x:c r="J926" s="14">
        <x:f t="shared" si="196"/>
        <x:v>4609.3529250135362</x:v>
      </x:c>
      <x:c r="K926" s="14">
        <x:f t="shared" si="188"/>
        <x:v>4611.0126524257385</x:v>
      </x:c>
      <x:c r="L926" s="14" t="n">
        <x:f>MOD(K926-Settings!$B$32,Settings!$B$33)</x:f>
        <x:v>291.01265242573845</x:v>
      </x:c>
      <x:c r="M926" s="14" t="n">
        <x:f>IF(L926&lt;Settings!$B$30,IF(Settings!$B$30-L926&gt;=I926,K926,K926+(Settings!$B$30-L926)+Settings!$B$31),K926+(Settings!$B$33-L926))</x:f>
        <x:v>4611.012652425738</x:v>
      </x:c>
      <x:c r="N926" s="14">
        <x:f t="shared" si="189"/>
        <x:v>4617.0326524257389</x:v>
      </x:c>
      <x:c r="O926" s="14">
        <x:f t="shared" si="190"/>
        <x:v>16.956559093211581</x:v>
      </x:c>
      <x:c r="P926" s="14">
        <x:f t="shared" si="191"/>
        <x:v>0</x:v>
      </x:c>
      <x:c r="Q926" s="14">
        <x:f t="shared" si="192"/>
        <x:v>0</x:v>
      </x:c>
      <x:c r="R926" s="14">
        <x:f t="shared" si="193"/>
        <x:v>0</x:v>
      </x:c>
      <x:c r="S926" s="14">
        <x:f t="shared" si="194"/>
        <x:v>0</x:v>
      </x:c>
      <x:c r="T926" t="str">
        <x:f>IF(MOD(C926-Settings!$B$32,Settings!$B$33)&lt;Settings!$B$30,"Up","Down")</x:f>
        <x:v>Up</x:v>
      </x:c>
      <x:c r="U926" s="15" t="n">
        <x:f>IF(OR(I926&gt;Settings!$B$30,O926&gt;Settings!$B$37),0,1)</x:f>
        <x:v>1</x:v>
      </x:c>
      <x:c r="V926" s="15" t="n">
        <x:f>IF(AND(U926=1,O926&lt;=Settings!$B$36),1,0)</x:f>
        <x:v>1</x:v>
      </x:c>
    </x:row>
    <x:row r="927">
      <x:c r="A927">
        <x:v>8</x:v>
      </x:c>
      <x:c r="B927">
        <x:v>82</x:v>
      </x:c>
      <x:c r="C927" s="13" t="n">
        <x:f>Arrivals!F927</x:f>
        <x:v>4635.018981472552</x:v>
      </x:c>
      <x:c r="D927" s="13" t="n">
        <x:f>Arrivals!J927</x:f>
        <x:v>1.3235020130098456</x:v>
      </x:c>
      <x:c r="E927" s="14">
        <x:f t="shared" si="195"/>
        <x:v>4611.0126524257385</x:v>
      </x:c>
      <x:c r="F927" s="14">
        <x:f t="shared" si="186"/>
        <x:v>4635.0189814725518</x:v>
      </x:c>
      <x:c r="G927" s="14">
        <x:f t="shared" si="187"/>
        <x:v>4636.3424834855614</x:v>
      </x:c>
      <x:c r="H927" s="13" t="n">
        <x:f>Arrivals!L927</x:f>
        <x:v>75</x:v>
      </x:c>
      <x:c r="I927" s="14" t="n">
        <x:f>H927*8/Settings!$B$28+Settings!$B$29</x:f>
        <x:v>6.02</x:v>
      </x:c>
      <x:c r="J927" s="14">
        <x:f t="shared" si="196"/>
        <x:v>4617.0326524257389</x:v>
      </x:c>
      <x:c r="K927" s="14">
        <x:f t="shared" si="188"/>
        <x:v>4636.3424834855614</x:v>
      </x:c>
      <x:c r="L927" s="14" t="n">
        <x:f>MOD(K927-Settings!$B$32,Settings!$B$33)</x:f>
        <x:v>316.3424834855614</x:v>
      </x:c>
      <x:c r="M927" s="14" t="n">
        <x:f>IF(L927&lt;Settings!$B$30,IF(Settings!$B$30-L927&gt;=I927,K927,K927+(Settings!$B$30-L927)+Settings!$B$31),K927+(Settings!$B$33-L927))</x:f>
        <x:v>4636.342483485561</x:v>
      </x:c>
      <x:c r="N927" s="14">
        <x:f t="shared" si="189"/>
        <x:v>4642.3624834855618</x:v>
      </x:c>
      <x:c r="O927" s="14">
        <x:f t="shared" si="190"/>
        <x:v>7.3435020130100384</x:v>
      </x:c>
      <x:c r="P927" s="14">
        <x:f t="shared" si="191"/>
        <x:v>0</x:v>
      </x:c>
      <x:c r="Q927" s="14">
        <x:f t="shared" si="192"/>
        <x:v>0</x:v>
      </x:c>
      <x:c r="R927" s="14">
        <x:f t="shared" si="193"/>
        <x:v>0</x:v>
      </x:c>
      <x:c r="S927" s="14">
        <x:f t="shared" si="194"/>
        <x:v>0</x:v>
      </x:c>
      <x:c r="T927" t="str">
        <x:f>IF(MOD(C927-Settings!$B$32,Settings!$B$33)&lt;Settings!$B$30,"Up","Down")</x:f>
        <x:v>Up</x:v>
      </x:c>
      <x:c r="U927" s="15" t="n">
        <x:f>IF(OR(I927&gt;Settings!$B$30,O927&gt;Settings!$B$37),0,1)</x:f>
        <x:v>1</x:v>
      </x:c>
      <x:c r="V927" s="15" t="n">
        <x:f>IF(AND(U927=1,O927&lt;=Settings!$B$36),1,0)</x:f>
        <x:v>1</x:v>
      </x:c>
    </x:row>
    <x:row r="928">
      <x:c r="A928">
        <x:v>8</x:v>
      </x:c>
      <x:c r="B928">
        <x:v>83</x:v>
      </x:c>
      <x:c r="C928" s="13" t="n">
        <x:f>Arrivals!F928</x:f>
        <x:v>4646.315804743646</x:v>
      </x:c>
      <x:c r="D928" s="13" t="n">
        <x:f>Arrivals!J928</x:f>
        <x:v>1.3847813107838616</x:v>
      </x:c>
      <x:c r="E928" s="14">
        <x:f t="shared" si="195"/>
        <x:v>4636.3424834855614</x:v>
      </x:c>
      <x:c r="F928" s="14">
        <x:f t="shared" si="186"/>
        <x:v>4646.3158047436464</x:v>
      </x:c>
      <x:c r="G928" s="14">
        <x:f t="shared" si="187"/>
        <x:v>4647.7005860544305</x:v>
      </x:c>
      <x:c r="H928" s="13" t="n">
        <x:f>Arrivals!L928</x:f>
        <x:v>75</x:v>
      </x:c>
      <x:c r="I928" s="14" t="n">
        <x:f>H928*8/Settings!$B$28+Settings!$B$29</x:f>
        <x:v>6.02</x:v>
      </x:c>
      <x:c r="J928" s="14">
        <x:f t="shared" si="196"/>
        <x:v>4642.3624834855618</x:v>
      </x:c>
      <x:c r="K928" s="14">
        <x:f t="shared" si="188"/>
        <x:v>4647.7005860544305</x:v>
      </x:c>
      <x:c r="L928" s="14" t="n">
        <x:f>MOD(K928-Settings!$B$32,Settings!$B$33)</x:f>
        <x:v>327.70058605443046</x:v>
      </x:c>
      <x:c r="M928" s="14" t="n">
        <x:f>IF(L928&lt;Settings!$B$30,IF(Settings!$B$30-L928&gt;=I928,K928,K928+(Settings!$B$30-L928)+Settings!$B$31),K928+(Settings!$B$33-L928))</x:f>
        <x:v>4647.7005860544305</x:v>
      </x:c>
      <x:c r="N928" s="14">
        <x:f t="shared" si="189"/>
        <x:v>4653.7205860544309</x:v>
      </x:c>
      <x:c r="O928" s="14">
        <x:f t="shared" si="190"/>
        <x:v>7.4047813107845286</x:v>
      </x:c>
      <x:c r="P928" s="14">
        <x:f t="shared" si="191"/>
        <x:v>0</x:v>
      </x:c>
      <x:c r="Q928" s="14">
        <x:f t="shared" si="192"/>
        <x:v>0</x:v>
      </x:c>
      <x:c r="R928" s="14">
        <x:f t="shared" si="193"/>
        <x:v>0</x:v>
      </x:c>
      <x:c r="S928" s="14">
        <x:f t="shared" si="194"/>
        <x:v>0</x:v>
      </x:c>
      <x:c r="T928" t="str">
        <x:f>IF(MOD(C928-Settings!$B$32,Settings!$B$33)&lt;Settings!$B$30,"Up","Down")</x:f>
        <x:v>Up</x:v>
      </x:c>
      <x:c r="U928" s="15" t="n">
        <x:f>IF(OR(I928&gt;Settings!$B$30,O928&gt;Settings!$B$37),0,1)</x:f>
        <x:v>1</x:v>
      </x:c>
      <x:c r="V928" s="15" t="n">
        <x:f>IF(AND(U928=1,O928&lt;=Settings!$B$36),1,0)</x:f>
        <x:v>1</x:v>
      </x:c>
    </x:row>
    <x:row r="929">
      <x:c r="A929">
        <x:v>8</x:v>
      </x:c>
      <x:c r="B929">
        <x:v>84</x:v>
      </x:c>
      <x:c r="C929" s="13" t="n">
        <x:f>Arrivals!F929</x:f>
        <x:v>4674.698435640814</x:v>
      </x:c>
      <x:c r="D929" s="13" t="n">
        <x:f>Arrivals!J929</x:f>
        <x:v>18.01639167217995</x:v>
      </x:c>
      <x:c r="E929" s="14">
        <x:f t="shared" si="195"/>
        <x:v>4647.7005860544305</x:v>
      </x:c>
      <x:c r="F929" s="14">
        <x:f t="shared" si="186"/>
        <x:v>4674.6984356408138</x:v>
      </x:c>
      <x:c r="G929" s="14">
        <x:f t="shared" si="187"/>
        <x:v>4692.7148273129942</x:v>
      </x:c>
      <x:c r="H929" s="13" t="n">
        <x:f>Arrivals!L929</x:f>
        <x:v>75</x:v>
      </x:c>
      <x:c r="I929" s="14" t="n">
        <x:f>H929*8/Settings!$B$28+Settings!$B$29</x:f>
        <x:v>6.02</x:v>
      </x:c>
      <x:c r="J929" s="14">
        <x:f t="shared" si="196"/>
        <x:v>4653.7205860544309</x:v>
      </x:c>
      <x:c r="K929" s="14">
        <x:f t="shared" si="188"/>
        <x:v>4692.7148273129942</x:v>
      </x:c>
      <x:c r="L929" s="14" t="n">
        <x:f>MOD(K929-Settings!$B$32,Settings!$B$33)</x:f>
        <x:v>372.7148273129942</x:v>
      </x:c>
      <x:c r="M929" s="14" t="n">
        <x:f>IF(L929&lt;Settings!$B$30,IF(Settings!$B$30-L929&gt;=I929,K929,K929+(Settings!$B$30-L929)+Settings!$B$31),K929+(Settings!$B$33-L929))</x:f>
        <x:v>4692.714827312994</x:v>
      </x:c>
      <x:c r="N929" s="14">
        <x:f t="shared" si="189"/>
        <x:v>4698.7348273129946</x:v>
      </x:c>
      <x:c r="O929" s="14">
        <x:f t="shared" si="190"/>
        <x:v>24.036391672180798</x:v>
      </x:c>
      <x:c r="P929" s="14">
        <x:f t="shared" si="191"/>
        <x:v>0</x:v>
      </x:c>
      <x:c r="Q929" s="14">
        <x:f t="shared" si="192"/>
        <x:v>0</x:v>
      </x:c>
      <x:c r="R929" s="14">
        <x:f t="shared" si="193"/>
        <x:v>0</x:v>
      </x:c>
      <x:c r="S929" s="14">
        <x:f t="shared" si="194"/>
        <x:v>0</x:v>
      </x:c>
      <x:c r="T929" t="str">
        <x:f>IF(MOD(C929-Settings!$B$32,Settings!$B$33)&lt;Settings!$B$30,"Up","Down")</x:f>
        <x:v>Up</x:v>
      </x:c>
      <x:c r="U929" s="15" t="n">
        <x:f>IF(OR(I929&gt;Settings!$B$30,O929&gt;Settings!$B$37),0,1)</x:f>
        <x:v>1</x:v>
      </x:c>
      <x:c r="V929" s="15" t="n">
        <x:f>IF(AND(U929=1,O929&lt;=Settings!$B$36),1,0)</x:f>
        <x:v>1</x:v>
      </x:c>
    </x:row>
    <x:row r="930">
      <x:c r="A930">
        <x:v>8</x:v>
      </x:c>
      <x:c r="B930">
        <x:v>85</x:v>
      </x:c>
      <x:c r="C930" s="13" t="n">
        <x:f>Arrivals!F930</x:f>
        <x:v>4717.757669215014</x:v>
      </x:c>
      <x:c r="D930" s="13" t="n">
        <x:f>Arrivals!J930</x:f>
        <x:v>42.28113422015374</x:v>
      </x:c>
      <x:c r="E930" s="14">
        <x:f t="shared" si="195"/>
        <x:v>4692.7148273129942</x:v>
      </x:c>
      <x:c r="F930" s="14">
        <x:f t="shared" si="186"/>
        <x:v>4717.7576692150142</x:v>
      </x:c>
      <x:c r="G930" s="14">
        <x:f t="shared" si="187"/>
        <x:v>4760.0388034351681</x:v>
      </x:c>
      <x:c r="H930" s="13" t="n">
        <x:f>Arrivals!L930</x:f>
        <x:v>75</x:v>
      </x:c>
      <x:c r="I930" s="14" t="n">
        <x:f>H930*8/Settings!$B$28+Settings!$B$29</x:f>
        <x:v>6.02</x:v>
      </x:c>
      <x:c r="J930" s="14">
        <x:f t="shared" si="196"/>
        <x:v>4698.7348273129946</x:v>
      </x:c>
      <x:c r="K930" s="14">
        <x:f t="shared" si="188"/>
        <x:v>4760.0388034351681</x:v>
      </x:c>
      <x:c r="L930" s="14" t="n">
        <x:f>MOD(K930-Settings!$B$32,Settings!$B$33)</x:f>
        <x:v>440.0388034351681</x:v>
      </x:c>
      <x:c r="M930" s="14" t="n">
        <x:f>IF(L930&lt;Settings!$B$30,IF(Settings!$B$30-L930&gt;=I930,K930,K930+(Settings!$B$30-L930)+Settings!$B$31),K930+(Settings!$B$33-L930))</x:f>
        <x:v>4760.038803435168</x:v>
      </x:c>
      <x:c r="N930" s="14">
        <x:f t="shared" si="189"/>
        <x:v>4766.0588034351686</x:v>
      </x:c>
      <x:c r="O930" s="14">
        <x:f t="shared" si="190"/>
        <x:v>48.301134220154381</x:v>
      </x:c>
      <x:c r="P930" s="14">
        <x:f t="shared" si="191"/>
        <x:v>0</x:v>
      </x:c>
      <x:c r="Q930" s="14">
        <x:f t="shared" si="192"/>
        <x:v>0</x:v>
      </x:c>
      <x:c r="R930" s="14">
        <x:f t="shared" si="193"/>
        <x:v>0</x:v>
      </x:c>
      <x:c r="S930" s="14">
        <x:f t="shared" si="194"/>
        <x:v>0</x:v>
      </x:c>
      <x:c r="T930" t="str">
        <x:f>IF(MOD(C930-Settings!$B$32,Settings!$B$33)&lt;Settings!$B$30,"Up","Down")</x:f>
        <x:v>Up</x:v>
      </x:c>
      <x:c r="U930" s="15" t="n">
        <x:f>IF(OR(I930&gt;Settings!$B$30,O930&gt;Settings!$B$37),0,1)</x:f>
        <x:v>1</x:v>
      </x:c>
      <x:c r="V930" s="15" t="n">
        <x:f>IF(AND(U930=1,O930&lt;=Settings!$B$36),1,0)</x:f>
        <x:v>1</x:v>
      </x:c>
    </x:row>
    <x:row r="931">
      <x:c r="A931">
        <x:v>8</x:v>
      </x:c>
      <x:c r="B931">
        <x:v>86</x:v>
      </x:c>
      <x:c r="C931" s="13" t="n">
        <x:f>Arrivals!F931</x:f>
        <x:v>4885.73107986138</x:v>
      </x:c>
      <x:c r="D931" s="13" t="n">
        <x:f>Arrivals!J931</x:f>
        <x:v>3.0533436495335105</x:v>
      </x:c>
      <x:c r="E931" s="14">
        <x:f t="shared" si="195"/>
        <x:v>4760.0388034351681</x:v>
      </x:c>
      <x:c r="F931" s="14">
        <x:f t="shared" si="186"/>
        <x:v>4885.7310798613798</x:v>
      </x:c>
      <x:c r="G931" s="14">
        <x:f t="shared" si="187"/>
        <x:v>4888.7844235109133</x:v>
      </x:c>
      <x:c r="H931" s="13" t="n">
        <x:f>Arrivals!L931</x:f>
        <x:v>75</x:v>
      </x:c>
      <x:c r="I931" s="14" t="n">
        <x:f>H931*8/Settings!$B$28+Settings!$B$29</x:f>
        <x:v>6.02</x:v>
      </x:c>
      <x:c r="J931" s="14">
        <x:f t="shared" si="196"/>
        <x:v>4766.0588034351686</x:v>
      </x:c>
      <x:c r="K931" s="14">
        <x:f t="shared" si="188"/>
        <x:v>4888.7844235109133</x:v>
      </x:c>
      <x:c r="L931" s="14" t="n">
        <x:f>MOD(K931-Settings!$B$32,Settings!$B$33)</x:f>
        <x:v>568.7844235109133</x:v>
      </x:c>
      <x:c r="M931" s="14" t="n">
        <x:f>IF(L931&lt;Settings!$B$30,IF(Settings!$B$30-L931&gt;=I931,K931,K931+(Settings!$B$30-L931)+Settings!$B$31),K931+(Settings!$B$33-L931))</x:f>
        <x:v>4888.784423510913</x:v>
      </x:c>
      <x:c r="N931" s="14">
        <x:f t="shared" si="189"/>
        <x:v>4894.8044235109137</x:v>
      </x:c>
      <x:c r="O931" s="14">
        <x:f t="shared" si="190"/>
        <x:v>9.0733436495338537</x:v>
      </x:c>
      <x:c r="P931" s="14">
        <x:f t="shared" si="191"/>
        <x:v>0</x:v>
      </x:c>
      <x:c r="Q931" s="14">
        <x:f t="shared" si="192"/>
        <x:v>0</x:v>
      </x:c>
      <x:c r="R931" s="14">
        <x:f t="shared" si="193"/>
        <x:v>0</x:v>
      </x:c>
      <x:c r="S931" s="14">
        <x:f t="shared" si="194"/>
        <x:v>0</x:v>
      </x:c>
      <x:c r="T931" t="str">
        <x:f>IF(MOD(C931-Settings!$B$32,Settings!$B$33)&lt;Settings!$B$30,"Up","Down")</x:f>
        <x:v>Up</x:v>
      </x:c>
      <x:c r="U931" s="15" t="n">
        <x:f>IF(OR(I931&gt;Settings!$B$30,O931&gt;Settings!$B$37),0,1)</x:f>
        <x:v>1</x:v>
      </x:c>
      <x:c r="V931" s="15" t="n">
        <x:f>IF(AND(U931=1,O931&lt;=Settings!$B$36),1,0)</x:f>
        <x:v>1</x:v>
      </x:c>
    </x:row>
    <x:row r="932">
      <x:c r="A932">
        <x:v>8</x:v>
      </x:c>
      <x:c r="B932">
        <x:v>87</x:v>
      </x:c>
      <x:c r="C932" s="13" t="n">
        <x:f>Arrivals!F932</x:f>
        <x:v>4928.809002026467</x:v>
      </x:c>
      <x:c r="D932" s="13" t="n">
        <x:f>Arrivals!J932</x:f>
        <x:v>16.734034187461653</x:v>
      </x:c>
      <x:c r="E932" s="14">
        <x:f t="shared" si="195"/>
        <x:v>4888.7844235109133</x:v>
      </x:c>
      <x:c r="F932" s="14">
        <x:f t="shared" si="186"/>
        <x:v>4928.8090020264672</x:v>
      </x:c>
      <x:c r="G932" s="14">
        <x:f t="shared" si="187"/>
        <x:v>4945.5430362139286</x:v>
      </x:c>
      <x:c r="H932" s="13" t="n">
        <x:f>Arrivals!L932</x:f>
        <x:v>75</x:v>
      </x:c>
      <x:c r="I932" s="14" t="n">
        <x:f>H932*8/Settings!$B$28+Settings!$B$29</x:f>
        <x:v>6.02</x:v>
      </x:c>
      <x:c r="J932" s="14">
        <x:f t="shared" si="196"/>
        <x:v>4894.8044235109137</x:v>
      </x:c>
      <x:c r="K932" s="14">
        <x:f t="shared" si="188"/>
        <x:v>4945.5430362139286</x:v>
      </x:c>
      <x:c r="L932" s="14" t="n">
        <x:f>MOD(K932-Settings!$B$32,Settings!$B$33)</x:f>
        <x:v>625.5430362139286</x:v>
      </x:c>
      <x:c r="M932" s="14" t="n">
        <x:f>IF(L932&lt;Settings!$B$30,IF(Settings!$B$30-L932&gt;=I932,K932,K932+(Settings!$B$30-L932)+Settings!$B$31),K932+(Settings!$B$33-L932))</x:f>
        <x:v>5040</x:v>
      </x:c>
      <x:c r="N932" s="14">
        <x:f t="shared" si="189"/>
        <x:v>5046.0200000000004</x:v>
      </x:c>
      <x:c r="O932" s="14">
        <x:f t="shared" si="190"/>
        <x:v>117.21099797353327</x:v>
      </x:c>
      <x:c r="P932" s="14">
        <x:f t="shared" si="191"/>
        <x:v>0</x:v>
      </x:c>
      <x:c r="Q932" s="14">
        <x:f t="shared" si="192"/>
        <x:v>0</x:v>
      </x:c>
      <x:c r="R932" s="14">
        <x:f t="shared" si="193"/>
        <x:v>94.456963786071356</x:v>
      </x:c>
      <x:c r="S932" s="14">
        <x:f t="shared" si="194"/>
        <x:v>94.456963786071356</x:v>
      </x:c>
      <x:c r="T932" t="str">
        <x:f>IF(MOD(C932-Settings!$B$32,Settings!$B$33)&lt;Settings!$B$30,"Up","Down")</x:f>
        <x:v>Down</x:v>
      </x:c>
      <x:c r="U932" s="15" t="n">
        <x:f>IF(OR(I932&gt;Settings!$B$30,O932&gt;Settings!$B$37),0,1)</x:f>
        <x:v>1</x:v>
      </x:c>
      <x:c r="V932" s="15" t="n">
        <x:f>IF(AND(U932=1,O932&lt;=Settings!$B$36),1,0)</x:f>
        <x:v>1</x:v>
      </x:c>
    </x:row>
    <x:row r="933">
      <x:c r="A933">
        <x:v>8</x:v>
      </x:c>
      <x:c r="B933">
        <x:v>88</x:v>
      </x:c>
      <x:c r="C933" s="13" t="n">
        <x:f>Arrivals!F933</x:f>
        <x:v>4969.550833846919</x:v>
      </x:c>
      <x:c r="D933" s="13" t="n">
        <x:f>Arrivals!J933</x:f>
        <x:v>10.960884455616469</x:v>
      </x:c>
      <x:c r="E933" s="14">
        <x:f t="shared" si="195"/>
        <x:v>4945.5430362139286</x:v>
      </x:c>
      <x:c r="F933" s="14">
        <x:f t="shared" si="186"/>
        <x:v>4969.550833846919</x:v>
      </x:c>
      <x:c r="G933" s="14">
        <x:f t="shared" si="187"/>
        <x:v>4980.5117183025359</x:v>
      </x:c>
      <x:c r="H933" s="13" t="n">
        <x:f>Arrivals!L933</x:f>
        <x:v>75</x:v>
      </x:c>
      <x:c r="I933" s="14" t="n">
        <x:f>H933*8/Settings!$B$28+Settings!$B$29</x:f>
        <x:v>6.02</x:v>
      </x:c>
      <x:c r="J933" s="14">
        <x:f t="shared" si="196"/>
        <x:v>5046.0200000000004</x:v>
      </x:c>
      <x:c r="K933" s="14">
        <x:f t="shared" si="188"/>
        <x:v>5046.0200000000004</x:v>
      </x:c>
      <x:c r="L933" s="14" t="n">
        <x:f>MOD(K933-Settings!$B$32,Settings!$B$33)</x:f>
        <x:v>6.020000000000437</x:v>
      </x:c>
      <x:c r="M933" s="14" t="n">
        <x:f>IF(L933&lt;Settings!$B$30,IF(Settings!$B$30-L933&gt;=I933,K933,K933+(Settings!$B$30-L933)+Settings!$B$31),K933+(Settings!$B$33-L933))</x:f>
        <x:v>5046.02</x:v>
      </x:c>
      <x:c r="N933" s="14">
        <x:f t="shared" si="189"/>
        <x:v>5052.0400000000009</x:v>
      </x:c>
      <x:c r="O933" s="14">
        <x:f t="shared" si="190"/>
        <x:v>82.489166153081896</x:v>
      </x:c>
      <x:c r="P933" s="14">
        <x:f t="shared" si="191"/>
        <x:v>0</x:v>
      </x:c>
      <x:c r="Q933" s="14">
        <x:f t="shared" si="192"/>
        <x:v>65.508281697464554</x:v>
      </x:c>
      <x:c r="R933" s="14">
        <x:f t="shared" si="193"/>
        <x:v>0</x:v>
      </x:c>
      <x:c r="S933" s="14">
        <x:f t="shared" si="194"/>
        <x:v>65.508281697464554</x:v>
      </x:c>
      <x:c r="T933" t="str">
        <x:f>IF(MOD(C933-Settings!$B$32,Settings!$B$33)&lt;Settings!$B$30,"Up","Down")</x:f>
        <x:v>Down</x:v>
      </x:c>
      <x:c r="U933" s="15" t="n">
        <x:f>IF(OR(I933&gt;Settings!$B$30,O933&gt;Settings!$B$37),0,1)</x:f>
        <x:v>1</x:v>
      </x:c>
      <x:c r="V933" s="15" t="n">
        <x:f>IF(AND(U933=1,O933&lt;=Settings!$B$36),1,0)</x:f>
        <x:v>1</x:v>
      </x:c>
    </x:row>
    <x:row r="934">
      <x:c r="A934">
        <x:v>8</x:v>
      </x:c>
      <x:c r="B934">
        <x:v>89</x:v>
      </x:c>
      <x:c r="C934" s="13" t="n">
        <x:f>Arrivals!F934</x:f>
        <x:v>4971.3444936237975</x:v>
      </x:c>
      <x:c r="D934" s="13" t="n">
        <x:f>Arrivals!J934</x:f>
        <x:v>18.474653283067337</x:v>
      </x:c>
      <x:c r="E934" s="14">
        <x:f t="shared" si="195"/>
        <x:v>4980.5117183025359</x:v>
      </x:c>
      <x:c r="F934" s="14">
        <x:f t="shared" si="186"/>
        <x:v>4980.5117183025359</x:v>
      </x:c>
      <x:c r="G934" s="14">
        <x:f t="shared" si="187"/>
        <x:v>4998.9863715856036</x:v>
      </x:c>
      <x:c r="H934" s="13" t="n">
        <x:f>Arrivals!L934</x:f>
        <x:v>75</x:v>
      </x:c>
      <x:c r="I934" s="14" t="n">
        <x:f>H934*8/Settings!$B$28+Settings!$B$29</x:f>
        <x:v>6.02</x:v>
      </x:c>
      <x:c r="J934" s="14">
        <x:f t="shared" si="196"/>
        <x:v>5052.0400000000009</x:v>
      </x:c>
      <x:c r="K934" s="14">
        <x:f t="shared" si="188"/>
        <x:v>5052.0400000000009</x:v>
      </x:c>
      <x:c r="L934" s="14" t="n">
        <x:f>MOD(K934-Settings!$B$32,Settings!$B$33)</x:f>
        <x:v>12.040000000000873</x:v>
      </x:c>
      <x:c r="M934" s="14" t="n">
        <x:f>IF(L934&lt;Settings!$B$30,IF(Settings!$B$30-L934&gt;=I934,K934,K934+(Settings!$B$30-L934)+Settings!$B$31),K934+(Settings!$B$33-L934))</x:f>
        <x:v>5052.040000000001</x:v>
      </x:c>
      <x:c r="N934" s="14">
        <x:f t="shared" si="189"/>
        <x:v>5058.0600000000013</x:v>
      </x:c>
      <x:c r="O934" s="14">
        <x:f t="shared" si="190"/>
        <x:v>86.715506376203848</x:v>
      </x:c>
      <x:c r="P934" s="14">
        <x:f t="shared" si="191"/>
        <x:v>9.1672246787384211</x:v>
      </x:c>
      <x:c r="Q934" s="14">
        <x:f t="shared" si="192"/>
        <x:v>53.053628414397281</x:v>
      </x:c>
      <x:c r="R934" s="14">
        <x:f t="shared" si="193"/>
        <x:v>0</x:v>
      </x:c>
      <x:c r="S934" s="14">
        <x:f t="shared" si="194"/>
        <x:v>62.220853093135702</x:v>
      </x:c>
      <x:c r="T934" t="str">
        <x:f>IF(MOD(C934-Settings!$B$32,Settings!$B$33)&lt;Settings!$B$30,"Up","Down")</x:f>
        <x:v>Down</x:v>
      </x:c>
      <x:c r="U934" s="15" t="n">
        <x:f>IF(OR(I934&gt;Settings!$B$30,O934&gt;Settings!$B$37),0,1)</x:f>
        <x:v>1</x:v>
      </x:c>
      <x:c r="V934" s="15" t="n">
        <x:f>IF(AND(U934=1,O934&lt;=Settings!$B$36),1,0)</x:f>
        <x:v>1</x:v>
      </x:c>
    </x:row>
    <x:row r="935">
      <x:c r="A935">
        <x:v>8</x:v>
      </x:c>
      <x:c r="B935">
        <x:v>90</x:v>
      </x:c>
      <x:c r="C935" s="13" t="n">
        <x:f>Arrivals!F935</x:f>
        <x:v>5354.440336153307</x:v>
      </x:c>
      <x:c r="D935" s="13" t="n">
        <x:f>Arrivals!J935</x:f>
        <x:v>4.12803069240077</x:v>
      </x:c>
      <x:c r="E935" s="14">
        <x:f t="shared" si="195"/>
        <x:v>4998.9863715856036</x:v>
      </x:c>
      <x:c r="F935" s="14">
        <x:f t="shared" si="186"/>
        <x:v>5354.4403361533068</x:v>
      </x:c>
      <x:c r="G935" s="14">
        <x:f t="shared" si="187"/>
        <x:v>5358.5683668457077</x:v>
      </x:c>
      <x:c r="H935" s="13" t="n">
        <x:f>Arrivals!L935</x:f>
        <x:v>75</x:v>
      </x:c>
      <x:c r="I935" s="14" t="n">
        <x:f>H935*8/Settings!$B$28+Settings!$B$29</x:f>
        <x:v>6.02</x:v>
      </x:c>
      <x:c r="J935" s="14">
        <x:f t="shared" si="196"/>
        <x:v>5058.0600000000013</x:v>
      </x:c>
      <x:c r="K935" s="14">
        <x:f t="shared" si="188"/>
        <x:v>5358.5683668457077</x:v>
      </x:c>
      <x:c r="L935" s="14" t="n">
        <x:f>MOD(K935-Settings!$B$32,Settings!$B$33)</x:f>
        <x:v>318.5683668457077</x:v>
      </x:c>
      <x:c r="M935" s="14" t="n">
        <x:f>IF(L935&lt;Settings!$B$30,IF(Settings!$B$30-L935&gt;=I935,K935,K935+(Settings!$B$30-L935)+Settings!$B$31),K935+(Settings!$B$33-L935))</x:f>
        <x:v>5358.568366845708</x:v>
      </x:c>
      <x:c r="N935" s="14">
        <x:f t="shared" si="189"/>
        <x:v>5364.5883668457082</x:v>
      </x:c>
      <x:c r="O935" s="14">
        <x:f t="shared" si="190"/>
        <x:v>10.148030692401335</x:v>
      </x:c>
      <x:c r="P935" s="14">
        <x:f t="shared" si="191"/>
        <x:v>0</x:v>
      </x:c>
      <x:c r="Q935" s="14">
        <x:f t="shared" si="192"/>
        <x:v>0</x:v>
      </x:c>
      <x:c r="R935" s="14">
        <x:f t="shared" si="193"/>
        <x:v>0</x:v>
      </x:c>
      <x:c r="S935" s="14">
        <x:f t="shared" si="194"/>
        <x:v>0</x:v>
      </x:c>
      <x:c r="T935" t="str">
        <x:f>IF(MOD(C935-Settings!$B$32,Settings!$B$33)&lt;Settings!$B$30,"Up","Down")</x:f>
        <x:v>Up</x:v>
      </x:c>
      <x:c r="U935" s="15" t="n">
        <x:f>IF(OR(I935&gt;Settings!$B$30,O935&gt;Settings!$B$37),0,1)</x:f>
        <x:v>1</x:v>
      </x:c>
      <x:c r="V935" s="15" t="n">
        <x:f>IF(AND(U935=1,O935&lt;=Settings!$B$36),1,0)</x:f>
        <x:v>1</x:v>
      </x:c>
    </x:row>
    <x:row r="936">
      <x:c r="A936">
        <x:v>8</x:v>
      </x:c>
      <x:c r="B936">
        <x:v>91</x:v>
      </x:c>
      <x:c r="C936" s="13" t="n">
        <x:f>Arrivals!F936</x:f>
        <x:v>5417.463662625924</x:v>
      </x:c>
      <x:c r="D936" s="13" t="n">
        <x:f>Arrivals!J936</x:f>
        <x:v>0.7678227925950689</x:v>
      </x:c>
      <x:c r="E936" s="14">
        <x:f t="shared" si="195"/>
        <x:v>5358.5683668457077</x:v>
      </x:c>
      <x:c r="F936" s="14">
        <x:f t="shared" si="186"/>
        <x:v>5417.4636626259244</x:v>
      </x:c>
      <x:c r="G936" s="14">
        <x:f t="shared" si="187"/>
        <x:v>5418.2314854185197</x:v>
      </x:c>
      <x:c r="H936" s="13" t="n">
        <x:f>Arrivals!L936</x:f>
        <x:v>75</x:v>
      </x:c>
      <x:c r="I936" s="14" t="n">
        <x:f>H936*8/Settings!$B$28+Settings!$B$29</x:f>
        <x:v>6.02</x:v>
      </x:c>
      <x:c r="J936" s="14">
        <x:f t="shared" si="196"/>
        <x:v>5364.5883668457082</x:v>
      </x:c>
      <x:c r="K936" s="14">
        <x:f t="shared" si="188"/>
        <x:v>5418.2314854185197</x:v>
      </x:c>
      <x:c r="L936" s="14" t="n">
        <x:f>MOD(K936-Settings!$B$32,Settings!$B$33)</x:f>
        <x:v>378.2314854185197</x:v>
      </x:c>
      <x:c r="M936" s="14" t="n">
        <x:f>IF(L936&lt;Settings!$B$30,IF(Settings!$B$30-L936&gt;=I936,K936,K936+(Settings!$B$30-L936)+Settings!$B$31),K936+(Settings!$B$33-L936))</x:f>
        <x:v>5418.23148541852</x:v>
      </x:c>
      <x:c r="N936" s="14">
        <x:f t="shared" si="189"/>
        <x:v>5424.2514854185201</x:v>
      </x:c>
      <x:c r="O936" s="14">
        <x:f t="shared" si="190"/>
        <x:v>6.7878227925957617</x:v>
      </x:c>
      <x:c r="P936" s="14">
        <x:f t="shared" si="191"/>
        <x:v>0</x:v>
      </x:c>
      <x:c r="Q936" s="14">
        <x:f t="shared" si="192"/>
        <x:v>0</x:v>
      </x:c>
      <x:c r="R936" s="14">
        <x:f t="shared" si="193"/>
        <x:v>0</x:v>
      </x:c>
      <x:c r="S936" s="14">
        <x:f t="shared" si="194"/>
        <x:v>0</x:v>
      </x:c>
      <x:c r="T936" t="str">
        <x:f>IF(MOD(C936-Settings!$B$32,Settings!$B$33)&lt;Settings!$B$30,"Up","Down")</x:f>
        <x:v>Up</x:v>
      </x:c>
      <x:c r="U936" s="15" t="n">
        <x:f>IF(OR(I936&gt;Settings!$B$30,O936&gt;Settings!$B$37),0,1)</x:f>
        <x:v>1</x:v>
      </x:c>
      <x:c r="V936" s="15" t="n">
        <x:f>IF(AND(U936=1,O936&lt;=Settings!$B$36),1,0)</x:f>
        <x:v>1</x:v>
      </x:c>
    </x:row>
    <x:row r="937">
      <x:c r="A937">
        <x:v>8</x:v>
      </x:c>
      <x:c r="B937">
        <x:v>92</x:v>
      </x:c>
      <x:c r="C937" s="13" t="n">
        <x:f>Arrivals!F937</x:f>
        <x:v>5545.864261147351</x:v>
      </x:c>
      <x:c r="D937" s="13" t="n">
        <x:f>Arrivals!J937</x:f>
        <x:v>15.154665186061234</x:v>
      </x:c>
      <x:c r="E937" s="14">
        <x:f t="shared" si="195"/>
        <x:v>5418.2314854185197</x:v>
      </x:c>
      <x:c r="F937" s="14">
        <x:f t="shared" si="186"/>
        <x:v>5545.8642611473506</x:v>
      </x:c>
      <x:c r="G937" s="14">
        <x:f t="shared" si="187"/>
        <x:v>5561.0189263334114</x:v>
      </x:c>
      <x:c r="H937" s="13" t="n">
        <x:f>Arrivals!L937</x:f>
        <x:v>75</x:v>
      </x:c>
      <x:c r="I937" s="14" t="n">
        <x:f>H937*8/Settings!$B$28+Settings!$B$29</x:f>
        <x:v>6.02</x:v>
      </x:c>
      <x:c r="J937" s="14">
        <x:f t="shared" si="196"/>
        <x:v>5424.2514854185201</x:v>
      </x:c>
      <x:c r="K937" s="14">
        <x:f t="shared" si="188"/>
        <x:v>5561.0189263334114</x:v>
      </x:c>
      <x:c r="L937" s="14" t="n">
        <x:f>MOD(K937-Settings!$B$32,Settings!$B$33)</x:f>
        <x:v>521.0189263334114</x:v>
      </x:c>
      <x:c r="M937" s="14" t="n">
        <x:f>IF(L937&lt;Settings!$B$30,IF(Settings!$B$30-L937&gt;=I937,K937,K937+(Settings!$B$30-L937)+Settings!$B$31),K937+(Settings!$B$33-L937))</x:f>
        <x:v>5561.018926333411</x:v>
      </x:c>
      <x:c r="N937" s="14">
        <x:f t="shared" si="189"/>
        <x:v>5567.0389263334118</x:v>
      </x:c>
      <x:c r="O937" s="14">
        <x:f t="shared" si="190"/>
        <x:v>21.174665186061247</x:v>
      </x:c>
      <x:c r="P937" s="14">
        <x:f t="shared" si="191"/>
        <x:v>0</x:v>
      </x:c>
      <x:c r="Q937" s="14">
        <x:f t="shared" si="192"/>
        <x:v>0</x:v>
      </x:c>
      <x:c r="R937" s="14">
        <x:f t="shared" si="193"/>
        <x:v>0</x:v>
      </x:c>
      <x:c r="S937" s="14">
        <x:f t="shared" si="194"/>
        <x:v>0</x:v>
      </x:c>
      <x:c r="T937" t="str">
        <x:f>IF(MOD(C937-Settings!$B$32,Settings!$B$33)&lt;Settings!$B$30,"Up","Down")</x:f>
        <x:v>Up</x:v>
      </x:c>
      <x:c r="U937" s="15" t="n">
        <x:f>IF(OR(I937&gt;Settings!$B$30,O937&gt;Settings!$B$37),0,1)</x:f>
        <x:v>1</x:v>
      </x:c>
      <x:c r="V937" s="15" t="n">
        <x:f>IF(AND(U937=1,O937&lt;=Settings!$B$36),1,0)</x:f>
        <x:v>1</x:v>
      </x:c>
    </x:row>
    <x:row r="938">
      <x:c r="A938">
        <x:v>8</x:v>
      </x:c>
      <x:c r="B938">
        <x:v>93</x:v>
      </x:c>
      <x:c r="C938" s="13" t="n">
        <x:f>Arrivals!F938</x:f>
        <x:v>5600.063585707182</x:v>
      </x:c>
      <x:c r="D938" s="13" t="n">
        <x:f>Arrivals!J938</x:f>
        <x:v>5.71182180833198</x:v>
      </x:c>
      <x:c r="E938" s="14">
        <x:f t="shared" si="195"/>
        <x:v>5561.0189263334114</x:v>
      </x:c>
      <x:c r="F938" s="14">
        <x:f t="shared" si="186"/>
        <x:v>5600.063585707182</x:v>
      </x:c>
      <x:c r="G938" s="14">
        <x:f t="shared" si="187"/>
        <x:v>5605.7754075155144</x:v>
      </x:c>
      <x:c r="H938" s="13" t="n">
        <x:f>Arrivals!L938</x:f>
        <x:v>75</x:v>
      </x:c>
      <x:c r="I938" s="14" t="n">
        <x:f>H938*8/Settings!$B$28+Settings!$B$29</x:f>
        <x:v>6.02</x:v>
      </x:c>
      <x:c r="J938" s="14">
        <x:f t="shared" si="196"/>
        <x:v>5567.0389263334118</x:v>
      </x:c>
      <x:c r="K938" s="14">
        <x:f t="shared" si="188"/>
        <x:v>5605.7754075155144</x:v>
      </x:c>
      <x:c r="L938" s="14" t="n">
        <x:f>MOD(K938-Settings!$B$32,Settings!$B$33)</x:f>
        <x:v>565.7754075155144</x:v>
      </x:c>
      <x:c r="M938" s="14" t="n">
        <x:f>IF(L938&lt;Settings!$B$30,IF(Settings!$B$30-L938&gt;=I938,K938,K938+(Settings!$B$30-L938)+Settings!$B$31),K938+(Settings!$B$33-L938))</x:f>
        <x:v>5605.775407515514</x:v>
      </x:c>
      <x:c r="N938" s="14">
        <x:f t="shared" si="189"/>
        <x:v>5611.7954075155149</x:v>
      </x:c>
      <x:c r="O938" s="14">
        <x:f t="shared" si="190"/>
        <x:v>11.731821808332825</x:v>
      </x:c>
      <x:c r="P938" s="14">
        <x:f t="shared" si="191"/>
        <x:v>0</x:v>
      </x:c>
      <x:c r="Q938" s="14">
        <x:f t="shared" si="192"/>
        <x:v>0</x:v>
      </x:c>
      <x:c r="R938" s="14">
        <x:f t="shared" si="193"/>
        <x:v>0</x:v>
      </x:c>
      <x:c r="S938" s="14">
        <x:f t="shared" si="194"/>
        <x:v>0</x:v>
      </x:c>
      <x:c r="T938" t="str">
        <x:f>IF(MOD(C938-Settings!$B$32,Settings!$B$33)&lt;Settings!$B$30,"Up","Down")</x:f>
        <x:v>Up</x:v>
      </x:c>
      <x:c r="U938" s="15" t="n">
        <x:f>IF(OR(I938&gt;Settings!$B$30,O938&gt;Settings!$B$37),0,1)</x:f>
        <x:v>1</x:v>
      </x:c>
      <x:c r="V938" s="15" t="n">
        <x:f>IF(AND(U938=1,O938&lt;=Settings!$B$36),1,0)</x:f>
        <x:v>1</x:v>
      </x:c>
    </x:row>
    <x:row r="939">
      <x:c r="A939">
        <x:v>8</x:v>
      </x:c>
      <x:c r="B939">
        <x:v>94</x:v>
      </x:c>
      <x:c r="C939" s="13" t="n">
        <x:f>Arrivals!F939</x:f>
        <x:v>5635.556220159227</x:v>
      </x:c>
      <x:c r="D939" s="13" t="n">
        <x:f>Arrivals!J939</x:f>
        <x:v>3.7699976485111346</x:v>
      </x:c>
      <x:c r="E939" s="14">
        <x:f t="shared" si="195"/>
        <x:v>5605.7754075155144</x:v>
      </x:c>
      <x:c r="F939" s="14">
        <x:f t="shared" si="186"/>
        <x:v>5635.5562201592275</x:v>
      </x:c>
      <x:c r="G939" s="14">
        <x:f t="shared" si="187"/>
        <x:v>5639.3262178077384</x:v>
      </x:c>
      <x:c r="H939" s="13" t="n">
        <x:f>Arrivals!L939</x:f>
        <x:v>75</x:v>
      </x:c>
      <x:c r="I939" s="14" t="n">
        <x:f>H939*8/Settings!$B$28+Settings!$B$29</x:f>
        <x:v>6.02</x:v>
      </x:c>
      <x:c r="J939" s="14">
        <x:f t="shared" si="196"/>
        <x:v>5611.7954075155149</x:v>
      </x:c>
      <x:c r="K939" s="14">
        <x:f t="shared" si="188"/>
        <x:v>5639.3262178077384</x:v>
      </x:c>
      <x:c r="L939" s="14" t="n">
        <x:f>MOD(K939-Settings!$B$32,Settings!$B$33)</x:f>
        <x:v>599.3262178077384</x:v>
      </x:c>
      <x:c r="M939" s="14" t="n">
        <x:f>IF(L939&lt;Settings!$B$30,IF(Settings!$B$30-L939&gt;=I939,K939,K939+(Settings!$B$30-L939)+Settings!$B$31),K939+(Settings!$B$33-L939))</x:f>
        <x:v>5760</x:v>
      </x:c>
      <x:c r="N939" s="14">
        <x:f t="shared" si="189"/>
        <x:v>5766.02</x:v>
      </x:c>
      <x:c r="O939" s="14">
        <x:f t="shared" si="190"/>
        <x:v>130.46377984077299</x:v>
      </x:c>
      <x:c r="P939" s="14">
        <x:f t="shared" si="191"/>
        <x:v>0</x:v>
      </x:c>
      <x:c r="Q939" s="14">
        <x:f t="shared" si="192"/>
        <x:v>0</x:v>
      </x:c>
      <x:c r="R939" s="14">
        <x:f t="shared" si="193"/>
        <x:v>120.67378219226157</x:v>
      </x:c>
      <x:c r="S939" s="14">
        <x:f t="shared" si="194"/>
        <x:v>120.67378219226157</x:v>
      </x:c>
      <x:c r="T939" t="str">
        <x:f>IF(MOD(C939-Settings!$B$32,Settings!$B$33)&lt;Settings!$B$30,"Up","Down")</x:f>
        <x:v>Up</x:v>
      </x:c>
      <x:c r="U939" s="15" t="n">
        <x:f>IF(OR(I939&gt;Settings!$B$30,O939&gt;Settings!$B$37),0,1)</x:f>
        <x:v>1</x:v>
      </x:c>
      <x:c r="V939" s="15" t="n">
        <x:f>IF(AND(U939=1,O939&lt;=Settings!$B$36),1,0)</x:f>
        <x:v>0</x:v>
      </x:c>
    </x:row>
    <x:row r="940">
      <x:c r="A940">
        <x:v>8</x:v>
      </x:c>
      <x:c r="B940">
        <x:v>95</x:v>
      </x:c>
      <x:c r="C940" s="13" t="n">
        <x:f>Arrivals!F940</x:f>
        <x:v>5730.396593424624</x:v>
      </x:c>
      <x:c r="D940" s="13" t="n">
        <x:f>Arrivals!J940</x:f>
        <x:v>2.835098504106578</x:v>
      </x:c>
      <x:c r="E940" s="14">
        <x:f t="shared" si="195"/>
        <x:v>5639.3262178077384</x:v>
      </x:c>
      <x:c r="F940" s="14">
        <x:f t="shared" si="186"/>
        <x:v>5730.3965934246244</x:v>
      </x:c>
      <x:c r="G940" s="14">
        <x:f t="shared" si="187"/>
        <x:v>5733.2316919287314</x:v>
      </x:c>
      <x:c r="H940" s="13" t="n">
        <x:f>Arrivals!L940</x:f>
        <x:v>75</x:v>
      </x:c>
      <x:c r="I940" s="14" t="n">
        <x:f>H940*8/Settings!$B$28+Settings!$B$29</x:f>
        <x:v>6.02</x:v>
      </x:c>
      <x:c r="J940" s="14">
        <x:f t="shared" si="196"/>
        <x:v>5766.02</x:v>
      </x:c>
      <x:c r="K940" s="14">
        <x:f t="shared" si="188"/>
        <x:v>5766.02</x:v>
      </x:c>
      <x:c r="L940" s="14" t="n">
        <x:f>MOD(K940-Settings!$B$32,Settings!$B$33)</x:f>
        <x:v>6.020000000000437</x:v>
      </x:c>
      <x:c r="M940" s="14" t="n">
        <x:f>IF(L940&lt;Settings!$B$30,IF(Settings!$B$30-L940&gt;=I940,K940,K940+(Settings!$B$30-L940)+Settings!$B$31),K940+(Settings!$B$33-L940))</x:f>
        <x:v>5766.02</x:v>
      </x:c>
      <x:c r="N940" s="14">
        <x:f t="shared" si="189"/>
        <x:v>5772.0400000000009</x:v>
      </x:c>
      <x:c r="O940" s="14">
        <x:f t="shared" si="190"/>
        <x:v>41.643406575376503</x:v>
      </x:c>
      <x:c r="P940" s="14">
        <x:f t="shared" si="191"/>
        <x:v>0</x:v>
      </x:c>
      <x:c r="Q940" s="14">
        <x:f t="shared" si="192"/>
        <x:v>32.788308071269057</x:v>
      </x:c>
      <x:c r="R940" s="14">
        <x:f t="shared" si="193"/>
        <x:v>0</x:v>
      </x:c>
      <x:c r="S940" s="14">
        <x:f t="shared" si="194"/>
        <x:v>32.788308071269057</x:v>
      </x:c>
      <x:c r="T940" t="str">
        <x:f>IF(MOD(C940-Settings!$B$32,Settings!$B$33)&lt;Settings!$B$30,"Up","Down")</x:f>
        <x:v>Down</x:v>
      </x:c>
      <x:c r="U940" s="15" t="n">
        <x:f>IF(OR(I940&gt;Settings!$B$30,O940&gt;Settings!$B$37),0,1)</x:f>
        <x:v>1</x:v>
      </x:c>
      <x:c r="V940" s="15" t="n">
        <x:f>IF(AND(U940=1,O940&lt;=Settings!$B$36),1,0)</x:f>
        <x:v>1</x:v>
      </x:c>
    </x:row>
    <x:row r="941">
      <x:c r="A941">
        <x:v>8</x:v>
      </x:c>
      <x:c r="B941">
        <x:v>96</x:v>
      </x:c>
      <x:c r="C941" s="13" t="n">
        <x:f>Arrivals!F941</x:f>
        <x:v>5772.6077881205765</x:v>
      </x:c>
      <x:c r="D941" s="13" t="n">
        <x:f>Arrivals!J941</x:f>
        <x:v>10.501566023690756</x:v>
      </x:c>
      <x:c r="E941" s="14">
        <x:f t="shared" si="195"/>
        <x:v>5733.2316919287314</x:v>
      </x:c>
      <x:c r="F941" s="14">
        <x:f t="shared" si="186"/>
        <x:v>5772.6077881205765</x:v>
      </x:c>
      <x:c r="G941" s="14">
        <x:f t="shared" si="187"/>
        <x:v>5783.1093541442669</x:v>
      </x:c>
      <x:c r="H941" s="13" t="n">
        <x:f>Arrivals!L941</x:f>
        <x:v>75</x:v>
      </x:c>
      <x:c r="I941" s="14" t="n">
        <x:f>H941*8/Settings!$B$28+Settings!$B$29</x:f>
        <x:v>6.02</x:v>
      </x:c>
      <x:c r="J941" s="14">
        <x:f t="shared" si="196"/>
        <x:v>5772.0400000000009</x:v>
      </x:c>
      <x:c r="K941" s="14">
        <x:f t="shared" si="188"/>
        <x:v>5783.1093541442669</x:v>
      </x:c>
      <x:c r="L941" s="14" t="n">
        <x:f>MOD(K941-Settings!$B$32,Settings!$B$33)</x:f>
        <x:v>23.109354144266945</x:v>
      </x:c>
      <x:c r="M941" s="14" t="n">
        <x:f>IF(L941&lt;Settings!$B$30,IF(Settings!$B$30-L941&gt;=I941,K941,K941+(Settings!$B$30-L941)+Settings!$B$31),K941+(Settings!$B$33-L941))</x:f>
        <x:v>5783.109354144267</x:v>
      </x:c>
      <x:c r="N941" s="14">
        <x:f t="shared" si="189"/>
        <x:v>5789.1293541442674</x:v>
      </x:c>
      <x:c r="O941" s="14">
        <x:f t="shared" si="190"/>
        <x:v>16.521566023690866</x:v>
      </x:c>
      <x:c r="P941" s="14">
        <x:f t="shared" si="191"/>
        <x:v>0</x:v>
      </x:c>
      <x:c r="Q941" s="14">
        <x:f t="shared" si="192"/>
        <x:v>0</x:v>
      </x:c>
      <x:c r="R941" s="14">
        <x:f t="shared" si="193"/>
        <x:v>0</x:v>
      </x:c>
      <x:c r="S941" s="14">
        <x:f t="shared" si="194"/>
        <x:v>0</x:v>
      </x:c>
      <x:c r="T941" t="str">
        <x:f>IF(MOD(C941-Settings!$B$32,Settings!$B$33)&lt;Settings!$B$30,"Up","Down")</x:f>
        <x:v>Up</x:v>
      </x:c>
      <x:c r="U941" s="15" t="n">
        <x:f>IF(OR(I941&gt;Settings!$B$30,O941&gt;Settings!$B$37),0,1)</x:f>
        <x:v>1</x:v>
      </x:c>
      <x:c r="V941" s="15" t="n">
        <x:f>IF(AND(U941=1,O941&lt;=Settings!$B$36),1,0)</x:f>
        <x:v>1</x:v>
      </x:c>
    </x:row>
    <x:row r="942">
      <x:c r="A942">
        <x:v>8</x:v>
      </x:c>
      <x:c r="B942">
        <x:v>97</x:v>
      </x:c>
      <x:c r="C942" s="13" t="n">
        <x:f>Arrivals!F942</x:f>
        <x:v>5787.263932555961</x:v>
      </x:c>
      <x:c r="D942" s="13" t="n">
        <x:f>Arrivals!J942</x:f>
        <x:v>15.033694006456573</x:v>
      </x:c>
      <x:c r="E942" s="14">
        <x:f t="shared" si="195"/>
        <x:v>5783.1093541442669</x:v>
      </x:c>
      <x:c r="F942" s="14">
        <x:f t="shared" si="186"/>
        <x:v>5787.2639325559612</x:v>
      </x:c>
      <x:c r="G942" s="14">
        <x:f t="shared" si="187"/>
        <x:v>5802.2976265624175</x:v>
      </x:c>
      <x:c r="H942" s="13" t="n">
        <x:f>Arrivals!L942</x:f>
        <x:v>75</x:v>
      </x:c>
      <x:c r="I942" s="14" t="n">
        <x:f>H942*8/Settings!$B$28+Settings!$B$29</x:f>
        <x:v>6.02</x:v>
      </x:c>
      <x:c r="J942" s="14">
        <x:f t="shared" si="196"/>
        <x:v>5789.1293541442674</x:v>
      </x:c>
      <x:c r="K942" s="14">
        <x:f t="shared" si="188"/>
        <x:v>5802.2976265624175</x:v>
      </x:c>
      <x:c r="L942" s="14" t="n">
        <x:f>MOD(K942-Settings!$B$32,Settings!$B$33)</x:f>
        <x:v>42.29762656241746</x:v>
      </x:c>
      <x:c r="M942" s="14" t="n">
        <x:f>IF(L942&lt;Settings!$B$30,IF(Settings!$B$30-L942&gt;=I942,K942,K942+(Settings!$B$30-L942)+Settings!$B$31),K942+(Settings!$B$33-L942))</x:f>
        <x:v>5802.2976265624175</x:v>
      </x:c>
      <x:c r="N942" s="14">
        <x:f t="shared" si="189"/>
        <x:v>5808.3176265624179</x:v>
      </x:c>
      <x:c r="O942" s="14">
        <x:f t="shared" si="190"/>
        <x:v>21.053694006456681</x:v>
      </x:c>
      <x:c r="P942" s="14">
        <x:f t="shared" si="191"/>
        <x:v>0</x:v>
      </x:c>
      <x:c r="Q942" s="14">
        <x:f t="shared" si="192"/>
        <x:v>0</x:v>
      </x:c>
      <x:c r="R942" s="14">
        <x:f t="shared" si="193"/>
        <x:v>0</x:v>
      </x:c>
      <x:c r="S942" s="14">
        <x:f t="shared" si="194"/>
        <x:v>0</x:v>
      </x:c>
      <x:c r="T942" t="str">
        <x:f>IF(MOD(C942-Settings!$B$32,Settings!$B$33)&lt;Settings!$B$30,"Up","Down")</x:f>
        <x:v>Up</x:v>
      </x:c>
      <x:c r="U942" s="15" t="n">
        <x:f>IF(OR(I942&gt;Settings!$B$30,O942&gt;Settings!$B$37),0,1)</x:f>
        <x:v>1</x:v>
      </x:c>
      <x:c r="V942" s="15" t="n">
        <x:f>IF(AND(U942=1,O942&lt;=Settings!$B$36),1,0)</x:f>
        <x:v>1</x:v>
      </x:c>
    </x:row>
    <x:row r="943">
      <x:c r="A943">
        <x:v>8</x:v>
      </x:c>
      <x:c r="B943">
        <x:v>98</x:v>
      </x:c>
      <x:c r="C943" s="13" t="n">
        <x:f>Arrivals!F943</x:f>
        <x:v>5824.910032393392</x:v>
      </x:c>
      <x:c r="D943" s="13" t="n">
        <x:f>Arrivals!J943</x:f>
        <x:v>2.911566892482342</x:v>
      </x:c>
      <x:c r="E943" s="14" t="n">
        <x:f t="shared" ref="E943:E965" si="197">G942</x:f>
        <x:v>5802.2976265624175</x:v>
      </x:c>
      <x:c r="F943" s="14">
        <x:f t="shared" si="186"/>
        <x:v>5824.9100323933917</x:v>
      </x:c>
      <x:c r="G943" s="14">
        <x:f t="shared" si="187"/>
        <x:v>5827.8215992858741</x:v>
      </x:c>
      <x:c r="H943" s="13" t="n">
        <x:f>Arrivals!L943</x:f>
        <x:v>75</x:v>
      </x:c>
      <x:c r="I943" s="14" t="n">
        <x:f>H943*8/Settings!$B$28+Settings!$B$29</x:f>
        <x:v>6.02</x:v>
      </x:c>
      <x:c r="J943" s="14" t="n">
        <x:f t="shared" ref="J943:J965" si="198">N942</x:f>
        <x:v>5808.317626562418</x:v>
      </x:c>
      <x:c r="K943" s="14">
        <x:f t="shared" si="188"/>
        <x:v>5827.8215992858741</x:v>
      </x:c>
      <x:c r="L943" s="14" t="n">
        <x:f>MOD(K943-Settings!$B$32,Settings!$B$33)</x:f>
        <x:v>67.82159928587407</x:v>
      </x:c>
      <x:c r="M943" s="14" t="n">
        <x:f>IF(L943&lt;Settings!$B$30,IF(Settings!$B$30-L943&gt;=I943,K943,K943+(Settings!$B$30-L943)+Settings!$B$31),K943+(Settings!$B$33-L943))</x:f>
        <x:v>5827.821599285874</x:v>
      </x:c>
      <x:c r="N943" s="14">
        <x:f t="shared" si="189"/>
        <x:v>5833.8415992858745</x:v>
      </x:c>
      <x:c r="O943" s="14">
        <x:f t="shared" si="190"/>
        <x:v>8.931566892482806</x:v>
      </x:c>
      <x:c r="P943" s="14">
        <x:f t="shared" si="191"/>
        <x:v>0</x:v>
      </x:c>
      <x:c r="Q943" s="14">
        <x:f t="shared" si="192"/>
        <x:v>0</x:v>
      </x:c>
      <x:c r="R943" s="14">
        <x:f t="shared" si="193"/>
        <x:v>0</x:v>
      </x:c>
      <x:c r="S943" s="14">
        <x:f t="shared" si="194"/>
        <x:v>0</x:v>
      </x:c>
      <x:c r="T943" t="str">
        <x:f>IF(MOD(C943-Settings!$B$32,Settings!$B$33)&lt;Settings!$B$30,"Up","Down")</x:f>
        <x:v>Up</x:v>
      </x:c>
      <x:c r="U943" s="15" t="n">
        <x:f>IF(OR(I943&gt;Settings!$B$30,O943&gt;Settings!$B$37),0,1)</x:f>
        <x:v>1</x:v>
      </x:c>
      <x:c r="V943" s="15" t="n">
        <x:f>IF(AND(U943=1,O943&lt;=Settings!$B$36),1,0)</x:f>
        <x:v>1</x:v>
      </x:c>
    </x:row>
    <x:row r="944">
      <x:c r="A944">
        <x:v>8</x:v>
      </x:c>
      <x:c r="B944">
        <x:v>99</x:v>
      </x:c>
      <x:c r="C944" s="13" t="n">
        <x:f>Arrivals!F944</x:f>
        <x:v>5905.756651433414</x:v>
      </x:c>
      <x:c r="D944" s="13" t="n">
        <x:f>Arrivals!J944</x:f>
        <x:v>25.272032692222773</x:v>
      </x:c>
      <x:c r="E944" s="14">
        <x:f t="shared" si="197"/>
        <x:v>5827.8215992858741</x:v>
      </x:c>
      <x:c r="F944" s="14">
        <x:f t="shared" si="186"/>
        <x:v>5905.7566514334139</x:v>
      </x:c>
      <x:c r="G944" s="14">
        <x:f t="shared" si="187"/>
        <x:v>5931.0286841256366</x:v>
      </x:c>
      <x:c r="H944" s="13" t="n">
        <x:f>Arrivals!L944</x:f>
        <x:v>75</x:v>
      </x:c>
      <x:c r="I944" s="14" t="n">
        <x:f>H944*8/Settings!$B$28+Settings!$B$29</x:f>
        <x:v>6.02</x:v>
      </x:c>
      <x:c r="J944" s="14">
        <x:f t="shared" si="198"/>
        <x:v>5833.8415992858745</x:v>
      </x:c>
      <x:c r="K944" s="14">
        <x:f t="shared" si="188"/>
        <x:v>5931.0286841256366</x:v>
      </x:c>
      <x:c r="L944" s="14" t="n">
        <x:f>MOD(K944-Settings!$B$32,Settings!$B$33)</x:f>
        <x:v>171.02868412563657</x:v>
      </x:c>
      <x:c r="M944" s="14" t="n">
        <x:f>IF(L944&lt;Settings!$B$30,IF(Settings!$B$30-L944&gt;=I944,K944,K944+(Settings!$B$30-L944)+Settings!$B$31),K944+(Settings!$B$33-L944))</x:f>
        <x:v>5931.028684125637</x:v>
      </x:c>
      <x:c r="N944" s="14">
        <x:f t="shared" si="189"/>
        <x:v>5937.048684125637</x:v>
      </x:c>
      <x:c r="O944" s="14">
        <x:f t="shared" si="190"/>
        <x:v>31.292032692223074</x:v>
      </x:c>
      <x:c r="P944" s="14">
        <x:f t="shared" si="191"/>
        <x:v>0</x:v>
      </x:c>
      <x:c r="Q944" s="14">
        <x:f t="shared" si="192"/>
        <x:v>0</x:v>
      </x:c>
      <x:c r="R944" s="14">
        <x:f t="shared" si="193"/>
        <x:v>0</x:v>
      </x:c>
      <x:c r="S944" s="14">
        <x:f t="shared" si="194"/>
        <x:v>0</x:v>
      </x:c>
      <x:c r="T944" t="str">
        <x:f>IF(MOD(C944-Settings!$B$32,Settings!$B$33)&lt;Settings!$B$30,"Up","Down")</x:f>
        <x:v>Up</x:v>
      </x:c>
      <x:c r="U944" s="15" t="n">
        <x:f>IF(OR(I944&gt;Settings!$B$30,O944&gt;Settings!$B$37),0,1)</x:f>
        <x:v>1</x:v>
      </x:c>
      <x:c r="V944" s="15" t="n">
        <x:f>IF(AND(U944=1,O944&lt;=Settings!$B$36),1,0)</x:f>
        <x:v>1</x:v>
      </x:c>
    </x:row>
    <x:row r="945">
      <x:c r="A945">
        <x:v>8</x:v>
      </x:c>
      <x:c r="B945">
        <x:v>100</x:v>
      </x:c>
      <x:c r="C945" s="13" t="n">
        <x:f>Arrivals!F945</x:f>
        <x:v>6001.295607072955</x:v>
      </x:c>
      <x:c r="D945" s="13" t="n">
        <x:f>Arrivals!J945</x:f>
        <x:v>2.560735614128904</x:v>
      </x:c>
      <x:c r="E945" s="14">
        <x:f t="shared" si="197"/>
        <x:v>5931.0286841256366</x:v>
      </x:c>
      <x:c r="F945" s="14">
        <x:f t="shared" si="186"/>
        <x:v>6001.2956070729551</x:v>
      </x:c>
      <x:c r="G945" s="14">
        <x:f t="shared" si="187"/>
        <x:v>6003.8563426870842</x:v>
      </x:c>
      <x:c r="H945" s="13" t="n">
        <x:f>Arrivals!L945</x:f>
        <x:v>75</x:v>
      </x:c>
      <x:c r="I945" s="14" t="n">
        <x:f>H945*8/Settings!$B$28+Settings!$B$29</x:f>
        <x:v>6.02</x:v>
      </x:c>
      <x:c r="J945" s="14">
        <x:f t="shared" si="198"/>
        <x:v>5937.048684125637</x:v>
      </x:c>
      <x:c r="K945" s="14">
        <x:f t="shared" si="188"/>
        <x:v>6003.8563426870842</x:v>
      </x:c>
      <x:c r="L945" s="14" t="n">
        <x:f>MOD(K945-Settings!$B$32,Settings!$B$33)</x:f>
        <x:v>243.85634268708418</x:v>
      </x:c>
      <x:c r="M945" s="14" t="n">
        <x:f>IF(L945&lt;Settings!$B$30,IF(Settings!$B$30-L945&gt;=I945,K945,K945+(Settings!$B$30-L945)+Settings!$B$31),K945+(Settings!$B$33-L945))</x:f>
        <x:v>6003.856342687084</x:v>
      </x:c>
      <x:c r="N945" s="14">
        <x:f t="shared" si="189"/>
        <x:v>6009.8763426870846</x:v>
      </x:c>
      <x:c r="O945" s="14">
        <x:f t="shared" si="190"/>
        <x:v>8.5807356141294804</x:v>
      </x:c>
      <x:c r="P945" s="14">
        <x:f t="shared" si="191"/>
        <x:v>0</x:v>
      </x:c>
      <x:c r="Q945" s="14">
        <x:f t="shared" si="192"/>
        <x:v>0</x:v>
      </x:c>
      <x:c r="R945" s="14">
        <x:f t="shared" si="193"/>
        <x:v>0</x:v>
      </x:c>
      <x:c r="S945" s="14">
        <x:f t="shared" si="194"/>
        <x:v>0</x:v>
      </x:c>
      <x:c r="T945" t="str">
        <x:f>IF(MOD(C945-Settings!$B$32,Settings!$B$33)&lt;Settings!$B$30,"Up","Down")</x:f>
        <x:v>Up</x:v>
      </x:c>
      <x:c r="U945" s="15" t="n">
        <x:f>IF(OR(I945&gt;Settings!$B$30,O945&gt;Settings!$B$37),0,1)</x:f>
        <x:v>1</x:v>
      </x:c>
      <x:c r="V945" s="15" t="n">
        <x:f>IF(AND(U945=1,O945&lt;=Settings!$B$36),1,0)</x:f>
        <x:v>1</x:v>
      </x:c>
    </x:row>
    <x:row r="946">
      <x:c r="A946">
        <x:v>8</x:v>
      </x:c>
      <x:c r="B946">
        <x:v>101</x:v>
      </x:c>
      <x:c r="C946" s="13" t="n">
        <x:f>Arrivals!F946</x:f>
        <x:v>6049.28840164554</x:v>
      </x:c>
      <x:c r="D946" s="13" t="n">
        <x:f>Arrivals!J946</x:f>
        <x:v>13.633476158165983</x:v>
      </x:c>
      <x:c r="E946" s="14">
        <x:f t="shared" si="197"/>
        <x:v>6003.8563426870842</x:v>
      </x:c>
      <x:c r="F946" s="14">
        <x:f t="shared" si="186"/>
        <x:v>6049.28840164554</x:v>
      </x:c>
      <x:c r="G946" s="14">
        <x:f t="shared" si="187"/>
        <x:v>6062.9218778037057</x:v>
      </x:c>
      <x:c r="H946" s="13" t="n">
        <x:f>Arrivals!L946</x:f>
        <x:v>75</x:v>
      </x:c>
      <x:c r="I946" s="14" t="n">
        <x:f>H946*8/Settings!$B$28+Settings!$B$29</x:f>
        <x:v>6.02</x:v>
      </x:c>
      <x:c r="J946" s="14">
        <x:f t="shared" si="198"/>
        <x:v>6009.8763426870846</x:v>
      </x:c>
      <x:c r="K946" s="14">
        <x:f t="shared" si="188"/>
        <x:v>6062.9218778037057</x:v>
      </x:c>
      <x:c r="L946" s="14" t="n">
        <x:f>MOD(K946-Settings!$B$32,Settings!$B$33)</x:f>
        <x:v>302.9218778037057</x:v>
      </x:c>
      <x:c r="M946" s="14" t="n">
        <x:f>IF(L946&lt;Settings!$B$30,IF(Settings!$B$30-L946&gt;=I946,K946,K946+(Settings!$B$30-L946)+Settings!$B$31),K946+(Settings!$B$33-L946))</x:f>
        <x:v>6062.921877803706</x:v>
      </x:c>
      <x:c r="N946" s="14">
        <x:f t="shared" si="189"/>
        <x:v>6068.9418778037061</x:v>
      </x:c>
      <x:c r="O946" s="14">
        <x:f t="shared" si="190"/>
        <x:v>19.653476158166086</x:v>
      </x:c>
      <x:c r="P946" s="14">
        <x:f t="shared" si="191"/>
        <x:v>0</x:v>
      </x:c>
      <x:c r="Q946" s="14">
        <x:f t="shared" si="192"/>
        <x:v>0</x:v>
      </x:c>
      <x:c r="R946" s="14">
        <x:f t="shared" si="193"/>
        <x:v>0</x:v>
      </x:c>
      <x:c r="S946" s="14">
        <x:f t="shared" si="194"/>
        <x:v>0</x:v>
      </x:c>
      <x:c r="T946" t="str">
        <x:f>IF(MOD(C946-Settings!$B$32,Settings!$B$33)&lt;Settings!$B$30,"Up","Down")</x:f>
        <x:v>Up</x:v>
      </x:c>
      <x:c r="U946" s="15" t="n">
        <x:f>IF(OR(I946&gt;Settings!$B$30,O946&gt;Settings!$B$37),0,1)</x:f>
        <x:v>1</x:v>
      </x:c>
      <x:c r="V946" s="15" t="n">
        <x:f>IF(AND(U946=1,O946&lt;=Settings!$B$36),1,0)</x:f>
        <x:v>1</x:v>
      </x:c>
    </x:row>
    <x:row r="947">
      <x:c r="A947">
        <x:v>8</x:v>
      </x:c>
      <x:c r="B947">
        <x:v>102</x:v>
      </x:c>
      <x:c r="C947" s="13" t="n">
        <x:f>Arrivals!F947</x:f>
        <x:v>6064.283676124706</x:v>
      </x:c>
      <x:c r="D947" s="13" t="n">
        <x:f>Arrivals!J947</x:f>
        <x:v>30.563081284060004</x:v>
      </x:c>
      <x:c r="E947" s="14">
        <x:f t="shared" si="197"/>
        <x:v>6062.9218778037057</x:v>
      </x:c>
      <x:c r="F947" s="14">
        <x:f t="shared" si="186"/>
        <x:v>6064.2836761247063</x:v>
      </x:c>
      <x:c r="G947" s="14">
        <x:f t="shared" si="187"/>
        <x:v>6094.8467574087663</x:v>
      </x:c>
      <x:c r="H947" s="13" t="n">
        <x:f>Arrivals!L947</x:f>
        <x:v>75</x:v>
      </x:c>
      <x:c r="I947" s="14" t="n">
        <x:f>H947*8/Settings!$B$28+Settings!$B$29</x:f>
        <x:v>6.02</x:v>
      </x:c>
      <x:c r="J947" s="14">
        <x:f t="shared" si="198"/>
        <x:v>6068.9418778037061</x:v>
      </x:c>
      <x:c r="K947" s="14">
        <x:f t="shared" si="188"/>
        <x:v>6094.8467574087663</x:v>
      </x:c>
      <x:c r="L947" s="14" t="n">
        <x:f>MOD(K947-Settings!$B$32,Settings!$B$33)</x:f>
        <x:v>334.8467574087663</x:v>
      </x:c>
      <x:c r="M947" s="14" t="n">
        <x:f>IF(L947&lt;Settings!$B$30,IF(Settings!$B$30-L947&gt;=I947,K947,K947+(Settings!$B$30-L947)+Settings!$B$31),K947+(Settings!$B$33-L947))</x:f>
        <x:v>6094.846757408766</x:v>
      </x:c>
      <x:c r="N947" s="14">
        <x:f t="shared" si="189"/>
        <x:v>6100.8667574087667</x:v>
      </x:c>
      <x:c r="O947" s="14">
        <x:f t="shared" si="190"/>
        <x:v>36.583081284060427</x:v>
      </x:c>
      <x:c r="P947" s="14">
        <x:f t="shared" si="191"/>
        <x:v>0</x:v>
      </x:c>
      <x:c r="Q947" s="14">
        <x:f t="shared" si="192"/>
        <x:v>0</x:v>
      </x:c>
      <x:c r="R947" s="14">
        <x:f t="shared" si="193"/>
        <x:v>0</x:v>
      </x:c>
      <x:c r="S947" s="14">
        <x:f t="shared" si="194"/>
        <x:v>0</x:v>
      </x:c>
      <x:c r="T947" t="str">
        <x:f>IF(MOD(C947-Settings!$B$32,Settings!$B$33)&lt;Settings!$B$30,"Up","Down")</x:f>
        <x:v>Up</x:v>
      </x:c>
      <x:c r="U947" s="15" t="n">
        <x:f>IF(OR(I947&gt;Settings!$B$30,O947&gt;Settings!$B$37),0,1)</x:f>
        <x:v>1</x:v>
      </x:c>
      <x:c r="V947" s="15" t="n">
        <x:f>IF(AND(U947=1,O947&lt;=Settings!$B$36),1,0)</x:f>
        <x:v>1</x:v>
      </x:c>
    </x:row>
    <x:row r="948">
      <x:c r="A948">
        <x:v>8</x:v>
      </x:c>
      <x:c r="B948">
        <x:v>103</x:v>
      </x:c>
      <x:c r="C948" s="13" t="n">
        <x:f>Arrivals!F948</x:f>
        <x:v>6129.7762670431575</x:v>
      </x:c>
      <x:c r="D948" s="13" t="n">
        <x:f>Arrivals!J948</x:f>
        <x:v>12.186575810694642</x:v>
      </x:c>
      <x:c r="E948" s="14">
        <x:f t="shared" si="197"/>
        <x:v>6094.8467574087663</x:v>
      </x:c>
      <x:c r="F948" s="14">
        <x:f t="shared" si="186"/>
        <x:v>6129.7762670431575</x:v>
      </x:c>
      <x:c r="G948" s="14">
        <x:f t="shared" si="187"/>
        <x:v>6141.9628428538517</x:v>
      </x:c>
      <x:c r="H948" s="13" t="n">
        <x:f>Arrivals!L948</x:f>
        <x:v>75</x:v>
      </x:c>
      <x:c r="I948" s="14" t="n">
        <x:f>H948*8/Settings!$B$28+Settings!$B$29</x:f>
        <x:v>6.02</x:v>
      </x:c>
      <x:c r="J948" s="14">
        <x:f t="shared" si="198"/>
        <x:v>6100.8667574087667</x:v>
      </x:c>
      <x:c r="K948" s="14">
        <x:f t="shared" si="188"/>
        <x:v>6141.9628428538517</x:v>
      </x:c>
      <x:c r="L948" s="14" t="n">
        <x:f>MOD(K948-Settings!$B$32,Settings!$B$33)</x:f>
        <x:v>381.9628428538517</x:v>
      </x:c>
      <x:c r="M948" s="14" t="n">
        <x:f>IF(L948&lt;Settings!$B$30,IF(Settings!$B$30-L948&gt;=I948,K948,K948+(Settings!$B$30-L948)+Settings!$B$31),K948+(Settings!$B$33-L948))</x:f>
        <x:v>6141.962842853852</x:v>
      </x:c>
      <x:c r="N948" s="14">
        <x:f t="shared" si="189"/>
        <x:v>6147.9828428538522</x:v>
      </x:c>
      <x:c r="O948" s="14">
        <x:f t="shared" si="190"/>
        <x:v>18.20657581069463</x:v>
      </x:c>
      <x:c r="P948" s="14">
        <x:f t="shared" si="191"/>
        <x:v>0</x:v>
      </x:c>
      <x:c r="Q948" s="14">
        <x:f t="shared" si="192"/>
        <x:v>0</x:v>
      </x:c>
      <x:c r="R948" s="14">
        <x:f t="shared" si="193"/>
        <x:v>0</x:v>
      </x:c>
      <x:c r="S948" s="14">
        <x:f t="shared" si="194"/>
        <x:v>0</x:v>
      </x:c>
      <x:c r="T948" t="str">
        <x:f>IF(MOD(C948-Settings!$B$32,Settings!$B$33)&lt;Settings!$B$30,"Up","Down")</x:f>
        <x:v>Up</x:v>
      </x:c>
      <x:c r="U948" s="15" t="n">
        <x:f>IF(OR(I948&gt;Settings!$B$30,O948&gt;Settings!$B$37),0,1)</x:f>
        <x:v>1</x:v>
      </x:c>
      <x:c r="V948" s="15" t="n">
        <x:f>IF(AND(U948=1,O948&lt;=Settings!$B$36),1,0)</x:f>
        <x:v>1</x:v>
      </x:c>
    </x:row>
    <x:row r="949">
      <x:c r="A949">
        <x:v>8</x:v>
      </x:c>
      <x:c r="B949">
        <x:v>104</x:v>
      </x:c>
      <x:c r="C949" s="13" t="n">
        <x:f>Arrivals!F949</x:f>
        <x:v>6283.506999263994</x:v>
      </x:c>
      <x:c r="D949" s="13" t="n">
        <x:f>Arrivals!J949</x:f>
        <x:v>6.9399056882849814</x:v>
      </x:c>
      <x:c r="E949" s="14">
        <x:f t="shared" si="197"/>
        <x:v>6141.9628428538517</x:v>
      </x:c>
      <x:c r="F949" s="14">
        <x:f t="shared" si="186"/>
        <x:v>6283.5069992639937</x:v>
      </x:c>
      <x:c r="G949" s="14">
        <x:f t="shared" si="187"/>
        <x:v>6290.4469049522786</x:v>
      </x:c>
      <x:c r="H949" s="13" t="n">
        <x:f>Arrivals!L949</x:f>
        <x:v>75</x:v>
      </x:c>
      <x:c r="I949" s="14" t="n">
        <x:f>H949*8/Settings!$B$28+Settings!$B$29</x:f>
        <x:v>6.02</x:v>
      </x:c>
      <x:c r="J949" s="14">
        <x:f t="shared" si="198"/>
        <x:v>6147.9828428538522</x:v>
      </x:c>
      <x:c r="K949" s="14">
        <x:f t="shared" si="188"/>
        <x:v>6290.4469049522786</x:v>
      </x:c>
      <x:c r="L949" s="14" t="n">
        <x:f>MOD(K949-Settings!$B$32,Settings!$B$33)</x:f>
        <x:v>530.4469049522786</x:v>
      </x:c>
      <x:c r="M949" s="14" t="n">
        <x:f>IF(L949&lt;Settings!$B$30,IF(Settings!$B$30-L949&gt;=I949,K949,K949+(Settings!$B$30-L949)+Settings!$B$31),K949+(Settings!$B$33-L949))</x:f>
        <x:v>6290.446904952279</x:v>
      </x:c>
      <x:c r="N949" s="14">
        <x:f t="shared" si="189"/>
        <x:v>6296.466904952279</x:v>
      </x:c>
      <x:c r="O949" s="14">
        <x:f t="shared" si="190"/>
        <x:v>12.959905688285289</x:v>
      </x:c>
      <x:c r="P949" s="14">
        <x:f t="shared" si="191"/>
        <x:v>0</x:v>
      </x:c>
      <x:c r="Q949" s="14">
        <x:f t="shared" si="192"/>
        <x:v>0</x:v>
      </x:c>
      <x:c r="R949" s="14">
        <x:f t="shared" si="193"/>
        <x:v>0</x:v>
      </x:c>
      <x:c r="S949" s="14">
        <x:f t="shared" si="194"/>
        <x:v>0</x:v>
      </x:c>
      <x:c r="T949" t="str">
        <x:f>IF(MOD(C949-Settings!$B$32,Settings!$B$33)&lt;Settings!$B$30,"Up","Down")</x:f>
        <x:v>Up</x:v>
      </x:c>
      <x:c r="U949" s="15" t="n">
        <x:f>IF(OR(I949&gt;Settings!$B$30,O949&gt;Settings!$B$37),0,1)</x:f>
        <x:v>1</x:v>
      </x:c>
      <x:c r="V949" s="15" t="n">
        <x:f>IF(AND(U949=1,O949&lt;=Settings!$B$36),1,0)</x:f>
        <x:v>1</x:v>
      </x:c>
    </x:row>
    <x:row r="950">
      <x:c r="A950">
        <x:v>8</x:v>
      </x:c>
      <x:c r="B950">
        <x:v>105</x:v>
      </x:c>
      <x:c r="C950" s="13" t="n">
        <x:f>Arrivals!F950</x:f>
        <x:v>6333.737236542753</x:v>
      </x:c>
      <x:c r="D950" s="13" t="n">
        <x:f>Arrivals!J950</x:f>
        <x:v>0.20951803053712414</x:v>
      </x:c>
      <x:c r="E950" s="14">
        <x:f t="shared" si="197"/>
        <x:v>6290.4469049522786</x:v>
      </x:c>
      <x:c r="F950" s="14">
        <x:f t="shared" si="186"/>
        <x:v>6333.7372365427527</x:v>
      </x:c>
      <x:c r="G950" s="14">
        <x:f t="shared" si="187"/>
        <x:v>6333.9467545732896</x:v>
      </x:c>
      <x:c r="H950" s="13" t="n">
        <x:f>Arrivals!L950</x:f>
        <x:v>75</x:v>
      </x:c>
      <x:c r="I950" s="14" t="n">
        <x:f>H950*8/Settings!$B$28+Settings!$B$29</x:f>
        <x:v>6.02</x:v>
      </x:c>
      <x:c r="J950" s="14">
        <x:f t="shared" si="198"/>
        <x:v>6296.466904952279</x:v>
      </x:c>
      <x:c r="K950" s="14">
        <x:f t="shared" si="188"/>
        <x:v>6333.9467545732896</x:v>
      </x:c>
      <x:c r="L950" s="14" t="n">
        <x:f>MOD(K950-Settings!$B$32,Settings!$B$33)</x:f>
        <x:v>573.9467545732896</x:v>
      </x:c>
      <x:c r="M950" s="14" t="n">
        <x:f>IF(L950&lt;Settings!$B$30,IF(Settings!$B$30-L950&gt;=I950,K950,K950+(Settings!$B$30-L950)+Settings!$B$31),K950+(Settings!$B$33-L950))</x:f>
        <x:v>6333.94675457329</x:v>
      </x:c>
      <x:c r="N950" s="14">
        <x:f t="shared" si="189"/>
        <x:v>6339.96675457329</x:v>
      </x:c>
      <x:c r="O950" s="14">
        <x:f t="shared" si="190"/>
        <x:v>6.2295180305372924</x:v>
      </x:c>
      <x:c r="P950" s="14">
        <x:f t="shared" si="191"/>
        <x:v>0</x:v>
      </x:c>
      <x:c r="Q950" s="14">
        <x:f t="shared" si="192"/>
        <x:v>0</x:v>
      </x:c>
      <x:c r="R950" s="14">
        <x:f t="shared" si="193"/>
        <x:v>0</x:v>
      </x:c>
      <x:c r="S950" s="14">
        <x:f t="shared" si="194"/>
        <x:v>0</x:v>
      </x:c>
      <x:c r="T950" t="str">
        <x:f>IF(MOD(C950-Settings!$B$32,Settings!$B$33)&lt;Settings!$B$30,"Up","Down")</x:f>
        <x:v>Up</x:v>
      </x:c>
      <x:c r="U950" s="15" t="n">
        <x:f>IF(OR(I950&gt;Settings!$B$30,O950&gt;Settings!$B$37),0,1)</x:f>
        <x:v>1</x:v>
      </x:c>
      <x:c r="V950" s="15" t="n">
        <x:f>IF(AND(U950=1,O950&lt;=Settings!$B$36),1,0)</x:f>
        <x:v>1</x:v>
      </x:c>
    </x:row>
    <x:row r="951">
      <x:c r="A951">
        <x:v>8</x:v>
      </x:c>
      <x:c r="B951">
        <x:v>106</x:v>
      </x:c>
      <x:c r="C951" s="13" t="n">
        <x:f>Arrivals!F951</x:f>
        <x:v>6402.644514819562</x:v>
      </x:c>
      <x:c r="D951" s="13" t="n">
        <x:f>Arrivals!J951</x:f>
        <x:v>27.69525666572676</x:v>
      </x:c>
      <x:c r="E951" s="14">
        <x:f t="shared" si="197"/>
        <x:v>6333.9467545732896</x:v>
      </x:c>
      <x:c r="F951" s="14">
        <x:f t="shared" si="186"/>
        <x:v>6402.6445148195617</x:v>
      </x:c>
      <x:c r="G951" s="14">
        <x:f t="shared" si="187"/>
        <x:v>6430.3397714852881</x:v>
      </x:c>
      <x:c r="H951" s="13" t="n">
        <x:f>Arrivals!L951</x:f>
        <x:v>75</x:v>
      </x:c>
      <x:c r="I951" s="14" t="n">
        <x:f>H951*8/Settings!$B$28+Settings!$B$29</x:f>
        <x:v>6.02</x:v>
      </x:c>
      <x:c r="J951" s="14">
        <x:f t="shared" si="198"/>
        <x:v>6339.96675457329</x:v>
      </x:c>
      <x:c r="K951" s="14">
        <x:f t="shared" si="188"/>
        <x:v>6430.3397714852881</x:v>
      </x:c>
      <x:c r="L951" s="14" t="n">
        <x:f>MOD(K951-Settings!$B$32,Settings!$B$33)</x:f>
        <x:v>670.3397714852881</x:v>
      </x:c>
      <x:c r="M951" s="14" t="n">
        <x:f>IF(L951&lt;Settings!$B$30,IF(Settings!$B$30-L951&gt;=I951,K951,K951+(Settings!$B$30-L951)+Settings!$B$31),K951+(Settings!$B$33-L951))</x:f>
        <x:v>6480</x:v>
      </x:c>
      <x:c r="N951" s="14">
        <x:f t="shared" si="189"/>
        <x:v>6486.02</x:v>
      </x:c>
      <x:c r="O951" s="14">
        <x:f t="shared" si="190"/>
        <x:v>83.375485180438773</x:v>
      </x:c>
      <x:c r="P951" s="14">
        <x:f t="shared" si="191"/>
        <x:v>0</x:v>
      </x:c>
      <x:c r="Q951" s="14">
        <x:f t="shared" si="192"/>
        <x:v>0</x:v>
      </x:c>
      <x:c r="R951" s="14">
        <x:f t="shared" si="193"/>
        <x:v>49.660228514711889</x:v>
      </x:c>
      <x:c r="S951" s="14">
        <x:f t="shared" si="194"/>
        <x:v>49.660228514711889</x:v>
      </x:c>
      <x:c r="T951" t="str">
        <x:f>IF(MOD(C951-Settings!$B$32,Settings!$B$33)&lt;Settings!$B$30,"Up","Down")</x:f>
        <x:v>Down</x:v>
      </x:c>
      <x:c r="U951" s="15" t="n">
        <x:f>IF(OR(I951&gt;Settings!$B$30,O951&gt;Settings!$B$37),0,1)</x:f>
        <x:v>1</x:v>
      </x:c>
      <x:c r="V951" s="15" t="n">
        <x:f>IF(AND(U951=1,O951&lt;=Settings!$B$36),1,0)</x:f>
        <x:v>1</x:v>
      </x:c>
    </x:row>
    <x:row r="952">
      <x:c r="A952">
        <x:v>8</x:v>
      </x:c>
      <x:c r="B952">
        <x:v>107</x:v>
      </x:c>
      <x:c r="C952" s="13" t="n">
        <x:f>Arrivals!F952</x:f>
        <x:v>6406.069480664438</x:v>
      </x:c>
      <x:c r="D952" s="13" t="n">
        <x:f>Arrivals!J952</x:f>
        <x:v>3.820786735930075</x:v>
      </x:c>
      <x:c r="E952" s="14">
        <x:f t="shared" si="197"/>
        <x:v>6430.3397714852881</x:v>
      </x:c>
      <x:c r="F952" s="14">
        <x:f t="shared" si="186"/>
        <x:v>6430.3397714852881</x:v>
      </x:c>
      <x:c r="G952" s="14">
        <x:f t="shared" si="187"/>
        <x:v>6434.1605582212178</x:v>
      </x:c>
      <x:c r="H952" s="13" t="n">
        <x:f>Arrivals!L952</x:f>
        <x:v>75</x:v>
      </x:c>
      <x:c r="I952" s="14" t="n">
        <x:f>H952*8/Settings!$B$28+Settings!$B$29</x:f>
        <x:v>6.02</x:v>
      </x:c>
      <x:c r="J952" s="14">
        <x:f t="shared" si="198"/>
        <x:v>6486.02</x:v>
      </x:c>
      <x:c r="K952" s="14">
        <x:f t="shared" si="188"/>
        <x:v>6486.02</x:v>
      </x:c>
      <x:c r="L952" s="14" t="n">
        <x:f>MOD(K952-Settings!$B$32,Settings!$B$33)</x:f>
        <x:v>6.020000000000437</x:v>
      </x:c>
      <x:c r="M952" s="14" t="n">
        <x:f>IF(L952&lt;Settings!$B$30,IF(Settings!$B$30-L952&gt;=I952,K952,K952+(Settings!$B$30-L952)+Settings!$B$31),K952+(Settings!$B$33-L952))</x:f>
        <x:v>6486.02</x:v>
      </x:c>
      <x:c r="N952" s="14">
        <x:f t="shared" si="189"/>
        <x:v>6492.0400000000009</x:v>
      </x:c>
      <x:c r="O952" s="14">
        <x:f t="shared" si="190"/>
        <x:v>85.97051933556304</x:v>
      </x:c>
      <x:c r="P952" s="14">
        <x:f t="shared" si="191"/>
        <x:v>24.270290820850278</x:v>
      </x:c>
      <x:c r="Q952" s="14">
        <x:f t="shared" si="192"/>
        <x:v>51.859441778782639</x:v>
      </x:c>
      <x:c r="R952" s="14">
        <x:f t="shared" si="193"/>
        <x:v>0</x:v>
      </x:c>
      <x:c r="S952" s="14">
        <x:f t="shared" si="194"/>
        <x:v>76.129732599632916</x:v>
      </x:c>
      <x:c r="T952" t="str">
        <x:f>IF(MOD(C952-Settings!$B$32,Settings!$B$33)&lt;Settings!$B$30,"Up","Down")</x:f>
        <x:v>Down</x:v>
      </x:c>
      <x:c r="U952" s="15" t="n">
        <x:f>IF(OR(I952&gt;Settings!$B$30,O952&gt;Settings!$B$37),0,1)</x:f>
        <x:v>1</x:v>
      </x:c>
      <x:c r="V952" s="15" t="n">
        <x:f>IF(AND(U952=1,O952&lt;=Settings!$B$36),1,0)</x:f>
        <x:v>1</x:v>
      </x:c>
    </x:row>
    <x:row r="953">
      <x:c r="A953">
        <x:v>8</x:v>
      </x:c>
      <x:c r="B953">
        <x:v>108</x:v>
      </x:c>
      <x:c r="C953" s="13" t="n">
        <x:f>Arrivals!F953</x:f>
        <x:v>6450.278770931522</x:v>
      </x:c>
      <x:c r="D953" s="13" t="n">
        <x:f>Arrivals!J953</x:f>
        <x:v>0.7039291005097662</x:v>
      </x:c>
      <x:c r="E953" s="14">
        <x:f t="shared" si="197"/>
        <x:v>6434.1605582212178</x:v>
      </x:c>
      <x:c r="F953" s="14">
        <x:f t="shared" si="186"/>
        <x:v>6450.2787709315216</x:v>
      </x:c>
      <x:c r="G953" s="14">
        <x:f t="shared" si="187"/>
        <x:v>6450.9827000320311</x:v>
      </x:c>
      <x:c r="H953" s="13" t="n">
        <x:f>Arrivals!L953</x:f>
        <x:v>75</x:v>
      </x:c>
      <x:c r="I953" s="14" t="n">
        <x:f>H953*8/Settings!$B$28+Settings!$B$29</x:f>
        <x:v>6.02</x:v>
      </x:c>
      <x:c r="J953" s="14">
        <x:f t="shared" si="198"/>
        <x:v>6492.0400000000009</x:v>
      </x:c>
      <x:c r="K953" s="14">
        <x:f t="shared" si="188"/>
        <x:v>6492.0400000000009</x:v>
      </x:c>
      <x:c r="L953" s="14" t="n">
        <x:f>MOD(K953-Settings!$B$32,Settings!$B$33)</x:f>
        <x:v>12.040000000000873</x:v>
      </x:c>
      <x:c r="M953" s="14" t="n">
        <x:f>IF(L953&lt;Settings!$B$30,IF(Settings!$B$30-L953&gt;=I953,K953,K953+(Settings!$B$30-L953)+Settings!$B$31),K953+(Settings!$B$33-L953))</x:f>
        <x:v>6492.040000000001</x:v>
      </x:c>
      <x:c r="N953" s="14">
        <x:f t="shared" si="189"/>
        <x:v>6498.0600000000013</x:v>
      </x:c>
      <x:c r="O953" s="14">
        <x:f t="shared" si="190"/>
        <x:v>47.781229068479661</x:v>
      </x:c>
      <x:c r="P953" s="14">
        <x:f t="shared" si="191"/>
        <x:v>0</x:v>
      </x:c>
      <x:c r="Q953" s="14">
        <x:f t="shared" si="192"/>
        <x:v>41.057299967969811</x:v>
      </x:c>
      <x:c r="R953" s="14">
        <x:f t="shared" si="193"/>
        <x:v>0</x:v>
      </x:c>
      <x:c r="S953" s="14">
        <x:f t="shared" si="194"/>
        <x:v>41.057299967969811</x:v>
      </x:c>
      <x:c r="T953" t="str">
        <x:f>IF(MOD(C953-Settings!$B$32,Settings!$B$33)&lt;Settings!$B$30,"Up","Down")</x:f>
        <x:v>Down</x:v>
      </x:c>
      <x:c r="U953" s="15" t="n">
        <x:f>IF(OR(I953&gt;Settings!$B$30,O953&gt;Settings!$B$37),0,1)</x:f>
        <x:v>1</x:v>
      </x:c>
      <x:c r="V953" s="15" t="n">
        <x:f>IF(AND(U953=1,O953&lt;=Settings!$B$36),1,0)</x:f>
        <x:v>1</x:v>
      </x:c>
    </x:row>
    <x:row r="954">
      <x:c r="A954">
        <x:v>8</x:v>
      </x:c>
      <x:c r="B954">
        <x:v>109</x:v>
      </x:c>
      <x:c r="C954" s="13" t="n">
        <x:f>Arrivals!F954</x:f>
        <x:v>6508.016010016088</x:v>
      </x:c>
      <x:c r="D954" s="13" t="n">
        <x:f>Arrivals!J954</x:f>
        <x:v>9.620822010601028</x:v>
      </x:c>
      <x:c r="E954" s="14">
        <x:f t="shared" si="197"/>
        <x:v>6450.9827000320311</x:v>
      </x:c>
      <x:c r="F954" s="14">
        <x:f t="shared" si="186"/>
        <x:v>6508.0160100160883</x:v>
      </x:c>
      <x:c r="G954" s="14">
        <x:f t="shared" si="187"/>
        <x:v>6517.6368320266893</x:v>
      </x:c>
      <x:c r="H954" s="13" t="n">
        <x:f>Arrivals!L954</x:f>
        <x:v>75</x:v>
      </x:c>
      <x:c r="I954" s="14" t="n">
        <x:f>H954*8/Settings!$B$28+Settings!$B$29</x:f>
        <x:v>6.02</x:v>
      </x:c>
      <x:c r="J954" s="14">
        <x:f t="shared" si="198"/>
        <x:v>6498.0600000000013</x:v>
      </x:c>
      <x:c r="K954" s="14">
        <x:f t="shared" si="188"/>
        <x:v>6517.6368320266893</x:v>
      </x:c>
      <x:c r="L954" s="14" t="n">
        <x:f>MOD(K954-Settings!$B$32,Settings!$B$33)</x:f>
        <x:v>37.63683202668926</x:v>
      </x:c>
      <x:c r="M954" s="14" t="n">
        <x:f>IF(L954&lt;Settings!$B$30,IF(Settings!$B$30-L954&gt;=I954,K954,K954+(Settings!$B$30-L954)+Settings!$B$31),K954+(Settings!$B$33-L954))</x:f>
        <x:v>6517.636832026689</x:v>
      </x:c>
      <x:c r="N954" s="14">
        <x:f t="shared" si="189"/>
        <x:v>6523.6568320266897</x:v>
      </x:c>
      <x:c r="O954" s="14">
        <x:f t="shared" si="190"/>
        <x:v>15.640822010601369</x:v>
      </x:c>
      <x:c r="P954" s="14">
        <x:f t="shared" si="191"/>
        <x:v>0</x:v>
      </x:c>
      <x:c r="Q954" s="14">
        <x:f t="shared" si="192"/>
        <x:v>0</x:v>
      </x:c>
      <x:c r="R954" s="14">
        <x:f t="shared" si="193"/>
        <x:v>0</x:v>
      </x:c>
      <x:c r="S954" s="14">
        <x:f t="shared" si="194"/>
        <x:v>0</x:v>
      </x:c>
      <x:c r="T954" t="str">
        <x:f>IF(MOD(C954-Settings!$B$32,Settings!$B$33)&lt;Settings!$B$30,"Up","Down")</x:f>
        <x:v>Up</x:v>
      </x:c>
      <x:c r="U954" s="15" t="n">
        <x:f>IF(OR(I954&gt;Settings!$B$30,O954&gt;Settings!$B$37),0,1)</x:f>
        <x:v>1</x:v>
      </x:c>
      <x:c r="V954" s="15" t="n">
        <x:f>IF(AND(U954=1,O954&lt;=Settings!$B$36),1,0)</x:f>
        <x:v>1</x:v>
      </x:c>
    </x:row>
    <x:row r="955">
      <x:c r="A955">
        <x:v>8</x:v>
      </x:c>
      <x:c r="B955">
        <x:v>110</x:v>
      </x:c>
      <x:c r="C955" s="13" t="n">
        <x:f>Arrivals!F955</x:f>
        <x:v>6540.904617689216</x:v>
      </x:c>
      <x:c r="D955" s="13" t="n">
        <x:f>Arrivals!J955</x:f>
        <x:v>2.9892481029438542</x:v>
      </x:c>
      <x:c r="E955" s="14">
        <x:f t="shared" si="197"/>
        <x:v>6517.6368320266893</x:v>
      </x:c>
      <x:c r="F955" s="14">
        <x:f t="shared" si="186"/>
        <x:v>6540.9046176892161</x:v>
      </x:c>
      <x:c r="G955" s="14">
        <x:f t="shared" si="187"/>
        <x:v>6543.8938657921599</x:v>
      </x:c>
      <x:c r="H955" s="13" t="n">
        <x:f>Arrivals!L955</x:f>
        <x:v>75</x:v>
      </x:c>
      <x:c r="I955" s="14" t="n">
        <x:f>H955*8/Settings!$B$28+Settings!$B$29</x:f>
        <x:v>6.02</x:v>
      </x:c>
      <x:c r="J955" s="14">
        <x:f t="shared" si="198"/>
        <x:v>6523.6568320266897</x:v>
      </x:c>
      <x:c r="K955" s="14">
        <x:f t="shared" si="188"/>
        <x:v>6543.8938657921599</x:v>
      </x:c>
      <x:c r="L955" s="14" t="n">
        <x:f>MOD(K955-Settings!$B$32,Settings!$B$33)</x:f>
        <x:v>63.893865792159886</x:v>
      </x:c>
      <x:c r="M955" s="14" t="n">
        <x:f>IF(L955&lt;Settings!$B$30,IF(Settings!$B$30-L955&gt;=I955,K955,K955+(Settings!$B$30-L955)+Settings!$B$31),K955+(Settings!$B$33-L955))</x:f>
        <x:v>6543.89386579216</x:v>
      </x:c>
      <x:c r="N955" s="14">
        <x:f t="shared" si="189"/>
        <x:v>6549.9138657921603</x:v>
      </x:c>
      <x:c r="O955" s="14">
        <x:f t="shared" si="190"/>
        <x:v>9.0092481029441842</x:v>
      </x:c>
      <x:c r="P955" s="14">
        <x:f t="shared" si="191"/>
        <x:v>0</x:v>
      </x:c>
      <x:c r="Q955" s="14">
        <x:f t="shared" si="192"/>
        <x:v>0</x:v>
      </x:c>
      <x:c r="R955" s="14">
        <x:f t="shared" si="193"/>
        <x:v>0</x:v>
      </x:c>
      <x:c r="S955" s="14">
        <x:f t="shared" si="194"/>
        <x:v>0</x:v>
      </x:c>
      <x:c r="T955" t="str">
        <x:f>IF(MOD(C955-Settings!$B$32,Settings!$B$33)&lt;Settings!$B$30,"Up","Down")</x:f>
        <x:v>Up</x:v>
      </x:c>
      <x:c r="U955" s="15" t="n">
        <x:f>IF(OR(I955&gt;Settings!$B$30,O955&gt;Settings!$B$37),0,1)</x:f>
        <x:v>1</x:v>
      </x:c>
      <x:c r="V955" s="15" t="n">
        <x:f>IF(AND(U955=1,O955&lt;=Settings!$B$36),1,0)</x:f>
        <x:v>1</x:v>
      </x:c>
    </x:row>
    <x:row r="956">
      <x:c r="A956">
        <x:v>8</x:v>
      </x:c>
      <x:c r="B956">
        <x:v>111</x:v>
      </x:c>
      <x:c r="C956" s="13" t="n">
        <x:f>Arrivals!F956</x:f>
        <x:v>6553.203581152654</x:v>
      </x:c>
      <x:c r="D956" s="13" t="n">
        <x:f>Arrivals!J956</x:f>
        <x:v>39.2668511936198</x:v>
      </x:c>
      <x:c r="E956" s="14">
        <x:f t="shared" si="197"/>
        <x:v>6543.8938657921599</x:v>
      </x:c>
      <x:c r="F956" s="14">
        <x:f t="shared" si="186"/>
        <x:v>6553.2035811526539</x:v>
      </x:c>
      <x:c r="G956" s="14">
        <x:f t="shared" si="187"/>
        <x:v>6592.4704323462738</x:v>
      </x:c>
      <x:c r="H956" s="13" t="n">
        <x:f>Arrivals!L956</x:f>
        <x:v>75</x:v>
      </x:c>
      <x:c r="I956" s="14" t="n">
        <x:f>H956*8/Settings!$B$28+Settings!$B$29</x:f>
        <x:v>6.02</x:v>
      </x:c>
      <x:c r="J956" s="14">
        <x:f t="shared" si="198"/>
        <x:v>6549.9138657921603</x:v>
      </x:c>
      <x:c r="K956" s="14">
        <x:f t="shared" si="188"/>
        <x:v>6592.4704323462738</x:v>
      </x:c>
      <x:c r="L956" s="14" t="n">
        <x:f>MOD(K956-Settings!$B$32,Settings!$B$33)</x:f>
        <x:v>112.47043234627381</x:v>
      </x:c>
      <x:c r="M956" s="14" t="n">
        <x:f>IF(L956&lt;Settings!$B$30,IF(Settings!$B$30-L956&gt;=I956,K956,K956+(Settings!$B$30-L956)+Settings!$B$31),K956+(Settings!$B$33-L956))</x:f>
        <x:v>6592.470432346274</x:v>
      </x:c>
      <x:c r="N956" s="14">
        <x:f t="shared" si="189"/>
        <x:v>6598.4904323462742</x:v>
      </x:c>
      <x:c r="O956" s="14">
        <x:f t="shared" si="190"/>
        <x:v>45.28685119362035</x:v>
      </x:c>
      <x:c r="P956" s="14">
        <x:f t="shared" si="191"/>
        <x:v>0</x:v>
      </x:c>
      <x:c r="Q956" s="14">
        <x:f t="shared" si="192"/>
        <x:v>0</x:v>
      </x:c>
      <x:c r="R956" s="14">
        <x:f t="shared" si="193"/>
        <x:v>0</x:v>
      </x:c>
      <x:c r="S956" s="14">
        <x:f t="shared" si="194"/>
        <x:v>0</x:v>
      </x:c>
      <x:c r="T956" t="str">
        <x:f>IF(MOD(C956-Settings!$B$32,Settings!$B$33)&lt;Settings!$B$30,"Up","Down")</x:f>
        <x:v>Up</x:v>
      </x:c>
      <x:c r="U956" s="15" t="n">
        <x:f>IF(OR(I956&gt;Settings!$B$30,O956&gt;Settings!$B$37),0,1)</x:f>
        <x:v>1</x:v>
      </x:c>
      <x:c r="V956" s="15" t="n">
        <x:f>IF(AND(U956=1,O956&lt;=Settings!$B$36),1,0)</x:f>
        <x:v>1</x:v>
      </x:c>
    </x:row>
    <x:row r="957">
      <x:c r="A957">
        <x:v>8</x:v>
      </x:c>
      <x:c r="B957">
        <x:v>112</x:v>
      </x:c>
      <x:c r="C957" s="13" t="n">
        <x:f>Arrivals!F957</x:f>
        <x:v>6809.399352272989</x:v>
      </x:c>
      <x:c r="D957" s="13" t="n">
        <x:f>Arrivals!J957</x:f>
        <x:v>12.725488841373924</x:v>
      </x:c>
      <x:c r="E957" s="14">
        <x:f t="shared" si="197"/>
        <x:v>6592.4704323462738</x:v>
      </x:c>
      <x:c r="F957" s="14">
        <x:f t="shared" si="186"/>
        <x:v>6809.3993522729888</x:v>
      </x:c>
      <x:c r="G957" s="14">
        <x:f t="shared" si="187"/>
        <x:v>6822.1248411143624</x:v>
      </x:c>
      <x:c r="H957" s="13" t="n">
        <x:f>Arrivals!L957</x:f>
        <x:v>75</x:v>
      </x:c>
      <x:c r="I957" s="14" t="n">
        <x:f>H957*8/Settings!$B$28+Settings!$B$29</x:f>
        <x:v>6.02</x:v>
      </x:c>
      <x:c r="J957" s="14">
        <x:f t="shared" si="198"/>
        <x:v>6598.4904323462742</x:v>
      </x:c>
      <x:c r="K957" s="14">
        <x:f t="shared" si="188"/>
        <x:v>6822.1248411143624</x:v>
      </x:c>
      <x:c r="L957" s="14" t="n">
        <x:f>MOD(K957-Settings!$B$32,Settings!$B$33)</x:f>
        <x:v>342.1248411143624</x:v>
      </x:c>
      <x:c r="M957" s="14" t="n">
        <x:f>IF(L957&lt;Settings!$B$30,IF(Settings!$B$30-L957&gt;=I957,K957,K957+(Settings!$B$30-L957)+Settings!$B$31),K957+(Settings!$B$33-L957))</x:f>
        <x:v>6822.124841114362</x:v>
      </x:c>
      <x:c r="N957" s="14">
        <x:f t="shared" si="189"/>
        <x:v>6828.1448411143629</x:v>
      </x:c>
      <x:c r="O957" s="14">
        <x:f t="shared" si="190"/>
        <x:v>18.745488841374026</x:v>
      </x:c>
      <x:c r="P957" s="14">
        <x:f t="shared" si="191"/>
        <x:v>0</x:v>
      </x:c>
      <x:c r="Q957" s="14">
        <x:f t="shared" si="192"/>
        <x:v>0</x:v>
      </x:c>
      <x:c r="R957" s="14">
        <x:f t="shared" si="193"/>
        <x:v>0</x:v>
      </x:c>
      <x:c r="S957" s="14">
        <x:f t="shared" si="194"/>
        <x:v>0</x:v>
      </x:c>
      <x:c r="T957" t="str">
        <x:f>IF(MOD(C957-Settings!$B$32,Settings!$B$33)&lt;Settings!$B$30,"Up","Down")</x:f>
        <x:v>Up</x:v>
      </x:c>
      <x:c r="U957" s="15" t="n">
        <x:f>IF(OR(I957&gt;Settings!$B$30,O957&gt;Settings!$B$37),0,1)</x:f>
        <x:v>1</x:v>
      </x:c>
      <x:c r="V957" s="15" t="n">
        <x:f>IF(AND(U957=1,O957&lt;=Settings!$B$36),1,0)</x:f>
        <x:v>1</x:v>
      </x:c>
    </x:row>
    <x:row r="958">
      <x:c r="A958">
        <x:v>8</x:v>
      </x:c>
      <x:c r="B958">
        <x:v>113</x:v>
      </x:c>
      <x:c r="C958" s="13" t="n">
        <x:f>Arrivals!F958</x:f>
        <x:v>7096.223804418627</x:v>
      </x:c>
      <x:c r="D958" s="13" t="n">
        <x:f>Arrivals!J958</x:f>
        <x:v>18.169173933104624</x:v>
      </x:c>
      <x:c r="E958" s="14">
        <x:f t="shared" si="197"/>
        <x:v>6822.1248411143624</x:v>
      </x:c>
      <x:c r="F958" s="14">
        <x:f t="shared" si="186"/>
        <x:v>7096.223804418627</x:v>
      </x:c>
      <x:c r="G958" s="14">
        <x:f t="shared" si="187"/>
        <x:v>7114.3929783517315</x:v>
      </x:c>
      <x:c r="H958" s="13" t="n">
        <x:f>Arrivals!L958</x:f>
        <x:v>75</x:v>
      </x:c>
      <x:c r="I958" s="14" t="n">
        <x:f>H958*8/Settings!$B$28+Settings!$B$29</x:f>
        <x:v>6.02</x:v>
      </x:c>
      <x:c r="J958" s="14">
        <x:f t="shared" si="198"/>
        <x:v>6828.1448411143629</x:v>
      </x:c>
      <x:c r="K958" s="14">
        <x:f t="shared" si="188"/>
        <x:v>7114.3929783517315</x:v>
      </x:c>
      <x:c r="L958" s="14" t="n">
        <x:f>MOD(K958-Settings!$B$32,Settings!$B$33)</x:f>
        <x:v>634.3929783517315</x:v>
      </x:c>
      <x:c r="M958" s="14" t="n">
        <x:f>IF(L958&lt;Settings!$B$30,IF(Settings!$B$30-L958&gt;=I958,K958,K958+(Settings!$B$30-L958)+Settings!$B$31),K958+(Settings!$B$33-L958))</x:f>
        <x:v>7200</x:v>
      </x:c>
      <x:c r="N958" s="14">
        <x:f t="shared" si="189"/>
        <x:v>7206.02</x:v>
      </x:c>
      <x:c r="O958" s="14">
        <x:f t="shared" si="190"/>
        <x:v>109.79619558137347</x:v>
      </x:c>
      <x:c r="P958" s="14">
        <x:f t="shared" si="191"/>
        <x:v>0</x:v>
      </x:c>
      <x:c r="Q958" s="14">
        <x:f t="shared" si="192"/>
        <x:v>0</x:v>
      </x:c>
      <x:c r="R958" s="14">
        <x:f t="shared" si="193"/>
        <x:v>85.607021648268528</x:v>
      </x:c>
      <x:c r="S958" s="14">
        <x:f t="shared" si="194"/>
        <x:v>85.607021648268528</x:v>
      </x:c>
      <x:c r="T958" t="str">
        <x:f>IF(MOD(C958-Settings!$B$32,Settings!$B$33)&lt;Settings!$B$30,"Up","Down")</x:f>
        <x:v>Down</x:v>
      </x:c>
      <x:c r="U958" s="15" t="n">
        <x:f>IF(OR(I958&gt;Settings!$B$30,O958&gt;Settings!$B$37),0,1)</x:f>
        <x:v>1</x:v>
      </x:c>
      <x:c r="V958" s="15" t="n">
        <x:f>IF(AND(U958=1,O958&lt;=Settings!$B$36),1,0)</x:f>
        <x:v>1</x:v>
      </x:c>
    </x:row>
    <x:row r="959">
      <x:c r="A959">
        <x:v>8</x:v>
      </x:c>
      <x:c r="B959">
        <x:v>114</x:v>
      </x:c>
      <x:c r="C959" s="13" t="n">
        <x:f>Arrivals!F959</x:f>
        <x:v>7271.285270527802</x:v>
      </x:c>
      <x:c r="D959" s="13" t="n">
        <x:f>Arrivals!J959</x:f>
        <x:v>5.158763821265014</x:v>
      </x:c>
      <x:c r="E959" s="14">
        <x:f t="shared" si="197"/>
        <x:v>7114.3929783517315</x:v>
      </x:c>
      <x:c r="F959" s="14">
        <x:f t="shared" si="186"/>
        <x:v>7271.2852705278019</x:v>
      </x:c>
      <x:c r="G959" s="14">
        <x:f t="shared" si="187"/>
        <x:v>7276.4440343490669</x:v>
      </x:c>
      <x:c r="H959" s="13" t="n">
        <x:f>Arrivals!L959</x:f>
        <x:v>75</x:v>
      </x:c>
      <x:c r="I959" s="14" t="n">
        <x:f>H959*8/Settings!$B$28+Settings!$B$29</x:f>
        <x:v>6.02</x:v>
      </x:c>
      <x:c r="J959" s="14">
        <x:f t="shared" si="198"/>
        <x:v>7206.02</x:v>
      </x:c>
      <x:c r="K959" s="14">
        <x:f t="shared" si="188"/>
        <x:v>7276.4440343490669</x:v>
      </x:c>
      <x:c r="L959" s="14" t="n">
        <x:f>MOD(K959-Settings!$B$32,Settings!$B$33)</x:f>
        <x:v>76.4440343490669</x:v>
      </x:c>
      <x:c r="M959" s="14" t="n">
        <x:f>IF(L959&lt;Settings!$B$30,IF(Settings!$B$30-L959&gt;=I959,K959,K959+(Settings!$B$30-L959)+Settings!$B$31),K959+(Settings!$B$33-L959))</x:f>
        <x:v>7276.444034349067</x:v>
      </x:c>
      <x:c r="N959" s="14">
        <x:f t="shared" si="189"/>
        <x:v>7282.4640343490673</x:v>
      </x:c>
      <x:c r="O959" s="14">
        <x:f t="shared" si="190"/>
        <x:v>11.17876382126542</x:v>
      </x:c>
      <x:c r="P959" s="14">
        <x:f t="shared" si="191"/>
        <x:v>0</x:v>
      </x:c>
      <x:c r="Q959" s="14">
        <x:f t="shared" si="192"/>
        <x:v>0</x:v>
      </x:c>
      <x:c r="R959" s="14">
        <x:f t="shared" si="193"/>
        <x:v>0</x:v>
      </x:c>
      <x:c r="S959" s="14">
        <x:f t="shared" si="194"/>
        <x:v>0</x:v>
      </x:c>
      <x:c r="T959" t="str">
        <x:f>IF(MOD(C959-Settings!$B$32,Settings!$B$33)&lt;Settings!$B$30,"Up","Down")</x:f>
        <x:v>Up</x:v>
      </x:c>
      <x:c r="U959" s="15" t="n">
        <x:f>IF(OR(I959&gt;Settings!$B$30,O959&gt;Settings!$B$37),0,1)</x:f>
        <x:v>1</x:v>
      </x:c>
      <x:c r="V959" s="15" t="n">
        <x:f>IF(AND(U959=1,O959&lt;=Settings!$B$36),1,0)</x:f>
        <x:v>1</x:v>
      </x:c>
    </x:row>
    <x:row r="960">
      <x:c r="A960">
        <x:v>8</x:v>
      </x:c>
      <x:c r="B960">
        <x:v>115</x:v>
      </x:c>
      <x:c r="C960" s="13" t="n">
        <x:f>Arrivals!F960</x:f>
        <x:v>7306.199612311878</x:v>
      </x:c>
      <x:c r="D960" s="13" t="n">
        <x:f>Arrivals!J960</x:f>
        <x:v>17.49679341622165</x:v>
      </x:c>
      <x:c r="E960" s="14">
        <x:f t="shared" si="197"/>
        <x:v>7276.4440343490669</x:v>
      </x:c>
      <x:c r="F960" s="14">
        <x:f t="shared" si="186"/>
        <x:v>7306.1996123118779</x:v>
      </x:c>
      <x:c r="G960" s="14">
        <x:f t="shared" si="187"/>
        <x:v>7323.6964057280993</x:v>
      </x:c>
      <x:c r="H960" s="13" t="n">
        <x:f>Arrivals!L960</x:f>
        <x:v>75</x:v>
      </x:c>
      <x:c r="I960" s="14" t="n">
        <x:f>H960*8/Settings!$B$28+Settings!$B$29</x:f>
        <x:v>6.02</x:v>
      </x:c>
      <x:c r="J960" s="14">
        <x:f t="shared" si="198"/>
        <x:v>7282.4640343490673</x:v>
      </x:c>
      <x:c r="K960" s="14">
        <x:f t="shared" si="188"/>
        <x:v>7323.6964057280993</x:v>
      </x:c>
      <x:c r="L960" s="14" t="n">
        <x:f>MOD(K960-Settings!$B$32,Settings!$B$33)</x:f>
        <x:v>123.69640572809931</x:v>
      </x:c>
      <x:c r="M960" s="14" t="n">
        <x:f>IF(L960&lt;Settings!$B$30,IF(Settings!$B$30-L960&gt;=I960,K960,K960+(Settings!$B$30-L960)+Settings!$B$31),K960+(Settings!$B$33-L960))</x:f>
        <x:v>7323.696405728099</x:v>
      </x:c>
      <x:c r="N960" s="14">
        <x:f t="shared" si="189"/>
        <x:v>7329.7164057280997</x:v>
      </x:c>
      <x:c r="O960" s="14">
        <x:f t="shared" si="190"/>
        <x:v>23.516793416221844</x:v>
      </x:c>
      <x:c r="P960" s="14">
        <x:f t="shared" si="191"/>
        <x:v>0</x:v>
      </x:c>
      <x:c r="Q960" s="14">
        <x:f t="shared" si="192"/>
        <x:v>0</x:v>
      </x:c>
      <x:c r="R960" s="14">
        <x:f t="shared" si="193"/>
        <x:v>0</x:v>
      </x:c>
      <x:c r="S960" s="14">
        <x:f t="shared" si="194"/>
        <x:v>0</x:v>
      </x:c>
      <x:c r="T960" t="str">
        <x:f>IF(MOD(C960-Settings!$B$32,Settings!$B$33)&lt;Settings!$B$30,"Up","Down")</x:f>
        <x:v>Up</x:v>
      </x:c>
      <x:c r="U960" s="15" t="n">
        <x:f>IF(OR(I960&gt;Settings!$B$30,O960&gt;Settings!$B$37),0,1)</x:f>
        <x:v>1</x:v>
      </x:c>
      <x:c r="V960" s="15" t="n">
        <x:f>IF(AND(U960=1,O960&lt;=Settings!$B$36),1,0)</x:f>
        <x:v>1</x:v>
      </x:c>
    </x:row>
    <x:row r="961">
      <x:c r="A961">
        <x:v>8</x:v>
      </x:c>
      <x:c r="B961">
        <x:v>116</x:v>
      </x:c>
      <x:c r="C961" s="13" t="n">
        <x:f>Arrivals!F961</x:f>
        <x:v>7379.260270180812</x:v>
      </x:c>
      <x:c r="D961" s="13" t="n">
        <x:f>Arrivals!J961</x:f>
        <x:v>3.441126221307279</x:v>
      </x:c>
      <x:c r="E961" s="14">
        <x:f t="shared" si="197"/>
        <x:v>7323.6964057280993</x:v>
      </x:c>
      <x:c r="F961" s="14">
        <x:f t="shared" si="186"/>
        <x:v>7379.2602701808119</x:v>
      </x:c>
      <x:c r="G961" s="14">
        <x:f t="shared" si="187"/>
        <x:v>7382.7013964021189</x:v>
      </x:c>
      <x:c r="H961" s="13" t="n">
        <x:f>Arrivals!L961</x:f>
        <x:v>75</x:v>
      </x:c>
      <x:c r="I961" s="14" t="n">
        <x:f>H961*8/Settings!$B$28+Settings!$B$29</x:f>
        <x:v>6.02</x:v>
      </x:c>
      <x:c r="J961" s="14">
        <x:f t="shared" si="198"/>
        <x:v>7329.7164057280997</x:v>
      </x:c>
      <x:c r="K961" s="14">
        <x:f t="shared" si="188"/>
        <x:v>7382.7013964021189</x:v>
      </x:c>
      <x:c r="L961" s="14" t="n">
        <x:f>MOD(K961-Settings!$B$32,Settings!$B$33)</x:f>
        <x:v>182.70139640211892</x:v>
      </x:c>
      <x:c r="M961" s="14" t="n">
        <x:f>IF(L961&lt;Settings!$B$30,IF(Settings!$B$30-L961&gt;=I961,K961,K961+(Settings!$B$30-L961)+Settings!$B$31),K961+(Settings!$B$33-L961))</x:f>
        <x:v>7382.701396402119</x:v>
      </x:c>
      <x:c r="N961" s="14">
        <x:f t="shared" si="189"/>
        <x:v>7388.7213964021194</x:v>
      </x:c>
      <x:c r="O961" s="14">
        <x:f t="shared" si="190"/>
        <x:v>9.4611262213074951</x:v>
      </x:c>
      <x:c r="P961" s="14">
        <x:f t="shared" si="191"/>
        <x:v>0</x:v>
      </x:c>
      <x:c r="Q961" s="14">
        <x:f t="shared" si="192"/>
        <x:v>0</x:v>
      </x:c>
      <x:c r="R961" s="14">
        <x:f t="shared" si="193"/>
        <x:v>0</x:v>
      </x:c>
      <x:c r="S961" s="14">
        <x:f t="shared" si="194"/>
        <x:v>0</x:v>
      </x:c>
      <x:c r="T961" t="str">
        <x:f>IF(MOD(C961-Settings!$B$32,Settings!$B$33)&lt;Settings!$B$30,"Up","Down")</x:f>
        <x:v>Up</x:v>
      </x:c>
      <x:c r="U961" s="15" t="n">
        <x:f>IF(OR(I961&gt;Settings!$B$30,O961&gt;Settings!$B$37),0,1)</x:f>
        <x:v>1</x:v>
      </x:c>
      <x:c r="V961" s="15" t="n">
        <x:f>IF(AND(U961=1,O961&lt;=Settings!$B$36),1,0)</x:f>
        <x:v>1</x:v>
      </x:c>
    </x:row>
    <x:row r="962">
      <x:c r="A962">
        <x:v>8</x:v>
      </x:c>
      <x:c r="B962">
        <x:v>117</x:v>
      </x:c>
      <x:c r="C962" s="13" t="n">
        <x:f>Arrivals!F962</x:f>
        <x:v>7424.530190879181</x:v>
      </x:c>
      <x:c r="D962" s="13" t="n">
        <x:f>Arrivals!J962</x:f>
        <x:v>1.6467158757798082</x:v>
      </x:c>
      <x:c r="E962" s="14">
        <x:f t="shared" si="197"/>
        <x:v>7382.7013964021189</x:v>
      </x:c>
      <x:c r="F962" s="14">
        <x:f t="shared" si="186"/>
        <x:v>7424.5301908791807</x:v>
      </x:c>
      <x:c r="G962" s="14">
        <x:f t="shared" si="187"/>
        <x:v>7426.1769067549603</x:v>
      </x:c>
      <x:c r="H962" s="13" t="n">
        <x:f>Arrivals!L962</x:f>
        <x:v>75</x:v>
      </x:c>
      <x:c r="I962" s="14" t="n">
        <x:f>H962*8/Settings!$B$28+Settings!$B$29</x:f>
        <x:v>6.02</x:v>
      </x:c>
      <x:c r="J962" s="14">
        <x:f t="shared" si="198"/>
        <x:v>7388.7213964021194</x:v>
      </x:c>
      <x:c r="K962" s="14">
        <x:f t="shared" si="188"/>
        <x:v>7426.1769067549603</x:v>
      </x:c>
      <x:c r="L962" s="14" t="n">
        <x:f>MOD(K962-Settings!$B$32,Settings!$B$33)</x:f>
        <x:v>226.17690675496033</x:v>
      </x:c>
      <x:c r="M962" s="14" t="n">
        <x:f>IF(L962&lt;Settings!$B$30,IF(Settings!$B$30-L962&gt;=I962,K962,K962+(Settings!$B$30-L962)+Settings!$B$31),K962+(Settings!$B$33-L962))</x:f>
        <x:v>7426.17690675496</x:v>
      </x:c>
      <x:c r="N962" s="14">
        <x:f t="shared" si="189"/>
        <x:v>7432.1969067549608</x:v>
      </x:c>
      <x:c r="O962" s="14">
        <x:f t="shared" si="190"/>
        <x:v>7.666715875780028</x:v>
      </x:c>
      <x:c r="P962" s="14">
        <x:f t="shared" si="191"/>
        <x:v>0</x:v>
      </x:c>
      <x:c r="Q962" s="14">
        <x:f t="shared" si="192"/>
        <x:v>0</x:v>
      </x:c>
      <x:c r="R962" s="14">
        <x:f t="shared" si="193"/>
        <x:v>0</x:v>
      </x:c>
      <x:c r="S962" s="14">
        <x:f t="shared" si="194"/>
        <x:v>0</x:v>
      </x:c>
      <x:c r="T962" t="str">
        <x:f>IF(MOD(C962-Settings!$B$32,Settings!$B$33)&lt;Settings!$B$30,"Up","Down")</x:f>
        <x:v>Up</x:v>
      </x:c>
      <x:c r="U962" s="15" t="n">
        <x:f>IF(OR(I962&gt;Settings!$B$30,O962&gt;Settings!$B$37),0,1)</x:f>
        <x:v>1</x:v>
      </x:c>
      <x:c r="V962" s="15" t="n">
        <x:f>IF(AND(U962=1,O962&lt;=Settings!$B$36),1,0)</x:f>
        <x:v>1</x:v>
      </x:c>
    </x:row>
    <x:row r="963">
      <x:c r="A963">
        <x:v>8</x:v>
      </x:c>
      <x:c r="B963">
        <x:v>118</x:v>
      </x:c>
      <x:c r="C963" s="13" t="n">
        <x:f>Arrivals!F963</x:f>
        <x:v>7475.2284973932265</x:v>
      </x:c>
      <x:c r="D963" s="13" t="n">
        <x:f>Arrivals!J963</x:f>
        <x:v>1.4368060131774927</x:v>
      </x:c>
      <x:c r="E963" s="14">
        <x:f t="shared" si="197"/>
        <x:v>7426.1769067549603</x:v>
      </x:c>
      <x:c r="F963" s="14">
        <x:f t="shared" si="186"/>
        <x:v>7475.2284973932265</x:v>
      </x:c>
      <x:c r="G963" s="14">
        <x:f t="shared" si="187"/>
        <x:v>7476.6653034064038</x:v>
      </x:c>
      <x:c r="H963" s="13" t="n">
        <x:f>Arrivals!L963</x:f>
        <x:v>75</x:v>
      </x:c>
      <x:c r="I963" s="14" t="n">
        <x:f>H963*8/Settings!$B$28+Settings!$B$29</x:f>
        <x:v>6.02</x:v>
      </x:c>
      <x:c r="J963" s="14">
        <x:f t="shared" si="198"/>
        <x:v>7432.1969067549608</x:v>
      </x:c>
      <x:c r="K963" s="14">
        <x:f t="shared" si="188"/>
        <x:v>7476.6653034064038</x:v>
      </x:c>
      <x:c r="L963" s="14" t="n">
        <x:f>MOD(K963-Settings!$B$32,Settings!$B$33)</x:f>
        <x:v>276.66530340640384</x:v>
      </x:c>
      <x:c r="M963" s="14" t="n">
        <x:f>IF(L963&lt;Settings!$B$30,IF(Settings!$B$30-L963&gt;=I963,K963,K963+(Settings!$B$30-L963)+Settings!$B$31),K963+(Settings!$B$33-L963))</x:f>
        <x:v>7476.665303406404</x:v>
      </x:c>
      <x:c r="N963" s="14">
        <x:f t="shared" si="189"/>
        <x:v>7482.6853034064043</x:v>
      </x:c>
      <x:c r="O963" s="14">
        <x:f t="shared" si="190"/>
        <x:v>7.4568060131778111</x:v>
      </x:c>
      <x:c r="P963" s="14">
        <x:f t="shared" si="191"/>
        <x:v>0</x:v>
      </x:c>
      <x:c r="Q963" s="14">
        <x:f t="shared" si="192"/>
        <x:v>0</x:v>
      </x:c>
      <x:c r="R963" s="14">
        <x:f t="shared" si="193"/>
        <x:v>0</x:v>
      </x:c>
      <x:c r="S963" s="14">
        <x:f t="shared" si="194"/>
        <x:v>0</x:v>
      </x:c>
      <x:c r="T963" t="str">
        <x:f>IF(MOD(C963-Settings!$B$32,Settings!$B$33)&lt;Settings!$B$30,"Up","Down")</x:f>
        <x:v>Up</x:v>
      </x:c>
      <x:c r="U963" s="15" t="n">
        <x:f>IF(OR(I963&gt;Settings!$B$30,O963&gt;Settings!$B$37),0,1)</x:f>
        <x:v>1</x:v>
      </x:c>
      <x:c r="V963" s="15" t="n">
        <x:f>IF(AND(U963=1,O963&lt;=Settings!$B$36),1,0)</x:f>
        <x:v>1</x:v>
      </x:c>
    </x:row>
    <x:row r="964">
      <x:c r="A964">
        <x:v>8</x:v>
      </x:c>
      <x:c r="B964">
        <x:v>119</x:v>
      </x:c>
      <x:c r="C964" s="13" t="n">
        <x:f>Arrivals!F964</x:f>
        <x:v>7490.576791951917</x:v>
      </x:c>
      <x:c r="D964" s="13" t="n">
        <x:f>Arrivals!J964</x:f>
        <x:v>9.854562234901763</x:v>
      </x:c>
      <x:c r="E964" s="14">
        <x:f t="shared" si="197"/>
        <x:v>7476.6653034064038</x:v>
      </x:c>
      <x:c r="F964" s="14">
        <x:f t="shared" si="186"/>
        <x:v>7490.5767919519167</x:v>
      </x:c>
      <x:c r="G964" s="14">
        <x:f t="shared" si="187"/>
        <x:v>7500.4313541868187</x:v>
      </x:c>
      <x:c r="H964" s="13" t="n">
        <x:f>Arrivals!L964</x:f>
        <x:v>75</x:v>
      </x:c>
      <x:c r="I964" s="14" t="n">
        <x:f>H964*8/Settings!$B$28+Settings!$B$29</x:f>
        <x:v>6.02</x:v>
      </x:c>
      <x:c r="J964" s="14">
        <x:f t="shared" si="198"/>
        <x:v>7482.6853034064043</x:v>
      </x:c>
      <x:c r="K964" s="14">
        <x:f t="shared" si="188"/>
        <x:v>7500.4313541868187</x:v>
      </x:c>
      <x:c r="L964" s="14" t="n">
        <x:f>MOD(K964-Settings!$B$32,Settings!$B$33)</x:f>
        <x:v>300.4313541868187</x:v>
      </x:c>
      <x:c r="M964" s="14" t="n">
        <x:f>IF(L964&lt;Settings!$B$30,IF(Settings!$B$30-L964&gt;=I964,K964,K964+(Settings!$B$30-L964)+Settings!$B$31),K964+(Settings!$B$33-L964))</x:f>
        <x:v>7500.431354186819</x:v>
      </x:c>
      <x:c r="N964" s="14">
        <x:f t="shared" si="189"/>
        <x:v>7506.4513541868191</x:v>
      </x:c>
      <x:c r="O964" s="14">
        <x:f t="shared" si="190"/>
        <x:v>15.874562234902442</x:v>
      </x:c>
      <x:c r="P964" s="14">
        <x:f t="shared" si="191"/>
        <x:v>0</x:v>
      </x:c>
      <x:c r="Q964" s="14">
        <x:f t="shared" si="192"/>
        <x:v>0</x:v>
      </x:c>
      <x:c r="R964" s="14">
        <x:f t="shared" si="193"/>
        <x:v>0</x:v>
      </x:c>
      <x:c r="S964" s="14">
        <x:f t="shared" si="194"/>
        <x:v>0</x:v>
      </x:c>
      <x:c r="T964" t="str">
        <x:f>IF(MOD(C964-Settings!$B$32,Settings!$B$33)&lt;Settings!$B$30,"Up","Down")</x:f>
        <x:v>Up</x:v>
      </x:c>
      <x:c r="U964" s="15" t="n">
        <x:f>IF(OR(I964&gt;Settings!$B$30,O964&gt;Settings!$B$37),0,1)</x:f>
        <x:v>1</x:v>
      </x:c>
      <x:c r="V964" s="15" t="n">
        <x:f>IF(AND(U964=1,O964&lt;=Settings!$B$36),1,0)</x:f>
        <x:v>1</x:v>
      </x:c>
    </x:row>
    <x:row r="965">
      <x:c r="A965">
        <x:v>8</x:v>
      </x:c>
      <x:c r="B965">
        <x:v>120</x:v>
      </x:c>
      <x:c r="C965" s="13" t="n">
        <x:f>Arrivals!F965</x:f>
        <x:v>7527.25502644051</x:v>
      </x:c>
      <x:c r="D965" s="13" t="n">
        <x:f>Arrivals!J965</x:f>
        <x:v>12.34722169750637</x:v>
      </x:c>
      <x:c r="E965" s="14">
        <x:f t="shared" si="197"/>
        <x:v>7500.4313541868187</x:v>
      </x:c>
      <x:c r="F965" s="14">
        <x:f t="shared" si="186"/>
        <x:v>7527.2550264405099</x:v>
      </x:c>
      <x:c r="G965" s="14">
        <x:f t="shared" si="187"/>
        <x:v>7539.602248138016</x:v>
      </x:c>
      <x:c r="H965" s="13" t="n">
        <x:f>Arrivals!L965</x:f>
        <x:v>75</x:v>
      </x:c>
      <x:c r="I965" s="14" t="n">
        <x:f>H965*8/Settings!$B$28+Settings!$B$29</x:f>
        <x:v>6.02</x:v>
      </x:c>
      <x:c r="J965" s="14">
        <x:f t="shared" si="198"/>
        <x:v>7506.4513541868191</x:v>
      </x:c>
      <x:c r="K965" s="14">
        <x:f t="shared" si="188"/>
        <x:v>7539.602248138016</x:v>
      </x:c>
      <x:c r="L965" s="14" t="n">
        <x:f>MOD(K965-Settings!$B$32,Settings!$B$33)</x:f>
        <x:v>339.60224813801597</x:v>
      </x:c>
      <x:c r="M965" s="14" t="n">
        <x:f>IF(L965&lt;Settings!$B$30,IF(Settings!$B$30-L965&gt;=I965,K965,K965+(Settings!$B$30-L965)+Settings!$B$31),K965+(Settings!$B$33-L965))</x:f>
        <x:v>7539.602248138016</x:v>
      </x:c>
      <x:c r="N965" s="14">
        <x:f t="shared" si="189"/>
        <x:v>7545.6222481380164</x:v>
      </x:c>
      <x:c r="O965" s="14">
        <x:f t="shared" si="190"/>
        <x:v>18.367221697506466</x:v>
      </x:c>
      <x:c r="P965" s="14">
        <x:f t="shared" si="191"/>
        <x:v>0</x:v>
      </x:c>
      <x:c r="Q965" s="14">
        <x:f t="shared" si="192"/>
        <x:v>0</x:v>
      </x:c>
      <x:c r="R965" s="14">
        <x:f t="shared" si="193"/>
        <x:v>0</x:v>
      </x:c>
      <x:c r="S965" s="14">
        <x:f t="shared" si="194"/>
        <x:v>0</x:v>
      </x:c>
      <x:c r="T965" t="str">
        <x:f>IF(MOD(C965-Settings!$B$32,Settings!$B$33)&lt;Settings!$B$30,"Up","Down")</x:f>
        <x:v>Up</x:v>
      </x:c>
      <x:c r="U965" s="15" t="n">
        <x:f>IF(OR(I965&gt;Settings!$B$30,O965&gt;Settings!$B$37),0,1)</x:f>
        <x:v>1</x:v>
      </x:c>
      <x:c r="V965" s="15" t="n">
        <x:f>IF(AND(U965=1,O965&lt;=Settings!$B$36),1,0)</x:f>
        <x:v>1</x:v>
      </x:c>
    </x:row>
    <x:row r="966">
      <x:c r="A966">
        <x:v>9</x:v>
      </x:c>
      <x:c r="B966">
        <x:v>1</x:v>
      </x:c>
      <x:c r="C966" s="13" t="n">
        <x:f>Arrivals!F966</x:f>
        <x:v>107.36634314544085</x:v>
      </x:c>
      <x:c r="D966" s="13" t="n">
        <x:f>Arrivals!J966</x:f>
        <x:v>8.424474539368191</x:v>
      </x:c>
      <x:c r="E966" s="14">
        <x:v>0</x:v>
      </x:c>
      <x:c r="F966" s="14" t="n">
        <x:f t="shared" ref="F966:F1029" si="199">MAX(C966,E966)</x:f>
        <x:v>107.36634314544085</x:v>
      </x:c>
      <x:c r="G966" s="14" t="n">
        <x:f t="shared" ref="G966:G1029" si="200">F966+D966</x:f>
        <x:v>115.79081768480904</x:v>
      </x:c>
      <x:c r="H966" s="13" t="n">
        <x:f>Arrivals!L966</x:f>
        <x:v>75</x:v>
      </x:c>
      <x:c r="I966" s="14" t="n">
        <x:f>H966*8/Settings!$B$28+Settings!$B$29</x:f>
        <x:v>6.02</x:v>
      </x:c>
      <x:c r="J966" s="14">
        <x:v>0</x:v>
      </x:c>
      <x:c r="K966" s="14" t="n">
        <x:f t="shared" ref="K966:K1029" si="201">MAX(G966,J966)</x:f>
        <x:v>115.79081768480904</x:v>
      </x:c>
      <x:c r="L966" s="14" t="n">
        <x:f>MOD(K966-Settings!$B$32,Settings!$B$33)</x:f>
        <x:v>115.79081768480904</x:v>
      </x:c>
      <x:c r="M966" s="14" t="n">
        <x:f>IF(L966&lt;Settings!$B$30,IF(Settings!$B$30-L966&gt;=I966,K966,K966+(Settings!$B$30-L966)+Settings!$B$31),K966+(Settings!$B$33-L966))</x:f>
        <x:v>115.79081768480904</x:v>
      </x:c>
      <x:c r="N966" s="14" t="n">
        <x:f t="shared" ref="N966:N1029" si="202">M966+I966</x:f>
        <x:v>121.81081768480904</x:v>
      </x:c>
      <x:c r="O966" s="14" t="n">
        <x:f t="shared" ref="O966:O1029" si="203">N966-C966</x:f>
        <x:v>14.444474539368187</x:v>
      </x:c>
      <x:c r="P966" s="14" t="n">
        <x:f t="shared" ref="P966:P1029" si="204">F966-C966</x:f>
        <x:v>0</x:v>
      </x:c>
      <x:c r="Q966" s="14" t="n">
        <x:f t="shared" ref="Q966:Q1029" si="205">K966-G966</x:f>
        <x:v>0</x:v>
      </x:c>
      <x:c r="R966" s="14" t="n">
        <x:f t="shared" ref="R966:R1029" si="206">M966-K966</x:f>
        <x:v>0</x:v>
      </x:c>
      <x:c r="S966" s="14" t="n">
        <x:f t="shared" ref="S966:S1029" si="207">P966+Q966+R966</x:f>
        <x:v>0</x:v>
      </x:c>
      <x:c r="T966" t="str">
        <x:f>IF(MOD(C966-Settings!$B$32,Settings!$B$33)&lt;Settings!$B$30,"Up","Down")</x:f>
        <x:v>Up</x:v>
      </x:c>
      <x:c r="U966" s="15" t="n">
        <x:f>IF(OR(I966&gt;Settings!$B$30,O966&gt;Settings!$B$37),0,1)</x:f>
        <x:v>1</x:v>
      </x:c>
      <x:c r="V966" s="15" t="n">
        <x:f>IF(AND(U966=1,O966&lt;=Settings!$B$36),1,0)</x:f>
        <x:v>1</x:v>
      </x:c>
    </x:row>
    <x:row r="967">
      <x:c r="A967">
        <x:v>9</x:v>
      </x:c>
      <x:c r="B967">
        <x:v>2</x:v>
      </x:c>
      <x:c r="C967" s="13" t="n">
        <x:f>Arrivals!F967</x:f>
        <x:v>131.03002740024408</x:v>
      </x:c>
      <x:c r="D967" s="13" t="n">
        <x:f>Arrivals!J967</x:f>
        <x:v>27.12776151420513</x:v>
      </x:c>
      <x:c r="E967" s="14" t="n">
        <x:f t="shared" ref="E967:E998" si="208">G966</x:f>
        <x:v>115.79081768480904</x:v>
      </x:c>
      <x:c r="F967" s="14">
        <x:f t="shared" si="199"/>
        <x:v>131.03002740024408</x:v>
      </x:c>
      <x:c r="G967" s="14">
        <x:f t="shared" si="200"/>
        <x:v>158.15778891444921</x:v>
      </x:c>
      <x:c r="H967" s="13" t="n">
        <x:f>Arrivals!L967</x:f>
        <x:v>75</x:v>
      </x:c>
      <x:c r="I967" s="14" t="n">
        <x:f>H967*8/Settings!$B$28+Settings!$B$29</x:f>
        <x:v>6.02</x:v>
      </x:c>
      <x:c r="J967" s="14" t="n">
        <x:f t="shared" ref="J967:J998" si="209">N966</x:f>
        <x:v>121.81081768480904</x:v>
      </x:c>
      <x:c r="K967" s="14">
        <x:f t="shared" si="201"/>
        <x:v>158.15778891444921</x:v>
      </x:c>
      <x:c r="L967" s="14" t="n">
        <x:f>MOD(K967-Settings!$B$32,Settings!$B$33)</x:f>
        <x:v>158.1577889144492</x:v>
      </x:c>
      <x:c r="M967" s="14" t="n">
        <x:f>IF(L967&lt;Settings!$B$30,IF(Settings!$B$30-L967&gt;=I967,K967,K967+(Settings!$B$30-L967)+Settings!$B$31),K967+(Settings!$B$33-L967))</x:f>
        <x:v>158.1577889144492</x:v>
      </x:c>
      <x:c r="N967" s="14">
        <x:f t="shared" si="202"/>
        <x:v>164.17778891444922</x:v>
      </x:c>
      <x:c r="O967" s="14">
        <x:f t="shared" si="203"/>
        <x:v>33.147761514205143</x:v>
      </x:c>
      <x:c r="P967" s="14">
        <x:f t="shared" si="204"/>
        <x:v>0</x:v>
      </x:c>
      <x:c r="Q967" s="14">
        <x:f t="shared" si="205"/>
        <x:v>0</x:v>
      </x:c>
      <x:c r="R967" s="14">
        <x:f t="shared" si="206"/>
        <x:v>0</x:v>
      </x:c>
      <x:c r="S967" s="14">
        <x:f t="shared" si="207"/>
        <x:v>0</x:v>
      </x:c>
      <x:c r="T967" t="str">
        <x:f>IF(MOD(C967-Settings!$B$32,Settings!$B$33)&lt;Settings!$B$30,"Up","Down")</x:f>
        <x:v>Up</x:v>
      </x:c>
      <x:c r="U967" s="15" t="n">
        <x:f>IF(OR(I967&gt;Settings!$B$30,O967&gt;Settings!$B$37),0,1)</x:f>
        <x:v>1</x:v>
      </x:c>
      <x:c r="V967" s="15" t="n">
        <x:f>IF(AND(U967=1,O967&lt;=Settings!$B$36),1,0)</x:f>
        <x:v>1</x:v>
      </x:c>
    </x:row>
    <x:row r="968">
      <x:c r="A968">
        <x:v>9</x:v>
      </x:c>
      <x:c r="B968">
        <x:v>3</x:v>
      </x:c>
      <x:c r="C968" s="13" t="n">
        <x:f>Arrivals!F968</x:f>
        <x:v>186.6707864488263</x:v>
      </x:c>
      <x:c r="D968" s="13" t="n">
        <x:f>Arrivals!J968</x:f>
        <x:v>4.546928989302588</x:v>
      </x:c>
      <x:c r="E968" s="14">
        <x:f t="shared" si="208"/>
        <x:v>158.15778891444921</x:v>
      </x:c>
      <x:c r="F968" s="14">
        <x:f t="shared" si="199"/>
        <x:v>186.67078644882631</x:v>
      </x:c>
      <x:c r="G968" s="14">
        <x:f t="shared" si="200"/>
        <x:v>191.21771543812889</x:v>
      </x:c>
      <x:c r="H968" s="13" t="n">
        <x:f>Arrivals!L968</x:f>
        <x:v>75</x:v>
      </x:c>
      <x:c r="I968" s="14" t="n">
        <x:f>H968*8/Settings!$B$28+Settings!$B$29</x:f>
        <x:v>6.02</x:v>
      </x:c>
      <x:c r="J968" s="14">
        <x:f t="shared" si="209"/>
        <x:v>164.17778891444922</x:v>
      </x:c>
      <x:c r="K968" s="14">
        <x:f t="shared" si="201"/>
        <x:v>191.21771543812889</x:v>
      </x:c>
      <x:c r="L968" s="14" t="n">
        <x:f>MOD(K968-Settings!$B$32,Settings!$B$33)</x:f>
        <x:v>191.2177154381289</x:v>
      </x:c>
      <x:c r="M968" s="14" t="n">
        <x:f>IF(L968&lt;Settings!$B$30,IF(Settings!$B$30-L968&gt;=I968,K968,K968+(Settings!$B$30-L968)+Settings!$B$31),K968+(Settings!$B$33-L968))</x:f>
        <x:v>191.2177154381289</x:v>
      </x:c>
      <x:c r="N968" s="14">
        <x:f t="shared" si="202"/>
        <x:v>197.2377154381289</x:v>
      </x:c>
      <x:c r="O968" s="14">
        <x:f t="shared" si="203"/>
        <x:v>10.566928989302596</x:v>
      </x:c>
      <x:c r="P968" s="14">
        <x:f t="shared" si="204"/>
        <x:v>0</x:v>
      </x:c>
      <x:c r="Q968" s="14">
        <x:f t="shared" si="205"/>
        <x:v>0</x:v>
      </x:c>
      <x:c r="R968" s="14">
        <x:f t="shared" si="206"/>
        <x:v>0</x:v>
      </x:c>
      <x:c r="S968" s="14">
        <x:f t="shared" si="207"/>
        <x:v>0</x:v>
      </x:c>
      <x:c r="T968" t="str">
        <x:f>IF(MOD(C968-Settings!$B$32,Settings!$B$33)&lt;Settings!$B$30,"Up","Down")</x:f>
        <x:v>Up</x:v>
      </x:c>
      <x:c r="U968" s="15" t="n">
        <x:f>IF(OR(I968&gt;Settings!$B$30,O968&gt;Settings!$B$37),0,1)</x:f>
        <x:v>1</x:v>
      </x:c>
      <x:c r="V968" s="15" t="n">
        <x:f>IF(AND(U968=1,O968&lt;=Settings!$B$36),1,0)</x:f>
        <x:v>1</x:v>
      </x:c>
    </x:row>
    <x:row r="969">
      <x:c r="A969">
        <x:v>9</x:v>
      </x:c>
      <x:c r="B969">
        <x:v>4</x:v>
      </x:c>
      <x:c r="C969" s="13" t="n">
        <x:f>Arrivals!F969</x:f>
        <x:v>193.8609462845794</x:v>
      </x:c>
      <x:c r="D969" s="13" t="n">
        <x:f>Arrivals!J969</x:f>
        <x:v>20.248564817738632</x:v>
      </x:c>
      <x:c r="E969" s="14">
        <x:f t="shared" si="208"/>
        <x:v>191.21771543812889</x:v>
      </x:c>
      <x:c r="F969" s="14">
        <x:f t="shared" si="199"/>
        <x:v>193.8609462845794</x:v>
      </x:c>
      <x:c r="G969" s="14">
        <x:f t="shared" si="200"/>
        <x:v>214.10951110231804</x:v>
      </x:c>
      <x:c r="H969" s="13" t="n">
        <x:f>Arrivals!L969</x:f>
        <x:v>75</x:v>
      </x:c>
      <x:c r="I969" s="14" t="n">
        <x:f>H969*8/Settings!$B$28+Settings!$B$29</x:f>
        <x:v>6.02</x:v>
      </x:c>
      <x:c r="J969" s="14">
        <x:f t="shared" si="209"/>
        <x:v>197.2377154381289</x:v>
      </x:c>
      <x:c r="K969" s="14">
        <x:f t="shared" si="201"/>
        <x:v>214.10951110231804</x:v>
      </x:c>
      <x:c r="L969" s="14" t="n">
        <x:f>MOD(K969-Settings!$B$32,Settings!$B$33)</x:f>
        <x:v>214.10951110231804</x:v>
      </x:c>
      <x:c r="M969" s="14" t="n">
        <x:f>IF(L969&lt;Settings!$B$30,IF(Settings!$B$30-L969&gt;=I969,K969,K969+(Settings!$B$30-L969)+Settings!$B$31),K969+(Settings!$B$33-L969))</x:f>
        <x:v>214.10951110231804</x:v>
      </x:c>
      <x:c r="N969" s="14">
        <x:f t="shared" si="202"/>
        <x:v>220.12951110231805</x:v>
      </x:c>
      <x:c r="O969" s="14">
        <x:f t="shared" si="203"/>
        <x:v>26.26856481773865</x:v>
      </x:c>
      <x:c r="P969" s="14">
        <x:f t="shared" si="204"/>
        <x:v>0</x:v>
      </x:c>
      <x:c r="Q969" s="14">
        <x:f t="shared" si="205"/>
        <x:v>0</x:v>
      </x:c>
      <x:c r="R969" s="14">
        <x:f t="shared" si="206"/>
        <x:v>0</x:v>
      </x:c>
      <x:c r="S969" s="14">
        <x:f t="shared" si="207"/>
        <x:v>0</x:v>
      </x:c>
      <x:c r="T969" t="str">
        <x:f>IF(MOD(C969-Settings!$B$32,Settings!$B$33)&lt;Settings!$B$30,"Up","Down")</x:f>
        <x:v>Up</x:v>
      </x:c>
      <x:c r="U969" s="15" t="n">
        <x:f>IF(OR(I969&gt;Settings!$B$30,O969&gt;Settings!$B$37),0,1)</x:f>
        <x:v>1</x:v>
      </x:c>
      <x:c r="V969" s="15" t="n">
        <x:f>IF(AND(U969=1,O969&lt;=Settings!$B$36),1,0)</x:f>
        <x:v>1</x:v>
      </x:c>
    </x:row>
    <x:row r="970">
      <x:c r="A970">
        <x:v>9</x:v>
      </x:c>
      <x:c r="B970">
        <x:v>5</x:v>
      </x:c>
      <x:c r="C970" s="13" t="n">
        <x:f>Arrivals!F970</x:f>
        <x:v>199.08058844193772</x:v>
      </x:c>
      <x:c r="D970" s="13" t="n">
        <x:f>Arrivals!J970</x:f>
        <x:v>12.453361592594788</x:v>
      </x:c>
      <x:c r="E970" s="14">
        <x:f t="shared" si="208"/>
        <x:v>214.10951110231804</x:v>
      </x:c>
      <x:c r="F970" s="14">
        <x:f t="shared" si="199"/>
        <x:v>214.10951110231804</x:v>
      </x:c>
      <x:c r="G970" s="14">
        <x:f t="shared" si="200"/>
        <x:v>226.56287269491281</x:v>
      </x:c>
      <x:c r="H970" s="13" t="n">
        <x:f>Arrivals!L970</x:f>
        <x:v>75</x:v>
      </x:c>
      <x:c r="I970" s="14" t="n">
        <x:f>H970*8/Settings!$B$28+Settings!$B$29</x:f>
        <x:v>6.02</x:v>
      </x:c>
      <x:c r="J970" s="14">
        <x:f t="shared" si="209"/>
        <x:v>220.12951110231805</x:v>
      </x:c>
      <x:c r="K970" s="14">
        <x:f t="shared" si="201"/>
        <x:v>226.56287269491281</x:v>
      </x:c>
      <x:c r="L970" s="14" t="n">
        <x:f>MOD(K970-Settings!$B$32,Settings!$B$33)</x:f>
        <x:v>226.5628726949128</x:v>
      </x:c>
      <x:c r="M970" s="14" t="n">
        <x:f>IF(L970&lt;Settings!$B$30,IF(Settings!$B$30-L970&gt;=I970,K970,K970+(Settings!$B$30-L970)+Settings!$B$31),K970+(Settings!$B$33-L970))</x:f>
        <x:v>226.5628726949128</x:v>
      </x:c>
      <x:c r="N970" s="14">
        <x:f t="shared" si="202"/>
        <x:v>232.58287269491282</x:v>
      </x:c>
      <x:c r="O970" s="14">
        <x:f t="shared" si="203"/>
        <x:v>33.502284252975102</x:v>
      </x:c>
      <x:c r="P970" s="14">
        <x:f t="shared" si="204"/>
        <x:v>15.028922660380317</x:v>
      </x:c>
      <x:c r="Q970" s="14">
        <x:f t="shared" si="205"/>
        <x:v>0</x:v>
      </x:c>
      <x:c r="R970" s="14">
        <x:f t="shared" si="206"/>
        <x:v>0</x:v>
      </x:c>
      <x:c r="S970" s="14">
        <x:f t="shared" si="207"/>
        <x:v>15.028922660380317</x:v>
      </x:c>
      <x:c r="T970" t="str">
        <x:f>IF(MOD(C970-Settings!$B$32,Settings!$B$33)&lt;Settings!$B$30,"Up","Down")</x:f>
        <x:v>Up</x:v>
      </x:c>
      <x:c r="U970" s="15" t="n">
        <x:f>IF(OR(I970&gt;Settings!$B$30,O970&gt;Settings!$B$37),0,1)</x:f>
        <x:v>1</x:v>
      </x:c>
      <x:c r="V970" s="15" t="n">
        <x:f>IF(AND(U970=1,O970&lt;=Settings!$B$36),1,0)</x:f>
        <x:v>1</x:v>
      </x:c>
    </x:row>
    <x:row r="971">
      <x:c r="A971">
        <x:v>9</x:v>
      </x:c>
      <x:c r="B971">
        <x:v>6</x:v>
      </x:c>
      <x:c r="C971" s="13" t="n">
        <x:f>Arrivals!F971</x:f>
        <x:v>221.88315358877335</x:v>
      </x:c>
      <x:c r="D971" s="13" t="n">
        <x:f>Arrivals!J971</x:f>
        <x:v>4.031758613206931</x:v>
      </x:c>
      <x:c r="E971" s="14">
        <x:f t="shared" si="208"/>
        <x:v>226.56287269491281</x:v>
      </x:c>
      <x:c r="F971" s="14">
        <x:f t="shared" si="199"/>
        <x:v>226.56287269491281</x:v>
      </x:c>
      <x:c r="G971" s="14">
        <x:f t="shared" si="200"/>
        <x:v>230.59463130811974</x:v>
      </x:c>
      <x:c r="H971" s="13" t="n">
        <x:f>Arrivals!L971</x:f>
        <x:v>75</x:v>
      </x:c>
      <x:c r="I971" s="14" t="n">
        <x:f>H971*8/Settings!$B$28+Settings!$B$29</x:f>
        <x:v>6.02</x:v>
      </x:c>
      <x:c r="J971" s="14">
        <x:f t="shared" si="209"/>
        <x:v>232.58287269491282</x:v>
      </x:c>
      <x:c r="K971" s="14">
        <x:f t="shared" si="201"/>
        <x:v>232.58287269491282</x:v>
      </x:c>
      <x:c r="L971" s="14" t="n">
        <x:f>MOD(K971-Settings!$B$32,Settings!$B$33)</x:f>
        <x:v>232.58287269491282</x:v>
      </x:c>
      <x:c r="M971" s="14" t="n">
        <x:f>IF(L971&lt;Settings!$B$30,IF(Settings!$B$30-L971&gt;=I971,K971,K971+(Settings!$B$30-L971)+Settings!$B$31),K971+(Settings!$B$33-L971))</x:f>
        <x:v>232.58287269491282</x:v>
      </x:c>
      <x:c r="N971" s="14">
        <x:f t="shared" si="202"/>
        <x:v>238.60287269491283</x:v>
      </x:c>
      <x:c r="O971" s="14">
        <x:f t="shared" si="203"/>
        <x:v>16.719719106139479</x:v>
      </x:c>
      <x:c r="P971" s="14">
        <x:f t="shared" si="204"/>
        <x:v>4.6797191061394585</x:v>
      </x:c>
      <x:c r="Q971" s="14">
        <x:f t="shared" si="205"/>
        <x:v>1.9882413867930779</x:v>
      </x:c>
      <x:c r="R971" s="14">
        <x:f t="shared" si="206"/>
        <x:v>0</x:v>
      </x:c>
      <x:c r="S971" s="14">
        <x:f t="shared" si="207"/>
        <x:v>6.6679604929325365</x:v>
      </x:c>
      <x:c r="T971" t="str">
        <x:f>IF(MOD(C971-Settings!$B$32,Settings!$B$33)&lt;Settings!$B$30,"Up","Down")</x:f>
        <x:v>Up</x:v>
      </x:c>
      <x:c r="U971" s="15" t="n">
        <x:f>IF(OR(I971&gt;Settings!$B$30,O971&gt;Settings!$B$37),0,1)</x:f>
        <x:v>1</x:v>
      </x:c>
      <x:c r="V971" s="15" t="n">
        <x:f>IF(AND(U971=1,O971&lt;=Settings!$B$36),1,0)</x:f>
        <x:v>1</x:v>
      </x:c>
    </x:row>
    <x:row r="972">
      <x:c r="A972">
        <x:v>9</x:v>
      </x:c>
      <x:c r="B972">
        <x:v>7</x:v>
      </x:c>
      <x:c r="C972" s="13" t="n">
        <x:f>Arrivals!F972</x:f>
        <x:v>329.14928477482067</x:v>
      </x:c>
      <x:c r="D972" s="13" t="n">
        <x:f>Arrivals!J972</x:f>
        <x:v>1.103497858785092</x:v>
      </x:c>
      <x:c r="E972" s="14">
        <x:f t="shared" si="208"/>
        <x:v>230.59463130811974</x:v>
      </x:c>
      <x:c r="F972" s="14">
        <x:f t="shared" si="199"/>
        <x:v>329.14928477482067</x:v>
      </x:c>
      <x:c r="G972" s="14">
        <x:f t="shared" si="200"/>
        <x:v>330.25278263360576</x:v>
      </x:c>
      <x:c r="H972" s="13" t="n">
        <x:f>Arrivals!L972</x:f>
        <x:v>75</x:v>
      </x:c>
      <x:c r="I972" s="14" t="n">
        <x:f>H972*8/Settings!$B$28+Settings!$B$29</x:f>
        <x:v>6.02</x:v>
      </x:c>
      <x:c r="J972" s="14">
        <x:f t="shared" si="209"/>
        <x:v>238.60287269491283</x:v>
      </x:c>
      <x:c r="K972" s="14">
        <x:f t="shared" si="201"/>
        <x:v>330.25278263360576</x:v>
      </x:c>
      <x:c r="L972" s="14" t="n">
        <x:f>MOD(K972-Settings!$B$32,Settings!$B$33)</x:f>
        <x:v>330.25278263360576</x:v>
      </x:c>
      <x:c r="M972" s="14" t="n">
        <x:f>IF(L972&lt;Settings!$B$30,IF(Settings!$B$30-L972&gt;=I972,K972,K972+(Settings!$B$30-L972)+Settings!$B$31),K972+(Settings!$B$33-L972))</x:f>
        <x:v>330.25278263360576</x:v>
      </x:c>
      <x:c r="N972" s="14">
        <x:f t="shared" si="202"/>
        <x:v>336.27278263360574</x:v>
      </x:c>
      <x:c r="O972" s="14">
        <x:f t="shared" si="203"/>
        <x:v>7.1234978587850719</x:v>
      </x:c>
      <x:c r="P972" s="14">
        <x:f t="shared" si="204"/>
        <x:v>0</x:v>
      </x:c>
      <x:c r="Q972" s="14">
        <x:f t="shared" si="205"/>
        <x:v>0</x:v>
      </x:c>
      <x:c r="R972" s="14">
        <x:f t="shared" si="206"/>
        <x:v>0</x:v>
      </x:c>
      <x:c r="S972" s="14">
        <x:f t="shared" si="207"/>
        <x:v>0</x:v>
      </x:c>
      <x:c r="T972" t="str">
        <x:f>IF(MOD(C972-Settings!$B$32,Settings!$B$33)&lt;Settings!$B$30,"Up","Down")</x:f>
        <x:v>Up</x:v>
      </x:c>
      <x:c r="U972" s="15" t="n">
        <x:f>IF(OR(I972&gt;Settings!$B$30,O972&gt;Settings!$B$37),0,1)</x:f>
        <x:v>1</x:v>
      </x:c>
      <x:c r="V972" s="15" t="n">
        <x:f>IF(AND(U972=1,O972&lt;=Settings!$B$36),1,0)</x:f>
        <x:v>1</x:v>
      </x:c>
    </x:row>
    <x:row r="973">
      <x:c r="A973">
        <x:v>9</x:v>
      </x:c>
      <x:c r="B973">
        <x:v>8</x:v>
      </x:c>
      <x:c r="C973" s="13" t="n">
        <x:f>Arrivals!F973</x:f>
        <x:v>389.23054359028106</x:v>
      </x:c>
      <x:c r="D973" s="13" t="n">
        <x:f>Arrivals!J973</x:f>
        <x:v>11.215386763754946</x:v>
      </x:c>
      <x:c r="E973" s="14">
        <x:f t="shared" si="208"/>
        <x:v>330.25278263360576</x:v>
      </x:c>
      <x:c r="F973" s="14">
        <x:f t="shared" si="199"/>
        <x:v>389.23054359028106</x:v>
      </x:c>
      <x:c r="G973" s="14">
        <x:f t="shared" si="200"/>
        <x:v>400.44593035403602</x:v>
      </x:c>
      <x:c r="H973" s="13" t="n">
        <x:f>Arrivals!L973</x:f>
        <x:v>75</x:v>
      </x:c>
      <x:c r="I973" s="14" t="n">
        <x:f>H973*8/Settings!$B$28+Settings!$B$29</x:f>
        <x:v>6.02</x:v>
      </x:c>
      <x:c r="J973" s="14">
        <x:f t="shared" si="209"/>
        <x:v>336.27278263360574</x:v>
      </x:c>
      <x:c r="K973" s="14">
        <x:f t="shared" si="201"/>
        <x:v>400.44593035403602</x:v>
      </x:c>
      <x:c r="L973" s="14" t="n">
        <x:f>MOD(K973-Settings!$B$32,Settings!$B$33)</x:f>
        <x:v>400.445930354036</x:v>
      </x:c>
      <x:c r="M973" s="14" t="n">
        <x:f>IF(L973&lt;Settings!$B$30,IF(Settings!$B$30-L973&gt;=I973,K973,K973+(Settings!$B$30-L973)+Settings!$B$31),K973+(Settings!$B$33-L973))</x:f>
        <x:v>400.445930354036</x:v>
      </x:c>
      <x:c r="N973" s="14">
        <x:f t="shared" si="202"/>
        <x:v>406.465930354036</x:v>
      </x:c>
      <x:c r="O973" s="14">
        <x:f t="shared" si="203"/>
        <x:v>17.235386763754946</x:v>
      </x:c>
      <x:c r="P973" s="14">
        <x:f t="shared" si="204"/>
        <x:v>0</x:v>
      </x:c>
      <x:c r="Q973" s="14">
        <x:f t="shared" si="205"/>
        <x:v>0</x:v>
      </x:c>
      <x:c r="R973" s="14">
        <x:f t="shared" si="206"/>
        <x:v>0</x:v>
      </x:c>
      <x:c r="S973" s="14">
        <x:f t="shared" si="207"/>
        <x:v>0</x:v>
      </x:c>
      <x:c r="T973" t="str">
        <x:f>IF(MOD(C973-Settings!$B$32,Settings!$B$33)&lt;Settings!$B$30,"Up","Down")</x:f>
        <x:v>Up</x:v>
      </x:c>
      <x:c r="U973" s="15" t="n">
        <x:f>IF(OR(I973&gt;Settings!$B$30,O973&gt;Settings!$B$37),0,1)</x:f>
        <x:v>1</x:v>
      </x:c>
      <x:c r="V973" s="15" t="n">
        <x:f>IF(AND(U973=1,O973&lt;=Settings!$B$36),1,0)</x:f>
        <x:v>1</x:v>
      </x:c>
    </x:row>
    <x:row r="974">
      <x:c r="A974">
        <x:v>9</x:v>
      </x:c>
      <x:c r="B974">
        <x:v>9</x:v>
      </x:c>
      <x:c r="C974" s="13" t="n">
        <x:f>Arrivals!F974</x:f>
        <x:v>421.73005182960407</x:v>
      </x:c>
      <x:c r="D974" s="13" t="n">
        <x:f>Arrivals!J974</x:f>
        <x:v>3.8141663092313545</x:v>
      </x:c>
      <x:c r="E974" s="14">
        <x:f t="shared" si="208"/>
        <x:v>400.44593035403602</x:v>
      </x:c>
      <x:c r="F974" s="14">
        <x:f t="shared" si="199"/>
        <x:v>421.73005182960407</x:v>
      </x:c>
      <x:c r="G974" s="14">
        <x:f t="shared" si="200"/>
        <x:v>425.54421813883545</x:v>
      </x:c>
      <x:c r="H974" s="13" t="n">
        <x:f>Arrivals!L974</x:f>
        <x:v>75</x:v>
      </x:c>
      <x:c r="I974" s="14" t="n">
        <x:f>H974*8/Settings!$B$28+Settings!$B$29</x:f>
        <x:v>6.02</x:v>
      </x:c>
      <x:c r="J974" s="14">
        <x:f t="shared" si="209"/>
        <x:v>406.465930354036</x:v>
      </x:c>
      <x:c r="K974" s="14">
        <x:f t="shared" si="201"/>
        <x:v>425.54421813883545</x:v>
      </x:c>
      <x:c r="L974" s="14" t="n">
        <x:f>MOD(K974-Settings!$B$32,Settings!$B$33)</x:f>
        <x:v>425.54421813883545</x:v>
      </x:c>
      <x:c r="M974" s="14" t="n">
        <x:f>IF(L974&lt;Settings!$B$30,IF(Settings!$B$30-L974&gt;=I974,K974,K974+(Settings!$B$30-L974)+Settings!$B$31),K974+(Settings!$B$33-L974))</x:f>
        <x:v>425.54421813883545</x:v>
      </x:c>
      <x:c r="N974" s="14">
        <x:f t="shared" si="202"/>
        <x:v>431.56421813883543</x:v>
      </x:c>
      <x:c r="O974" s="14">
        <x:f t="shared" si="203"/>
        <x:v>9.8341663092313638</x:v>
      </x:c>
      <x:c r="P974" s="14">
        <x:f t="shared" si="204"/>
        <x:v>0</x:v>
      </x:c>
      <x:c r="Q974" s="14">
        <x:f t="shared" si="205"/>
        <x:v>0</x:v>
      </x:c>
      <x:c r="R974" s="14">
        <x:f t="shared" si="206"/>
        <x:v>0</x:v>
      </x:c>
      <x:c r="S974" s="14">
        <x:f t="shared" si="207"/>
        <x:v>0</x:v>
      </x:c>
      <x:c r="T974" t="str">
        <x:f>IF(MOD(C974-Settings!$B$32,Settings!$B$33)&lt;Settings!$B$30,"Up","Down")</x:f>
        <x:v>Up</x:v>
      </x:c>
      <x:c r="U974" s="15" t="n">
        <x:f>IF(OR(I974&gt;Settings!$B$30,O974&gt;Settings!$B$37),0,1)</x:f>
        <x:v>1</x:v>
      </x:c>
      <x:c r="V974" s="15" t="n">
        <x:f>IF(AND(U974=1,O974&lt;=Settings!$B$36),1,0)</x:f>
        <x:v>1</x:v>
      </x:c>
    </x:row>
    <x:row r="975">
      <x:c r="A975">
        <x:v>9</x:v>
      </x:c>
      <x:c r="B975">
        <x:v>10</x:v>
      </x:c>
      <x:c r="C975" s="13" t="n">
        <x:f>Arrivals!F975</x:f>
        <x:v>656.8612577187773</x:v>
      </x:c>
      <x:c r="D975" s="13" t="n">
        <x:f>Arrivals!J975</x:f>
        <x:v>4.472539259117523</x:v>
      </x:c>
      <x:c r="E975" s="14">
        <x:f t="shared" si="208"/>
        <x:v>425.54421813883545</x:v>
      </x:c>
      <x:c r="F975" s="14">
        <x:f t="shared" si="199"/>
        <x:v>656.86125771877732</x:v>
      </x:c>
      <x:c r="G975" s="14">
        <x:f t="shared" si="200"/>
        <x:v>661.33379697789485</x:v>
      </x:c>
      <x:c r="H975" s="13" t="n">
        <x:f>Arrivals!L975</x:f>
        <x:v>75</x:v>
      </x:c>
      <x:c r="I975" s="14" t="n">
        <x:f>H975*8/Settings!$B$28+Settings!$B$29</x:f>
        <x:v>6.02</x:v>
      </x:c>
      <x:c r="J975" s="14">
        <x:f t="shared" si="209"/>
        <x:v>431.56421813883543</x:v>
      </x:c>
      <x:c r="K975" s="14">
        <x:f t="shared" si="201"/>
        <x:v>661.33379697789485</x:v>
      </x:c>
      <x:c r="L975" s="14" t="n">
        <x:f>MOD(K975-Settings!$B$32,Settings!$B$33)</x:f>
        <x:v>661.3337969778948</x:v>
      </x:c>
      <x:c r="M975" s="14" t="n">
        <x:f>IF(L975&lt;Settings!$B$30,IF(Settings!$B$30-L975&gt;=I975,K975,K975+(Settings!$B$30-L975)+Settings!$B$31),K975+(Settings!$B$33-L975))</x:f>
        <x:v>720</x:v>
      </x:c>
      <x:c r="N975" s="14">
        <x:f t="shared" si="202"/>
        <x:v>726.02</x:v>
      </x:c>
      <x:c r="O975" s="14">
        <x:f t="shared" si="203"/>
        <x:v>69.158742281222658</x:v>
      </x:c>
      <x:c r="P975" s="14">
        <x:f t="shared" si="204"/>
        <x:v>0</x:v>
      </x:c>
      <x:c r="Q975" s="14">
        <x:f t="shared" si="205"/>
        <x:v>0</x:v>
      </x:c>
      <x:c r="R975" s="14">
        <x:f t="shared" si="206"/>
        <x:v>58.666203022105151</x:v>
      </x:c>
      <x:c r="S975" s="14">
        <x:f t="shared" si="207"/>
        <x:v>58.666203022105151</x:v>
      </x:c>
      <x:c r="T975" t="str">
        <x:f>IF(MOD(C975-Settings!$B$32,Settings!$B$33)&lt;Settings!$B$30,"Up","Down")</x:f>
        <x:v>Down</x:v>
      </x:c>
      <x:c r="U975" s="15" t="n">
        <x:f>IF(OR(I975&gt;Settings!$B$30,O975&gt;Settings!$B$37),0,1)</x:f>
        <x:v>1</x:v>
      </x:c>
      <x:c r="V975" s="15" t="n">
        <x:f>IF(AND(U975=1,O975&lt;=Settings!$B$36),1,0)</x:f>
        <x:v>1</x:v>
      </x:c>
    </x:row>
    <x:row r="976">
      <x:c r="A976">
        <x:v>9</x:v>
      </x:c>
      <x:c r="B976">
        <x:v>11</x:v>
      </x:c>
      <x:c r="C976" s="13" t="n">
        <x:f>Arrivals!F976</x:f>
        <x:v>666.4823682866362</x:v>
      </x:c>
      <x:c r="D976" s="13" t="n">
        <x:f>Arrivals!J976</x:f>
        <x:v>3.693821703758352</x:v>
      </x:c>
      <x:c r="E976" s="14">
        <x:f t="shared" si="208"/>
        <x:v>661.33379697789485</x:v>
      </x:c>
      <x:c r="F976" s="14">
        <x:f t="shared" si="199"/>
        <x:v>666.48236828663619</x:v>
      </x:c>
      <x:c r="G976" s="14">
        <x:f t="shared" si="200"/>
        <x:v>670.17618999039451</x:v>
      </x:c>
      <x:c r="H976" s="13" t="n">
        <x:f>Arrivals!L976</x:f>
        <x:v>75</x:v>
      </x:c>
      <x:c r="I976" s="14" t="n">
        <x:f>H976*8/Settings!$B$28+Settings!$B$29</x:f>
        <x:v>6.02</x:v>
      </x:c>
      <x:c r="J976" s="14">
        <x:f t="shared" si="209"/>
        <x:v>726.02</x:v>
      </x:c>
      <x:c r="K976" s="14">
        <x:f t="shared" si="201"/>
        <x:v>726.02</x:v>
      </x:c>
      <x:c r="L976" s="14" t="n">
        <x:f>MOD(K976-Settings!$B$32,Settings!$B$33)</x:f>
        <x:v>6.019999999999982</x:v>
      </x:c>
      <x:c r="M976" s="14" t="n">
        <x:f>IF(L976&lt;Settings!$B$30,IF(Settings!$B$30-L976&gt;=I976,K976,K976+(Settings!$B$30-L976)+Settings!$B$31),K976+(Settings!$B$33-L976))</x:f>
        <x:v>726.02</x:v>
      </x:c>
      <x:c r="N976" s="14">
        <x:f t="shared" si="202"/>
        <x:v>732.04</x:v>
      </x:c>
      <x:c r="O976" s="14">
        <x:f t="shared" si="203"/>
        <x:v>65.557631713363776</x:v>
      </x:c>
      <x:c r="P976" s="14">
        <x:f t="shared" si="204"/>
        <x:v>0</x:v>
      </x:c>
      <x:c r="Q976" s="14">
        <x:f t="shared" si="205"/>
        <x:v>55.843810009605477</x:v>
      </x:c>
      <x:c r="R976" s="14">
        <x:f t="shared" si="206"/>
        <x:v>0</x:v>
      </x:c>
      <x:c r="S976" s="14">
        <x:f t="shared" si="207"/>
        <x:v>55.843810009605477</x:v>
      </x:c>
      <x:c r="T976" t="str">
        <x:f>IF(MOD(C976-Settings!$B$32,Settings!$B$33)&lt;Settings!$B$30,"Up","Down")</x:f>
        <x:v>Down</x:v>
      </x:c>
      <x:c r="U976" s="15" t="n">
        <x:f>IF(OR(I976&gt;Settings!$B$30,O976&gt;Settings!$B$37),0,1)</x:f>
        <x:v>1</x:v>
      </x:c>
      <x:c r="V976" s="15" t="n">
        <x:f>IF(AND(U976=1,O976&lt;=Settings!$B$36),1,0)</x:f>
        <x:v>1</x:v>
      </x:c>
    </x:row>
    <x:row r="977">
      <x:c r="A977">
        <x:v>9</x:v>
      </x:c>
      <x:c r="B977">
        <x:v>12</x:v>
      </x:c>
      <x:c r="C977" s="13" t="n">
        <x:f>Arrivals!F977</x:f>
        <x:v>670.0379623511805</x:v>
      </x:c>
      <x:c r="D977" s="13" t="n">
        <x:f>Arrivals!J977</x:f>
        <x:v>0.43877639918663236</x:v>
      </x:c>
      <x:c r="E977" s="14">
        <x:f t="shared" si="208"/>
        <x:v>670.17618999039451</x:v>
      </x:c>
      <x:c r="F977" s="14">
        <x:f t="shared" si="199"/>
        <x:v>670.17618999039451</x:v>
      </x:c>
      <x:c r="G977" s="14">
        <x:f t="shared" si="200"/>
        <x:v>670.61496638958113</x:v>
      </x:c>
      <x:c r="H977" s="13" t="n">
        <x:f>Arrivals!L977</x:f>
        <x:v>75</x:v>
      </x:c>
      <x:c r="I977" s="14" t="n">
        <x:f>H977*8/Settings!$B$28+Settings!$B$29</x:f>
        <x:v>6.02</x:v>
      </x:c>
      <x:c r="J977" s="14">
        <x:f t="shared" si="209"/>
        <x:v>732.04</x:v>
      </x:c>
      <x:c r="K977" s="14">
        <x:f t="shared" si="201"/>
        <x:v>732.04</x:v>
      </x:c>
      <x:c r="L977" s="14" t="n">
        <x:f>MOD(K977-Settings!$B$32,Settings!$B$33)</x:f>
        <x:v>12.039999999999964</x:v>
      </x:c>
      <x:c r="M977" s="14" t="n">
        <x:f>IF(L977&lt;Settings!$B$30,IF(Settings!$B$30-L977&gt;=I977,K977,K977+(Settings!$B$30-L977)+Settings!$B$31),K977+(Settings!$B$33-L977))</x:f>
        <x:v>732.04</x:v>
      </x:c>
      <x:c r="N977" s="14">
        <x:f t="shared" si="202"/>
        <x:v>738.06</x:v>
      </x:c>
      <x:c r="O977" s="14">
        <x:f t="shared" si="203"/>
        <x:v>68.022037648819492</x:v>
      </x:c>
      <x:c r="P977" s="14">
        <x:f t="shared" si="204"/>
        <x:v>0.13822763921405112</x:v>
      </x:c>
      <x:c r="Q977" s="14">
        <x:f t="shared" si="205"/>
        <x:v>61.425033610418836</x:v>
      </x:c>
      <x:c r="R977" s="14">
        <x:f t="shared" si="206"/>
        <x:v>0</x:v>
      </x:c>
      <x:c r="S977" s="14">
        <x:f t="shared" si="207"/>
        <x:v>61.563261249632887</x:v>
      </x:c>
      <x:c r="T977" t="str">
        <x:f>IF(MOD(C977-Settings!$B$32,Settings!$B$33)&lt;Settings!$B$30,"Up","Down")</x:f>
        <x:v>Down</x:v>
      </x:c>
      <x:c r="U977" s="15" t="n">
        <x:f>IF(OR(I977&gt;Settings!$B$30,O977&gt;Settings!$B$37),0,1)</x:f>
        <x:v>1</x:v>
      </x:c>
      <x:c r="V977" s="15" t="n">
        <x:f>IF(AND(U977=1,O977&lt;=Settings!$B$36),1,0)</x:f>
        <x:v>1</x:v>
      </x:c>
    </x:row>
    <x:row r="978">
      <x:c r="A978">
        <x:v>9</x:v>
      </x:c>
      <x:c r="B978">
        <x:v>13</x:v>
      </x:c>
      <x:c r="C978" s="13" t="n">
        <x:f>Arrivals!F978</x:f>
        <x:v>672.780951505038</x:v>
      </x:c>
      <x:c r="D978" s="13" t="n">
        <x:f>Arrivals!J978</x:f>
        <x:v>7.029151065013466</x:v>
      </x:c>
      <x:c r="E978" s="14">
        <x:f t="shared" si="208"/>
        <x:v>670.61496638958113</x:v>
      </x:c>
      <x:c r="F978" s="14">
        <x:f t="shared" si="199"/>
        <x:v>672.78095150503805</x:v>
      </x:c>
      <x:c r="G978" s="14">
        <x:f t="shared" si="200"/>
        <x:v>679.81010257005153</x:v>
      </x:c>
      <x:c r="H978" s="13" t="n">
        <x:f>Arrivals!L978</x:f>
        <x:v>75</x:v>
      </x:c>
      <x:c r="I978" s="14" t="n">
        <x:f>H978*8/Settings!$B$28+Settings!$B$29</x:f>
        <x:v>6.02</x:v>
      </x:c>
      <x:c r="J978" s="14">
        <x:f t="shared" si="209"/>
        <x:v>738.06</x:v>
      </x:c>
      <x:c r="K978" s="14">
        <x:f t="shared" si="201"/>
        <x:v>738.06</x:v>
      </x:c>
      <x:c r="L978" s="14" t="n">
        <x:f>MOD(K978-Settings!$B$32,Settings!$B$33)</x:f>
        <x:v>18.059999999999945</x:v>
      </x:c>
      <x:c r="M978" s="14" t="n">
        <x:f>IF(L978&lt;Settings!$B$30,IF(Settings!$B$30-L978&gt;=I978,K978,K978+(Settings!$B$30-L978)+Settings!$B$31),K978+(Settings!$B$33-L978))</x:f>
        <x:v>738.06</x:v>
      </x:c>
      <x:c r="N978" s="14">
        <x:f t="shared" si="202"/>
        <x:v>744.07999999999993</x:v>
      </x:c>
      <x:c r="O978" s="14">
        <x:f t="shared" si="203"/>
        <x:v>71.29904849496188</x:v>
      </x:c>
      <x:c r="P978" s="14">
        <x:f t="shared" si="204"/>
        <x:v>0</x:v>
      </x:c>
      <x:c r="Q978" s="14">
        <x:f t="shared" si="205"/>
        <x:v>58.249897429948419</x:v>
      </x:c>
      <x:c r="R978" s="14">
        <x:f t="shared" si="206"/>
        <x:v>0</x:v>
      </x:c>
      <x:c r="S978" s="14">
        <x:f t="shared" si="207"/>
        <x:v>58.249897429948419</x:v>
      </x:c>
      <x:c r="T978" t="str">
        <x:f>IF(MOD(C978-Settings!$B$32,Settings!$B$33)&lt;Settings!$B$30,"Up","Down")</x:f>
        <x:v>Down</x:v>
      </x:c>
      <x:c r="U978" s="15" t="n">
        <x:f>IF(OR(I978&gt;Settings!$B$30,O978&gt;Settings!$B$37),0,1)</x:f>
        <x:v>1</x:v>
      </x:c>
      <x:c r="V978" s="15" t="n">
        <x:f>IF(AND(U978=1,O978&lt;=Settings!$B$36),1,0)</x:f>
        <x:v>1</x:v>
      </x:c>
    </x:row>
    <x:row r="979">
      <x:c r="A979">
        <x:v>9</x:v>
      </x:c>
      <x:c r="B979">
        <x:v>14</x:v>
      </x:c>
      <x:c r="C979" s="13" t="n">
        <x:f>Arrivals!F979</x:f>
        <x:v>676.3851135126143</x:v>
      </x:c>
      <x:c r="D979" s="13" t="n">
        <x:f>Arrivals!J979</x:f>
        <x:v>23.541121599956295</x:v>
      </x:c>
      <x:c r="E979" s="14">
        <x:f t="shared" si="208"/>
        <x:v>679.81010257005153</x:v>
      </x:c>
      <x:c r="F979" s="14">
        <x:f t="shared" si="199"/>
        <x:v>679.81010257005153</x:v>
      </x:c>
      <x:c r="G979" s="14">
        <x:f t="shared" si="200"/>
        <x:v>703.35122417000787</x:v>
      </x:c>
      <x:c r="H979" s="13" t="n">
        <x:f>Arrivals!L979</x:f>
        <x:v>75</x:v>
      </x:c>
      <x:c r="I979" s="14" t="n">
        <x:f>H979*8/Settings!$B$28+Settings!$B$29</x:f>
        <x:v>6.02</x:v>
      </x:c>
      <x:c r="J979" s="14">
        <x:f t="shared" si="209"/>
        <x:v>744.07999999999993</x:v>
      </x:c>
      <x:c r="K979" s="14">
        <x:f t="shared" si="201"/>
        <x:v>744.07999999999993</x:v>
      </x:c>
      <x:c r="L979" s="14" t="n">
        <x:f>MOD(K979-Settings!$B$32,Settings!$B$33)</x:f>
        <x:v>24.079999999999927</x:v>
      </x:c>
      <x:c r="M979" s="14" t="n">
        <x:f>IF(L979&lt;Settings!$B$30,IF(Settings!$B$30-L979&gt;=I979,K979,K979+(Settings!$B$30-L979)+Settings!$B$31),K979+(Settings!$B$33-L979))</x:f>
        <x:v>744.0799999999999</x:v>
      </x:c>
      <x:c r="N979" s="14">
        <x:f t="shared" si="202"/>
        <x:v>750.09999999999991</x:v>
      </x:c>
      <x:c r="O979" s="14">
        <x:f t="shared" si="203"/>
        <x:v>73.71488648738557</x:v>
      </x:c>
      <x:c r="P979" s="14">
        <x:f t="shared" si="204"/>
        <x:v>3.4249890574371875</x:v>
      </x:c>
      <x:c r="Q979" s="14">
        <x:f t="shared" si="205"/>
        <x:v>40.72877582999206</x:v>
      </x:c>
      <x:c r="R979" s="14">
        <x:f t="shared" si="206"/>
        <x:v>0</x:v>
      </x:c>
      <x:c r="S979" s="14">
        <x:f t="shared" si="207"/>
        <x:v>44.153764887429247</x:v>
      </x:c>
      <x:c r="T979" t="str">
        <x:f>IF(MOD(C979-Settings!$B$32,Settings!$B$33)&lt;Settings!$B$30,"Up","Down")</x:f>
        <x:v>Down</x:v>
      </x:c>
      <x:c r="U979" s="15" t="n">
        <x:f>IF(OR(I979&gt;Settings!$B$30,O979&gt;Settings!$B$37),0,1)</x:f>
        <x:v>1</x:v>
      </x:c>
      <x:c r="V979" s="15" t="n">
        <x:f>IF(AND(U979=1,O979&lt;=Settings!$B$36),1,0)</x:f>
        <x:v>1</x:v>
      </x:c>
    </x:row>
    <x:row r="980">
      <x:c r="A980">
        <x:v>9</x:v>
      </x:c>
      <x:c r="B980">
        <x:v>15</x:v>
      </x:c>
      <x:c r="C980" s="13" t="n">
        <x:f>Arrivals!F980</x:f>
        <x:v>794.9548940546135</x:v>
      </x:c>
      <x:c r="D980" s="13" t="n">
        <x:f>Arrivals!J980</x:f>
        <x:v>16.91757357719057</x:v>
      </x:c>
      <x:c r="E980" s="14">
        <x:f t="shared" si="208"/>
        <x:v>703.35122417000787</x:v>
      </x:c>
      <x:c r="F980" s="14">
        <x:f t="shared" si="199"/>
        <x:v>794.95489405461353</x:v>
      </x:c>
      <x:c r="G980" s="14">
        <x:f t="shared" si="200"/>
        <x:v>811.87246763180406</x:v>
      </x:c>
      <x:c r="H980" s="13" t="n">
        <x:f>Arrivals!L980</x:f>
        <x:v>75</x:v>
      </x:c>
      <x:c r="I980" s="14" t="n">
        <x:f>H980*8/Settings!$B$28+Settings!$B$29</x:f>
        <x:v>6.02</x:v>
      </x:c>
      <x:c r="J980" s="14">
        <x:f t="shared" si="209"/>
        <x:v>750.09999999999991</x:v>
      </x:c>
      <x:c r="K980" s="14">
        <x:f t="shared" si="201"/>
        <x:v>811.87246763180406</x:v>
      </x:c>
      <x:c r="L980" s="14" t="n">
        <x:f>MOD(K980-Settings!$B$32,Settings!$B$33)</x:f>
        <x:v>91.87246763180406</x:v>
      </x:c>
      <x:c r="M980" s="14" t="n">
        <x:f>IF(L980&lt;Settings!$B$30,IF(Settings!$B$30-L980&gt;=I980,K980,K980+(Settings!$B$30-L980)+Settings!$B$31),K980+(Settings!$B$33-L980))</x:f>
        <x:v>811.872467631804</x:v>
      </x:c>
      <x:c r="N980" s="14">
        <x:f t="shared" si="202"/>
        <x:v>817.89246763180404</x:v>
      </x:c>
      <x:c r="O980" s="14">
        <x:f t="shared" si="203"/>
        <x:v>22.937573577190506</x:v>
      </x:c>
      <x:c r="P980" s="14">
        <x:f t="shared" si="204"/>
        <x:v>0</x:v>
      </x:c>
      <x:c r="Q980" s="14">
        <x:f t="shared" si="205"/>
        <x:v>0</x:v>
      </x:c>
      <x:c r="R980" s="14">
        <x:f t="shared" si="206"/>
        <x:v>0</x:v>
      </x:c>
      <x:c r="S980" s="14">
        <x:f t="shared" si="207"/>
        <x:v>0</x:v>
      </x:c>
      <x:c r="T980" t="str">
        <x:f>IF(MOD(C980-Settings!$B$32,Settings!$B$33)&lt;Settings!$B$30,"Up","Down")</x:f>
        <x:v>Up</x:v>
      </x:c>
      <x:c r="U980" s="15" t="n">
        <x:f>IF(OR(I980&gt;Settings!$B$30,O980&gt;Settings!$B$37),0,1)</x:f>
        <x:v>1</x:v>
      </x:c>
      <x:c r="V980" s="15" t="n">
        <x:f>IF(AND(U980=1,O980&lt;=Settings!$B$36),1,0)</x:f>
        <x:v>1</x:v>
      </x:c>
    </x:row>
    <x:row r="981">
      <x:c r="A981">
        <x:v>9</x:v>
      </x:c>
      <x:c r="B981">
        <x:v>16</x:v>
      </x:c>
      <x:c r="C981" s="13" t="n">
        <x:f>Arrivals!F981</x:f>
        <x:v>842.7818487605724</x:v>
      </x:c>
      <x:c r="D981" s="13" t="n">
        <x:f>Arrivals!J981</x:f>
        <x:v>23.094537500299595</x:v>
      </x:c>
      <x:c r="E981" s="14">
        <x:f t="shared" si="208"/>
        <x:v>811.87246763180406</x:v>
      </x:c>
      <x:c r="F981" s="14">
        <x:f t="shared" si="199"/>
        <x:v>842.78184876057242</x:v>
      </x:c>
      <x:c r="G981" s="14">
        <x:f t="shared" si="200"/>
        <x:v>865.87638626087198</x:v>
      </x:c>
      <x:c r="H981" s="13" t="n">
        <x:f>Arrivals!L981</x:f>
        <x:v>75</x:v>
      </x:c>
      <x:c r="I981" s="14" t="n">
        <x:f>H981*8/Settings!$B$28+Settings!$B$29</x:f>
        <x:v>6.02</x:v>
      </x:c>
      <x:c r="J981" s="14">
        <x:f t="shared" si="209"/>
        <x:v>817.89246763180404</x:v>
      </x:c>
      <x:c r="K981" s="14">
        <x:f t="shared" si="201"/>
        <x:v>865.87638626087198</x:v>
      </x:c>
      <x:c r="L981" s="14" t="n">
        <x:f>MOD(K981-Settings!$B$32,Settings!$B$33)</x:f>
        <x:v>145.87638626087198</x:v>
      </x:c>
      <x:c r="M981" s="14" t="n">
        <x:f>IF(L981&lt;Settings!$B$30,IF(Settings!$B$30-L981&gt;=I981,K981,K981+(Settings!$B$30-L981)+Settings!$B$31),K981+(Settings!$B$33-L981))</x:f>
        <x:v>865.876386260872</x:v>
      </x:c>
      <x:c r="N981" s="14">
        <x:f t="shared" si="202"/>
        <x:v>871.89638626087196</x:v>
      </x:c>
      <x:c r="O981" s="14">
        <x:f t="shared" si="203"/>
        <x:v>29.114537500299548</x:v>
      </x:c>
      <x:c r="P981" s="14">
        <x:f t="shared" si="204"/>
        <x:v>0</x:v>
      </x:c>
      <x:c r="Q981" s="14">
        <x:f t="shared" si="205"/>
        <x:v>0</x:v>
      </x:c>
      <x:c r="R981" s="14">
        <x:f t="shared" si="206"/>
        <x:v>0</x:v>
      </x:c>
      <x:c r="S981" s="14">
        <x:f t="shared" si="207"/>
        <x:v>0</x:v>
      </x:c>
      <x:c r="T981" t="str">
        <x:f>IF(MOD(C981-Settings!$B$32,Settings!$B$33)&lt;Settings!$B$30,"Up","Down")</x:f>
        <x:v>Up</x:v>
      </x:c>
      <x:c r="U981" s="15" t="n">
        <x:f>IF(OR(I981&gt;Settings!$B$30,O981&gt;Settings!$B$37),0,1)</x:f>
        <x:v>1</x:v>
      </x:c>
      <x:c r="V981" s="15" t="n">
        <x:f>IF(AND(U981=1,O981&lt;=Settings!$B$36),1,0)</x:f>
        <x:v>1</x:v>
      </x:c>
    </x:row>
    <x:row r="982">
      <x:c r="A982">
        <x:v>9</x:v>
      </x:c>
      <x:c r="B982">
        <x:v>17</x:v>
      </x:c>
      <x:c r="C982" s="13" t="n">
        <x:f>Arrivals!F982</x:f>
        <x:v>865.604513814468</x:v>
      </x:c>
      <x:c r="D982" s="13" t="n">
        <x:f>Arrivals!J982</x:f>
        <x:v>1.9481216202242442</x:v>
      </x:c>
      <x:c r="E982" s="14">
        <x:f t="shared" si="208"/>
        <x:v>865.87638626087198</x:v>
      </x:c>
      <x:c r="F982" s="14">
        <x:f t="shared" si="199"/>
        <x:v>865.87638626087198</x:v>
      </x:c>
      <x:c r="G982" s="14">
        <x:f t="shared" si="200"/>
        <x:v>867.82450788109622</x:v>
      </x:c>
      <x:c r="H982" s="13" t="n">
        <x:f>Arrivals!L982</x:f>
        <x:v>75</x:v>
      </x:c>
      <x:c r="I982" s="14" t="n">
        <x:f>H982*8/Settings!$B$28+Settings!$B$29</x:f>
        <x:v>6.02</x:v>
      </x:c>
      <x:c r="J982" s="14">
        <x:f t="shared" si="209"/>
        <x:v>871.89638626087196</x:v>
      </x:c>
      <x:c r="K982" s="14">
        <x:f t="shared" si="201"/>
        <x:v>871.89638626087196</x:v>
      </x:c>
      <x:c r="L982" s="14" t="n">
        <x:f>MOD(K982-Settings!$B$32,Settings!$B$33)</x:f>
        <x:v>151.89638626087196</x:v>
      </x:c>
      <x:c r="M982" s="14" t="n">
        <x:f>IF(L982&lt;Settings!$B$30,IF(Settings!$B$30-L982&gt;=I982,K982,K982+(Settings!$B$30-L982)+Settings!$B$31),K982+(Settings!$B$33-L982))</x:f>
        <x:v>871.896386260872</x:v>
      </x:c>
      <x:c r="N982" s="14">
        <x:f t="shared" si="202"/>
        <x:v>877.91638626087195</x:v>
      </x:c>
      <x:c r="O982" s="14">
        <x:f t="shared" si="203"/>
        <x:v>12.311872446403981</x:v>
      </x:c>
      <x:c r="P982" s="14">
        <x:f t="shared" si="204"/>
        <x:v>0.27187244640401786</x:v>
      </x:c>
      <x:c r="Q982" s="14">
        <x:f t="shared" si="205"/>
        <x:v>4.0718783797757396</x:v>
      </x:c>
      <x:c r="R982" s="14">
        <x:f t="shared" si="206"/>
        <x:v>0</x:v>
      </x:c>
      <x:c r="S982" s="14">
        <x:f t="shared" si="207"/>
        <x:v>4.3437508261797575</x:v>
      </x:c>
      <x:c r="T982" t="str">
        <x:f>IF(MOD(C982-Settings!$B$32,Settings!$B$33)&lt;Settings!$B$30,"Up","Down")</x:f>
        <x:v>Up</x:v>
      </x:c>
      <x:c r="U982" s="15" t="n">
        <x:f>IF(OR(I982&gt;Settings!$B$30,O982&gt;Settings!$B$37),0,1)</x:f>
        <x:v>1</x:v>
      </x:c>
      <x:c r="V982" s="15" t="n">
        <x:f>IF(AND(U982=1,O982&lt;=Settings!$B$36),1,0)</x:f>
        <x:v>1</x:v>
      </x:c>
    </x:row>
    <x:row r="983">
      <x:c r="A983">
        <x:v>9</x:v>
      </x:c>
      <x:c r="B983">
        <x:v>18</x:v>
      </x:c>
      <x:c r="C983" s="13" t="n">
        <x:f>Arrivals!F983</x:f>
        <x:v>934.3873883394881</x:v>
      </x:c>
      <x:c r="D983" s="13" t="n">
        <x:f>Arrivals!J983</x:f>
        <x:v>9.400826303274588</x:v>
      </x:c>
      <x:c r="E983" s="14">
        <x:f t="shared" si="208"/>
        <x:v>867.82450788109622</x:v>
      </x:c>
      <x:c r="F983" s="14">
        <x:f t="shared" si="199"/>
        <x:v>934.3873883394881</x:v>
      </x:c>
      <x:c r="G983" s="14">
        <x:f t="shared" si="200"/>
        <x:v>943.78821464276268</x:v>
      </x:c>
      <x:c r="H983" s="13" t="n">
        <x:f>Arrivals!L983</x:f>
        <x:v>75</x:v>
      </x:c>
      <x:c r="I983" s="14" t="n">
        <x:f>H983*8/Settings!$B$28+Settings!$B$29</x:f>
        <x:v>6.02</x:v>
      </x:c>
      <x:c r="J983" s="14">
        <x:f t="shared" si="209"/>
        <x:v>877.91638626087195</x:v>
      </x:c>
      <x:c r="K983" s="14">
        <x:f t="shared" si="201"/>
        <x:v>943.78821464276268</x:v>
      </x:c>
      <x:c r="L983" s="14" t="n">
        <x:f>MOD(K983-Settings!$B$32,Settings!$B$33)</x:f>
        <x:v>223.78821464276268</x:v>
      </x:c>
      <x:c r="M983" s="14" t="n">
        <x:f>IF(L983&lt;Settings!$B$30,IF(Settings!$B$30-L983&gt;=I983,K983,K983+(Settings!$B$30-L983)+Settings!$B$31),K983+(Settings!$B$33-L983))</x:f>
        <x:v>943.7882146427627</x:v>
      </x:c>
      <x:c r="N983" s="14">
        <x:f t="shared" si="202"/>
        <x:v>949.80821464276266</x:v>
      </x:c>
      <x:c r="O983" s="14">
        <x:f t="shared" si="203"/>
        <x:v>15.420826303274566</x:v>
      </x:c>
      <x:c r="P983" s="14">
        <x:f t="shared" si="204"/>
        <x:v>0</x:v>
      </x:c>
      <x:c r="Q983" s="14">
        <x:f t="shared" si="205"/>
        <x:v>0</x:v>
      </x:c>
      <x:c r="R983" s="14">
        <x:f t="shared" si="206"/>
        <x:v>0</x:v>
      </x:c>
      <x:c r="S983" s="14">
        <x:f t="shared" si="207"/>
        <x:v>0</x:v>
      </x:c>
      <x:c r="T983" t="str">
        <x:f>IF(MOD(C983-Settings!$B$32,Settings!$B$33)&lt;Settings!$B$30,"Up","Down")</x:f>
        <x:v>Up</x:v>
      </x:c>
      <x:c r="U983" s="15" t="n">
        <x:f>IF(OR(I983&gt;Settings!$B$30,O983&gt;Settings!$B$37),0,1)</x:f>
        <x:v>1</x:v>
      </x:c>
      <x:c r="V983" s="15" t="n">
        <x:f>IF(AND(U983=1,O983&lt;=Settings!$B$36),1,0)</x:f>
        <x:v>1</x:v>
      </x:c>
    </x:row>
    <x:row r="984">
      <x:c r="A984">
        <x:v>9</x:v>
      </x:c>
      <x:c r="B984">
        <x:v>19</x:v>
      </x:c>
      <x:c r="C984" s="13" t="n">
        <x:f>Arrivals!F984</x:f>
        <x:v>1231.5404394200011</x:v>
      </x:c>
      <x:c r="D984" s="13" t="n">
        <x:f>Arrivals!J984</x:f>
        <x:v>16.05364172591229</x:v>
      </x:c>
      <x:c r="E984" s="14">
        <x:f t="shared" si="208"/>
        <x:v>943.78821464276268</x:v>
      </x:c>
      <x:c r="F984" s="14">
        <x:f t="shared" si="199"/>
        <x:v>1231.5404394200011</x:v>
      </x:c>
      <x:c r="G984" s="14">
        <x:f t="shared" si="200"/>
        <x:v>1247.5940811459134</x:v>
      </x:c>
      <x:c r="H984" s="13" t="n">
        <x:f>Arrivals!L984</x:f>
        <x:v>75</x:v>
      </x:c>
      <x:c r="I984" s="14" t="n">
        <x:f>H984*8/Settings!$B$28+Settings!$B$29</x:f>
        <x:v>6.02</x:v>
      </x:c>
      <x:c r="J984" s="14">
        <x:f t="shared" si="209"/>
        <x:v>949.80821464276266</x:v>
      </x:c>
      <x:c r="K984" s="14">
        <x:f t="shared" si="201"/>
        <x:v>1247.5940811459134</x:v>
      </x:c>
      <x:c r="L984" s="14" t="n">
        <x:f>MOD(K984-Settings!$B$32,Settings!$B$33)</x:f>
        <x:v>527.5940811459134</x:v>
      </x:c>
      <x:c r="M984" s="14" t="n">
        <x:f>IF(L984&lt;Settings!$B$30,IF(Settings!$B$30-L984&gt;=I984,K984,K984+(Settings!$B$30-L984)+Settings!$B$31),K984+(Settings!$B$33-L984))</x:f>
        <x:v>1247.5940811459134</x:v>
      </x:c>
      <x:c r="N984" s="14">
        <x:f t="shared" si="202"/>
        <x:v>1253.6140811459134</x:v>
      </x:c>
      <x:c r="O984" s="14">
        <x:f t="shared" si="203"/>
        <x:v>22.073641725912239</x:v>
      </x:c>
      <x:c r="P984" s="14">
        <x:f t="shared" si="204"/>
        <x:v>0</x:v>
      </x:c>
      <x:c r="Q984" s="14">
        <x:f t="shared" si="205"/>
        <x:v>0</x:v>
      </x:c>
      <x:c r="R984" s="14">
        <x:f t="shared" si="206"/>
        <x:v>0</x:v>
      </x:c>
      <x:c r="S984" s="14">
        <x:f t="shared" si="207"/>
        <x:v>0</x:v>
      </x:c>
      <x:c r="T984" t="str">
        <x:f>IF(MOD(C984-Settings!$B$32,Settings!$B$33)&lt;Settings!$B$30,"Up","Down")</x:f>
        <x:v>Up</x:v>
      </x:c>
      <x:c r="U984" s="15" t="n">
        <x:f>IF(OR(I984&gt;Settings!$B$30,O984&gt;Settings!$B$37),0,1)</x:f>
        <x:v>1</x:v>
      </x:c>
      <x:c r="V984" s="15" t="n">
        <x:f>IF(AND(U984=1,O984&lt;=Settings!$B$36),1,0)</x:f>
        <x:v>1</x:v>
      </x:c>
    </x:row>
    <x:row r="985">
      <x:c r="A985">
        <x:v>9</x:v>
      </x:c>
      <x:c r="B985">
        <x:v>20</x:v>
      </x:c>
      <x:c r="C985" s="13" t="n">
        <x:f>Arrivals!F985</x:f>
        <x:v>1248.9968953311547</x:v>
      </x:c>
      <x:c r="D985" s="13" t="n">
        <x:f>Arrivals!J985</x:f>
        <x:v>7.909079314793188</x:v>
      </x:c>
      <x:c r="E985" s="14">
        <x:f t="shared" si="208"/>
        <x:v>1247.5940811459134</x:v>
      </x:c>
      <x:c r="F985" s="14">
        <x:f t="shared" si="199"/>
        <x:v>1248.9968953311547</x:v>
      </x:c>
      <x:c r="G985" s="14">
        <x:f t="shared" si="200"/>
        <x:v>1256.9059746459479</x:v>
      </x:c>
      <x:c r="H985" s="13" t="n">
        <x:f>Arrivals!L985</x:f>
        <x:v>75</x:v>
      </x:c>
      <x:c r="I985" s="14" t="n">
        <x:f>H985*8/Settings!$B$28+Settings!$B$29</x:f>
        <x:v>6.02</x:v>
      </x:c>
      <x:c r="J985" s="14">
        <x:f t="shared" si="209"/>
        <x:v>1253.6140811459134</x:v>
      </x:c>
      <x:c r="K985" s="14">
        <x:f t="shared" si="201"/>
        <x:v>1256.9059746459479</x:v>
      </x:c>
      <x:c r="L985" s="14" t="n">
        <x:f>MOD(K985-Settings!$B$32,Settings!$B$33)</x:f>
        <x:v>536.9059746459479</x:v>
      </x:c>
      <x:c r="M985" s="14" t="n">
        <x:f>IF(L985&lt;Settings!$B$30,IF(Settings!$B$30-L985&gt;=I985,K985,K985+(Settings!$B$30-L985)+Settings!$B$31),K985+(Settings!$B$33-L985))</x:f>
        <x:v>1256.905974645948</x:v>
      </x:c>
      <x:c r="N985" s="14">
        <x:f t="shared" si="202"/>
        <x:v>1262.9259746459479</x:v>
      </x:c>
      <x:c r="O985" s="14">
        <x:f t="shared" si="203"/>
        <x:v>13.929079314793171</x:v>
      </x:c>
      <x:c r="P985" s="14">
        <x:f t="shared" si="204"/>
        <x:v>0</x:v>
      </x:c>
      <x:c r="Q985" s="14">
        <x:f t="shared" si="205"/>
        <x:v>0</x:v>
      </x:c>
      <x:c r="R985" s="14">
        <x:f t="shared" si="206"/>
        <x:v>0</x:v>
      </x:c>
      <x:c r="S985" s="14">
        <x:f t="shared" si="207"/>
        <x:v>0</x:v>
      </x:c>
      <x:c r="T985" t="str">
        <x:f>IF(MOD(C985-Settings!$B$32,Settings!$B$33)&lt;Settings!$B$30,"Up","Down")</x:f>
        <x:v>Up</x:v>
      </x:c>
      <x:c r="U985" s="15" t="n">
        <x:f>IF(OR(I985&gt;Settings!$B$30,O985&gt;Settings!$B$37),0,1)</x:f>
        <x:v>1</x:v>
      </x:c>
      <x:c r="V985" s="15" t="n">
        <x:f>IF(AND(U985=1,O985&lt;=Settings!$B$36),1,0)</x:f>
        <x:v>1</x:v>
      </x:c>
    </x:row>
    <x:row r="986">
      <x:c r="A986">
        <x:v>9</x:v>
      </x:c>
      <x:c r="B986">
        <x:v>21</x:v>
      </x:c>
      <x:c r="C986" s="13" t="n">
        <x:f>Arrivals!F986</x:f>
        <x:v>1335.0945172351826</x:v>
      </x:c>
      <x:c r="D986" s="13" t="n">
        <x:f>Arrivals!J986</x:f>
        <x:v>5.556076068199587</x:v>
      </x:c>
      <x:c r="E986" s="14">
        <x:f t="shared" si="208"/>
        <x:v>1256.9059746459479</x:v>
      </x:c>
      <x:c r="F986" s="14">
        <x:f t="shared" si="199"/>
        <x:v>1335.0945172351826</x:v>
      </x:c>
      <x:c r="G986" s="14">
        <x:f t="shared" si="200"/>
        <x:v>1340.6505933033823</x:v>
      </x:c>
      <x:c r="H986" s="13" t="n">
        <x:f>Arrivals!L986</x:f>
        <x:v>75</x:v>
      </x:c>
      <x:c r="I986" s="14" t="n">
        <x:f>H986*8/Settings!$B$28+Settings!$B$29</x:f>
        <x:v>6.02</x:v>
      </x:c>
      <x:c r="J986" s="14">
        <x:f t="shared" si="209"/>
        <x:v>1262.9259746459479</x:v>
      </x:c>
      <x:c r="K986" s="14">
        <x:f t="shared" si="201"/>
        <x:v>1340.6505933033823</x:v>
      </x:c>
      <x:c r="L986" s="14" t="n">
        <x:f>MOD(K986-Settings!$B$32,Settings!$B$33)</x:f>
        <x:v>620.6505933033823</x:v>
      </x:c>
      <x:c r="M986" s="14" t="n">
        <x:f>IF(L986&lt;Settings!$B$30,IF(Settings!$B$30-L986&gt;=I986,K986,K986+(Settings!$B$30-L986)+Settings!$B$31),K986+(Settings!$B$33-L986))</x:f>
        <x:v>1440</x:v>
      </x:c>
      <x:c r="N986" s="14">
        <x:f t="shared" si="202"/>
        <x:v>1446.02</x:v>
      </x:c>
      <x:c r="O986" s="14">
        <x:f t="shared" si="203"/>
        <x:v>110.92548276481739</x:v>
      </x:c>
      <x:c r="P986" s="14">
        <x:f t="shared" si="204"/>
        <x:v>0</x:v>
      </x:c>
      <x:c r="Q986" s="14">
        <x:f t="shared" si="205"/>
        <x:v>0</x:v>
      </x:c>
      <x:c r="R986" s="14">
        <x:f t="shared" si="206"/>
        <x:v>99.349406696617734</x:v>
      </x:c>
      <x:c r="S986" s="14">
        <x:f t="shared" si="207"/>
        <x:v>99.349406696617734</x:v>
      </x:c>
      <x:c r="T986" t="str">
        <x:f>IF(MOD(C986-Settings!$B$32,Settings!$B$33)&lt;Settings!$B$30,"Up","Down")</x:f>
        <x:v>Down</x:v>
      </x:c>
      <x:c r="U986" s="15" t="n">
        <x:f>IF(OR(I986&gt;Settings!$B$30,O986&gt;Settings!$B$37),0,1)</x:f>
        <x:v>1</x:v>
      </x:c>
      <x:c r="V986" s="15" t="n">
        <x:f>IF(AND(U986=1,O986&lt;=Settings!$B$36),1,0)</x:f>
        <x:v>1</x:v>
      </x:c>
    </x:row>
    <x:row r="987">
      <x:c r="A987">
        <x:v>9</x:v>
      </x:c>
      <x:c r="B987">
        <x:v>22</x:v>
      </x:c>
      <x:c r="C987" s="13" t="n">
        <x:f>Arrivals!F987</x:f>
        <x:v>1443.7344202405357</x:v>
      </x:c>
      <x:c r="D987" s="13" t="n">
        <x:f>Arrivals!J987</x:f>
        <x:v>24.03693446105104</x:v>
      </x:c>
      <x:c r="E987" s="14">
        <x:f t="shared" si="208"/>
        <x:v>1340.6505933033823</x:v>
      </x:c>
      <x:c r="F987" s="14">
        <x:f t="shared" si="199"/>
        <x:v>1443.7344202405357</x:v>
      </x:c>
      <x:c r="G987" s="14">
        <x:f t="shared" si="200"/>
        <x:v>1467.7713547015867</x:v>
      </x:c>
      <x:c r="H987" s="13" t="n">
        <x:f>Arrivals!L987</x:f>
        <x:v>75</x:v>
      </x:c>
      <x:c r="I987" s="14" t="n">
        <x:f>H987*8/Settings!$B$28+Settings!$B$29</x:f>
        <x:v>6.02</x:v>
      </x:c>
      <x:c r="J987" s="14">
        <x:f t="shared" si="209"/>
        <x:v>1446.02</x:v>
      </x:c>
      <x:c r="K987" s="14">
        <x:f t="shared" si="201"/>
        <x:v>1467.7713547015867</x:v>
      </x:c>
      <x:c r="L987" s="14" t="n">
        <x:f>MOD(K987-Settings!$B$32,Settings!$B$33)</x:f>
        <x:v>27.771354701586688</x:v>
      </x:c>
      <x:c r="M987" s="14" t="n">
        <x:f>IF(L987&lt;Settings!$B$30,IF(Settings!$B$30-L987&gt;=I987,K987,K987+(Settings!$B$30-L987)+Settings!$B$31),K987+(Settings!$B$33-L987))</x:f>
        <x:v>1467.7713547015867</x:v>
      </x:c>
      <x:c r="N987" s="14">
        <x:f t="shared" si="202"/>
        <x:v>1473.7913547015867</x:v>
      </x:c>
      <x:c r="O987" s="14">
        <x:f t="shared" si="203"/>
        <x:v>30.056934461051014</x:v>
      </x:c>
      <x:c r="P987" s="14">
        <x:f t="shared" si="204"/>
        <x:v>0</x:v>
      </x:c>
      <x:c r="Q987" s="14">
        <x:f t="shared" si="205"/>
        <x:v>0</x:v>
      </x:c>
      <x:c r="R987" s="14">
        <x:f t="shared" si="206"/>
        <x:v>0</x:v>
      </x:c>
      <x:c r="S987" s="14">
        <x:f t="shared" si="207"/>
        <x:v>0</x:v>
      </x:c>
      <x:c r="T987" t="str">
        <x:f>IF(MOD(C987-Settings!$B$32,Settings!$B$33)&lt;Settings!$B$30,"Up","Down")</x:f>
        <x:v>Up</x:v>
      </x:c>
      <x:c r="U987" s="15" t="n">
        <x:f>IF(OR(I987&gt;Settings!$B$30,O987&gt;Settings!$B$37),0,1)</x:f>
        <x:v>1</x:v>
      </x:c>
      <x:c r="V987" s="15" t="n">
        <x:f>IF(AND(U987=1,O987&lt;=Settings!$B$36),1,0)</x:f>
        <x:v>1</x:v>
      </x:c>
    </x:row>
    <x:row r="988">
      <x:c r="A988">
        <x:v>9</x:v>
      </x:c>
      <x:c r="B988">
        <x:v>23</x:v>
      </x:c>
      <x:c r="C988" s="13" t="n">
        <x:f>Arrivals!F988</x:f>
        <x:v>1464.585289512751</x:v>
      </x:c>
      <x:c r="D988" s="13" t="n">
        <x:f>Arrivals!J988</x:f>
        <x:v>6.331545367189797</x:v>
      </x:c>
      <x:c r="E988" s="14">
        <x:f t="shared" si="208"/>
        <x:v>1467.7713547015867</x:v>
      </x:c>
      <x:c r="F988" s="14">
        <x:f t="shared" si="199"/>
        <x:v>1467.7713547015867</x:v>
      </x:c>
      <x:c r="G988" s="14">
        <x:f t="shared" si="200"/>
        <x:v>1474.1029000687765</x:v>
      </x:c>
      <x:c r="H988" s="13" t="n">
        <x:f>Arrivals!L988</x:f>
        <x:v>75</x:v>
      </x:c>
      <x:c r="I988" s="14" t="n">
        <x:f>H988*8/Settings!$B$28+Settings!$B$29</x:f>
        <x:v>6.02</x:v>
      </x:c>
      <x:c r="J988" s="14">
        <x:f t="shared" si="209"/>
        <x:v>1473.7913547015867</x:v>
      </x:c>
      <x:c r="K988" s="14">
        <x:f t="shared" si="201"/>
        <x:v>1474.1029000687765</x:v>
      </x:c>
      <x:c r="L988" s="14" t="n">
        <x:f>MOD(K988-Settings!$B$32,Settings!$B$33)</x:f>
        <x:v>34.102900068776535</x:v>
      </x:c>
      <x:c r="M988" s="14" t="n">
        <x:f>IF(L988&lt;Settings!$B$30,IF(Settings!$B$30-L988&gt;=I988,K988,K988+(Settings!$B$30-L988)+Settings!$B$31),K988+(Settings!$B$33-L988))</x:f>
        <x:v>1474.1029000687765</x:v>
      </x:c>
      <x:c r="N988" s="14">
        <x:f t="shared" si="202"/>
        <x:v>1480.1229000687765</x:v>
      </x:c>
      <x:c r="O988" s="14">
        <x:f t="shared" si="203"/>
        <x:v>15.537610556025584</x:v>
      </x:c>
      <x:c r="P988" s="14">
        <x:f t="shared" si="204"/>
        <x:v>3.1860651888357552</x:v>
      </x:c>
      <x:c r="Q988" s="14">
        <x:f t="shared" si="205"/>
        <x:v>0</x:v>
      </x:c>
      <x:c r="R988" s="14">
        <x:f t="shared" si="206"/>
        <x:v>0</x:v>
      </x:c>
      <x:c r="S988" s="14">
        <x:f t="shared" si="207"/>
        <x:v>3.1860651888357552</x:v>
      </x:c>
      <x:c r="T988" t="str">
        <x:f>IF(MOD(C988-Settings!$B$32,Settings!$B$33)&lt;Settings!$B$30,"Up","Down")</x:f>
        <x:v>Up</x:v>
      </x:c>
      <x:c r="U988" s="15" t="n">
        <x:f>IF(OR(I988&gt;Settings!$B$30,O988&gt;Settings!$B$37),0,1)</x:f>
        <x:v>1</x:v>
      </x:c>
      <x:c r="V988" s="15" t="n">
        <x:f>IF(AND(U988=1,O988&lt;=Settings!$B$36),1,0)</x:f>
        <x:v>1</x:v>
      </x:c>
    </x:row>
    <x:row r="989">
      <x:c r="A989">
        <x:v>9</x:v>
      </x:c>
      <x:c r="B989">
        <x:v>24</x:v>
      </x:c>
      <x:c r="C989" s="13" t="n">
        <x:f>Arrivals!F989</x:f>
        <x:v>1571.9781760105916</x:v>
      </x:c>
      <x:c r="D989" s="13" t="n">
        <x:f>Arrivals!J989</x:f>
        <x:v>21.314224971223872</x:v>
      </x:c>
      <x:c r="E989" s="14">
        <x:f t="shared" si="208"/>
        <x:v>1474.1029000687765</x:v>
      </x:c>
      <x:c r="F989" s="14">
        <x:f t="shared" si="199"/>
        <x:v>1571.9781760105916</x:v>
      </x:c>
      <x:c r="G989" s="14">
        <x:f t="shared" si="200"/>
        <x:v>1593.2924009818155</x:v>
      </x:c>
      <x:c r="H989" s="13" t="n">
        <x:f>Arrivals!L989</x:f>
        <x:v>75</x:v>
      </x:c>
      <x:c r="I989" s="14" t="n">
        <x:f>H989*8/Settings!$B$28+Settings!$B$29</x:f>
        <x:v>6.02</x:v>
      </x:c>
      <x:c r="J989" s="14">
        <x:f t="shared" si="209"/>
        <x:v>1480.1229000687765</x:v>
      </x:c>
      <x:c r="K989" s="14">
        <x:f t="shared" si="201"/>
        <x:v>1593.2924009818155</x:v>
      </x:c>
      <x:c r="L989" s="14" t="n">
        <x:f>MOD(K989-Settings!$B$32,Settings!$B$33)</x:f>
        <x:v>153.2924009818155</x:v>
      </x:c>
      <x:c r="M989" s="14" t="n">
        <x:f>IF(L989&lt;Settings!$B$30,IF(Settings!$B$30-L989&gt;=I989,K989,K989+(Settings!$B$30-L989)+Settings!$B$31),K989+(Settings!$B$33-L989))</x:f>
        <x:v>1593.2924009818155</x:v>
      </x:c>
      <x:c r="N989" s="14">
        <x:f t="shared" si="202"/>
        <x:v>1599.3124009818155</x:v>
      </x:c>
      <x:c r="O989" s="14">
        <x:f t="shared" si="203"/>
        <x:v>27.334224971223875</x:v>
      </x:c>
      <x:c r="P989" s="14">
        <x:f t="shared" si="204"/>
        <x:v>0</x:v>
      </x:c>
      <x:c r="Q989" s="14">
        <x:f t="shared" si="205"/>
        <x:v>0</x:v>
      </x:c>
      <x:c r="R989" s="14">
        <x:f t="shared" si="206"/>
        <x:v>0</x:v>
      </x:c>
      <x:c r="S989" s="14">
        <x:f t="shared" si="207"/>
        <x:v>0</x:v>
      </x:c>
      <x:c r="T989" t="str">
        <x:f>IF(MOD(C989-Settings!$B$32,Settings!$B$33)&lt;Settings!$B$30,"Up","Down")</x:f>
        <x:v>Up</x:v>
      </x:c>
      <x:c r="U989" s="15" t="n">
        <x:f>IF(OR(I989&gt;Settings!$B$30,O989&gt;Settings!$B$37),0,1)</x:f>
        <x:v>1</x:v>
      </x:c>
      <x:c r="V989" s="15" t="n">
        <x:f>IF(AND(U989=1,O989&lt;=Settings!$B$36),1,0)</x:f>
        <x:v>1</x:v>
      </x:c>
    </x:row>
    <x:row r="990">
      <x:c r="A990">
        <x:v>9</x:v>
      </x:c>
      <x:c r="B990">
        <x:v>25</x:v>
      </x:c>
      <x:c r="C990" s="13" t="n">
        <x:f>Arrivals!F990</x:f>
        <x:v>1622.2993718798134</x:v>
      </x:c>
      <x:c r="D990" s="13" t="n">
        <x:f>Arrivals!J990</x:f>
        <x:v>24.148224922108284</x:v>
      </x:c>
      <x:c r="E990" s="14">
        <x:f t="shared" si="208"/>
        <x:v>1593.2924009818155</x:v>
      </x:c>
      <x:c r="F990" s="14">
        <x:f t="shared" si="199"/>
        <x:v>1622.2993718798134</x:v>
      </x:c>
      <x:c r="G990" s="14">
        <x:f t="shared" si="200"/>
        <x:v>1646.4475968019217</x:v>
      </x:c>
      <x:c r="H990" s="13" t="n">
        <x:f>Arrivals!L990</x:f>
        <x:v>75</x:v>
      </x:c>
      <x:c r="I990" s="14" t="n">
        <x:f>H990*8/Settings!$B$28+Settings!$B$29</x:f>
        <x:v>6.02</x:v>
      </x:c>
      <x:c r="J990" s="14">
        <x:f t="shared" si="209"/>
        <x:v>1599.3124009818155</x:v>
      </x:c>
      <x:c r="K990" s="14">
        <x:f t="shared" si="201"/>
        <x:v>1646.4475968019217</x:v>
      </x:c>
      <x:c r="L990" s="14" t="n">
        <x:f>MOD(K990-Settings!$B$32,Settings!$B$33)</x:f>
        <x:v>206.4475968019217</x:v>
      </x:c>
      <x:c r="M990" s="14" t="n">
        <x:f>IF(L990&lt;Settings!$B$30,IF(Settings!$B$30-L990&gt;=I990,K990,K990+(Settings!$B$30-L990)+Settings!$B$31),K990+(Settings!$B$33-L990))</x:f>
        <x:v>1646.4475968019217</x:v>
      </x:c>
      <x:c r="N990" s="14">
        <x:f t="shared" si="202"/>
        <x:v>1652.4675968019217</x:v>
      </x:c>
      <x:c r="O990" s="14">
        <x:f t="shared" si="203"/>
        <x:v>30.168224922108266</x:v>
      </x:c>
      <x:c r="P990" s="14">
        <x:f t="shared" si="204"/>
        <x:v>0</x:v>
      </x:c>
      <x:c r="Q990" s="14">
        <x:f t="shared" si="205"/>
        <x:v>0</x:v>
      </x:c>
      <x:c r="R990" s="14">
        <x:f t="shared" si="206"/>
        <x:v>0</x:v>
      </x:c>
      <x:c r="S990" s="14">
        <x:f t="shared" si="207"/>
        <x:v>0</x:v>
      </x:c>
      <x:c r="T990" t="str">
        <x:f>IF(MOD(C990-Settings!$B$32,Settings!$B$33)&lt;Settings!$B$30,"Up","Down")</x:f>
        <x:v>Up</x:v>
      </x:c>
      <x:c r="U990" s="15" t="n">
        <x:f>IF(OR(I990&gt;Settings!$B$30,O990&gt;Settings!$B$37),0,1)</x:f>
        <x:v>1</x:v>
      </x:c>
      <x:c r="V990" s="15" t="n">
        <x:f>IF(AND(U990=1,O990&lt;=Settings!$B$36),1,0)</x:f>
        <x:v>1</x:v>
      </x:c>
    </x:row>
    <x:row r="991">
      <x:c r="A991">
        <x:v>9</x:v>
      </x:c>
      <x:c r="B991">
        <x:v>26</x:v>
      </x:c>
      <x:c r="C991" s="13" t="n">
        <x:f>Arrivals!F991</x:f>
        <x:v>1695.5954939230676</x:v>
      </x:c>
      <x:c r="D991" s="13" t="n">
        <x:f>Arrivals!J991</x:f>
        <x:v>5.038562489020687</x:v>
      </x:c>
      <x:c r="E991" s="14">
        <x:f t="shared" si="208"/>
        <x:v>1646.4475968019217</x:v>
      </x:c>
      <x:c r="F991" s="14">
        <x:f t="shared" si="199"/>
        <x:v>1695.5954939230676</x:v>
      </x:c>
      <x:c r="G991" s="14">
        <x:f t="shared" si="200"/>
        <x:v>1700.6340564120883</x:v>
      </x:c>
      <x:c r="H991" s="13" t="n">
        <x:f>Arrivals!L991</x:f>
        <x:v>75</x:v>
      </x:c>
      <x:c r="I991" s="14" t="n">
        <x:f>H991*8/Settings!$B$28+Settings!$B$29</x:f>
        <x:v>6.02</x:v>
      </x:c>
      <x:c r="J991" s="14">
        <x:f t="shared" si="209"/>
        <x:v>1652.4675968019217</x:v>
      </x:c>
      <x:c r="K991" s="14">
        <x:f t="shared" si="201"/>
        <x:v>1700.6340564120883</x:v>
      </x:c>
      <x:c r="L991" s="14" t="n">
        <x:f>MOD(K991-Settings!$B$32,Settings!$B$33)</x:f>
        <x:v>260.6340564120883</x:v>
      </x:c>
      <x:c r="M991" s="14" t="n">
        <x:f>IF(L991&lt;Settings!$B$30,IF(Settings!$B$30-L991&gt;=I991,K991,K991+(Settings!$B$30-L991)+Settings!$B$31),K991+(Settings!$B$33-L991))</x:f>
        <x:v>1700.6340564120883</x:v>
      </x:c>
      <x:c r="N991" s="14">
        <x:f t="shared" si="202"/>
        <x:v>1706.6540564120883</x:v>
      </x:c>
      <x:c r="O991" s="14">
        <x:f t="shared" si="203"/>
        <x:v>11.058562489020687</x:v>
      </x:c>
      <x:c r="P991" s="14">
        <x:f t="shared" si="204"/>
        <x:v>0</x:v>
      </x:c>
      <x:c r="Q991" s="14">
        <x:f t="shared" si="205"/>
        <x:v>0</x:v>
      </x:c>
      <x:c r="R991" s="14">
        <x:f t="shared" si="206"/>
        <x:v>0</x:v>
      </x:c>
      <x:c r="S991" s="14">
        <x:f t="shared" si="207"/>
        <x:v>0</x:v>
      </x:c>
      <x:c r="T991" t="str">
        <x:f>IF(MOD(C991-Settings!$B$32,Settings!$B$33)&lt;Settings!$B$30,"Up","Down")</x:f>
        <x:v>Up</x:v>
      </x:c>
      <x:c r="U991" s="15" t="n">
        <x:f>IF(OR(I991&gt;Settings!$B$30,O991&gt;Settings!$B$37),0,1)</x:f>
        <x:v>1</x:v>
      </x:c>
      <x:c r="V991" s="15" t="n">
        <x:f>IF(AND(U991=1,O991&lt;=Settings!$B$36),1,0)</x:f>
        <x:v>1</x:v>
      </x:c>
    </x:row>
    <x:row r="992">
      <x:c r="A992">
        <x:v>9</x:v>
      </x:c>
      <x:c r="B992">
        <x:v>27</x:v>
      </x:c>
      <x:c r="C992" s="13" t="n">
        <x:f>Arrivals!F992</x:f>
        <x:v>1696.1625721081275</x:v>
      </x:c>
      <x:c r="D992" s="13" t="n">
        <x:f>Arrivals!J992</x:f>
        <x:v>14.098885623221765</x:v>
      </x:c>
      <x:c r="E992" s="14">
        <x:f t="shared" si="208"/>
        <x:v>1700.6340564120883</x:v>
      </x:c>
      <x:c r="F992" s="14">
        <x:f t="shared" si="199"/>
        <x:v>1700.6340564120883</x:v>
      </x:c>
      <x:c r="G992" s="14">
        <x:f t="shared" si="200"/>
        <x:v>1714.7329420353101</x:v>
      </x:c>
      <x:c r="H992" s="13" t="n">
        <x:f>Arrivals!L992</x:f>
        <x:v>75</x:v>
      </x:c>
      <x:c r="I992" s="14" t="n">
        <x:f>H992*8/Settings!$B$28+Settings!$B$29</x:f>
        <x:v>6.02</x:v>
      </x:c>
      <x:c r="J992" s="14">
        <x:f t="shared" si="209"/>
        <x:v>1706.6540564120883</x:v>
      </x:c>
      <x:c r="K992" s="14">
        <x:f t="shared" si="201"/>
        <x:v>1714.7329420353101</x:v>
      </x:c>
      <x:c r="L992" s="14" t="n">
        <x:f>MOD(K992-Settings!$B$32,Settings!$B$33)</x:f>
        <x:v>274.7329420353101</x:v>
      </x:c>
      <x:c r="M992" s="14" t="n">
        <x:f>IF(L992&lt;Settings!$B$30,IF(Settings!$B$30-L992&gt;=I992,K992,K992+(Settings!$B$30-L992)+Settings!$B$31),K992+(Settings!$B$33-L992))</x:f>
        <x:v>1714.73294203531</x:v>
      </x:c>
      <x:c r="N992" s="14">
        <x:f t="shared" si="202"/>
        <x:v>1720.7529420353101</x:v>
      </x:c>
      <x:c r="O992" s="14">
        <x:f t="shared" si="203"/>
        <x:v>24.590369927182564</x:v>
      </x:c>
      <x:c r="P992" s="14">
        <x:f t="shared" si="204"/>
        <x:v>4.4714843039607786</x:v>
      </x:c>
      <x:c r="Q992" s="14">
        <x:f t="shared" si="205"/>
        <x:v>0</x:v>
      </x:c>
      <x:c r="R992" s="14">
        <x:f t="shared" si="206"/>
        <x:v>0</x:v>
      </x:c>
      <x:c r="S992" s="14">
        <x:f t="shared" si="207"/>
        <x:v>4.4714843039607786</x:v>
      </x:c>
      <x:c r="T992" t="str">
        <x:f>IF(MOD(C992-Settings!$B$32,Settings!$B$33)&lt;Settings!$B$30,"Up","Down")</x:f>
        <x:v>Up</x:v>
      </x:c>
      <x:c r="U992" s="15" t="n">
        <x:f>IF(OR(I992&gt;Settings!$B$30,O992&gt;Settings!$B$37),0,1)</x:f>
        <x:v>1</x:v>
      </x:c>
      <x:c r="V992" s="15" t="n">
        <x:f>IF(AND(U992=1,O992&lt;=Settings!$B$36),1,0)</x:f>
        <x:v>1</x:v>
      </x:c>
    </x:row>
    <x:row r="993">
      <x:c r="A993">
        <x:v>9</x:v>
      </x:c>
      <x:c r="B993">
        <x:v>28</x:v>
      </x:c>
      <x:c r="C993" s="13" t="n">
        <x:f>Arrivals!F993</x:f>
        <x:v>1702.4675207633925</x:v>
      </x:c>
      <x:c r="D993" s="13" t="n">
        <x:f>Arrivals!J993</x:f>
        <x:v>2.638610538173368</x:v>
      </x:c>
      <x:c r="E993" s="14">
        <x:f t="shared" si="208"/>
        <x:v>1714.7329420353101</x:v>
      </x:c>
      <x:c r="F993" s="14">
        <x:f t="shared" si="199"/>
        <x:v>1714.7329420353101</x:v>
      </x:c>
      <x:c r="G993" s="14">
        <x:f t="shared" si="200"/>
        <x:v>1717.3715525734835</x:v>
      </x:c>
      <x:c r="H993" s="13" t="n">
        <x:f>Arrivals!L993</x:f>
        <x:v>75</x:v>
      </x:c>
      <x:c r="I993" s="14" t="n">
        <x:f>H993*8/Settings!$B$28+Settings!$B$29</x:f>
        <x:v>6.02</x:v>
      </x:c>
      <x:c r="J993" s="14">
        <x:f t="shared" si="209"/>
        <x:v>1720.7529420353101</x:v>
      </x:c>
      <x:c r="K993" s="14">
        <x:f t="shared" si="201"/>
        <x:v>1720.7529420353101</x:v>
      </x:c>
      <x:c r="L993" s="14" t="n">
        <x:f>MOD(K993-Settings!$B$32,Settings!$B$33)</x:f>
        <x:v>280.75294203531007</x:v>
      </x:c>
      <x:c r="M993" s="14" t="n">
        <x:f>IF(L993&lt;Settings!$B$30,IF(Settings!$B$30-L993&gt;=I993,K993,K993+(Settings!$B$30-L993)+Settings!$B$31),K993+(Settings!$B$33-L993))</x:f>
        <x:v>1720.75294203531</x:v>
      </x:c>
      <x:c r="N993" s="14">
        <x:f t="shared" si="202"/>
        <x:v>1726.7729420353101</x:v>
      </x:c>
      <x:c r="O993" s="14">
        <x:f t="shared" si="203"/>
        <x:v>24.305421271917567</x:v>
      </x:c>
      <x:c r="P993" s="14">
        <x:f t="shared" si="204"/>
        <x:v>12.265421271917603</x:v>
      </x:c>
      <x:c r="Q993" s="14">
        <x:f t="shared" si="205"/>
        <x:v>3.3813894618265294</x:v>
      </x:c>
      <x:c r="R993" s="14">
        <x:f t="shared" si="206"/>
        <x:v>0</x:v>
      </x:c>
      <x:c r="S993" s="14">
        <x:f t="shared" si="207"/>
        <x:v>15.646810733744132</x:v>
      </x:c>
      <x:c r="T993" t="str">
        <x:f>IF(MOD(C993-Settings!$B$32,Settings!$B$33)&lt;Settings!$B$30,"Up","Down")</x:f>
        <x:v>Up</x:v>
      </x:c>
      <x:c r="U993" s="15" t="n">
        <x:f>IF(OR(I993&gt;Settings!$B$30,O993&gt;Settings!$B$37),0,1)</x:f>
        <x:v>1</x:v>
      </x:c>
      <x:c r="V993" s="15" t="n">
        <x:f>IF(AND(U993=1,O993&lt;=Settings!$B$36),1,0)</x:f>
        <x:v>1</x:v>
      </x:c>
    </x:row>
    <x:row r="994">
      <x:c r="A994">
        <x:v>9</x:v>
      </x:c>
      <x:c r="B994">
        <x:v>29</x:v>
      </x:c>
      <x:c r="C994" s="13" t="n">
        <x:f>Arrivals!F994</x:f>
        <x:v>1743.3083949190393</x:v>
      </x:c>
      <x:c r="D994" s="13" t="n">
        <x:f>Arrivals!J994</x:f>
        <x:v>8.431701480742765</x:v>
      </x:c>
      <x:c r="E994" s="14">
        <x:f t="shared" si="208"/>
        <x:v>1717.3715525734835</x:v>
      </x:c>
      <x:c r="F994" s="14">
        <x:f t="shared" si="199"/>
        <x:v>1743.3083949190393</x:v>
      </x:c>
      <x:c r="G994" s="14">
        <x:f t="shared" si="200"/>
        <x:v>1751.740096399782</x:v>
      </x:c>
      <x:c r="H994" s="13" t="n">
        <x:f>Arrivals!L994</x:f>
        <x:v>75</x:v>
      </x:c>
      <x:c r="I994" s="14" t="n">
        <x:f>H994*8/Settings!$B$28+Settings!$B$29</x:f>
        <x:v>6.02</x:v>
      </x:c>
      <x:c r="J994" s="14">
        <x:f t="shared" si="209"/>
        <x:v>1726.7729420353101</x:v>
      </x:c>
      <x:c r="K994" s="14">
        <x:f t="shared" si="201"/>
        <x:v>1751.740096399782</x:v>
      </x:c>
      <x:c r="L994" s="14" t="n">
        <x:f>MOD(K994-Settings!$B$32,Settings!$B$33)</x:f>
        <x:v>311.74009639978203</x:v>
      </x:c>
      <x:c r="M994" s="14" t="n">
        <x:f>IF(L994&lt;Settings!$B$30,IF(Settings!$B$30-L994&gt;=I994,K994,K994+(Settings!$B$30-L994)+Settings!$B$31),K994+(Settings!$B$33-L994))</x:f>
        <x:v>1751.740096399782</x:v>
      </x:c>
      <x:c r="N994" s="14">
        <x:f t="shared" si="202"/>
        <x:v>1757.760096399782</x:v>
      </x:c>
      <x:c r="O994" s="14">
        <x:f t="shared" si="203"/>
        <x:v>14.451701480742713</x:v>
      </x:c>
      <x:c r="P994" s="14">
        <x:f t="shared" si="204"/>
        <x:v>0</x:v>
      </x:c>
      <x:c r="Q994" s="14">
        <x:f t="shared" si="205"/>
        <x:v>0</x:v>
      </x:c>
      <x:c r="R994" s="14">
        <x:f t="shared" si="206"/>
        <x:v>0</x:v>
      </x:c>
      <x:c r="S994" s="14">
        <x:f t="shared" si="207"/>
        <x:v>0</x:v>
      </x:c>
      <x:c r="T994" t="str">
        <x:f>IF(MOD(C994-Settings!$B$32,Settings!$B$33)&lt;Settings!$B$30,"Up","Down")</x:f>
        <x:v>Up</x:v>
      </x:c>
      <x:c r="U994" s="15" t="n">
        <x:f>IF(OR(I994&gt;Settings!$B$30,O994&gt;Settings!$B$37),0,1)</x:f>
        <x:v>1</x:v>
      </x:c>
      <x:c r="V994" s="15" t="n">
        <x:f>IF(AND(U994=1,O994&lt;=Settings!$B$36),1,0)</x:f>
        <x:v>1</x:v>
      </x:c>
    </x:row>
    <x:row r="995">
      <x:c r="A995">
        <x:v>9</x:v>
      </x:c>
      <x:c r="B995">
        <x:v>30</x:v>
      </x:c>
      <x:c r="C995" s="13" t="n">
        <x:f>Arrivals!F995</x:f>
        <x:v>1748.7538925143326</x:v>
      </x:c>
      <x:c r="D995" s="13" t="n">
        <x:f>Arrivals!J995</x:f>
        <x:v>28.944671617568854</x:v>
      </x:c>
      <x:c r="E995" s="14">
        <x:f t="shared" si="208"/>
        <x:v>1751.740096399782</x:v>
      </x:c>
      <x:c r="F995" s="14">
        <x:f t="shared" si="199"/>
        <x:v>1751.740096399782</x:v>
      </x:c>
      <x:c r="G995" s="14">
        <x:f t="shared" si="200"/>
        <x:v>1780.684768017351</x:v>
      </x:c>
      <x:c r="H995" s="13" t="n">
        <x:f>Arrivals!L995</x:f>
        <x:v>75</x:v>
      </x:c>
      <x:c r="I995" s="14" t="n">
        <x:f>H995*8/Settings!$B$28+Settings!$B$29</x:f>
        <x:v>6.02</x:v>
      </x:c>
      <x:c r="J995" s="14">
        <x:f t="shared" si="209"/>
        <x:v>1757.760096399782</x:v>
      </x:c>
      <x:c r="K995" s="14">
        <x:f t="shared" si="201"/>
        <x:v>1780.684768017351</x:v>
      </x:c>
      <x:c r="L995" s="14" t="n">
        <x:f>MOD(K995-Settings!$B$32,Settings!$B$33)</x:f>
        <x:v>340.68476801735096</x:v>
      </x:c>
      <x:c r="M995" s="14" t="n">
        <x:f>IF(L995&lt;Settings!$B$30,IF(Settings!$B$30-L995&gt;=I995,K995,K995+(Settings!$B$30-L995)+Settings!$B$31),K995+(Settings!$B$33-L995))</x:f>
        <x:v>1780.684768017351</x:v>
      </x:c>
      <x:c r="N995" s="14">
        <x:f t="shared" si="202"/>
        <x:v>1786.7047680173509</x:v>
      </x:c>
      <x:c r="O995" s="14">
        <x:f t="shared" si="203"/>
        <x:v>37.950875503018324</x:v>
      </x:c>
      <x:c r="P995" s="14">
        <x:f t="shared" si="204"/>
        <x:v>2.9862038854494131</x:v>
      </x:c>
      <x:c r="Q995" s="14">
        <x:f t="shared" si="205"/>
        <x:v>0</x:v>
      </x:c>
      <x:c r="R995" s="14">
        <x:f t="shared" si="206"/>
        <x:v>0</x:v>
      </x:c>
      <x:c r="S995" s="14">
        <x:f t="shared" si="207"/>
        <x:v>2.9862038854494131</x:v>
      </x:c>
      <x:c r="T995" t="str">
        <x:f>IF(MOD(C995-Settings!$B$32,Settings!$B$33)&lt;Settings!$B$30,"Up","Down")</x:f>
        <x:v>Up</x:v>
      </x:c>
      <x:c r="U995" s="15" t="n">
        <x:f>IF(OR(I995&gt;Settings!$B$30,O995&gt;Settings!$B$37),0,1)</x:f>
        <x:v>1</x:v>
      </x:c>
      <x:c r="V995" s="15" t="n">
        <x:f>IF(AND(U995=1,O995&lt;=Settings!$B$36),1,0)</x:f>
        <x:v>1</x:v>
      </x:c>
    </x:row>
    <x:row r="996">
      <x:c r="A996">
        <x:v>9</x:v>
      </x:c>
      <x:c r="B996">
        <x:v>31</x:v>
      </x:c>
      <x:c r="C996" s="13" t="n">
        <x:f>Arrivals!F996</x:f>
        <x:v>1762.2831601971664</x:v>
      </x:c>
      <x:c r="D996" s="13" t="n">
        <x:f>Arrivals!J996</x:f>
        <x:v>10.259315922910996</x:v>
      </x:c>
      <x:c r="E996" s="14">
        <x:f t="shared" si="208"/>
        <x:v>1780.684768017351</x:v>
      </x:c>
      <x:c r="F996" s="14">
        <x:f t="shared" si="199"/>
        <x:v>1780.684768017351</x:v>
      </x:c>
      <x:c r="G996" s="14">
        <x:f t="shared" si="200"/>
        <x:v>1790.9440839402619</x:v>
      </x:c>
      <x:c r="H996" s="13" t="n">
        <x:f>Arrivals!L996</x:f>
        <x:v>75</x:v>
      </x:c>
      <x:c r="I996" s="14" t="n">
        <x:f>H996*8/Settings!$B$28+Settings!$B$29</x:f>
        <x:v>6.02</x:v>
      </x:c>
      <x:c r="J996" s="14">
        <x:f t="shared" si="209"/>
        <x:v>1786.7047680173509</x:v>
      </x:c>
      <x:c r="K996" s="14">
        <x:f t="shared" si="201"/>
        <x:v>1790.9440839402619</x:v>
      </x:c>
      <x:c r="L996" s="14" t="n">
        <x:f>MOD(K996-Settings!$B$32,Settings!$B$33)</x:f>
        <x:v>350.94408394026186</x:v>
      </x:c>
      <x:c r="M996" s="14" t="n">
        <x:f>IF(L996&lt;Settings!$B$30,IF(Settings!$B$30-L996&gt;=I996,K996,K996+(Settings!$B$30-L996)+Settings!$B$31),K996+(Settings!$B$33-L996))</x:f>
        <x:v>1790.9440839402619</x:v>
      </x:c>
      <x:c r="N996" s="14">
        <x:f t="shared" si="202"/>
        <x:v>1796.9640839402618</x:v>
      </x:c>
      <x:c r="O996" s="14">
        <x:f t="shared" si="203"/>
        <x:v>34.680923743095491</x:v>
      </x:c>
      <x:c r="P996" s="14">
        <x:f t="shared" si="204"/>
        <x:v>18.401607820184608</x:v>
      </x:c>
      <x:c r="Q996" s="14">
        <x:f t="shared" si="205"/>
        <x:v>0</x:v>
      </x:c>
      <x:c r="R996" s="14">
        <x:f t="shared" si="206"/>
        <x:v>0</x:v>
      </x:c>
      <x:c r="S996" s="14">
        <x:f t="shared" si="207"/>
        <x:v>18.401607820184608</x:v>
      </x:c>
      <x:c r="T996" t="str">
        <x:f>IF(MOD(C996-Settings!$B$32,Settings!$B$33)&lt;Settings!$B$30,"Up","Down")</x:f>
        <x:v>Up</x:v>
      </x:c>
      <x:c r="U996" s="15" t="n">
        <x:f>IF(OR(I996&gt;Settings!$B$30,O996&gt;Settings!$B$37),0,1)</x:f>
        <x:v>1</x:v>
      </x:c>
      <x:c r="V996" s="15" t="n">
        <x:f>IF(AND(U996=1,O996&lt;=Settings!$B$36),1,0)</x:f>
        <x:v>1</x:v>
      </x:c>
    </x:row>
    <x:row r="997">
      <x:c r="A997">
        <x:v>9</x:v>
      </x:c>
      <x:c r="B997">
        <x:v>32</x:v>
      </x:c>
      <x:c r="C997" s="13" t="n">
        <x:f>Arrivals!F997</x:f>
        <x:v>1890.9375377919607</x:v>
      </x:c>
      <x:c r="D997" s="13" t="n">
        <x:f>Arrivals!J997</x:f>
        <x:v>23.41714661489438</x:v>
      </x:c>
      <x:c r="E997" s="14">
        <x:f t="shared" si="208"/>
        <x:v>1790.9440839402619</x:v>
      </x:c>
      <x:c r="F997" s="14">
        <x:f t="shared" si="199"/>
        <x:v>1890.9375377919607</x:v>
      </x:c>
      <x:c r="G997" s="14">
        <x:f t="shared" si="200"/>
        <x:v>1914.3546844068551</x:v>
      </x:c>
      <x:c r="H997" s="13" t="n">
        <x:f>Arrivals!L997</x:f>
        <x:v>75</x:v>
      </x:c>
      <x:c r="I997" s="14" t="n">
        <x:f>H997*8/Settings!$B$28+Settings!$B$29</x:f>
        <x:v>6.02</x:v>
      </x:c>
      <x:c r="J997" s="14">
        <x:f t="shared" si="209"/>
        <x:v>1796.9640839402618</x:v>
      </x:c>
      <x:c r="K997" s="14">
        <x:f t="shared" si="201"/>
        <x:v>1914.3546844068551</x:v>
      </x:c>
      <x:c r="L997" s="14" t="n">
        <x:f>MOD(K997-Settings!$B$32,Settings!$B$33)</x:f>
        <x:v>474.3546844068551</x:v>
      </x:c>
      <x:c r="M997" s="14" t="n">
        <x:f>IF(L997&lt;Settings!$B$30,IF(Settings!$B$30-L997&gt;=I997,K997,K997+(Settings!$B$30-L997)+Settings!$B$31),K997+(Settings!$B$33-L997))</x:f>
        <x:v>1914.354684406855</x:v>
      </x:c>
      <x:c r="N997" s="14">
        <x:f t="shared" si="202"/>
        <x:v>1920.3746844068551</x:v>
      </x:c>
      <x:c r="O997" s="14">
        <x:f t="shared" si="203"/>
        <x:v>29.437146614894345</x:v>
      </x:c>
      <x:c r="P997" s="14">
        <x:f t="shared" si="204"/>
        <x:v>0</x:v>
      </x:c>
      <x:c r="Q997" s="14">
        <x:f t="shared" si="205"/>
        <x:v>0</x:v>
      </x:c>
      <x:c r="R997" s="14">
        <x:f t="shared" si="206"/>
        <x:v>0</x:v>
      </x:c>
      <x:c r="S997" s="14">
        <x:f t="shared" si="207"/>
        <x:v>0</x:v>
      </x:c>
      <x:c r="T997" t="str">
        <x:f>IF(MOD(C997-Settings!$B$32,Settings!$B$33)&lt;Settings!$B$30,"Up","Down")</x:f>
        <x:v>Up</x:v>
      </x:c>
      <x:c r="U997" s="15" t="n">
        <x:f>IF(OR(I997&gt;Settings!$B$30,O997&gt;Settings!$B$37),0,1)</x:f>
        <x:v>1</x:v>
      </x:c>
      <x:c r="V997" s="15" t="n">
        <x:f>IF(AND(U997=1,O997&lt;=Settings!$B$36),1,0)</x:f>
        <x:v>1</x:v>
      </x:c>
    </x:row>
    <x:row r="998">
      <x:c r="A998">
        <x:v>9</x:v>
      </x:c>
      <x:c r="B998">
        <x:v>33</x:v>
      </x:c>
      <x:c r="C998" s="13" t="n">
        <x:f>Arrivals!F998</x:f>
        <x:v>2060.5985008183893</x:v>
      </x:c>
      <x:c r="D998" s="13" t="n">
        <x:f>Arrivals!J998</x:f>
        <x:v>2.8894015511671505</x:v>
      </x:c>
      <x:c r="E998" s="14">
        <x:f t="shared" si="208"/>
        <x:v>1914.3546844068551</x:v>
      </x:c>
      <x:c r="F998" s="14">
        <x:f t="shared" si="199"/>
        <x:v>2060.5985008183893</x:v>
      </x:c>
      <x:c r="G998" s="14">
        <x:f t="shared" si="200"/>
        <x:v>2063.4879023695567</x:v>
      </x:c>
      <x:c r="H998" s="13" t="n">
        <x:f>Arrivals!L998</x:f>
        <x:v>75</x:v>
      </x:c>
      <x:c r="I998" s="14" t="n">
        <x:f>H998*8/Settings!$B$28+Settings!$B$29</x:f>
        <x:v>6.02</x:v>
      </x:c>
      <x:c r="J998" s="14">
        <x:f t="shared" si="209"/>
        <x:v>1920.3746844068551</x:v>
      </x:c>
      <x:c r="K998" s="14">
        <x:f t="shared" si="201"/>
        <x:v>2063.4879023695567</x:v>
      </x:c>
      <x:c r="L998" s="14" t="n">
        <x:f>MOD(K998-Settings!$B$32,Settings!$B$33)</x:f>
        <x:v>623.4879023695567</x:v>
      </x:c>
      <x:c r="M998" s="14" t="n">
        <x:f>IF(L998&lt;Settings!$B$30,IF(Settings!$B$30-L998&gt;=I998,K998,K998+(Settings!$B$30-L998)+Settings!$B$31),K998+(Settings!$B$33-L998))</x:f>
        <x:v>2160</x:v>
      </x:c>
      <x:c r="N998" s="14">
        <x:f t="shared" si="202"/>
        <x:v>2166.02</x:v>
      </x:c>
      <x:c r="O998" s="14">
        <x:f t="shared" si="203"/>
        <x:v>105.42149918161067</x:v>
      </x:c>
      <x:c r="P998" s="14">
        <x:f t="shared" si="204"/>
        <x:v>0</x:v>
      </x:c>
      <x:c r="Q998" s="14">
        <x:f t="shared" si="205"/>
        <x:v>0</x:v>
      </x:c>
      <x:c r="R998" s="14">
        <x:f t="shared" si="206"/>
        <x:v>96.51209763044335</x:v>
      </x:c>
      <x:c r="S998" s="14">
        <x:f t="shared" si="207"/>
        <x:v>96.51209763044335</x:v>
      </x:c>
      <x:c r="T998" t="str">
        <x:f>IF(MOD(C998-Settings!$B$32,Settings!$B$33)&lt;Settings!$B$30,"Up","Down")</x:f>
        <x:v>Down</x:v>
      </x:c>
      <x:c r="U998" s="15" t="n">
        <x:f>IF(OR(I998&gt;Settings!$B$30,O998&gt;Settings!$B$37),0,1)</x:f>
        <x:v>1</x:v>
      </x:c>
      <x:c r="V998" s="15" t="n">
        <x:f>IF(AND(U998=1,O998&lt;=Settings!$B$36),1,0)</x:f>
        <x:v>1</x:v>
      </x:c>
    </x:row>
    <x:row r="999">
      <x:c r="A999">
        <x:v>9</x:v>
      </x:c>
      <x:c r="B999">
        <x:v>34</x:v>
      </x:c>
      <x:c r="C999" s="13" t="n">
        <x:f>Arrivals!F999</x:f>
        <x:v>2182.990943400706</x:v>
      </x:c>
      <x:c r="D999" s="13" t="n">
        <x:f>Arrivals!J999</x:f>
        <x:v>8.306431940454713</x:v>
      </x:c>
      <x:c r="E999" s="14" t="n">
        <x:f t="shared" ref="E999:E1030" si="210">G998</x:f>
        <x:v>2063.4879023695567</x:v>
      </x:c>
      <x:c r="F999" s="14">
        <x:f t="shared" si="199"/>
        <x:v>2182.9909434007059</x:v>
      </x:c>
      <x:c r="G999" s="14">
        <x:f t="shared" si="200"/>
        <x:v>2191.2973753411607</x:v>
      </x:c>
      <x:c r="H999" s="13" t="n">
        <x:f>Arrivals!L999</x:f>
        <x:v>75</x:v>
      </x:c>
      <x:c r="I999" s="14" t="n">
        <x:f>H999*8/Settings!$B$28+Settings!$B$29</x:f>
        <x:v>6.02</x:v>
      </x:c>
      <x:c r="J999" s="14" t="n">
        <x:f t="shared" ref="J999:J1030" si="211">N998</x:f>
        <x:v>2166.02</x:v>
      </x:c>
      <x:c r="K999" s="14">
        <x:f t="shared" si="201"/>
        <x:v>2191.2973753411607</x:v>
      </x:c>
      <x:c r="L999" s="14" t="n">
        <x:f>MOD(K999-Settings!$B$32,Settings!$B$33)</x:f>
        <x:v>31.29737534116066</x:v>
      </x:c>
      <x:c r="M999" s="14" t="n">
        <x:f>IF(L999&lt;Settings!$B$30,IF(Settings!$B$30-L999&gt;=I999,K999,K999+(Settings!$B$30-L999)+Settings!$B$31),K999+(Settings!$B$33-L999))</x:f>
        <x:v>2191.2973753411607</x:v>
      </x:c>
      <x:c r="N999" s="14">
        <x:f t="shared" si="202"/>
        <x:v>2197.3173753411606</x:v>
      </x:c>
      <x:c r="O999" s="14">
        <x:f t="shared" si="203"/>
        <x:v>14.326431940454768</x:v>
      </x:c>
      <x:c r="P999" s="14">
        <x:f t="shared" si="204"/>
        <x:v>0</x:v>
      </x:c>
      <x:c r="Q999" s="14">
        <x:f t="shared" si="205"/>
        <x:v>0</x:v>
      </x:c>
      <x:c r="R999" s="14">
        <x:f t="shared" si="206"/>
        <x:v>0</x:v>
      </x:c>
      <x:c r="S999" s="14">
        <x:f t="shared" si="207"/>
        <x:v>0</x:v>
      </x:c>
      <x:c r="T999" t="str">
        <x:f>IF(MOD(C999-Settings!$B$32,Settings!$B$33)&lt;Settings!$B$30,"Up","Down")</x:f>
        <x:v>Up</x:v>
      </x:c>
      <x:c r="U999" s="15" t="n">
        <x:f>IF(OR(I999&gt;Settings!$B$30,O999&gt;Settings!$B$37),0,1)</x:f>
        <x:v>1</x:v>
      </x:c>
      <x:c r="V999" s="15" t="n">
        <x:f>IF(AND(U999=1,O999&lt;=Settings!$B$36),1,0)</x:f>
        <x:v>1</x:v>
      </x:c>
    </x:row>
    <x:row r="1000">
      <x:c r="A1000">
        <x:v>9</x:v>
      </x:c>
      <x:c r="B1000">
        <x:v>35</x:v>
      </x:c>
      <x:c r="C1000" s="13" t="n">
        <x:f>Arrivals!F1000</x:f>
        <x:v>2207.214557875872</x:v>
      </x:c>
      <x:c r="D1000" s="13" t="n">
        <x:f>Arrivals!J1000</x:f>
        <x:v>9.824148534791702</x:v>
      </x:c>
      <x:c r="E1000" s="14">
        <x:f t="shared" si="210"/>
        <x:v>2191.2973753411607</x:v>
      </x:c>
      <x:c r="F1000" s="14">
        <x:f t="shared" si="199"/>
        <x:v>2207.2145578758718</x:v>
      </x:c>
      <x:c r="G1000" s="14">
        <x:f t="shared" si="200"/>
        <x:v>2217.0387064106635</x:v>
      </x:c>
      <x:c r="H1000" s="13" t="n">
        <x:f>Arrivals!L1000</x:f>
        <x:v>75</x:v>
      </x:c>
      <x:c r="I1000" s="14" t="n">
        <x:f>H1000*8/Settings!$B$28+Settings!$B$29</x:f>
        <x:v>6.02</x:v>
      </x:c>
      <x:c r="J1000" s="14">
        <x:f t="shared" si="211"/>
        <x:v>2197.3173753411606</x:v>
      </x:c>
      <x:c r="K1000" s="14">
        <x:f t="shared" si="201"/>
        <x:v>2217.0387064106635</x:v>
      </x:c>
      <x:c r="L1000" s="14" t="n">
        <x:f>MOD(K1000-Settings!$B$32,Settings!$B$33)</x:f>
        <x:v>57.03870641066351</x:v>
      </x:c>
      <x:c r="M1000" s="14" t="n">
        <x:f>IF(L1000&lt;Settings!$B$30,IF(Settings!$B$30-L1000&gt;=I1000,K1000,K1000+(Settings!$B$30-L1000)+Settings!$B$31),K1000+(Settings!$B$33-L1000))</x:f>
        <x:v>2217.0387064106635</x:v>
      </x:c>
      <x:c r="N1000" s="14">
        <x:f t="shared" si="202"/>
        <x:v>2223.0587064106635</x:v>
      </x:c>
      <x:c r="O1000" s="14">
        <x:f t="shared" si="203"/>
        <x:v>15.844148534791657</x:v>
      </x:c>
      <x:c r="P1000" s="14">
        <x:f t="shared" si="204"/>
        <x:v>0</x:v>
      </x:c>
      <x:c r="Q1000" s="14">
        <x:f t="shared" si="205"/>
        <x:v>0</x:v>
      </x:c>
      <x:c r="R1000" s="14">
        <x:f t="shared" si="206"/>
        <x:v>0</x:v>
      </x:c>
      <x:c r="S1000" s="14">
        <x:f t="shared" si="207"/>
        <x:v>0</x:v>
      </x:c>
      <x:c r="T1000" t="str">
        <x:f>IF(MOD(C1000-Settings!$B$32,Settings!$B$33)&lt;Settings!$B$30,"Up","Down")</x:f>
        <x:v>Up</x:v>
      </x:c>
      <x:c r="U1000" s="15" t="n">
        <x:f>IF(OR(I1000&gt;Settings!$B$30,O1000&gt;Settings!$B$37),0,1)</x:f>
        <x:v>1</x:v>
      </x:c>
      <x:c r="V1000" s="15" t="n">
        <x:f>IF(AND(U1000=1,O1000&lt;=Settings!$B$36),1,0)</x:f>
        <x:v>1</x:v>
      </x:c>
    </x:row>
    <x:row r="1001">
      <x:c r="A1001">
        <x:v>9</x:v>
      </x:c>
      <x:c r="B1001">
        <x:v>36</x:v>
      </x:c>
      <x:c r="C1001" s="13" t="n">
        <x:f>Arrivals!F1001</x:f>
        <x:v>2317.3358965855828</x:v>
      </x:c>
      <x:c r="D1001" s="13" t="n">
        <x:f>Arrivals!J1001</x:f>
        <x:v>25.500018774105854</x:v>
      </x:c>
      <x:c r="E1001" s="14">
        <x:f t="shared" si="210"/>
        <x:v>2217.0387064106635</x:v>
      </x:c>
      <x:c r="F1001" s="14">
        <x:f t="shared" si="199"/>
        <x:v>2317.3358965855828</x:v>
      </x:c>
      <x:c r="G1001" s="14">
        <x:f t="shared" si="200"/>
        <x:v>2342.8359153596884</x:v>
      </x:c>
      <x:c r="H1001" s="13" t="n">
        <x:f>Arrivals!L1001</x:f>
        <x:v>75</x:v>
      </x:c>
      <x:c r="I1001" s="14" t="n">
        <x:f>H1001*8/Settings!$B$28+Settings!$B$29</x:f>
        <x:v>6.02</x:v>
      </x:c>
      <x:c r="J1001" s="14">
        <x:f t="shared" si="211"/>
        <x:v>2223.0587064106635</x:v>
      </x:c>
      <x:c r="K1001" s="14">
        <x:f t="shared" si="201"/>
        <x:v>2342.8359153596884</x:v>
      </x:c>
      <x:c r="L1001" s="14" t="n">
        <x:f>MOD(K1001-Settings!$B$32,Settings!$B$33)</x:f>
        <x:v>182.83591535968844</x:v>
      </x:c>
      <x:c r="M1001" s="14" t="n">
        <x:f>IF(L1001&lt;Settings!$B$30,IF(Settings!$B$30-L1001&gt;=I1001,K1001,K1001+(Settings!$B$30-L1001)+Settings!$B$31),K1001+(Settings!$B$33-L1001))</x:f>
        <x:v>2342.8359153596884</x:v>
      </x:c>
      <x:c r="N1001" s="14">
        <x:f t="shared" si="202"/>
        <x:v>2348.8559153596884</x:v>
      </x:c>
      <x:c r="O1001" s="14">
        <x:f t="shared" si="203"/>
        <x:v>31.520018774105665</x:v>
      </x:c>
      <x:c r="P1001" s="14">
        <x:f t="shared" si="204"/>
        <x:v>0</x:v>
      </x:c>
      <x:c r="Q1001" s="14">
        <x:f t="shared" si="205"/>
        <x:v>0</x:v>
      </x:c>
      <x:c r="R1001" s="14">
        <x:f t="shared" si="206"/>
        <x:v>0</x:v>
      </x:c>
      <x:c r="S1001" s="14">
        <x:f t="shared" si="207"/>
        <x:v>0</x:v>
      </x:c>
      <x:c r="T1001" t="str">
        <x:f>IF(MOD(C1001-Settings!$B$32,Settings!$B$33)&lt;Settings!$B$30,"Up","Down")</x:f>
        <x:v>Up</x:v>
      </x:c>
      <x:c r="U1001" s="15" t="n">
        <x:f>IF(OR(I1001&gt;Settings!$B$30,O1001&gt;Settings!$B$37),0,1)</x:f>
        <x:v>1</x:v>
      </x:c>
      <x:c r="V1001" s="15" t="n">
        <x:f>IF(AND(U1001=1,O1001&lt;=Settings!$B$36),1,0)</x:f>
        <x:v>1</x:v>
      </x:c>
    </x:row>
    <x:row r="1002">
      <x:c r="A1002">
        <x:v>9</x:v>
      </x:c>
      <x:c r="B1002">
        <x:v>37</x:v>
      </x:c>
      <x:c r="C1002" s="13" t="n">
        <x:f>Arrivals!F1002</x:f>
        <x:v>2341.343817481082</x:v>
      </x:c>
      <x:c r="D1002" s="13" t="n">
        <x:f>Arrivals!J1002</x:f>
        <x:v>14.180384404869557</x:v>
      </x:c>
      <x:c r="E1002" s="14">
        <x:f t="shared" si="210"/>
        <x:v>2342.8359153596884</x:v>
      </x:c>
      <x:c r="F1002" s="14">
        <x:f t="shared" si="199"/>
        <x:v>2342.8359153596884</x:v>
      </x:c>
      <x:c r="G1002" s="14">
        <x:f t="shared" si="200"/>
        <x:v>2357.016299764558</x:v>
      </x:c>
      <x:c r="H1002" s="13" t="n">
        <x:f>Arrivals!L1002</x:f>
        <x:v>75</x:v>
      </x:c>
      <x:c r="I1002" s="14" t="n">
        <x:f>H1002*8/Settings!$B$28+Settings!$B$29</x:f>
        <x:v>6.02</x:v>
      </x:c>
      <x:c r="J1002" s="14">
        <x:f t="shared" si="211"/>
        <x:v>2348.8559153596884</x:v>
      </x:c>
      <x:c r="K1002" s="14">
        <x:f t="shared" si="201"/>
        <x:v>2357.016299764558</x:v>
      </x:c>
      <x:c r="L1002" s="14" t="n">
        <x:f>MOD(K1002-Settings!$B$32,Settings!$B$33)</x:f>
        <x:v>197.01629976455797</x:v>
      </x:c>
      <x:c r="M1002" s="14" t="n">
        <x:f>IF(L1002&lt;Settings!$B$30,IF(Settings!$B$30-L1002&gt;=I1002,K1002,K1002+(Settings!$B$30-L1002)+Settings!$B$31),K1002+(Settings!$B$33-L1002))</x:f>
        <x:v>2357.016299764558</x:v>
      </x:c>
      <x:c r="N1002" s="14">
        <x:f t="shared" si="202"/>
        <x:v>2363.036299764558</x:v>
      </x:c>
      <x:c r="O1002" s="14">
        <x:f t="shared" si="203"/>
        <x:v>21.692482283475783</x:v>
      </x:c>
      <x:c r="P1002" s="14">
        <x:f t="shared" si="204"/>
        <x:v>1.4920978786062733</x:v>
      </x:c>
      <x:c r="Q1002" s="14">
        <x:f t="shared" si="205"/>
        <x:v>0</x:v>
      </x:c>
      <x:c r="R1002" s="14">
        <x:f t="shared" si="206"/>
        <x:v>0</x:v>
      </x:c>
      <x:c r="S1002" s="14">
        <x:f t="shared" si="207"/>
        <x:v>1.4920978786062733</x:v>
      </x:c>
      <x:c r="T1002" t="str">
        <x:f>IF(MOD(C1002-Settings!$B$32,Settings!$B$33)&lt;Settings!$B$30,"Up","Down")</x:f>
        <x:v>Up</x:v>
      </x:c>
      <x:c r="U1002" s="15" t="n">
        <x:f>IF(OR(I1002&gt;Settings!$B$30,O1002&gt;Settings!$B$37),0,1)</x:f>
        <x:v>1</x:v>
      </x:c>
      <x:c r="V1002" s="15" t="n">
        <x:f>IF(AND(U1002=1,O1002&lt;=Settings!$B$36),1,0)</x:f>
        <x:v>1</x:v>
      </x:c>
    </x:row>
    <x:row r="1003">
      <x:c r="A1003">
        <x:v>9</x:v>
      </x:c>
      <x:c r="B1003">
        <x:v>38</x:v>
      </x:c>
      <x:c r="C1003" s="13" t="n">
        <x:f>Arrivals!F1003</x:f>
        <x:v>2373.839195392129</x:v>
      </x:c>
      <x:c r="D1003" s="13" t="n">
        <x:f>Arrivals!J1003</x:f>
        <x:v>4.8347641630376055</x:v>
      </x:c>
      <x:c r="E1003" s="14">
        <x:f t="shared" si="210"/>
        <x:v>2357.016299764558</x:v>
      </x:c>
      <x:c r="F1003" s="14">
        <x:f t="shared" si="199"/>
        <x:v>2373.8391953921291</x:v>
      </x:c>
      <x:c r="G1003" s="14">
        <x:f t="shared" si="200"/>
        <x:v>2378.6739595551667</x:v>
      </x:c>
      <x:c r="H1003" s="13" t="n">
        <x:f>Arrivals!L1003</x:f>
        <x:v>75</x:v>
      </x:c>
      <x:c r="I1003" s="14" t="n">
        <x:f>H1003*8/Settings!$B$28+Settings!$B$29</x:f>
        <x:v>6.02</x:v>
      </x:c>
      <x:c r="J1003" s="14">
        <x:f t="shared" si="211"/>
        <x:v>2363.036299764558</x:v>
      </x:c>
      <x:c r="K1003" s="14">
        <x:f t="shared" si="201"/>
        <x:v>2378.6739595551667</x:v>
      </x:c>
      <x:c r="L1003" s="14" t="n">
        <x:f>MOD(K1003-Settings!$B$32,Settings!$B$33)</x:f>
        <x:v>218.67395955516668</x:v>
      </x:c>
      <x:c r="M1003" s="14" t="n">
        <x:f>IF(L1003&lt;Settings!$B$30,IF(Settings!$B$30-L1003&gt;=I1003,K1003,K1003+(Settings!$B$30-L1003)+Settings!$B$31),K1003+(Settings!$B$33-L1003))</x:f>
        <x:v>2378.6739595551667</x:v>
      </x:c>
      <x:c r="N1003" s="14">
        <x:f t="shared" si="202"/>
        <x:v>2384.6939595551667</x:v>
      </x:c>
      <x:c r="O1003" s="14">
        <x:f t="shared" si="203"/>
        <x:v>10.854764163037544</x:v>
      </x:c>
      <x:c r="P1003" s="14">
        <x:f t="shared" si="204"/>
        <x:v>0</x:v>
      </x:c>
      <x:c r="Q1003" s="14">
        <x:f t="shared" si="205"/>
        <x:v>0</x:v>
      </x:c>
      <x:c r="R1003" s="14">
        <x:f t="shared" si="206"/>
        <x:v>0</x:v>
      </x:c>
      <x:c r="S1003" s="14">
        <x:f t="shared" si="207"/>
        <x:v>0</x:v>
      </x:c>
      <x:c r="T1003" t="str">
        <x:f>IF(MOD(C1003-Settings!$B$32,Settings!$B$33)&lt;Settings!$B$30,"Up","Down")</x:f>
        <x:v>Up</x:v>
      </x:c>
      <x:c r="U1003" s="15" t="n">
        <x:f>IF(OR(I1003&gt;Settings!$B$30,O1003&gt;Settings!$B$37),0,1)</x:f>
        <x:v>1</x:v>
      </x:c>
      <x:c r="V1003" s="15" t="n">
        <x:f>IF(AND(U1003=1,O1003&lt;=Settings!$B$36),1,0)</x:f>
        <x:v>1</x:v>
      </x:c>
    </x:row>
    <x:row r="1004">
      <x:c r="A1004">
        <x:v>9</x:v>
      </x:c>
      <x:c r="B1004">
        <x:v>39</x:v>
      </x:c>
      <x:c r="C1004" s="13" t="n">
        <x:f>Arrivals!F1004</x:f>
        <x:v>2395.8432122483887</x:v>
      </x:c>
      <x:c r="D1004" s="13" t="n">
        <x:f>Arrivals!J1004</x:f>
        <x:v>8.850471449716238</x:v>
      </x:c>
      <x:c r="E1004" s="14">
        <x:f t="shared" si="210"/>
        <x:v>2378.6739595551667</x:v>
      </x:c>
      <x:c r="F1004" s="14">
        <x:f t="shared" si="199"/>
        <x:v>2395.8432122483887</x:v>
      </x:c>
      <x:c r="G1004" s="14">
        <x:f t="shared" si="200"/>
        <x:v>2404.6936836981049</x:v>
      </x:c>
      <x:c r="H1004" s="13" t="n">
        <x:f>Arrivals!L1004</x:f>
        <x:v>75</x:v>
      </x:c>
      <x:c r="I1004" s="14" t="n">
        <x:f>H1004*8/Settings!$B$28+Settings!$B$29</x:f>
        <x:v>6.02</x:v>
      </x:c>
      <x:c r="J1004" s="14">
        <x:f t="shared" si="211"/>
        <x:v>2384.6939595551667</x:v>
      </x:c>
      <x:c r="K1004" s="14">
        <x:f t="shared" si="201"/>
        <x:v>2404.6936836981049</x:v>
      </x:c>
      <x:c r="L1004" s="14" t="n">
        <x:f>MOD(K1004-Settings!$B$32,Settings!$B$33)</x:f>
        <x:v>244.6936836981049</x:v>
      </x:c>
      <x:c r="M1004" s="14" t="n">
        <x:f>IF(L1004&lt;Settings!$B$30,IF(Settings!$B$30-L1004&gt;=I1004,K1004,K1004+(Settings!$B$30-L1004)+Settings!$B$31),K1004+(Settings!$B$33-L1004))</x:f>
        <x:v>2404.693683698105</x:v>
      </x:c>
      <x:c r="N1004" s="14">
        <x:f t="shared" si="202"/>
        <x:v>2410.7136836981049</x:v>
      </x:c>
      <x:c r="O1004" s="14">
        <x:f t="shared" si="203"/>
        <x:v>14.870471449716206</x:v>
      </x:c>
      <x:c r="P1004" s="14">
        <x:f t="shared" si="204"/>
        <x:v>0</x:v>
      </x:c>
      <x:c r="Q1004" s="14">
        <x:f t="shared" si="205"/>
        <x:v>0</x:v>
      </x:c>
      <x:c r="R1004" s="14">
        <x:f t="shared" si="206"/>
        <x:v>0</x:v>
      </x:c>
      <x:c r="S1004" s="14">
        <x:f t="shared" si="207"/>
        <x:v>0</x:v>
      </x:c>
      <x:c r="T1004" t="str">
        <x:f>IF(MOD(C1004-Settings!$B$32,Settings!$B$33)&lt;Settings!$B$30,"Up","Down")</x:f>
        <x:v>Up</x:v>
      </x:c>
      <x:c r="U1004" s="15" t="n">
        <x:f>IF(OR(I1004&gt;Settings!$B$30,O1004&gt;Settings!$B$37),0,1)</x:f>
        <x:v>1</x:v>
      </x:c>
      <x:c r="V1004" s="15" t="n">
        <x:f>IF(AND(U1004=1,O1004&lt;=Settings!$B$36),1,0)</x:f>
        <x:v>1</x:v>
      </x:c>
    </x:row>
    <x:row r="1005">
      <x:c r="A1005">
        <x:v>9</x:v>
      </x:c>
      <x:c r="B1005">
        <x:v>40</x:v>
      </x:c>
      <x:c r="C1005" s="13" t="n">
        <x:f>Arrivals!F1005</x:f>
        <x:v>2508.1199620581897</x:v>
      </x:c>
      <x:c r="D1005" s="13" t="n">
        <x:f>Arrivals!J1005</x:f>
        <x:v>5.932165371422197</x:v>
      </x:c>
      <x:c r="E1005" s="14">
        <x:f t="shared" si="210"/>
        <x:v>2404.6936836981049</x:v>
      </x:c>
      <x:c r="F1005" s="14">
        <x:f t="shared" si="199"/>
        <x:v>2508.1199620581897</x:v>
      </x:c>
      <x:c r="G1005" s="14">
        <x:f t="shared" si="200"/>
        <x:v>2514.052127429612</x:v>
      </x:c>
      <x:c r="H1005" s="13" t="n">
        <x:f>Arrivals!L1005</x:f>
        <x:v>75</x:v>
      </x:c>
      <x:c r="I1005" s="14" t="n">
        <x:f>H1005*8/Settings!$B$28+Settings!$B$29</x:f>
        <x:v>6.02</x:v>
      </x:c>
      <x:c r="J1005" s="14">
        <x:f t="shared" si="211"/>
        <x:v>2410.7136836981049</x:v>
      </x:c>
      <x:c r="K1005" s="14">
        <x:f t="shared" si="201"/>
        <x:v>2514.052127429612</x:v>
      </x:c>
      <x:c r="L1005" s="14" t="n">
        <x:f>MOD(K1005-Settings!$B$32,Settings!$B$33)</x:f>
        <x:v>354.052127429612</x:v>
      </x:c>
      <x:c r="M1005" s="14" t="n">
        <x:f>IF(L1005&lt;Settings!$B$30,IF(Settings!$B$30-L1005&gt;=I1005,K1005,K1005+(Settings!$B$30-L1005)+Settings!$B$31),K1005+(Settings!$B$33-L1005))</x:f>
        <x:v>2514.052127429612</x:v>
      </x:c>
      <x:c r="N1005" s="14">
        <x:f t="shared" si="202"/>
        <x:v>2520.072127429612</x:v>
      </x:c>
      <x:c r="O1005" s="14">
        <x:f t="shared" si="203"/>
        <x:v>11.952165371422325</x:v>
      </x:c>
      <x:c r="P1005" s="14">
        <x:f t="shared" si="204"/>
        <x:v>0</x:v>
      </x:c>
      <x:c r="Q1005" s="14">
        <x:f t="shared" si="205"/>
        <x:v>0</x:v>
      </x:c>
      <x:c r="R1005" s="14">
        <x:f t="shared" si="206"/>
        <x:v>0</x:v>
      </x:c>
      <x:c r="S1005" s="14">
        <x:f t="shared" si="207"/>
        <x:v>0</x:v>
      </x:c>
      <x:c r="T1005" t="str">
        <x:f>IF(MOD(C1005-Settings!$B$32,Settings!$B$33)&lt;Settings!$B$30,"Up","Down")</x:f>
        <x:v>Up</x:v>
      </x:c>
      <x:c r="U1005" s="15" t="n">
        <x:f>IF(OR(I1005&gt;Settings!$B$30,O1005&gt;Settings!$B$37),0,1)</x:f>
        <x:v>1</x:v>
      </x:c>
      <x:c r="V1005" s="15" t="n">
        <x:f>IF(AND(U1005=1,O1005&lt;=Settings!$B$36),1,0)</x:f>
        <x:v>1</x:v>
      </x:c>
    </x:row>
    <x:row r="1006">
      <x:c r="A1006">
        <x:v>9</x:v>
      </x:c>
      <x:c r="B1006">
        <x:v>41</x:v>
      </x:c>
      <x:c r="C1006" s="13" t="n">
        <x:f>Arrivals!F1006</x:f>
        <x:v>2694.1680107580305</x:v>
      </x:c>
      <x:c r="D1006" s="13" t="n">
        <x:f>Arrivals!J1006</x:f>
        <x:v>3.4637888136779065</x:v>
      </x:c>
      <x:c r="E1006" s="14">
        <x:f t="shared" si="210"/>
        <x:v>2514.052127429612</x:v>
      </x:c>
      <x:c r="F1006" s="14">
        <x:f t="shared" si="199"/>
        <x:v>2694.1680107580305</x:v>
      </x:c>
      <x:c r="G1006" s="14">
        <x:f t="shared" si="200"/>
        <x:v>2697.6317995717086</x:v>
      </x:c>
      <x:c r="H1006" s="13" t="n">
        <x:f>Arrivals!L1006</x:f>
        <x:v>75</x:v>
      </x:c>
      <x:c r="I1006" s="14" t="n">
        <x:f>H1006*8/Settings!$B$28+Settings!$B$29</x:f>
        <x:v>6.02</x:v>
      </x:c>
      <x:c r="J1006" s="14">
        <x:f t="shared" si="211"/>
        <x:v>2520.072127429612</x:v>
      </x:c>
      <x:c r="K1006" s="14">
        <x:f t="shared" si="201"/>
        <x:v>2697.6317995717086</x:v>
      </x:c>
      <x:c r="L1006" s="14" t="n">
        <x:f>MOD(K1006-Settings!$B$32,Settings!$B$33)</x:f>
        <x:v>537.6317995717086</x:v>
      </x:c>
      <x:c r="M1006" s="14" t="n">
        <x:f>IF(L1006&lt;Settings!$B$30,IF(Settings!$B$30-L1006&gt;=I1006,K1006,K1006+(Settings!$B$30-L1006)+Settings!$B$31),K1006+(Settings!$B$33-L1006))</x:f>
        <x:v>2697.6317995717086</x:v>
      </x:c>
      <x:c r="N1006" s="14">
        <x:f t="shared" si="202"/>
        <x:v>2703.6517995717086</x:v>
      </x:c>
      <x:c r="O1006" s="14">
        <x:f t="shared" si="203"/>
        <x:v>9.4837888136780748</x:v>
      </x:c>
      <x:c r="P1006" s="14">
        <x:f t="shared" si="204"/>
        <x:v>0</x:v>
      </x:c>
      <x:c r="Q1006" s="14">
        <x:f t="shared" si="205"/>
        <x:v>0</x:v>
      </x:c>
      <x:c r="R1006" s="14">
        <x:f t="shared" si="206"/>
        <x:v>0</x:v>
      </x:c>
      <x:c r="S1006" s="14">
        <x:f t="shared" si="207"/>
        <x:v>0</x:v>
      </x:c>
      <x:c r="T1006" t="str">
        <x:f>IF(MOD(C1006-Settings!$B$32,Settings!$B$33)&lt;Settings!$B$30,"Up","Down")</x:f>
        <x:v>Up</x:v>
      </x:c>
      <x:c r="U1006" s="15" t="n">
        <x:f>IF(OR(I1006&gt;Settings!$B$30,O1006&gt;Settings!$B$37),0,1)</x:f>
        <x:v>1</x:v>
      </x:c>
      <x:c r="V1006" s="15" t="n">
        <x:f>IF(AND(U1006=1,O1006&lt;=Settings!$B$36),1,0)</x:f>
        <x:v>1</x:v>
      </x:c>
    </x:row>
    <x:row r="1007">
      <x:c r="A1007">
        <x:v>9</x:v>
      </x:c>
      <x:c r="B1007">
        <x:v>42</x:v>
      </x:c>
      <x:c r="C1007" s="13" t="n">
        <x:f>Arrivals!F1007</x:f>
        <x:v>2731.601036565981</x:v>
      </x:c>
      <x:c r="D1007" s="13" t="n">
        <x:f>Arrivals!J1007</x:f>
        <x:v>32.49539685994796</x:v>
      </x:c>
      <x:c r="E1007" s="14">
        <x:f t="shared" si="210"/>
        <x:v>2697.6317995717086</x:v>
      </x:c>
      <x:c r="F1007" s="14">
        <x:f t="shared" si="199"/>
        <x:v>2731.6010365659808</x:v>
      </x:c>
      <x:c r="G1007" s="14">
        <x:f t="shared" si="200"/>
        <x:v>2764.0964334259288</x:v>
      </x:c>
      <x:c r="H1007" s="13" t="n">
        <x:f>Arrivals!L1007</x:f>
        <x:v>75</x:v>
      </x:c>
      <x:c r="I1007" s="14" t="n">
        <x:f>H1007*8/Settings!$B$28+Settings!$B$29</x:f>
        <x:v>6.02</x:v>
      </x:c>
      <x:c r="J1007" s="14">
        <x:f t="shared" si="211"/>
        <x:v>2703.6517995717086</x:v>
      </x:c>
      <x:c r="K1007" s="14">
        <x:f t="shared" si="201"/>
        <x:v>2764.0964334259288</x:v>
      </x:c>
      <x:c r="L1007" s="14" t="n">
        <x:f>MOD(K1007-Settings!$B$32,Settings!$B$33)</x:f>
        <x:v>604.0964334259288</x:v>
      </x:c>
      <x:c r="M1007" s="14" t="n">
        <x:f>IF(L1007&lt;Settings!$B$30,IF(Settings!$B$30-L1007&gt;=I1007,K1007,K1007+(Settings!$B$30-L1007)+Settings!$B$31),K1007+(Settings!$B$33-L1007))</x:f>
        <x:v>2880</x:v>
      </x:c>
      <x:c r="N1007" s="14">
        <x:f t="shared" si="202"/>
        <x:v>2886.02</x:v>
      </x:c>
      <x:c r="O1007" s="14">
        <x:f t="shared" si="203"/>
        <x:v>154.41896343401913</x:v>
      </x:c>
      <x:c r="P1007" s="14">
        <x:f t="shared" si="204"/>
        <x:v>0</x:v>
      </x:c>
      <x:c r="Q1007" s="14">
        <x:f t="shared" si="205"/>
        <x:v>0</x:v>
      </x:c>
      <x:c r="R1007" s="14">
        <x:f t="shared" si="206"/>
        <x:v>115.90356657407119</x:v>
      </x:c>
      <x:c r="S1007" s="14">
        <x:f t="shared" si="207"/>
        <x:v>115.90356657407119</x:v>
      </x:c>
      <x:c r="T1007" t="str">
        <x:f>IF(MOD(C1007-Settings!$B$32,Settings!$B$33)&lt;Settings!$B$30,"Up","Down")</x:f>
        <x:v>Up</x:v>
      </x:c>
      <x:c r="U1007" s="15" t="n">
        <x:f>IF(OR(I1007&gt;Settings!$B$30,O1007&gt;Settings!$B$37),0,1)</x:f>
        <x:v>1</x:v>
      </x:c>
      <x:c r="V1007" s="15" t="n">
        <x:f>IF(AND(U1007=1,O1007&lt;=Settings!$B$36),1,0)</x:f>
        <x:v>0</x:v>
      </x:c>
    </x:row>
    <x:row r="1008">
      <x:c r="A1008">
        <x:v>9</x:v>
      </x:c>
      <x:c r="B1008">
        <x:v>43</x:v>
      </x:c>
      <x:c r="C1008" s="13" t="n">
        <x:f>Arrivals!F1008</x:f>
        <x:v>2832.4394946609946</x:v>
      </x:c>
      <x:c r="D1008" s="13" t="n">
        <x:f>Arrivals!J1008</x:f>
        <x:v>6.5525121435867515</x:v>
      </x:c>
      <x:c r="E1008" s="14">
        <x:f t="shared" si="210"/>
        <x:v>2764.0964334259288</x:v>
      </x:c>
      <x:c r="F1008" s="14">
        <x:f t="shared" si="199"/>
        <x:v>2832.4394946609946</x:v>
      </x:c>
      <x:c r="G1008" s="14">
        <x:f t="shared" si="200"/>
        <x:v>2838.9920068045813</x:v>
      </x:c>
      <x:c r="H1008" s="13" t="n">
        <x:f>Arrivals!L1008</x:f>
        <x:v>75</x:v>
      </x:c>
      <x:c r="I1008" s="14" t="n">
        <x:f>H1008*8/Settings!$B$28+Settings!$B$29</x:f>
        <x:v>6.02</x:v>
      </x:c>
      <x:c r="J1008" s="14">
        <x:f t="shared" si="211"/>
        <x:v>2886.02</x:v>
      </x:c>
      <x:c r="K1008" s="14">
        <x:f t="shared" si="201"/>
        <x:v>2886.02</x:v>
      </x:c>
      <x:c r="L1008" s="14" t="n">
        <x:f>MOD(K1008-Settings!$B$32,Settings!$B$33)</x:f>
        <x:v>6.019999999999982</x:v>
      </x:c>
      <x:c r="M1008" s="14" t="n">
        <x:f>IF(L1008&lt;Settings!$B$30,IF(Settings!$B$30-L1008&gt;=I1008,K1008,K1008+(Settings!$B$30-L1008)+Settings!$B$31),K1008+(Settings!$B$33-L1008))</x:f>
        <x:v>2886.02</x:v>
      </x:c>
      <x:c r="N1008" s="14">
        <x:f t="shared" si="202"/>
        <x:v>2892.04</x:v>
      </x:c>
      <x:c r="O1008" s="14">
        <x:f t="shared" si="203"/>
        <x:v>59.600505339005394</x:v>
      </x:c>
      <x:c r="P1008" s="14">
        <x:f t="shared" si="204"/>
        <x:v>0</x:v>
      </x:c>
      <x:c r="Q1008" s="14">
        <x:f t="shared" si="205"/>
        <x:v>47.02799319541873</x:v>
      </x:c>
      <x:c r="R1008" s="14">
        <x:f t="shared" si="206"/>
        <x:v>0</x:v>
      </x:c>
      <x:c r="S1008" s="14">
        <x:f t="shared" si="207"/>
        <x:v>47.02799319541873</x:v>
      </x:c>
      <x:c r="T1008" t="str">
        <x:f>IF(MOD(C1008-Settings!$B$32,Settings!$B$33)&lt;Settings!$B$30,"Up","Down")</x:f>
        <x:v>Down</x:v>
      </x:c>
      <x:c r="U1008" s="15" t="n">
        <x:f>IF(OR(I1008&gt;Settings!$B$30,O1008&gt;Settings!$B$37),0,1)</x:f>
        <x:v>1</x:v>
      </x:c>
      <x:c r="V1008" s="15" t="n">
        <x:f>IF(AND(U1008=1,O1008&lt;=Settings!$B$36),1,0)</x:f>
        <x:v>1</x:v>
      </x:c>
    </x:row>
    <x:row r="1009">
      <x:c r="A1009">
        <x:v>9</x:v>
      </x:c>
      <x:c r="B1009">
        <x:v>44</x:v>
      </x:c>
      <x:c r="C1009" s="13" t="n">
        <x:f>Arrivals!F1009</x:f>
        <x:v>2890.447544361591</x:v>
      </x:c>
      <x:c r="D1009" s="13" t="n">
        <x:f>Arrivals!J1009</x:f>
        <x:v>16.886440458475683</x:v>
      </x:c>
      <x:c r="E1009" s="14">
        <x:f t="shared" si="210"/>
        <x:v>2838.9920068045813</x:v>
      </x:c>
      <x:c r="F1009" s="14">
        <x:f t="shared" si="199"/>
        <x:v>2890.4475443615911</x:v>
      </x:c>
      <x:c r="G1009" s="14">
        <x:f t="shared" si="200"/>
        <x:v>2907.3339848200667</x:v>
      </x:c>
      <x:c r="H1009" s="13" t="n">
        <x:f>Arrivals!L1009</x:f>
        <x:v>75</x:v>
      </x:c>
      <x:c r="I1009" s="14" t="n">
        <x:f>H1009*8/Settings!$B$28+Settings!$B$29</x:f>
        <x:v>6.02</x:v>
      </x:c>
      <x:c r="J1009" s="14">
        <x:f t="shared" si="211"/>
        <x:v>2892.04</x:v>
      </x:c>
      <x:c r="K1009" s="14">
        <x:f t="shared" si="201"/>
        <x:v>2907.3339848200667</x:v>
      </x:c>
      <x:c r="L1009" s="14" t="n">
        <x:f>MOD(K1009-Settings!$B$32,Settings!$B$33)</x:f>
        <x:v>27.33398482006669</x:v>
      </x:c>
      <x:c r="M1009" s="14" t="n">
        <x:f>IF(L1009&lt;Settings!$B$30,IF(Settings!$B$30-L1009&gt;=I1009,K1009,K1009+(Settings!$B$30-L1009)+Settings!$B$31),K1009+(Settings!$B$33-L1009))</x:f>
        <x:v>2907.3339848200667</x:v>
      </x:c>
      <x:c r="N1009" s="14">
        <x:f t="shared" si="202"/>
        <x:v>2913.3539848200667</x:v>
      </x:c>
      <x:c r="O1009" s="14">
        <x:f t="shared" si="203"/>
        <x:v>22.906440458475572</x:v>
      </x:c>
      <x:c r="P1009" s="14">
        <x:f t="shared" si="204"/>
        <x:v>0</x:v>
      </x:c>
      <x:c r="Q1009" s="14">
        <x:f t="shared" si="205"/>
        <x:v>0</x:v>
      </x:c>
      <x:c r="R1009" s="14">
        <x:f t="shared" si="206"/>
        <x:v>0</x:v>
      </x:c>
      <x:c r="S1009" s="14">
        <x:f t="shared" si="207"/>
        <x:v>0</x:v>
      </x:c>
      <x:c r="T1009" t="str">
        <x:f>IF(MOD(C1009-Settings!$B$32,Settings!$B$33)&lt;Settings!$B$30,"Up","Down")</x:f>
        <x:v>Up</x:v>
      </x:c>
      <x:c r="U1009" s="15" t="n">
        <x:f>IF(OR(I1009&gt;Settings!$B$30,O1009&gt;Settings!$B$37),0,1)</x:f>
        <x:v>1</x:v>
      </x:c>
      <x:c r="V1009" s="15" t="n">
        <x:f>IF(AND(U1009=1,O1009&lt;=Settings!$B$36),1,0)</x:f>
        <x:v>1</x:v>
      </x:c>
    </x:row>
    <x:row r="1010">
      <x:c r="A1010">
        <x:v>9</x:v>
      </x:c>
      <x:c r="B1010">
        <x:v>45</x:v>
      </x:c>
      <x:c r="C1010" s="13" t="n">
        <x:f>Arrivals!F1010</x:f>
        <x:v>2915.01790976383</x:v>
      </x:c>
      <x:c r="D1010" s="13" t="n">
        <x:f>Arrivals!J1010</x:f>
        <x:v>2.5631913723296442</x:v>
      </x:c>
      <x:c r="E1010" s="14">
        <x:f t="shared" si="210"/>
        <x:v>2907.3339848200667</x:v>
      </x:c>
      <x:c r="F1010" s="14">
        <x:f t="shared" si="199"/>
        <x:v>2915.0179097638302</x:v>
      </x:c>
      <x:c r="G1010" s="14">
        <x:f t="shared" si="200"/>
        <x:v>2917.5811011361598</x:v>
      </x:c>
      <x:c r="H1010" s="13" t="n">
        <x:f>Arrivals!L1010</x:f>
        <x:v>75</x:v>
      </x:c>
      <x:c r="I1010" s="14" t="n">
        <x:f>H1010*8/Settings!$B$28+Settings!$B$29</x:f>
        <x:v>6.02</x:v>
      </x:c>
      <x:c r="J1010" s="14">
        <x:f t="shared" si="211"/>
        <x:v>2913.3539848200667</x:v>
      </x:c>
      <x:c r="K1010" s="14">
        <x:f t="shared" si="201"/>
        <x:v>2917.5811011361598</x:v>
      </x:c>
      <x:c r="L1010" s="14" t="n">
        <x:f>MOD(K1010-Settings!$B$32,Settings!$B$33)</x:f>
        <x:v>37.58110113615976</x:v>
      </x:c>
      <x:c r="M1010" s="14" t="n">
        <x:f>IF(L1010&lt;Settings!$B$30,IF(Settings!$B$30-L1010&gt;=I1010,K1010,K1010+(Settings!$B$30-L1010)+Settings!$B$31),K1010+(Settings!$B$33-L1010))</x:f>
        <x:v>2917.5811011361598</x:v>
      </x:c>
      <x:c r="N1010" s="14">
        <x:f t="shared" si="202"/>
        <x:v>2923.6011011361597</x:v>
      </x:c>
      <x:c r="O1010" s="14">
        <x:f t="shared" si="203"/>
        <x:v>8.5831913723295656</x:v>
      </x:c>
      <x:c r="P1010" s="14">
        <x:f t="shared" si="204"/>
        <x:v>0</x:v>
      </x:c>
      <x:c r="Q1010" s="14">
        <x:f t="shared" si="205"/>
        <x:v>0</x:v>
      </x:c>
      <x:c r="R1010" s="14">
        <x:f t="shared" si="206"/>
        <x:v>0</x:v>
      </x:c>
      <x:c r="S1010" s="14">
        <x:f t="shared" si="207"/>
        <x:v>0</x:v>
      </x:c>
      <x:c r="T1010" t="str">
        <x:f>IF(MOD(C1010-Settings!$B$32,Settings!$B$33)&lt;Settings!$B$30,"Up","Down")</x:f>
        <x:v>Up</x:v>
      </x:c>
      <x:c r="U1010" s="15" t="n">
        <x:f>IF(OR(I1010&gt;Settings!$B$30,O1010&gt;Settings!$B$37),0,1)</x:f>
        <x:v>1</x:v>
      </x:c>
      <x:c r="V1010" s="15" t="n">
        <x:f>IF(AND(U1010=1,O1010&lt;=Settings!$B$36),1,0)</x:f>
        <x:v>1</x:v>
      </x:c>
    </x:row>
    <x:row r="1011">
      <x:c r="A1011">
        <x:v>9</x:v>
      </x:c>
      <x:c r="B1011">
        <x:v>46</x:v>
      </x:c>
      <x:c r="C1011" s="13" t="n">
        <x:f>Arrivals!F1011</x:f>
        <x:v>2959.034621710071</x:v>
      </x:c>
      <x:c r="D1011" s="13" t="n">
        <x:f>Arrivals!J1011</x:f>
        <x:v>7.332300613896054</x:v>
      </x:c>
      <x:c r="E1011" s="14">
        <x:f t="shared" si="210"/>
        <x:v>2917.5811011361598</x:v>
      </x:c>
      <x:c r="F1011" s="14">
        <x:f t="shared" si="199"/>
        <x:v>2959.034621710071</x:v>
      </x:c>
      <x:c r="G1011" s="14">
        <x:f t="shared" si="200"/>
        <x:v>2966.3669223239672</x:v>
      </x:c>
      <x:c r="H1011" s="13" t="n">
        <x:f>Arrivals!L1011</x:f>
        <x:v>75</x:v>
      </x:c>
      <x:c r="I1011" s="14" t="n">
        <x:f>H1011*8/Settings!$B$28+Settings!$B$29</x:f>
        <x:v>6.02</x:v>
      </x:c>
      <x:c r="J1011" s="14">
        <x:f t="shared" si="211"/>
        <x:v>2923.6011011361597</x:v>
      </x:c>
      <x:c r="K1011" s="14">
        <x:f t="shared" si="201"/>
        <x:v>2966.3669223239672</x:v>
      </x:c>
      <x:c r="L1011" s="14" t="n">
        <x:f>MOD(K1011-Settings!$B$32,Settings!$B$33)</x:f>
        <x:v>86.36692232396717</x:v>
      </x:c>
      <x:c r="M1011" s="14" t="n">
        <x:f>IF(L1011&lt;Settings!$B$30,IF(Settings!$B$30-L1011&gt;=I1011,K1011,K1011+(Settings!$B$30-L1011)+Settings!$B$31),K1011+(Settings!$B$33-L1011))</x:f>
        <x:v>2966.366922323967</x:v>
      </x:c>
      <x:c r="N1011" s="14">
        <x:f t="shared" si="202"/>
        <x:v>2972.3869223239672</x:v>
      </x:c>
      <x:c r="O1011" s="14">
        <x:f t="shared" si="203"/>
        <x:v>13.352300613896205</x:v>
      </x:c>
      <x:c r="P1011" s="14">
        <x:f t="shared" si="204"/>
        <x:v>0</x:v>
      </x:c>
      <x:c r="Q1011" s="14">
        <x:f t="shared" si="205"/>
        <x:v>0</x:v>
      </x:c>
      <x:c r="R1011" s="14">
        <x:f t="shared" si="206"/>
        <x:v>0</x:v>
      </x:c>
      <x:c r="S1011" s="14">
        <x:f t="shared" si="207"/>
        <x:v>0</x:v>
      </x:c>
      <x:c r="T1011" t="str">
        <x:f>IF(MOD(C1011-Settings!$B$32,Settings!$B$33)&lt;Settings!$B$30,"Up","Down")</x:f>
        <x:v>Up</x:v>
      </x:c>
      <x:c r="U1011" s="15" t="n">
        <x:f>IF(OR(I1011&gt;Settings!$B$30,O1011&gt;Settings!$B$37),0,1)</x:f>
        <x:v>1</x:v>
      </x:c>
      <x:c r="V1011" s="15" t="n">
        <x:f>IF(AND(U1011=1,O1011&lt;=Settings!$B$36),1,0)</x:f>
        <x:v>1</x:v>
      </x:c>
    </x:row>
    <x:row r="1012">
      <x:c r="A1012">
        <x:v>9</x:v>
      </x:c>
      <x:c r="B1012">
        <x:v>47</x:v>
      </x:c>
      <x:c r="C1012" s="13" t="n">
        <x:f>Arrivals!F1012</x:f>
        <x:v>3043.901964097545</x:v>
      </x:c>
      <x:c r="D1012" s="13" t="n">
        <x:f>Arrivals!J1012</x:f>
        <x:v>3.5811167581448977</x:v>
      </x:c>
      <x:c r="E1012" s="14">
        <x:f t="shared" si="210"/>
        <x:v>2966.3669223239672</x:v>
      </x:c>
      <x:c r="F1012" s="14">
        <x:f t="shared" si="199"/>
        <x:v>3043.9019640975448</x:v>
      </x:c>
      <x:c r="G1012" s="14">
        <x:f t="shared" si="200"/>
        <x:v>3047.4830808556899</x:v>
      </x:c>
      <x:c r="H1012" s="13" t="n">
        <x:f>Arrivals!L1012</x:f>
        <x:v>75</x:v>
      </x:c>
      <x:c r="I1012" s="14" t="n">
        <x:f>H1012*8/Settings!$B$28+Settings!$B$29</x:f>
        <x:v>6.02</x:v>
      </x:c>
      <x:c r="J1012" s="14">
        <x:f t="shared" si="211"/>
        <x:v>2972.3869223239672</x:v>
      </x:c>
      <x:c r="K1012" s="14">
        <x:f t="shared" si="201"/>
        <x:v>3047.4830808556899</x:v>
      </x:c>
      <x:c r="L1012" s="14" t="n">
        <x:f>MOD(K1012-Settings!$B$32,Settings!$B$33)</x:f>
        <x:v>167.48308085568988</x:v>
      </x:c>
      <x:c r="M1012" s="14" t="n">
        <x:f>IF(L1012&lt;Settings!$B$30,IF(Settings!$B$30-L1012&gt;=I1012,K1012,K1012+(Settings!$B$30-L1012)+Settings!$B$31),K1012+(Settings!$B$33-L1012))</x:f>
        <x:v>3047.48308085569</x:v>
      </x:c>
      <x:c r="N1012" s="14">
        <x:f t="shared" si="202"/>
        <x:v>3053.5030808556899</x:v>
      </x:c>
      <x:c r="O1012" s="14">
        <x:f t="shared" si="203"/>
        <x:v>9.6011167581450536</x:v>
      </x:c>
      <x:c r="P1012" s="14">
        <x:f t="shared" si="204"/>
        <x:v>0</x:v>
      </x:c>
      <x:c r="Q1012" s="14">
        <x:f t="shared" si="205"/>
        <x:v>0</x:v>
      </x:c>
      <x:c r="R1012" s="14">
        <x:f t="shared" si="206"/>
        <x:v>0</x:v>
      </x:c>
      <x:c r="S1012" s="14">
        <x:f t="shared" si="207"/>
        <x:v>0</x:v>
      </x:c>
      <x:c r="T1012" t="str">
        <x:f>IF(MOD(C1012-Settings!$B$32,Settings!$B$33)&lt;Settings!$B$30,"Up","Down")</x:f>
        <x:v>Up</x:v>
      </x:c>
      <x:c r="U1012" s="15" t="n">
        <x:f>IF(OR(I1012&gt;Settings!$B$30,O1012&gt;Settings!$B$37),0,1)</x:f>
        <x:v>1</x:v>
      </x:c>
      <x:c r="V1012" s="15" t="n">
        <x:f>IF(AND(U1012=1,O1012&lt;=Settings!$B$36),1,0)</x:f>
        <x:v>1</x:v>
      </x:c>
    </x:row>
    <x:row r="1013">
      <x:c r="A1013">
        <x:v>9</x:v>
      </x:c>
      <x:c r="B1013">
        <x:v>48</x:v>
      </x:c>
      <x:c r="C1013" s="13" t="n">
        <x:f>Arrivals!F1013</x:f>
        <x:v>3200.400140751867</x:v>
      </x:c>
      <x:c r="D1013" s="13" t="n">
        <x:f>Arrivals!J1013</x:f>
        <x:v>7.39226665730636</x:v>
      </x:c>
      <x:c r="E1013" s="14">
        <x:f t="shared" si="210"/>
        <x:v>3047.4830808556899</x:v>
      </x:c>
      <x:c r="F1013" s="14">
        <x:f t="shared" si="199"/>
        <x:v>3200.4001407518672</x:v>
      </x:c>
      <x:c r="G1013" s="14">
        <x:f t="shared" si="200"/>
        <x:v>3207.7924074091734</x:v>
      </x:c>
      <x:c r="H1013" s="13" t="n">
        <x:f>Arrivals!L1013</x:f>
        <x:v>75</x:v>
      </x:c>
      <x:c r="I1013" s="14" t="n">
        <x:f>H1013*8/Settings!$B$28+Settings!$B$29</x:f>
        <x:v>6.02</x:v>
      </x:c>
      <x:c r="J1013" s="14">
        <x:f t="shared" si="211"/>
        <x:v>3053.5030808556899</x:v>
      </x:c>
      <x:c r="K1013" s="14">
        <x:f t="shared" si="201"/>
        <x:v>3207.7924074091734</x:v>
      </x:c>
      <x:c r="L1013" s="14" t="n">
        <x:f>MOD(K1013-Settings!$B$32,Settings!$B$33)</x:f>
        <x:v>327.7924074091734</x:v>
      </x:c>
      <x:c r="M1013" s="14" t="n">
        <x:f>IF(L1013&lt;Settings!$B$30,IF(Settings!$B$30-L1013&gt;=I1013,K1013,K1013+(Settings!$B$30-L1013)+Settings!$B$31),K1013+(Settings!$B$33-L1013))</x:f>
        <x:v>3207.7924074091734</x:v>
      </x:c>
      <x:c r="N1013" s="14">
        <x:f t="shared" si="202"/>
        <x:v>3213.8124074091734</x:v>
      </x:c>
      <x:c r="O1013" s="14">
        <x:f t="shared" si="203"/>
        <x:v>13.412266657306191</x:v>
      </x:c>
      <x:c r="P1013" s="14">
        <x:f t="shared" si="204"/>
        <x:v>0</x:v>
      </x:c>
      <x:c r="Q1013" s="14">
        <x:f t="shared" si="205"/>
        <x:v>0</x:v>
      </x:c>
      <x:c r="R1013" s="14">
        <x:f t="shared" si="206"/>
        <x:v>0</x:v>
      </x:c>
      <x:c r="S1013" s="14">
        <x:f t="shared" si="207"/>
        <x:v>0</x:v>
      </x:c>
      <x:c r="T1013" t="str">
        <x:f>IF(MOD(C1013-Settings!$B$32,Settings!$B$33)&lt;Settings!$B$30,"Up","Down")</x:f>
        <x:v>Up</x:v>
      </x:c>
      <x:c r="U1013" s="15" t="n">
        <x:f>IF(OR(I1013&gt;Settings!$B$30,O1013&gt;Settings!$B$37),0,1)</x:f>
        <x:v>1</x:v>
      </x:c>
      <x:c r="V1013" s="15" t="n">
        <x:f>IF(AND(U1013=1,O1013&lt;=Settings!$B$36),1,0)</x:f>
        <x:v>1</x:v>
      </x:c>
    </x:row>
    <x:row r="1014">
      <x:c r="A1014">
        <x:v>9</x:v>
      </x:c>
      <x:c r="B1014">
        <x:v>49</x:v>
      </x:c>
      <x:c r="C1014" s="13" t="n">
        <x:f>Arrivals!F1014</x:f>
        <x:v>3200.74670482513</x:v>
      </x:c>
      <x:c r="D1014" s="13" t="n">
        <x:f>Arrivals!J1014</x:f>
        <x:v>15.809932821783175</x:v>
      </x:c>
      <x:c r="E1014" s="14">
        <x:f t="shared" si="210"/>
        <x:v>3207.7924074091734</x:v>
      </x:c>
      <x:c r="F1014" s="14">
        <x:f t="shared" si="199"/>
        <x:v>3207.7924074091734</x:v>
      </x:c>
      <x:c r="G1014" s="14">
        <x:f t="shared" si="200"/>
        <x:v>3223.6023402309565</x:v>
      </x:c>
      <x:c r="H1014" s="13" t="n">
        <x:f>Arrivals!L1014</x:f>
        <x:v>75</x:v>
      </x:c>
      <x:c r="I1014" s="14" t="n">
        <x:f>H1014*8/Settings!$B$28+Settings!$B$29</x:f>
        <x:v>6.02</x:v>
      </x:c>
      <x:c r="J1014" s="14">
        <x:f t="shared" si="211"/>
        <x:v>3213.8124074091734</x:v>
      </x:c>
      <x:c r="K1014" s="14">
        <x:f t="shared" si="201"/>
        <x:v>3223.6023402309565</x:v>
      </x:c>
      <x:c r="L1014" s="14" t="n">
        <x:f>MOD(K1014-Settings!$B$32,Settings!$B$33)</x:f>
        <x:v>343.60234023095654</x:v>
      </x:c>
      <x:c r="M1014" s="14" t="n">
        <x:f>IF(L1014&lt;Settings!$B$30,IF(Settings!$B$30-L1014&gt;=I1014,K1014,K1014+(Settings!$B$30-L1014)+Settings!$B$31),K1014+(Settings!$B$33-L1014))</x:f>
        <x:v>3223.6023402309565</x:v>
      </x:c>
      <x:c r="N1014" s="14">
        <x:f t="shared" si="202"/>
        <x:v>3229.6223402309565</x:v>
      </x:c>
      <x:c r="O1014" s="14">
        <x:f t="shared" si="203"/>
        <x:v>28.875635405826415</x:v>
      </x:c>
      <x:c r="P1014" s="14">
        <x:f t="shared" si="204"/>
        <x:v>7.0457025840432834</x:v>
      </x:c>
      <x:c r="Q1014" s="14">
        <x:f t="shared" si="205"/>
        <x:v>0</x:v>
      </x:c>
      <x:c r="R1014" s="14">
        <x:f t="shared" si="206"/>
        <x:v>0</x:v>
      </x:c>
      <x:c r="S1014" s="14">
        <x:f t="shared" si="207"/>
        <x:v>7.0457025840432834</x:v>
      </x:c>
      <x:c r="T1014" t="str">
        <x:f>IF(MOD(C1014-Settings!$B$32,Settings!$B$33)&lt;Settings!$B$30,"Up","Down")</x:f>
        <x:v>Up</x:v>
      </x:c>
      <x:c r="U1014" s="15" t="n">
        <x:f>IF(OR(I1014&gt;Settings!$B$30,O1014&gt;Settings!$B$37),0,1)</x:f>
        <x:v>1</x:v>
      </x:c>
      <x:c r="V1014" s="15" t="n">
        <x:f>IF(AND(U1014=1,O1014&lt;=Settings!$B$36),1,0)</x:f>
        <x:v>1</x:v>
      </x:c>
    </x:row>
    <x:row r="1015">
      <x:c r="A1015">
        <x:v>9</x:v>
      </x:c>
      <x:c r="B1015">
        <x:v>50</x:v>
      </x:c>
      <x:c r="C1015" s="13" t="n">
        <x:f>Arrivals!F1015</x:f>
        <x:v>3296.878469940485</x:v>
      </x:c>
      <x:c r="D1015" s="13" t="n">
        <x:f>Arrivals!J1015</x:f>
        <x:v>60.21693622074994</x:v>
      </x:c>
      <x:c r="E1015" s="14">
        <x:f t="shared" si="210"/>
        <x:v>3223.6023402309565</x:v>
      </x:c>
      <x:c r="F1015" s="14">
        <x:f t="shared" si="199"/>
        <x:v>3296.878469940485</x:v>
      </x:c>
      <x:c r="G1015" s="14">
        <x:f t="shared" si="200"/>
        <x:v>3357.0954061612351</x:v>
      </x:c>
      <x:c r="H1015" s="13" t="n">
        <x:f>Arrivals!L1015</x:f>
        <x:v>75</x:v>
      </x:c>
      <x:c r="I1015" s="14" t="n">
        <x:f>H1015*8/Settings!$B$28+Settings!$B$29</x:f>
        <x:v>6.02</x:v>
      </x:c>
      <x:c r="J1015" s="14">
        <x:f t="shared" si="211"/>
        <x:v>3229.6223402309565</x:v>
      </x:c>
      <x:c r="K1015" s="14">
        <x:f t="shared" si="201"/>
        <x:v>3357.0954061612351</x:v>
      </x:c>
      <x:c r="L1015" s="14" t="n">
        <x:f>MOD(K1015-Settings!$B$32,Settings!$B$33)</x:f>
        <x:v>477.09540616123513</x:v>
      </x:c>
      <x:c r="M1015" s="14" t="n">
        <x:f>IF(L1015&lt;Settings!$B$30,IF(Settings!$B$30-L1015&gt;=I1015,K1015,K1015+(Settings!$B$30-L1015)+Settings!$B$31),K1015+(Settings!$B$33-L1015))</x:f>
        <x:v>3357.095406161235</x:v>
      </x:c>
      <x:c r="N1015" s="14">
        <x:f t="shared" si="202"/>
        <x:v>3363.1154061612351</x:v>
      </x:c>
      <x:c r="O1015" s="14">
        <x:f t="shared" si="203"/>
        <x:v>66.236936220750067</x:v>
      </x:c>
      <x:c r="P1015" s="14">
        <x:f t="shared" si="204"/>
        <x:v>0</x:v>
      </x:c>
      <x:c r="Q1015" s="14">
        <x:f t="shared" si="205"/>
        <x:v>0</x:v>
      </x:c>
      <x:c r="R1015" s="14">
        <x:f t="shared" si="206"/>
        <x:v>0</x:v>
      </x:c>
      <x:c r="S1015" s="14">
        <x:f t="shared" si="207"/>
        <x:v>0</x:v>
      </x:c>
      <x:c r="T1015" t="str">
        <x:f>IF(MOD(C1015-Settings!$B$32,Settings!$B$33)&lt;Settings!$B$30,"Up","Down")</x:f>
        <x:v>Up</x:v>
      </x:c>
      <x:c r="U1015" s="15" t="n">
        <x:f>IF(OR(I1015&gt;Settings!$B$30,O1015&gt;Settings!$B$37),0,1)</x:f>
        <x:v>1</x:v>
      </x:c>
      <x:c r="V1015" s="15" t="n">
        <x:f>IF(AND(U1015=1,O1015&lt;=Settings!$B$36),1,0)</x:f>
        <x:v>1</x:v>
      </x:c>
    </x:row>
    <x:row r="1016">
      <x:c r="A1016">
        <x:v>9</x:v>
      </x:c>
      <x:c r="B1016">
        <x:v>51</x:v>
      </x:c>
      <x:c r="C1016" s="13" t="n">
        <x:f>Arrivals!F1016</x:f>
        <x:v>3307.983560978246</x:v>
      </x:c>
      <x:c r="D1016" s="13" t="n">
        <x:f>Arrivals!J1016</x:f>
        <x:v>18.39917630231859</x:v>
      </x:c>
      <x:c r="E1016" s="14">
        <x:f t="shared" si="210"/>
        <x:v>3357.0954061612351</x:v>
      </x:c>
      <x:c r="F1016" s="14">
        <x:f t="shared" si="199"/>
        <x:v>3357.0954061612351</x:v>
      </x:c>
      <x:c r="G1016" s="14">
        <x:f t="shared" si="200"/>
        <x:v>3375.4945824635538</x:v>
      </x:c>
      <x:c r="H1016" s="13" t="n">
        <x:f>Arrivals!L1016</x:f>
        <x:v>75</x:v>
      </x:c>
      <x:c r="I1016" s="14" t="n">
        <x:f>H1016*8/Settings!$B$28+Settings!$B$29</x:f>
        <x:v>6.02</x:v>
      </x:c>
      <x:c r="J1016" s="14">
        <x:f t="shared" si="211"/>
        <x:v>3363.1154061612351</x:v>
      </x:c>
      <x:c r="K1016" s="14">
        <x:f t="shared" si="201"/>
        <x:v>3375.4945824635538</x:v>
      </x:c>
      <x:c r="L1016" s="14" t="n">
        <x:f>MOD(K1016-Settings!$B$32,Settings!$B$33)</x:f>
        <x:v>495.4945824635538</x:v>
      </x:c>
      <x:c r="M1016" s="14" t="n">
        <x:f>IF(L1016&lt;Settings!$B$30,IF(Settings!$B$30-L1016&gt;=I1016,K1016,K1016+(Settings!$B$30-L1016)+Settings!$B$31),K1016+(Settings!$B$33-L1016))</x:f>
        <x:v>3375.494582463554</x:v>
      </x:c>
      <x:c r="N1016" s="14">
        <x:f t="shared" si="202"/>
        <x:v>3381.5145824635538</x:v>
      </x:c>
      <x:c r="O1016" s="14">
        <x:f t="shared" si="203"/>
        <x:v>73.531021485307974</x:v>
      </x:c>
      <x:c r="P1016" s="14">
        <x:f t="shared" si="204"/>
        <x:v>49.111845182989327</x:v>
      </x:c>
      <x:c r="Q1016" s="14">
        <x:f t="shared" si="205"/>
        <x:v>0</x:v>
      </x:c>
      <x:c r="R1016" s="14">
        <x:f t="shared" si="206"/>
        <x:v>0</x:v>
      </x:c>
      <x:c r="S1016" s="14">
        <x:f t="shared" si="207"/>
        <x:v>49.111845182989327</x:v>
      </x:c>
      <x:c r="T1016" t="str">
        <x:f>IF(MOD(C1016-Settings!$B$32,Settings!$B$33)&lt;Settings!$B$30,"Up","Down")</x:f>
        <x:v>Up</x:v>
      </x:c>
      <x:c r="U1016" s="15" t="n">
        <x:f>IF(OR(I1016&gt;Settings!$B$30,O1016&gt;Settings!$B$37),0,1)</x:f>
        <x:v>1</x:v>
      </x:c>
      <x:c r="V1016" s="15" t="n">
        <x:f>IF(AND(U1016=1,O1016&lt;=Settings!$B$36),1,0)</x:f>
        <x:v>1</x:v>
      </x:c>
    </x:row>
    <x:row r="1017">
      <x:c r="A1017">
        <x:v>9</x:v>
      </x:c>
      <x:c r="B1017">
        <x:v>52</x:v>
      </x:c>
      <x:c r="C1017" s="13" t="n">
        <x:f>Arrivals!F1017</x:f>
        <x:v>3409.38209743401</x:v>
      </x:c>
      <x:c r="D1017" s="13" t="n">
        <x:f>Arrivals!J1017</x:f>
        <x:v>9.49992467344106</x:v>
      </x:c>
      <x:c r="E1017" s="14">
        <x:f t="shared" si="210"/>
        <x:v>3375.4945824635538</x:v>
      </x:c>
      <x:c r="F1017" s="14">
        <x:f t="shared" si="199"/>
        <x:v>3409.3820974340101</x:v>
      </x:c>
      <x:c r="G1017" s="14">
        <x:f t="shared" si="200"/>
        <x:v>3418.8820221074511</x:v>
      </x:c>
      <x:c r="H1017" s="13" t="n">
        <x:f>Arrivals!L1017</x:f>
        <x:v>75</x:v>
      </x:c>
      <x:c r="I1017" s="14" t="n">
        <x:f>H1017*8/Settings!$B$28+Settings!$B$29</x:f>
        <x:v>6.02</x:v>
      </x:c>
      <x:c r="J1017" s="14">
        <x:f t="shared" si="211"/>
        <x:v>3381.5145824635538</x:v>
      </x:c>
      <x:c r="K1017" s="14">
        <x:f t="shared" si="201"/>
        <x:v>3418.8820221074511</x:v>
      </x:c>
      <x:c r="L1017" s="14" t="n">
        <x:f>MOD(K1017-Settings!$B$32,Settings!$B$33)</x:f>
        <x:v>538.8820221074511</x:v>
      </x:c>
      <x:c r="M1017" s="14" t="n">
        <x:f>IF(L1017&lt;Settings!$B$30,IF(Settings!$B$30-L1017&gt;=I1017,K1017,K1017+(Settings!$B$30-L1017)+Settings!$B$31),K1017+(Settings!$B$33-L1017))</x:f>
        <x:v>3418.882022107451</x:v>
      </x:c>
      <x:c r="N1017" s="14">
        <x:f t="shared" si="202"/>
        <x:v>3424.9020221074511</x:v>
      </x:c>
      <x:c r="O1017" s="14">
        <x:f t="shared" si="203"/>
        <x:v>15.519924673440983</x:v>
      </x:c>
      <x:c r="P1017" s="14">
        <x:f t="shared" si="204"/>
        <x:v>0</x:v>
      </x:c>
      <x:c r="Q1017" s="14">
        <x:f t="shared" si="205"/>
        <x:v>0</x:v>
      </x:c>
      <x:c r="R1017" s="14">
        <x:f t="shared" si="206"/>
        <x:v>0</x:v>
      </x:c>
      <x:c r="S1017" s="14">
        <x:f t="shared" si="207"/>
        <x:v>0</x:v>
      </x:c>
      <x:c r="T1017" t="str">
        <x:f>IF(MOD(C1017-Settings!$B$32,Settings!$B$33)&lt;Settings!$B$30,"Up","Down")</x:f>
        <x:v>Up</x:v>
      </x:c>
      <x:c r="U1017" s="15" t="n">
        <x:f>IF(OR(I1017&gt;Settings!$B$30,O1017&gt;Settings!$B$37),0,1)</x:f>
        <x:v>1</x:v>
      </x:c>
      <x:c r="V1017" s="15" t="n">
        <x:f>IF(AND(U1017=1,O1017&lt;=Settings!$B$36),1,0)</x:f>
        <x:v>1</x:v>
      </x:c>
    </x:row>
    <x:row r="1018">
      <x:c r="A1018">
        <x:v>9</x:v>
      </x:c>
      <x:c r="B1018">
        <x:v>53</x:v>
      </x:c>
      <x:c r="C1018" s="13" t="n">
        <x:f>Arrivals!F1018</x:f>
        <x:v>3482.5705737091102</x:v>
      </x:c>
      <x:c r="D1018" s="13" t="n">
        <x:f>Arrivals!J1018</x:f>
        <x:v>25.96275295194242</x:v>
      </x:c>
      <x:c r="E1018" s="14">
        <x:f t="shared" si="210"/>
        <x:v>3418.8820221074511</x:v>
      </x:c>
      <x:c r="F1018" s="14">
        <x:f t="shared" si="199"/>
        <x:v>3482.5705737091102</x:v>
      </x:c>
      <x:c r="G1018" s="14">
        <x:f t="shared" si="200"/>
        <x:v>3508.5333266610528</x:v>
      </x:c>
      <x:c r="H1018" s="13" t="n">
        <x:f>Arrivals!L1018</x:f>
        <x:v>75</x:v>
      </x:c>
      <x:c r="I1018" s="14" t="n">
        <x:f>H1018*8/Settings!$B$28+Settings!$B$29</x:f>
        <x:v>6.02</x:v>
      </x:c>
      <x:c r="J1018" s="14">
        <x:f t="shared" si="211"/>
        <x:v>3424.9020221074511</x:v>
      </x:c>
      <x:c r="K1018" s="14">
        <x:f t="shared" si="201"/>
        <x:v>3508.5333266610528</x:v>
      </x:c>
      <x:c r="L1018" s="14" t="n">
        <x:f>MOD(K1018-Settings!$B$32,Settings!$B$33)</x:f>
        <x:v>628.5333266610528</x:v>
      </x:c>
      <x:c r="M1018" s="14" t="n">
        <x:f>IF(L1018&lt;Settings!$B$30,IF(Settings!$B$30-L1018&gt;=I1018,K1018,K1018+(Settings!$B$30-L1018)+Settings!$B$31),K1018+(Settings!$B$33-L1018))</x:f>
        <x:v>3600</x:v>
      </x:c>
      <x:c r="N1018" s="14">
        <x:f t="shared" si="202"/>
        <x:v>3606.02</x:v>
      </x:c>
      <x:c r="O1018" s="14">
        <x:f t="shared" si="203"/>
        <x:v>123.44942629088973</x:v>
      </x:c>
      <x:c r="P1018" s="14">
        <x:f t="shared" si="204"/>
        <x:v>0</x:v>
      </x:c>
      <x:c r="Q1018" s="14">
        <x:f t="shared" si="205"/>
        <x:v>0</x:v>
      </x:c>
      <x:c r="R1018" s="14">
        <x:f t="shared" si="206"/>
        <x:v>91.466673338947203</x:v>
      </x:c>
      <x:c r="S1018" s="14">
        <x:f t="shared" si="207"/>
        <x:v>91.466673338947203</x:v>
      </x:c>
      <x:c r="T1018" t="str">
        <x:f>IF(MOD(C1018-Settings!$B$32,Settings!$B$33)&lt;Settings!$B$30,"Up","Down")</x:f>
        <x:v>Down</x:v>
      </x:c>
      <x:c r="U1018" s="15" t="n">
        <x:f>IF(OR(I1018&gt;Settings!$B$30,O1018&gt;Settings!$B$37),0,1)</x:f>
        <x:v>1</x:v>
      </x:c>
      <x:c r="V1018" s="15" t="n">
        <x:f>IF(AND(U1018=1,O1018&lt;=Settings!$B$36),1,0)</x:f>
        <x:v>0</x:v>
      </x:c>
    </x:row>
    <x:row r="1019">
      <x:c r="A1019">
        <x:v>9</x:v>
      </x:c>
      <x:c r="B1019">
        <x:v>54</x:v>
      </x:c>
      <x:c r="C1019" s="13" t="n">
        <x:f>Arrivals!F1019</x:f>
        <x:v>3489.7985981368024</x:v>
      </x:c>
      <x:c r="D1019" s="13" t="n">
        <x:f>Arrivals!J1019</x:f>
        <x:v>11.736881386310603</x:v>
      </x:c>
      <x:c r="E1019" s="14">
        <x:f t="shared" si="210"/>
        <x:v>3508.5333266610528</x:v>
      </x:c>
      <x:c r="F1019" s="14">
        <x:f t="shared" si="199"/>
        <x:v>3508.5333266610528</x:v>
      </x:c>
      <x:c r="G1019" s="14">
        <x:f t="shared" si="200"/>
        <x:v>3520.2702080473632</x:v>
      </x:c>
      <x:c r="H1019" s="13" t="n">
        <x:f>Arrivals!L1019</x:f>
        <x:v>75</x:v>
      </x:c>
      <x:c r="I1019" s="14" t="n">
        <x:f>H1019*8/Settings!$B$28+Settings!$B$29</x:f>
        <x:v>6.02</x:v>
      </x:c>
      <x:c r="J1019" s="14">
        <x:f t="shared" si="211"/>
        <x:v>3606.02</x:v>
      </x:c>
      <x:c r="K1019" s="14">
        <x:f t="shared" si="201"/>
        <x:v>3606.02</x:v>
      </x:c>
      <x:c r="L1019" s="14" t="n">
        <x:f>MOD(K1019-Settings!$B$32,Settings!$B$33)</x:f>
        <x:v>6.019999999999982</x:v>
      </x:c>
      <x:c r="M1019" s="14" t="n">
        <x:f>IF(L1019&lt;Settings!$B$30,IF(Settings!$B$30-L1019&gt;=I1019,K1019,K1019+(Settings!$B$30-L1019)+Settings!$B$31),K1019+(Settings!$B$33-L1019))</x:f>
        <x:v>3606.02</x:v>
      </x:c>
      <x:c r="N1019" s="14">
        <x:f t="shared" si="202"/>
        <x:v>3612.04</x:v>
      </x:c>
      <x:c r="O1019" s="14">
        <x:f t="shared" si="203"/>
        <x:v>122.24140186319755</x:v>
      </x:c>
      <x:c r="P1019" s="14">
        <x:f t="shared" si="204"/>
        <x:v>18.734728524250386</x:v>
      </x:c>
      <x:c r="Q1019" s="14">
        <x:f t="shared" si="205"/>
        <x:v>85.74979195263677</x:v>
      </x:c>
      <x:c r="R1019" s="14">
        <x:f t="shared" si="206"/>
        <x:v>0</x:v>
      </x:c>
      <x:c r="S1019" s="14">
        <x:f t="shared" si="207"/>
        <x:v>104.48452047688716</x:v>
      </x:c>
      <x:c r="T1019" t="str">
        <x:f>IF(MOD(C1019-Settings!$B$32,Settings!$B$33)&lt;Settings!$B$30,"Up","Down")</x:f>
        <x:v>Down</x:v>
      </x:c>
      <x:c r="U1019" s="15" t="n">
        <x:f>IF(OR(I1019&gt;Settings!$B$30,O1019&gt;Settings!$B$37),0,1)</x:f>
        <x:v>1</x:v>
      </x:c>
      <x:c r="V1019" s="15" t="n">
        <x:f>IF(AND(U1019=1,O1019&lt;=Settings!$B$36),1,0)</x:f>
        <x:v>0</x:v>
      </x:c>
    </x:row>
    <x:row r="1020">
      <x:c r="A1020">
        <x:v>9</x:v>
      </x:c>
      <x:c r="B1020">
        <x:v>55</x:v>
      </x:c>
      <x:c r="C1020" s="13" t="n">
        <x:f>Arrivals!F1020</x:f>
        <x:v>3530.083701266459</x:v>
      </x:c>
      <x:c r="D1020" s="13" t="n">
        <x:f>Arrivals!J1020</x:f>
        <x:v>48.373292500623435</x:v>
      </x:c>
      <x:c r="E1020" s="14">
        <x:f t="shared" si="210"/>
        <x:v>3520.2702080473632</x:v>
      </x:c>
      <x:c r="F1020" s="14">
        <x:f t="shared" si="199"/>
        <x:v>3530.0837012664588</x:v>
      </x:c>
      <x:c r="G1020" s="14">
        <x:f t="shared" si="200"/>
        <x:v>3578.4569937670822</x:v>
      </x:c>
      <x:c r="H1020" s="13" t="n">
        <x:f>Arrivals!L1020</x:f>
        <x:v>75</x:v>
      </x:c>
      <x:c r="I1020" s="14" t="n">
        <x:f>H1020*8/Settings!$B$28+Settings!$B$29</x:f>
        <x:v>6.02</x:v>
      </x:c>
      <x:c r="J1020" s="14">
        <x:f t="shared" si="211"/>
        <x:v>3612.04</x:v>
      </x:c>
      <x:c r="K1020" s="14">
        <x:f t="shared" si="201"/>
        <x:v>3612.04</x:v>
      </x:c>
      <x:c r="L1020" s="14" t="n">
        <x:f>MOD(K1020-Settings!$B$32,Settings!$B$33)</x:f>
        <x:v>12.039999999999964</x:v>
      </x:c>
      <x:c r="M1020" s="14" t="n">
        <x:f>IF(L1020&lt;Settings!$B$30,IF(Settings!$B$30-L1020&gt;=I1020,K1020,K1020+(Settings!$B$30-L1020)+Settings!$B$31),K1020+(Settings!$B$33-L1020))</x:f>
        <x:v>3612.04</x:v>
      </x:c>
      <x:c r="N1020" s="14">
        <x:f t="shared" si="202"/>
        <x:v>3618.06</x:v>
      </x:c>
      <x:c r="O1020" s="14">
        <x:f t="shared" si="203"/>
        <x:v>87.976298733541171</x:v>
      </x:c>
      <x:c r="P1020" s="14">
        <x:f t="shared" si="204"/>
        <x:v>0</x:v>
      </x:c>
      <x:c r="Q1020" s="14">
        <x:f t="shared" si="205"/>
        <x:v>33.583006232917796</x:v>
      </x:c>
      <x:c r="R1020" s="14">
        <x:f t="shared" si="206"/>
        <x:v>0</x:v>
      </x:c>
      <x:c r="S1020" s="14">
        <x:f t="shared" si="207"/>
        <x:v>33.583006232917796</x:v>
      </x:c>
      <x:c r="T1020" t="str">
        <x:f>IF(MOD(C1020-Settings!$B$32,Settings!$B$33)&lt;Settings!$B$30,"Up","Down")</x:f>
        <x:v>Down</x:v>
      </x:c>
      <x:c r="U1020" s="15" t="n">
        <x:f>IF(OR(I1020&gt;Settings!$B$30,O1020&gt;Settings!$B$37),0,1)</x:f>
        <x:v>1</x:v>
      </x:c>
      <x:c r="V1020" s="15" t="n">
        <x:f>IF(AND(U1020=1,O1020&lt;=Settings!$B$36),1,0)</x:f>
        <x:v>1</x:v>
      </x:c>
    </x:row>
    <x:row r="1021">
      <x:c r="A1021">
        <x:v>9</x:v>
      </x:c>
      <x:c r="B1021">
        <x:v>56</x:v>
      </x:c>
      <x:c r="C1021" s="13" t="n">
        <x:f>Arrivals!F1021</x:f>
        <x:v>3670.567704648902</x:v>
      </x:c>
      <x:c r="D1021" s="13" t="n">
        <x:f>Arrivals!J1021</x:f>
        <x:v>10.922585423017653</x:v>
      </x:c>
      <x:c r="E1021" s="14">
        <x:f t="shared" si="210"/>
        <x:v>3578.4569937670822</x:v>
      </x:c>
      <x:c r="F1021" s="14">
        <x:f t="shared" si="199"/>
        <x:v>3670.5677046489018</x:v>
      </x:c>
      <x:c r="G1021" s="14">
        <x:f t="shared" si="200"/>
        <x:v>3681.4902900719194</x:v>
      </x:c>
      <x:c r="H1021" s="13" t="n">
        <x:f>Arrivals!L1021</x:f>
        <x:v>75</x:v>
      </x:c>
      <x:c r="I1021" s="14" t="n">
        <x:f>H1021*8/Settings!$B$28+Settings!$B$29</x:f>
        <x:v>6.02</x:v>
      </x:c>
      <x:c r="J1021" s="14">
        <x:f t="shared" si="211"/>
        <x:v>3618.06</x:v>
      </x:c>
      <x:c r="K1021" s="14">
        <x:f t="shared" si="201"/>
        <x:v>3681.4902900719194</x:v>
      </x:c>
      <x:c r="L1021" s="14" t="n">
        <x:f>MOD(K1021-Settings!$B$32,Settings!$B$33)</x:f>
        <x:v>81.49029007191939</x:v>
      </x:c>
      <x:c r="M1021" s="14" t="n">
        <x:f>IF(L1021&lt;Settings!$B$30,IF(Settings!$B$30-L1021&gt;=I1021,K1021,K1021+(Settings!$B$30-L1021)+Settings!$B$31),K1021+(Settings!$B$33-L1021))</x:f>
        <x:v>3681.4902900719194</x:v>
      </x:c>
      <x:c r="N1021" s="14">
        <x:f t="shared" si="202"/>
        <x:v>3687.5102900719194</x:v>
      </x:c>
      <x:c r="O1021" s="14">
        <x:f t="shared" si="203"/>
        <x:v>16.94258542301759</x:v>
      </x:c>
      <x:c r="P1021" s="14">
        <x:f t="shared" si="204"/>
        <x:v>0</x:v>
      </x:c>
      <x:c r="Q1021" s="14">
        <x:f t="shared" si="205"/>
        <x:v>0</x:v>
      </x:c>
      <x:c r="R1021" s="14">
        <x:f t="shared" si="206"/>
        <x:v>0</x:v>
      </x:c>
      <x:c r="S1021" s="14">
        <x:f t="shared" si="207"/>
        <x:v>0</x:v>
      </x:c>
      <x:c r="T1021" t="str">
        <x:f>IF(MOD(C1021-Settings!$B$32,Settings!$B$33)&lt;Settings!$B$30,"Up","Down")</x:f>
        <x:v>Up</x:v>
      </x:c>
      <x:c r="U1021" s="15" t="n">
        <x:f>IF(OR(I1021&gt;Settings!$B$30,O1021&gt;Settings!$B$37),0,1)</x:f>
        <x:v>1</x:v>
      </x:c>
      <x:c r="V1021" s="15" t="n">
        <x:f>IF(AND(U1021=1,O1021&lt;=Settings!$B$36),1,0)</x:f>
        <x:v>1</x:v>
      </x:c>
    </x:row>
    <x:row r="1022">
      <x:c r="A1022">
        <x:v>9</x:v>
      </x:c>
      <x:c r="B1022">
        <x:v>57</x:v>
      </x:c>
      <x:c r="C1022" s="13" t="n">
        <x:f>Arrivals!F1022</x:f>
        <x:v>3690.81867826373</x:v>
      </x:c>
      <x:c r="D1022" s="13" t="n">
        <x:f>Arrivals!J1022</x:f>
        <x:v>3.179941072750535</x:v>
      </x:c>
      <x:c r="E1022" s="14">
        <x:f t="shared" si="210"/>
        <x:v>3681.4902900719194</x:v>
      </x:c>
      <x:c r="F1022" s="14">
        <x:f t="shared" si="199"/>
        <x:v>3690.8186782637299</x:v>
      </x:c>
      <x:c r="G1022" s="14">
        <x:f t="shared" si="200"/>
        <x:v>3693.9986193364803</x:v>
      </x:c>
      <x:c r="H1022" s="13" t="n">
        <x:f>Arrivals!L1022</x:f>
        <x:v>75</x:v>
      </x:c>
      <x:c r="I1022" s="14" t="n">
        <x:f>H1022*8/Settings!$B$28+Settings!$B$29</x:f>
        <x:v>6.02</x:v>
      </x:c>
      <x:c r="J1022" s="14">
        <x:f t="shared" si="211"/>
        <x:v>3687.5102900719194</x:v>
      </x:c>
      <x:c r="K1022" s="14">
        <x:f t="shared" si="201"/>
        <x:v>3693.9986193364803</x:v>
      </x:c>
      <x:c r="L1022" s="14" t="n">
        <x:f>MOD(K1022-Settings!$B$32,Settings!$B$33)</x:f>
        <x:v>93.99861933648026</x:v>
      </x:c>
      <x:c r="M1022" s="14" t="n">
        <x:f>IF(L1022&lt;Settings!$B$30,IF(Settings!$B$30-L1022&gt;=I1022,K1022,K1022+(Settings!$B$30-L1022)+Settings!$B$31),K1022+(Settings!$B$33-L1022))</x:f>
        <x:v>3693.9986193364803</x:v>
      </x:c>
      <x:c r="N1022" s="14">
        <x:f t="shared" si="202"/>
        <x:v>3700.0186193364802</x:v>
      </x:c>
      <x:c r="O1022" s="14">
        <x:f t="shared" si="203"/>
        <x:v>9.1999410727503346</x:v>
      </x:c>
      <x:c r="P1022" s="14">
        <x:f t="shared" si="204"/>
        <x:v>0</x:v>
      </x:c>
      <x:c r="Q1022" s="14">
        <x:f t="shared" si="205"/>
        <x:v>0</x:v>
      </x:c>
      <x:c r="R1022" s="14">
        <x:f t="shared" si="206"/>
        <x:v>0</x:v>
      </x:c>
      <x:c r="S1022" s="14">
        <x:f t="shared" si="207"/>
        <x:v>0</x:v>
      </x:c>
      <x:c r="T1022" t="str">
        <x:f>IF(MOD(C1022-Settings!$B$32,Settings!$B$33)&lt;Settings!$B$30,"Up","Down")</x:f>
        <x:v>Up</x:v>
      </x:c>
      <x:c r="U1022" s="15" t="n">
        <x:f>IF(OR(I1022&gt;Settings!$B$30,O1022&gt;Settings!$B$37),0,1)</x:f>
        <x:v>1</x:v>
      </x:c>
      <x:c r="V1022" s="15" t="n">
        <x:f>IF(AND(U1022=1,O1022&lt;=Settings!$B$36),1,0)</x:f>
        <x:v>1</x:v>
      </x:c>
    </x:row>
    <x:row r="1023">
      <x:c r="A1023">
        <x:v>9</x:v>
      </x:c>
      <x:c r="B1023">
        <x:v>58</x:v>
      </x:c>
      <x:c r="C1023" s="13" t="n">
        <x:f>Arrivals!F1023</x:f>
        <x:v>3735.682929704739</x:v>
      </x:c>
      <x:c r="D1023" s="13" t="n">
        <x:f>Arrivals!J1023</x:f>
        <x:v>8.46942020589644</x:v>
      </x:c>
      <x:c r="E1023" s="14">
        <x:f t="shared" si="210"/>
        <x:v>3693.9986193364803</x:v>
      </x:c>
      <x:c r="F1023" s="14">
        <x:f t="shared" si="199"/>
        <x:v>3735.6829297047389</x:v>
      </x:c>
      <x:c r="G1023" s="14">
        <x:f t="shared" si="200"/>
        <x:v>3744.1523499106352</x:v>
      </x:c>
      <x:c r="H1023" s="13" t="n">
        <x:f>Arrivals!L1023</x:f>
        <x:v>75</x:v>
      </x:c>
      <x:c r="I1023" s="14" t="n">
        <x:f>H1023*8/Settings!$B$28+Settings!$B$29</x:f>
        <x:v>6.02</x:v>
      </x:c>
      <x:c r="J1023" s="14">
        <x:f t="shared" si="211"/>
        <x:v>3700.0186193364802</x:v>
      </x:c>
      <x:c r="K1023" s="14">
        <x:f t="shared" si="201"/>
        <x:v>3744.1523499106352</x:v>
      </x:c>
      <x:c r="L1023" s="14" t="n">
        <x:f>MOD(K1023-Settings!$B$32,Settings!$B$33)</x:f>
        <x:v>144.15234991063517</x:v>
      </x:c>
      <x:c r="M1023" s="14" t="n">
        <x:f>IF(L1023&lt;Settings!$B$30,IF(Settings!$B$30-L1023&gt;=I1023,K1023,K1023+(Settings!$B$30-L1023)+Settings!$B$31),K1023+(Settings!$B$33-L1023))</x:f>
        <x:v>3744.152349910635</x:v>
      </x:c>
      <x:c r="N1023" s="14">
        <x:f t="shared" si="202"/>
        <x:v>3750.1723499106351</x:v>
      </x:c>
      <x:c r="O1023" s="14">
        <x:f t="shared" si="203"/>
        <x:v>14.489420205896295</x:v>
      </x:c>
      <x:c r="P1023" s="14">
        <x:f t="shared" si="204"/>
        <x:v>0</x:v>
      </x:c>
      <x:c r="Q1023" s="14">
        <x:f t="shared" si="205"/>
        <x:v>0</x:v>
      </x:c>
      <x:c r="R1023" s="14">
        <x:f t="shared" si="206"/>
        <x:v>0</x:v>
      </x:c>
      <x:c r="S1023" s="14">
        <x:f t="shared" si="207"/>
        <x:v>0</x:v>
      </x:c>
      <x:c r="T1023" t="str">
        <x:f>IF(MOD(C1023-Settings!$B$32,Settings!$B$33)&lt;Settings!$B$30,"Up","Down")</x:f>
        <x:v>Up</x:v>
      </x:c>
      <x:c r="U1023" s="15" t="n">
        <x:f>IF(OR(I1023&gt;Settings!$B$30,O1023&gt;Settings!$B$37),0,1)</x:f>
        <x:v>1</x:v>
      </x:c>
      <x:c r="V1023" s="15" t="n">
        <x:f>IF(AND(U1023=1,O1023&lt;=Settings!$B$36),1,0)</x:f>
        <x:v>1</x:v>
      </x:c>
    </x:row>
    <x:row r="1024">
      <x:c r="A1024">
        <x:v>9</x:v>
      </x:c>
      <x:c r="B1024">
        <x:v>59</x:v>
      </x:c>
      <x:c r="C1024" s="13" t="n">
        <x:f>Arrivals!F1024</x:f>
        <x:v>3919.2293464655045</x:v>
      </x:c>
      <x:c r="D1024" s="13" t="n">
        <x:f>Arrivals!J1024</x:f>
        <x:v>0.4125611106513086</x:v>
      </x:c>
      <x:c r="E1024" s="14">
        <x:f t="shared" si="210"/>
        <x:v>3744.1523499106352</x:v>
      </x:c>
      <x:c r="F1024" s="14">
        <x:f t="shared" si="199"/>
        <x:v>3919.2293464655045</x:v>
      </x:c>
      <x:c r="G1024" s="14">
        <x:f t="shared" si="200"/>
        <x:v>3919.641907576156</x:v>
      </x:c>
      <x:c r="H1024" s="13" t="n">
        <x:f>Arrivals!L1024</x:f>
        <x:v>75</x:v>
      </x:c>
      <x:c r="I1024" s="14" t="n">
        <x:f>H1024*8/Settings!$B$28+Settings!$B$29</x:f>
        <x:v>6.02</x:v>
      </x:c>
      <x:c r="J1024" s="14">
        <x:f t="shared" si="211"/>
        <x:v>3750.1723499106351</x:v>
      </x:c>
      <x:c r="K1024" s="14">
        <x:f t="shared" si="201"/>
        <x:v>3919.641907576156</x:v>
      </x:c>
      <x:c r="L1024" s="14" t="n">
        <x:f>MOD(K1024-Settings!$B$32,Settings!$B$33)</x:f>
        <x:v>319.641907576156</x:v>
      </x:c>
      <x:c r="M1024" s="14" t="n">
        <x:f>IF(L1024&lt;Settings!$B$30,IF(Settings!$B$30-L1024&gt;=I1024,K1024,K1024+(Settings!$B$30-L1024)+Settings!$B$31),K1024+(Settings!$B$33-L1024))</x:f>
        <x:v>3919.641907576156</x:v>
      </x:c>
      <x:c r="N1024" s="14">
        <x:f t="shared" si="202"/>
        <x:v>3925.661907576156</x:v>
      </x:c>
      <x:c r="O1024" s="14">
        <x:f t="shared" si="203"/>
        <x:v>6.4325611106514771</x:v>
      </x:c>
      <x:c r="P1024" s="14">
        <x:f t="shared" si="204"/>
        <x:v>0</x:v>
      </x:c>
      <x:c r="Q1024" s="14">
        <x:f t="shared" si="205"/>
        <x:v>0</x:v>
      </x:c>
      <x:c r="R1024" s="14">
        <x:f t="shared" si="206"/>
        <x:v>0</x:v>
      </x:c>
      <x:c r="S1024" s="14">
        <x:f t="shared" si="207"/>
        <x:v>0</x:v>
      </x:c>
      <x:c r="T1024" t="str">
        <x:f>IF(MOD(C1024-Settings!$B$32,Settings!$B$33)&lt;Settings!$B$30,"Up","Down")</x:f>
        <x:v>Up</x:v>
      </x:c>
      <x:c r="U1024" s="15" t="n">
        <x:f>IF(OR(I1024&gt;Settings!$B$30,O1024&gt;Settings!$B$37),0,1)</x:f>
        <x:v>1</x:v>
      </x:c>
      <x:c r="V1024" s="15" t="n">
        <x:f>IF(AND(U1024=1,O1024&lt;=Settings!$B$36),1,0)</x:f>
        <x:v>1</x:v>
      </x:c>
    </x:row>
    <x:row r="1025">
      <x:c r="A1025">
        <x:v>9</x:v>
      </x:c>
      <x:c r="B1025">
        <x:v>60</x:v>
      </x:c>
      <x:c r="C1025" s="13" t="n">
        <x:f>Arrivals!F1025</x:f>
        <x:v>3936.8456006355746</x:v>
      </x:c>
      <x:c r="D1025" s="13" t="n">
        <x:f>Arrivals!J1025</x:f>
        <x:v>0.07481705809169828</x:v>
      </x:c>
      <x:c r="E1025" s="14">
        <x:f t="shared" si="210"/>
        <x:v>3919.641907576156</x:v>
      </x:c>
      <x:c r="F1025" s="14">
        <x:f t="shared" si="199"/>
        <x:v>3936.8456006355746</x:v>
      </x:c>
      <x:c r="G1025" s="14">
        <x:f t="shared" si="200"/>
        <x:v>3936.9204176936664</x:v>
      </x:c>
      <x:c r="H1025" s="13" t="n">
        <x:f>Arrivals!L1025</x:f>
        <x:v>75</x:v>
      </x:c>
      <x:c r="I1025" s="14" t="n">
        <x:f>H1025*8/Settings!$B$28+Settings!$B$29</x:f>
        <x:v>6.02</x:v>
      </x:c>
      <x:c r="J1025" s="14">
        <x:f t="shared" si="211"/>
        <x:v>3925.661907576156</x:v>
      </x:c>
      <x:c r="K1025" s="14">
        <x:f t="shared" si="201"/>
        <x:v>3936.9204176936664</x:v>
      </x:c>
      <x:c r="L1025" s="14" t="n">
        <x:f>MOD(K1025-Settings!$B$32,Settings!$B$33)</x:f>
        <x:v>336.9204176936664</x:v>
      </x:c>
      <x:c r="M1025" s="14" t="n">
        <x:f>IF(L1025&lt;Settings!$B$30,IF(Settings!$B$30-L1025&gt;=I1025,K1025,K1025+(Settings!$B$30-L1025)+Settings!$B$31),K1025+(Settings!$B$33-L1025))</x:f>
        <x:v>3936.9204176936664</x:v>
      </x:c>
      <x:c r="N1025" s="14">
        <x:f t="shared" si="202"/>
        <x:v>3942.9404176936664</x:v>
      </x:c>
      <x:c r="O1025" s="14">
        <x:f t="shared" si="203"/>
        <x:v>6.0948170580918486</x:v>
      </x:c>
      <x:c r="P1025" s="14">
        <x:f t="shared" si="204"/>
        <x:v>0</x:v>
      </x:c>
      <x:c r="Q1025" s="14">
        <x:f t="shared" si="205"/>
        <x:v>0</x:v>
      </x:c>
      <x:c r="R1025" s="14">
        <x:f t="shared" si="206"/>
        <x:v>0</x:v>
      </x:c>
      <x:c r="S1025" s="14">
        <x:f t="shared" si="207"/>
        <x:v>0</x:v>
      </x:c>
      <x:c r="T1025" t="str">
        <x:f>IF(MOD(C1025-Settings!$B$32,Settings!$B$33)&lt;Settings!$B$30,"Up","Down")</x:f>
        <x:v>Up</x:v>
      </x:c>
      <x:c r="U1025" s="15" t="n">
        <x:f>IF(OR(I1025&gt;Settings!$B$30,O1025&gt;Settings!$B$37),0,1)</x:f>
        <x:v>1</x:v>
      </x:c>
      <x:c r="V1025" s="15" t="n">
        <x:f>IF(AND(U1025=1,O1025&lt;=Settings!$B$36),1,0)</x:f>
        <x:v>1</x:v>
      </x:c>
    </x:row>
    <x:row r="1026">
      <x:c r="A1026">
        <x:v>9</x:v>
      </x:c>
      <x:c r="B1026">
        <x:v>61</x:v>
      </x:c>
      <x:c r="C1026" s="13" t="n">
        <x:f>Arrivals!F1026</x:f>
        <x:v>3948.7339342842224</x:v>
      </x:c>
      <x:c r="D1026" s="13" t="n">
        <x:f>Arrivals!J1026</x:f>
        <x:v>7.428508767117657</x:v>
      </x:c>
      <x:c r="E1026" s="14">
        <x:f t="shared" si="210"/>
        <x:v>3936.9204176936664</x:v>
      </x:c>
      <x:c r="F1026" s="14">
        <x:f t="shared" si="199"/>
        <x:v>3948.7339342842224</x:v>
      </x:c>
      <x:c r="G1026" s="14">
        <x:f t="shared" si="200"/>
        <x:v>3956.1624430513402</x:v>
      </x:c>
      <x:c r="H1026" s="13" t="n">
        <x:f>Arrivals!L1026</x:f>
        <x:v>75</x:v>
      </x:c>
      <x:c r="I1026" s="14" t="n">
        <x:f>H1026*8/Settings!$B$28+Settings!$B$29</x:f>
        <x:v>6.02</x:v>
      </x:c>
      <x:c r="J1026" s="14">
        <x:f t="shared" si="211"/>
        <x:v>3942.9404176936664</x:v>
      </x:c>
      <x:c r="K1026" s="14">
        <x:f t="shared" si="201"/>
        <x:v>3956.1624430513402</x:v>
      </x:c>
      <x:c r="L1026" s="14" t="n">
        <x:f>MOD(K1026-Settings!$B$32,Settings!$B$33)</x:f>
        <x:v>356.16244305134023</x:v>
      </x:c>
      <x:c r="M1026" s="14" t="n">
        <x:f>IF(L1026&lt;Settings!$B$30,IF(Settings!$B$30-L1026&gt;=I1026,K1026,K1026+(Settings!$B$30-L1026)+Settings!$B$31),K1026+(Settings!$B$33-L1026))</x:f>
        <x:v>3956.1624430513402</x:v>
      </x:c>
      <x:c r="N1026" s="14">
        <x:f t="shared" si="202"/>
        <x:v>3962.1824430513402</x:v>
      </x:c>
      <x:c r="O1026" s="14">
        <x:f t="shared" si="203"/>
        <x:v>13.448508767117801</x:v>
      </x:c>
      <x:c r="P1026" s="14">
        <x:f t="shared" si="204"/>
        <x:v>0</x:v>
      </x:c>
      <x:c r="Q1026" s="14">
        <x:f t="shared" si="205"/>
        <x:v>0</x:v>
      </x:c>
      <x:c r="R1026" s="14">
        <x:f t="shared" si="206"/>
        <x:v>0</x:v>
      </x:c>
      <x:c r="S1026" s="14">
        <x:f t="shared" si="207"/>
        <x:v>0</x:v>
      </x:c>
      <x:c r="T1026" t="str">
        <x:f>IF(MOD(C1026-Settings!$B$32,Settings!$B$33)&lt;Settings!$B$30,"Up","Down")</x:f>
        <x:v>Up</x:v>
      </x:c>
      <x:c r="U1026" s="15" t="n">
        <x:f>IF(OR(I1026&gt;Settings!$B$30,O1026&gt;Settings!$B$37),0,1)</x:f>
        <x:v>1</x:v>
      </x:c>
      <x:c r="V1026" s="15" t="n">
        <x:f>IF(AND(U1026=1,O1026&lt;=Settings!$B$36),1,0)</x:f>
        <x:v>1</x:v>
      </x:c>
    </x:row>
    <x:row r="1027">
      <x:c r="A1027">
        <x:v>9</x:v>
      </x:c>
      <x:c r="B1027">
        <x:v>62</x:v>
      </x:c>
      <x:c r="C1027" s="13" t="n">
        <x:f>Arrivals!F1027</x:f>
        <x:v>4140.109979054698</x:v>
      </x:c>
      <x:c r="D1027" s="13" t="n">
        <x:f>Arrivals!J1027</x:f>
        <x:v>1.3416670272003572</x:v>
      </x:c>
      <x:c r="E1027" s="14">
        <x:f t="shared" si="210"/>
        <x:v>3956.1624430513402</x:v>
      </x:c>
      <x:c r="F1027" s="14">
        <x:f t="shared" si="199"/>
        <x:v>4140.1099790546978</x:v>
      </x:c>
      <x:c r="G1027" s="14">
        <x:f t="shared" si="200"/>
        <x:v>4141.4516460818977</x:v>
      </x:c>
      <x:c r="H1027" s="13" t="n">
        <x:f>Arrivals!L1027</x:f>
        <x:v>75</x:v>
      </x:c>
      <x:c r="I1027" s="14" t="n">
        <x:f>H1027*8/Settings!$B$28+Settings!$B$29</x:f>
        <x:v>6.02</x:v>
      </x:c>
      <x:c r="J1027" s="14">
        <x:f t="shared" si="211"/>
        <x:v>3962.1824430513402</x:v>
      </x:c>
      <x:c r="K1027" s="14">
        <x:f t="shared" si="201"/>
        <x:v>4141.4516460818977</x:v>
      </x:c>
      <x:c r="L1027" s="14" t="n">
        <x:f>MOD(K1027-Settings!$B$32,Settings!$B$33)</x:f>
        <x:v>541.4516460818977</x:v>
      </x:c>
      <x:c r="M1027" s="14" t="n">
        <x:f>IF(L1027&lt;Settings!$B$30,IF(Settings!$B$30-L1027&gt;=I1027,K1027,K1027+(Settings!$B$30-L1027)+Settings!$B$31),K1027+(Settings!$B$33-L1027))</x:f>
        <x:v>4141.451646081898</x:v>
      </x:c>
      <x:c r="N1027" s="14">
        <x:f t="shared" si="202"/>
        <x:v>4147.4716460818981</x:v>
      </x:c>
      <x:c r="O1027" s="14">
        <x:f t="shared" si="203"/>
        <x:v>7.361667027200383</x:v>
      </x:c>
      <x:c r="P1027" s="14">
        <x:f t="shared" si="204"/>
        <x:v>0</x:v>
      </x:c>
      <x:c r="Q1027" s="14">
        <x:f t="shared" si="205"/>
        <x:v>0</x:v>
      </x:c>
      <x:c r="R1027" s="14">
        <x:f t="shared" si="206"/>
        <x:v>0</x:v>
      </x:c>
      <x:c r="S1027" s="14">
        <x:f t="shared" si="207"/>
        <x:v>0</x:v>
      </x:c>
      <x:c r="T1027" t="str">
        <x:f>IF(MOD(C1027-Settings!$B$32,Settings!$B$33)&lt;Settings!$B$30,"Up","Down")</x:f>
        <x:v>Up</x:v>
      </x:c>
      <x:c r="U1027" s="15" t="n">
        <x:f>IF(OR(I1027&gt;Settings!$B$30,O1027&gt;Settings!$B$37),0,1)</x:f>
        <x:v>1</x:v>
      </x:c>
      <x:c r="V1027" s="15" t="n">
        <x:f>IF(AND(U1027=1,O1027&lt;=Settings!$B$36),1,0)</x:f>
        <x:v>1</x:v>
      </x:c>
    </x:row>
    <x:row r="1028">
      <x:c r="A1028">
        <x:v>9</x:v>
      </x:c>
      <x:c r="B1028">
        <x:v>63</x:v>
      </x:c>
      <x:c r="C1028" s="13" t="n">
        <x:f>Arrivals!F1028</x:f>
        <x:v>4222.818134186284</x:v>
      </x:c>
      <x:c r="D1028" s="13" t="n">
        <x:f>Arrivals!J1028</x:f>
        <x:v>25.104991201705836</x:v>
      </x:c>
      <x:c r="E1028" s="14">
        <x:f t="shared" si="210"/>
        <x:v>4141.4516460818977</x:v>
      </x:c>
      <x:c r="F1028" s="14">
        <x:f t="shared" si="199"/>
        <x:v>4222.8181341862837</x:v>
      </x:c>
      <x:c r="G1028" s="14">
        <x:f t="shared" si="200"/>
        <x:v>4247.9231253879898</x:v>
      </x:c>
      <x:c r="H1028" s="13" t="n">
        <x:f>Arrivals!L1028</x:f>
        <x:v>75</x:v>
      </x:c>
      <x:c r="I1028" s="14" t="n">
        <x:f>H1028*8/Settings!$B$28+Settings!$B$29</x:f>
        <x:v>6.02</x:v>
      </x:c>
      <x:c r="J1028" s="14">
        <x:f t="shared" si="211"/>
        <x:v>4147.4716460818981</x:v>
      </x:c>
      <x:c r="K1028" s="14">
        <x:f t="shared" si="201"/>
        <x:v>4247.9231253879898</x:v>
      </x:c>
      <x:c r="L1028" s="14" t="n">
        <x:f>MOD(K1028-Settings!$B$32,Settings!$B$33)</x:f>
        <x:v>647.9231253879898</x:v>
      </x:c>
      <x:c r="M1028" s="14" t="n">
        <x:f>IF(L1028&lt;Settings!$B$30,IF(Settings!$B$30-L1028&gt;=I1028,K1028,K1028+(Settings!$B$30-L1028)+Settings!$B$31),K1028+(Settings!$B$33-L1028))</x:f>
        <x:v>4320</x:v>
      </x:c>
      <x:c r="N1028" s="14">
        <x:f t="shared" si="202"/>
        <x:v>4326.0200000000004</x:v>
      </x:c>
      <x:c r="O1028" s="14">
        <x:f t="shared" si="203"/>
        <x:v>103.20186581371672</x:v>
      </x:c>
      <x:c r="P1028" s="14">
        <x:f t="shared" si="204"/>
        <x:v>0</x:v>
      </x:c>
      <x:c r="Q1028" s="14">
        <x:f t="shared" si="205"/>
        <x:v>0</x:v>
      </x:c>
      <x:c r="R1028" s="14">
        <x:f t="shared" si="206"/>
        <x:v>72.076874612010215</x:v>
      </x:c>
      <x:c r="S1028" s="14">
        <x:f t="shared" si="207"/>
        <x:v>72.076874612010215</x:v>
      </x:c>
      <x:c r="T1028" t="str">
        <x:f>IF(MOD(C1028-Settings!$B$32,Settings!$B$33)&lt;Settings!$B$30,"Up","Down")</x:f>
        <x:v>Down</x:v>
      </x:c>
      <x:c r="U1028" s="15" t="n">
        <x:f>IF(OR(I1028&gt;Settings!$B$30,O1028&gt;Settings!$B$37),0,1)</x:f>
        <x:v>1</x:v>
      </x:c>
      <x:c r="V1028" s="15" t="n">
        <x:f>IF(AND(U1028=1,O1028&lt;=Settings!$B$36),1,0)</x:f>
        <x:v>1</x:v>
      </x:c>
    </x:row>
    <x:row r="1029">
      <x:c r="A1029">
        <x:v>9</x:v>
      </x:c>
      <x:c r="B1029">
        <x:v>64</x:v>
      </x:c>
      <x:c r="C1029" s="13" t="n">
        <x:f>Arrivals!F1029</x:f>
        <x:v>4239.432229201163</x:v>
      </x:c>
      <x:c r="D1029" s="13" t="n">
        <x:f>Arrivals!J1029</x:f>
        <x:v>8.686559721516181</x:v>
      </x:c>
      <x:c r="E1029" s="14">
        <x:f t="shared" si="210"/>
        <x:v>4247.9231253879898</x:v>
      </x:c>
      <x:c r="F1029" s="14">
        <x:f t="shared" si="199"/>
        <x:v>4247.9231253879898</x:v>
      </x:c>
      <x:c r="G1029" s="14">
        <x:f t="shared" si="200"/>
        <x:v>4256.6096851095062</x:v>
      </x:c>
      <x:c r="H1029" s="13" t="n">
        <x:f>Arrivals!L1029</x:f>
        <x:v>75</x:v>
      </x:c>
      <x:c r="I1029" s="14" t="n">
        <x:f>H1029*8/Settings!$B$28+Settings!$B$29</x:f>
        <x:v>6.02</x:v>
      </x:c>
      <x:c r="J1029" s="14">
        <x:f t="shared" si="211"/>
        <x:v>4326.0200000000004</x:v>
      </x:c>
      <x:c r="K1029" s="14">
        <x:f t="shared" si="201"/>
        <x:v>4326.0200000000004</x:v>
      </x:c>
      <x:c r="L1029" s="14" t="n">
        <x:f>MOD(K1029-Settings!$B$32,Settings!$B$33)</x:f>
        <x:v>6.020000000000437</x:v>
      </x:c>
      <x:c r="M1029" s="14" t="n">
        <x:f>IF(L1029&lt;Settings!$B$30,IF(Settings!$B$30-L1029&gt;=I1029,K1029,K1029+(Settings!$B$30-L1029)+Settings!$B$31),K1029+(Settings!$B$33-L1029))</x:f>
        <x:v>4326.02</x:v>
      </x:c>
      <x:c r="N1029" s="14">
        <x:f t="shared" si="202"/>
        <x:v>4332.0400000000009</x:v>
      </x:c>
      <x:c r="O1029" s="14">
        <x:f t="shared" si="203"/>
        <x:v>92.607770798837919</x:v>
      </x:c>
      <x:c r="P1029" s="14">
        <x:f t="shared" si="204"/>
        <x:v>8.4908961868268307</x:v>
      </x:c>
      <x:c r="Q1029" s="14">
        <x:f t="shared" si="205"/>
        <x:v>69.410314890494192</x:v>
      </x:c>
      <x:c r="R1029" s="14">
        <x:f t="shared" si="206"/>
        <x:v>0</x:v>
      </x:c>
      <x:c r="S1029" s="14">
        <x:f t="shared" si="207"/>
        <x:v>77.901211077321022</x:v>
      </x:c>
      <x:c r="T1029" t="str">
        <x:f>IF(MOD(C1029-Settings!$B$32,Settings!$B$33)&lt;Settings!$B$30,"Up","Down")</x:f>
        <x:v>Down</x:v>
      </x:c>
      <x:c r="U1029" s="15" t="n">
        <x:f>IF(OR(I1029&gt;Settings!$B$30,O1029&gt;Settings!$B$37),0,1)</x:f>
        <x:v>1</x:v>
      </x:c>
      <x:c r="V1029" s="15" t="n">
        <x:f>IF(AND(U1029=1,O1029&lt;=Settings!$B$36),1,0)</x:f>
        <x:v>1</x:v>
      </x:c>
    </x:row>
    <x:row r="1030">
      <x:c r="A1030">
        <x:v>9</x:v>
      </x:c>
      <x:c r="B1030">
        <x:v>65</x:v>
      </x:c>
      <x:c r="C1030" s="13" t="n">
        <x:f>Arrivals!F1030</x:f>
        <x:v>4247.3837301983085</x:v>
      </x:c>
      <x:c r="D1030" s="13" t="n">
        <x:f>Arrivals!J1030</x:f>
        <x:v>21.60899088747581</x:v>
      </x:c>
      <x:c r="E1030" s="14">
        <x:f t="shared" si="210"/>
        <x:v>4256.6096851095062</x:v>
      </x:c>
      <x:c r="F1030" s="14" t="n">
        <x:f t="shared" ref="F1030:F1093" si="212">MAX(C1030,E1030)</x:f>
        <x:v>4256.609685109506</x:v>
      </x:c>
      <x:c r="G1030" s="14" t="n">
        <x:f t="shared" ref="G1030:G1093" si="213">F1030+D1030</x:f>
        <x:v>4278.218675996982</x:v>
      </x:c>
      <x:c r="H1030" s="13" t="n">
        <x:f>Arrivals!L1030</x:f>
        <x:v>75</x:v>
      </x:c>
      <x:c r="I1030" s="14" t="n">
        <x:f>H1030*8/Settings!$B$28+Settings!$B$29</x:f>
        <x:v>6.02</x:v>
      </x:c>
      <x:c r="J1030" s="14">
        <x:f t="shared" si="211"/>
        <x:v>4332.0400000000009</x:v>
      </x:c>
      <x:c r="K1030" s="14" t="n">
        <x:f t="shared" ref="K1030:K1093" si="214">MAX(G1030,J1030)</x:f>
        <x:v>4332.040000000001</x:v>
      </x:c>
      <x:c r="L1030" s="14" t="n">
        <x:f>MOD(K1030-Settings!$B$32,Settings!$B$33)</x:f>
        <x:v>12.040000000000873</x:v>
      </x:c>
      <x:c r="M1030" s="14" t="n">
        <x:f>IF(L1030&lt;Settings!$B$30,IF(Settings!$B$30-L1030&gt;=I1030,K1030,K1030+(Settings!$B$30-L1030)+Settings!$B$31),K1030+(Settings!$B$33-L1030))</x:f>
        <x:v>4332.040000000001</x:v>
      </x:c>
      <x:c r="N1030" s="14" t="n">
        <x:f t="shared" ref="N1030:N1093" si="215">M1030+I1030</x:f>
        <x:v>4338.060000000001</x:v>
      </x:c>
      <x:c r="O1030" s="14" t="n">
        <x:f t="shared" ref="O1030:O1093" si="216">N1030-C1030</x:f>
        <x:v>90.6762698016928</x:v>
      </x:c>
      <x:c r="P1030" s="14" t="n">
        <x:f t="shared" ref="P1030:P1093" si="217">F1030-C1030</x:f>
        <x:v>9.225954911197732</x:v>
      </x:c>
      <x:c r="Q1030" s="14" t="n">
        <x:f t="shared" ref="Q1030:Q1093" si="218">K1030-G1030</x:f>
        <x:v>53.82132400301907</x:v>
      </x:c>
      <x:c r="R1030" s="14" t="n">
        <x:f t="shared" ref="R1030:R1093" si="219">M1030-K1030</x:f>
        <x:v>0</x:v>
      </x:c>
      <x:c r="S1030" s="14" t="n">
        <x:f t="shared" ref="S1030:S1093" si="220">P1030+Q1030+R1030</x:f>
        <x:v>63.047278914216804</x:v>
      </x:c>
      <x:c r="T1030" t="str">
        <x:f>IF(MOD(C1030-Settings!$B$32,Settings!$B$33)&lt;Settings!$B$30,"Up","Down")</x:f>
        <x:v>Down</x:v>
      </x:c>
      <x:c r="U1030" s="15" t="n">
        <x:f>IF(OR(I1030&gt;Settings!$B$30,O1030&gt;Settings!$B$37),0,1)</x:f>
        <x:v>1</x:v>
      </x:c>
      <x:c r="V1030" s="15" t="n">
        <x:f>IF(AND(U1030=1,O1030&lt;=Settings!$B$36),1,0)</x:f>
        <x:v>1</x:v>
      </x:c>
    </x:row>
    <x:row r="1031">
      <x:c r="A1031">
        <x:v>9</x:v>
      </x:c>
      <x:c r="B1031">
        <x:v>66</x:v>
      </x:c>
      <x:c r="C1031" s="13" t="n">
        <x:f>Arrivals!F1031</x:f>
        <x:v>4251.587131886444</x:v>
      </x:c>
      <x:c r="D1031" s="13" t="n">
        <x:f>Arrivals!J1031</x:f>
        <x:v>27.913954429906656</x:v>
      </x:c>
      <x:c r="E1031" s="14" t="n">
        <x:f t="shared" ref="E1031:E1062" si="221">G1030</x:f>
        <x:v>4278.218675996982</x:v>
      </x:c>
      <x:c r="F1031" s="14">
        <x:f t="shared" si="212"/>
        <x:v>4278.2186759969818</x:v>
      </x:c>
      <x:c r="G1031" s="14">
        <x:f t="shared" si="213"/>
        <x:v>4306.1326304268887</x:v>
      </x:c>
      <x:c r="H1031" s="13" t="n">
        <x:f>Arrivals!L1031</x:f>
        <x:v>75</x:v>
      </x:c>
      <x:c r="I1031" s="14" t="n">
        <x:f>H1031*8/Settings!$B$28+Settings!$B$29</x:f>
        <x:v>6.02</x:v>
      </x:c>
      <x:c r="J1031" s="14" t="n">
        <x:f t="shared" ref="J1031:J1062" si="222">N1030</x:f>
        <x:v>4338.060000000001</x:v>
      </x:c>
      <x:c r="K1031" s="14">
        <x:f t="shared" si="214"/>
        <x:v>4338.0600000000013</x:v>
      </x:c>
      <x:c r="L1031" s="14" t="n">
        <x:f>MOD(K1031-Settings!$B$32,Settings!$B$33)</x:f>
        <x:v>18.06000000000131</x:v>
      </x:c>
      <x:c r="M1031" s="14" t="n">
        <x:f>IF(L1031&lt;Settings!$B$30,IF(Settings!$B$30-L1031&gt;=I1031,K1031,K1031+(Settings!$B$30-L1031)+Settings!$B$31),K1031+(Settings!$B$33-L1031))</x:f>
        <x:v>4338.060000000001</x:v>
      </x:c>
      <x:c r="N1031" s="14">
        <x:f t="shared" si="215"/>
        <x:v>4344.0800000000017</x:v>
      </x:c>
      <x:c r="O1031" s="14">
        <x:f t="shared" si="216"/>
        <x:v>92.492868113557961</x:v>
      </x:c>
      <x:c r="P1031" s="14">
        <x:f t="shared" si="217"/>
        <x:v>26.631544110538016</x:v>
      </x:c>
      <x:c r="Q1031" s="14">
        <x:f t="shared" si="218"/>
        <x:v>31.927369573112628</x:v>
      </x:c>
      <x:c r="R1031" s="14">
        <x:f t="shared" si="219"/>
        <x:v>0</x:v>
      </x:c>
      <x:c r="S1031" s="14">
        <x:f t="shared" si="220"/>
        <x:v>58.558913683650644</x:v>
      </x:c>
      <x:c r="T1031" t="str">
        <x:f>IF(MOD(C1031-Settings!$B$32,Settings!$B$33)&lt;Settings!$B$30,"Up","Down")</x:f>
        <x:v>Down</x:v>
      </x:c>
      <x:c r="U1031" s="15" t="n">
        <x:f>IF(OR(I1031&gt;Settings!$B$30,O1031&gt;Settings!$B$37),0,1)</x:f>
        <x:v>1</x:v>
      </x:c>
      <x:c r="V1031" s="15" t="n">
        <x:f>IF(AND(U1031=1,O1031&lt;=Settings!$B$36),1,0)</x:f>
        <x:v>1</x:v>
      </x:c>
    </x:row>
    <x:row r="1032">
      <x:c r="A1032">
        <x:v>9</x:v>
      </x:c>
      <x:c r="B1032">
        <x:v>67</x:v>
      </x:c>
      <x:c r="C1032" s="13" t="n">
        <x:f>Arrivals!F1032</x:f>
        <x:v>4261.020989968848</x:v>
      </x:c>
      <x:c r="D1032" s="13" t="n">
        <x:f>Arrivals!J1032</x:f>
        <x:v>7.47580227827731</x:v>
      </x:c>
      <x:c r="E1032" s="14">
        <x:f t="shared" si="221"/>
        <x:v>4306.1326304268887</x:v>
      </x:c>
      <x:c r="F1032" s="14">
        <x:f t="shared" si="212"/>
        <x:v>4306.1326304268887</x:v>
      </x:c>
      <x:c r="G1032" s="14">
        <x:f t="shared" si="213"/>
        <x:v>4313.6084327051658</x:v>
      </x:c>
      <x:c r="H1032" s="13" t="n">
        <x:f>Arrivals!L1032</x:f>
        <x:v>75</x:v>
      </x:c>
      <x:c r="I1032" s="14" t="n">
        <x:f>H1032*8/Settings!$B$28+Settings!$B$29</x:f>
        <x:v>6.02</x:v>
      </x:c>
      <x:c r="J1032" s="14">
        <x:f t="shared" si="222"/>
        <x:v>4344.0800000000017</x:v>
      </x:c>
      <x:c r="K1032" s="14">
        <x:f t="shared" si="214"/>
        <x:v>4344.0800000000017</x:v>
      </x:c>
      <x:c r="L1032" s="14" t="n">
        <x:f>MOD(K1032-Settings!$B$32,Settings!$B$33)</x:f>
        <x:v>24.080000000001746</x:v>
      </x:c>
      <x:c r="M1032" s="14" t="n">
        <x:f>IF(L1032&lt;Settings!$B$30,IF(Settings!$B$30-L1032&gt;=I1032,K1032,K1032+(Settings!$B$30-L1032)+Settings!$B$31),K1032+(Settings!$B$33-L1032))</x:f>
        <x:v>4344.080000000002</x:v>
      </x:c>
      <x:c r="N1032" s="14">
        <x:f t="shared" si="215"/>
        <x:v>4350.1000000000022</x:v>
      </x:c>
      <x:c r="O1032" s="14">
        <x:f t="shared" si="216"/>
        <x:v>89.079010031154212</x:v>
      </x:c>
      <x:c r="P1032" s="14">
        <x:f t="shared" si="217"/>
        <x:v>45.111640458040711</x:v>
      </x:c>
      <x:c r="Q1032" s="14">
        <x:f t="shared" si="218"/>
        <x:v>30.47156729483595</x:v>
      </x:c>
      <x:c r="R1032" s="14">
        <x:f t="shared" si="219"/>
        <x:v>0</x:v>
      </x:c>
      <x:c r="S1032" s="14">
        <x:f t="shared" si="220"/>
        <x:v>75.58320775287666</x:v>
      </x:c>
      <x:c r="T1032" t="str">
        <x:f>IF(MOD(C1032-Settings!$B$32,Settings!$B$33)&lt;Settings!$B$30,"Up","Down")</x:f>
        <x:v>Down</x:v>
      </x:c>
      <x:c r="U1032" s="15" t="n">
        <x:f>IF(OR(I1032&gt;Settings!$B$30,O1032&gt;Settings!$B$37),0,1)</x:f>
        <x:v>1</x:v>
      </x:c>
      <x:c r="V1032" s="15" t="n">
        <x:f>IF(AND(U1032=1,O1032&lt;=Settings!$B$36),1,0)</x:f>
        <x:v>1</x:v>
      </x:c>
    </x:row>
    <x:row r="1033">
      <x:c r="A1033">
        <x:v>9</x:v>
      </x:c>
      <x:c r="B1033">
        <x:v>68</x:v>
      </x:c>
      <x:c r="C1033" s="13" t="n">
        <x:f>Arrivals!F1033</x:f>
        <x:v>4282.969015897678</x:v>
      </x:c>
      <x:c r="D1033" s="13" t="n">
        <x:f>Arrivals!J1033</x:f>
        <x:v>14.542579833332073</x:v>
      </x:c>
      <x:c r="E1033" s="14">
        <x:f t="shared" si="221"/>
        <x:v>4313.6084327051658</x:v>
      </x:c>
      <x:c r="F1033" s="14">
        <x:f t="shared" si="212"/>
        <x:v>4313.6084327051658</x:v>
      </x:c>
      <x:c r="G1033" s="14">
        <x:f t="shared" si="213"/>
        <x:v>4328.1510125384975</x:v>
      </x:c>
      <x:c r="H1033" s="13" t="n">
        <x:f>Arrivals!L1033</x:f>
        <x:v>75</x:v>
      </x:c>
      <x:c r="I1033" s="14" t="n">
        <x:f>H1033*8/Settings!$B$28+Settings!$B$29</x:f>
        <x:v>6.02</x:v>
      </x:c>
      <x:c r="J1033" s="14">
        <x:f t="shared" si="222"/>
        <x:v>4350.1000000000022</x:v>
      </x:c>
      <x:c r="K1033" s="14">
        <x:f t="shared" si="214"/>
        <x:v>4350.1000000000022</x:v>
      </x:c>
      <x:c r="L1033" s="14" t="n">
        <x:f>MOD(K1033-Settings!$B$32,Settings!$B$33)</x:f>
        <x:v>30.100000000002183</x:v>
      </x:c>
      <x:c r="M1033" s="14" t="n">
        <x:f>IF(L1033&lt;Settings!$B$30,IF(Settings!$B$30-L1033&gt;=I1033,K1033,K1033+(Settings!$B$30-L1033)+Settings!$B$31),K1033+(Settings!$B$33-L1033))</x:f>
        <x:v>4350.100000000002</x:v>
      </x:c>
      <x:c r="N1033" s="14">
        <x:f t="shared" si="215"/>
        <x:v>4356.1200000000026</x:v>
      </x:c>
      <x:c r="O1033" s="14">
        <x:f t="shared" si="216"/>
        <x:v>73.150984102324401</x:v>
      </x:c>
      <x:c r="P1033" s="14">
        <x:f t="shared" si="217"/>
        <x:v>30.639416807487578</x:v>
      </x:c>
      <x:c r="Q1033" s="14">
        <x:f t="shared" si="218"/>
        <x:v>21.948987461504657</x:v>
      </x:c>
      <x:c r="R1033" s="14">
        <x:f t="shared" si="219"/>
        <x:v>0</x:v>
      </x:c>
      <x:c r="S1033" s="14">
        <x:f t="shared" si="220"/>
        <x:v>52.588404268992235</x:v>
      </x:c>
      <x:c r="T1033" t="str">
        <x:f>IF(MOD(C1033-Settings!$B$32,Settings!$B$33)&lt;Settings!$B$30,"Up","Down")</x:f>
        <x:v>Down</x:v>
      </x:c>
      <x:c r="U1033" s="15" t="n">
        <x:f>IF(OR(I1033&gt;Settings!$B$30,O1033&gt;Settings!$B$37),0,1)</x:f>
        <x:v>1</x:v>
      </x:c>
      <x:c r="V1033" s="15" t="n">
        <x:f>IF(AND(U1033=1,O1033&lt;=Settings!$B$36),1,0)</x:f>
        <x:v>1</x:v>
      </x:c>
    </x:row>
    <x:row r="1034">
      <x:c r="A1034">
        <x:v>9</x:v>
      </x:c>
      <x:c r="B1034">
        <x:v>69</x:v>
      </x:c>
      <x:c r="C1034" s="13" t="n">
        <x:f>Arrivals!F1034</x:f>
        <x:v>4497.683637176716</x:v>
      </x:c>
      <x:c r="D1034" s="13" t="n">
        <x:f>Arrivals!J1034</x:f>
        <x:v>11.608744074690366</x:v>
      </x:c>
      <x:c r="E1034" s="14">
        <x:f t="shared" si="221"/>
        <x:v>4328.1510125384975</x:v>
      </x:c>
      <x:c r="F1034" s="14">
        <x:f t="shared" si="212"/>
        <x:v>4497.6836371767158</x:v>
      </x:c>
      <x:c r="G1034" s="14">
        <x:f t="shared" si="213"/>
        <x:v>4509.2923812514064</x:v>
      </x:c>
      <x:c r="H1034" s="13" t="n">
        <x:f>Arrivals!L1034</x:f>
        <x:v>75</x:v>
      </x:c>
      <x:c r="I1034" s="14" t="n">
        <x:f>H1034*8/Settings!$B$28+Settings!$B$29</x:f>
        <x:v>6.02</x:v>
      </x:c>
      <x:c r="J1034" s="14">
        <x:f t="shared" si="222"/>
        <x:v>4356.1200000000026</x:v>
      </x:c>
      <x:c r="K1034" s="14">
        <x:f t="shared" si="214"/>
        <x:v>4509.2923812514064</x:v>
      </x:c>
      <x:c r="L1034" s="14" t="n">
        <x:f>MOD(K1034-Settings!$B$32,Settings!$B$33)</x:f>
        <x:v>189.29238125140637</x:v>
      </x:c>
      <x:c r="M1034" s="14" t="n">
        <x:f>IF(L1034&lt;Settings!$B$30,IF(Settings!$B$30-L1034&gt;=I1034,K1034,K1034+(Settings!$B$30-L1034)+Settings!$B$31),K1034+(Settings!$B$33-L1034))</x:f>
        <x:v>4509.292381251406</x:v>
      </x:c>
      <x:c r="N1034" s="14">
        <x:f t="shared" si="215"/>
        <x:v>4515.3123812514068</x:v>
      </x:c>
      <x:c r="O1034" s="14">
        <x:f t="shared" si="216"/>
        <x:v>17.628744074690985</x:v>
      </x:c>
      <x:c r="P1034" s="14">
        <x:f t="shared" si="217"/>
        <x:v>0</x:v>
      </x:c>
      <x:c r="Q1034" s="14">
        <x:f t="shared" si="218"/>
        <x:v>0</x:v>
      </x:c>
      <x:c r="R1034" s="14">
        <x:f t="shared" si="219"/>
        <x:v>0</x:v>
      </x:c>
      <x:c r="S1034" s="14">
        <x:f t="shared" si="220"/>
        <x:v>0</x:v>
      </x:c>
      <x:c r="T1034" t="str">
        <x:f>IF(MOD(C1034-Settings!$B$32,Settings!$B$33)&lt;Settings!$B$30,"Up","Down")</x:f>
        <x:v>Up</x:v>
      </x:c>
      <x:c r="U1034" s="15" t="n">
        <x:f>IF(OR(I1034&gt;Settings!$B$30,O1034&gt;Settings!$B$37),0,1)</x:f>
        <x:v>1</x:v>
      </x:c>
      <x:c r="V1034" s="15" t="n">
        <x:f>IF(AND(U1034=1,O1034&lt;=Settings!$B$36),1,0)</x:f>
        <x:v>1</x:v>
      </x:c>
    </x:row>
    <x:row r="1035">
      <x:c r="A1035">
        <x:v>9</x:v>
      </x:c>
      <x:c r="B1035">
        <x:v>70</x:v>
      </x:c>
      <x:c r="C1035" s="13" t="n">
        <x:f>Arrivals!F1035</x:f>
        <x:v>4602.6020468778415</x:v>
      </x:c>
      <x:c r="D1035" s="13" t="n">
        <x:f>Arrivals!J1035</x:f>
        <x:v>1.737652573923537</x:v>
      </x:c>
      <x:c r="E1035" s="14">
        <x:f t="shared" si="221"/>
        <x:v>4509.2923812514064</x:v>
      </x:c>
      <x:c r="F1035" s="14">
        <x:f t="shared" si="212"/>
        <x:v>4602.6020468778415</x:v>
      </x:c>
      <x:c r="G1035" s="14">
        <x:f t="shared" si="213"/>
        <x:v>4604.3396994517652</x:v>
      </x:c>
      <x:c r="H1035" s="13" t="n">
        <x:f>Arrivals!L1035</x:f>
        <x:v>75</x:v>
      </x:c>
      <x:c r="I1035" s="14" t="n">
        <x:f>H1035*8/Settings!$B$28+Settings!$B$29</x:f>
        <x:v>6.02</x:v>
      </x:c>
      <x:c r="J1035" s="14">
        <x:f t="shared" si="222"/>
        <x:v>4515.3123812514068</x:v>
      </x:c>
      <x:c r="K1035" s="14">
        <x:f t="shared" si="214"/>
        <x:v>4604.3396994517652</x:v>
      </x:c>
      <x:c r="L1035" s="14" t="n">
        <x:f>MOD(K1035-Settings!$B$32,Settings!$B$33)</x:f>
        <x:v>284.3396994517652</x:v>
      </x:c>
      <x:c r="M1035" s="14" t="n">
        <x:f>IF(L1035&lt;Settings!$B$30,IF(Settings!$B$30-L1035&gt;=I1035,K1035,K1035+(Settings!$B$30-L1035)+Settings!$B$31),K1035+(Settings!$B$33-L1035))</x:f>
        <x:v>4604.339699451765</x:v>
      </x:c>
      <x:c r="N1035" s="14">
        <x:f t="shared" si="215"/>
        <x:v>4610.3596994517657</x:v>
      </x:c>
      <x:c r="O1035" s="14">
        <x:f t="shared" si="216"/>
        <x:v>7.7576525739241333</x:v>
      </x:c>
      <x:c r="P1035" s="14">
        <x:f t="shared" si="217"/>
        <x:v>0</x:v>
      </x:c>
      <x:c r="Q1035" s="14">
        <x:f t="shared" si="218"/>
        <x:v>0</x:v>
      </x:c>
      <x:c r="R1035" s="14">
        <x:f t="shared" si="219"/>
        <x:v>0</x:v>
      </x:c>
      <x:c r="S1035" s="14">
        <x:f t="shared" si="220"/>
        <x:v>0</x:v>
      </x:c>
      <x:c r="T1035" t="str">
        <x:f>IF(MOD(C1035-Settings!$B$32,Settings!$B$33)&lt;Settings!$B$30,"Up","Down")</x:f>
        <x:v>Up</x:v>
      </x:c>
      <x:c r="U1035" s="15" t="n">
        <x:f>IF(OR(I1035&gt;Settings!$B$30,O1035&gt;Settings!$B$37),0,1)</x:f>
        <x:v>1</x:v>
      </x:c>
      <x:c r="V1035" s="15" t="n">
        <x:f>IF(AND(U1035=1,O1035&lt;=Settings!$B$36),1,0)</x:f>
        <x:v>1</x:v>
      </x:c>
    </x:row>
    <x:row r="1036">
      <x:c r="A1036">
        <x:v>9</x:v>
      </x:c>
      <x:c r="B1036">
        <x:v>71</x:v>
      </x:c>
      <x:c r="C1036" s="13" t="n">
        <x:f>Arrivals!F1036</x:f>
        <x:v>4633.961941983283</x:v>
      </x:c>
      <x:c r="D1036" s="13" t="n">
        <x:f>Arrivals!J1036</x:f>
        <x:v>15.537749138952954</x:v>
      </x:c>
      <x:c r="E1036" s="14">
        <x:f t="shared" si="221"/>
        <x:v>4604.3396994517652</x:v>
      </x:c>
      <x:c r="F1036" s="14">
        <x:f t="shared" si="212"/>
        <x:v>4633.9619419832834</x:v>
      </x:c>
      <x:c r="G1036" s="14">
        <x:f t="shared" si="213"/>
        <x:v>4649.4996911222361</x:v>
      </x:c>
      <x:c r="H1036" s="13" t="n">
        <x:f>Arrivals!L1036</x:f>
        <x:v>75</x:v>
      </x:c>
      <x:c r="I1036" s="14" t="n">
        <x:f>H1036*8/Settings!$B$28+Settings!$B$29</x:f>
        <x:v>6.02</x:v>
      </x:c>
      <x:c r="J1036" s="14">
        <x:f t="shared" si="222"/>
        <x:v>4610.3596994517657</x:v>
      </x:c>
      <x:c r="K1036" s="14">
        <x:f t="shared" si="214"/>
        <x:v>4649.4996911222361</x:v>
      </x:c>
      <x:c r="L1036" s="14" t="n">
        <x:f>MOD(K1036-Settings!$B$32,Settings!$B$33)</x:f>
        <x:v>329.4996911222361</x:v>
      </x:c>
      <x:c r="M1036" s="14" t="n">
        <x:f>IF(L1036&lt;Settings!$B$30,IF(Settings!$B$30-L1036&gt;=I1036,K1036,K1036+(Settings!$B$30-L1036)+Settings!$B$31),K1036+(Settings!$B$33-L1036))</x:f>
        <x:v>4649.499691122236</x:v>
      </x:c>
      <x:c r="N1036" s="14">
        <x:f t="shared" si="215"/>
        <x:v>4655.5196911222365</x:v>
      </x:c>
      <x:c r="O1036" s="14">
        <x:f t="shared" si="216"/>
        <x:v>21.557749138953113</x:v>
      </x:c>
      <x:c r="P1036" s="14">
        <x:f t="shared" si="217"/>
        <x:v>0</x:v>
      </x:c>
      <x:c r="Q1036" s="14">
        <x:f t="shared" si="218"/>
        <x:v>0</x:v>
      </x:c>
      <x:c r="R1036" s="14">
        <x:f t="shared" si="219"/>
        <x:v>0</x:v>
      </x:c>
      <x:c r="S1036" s="14">
        <x:f t="shared" si="220"/>
        <x:v>0</x:v>
      </x:c>
      <x:c r="T1036" t="str">
        <x:f>IF(MOD(C1036-Settings!$B$32,Settings!$B$33)&lt;Settings!$B$30,"Up","Down")</x:f>
        <x:v>Up</x:v>
      </x:c>
      <x:c r="U1036" s="15" t="n">
        <x:f>IF(OR(I1036&gt;Settings!$B$30,O1036&gt;Settings!$B$37),0,1)</x:f>
        <x:v>1</x:v>
      </x:c>
      <x:c r="V1036" s="15" t="n">
        <x:f>IF(AND(U1036=1,O1036&lt;=Settings!$B$36),1,0)</x:f>
        <x:v>1</x:v>
      </x:c>
    </x:row>
    <x:row r="1037">
      <x:c r="A1037">
        <x:v>9</x:v>
      </x:c>
      <x:c r="B1037">
        <x:v>72</x:v>
      </x:c>
      <x:c r="C1037" s="13" t="n">
        <x:f>Arrivals!F1037</x:f>
        <x:v>4673.876411327462</x:v>
      </x:c>
      <x:c r="D1037" s="13" t="n">
        <x:f>Arrivals!J1037</x:f>
        <x:v>15.938348758480341</x:v>
      </x:c>
      <x:c r="E1037" s="14">
        <x:f t="shared" si="221"/>
        <x:v>4649.4996911222361</x:v>
      </x:c>
      <x:c r="F1037" s="14">
        <x:f t="shared" si="212"/>
        <x:v>4673.8764113274619</x:v>
      </x:c>
      <x:c r="G1037" s="14">
        <x:f t="shared" si="213"/>
        <x:v>4689.814760085942</x:v>
      </x:c>
      <x:c r="H1037" s="13" t="n">
        <x:f>Arrivals!L1037</x:f>
        <x:v>75</x:v>
      </x:c>
      <x:c r="I1037" s="14" t="n">
        <x:f>H1037*8/Settings!$B$28+Settings!$B$29</x:f>
        <x:v>6.02</x:v>
      </x:c>
      <x:c r="J1037" s="14">
        <x:f t="shared" si="222"/>
        <x:v>4655.5196911222365</x:v>
      </x:c>
      <x:c r="K1037" s="14">
        <x:f t="shared" si="214"/>
        <x:v>4689.814760085942</x:v>
      </x:c>
      <x:c r="L1037" s="14" t="n">
        <x:f>MOD(K1037-Settings!$B$32,Settings!$B$33)</x:f>
        <x:v>369.814760085942</x:v>
      </x:c>
      <x:c r="M1037" s="14" t="n">
        <x:f>IF(L1037&lt;Settings!$B$30,IF(Settings!$B$30-L1037&gt;=I1037,K1037,K1037+(Settings!$B$30-L1037)+Settings!$B$31),K1037+(Settings!$B$33-L1037))</x:f>
        <x:v>4689.814760085942</x:v>
      </x:c>
      <x:c r="N1037" s="14">
        <x:f t="shared" si="215"/>
        <x:v>4695.8347600859424</x:v>
      </x:c>
      <x:c r="O1037" s="14">
        <x:f t="shared" si="216"/>
        <x:v>21.958348758480497</x:v>
      </x:c>
      <x:c r="P1037" s="14">
        <x:f t="shared" si="217"/>
        <x:v>0</x:v>
      </x:c>
      <x:c r="Q1037" s="14">
        <x:f t="shared" si="218"/>
        <x:v>0</x:v>
      </x:c>
      <x:c r="R1037" s="14">
        <x:f t="shared" si="219"/>
        <x:v>0</x:v>
      </x:c>
      <x:c r="S1037" s="14">
        <x:f t="shared" si="220"/>
        <x:v>0</x:v>
      </x:c>
      <x:c r="T1037" t="str">
        <x:f>IF(MOD(C1037-Settings!$B$32,Settings!$B$33)&lt;Settings!$B$30,"Up","Down")</x:f>
        <x:v>Up</x:v>
      </x:c>
      <x:c r="U1037" s="15" t="n">
        <x:f>IF(OR(I1037&gt;Settings!$B$30,O1037&gt;Settings!$B$37),0,1)</x:f>
        <x:v>1</x:v>
      </x:c>
      <x:c r="V1037" s="15" t="n">
        <x:f>IF(AND(U1037=1,O1037&lt;=Settings!$B$36),1,0)</x:f>
        <x:v>1</x:v>
      </x:c>
    </x:row>
    <x:row r="1038">
      <x:c r="A1038">
        <x:v>9</x:v>
      </x:c>
      <x:c r="B1038">
        <x:v>73</x:v>
      </x:c>
      <x:c r="C1038" s="13" t="n">
        <x:f>Arrivals!F1038</x:f>
        <x:v>4743.948915747718</x:v>
      </x:c>
      <x:c r="D1038" s="13" t="n">
        <x:f>Arrivals!J1038</x:f>
        <x:v>28.0366759147352</x:v>
      </x:c>
      <x:c r="E1038" s="14">
        <x:f t="shared" si="221"/>
        <x:v>4689.814760085942</x:v>
      </x:c>
      <x:c r="F1038" s="14">
        <x:f t="shared" si="212"/>
        <x:v>4743.9489157477183</x:v>
      </x:c>
      <x:c r="G1038" s="14">
        <x:f t="shared" si="213"/>
        <x:v>4771.9855916624538</x:v>
      </x:c>
      <x:c r="H1038" s="13" t="n">
        <x:f>Arrivals!L1038</x:f>
        <x:v>75</x:v>
      </x:c>
      <x:c r="I1038" s="14" t="n">
        <x:f>H1038*8/Settings!$B$28+Settings!$B$29</x:f>
        <x:v>6.02</x:v>
      </x:c>
      <x:c r="J1038" s="14">
        <x:f t="shared" si="222"/>
        <x:v>4695.8347600859424</x:v>
      </x:c>
      <x:c r="K1038" s="14">
        <x:f t="shared" si="214"/>
        <x:v>4771.9855916624538</x:v>
      </x:c>
      <x:c r="L1038" s="14" t="n">
        <x:f>MOD(K1038-Settings!$B$32,Settings!$B$33)</x:f>
        <x:v>451.98559166245377</x:v>
      </x:c>
      <x:c r="M1038" s="14" t="n">
        <x:f>IF(L1038&lt;Settings!$B$30,IF(Settings!$B$30-L1038&gt;=I1038,K1038,K1038+(Settings!$B$30-L1038)+Settings!$B$31),K1038+(Settings!$B$33-L1038))</x:f>
        <x:v>4771.985591662454</x:v>
      </x:c>
      <x:c r="N1038" s="14">
        <x:f t="shared" si="215"/>
        <x:v>4778.0055916624542</x:v>
      </x:c>
      <x:c r="O1038" s="14">
        <x:f t="shared" si="216"/>
        <x:v>34.056675914735933</x:v>
      </x:c>
      <x:c r="P1038" s="14">
        <x:f t="shared" si="217"/>
        <x:v>0</x:v>
      </x:c>
      <x:c r="Q1038" s="14">
        <x:f t="shared" si="218"/>
        <x:v>0</x:v>
      </x:c>
      <x:c r="R1038" s="14">
        <x:f t="shared" si="219"/>
        <x:v>0</x:v>
      </x:c>
      <x:c r="S1038" s="14">
        <x:f t="shared" si="220"/>
        <x:v>0</x:v>
      </x:c>
      <x:c r="T1038" t="str">
        <x:f>IF(MOD(C1038-Settings!$B$32,Settings!$B$33)&lt;Settings!$B$30,"Up","Down")</x:f>
        <x:v>Up</x:v>
      </x:c>
      <x:c r="U1038" s="15" t="n">
        <x:f>IF(OR(I1038&gt;Settings!$B$30,O1038&gt;Settings!$B$37),0,1)</x:f>
        <x:v>1</x:v>
      </x:c>
      <x:c r="V1038" s="15" t="n">
        <x:f>IF(AND(U1038=1,O1038&lt;=Settings!$B$36),1,0)</x:f>
        <x:v>1</x:v>
      </x:c>
    </x:row>
    <x:row r="1039">
      <x:c r="A1039">
        <x:v>9</x:v>
      </x:c>
      <x:c r="B1039">
        <x:v>74</x:v>
      </x:c>
      <x:c r="C1039" s="13" t="n">
        <x:f>Arrivals!F1039</x:f>
        <x:v>4794.128536194725</x:v>
      </x:c>
      <x:c r="D1039" s="13" t="n">
        <x:f>Arrivals!J1039</x:f>
        <x:v>2.174755829193259</x:v>
      </x:c>
      <x:c r="E1039" s="14">
        <x:f t="shared" si="221"/>
        <x:v>4771.9855916624538</x:v>
      </x:c>
      <x:c r="F1039" s="14">
        <x:f t="shared" si="212"/>
        <x:v>4794.1285361947248</x:v>
      </x:c>
      <x:c r="G1039" s="14">
        <x:f t="shared" si="213"/>
        <x:v>4796.3032920239184</x:v>
      </x:c>
      <x:c r="H1039" s="13" t="n">
        <x:f>Arrivals!L1039</x:f>
        <x:v>75</x:v>
      </x:c>
      <x:c r="I1039" s="14" t="n">
        <x:f>H1039*8/Settings!$B$28+Settings!$B$29</x:f>
        <x:v>6.02</x:v>
      </x:c>
      <x:c r="J1039" s="14">
        <x:f t="shared" si="222"/>
        <x:v>4778.0055916624542</x:v>
      </x:c>
      <x:c r="K1039" s="14">
        <x:f t="shared" si="214"/>
        <x:v>4796.3032920239184</x:v>
      </x:c>
      <x:c r="L1039" s="14" t="n">
        <x:f>MOD(K1039-Settings!$B$32,Settings!$B$33)</x:f>
        <x:v>476.3032920239184</x:v>
      </x:c>
      <x:c r="M1039" s="14" t="n">
        <x:f>IF(L1039&lt;Settings!$B$30,IF(Settings!$B$30-L1039&gt;=I1039,K1039,K1039+(Settings!$B$30-L1039)+Settings!$B$31),K1039+(Settings!$B$33-L1039))</x:f>
        <x:v>4796.303292023918</x:v>
      </x:c>
      <x:c r="N1039" s="14">
        <x:f t="shared" si="215"/>
        <x:v>4802.3232920239188</x:v>
      </x:c>
      <x:c r="O1039" s="14">
        <x:f t="shared" si="216"/>
        <x:v>8.1947558291940368</x:v>
      </x:c>
      <x:c r="P1039" s="14">
        <x:f t="shared" si="217"/>
        <x:v>0</x:v>
      </x:c>
      <x:c r="Q1039" s="14">
        <x:f t="shared" si="218"/>
        <x:v>0</x:v>
      </x:c>
      <x:c r="R1039" s="14">
        <x:f t="shared" si="219"/>
        <x:v>0</x:v>
      </x:c>
      <x:c r="S1039" s="14">
        <x:f t="shared" si="220"/>
        <x:v>0</x:v>
      </x:c>
      <x:c r="T1039" t="str">
        <x:f>IF(MOD(C1039-Settings!$B$32,Settings!$B$33)&lt;Settings!$B$30,"Up","Down")</x:f>
        <x:v>Up</x:v>
      </x:c>
      <x:c r="U1039" s="15" t="n">
        <x:f>IF(OR(I1039&gt;Settings!$B$30,O1039&gt;Settings!$B$37),0,1)</x:f>
        <x:v>1</x:v>
      </x:c>
      <x:c r="V1039" s="15" t="n">
        <x:f>IF(AND(U1039=1,O1039&lt;=Settings!$B$36),1,0)</x:f>
        <x:v>1</x:v>
      </x:c>
    </x:row>
    <x:row r="1040">
      <x:c r="A1040">
        <x:v>9</x:v>
      </x:c>
      <x:c r="B1040">
        <x:v>75</x:v>
      </x:c>
      <x:c r="C1040" s="13" t="n">
        <x:f>Arrivals!F1040</x:f>
        <x:v>4840.966191534394</x:v>
      </x:c>
      <x:c r="D1040" s="13" t="n">
        <x:f>Arrivals!J1040</x:f>
        <x:v>24.0550250122253</x:v>
      </x:c>
      <x:c r="E1040" s="14">
        <x:f t="shared" si="221"/>
        <x:v>4796.3032920239184</x:v>
      </x:c>
      <x:c r="F1040" s="14">
        <x:f t="shared" si="212"/>
        <x:v>4840.9661915343941</x:v>
      </x:c>
      <x:c r="G1040" s="14">
        <x:f t="shared" si="213"/>
        <x:v>4865.0212165466191</x:v>
      </x:c>
      <x:c r="H1040" s="13" t="n">
        <x:f>Arrivals!L1040</x:f>
        <x:v>75</x:v>
      </x:c>
      <x:c r="I1040" s="14" t="n">
        <x:f>H1040*8/Settings!$B$28+Settings!$B$29</x:f>
        <x:v>6.02</x:v>
      </x:c>
      <x:c r="J1040" s="14">
        <x:f t="shared" si="222"/>
        <x:v>4802.3232920239188</x:v>
      </x:c>
      <x:c r="K1040" s="14">
        <x:f t="shared" si="214"/>
        <x:v>4865.0212165466191</x:v>
      </x:c>
      <x:c r="L1040" s="14" t="n">
        <x:f>MOD(K1040-Settings!$B$32,Settings!$B$33)</x:f>
        <x:v>545.0212165466191</x:v>
      </x:c>
      <x:c r="M1040" s="14" t="n">
        <x:f>IF(L1040&lt;Settings!$B$30,IF(Settings!$B$30-L1040&gt;=I1040,K1040,K1040+(Settings!$B$30-L1040)+Settings!$B$31),K1040+(Settings!$B$33-L1040))</x:f>
        <x:v>4865.021216546619</x:v>
      </x:c>
      <x:c r="N1040" s="14">
        <x:f t="shared" si="215"/>
        <x:v>4871.0412165466196</x:v>
      </x:c>
      <x:c r="O1040" s="14">
        <x:f t="shared" si="216"/>
        <x:v>30.075025012225524</x:v>
      </x:c>
      <x:c r="P1040" s="14">
        <x:f t="shared" si="217"/>
        <x:v>0</x:v>
      </x:c>
      <x:c r="Q1040" s="14">
        <x:f t="shared" si="218"/>
        <x:v>0</x:v>
      </x:c>
      <x:c r="R1040" s="14">
        <x:f t="shared" si="219"/>
        <x:v>0</x:v>
      </x:c>
      <x:c r="S1040" s="14">
        <x:f t="shared" si="220"/>
        <x:v>0</x:v>
      </x:c>
      <x:c r="T1040" t="str">
        <x:f>IF(MOD(C1040-Settings!$B$32,Settings!$B$33)&lt;Settings!$B$30,"Up","Down")</x:f>
        <x:v>Up</x:v>
      </x:c>
      <x:c r="U1040" s="15" t="n">
        <x:f>IF(OR(I1040&gt;Settings!$B$30,O1040&gt;Settings!$B$37),0,1)</x:f>
        <x:v>1</x:v>
      </x:c>
      <x:c r="V1040" s="15" t="n">
        <x:f>IF(AND(U1040=1,O1040&lt;=Settings!$B$36),1,0)</x:f>
        <x:v>1</x:v>
      </x:c>
    </x:row>
    <x:row r="1041">
      <x:c r="A1041">
        <x:v>9</x:v>
      </x:c>
      <x:c r="B1041">
        <x:v>76</x:v>
      </x:c>
      <x:c r="C1041" s="13" t="n">
        <x:f>Arrivals!F1041</x:f>
        <x:v>4872.0036218932055</x:v>
      </x:c>
      <x:c r="D1041" s="13" t="n">
        <x:f>Arrivals!J1041</x:f>
        <x:v>20.97876444592255</x:v>
      </x:c>
      <x:c r="E1041" s="14">
        <x:f t="shared" si="221"/>
        <x:v>4865.0212165466191</x:v>
      </x:c>
      <x:c r="F1041" s="14">
        <x:f t="shared" si="212"/>
        <x:v>4872.0036218932055</x:v>
      </x:c>
      <x:c r="G1041" s="14">
        <x:f t="shared" si="213"/>
        <x:v>4892.9823863391284</x:v>
      </x:c>
      <x:c r="H1041" s="13" t="n">
        <x:f>Arrivals!L1041</x:f>
        <x:v>75</x:v>
      </x:c>
      <x:c r="I1041" s="14" t="n">
        <x:f>H1041*8/Settings!$B$28+Settings!$B$29</x:f>
        <x:v>6.02</x:v>
      </x:c>
      <x:c r="J1041" s="14">
        <x:f t="shared" si="222"/>
        <x:v>4871.0412165466196</x:v>
      </x:c>
      <x:c r="K1041" s="14">
        <x:f t="shared" si="214"/>
        <x:v>4892.9823863391284</x:v>
      </x:c>
      <x:c r="L1041" s="14" t="n">
        <x:f>MOD(K1041-Settings!$B$32,Settings!$B$33)</x:f>
        <x:v>572.9823863391284</x:v>
      </x:c>
      <x:c r="M1041" s="14" t="n">
        <x:f>IF(L1041&lt;Settings!$B$30,IF(Settings!$B$30-L1041&gt;=I1041,K1041,K1041+(Settings!$B$30-L1041)+Settings!$B$31),K1041+(Settings!$B$33-L1041))</x:f>
        <x:v>4892.982386339128</x:v>
      </x:c>
      <x:c r="N1041" s="14">
        <x:f t="shared" si="215"/>
        <x:v>4899.0023863391289</x:v>
      </x:c>
      <x:c r="O1041" s="14">
        <x:f t="shared" si="216"/>
        <x:v>26.998764445923371</x:v>
      </x:c>
      <x:c r="P1041" s="14">
        <x:f t="shared" si="217"/>
        <x:v>0</x:v>
      </x:c>
      <x:c r="Q1041" s="14">
        <x:f t="shared" si="218"/>
        <x:v>0</x:v>
      </x:c>
      <x:c r="R1041" s="14">
        <x:f t="shared" si="219"/>
        <x:v>0</x:v>
      </x:c>
      <x:c r="S1041" s="14">
        <x:f t="shared" si="220"/>
        <x:v>0</x:v>
      </x:c>
      <x:c r="T1041" t="str">
        <x:f>IF(MOD(C1041-Settings!$B$32,Settings!$B$33)&lt;Settings!$B$30,"Up","Down")</x:f>
        <x:v>Up</x:v>
      </x:c>
      <x:c r="U1041" s="15" t="n">
        <x:f>IF(OR(I1041&gt;Settings!$B$30,O1041&gt;Settings!$B$37),0,1)</x:f>
        <x:v>1</x:v>
      </x:c>
      <x:c r="V1041" s="15" t="n">
        <x:f>IF(AND(U1041=1,O1041&lt;=Settings!$B$36),1,0)</x:f>
        <x:v>1</x:v>
      </x:c>
    </x:row>
    <x:row r="1042">
      <x:c r="A1042">
        <x:v>9</x:v>
      </x:c>
      <x:c r="B1042">
        <x:v>77</x:v>
      </x:c>
      <x:c r="C1042" s="13" t="n">
        <x:f>Arrivals!F1042</x:f>
        <x:v>4963.643459429881</x:v>
      </x:c>
      <x:c r="D1042" s="13" t="n">
        <x:f>Arrivals!J1042</x:f>
        <x:v>2.8035349023815597</x:v>
      </x:c>
      <x:c r="E1042" s="14">
        <x:f t="shared" si="221"/>
        <x:v>4892.9823863391284</x:v>
      </x:c>
      <x:c r="F1042" s="14">
        <x:f t="shared" si="212"/>
        <x:v>4963.6434594298807</x:v>
      </x:c>
      <x:c r="G1042" s="14">
        <x:f t="shared" si="213"/>
        <x:v>4966.446994332262</x:v>
      </x:c>
      <x:c r="H1042" s="13" t="n">
        <x:f>Arrivals!L1042</x:f>
        <x:v>75</x:v>
      </x:c>
      <x:c r="I1042" s="14" t="n">
        <x:f>H1042*8/Settings!$B$28+Settings!$B$29</x:f>
        <x:v>6.02</x:v>
      </x:c>
      <x:c r="J1042" s="14">
        <x:f t="shared" si="222"/>
        <x:v>4899.0023863391289</x:v>
      </x:c>
      <x:c r="K1042" s="14">
        <x:f t="shared" si="214"/>
        <x:v>4966.446994332262</x:v>
      </x:c>
      <x:c r="L1042" s="14" t="n">
        <x:f>MOD(K1042-Settings!$B$32,Settings!$B$33)</x:f>
        <x:v>646.446994332262</x:v>
      </x:c>
      <x:c r="M1042" s="14" t="n">
        <x:f>IF(L1042&lt;Settings!$B$30,IF(Settings!$B$30-L1042&gt;=I1042,K1042,K1042+(Settings!$B$30-L1042)+Settings!$B$31),K1042+(Settings!$B$33-L1042))</x:f>
        <x:v>5040</x:v>
      </x:c>
      <x:c r="N1042" s="14">
        <x:f t="shared" si="215"/>
        <x:v>5046.0200000000004</x:v>
      </x:c>
      <x:c r="O1042" s="14">
        <x:f t="shared" si="216"/>
        <x:v>82.376540570119687</x:v>
      </x:c>
      <x:c r="P1042" s="14">
        <x:f t="shared" si="217"/>
        <x:v>0</x:v>
      </x:c>
      <x:c r="Q1042" s="14">
        <x:f t="shared" si="218"/>
        <x:v>0</x:v>
      </x:c>
      <x:c r="R1042" s="14">
        <x:f t="shared" si="219"/>
        <x:v>73.553005667738034</x:v>
      </x:c>
      <x:c r="S1042" s="14">
        <x:f t="shared" si="220"/>
        <x:v>73.553005667738034</x:v>
      </x:c>
      <x:c r="T1042" t="str">
        <x:f>IF(MOD(C1042-Settings!$B$32,Settings!$B$33)&lt;Settings!$B$30,"Up","Down")</x:f>
        <x:v>Down</x:v>
      </x:c>
      <x:c r="U1042" s="15" t="n">
        <x:f>IF(OR(I1042&gt;Settings!$B$30,O1042&gt;Settings!$B$37),0,1)</x:f>
        <x:v>1</x:v>
      </x:c>
      <x:c r="V1042" s="15" t="n">
        <x:f>IF(AND(U1042=1,O1042&lt;=Settings!$B$36),1,0)</x:f>
        <x:v>1</x:v>
      </x:c>
    </x:row>
    <x:row r="1043">
      <x:c r="A1043">
        <x:v>9</x:v>
      </x:c>
      <x:c r="B1043">
        <x:v>78</x:v>
      </x:c>
      <x:c r="C1043" s="13" t="n">
        <x:f>Arrivals!F1043</x:f>
        <x:v>5152.9519732176195</x:v>
      </x:c>
      <x:c r="D1043" s="13" t="n">
        <x:f>Arrivals!J1043</x:f>
        <x:v>11.998263424387133</x:v>
      </x:c>
      <x:c r="E1043" s="14">
        <x:f t="shared" si="221"/>
        <x:v>4966.446994332262</x:v>
      </x:c>
      <x:c r="F1043" s="14">
        <x:f t="shared" si="212"/>
        <x:v>5152.9519732176195</x:v>
      </x:c>
      <x:c r="G1043" s="14">
        <x:f t="shared" si="213"/>
        <x:v>5164.9502366420065</x:v>
      </x:c>
      <x:c r="H1043" s="13" t="n">
        <x:f>Arrivals!L1043</x:f>
        <x:v>75</x:v>
      </x:c>
      <x:c r="I1043" s="14" t="n">
        <x:f>H1043*8/Settings!$B$28+Settings!$B$29</x:f>
        <x:v>6.02</x:v>
      </x:c>
      <x:c r="J1043" s="14">
        <x:f t="shared" si="222"/>
        <x:v>5046.0200000000004</x:v>
      </x:c>
      <x:c r="K1043" s="14">
        <x:f t="shared" si="214"/>
        <x:v>5164.9502366420065</x:v>
      </x:c>
      <x:c r="L1043" s="14" t="n">
        <x:f>MOD(K1043-Settings!$B$32,Settings!$B$33)</x:f>
        <x:v>124.95023664200653</x:v>
      </x:c>
      <x:c r="M1043" s="14" t="n">
        <x:f>IF(L1043&lt;Settings!$B$30,IF(Settings!$B$30-L1043&gt;=I1043,K1043,K1043+(Settings!$B$30-L1043)+Settings!$B$31),K1043+(Settings!$B$33-L1043))</x:f>
        <x:v>5164.9502366420065</x:v>
      </x:c>
      <x:c r="N1043" s="14">
        <x:f t="shared" si="215"/>
        <x:v>5170.970236642007</x:v>
      </x:c>
      <x:c r="O1043" s="14">
        <x:f t="shared" si="216"/>
        <x:v>18.018263424387442</x:v>
      </x:c>
      <x:c r="P1043" s="14">
        <x:f t="shared" si="217"/>
        <x:v>0</x:v>
      </x:c>
      <x:c r="Q1043" s="14">
        <x:f t="shared" si="218"/>
        <x:v>0</x:v>
      </x:c>
      <x:c r="R1043" s="14">
        <x:f t="shared" si="219"/>
        <x:v>0</x:v>
      </x:c>
      <x:c r="S1043" s="14">
        <x:f t="shared" si="220"/>
        <x:v>0</x:v>
      </x:c>
      <x:c r="T1043" t="str">
        <x:f>IF(MOD(C1043-Settings!$B$32,Settings!$B$33)&lt;Settings!$B$30,"Up","Down")</x:f>
        <x:v>Up</x:v>
      </x:c>
      <x:c r="U1043" s="15" t="n">
        <x:f>IF(OR(I1043&gt;Settings!$B$30,O1043&gt;Settings!$B$37),0,1)</x:f>
        <x:v>1</x:v>
      </x:c>
      <x:c r="V1043" s="15" t="n">
        <x:f>IF(AND(U1043=1,O1043&lt;=Settings!$B$36),1,0)</x:f>
        <x:v>1</x:v>
      </x:c>
    </x:row>
    <x:row r="1044">
      <x:c r="A1044">
        <x:v>9</x:v>
      </x:c>
      <x:c r="B1044">
        <x:v>79</x:v>
      </x:c>
      <x:c r="C1044" s="13" t="n">
        <x:f>Arrivals!F1044</x:f>
        <x:v>5191.965701577701</x:v>
      </x:c>
      <x:c r="D1044" s="13" t="n">
        <x:f>Arrivals!J1044</x:f>
        <x:v>2.026764893180714</x:v>
      </x:c>
      <x:c r="E1044" s="14">
        <x:f t="shared" si="221"/>
        <x:v>5164.9502366420065</x:v>
      </x:c>
      <x:c r="F1044" s="14">
        <x:f t="shared" si="212"/>
        <x:v>5191.9657015777011</x:v>
      </x:c>
      <x:c r="G1044" s="14">
        <x:f t="shared" si="213"/>
        <x:v>5193.9924664708815</x:v>
      </x:c>
      <x:c r="H1044" s="13" t="n">
        <x:f>Arrivals!L1044</x:f>
        <x:v>75</x:v>
      </x:c>
      <x:c r="I1044" s="14" t="n">
        <x:f>H1044*8/Settings!$B$28+Settings!$B$29</x:f>
        <x:v>6.02</x:v>
      </x:c>
      <x:c r="J1044" s="14">
        <x:f t="shared" si="222"/>
        <x:v>5170.970236642007</x:v>
      </x:c>
      <x:c r="K1044" s="14">
        <x:f t="shared" si="214"/>
        <x:v>5193.9924664708815</x:v>
      </x:c>
      <x:c r="L1044" s="14" t="n">
        <x:f>MOD(K1044-Settings!$B$32,Settings!$B$33)</x:f>
        <x:v>153.99246647088148</x:v>
      </x:c>
      <x:c r="M1044" s="14" t="n">
        <x:f>IF(L1044&lt;Settings!$B$30,IF(Settings!$B$30-L1044&gt;=I1044,K1044,K1044+(Settings!$B$30-L1044)+Settings!$B$31),K1044+(Settings!$B$33-L1044))</x:f>
        <x:v>5193.9924664708815</x:v>
      </x:c>
      <x:c r="N1044" s="14">
        <x:f t="shared" si="215"/>
        <x:v>5200.0124664708819</x:v>
      </x:c>
      <x:c r="O1044" s="14">
        <x:f t="shared" si="216"/>
        <x:v>8.0467648931808071</x:v>
      </x:c>
      <x:c r="P1044" s="14">
        <x:f t="shared" si="217"/>
        <x:v>0</x:v>
      </x:c>
      <x:c r="Q1044" s="14">
        <x:f t="shared" si="218"/>
        <x:v>0</x:v>
      </x:c>
      <x:c r="R1044" s="14">
        <x:f t="shared" si="219"/>
        <x:v>0</x:v>
      </x:c>
      <x:c r="S1044" s="14">
        <x:f t="shared" si="220"/>
        <x:v>0</x:v>
      </x:c>
      <x:c r="T1044" t="str">
        <x:f>IF(MOD(C1044-Settings!$B$32,Settings!$B$33)&lt;Settings!$B$30,"Up","Down")</x:f>
        <x:v>Up</x:v>
      </x:c>
      <x:c r="U1044" s="15" t="n">
        <x:f>IF(OR(I1044&gt;Settings!$B$30,O1044&gt;Settings!$B$37),0,1)</x:f>
        <x:v>1</x:v>
      </x:c>
      <x:c r="V1044" s="15" t="n">
        <x:f>IF(AND(U1044=1,O1044&lt;=Settings!$B$36),1,0)</x:f>
        <x:v>1</x:v>
      </x:c>
    </x:row>
    <x:row r="1045">
      <x:c r="A1045">
        <x:v>9</x:v>
      </x:c>
      <x:c r="B1045">
        <x:v>80</x:v>
      </x:c>
      <x:c r="C1045" s="13" t="n">
        <x:f>Arrivals!F1045</x:f>
        <x:v>5439.886724878017</x:v>
      </x:c>
      <x:c r="D1045" s="13" t="n">
        <x:f>Arrivals!J1045</x:f>
        <x:v>25.234484259093207</x:v>
      </x:c>
      <x:c r="E1045" s="14">
        <x:f t="shared" si="221"/>
        <x:v>5193.9924664708815</x:v>
      </x:c>
      <x:c r="F1045" s="14">
        <x:f t="shared" si="212"/>
        <x:v>5439.886724878017</x:v>
      </x:c>
      <x:c r="G1045" s="14">
        <x:f t="shared" si="213"/>
        <x:v>5465.1212091371099</x:v>
      </x:c>
      <x:c r="H1045" s="13" t="n">
        <x:f>Arrivals!L1045</x:f>
        <x:v>75</x:v>
      </x:c>
      <x:c r="I1045" s="14" t="n">
        <x:f>H1045*8/Settings!$B$28+Settings!$B$29</x:f>
        <x:v>6.02</x:v>
      </x:c>
      <x:c r="J1045" s="14">
        <x:f t="shared" si="222"/>
        <x:v>5200.0124664708819</x:v>
      </x:c>
      <x:c r="K1045" s="14">
        <x:f t="shared" si="214"/>
        <x:v>5465.1212091371099</x:v>
      </x:c>
      <x:c r="L1045" s="14" t="n">
        <x:f>MOD(K1045-Settings!$B$32,Settings!$B$33)</x:f>
        <x:v>425.1212091371099</x:v>
      </x:c>
      <x:c r="M1045" s="14" t="n">
        <x:f>IF(L1045&lt;Settings!$B$30,IF(Settings!$B$30-L1045&gt;=I1045,K1045,K1045+(Settings!$B$30-L1045)+Settings!$B$31),K1045+(Settings!$B$33-L1045))</x:f>
        <x:v>5465.12120913711</x:v>
      </x:c>
      <x:c r="N1045" s="14">
        <x:f t="shared" si="215"/>
        <x:v>5471.1412091371103</x:v>
      </x:c>
      <x:c r="O1045" s="14">
        <x:f t="shared" si="216"/>
        <x:v>31.25448425909326</x:v>
      </x:c>
      <x:c r="P1045" s="14">
        <x:f t="shared" si="217"/>
        <x:v>0</x:v>
      </x:c>
      <x:c r="Q1045" s="14">
        <x:f t="shared" si="218"/>
        <x:v>0</x:v>
      </x:c>
      <x:c r="R1045" s="14">
        <x:f t="shared" si="219"/>
        <x:v>0</x:v>
      </x:c>
      <x:c r="S1045" s="14">
        <x:f t="shared" si="220"/>
        <x:v>0</x:v>
      </x:c>
      <x:c r="T1045" t="str">
        <x:f>IF(MOD(C1045-Settings!$B$32,Settings!$B$33)&lt;Settings!$B$30,"Up","Down")</x:f>
        <x:v>Up</x:v>
      </x:c>
      <x:c r="U1045" s="15" t="n">
        <x:f>IF(OR(I1045&gt;Settings!$B$30,O1045&gt;Settings!$B$37),0,1)</x:f>
        <x:v>1</x:v>
      </x:c>
      <x:c r="V1045" s="15" t="n">
        <x:f>IF(AND(U1045=1,O1045&lt;=Settings!$B$36),1,0)</x:f>
        <x:v>1</x:v>
      </x:c>
    </x:row>
    <x:row r="1046">
      <x:c r="A1046">
        <x:v>9</x:v>
      </x:c>
      <x:c r="B1046">
        <x:v>81</x:v>
      </x:c>
      <x:c r="C1046" s="13" t="n">
        <x:f>Arrivals!F1046</x:f>
        <x:v>5456.331313460832</x:v>
      </x:c>
      <x:c r="D1046" s="13" t="n">
        <x:f>Arrivals!J1046</x:f>
        <x:v>18.20944955400151</x:v>
      </x:c>
      <x:c r="E1046" s="14">
        <x:f t="shared" si="221"/>
        <x:v>5465.1212091371099</x:v>
      </x:c>
      <x:c r="F1046" s="14">
        <x:f t="shared" si="212"/>
        <x:v>5465.1212091371099</x:v>
      </x:c>
      <x:c r="G1046" s="14">
        <x:f t="shared" si="213"/>
        <x:v>5483.3306586911112</x:v>
      </x:c>
      <x:c r="H1046" s="13" t="n">
        <x:f>Arrivals!L1046</x:f>
        <x:v>75</x:v>
      </x:c>
      <x:c r="I1046" s="14" t="n">
        <x:f>H1046*8/Settings!$B$28+Settings!$B$29</x:f>
        <x:v>6.02</x:v>
      </x:c>
      <x:c r="J1046" s="14">
        <x:f t="shared" si="222"/>
        <x:v>5471.1412091371103</x:v>
      </x:c>
      <x:c r="K1046" s="14">
        <x:f t="shared" si="214"/>
        <x:v>5483.3306586911112</x:v>
      </x:c>
      <x:c r="L1046" s="14" t="n">
        <x:f>MOD(K1046-Settings!$B$32,Settings!$B$33)</x:f>
        <x:v>443.33065869111124</x:v>
      </x:c>
      <x:c r="M1046" s="14" t="n">
        <x:f>IF(L1046&lt;Settings!$B$30,IF(Settings!$B$30-L1046&gt;=I1046,K1046,K1046+(Settings!$B$30-L1046)+Settings!$B$31),K1046+(Settings!$B$33-L1046))</x:f>
        <x:v>5483.330658691111</x:v>
      </x:c>
      <x:c r="N1046" s="14">
        <x:f t="shared" si="215"/>
        <x:v>5489.3506586911117</x:v>
      </x:c>
      <x:c r="O1046" s="14">
        <x:f t="shared" si="216"/>
        <x:v>33.019345230280123</x:v>
      </x:c>
      <x:c r="P1046" s="14">
        <x:f t="shared" si="217"/>
        <x:v>8.78989567627832</x:v>
      </x:c>
      <x:c r="Q1046" s="14">
        <x:f t="shared" si="218"/>
        <x:v>0</x:v>
      </x:c>
      <x:c r="R1046" s="14">
        <x:f t="shared" si="219"/>
        <x:v>0</x:v>
      </x:c>
      <x:c r="S1046" s="14">
        <x:f t="shared" si="220"/>
        <x:v>8.78989567627832</x:v>
      </x:c>
      <x:c r="T1046" t="str">
        <x:f>IF(MOD(C1046-Settings!$B$32,Settings!$B$33)&lt;Settings!$B$30,"Up","Down")</x:f>
        <x:v>Up</x:v>
      </x:c>
      <x:c r="U1046" s="15" t="n">
        <x:f>IF(OR(I1046&gt;Settings!$B$30,O1046&gt;Settings!$B$37),0,1)</x:f>
        <x:v>1</x:v>
      </x:c>
      <x:c r="V1046" s="15" t="n">
        <x:f>IF(AND(U1046=1,O1046&lt;=Settings!$B$36),1,0)</x:f>
        <x:v>1</x:v>
      </x:c>
    </x:row>
    <x:row r="1047">
      <x:c r="A1047">
        <x:v>9</x:v>
      </x:c>
      <x:c r="B1047">
        <x:v>82</x:v>
      </x:c>
      <x:c r="C1047" s="13" t="n">
        <x:f>Arrivals!F1047</x:f>
        <x:v>5461.0776610880475</x:v>
      </x:c>
      <x:c r="D1047" s="13" t="n">
        <x:f>Arrivals!J1047</x:f>
        <x:v>16.121193971528577</x:v>
      </x:c>
      <x:c r="E1047" s="14">
        <x:f t="shared" si="221"/>
        <x:v>5483.3306586911112</x:v>
      </x:c>
      <x:c r="F1047" s="14">
        <x:f t="shared" si="212"/>
        <x:v>5483.3306586911112</x:v>
      </x:c>
      <x:c r="G1047" s="14">
        <x:f t="shared" si="213"/>
        <x:v>5499.4518526626398</x:v>
      </x:c>
      <x:c r="H1047" s="13" t="n">
        <x:f>Arrivals!L1047</x:f>
        <x:v>75</x:v>
      </x:c>
      <x:c r="I1047" s="14" t="n">
        <x:f>H1047*8/Settings!$B$28+Settings!$B$29</x:f>
        <x:v>6.02</x:v>
      </x:c>
      <x:c r="J1047" s="14">
        <x:f t="shared" si="222"/>
        <x:v>5489.3506586911117</x:v>
      </x:c>
      <x:c r="K1047" s="14">
        <x:f t="shared" si="214"/>
        <x:v>5499.4518526626398</x:v>
      </x:c>
      <x:c r="L1047" s="14" t="n">
        <x:f>MOD(K1047-Settings!$B$32,Settings!$B$33)</x:f>
        <x:v>459.4518526626398</x:v>
      </x:c>
      <x:c r="M1047" s="14" t="n">
        <x:f>IF(L1047&lt;Settings!$B$30,IF(Settings!$B$30-L1047&gt;=I1047,K1047,K1047+(Settings!$B$30-L1047)+Settings!$B$31),K1047+(Settings!$B$33-L1047))</x:f>
        <x:v>5499.45185266264</x:v>
      </x:c>
      <x:c r="N1047" s="14">
        <x:f t="shared" si="215"/>
        <x:v>5505.4718526626402</x:v>
      </x:c>
      <x:c r="O1047" s="14">
        <x:f t="shared" si="216"/>
        <x:v>44.394191574592696</x:v>
      </x:c>
      <x:c r="P1047" s="14">
        <x:f t="shared" si="217"/>
        <x:v>22.252997603063704</x:v>
      </x:c>
      <x:c r="Q1047" s="14">
        <x:f t="shared" si="218"/>
        <x:v>0</x:v>
      </x:c>
      <x:c r="R1047" s="14">
        <x:f t="shared" si="219"/>
        <x:v>0</x:v>
      </x:c>
      <x:c r="S1047" s="14">
        <x:f t="shared" si="220"/>
        <x:v>22.252997603063704</x:v>
      </x:c>
      <x:c r="T1047" t="str">
        <x:f>IF(MOD(C1047-Settings!$B$32,Settings!$B$33)&lt;Settings!$B$30,"Up","Down")</x:f>
        <x:v>Up</x:v>
      </x:c>
      <x:c r="U1047" s="15" t="n">
        <x:f>IF(OR(I1047&gt;Settings!$B$30,O1047&gt;Settings!$B$37),0,1)</x:f>
        <x:v>1</x:v>
      </x:c>
      <x:c r="V1047" s="15" t="n">
        <x:f>IF(AND(U1047=1,O1047&lt;=Settings!$B$36),1,0)</x:f>
        <x:v>1</x:v>
      </x:c>
    </x:row>
    <x:row r="1048">
      <x:c r="A1048">
        <x:v>9</x:v>
      </x:c>
      <x:c r="B1048">
        <x:v>83</x:v>
      </x:c>
      <x:c r="C1048" s="13" t="n">
        <x:f>Arrivals!F1048</x:f>
        <x:v>5482.814784877275</x:v>
      </x:c>
      <x:c r="D1048" s="13" t="n">
        <x:f>Arrivals!J1048</x:f>
        <x:v>3.3135910267793096</x:v>
      </x:c>
      <x:c r="E1048" s="14">
        <x:f t="shared" si="221"/>
        <x:v>5499.4518526626398</x:v>
      </x:c>
      <x:c r="F1048" s="14">
        <x:f t="shared" si="212"/>
        <x:v>5499.4518526626398</x:v>
      </x:c>
      <x:c r="G1048" s="14">
        <x:f t="shared" si="213"/>
        <x:v>5502.765443689419</x:v>
      </x:c>
      <x:c r="H1048" s="13" t="n">
        <x:f>Arrivals!L1048</x:f>
        <x:v>75</x:v>
      </x:c>
      <x:c r="I1048" s="14" t="n">
        <x:f>H1048*8/Settings!$B$28+Settings!$B$29</x:f>
        <x:v>6.02</x:v>
      </x:c>
      <x:c r="J1048" s="14">
        <x:f t="shared" si="222"/>
        <x:v>5505.4718526626402</x:v>
      </x:c>
      <x:c r="K1048" s="14">
        <x:f t="shared" si="214"/>
        <x:v>5505.4718526626402</x:v>
      </x:c>
      <x:c r="L1048" s="14" t="n">
        <x:f>MOD(K1048-Settings!$B$32,Settings!$B$33)</x:f>
        <x:v>465.47185266264023</x:v>
      </x:c>
      <x:c r="M1048" s="14" t="n">
        <x:f>IF(L1048&lt;Settings!$B$30,IF(Settings!$B$30-L1048&gt;=I1048,K1048,K1048+(Settings!$B$30-L1048)+Settings!$B$31),K1048+(Settings!$B$33-L1048))</x:f>
        <x:v>5505.47185266264</x:v>
      </x:c>
      <x:c r="N1048" s="14">
        <x:f t="shared" si="215"/>
        <x:v>5511.4918526626407</x:v>
      </x:c>
      <x:c r="O1048" s="14">
        <x:f t="shared" si="216"/>
        <x:v>28.67706778536558</x:v>
      </x:c>
      <x:c r="P1048" s="14">
        <x:f t="shared" si="217"/>
        <x:v>16.637067785364707</x:v>
      </x:c>
      <x:c r="Q1048" s="14">
        <x:f t="shared" si="218"/>
        <x:v>2.7064089732211869</x:v>
      </x:c>
      <x:c r="R1048" s="14">
        <x:f t="shared" si="219"/>
        <x:v>0</x:v>
      </x:c>
      <x:c r="S1048" s="14">
        <x:f t="shared" si="220"/>
        <x:v>19.343476758585894</x:v>
      </x:c>
      <x:c r="T1048" t="str">
        <x:f>IF(MOD(C1048-Settings!$B$32,Settings!$B$33)&lt;Settings!$B$30,"Up","Down")</x:f>
        <x:v>Up</x:v>
      </x:c>
      <x:c r="U1048" s="15" t="n">
        <x:f>IF(OR(I1048&gt;Settings!$B$30,O1048&gt;Settings!$B$37),0,1)</x:f>
        <x:v>1</x:v>
      </x:c>
      <x:c r="V1048" s="15" t="n">
        <x:f>IF(AND(U1048=1,O1048&lt;=Settings!$B$36),1,0)</x:f>
        <x:v>1</x:v>
      </x:c>
    </x:row>
    <x:row r="1049">
      <x:c r="A1049">
        <x:v>9</x:v>
      </x:c>
      <x:c r="B1049">
        <x:v>84</x:v>
      </x:c>
      <x:c r="C1049" s="13" t="n">
        <x:f>Arrivals!F1049</x:f>
        <x:v>5635.567650391804</x:v>
      </x:c>
      <x:c r="D1049" s="13" t="n">
        <x:f>Arrivals!J1049</x:f>
        <x:v>4.661052378565177</x:v>
      </x:c>
      <x:c r="E1049" s="14">
        <x:f t="shared" si="221"/>
        <x:v>5502.765443689419</x:v>
      </x:c>
      <x:c r="F1049" s="14">
        <x:f t="shared" si="212"/>
        <x:v>5635.5676503918039</x:v>
      </x:c>
      <x:c r="G1049" s="14">
        <x:f t="shared" si="213"/>
        <x:v>5640.2287027703687</x:v>
      </x:c>
      <x:c r="H1049" s="13" t="n">
        <x:f>Arrivals!L1049</x:f>
        <x:v>75</x:v>
      </x:c>
      <x:c r="I1049" s="14" t="n">
        <x:f>H1049*8/Settings!$B$28+Settings!$B$29</x:f>
        <x:v>6.02</x:v>
      </x:c>
      <x:c r="J1049" s="14">
        <x:f t="shared" si="222"/>
        <x:v>5511.4918526626407</x:v>
      </x:c>
      <x:c r="K1049" s="14">
        <x:f t="shared" si="214"/>
        <x:v>5640.2287027703687</x:v>
      </x:c>
      <x:c r="L1049" s="14" t="n">
        <x:f>MOD(K1049-Settings!$B$32,Settings!$B$33)</x:f>
        <x:v>600.2287027703687</x:v>
      </x:c>
      <x:c r="M1049" s="14" t="n">
        <x:f>IF(L1049&lt;Settings!$B$30,IF(Settings!$B$30-L1049&gt;=I1049,K1049,K1049+(Settings!$B$30-L1049)+Settings!$B$31),K1049+(Settings!$B$33-L1049))</x:f>
        <x:v>5760</x:v>
      </x:c>
      <x:c r="N1049" s="14">
        <x:f t="shared" si="215"/>
        <x:v>5766.02</x:v>
      </x:c>
      <x:c r="O1049" s="14">
        <x:f t="shared" si="216"/>
        <x:v>130.45234960819653</x:v>
      </x:c>
      <x:c r="P1049" s="14">
        <x:f t="shared" si="217"/>
        <x:v>0</x:v>
      </x:c>
      <x:c r="Q1049" s="14">
        <x:f t="shared" si="218"/>
        <x:v>0</x:v>
      </x:c>
      <x:c r="R1049" s="14">
        <x:f t="shared" si="219"/>
        <x:v>119.77129722963127</x:v>
      </x:c>
      <x:c r="S1049" s="14">
        <x:f t="shared" si="220"/>
        <x:v>119.77129722963127</x:v>
      </x:c>
      <x:c r="T1049" t="str">
        <x:f>IF(MOD(C1049-Settings!$B$32,Settings!$B$33)&lt;Settings!$B$30,"Up","Down")</x:f>
        <x:v>Up</x:v>
      </x:c>
      <x:c r="U1049" s="15" t="n">
        <x:f>IF(OR(I1049&gt;Settings!$B$30,O1049&gt;Settings!$B$37),0,1)</x:f>
        <x:v>1</x:v>
      </x:c>
      <x:c r="V1049" s="15" t="n">
        <x:f>IF(AND(U1049=1,O1049&lt;=Settings!$B$36),1,0)</x:f>
        <x:v>0</x:v>
      </x:c>
    </x:row>
    <x:row r="1050">
      <x:c r="A1050">
        <x:v>9</x:v>
      </x:c>
      <x:c r="B1050">
        <x:v>85</x:v>
      </x:c>
      <x:c r="C1050" s="13" t="n">
        <x:f>Arrivals!F1050</x:f>
        <x:v>5654.038506589529</x:v>
      </x:c>
      <x:c r="D1050" s="13" t="n">
        <x:f>Arrivals!J1050</x:f>
        <x:v>15.420897116609787</x:v>
      </x:c>
      <x:c r="E1050" s="14">
        <x:f t="shared" si="221"/>
        <x:v>5640.2287027703687</x:v>
      </x:c>
      <x:c r="F1050" s="14">
        <x:f t="shared" si="212"/>
        <x:v>5654.0385065895289</x:v>
      </x:c>
      <x:c r="G1050" s="14">
        <x:f t="shared" si="213"/>
        <x:v>5669.4594037061388</x:v>
      </x:c>
      <x:c r="H1050" s="13" t="n">
        <x:f>Arrivals!L1050</x:f>
        <x:v>75</x:v>
      </x:c>
      <x:c r="I1050" s="14" t="n">
        <x:f>H1050*8/Settings!$B$28+Settings!$B$29</x:f>
        <x:v>6.02</x:v>
      </x:c>
      <x:c r="J1050" s="14">
        <x:f t="shared" si="222"/>
        <x:v>5766.02</x:v>
      </x:c>
      <x:c r="K1050" s="14">
        <x:f t="shared" si="214"/>
        <x:v>5766.02</x:v>
      </x:c>
      <x:c r="L1050" s="14" t="n">
        <x:f>MOD(K1050-Settings!$B$32,Settings!$B$33)</x:f>
        <x:v>6.020000000000437</x:v>
      </x:c>
      <x:c r="M1050" s="14" t="n">
        <x:f>IF(L1050&lt;Settings!$B$30,IF(Settings!$B$30-L1050&gt;=I1050,K1050,K1050+(Settings!$B$30-L1050)+Settings!$B$31),K1050+(Settings!$B$33-L1050))</x:f>
        <x:v>5766.02</x:v>
      </x:c>
      <x:c r="N1050" s="14">
        <x:f t="shared" si="215"/>
        <x:v>5772.0400000000009</x:v>
      </x:c>
      <x:c r="O1050" s="14">
        <x:f t="shared" si="216"/>
        <x:v>118.00149341047199</x:v>
      </x:c>
      <x:c r="P1050" s="14">
        <x:f t="shared" si="217"/>
        <x:v>0</x:v>
      </x:c>
      <x:c r="Q1050" s="14">
        <x:f t="shared" si="218"/>
        <x:v>96.560596293861636</x:v>
      </x:c>
      <x:c r="R1050" s="14">
        <x:f t="shared" si="219"/>
        <x:v>0</x:v>
      </x:c>
      <x:c r="S1050" s="14">
        <x:f t="shared" si="220"/>
        <x:v>96.560596293861636</x:v>
      </x:c>
      <x:c r="T1050" t="str">
        <x:f>IF(MOD(C1050-Settings!$B$32,Settings!$B$33)&lt;Settings!$B$30,"Up","Down")</x:f>
        <x:v>Down</x:v>
      </x:c>
      <x:c r="U1050" s="15" t="n">
        <x:f>IF(OR(I1050&gt;Settings!$B$30,O1050&gt;Settings!$B$37),0,1)</x:f>
        <x:v>1</x:v>
      </x:c>
      <x:c r="V1050" s="15" t="n">
        <x:f>IF(AND(U1050=1,O1050&lt;=Settings!$B$36),1,0)</x:f>
        <x:v>1</x:v>
      </x:c>
    </x:row>
    <x:row r="1051">
      <x:c r="A1051">
        <x:v>9</x:v>
      </x:c>
      <x:c r="B1051">
        <x:v>86</x:v>
      </x:c>
      <x:c r="C1051" s="13" t="n">
        <x:f>Arrivals!F1051</x:f>
        <x:v>5684.264054694161</x:v>
      </x:c>
      <x:c r="D1051" s="13" t="n">
        <x:f>Arrivals!J1051</x:f>
        <x:v>13.719637877079057</x:v>
      </x:c>
      <x:c r="E1051" s="14">
        <x:f t="shared" si="221"/>
        <x:v>5669.4594037061388</x:v>
      </x:c>
      <x:c r="F1051" s="14">
        <x:f t="shared" si="212"/>
        <x:v>5684.2640546941611</x:v>
      </x:c>
      <x:c r="G1051" s="14">
        <x:f t="shared" si="213"/>
        <x:v>5697.9836925712398</x:v>
      </x:c>
      <x:c r="H1051" s="13" t="n">
        <x:f>Arrivals!L1051</x:f>
        <x:v>75</x:v>
      </x:c>
      <x:c r="I1051" s="14" t="n">
        <x:f>H1051*8/Settings!$B$28+Settings!$B$29</x:f>
        <x:v>6.02</x:v>
      </x:c>
      <x:c r="J1051" s="14">
        <x:f t="shared" si="222"/>
        <x:v>5772.0400000000009</x:v>
      </x:c>
      <x:c r="K1051" s="14">
        <x:f t="shared" si="214"/>
        <x:v>5772.0400000000009</x:v>
      </x:c>
      <x:c r="L1051" s="14" t="n">
        <x:f>MOD(K1051-Settings!$B$32,Settings!$B$33)</x:f>
        <x:v>12.040000000000873</x:v>
      </x:c>
      <x:c r="M1051" s="14" t="n">
        <x:f>IF(L1051&lt;Settings!$B$30,IF(Settings!$B$30-L1051&gt;=I1051,K1051,K1051+(Settings!$B$30-L1051)+Settings!$B$31),K1051+(Settings!$B$33-L1051))</x:f>
        <x:v>5772.040000000001</x:v>
      </x:c>
      <x:c r="N1051" s="14">
        <x:f t="shared" si="215"/>
        <x:v>5778.0600000000013</x:v>
      </x:c>
      <x:c r="O1051" s="14">
        <x:f t="shared" si="216"/>
        <x:v>93.795945305840178</x:v>
      </x:c>
      <x:c r="P1051" s="14">
        <x:f t="shared" si="217"/>
        <x:v>0</x:v>
      </x:c>
      <x:c r="Q1051" s="14">
        <x:f t="shared" si="218"/>
        <x:v>74.056307428761102</x:v>
      </x:c>
      <x:c r="R1051" s="14">
        <x:f t="shared" si="219"/>
        <x:v>0</x:v>
      </x:c>
      <x:c r="S1051" s="14">
        <x:f t="shared" si="220"/>
        <x:v>74.056307428761102</x:v>
      </x:c>
      <x:c r="T1051" t="str">
        <x:f>IF(MOD(C1051-Settings!$B$32,Settings!$B$33)&lt;Settings!$B$30,"Up","Down")</x:f>
        <x:v>Down</x:v>
      </x:c>
      <x:c r="U1051" s="15" t="n">
        <x:f>IF(OR(I1051&gt;Settings!$B$30,O1051&gt;Settings!$B$37),0,1)</x:f>
        <x:v>1</x:v>
      </x:c>
      <x:c r="V1051" s="15" t="n">
        <x:f>IF(AND(U1051=1,O1051&lt;=Settings!$B$36),1,0)</x:f>
        <x:v>1</x:v>
      </x:c>
    </x:row>
    <x:row r="1052">
      <x:c r="A1052">
        <x:v>9</x:v>
      </x:c>
      <x:c r="B1052">
        <x:v>87</x:v>
      </x:c>
      <x:c r="C1052" s="13" t="n">
        <x:f>Arrivals!F1052</x:f>
        <x:v>5704.622964622739</x:v>
      </x:c>
      <x:c r="D1052" s="13" t="n">
        <x:f>Arrivals!J1052</x:f>
        <x:v>8.997357407861635</x:v>
      </x:c>
      <x:c r="E1052" s="14">
        <x:f t="shared" si="221"/>
        <x:v>5697.9836925712398</x:v>
      </x:c>
      <x:c r="F1052" s="14">
        <x:f t="shared" si="212"/>
        <x:v>5704.6229646227393</x:v>
      </x:c>
      <x:c r="G1052" s="14">
        <x:f t="shared" si="213"/>
        <x:v>5713.6203220306006</x:v>
      </x:c>
      <x:c r="H1052" s="13" t="n">
        <x:f>Arrivals!L1052</x:f>
        <x:v>75</x:v>
      </x:c>
      <x:c r="I1052" s="14" t="n">
        <x:f>H1052*8/Settings!$B$28+Settings!$B$29</x:f>
        <x:v>6.02</x:v>
      </x:c>
      <x:c r="J1052" s="14">
        <x:f t="shared" si="222"/>
        <x:v>5778.0600000000013</x:v>
      </x:c>
      <x:c r="K1052" s="14">
        <x:f t="shared" si="214"/>
        <x:v>5778.0600000000013</x:v>
      </x:c>
      <x:c r="L1052" s="14" t="n">
        <x:f>MOD(K1052-Settings!$B$32,Settings!$B$33)</x:f>
        <x:v>18.06000000000131</x:v>
      </x:c>
      <x:c r="M1052" s="14" t="n">
        <x:f>IF(L1052&lt;Settings!$B$30,IF(Settings!$B$30-L1052&gt;=I1052,K1052,K1052+(Settings!$B$30-L1052)+Settings!$B$31),K1052+(Settings!$B$33-L1052))</x:f>
        <x:v>5778.060000000001</x:v>
      </x:c>
      <x:c r="N1052" s="14">
        <x:f t="shared" si="215"/>
        <x:v>5784.0800000000017</x:v>
      </x:c>
      <x:c r="O1052" s="14">
        <x:f t="shared" si="216"/>
        <x:v>79.4570353772624</x:v>
      </x:c>
      <x:c r="P1052" s="14">
        <x:f t="shared" si="217"/>
        <x:v>0</x:v>
      </x:c>
      <x:c r="Q1052" s="14">
        <x:f t="shared" si="218"/>
        <x:v>64.439677969400691</x:v>
      </x:c>
      <x:c r="R1052" s="14">
        <x:f t="shared" si="219"/>
        <x:v>0</x:v>
      </x:c>
      <x:c r="S1052" s="14">
        <x:f t="shared" si="220"/>
        <x:v>64.439677969400691</x:v>
      </x:c>
      <x:c r="T1052" t="str">
        <x:f>IF(MOD(C1052-Settings!$B$32,Settings!$B$33)&lt;Settings!$B$30,"Up","Down")</x:f>
        <x:v>Down</x:v>
      </x:c>
      <x:c r="U1052" s="15" t="n">
        <x:f>IF(OR(I1052&gt;Settings!$B$30,O1052&gt;Settings!$B$37),0,1)</x:f>
        <x:v>1</x:v>
      </x:c>
      <x:c r="V1052" s="15" t="n">
        <x:f>IF(AND(U1052=1,O1052&lt;=Settings!$B$36),1,0)</x:f>
        <x:v>1</x:v>
      </x:c>
    </x:row>
    <x:row r="1053">
      <x:c r="A1053">
        <x:v>9</x:v>
      </x:c>
      <x:c r="B1053">
        <x:v>88</x:v>
      </x:c>
      <x:c r="C1053" s="13" t="n">
        <x:f>Arrivals!F1053</x:f>
        <x:v>5709.6841399219475</x:v>
      </x:c>
      <x:c r="D1053" s="13" t="n">
        <x:f>Arrivals!J1053</x:f>
        <x:v>2.4820232639089803</x:v>
      </x:c>
      <x:c r="E1053" s="14">
        <x:f t="shared" si="221"/>
        <x:v>5713.6203220306006</x:v>
      </x:c>
      <x:c r="F1053" s="14">
        <x:f t="shared" si="212"/>
        <x:v>5713.6203220306006</x:v>
      </x:c>
      <x:c r="G1053" s="14">
        <x:f t="shared" si="213"/>
        <x:v>5716.1023452945092</x:v>
      </x:c>
      <x:c r="H1053" s="13" t="n">
        <x:f>Arrivals!L1053</x:f>
        <x:v>75</x:v>
      </x:c>
      <x:c r="I1053" s="14" t="n">
        <x:f>H1053*8/Settings!$B$28+Settings!$B$29</x:f>
        <x:v>6.02</x:v>
      </x:c>
      <x:c r="J1053" s="14">
        <x:f t="shared" si="222"/>
        <x:v>5784.0800000000017</x:v>
      </x:c>
      <x:c r="K1053" s="14">
        <x:f t="shared" si="214"/>
        <x:v>5784.0800000000017</x:v>
      </x:c>
      <x:c r="L1053" s="14" t="n">
        <x:f>MOD(K1053-Settings!$B$32,Settings!$B$33)</x:f>
        <x:v>24.080000000001746</x:v>
      </x:c>
      <x:c r="M1053" s="14" t="n">
        <x:f>IF(L1053&lt;Settings!$B$30,IF(Settings!$B$30-L1053&gt;=I1053,K1053,K1053+(Settings!$B$30-L1053)+Settings!$B$31),K1053+(Settings!$B$33-L1053))</x:f>
        <x:v>5784.080000000002</x:v>
      </x:c>
      <x:c r="N1053" s="14">
        <x:f t="shared" si="215"/>
        <x:v>5790.1000000000022</x:v>
      </x:c>
      <x:c r="O1053" s="14">
        <x:f t="shared" si="216"/>
        <x:v>80.41586007805472</x:v>
      </x:c>
      <x:c r="P1053" s="14">
        <x:f t="shared" si="217"/>
        <x:v>3.9361821086531563</x:v>
      </x:c>
      <x:c r="Q1053" s="14">
        <x:f t="shared" si="218"/>
        <x:v>67.977654705492569</x:v>
      </x:c>
      <x:c r="R1053" s="14">
        <x:f t="shared" si="219"/>
        <x:v>0</x:v>
      </x:c>
      <x:c r="S1053" s="14">
        <x:f t="shared" si="220"/>
        <x:v>71.913836814145725</x:v>
      </x:c>
      <x:c r="T1053" t="str">
        <x:f>IF(MOD(C1053-Settings!$B$32,Settings!$B$33)&lt;Settings!$B$30,"Up","Down")</x:f>
        <x:v>Down</x:v>
      </x:c>
      <x:c r="U1053" s="15" t="n">
        <x:f>IF(OR(I1053&gt;Settings!$B$30,O1053&gt;Settings!$B$37),0,1)</x:f>
        <x:v>1</x:v>
      </x:c>
      <x:c r="V1053" s="15" t="n">
        <x:f>IF(AND(U1053=1,O1053&lt;=Settings!$B$36),1,0)</x:f>
        <x:v>1</x:v>
      </x:c>
    </x:row>
    <x:row r="1054">
      <x:c r="A1054">
        <x:v>9</x:v>
      </x:c>
      <x:c r="B1054">
        <x:v>89</x:v>
      </x:c>
      <x:c r="C1054" s="13" t="n">
        <x:f>Arrivals!F1054</x:f>
        <x:v>5760.5422240252265</x:v>
      </x:c>
      <x:c r="D1054" s="13" t="n">
        <x:f>Arrivals!J1054</x:f>
        <x:v>4.763614334059166</x:v>
      </x:c>
      <x:c r="E1054" s="14">
        <x:f t="shared" si="221"/>
        <x:v>5716.1023452945092</x:v>
      </x:c>
      <x:c r="F1054" s="14">
        <x:f t="shared" si="212"/>
        <x:v>5760.5422240252265</x:v>
      </x:c>
      <x:c r="G1054" s="14">
        <x:f t="shared" si="213"/>
        <x:v>5765.3058383592852</x:v>
      </x:c>
      <x:c r="H1054" s="13" t="n">
        <x:f>Arrivals!L1054</x:f>
        <x:v>75</x:v>
      </x:c>
      <x:c r="I1054" s="14" t="n">
        <x:f>H1054*8/Settings!$B$28+Settings!$B$29</x:f>
        <x:v>6.02</x:v>
      </x:c>
      <x:c r="J1054" s="14">
        <x:f t="shared" si="222"/>
        <x:v>5790.1000000000022</x:v>
      </x:c>
      <x:c r="K1054" s="14">
        <x:f t="shared" si="214"/>
        <x:v>5790.1000000000022</x:v>
      </x:c>
      <x:c r="L1054" s="14" t="n">
        <x:f>MOD(K1054-Settings!$B$32,Settings!$B$33)</x:f>
        <x:v>30.100000000002183</x:v>
      </x:c>
      <x:c r="M1054" s="14" t="n">
        <x:f>IF(L1054&lt;Settings!$B$30,IF(Settings!$B$30-L1054&gt;=I1054,K1054,K1054+(Settings!$B$30-L1054)+Settings!$B$31),K1054+(Settings!$B$33-L1054))</x:f>
        <x:v>5790.100000000002</x:v>
      </x:c>
      <x:c r="N1054" s="14">
        <x:f t="shared" si="215"/>
        <x:v>5796.1200000000026</x:v>
      </x:c>
      <x:c r="O1054" s="14">
        <x:f t="shared" si="216"/>
        <x:v>35.577775974776159</x:v>
      </x:c>
      <x:c r="P1054" s="14">
        <x:f t="shared" si="217"/>
        <x:v>0</x:v>
      </x:c>
      <x:c r="Q1054" s="14">
        <x:f t="shared" si="218"/>
        <x:v>24.794161640716993</x:v>
      </x:c>
      <x:c r="R1054" s="14">
        <x:f t="shared" si="219"/>
        <x:v>0</x:v>
      </x:c>
      <x:c r="S1054" s="14">
        <x:f t="shared" si="220"/>
        <x:v>24.794161640716993</x:v>
      </x:c>
      <x:c r="T1054" t="str">
        <x:f>IF(MOD(C1054-Settings!$B$32,Settings!$B$33)&lt;Settings!$B$30,"Up","Down")</x:f>
        <x:v>Up</x:v>
      </x:c>
      <x:c r="U1054" s="15" t="n">
        <x:f>IF(OR(I1054&gt;Settings!$B$30,O1054&gt;Settings!$B$37),0,1)</x:f>
        <x:v>1</x:v>
      </x:c>
      <x:c r="V1054" s="15" t="n">
        <x:f>IF(AND(U1054=1,O1054&lt;=Settings!$B$36),1,0)</x:f>
        <x:v>1</x:v>
      </x:c>
    </x:row>
    <x:row r="1055">
      <x:c r="A1055">
        <x:v>9</x:v>
      </x:c>
      <x:c r="B1055">
        <x:v>90</x:v>
      </x:c>
      <x:c r="C1055" s="13" t="n">
        <x:f>Arrivals!F1055</x:f>
        <x:v>5793.860184949064</x:v>
      </x:c>
      <x:c r="D1055" s="13" t="n">
        <x:f>Arrivals!J1055</x:f>
        <x:v>15.226797352017194</x:v>
      </x:c>
      <x:c r="E1055" s="14">
        <x:f t="shared" si="221"/>
        <x:v>5765.3058383592852</x:v>
      </x:c>
      <x:c r="F1055" s="14">
        <x:f t="shared" si="212"/>
        <x:v>5793.8601849490642</x:v>
      </x:c>
      <x:c r="G1055" s="14">
        <x:f t="shared" si="213"/>
        <x:v>5809.0869823010817</x:v>
      </x:c>
      <x:c r="H1055" s="13" t="n">
        <x:f>Arrivals!L1055</x:f>
        <x:v>75</x:v>
      </x:c>
      <x:c r="I1055" s="14" t="n">
        <x:f>H1055*8/Settings!$B$28+Settings!$B$29</x:f>
        <x:v>6.02</x:v>
      </x:c>
      <x:c r="J1055" s="14">
        <x:f t="shared" si="222"/>
        <x:v>5796.1200000000026</x:v>
      </x:c>
      <x:c r="K1055" s="14">
        <x:f t="shared" si="214"/>
        <x:v>5809.0869823010817</x:v>
      </x:c>
      <x:c r="L1055" s="14" t="n">
        <x:f>MOD(K1055-Settings!$B$32,Settings!$B$33)</x:f>
        <x:v>49.08698230108166</x:v>
      </x:c>
      <x:c r="M1055" s="14" t="n">
        <x:f>IF(L1055&lt;Settings!$B$30,IF(Settings!$B$30-L1055&gt;=I1055,K1055,K1055+(Settings!$B$30-L1055)+Settings!$B$31),K1055+(Settings!$B$33-L1055))</x:f>
        <x:v>5809.086982301082</x:v>
      </x:c>
      <x:c r="N1055" s="14">
        <x:f t="shared" si="215"/>
        <x:v>5815.1069823010821</x:v>
      </x:c>
      <x:c r="O1055" s="14">
        <x:f t="shared" si="216"/>
        <x:v>21.246797352017893</x:v>
      </x:c>
      <x:c r="P1055" s="14">
        <x:f t="shared" si="217"/>
        <x:v>0</x:v>
      </x:c>
      <x:c r="Q1055" s="14">
        <x:f t="shared" si="218"/>
        <x:v>0</x:v>
      </x:c>
      <x:c r="R1055" s="14">
        <x:f t="shared" si="219"/>
        <x:v>0</x:v>
      </x:c>
      <x:c r="S1055" s="14">
        <x:f t="shared" si="220"/>
        <x:v>0</x:v>
      </x:c>
      <x:c r="T1055" t="str">
        <x:f>IF(MOD(C1055-Settings!$B$32,Settings!$B$33)&lt;Settings!$B$30,"Up","Down")</x:f>
        <x:v>Up</x:v>
      </x:c>
      <x:c r="U1055" s="15" t="n">
        <x:f>IF(OR(I1055&gt;Settings!$B$30,O1055&gt;Settings!$B$37),0,1)</x:f>
        <x:v>1</x:v>
      </x:c>
      <x:c r="V1055" s="15" t="n">
        <x:f>IF(AND(U1055=1,O1055&lt;=Settings!$B$36),1,0)</x:f>
        <x:v>1</x:v>
      </x:c>
    </x:row>
    <x:row r="1056">
      <x:c r="A1056">
        <x:v>9</x:v>
      </x:c>
      <x:c r="B1056">
        <x:v>91</x:v>
      </x:c>
      <x:c r="C1056" s="13" t="n">
        <x:f>Arrivals!F1056</x:f>
        <x:v>5830.313575853951</x:v>
      </x:c>
      <x:c r="D1056" s="13" t="n">
        <x:f>Arrivals!J1056</x:f>
        <x:v>24.21814491966313</x:v>
      </x:c>
      <x:c r="E1056" s="14">
        <x:f t="shared" si="221"/>
        <x:v>5809.0869823010817</x:v>
      </x:c>
      <x:c r="F1056" s="14">
        <x:f t="shared" si="212"/>
        <x:v>5830.3135758539511</x:v>
      </x:c>
      <x:c r="G1056" s="14">
        <x:f t="shared" si="213"/>
        <x:v>5854.5317207736143</x:v>
      </x:c>
      <x:c r="H1056" s="13" t="n">
        <x:f>Arrivals!L1056</x:f>
        <x:v>75</x:v>
      </x:c>
      <x:c r="I1056" s="14" t="n">
        <x:f>H1056*8/Settings!$B$28+Settings!$B$29</x:f>
        <x:v>6.02</x:v>
      </x:c>
      <x:c r="J1056" s="14">
        <x:f t="shared" si="222"/>
        <x:v>5815.1069823010821</x:v>
      </x:c>
      <x:c r="K1056" s="14">
        <x:f t="shared" si="214"/>
        <x:v>5854.5317207736143</x:v>
      </x:c>
      <x:c r="L1056" s="14" t="n">
        <x:f>MOD(K1056-Settings!$B$32,Settings!$B$33)</x:f>
        <x:v>94.53172077361432</x:v>
      </x:c>
      <x:c r="M1056" s="14" t="n">
        <x:f>IF(L1056&lt;Settings!$B$30,IF(Settings!$B$30-L1056&gt;=I1056,K1056,K1056+(Settings!$B$30-L1056)+Settings!$B$31),K1056+(Settings!$B$33-L1056))</x:f>
        <x:v>5854.531720773614</x:v>
      </x:c>
      <x:c r="N1056" s="14">
        <x:f t="shared" si="215"/>
        <x:v>5860.5517207736148</x:v>
      </x:c>
      <x:c r="O1056" s="14">
        <x:f t="shared" si="216"/>
        <x:v>30.238144919663682</x:v>
      </x:c>
      <x:c r="P1056" s="14">
        <x:f t="shared" si="217"/>
        <x:v>0</x:v>
      </x:c>
      <x:c r="Q1056" s="14">
        <x:f t="shared" si="218"/>
        <x:v>0</x:v>
      </x:c>
      <x:c r="R1056" s="14">
        <x:f t="shared" si="219"/>
        <x:v>0</x:v>
      </x:c>
      <x:c r="S1056" s="14">
        <x:f t="shared" si="220"/>
        <x:v>0</x:v>
      </x:c>
      <x:c r="T1056" t="str">
        <x:f>IF(MOD(C1056-Settings!$B$32,Settings!$B$33)&lt;Settings!$B$30,"Up","Down")</x:f>
        <x:v>Up</x:v>
      </x:c>
      <x:c r="U1056" s="15" t="n">
        <x:f>IF(OR(I1056&gt;Settings!$B$30,O1056&gt;Settings!$B$37),0,1)</x:f>
        <x:v>1</x:v>
      </x:c>
      <x:c r="V1056" s="15" t="n">
        <x:f>IF(AND(U1056=1,O1056&lt;=Settings!$B$36),1,0)</x:f>
        <x:v>1</x:v>
      </x:c>
    </x:row>
    <x:row r="1057">
      <x:c r="A1057">
        <x:v>9</x:v>
      </x:c>
      <x:c r="B1057">
        <x:v>92</x:v>
      </x:c>
      <x:c r="C1057" s="13" t="n">
        <x:f>Arrivals!F1057</x:f>
        <x:v>5879.64270927056</x:v>
      </x:c>
      <x:c r="D1057" s="13" t="n">
        <x:f>Arrivals!J1057</x:f>
        <x:v>6.0369306928253685</x:v>
      </x:c>
      <x:c r="E1057" s="14">
        <x:f t="shared" si="221"/>
        <x:v>5854.5317207736143</x:v>
      </x:c>
      <x:c r="F1057" s="14">
        <x:f t="shared" si="212"/>
        <x:v>5879.6427092705599</x:v>
      </x:c>
      <x:c r="G1057" s="14">
        <x:f t="shared" si="213"/>
        <x:v>5885.6796399633849</x:v>
      </x:c>
      <x:c r="H1057" s="13" t="n">
        <x:f>Arrivals!L1057</x:f>
        <x:v>75</x:v>
      </x:c>
      <x:c r="I1057" s="14" t="n">
        <x:f>H1057*8/Settings!$B$28+Settings!$B$29</x:f>
        <x:v>6.02</x:v>
      </x:c>
      <x:c r="J1057" s="14">
        <x:f t="shared" si="222"/>
        <x:v>5860.5517207736148</x:v>
      </x:c>
      <x:c r="K1057" s="14">
        <x:f t="shared" si="214"/>
        <x:v>5885.6796399633849</x:v>
      </x:c>
      <x:c r="L1057" s="14" t="n">
        <x:f>MOD(K1057-Settings!$B$32,Settings!$B$33)</x:f>
        <x:v>125.67963996338494</x:v>
      </x:c>
      <x:c r="M1057" s="14" t="n">
        <x:f>IF(L1057&lt;Settings!$B$30,IF(Settings!$B$30-L1057&gt;=I1057,K1057,K1057+(Settings!$B$30-L1057)+Settings!$B$31),K1057+(Settings!$B$33-L1057))</x:f>
        <x:v>5885.679639963385</x:v>
      </x:c>
      <x:c r="N1057" s="14">
        <x:f t="shared" si="215"/>
        <x:v>5891.6996399633854</x:v>
      </x:c>
      <x:c r="O1057" s="14">
        <x:f t="shared" si="216"/>
        <x:v>12.056930692825517</x:v>
      </x:c>
      <x:c r="P1057" s="14">
        <x:f t="shared" si="217"/>
        <x:v>0</x:v>
      </x:c>
      <x:c r="Q1057" s="14">
        <x:f t="shared" si="218"/>
        <x:v>0</x:v>
      </x:c>
      <x:c r="R1057" s="14">
        <x:f t="shared" si="219"/>
        <x:v>0</x:v>
      </x:c>
      <x:c r="S1057" s="14">
        <x:f t="shared" si="220"/>
        <x:v>0</x:v>
      </x:c>
      <x:c r="T1057" t="str">
        <x:f>IF(MOD(C1057-Settings!$B$32,Settings!$B$33)&lt;Settings!$B$30,"Up","Down")</x:f>
        <x:v>Up</x:v>
      </x:c>
      <x:c r="U1057" s="15" t="n">
        <x:f>IF(OR(I1057&gt;Settings!$B$30,O1057&gt;Settings!$B$37),0,1)</x:f>
        <x:v>1</x:v>
      </x:c>
      <x:c r="V1057" s="15" t="n">
        <x:f>IF(AND(U1057=1,O1057&lt;=Settings!$B$36),1,0)</x:f>
        <x:v>1</x:v>
      </x:c>
    </x:row>
    <x:row r="1058">
      <x:c r="A1058">
        <x:v>9</x:v>
      </x:c>
      <x:c r="B1058">
        <x:v>93</x:v>
      </x:c>
      <x:c r="C1058" s="13" t="n">
        <x:f>Arrivals!F1058</x:f>
        <x:v>5931.625740881966</x:v>
      </x:c>
      <x:c r="D1058" s="13" t="n">
        <x:f>Arrivals!J1058</x:f>
        <x:v>5.4208592996046585</x:v>
      </x:c>
      <x:c r="E1058" s="14">
        <x:f t="shared" si="221"/>
        <x:v>5885.6796399633849</x:v>
      </x:c>
      <x:c r="F1058" s="14">
        <x:f t="shared" si="212"/>
        <x:v>5931.6257408819656</x:v>
      </x:c>
      <x:c r="G1058" s="14">
        <x:f t="shared" si="213"/>
        <x:v>5937.0466001815703</x:v>
      </x:c>
      <x:c r="H1058" s="13" t="n">
        <x:f>Arrivals!L1058</x:f>
        <x:v>75</x:v>
      </x:c>
      <x:c r="I1058" s="14" t="n">
        <x:f>H1058*8/Settings!$B$28+Settings!$B$29</x:f>
        <x:v>6.02</x:v>
      </x:c>
      <x:c r="J1058" s="14">
        <x:f t="shared" si="222"/>
        <x:v>5891.6996399633854</x:v>
      </x:c>
      <x:c r="K1058" s="14">
        <x:f t="shared" si="214"/>
        <x:v>5937.0466001815703</x:v>
      </x:c>
      <x:c r="L1058" s="14" t="n">
        <x:f>MOD(K1058-Settings!$B$32,Settings!$B$33)</x:f>
        <x:v>177.04660018157028</x:v>
      </x:c>
      <x:c r="M1058" s="14" t="n">
        <x:f>IF(L1058&lt;Settings!$B$30,IF(Settings!$B$30-L1058&gt;=I1058,K1058,K1058+(Settings!$B$30-L1058)+Settings!$B$31),K1058+(Settings!$B$33-L1058))</x:f>
        <x:v>5937.04660018157</x:v>
      </x:c>
      <x:c r="N1058" s="14">
        <x:f t="shared" si="215"/>
        <x:v>5943.0666001815707</x:v>
      </x:c>
      <x:c r="O1058" s="14">
        <x:f t="shared" si="216"/>
        <x:v>11.440859299605108</x:v>
      </x:c>
      <x:c r="P1058" s="14">
        <x:f t="shared" si="217"/>
        <x:v>0</x:v>
      </x:c>
      <x:c r="Q1058" s="14">
        <x:f t="shared" si="218"/>
        <x:v>0</x:v>
      </x:c>
      <x:c r="R1058" s="14">
        <x:f t="shared" si="219"/>
        <x:v>0</x:v>
      </x:c>
      <x:c r="S1058" s="14">
        <x:f t="shared" si="220"/>
        <x:v>0</x:v>
      </x:c>
      <x:c r="T1058" t="str">
        <x:f>IF(MOD(C1058-Settings!$B$32,Settings!$B$33)&lt;Settings!$B$30,"Up","Down")</x:f>
        <x:v>Up</x:v>
      </x:c>
      <x:c r="U1058" s="15" t="n">
        <x:f>IF(OR(I1058&gt;Settings!$B$30,O1058&gt;Settings!$B$37),0,1)</x:f>
        <x:v>1</x:v>
      </x:c>
      <x:c r="V1058" s="15" t="n">
        <x:f>IF(AND(U1058=1,O1058&lt;=Settings!$B$36),1,0)</x:f>
        <x:v>1</x:v>
      </x:c>
    </x:row>
    <x:row r="1059">
      <x:c r="A1059">
        <x:v>9</x:v>
      </x:c>
      <x:c r="B1059">
        <x:v>94</x:v>
      </x:c>
      <x:c r="C1059" s="13" t="n">
        <x:f>Arrivals!F1059</x:f>
        <x:v>5943.010127405753</x:v>
      </x:c>
      <x:c r="D1059" s="13" t="n">
        <x:f>Arrivals!J1059</x:f>
        <x:v>65.9621845786385</x:v>
      </x:c>
      <x:c r="E1059" s="14">
        <x:f t="shared" si="221"/>
        <x:v>5937.0466001815703</x:v>
      </x:c>
      <x:c r="F1059" s="14">
        <x:f t="shared" si="212"/>
        <x:v>5943.0101274057533</x:v>
      </x:c>
      <x:c r="G1059" s="14">
        <x:f t="shared" si="213"/>
        <x:v>6008.972311984392</x:v>
      </x:c>
      <x:c r="H1059" s="13" t="n">
        <x:f>Arrivals!L1059</x:f>
        <x:v>75</x:v>
      </x:c>
      <x:c r="I1059" s="14" t="n">
        <x:f>H1059*8/Settings!$B$28+Settings!$B$29</x:f>
        <x:v>6.02</x:v>
      </x:c>
      <x:c r="J1059" s="14">
        <x:f t="shared" si="222"/>
        <x:v>5943.0666001815707</x:v>
      </x:c>
      <x:c r="K1059" s="14">
        <x:f t="shared" si="214"/>
        <x:v>6008.972311984392</x:v>
      </x:c>
      <x:c r="L1059" s="14" t="n">
        <x:f>MOD(K1059-Settings!$B$32,Settings!$B$33)</x:f>
        <x:v>248.97231198439204</x:v>
      </x:c>
      <x:c r="M1059" s="14" t="n">
        <x:f>IF(L1059&lt;Settings!$B$30,IF(Settings!$B$30-L1059&gt;=I1059,K1059,K1059+(Settings!$B$30-L1059)+Settings!$B$31),K1059+(Settings!$B$33-L1059))</x:f>
        <x:v>6008.972311984392</x:v>
      </x:c>
      <x:c r="N1059" s="14">
        <x:f t="shared" si="215"/>
        <x:v>6014.9923119843925</x:v>
      </x:c>
      <x:c r="O1059" s="14">
        <x:f t="shared" si="216"/>
        <x:v>71.982184578639135</x:v>
      </x:c>
      <x:c r="P1059" s="14">
        <x:f t="shared" si="217"/>
        <x:v>0</x:v>
      </x:c>
      <x:c r="Q1059" s="14">
        <x:f t="shared" si="218"/>
        <x:v>0</x:v>
      </x:c>
      <x:c r="R1059" s="14">
        <x:f t="shared" si="219"/>
        <x:v>0</x:v>
      </x:c>
      <x:c r="S1059" s="14">
        <x:f t="shared" si="220"/>
        <x:v>0</x:v>
      </x:c>
      <x:c r="T1059" t="str">
        <x:f>IF(MOD(C1059-Settings!$B$32,Settings!$B$33)&lt;Settings!$B$30,"Up","Down")</x:f>
        <x:v>Up</x:v>
      </x:c>
      <x:c r="U1059" s="15" t="n">
        <x:f>IF(OR(I1059&gt;Settings!$B$30,O1059&gt;Settings!$B$37),0,1)</x:f>
        <x:v>1</x:v>
      </x:c>
      <x:c r="V1059" s="15" t="n">
        <x:f>IF(AND(U1059=1,O1059&lt;=Settings!$B$36),1,0)</x:f>
        <x:v>1</x:v>
      </x:c>
    </x:row>
    <x:row r="1060">
      <x:c r="A1060">
        <x:v>9</x:v>
      </x:c>
      <x:c r="B1060">
        <x:v>95</x:v>
      </x:c>
      <x:c r="C1060" s="13" t="n">
        <x:f>Arrivals!F1060</x:f>
        <x:v>6011.485206745153</x:v>
      </x:c>
      <x:c r="D1060" s="13" t="n">
        <x:f>Arrivals!J1060</x:f>
        <x:v>1.2222759399791645</x:v>
      </x:c>
      <x:c r="E1060" s="14">
        <x:f t="shared" si="221"/>
        <x:v>6008.972311984392</x:v>
      </x:c>
      <x:c r="F1060" s="14">
        <x:f t="shared" si="212"/>
        <x:v>6011.4852067451529</x:v>
      </x:c>
      <x:c r="G1060" s="14">
        <x:f t="shared" si="213"/>
        <x:v>6012.7074826851322</x:v>
      </x:c>
      <x:c r="H1060" s="13" t="n">
        <x:f>Arrivals!L1060</x:f>
        <x:v>75</x:v>
      </x:c>
      <x:c r="I1060" s="14" t="n">
        <x:f>H1060*8/Settings!$B$28+Settings!$B$29</x:f>
        <x:v>6.02</x:v>
      </x:c>
      <x:c r="J1060" s="14">
        <x:f t="shared" si="222"/>
        <x:v>6014.9923119843925</x:v>
      </x:c>
      <x:c r="K1060" s="14">
        <x:f t="shared" si="214"/>
        <x:v>6014.9923119843925</x:v>
      </x:c>
      <x:c r="L1060" s="14" t="n">
        <x:f>MOD(K1060-Settings!$B$32,Settings!$B$33)</x:f>
        <x:v>254.99231198439247</x:v>
      </x:c>
      <x:c r="M1060" s="14" t="n">
        <x:f>IF(L1060&lt;Settings!$B$30,IF(Settings!$B$30-L1060&gt;=I1060,K1060,K1060+(Settings!$B$30-L1060)+Settings!$B$31),K1060+(Settings!$B$33-L1060))</x:f>
        <x:v>6014.9923119843925</x:v>
      </x:c>
      <x:c r="N1060" s="14">
        <x:f t="shared" si="215"/>
        <x:v>6021.0123119843929</x:v>
      </x:c>
      <x:c r="O1060" s="14">
        <x:f t="shared" si="216"/>
        <x:v>9.5271052392399724</x:v>
      </x:c>
      <x:c r="P1060" s="14">
        <x:f t="shared" si="217"/>
        <x:v>0</x:v>
      </x:c>
      <x:c r="Q1060" s="14">
        <x:f t="shared" si="218"/>
        <x:v>2.2848292992603092</x:v>
      </x:c>
      <x:c r="R1060" s="14">
        <x:f t="shared" si="219"/>
        <x:v>0</x:v>
      </x:c>
      <x:c r="S1060" s="14">
        <x:f t="shared" si="220"/>
        <x:v>2.2848292992603092</x:v>
      </x:c>
      <x:c r="T1060" t="str">
        <x:f>IF(MOD(C1060-Settings!$B$32,Settings!$B$33)&lt;Settings!$B$30,"Up","Down")</x:f>
        <x:v>Up</x:v>
      </x:c>
      <x:c r="U1060" s="15" t="n">
        <x:f>IF(OR(I1060&gt;Settings!$B$30,O1060&gt;Settings!$B$37),0,1)</x:f>
        <x:v>1</x:v>
      </x:c>
      <x:c r="V1060" s="15" t="n">
        <x:f>IF(AND(U1060=1,O1060&lt;=Settings!$B$36),1,0)</x:f>
        <x:v>1</x:v>
      </x:c>
    </x:row>
    <x:row r="1061">
      <x:c r="A1061">
        <x:v>9</x:v>
      </x:c>
      <x:c r="B1061">
        <x:v>96</x:v>
      </x:c>
      <x:c r="C1061" s="13" t="n">
        <x:f>Arrivals!F1061</x:f>
        <x:v>6055.9749839391525</x:v>
      </x:c>
      <x:c r="D1061" s="13" t="n">
        <x:f>Arrivals!J1061</x:f>
        <x:v>11.044557005807125</x:v>
      </x:c>
      <x:c r="E1061" s="14">
        <x:f t="shared" si="221"/>
        <x:v>6012.7074826851322</x:v>
      </x:c>
      <x:c r="F1061" s="14">
        <x:f t="shared" si="212"/>
        <x:v>6055.9749839391525</x:v>
      </x:c>
      <x:c r="G1061" s="14">
        <x:f t="shared" si="213"/>
        <x:v>6067.0195409449598</x:v>
      </x:c>
      <x:c r="H1061" s="13" t="n">
        <x:f>Arrivals!L1061</x:f>
        <x:v>75</x:v>
      </x:c>
      <x:c r="I1061" s="14" t="n">
        <x:f>H1061*8/Settings!$B$28+Settings!$B$29</x:f>
        <x:v>6.02</x:v>
      </x:c>
      <x:c r="J1061" s="14">
        <x:f t="shared" si="222"/>
        <x:v>6021.0123119843929</x:v>
      </x:c>
      <x:c r="K1061" s="14">
        <x:f t="shared" si="214"/>
        <x:v>6067.0195409449598</x:v>
      </x:c>
      <x:c r="L1061" s="14" t="n">
        <x:f>MOD(K1061-Settings!$B$32,Settings!$B$33)</x:f>
        <x:v>307.0195409449598</x:v>
      </x:c>
      <x:c r="M1061" s="14" t="n">
        <x:f>IF(L1061&lt;Settings!$B$30,IF(Settings!$B$30-L1061&gt;=I1061,K1061,K1061+(Settings!$B$30-L1061)+Settings!$B$31),K1061+(Settings!$B$33-L1061))</x:f>
        <x:v>6067.01954094496</x:v>
      </x:c>
      <x:c r="N1061" s="14">
        <x:f t="shared" si="215"/>
        <x:v>6073.0395409449602</x:v>
      </x:c>
      <x:c r="O1061" s="14">
        <x:f t="shared" si="216"/>
        <x:v>17.064557005807728</x:v>
      </x:c>
      <x:c r="P1061" s="14">
        <x:f t="shared" si="217"/>
        <x:v>0</x:v>
      </x:c>
      <x:c r="Q1061" s="14">
        <x:f t="shared" si="218"/>
        <x:v>0</x:v>
      </x:c>
      <x:c r="R1061" s="14">
        <x:f t="shared" si="219"/>
        <x:v>0</x:v>
      </x:c>
      <x:c r="S1061" s="14">
        <x:f t="shared" si="220"/>
        <x:v>0</x:v>
      </x:c>
      <x:c r="T1061" t="str">
        <x:f>IF(MOD(C1061-Settings!$B$32,Settings!$B$33)&lt;Settings!$B$30,"Up","Down")</x:f>
        <x:v>Up</x:v>
      </x:c>
      <x:c r="U1061" s="15" t="n">
        <x:f>IF(OR(I1061&gt;Settings!$B$30,O1061&gt;Settings!$B$37),0,1)</x:f>
        <x:v>1</x:v>
      </x:c>
      <x:c r="V1061" s="15" t="n">
        <x:f>IF(AND(U1061=1,O1061&lt;=Settings!$B$36),1,0)</x:f>
        <x:v>1</x:v>
      </x:c>
    </x:row>
    <x:row r="1062">
      <x:c r="A1062">
        <x:v>9</x:v>
      </x:c>
      <x:c r="B1062">
        <x:v>97</x:v>
      </x:c>
      <x:c r="C1062" s="13" t="n">
        <x:f>Arrivals!F1062</x:f>
        <x:v>6064.742643191173</x:v>
      </x:c>
      <x:c r="D1062" s="13" t="n">
        <x:f>Arrivals!J1062</x:f>
        <x:v>12.045997329092437</x:v>
      </x:c>
      <x:c r="E1062" s="14">
        <x:f t="shared" si="221"/>
        <x:v>6067.0195409449598</x:v>
      </x:c>
      <x:c r="F1062" s="14">
        <x:f t="shared" si="212"/>
        <x:v>6067.0195409449598</x:v>
      </x:c>
      <x:c r="G1062" s="14">
        <x:f t="shared" si="213"/>
        <x:v>6079.0655382740524</x:v>
      </x:c>
      <x:c r="H1062" s="13" t="n">
        <x:f>Arrivals!L1062</x:f>
        <x:v>75</x:v>
      </x:c>
      <x:c r="I1062" s="14" t="n">
        <x:f>H1062*8/Settings!$B$28+Settings!$B$29</x:f>
        <x:v>6.02</x:v>
      </x:c>
      <x:c r="J1062" s="14">
        <x:f t="shared" si="222"/>
        <x:v>6073.0395409449602</x:v>
      </x:c>
      <x:c r="K1062" s="14">
        <x:f t="shared" si="214"/>
        <x:v>6079.0655382740524</x:v>
      </x:c>
      <x:c r="L1062" s="14" t="n">
        <x:f>MOD(K1062-Settings!$B$32,Settings!$B$33)</x:f>
        <x:v>319.0655382740524</x:v>
      </x:c>
      <x:c r="M1062" s="14" t="n">
        <x:f>IF(L1062&lt;Settings!$B$30,IF(Settings!$B$30-L1062&gt;=I1062,K1062,K1062+(Settings!$B$30-L1062)+Settings!$B$31),K1062+(Settings!$B$33-L1062))</x:f>
        <x:v>6079.065538274052</x:v>
      </x:c>
      <x:c r="N1062" s="14">
        <x:f t="shared" si="215"/>
        <x:v>6085.0855382740529</x:v>
      </x:c>
      <x:c r="O1062" s="14">
        <x:f t="shared" si="216"/>
        <x:v>20.342895082880204</x:v>
      </x:c>
      <x:c r="P1062" s="14">
        <x:f t="shared" si="217"/>
        <x:v>2.2768977537871251</x:v>
      </x:c>
      <x:c r="Q1062" s="14">
        <x:f t="shared" si="218"/>
        <x:v>0</x:v>
      </x:c>
      <x:c r="R1062" s="14">
        <x:f t="shared" si="219"/>
        <x:v>0</x:v>
      </x:c>
      <x:c r="S1062" s="14">
        <x:f t="shared" si="220"/>
        <x:v>2.2768977537871251</x:v>
      </x:c>
      <x:c r="T1062" t="str">
        <x:f>IF(MOD(C1062-Settings!$B$32,Settings!$B$33)&lt;Settings!$B$30,"Up","Down")</x:f>
        <x:v>Up</x:v>
      </x:c>
      <x:c r="U1062" s="15" t="n">
        <x:f>IF(OR(I1062&gt;Settings!$B$30,O1062&gt;Settings!$B$37),0,1)</x:f>
        <x:v>1</x:v>
      </x:c>
      <x:c r="V1062" s="15" t="n">
        <x:f>IF(AND(U1062=1,O1062&lt;=Settings!$B$36),1,0)</x:f>
        <x:v>1</x:v>
      </x:c>
    </x:row>
    <x:row r="1063">
      <x:c r="A1063">
        <x:v>9</x:v>
      </x:c>
      <x:c r="B1063">
        <x:v>98</x:v>
      </x:c>
      <x:c r="C1063" s="13" t="n">
        <x:f>Arrivals!F1063</x:f>
        <x:v>6251.34513096953</x:v>
      </x:c>
      <x:c r="D1063" s="13" t="n">
        <x:f>Arrivals!J1063</x:f>
        <x:v>14.641195770153882</x:v>
      </x:c>
      <x:c r="E1063" s="14" t="n">
        <x:f t="shared" ref="E1063:E1085" si="223">G1062</x:f>
        <x:v>6079.065538274052</x:v>
      </x:c>
      <x:c r="F1063" s="14">
        <x:f t="shared" si="212"/>
        <x:v>6251.3451309695301</x:v>
      </x:c>
      <x:c r="G1063" s="14">
        <x:f t="shared" si="213"/>
        <x:v>6265.986326739684</x:v>
      </x:c>
      <x:c r="H1063" s="13" t="n">
        <x:f>Arrivals!L1063</x:f>
        <x:v>75</x:v>
      </x:c>
      <x:c r="I1063" s="14" t="n">
        <x:f>H1063*8/Settings!$B$28+Settings!$B$29</x:f>
        <x:v>6.02</x:v>
      </x:c>
      <x:c r="J1063" s="14" t="n">
        <x:f t="shared" ref="J1063:J1085" si="224">N1062</x:f>
        <x:v>6085.085538274053</x:v>
      </x:c>
      <x:c r="K1063" s="14">
        <x:f t="shared" si="214"/>
        <x:v>6265.986326739684</x:v>
      </x:c>
      <x:c r="L1063" s="14" t="n">
        <x:f>MOD(K1063-Settings!$B$32,Settings!$B$33)</x:f>
        <x:v>505.98632673968405</x:v>
      </x:c>
      <x:c r="M1063" s="14" t="n">
        <x:f>IF(L1063&lt;Settings!$B$30,IF(Settings!$B$30-L1063&gt;=I1063,K1063,K1063+(Settings!$B$30-L1063)+Settings!$B$31),K1063+(Settings!$B$33-L1063))</x:f>
        <x:v>6265.986326739684</x:v>
      </x:c>
      <x:c r="N1063" s="14">
        <x:f t="shared" si="215"/>
        <x:v>6272.0063267396845</x:v>
      </x:c>
      <x:c r="O1063" s="14">
        <x:f t="shared" si="216"/>
        <x:v>20.661195770154336</x:v>
      </x:c>
      <x:c r="P1063" s="14">
        <x:f t="shared" si="217"/>
        <x:v>0</x:v>
      </x:c>
      <x:c r="Q1063" s="14">
        <x:f t="shared" si="218"/>
        <x:v>0</x:v>
      </x:c>
      <x:c r="R1063" s="14">
        <x:f t="shared" si="219"/>
        <x:v>0</x:v>
      </x:c>
      <x:c r="S1063" s="14">
        <x:f t="shared" si="220"/>
        <x:v>0</x:v>
      </x:c>
      <x:c r="T1063" t="str">
        <x:f>IF(MOD(C1063-Settings!$B$32,Settings!$B$33)&lt;Settings!$B$30,"Up","Down")</x:f>
        <x:v>Up</x:v>
      </x:c>
      <x:c r="U1063" s="15" t="n">
        <x:f>IF(OR(I1063&gt;Settings!$B$30,O1063&gt;Settings!$B$37),0,1)</x:f>
        <x:v>1</x:v>
      </x:c>
      <x:c r="V1063" s="15" t="n">
        <x:f>IF(AND(U1063=1,O1063&lt;=Settings!$B$36),1,0)</x:f>
        <x:v>1</x:v>
      </x:c>
    </x:row>
    <x:row r="1064">
      <x:c r="A1064">
        <x:v>9</x:v>
      </x:c>
      <x:c r="B1064">
        <x:v>99</x:v>
      </x:c>
      <x:c r="C1064" s="13" t="n">
        <x:f>Arrivals!F1064</x:f>
        <x:v>6284.321606531976</x:v>
      </x:c>
      <x:c r="D1064" s="13" t="n">
        <x:f>Arrivals!J1064</x:f>
        <x:v>9.879185129096246</x:v>
      </x:c>
      <x:c r="E1064" s="14">
        <x:f t="shared" si="223"/>
        <x:v>6265.986326739684</x:v>
      </x:c>
      <x:c r="F1064" s="14">
        <x:f t="shared" si="212"/>
        <x:v>6284.3216065319757</x:v>
      </x:c>
      <x:c r="G1064" s="14">
        <x:f t="shared" si="213"/>
        <x:v>6294.2007916610719</x:v>
      </x:c>
      <x:c r="H1064" s="13" t="n">
        <x:f>Arrivals!L1064</x:f>
        <x:v>75</x:v>
      </x:c>
      <x:c r="I1064" s="14" t="n">
        <x:f>H1064*8/Settings!$B$28+Settings!$B$29</x:f>
        <x:v>6.02</x:v>
      </x:c>
      <x:c r="J1064" s="14">
        <x:f t="shared" si="224"/>
        <x:v>6272.0063267396845</x:v>
      </x:c>
      <x:c r="K1064" s="14">
        <x:f t="shared" si="214"/>
        <x:v>6294.2007916610719</x:v>
      </x:c>
      <x:c r="L1064" s="14" t="n">
        <x:f>MOD(K1064-Settings!$B$32,Settings!$B$33)</x:f>
        <x:v>534.2007916610719</x:v>
      </x:c>
      <x:c r="M1064" s="14" t="n">
        <x:f>IF(L1064&lt;Settings!$B$30,IF(Settings!$B$30-L1064&gt;=I1064,K1064,K1064+(Settings!$B$30-L1064)+Settings!$B$31),K1064+(Settings!$B$33-L1064))</x:f>
        <x:v>6294.200791661072</x:v>
      </x:c>
      <x:c r="N1064" s="14">
        <x:f t="shared" si="215"/>
        <x:v>6300.2207916610723</x:v>
      </x:c>
      <x:c r="O1064" s="14">
        <x:f t="shared" si="216"/>
        <x:v>15.899185129096622</x:v>
      </x:c>
      <x:c r="P1064" s="14">
        <x:f t="shared" si="217"/>
        <x:v>0</x:v>
      </x:c>
      <x:c r="Q1064" s="14">
        <x:f t="shared" si="218"/>
        <x:v>0</x:v>
      </x:c>
      <x:c r="R1064" s="14">
        <x:f t="shared" si="219"/>
        <x:v>0</x:v>
      </x:c>
      <x:c r="S1064" s="14">
        <x:f t="shared" si="220"/>
        <x:v>0</x:v>
      </x:c>
      <x:c r="T1064" t="str">
        <x:f>IF(MOD(C1064-Settings!$B$32,Settings!$B$33)&lt;Settings!$B$30,"Up","Down")</x:f>
        <x:v>Up</x:v>
      </x:c>
      <x:c r="U1064" s="15" t="n">
        <x:f>IF(OR(I1064&gt;Settings!$B$30,O1064&gt;Settings!$B$37),0,1)</x:f>
        <x:v>1</x:v>
      </x:c>
      <x:c r="V1064" s="15" t="n">
        <x:f>IF(AND(U1064=1,O1064&lt;=Settings!$B$36),1,0)</x:f>
        <x:v>1</x:v>
      </x:c>
    </x:row>
    <x:row r="1065">
      <x:c r="A1065">
        <x:v>9</x:v>
      </x:c>
      <x:c r="B1065">
        <x:v>100</x:v>
      </x:c>
      <x:c r="C1065" s="13" t="n">
        <x:f>Arrivals!F1065</x:f>
        <x:v>6315.164509540444</x:v>
      </x:c>
      <x:c r="D1065" s="13" t="n">
        <x:f>Arrivals!J1065</x:f>
        <x:v>19.166979154552266</x:v>
      </x:c>
      <x:c r="E1065" s="14">
        <x:f t="shared" si="223"/>
        <x:v>6294.2007916610719</x:v>
      </x:c>
      <x:c r="F1065" s="14">
        <x:f t="shared" si="212"/>
        <x:v>6315.1645095404438</x:v>
      </x:c>
      <x:c r="G1065" s="14">
        <x:f t="shared" si="213"/>
        <x:v>6334.3314886949956</x:v>
      </x:c>
      <x:c r="H1065" s="13" t="n">
        <x:f>Arrivals!L1065</x:f>
        <x:v>75</x:v>
      </x:c>
      <x:c r="I1065" s="14" t="n">
        <x:f>H1065*8/Settings!$B$28+Settings!$B$29</x:f>
        <x:v>6.02</x:v>
      </x:c>
      <x:c r="J1065" s="14">
        <x:f t="shared" si="224"/>
        <x:v>6300.2207916610723</x:v>
      </x:c>
      <x:c r="K1065" s="14">
        <x:f t="shared" si="214"/>
        <x:v>6334.3314886949956</x:v>
      </x:c>
      <x:c r="L1065" s="14" t="n">
        <x:f>MOD(K1065-Settings!$B$32,Settings!$B$33)</x:f>
        <x:v>574.3314886949956</x:v>
      </x:c>
      <x:c r="M1065" s="14" t="n">
        <x:f>IF(L1065&lt;Settings!$B$30,IF(Settings!$B$30-L1065&gt;=I1065,K1065,K1065+(Settings!$B$30-L1065)+Settings!$B$31),K1065+(Settings!$B$33-L1065))</x:f>
        <x:v>6334.331488694996</x:v>
      </x:c>
      <x:c r="N1065" s="14">
        <x:f t="shared" si="215"/>
        <x:v>6340.3514886949961</x:v>
      </x:c>
      <x:c r="O1065" s="14">
        <x:f t="shared" si="216"/>
        <x:v>25.186979154552319</x:v>
      </x:c>
      <x:c r="P1065" s="14">
        <x:f t="shared" si="217"/>
        <x:v>0</x:v>
      </x:c>
      <x:c r="Q1065" s="14">
        <x:f t="shared" si="218"/>
        <x:v>0</x:v>
      </x:c>
      <x:c r="R1065" s="14">
        <x:f t="shared" si="219"/>
        <x:v>0</x:v>
      </x:c>
      <x:c r="S1065" s="14">
        <x:f t="shared" si="220"/>
        <x:v>0</x:v>
      </x:c>
      <x:c r="T1065" t="str">
        <x:f>IF(MOD(C1065-Settings!$B$32,Settings!$B$33)&lt;Settings!$B$30,"Up","Down")</x:f>
        <x:v>Up</x:v>
      </x:c>
      <x:c r="U1065" s="15" t="n">
        <x:f>IF(OR(I1065&gt;Settings!$B$30,O1065&gt;Settings!$B$37),0,1)</x:f>
        <x:v>1</x:v>
      </x:c>
      <x:c r="V1065" s="15" t="n">
        <x:f>IF(AND(U1065=1,O1065&lt;=Settings!$B$36),1,0)</x:f>
        <x:v>1</x:v>
      </x:c>
    </x:row>
    <x:row r="1066">
      <x:c r="A1066">
        <x:v>9</x:v>
      </x:c>
      <x:c r="B1066">
        <x:v>101</x:v>
      </x:c>
      <x:c r="C1066" s="13" t="n">
        <x:f>Arrivals!F1066</x:f>
        <x:v>6332.157354045958</x:v>
      </x:c>
      <x:c r="D1066" s="13" t="n">
        <x:f>Arrivals!J1066</x:f>
        <x:v>5.639334506474162</x:v>
      </x:c>
      <x:c r="E1066" s="14">
        <x:f t="shared" si="223"/>
        <x:v>6334.3314886949956</x:v>
      </x:c>
      <x:c r="F1066" s="14">
        <x:f t="shared" si="212"/>
        <x:v>6334.3314886949956</x:v>
      </x:c>
      <x:c r="G1066" s="14">
        <x:f t="shared" si="213"/>
        <x:v>6339.97082320147</x:v>
      </x:c>
      <x:c r="H1066" s="13" t="n">
        <x:f>Arrivals!L1066</x:f>
        <x:v>75</x:v>
      </x:c>
      <x:c r="I1066" s="14" t="n">
        <x:f>H1066*8/Settings!$B$28+Settings!$B$29</x:f>
        <x:v>6.02</x:v>
      </x:c>
      <x:c r="J1066" s="14">
        <x:f t="shared" si="224"/>
        <x:v>6340.3514886949961</x:v>
      </x:c>
      <x:c r="K1066" s="14">
        <x:f t="shared" si="214"/>
        <x:v>6340.3514886949961</x:v>
      </x:c>
      <x:c r="L1066" s="14" t="n">
        <x:f>MOD(K1066-Settings!$B$32,Settings!$B$33)</x:f>
        <x:v>580.3514886949961</x:v>
      </x:c>
      <x:c r="M1066" s="14" t="n">
        <x:f>IF(L1066&lt;Settings!$B$30,IF(Settings!$B$30-L1066&gt;=I1066,K1066,K1066+(Settings!$B$30-L1066)+Settings!$B$31),K1066+(Settings!$B$33-L1066))</x:f>
        <x:v>6340.351488694996</x:v>
      </x:c>
      <x:c r="N1066" s="14">
        <x:f t="shared" si="215"/>
        <x:v>6346.3714886949965</x:v>
      </x:c>
      <x:c r="O1066" s="14">
        <x:f t="shared" si="216"/>
        <x:v>14.214134649038897</x:v>
      </x:c>
      <x:c r="P1066" s="14">
        <x:f t="shared" si="217"/>
        <x:v>2.1741346490380238</x:v>
      </x:c>
      <x:c r="Q1066" s="14">
        <x:f t="shared" si="218"/>
        <x:v>0.38066549352606671</x:v>
      </x:c>
      <x:c r="R1066" s="14">
        <x:f t="shared" si="219"/>
        <x:v>0</x:v>
      </x:c>
      <x:c r="S1066" s="14">
        <x:f t="shared" si="220"/>
        <x:v>2.5548001425640905</x:v>
      </x:c>
      <x:c r="T1066" t="str">
        <x:f>IF(MOD(C1066-Settings!$B$32,Settings!$B$33)&lt;Settings!$B$30,"Up","Down")</x:f>
        <x:v>Up</x:v>
      </x:c>
      <x:c r="U1066" s="15" t="n">
        <x:f>IF(OR(I1066&gt;Settings!$B$30,O1066&gt;Settings!$B$37),0,1)</x:f>
        <x:v>1</x:v>
      </x:c>
      <x:c r="V1066" s="15" t="n">
        <x:f>IF(AND(U1066=1,O1066&lt;=Settings!$B$36),1,0)</x:f>
        <x:v>1</x:v>
      </x:c>
    </x:row>
    <x:row r="1067">
      <x:c r="A1067">
        <x:v>9</x:v>
      </x:c>
      <x:c r="B1067">
        <x:v>102</x:v>
      </x:c>
      <x:c r="C1067" s="13" t="n">
        <x:f>Arrivals!F1067</x:f>
        <x:v>6353.881813222382</x:v>
      </x:c>
      <x:c r="D1067" s="13" t="n">
        <x:f>Arrivals!J1067</x:f>
        <x:v>0.05182263844657258</x:v>
      </x:c>
      <x:c r="E1067" s="14">
        <x:f t="shared" si="223"/>
        <x:v>6339.97082320147</x:v>
      </x:c>
      <x:c r="F1067" s="14">
        <x:f t="shared" si="212"/>
        <x:v>6353.8818132223823</x:v>
      </x:c>
      <x:c r="G1067" s="14">
        <x:f t="shared" si="213"/>
        <x:v>6353.9336358608289</x:v>
      </x:c>
      <x:c r="H1067" s="13" t="n">
        <x:f>Arrivals!L1067</x:f>
        <x:v>75</x:v>
      </x:c>
      <x:c r="I1067" s="14" t="n">
        <x:f>H1067*8/Settings!$B$28+Settings!$B$29</x:f>
        <x:v>6.02</x:v>
      </x:c>
      <x:c r="J1067" s="14">
        <x:f t="shared" si="224"/>
        <x:v>6346.3714886949965</x:v>
      </x:c>
      <x:c r="K1067" s="14">
        <x:f t="shared" si="214"/>
        <x:v>6353.9336358608289</x:v>
      </x:c>
      <x:c r="L1067" s="14" t="n">
        <x:f>MOD(K1067-Settings!$B$32,Settings!$B$33)</x:f>
        <x:v>593.9336358608289</x:v>
      </x:c>
      <x:c r="M1067" s="14" t="n">
        <x:f>IF(L1067&lt;Settings!$B$30,IF(Settings!$B$30-L1067&gt;=I1067,K1067,K1067+(Settings!$B$30-L1067)+Settings!$B$31),K1067+(Settings!$B$33-L1067))</x:f>
        <x:v>6353.933635860829</x:v>
      </x:c>
      <x:c r="N1067" s="14">
        <x:f t="shared" si="215"/>
        <x:v>6359.9536358608293</x:v>
      </x:c>
      <x:c r="O1067" s="14">
        <x:f t="shared" si="216"/>
        <x:v>6.0718226384469745</x:v>
      </x:c>
      <x:c r="P1067" s="14">
        <x:f t="shared" si="217"/>
        <x:v>0</x:v>
      </x:c>
      <x:c r="Q1067" s="14">
        <x:f t="shared" si="218"/>
        <x:v>0</x:v>
      </x:c>
      <x:c r="R1067" s="14">
        <x:f t="shared" si="219"/>
        <x:v>0</x:v>
      </x:c>
      <x:c r="S1067" s="14">
        <x:f t="shared" si="220"/>
        <x:v>0</x:v>
      </x:c>
      <x:c r="T1067" t="str">
        <x:f>IF(MOD(C1067-Settings!$B$32,Settings!$B$33)&lt;Settings!$B$30,"Up","Down")</x:f>
        <x:v>Up</x:v>
      </x:c>
      <x:c r="U1067" s="15" t="n">
        <x:f>IF(OR(I1067&gt;Settings!$B$30,O1067&gt;Settings!$B$37),0,1)</x:f>
        <x:v>1</x:v>
      </x:c>
      <x:c r="V1067" s="15" t="n">
        <x:f>IF(AND(U1067=1,O1067&lt;=Settings!$B$36),1,0)</x:f>
        <x:v>1</x:v>
      </x:c>
    </x:row>
    <x:row r="1068">
      <x:c r="A1068">
        <x:v>9</x:v>
      </x:c>
      <x:c r="B1068">
        <x:v>103</x:v>
      </x:c>
      <x:c r="C1068" s="13" t="n">
        <x:f>Arrivals!F1068</x:f>
        <x:v>6389.962998827103</x:v>
      </x:c>
      <x:c r="D1068" s="13" t="n">
        <x:f>Arrivals!J1068</x:f>
        <x:v>6.649487606350584</x:v>
      </x:c>
      <x:c r="E1068" s="14">
        <x:f t="shared" si="223"/>
        <x:v>6353.9336358608289</x:v>
      </x:c>
      <x:c r="F1068" s="14">
        <x:f t="shared" si="212"/>
        <x:v>6389.9629988271026</x:v>
      </x:c>
      <x:c r="G1068" s="14">
        <x:f t="shared" si="213"/>
        <x:v>6396.6124864334533</x:v>
      </x:c>
      <x:c r="H1068" s="13" t="n">
        <x:f>Arrivals!L1068</x:f>
        <x:v>75</x:v>
      </x:c>
      <x:c r="I1068" s="14" t="n">
        <x:f>H1068*8/Settings!$B$28+Settings!$B$29</x:f>
        <x:v>6.02</x:v>
      </x:c>
      <x:c r="J1068" s="14">
        <x:f t="shared" si="224"/>
        <x:v>6359.9536358608293</x:v>
      </x:c>
      <x:c r="K1068" s="14">
        <x:f t="shared" si="214"/>
        <x:v>6396.6124864334533</x:v>
      </x:c>
      <x:c r="L1068" s="14" t="n">
        <x:f>MOD(K1068-Settings!$B$32,Settings!$B$33)</x:f>
        <x:v>636.6124864334533</x:v>
      </x:c>
      <x:c r="M1068" s="14" t="n">
        <x:f>IF(L1068&lt;Settings!$B$30,IF(Settings!$B$30-L1068&gt;=I1068,K1068,K1068+(Settings!$B$30-L1068)+Settings!$B$31),K1068+(Settings!$B$33-L1068))</x:f>
        <x:v>6480</x:v>
      </x:c>
      <x:c r="N1068" s="14">
        <x:f t="shared" si="215"/>
        <x:v>6486.02</x:v>
      </x:c>
      <x:c r="O1068" s="14">
        <x:f t="shared" si="216"/>
        <x:v>96.057001172897799</x:v>
      </x:c>
      <x:c r="P1068" s="14">
        <x:f t="shared" si="217"/>
        <x:v>0</x:v>
      </x:c>
      <x:c r="Q1068" s="14">
        <x:f t="shared" si="218"/>
        <x:v>0</x:v>
      </x:c>
      <x:c r="R1068" s="14">
        <x:f t="shared" si="219"/>
        <x:v>83.387513566546659</x:v>
      </x:c>
      <x:c r="S1068" s="14">
        <x:f t="shared" si="220"/>
        <x:v>83.387513566546659</x:v>
      </x:c>
      <x:c r="T1068" t="str">
        <x:f>IF(MOD(C1068-Settings!$B$32,Settings!$B$33)&lt;Settings!$B$30,"Up","Down")</x:f>
        <x:v>Down</x:v>
      </x:c>
      <x:c r="U1068" s="15" t="n">
        <x:f>IF(OR(I1068&gt;Settings!$B$30,O1068&gt;Settings!$B$37),0,1)</x:f>
        <x:v>1</x:v>
      </x:c>
      <x:c r="V1068" s="15" t="n">
        <x:f>IF(AND(U1068=1,O1068&lt;=Settings!$B$36),1,0)</x:f>
        <x:v>1</x:v>
      </x:c>
    </x:row>
    <x:row r="1069">
      <x:c r="A1069">
        <x:v>9</x:v>
      </x:c>
      <x:c r="B1069">
        <x:v>104</x:v>
      </x:c>
      <x:c r="C1069" s="13" t="n">
        <x:f>Arrivals!F1069</x:f>
        <x:v>6444.218737928086</x:v>
      </x:c>
      <x:c r="D1069" s="13" t="n">
        <x:f>Arrivals!J1069</x:f>
        <x:v>1.4180986027523752</x:v>
      </x:c>
      <x:c r="E1069" s="14">
        <x:f t="shared" si="223"/>
        <x:v>6396.6124864334533</x:v>
      </x:c>
      <x:c r="F1069" s="14">
        <x:f t="shared" si="212"/>
        <x:v>6444.2187379280858</x:v>
      </x:c>
      <x:c r="G1069" s="14">
        <x:f t="shared" si="213"/>
        <x:v>6445.6368365308381</x:v>
      </x:c>
      <x:c r="H1069" s="13" t="n">
        <x:f>Arrivals!L1069</x:f>
        <x:v>75</x:v>
      </x:c>
      <x:c r="I1069" s="14" t="n">
        <x:f>H1069*8/Settings!$B$28+Settings!$B$29</x:f>
        <x:v>6.02</x:v>
      </x:c>
      <x:c r="J1069" s="14">
        <x:f t="shared" si="224"/>
        <x:v>6486.02</x:v>
      </x:c>
      <x:c r="K1069" s="14">
        <x:f t="shared" si="214"/>
        <x:v>6486.02</x:v>
      </x:c>
      <x:c r="L1069" s="14" t="n">
        <x:f>MOD(K1069-Settings!$B$32,Settings!$B$33)</x:f>
        <x:v>6.020000000000437</x:v>
      </x:c>
      <x:c r="M1069" s="14" t="n">
        <x:f>IF(L1069&lt;Settings!$B$30,IF(Settings!$B$30-L1069&gt;=I1069,K1069,K1069+(Settings!$B$30-L1069)+Settings!$B$31),K1069+(Settings!$B$33-L1069))</x:f>
        <x:v>6486.02</x:v>
      </x:c>
      <x:c r="N1069" s="14">
        <x:f t="shared" si="215"/>
        <x:v>6492.0400000000009</x:v>
      </x:c>
      <x:c r="O1069" s="14">
        <x:f t="shared" si="216"/>
        <x:v>47.821262071915044</x:v>
      </x:c>
      <x:c r="P1069" s="14">
        <x:f t="shared" si="217"/>
        <x:v>0</x:v>
      </x:c>
      <x:c r="Q1069" s="14">
        <x:f t="shared" si="218"/>
        <x:v>40.383163469162355</x:v>
      </x:c>
      <x:c r="R1069" s="14">
        <x:f t="shared" si="219"/>
        <x:v>0</x:v>
      </x:c>
      <x:c r="S1069" s="14">
        <x:f t="shared" si="220"/>
        <x:v>40.383163469162355</x:v>
      </x:c>
      <x:c r="T1069" t="str">
        <x:f>IF(MOD(C1069-Settings!$B$32,Settings!$B$33)&lt;Settings!$B$30,"Up","Down")</x:f>
        <x:v>Down</x:v>
      </x:c>
      <x:c r="U1069" s="15" t="n">
        <x:f>IF(OR(I1069&gt;Settings!$B$30,O1069&gt;Settings!$B$37),0,1)</x:f>
        <x:v>1</x:v>
      </x:c>
      <x:c r="V1069" s="15" t="n">
        <x:f>IF(AND(U1069=1,O1069&lt;=Settings!$B$36),1,0)</x:f>
        <x:v>1</x:v>
      </x:c>
    </x:row>
    <x:row r="1070">
      <x:c r="A1070">
        <x:v>9</x:v>
      </x:c>
      <x:c r="B1070">
        <x:v>105</x:v>
      </x:c>
      <x:c r="C1070" s="13" t="n">
        <x:f>Arrivals!F1070</x:f>
        <x:v>6556.892767135154</x:v>
      </x:c>
      <x:c r="D1070" s="13" t="n">
        <x:f>Arrivals!J1070</x:f>
        <x:v>4.234435711856161</x:v>
      </x:c>
      <x:c r="E1070" s="14">
        <x:f t="shared" si="223"/>
        <x:v>6445.6368365308381</x:v>
      </x:c>
      <x:c r="F1070" s="14">
        <x:f t="shared" si="212"/>
        <x:v>6556.8927671351539</x:v>
      </x:c>
      <x:c r="G1070" s="14">
        <x:f t="shared" si="213"/>
        <x:v>6561.1272028470103</x:v>
      </x:c>
      <x:c r="H1070" s="13" t="n">
        <x:f>Arrivals!L1070</x:f>
        <x:v>75</x:v>
      </x:c>
      <x:c r="I1070" s="14" t="n">
        <x:f>H1070*8/Settings!$B$28+Settings!$B$29</x:f>
        <x:v>6.02</x:v>
      </x:c>
      <x:c r="J1070" s="14">
        <x:f t="shared" si="224"/>
        <x:v>6492.0400000000009</x:v>
      </x:c>
      <x:c r="K1070" s="14">
        <x:f t="shared" si="214"/>
        <x:v>6561.1272028470103</x:v>
      </x:c>
      <x:c r="L1070" s="14" t="n">
        <x:f>MOD(K1070-Settings!$B$32,Settings!$B$33)</x:f>
        <x:v>81.12720284701027</x:v>
      </x:c>
      <x:c r="M1070" s="14" t="n">
        <x:f>IF(L1070&lt;Settings!$B$30,IF(Settings!$B$30-L1070&gt;=I1070,K1070,K1070+(Settings!$B$30-L1070)+Settings!$B$31),K1070+(Settings!$B$33-L1070))</x:f>
        <x:v>6561.12720284701</x:v>
      </x:c>
      <x:c r="N1070" s="14">
        <x:f t="shared" si="215"/>
        <x:v>6567.1472028470107</x:v>
      </x:c>
      <x:c r="O1070" s="14">
        <x:f t="shared" si="216"/>
        <x:v>10.254435711856786</x:v>
      </x:c>
      <x:c r="P1070" s="14">
        <x:f t="shared" si="217"/>
        <x:v>0</x:v>
      </x:c>
      <x:c r="Q1070" s="14">
        <x:f t="shared" si="218"/>
        <x:v>0</x:v>
      </x:c>
      <x:c r="R1070" s="14">
        <x:f t="shared" si="219"/>
        <x:v>0</x:v>
      </x:c>
      <x:c r="S1070" s="14">
        <x:f t="shared" si="220"/>
        <x:v>0</x:v>
      </x:c>
      <x:c r="T1070" t="str">
        <x:f>IF(MOD(C1070-Settings!$B$32,Settings!$B$33)&lt;Settings!$B$30,"Up","Down")</x:f>
        <x:v>Up</x:v>
      </x:c>
      <x:c r="U1070" s="15" t="n">
        <x:f>IF(OR(I1070&gt;Settings!$B$30,O1070&gt;Settings!$B$37),0,1)</x:f>
        <x:v>1</x:v>
      </x:c>
      <x:c r="V1070" s="15" t="n">
        <x:f>IF(AND(U1070=1,O1070&lt;=Settings!$B$36),1,0)</x:f>
        <x:v>1</x:v>
      </x:c>
    </x:row>
    <x:row r="1071">
      <x:c r="A1071">
        <x:v>9</x:v>
      </x:c>
      <x:c r="B1071">
        <x:v>106</x:v>
      </x:c>
      <x:c r="C1071" s="13" t="n">
        <x:f>Arrivals!F1071</x:f>
        <x:v>6558.600605948138</x:v>
      </x:c>
      <x:c r="D1071" s="13" t="n">
        <x:f>Arrivals!J1071</x:f>
        <x:v>3.3839477259227615</x:v>
      </x:c>
      <x:c r="E1071" s="14">
        <x:f t="shared" si="223"/>
        <x:v>6561.1272028470103</x:v>
      </x:c>
      <x:c r="F1071" s="14">
        <x:f t="shared" si="212"/>
        <x:v>6561.1272028470103</x:v>
      </x:c>
      <x:c r="G1071" s="14">
        <x:f t="shared" si="213"/>
        <x:v>6564.5111505729328</x:v>
      </x:c>
      <x:c r="H1071" s="13" t="n">
        <x:f>Arrivals!L1071</x:f>
        <x:v>75</x:v>
      </x:c>
      <x:c r="I1071" s="14" t="n">
        <x:f>H1071*8/Settings!$B$28+Settings!$B$29</x:f>
        <x:v>6.02</x:v>
      </x:c>
      <x:c r="J1071" s="14">
        <x:f t="shared" si="224"/>
        <x:v>6567.1472028470107</x:v>
      </x:c>
      <x:c r="K1071" s="14">
        <x:f t="shared" si="214"/>
        <x:v>6567.1472028470107</x:v>
      </x:c>
      <x:c r="L1071" s="14" t="n">
        <x:f>MOD(K1071-Settings!$B$32,Settings!$B$33)</x:f>
        <x:v>87.1472028470107</x:v>
      </x:c>
      <x:c r="M1071" s="14" t="n">
        <x:f>IF(L1071&lt;Settings!$B$30,IF(Settings!$B$30-L1071&gt;=I1071,K1071,K1071+(Settings!$B$30-L1071)+Settings!$B$31),K1071+(Settings!$B$33-L1071))</x:f>
        <x:v>6567.147202847011</x:v>
      </x:c>
      <x:c r="N1071" s="14">
        <x:f t="shared" si="215"/>
        <x:v>6573.1672028470111</x:v>
      </x:c>
      <x:c r="O1071" s="14">
        <x:f t="shared" si="216"/>
        <x:v>14.566596898873286</x:v>
      </x:c>
      <x:c r="P1071" s="14">
        <x:f t="shared" si="217"/>
        <x:v>2.5265968988724126</x:v>
      </x:c>
      <x:c r="Q1071" s="14">
        <x:f t="shared" si="218"/>
        <x:v>2.6360522740778833</x:v>
      </x:c>
      <x:c r="R1071" s="14">
        <x:f t="shared" si="219"/>
        <x:v>0</x:v>
      </x:c>
      <x:c r="S1071" s="14">
        <x:f t="shared" si="220"/>
        <x:v>5.1626491729502959</x:v>
      </x:c>
      <x:c r="T1071" t="str">
        <x:f>IF(MOD(C1071-Settings!$B$32,Settings!$B$33)&lt;Settings!$B$30,"Up","Down")</x:f>
        <x:v>Up</x:v>
      </x:c>
      <x:c r="U1071" s="15" t="n">
        <x:f>IF(OR(I1071&gt;Settings!$B$30,O1071&gt;Settings!$B$37),0,1)</x:f>
        <x:v>1</x:v>
      </x:c>
      <x:c r="V1071" s="15" t="n">
        <x:f>IF(AND(U1071=1,O1071&lt;=Settings!$B$36),1,0)</x:f>
        <x:v>1</x:v>
      </x:c>
    </x:row>
    <x:row r="1072">
      <x:c r="A1072">
        <x:v>9</x:v>
      </x:c>
      <x:c r="B1072">
        <x:v>107</x:v>
      </x:c>
      <x:c r="C1072" s="13" t="n">
        <x:f>Arrivals!F1072</x:f>
        <x:v>6621.548308197723</x:v>
      </x:c>
      <x:c r="D1072" s="13" t="n">
        <x:f>Arrivals!J1072</x:f>
        <x:v>24.205300207483674</x:v>
      </x:c>
      <x:c r="E1072" s="14">
        <x:f t="shared" si="223"/>
        <x:v>6564.5111505729328</x:v>
      </x:c>
      <x:c r="F1072" s="14">
        <x:f t="shared" si="212"/>
        <x:v>6621.5483081977227</x:v>
      </x:c>
      <x:c r="G1072" s="14">
        <x:f t="shared" si="213"/>
        <x:v>6645.7536084052063</x:v>
      </x:c>
      <x:c r="H1072" s="13" t="n">
        <x:f>Arrivals!L1072</x:f>
        <x:v>75</x:v>
      </x:c>
      <x:c r="I1072" s="14" t="n">
        <x:f>H1072*8/Settings!$B$28+Settings!$B$29</x:f>
        <x:v>6.02</x:v>
      </x:c>
      <x:c r="J1072" s="14">
        <x:f t="shared" si="224"/>
        <x:v>6573.1672028470111</x:v>
      </x:c>
      <x:c r="K1072" s="14">
        <x:f t="shared" si="214"/>
        <x:v>6645.7536084052063</x:v>
      </x:c>
      <x:c r="L1072" s="14" t="n">
        <x:f>MOD(K1072-Settings!$B$32,Settings!$B$33)</x:f>
        <x:v>165.75360840520625</x:v>
      </x:c>
      <x:c r="M1072" s="14" t="n">
        <x:f>IF(L1072&lt;Settings!$B$30,IF(Settings!$B$30-L1072&gt;=I1072,K1072,K1072+(Settings!$B$30-L1072)+Settings!$B$31),K1072+(Settings!$B$33-L1072))</x:f>
        <x:v>6645.753608405206</x:v>
      </x:c>
      <x:c r="N1072" s="14">
        <x:f t="shared" si="215"/>
        <x:v>6651.7736084052067</x:v>
      </x:c>
      <x:c r="O1072" s="14">
        <x:f t="shared" si="216"/>
        <x:v>30.225300207483997</x:v>
      </x:c>
      <x:c r="P1072" s="14">
        <x:f t="shared" si="217"/>
        <x:v>0</x:v>
      </x:c>
      <x:c r="Q1072" s="14">
        <x:f t="shared" si="218"/>
        <x:v>0</x:v>
      </x:c>
      <x:c r="R1072" s="14">
        <x:f t="shared" si="219"/>
        <x:v>0</x:v>
      </x:c>
      <x:c r="S1072" s="14">
        <x:f t="shared" si="220"/>
        <x:v>0</x:v>
      </x:c>
      <x:c r="T1072" t="str">
        <x:f>IF(MOD(C1072-Settings!$B$32,Settings!$B$33)&lt;Settings!$B$30,"Up","Down")</x:f>
        <x:v>Up</x:v>
      </x:c>
      <x:c r="U1072" s="15" t="n">
        <x:f>IF(OR(I1072&gt;Settings!$B$30,O1072&gt;Settings!$B$37),0,1)</x:f>
        <x:v>1</x:v>
      </x:c>
      <x:c r="V1072" s="15" t="n">
        <x:f>IF(AND(U1072=1,O1072&lt;=Settings!$B$36),1,0)</x:f>
        <x:v>1</x:v>
      </x:c>
    </x:row>
    <x:row r="1073">
      <x:c r="A1073">
        <x:v>9</x:v>
      </x:c>
      <x:c r="B1073">
        <x:v>108</x:v>
      </x:c>
      <x:c r="C1073" s="13" t="n">
        <x:f>Arrivals!F1073</x:f>
        <x:v>6659.3713610209215</x:v>
      </x:c>
      <x:c r="D1073" s="13" t="n">
        <x:f>Arrivals!J1073</x:f>
        <x:v>0.03869021660041276</x:v>
      </x:c>
      <x:c r="E1073" s="14">
        <x:f t="shared" si="223"/>
        <x:v>6645.7536084052063</x:v>
      </x:c>
      <x:c r="F1073" s="14">
        <x:f t="shared" si="212"/>
        <x:v>6659.3713610209215</x:v>
      </x:c>
      <x:c r="G1073" s="14">
        <x:f t="shared" si="213"/>
        <x:v>6659.4100512375217</x:v>
      </x:c>
      <x:c r="H1073" s="13" t="n">
        <x:f>Arrivals!L1073</x:f>
        <x:v>75</x:v>
      </x:c>
      <x:c r="I1073" s="14" t="n">
        <x:f>H1073*8/Settings!$B$28+Settings!$B$29</x:f>
        <x:v>6.02</x:v>
      </x:c>
      <x:c r="J1073" s="14">
        <x:f t="shared" si="224"/>
        <x:v>6651.7736084052067</x:v>
      </x:c>
      <x:c r="K1073" s="14">
        <x:f t="shared" si="214"/>
        <x:v>6659.4100512375217</x:v>
      </x:c>
      <x:c r="L1073" s="14" t="n">
        <x:f>MOD(K1073-Settings!$B$32,Settings!$B$33)</x:f>
        <x:v>179.41005123752166</x:v>
      </x:c>
      <x:c r="M1073" s="14" t="n">
        <x:f>IF(L1073&lt;Settings!$B$30,IF(Settings!$B$30-L1073&gt;=I1073,K1073,K1073+(Settings!$B$30-L1073)+Settings!$B$31),K1073+(Settings!$B$33-L1073))</x:f>
        <x:v>6659.410051237522</x:v>
      </x:c>
      <x:c r="N1073" s="14">
        <x:f t="shared" si="215"/>
        <x:v>6665.4300512375221</x:v>
      </x:c>
      <x:c r="O1073" s="14">
        <x:f t="shared" si="216"/>
        <x:v>6.058690216600553</x:v>
      </x:c>
      <x:c r="P1073" s="14">
        <x:f t="shared" si="217"/>
        <x:v>0</x:v>
      </x:c>
      <x:c r="Q1073" s="14">
        <x:f t="shared" si="218"/>
        <x:v>0</x:v>
      </x:c>
      <x:c r="R1073" s="14">
        <x:f t="shared" si="219"/>
        <x:v>0</x:v>
      </x:c>
      <x:c r="S1073" s="14">
        <x:f t="shared" si="220"/>
        <x:v>0</x:v>
      </x:c>
      <x:c r="T1073" t="str">
        <x:f>IF(MOD(C1073-Settings!$B$32,Settings!$B$33)&lt;Settings!$B$30,"Up","Down")</x:f>
        <x:v>Up</x:v>
      </x:c>
      <x:c r="U1073" s="15" t="n">
        <x:f>IF(OR(I1073&gt;Settings!$B$30,O1073&gt;Settings!$B$37),0,1)</x:f>
        <x:v>1</x:v>
      </x:c>
      <x:c r="V1073" s="15" t="n">
        <x:f>IF(AND(U1073=1,O1073&lt;=Settings!$B$36),1,0)</x:f>
        <x:v>1</x:v>
      </x:c>
    </x:row>
    <x:row r="1074">
      <x:c r="A1074">
        <x:v>9</x:v>
      </x:c>
      <x:c r="B1074">
        <x:v>109</x:v>
      </x:c>
      <x:c r="C1074" s="13" t="n">
        <x:f>Arrivals!F1074</x:f>
        <x:v>6670.416883584518</x:v>
      </x:c>
      <x:c r="D1074" s="13" t="n">
        <x:f>Arrivals!J1074</x:f>
        <x:v>1.2857970672036088</x:v>
      </x:c>
      <x:c r="E1074" s="14">
        <x:f t="shared" si="223"/>
        <x:v>6659.4100512375217</x:v>
      </x:c>
      <x:c r="F1074" s="14">
        <x:f t="shared" si="212"/>
        <x:v>6670.4168835845176</x:v>
      </x:c>
      <x:c r="G1074" s="14">
        <x:f t="shared" si="213"/>
        <x:v>6671.7026806517215</x:v>
      </x:c>
      <x:c r="H1074" s="13" t="n">
        <x:f>Arrivals!L1074</x:f>
        <x:v>75</x:v>
      </x:c>
      <x:c r="I1074" s="14" t="n">
        <x:f>H1074*8/Settings!$B$28+Settings!$B$29</x:f>
        <x:v>6.02</x:v>
      </x:c>
      <x:c r="J1074" s="14">
        <x:f t="shared" si="224"/>
        <x:v>6665.4300512375221</x:v>
      </x:c>
      <x:c r="K1074" s="14">
        <x:f t="shared" si="214"/>
        <x:v>6671.7026806517215</x:v>
      </x:c>
      <x:c r="L1074" s="14" t="n">
        <x:f>MOD(K1074-Settings!$B$32,Settings!$B$33)</x:f>
        <x:v>191.7026806517215</x:v>
      </x:c>
      <x:c r="M1074" s="14" t="n">
        <x:f>IF(L1074&lt;Settings!$B$30,IF(Settings!$B$30-L1074&gt;=I1074,K1074,K1074+(Settings!$B$30-L1074)+Settings!$B$31),K1074+(Settings!$B$33-L1074))</x:f>
        <x:v>6671.7026806517215</x:v>
      </x:c>
      <x:c r="N1074" s="14">
        <x:f t="shared" si="215"/>
        <x:v>6677.7226806517219</x:v>
      </x:c>
      <x:c r="O1074" s="14">
        <x:f t="shared" si="216"/>
        <x:v>7.3057970672043666</x:v>
      </x:c>
      <x:c r="P1074" s="14">
        <x:f t="shared" si="217"/>
        <x:v>0</x:v>
      </x:c>
      <x:c r="Q1074" s="14">
        <x:f t="shared" si="218"/>
        <x:v>0</x:v>
      </x:c>
      <x:c r="R1074" s="14">
        <x:f t="shared" si="219"/>
        <x:v>0</x:v>
      </x:c>
      <x:c r="S1074" s="14">
        <x:f t="shared" si="220"/>
        <x:v>0</x:v>
      </x:c>
      <x:c r="T1074" t="str">
        <x:f>IF(MOD(C1074-Settings!$B$32,Settings!$B$33)&lt;Settings!$B$30,"Up","Down")</x:f>
        <x:v>Up</x:v>
      </x:c>
      <x:c r="U1074" s="15" t="n">
        <x:f>IF(OR(I1074&gt;Settings!$B$30,O1074&gt;Settings!$B$37),0,1)</x:f>
        <x:v>1</x:v>
      </x:c>
      <x:c r="V1074" s="15" t="n">
        <x:f>IF(AND(U1074=1,O1074&lt;=Settings!$B$36),1,0)</x:f>
        <x:v>1</x:v>
      </x:c>
    </x:row>
    <x:row r="1075">
      <x:c r="A1075">
        <x:v>9</x:v>
      </x:c>
      <x:c r="B1075">
        <x:v>110</x:v>
      </x:c>
      <x:c r="C1075" s="13" t="n">
        <x:f>Arrivals!F1075</x:f>
        <x:v>6841.109957084158</x:v>
      </x:c>
      <x:c r="D1075" s="13" t="n">
        <x:f>Arrivals!J1075</x:f>
        <x:v>16.18253038206294</x:v>
      </x:c>
      <x:c r="E1075" s="14">
        <x:f t="shared" si="223"/>
        <x:v>6671.7026806517215</x:v>
      </x:c>
      <x:c r="F1075" s="14">
        <x:f t="shared" si="212"/>
        <x:v>6841.1099570841579</x:v>
      </x:c>
      <x:c r="G1075" s="14">
        <x:f t="shared" si="213"/>
        <x:v>6857.2924874662212</x:v>
      </x:c>
      <x:c r="H1075" s="13" t="n">
        <x:f>Arrivals!L1075</x:f>
        <x:v>75</x:v>
      </x:c>
      <x:c r="I1075" s="14" t="n">
        <x:f>H1075*8/Settings!$B$28+Settings!$B$29</x:f>
        <x:v>6.02</x:v>
      </x:c>
      <x:c r="J1075" s="14">
        <x:f t="shared" si="224"/>
        <x:v>6677.7226806517219</x:v>
      </x:c>
      <x:c r="K1075" s="14">
        <x:f t="shared" si="214"/>
        <x:v>6857.2924874662212</x:v>
      </x:c>
      <x:c r="L1075" s="14" t="n">
        <x:f>MOD(K1075-Settings!$B$32,Settings!$B$33)</x:f>
        <x:v>377.29248746622125</x:v>
      </x:c>
      <x:c r="M1075" s="14" t="n">
        <x:f>IF(L1075&lt;Settings!$B$30,IF(Settings!$B$30-L1075&gt;=I1075,K1075,K1075+(Settings!$B$30-L1075)+Settings!$B$31),K1075+(Settings!$B$33-L1075))</x:f>
        <x:v>6857.292487466221</x:v>
      </x:c>
      <x:c r="N1075" s="14">
        <x:f t="shared" si="215"/>
        <x:v>6863.3124874662217</x:v>
      </x:c>
      <x:c r="O1075" s="14">
        <x:f t="shared" si="216"/>
        <x:v>22.202530382063742</x:v>
      </x:c>
      <x:c r="P1075" s="14">
        <x:f t="shared" si="217"/>
        <x:v>0</x:v>
      </x:c>
      <x:c r="Q1075" s="14">
        <x:f t="shared" si="218"/>
        <x:v>0</x:v>
      </x:c>
      <x:c r="R1075" s="14">
        <x:f t="shared" si="219"/>
        <x:v>0</x:v>
      </x:c>
      <x:c r="S1075" s="14">
        <x:f t="shared" si="220"/>
        <x:v>0</x:v>
      </x:c>
      <x:c r="T1075" t="str">
        <x:f>IF(MOD(C1075-Settings!$B$32,Settings!$B$33)&lt;Settings!$B$30,"Up","Down")</x:f>
        <x:v>Up</x:v>
      </x:c>
      <x:c r="U1075" s="15" t="n">
        <x:f>IF(OR(I1075&gt;Settings!$B$30,O1075&gt;Settings!$B$37),0,1)</x:f>
        <x:v>1</x:v>
      </x:c>
      <x:c r="V1075" s="15" t="n">
        <x:f>IF(AND(U1075=1,O1075&lt;=Settings!$B$36),1,0)</x:f>
        <x:v>1</x:v>
      </x:c>
    </x:row>
    <x:row r="1076">
      <x:c r="A1076">
        <x:v>9</x:v>
      </x:c>
      <x:c r="B1076">
        <x:v>111</x:v>
      </x:c>
      <x:c r="C1076" s="13" t="n">
        <x:f>Arrivals!F1076</x:f>
        <x:v>6945.543826078463</x:v>
      </x:c>
      <x:c r="D1076" s="13" t="n">
        <x:f>Arrivals!J1076</x:f>
        <x:v>11.035110948342885</x:v>
      </x:c>
      <x:c r="E1076" s="14">
        <x:f t="shared" si="223"/>
        <x:v>6857.2924874662212</x:v>
      </x:c>
      <x:c r="F1076" s="14">
        <x:f t="shared" si="212"/>
        <x:v>6945.5438260784631</x:v>
      </x:c>
      <x:c r="G1076" s="14">
        <x:f t="shared" si="213"/>
        <x:v>6956.5789370268058</x:v>
      </x:c>
      <x:c r="H1076" s="13" t="n">
        <x:f>Arrivals!L1076</x:f>
        <x:v>75</x:v>
      </x:c>
      <x:c r="I1076" s="14" t="n">
        <x:f>H1076*8/Settings!$B$28+Settings!$B$29</x:f>
        <x:v>6.02</x:v>
      </x:c>
      <x:c r="J1076" s="14">
        <x:f t="shared" si="224"/>
        <x:v>6863.3124874662217</x:v>
      </x:c>
      <x:c r="K1076" s="14">
        <x:f t="shared" si="214"/>
        <x:v>6956.5789370268058</x:v>
      </x:c>
      <x:c r="L1076" s="14" t="n">
        <x:f>MOD(K1076-Settings!$B$32,Settings!$B$33)</x:f>
        <x:v>476.57893702680576</x:v>
      </x:c>
      <x:c r="M1076" s="14" t="n">
        <x:f>IF(L1076&lt;Settings!$B$30,IF(Settings!$B$30-L1076&gt;=I1076,K1076,K1076+(Settings!$B$30-L1076)+Settings!$B$31),K1076+(Settings!$B$33-L1076))</x:f>
        <x:v>6956.578937026806</x:v>
      </x:c>
      <x:c r="N1076" s="14">
        <x:f t="shared" si="215"/>
        <x:v>6962.5989370268062</x:v>
      </x:c>
      <x:c r="O1076" s="14">
        <x:f t="shared" si="216"/>
        <x:v>17.055110948343099</x:v>
      </x:c>
      <x:c r="P1076" s="14">
        <x:f t="shared" si="217"/>
        <x:v>0</x:v>
      </x:c>
      <x:c r="Q1076" s="14">
        <x:f t="shared" si="218"/>
        <x:v>0</x:v>
      </x:c>
      <x:c r="R1076" s="14">
        <x:f t="shared" si="219"/>
        <x:v>0</x:v>
      </x:c>
      <x:c r="S1076" s="14">
        <x:f t="shared" si="220"/>
        <x:v>0</x:v>
      </x:c>
      <x:c r="T1076" t="str">
        <x:f>IF(MOD(C1076-Settings!$B$32,Settings!$B$33)&lt;Settings!$B$30,"Up","Down")</x:f>
        <x:v>Up</x:v>
      </x:c>
      <x:c r="U1076" s="15" t="n">
        <x:f>IF(OR(I1076&gt;Settings!$B$30,O1076&gt;Settings!$B$37),0,1)</x:f>
        <x:v>1</x:v>
      </x:c>
      <x:c r="V1076" s="15" t="n">
        <x:f>IF(AND(U1076=1,O1076&lt;=Settings!$B$36),1,0)</x:f>
        <x:v>1</x:v>
      </x:c>
    </x:row>
    <x:row r="1077">
      <x:c r="A1077">
        <x:v>9</x:v>
      </x:c>
      <x:c r="B1077">
        <x:v>112</x:v>
      </x:c>
      <x:c r="C1077" s="13" t="n">
        <x:f>Arrivals!F1077</x:f>
        <x:v>7016.469914415522</x:v>
      </x:c>
      <x:c r="D1077" s="13" t="n">
        <x:f>Arrivals!J1077</x:f>
        <x:v>5.375181076048578</x:v>
      </x:c>
      <x:c r="E1077" s="14">
        <x:f t="shared" si="223"/>
        <x:v>6956.5789370268058</x:v>
      </x:c>
      <x:c r="F1077" s="14">
        <x:f t="shared" si="212"/>
        <x:v>7016.469914415522</x:v>
      </x:c>
      <x:c r="G1077" s="14">
        <x:f t="shared" si="213"/>
        <x:v>7021.8450954915706</x:v>
      </x:c>
      <x:c r="H1077" s="13" t="n">
        <x:f>Arrivals!L1077</x:f>
        <x:v>75</x:v>
      </x:c>
      <x:c r="I1077" s="14" t="n">
        <x:f>H1077*8/Settings!$B$28+Settings!$B$29</x:f>
        <x:v>6.02</x:v>
      </x:c>
      <x:c r="J1077" s="14">
        <x:f t="shared" si="224"/>
        <x:v>6962.5989370268062</x:v>
      </x:c>
      <x:c r="K1077" s="14">
        <x:f t="shared" si="214"/>
        <x:v>7021.8450954915706</x:v>
      </x:c>
      <x:c r="L1077" s="14" t="n">
        <x:f>MOD(K1077-Settings!$B$32,Settings!$B$33)</x:f>
        <x:v>541.8450954915706</x:v>
      </x:c>
      <x:c r="M1077" s="14" t="n">
        <x:f>IF(L1077&lt;Settings!$B$30,IF(Settings!$B$30-L1077&gt;=I1077,K1077,K1077+(Settings!$B$30-L1077)+Settings!$B$31),K1077+(Settings!$B$33-L1077))</x:f>
        <x:v>7021.845095491571</x:v>
      </x:c>
      <x:c r="N1077" s="14">
        <x:f t="shared" si="215"/>
        <x:v>7027.8650954915711</x:v>
      </x:c>
      <x:c r="O1077" s="14">
        <x:f t="shared" si="216"/>
        <x:v>11.395181076049084</x:v>
      </x:c>
      <x:c r="P1077" s="14">
        <x:f t="shared" si="217"/>
        <x:v>0</x:v>
      </x:c>
      <x:c r="Q1077" s="14">
        <x:f t="shared" si="218"/>
        <x:v>0</x:v>
      </x:c>
      <x:c r="R1077" s="14">
        <x:f t="shared" si="219"/>
        <x:v>0</x:v>
      </x:c>
      <x:c r="S1077" s="14">
        <x:f t="shared" si="220"/>
        <x:v>0</x:v>
      </x:c>
      <x:c r="T1077" t="str">
        <x:f>IF(MOD(C1077-Settings!$B$32,Settings!$B$33)&lt;Settings!$B$30,"Up","Down")</x:f>
        <x:v>Up</x:v>
      </x:c>
      <x:c r="U1077" s="15" t="n">
        <x:f>IF(OR(I1077&gt;Settings!$B$30,O1077&gt;Settings!$B$37),0,1)</x:f>
        <x:v>1</x:v>
      </x:c>
      <x:c r="V1077" s="15" t="n">
        <x:f>IF(AND(U1077=1,O1077&lt;=Settings!$B$36),1,0)</x:f>
        <x:v>1</x:v>
      </x:c>
    </x:row>
    <x:row r="1078">
      <x:c r="A1078">
        <x:v>9</x:v>
      </x:c>
      <x:c r="B1078">
        <x:v>113</x:v>
      </x:c>
      <x:c r="C1078" s="13" t="n">
        <x:f>Arrivals!F1078</x:f>
        <x:v>7047.900430121918</x:v>
      </x:c>
      <x:c r="D1078" s="13" t="n">
        <x:f>Arrivals!J1078</x:f>
        <x:v>2.6200390921625427</x:v>
      </x:c>
      <x:c r="E1078" s="14">
        <x:f t="shared" si="223"/>
        <x:v>7021.8450954915706</x:v>
      </x:c>
      <x:c r="F1078" s="14">
        <x:f t="shared" si="212"/>
        <x:v>7047.9004301219184</x:v>
      </x:c>
      <x:c r="G1078" s="14">
        <x:f t="shared" si="213"/>
        <x:v>7050.5204692140805</x:v>
      </x:c>
      <x:c r="H1078" s="13" t="n">
        <x:f>Arrivals!L1078</x:f>
        <x:v>75</x:v>
      </x:c>
      <x:c r="I1078" s="14" t="n">
        <x:f>H1078*8/Settings!$B$28+Settings!$B$29</x:f>
        <x:v>6.02</x:v>
      </x:c>
      <x:c r="J1078" s="14">
        <x:f t="shared" si="224"/>
        <x:v>7027.8650954915711</x:v>
      </x:c>
      <x:c r="K1078" s="14">
        <x:f t="shared" si="214"/>
        <x:v>7050.5204692140805</x:v>
      </x:c>
      <x:c r="L1078" s="14" t="n">
        <x:f>MOD(K1078-Settings!$B$32,Settings!$B$33)</x:f>
        <x:v>570.5204692140805</x:v>
      </x:c>
      <x:c r="M1078" s="14" t="n">
        <x:f>IF(L1078&lt;Settings!$B$30,IF(Settings!$B$30-L1078&gt;=I1078,K1078,K1078+(Settings!$B$30-L1078)+Settings!$B$31),K1078+(Settings!$B$33-L1078))</x:f>
        <x:v>7050.520469214081</x:v>
      </x:c>
      <x:c r="N1078" s="14">
        <x:f t="shared" si="215"/>
        <x:v>7056.540469214081</x:v>
      </x:c>
      <x:c r="O1078" s="14">
        <x:f t="shared" si="216"/>
        <x:v>8.640039092162624</x:v>
      </x:c>
      <x:c r="P1078" s="14">
        <x:f t="shared" si="217"/>
        <x:v>0</x:v>
      </x:c>
      <x:c r="Q1078" s="14">
        <x:f t="shared" si="218"/>
        <x:v>0</x:v>
      </x:c>
      <x:c r="R1078" s="14">
        <x:f t="shared" si="219"/>
        <x:v>0</x:v>
      </x:c>
      <x:c r="S1078" s="14">
        <x:f t="shared" si="220"/>
        <x:v>0</x:v>
      </x:c>
      <x:c r="T1078" t="str">
        <x:f>IF(MOD(C1078-Settings!$B$32,Settings!$B$33)&lt;Settings!$B$30,"Up","Down")</x:f>
        <x:v>Up</x:v>
      </x:c>
      <x:c r="U1078" s="15" t="n">
        <x:f>IF(OR(I1078&gt;Settings!$B$30,O1078&gt;Settings!$B$37),0,1)</x:f>
        <x:v>1</x:v>
      </x:c>
      <x:c r="V1078" s="15" t="n">
        <x:f>IF(AND(U1078=1,O1078&lt;=Settings!$B$36),1,0)</x:f>
        <x:v>1</x:v>
      </x:c>
    </x:row>
    <x:row r="1079">
      <x:c r="A1079">
        <x:v>9</x:v>
      </x:c>
      <x:c r="B1079">
        <x:v>114</x:v>
      </x:c>
      <x:c r="C1079" s="13" t="n">
        <x:f>Arrivals!F1079</x:f>
        <x:v>7061.926942961235</x:v>
      </x:c>
      <x:c r="D1079" s="13" t="n">
        <x:f>Arrivals!J1079</x:f>
        <x:v>11.35922183611517</x:v>
      </x:c>
      <x:c r="E1079" s="14">
        <x:f t="shared" si="223"/>
        <x:v>7050.5204692140805</x:v>
      </x:c>
      <x:c r="F1079" s="14">
        <x:f t="shared" si="212"/>
        <x:v>7061.926942961235</x:v>
      </x:c>
      <x:c r="G1079" s="14">
        <x:f t="shared" si="213"/>
        <x:v>7073.2861647973505</x:v>
      </x:c>
      <x:c r="H1079" s="13" t="n">
        <x:f>Arrivals!L1079</x:f>
        <x:v>75</x:v>
      </x:c>
      <x:c r="I1079" s="14" t="n">
        <x:f>H1079*8/Settings!$B$28+Settings!$B$29</x:f>
        <x:v>6.02</x:v>
      </x:c>
      <x:c r="J1079" s="14">
        <x:f t="shared" si="224"/>
        <x:v>7056.540469214081</x:v>
      </x:c>
      <x:c r="K1079" s="14">
        <x:f t="shared" si="214"/>
        <x:v>7073.2861647973505</x:v>
      </x:c>
      <x:c r="L1079" s="14" t="n">
        <x:f>MOD(K1079-Settings!$B$32,Settings!$B$33)</x:f>
        <x:v>593.2861647973505</x:v>
      </x:c>
      <x:c r="M1079" s="14" t="n">
        <x:f>IF(L1079&lt;Settings!$B$30,IF(Settings!$B$30-L1079&gt;=I1079,K1079,K1079+(Settings!$B$30-L1079)+Settings!$B$31),K1079+(Settings!$B$33-L1079))</x:f>
        <x:v>7073.2861647973505</x:v>
      </x:c>
      <x:c r="N1079" s="14">
        <x:f t="shared" si="215"/>
        <x:v>7079.3061647973509</x:v>
      </x:c>
      <x:c r="O1079" s="14">
        <x:f t="shared" si="216"/>
        <x:v>17.379221836115903</x:v>
      </x:c>
      <x:c r="P1079" s="14">
        <x:f t="shared" si="217"/>
        <x:v>0</x:v>
      </x:c>
      <x:c r="Q1079" s="14">
        <x:f t="shared" si="218"/>
        <x:v>0</x:v>
      </x:c>
      <x:c r="R1079" s="14">
        <x:f t="shared" si="219"/>
        <x:v>0</x:v>
      </x:c>
      <x:c r="S1079" s="14">
        <x:f t="shared" si="220"/>
        <x:v>0</x:v>
      </x:c>
      <x:c r="T1079" t="str">
        <x:f>IF(MOD(C1079-Settings!$B$32,Settings!$B$33)&lt;Settings!$B$30,"Up","Down")</x:f>
        <x:v>Up</x:v>
      </x:c>
      <x:c r="U1079" s="15" t="n">
        <x:f>IF(OR(I1079&gt;Settings!$B$30,O1079&gt;Settings!$B$37),0,1)</x:f>
        <x:v>1</x:v>
      </x:c>
      <x:c r="V1079" s="15" t="n">
        <x:f>IF(AND(U1079=1,O1079&lt;=Settings!$B$36),1,0)</x:f>
        <x:v>1</x:v>
      </x:c>
    </x:row>
    <x:row r="1080">
      <x:c r="A1080">
        <x:v>9</x:v>
      </x:c>
      <x:c r="B1080">
        <x:v>115</x:v>
      </x:c>
      <x:c r="C1080" s="13" t="n">
        <x:f>Arrivals!F1080</x:f>
        <x:v>7115.698036414854</x:v>
      </x:c>
      <x:c r="D1080" s="13" t="n">
        <x:f>Arrivals!J1080</x:f>
        <x:v>30.01577375339386</x:v>
      </x:c>
      <x:c r="E1080" s="14">
        <x:f t="shared" si="223"/>
        <x:v>7073.2861647973505</x:v>
      </x:c>
      <x:c r="F1080" s="14">
        <x:f t="shared" si="212"/>
        <x:v>7115.698036414854</x:v>
      </x:c>
      <x:c r="G1080" s="14">
        <x:f t="shared" si="213"/>
        <x:v>7145.7138101682476</x:v>
      </x:c>
      <x:c r="H1080" s="13" t="n">
        <x:f>Arrivals!L1080</x:f>
        <x:v>75</x:v>
      </x:c>
      <x:c r="I1080" s="14" t="n">
        <x:f>H1080*8/Settings!$B$28+Settings!$B$29</x:f>
        <x:v>6.02</x:v>
      </x:c>
      <x:c r="J1080" s="14">
        <x:f t="shared" si="224"/>
        <x:v>7079.3061647973509</x:v>
      </x:c>
      <x:c r="K1080" s="14">
        <x:f t="shared" si="214"/>
        <x:v>7145.7138101682476</x:v>
      </x:c>
      <x:c r="L1080" s="14" t="n">
        <x:f>MOD(K1080-Settings!$B$32,Settings!$B$33)</x:f>
        <x:v>665.7138101682476</x:v>
      </x:c>
      <x:c r="M1080" s="14" t="n">
        <x:f>IF(L1080&lt;Settings!$B$30,IF(Settings!$B$30-L1080&gt;=I1080,K1080,K1080+(Settings!$B$30-L1080)+Settings!$B$31),K1080+(Settings!$B$33-L1080))</x:f>
        <x:v>7200</x:v>
      </x:c>
      <x:c r="N1080" s="14">
        <x:f t="shared" si="215"/>
        <x:v>7206.02</x:v>
      </x:c>
      <x:c r="O1080" s="14">
        <x:f t="shared" si="216"/>
        <x:v>90.321963585146477</x:v>
      </x:c>
      <x:c r="P1080" s="14">
        <x:f t="shared" si="217"/>
        <x:v>0</x:v>
      </x:c>
      <x:c r="Q1080" s="14">
        <x:f t="shared" si="218"/>
        <x:v>0</x:v>
      </x:c>
      <x:c r="R1080" s="14">
        <x:f t="shared" si="219"/>
        <x:v>54.286189831752381</x:v>
      </x:c>
      <x:c r="S1080" s="14">
        <x:f t="shared" si="220"/>
        <x:v>54.286189831752381</x:v>
      </x:c>
      <x:c r="T1080" t="str">
        <x:f>IF(MOD(C1080-Settings!$B$32,Settings!$B$33)&lt;Settings!$B$30,"Up","Down")</x:f>
        <x:v>Down</x:v>
      </x:c>
      <x:c r="U1080" s="15" t="n">
        <x:f>IF(OR(I1080&gt;Settings!$B$30,O1080&gt;Settings!$B$37),0,1)</x:f>
        <x:v>1</x:v>
      </x:c>
      <x:c r="V1080" s="15" t="n">
        <x:f>IF(AND(U1080=1,O1080&lt;=Settings!$B$36),1,0)</x:f>
        <x:v>1</x:v>
      </x:c>
    </x:row>
    <x:row r="1081">
      <x:c r="A1081">
        <x:v>9</x:v>
      </x:c>
      <x:c r="B1081">
        <x:v>116</x:v>
      </x:c>
      <x:c r="C1081" s="13" t="n">
        <x:f>Arrivals!F1081</x:f>
        <x:v>7181.220829851923</x:v>
      </x:c>
      <x:c r="D1081" s="13" t="n">
        <x:f>Arrivals!J1081</x:f>
        <x:v>2.8240511983834717</x:v>
      </x:c>
      <x:c r="E1081" s="14">
        <x:f t="shared" si="223"/>
        <x:v>7145.7138101682476</x:v>
      </x:c>
      <x:c r="F1081" s="14">
        <x:f t="shared" si="212"/>
        <x:v>7181.2208298519226</x:v>
      </x:c>
      <x:c r="G1081" s="14">
        <x:f t="shared" si="213"/>
        <x:v>7184.0448810503058</x:v>
      </x:c>
      <x:c r="H1081" s="13" t="n">
        <x:f>Arrivals!L1081</x:f>
        <x:v>75</x:v>
      </x:c>
      <x:c r="I1081" s="14" t="n">
        <x:f>H1081*8/Settings!$B$28+Settings!$B$29</x:f>
        <x:v>6.02</x:v>
      </x:c>
      <x:c r="J1081" s="14">
        <x:f t="shared" si="224"/>
        <x:v>7206.02</x:v>
      </x:c>
      <x:c r="K1081" s="14">
        <x:f t="shared" si="214"/>
        <x:v>7206.02</x:v>
      </x:c>
      <x:c r="L1081" s="14" t="n">
        <x:f>MOD(K1081-Settings!$B$32,Settings!$B$33)</x:f>
        <x:v>6.020000000000437</x:v>
      </x:c>
      <x:c r="M1081" s="14" t="n">
        <x:f>IF(L1081&lt;Settings!$B$30,IF(Settings!$B$30-L1081&gt;=I1081,K1081,K1081+(Settings!$B$30-L1081)+Settings!$B$31),K1081+(Settings!$B$33-L1081))</x:f>
        <x:v>7206.02</x:v>
      </x:c>
      <x:c r="N1081" s="14">
        <x:f t="shared" si="215"/>
        <x:v>7212.0400000000009</x:v>
      </x:c>
      <x:c r="O1081" s="14">
        <x:f t="shared" si="216"/>
        <x:v>30.819170148078229</x:v>
      </x:c>
      <x:c r="P1081" s="14">
        <x:f t="shared" si="217"/>
        <x:v>0</x:v>
      </x:c>
      <x:c r="Q1081" s="14">
        <x:f t="shared" si="218"/>
        <x:v>21.975118949694661</x:v>
      </x:c>
      <x:c r="R1081" s="14">
        <x:f t="shared" si="219"/>
        <x:v>0</x:v>
      </x:c>
      <x:c r="S1081" s="14">
        <x:f t="shared" si="220"/>
        <x:v>21.975118949694661</x:v>
      </x:c>
      <x:c r="T1081" t="str">
        <x:f>IF(MOD(C1081-Settings!$B$32,Settings!$B$33)&lt;Settings!$B$30,"Up","Down")</x:f>
        <x:v>Down</x:v>
      </x:c>
      <x:c r="U1081" s="15" t="n">
        <x:f>IF(OR(I1081&gt;Settings!$B$30,O1081&gt;Settings!$B$37),0,1)</x:f>
        <x:v>1</x:v>
      </x:c>
      <x:c r="V1081" s="15" t="n">
        <x:f>IF(AND(U1081=1,O1081&lt;=Settings!$B$36),1,0)</x:f>
        <x:v>1</x:v>
      </x:c>
    </x:row>
    <x:row r="1082">
      <x:c r="A1082">
        <x:v>9</x:v>
      </x:c>
      <x:c r="B1082">
        <x:v>117</x:v>
      </x:c>
      <x:c r="C1082" s="13" t="n">
        <x:f>Arrivals!F1082</x:f>
        <x:v>7267.408207260147</x:v>
      </x:c>
      <x:c r="D1082" s="13" t="n">
        <x:f>Arrivals!J1082</x:f>
        <x:v>5.3686627724505165</x:v>
      </x:c>
      <x:c r="E1082" s="14">
        <x:f t="shared" si="223"/>
        <x:v>7184.0448810503058</x:v>
      </x:c>
      <x:c r="F1082" s="14">
        <x:f t="shared" si="212"/>
        <x:v>7267.4082072601468</x:v>
      </x:c>
      <x:c r="G1082" s="14">
        <x:f t="shared" si="213"/>
        <x:v>7272.7768700325969</x:v>
      </x:c>
      <x:c r="H1082" s="13" t="n">
        <x:f>Arrivals!L1082</x:f>
        <x:v>75</x:v>
      </x:c>
      <x:c r="I1082" s="14" t="n">
        <x:f>H1082*8/Settings!$B$28+Settings!$B$29</x:f>
        <x:v>6.02</x:v>
      </x:c>
      <x:c r="J1082" s="14">
        <x:f t="shared" si="224"/>
        <x:v>7212.0400000000009</x:v>
      </x:c>
      <x:c r="K1082" s="14">
        <x:f t="shared" si="214"/>
        <x:v>7272.7768700325969</x:v>
      </x:c>
      <x:c r="L1082" s="14" t="n">
        <x:f>MOD(K1082-Settings!$B$32,Settings!$B$33)</x:f>
        <x:v>72.77687003259689</x:v>
      </x:c>
      <x:c r="M1082" s="14" t="n">
        <x:f>IF(L1082&lt;Settings!$B$30,IF(Settings!$B$30-L1082&gt;=I1082,K1082,K1082+(Settings!$B$30-L1082)+Settings!$B$31),K1082+(Settings!$B$33-L1082))</x:f>
        <x:v>7272.776870032597</x:v>
      </x:c>
      <x:c r="N1082" s="14">
        <x:f t="shared" si="215"/>
        <x:v>7278.7968700325973</x:v>
      </x:c>
      <x:c r="O1082" s="14">
        <x:f t="shared" si="216"/>
        <x:v>11.388662772450516</x:v>
      </x:c>
      <x:c r="P1082" s="14">
        <x:f t="shared" si="217"/>
        <x:v>0</x:v>
      </x:c>
      <x:c r="Q1082" s="14">
        <x:f t="shared" si="218"/>
        <x:v>0</x:v>
      </x:c>
      <x:c r="R1082" s="14">
        <x:f t="shared" si="219"/>
        <x:v>0</x:v>
      </x:c>
      <x:c r="S1082" s="14">
        <x:f t="shared" si="220"/>
        <x:v>0</x:v>
      </x:c>
      <x:c r="T1082" t="str">
        <x:f>IF(MOD(C1082-Settings!$B$32,Settings!$B$33)&lt;Settings!$B$30,"Up","Down")</x:f>
        <x:v>Up</x:v>
      </x:c>
      <x:c r="U1082" s="15" t="n">
        <x:f>IF(OR(I1082&gt;Settings!$B$30,O1082&gt;Settings!$B$37),0,1)</x:f>
        <x:v>1</x:v>
      </x:c>
      <x:c r="V1082" s="15" t="n">
        <x:f>IF(AND(U1082=1,O1082&lt;=Settings!$B$36),1,0)</x:f>
        <x:v>1</x:v>
      </x:c>
    </x:row>
    <x:row r="1083">
      <x:c r="A1083">
        <x:v>9</x:v>
      </x:c>
      <x:c r="B1083">
        <x:v>118</x:v>
      </x:c>
      <x:c r="C1083" s="13" t="n">
        <x:f>Arrivals!F1083</x:f>
        <x:v>7369.93575538797</x:v>
      </x:c>
      <x:c r="D1083" s="13" t="n">
        <x:f>Arrivals!J1083</x:f>
        <x:v>5.38038277088257</x:v>
      </x:c>
      <x:c r="E1083" s="14">
        <x:f t="shared" si="223"/>
        <x:v>7272.7768700325969</x:v>
      </x:c>
      <x:c r="F1083" s="14">
        <x:f t="shared" si="212"/>
        <x:v>7369.9357553879699</x:v>
      </x:c>
      <x:c r="G1083" s="14">
        <x:f t="shared" si="213"/>
        <x:v>7375.3161381588525</x:v>
      </x:c>
      <x:c r="H1083" s="13" t="n">
        <x:f>Arrivals!L1083</x:f>
        <x:v>75</x:v>
      </x:c>
      <x:c r="I1083" s="14" t="n">
        <x:f>H1083*8/Settings!$B$28+Settings!$B$29</x:f>
        <x:v>6.02</x:v>
      </x:c>
      <x:c r="J1083" s="14">
        <x:f t="shared" si="224"/>
        <x:v>7278.7968700325973</x:v>
      </x:c>
      <x:c r="K1083" s="14">
        <x:f t="shared" si="214"/>
        <x:v>7375.3161381588525</x:v>
      </x:c>
      <x:c r="L1083" s="14" t="n">
        <x:f>MOD(K1083-Settings!$B$32,Settings!$B$33)</x:f>
        <x:v>175.31613815885248</x:v>
      </x:c>
      <x:c r="M1083" s="14" t="n">
        <x:f>IF(L1083&lt;Settings!$B$30,IF(Settings!$B$30-L1083&gt;=I1083,K1083,K1083+(Settings!$B$30-L1083)+Settings!$B$31),K1083+(Settings!$B$33-L1083))</x:f>
        <x:v>7375.3161381588525</x:v>
      </x:c>
      <x:c r="N1083" s="14">
        <x:f t="shared" si="215"/>
        <x:v>7381.3361381588529</x:v>
      </x:c>
      <x:c r="O1083" s="14">
        <x:f t="shared" si="216"/>
        <x:v>11.40038277088297</x:v>
      </x:c>
      <x:c r="P1083" s="14">
        <x:f t="shared" si="217"/>
        <x:v>0</x:v>
      </x:c>
      <x:c r="Q1083" s="14">
        <x:f t="shared" si="218"/>
        <x:v>0</x:v>
      </x:c>
      <x:c r="R1083" s="14">
        <x:f t="shared" si="219"/>
        <x:v>0</x:v>
      </x:c>
      <x:c r="S1083" s="14">
        <x:f t="shared" si="220"/>
        <x:v>0</x:v>
      </x:c>
      <x:c r="T1083" t="str">
        <x:f>IF(MOD(C1083-Settings!$B$32,Settings!$B$33)&lt;Settings!$B$30,"Up","Down")</x:f>
        <x:v>Up</x:v>
      </x:c>
      <x:c r="U1083" s="15" t="n">
        <x:f>IF(OR(I1083&gt;Settings!$B$30,O1083&gt;Settings!$B$37),0,1)</x:f>
        <x:v>1</x:v>
      </x:c>
      <x:c r="V1083" s="15" t="n">
        <x:f>IF(AND(U1083=1,O1083&lt;=Settings!$B$36),1,0)</x:f>
        <x:v>1</x:v>
      </x:c>
    </x:row>
    <x:row r="1084">
      <x:c r="A1084">
        <x:v>9</x:v>
      </x:c>
      <x:c r="B1084">
        <x:v>119</x:v>
      </x:c>
      <x:c r="C1084" s="13" t="n">
        <x:f>Arrivals!F1084</x:f>
        <x:v>7413.443665885091</x:v>
      </x:c>
      <x:c r="D1084" s="13" t="n">
        <x:f>Arrivals!J1084</x:f>
        <x:v>22.77622755803906</x:v>
      </x:c>
      <x:c r="E1084" s="14">
        <x:f t="shared" si="223"/>
        <x:v>7375.3161381588525</x:v>
      </x:c>
      <x:c r="F1084" s="14">
        <x:f t="shared" si="212"/>
        <x:v>7413.4436658850909</x:v>
      </x:c>
      <x:c r="G1084" s="14">
        <x:f t="shared" si="213"/>
        <x:v>7436.2198934431299</x:v>
      </x:c>
      <x:c r="H1084" s="13" t="n">
        <x:f>Arrivals!L1084</x:f>
        <x:v>75</x:v>
      </x:c>
      <x:c r="I1084" s="14" t="n">
        <x:f>H1084*8/Settings!$B$28+Settings!$B$29</x:f>
        <x:v>6.02</x:v>
      </x:c>
      <x:c r="J1084" s="14">
        <x:f t="shared" si="224"/>
        <x:v>7381.3361381588529</x:v>
      </x:c>
      <x:c r="K1084" s="14">
        <x:f t="shared" si="214"/>
        <x:v>7436.2198934431299</x:v>
      </x:c>
      <x:c r="L1084" s="14" t="n">
        <x:f>MOD(K1084-Settings!$B$32,Settings!$B$33)</x:f>
        <x:v>236.21989344312988</x:v>
      </x:c>
      <x:c r="M1084" s="14" t="n">
        <x:f>IF(L1084&lt;Settings!$B$30,IF(Settings!$B$30-L1084&gt;=I1084,K1084,K1084+(Settings!$B$30-L1084)+Settings!$B$31),K1084+(Settings!$B$33-L1084))</x:f>
        <x:v>7436.21989344313</x:v>
      </x:c>
      <x:c r="N1084" s="14">
        <x:f t="shared" si="215"/>
        <x:v>7442.2398934431303</x:v>
      </x:c>
      <x:c r="O1084" s="14">
        <x:f t="shared" si="216"/>
        <x:v>28.796227558039391</x:v>
      </x:c>
      <x:c r="P1084" s="14">
        <x:f t="shared" si="217"/>
        <x:v>0</x:v>
      </x:c>
      <x:c r="Q1084" s="14">
        <x:f t="shared" si="218"/>
        <x:v>0</x:v>
      </x:c>
      <x:c r="R1084" s="14">
        <x:f t="shared" si="219"/>
        <x:v>0</x:v>
      </x:c>
      <x:c r="S1084" s="14">
        <x:f t="shared" si="220"/>
        <x:v>0</x:v>
      </x:c>
      <x:c r="T1084" t="str">
        <x:f>IF(MOD(C1084-Settings!$B$32,Settings!$B$33)&lt;Settings!$B$30,"Up","Down")</x:f>
        <x:v>Up</x:v>
      </x:c>
      <x:c r="U1084" s="15" t="n">
        <x:f>IF(OR(I1084&gt;Settings!$B$30,O1084&gt;Settings!$B$37),0,1)</x:f>
        <x:v>1</x:v>
      </x:c>
      <x:c r="V1084" s="15" t="n">
        <x:f>IF(AND(U1084=1,O1084&lt;=Settings!$B$36),1,0)</x:f>
        <x:v>1</x:v>
      </x:c>
    </x:row>
    <x:row r="1085">
      <x:c r="A1085">
        <x:v>9</x:v>
      </x:c>
      <x:c r="B1085">
        <x:v>120</x:v>
      </x:c>
      <x:c r="C1085" s="13" t="n">
        <x:f>Arrivals!F1085</x:f>
        <x:v>7415.27711183863</x:v>
      </x:c>
      <x:c r="D1085" s="13" t="n">
        <x:f>Arrivals!J1085</x:f>
        <x:v>2.9102224781061174</x:v>
      </x:c>
      <x:c r="E1085" s="14">
        <x:f t="shared" si="223"/>
        <x:v>7436.2198934431299</x:v>
      </x:c>
      <x:c r="F1085" s="14">
        <x:f t="shared" si="212"/>
        <x:v>7436.2198934431299</x:v>
      </x:c>
      <x:c r="G1085" s="14">
        <x:f t="shared" si="213"/>
        <x:v>7439.1301159212362</x:v>
      </x:c>
      <x:c r="H1085" s="13" t="n">
        <x:f>Arrivals!L1085</x:f>
        <x:v>75</x:v>
      </x:c>
      <x:c r="I1085" s="14" t="n">
        <x:f>H1085*8/Settings!$B$28+Settings!$B$29</x:f>
        <x:v>6.02</x:v>
      </x:c>
      <x:c r="J1085" s="14">
        <x:f t="shared" si="224"/>
        <x:v>7442.2398934431303</x:v>
      </x:c>
      <x:c r="K1085" s="14">
        <x:f t="shared" si="214"/>
        <x:v>7442.2398934431303</x:v>
      </x:c>
      <x:c r="L1085" s="14" t="n">
        <x:f>MOD(K1085-Settings!$B$32,Settings!$B$33)</x:f>
        <x:v>242.2398934431303</x:v>
      </x:c>
      <x:c r="M1085" s="14" t="n">
        <x:f>IF(L1085&lt;Settings!$B$30,IF(Settings!$B$30-L1085&gt;=I1085,K1085,K1085+(Settings!$B$30-L1085)+Settings!$B$31),K1085+(Settings!$B$33-L1085))</x:f>
        <x:v>7442.23989344313</x:v>
      </x:c>
      <x:c r="N1085" s="14">
        <x:f t="shared" si="215"/>
        <x:v>7448.2598934431307</x:v>
      </x:c>
      <x:c r="O1085" s="14">
        <x:f t="shared" si="216"/>
        <x:v>32.982781604500815</x:v>
      </x:c>
      <x:c r="P1085" s="14">
        <x:f t="shared" si="217"/>
        <x:v>20.942781604499942</x:v>
      </x:c>
      <x:c r="Q1085" s="14">
        <x:f t="shared" si="218"/>
        <x:v>3.1097775218941024</x:v>
      </x:c>
      <x:c r="R1085" s="14">
        <x:f t="shared" si="219"/>
        <x:v>0</x:v>
      </x:c>
      <x:c r="S1085" s="14">
        <x:f t="shared" si="220"/>
        <x:v>24.052559126394044</x:v>
      </x:c>
      <x:c r="T1085" t="str">
        <x:f>IF(MOD(C1085-Settings!$B$32,Settings!$B$33)&lt;Settings!$B$30,"Up","Down")</x:f>
        <x:v>Up</x:v>
      </x:c>
      <x:c r="U1085" s="15" t="n">
        <x:f>IF(OR(I1085&gt;Settings!$B$30,O1085&gt;Settings!$B$37),0,1)</x:f>
        <x:v>1</x:v>
      </x:c>
      <x:c r="V1085" s="15" t="n">
        <x:f>IF(AND(U1085=1,O1085&lt;=Settings!$B$36),1,0)</x:f>
        <x:v>1</x:v>
      </x:c>
    </x:row>
    <x:row r="1086">
      <x:c r="A1086">
        <x:v>10</x:v>
      </x:c>
      <x:c r="B1086">
        <x:v>1</x:v>
      </x:c>
      <x:c r="C1086" s="13" t="n">
        <x:f>Arrivals!F1086</x:f>
        <x:v>104.61923941491149</x:v>
      </x:c>
      <x:c r="D1086" s="13" t="n">
        <x:f>Arrivals!J1086</x:f>
        <x:v>8.236444807444856</x:v>
      </x:c>
      <x:c r="E1086" s="14">
        <x:v>0</x:v>
      </x:c>
      <x:c r="F1086" s="14">
        <x:f t="shared" si="212"/>
        <x:v>104.61923941491149</x:v>
      </x:c>
      <x:c r="G1086" s="14">
        <x:f t="shared" si="213"/>
        <x:v>112.85568422235635</x:v>
      </x:c>
      <x:c r="H1086" s="13" t="n">
        <x:f>Arrivals!L1086</x:f>
        <x:v>75</x:v>
      </x:c>
      <x:c r="I1086" s="14" t="n">
        <x:f>H1086*8/Settings!$B$28+Settings!$B$29</x:f>
        <x:v>6.02</x:v>
      </x:c>
      <x:c r="J1086" s="14">
        <x:v>0</x:v>
      </x:c>
      <x:c r="K1086" s="14">
        <x:f t="shared" si="214"/>
        <x:v>112.85568422235635</x:v>
      </x:c>
      <x:c r="L1086" s="14" t="n">
        <x:f>MOD(K1086-Settings!$B$32,Settings!$B$33)</x:f>
        <x:v>112.85568422235635</x:v>
      </x:c>
      <x:c r="M1086" s="14" t="n">
        <x:f>IF(L1086&lt;Settings!$B$30,IF(Settings!$B$30-L1086&gt;=I1086,K1086,K1086+(Settings!$B$30-L1086)+Settings!$B$31),K1086+(Settings!$B$33-L1086))</x:f>
        <x:v>112.85568422235635</x:v>
      </x:c>
      <x:c r="N1086" s="14">
        <x:f t="shared" si="215"/>
        <x:v>118.87568422235634</x:v>
      </x:c>
      <x:c r="O1086" s="14">
        <x:f t="shared" si="216"/>
        <x:v>14.256444807444851</x:v>
      </x:c>
      <x:c r="P1086" s="14">
        <x:f t="shared" si="217"/>
        <x:v>0</x:v>
      </x:c>
      <x:c r="Q1086" s="14">
        <x:f t="shared" si="218"/>
        <x:v>0</x:v>
      </x:c>
      <x:c r="R1086" s="14">
        <x:f t="shared" si="219"/>
        <x:v>0</x:v>
      </x:c>
      <x:c r="S1086" s="14">
        <x:f t="shared" si="220"/>
        <x:v>0</x:v>
      </x:c>
      <x:c r="T1086" t="str">
        <x:f>IF(MOD(C1086-Settings!$B$32,Settings!$B$33)&lt;Settings!$B$30,"Up","Down")</x:f>
        <x:v>Up</x:v>
      </x:c>
      <x:c r="U1086" s="15" t="n">
        <x:f>IF(OR(I1086&gt;Settings!$B$30,O1086&gt;Settings!$B$37),0,1)</x:f>
        <x:v>1</x:v>
      </x:c>
      <x:c r="V1086" s="15" t="n">
        <x:f>IF(AND(U1086=1,O1086&lt;=Settings!$B$36),1,0)</x:f>
        <x:v>1</x:v>
      </x:c>
    </x:row>
    <x:row r="1087">
      <x:c r="A1087">
        <x:v>10</x:v>
      </x:c>
      <x:c r="B1087">
        <x:v>2</x:v>
      </x:c>
      <x:c r="C1087" s="13" t="n">
        <x:f>Arrivals!F1087</x:f>
        <x:v>197.7244675586316</x:v>
      </x:c>
      <x:c r="D1087" s="13" t="n">
        <x:f>Arrivals!J1087</x:f>
        <x:v>5.316673747378852</x:v>
      </x:c>
      <x:c r="E1087" s="14" t="n">
        <x:f t="shared" ref="E1087:E1118" si="225">G1086</x:f>
        <x:v>112.85568422235635</x:v>
      </x:c>
      <x:c r="F1087" s="14">
        <x:f t="shared" si="212"/>
        <x:v>197.7244675586316</x:v>
      </x:c>
      <x:c r="G1087" s="14">
        <x:f t="shared" si="213"/>
        <x:v>203.04114130601045</x:v>
      </x:c>
      <x:c r="H1087" s="13" t="n">
        <x:f>Arrivals!L1087</x:f>
        <x:v>75</x:v>
      </x:c>
      <x:c r="I1087" s="14" t="n">
        <x:f>H1087*8/Settings!$B$28+Settings!$B$29</x:f>
        <x:v>6.02</x:v>
      </x:c>
      <x:c r="J1087" s="14" t="n">
        <x:f t="shared" ref="J1087:J1118" si="226">N1086</x:f>
        <x:v>118.87568422235634</x:v>
      </x:c>
      <x:c r="K1087" s="14">
        <x:f t="shared" si="214"/>
        <x:v>203.04114130601045</x:v>
      </x:c>
      <x:c r="L1087" s="14" t="n">
        <x:f>MOD(K1087-Settings!$B$32,Settings!$B$33)</x:f>
        <x:v>203.04114130601045</x:v>
      </x:c>
      <x:c r="M1087" s="14" t="n">
        <x:f>IF(L1087&lt;Settings!$B$30,IF(Settings!$B$30-L1087&gt;=I1087,K1087,K1087+(Settings!$B$30-L1087)+Settings!$B$31),K1087+(Settings!$B$33-L1087))</x:f>
        <x:v>203.04114130601045</x:v>
      </x:c>
      <x:c r="N1087" s="14">
        <x:f t="shared" si="215"/>
        <x:v>209.06114130601046</x:v>
      </x:c>
      <x:c r="O1087" s="14">
        <x:f t="shared" si="216"/>
        <x:v>11.336673747378853</x:v>
      </x:c>
      <x:c r="P1087" s="14">
        <x:f t="shared" si="217"/>
        <x:v>0</x:v>
      </x:c>
      <x:c r="Q1087" s="14">
        <x:f t="shared" si="218"/>
        <x:v>0</x:v>
      </x:c>
      <x:c r="R1087" s="14">
        <x:f t="shared" si="219"/>
        <x:v>0</x:v>
      </x:c>
      <x:c r="S1087" s="14">
        <x:f t="shared" si="220"/>
        <x:v>0</x:v>
      </x:c>
      <x:c r="T1087" t="str">
        <x:f>IF(MOD(C1087-Settings!$B$32,Settings!$B$33)&lt;Settings!$B$30,"Up","Down")</x:f>
        <x:v>Up</x:v>
      </x:c>
      <x:c r="U1087" s="15" t="n">
        <x:f>IF(OR(I1087&gt;Settings!$B$30,O1087&gt;Settings!$B$37),0,1)</x:f>
        <x:v>1</x:v>
      </x:c>
      <x:c r="V1087" s="15" t="n">
        <x:f>IF(AND(U1087=1,O1087&lt;=Settings!$B$36),1,0)</x:f>
        <x:v>1</x:v>
      </x:c>
    </x:row>
    <x:row r="1088">
      <x:c r="A1088">
        <x:v>10</x:v>
      </x:c>
      <x:c r="B1088">
        <x:v>3</x:v>
      </x:c>
      <x:c r="C1088" s="13" t="n">
        <x:f>Arrivals!F1088</x:f>
        <x:v>616.9032917456491</x:v>
      </x:c>
      <x:c r="D1088" s="13" t="n">
        <x:f>Arrivals!J1088</x:f>
        <x:v>14.857434423058617</x:v>
      </x:c>
      <x:c r="E1088" s="14">
        <x:f t="shared" si="225"/>
        <x:v>203.04114130601045</x:v>
      </x:c>
      <x:c r="F1088" s="14">
        <x:f t="shared" si="212"/>
        <x:v>616.90329174564908</x:v>
      </x:c>
      <x:c r="G1088" s="14">
        <x:f t="shared" si="213"/>
        <x:v>631.76072616870772</x:v>
      </x:c>
      <x:c r="H1088" s="13" t="n">
        <x:f>Arrivals!L1088</x:f>
        <x:v>75</x:v>
      </x:c>
      <x:c r="I1088" s="14" t="n">
        <x:f>H1088*8/Settings!$B$28+Settings!$B$29</x:f>
        <x:v>6.02</x:v>
      </x:c>
      <x:c r="J1088" s="14">
        <x:f t="shared" si="226"/>
        <x:v>209.06114130601046</x:v>
      </x:c>
      <x:c r="K1088" s="14">
        <x:f t="shared" si="214"/>
        <x:v>631.76072616870772</x:v>
      </x:c>
      <x:c r="L1088" s="14" t="n">
        <x:f>MOD(K1088-Settings!$B$32,Settings!$B$33)</x:f>
        <x:v>631.7607261687077</x:v>
      </x:c>
      <x:c r="M1088" s="14" t="n">
        <x:f>IF(L1088&lt;Settings!$B$30,IF(Settings!$B$30-L1088&gt;=I1088,K1088,K1088+(Settings!$B$30-L1088)+Settings!$B$31),K1088+(Settings!$B$33-L1088))</x:f>
        <x:v>720</x:v>
      </x:c>
      <x:c r="N1088" s="14">
        <x:f t="shared" si="215"/>
        <x:v>726.02</x:v>
      </x:c>
      <x:c r="O1088" s="14">
        <x:f t="shared" si="216"/>
        <x:v>109.1167082543509</x:v>
      </x:c>
      <x:c r="P1088" s="14">
        <x:f t="shared" si="217"/>
        <x:v>0</x:v>
      </x:c>
      <x:c r="Q1088" s="14">
        <x:f t="shared" si="218"/>
        <x:v>0</x:v>
      </x:c>
      <x:c r="R1088" s="14">
        <x:f t="shared" si="219"/>
        <x:v>88.23927383129228</x:v>
      </x:c>
      <x:c r="S1088" s="14">
        <x:f t="shared" si="220"/>
        <x:v>88.23927383129228</x:v>
      </x:c>
      <x:c r="T1088" t="str">
        <x:f>IF(MOD(C1088-Settings!$B$32,Settings!$B$33)&lt;Settings!$B$30,"Up","Down")</x:f>
        <x:v>Down</x:v>
      </x:c>
      <x:c r="U1088" s="15" t="n">
        <x:f>IF(OR(I1088&gt;Settings!$B$30,O1088&gt;Settings!$B$37),0,1)</x:f>
        <x:v>1</x:v>
      </x:c>
      <x:c r="V1088" s="15" t="n">
        <x:f>IF(AND(U1088=1,O1088&lt;=Settings!$B$36),1,0)</x:f>
        <x:v>1</x:v>
      </x:c>
    </x:row>
    <x:row r="1089">
      <x:c r="A1089">
        <x:v>10</x:v>
      </x:c>
      <x:c r="B1089">
        <x:v>4</x:v>
      </x:c>
      <x:c r="C1089" s="13" t="n">
        <x:f>Arrivals!F1089</x:f>
        <x:v>654.1866230326685</x:v>
      </x:c>
      <x:c r="D1089" s="13" t="n">
        <x:f>Arrivals!J1089</x:f>
        <x:v>2.161936246743773</x:v>
      </x:c>
      <x:c r="E1089" s="14">
        <x:f t="shared" si="225"/>
        <x:v>631.76072616870772</x:v>
      </x:c>
      <x:c r="F1089" s="14">
        <x:f t="shared" si="212"/>
        <x:v>654.18662303266854</x:v>
      </x:c>
      <x:c r="G1089" s="14">
        <x:f t="shared" si="213"/>
        <x:v>656.34855927941226</x:v>
      </x:c>
      <x:c r="H1089" s="13" t="n">
        <x:f>Arrivals!L1089</x:f>
        <x:v>75</x:v>
      </x:c>
      <x:c r="I1089" s="14" t="n">
        <x:f>H1089*8/Settings!$B$28+Settings!$B$29</x:f>
        <x:v>6.02</x:v>
      </x:c>
      <x:c r="J1089" s="14">
        <x:f t="shared" si="226"/>
        <x:v>726.02</x:v>
      </x:c>
      <x:c r="K1089" s="14">
        <x:f t="shared" si="214"/>
        <x:v>726.02</x:v>
      </x:c>
      <x:c r="L1089" s="14" t="n">
        <x:f>MOD(K1089-Settings!$B$32,Settings!$B$33)</x:f>
        <x:v>6.019999999999982</x:v>
      </x:c>
      <x:c r="M1089" s="14" t="n">
        <x:f>IF(L1089&lt;Settings!$B$30,IF(Settings!$B$30-L1089&gt;=I1089,K1089,K1089+(Settings!$B$30-L1089)+Settings!$B$31),K1089+(Settings!$B$33-L1089))</x:f>
        <x:v>726.02</x:v>
      </x:c>
      <x:c r="N1089" s="14">
        <x:f t="shared" si="215"/>
        <x:v>732.04</x:v>
      </x:c>
      <x:c r="O1089" s="14">
        <x:f t="shared" si="216"/>
        <x:v>77.853376967331428</x:v>
      </x:c>
      <x:c r="P1089" s="14">
        <x:f t="shared" si="217"/>
        <x:v>0</x:v>
      </x:c>
      <x:c r="Q1089" s="14">
        <x:f t="shared" si="218"/>
        <x:v>69.671440720587725</x:v>
      </x:c>
      <x:c r="R1089" s="14">
        <x:f t="shared" si="219"/>
        <x:v>0</x:v>
      </x:c>
      <x:c r="S1089" s="14">
        <x:f t="shared" si="220"/>
        <x:v>69.671440720587725</x:v>
      </x:c>
      <x:c r="T1089" t="str">
        <x:f>IF(MOD(C1089-Settings!$B$32,Settings!$B$33)&lt;Settings!$B$30,"Up","Down")</x:f>
        <x:v>Down</x:v>
      </x:c>
      <x:c r="U1089" s="15" t="n">
        <x:f>IF(OR(I1089&gt;Settings!$B$30,O1089&gt;Settings!$B$37),0,1)</x:f>
        <x:v>1</x:v>
      </x:c>
      <x:c r="V1089" s="15" t="n">
        <x:f>IF(AND(U1089=1,O1089&lt;=Settings!$B$36),1,0)</x:f>
        <x:v>1</x:v>
      </x:c>
    </x:row>
    <x:row r="1090">
      <x:c r="A1090">
        <x:v>10</x:v>
      </x:c>
      <x:c r="B1090">
        <x:v>5</x:v>
      </x:c>
      <x:c r="C1090" s="13" t="n">
        <x:f>Arrivals!F1090</x:f>
        <x:v>676.9814848686672</x:v>
      </x:c>
      <x:c r="D1090" s="13" t="n">
        <x:f>Arrivals!J1090</x:f>
        <x:v>25.29630591598491</x:v>
      </x:c>
      <x:c r="E1090" s="14">
        <x:f t="shared" si="225"/>
        <x:v>656.34855927941226</x:v>
      </x:c>
      <x:c r="F1090" s="14">
        <x:f t="shared" si="212"/>
        <x:v>676.98148486866717</x:v>
      </x:c>
      <x:c r="G1090" s="14">
        <x:f t="shared" si="213"/>
        <x:v>702.2777907846521</x:v>
      </x:c>
      <x:c r="H1090" s="13" t="n">
        <x:f>Arrivals!L1090</x:f>
        <x:v>75</x:v>
      </x:c>
      <x:c r="I1090" s="14" t="n">
        <x:f>H1090*8/Settings!$B$28+Settings!$B$29</x:f>
        <x:v>6.02</x:v>
      </x:c>
      <x:c r="J1090" s="14">
        <x:f t="shared" si="226"/>
        <x:v>732.04</x:v>
      </x:c>
      <x:c r="K1090" s="14">
        <x:f t="shared" si="214"/>
        <x:v>732.04</x:v>
      </x:c>
      <x:c r="L1090" s="14" t="n">
        <x:f>MOD(K1090-Settings!$B$32,Settings!$B$33)</x:f>
        <x:v>12.039999999999964</x:v>
      </x:c>
      <x:c r="M1090" s="14" t="n">
        <x:f>IF(L1090&lt;Settings!$B$30,IF(Settings!$B$30-L1090&gt;=I1090,K1090,K1090+(Settings!$B$30-L1090)+Settings!$B$31),K1090+(Settings!$B$33-L1090))</x:f>
        <x:v>732.04</x:v>
      </x:c>
      <x:c r="N1090" s="14">
        <x:f t="shared" si="215"/>
        <x:v>738.06</x:v>
      </x:c>
      <x:c r="O1090" s="14">
        <x:f t="shared" si="216"/>
        <x:v>61.078515131332779</x:v>
      </x:c>
      <x:c r="P1090" s="14">
        <x:f t="shared" si="217"/>
        <x:v>0</x:v>
      </x:c>
      <x:c r="Q1090" s="14">
        <x:f t="shared" si="218"/>
        <x:v>29.762209215347866</x:v>
      </x:c>
      <x:c r="R1090" s="14">
        <x:f t="shared" si="219"/>
        <x:v>0</x:v>
      </x:c>
      <x:c r="S1090" s="14">
        <x:f t="shared" si="220"/>
        <x:v>29.762209215347866</x:v>
      </x:c>
      <x:c r="T1090" t="str">
        <x:f>IF(MOD(C1090-Settings!$B$32,Settings!$B$33)&lt;Settings!$B$30,"Up","Down")</x:f>
        <x:v>Down</x:v>
      </x:c>
      <x:c r="U1090" s="15" t="n">
        <x:f>IF(OR(I1090&gt;Settings!$B$30,O1090&gt;Settings!$B$37),0,1)</x:f>
        <x:v>1</x:v>
      </x:c>
      <x:c r="V1090" s="15" t="n">
        <x:f>IF(AND(U1090=1,O1090&lt;=Settings!$B$36),1,0)</x:f>
        <x:v>1</x:v>
      </x:c>
    </x:row>
    <x:row r="1091">
      <x:c r="A1091">
        <x:v>10</x:v>
      </x:c>
      <x:c r="B1091">
        <x:v>6</x:v>
      </x:c>
      <x:c r="C1091" s="13" t="n">
        <x:f>Arrivals!F1091</x:f>
        <x:v>703.4763917851262</x:v>
      </x:c>
      <x:c r="D1091" s="13" t="n">
        <x:f>Arrivals!J1091</x:f>
        <x:v>4.737439356905927</x:v>
      </x:c>
      <x:c r="E1091" s="14">
        <x:f t="shared" si="225"/>
        <x:v>702.2777907846521</x:v>
      </x:c>
      <x:c r="F1091" s="14">
        <x:f t="shared" si="212"/>
        <x:v>703.47639178512622</x:v>
      </x:c>
      <x:c r="G1091" s="14">
        <x:f t="shared" si="213"/>
        <x:v>708.21383114203218</x:v>
      </x:c>
      <x:c r="H1091" s="13" t="n">
        <x:f>Arrivals!L1091</x:f>
        <x:v>75</x:v>
      </x:c>
      <x:c r="I1091" s="14" t="n">
        <x:f>H1091*8/Settings!$B$28+Settings!$B$29</x:f>
        <x:v>6.02</x:v>
      </x:c>
      <x:c r="J1091" s="14">
        <x:f t="shared" si="226"/>
        <x:v>738.06</x:v>
      </x:c>
      <x:c r="K1091" s="14">
        <x:f t="shared" si="214"/>
        <x:v>738.06</x:v>
      </x:c>
      <x:c r="L1091" s="14" t="n">
        <x:f>MOD(K1091-Settings!$B$32,Settings!$B$33)</x:f>
        <x:v>18.059999999999945</x:v>
      </x:c>
      <x:c r="M1091" s="14" t="n">
        <x:f>IF(L1091&lt;Settings!$B$30,IF(Settings!$B$30-L1091&gt;=I1091,K1091,K1091+(Settings!$B$30-L1091)+Settings!$B$31),K1091+(Settings!$B$33-L1091))</x:f>
        <x:v>738.06</x:v>
      </x:c>
      <x:c r="N1091" s="14">
        <x:f t="shared" si="215"/>
        <x:v>744.07999999999993</x:v>
      </x:c>
      <x:c r="O1091" s="14">
        <x:f t="shared" si="216"/>
        <x:v>40.603608214873702</x:v>
      </x:c>
      <x:c r="P1091" s="14">
        <x:f t="shared" si="217"/>
        <x:v>0</x:v>
      </x:c>
      <x:c r="Q1091" s="14">
        <x:f t="shared" si="218"/>
        <x:v>29.846168857967768</x:v>
      </x:c>
      <x:c r="R1091" s="14">
        <x:f t="shared" si="219"/>
        <x:v>0</x:v>
      </x:c>
      <x:c r="S1091" s="14">
        <x:f t="shared" si="220"/>
        <x:v>29.846168857967768</x:v>
      </x:c>
      <x:c r="T1091" t="str">
        <x:f>IF(MOD(C1091-Settings!$B$32,Settings!$B$33)&lt;Settings!$B$30,"Up","Down")</x:f>
        <x:v>Down</x:v>
      </x:c>
      <x:c r="U1091" s="15" t="n">
        <x:f>IF(OR(I1091&gt;Settings!$B$30,O1091&gt;Settings!$B$37),0,1)</x:f>
        <x:v>1</x:v>
      </x:c>
      <x:c r="V1091" s="15" t="n">
        <x:f>IF(AND(U1091=1,O1091&lt;=Settings!$B$36),1,0)</x:f>
        <x:v>1</x:v>
      </x:c>
    </x:row>
    <x:row r="1092">
      <x:c r="A1092">
        <x:v>10</x:v>
      </x:c>
      <x:c r="B1092">
        <x:v>7</x:v>
      </x:c>
      <x:c r="C1092" s="13" t="n">
        <x:f>Arrivals!F1092</x:f>
        <x:v>796.5608792233345</x:v>
      </x:c>
      <x:c r="D1092" s="13" t="n">
        <x:f>Arrivals!J1092</x:f>
        <x:v>0.5304383024440975</x:v>
      </x:c>
      <x:c r="E1092" s="14">
        <x:f t="shared" si="225"/>
        <x:v>708.21383114203218</x:v>
      </x:c>
      <x:c r="F1092" s="14">
        <x:f t="shared" si="212"/>
        <x:v>796.5608792233345</x:v>
      </x:c>
      <x:c r="G1092" s="14">
        <x:f t="shared" si="213"/>
        <x:v>797.09131752577855</x:v>
      </x:c>
      <x:c r="H1092" s="13" t="n">
        <x:f>Arrivals!L1092</x:f>
        <x:v>75</x:v>
      </x:c>
      <x:c r="I1092" s="14" t="n">
        <x:f>H1092*8/Settings!$B$28+Settings!$B$29</x:f>
        <x:v>6.02</x:v>
      </x:c>
      <x:c r="J1092" s="14">
        <x:f t="shared" si="226"/>
        <x:v>744.07999999999993</x:v>
      </x:c>
      <x:c r="K1092" s="14">
        <x:f t="shared" si="214"/>
        <x:v>797.09131752577855</x:v>
      </x:c>
      <x:c r="L1092" s="14" t="n">
        <x:f>MOD(K1092-Settings!$B$32,Settings!$B$33)</x:f>
        <x:v>77.09131752577855</x:v>
      </x:c>
      <x:c r="M1092" s="14" t="n">
        <x:f>IF(L1092&lt;Settings!$B$30,IF(Settings!$B$30-L1092&gt;=I1092,K1092,K1092+(Settings!$B$30-L1092)+Settings!$B$31),K1092+(Settings!$B$33-L1092))</x:f>
        <x:v>797.0913175257785</x:v>
      </x:c>
      <x:c r="N1092" s="14">
        <x:f t="shared" si="215"/>
        <x:v>803.11131752577853</x:v>
      </x:c>
      <x:c r="O1092" s="14">
        <x:f t="shared" si="216"/>
        <x:v>6.5504383024440358</x:v>
      </x:c>
      <x:c r="P1092" s="14">
        <x:f t="shared" si="217"/>
        <x:v>0</x:v>
      </x:c>
      <x:c r="Q1092" s="14">
        <x:f t="shared" si="218"/>
        <x:v>0</x:v>
      </x:c>
      <x:c r="R1092" s="14">
        <x:f t="shared" si="219"/>
        <x:v>0</x:v>
      </x:c>
      <x:c r="S1092" s="14">
        <x:f t="shared" si="220"/>
        <x:v>0</x:v>
      </x:c>
      <x:c r="T1092" t="str">
        <x:f>IF(MOD(C1092-Settings!$B$32,Settings!$B$33)&lt;Settings!$B$30,"Up","Down")</x:f>
        <x:v>Up</x:v>
      </x:c>
      <x:c r="U1092" s="15" t="n">
        <x:f>IF(OR(I1092&gt;Settings!$B$30,O1092&gt;Settings!$B$37),0,1)</x:f>
        <x:v>1</x:v>
      </x:c>
      <x:c r="V1092" s="15" t="n">
        <x:f>IF(AND(U1092=1,O1092&lt;=Settings!$B$36),1,0)</x:f>
        <x:v>1</x:v>
      </x:c>
    </x:row>
    <x:row r="1093">
      <x:c r="A1093">
        <x:v>10</x:v>
      </x:c>
      <x:c r="B1093">
        <x:v>8</x:v>
      </x:c>
      <x:c r="C1093" s="13" t="n">
        <x:f>Arrivals!F1093</x:f>
        <x:v>884.1965049427067</x:v>
      </x:c>
      <x:c r="D1093" s="13" t="n">
        <x:f>Arrivals!J1093</x:f>
        <x:v>16.28298516970405</x:v>
      </x:c>
      <x:c r="E1093" s="14">
        <x:f t="shared" si="225"/>
        <x:v>797.09131752577855</x:v>
      </x:c>
      <x:c r="F1093" s="14">
        <x:f t="shared" si="212"/>
        <x:v>884.19650494270672</x:v>
      </x:c>
      <x:c r="G1093" s="14">
        <x:f t="shared" si="213"/>
        <x:v>900.47949011241076</x:v>
      </x:c>
      <x:c r="H1093" s="13" t="n">
        <x:f>Arrivals!L1093</x:f>
        <x:v>75</x:v>
      </x:c>
      <x:c r="I1093" s="14" t="n">
        <x:f>H1093*8/Settings!$B$28+Settings!$B$29</x:f>
        <x:v>6.02</x:v>
      </x:c>
      <x:c r="J1093" s="14">
        <x:f t="shared" si="226"/>
        <x:v>803.11131752577853</x:v>
      </x:c>
      <x:c r="K1093" s="14">
        <x:f t="shared" si="214"/>
        <x:v>900.47949011241076</x:v>
      </x:c>
      <x:c r="L1093" s="14" t="n">
        <x:f>MOD(K1093-Settings!$B$32,Settings!$B$33)</x:f>
        <x:v>180.47949011241076</x:v>
      </x:c>
      <x:c r="M1093" s="14" t="n">
        <x:f>IF(L1093&lt;Settings!$B$30,IF(Settings!$B$30-L1093&gt;=I1093,K1093,K1093+(Settings!$B$30-L1093)+Settings!$B$31),K1093+(Settings!$B$33-L1093))</x:f>
        <x:v>900.4794901124108</x:v>
      </x:c>
      <x:c r="N1093" s="14">
        <x:f t="shared" si="215"/>
        <x:v>906.49949011241074</x:v>
      </x:c>
      <x:c r="O1093" s="14">
        <x:f t="shared" si="216"/>
        <x:v>22.302985169704016</x:v>
      </x:c>
      <x:c r="P1093" s="14">
        <x:f t="shared" si="217"/>
        <x:v>0</x:v>
      </x:c>
      <x:c r="Q1093" s="14">
        <x:f t="shared" si="218"/>
        <x:v>0</x:v>
      </x:c>
      <x:c r="R1093" s="14">
        <x:f t="shared" si="219"/>
        <x:v>0</x:v>
      </x:c>
      <x:c r="S1093" s="14">
        <x:f t="shared" si="220"/>
        <x:v>0</x:v>
      </x:c>
      <x:c r="T1093" t="str">
        <x:f>IF(MOD(C1093-Settings!$B$32,Settings!$B$33)&lt;Settings!$B$30,"Up","Down")</x:f>
        <x:v>Up</x:v>
      </x:c>
      <x:c r="U1093" s="15" t="n">
        <x:f>IF(OR(I1093&gt;Settings!$B$30,O1093&gt;Settings!$B$37),0,1)</x:f>
        <x:v>1</x:v>
      </x:c>
      <x:c r="V1093" s="15" t="n">
        <x:f>IF(AND(U1093=1,O1093&lt;=Settings!$B$36),1,0)</x:f>
        <x:v>1</x:v>
      </x:c>
    </x:row>
    <x:row r="1094">
      <x:c r="A1094">
        <x:v>10</x:v>
      </x:c>
      <x:c r="B1094">
        <x:v>9</x:v>
      </x:c>
      <x:c r="C1094" s="13" t="n">
        <x:f>Arrivals!F1094</x:f>
        <x:v>891.9901514244931</x:v>
      </x:c>
      <x:c r="D1094" s="13" t="n">
        <x:f>Arrivals!J1094</x:f>
        <x:v>44.6966580640743</x:v>
      </x:c>
      <x:c r="E1094" s="14">
        <x:f t="shared" si="225"/>
        <x:v>900.47949011241076</x:v>
      </x:c>
      <x:c r="F1094" s="14" t="n">
        <x:f t="shared" ref="F1094:F1157" si="227">MAX(C1094,E1094)</x:f>
        <x:v>900.4794901124108</x:v>
      </x:c>
      <x:c r="G1094" s="14" t="n">
        <x:f t="shared" ref="G1094:G1157" si="228">F1094+D1094</x:f>
        <x:v>945.1761481764851</x:v>
      </x:c>
      <x:c r="H1094" s="13" t="n">
        <x:f>Arrivals!L1094</x:f>
        <x:v>75</x:v>
      </x:c>
      <x:c r="I1094" s="14" t="n">
        <x:f>H1094*8/Settings!$B$28+Settings!$B$29</x:f>
        <x:v>6.02</x:v>
      </x:c>
      <x:c r="J1094" s="14">
        <x:f t="shared" si="226"/>
        <x:v>906.49949011241074</x:v>
      </x:c>
      <x:c r="K1094" s="14" t="n">
        <x:f t="shared" ref="K1094:K1157" si="229">MAX(G1094,J1094)</x:f>
        <x:v>945.1761481764851</x:v>
      </x:c>
      <x:c r="L1094" s="14" t="n">
        <x:f>MOD(K1094-Settings!$B$32,Settings!$B$33)</x:f>
        <x:v>225.17614817648507</x:v>
      </x:c>
      <x:c r="M1094" s="14" t="n">
        <x:f>IF(L1094&lt;Settings!$B$30,IF(Settings!$B$30-L1094&gt;=I1094,K1094,K1094+(Settings!$B$30-L1094)+Settings!$B$31),K1094+(Settings!$B$33-L1094))</x:f>
        <x:v>945.1761481764851</x:v>
      </x:c>
      <x:c r="N1094" s="14" t="n">
        <x:f t="shared" ref="N1094:N1157" si="230">M1094+I1094</x:f>
        <x:v>951.196148176485</x:v>
      </x:c>
      <x:c r="O1094" s="14" t="n">
        <x:f t="shared" ref="O1094:O1157" si="231">N1094-C1094</x:f>
        <x:v>59.20599675199196</x:v>
      </x:c>
      <x:c r="P1094" s="14" t="n">
        <x:f t="shared" ref="P1094:P1157" si="232">F1094-C1094</x:f>
        <x:v>8.489338687917666</x:v>
      </x:c>
      <x:c r="Q1094" s="14" t="n">
        <x:f t="shared" ref="Q1094:Q1157" si="233">K1094-G1094</x:f>
        <x:v>0</x:v>
      </x:c>
      <x:c r="R1094" s="14" t="n">
        <x:f t="shared" ref="R1094:R1157" si="234">M1094-K1094</x:f>
        <x:v>0</x:v>
      </x:c>
      <x:c r="S1094" s="14" t="n">
        <x:f t="shared" ref="S1094:S1157" si="235">P1094+Q1094+R1094</x:f>
        <x:v>8.489338687917666</x:v>
      </x:c>
      <x:c r="T1094" t="str">
        <x:f>IF(MOD(C1094-Settings!$B$32,Settings!$B$33)&lt;Settings!$B$30,"Up","Down")</x:f>
        <x:v>Up</x:v>
      </x:c>
      <x:c r="U1094" s="15" t="n">
        <x:f>IF(OR(I1094&gt;Settings!$B$30,O1094&gt;Settings!$B$37),0,1)</x:f>
        <x:v>1</x:v>
      </x:c>
      <x:c r="V1094" s="15" t="n">
        <x:f>IF(AND(U1094=1,O1094&lt;=Settings!$B$36),1,0)</x:f>
        <x:v>1</x:v>
      </x:c>
    </x:row>
    <x:row r="1095">
      <x:c r="A1095">
        <x:v>10</x:v>
      </x:c>
      <x:c r="B1095">
        <x:v>10</x:v>
      </x:c>
      <x:c r="C1095" s="13" t="n">
        <x:f>Arrivals!F1095</x:f>
        <x:v>912.3067997135976</x:v>
      </x:c>
      <x:c r="D1095" s="13" t="n">
        <x:f>Arrivals!J1095</x:f>
        <x:v>11.555563654042952</x:v>
      </x:c>
      <x:c r="E1095" s="14">
        <x:f t="shared" si="225"/>
        <x:v>945.17614817648507</x:v>
      </x:c>
      <x:c r="F1095" s="14">
        <x:f t="shared" si="227"/>
        <x:v>945.17614817648507</x:v>
      </x:c>
      <x:c r="G1095" s="14">
        <x:f t="shared" si="228"/>
        <x:v>956.73171183052807</x:v>
      </x:c>
      <x:c r="H1095" s="13" t="n">
        <x:f>Arrivals!L1095</x:f>
        <x:v>75</x:v>
      </x:c>
      <x:c r="I1095" s="14" t="n">
        <x:f>H1095*8/Settings!$B$28+Settings!$B$29</x:f>
        <x:v>6.02</x:v>
      </x:c>
      <x:c r="J1095" s="14">
        <x:f t="shared" si="226"/>
        <x:v>951.19614817648505</x:v>
      </x:c>
      <x:c r="K1095" s="14">
        <x:f t="shared" si="229"/>
        <x:v>956.73171183052807</x:v>
      </x:c>
      <x:c r="L1095" s="14" t="n">
        <x:f>MOD(K1095-Settings!$B$32,Settings!$B$33)</x:f>
        <x:v>236.73171183052807</x:v>
      </x:c>
      <x:c r="M1095" s="14" t="n">
        <x:f>IF(L1095&lt;Settings!$B$30,IF(Settings!$B$30-L1095&gt;=I1095,K1095,K1095+(Settings!$B$30-L1095)+Settings!$B$31),K1095+(Settings!$B$33-L1095))</x:f>
        <x:v>956.7317118305281</x:v>
      </x:c>
      <x:c r="N1095" s="14">
        <x:f t="shared" si="230"/>
        <x:v>962.75171183052805</x:v>
      </x:c>
      <x:c r="O1095" s="14">
        <x:f t="shared" si="231"/>
        <x:v>50.444912116930482</x:v>
      </x:c>
      <x:c r="P1095" s="14">
        <x:f t="shared" si="232"/>
        <x:v>32.869348462887501</x:v>
      </x:c>
      <x:c r="Q1095" s="14">
        <x:f t="shared" si="233"/>
        <x:v>0</x:v>
      </x:c>
      <x:c r="R1095" s="14">
        <x:f t="shared" si="234"/>
        <x:v>0</x:v>
      </x:c>
      <x:c r="S1095" s="14">
        <x:f t="shared" si="235"/>
        <x:v>32.869348462887501</x:v>
      </x:c>
      <x:c r="T1095" t="str">
        <x:f>IF(MOD(C1095-Settings!$B$32,Settings!$B$33)&lt;Settings!$B$30,"Up","Down")</x:f>
        <x:v>Up</x:v>
      </x:c>
      <x:c r="U1095" s="15" t="n">
        <x:f>IF(OR(I1095&gt;Settings!$B$30,O1095&gt;Settings!$B$37),0,1)</x:f>
        <x:v>1</x:v>
      </x:c>
      <x:c r="V1095" s="15" t="n">
        <x:f>IF(AND(U1095=1,O1095&lt;=Settings!$B$36),1,0)</x:f>
        <x:v>1</x:v>
      </x:c>
    </x:row>
    <x:row r="1096">
      <x:c r="A1096">
        <x:v>10</x:v>
      </x:c>
      <x:c r="B1096">
        <x:v>11</x:v>
      </x:c>
      <x:c r="C1096" s="13" t="n">
        <x:f>Arrivals!F1096</x:f>
        <x:v>974.627606375171</x:v>
      </x:c>
      <x:c r="D1096" s="13" t="n">
        <x:f>Arrivals!J1096</x:f>
        <x:v>17.269952203593682</x:v>
      </x:c>
      <x:c r="E1096" s="14">
        <x:f t="shared" si="225"/>
        <x:v>956.73171183052807</x:v>
      </x:c>
      <x:c r="F1096" s="14">
        <x:f t="shared" si="227"/>
        <x:v>974.62760637517101</x:v>
      </x:c>
      <x:c r="G1096" s="14">
        <x:f t="shared" si="228"/>
        <x:v>991.89755857876469</x:v>
      </x:c>
      <x:c r="H1096" s="13" t="n">
        <x:f>Arrivals!L1096</x:f>
        <x:v>75</x:v>
      </x:c>
      <x:c r="I1096" s="14" t="n">
        <x:f>H1096*8/Settings!$B$28+Settings!$B$29</x:f>
        <x:v>6.02</x:v>
      </x:c>
      <x:c r="J1096" s="14">
        <x:f t="shared" si="226"/>
        <x:v>962.75171183052805</x:v>
      </x:c>
      <x:c r="K1096" s="14">
        <x:f t="shared" si="229"/>
        <x:v>991.89755857876469</x:v>
      </x:c>
      <x:c r="L1096" s="14" t="n">
        <x:f>MOD(K1096-Settings!$B$32,Settings!$B$33)</x:f>
        <x:v>271.8975585787647</x:v>
      </x:c>
      <x:c r="M1096" s="14" t="n">
        <x:f>IF(L1096&lt;Settings!$B$30,IF(Settings!$B$30-L1096&gt;=I1096,K1096,K1096+(Settings!$B$30-L1096)+Settings!$B$31),K1096+(Settings!$B$33-L1096))</x:f>
        <x:v>991.8975585787647</x:v>
      </x:c>
      <x:c r="N1096" s="14">
        <x:f t="shared" si="230"/>
        <x:v>997.91755857876467</x:v>
      </x:c>
      <x:c r="O1096" s="14">
        <x:f t="shared" si="231"/>
        <x:v>23.289952203593657</x:v>
      </x:c>
      <x:c r="P1096" s="14">
        <x:f t="shared" si="232"/>
        <x:v>0</x:v>
      </x:c>
      <x:c r="Q1096" s="14">
        <x:f t="shared" si="233"/>
        <x:v>0</x:v>
      </x:c>
      <x:c r="R1096" s="14">
        <x:f t="shared" si="234"/>
        <x:v>0</x:v>
      </x:c>
      <x:c r="S1096" s="14">
        <x:f t="shared" si="235"/>
        <x:v>0</x:v>
      </x:c>
      <x:c r="T1096" t="str">
        <x:f>IF(MOD(C1096-Settings!$B$32,Settings!$B$33)&lt;Settings!$B$30,"Up","Down")</x:f>
        <x:v>Up</x:v>
      </x:c>
      <x:c r="U1096" s="15" t="n">
        <x:f>IF(OR(I1096&gt;Settings!$B$30,O1096&gt;Settings!$B$37),0,1)</x:f>
        <x:v>1</x:v>
      </x:c>
      <x:c r="V1096" s="15" t="n">
        <x:f>IF(AND(U1096=1,O1096&lt;=Settings!$B$36),1,0)</x:f>
        <x:v>1</x:v>
      </x:c>
    </x:row>
    <x:row r="1097">
      <x:c r="A1097">
        <x:v>10</x:v>
      </x:c>
      <x:c r="B1097">
        <x:v>12</x:v>
      </x:c>
      <x:c r="C1097" s="13" t="n">
        <x:f>Arrivals!F1097</x:f>
        <x:v>1036.1213536228695</x:v>
      </x:c>
      <x:c r="D1097" s="13" t="n">
        <x:f>Arrivals!J1097</x:f>
        <x:v>11.596245308210529</x:v>
      </x:c>
      <x:c r="E1097" s="14">
        <x:f t="shared" si="225"/>
        <x:v>991.89755857876469</x:v>
      </x:c>
      <x:c r="F1097" s="14">
        <x:f t="shared" si="227"/>
        <x:v>1036.1213536228695</x:v>
      </x:c>
      <x:c r="G1097" s="14">
        <x:f t="shared" si="228"/>
        <x:v>1047.7175989310799</x:v>
      </x:c>
      <x:c r="H1097" s="13" t="n">
        <x:f>Arrivals!L1097</x:f>
        <x:v>75</x:v>
      </x:c>
      <x:c r="I1097" s="14" t="n">
        <x:f>H1097*8/Settings!$B$28+Settings!$B$29</x:f>
        <x:v>6.02</x:v>
      </x:c>
      <x:c r="J1097" s="14">
        <x:f t="shared" si="226"/>
        <x:v>997.91755857876467</x:v>
      </x:c>
      <x:c r="K1097" s="14">
        <x:f t="shared" si="229"/>
        <x:v>1047.7175989310799</x:v>
      </x:c>
      <x:c r="L1097" s="14" t="n">
        <x:f>MOD(K1097-Settings!$B$32,Settings!$B$33)</x:f>
        <x:v>327.7175989310799</x:v>
      </x:c>
      <x:c r="M1097" s="14" t="n">
        <x:f>IF(L1097&lt;Settings!$B$30,IF(Settings!$B$30-L1097&gt;=I1097,K1097,K1097+(Settings!$B$30-L1097)+Settings!$B$31),K1097+(Settings!$B$33-L1097))</x:f>
        <x:v>1047.71759893108</x:v>
      </x:c>
      <x:c r="N1097" s="14">
        <x:f t="shared" si="230"/>
        <x:v>1053.7375989310799</x:v>
      </x:c>
      <x:c r="O1097" s="14">
        <x:f t="shared" si="231"/>
        <x:v>17.616245308210409</x:v>
      </x:c>
      <x:c r="P1097" s="14">
        <x:f t="shared" si="232"/>
        <x:v>0</x:v>
      </x:c>
      <x:c r="Q1097" s="14">
        <x:f t="shared" si="233"/>
        <x:v>0</x:v>
      </x:c>
      <x:c r="R1097" s="14">
        <x:f t="shared" si="234"/>
        <x:v>0</x:v>
      </x:c>
      <x:c r="S1097" s="14">
        <x:f t="shared" si="235"/>
        <x:v>0</x:v>
      </x:c>
      <x:c r="T1097" t="str">
        <x:f>IF(MOD(C1097-Settings!$B$32,Settings!$B$33)&lt;Settings!$B$30,"Up","Down")</x:f>
        <x:v>Up</x:v>
      </x:c>
      <x:c r="U1097" s="15" t="n">
        <x:f>IF(OR(I1097&gt;Settings!$B$30,O1097&gt;Settings!$B$37),0,1)</x:f>
        <x:v>1</x:v>
      </x:c>
      <x:c r="V1097" s="15" t="n">
        <x:f>IF(AND(U1097=1,O1097&lt;=Settings!$B$36),1,0)</x:f>
        <x:v>1</x:v>
      </x:c>
    </x:row>
    <x:row r="1098">
      <x:c r="A1098">
        <x:v>10</x:v>
      </x:c>
      <x:c r="B1098">
        <x:v>13</x:v>
      </x:c>
      <x:c r="C1098" s="13" t="n">
        <x:f>Arrivals!F1098</x:f>
        <x:v>1041.0812950515967</x:v>
      </x:c>
      <x:c r="D1098" s="13" t="n">
        <x:f>Arrivals!J1098</x:f>
        <x:v>7.800424873659781</x:v>
      </x:c>
      <x:c r="E1098" s="14">
        <x:f t="shared" si="225"/>
        <x:v>1047.7175989310799</x:v>
      </x:c>
      <x:c r="F1098" s="14">
        <x:f t="shared" si="227"/>
        <x:v>1047.7175989310799</x:v>
      </x:c>
      <x:c r="G1098" s="14">
        <x:f t="shared" si="228"/>
        <x:v>1055.5180238047396</x:v>
      </x:c>
      <x:c r="H1098" s="13" t="n">
        <x:f>Arrivals!L1098</x:f>
        <x:v>75</x:v>
      </x:c>
      <x:c r="I1098" s="14" t="n">
        <x:f>H1098*8/Settings!$B$28+Settings!$B$29</x:f>
        <x:v>6.02</x:v>
      </x:c>
      <x:c r="J1098" s="14">
        <x:f t="shared" si="226"/>
        <x:v>1053.7375989310799</x:v>
      </x:c>
      <x:c r="K1098" s="14">
        <x:f t="shared" si="229"/>
        <x:v>1055.5180238047396</x:v>
      </x:c>
      <x:c r="L1098" s="14" t="n">
        <x:f>MOD(K1098-Settings!$B$32,Settings!$B$33)</x:f>
        <x:v>335.51802380473964</x:v>
      </x:c>
      <x:c r="M1098" s="14" t="n">
        <x:f>IF(L1098&lt;Settings!$B$30,IF(Settings!$B$30-L1098&gt;=I1098,K1098,K1098+(Settings!$B$30-L1098)+Settings!$B$31),K1098+(Settings!$B$33-L1098))</x:f>
        <x:v>1055.5180238047396</x:v>
      </x:c>
      <x:c r="N1098" s="14">
        <x:f t="shared" si="230"/>
        <x:v>1061.5380238047396</x:v>
      </x:c>
      <x:c r="O1098" s="14">
        <x:f t="shared" si="231"/>
        <x:v>20.456728753142897</x:v>
      </x:c>
      <x:c r="P1098" s="14">
        <x:f t="shared" si="232"/>
        <x:v>6.6363038794831937</x:v>
      </x:c>
      <x:c r="Q1098" s="14">
        <x:f t="shared" si="233"/>
        <x:v>0</x:v>
      </x:c>
      <x:c r="R1098" s="14">
        <x:f t="shared" si="234"/>
        <x:v>0</x:v>
      </x:c>
      <x:c r="S1098" s="14">
        <x:f t="shared" si="235"/>
        <x:v>6.6363038794831937</x:v>
      </x:c>
      <x:c r="T1098" t="str">
        <x:f>IF(MOD(C1098-Settings!$B$32,Settings!$B$33)&lt;Settings!$B$30,"Up","Down")</x:f>
        <x:v>Up</x:v>
      </x:c>
      <x:c r="U1098" s="15" t="n">
        <x:f>IF(OR(I1098&gt;Settings!$B$30,O1098&gt;Settings!$B$37),0,1)</x:f>
        <x:v>1</x:v>
      </x:c>
      <x:c r="V1098" s="15" t="n">
        <x:f>IF(AND(U1098=1,O1098&lt;=Settings!$B$36),1,0)</x:f>
        <x:v>1</x:v>
      </x:c>
    </x:row>
    <x:row r="1099">
      <x:c r="A1099">
        <x:v>10</x:v>
      </x:c>
      <x:c r="B1099">
        <x:v>14</x:v>
      </x:c>
      <x:c r="C1099" s="13" t="n">
        <x:f>Arrivals!F1099</x:f>
        <x:v>1081.0354297655908</x:v>
      </x:c>
      <x:c r="D1099" s="13" t="n">
        <x:f>Arrivals!J1099</x:f>
        <x:v>4.063978886166363</x:v>
      </x:c>
      <x:c r="E1099" s="14">
        <x:f t="shared" si="225"/>
        <x:v>1055.5180238047396</x:v>
      </x:c>
      <x:c r="F1099" s="14">
        <x:f t="shared" si="227"/>
        <x:v>1081.0354297655908</x:v>
      </x:c>
      <x:c r="G1099" s="14">
        <x:f t="shared" si="228"/>
        <x:v>1085.0994086517571</x:v>
      </x:c>
      <x:c r="H1099" s="13" t="n">
        <x:f>Arrivals!L1099</x:f>
        <x:v>75</x:v>
      </x:c>
      <x:c r="I1099" s="14" t="n">
        <x:f>H1099*8/Settings!$B$28+Settings!$B$29</x:f>
        <x:v>6.02</x:v>
      </x:c>
      <x:c r="J1099" s="14">
        <x:f t="shared" si="226"/>
        <x:v>1061.5380238047396</x:v>
      </x:c>
      <x:c r="K1099" s="14">
        <x:f t="shared" si="229"/>
        <x:v>1085.0994086517571</x:v>
      </x:c>
      <x:c r="L1099" s="14" t="n">
        <x:f>MOD(K1099-Settings!$B$32,Settings!$B$33)</x:f>
        <x:v>365.09940865175713</x:v>
      </x:c>
      <x:c r="M1099" s="14" t="n">
        <x:f>IF(L1099&lt;Settings!$B$30,IF(Settings!$B$30-L1099&gt;=I1099,K1099,K1099+(Settings!$B$30-L1099)+Settings!$B$31),K1099+(Settings!$B$33-L1099))</x:f>
        <x:v>1085.0994086517571</x:v>
      </x:c>
      <x:c r="N1099" s="14">
        <x:f t="shared" si="230"/>
        <x:v>1091.1194086517571</x:v>
      </x:c>
      <x:c r="O1099" s="14">
        <x:f t="shared" si="231"/>
        <x:v>10.083978886166278</x:v>
      </x:c>
      <x:c r="P1099" s="14">
        <x:f t="shared" si="232"/>
        <x:v>0</x:v>
      </x:c>
      <x:c r="Q1099" s="14">
        <x:f t="shared" si="233"/>
        <x:v>0</x:v>
      </x:c>
      <x:c r="R1099" s="14">
        <x:f t="shared" si="234"/>
        <x:v>0</x:v>
      </x:c>
      <x:c r="S1099" s="14">
        <x:f t="shared" si="235"/>
        <x:v>0</x:v>
      </x:c>
      <x:c r="T1099" t="str">
        <x:f>IF(MOD(C1099-Settings!$B$32,Settings!$B$33)&lt;Settings!$B$30,"Up","Down")</x:f>
        <x:v>Up</x:v>
      </x:c>
      <x:c r="U1099" s="15" t="n">
        <x:f>IF(OR(I1099&gt;Settings!$B$30,O1099&gt;Settings!$B$37),0,1)</x:f>
        <x:v>1</x:v>
      </x:c>
      <x:c r="V1099" s="15" t="n">
        <x:f>IF(AND(U1099=1,O1099&lt;=Settings!$B$36),1,0)</x:f>
        <x:v>1</x:v>
      </x:c>
    </x:row>
    <x:row r="1100">
      <x:c r="A1100">
        <x:v>10</x:v>
      </x:c>
      <x:c r="B1100">
        <x:v>15</x:v>
      </x:c>
      <x:c r="C1100" s="13" t="n">
        <x:f>Arrivals!F1100</x:f>
        <x:v>1111.6614648035938</x:v>
      </x:c>
      <x:c r="D1100" s="13" t="n">
        <x:f>Arrivals!J1100</x:f>
        <x:v>4.180609485789844</x:v>
      </x:c>
      <x:c r="E1100" s="14">
        <x:f t="shared" si="225"/>
        <x:v>1085.0994086517571</x:v>
      </x:c>
      <x:c r="F1100" s="14">
        <x:f t="shared" si="227"/>
        <x:v>1111.6614648035938</x:v>
      </x:c>
      <x:c r="G1100" s="14">
        <x:f t="shared" si="228"/>
        <x:v>1115.8420742893836</x:v>
      </x:c>
      <x:c r="H1100" s="13" t="n">
        <x:f>Arrivals!L1100</x:f>
        <x:v>75</x:v>
      </x:c>
      <x:c r="I1100" s="14" t="n">
        <x:f>H1100*8/Settings!$B$28+Settings!$B$29</x:f>
        <x:v>6.02</x:v>
      </x:c>
      <x:c r="J1100" s="14">
        <x:f t="shared" si="226"/>
        <x:v>1091.1194086517571</x:v>
      </x:c>
      <x:c r="K1100" s="14">
        <x:f t="shared" si="229"/>
        <x:v>1115.8420742893836</x:v>
      </x:c>
      <x:c r="L1100" s="14" t="n">
        <x:f>MOD(K1100-Settings!$B$32,Settings!$B$33)</x:f>
        <x:v>395.8420742893836</x:v>
      </x:c>
      <x:c r="M1100" s="14" t="n">
        <x:f>IF(L1100&lt;Settings!$B$30,IF(Settings!$B$30-L1100&gt;=I1100,K1100,K1100+(Settings!$B$30-L1100)+Settings!$B$31),K1100+(Settings!$B$33-L1100))</x:f>
        <x:v>1115.8420742893836</x:v>
      </x:c>
      <x:c r="N1100" s="14">
        <x:f t="shared" si="230"/>
        <x:v>1121.8620742893836</x:v>
      </x:c>
      <x:c r="O1100" s="14">
        <x:f t="shared" si="231"/>
        <x:v>10.200609485789755</x:v>
      </x:c>
      <x:c r="P1100" s="14">
        <x:f t="shared" si="232"/>
        <x:v>0</x:v>
      </x:c>
      <x:c r="Q1100" s="14">
        <x:f t="shared" si="233"/>
        <x:v>0</x:v>
      </x:c>
      <x:c r="R1100" s="14">
        <x:f t="shared" si="234"/>
        <x:v>0</x:v>
      </x:c>
      <x:c r="S1100" s="14">
        <x:f t="shared" si="235"/>
        <x:v>0</x:v>
      </x:c>
      <x:c r="T1100" t="str">
        <x:f>IF(MOD(C1100-Settings!$B$32,Settings!$B$33)&lt;Settings!$B$30,"Up","Down")</x:f>
        <x:v>Up</x:v>
      </x:c>
      <x:c r="U1100" s="15" t="n">
        <x:f>IF(OR(I1100&gt;Settings!$B$30,O1100&gt;Settings!$B$37),0,1)</x:f>
        <x:v>1</x:v>
      </x:c>
      <x:c r="V1100" s="15" t="n">
        <x:f>IF(AND(U1100=1,O1100&lt;=Settings!$B$36),1,0)</x:f>
        <x:v>1</x:v>
      </x:c>
    </x:row>
    <x:row r="1101">
      <x:c r="A1101">
        <x:v>10</x:v>
      </x:c>
      <x:c r="B1101">
        <x:v>16</x:v>
      </x:c>
      <x:c r="C1101" s="13" t="n">
        <x:f>Arrivals!F1101</x:f>
        <x:v>1225.1615276544317</x:v>
      </x:c>
      <x:c r="D1101" s="13" t="n">
        <x:f>Arrivals!J1101</x:f>
        <x:v>2.004909044715542</x:v>
      </x:c>
      <x:c r="E1101" s="14">
        <x:f t="shared" si="225"/>
        <x:v>1115.8420742893836</x:v>
      </x:c>
      <x:c r="F1101" s="14">
        <x:f t="shared" si="227"/>
        <x:v>1225.1615276544317</x:v>
      </x:c>
      <x:c r="G1101" s="14">
        <x:f t="shared" si="228"/>
        <x:v>1227.1664366991472</x:v>
      </x:c>
      <x:c r="H1101" s="13" t="n">
        <x:f>Arrivals!L1101</x:f>
        <x:v>75</x:v>
      </x:c>
      <x:c r="I1101" s="14" t="n">
        <x:f>H1101*8/Settings!$B$28+Settings!$B$29</x:f>
        <x:v>6.02</x:v>
      </x:c>
      <x:c r="J1101" s="14">
        <x:f t="shared" si="226"/>
        <x:v>1121.8620742893836</x:v>
      </x:c>
      <x:c r="K1101" s="14">
        <x:f t="shared" si="229"/>
        <x:v>1227.1664366991472</x:v>
      </x:c>
      <x:c r="L1101" s="14" t="n">
        <x:f>MOD(K1101-Settings!$B$32,Settings!$B$33)</x:f>
        <x:v>507.1664366991472</x:v>
      </x:c>
      <x:c r="M1101" s="14" t="n">
        <x:f>IF(L1101&lt;Settings!$B$30,IF(Settings!$B$30-L1101&gt;=I1101,K1101,K1101+(Settings!$B$30-L1101)+Settings!$B$31),K1101+(Settings!$B$33-L1101))</x:f>
        <x:v>1227.1664366991472</x:v>
      </x:c>
      <x:c r="N1101" s="14">
        <x:f t="shared" si="230"/>
        <x:v>1233.1864366991472</x:v>
      </x:c>
      <x:c r="O1101" s="14">
        <x:f t="shared" si="231"/>
        <x:v>8.024909044715514</x:v>
      </x:c>
      <x:c r="P1101" s="14">
        <x:f t="shared" si="232"/>
        <x:v>0</x:v>
      </x:c>
      <x:c r="Q1101" s="14">
        <x:f t="shared" si="233"/>
        <x:v>0</x:v>
      </x:c>
      <x:c r="R1101" s="14">
        <x:f t="shared" si="234"/>
        <x:v>0</x:v>
      </x:c>
      <x:c r="S1101" s="14">
        <x:f t="shared" si="235"/>
        <x:v>0</x:v>
      </x:c>
      <x:c r="T1101" t="str">
        <x:f>IF(MOD(C1101-Settings!$B$32,Settings!$B$33)&lt;Settings!$B$30,"Up","Down")</x:f>
        <x:v>Up</x:v>
      </x:c>
      <x:c r="U1101" s="15" t="n">
        <x:f>IF(OR(I1101&gt;Settings!$B$30,O1101&gt;Settings!$B$37),0,1)</x:f>
        <x:v>1</x:v>
      </x:c>
      <x:c r="V1101" s="15" t="n">
        <x:f>IF(AND(U1101=1,O1101&lt;=Settings!$B$36),1,0)</x:f>
        <x:v>1</x:v>
      </x:c>
    </x:row>
    <x:row r="1102">
      <x:c r="A1102">
        <x:v>10</x:v>
      </x:c>
      <x:c r="B1102">
        <x:v>17</x:v>
      </x:c>
      <x:c r="C1102" s="13" t="n">
        <x:f>Arrivals!F1102</x:f>
        <x:v>1236.1257474085578</x:v>
      </x:c>
      <x:c r="D1102" s="13" t="n">
        <x:f>Arrivals!J1102</x:f>
        <x:v>0.005602520024357777</x:v>
      </x:c>
      <x:c r="E1102" s="14">
        <x:f t="shared" si="225"/>
        <x:v>1227.1664366991472</x:v>
      </x:c>
      <x:c r="F1102" s="14">
        <x:f t="shared" si="227"/>
        <x:v>1236.1257474085578</x:v>
      </x:c>
      <x:c r="G1102" s="14">
        <x:f t="shared" si="228"/>
        <x:v>1236.1313499285823</x:v>
      </x:c>
      <x:c r="H1102" s="13" t="n">
        <x:f>Arrivals!L1102</x:f>
        <x:v>75</x:v>
      </x:c>
      <x:c r="I1102" s="14" t="n">
        <x:f>H1102*8/Settings!$B$28+Settings!$B$29</x:f>
        <x:v>6.02</x:v>
      </x:c>
      <x:c r="J1102" s="14">
        <x:f t="shared" si="226"/>
        <x:v>1233.1864366991472</x:v>
      </x:c>
      <x:c r="K1102" s="14">
        <x:f t="shared" si="229"/>
        <x:v>1236.1313499285823</x:v>
      </x:c>
      <x:c r="L1102" s="14" t="n">
        <x:f>MOD(K1102-Settings!$B$32,Settings!$B$33)</x:f>
        <x:v>516.1313499285823</x:v>
      </x:c>
      <x:c r="M1102" s="14" t="n">
        <x:f>IF(L1102&lt;Settings!$B$30,IF(Settings!$B$30-L1102&gt;=I1102,K1102,K1102+(Settings!$B$30-L1102)+Settings!$B$31),K1102+(Settings!$B$33-L1102))</x:f>
        <x:v>1236.1313499285823</x:v>
      </x:c>
      <x:c r="N1102" s="14">
        <x:f t="shared" si="230"/>
        <x:v>1242.1513499285822</x:v>
      </x:c>
      <x:c r="O1102" s="14">
        <x:f t="shared" si="231"/>
        <x:v>6.0256025200244494</x:v>
      </x:c>
      <x:c r="P1102" s="14">
        <x:f t="shared" si="232"/>
        <x:v>0</x:v>
      </x:c>
      <x:c r="Q1102" s="14">
        <x:f t="shared" si="233"/>
        <x:v>0</x:v>
      </x:c>
      <x:c r="R1102" s="14">
        <x:f t="shared" si="234"/>
        <x:v>0</x:v>
      </x:c>
      <x:c r="S1102" s="14">
        <x:f t="shared" si="235"/>
        <x:v>0</x:v>
      </x:c>
      <x:c r="T1102" t="str">
        <x:f>IF(MOD(C1102-Settings!$B$32,Settings!$B$33)&lt;Settings!$B$30,"Up","Down")</x:f>
        <x:v>Up</x:v>
      </x:c>
      <x:c r="U1102" s="15" t="n">
        <x:f>IF(OR(I1102&gt;Settings!$B$30,O1102&gt;Settings!$B$37),0,1)</x:f>
        <x:v>1</x:v>
      </x:c>
      <x:c r="V1102" s="15" t="n">
        <x:f>IF(AND(U1102=1,O1102&lt;=Settings!$B$36),1,0)</x:f>
        <x:v>1</x:v>
      </x:c>
    </x:row>
    <x:row r="1103">
      <x:c r="A1103">
        <x:v>10</x:v>
      </x:c>
      <x:c r="B1103">
        <x:v>18</x:v>
      </x:c>
      <x:c r="C1103" s="13" t="n">
        <x:f>Arrivals!F1103</x:f>
        <x:v>1484.345009915376</x:v>
      </x:c>
      <x:c r="D1103" s="13" t="n">
        <x:f>Arrivals!J1103</x:f>
        <x:v>22.369230342338973</x:v>
      </x:c>
      <x:c r="E1103" s="14">
        <x:f t="shared" si="225"/>
        <x:v>1236.1313499285823</x:v>
      </x:c>
      <x:c r="F1103" s="14">
        <x:f t="shared" si="227"/>
        <x:v>1484.3450099153761</x:v>
      </x:c>
      <x:c r="G1103" s="14">
        <x:f t="shared" si="228"/>
        <x:v>1506.7142402577151</x:v>
      </x:c>
      <x:c r="H1103" s="13" t="n">
        <x:f>Arrivals!L1103</x:f>
        <x:v>75</x:v>
      </x:c>
      <x:c r="I1103" s="14" t="n">
        <x:f>H1103*8/Settings!$B$28+Settings!$B$29</x:f>
        <x:v>6.02</x:v>
      </x:c>
      <x:c r="J1103" s="14">
        <x:f t="shared" si="226"/>
        <x:v>1242.1513499285822</x:v>
      </x:c>
      <x:c r="K1103" s="14">
        <x:f t="shared" si="229"/>
        <x:v>1506.7142402577151</x:v>
      </x:c>
      <x:c r="L1103" s="14" t="n">
        <x:f>MOD(K1103-Settings!$B$32,Settings!$B$33)</x:f>
        <x:v>66.71424025771512</x:v>
      </x:c>
      <x:c r="M1103" s="14" t="n">
        <x:f>IF(L1103&lt;Settings!$B$30,IF(Settings!$B$30-L1103&gt;=I1103,K1103,K1103+(Settings!$B$30-L1103)+Settings!$B$31),K1103+(Settings!$B$33-L1103))</x:f>
        <x:v>1506.7142402577151</x:v>
      </x:c>
      <x:c r="N1103" s="14">
        <x:f t="shared" si="230"/>
        <x:v>1512.7342402577151</x:v>
      </x:c>
      <x:c r="O1103" s="14">
        <x:f t="shared" si="231"/>
        <x:v>28.389230342339033</x:v>
      </x:c>
      <x:c r="P1103" s="14">
        <x:f t="shared" si="232"/>
        <x:v>0</x:v>
      </x:c>
      <x:c r="Q1103" s="14">
        <x:f t="shared" si="233"/>
        <x:v>0</x:v>
      </x:c>
      <x:c r="R1103" s="14">
        <x:f t="shared" si="234"/>
        <x:v>0</x:v>
      </x:c>
      <x:c r="S1103" s="14">
        <x:f t="shared" si="235"/>
        <x:v>0</x:v>
      </x:c>
      <x:c r="T1103" t="str">
        <x:f>IF(MOD(C1103-Settings!$B$32,Settings!$B$33)&lt;Settings!$B$30,"Up","Down")</x:f>
        <x:v>Up</x:v>
      </x:c>
      <x:c r="U1103" s="15" t="n">
        <x:f>IF(OR(I1103&gt;Settings!$B$30,O1103&gt;Settings!$B$37),0,1)</x:f>
        <x:v>1</x:v>
      </x:c>
      <x:c r="V1103" s="15" t="n">
        <x:f>IF(AND(U1103=1,O1103&lt;=Settings!$B$36),1,0)</x:f>
        <x:v>1</x:v>
      </x:c>
    </x:row>
    <x:row r="1104">
      <x:c r="A1104">
        <x:v>10</x:v>
      </x:c>
      <x:c r="B1104">
        <x:v>19</x:v>
      </x:c>
      <x:c r="C1104" s="13" t="n">
        <x:f>Arrivals!F1104</x:f>
        <x:v>1536.008276361868</x:v>
      </x:c>
      <x:c r="D1104" s="13" t="n">
        <x:f>Arrivals!J1104</x:f>
        <x:v>4.662017985418167</x:v>
      </x:c>
      <x:c r="E1104" s="14">
        <x:f t="shared" si="225"/>
        <x:v>1506.7142402577151</x:v>
      </x:c>
      <x:c r="F1104" s="14">
        <x:f t="shared" si="227"/>
        <x:v>1536.008276361868</x:v>
      </x:c>
      <x:c r="G1104" s="14">
        <x:f t="shared" si="228"/>
        <x:v>1540.670294347286</x:v>
      </x:c>
      <x:c r="H1104" s="13" t="n">
        <x:f>Arrivals!L1104</x:f>
        <x:v>75</x:v>
      </x:c>
      <x:c r="I1104" s="14" t="n">
        <x:f>H1104*8/Settings!$B$28+Settings!$B$29</x:f>
        <x:v>6.02</x:v>
      </x:c>
      <x:c r="J1104" s="14">
        <x:f t="shared" si="226"/>
        <x:v>1512.7342402577151</x:v>
      </x:c>
      <x:c r="K1104" s="14">
        <x:f t="shared" si="229"/>
        <x:v>1540.670294347286</x:v>
      </x:c>
      <x:c r="L1104" s="14" t="n">
        <x:f>MOD(K1104-Settings!$B$32,Settings!$B$33)</x:f>
        <x:v>100.67029434728602</x:v>
      </x:c>
      <x:c r="M1104" s="14" t="n">
        <x:f>IF(L1104&lt;Settings!$B$30,IF(Settings!$B$30-L1104&gt;=I1104,K1104,K1104+(Settings!$B$30-L1104)+Settings!$B$31),K1104+(Settings!$B$33-L1104))</x:f>
        <x:v>1540.670294347286</x:v>
      </x:c>
      <x:c r="N1104" s="14">
        <x:f t="shared" si="230"/>
        <x:v>1546.690294347286</x:v>
      </x:c>
      <x:c r="O1104" s="14">
        <x:f t="shared" si="231"/>
        <x:v>10.682017985418042</x:v>
      </x:c>
      <x:c r="P1104" s="14">
        <x:f t="shared" si="232"/>
        <x:v>0</x:v>
      </x:c>
      <x:c r="Q1104" s="14">
        <x:f t="shared" si="233"/>
        <x:v>0</x:v>
      </x:c>
      <x:c r="R1104" s="14">
        <x:f t="shared" si="234"/>
        <x:v>0</x:v>
      </x:c>
      <x:c r="S1104" s="14">
        <x:f t="shared" si="235"/>
        <x:v>0</x:v>
      </x:c>
      <x:c r="T1104" t="str">
        <x:f>IF(MOD(C1104-Settings!$B$32,Settings!$B$33)&lt;Settings!$B$30,"Up","Down")</x:f>
        <x:v>Up</x:v>
      </x:c>
      <x:c r="U1104" s="15" t="n">
        <x:f>IF(OR(I1104&gt;Settings!$B$30,O1104&gt;Settings!$B$37),0,1)</x:f>
        <x:v>1</x:v>
      </x:c>
      <x:c r="V1104" s="15" t="n">
        <x:f>IF(AND(U1104=1,O1104&lt;=Settings!$B$36),1,0)</x:f>
        <x:v>1</x:v>
      </x:c>
    </x:row>
    <x:row r="1105">
      <x:c r="A1105">
        <x:v>10</x:v>
      </x:c>
      <x:c r="B1105">
        <x:v>20</x:v>
      </x:c>
      <x:c r="C1105" s="13" t="n">
        <x:f>Arrivals!F1105</x:f>
        <x:v>1567.6868526725852</x:v>
      </x:c>
      <x:c r="D1105" s="13" t="n">
        <x:f>Arrivals!J1105</x:f>
        <x:v>12.27450958473727</x:v>
      </x:c>
      <x:c r="E1105" s="14">
        <x:f t="shared" si="225"/>
        <x:v>1540.670294347286</x:v>
      </x:c>
      <x:c r="F1105" s="14">
        <x:f t="shared" si="227"/>
        <x:v>1567.6868526725852</x:v>
      </x:c>
      <x:c r="G1105" s="14">
        <x:f t="shared" si="228"/>
        <x:v>1579.9613622573224</x:v>
      </x:c>
      <x:c r="H1105" s="13" t="n">
        <x:f>Arrivals!L1105</x:f>
        <x:v>75</x:v>
      </x:c>
      <x:c r="I1105" s="14" t="n">
        <x:f>H1105*8/Settings!$B$28+Settings!$B$29</x:f>
        <x:v>6.02</x:v>
      </x:c>
      <x:c r="J1105" s="14">
        <x:f t="shared" si="226"/>
        <x:v>1546.690294347286</x:v>
      </x:c>
      <x:c r="K1105" s="14">
        <x:f t="shared" si="229"/>
        <x:v>1579.9613622573224</x:v>
      </x:c>
      <x:c r="L1105" s="14" t="n">
        <x:f>MOD(K1105-Settings!$B$32,Settings!$B$33)</x:f>
        <x:v>139.96136225732243</x:v>
      </x:c>
      <x:c r="M1105" s="14" t="n">
        <x:f>IF(L1105&lt;Settings!$B$30,IF(Settings!$B$30-L1105&gt;=I1105,K1105,K1105+(Settings!$B$30-L1105)+Settings!$B$31),K1105+(Settings!$B$33-L1105))</x:f>
        <x:v>1579.9613622573224</x:v>
      </x:c>
      <x:c r="N1105" s="14">
        <x:f t="shared" si="230"/>
        <x:v>1585.9813622573224</x:v>
      </x:c>
      <x:c r="O1105" s="14">
        <x:f t="shared" si="231"/>
        <x:v>18.29450958473717</x:v>
      </x:c>
      <x:c r="P1105" s="14">
        <x:f t="shared" si="232"/>
        <x:v>0</x:v>
      </x:c>
      <x:c r="Q1105" s="14">
        <x:f t="shared" si="233"/>
        <x:v>0</x:v>
      </x:c>
      <x:c r="R1105" s="14">
        <x:f t="shared" si="234"/>
        <x:v>0</x:v>
      </x:c>
      <x:c r="S1105" s="14">
        <x:f t="shared" si="235"/>
        <x:v>0</x:v>
      </x:c>
      <x:c r="T1105" t="str">
        <x:f>IF(MOD(C1105-Settings!$B$32,Settings!$B$33)&lt;Settings!$B$30,"Up","Down")</x:f>
        <x:v>Up</x:v>
      </x:c>
      <x:c r="U1105" s="15" t="n">
        <x:f>IF(OR(I1105&gt;Settings!$B$30,O1105&gt;Settings!$B$37),0,1)</x:f>
        <x:v>1</x:v>
      </x:c>
      <x:c r="V1105" s="15" t="n">
        <x:f>IF(AND(U1105=1,O1105&lt;=Settings!$B$36),1,0)</x:f>
        <x:v>1</x:v>
      </x:c>
    </x:row>
    <x:row r="1106">
      <x:c r="A1106">
        <x:v>10</x:v>
      </x:c>
      <x:c r="B1106">
        <x:v>21</x:v>
      </x:c>
      <x:c r="C1106" s="13" t="n">
        <x:f>Arrivals!F1106</x:f>
        <x:v>1587.0564604906217</x:v>
      </x:c>
      <x:c r="D1106" s="13" t="n">
        <x:f>Arrivals!J1106</x:f>
        <x:v>25.91604873875054</x:v>
      </x:c>
      <x:c r="E1106" s="14">
        <x:f t="shared" si="225"/>
        <x:v>1579.9613622573224</x:v>
      </x:c>
      <x:c r="F1106" s="14">
        <x:f t="shared" si="227"/>
        <x:v>1587.0564604906217</x:v>
      </x:c>
      <x:c r="G1106" s="14">
        <x:f t="shared" si="228"/>
        <x:v>1612.9725092293722</x:v>
      </x:c>
      <x:c r="H1106" s="13" t="n">
        <x:f>Arrivals!L1106</x:f>
        <x:v>75</x:v>
      </x:c>
      <x:c r="I1106" s="14" t="n">
        <x:f>H1106*8/Settings!$B$28+Settings!$B$29</x:f>
        <x:v>6.02</x:v>
      </x:c>
      <x:c r="J1106" s="14">
        <x:f t="shared" si="226"/>
        <x:v>1585.9813622573224</x:v>
      </x:c>
      <x:c r="K1106" s="14">
        <x:f t="shared" si="229"/>
        <x:v>1612.9725092293722</x:v>
      </x:c>
      <x:c r="L1106" s="14" t="n">
        <x:f>MOD(K1106-Settings!$B$32,Settings!$B$33)</x:f>
        <x:v>172.97250922937224</x:v>
      </x:c>
      <x:c r="M1106" s="14" t="n">
        <x:f>IF(L1106&lt;Settings!$B$30,IF(Settings!$B$30-L1106&gt;=I1106,K1106,K1106+(Settings!$B$30-L1106)+Settings!$B$31),K1106+(Settings!$B$33-L1106))</x:f>
        <x:v>1612.9725092293722</x:v>
      </x:c>
      <x:c r="N1106" s="14">
        <x:f t="shared" si="230"/>
        <x:v>1618.9925092293722</x:v>
      </x:c>
      <x:c r="O1106" s="14">
        <x:f t="shared" si="231"/>
        <x:v>31.936048738750515</x:v>
      </x:c>
      <x:c r="P1106" s="14">
        <x:f t="shared" si="232"/>
        <x:v>0</x:v>
      </x:c>
      <x:c r="Q1106" s="14">
        <x:f t="shared" si="233"/>
        <x:v>0</x:v>
      </x:c>
      <x:c r="R1106" s="14">
        <x:f t="shared" si="234"/>
        <x:v>0</x:v>
      </x:c>
      <x:c r="S1106" s="14">
        <x:f t="shared" si="235"/>
        <x:v>0</x:v>
      </x:c>
      <x:c r="T1106" t="str">
        <x:f>IF(MOD(C1106-Settings!$B$32,Settings!$B$33)&lt;Settings!$B$30,"Up","Down")</x:f>
        <x:v>Up</x:v>
      </x:c>
      <x:c r="U1106" s="15" t="n">
        <x:f>IF(OR(I1106&gt;Settings!$B$30,O1106&gt;Settings!$B$37),0,1)</x:f>
        <x:v>1</x:v>
      </x:c>
      <x:c r="V1106" s="15" t="n">
        <x:f>IF(AND(U1106=1,O1106&lt;=Settings!$B$36),1,0)</x:f>
        <x:v>1</x:v>
      </x:c>
    </x:row>
    <x:row r="1107">
      <x:c r="A1107">
        <x:v>10</x:v>
      </x:c>
      <x:c r="B1107">
        <x:v>22</x:v>
      </x:c>
      <x:c r="C1107" s="13" t="n">
        <x:f>Arrivals!F1107</x:f>
        <x:v>1591.0083319859827</x:v>
      </x:c>
      <x:c r="D1107" s="13" t="n">
        <x:f>Arrivals!J1107</x:f>
        <x:v>1.1629986710877285</x:v>
      </x:c>
      <x:c r="E1107" s="14">
        <x:f t="shared" si="225"/>
        <x:v>1612.9725092293722</x:v>
      </x:c>
      <x:c r="F1107" s="14">
        <x:f t="shared" si="227"/>
        <x:v>1612.9725092293722</x:v>
      </x:c>
      <x:c r="G1107" s="14">
        <x:f t="shared" si="228"/>
        <x:v>1614.13550790046</x:v>
      </x:c>
      <x:c r="H1107" s="13" t="n">
        <x:f>Arrivals!L1107</x:f>
        <x:v>75</x:v>
      </x:c>
      <x:c r="I1107" s="14" t="n">
        <x:f>H1107*8/Settings!$B$28+Settings!$B$29</x:f>
        <x:v>6.02</x:v>
      </x:c>
      <x:c r="J1107" s="14">
        <x:f t="shared" si="226"/>
        <x:v>1618.9925092293722</x:v>
      </x:c>
      <x:c r="K1107" s="14">
        <x:f t="shared" si="229"/>
        <x:v>1618.9925092293722</x:v>
      </x:c>
      <x:c r="L1107" s="14" t="n">
        <x:f>MOD(K1107-Settings!$B$32,Settings!$B$33)</x:f>
        <x:v>178.99250922937222</x:v>
      </x:c>
      <x:c r="M1107" s="14" t="n">
        <x:f>IF(L1107&lt;Settings!$B$30,IF(Settings!$B$30-L1107&gt;=I1107,K1107,K1107+(Settings!$B$30-L1107)+Settings!$B$31),K1107+(Settings!$B$33-L1107))</x:f>
        <x:v>1618.9925092293722</x:v>
      </x:c>
      <x:c r="N1107" s="14">
        <x:f t="shared" si="230"/>
        <x:v>1625.0125092293722</x:v>
      </x:c>
      <x:c r="O1107" s="14">
        <x:f t="shared" si="231"/>
        <x:v>34.004177243389449</x:v>
      </x:c>
      <x:c r="P1107" s="14">
        <x:f t="shared" si="232"/>
        <x:v>21.964177243389486</x:v>
      </x:c>
      <x:c r="Q1107" s="14">
        <x:f t="shared" si="233"/>
        <x:v>4.8570013289122471</x:v>
      </x:c>
      <x:c r="R1107" s="14">
        <x:f t="shared" si="234"/>
        <x:v>0</x:v>
      </x:c>
      <x:c r="S1107" s="14">
        <x:f t="shared" si="235"/>
        <x:v>26.821178572301733</x:v>
      </x:c>
      <x:c r="T1107" t="str">
        <x:f>IF(MOD(C1107-Settings!$B$32,Settings!$B$33)&lt;Settings!$B$30,"Up","Down")</x:f>
        <x:v>Up</x:v>
      </x:c>
      <x:c r="U1107" s="15" t="n">
        <x:f>IF(OR(I1107&gt;Settings!$B$30,O1107&gt;Settings!$B$37),0,1)</x:f>
        <x:v>1</x:v>
      </x:c>
      <x:c r="V1107" s="15" t="n">
        <x:f>IF(AND(U1107=1,O1107&lt;=Settings!$B$36),1,0)</x:f>
        <x:v>1</x:v>
      </x:c>
    </x:row>
    <x:row r="1108">
      <x:c r="A1108">
        <x:v>10</x:v>
      </x:c>
      <x:c r="B1108">
        <x:v>23</x:v>
      </x:c>
      <x:c r="C1108" s="13" t="n">
        <x:f>Arrivals!F1108</x:f>
        <x:v>1613.8765225441414</x:v>
      </x:c>
      <x:c r="D1108" s="13" t="n">
        <x:f>Arrivals!J1108</x:f>
        <x:v>6.816263172874686</x:v>
      </x:c>
      <x:c r="E1108" s="14">
        <x:f t="shared" si="225"/>
        <x:v>1614.13550790046</x:v>
      </x:c>
      <x:c r="F1108" s="14">
        <x:f t="shared" si="227"/>
        <x:v>1614.13550790046</x:v>
      </x:c>
      <x:c r="G1108" s="14">
        <x:f t="shared" si="228"/>
        <x:v>1620.9517710733346</x:v>
      </x:c>
      <x:c r="H1108" s="13" t="n">
        <x:f>Arrivals!L1108</x:f>
        <x:v>75</x:v>
      </x:c>
      <x:c r="I1108" s="14" t="n">
        <x:f>H1108*8/Settings!$B$28+Settings!$B$29</x:f>
        <x:v>6.02</x:v>
      </x:c>
      <x:c r="J1108" s="14">
        <x:f t="shared" si="226"/>
        <x:v>1625.0125092293722</x:v>
      </x:c>
      <x:c r="K1108" s="14">
        <x:f t="shared" si="229"/>
        <x:v>1625.0125092293722</x:v>
      </x:c>
      <x:c r="L1108" s="14" t="n">
        <x:f>MOD(K1108-Settings!$B$32,Settings!$B$33)</x:f>
        <x:v>185.0125092293722</x:v>
      </x:c>
      <x:c r="M1108" s="14" t="n">
        <x:f>IF(L1108&lt;Settings!$B$30,IF(Settings!$B$30-L1108&gt;=I1108,K1108,K1108+(Settings!$B$30-L1108)+Settings!$B$31),K1108+(Settings!$B$33-L1108))</x:f>
        <x:v>1625.0125092293722</x:v>
      </x:c>
      <x:c r="N1108" s="14">
        <x:f t="shared" si="230"/>
        <x:v>1631.0325092293722</x:v>
      </x:c>
      <x:c r="O1108" s="14">
        <x:f t="shared" si="231"/>
        <x:v>17.155986685230801</x:v>
      </x:c>
      <x:c r="P1108" s="14">
        <x:f t="shared" si="232"/>
        <x:v>0.25898535631858977</x:v>
      </x:c>
      <x:c r="Q1108" s="14">
        <x:f t="shared" si="233"/>
        <x:v>4.060738156037587</x:v>
      </x:c>
      <x:c r="R1108" s="14">
        <x:f t="shared" si="234"/>
        <x:v>0</x:v>
      </x:c>
      <x:c r="S1108" s="14">
        <x:f t="shared" si="235"/>
        <x:v>4.3197235123561768</x:v>
      </x:c>
      <x:c r="T1108" t="str">
        <x:f>IF(MOD(C1108-Settings!$B$32,Settings!$B$33)&lt;Settings!$B$30,"Up","Down")</x:f>
        <x:v>Up</x:v>
      </x:c>
      <x:c r="U1108" s="15" t="n">
        <x:f>IF(OR(I1108&gt;Settings!$B$30,O1108&gt;Settings!$B$37),0,1)</x:f>
        <x:v>1</x:v>
      </x:c>
      <x:c r="V1108" s="15" t="n">
        <x:f>IF(AND(U1108=1,O1108&lt;=Settings!$B$36),1,0)</x:f>
        <x:v>1</x:v>
      </x:c>
    </x:row>
    <x:row r="1109">
      <x:c r="A1109">
        <x:v>10</x:v>
      </x:c>
      <x:c r="B1109">
        <x:v>24</x:v>
      </x:c>
      <x:c r="C1109" s="13" t="n">
        <x:f>Arrivals!F1109</x:f>
        <x:v>1644.1795929080554</x:v>
      </x:c>
      <x:c r="D1109" s="13" t="n">
        <x:f>Arrivals!J1109</x:f>
        <x:v>6.014912478177386</x:v>
      </x:c>
      <x:c r="E1109" s="14">
        <x:f t="shared" si="225"/>
        <x:v>1620.9517710733346</x:v>
      </x:c>
      <x:c r="F1109" s="14">
        <x:f t="shared" si="227"/>
        <x:v>1644.1795929080554</x:v>
      </x:c>
      <x:c r="G1109" s="14">
        <x:f t="shared" si="228"/>
        <x:v>1650.1945053862328</x:v>
      </x:c>
      <x:c r="H1109" s="13" t="n">
        <x:f>Arrivals!L1109</x:f>
        <x:v>75</x:v>
      </x:c>
      <x:c r="I1109" s="14" t="n">
        <x:f>H1109*8/Settings!$B$28+Settings!$B$29</x:f>
        <x:v>6.02</x:v>
      </x:c>
      <x:c r="J1109" s="14">
        <x:f t="shared" si="226"/>
        <x:v>1631.0325092293722</x:v>
      </x:c>
      <x:c r="K1109" s="14">
        <x:f t="shared" si="229"/>
        <x:v>1650.1945053862328</x:v>
      </x:c>
      <x:c r="L1109" s="14" t="n">
        <x:f>MOD(K1109-Settings!$B$32,Settings!$B$33)</x:f>
        <x:v>210.19450538623278</x:v>
      </x:c>
      <x:c r="M1109" s="14" t="n">
        <x:f>IF(L1109&lt;Settings!$B$30,IF(Settings!$B$30-L1109&gt;=I1109,K1109,K1109+(Settings!$B$30-L1109)+Settings!$B$31),K1109+(Settings!$B$33-L1109))</x:f>
        <x:v>1650.1945053862328</x:v>
      </x:c>
      <x:c r="N1109" s="14">
        <x:f t="shared" si="230"/>
        <x:v>1656.2145053862328</x:v>
      </x:c>
      <x:c r="O1109" s="14">
        <x:f t="shared" si="231"/>
        <x:v>12.034912478177375</x:v>
      </x:c>
      <x:c r="P1109" s="14">
        <x:f t="shared" si="232"/>
        <x:v>0</x:v>
      </x:c>
      <x:c r="Q1109" s="14">
        <x:f t="shared" si="233"/>
        <x:v>0</x:v>
      </x:c>
      <x:c r="R1109" s="14">
        <x:f t="shared" si="234"/>
        <x:v>0</x:v>
      </x:c>
      <x:c r="S1109" s="14">
        <x:f t="shared" si="235"/>
        <x:v>0</x:v>
      </x:c>
      <x:c r="T1109" t="str">
        <x:f>IF(MOD(C1109-Settings!$B$32,Settings!$B$33)&lt;Settings!$B$30,"Up","Down")</x:f>
        <x:v>Up</x:v>
      </x:c>
      <x:c r="U1109" s="15" t="n">
        <x:f>IF(OR(I1109&gt;Settings!$B$30,O1109&gt;Settings!$B$37),0,1)</x:f>
        <x:v>1</x:v>
      </x:c>
      <x:c r="V1109" s="15" t="n">
        <x:f>IF(AND(U1109=1,O1109&lt;=Settings!$B$36),1,0)</x:f>
        <x:v>1</x:v>
      </x:c>
    </x:row>
    <x:row r="1110">
      <x:c r="A1110">
        <x:v>10</x:v>
      </x:c>
      <x:c r="B1110">
        <x:v>25</x:v>
      </x:c>
      <x:c r="C1110" s="13" t="n">
        <x:f>Arrivals!F1110</x:f>
        <x:v>1674.912346608912</x:v>
      </x:c>
      <x:c r="D1110" s="13" t="n">
        <x:f>Arrivals!J1110</x:f>
        <x:v>14.425118785028175</x:v>
      </x:c>
      <x:c r="E1110" s="14">
        <x:f t="shared" si="225"/>
        <x:v>1650.1945053862328</x:v>
      </x:c>
      <x:c r="F1110" s="14">
        <x:f t="shared" si="227"/>
        <x:v>1674.912346608912</x:v>
      </x:c>
      <x:c r="G1110" s="14">
        <x:f t="shared" si="228"/>
        <x:v>1689.3374653939402</x:v>
      </x:c>
      <x:c r="H1110" s="13" t="n">
        <x:f>Arrivals!L1110</x:f>
        <x:v>75</x:v>
      </x:c>
      <x:c r="I1110" s="14" t="n">
        <x:f>H1110*8/Settings!$B$28+Settings!$B$29</x:f>
        <x:v>6.02</x:v>
      </x:c>
      <x:c r="J1110" s="14">
        <x:f t="shared" si="226"/>
        <x:v>1656.2145053862328</x:v>
      </x:c>
      <x:c r="K1110" s="14">
        <x:f t="shared" si="229"/>
        <x:v>1689.3374653939402</x:v>
      </x:c>
      <x:c r="L1110" s="14" t="n">
        <x:f>MOD(K1110-Settings!$B$32,Settings!$B$33)</x:f>
        <x:v>249.3374653939402</x:v>
      </x:c>
      <x:c r="M1110" s="14" t="n">
        <x:f>IF(L1110&lt;Settings!$B$30,IF(Settings!$B$30-L1110&gt;=I1110,K1110,K1110+(Settings!$B$30-L1110)+Settings!$B$31),K1110+(Settings!$B$33-L1110))</x:f>
        <x:v>1689.3374653939402</x:v>
      </x:c>
      <x:c r="N1110" s="14">
        <x:f t="shared" si="230"/>
        <x:v>1695.3574653939402</x:v>
      </x:c>
      <x:c r="O1110" s="14">
        <x:f t="shared" si="231"/>
        <x:v>20.445118785028171</x:v>
      </x:c>
      <x:c r="P1110" s="14">
        <x:f t="shared" si="232"/>
        <x:v>0</x:v>
      </x:c>
      <x:c r="Q1110" s="14">
        <x:f t="shared" si="233"/>
        <x:v>0</x:v>
      </x:c>
      <x:c r="R1110" s="14">
        <x:f t="shared" si="234"/>
        <x:v>0</x:v>
      </x:c>
      <x:c r="S1110" s="14">
        <x:f t="shared" si="235"/>
        <x:v>0</x:v>
      </x:c>
      <x:c r="T1110" t="str">
        <x:f>IF(MOD(C1110-Settings!$B$32,Settings!$B$33)&lt;Settings!$B$30,"Up","Down")</x:f>
        <x:v>Up</x:v>
      </x:c>
      <x:c r="U1110" s="15" t="n">
        <x:f>IF(OR(I1110&gt;Settings!$B$30,O1110&gt;Settings!$B$37),0,1)</x:f>
        <x:v>1</x:v>
      </x:c>
      <x:c r="V1110" s="15" t="n">
        <x:f>IF(AND(U1110=1,O1110&lt;=Settings!$B$36),1,0)</x:f>
        <x:v>1</x:v>
      </x:c>
    </x:row>
    <x:row r="1111">
      <x:c r="A1111">
        <x:v>10</x:v>
      </x:c>
      <x:c r="B1111">
        <x:v>26</x:v>
      </x:c>
      <x:c r="C1111" s="13" t="n">
        <x:f>Arrivals!F1111</x:f>
        <x:v>1764.803539524569</x:v>
      </x:c>
      <x:c r="D1111" s="13" t="n">
        <x:f>Arrivals!J1111</x:f>
        <x:v>6.415209926954059</x:v>
      </x:c>
      <x:c r="E1111" s="14">
        <x:f t="shared" si="225"/>
        <x:v>1689.3374653939402</x:v>
      </x:c>
      <x:c r="F1111" s="14">
        <x:f t="shared" si="227"/>
        <x:v>1764.803539524569</x:v>
      </x:c>
      <x:c r="G1111" s="14">
        <x:f t="shared" si="228"/>
        <x:v>1771.2187494515231</x:v>
      </x:c>
      <x:c r="H1111" s="13" t="n">
        <x:f>Arrivals!L1111</x:f>
        <x:v>75</x:v>
      </x:c>
      <x:c r="I1111" s="14" t="n">
        <x:f>H1111*8/Settings!$B$28+Settings!$B$29</x:f>
        <x:v>6.02</x:v>
      </x:c>
      <x:c r="J1111" s="14">
        <x:f t="shared" si="226"/>
        <x:v>1695.3574653939402</x:v>
      </x:c>
      <x:c r="K1111" s="14">
        <x:f t="shared" si="229"/>
        <x:v>1771.2187494515231</x:v>
      </x:c>
      <x:c r="L1111" s="14" t="n">
        <x:f>MOD(K1111-Settings!$B$32,Settings!$B$33)</x:f>
        <x:v>331.2187494515231</x:v>
      </x:c>
      <x:c r="M1111" s="14" t="n">
        <x:f>IF(L1111&lt;Settings!$B$30,IF(Settings!$B$30-L1111&gt;=I1111,K1111,K1111+(Settings!$B$30-L1111)+Settings!$B$31),K1111+(Settings!$B$33-L1111))</x:f>
        <x:v>1771.218749451523</x:v>
      </x:c>
      <x:c r="N1111" s="14">
        <x:f t="shared" si="230"/>
        <x:v>1777.2387494515231</x:v>
      </x:c>
      <x:c r="O1111" s="14">
        <x:f t="shared" si="231"/>
        <x:v>12.43520992695403</x:v>
      </x:c>
      <x:c r="P1111" s="14">
        <x:f t="shared" si="232"/>
        <x:v>0</x:v>
      </x:c>
      <x:c r="Q1111" s="14">
        <x:f t="shared" si="233"/>
        <x:v>0</x:v>
      </x:c>
      <x:c r="R1111" s="14">
        <x:f t="shared" si="234"/>
        <x:v>0</x:v>
      </x:c>
      <x:c r="S1111" s="14">
        <x:f t="shared" si="235"/>
        <x:v>0</x:v>
      </x:c>
      <x:c r="T1111" t="str">
        <x:f>IF(MOD(C1111-Settings!$B$32,Settings!$B$33)&lt;Settings!$B$30,"Up","Down")</x:f>
        <x:v>Up</x:v>
      </x:c>
      <x:c r="U1111" s="15" t="n">
        <x:f>IF(OR(I1111&gt;Settings!$B$30,O1111&gt;Settings!$B$37),0,1)</x:f>
        <x:v>1</x:v>
      </x:c>
      <x:c r="V1111" s="15" t="n">
        <x:f>IF(AND(U1111=1,O1111&lt;=Settings!$B$36),1,0)</x:f>
        <x:v>1</x:v>
      </x:c>
    </x:row>
    <x:row r="1112">
      <x:c r="A1112">
        <x:v>10</x:v>
      </x:c>
      <x:c r="B1112">
        <x:v>27</x:v>
      </x:c>
      <x:c r="C1112" s="13" t="n">
        <x:f>Arrivals!F1112</x:f>
        <x:v>1767.5357765633796</x:v>
      </x:c>
      <x:c r="D1112" s="13" t="n">
        <x:f>Arrivals!J1112</x:f>
        <x:v>15.546987734194076</x:v>
      </x:c>
      <x:c r="E1112" s="14">
        <x:f t="shared" si="225"/>
        <x:v>1771.2187494515231</x:v>
      </x:c>
      <x:c r="F1112" s="14">
        <x:f t="shared" si="227"/>
        <x:v>1771.2187494515231</x:v>
      </x:c>
      <x:c r="G1112" s="14">
        <x:f t="shared" si="228"/>
        <x:v>1786.7657371857172</x:v>
      </x:c>
      <x:c r="H1112" s="13" t="n">
        <x:f>Arrivals!L1112</x:f>
        <x:v>75</x:v>
      </x:c>
      <x:c r="I1112" s="14" t="n">
        <x:f>H1112*8/Settings!$B$28+Settings!$B$29</x:f>
        <x:v>6.02</x:v>
      </x:c>
      <x:c r="J1112" s="14">
        <x:f t="shared" si="226"/>
        <x:v>1777.2387494515231</x:v>
      </x:c>
      <x:c r="K1112" s="14">
        <x:f t="shared" si="229"/>
        <x:v>1786.7657371857172</x:v>
      </x:c>
      <x:c r="L1112" s="14" t="n">
        <x:f>MOD(K1112-Settings!$B$32,Settings!$B$33)</x:f>
        <x:v>346.76573718571717</x:v>
      </x:c>
      <x:c r="M1112" s="14" t="n">
        <x:f>IF(L1112&lt;Settings!$B$30,IF(Settings!$B$30-L1112&gt;=I1112,K1112,K1112+(Settings!$B$30-L1112)+Settings!$B$31),K1112+(Settings!$B$33-L1112))</x:f>
        <x:v>1786.7657371857172</x:v>
      </x:c>
      <x:c r="N1112" s="14">
        <x:f t="shared" si="230"/>
        <x:v>1792.7857371857172</x:v>
      </x:c>
      <x:c r="O1112" s="14">
        <x:f t="shared" si="231"/>
        <x:v>25.249960622337539</x:v>
      </x:c>
      <x:c r="P1112" s="14">
        <x:f t="shared" si="232"/>
        <x:v>3.6829728881434676</x:v>
      </x:c>
      <x:c r="Q1112" s="14">
        <x:f t="shared" si="233"/>
        <x:v>0</x:v>
      </x:c>
      <x:c r="R1112" s="14">
        <x:f t="shared" si="234"/>
        <x:v>0</x:v>
      </x:c>
      <x:c r="S1112" s="14">
        <x:f t="shared" si="235"/>
        <x:v>3.6829728881434676</x:v>
      </x:c>
      <x:c r="T1112" t="str">
        <x:f>IF(MOD(C1112-Settings!$B$32,Settings!$B$33)&lt;Settings!$B$30,"Up","Down")</x:f>
        <x:v>Up</x:v>
      </x:c>
      <x:c r="U1112" s="15" t="n">
        <x:f>IF(OR(I1112&gt;Settings!$B$30,O1112&gt;Settings!$B$37),0,1)</x:f>
        <x:v>1</x:v>
      </x:c>
      <x:c r="V1112" s="15" t="n">
        <x:f>IF(AND(U1112=1,O1112&lt;=Settings!$B$36),1,0)</x:f>
        <x:v>1</x:v>
      </x:c>
    </x:row>
    <x:row r="1113">
      <x:c r="A1113">
        <x:v>10</x:v>
      </x:c>
      <x:c r="B1113">
        <x:v>28</x:v>
      </x:c>
      <x:c r="C1113" s="13" t="n">
        <x:f>Arrivals!F1113</x:f>
        <x:v>1779.5004775511563</x:v>
      </x:c>
      <x:c r="D1113" s="13" t="n">
        <x:f>Arrivals!J1113</x:f>
        <x:v>3.9158436934402903</x:v>
      </x:c>
      <x:c r="E1113" s="14">
        <x:f t="shared" si="225"/>
        <x:v>1786.7657371857172</x:v>
      </x:c>
      <x:c r="F1113" s="14">
        <x:f t="shared" si="227"/>
        <x:v>1786.7657371857172</x:v>
      </x:c>
      <x:c r="G1113" s="14">
        <x:f t="shared" si="228"/>
        <x:v>1790.6815808791575</x:v>
      </x:c>
      <x:c r="H1113" s="13" t="n">
        <x:f>Arrivals!L1113</x:f>
        <x:v>75</x:v>
      </x:c>
      <x:c r="I1113" s="14" t="n">
        <x:f>H1113*8/Settings!$B$28+Settings!$B$29</x:f>
        <x:v>6.02</x:v>
      </x:c>
      <x:c r="J1113" s="14">
        <x:f t="shared" si="226"/>
        <x:v>1792.7857371857172</x:v>
      </x:c>
      <x:c r="K1113" s="14">
        <x:f t="shared" si="229"/>
        <x:v>1792.7857371857172</x:v>
      </x:c>
      <x:c r="L1113" s="14" t="n">
        <x:f>MOD(K1113-Settings!$B$32,Settings!$B$33)</x:f>
        <x:v>352.78573718571715</x:v>
      </x:c>
      <x:c r="M1113" s="14" t="n">
        <x:f>IF(L1113&lt;Settings!$B$30,IF(Settings!$B$30-L1113&gt;=I1113,K1113,K1113+(Settings!$B$30-L1113)+Settings!$B$31),K1113+(Settings!$B$33-L1113))</x:f>
        <x:v>1792.7857371857172</x:v>
      </x:c>
      <x:c r="N1113" s="14">
        <x:f t="shared" si="230"/>
        <x:v>1798.8057371857171</x:v>
      </x:c>
      <x:c r="O1113" s="14">
        <x:f t="shared" si="231"/>
        <x:v>19.305259634560798</x:v>
      </x:c>
      <x:c r="P1113" s="14">
        <x:f t="shared" si="232"/>
        <x:v>7.2652596345608345</x:v>
      </x:c>
      <x:c r="Q1113" s="14">
        <x:f t="shared" si="233"/>
        <x:v>2.1041563065596165</x:v>
      </x:c>
      <x:c r="R1113" s="14">
        <x:f t="shared" si="234"/>
        <x:v>0</x:v>
      </x:c>
      <x:c r="S1113" s="14">
        <x:f t="shared" si="235"/>
        <x:v>9.369415941120451</x:v>
      </x:c>
      <x:c r="T1113" t="str">
        <x:f>IF(MOD(C1113-Settings!$B$32,Settings!$B$33)&lt;Settings!$B$30,"Up","Down")</x:f>
        <x:v>Up</x:v>
      </x:c>
      <x:c r="U1113" s="15" t="n">
        <x:f>IF(OR(I1113&gt;Settings!$B$30,O1113&gt;Settings!$B$37),0,1)</x:f>
        <x:v>1</x:v>
      </x:c>
      <x:c r="V1113" s="15" t="n">
        <x:f>IF(AND(U1113=1,O1113&lt;=Settings!$B$36),1,0)</x:f>
        <x:v>1</x:v>
      </x:c>
    </x:row>
    <x:row r="1114">
      <x:c r="A1114">
        <x:v>10</x:v>
      </x:c>
      <x:c r="B1114">
        <x:v>29</x:v>
      </x:c>
      <x:c r="C1114" s="13" t="n">
        <x:f>Arrivals!F1114</x:f>
        <x:v>1820.4176219213784</x:v>
      </x:c>
      <x:c r="D1114" s="13" t="n">
        <x:f>Arrivals!J1114</x:f>
        <x:v>8.447294436364725</x:v>
      </x:c>
      <x:c r="E1114" s="14">
        <x:f t="shared" si="225"/>
        <x:v>1790.6815808791575</x:v>
      </x:c>
      <x:c r="F1114" s="14">
        <x:f t="shared" si="227"/>
        <x:v>1820.4176219213784</x:v>
      </x:c>
      <x:c r="G1114" s="14">
        <x:f t="shared" si="228"/>
        <x:v>1828.8649163577431</x:v>
      </x:c>
      <x:c r="H1114" s="13" t="n">
        <x:f>Arrivals!L1114</x:f>
        <x:v>75</x:v>
      </x:c>
      <x:c r="I1114" s="14" t="n">
        <x:f>H1114*8/Settings!$B$28+Settings!$B$29</x:f>
        <x:v>6.02</x:v>
      </x:c>
      <x:c r="J1114" s="14">
        <x:f t="shared" si="226"/>
        <x:v>1798.8057371857171</x:v>
      </x:c>
      <x:c r="K1114" s="14">
        <x:f t="shared" si="229"/>
        <x:v>1828.8649163577431</x:v>
      </x:c>
      <x:c r="L1114" s="14" t="n">
        <x:f>MOD(K1114-Settings!$B$32,Settings!$B$33)</x:f>
        <x:v>388.86491635774314</x:v>
      </x:c>
      <x:c r="M1114" s="14" t="n">
        <x:f>IF(L1114&lt;Settings!$B$30,IF(Settings!$B$30-L1114&gt;=I1114,K1114,K1114+(Settings!$B$30-L1114)+Settings!$B$31),K1114+(Settings!$B$33-L1114))</x:f>
        <x:v>1828.8649163577431</x:v>
      </x:c>
      <x:c r="N1114" s="14">
        <x:f t="shared" si="230"/>
        <x:v>1834.8849163577431</x:v>
      </x:c>
      <x:c r="O1114" s="14">
        <x:f t="shared" si="231"/>
        <x:v>14.467294436364682</x:v>
      </x:c>
      <x:c r="P1114" s="14">
        <x:f t="shared" si="232"/>
        <x:v>0</x:v>
      </x:c>
      <x:c r="Q1114" s="14">
        <x:f t="shared" si="233"/>
        <x:v>0</x:v>
      </x:c>
      <x:c r="R1114" s="14">
        <x:f t="shared" si="234"/>
        <x:v>0</x:v>
      </x:c>
      <x:c r="S1114" s="14">
        <x:f t="shared" si="235"/>
        <x:v>0</x:v>
      </x:c>
      <x:c r="T1114" t="str">
        <x:f>IF(MOD(C1114-Settings!$B$32,Settings!$B$33)&lt;Settings!$B$30,"Up","Down")</x:f>
        <x:v>Up</x:v>
      </x:c>
      <x:c r="U1114" s="15" t="n">
        <x:f>IF(OR(I1114&gt;Settings!$B$30,O1114&gt;Settings!$B$37),0,1)</x:f>
        <x:v>1</x:v>
      </x:c>
      <x:c r="V1114" s="15" t="n">
        <x:f>IF(AND(U1114=1,O1114&lt;=Settings!$B$36),1,0)</x:f>
        <x:v>1</x:v>
      </x:c>
    </x:row>
    <x:row r="1115">
      <x:c r="A1115">
        <x:v>10</x:v>
      </x:c>
      <x:c r="B1115">
        <x:v>30</x:v>
      </x:c>
      <x:c r="C1115" s="13" t="n">
        <x:f>Arrivals!F1115</x:f>
        <x:v>1956.3159864771362</x:v>
      </x:c>
      <x:c r="D1115" s="13" t="n">
        <x:f>Arrivals!J1115</x:f>
        <x:v>15.265937498980083</x:v>
      </x:c>
      <x:c r="E1115" s="14">
        <x:f t="shared" si="225"/>
        <x:v>1828.8649163577431</x:v>
      </x:c>
      <x:c r="F1115" s="14">
        <x:f t="shared" si="227"/>
        <x:v>1956.3159864771362</x:v>
      </x:c>
      <x:c r="G1115" s="14">
        <x:f t="shared" si="228"/>
        <x:v>1971.5819239761163</x:v>
      </x:c>
      <x:c r="H1115" s="13" t="n">
        <x:f>Arrivals!L1115</x:f>
        <x:v>75</x:v>
      </x:c>
      <x:c r="I1115" s="14" t="n">
        <x:f>H1115*8/Settings!$B$28+Settings!$B$29</x:f>
        <x:v>6.02</x:v>
      </x:c>
      <x:c r="J1115" s="14">
        <x:f t="shared" si="226"/>
        <x:v>1834.8849163577431</x:v>
      </x:c>
      <x:c r="K1115" s="14">
        <x:f t="shared" si="229"/>
        <x:v>1971.5819239761163</x:v>
      </x:c>
      <x:c r="L1115" s="14" t="n">
        <x:f>MOD(K1115-Settings!$B$32,Settings!$B$33)</x:f>
        <x:v>531.5819239761163</x:v>
      </x:c>
      <x:c r="M1115" s="14" t="n">
        <x:f>IF(L1115&lt;Settings!$B$30,IF(Settings!$B$30-L1115&gt;=I1115,K1115,K1115+(Settings!$B$30-L1115)+Settings!$B$31),K1115+(Settings!$B$33-L1115))</x:f>
        <x:v>1971.5819239761163</x:v>
      </x:c>
      <x:c r="N1115" s="14">
        <x:f t="shared" si="230"/>
        <x:v>1977.6019239761163</x:v>
      </x:c>
      <x:c r="O1115" s="14">
        <x:f t="shared" si="231"/>
        <x:v>21.285937498980047</x:v>
      </x:c>
      <x:c r="P1115" s="14">
        <x:f t="shared" si="232"/>
        <x:v>0</x:v>
      </x:c>
      <x:c r="Q1115" s="14">
        <x:f t="shared" si="233"/>
        <x:v>0</x:v>
      </x:c>
      <x:c r="R1115" s="14">
        <x:f t="shared" si="234"/>
        <x:v>0</x:v>
      </x:c>
      <x:c r="S1115" s="14">
        <x:f t="shared" si="235"/>
        <x:v>0</x:v>
      </x:c>
      <x:c r="T1115" t="str">
        <x:f>IF(MOD(C1115-Settings!$B$32,Settings!$B$33)&lt;Settings!$B$30,"Up","Down")</x:f>
        <x:v>Up</x:v>
      </x:c>
      <x:c r="U1115" s="15" t="n">
        <x:f>IF(OR(I1115&gt;Settings!$B$30,O1115&gt;Settings!$B$37),0,1)</x:f>
        <x:v>1</x:v>
      </x:c>
      <x:c r="V1115" s="15" t="n">
        <x:f>IF(AND(U1115=1,O1115&lt;=Settings!$B$36),1,0)</x:f>
        <x:v>1</x:v>
      </x:c>
    </x:row>
    <x:row r="1116">
      <x:c r="A1116">
        <x:v>10</x:v>
      </x:c>
      <x:c r="B1116">
        <x:v>31</x:v>
      </x:c>
      <x:c r="C1116" s="13" t="n">
        <x:f>Arrivals!F1116</x:f>
        <x:v>2084.0554312360205</x:v>
      </x:c>
      <x:c r="D1116" s="13" t="n">
        <x:f>Arrivals!J1116</x:f>
        <x:v>3.5141377127918068</x:v>
      </x:c>
      <x:c r="E1116" s="14">
        <x:f t="shared" si="225"/>
        <x:v>1971.5819239761163</x:v>
      </x:c>
      <x:c r="F1116" s="14">
        <x:f t="shared" si="227"/>
        <x:v>2084.0554312360205</x:v>
      </x:c>
      <x:c r="G1116" s="14">
        <x:f t="shared" si="228"/>
        <x:v>2087.569568948812</x:v>
      </x:c>
      <x:c r="H1116" s="13" t="n">
        <x:f>Arrivals!L1116</x:f>
        <x:v>75</x:v>
      </x:c>
      <x:c r="I1116" s="14" t="n">
        <x:f>H1116*8/Settings!$B$28+Settings!$B$29</x:f>
        <x:v>6.02</x:v>
      </x:c>
      <x:c r="J1116" s="14">
        <x:f t="shared" si="226"/>
        <x:v>1977.6019239761163</x:v>
      </x:c>
      <x:c r="K1116" s="14">
        <x:f t="shared" si="229"/>
        <x:v>2087.569568948812</x:v>
      </x:c>
      <x:c r="L1116" s="14" t="n">
        <x:f>MOD(K1116-Settings!$B$32,Settings!$B$33)</x:f>
        <x:v>647.569568948812</x:v>
      </x:c>
      <x:c r="M1116" s="14" t="n">
        <x:f>IF(L1116&lt;Settings!$B$30,IF(Settings!$B$30-L1116&gt;=I1116,K1116,K1116+(Settings!$B$30-L1116)+Settings!$B$31),K1116+(Settings!$B$33-L1116))</x:f>
        <x:v>2160</x:v>
      </x:c>
      <x:c r="N1116" s="14">
        <x:f t="shared" si="230"/>
        <x:v>2166.02</x:v>
      </x:c>
      <x:c r="O1116" s="14">
        <x:f t="shared" si="231"/>
        <x:v>81.964568763979514</x:v>
      </x:c>
      <x:c r="P1116" s="14">
        <x:f t="shared" si="232"/>
        <x:v>0</x:v>
      </x:c>
      <x:c r="Q1116" s="14">
        <x:f t="shared" si="233"/>
        <x:v>0</x:v>
      </x:c>
      <x:c r="R1116" s="14">
        <x:f t="shared" si="234"/>
        <x:v>72.430431051187952</x:v>
      </x:c>
      <x:c r="S1116" s="14">
        <x:f t="shared" si="235"/>
        <x:v>72.430431051187952</x:v>
      </x:c>
      <x:c r="T1116" t="str">
        <x:f>IF(MOD(C1116-Settings!$B$32,Settings!$B$33)&lt;Settings!$B$30,"Up","Down")</x:f>
        <x:v>Down</x:v>
      </x:c>
      <x:c r="U1116" s="15" t="n">
        <x:f>IF(OR(I1116&gt;Settings!$B$30,O1116&gt;Settings!$B$37),0,1)</x:f>
        <x:v>1</x:v>
      </x:c>
      <x:c r="V1116" s="15" t="n">
        <x:f>IF(AND(U1116=1,O1116&lt;=Settings!$B$36),1,0)</x:f>
        <x:v>1</x:v>
      </x:c>
    </x:row>
    <x:row r="1117">
      <x:c r="A1117">
        <x:v>10</x:v>
      </x:c>
      <x:c r="B1117">
        <x:v>32</x:v>
      </x:c>
      <x:c r="C1117" s="13" t="n">
        <x:f>Arrivals!F1117</x:f>
        <x:v>2153.3289210066027</x:v>
      </x:c>
      <x:c r="D1117" s="13" t="n">
        <x:f>Arrivals!J1117</x:f>
        <x:v>12.941812724246383</x:v>
      </x:c>
      <x:c r="E1117" s="14">
        <x:f t="shared" si="225"/>
        <x:v>2087.569568948812</x:v>
      </x:c>
      <x:c r="F1117" s="14">
        <x:f t="shared" si="227"/>
        <x:v>2153.3289210066027</x:v>
      </x:c>
      <x:c r="G1117" s="14">
        <x:f t="shared" si="228"/>
        <x:v>2166.2707337308493</x:v>
      </x:c>
      <x:c r="H1117" s="13" t="n">
        <x:f>Arrivals!L1117</x:f>
        <x:v>75</x:v>
      </x:c>
      <x:c r="I1117" s="14" t="n">
        <x:f>H1117*8/Settings!$B$28+Settings!$B$29</x:f>
        <x:v>6.02</x:v>
      </x:c>
      <x:c r="J1117" s="14">
        <x:f t="shared" si="226"/>
        <x:v>2166.02</x:v>
      </x:c>
      <x:c r="K1117" s="14">
        <x:f t="shared" si="229"/>
        <x:v>2166.2707337308493</x:v>
      </x:c>
      <x:c r="L1117" s="14" t="n">
        <x:f>MOD(K1117-Settings!$B$32,Settings!$B$33)</x:f>
        <x:v>6.270733730849315</x:v>
      </x:c>
      <x:c r="M1117" s="14" t="n">
        <x:f>IF(L1117&lt;Settings!$B$30,IF(Settings!$B$30-L1117&gt;=I1117,K1117,K1117+(Settings!$B$30-L1117)+Settings!$B$31),K1117+(Settings!$B$33-L1117))</x:f>
        <x:v>2166.2707337308493</x:v>
      </x:c>
      <x:c r="N1117" s="14">
        <x:f t="shared" si="230"/>
        <x:v>2172.2907337308493</x:v>
      </x:c>
      <x:c r="O1117" s="14">
        <x:f t="shared" si="231"/>
        <x:v>18.961812724246556</x:v>
      </x:c>
      <x:c r="P1117" s="14">
        <x:f t="shared" si="232"/>
        <x:v>0</x:v>
      </x:c>
      <x:c r="Q1117" s="14">
        <x:f t="shared" si="233"/>
        <x:v>0</x:v>
      </x:c>
      <x:c r="R1117" s="14">
        <x:f t="shared" si="234"/>
        <x:v>0</x:v>
      </x:c>
      <x:c r="S1117" s="14">
        <x:f t="shared" si="235"/>
        <x:v>0</x:v>
      </x:c>
      <x:c r="T1117" t="str">
        <x:f>IF(MOD(C1117-Settings!$B$32,Settings!$B$33)&lt;Settings!$B$30,"Up","Down")</x:f>
        <x:v>Down</x:v>
      </x:c>
      <x:c r="U1117" s="15" t="n">
        <x:f>IF(OR(I1117&gt;Settings!$B$30,O1117&gt;Settings!$B$37),0,1)</x:f>
        <x:v>1</x:v>
      </x:c>
      <x:c r="V1117" s="15" t="n">
        <x:f>IF(AND(U1117=1,O1117&lt;=Settings!$B$36),1,0)</x:f>
        <x:v>1</x:v>
      </x:c>
    </x:row>
    <x:row r="1118">
      <x:c r="A1118">
        <x:v>10</x:v>
      </x:c>
      <x:c r="B1118">
        <x:v>33</x:v>
      </x:c>
      <x:c r="C1118" s="13" t="n">
        <x:f>Arrivals!F1118</x:f>
        <x:v>2193.4779548763445</x:v>
      </x:c>
      <x:c r="D1118" s="13" t="n">
        <x:f>Arrivals!J1118</x:f>
        <x:v>17.17522592835593</x:v>
      </x:c>
      <x:c r="E1118" s="14">
        <x:f t="shared" si="225"/>
        <x:v>2166.2707337308493</x:v>
      </x:c>
      <x:c r="F1118" s="14">
        <x:f t="shared" si="227"/>
        <x:v>2193.4779548763445</x:v>
      </x:c>
      <x:c r="G1118" s="14">
        <x:f t="shared" si="228"/>
        <x:v>2210.6531808047002</x:v>
      </x:c>
      <x:c r="H1118" s="13" t="n">
        <x:f>Arrivals!L1118</x:f>
        <x:v>75</x:v>
      </x:c>
      <x:c r="I1118" s="14" t="n">
        <x:f>H1118*8/Settings!$B$28+Settings!$B$29</x:f>
        <x:v>6.02</x:v>
      </x:c>
      <x:c r="J1118" s="14">
        <x:f t="shared" si="226"/>
        <x:v>2172.2907337308493</x:v>
      </x:c>
      <x:c r="K1118" s="14">
        <x:f t="shared" si="229"/>
        <x:v>2210.6531808047002</x:v>
      </x:c>
      <x:c r="L1118" s="14" t="n">
        <x:f>MOD(K1118-Settings!$B$32,Settings!$B$33)</x:f>
        <x:v>50.65318080470024</x:v>
      </x:c>
      <x:c r="M1118" s="14" t="n">
        <x:f>IF(L1118&lt;Settings!$B$30,IF(Settings!$B$30-L1118&gt;=I1118,K1118,K1118+(Settings!$B$30-L1118)+Settings!$B$31),K1118+(Settings!$B$33-L1118))</x:f>
        <x:v>2210.6531808047002</x:v>
      </x:c>
      <x:c r="N1118" s="14">
        <x:f t="shared" si="230"/>
        <x:v>2216.6731808047002</x:v>
      </x:c>
      <x:c r="O1118" s="14">
        <x:f t="shared" si="231"/>
        <x:v>23.19522592835574</x:v>
      </x:c>
      <x:c r="P1118" s="14">
        <x:f t="shared" si="232"/>
        <x:v>0</x:v>
      </x:c>
      <x:c r="Q1118" s="14">
        <x:f t="shared" si="233"/>
        <x:v>0</x:v>
      </x:c>
      <x:c r="R1118" s="14">
        <x:f t="shared" si="234"/>
        <x:v>0</x:v>
      </x:c>
      <x:c r="S1118" s="14">
        <x:f t="shared" si="235"/>
        <x:v>0</x:v>
      </x:c>
      <x:c r="T1118" t="str">
        <x:f>IF(MOD(C1118-Settings!$B$32,Settings!$B$33)&lt;Settings!$B$30,"Up","Down")</x:f>
        <x:v>Up</x:v>
      </x:c>
      <x:c r="U1118" s="15" t="n">
        <x:f>IF(OR(I1118&gt;Settings!$B$30,O1118&gt;Settings!$B$37),0,1)</x:f>
        <x:v>1</x:v>
      </x:c>
      <x:c r="V1118" s="15" t="n">
        <x:f>IF(AND(U1118=1,O1118&lt;=Settings!$B$36),1,0)</x:f>
        <x:v>1</x:v>
      </x:c>
    </x:row>
    <x:row r="1119">
      <x:c r="A1119">
        <x:v>10</x:v>
      </x:c>
      <x:c r="B1119">
        <x:v>34</x:v>
      </x:c>
      <x:c r="C1119" s="13" t="n">
        <x:f>Arrivals!F1119</x:f>
        <x:v>2224.674094785642</x:v>
      </x:c>
      <x:c r="D1119" s="13" t="n">
        <x:f>Arrivals!J1119</x:f>
        <x:v>0.4276978612340943</x:v>
      </x:c>
      <x:c r="E1119" s="14" t="n">
        <x:f t="shared" ref="E1119:E1150" si="236">G1118</x:f>
        <x:v>2210.6531808047002</x:v>
      </x:c>
      <x:c r="F1119" s="14">
        <x:f t="shared" si="227"/>
        <x:v>2224.674094785642</x:v>
      </x:c>
      <x:c r="G1119" s="14">
        <x:f t="shared" si="228"/>
        <x:v>2225.1017926468762</x:v>
      </x:c>
      <x:c r="H1119" s="13" t="n">
        <x:f>Arrivals!L1119</x:f>
        <x:v>75</x:v>
      </x:c>
      <x:c r="I1119" s="14" t="n">
        <x:f>H1119*8/Settings!$B$28+Settings!$B$29</x:f>
        <x:v>6.02</x:v>
      </x:c>
      <x:c r="J1119" s="14" t="n">
        <x:f t="shared" ref="J1119:J1150" si="237">N1118</x:f>
        <x:v>2216.6731808047</x:v>
      </x:c>
      <x:c r="K1119" s="14">
        <x:f t="shared" si="229"/>
        <x:v>2225.1017926468762</x:v>
      </x:c>
      <x:c r="L1119" s="14" t="n">
        <x:f>MOD(K1119-Settings!$B$32,Settings!$B$33)</x:f>
        <x:v>65.10179264687622</x:v>
      </x:c>
      <x:c r="M1119" s="14" t="n">
        <x:f>IF(L1119&lt;Settings!$B$30,IF(Settings!$B$30-L1119&gt;=I1119,K1119,K1119+(Settings!$B$30-L1119)+Settings!$B$31),K1119+(Settings!$B$33-L1119))</x:f>
        <x:v>2225.101792646876</x:v>
      </x:c>
      <x:c r="N1119" s="14">
        <x:f t="shared" si="230"/>
        <x:v>2231.1217926468762</x:v>
      </x:c>
      <x:c r="O1119" s="14">
        <x:f t="shared" si="231"/>
        <x:v>6.4476978612342464</x:v>
      </x:c>
      <x:c r="P1119" s="14">
        <x:f t="shared" si="232"/>
        <x:v>0</x:v>
      </x:c>
      <x:c r="Q1119" s="14">
        <x:f t="shared" si="233"/>
        <x:v>0</x:v>
      </x:c>
      <x:c r="R1119" s="14">
        <x:f t="shared" si="234"/>
        <x:v>0</x:v>
      </x:c>
      <x:c r="S1119" s="14">
        <x:f t="shared" si="235"/>
        <x:v>0</x:v>
      </x:c>
      <x:c r="T1119" t="str">
        <x:f>IF(MOD(C1119-Settings!$B$32,Settings!$B$33)&lt;Settings!$B$30,"Up","Down")</x:f>
        <x:v>Up</x:v>
      </x:c>
      <x:c r="U1119" s="15" t="n">
        <x:f>IF(OR(I1119&gt;Settings!$B$30,O1119&gt;Settings!$B$37),0,1)</x:f>
        <x:v>1</x:v>
      </x:c>
      <x:c r="V1119" s="15" t="n">
        <x:f>IF(AND(U1119=1,O1119&lt;=Settings!$B$36),1,0)</x:f>
        <x:v>1</x:v>
      </x:c>
    </x:row>
    <x:row r="1120">
      <x:c r="A1120">
        <x:v>10</x:v>
      </x:c>
      <x:c r="B1120">
        <x:v>35</x:v>
      </x:c>
      <x:c r="C1120" s="13" t="n">
        <x:f>Arrivals!F1120</x:f>
        <x:v>2241.95813879861</x:v>
      </x:c>
      <x:c r="D1120" s="13" t="n">
        <x:f>Arrivals!J1120</x:f>
        <x:v>7.780416830301505</x:v>
      </x:c>
      <x:c r="E1120" s="14">
        <x:f t="shared" si="236"/>
        <x:v>2225.1017926468762</x:v>
      </x:c>
      <x:c r="F1120" s="14">
        <x:f t="shared" si="227"/>
        <x:v>2241.95813879861</x:v>
      </x:c>
      <x:c r="G1120" s="14">
        <x:f t="shared" si="228"/>
        <x:v>2249.7385556289114</x:v>
      </x:c>
      <x:c r="H1120" s="13" t="n">
        <x:f>Arrivals!L1120</x:f>
        <x:v>75</x:v>
      </x:c>
      <x:c r="I1120" s="14" t="n">
        <x:f>H1120*8/Settings!$B$28+Settings!$B$29</x:f>
        <x:v>6.02</x:v>
      </x:c>
      <x:c r="J1120" s="14">
        <x:f t="shared" si="237"/>
        <x:v>2231.1217926468762</x:v>
      </x:c>
      <x:c r="K1120" s="14">
        <x:f t="shared" si="229"/>
        <x:v>2249.7385556289114</x:v>
      </x:c>
      <x:c r="L1120" s="14" t="n">
        <x:f>MOD(K1120-Settings!$B$32,Settings!$B$33)</x:f>
        <x:v>89.7385556289114</x:v>
      </x:c>
      <x:c r="M1120" s="14" t="n">
        <x:f>IF(L1120&lt;Settings!$B$30,IF(Settings!$B$30-L1120&gt;=I1120,K1120,K1120+(Settings!$B$30-L1120)+Settings!$B$31),K1120+(Settings!$B$33-L1120))</x:f>
        <x:v>2249.7385556289114</x:v>
      </x:c>
      <x:c r="N1120" s="14">
        <x:f t="shared" si="230"/>
        <x:v>2255.7585556289114</x:v>
      </x:c>
      <x:c r="O1120" s="14">
        <x:f t="shared" si="231"/>
        <x:v>13.800416830301401</x:v>
      </x:c>
      <x:c r="P1120" s="14">
        <x:f t="shared" si="232"/>
        <x:v>0</x:v>
      </x:c>
      <x:c r="Q1120" s="14">
        <x:f t="shared" si="233"/>
        <x:v>0</x:v>
      </x:c>
      <x:c r="R1120" s="14">
        <x:f t="shared" si="234"/>
        <x:v>0</x:v>
      </x:c>
      <x:c r="S1120" s="14">
        <x:f t="shared" si="235"/>
        <x:v>0</x:v>
      </x:c>
      <x:c r="T1120" t="str">
        <x:f>IF(MOD(C1120-Settings!$B$32,Settings!$B$33)&lt;Settings!$B$30,"Up","Down")</x:f>
        <x:v>Up</x:v>
      </x:c>
      <x:c r="U1120" s="15" t="n">
        <x:f>IF(OR(I1120&gt;Settings!$B$30,O1120&gt;Settings!$B$37),0,1)</x:f>
        <x:v>1</x:v>
      </x:c>
      <x:c r="V1120" s="15" t="n">
        <x:f>IF(AND(U1120=1,O1120&lt;=Settings!$B$36),1,0)</x:f>
        <x:v>1</x:v>
      </x:c>
    </x:row>
    <x:row r="1121">
      <x:c r="A1121">
        <x:v>10</x:v>
      </x:c>
      <x:c r="B1121">
        <x:v>36</x:v>
      </x:c>
      <x:c r="C1121" s="13" t="n">
        <x:f>Arrivals!F1121</x:f>
        <x:v>2297.875474639284</x:v>
      </x:c>
      <x:c r="D1121" s="13" t="n">
        <x:f>Arrivals!J1121</x:f>
        <x:v>12.473068287079444</x:v>
      </x:c>
      <x:c r="E1121" s="14">
        <x:f t="shared" si="236"/>
        <x:v>2249.7385556289114</x:v>
      </x:c>
      <x:c r="F1121" s="14">
        <x:f t="shared" si="227"/>
        <x:v>2297.8754746392842</x:v>
      </x:c>
      <x:c r="G1121" s="14">
        <x:f t="shared" si="228"/>
        <x:v>2310.3485429263637</x:v>
      </x:c>
      <x:c r="H1121" s="13" t="n">
        <x:f>Arrivals!L1121</x:f>
        <x:v>75</x:v>
      </x:c>
      <x:c r="I1121" s="14" t="n">
        <x:f>H1121*8/Settings!$B$28+Settings!$B$29</x:f>
        <x:v>6.02</x:v>
      </x:c>
      <x:c r="J1121" s="14">
        <x:f t="shared" si="237"/>
        <x:v>2255.7585556289114</x:v>
      </x:c>
      <x:c r="K1121" s="14">
        <x:f t="shared" si="229"/>
        <x:v>2310.3485429263637</x:v>
      </x:c>
      <x:c r="L1121" s="14" t="n">
        <x:f>MOD(K1121-Settings!$B$32,Settings!$B$33)</x:f>
        <x:v>150.34854292636373</x:v>
      </x:c>
      <x:c r="M1121" s="14" t="n">
        <x:f>IF(L1121&lt;Settings!$B$30,IF(Settings!$B$30-L1121&gt;=I1121,K1121,K1121+(Settings!$B$30-L1121)+Settings!$B$31),K1121+(Settings!$B$33-L1121))</x:f>
        <x:v>2310.3485429263637</x:v>
      </x:c>
      <x:c r="N1121" s="14">
        <x:f t="shared" si="230"/>
        <x:v>2316.3685429263637</x:v>
      </x:c>
      <x:c r="O1121" s="14">
        <x:f t="shared" si="231"/>
        <x:v>18.493068287079495</x:v>
      </x:c>
      <x:c r="P1121" s="14">
        <x:f t="shared" si="232"/>
        <x:v>0</x:v>
      </x:c>
      <x:c r="Q1121" s="14">
        <x:f t="shared" si="233"/>
        <x:v>0</x:v>
      </x:c>
      <x:c r="R1121" s="14">
        <x:f t="shared" si="234"/>
        <x:v>0</x:v>
      </x:c>
      <x:c r="S1121" s="14">
        <x:f t="shared" si="235"/>
        <x:v>0</x:v>
      </x:c>
      <x:c r="T1121" t="str">
        <x:f>IF(MOD(C1121-Settings!$B$32,Settings!$B$33)&lt;Settings!$B$30,"Up","Down")</x:f>
        <x:v>Up</x:v>
      </x:c>
      <x:c r="U1121" s="15" t="n">
        <x:f>IF(OR(I1121&gt;Settings!$B$30,O1121&gt;Settings!$B$37),0,1)</x:f>
        <x:v>1</x:v>
      </x:c>
      <x:c r="V1121" s="15" t="n">
        <x:f>IF(AND(U1121=1,O1121&lt;=Settings!$B$36),1,0)</x:f>
        <x:v>1</x:v>
      </x:c>
    </x:row>
    <x:row r="1122">
      <x:c r="A1122">
        <x:v>10</x:v>
      </x:c>
      <x:c r="B1122">
        <x:v>37</x:v>
      </x:c>
      <x:c r="C1122" s="13" t="n">
        <x:f>Arrivals!F1122</x:f>
        <x:v>2368.3792697044464</x:v>
      </x:c>
      <x:c r="D1122" s="13" t="n">
        <x:f>Arrivals!J1122</x:f>
        <x:v>0.6747167409162622</x:v>
      </x:c>
      <x:c r="E1122" s="14">
        <x:f t="shared" si="236"/>
        <x:v>2310.3485429263637</x:v>
      </x:c>
      <x:c r="F1122" s="14">
        <x:f t="shared" si="227"/>
        <x:v>2368.3792697044464</x:v>
      </x:c>
      <x:c r="G1122" s="14">
        <x:f t="shared" si="228"/>
        <x:v>2369.0539864453626</x:v>
      </x:c>
      <x:c r="H1122" s="13" t="n">
        <x:f>Arrivals!L1122</x:f>
        <x:v>75</x:v>
      </x:c>
      <x:c r="I1122" s="14" t="n">
        <x:f>H1122*8/Settings!$B$28+Settings!$B$29</x:f>
        <x:v>6.02</x:v>
      </x:c>
      <x:c r="J1122" s="14">
        <x:f t="shared" si="237"/>
        <x:v>2316.3685429263637</x:v>
      </x:c>
      <x:c r="K1122" s="14">
        <x:f t="shared" si="229"/>
        <x:v>2369.0539864453626</x:v>
      </x:c>
      <x:c r="L1122" s="14" t="n">
        <x:f>MOD(K1122-Settings!$B$32,Settings!$B$33)</x:f>
        <x:v>209.05398644536263</x:v>
      </x:c>
      <x:c r="M1122" s="14" t="n">
        <x:f>IF(L1122&lt;Settings!$B$30,IF(Settings!$B$30-L1122&gt;=I1122,K1122,K1122+(Settings!$B$30-L1122)+Settings!$B$31),K1122+(Settings!$B$33-L1122))</x:f>
        <x:v>2369.0539864453626</x:v>
      </x:c>
      <x:c r="N1122" s="14">
        <x:f t="shared" si="230"/>
        <x:v>2375.0739864453626</x:v>
      </x:c>
      <x:c r="O1122" s="14">
        <x:f t="shared" si="231"/>
        <x:v>6.6947167409161921</x:v>
      </x:c>
      <x:c r="P1122" s="14">
        <x:f t="shared" si="232"/>
        <x:v>0</x:v>
      </x:c>
      <x:c r="Q1122" s="14">
        <x:f t="shared" si="233"/>
        <x:v>0</x:v>
      </x:c>
      <x:c r="R1122" s="14">
        <x:f t="shared" si="234"/>
        <x:v>0</x:v>
      </x:c>
      <x:c r="S1122" s="14">
        <x:f t="shared" si="235"/>
        <x:v>0</x:v>
      </x:c>
      <x:c r="T1122" t="str">
        <x:f>IF(MOD(C1122-Settings!$B$32,Settings!$B$33)&lt;Settings!$B$30,"Up","Down")</x:f>
        <x:v>Up</x:v>
      </x:c>
      <x:c r="U1122" s="15" t="n">
        <x:f>IF(OR(I1122&gt;Settings!$B$30,O1122&gt;Settings!$B$37),0,1)</x:f>
        <x:v>1</x:v>
      </x:c>
      <x:c r="V1122" s="15" t="n">
        <x:f>IF(AND(U1122=1,O1122&lt;=Settings!$B$36),1,0)</x:f>
        <x:v>1</x:v>
      </x:c>
    </x:row>
    <x:row r="1123">
      <x:c r="A1123">
        <x:v>10</x:v>
      </x:c>
      <x:c r="B1123">
        <x:v>38</x:v>
      </x:c>
      <x:c r="C1123" s="13" t="n">
        <x:f>Arrivals!F1123</x:f>
        <x:v>2368.8425385233536</x:v>
      </x:c>
      <x:c r="D1123" s="13" t="n">
        <x:f>Arrivals!J1123</x:f>
        <x:v>30.479926727279796</x:v>
      </x:c>
      <x:c r="E1123" s="14">
        <x:f t="shared" si="236"/>
        <x:v>2369.0539864453626</x:v>
      </x:c>
      <x:c r="F1123" s="14">
        <x:f t="shared" si="227"/>
        <x:v>2369.0539864453626</x:v>
      </x:c>
      <x:c r="G1123" s="14">
        <x:f t="shared" si="228"/>
        <x:v>2399.5339131726423</x:v>
      </x:c>
      <x:c r="H1123" s="13" t="n">
        <x:f>Arrivals!L1123</x:f>
        <x:v>75</x:v>
      </x:c>
      <x:c r="I1123" s="14" t="n">
        <x:f>H1123*8/Settings!$B$28+Settings!$B$29</x:f>
        <x:v>6.02</x:v>
      </x:c>
      <x:c r="J1123" s="14">
        <x:f t="shared" si="237"/>
        <x:v>2375.0739864453626</x:v>
      </x:c>
      <x:c r="K1123" s="14">
        <x:f t="shared" si="229"/>
        <x:v>2399.5339131726423</x:v>
      </x:c>
      <x:c r="L1123" s="14" t="n">
        <x:f>MOD(K1123-Settings!$B$32,Settings!$B$33)</x:f>
        <x:v>239.53391317264231</x:v>
      </x:c>
      <x:c r="M1123" s="14" t="n">
        <x:f>IF(L1123&lt;Settings!$B$30,IF(Settings!$B$30-L1123&gt;=I1123,K1123,K1123+(Settings!$B$30-L1123)+Settings!$B$31),K1123+(Settings!$B$33-L1123))</x:f>
        <x:v>2399.5339131726423</x:v>
      </x:c>
      <x:c r="N1123" s="14">
        <x:f t="shared" si="230"/>
        <x:v>2405.5539131726423</x:v>
      </x:c>
      <x:c r="O1123" s="14">
        <x:f t="shared" si="231"/>
        <x:v>36.7113746492887</x:v>
      </x:c>
      <x:c r="P1123" s="14">
        <x:f t="shared" si="232"/>
        <x:v>0.21144792200902884</x:v>
      </x:c>
      <x:c r="Q1123" s="14">
        <x:f t="shared" si="233"/>
        <x:v>0</x:v>
      </x:c>
      <x:c r="R1123" s="14">
        <x:f t="shared" si="234"/>
        <x:v>0</x:v>
      </x:c>
      <x:c r="S1123" s="14">
        <x:f t="shared" si="235"/>
        <x:v>0.21144792200902884</x:v>
      </x:c>
      <x:c r="T1123" t="str">
        <x:f>IF(MOD(C1123-Settings!$B$32,Settings!$B$33)&lt;Settings!$B$30,"Up","Down")</x:f>
        <x:v>Up</x:v>
      </x:c>
      <x:c r="U1123" s="15" t="n">
        <x:f>IF(OR(I1123&gt;Settings!$B$30,O1123&gt;Settings!$B$37),0,1)</x:f>
        <x:v>1</x:v>
      </x:c>
      <x:c r="V1123" s="15" t="n">
        <x:f>IF(AND(U1123=1,O1123&lt;=Settings!$B$36),1,0)</x:f>
        <x:v>1</x:v>
      </x:c>
    </x:row>
    <x:row r="1124">
      <x:c r="A1124">
        <x:v>10</x:v>
      </x:c>
      <x:c r="B1124">
        <x:v>39</x:v>
      </x:c>
      <x:c r="C1124" s="13" t="n">
        <x:f>Arrivals!F1124</x:f>
        <x:v>2387.693978320606</x:v>
      </x:c>
      <x:c r="D1124" s="13" t="n">
        <x:f>Arrivals!J1124</x:f>
        <x:v>7.947344185384297</x:v>
      </x:c>
      <x:c r="E1124" s="14">
        <x:f t="shared" si="236"/>
        <x:v>2399.5339131726423</x:v>
      </x:c>
      <x:c r="F1124" s="14">
        <x:f t="shared" si="227"/>
        <x:v>2399.5339131726423</x:v>
      </x:c>
      <x:c r="G1124" s="14">
        <x:f t="shared" si="228"/>
        <x:v>2407.4812573580266</x:v>
      </x:c>
      <x:c r="H1124" s="13" t="n">
        <x:f>Arrivals!L1124</x:f>
        <x:v>75</x:v>
      </x:c>
      <x:c r="I1124" s="14" t="n">
        <x:f>H1124*8/Settings!$B$28+Settings!$B$29</x:f>
        <x:v>6.02</x:v>
      </x:c>
      <x:c r="J1124" s="14">
        <x:f t="shared" si="237"/>
        <x:v>2405.5539131726423</x:v>
      </x:c>
      <x:c r="K1124" s="14">
        <x:f t="shared" si="229"/>
        <x:v>2407.4812573580266</x:v>
      </x:c>
      <x:c r="L1124" s="14" t="n">
        <x:f>MOD(K1124-Settings!$B$32,Settings!$B$33)</x:f>
        <x:v>247.4812573580266</x:v>
      </x:c>
      <x:c r="M1124" s="14" t="n">
        <x:f>IF(L1124&lt;Settings!$B$30,IF(Settings!$B$30-L1124&gt;=I1124,K1124,K1124+(Settings!$B$30-L1124)+Settings!$B$31),K1124+(Settings!$B$33-L1124))</x:f>
        <x:v>2407.4812573580266</x:v>
      </x:c>
      <x:c r="N1124" s="14">
        <x:f t="shared" si="230"/>
        <x:v>2413.5012573580266</x:v>
      </x:c>
      <x:c r="O1124" s="14">
        <x:f t="shared" si="231"/>
        <x:v>25.807279037420358</x:v>
      </x:c>
      <x:c r="P1124" s="14">
        <x:f t="shared" si="232"/>
        <x:v>11.839934852036095</x:v>
      </x:c>
      <x:c r="Q1124" s="14">
        <x:f t="shared" si="233"/>
        <x:v>0</x:v>
      </x:c>
      <x:c r="R1124" s="14">
        <x:f t="shared" si="234"/>
        <x:v>0</x:v>
      </x:c>
      <x:c r="S1124" s="14">
        <x:f t="shared" si="235"/>
        <x:v>11.839934852036095</x:v>
      </x:c>
      <x:c r="T1124" t="str">
        <x:f>IF(MOD(C1124-Settings!$B$32,Settings!$B$33)&lt;Settings!$B$30,"Up","Down")</x:f>
        <x:v>Up</x:v>
      </x:c>
      <x:c r="U1124" s="15" t="n">
        <x:f>IF(OR(I1124&gt;Settings!$B$30,O1124&gt;Settings!$B$37),0,1)</x:f>
        <x:v>1</x:v>
      </x:c>
      <x:c r="V1124" s="15" t="n">
        <x:f>IF(AND(U1124=1,O1124&lt;=Settings!$B$36),1,0)</x:f>
        <x:v>1</x:v>
      </x:c>
    </x:row>
    <x:row r="1125">
      <x:c r="A1125">
        <x:v>10</x:v>
      </x:c>
      <x:c r="B1125">
        <x:v>40</x:v>
      </x:c>
      <x:c r="C1125" s="13" t="n">
        <x:f>Arrivals!F1125</x:f>
        <x:v>2430.1777669766248</x:v>
      </x:c>
      <x:c r="D1125" s="13" t="n">
        <x:f>Arrivals!J1125</x:f>
        <x:v>0.6327140391693482</x:v>
      </x:c>
      <x:c r="E1125" s="14">
        <x:f t="shared" si="236"/>
        <x:v>2407.4812573580266</x:v>
      </x:c>
      <x:c r="F1125" s="14">
        <x:f t="shared" si="227"/>
        <x:v>2430.1777669766248</x:v>
      </x:c>
      <x:c r="G1125" s="14">
        <x:f t="shared" si="228"/>
        <x:v>2430.8104810157943</x:v>
      </x:c>
      <x:c r="H1125" s="13" t="n">
        <x:f>Arrivals!L1125</x:f>
        <x:v>75</x:v>
      </x:c>
      <x:c r="I1125" s="14" t="n">
        <x:f>H1125*8/Settings!$B$28+Settings!$B$29</x:f>
        <x:v>6.02</x:v>
      </x:c>
      <x:c r="J1125" s="14">
        <x:f t="shared" si="237"/>
        <x:v>2413.5012573580266</x:v>
      </x:c>
      <x:c r="K1125" s="14">
        <x:f t="shared" si="229"/>
        <x:v>2430.8104810157943</x:v>
      </x:c>
      <x:c r="L1125" s="14" t="n">
        <x:f>MOD(K1125-Settings!$B$32,Settings!$B$33)</x:f>
        <x:v>270.81048101579427</x:v>
      </x:c>
      <x:c r="M1125" s="14" t="n">
        <x:f>IF(L1125&lt;Settings!$B$30,IF(Settings!$B$30-L1125&gt;=I1125,K1125,K1125+(Settings!$B$30-L1125)+Settings!$B$31),K1125+(Settings!$B$33-L1125))</x:f>
        <x:v>2430.8104810157943</x:v>
      </x:c>
      <x:c r="N1125" s="14">
        <x:f t="shared" si="230"/>
        <x:v>2436.8304810157942</x:v>
      </x:c>
      <x:c r="O1125" s="14">
        <x:f t="shared" si="231"/>
        <x:v>6.6527140391694957</x:v>
      </x:c>
      <x:c r="P1125" s="14">
        <x:f t="shared" si="232"/>
        <x:v>0</x:v>
      </x:c>
      <x:c r="Q1125" s="14">
        <x:f t="shared" si="233"/>
        <x:v>0</x:v>
      </x:c>
      <x:c r="R1125" s="14">
        <x:f t="shared" si="234"/>
        <x:v>0</x:v>
      </x:c>
      <x:c r="S1125" s="14">
        <x:f t="shared" si="235"/>
        <x:v>0</x:v>
      </x:c>
      <x:c r="T1125" t="str">
        <x:f>IF(MOD(C1125-Settings!$B$32,Settings!$B$33)&lt;Settings!$B$30,"Up","Down")</x:f>
        <x:v>Up</x:v>
      </x:c>
      <x:c r="U1125" s="15" t="n">
        <x:f>IF(OR(I1125&gt;Settings!$B$30,O1125&gt;Settings!$B$37),0,1)</x:f>
        <x:v>1</x:v>
      </x:c>
      <x:c r="V1125" s="15" t="n">
        <x:f>IF(AND(U1125=1,O1125&lt;=Settings!$B$36),1,0)</x:f>
        <x:v>1</x:v>
      </x:c>
    </x:row>
    <x:row r="1126">
      <x:c r="A1126">
        <x:v>10</x:v>
      </x:c>
      <x:c r="B1126">
        <x:v>41</x:v>
      </x:c>
      <x:c r="C1126" s="13" t="n">
        <x:f>Arrivals!F1126</x:f>
        <x:v>2578.866447038838</x:v>
      </x:c>
      <x:c r="D1126" s="13" t="n">
        <x:f>Arrivals!J1126</x:f>
        <x:v>2.8566392432190666</x:v>
      </x:c>
      <x:c r="E1126" s="14">
        <x:f t="shared" si="236"/>
        <x:v>2430.8104810157943</x:v>
      </x:c>
      <x:c r="F1126" s="14">
        <x:f t="shared" si="227"/>
        <x:v>2578.866447038838</x:v>
      </x:c>
      <x:c r="G1126" s="14">
        <x:f t="shared" si="228"/>
        <x:v>2581.723086282057</x:v>
      </x:c>
      <x:c r="H1126" s="13" t="n">
        <x:f>Arrivals!L1126</x:f>
        <x:v>75</x:v>
      </x:c>
      <x:c r="I1126" s="14" t="n">
        <x:f>H1126*8/Settings!$B$28+Settings!$B$29</x:f>
        <x:v>6.02</x:v>
      </x:c>
      <x:c r="J1126" s="14">
        <x:f t="shared" si="237"/>
        <x:v>2436.8304810157942</x:v>
      </x:c>
      <x:c r="K1126" s="14">
        <x:f t="shared" si="229"/>
        <x:v>2581.723086282057</x:v>
      </x:c>
      <x:c r="L1126" s="14" t="n">
        <x:f>MOD(K1126-Settings!$B$32,Settings!$B$33)</x:f>
        <x:v>421.723086282057</x:v>
      </x:c>
      <x:c r="M1126" s="14" t="n">
        <x:f>IF(L1126&lt;Settings!$B$30,IF(Settings!$B$30-L1126&gt;=I1126,K1126,K1126+(Settings!$B$30-L1126)+Settings!$B$31),K1126+(Settings!$B$33-L1126))</x:f>
        <x:v>2581.723086282057</x:v>
      </x:c>
      <x:c r="N1126" s="14">
        <x:f t="shared" si="230"/>
        <x:v>2587.743086282057</x:v>
      </x:c>
      <x:c r="O1126" s="14">
        <x:f t="shared" si="231"/>
        <x:v>8.8766392432189605</x:v>
      </x:c>
      <x:c r="P1126" s="14">
        <x:f t="shared" si="232"/>
        <x:v>0</x:v>
      </x:c>
      <x:c r="Q1126" s="14">
        <x:f t="shared" si="233"/>
        <x:v>0</x:v>
      </x:c>
      <x:c r="R1126" s="14">
        <x:f t="shared" si="234"/>
        <x:v>0</x:v>
      </x:c>
      <x:c r="S1126" s="14">
        <x:f t="shared" si="235"/>
        <x:v>0</x:v>
      </x:c>
      <x:c r="T1126" t="str">
        <x:f>IF(MOD(C1126-Settings!$B$32,Settings!$B$33)&lt;Settings!$B$30,"Up","Down")</x:f>
        <x:v>Up</x:v>
      </x:c>
      <x:c r="U1126" s="15" t="n">
        <x:f>IF(OR(I1126&gt;Settings!$B$30,O1126&gt;Settings!$B$37),0,1)</x:f>
        <x:v>1</x:v>
      </x:c>
      <x:c r="V1126" s="15" t="n">
        <x:f>IF(AND(U1126=1,O1126&lt;=Settings!$B$36),1,0)</x:f>
        <x:v>1</x:v>
      </x:c>
    </x:row>
    <x:row r="1127">
      <x:c r="A1127">
        <x:v>10</x:v>
      </x:c>
      <x:c r="B1127">
        <x:v>42</x:v>
      </x:c>
      <x:c r="C1127" s="13" t="n">
        <x:f>Arrivals!F1127</x:f>
        <x:v>2725.969531776075</x:v>
      </x:c>
      <x:c r="D1127" s="13" t="n">
        <x:f>Arrivals!J1127</x:f>
        <x:v>5.795421239446437</x:v>
      </x:c>
      <x:c r="E1127" s="14">
        <x:f t="shared" si="236"/>
        <x:v>2581.723086282057</x:v>
      </x:c>
      <x:c r="F1127" s="14">
        <x:f t="shared" si="227"/>
        <x:v>2725.9695317760752</x:v>
      </x:c>
      <x:c r="G1127" s="14">
        <x:f t="shared" si="228"/>
        <x:v>2731.7649530155218</x:v>
      </x:c>
      <x:c r="H1127" s="13" t="n">
        <x:f>Arrivals!L1127</x:f>
        <x:v>75</x:v>
      </x:c>
      <x:c r="I1127" s="14" t="n">
        <x:f>H1127*8/Settings!$B$28+Settings!$B$29</x:f>
        <x:v>6.02</x:v>
      </x:c>
      <x:c r="J1127" s="14">
        <x:f t="shared" si="237"/>
        <x:v>2587.743086282057</x:v>
      </x:c>
      <x:c r="K1127" s="14">
        <x:f t="shared" si="229"/>
        <x:v>2731.7649530155218</x:v>
      </x:c>
      <x:c r="L1127" s="14" t="n">
        <x:f>MOD(K1127-Settings!$B$32,Settings!$B$33)</x:f>
        <x:v>571.7649530155218</x:v>
      </x:c>
      <x:c r="M1127" s="14" t="n">
        <x:f>IF(L1127&lt;Settings!$B$30,IF(Settings!$B$30-L1127&gt;=I1127,K1127,K1127+(Settings!$B$30-L1127)+Settings!$B$31),K1127+(Settings!$B$33-L1127))</x:f>
        <x:v>2731.7649530155218</x:v>
      </x:c>
      <x:c r="N1127" s="14">
        <x:f t="shared" si="230"/>
        <x:v>2737.7849530155218</x:v>
      </x:c>
      <x:c r="O1127" s="14">
        <x:f t="shared" si="231"/>
        <x:v>11.81542123944655</x:v>
      </x:c>
      <x:c r="P1127" s="14">
        <x:f t="shared" si="232"/>
        <x:v>0</x:v>
      </x:c>
      <x:c r="Q1127" s="14">
        <x:f t="shared" si="233"/>
        <x:v>0</x:v>
      </x:c>
      <x:c r="R1127" s="14">
        <x:f t="shared" si="234"/>
        <x:v>0</x:v>
      </x:c>
      <x:c r="S1127" s="14">
        <x:f t="shared" si="235"/>
        <x:v>0</x:v>
      </x:c>
      <x:c r="T1127" t="str">
        <x:f>IF(MOD(C1127-Settings!$B$32,Settings!$B$33)&lt;Settings!$B$30,"Up","Down")</x:f>
        <x:v>Up</x:v>
      </x:c>
      <x:c r="U1127" s="15" t="n">
        <x:f>IF(OR(I1127&gt;Settings!$B$30,O1127&gt;Settings!$B$37),0,1)</x:f>
        <x:v>1</x:v>
      </x:c>
      <x:c r="V1127" s="15" t="n">
        <x:f>IF(AND(U1127=1,O1127&lt;=Settings!$B$36),1,0)</x:f>
        <x:v>1</x:v>
      </x:c>
    </x:row>
    <x:row r="1128">
      <x:c r="A1128">
        <x:v>10</x:v>
      </x:c>
      <x:c r="B1128">
        <x:v>43</x:v>
      </x:c>
      <x:c r="C1128" s="13" t="n">
        <x:f>Arrivals!F1128</x:f>
        <x:v>2735.957227619613</x:v>
      </x:c>
      <x:c r="D1128" s="13" t="n">
        <x:f>Arrivals!J1128</x:f>
        <x:v>17.143495642428682</x:v>
      </x:c>
      <x:c r="E1128" s="14">
        <x:f t="shared" si="236"/>
        <x:v>2731.7649530155218</x:v>
      </x:c>
      <x:c r="F1128" s="14">
        <x:f t="shared" si="227"/>
        <x:v>2735.9572276196131</x:v>
      </x:c>
      <x:c r="G1128" s="14">
        <x:f t="shared" si="228"/>
        <x:v>2753.1007232620418</x:v>
      </x:c>
      <x:c r="H1128" s="13" t="n">
        <x:f>Arrivals!L1128</x:f>
        <x:v>75</x:v>
      </x:c>
      <x:c r="I1128" s="14" t="n">
        <x:f>H1128*8/Settings!$B$28+Settings!$B$29</x:f>
        <x:v>6.02</x:v>
      </x:c>
      <x:c r="J1128" s="14">
        <x:f t="shared" si="237"/>
        <x:v>2737.7849530155218</x:v>
      </x:c>
      <x:c r="K1128" s="14">
        <x:f t="shared" si="229"/>
        <x:v>2753.1007232620418</x:v>
      </x:c>
      <x:c r="L1128" s="14" t="n">
        <x:f>MOD(K1128-Settings!$B$32,Settings!$B$33)</x:f>
        <x:v>593.1007232620418</x:v>
      </x:c>
      <x:c r="M1128" s="14" t="n">
        <x:f>IF(L1128&lt;Settings!$B$30,IF(Settings!$B$30-L1128&gt;=I1128,K1128,K1128+(Settings!$B$30-L1128)+Settings!$B$31),K1128+(Settings!$B$33-L1128))</x:f>
        <x:v>2753.100723262042</x:v>
      </x:c>
      <x:c r="N1128" s="14">
        <x:f t="shared" si="230"/>
        <x:v>2759.1207232620418</x:v>
      </x:c>
      <x:c r="O1128" s="14">
        <x:f t="shared" si="231"/>
        <x:v>23.163495642428643</x:v>
      </x:c>
      <x:c r="P1128" s="14">
        <x:f t="shared" si="232"/>
        <x:v>0</x:v>
      </x:c>
      <x:c r="Q1128" s="14">
        <x:f t="shared" si="233"/>
        <x:v>0</x:v>
      </x:c>
      <x:c r="R1128" s="14">
        <x:f t="shared" si="234"/>
        <x:v>0</x:v>
      </x:c>
      <x:c r="S1128" s="14">
        <x:f t="shared" si="235"/>
        <x:v>0</x:v>
      </x:c>
      <x:c r="T1128" t="str">
        <x:f>IF(MOD(C1128-Settings!$B$32,Settings!$B$33)&lt;Settings!$B$30,"Up","Down")</x:f>
        <x:v>Up</x:v>
      </x:c>
      <x:c r="U1128" s="15" t="n">
        <x:f>IF(OR(I1128&gt;Settings!$B$30,O1128&gt;Settings!$B$37),0,1)</x:f>
        <x:v>1</x:v>
      </x:c>
      <x:c r="V1128" s="15" t="n">
        <x:f>IF(AND(U1128=1,O1128&lt;=Settings!$B$36),1,0)</x:f>
        <x:v>1</x:v>
      </x:c>
    </x:row>
    <x:row r="1129">
      <x:c r="A1129">
        <x:v>10</x:v>
      </x:c>
      <x:c r="B1129">
        <x:v>44</x:v>
      </x:c>
      <x:c r="C1129" s="13" t="n">
        <x:f>Arrivals!F1129</x:f>
        <x:v>2754.337918995003</x:v>
      </x:c>
      <x:c r="D1129" s="13" t="n">
        <x:f>Arrivals!J1129</x:f>
        <x:v>6.116674768766756</x:v>
      </x:c>
      <x:c r="E1129" s="14">
        <x:f t="shared" si="236"/>
        <x:v>2753.1007232620418</x:v>
      </x:c>
      <x:c r="F1129" s="14">
        <x:f t="shared" si="227"/>
        <x:v>2754.3379189950028</x:v>
      </x:c>
      <x:c r="G1129" s="14">
        <x:f t="shared" si="228"/>
        <x:v>2760.4545937637695</x:v>
      </x:c>
      <x:c r="H1129" s="13" t="n">
        <x:f>Arrivals!L1129</x:f>
        <x:v>75</x:v>
      </x:c>
      <x:c r="I1129" s="14" t="n">
        <x:f>H1129*8/Settings!$B$28+Settings!$B$29</x:f>
        <x:v>6.02</x:v>
      </x:c>
      <x:c r="J1129" s="14">
        <x:f t="shared" si="237"/>
        <x:v>2759.1207232620418</x:v>
      </x:c>
      <x:c r="K1129" s="14">
        <x:f t="shared" si="229"/>
        <x:v>2760.4545937637695</x:v>
      </x:c>
      <x:c r="L1129" s="14" t="n">
        <x:f>MOD(K1129-Settings!$B$32,Settings!$B$33)</x:f>
        <x:v>600.4545937637695</x:v>
      </x:c>
      <x:c r="M1129" s="14" t="n">
        <x:f>IF(L1129&lt;Settings!$B$30,IF(Settings!$B$30-L1129&gt;=I1129,K1129,K1129+(Settings!$B$30-L1129)+Settings!$B$31),K1129+(Settings!$B$33-L1129))</x:f>
        <x:v>2880</x:v>
      </x:c>
      <x:c r="N1129" s="14">
        <x:f t="shared" si="230"/>
        <x:v>2886.02</x:v>
      </x:c>
      <x:c r="O1129" s="14">
        <x:f t="shared" si="231"/>
        <x:v>131.68208100499714</x:v>
      </x:c>
      <x:c r="P1129" s="14">
        <x:f t="shared" si="232"/>
        <x:v>0</x:v>
      </x:c>
      <x:c r="Q1129" s="14">
        <x:f t="shared" si="233"/>
        <x:v>0</x:v>
      </x:c>
      <x:c r="R1129" s="14">
        <x:f t="shared" si="234"/>
        <x:v>119.54540623623052</x:v>
      </x:c>
      <x:c r="S1129" s="14">
        <x:f t="shared" si="235"/>
        <x:v>119.54540623623052</x:v>
      </x:c>
      <x:c r="T1129" t="str">
        <x:f>IF(MOD(C1129-Settings!$B$32,Settings!$B$33)&lt;Settings!$B$30,"Up","Down")</x:f>
        <x:v>Up</x:v>
      </x:c>
      <x:c r="U1129" s="15" t="n">
        <x:f>IF(OR(I1129&gt;Settings!$B$30,O1129&gt;Settings!$B$37),0,1)</x:f>
        <x:v>1</x:v>
      </x:c>
      <x:c r="V1129" s="15" t="n">
        <x:f>IF(AND(U1129=1,O1129&lt;=Settings!$B$36),1,0)</x:f>
        <x:v>0</x:v>
      </x:c>
    </x:row>
    <x:row r="1130">
      <x:c r="A1130">
        <x:v>10</x:v>
      </x:c>
      <x:c r="B1130">
        <x:v>45</x:v>
      </x:c>
      <x:c r="C1130" s="13" t="n">
        <x:f>Arrivals!F1130</x:f>
        <x:v>2856.380846570045</x:v>
      </x:c>
      <x:c r="D1130" s="13" t="n">
        <x:f>Arrivals!J1130</x:f>
        <x:v>13.441216370028595</x:v>
      </x:c>
      <x:c r="E1130" s="14">
        <x:f t="shared" si="236"/>
        <x:v>2760.4545937637695</x:v>
      </x:c>
      <x:c r="F1130" s="14">
        <x:f t="shared" si="227"/>
        <x:v>2856.3808465700449</x:v>
      </x:c>
      <x:c r="G1130" s="14">
        <x:f t="shared" si="228"/>
        <x:v>2869.8220629400735</x:v>
      </x:c>
      <x:c r="H1130" s="13" t="n">
        <x:f>Arrivals!L1130</x:f>
        <x:v>75</x:v>
      </x:c>
      <x:c r="I1130" s="14" t="n">
        <x:f>H1130*8/Settings!$B$28+Settings!$B$29</x:f>
        <x:v>6.02</x:v>
      </x:c>
      <x:c r="J1130" s="14">
        <x:f t="shared" si="237"/>
        <x:v>2886.02</x:v>
      </x:c>
      <x:c r="K1130" s="14">
        <x:f t="shared" si="229"/>
        <x:v>2886.02</x:v>
      </x:c>
      <x:c r="L1130" s="14" t="n">
        <x:f>MOD(K1130-Settings!$B$32,Settings!$B$33)</x:f>
        <x:v>6.019999999999982</x:v>
      </x:c>
      <x:c r="M1130" s="14" t="n">
        <x:f>IF(L1130&lt;Settings!$B$30,IF(Settings!$B$30-L1130&gt;=I1130,K1130,K1130+(Settings!$B$30-L1130)+Settings!$B$31),K1130+(Settings!$B$33-L1130))</x:f>
        <x:v>2886.02</x:v>
      </x:c>
      <x:c r="N1130" s="14">
        <x:f t="shared" si="230"/>
        <x:v>2892.04</x:v>
      </x:c>
      <x:c r="O1130" s="14">
        <x:f t="shared" si="231"/>
        <x:v>35.65915342995504</x:v>
      </x:c>
      <x:c r="P1130" s="14">
        <x:f t="shared" si="232"/>
        <x:v>0</x:v>
      </x:c>
      <x:c r="Q1130" s="14">
        <x:f t="shared" si="233"/>
        <x:v>16.197937059926517</x:v>
      </x:c>
      <x:c r="R1130" s="14">
        <x:f t="shared" si="234"/>
        <x:v>0</x:v>
      </x:c>
      <x:c r="S1130" s="14">
        <x:f t="shared" si="235"/>
        <x:v>16.197937059926517</x:v>
      </x:c>
      <x:c r="T1130" t="str">
        <x:f>IF(MOD(C1130-Settings!$B$32,Settings!$B$33)&lt;Settings!$B$30,"Up","Down")</x:f>
        <x:v>Down</x:v>
      </x:c>
      <x:c r="U1130" s="15" t="n">
        <x:f>IF(OR(I1130&gt;Settings!$B$30,O1130&gt;Settings!$B$37),0,1)</x:f>
        <x:v>1</x:v>
      </x:c>
      <x:c r="V1130" s="15" t="n">
        <x:f>IF(AND(U1130=1,O1130&lt;=Settings!$B$36),1,0)</x:f>
        <x:v>1</x:v>
      </x:c>
    </x:row>
    <x:row r="1131">
      <x:c r="A1131">
        <x:v>10</x:v>
      </x:c>
      <x:c r="B1131">
        <x:v>46</x:v>
      </x:c>
      <x:c r="C1131" s="13" t="n">
        <x:f>Arrivals!F1131</x:f>
        <x:v>2964.1072048639126</x:v>
      </x:c>
      <x:c r="D1131" s="13" t="n">
        <x:f>Arrivals!J1131</x:f>
        <x:v>17.70532963629956</x:v>
      </x:c>
      <x:c r="E1131" s="14">
        <x:f t="shared" si="236"/>
        <x:v>2869.8220629400735</x:v>
      </x:c>
      <x:c r="F1131" s="14">
        <x:f t="shared" si="227"/>
        <x:v>2964.1072048639126</x:v>
      </x:c>
      <x:c r="G1131" s="14">
        <x:f t="shared" si="228"/>
        <x:v>2981.8125345002122</x:v>
      </x:c>
      <x:c r="H1131" s="13" t="n">
        <x:f>Arrivals!L1131</x:f>
        <x:v>75</x:v>
      </x:c>
      <x:c r="I1131" s="14" t="n">
        <x:f>H1131*8/Settings!$B$28+Settings!$B$29</x:f>
        <x:v>6.02</x:v>
      </x:c>
      <x:c r="J1131" s="14">
        <x:f t="shared" si="237"/>
        <x:v>2892.04</x:v>
      </x:c>
      <x:c r="K1131" s="14">
        <x:f t="shared" si="229"/>
        <x:v>2981.8125345002122</x:v>
      </x:c>
      <x:c r="L1131" s="14" t="n">
        <x:f>MOD(K1131-Settings!$B$32,Settings!$B$33)</x:f>
        <x:v>101.81253450021222</x:v>
      </x:c>
      <x:c r="M1131" s="14" t="n">
        <x:f>IF(L1131&lt;Settings!$B$30,IF(Settings!$B$30-L1131&gt;=I1131,K1131,K1131+(Settings!$B$30-L1131)+Settings!$B$31),K1131+(Settings!$B$33-L1131))</x:f>
        <x:v>2981.812534500212</x:v>
      </x:c>
      <x:c r="N1131" s="14">
        <x:f t="shared" si="230"/>
        <x:v>2987.8325345002122</x:v>
      </x:c>
      <x:c r="O1131" s="14">
        <x:f t="shared" si="231"/>
        <x:v>23.725329636299648</x:v>
      </x:c>
      <x:c r="P1131" s="14">
        <x:f t="shared" si="232"/>
        <x:v>0</x:v>
      </x:c>
      <x:c r="Q1131" s="14">
        <x:f t="shared" si="233"/>
        <x:v>0</x:v>
      </x:c>
      <x:c r="R1131" s="14">
        <x:f t="shared" si="234"/>
        <x:v>0</x:v>
      </x:c>
      <x:c r="S1131" s="14">
        <x:f t="shared" si="235"/>
        <x:v>0</x:v>
      </x:c>
      <x:c r="T1131" t="str">
        <x:f>IF(MOD(C1131-Settings!$B$32,Settings!$B$33)&lt;Settings!$B$30,"Up","Down")</x:f>
        <x:v>Up</x:v>
      </x:c>
      <x:c r="U1131" s="15" t="n">
        <x:f>IF(OR(I1131&gt;Settings!$B$30,O1131&gt;Settings!$B$37),0,1)</x:f>
        <x:v>1</x:v>
      </x:c>
      <x:c r="V1131" s="15" t="n">
        <x:f>IF(AND(U1131=1,O1131&lt;=Settings!$B$36),1,0)</x:f>
        <x:v>1</x:v>
      </x:c>
    </x:row>
    <x:row r="1132">
      <x:c r="A1132">
        <x:v>10</x:v>
      </x:c>
      <x:c r="B1132">
        <x:v>47</x:v>
      </x:c>
      <x:c r="C1132" s="13" t="n">
        <x:f>Arrivals!F1132</x:f>
        <x:v>2971.9290372605083</x:v>
      </x:c>
      <x:c r="D1132" s="13" t="n">
        <x:f>Arrivals!J1132</x:f>
        <x:v>11.715578601957354</x:v>
      </x:c>
      <x:c r="E1132" s="14">
        <x:f t="shared" si="236"/>
        <x:v>2981.8125345002122</x:v>
      </x:c>
      <x:c r="F1132" s="14">
        <x:f t="shared" si="227"/>
        <x:v>2981.8125345002122</x:v>
      </x:c>
      <x:c r="G1132" s="14">
        <x:f t="shared" si="228"/>
        <x:v>2993.5281131021698</x:v>
      </x:c>
      <x:c r="H1132" s="13" t="n">
        <x:f>Arrivals!L1132</x:f>
        <x:v>75</x:v>
      </x:c>
      <x:c r="I1132" s="14" t="n">
        <x:f>H1132*8/Settings!$B$28+Settings!$B$29</x:f>
        <x:v>6.02</x:v>
      </x:c>
      <x:c r="J1132" s="14">
        <x:f t="shared" si="237"/>
        <x:v>2987.8325345002122</x:v>
      </x:c>
      <x:c r="K1132" s="14">
        <x:f t="shared" si="229"/>
        <x:v>2993.5281131021698</x:v>
      </x:c>
      <x:c r="L1132" s="14" t="n">
        <x:f>MOD(K1132-Settings!$B$32,Settings!$B$33)</x:f>
        <x:v>113.52811310216975</x:v>
      </x:c>
      <x:c r="M1132" s="14" t="n">
        <x:f>IF(L1132&lt;Settings!$B$30,IF(Settings!$B$30-L1132&gt;=I1132,K1132,K1132+(Settings!$B$30-L1132)+Settings!$B$31),K1132+(Settings!$B$33-L1132))</x:f>
        <x:v>2993.5281131021698</x:v>
      </x:c>
      <x:c r="N1132" s="14">
        <x:f t="shared" si="230"/>
        <x:v>2999.5481131021697</x:v>
      </x:c>
      <x:c r="O1132" s="14">
        <x:f t="shared" si="231"/>
        <x:v>27.61907584166147</x:v>
      </x:c>
      <x:c r="P1132" s="14">
        <x:f t="shared" si="232"/>
        <x:v>9.8834972397039564</x:v>
      </x:c>
      <x:c r="Q1132" s="14">
        <x:f t="shared" si="233"/>
        <x:v>0</x:v>
      </x:c>
      <x:c r="R1132" s="14">
        <x:f t="shared" si="234"/>
        <x:v>0</x:v>
      </x:c>
      <x:c r="S1132" s="14">
        <x:f t="shared" si="235"/>
        <x:v>9.8834972397039564</x:v>
      </x:c>
      <x:c r="T1132" t="str">
        <x:f>IF(MOD(C1132-Settings!$B$32,Settings!$B$33)&lt;Settings!$B$30,"Up","Down")</x:f>
        <x:v>Up</x:v>
      </x:c>
      <x:c r="U1132" s="15" t="n">
        <x:f>IF(OR(I1132&gt;Settings!$B$30,O1132&gt;Settings!$B$37),0,1)</x:f>
        <x:v>1</x:v>
      </x:c>
      <x:c r="V1132" s="15" t="n">
        <x:f>IF(AND(U1132=1,O1132&lt;=Settings!$B$36),1,0)</x:f>
        <x:v>1</x:v>
      </x:c>
    </x:row>
    <x:row r="1133">
      <x:c r="A1133">
        <x:v>10</x:v>
      </x:c>
      <x:c r="B1133">
        <x:v>48</x:v>
      </x:c>
      <x:c r="C1133" s="13" t="n">
        <x:f>Arrivals!F1133</x:f>
        <x:v>2986.7761326996383</x:v>
      </x:c>
      <x:c r="D1133" s="13" t="n">
        <x:f>Arrivals!J1133</x:f>
        <x:v>16.76986065171522</x:v>
      </x:c>
      <x:c r="E1133" s="14">
        <x:f t="shared" si="236"/>
        <x:v>2993.5281131021698</x:v>
      </x:c>
      <x:c r="F1133" s="14">
        <x:f t="shared" si="227"/>
        <x:v>2993.5281131021698</x:v>
      </x:c>
      <x:c r="G1133" s="14">
        <x:f t="shared" si="228"/>
        <x:v>3010.2979737538849</x:v>
      </x:c>
      <x:c r="H1133" s="13" t="n">
        <x:f>Arrivals!L1133</x:f>
        <x:v>75</x:v>
      </x:c>
      <x:c r="I1133" s="14" t="n">
        <x:f>H1133*8/Settings!$B$28+Settings!$B$29</x:f>
        <x:v>6.02</x:v>
      </x:c>
      <x:c r="J1133" s="14">
        <x:f t="shared" si="237"/>
        <x:v>2999.5481131021697</x:v>
      </x:c>
      <x:c r="K1133" s="14">
        <x:f t="shared" si="229"/>
        <x:v>3010.2979737538849</x:v>
      </x:c>
      <x:c r="L1133" s="14" t="n">
        <x:f>MOD(K1133-Settings!$B$32,Settings!$B$33)</x:f>
        <x:v>130.2979737538849</x:v>
      </x:c>
      <x:c r="M1133" s="14" t="n">
        <x:f>IF(L1133&lt;Settings!$B$30,IF(Settings!$B$30-L1133&gt;=I1133,K1133,K1133+(Settings!$B$30-L1133)+Settings!$B$31),K1133+(Settings!$B$33-L1133))</x:f>
        <x:v>3010.297973753885</x:v>
      </x:c>
      <x:c r="N1133" s="14">
        <x:f t="shared" si="230"/>
        <x:v>3016.3179737538849</x:v>
      </x:c>
      <x:c r="O1133" s="14">
        <x:f t="shared" si="231"/>
        <x:v>29.541841054246561</x:v>
      </x:c>
      <x:c r="P1133" s="14">
        <x:f t="shared" si="232"/>
        <x:v>6.7519804025314443</x:v>
      </x:c>
      <x:c r="Q1133" s="14">
        <x:f t="shared" si="233"/>
        <x:v>0</x:v>
      </x:c>
      <x:c r="R1133" s="14">
        <x:f t="shared" si="234"/>
        <x:v>0</x:v>
      </x:c>
      <x:c r="S1133" s="14">
        <x:f t="shared" si="235"/>
        <x:v>6.7519804025314443</x:v>
      </x:c>
      <x:c r="T1133" t="str">
        <x:f>IF(MOD(C1133-Settings!$B$32,Settings!$B$33)&lt;Settings!$B$30,"Up","Down")</x:f>
        <x:v>Up</x:v>
      </x:c>
      <x:c r="U1133" s="15" t="n">
        <x:f>IF(OR(I1133&gt;Settings!$B$30,O1133&gt;Settings!$B$37),0,1)</x:f>
        <x:v>1</x:v>
      </x:c>
      <x:c r="V1133" s="15" t="n">
        <x:f>IF(AND(U1133=1,O1133&lt;=Settings!$B$36),1,0)</x:f>
        <x:v>1</x:v>
      </x:c>
    </x:row>
    <x:row r="1134">
      <x:c r="A1134">
        <x:v>10</x:v>
      </x:c>
      <x:c r="B1134">
        <x:v>49</x:v>
      </x:c>
      <x:c r="C1134" s="13" t="n">
        <x:f>Arrivals!F1134</x:f>
        <x:v>3007.8170791619273</x:v>
      </x:c>
      <x:c r="D1134" s="13" t="n">
        <x:f>Arrivals!J1134</x:f>
        <x:v>0.26974224485801085</x:v>
      </x:c>
      <x:c r="E1134" s="14">
        <x:f t="shared" si="236"/>
        <x:v>3010.2979737538849</x:v>
      </x:c>
      <x:c r="F1134" s="14">
        <x:f t="shared" si="227"/>
        <x:v>3010.2979737538849</x:v>
      </x:c>
      <x:c r="G1134" s="14">
        <x:f t="shared" si="228"/>
        <x:v>3010.5677159987431</x:v>
      </x:c>
      <x:c r="H1134" s="13" t="n">
        <x:f>Arrivals!L1134</x:f>
        <x:v>75</x:v>
      </x:c>
      <x:c r="I1134" s="14" t="n">
        <x:f>H1134*8/Settings!$B$28+Settings!$B$29</x:f>
        <x:v>6.02</x:v>
      </x:c>
      <x:c r="J1134" s="14">
        <x:f t="shared" si="237"/>
        <x:v>3016.3179737538849</x:v>
      </x:c>
      <x:c r="K1134" s="14">
        <x:f t="shared" si="229"/>
        <x:v>3016.3179737538849</x:v>
      </x:c>
      <x:c r="L1134" s="14" t="n">
        <x:f>MOD(K1134-Settings!$B$32,Settings!$B$33)</x:f>
        <x:v>136.31797375388487</x:v>
      </x:c>
      <x:c r="M1134" s="14" t="n">
        <x:f>IF(L1134&lt;Settings!$B$30,IF(Settings!$B$30-L1134&gt;=I1134,K1134,K1134+(Settings!$B$30-L1134)+Settings!$B$31),K1134+(Settings!$B$33-L1134))</x:f>
        <x:v>3016.317973753885</x:v>
      </x:c>
      <x:c r="N1134" s="14">
        <x:f t="shared" si="230"/>
        <x:v>3022.3379737538849</x:v>
      </x:c>
      <x:c r="O1134" s="14">
        <x:f t="shared" si="231"/>
        <x:v>14.520894591957585</x:v>
      </x:c>
      <x:c r="P1134" s="14">
        <x:f t="shared" si="232"/>
        <x:v>2.4808945919576217</x:v>
      </x:c>
      <x:c r="Q1134" s="14">
        <x:f t="shared" si="233"/>
        <x:v>5.7502577551417744</x:v>
      </x:c>
      <x:c r="R1134" s="14">
        <x:f t="shared" si="234"/>
        <x:v>0</x:v>
      </x:c>
      <x:c r="S1134" s="14">
        <x:f t="shared" si="235"/>
        <x:v>8.2311523470993961</x:v>
      </x:c>
      <x:c r="T1134" t="str">
        <x:f>IF(MOD(C1134-Settings!$B$32,Settings!$B$33)&lt;Settings!$B$30,"Up","Down")</x:f>
        <x:v>Up</x:v>
      </x:c>
      <x:c r="U1134" s="15" t="n">
        <x:f>IF(OR(I1134&gt;Settings!$B$30,O1134&gt;Settings!$B$37),0,1)</x:f>
        <x:v>1</x:v>
      </x:c>
      <x:c r="V1134" s="15" t="n">
        <x:f>IF(AND(U1134=1,O1134&lt;=Settings!$B$36),1,0)</x:f>
        <x:v>1</x:v>
      </x:c>
    </x:row>
    <x:row r="1135">
      <x:c r="A1135">
        <x:v>10</x:v>
      </x:c>
      <x:c r="B1135">
        <x:v>50</x:v>
      </x:c>
      <x:c r="C1135" s="13" t="n">
        <x:f>Arrivals!F1135</x:f>
        <x:v>3037.1942755235723</x:v>
      </x:c>
      <x:c r="D1135" s="13" t="n">
        <x:f>Arrivals!J1135</x:f>
        <x:v>10.466629224705965</x:v>
      </x:c>
      <x:c r="E1135" s="14">
        <x:f t="shared" si="236"/>
        <x:v>3010.5677159987431</x:v>
      </x:c>
      <x:c r="F1135" s="14">
        <x:f t="shared" si="227"/>
        <x:v>3037.1942755235723</x:v>
      </x:c>
      <x:c r="G1135" s="14">
        <x:f t="shared" si="228"/>
        <x:v>3047.6609047482784</x:v>
      </x:c>
      <x:c r="H1135" s="13" t="n">
        <x:f>Arrivals!L1135</x:f>
        <x:v>75</x:v>
      </x:c>
      <x:c r="I1135" s="14" t="n">
        <x:f>H1135*8/Settings!$B$28+Settings!$B$29</x:f>
        <x:v>6.02</x:v>
      </x:c>
      <x:c r="J1135" s="14">
        <x:f t="shared" si="237"/>
        <x:v>3022.3379737538849</x:v>
      </x:c>
      <x:c r="K1135" s="14">
        <x:f t="shared" si="229"/>
        <x:v>3047.6609047482784</x:v>
      </x:c>
      <x:c r="L1135" s="14" t="n">
        <x:f>MOD(K1135-Settings!$B$32,Settings!$B$33)</x:f>
        <x:v>167.66090474827843</x:v>
      </x:c>
      <x:c r="M1135" s="14" t="n">
        <x:f>IF(L1135&lt;Settings!$B$30,IF(Settings!$B$30-L1135&gt;=I1135,K1135,K1135+(Settings!$B$30-L1135)+Settings!$B$31),K1135+(Settings!$B$33-L1135))</x:f>
        <x:v>3047.6609047482784</x:v>
      </x:c>
      <x:c r="N1135" s="14">
        <x:f t="shared" si="230"/>
        <x:v>3053.6809047482784</x:v>
      </x:c>
      <x:c r="O1135" s="14">
        <x:f t="shared" si="231"/>
        <x:v>16.486629224706121</x:v>
      </x:c>
      <x:c r="P1135" s="14">
        <x:f t="shared" si="232"/>
        <x:v>0</x:v>
      </x:c>
      <x:c r="Q1135" s="14">
        <x:f t="shared" si="233"/>
        <x:v>0</x:v>
      </x:c>
      <x:c r="R1135" s="14">
        <x:f t="shared" si="234"/>
        <x:v>0</x:v>
      </x:c>
      <x:c r="S1135" s="14">
        <x:f t="shared" si="235"/>
        <x:v>0</x:v>
      </x:c>
      <x:c r="T1135" t="str">
        <x:f>IF(MOD(C1135-Settings!$B$32,Settings!$B$33)&lt;Settings!$B$30,"Up","Down")</x:f>
        <x:v>Up</x:v>
      </x:c>
      <x:c r="U1135" s="15" t="n">
        <x:f>IF(OR(I1135&gt;Settings!$B$30,O1135&gt;Settings!$B$37),0,1)</x:f>
        <x:v>1</x:v>
      </x:c>
      <x:c r="V1135" s="15" t="n">
        <x:f>IF(AND(U1135=1,O1135&lt;=Settings!$B$36),1,0)</x:f>
        <x:v>1</x:v>
      </x:c>
    </x:row>
    <x:row r="1136">
      <x:c r="A1136">
        <x:v>10</x:v>
      </x:c>
      <x:c r="B1136">
        <x:v>51</x:v>
      </x:c>
      <x:c r="C1136" s="13" t="n">
        <x:f>Arrivals!F1136</x:f>
        <x:v>3104.4804262756466</x:v>
      </x:c>
      <x:c r="D1136" s="13" t="n">
        <x:f>Arrivals!J1136</x:f>
        <x:v>4.09961586560816</x:v>
      </x:c>
      <x:c r="E1136" s="14">
        <x:f t="shared" si="236"/>
        <x:v>3047.6609047482784</x:v>
      </x:c>
      <x:c r="F1136" s="14">
        <x:f t="shared" si="227"/>
        <x:v>3104.4804262756466</x:v>
      </x:c>
      <x:c r="G1136" s="14">
        <x:f t="shared" si="228"/>
        <x:v>3108.5800421412546</x:v>
      </x:c>
      <x:c r="H1136" s="13" t="n">
        <x:f>Arrivals!L1136</x:f>
        <x:v>75</x:v>
      </x:c>
      <x:c r="I1136" s="14" t="n">
        <x:f>H1136*8/Settings!$B$28+Settings!$B$29</x:f>
        <x:v>6.02</x:v>
      </x:c>
      <x:c r="J1136" s="14">
        <x:f t="shared" si="237"/>
        <x:v>3053.6809047482784</x:v>
      </x:c>
      <x:c r="K1136" s="14">
        <x:f t="shared" si="229"/>
        <x:v>3108.5800421412546</x:v>
      </x:c>
      <x:c r="L1136" s="14" t="n">
        <x:f>MOD(K1136-Settings!$B$32,Settings!$B$33)</x:f>
        <x:v>228.58004214125458</x:v>
      </x:c>
      <x:c r="M1136" s="14" t="n">
        <x:f>IF(L1136&lt;Settings!$B$30,IF(Settings!$B$30-L1136&gt;=I1136,K1136,K1136+(Settings!$B$30-L1136)+Settings!$B$31),K1136+(Settings!$B$33-L1136))</x:f>
        <x:v>3108.5800421412546</x:v>
      </x:c>
      <x:c r="N1136" s="14">
        <x:f t="shared" si="230"/>
        <x:v>3114.6000421412546</x:v>
      </x:c>
      <x:c r="O1136" s="14">
        <x:f t="shared" si="231"/>
        <x:v>10.119615865608012</x:v>
      </x:c>
      <x:c r="P1136" s="14">
        <x:f t="shared" si="232"/>
        <x:v>0</x:v>
      </x:c>
      <x:c r="Q1136" s="14">
        <x:f t="shared" si="233"/>
        <x:v>0</x:v>
      </x:c>
      <x:c r="R1136" s="14">
        <x:f t="shared" si="234"/>
        <x:v>0</x:v>
      </x:c>
      <x:c r="S1136" s="14">
        <x:f t="shared" si="235"/>
        <x:v>0</x:v>
      </x:c>
      <x:c r="T1136" t="str">
        <x:f>IF(MOD(C1136-Settings!$B$32,Settings!$B$33)&lt;Settings!$B$30,"Up","Down")</x:f>
        <x:v>Up</x:v>
      </x:c>
      <x:c r="U1136" s="15" t="n">
        <x:f>IF(OR(I1136&gt;Settings!$B$30,O1136&gt;Settings!$B$37),0,1)</x:f>
        <x:v>1</x:v>
      </x:c>
      <x:c r="V1136" s="15" t="n">
        <x:f>IF(AND(U1136=1,O1136&lt;=Settings!$B$36),1,0)</x:f>
        <x:v>1</x:v>
      </x:c>
    </x:row>
    <x:row r="1137">
      <x:c r="A1137">
        <x:v>10</x:v>
      </x:c>
      <x:c r="B1137">
        <x:v>52</x:v>
      </x:c>
      <x:c r="C1137" s="13" t="n">
        <x:f>Arrivals!F1137</x:f>
        <x:v>3109.725832050231</x:v>
      </x:c>
      <x:c r="D1137" s="13" t="n">
        <x:f>Arrivals!J1137</x:f>
        <x:v>20.25808140097972</x:v>
      </x:c>
      <x:c r="E1137" s="14">
        <x:f t="shared" si="236"/>
        <x:v>3108.5800421412546</x:v>
      </x:c>
      <x:c r="F1137" s="14">
        <x:f t="shared" si="227"/>
        <x:v>3109.725832050231</x:v>
      </x:c>
      <x:c r="G1137" s="14">
        <x:f t="shared" si="228"/>
        <x:v>3129.9839134512108</x:v>
      </x:c>
      <x:c r="H1137" s="13" t="n">
        <x:f>Arrivals!L1137</x:f>
        <x:v>75</x:v>
      </x:c>
      <x:c r="I1137" s="14" t="n">
        <x:f>H1137*8/Settings!$B$28+Settings!$B$29</x:f>
        <x:v>6.02</x:v>
      </x:c>
      <x:c r="J1137" s="14">
        <x:f t="shared" si="237"/>
        <x:v>3114.6000421412546</x:v>
      </x:c>
      <x:c r="K1137" s="14">
        <x:f t="shared" si="229"/>
        <x:v>3129.9839134512108</x:v>
      </x:c>
      <x:c r="L1137" s="14" t="n">
        <x:f>MOD(K1137-Settings!$B$32,Settings!$B$33)</x:f>
        <x:v>249.9839134512108</x:v>
      </x:c>
      <x:c r="M1137" s="14" t="n">
        <x:f>IF(L1137&lt;Settings!$B$30,IF(Settings!$B$30-L1137&gt;=I1137,K1137,K1137+(Settings!$B$30-L1137)+Settings!$B$31),K1137+(Settings!$B$33-L1137))</x:f>
        <x:v>3129.983913451211</x:v>
      </x:c>
      <x:c r="N1137" s="14">
        <x:f t="shared" si="230"/>
        <x:v>3136.0039134512108</x:v>
      </x:c>
      <x:c r="O1137" s="14">
        <x:f t="shared" si="231"/>
        <x:v>26.278081400979772</x:v>
      </x:c>
      <x:c r="P1137" s="14">
        <x:f t="shared" si="232"/>
        <x:v>0</x:v>
      </x:c>
      <x:c r="Q1137" s="14">
        <x:f t="shared" si="233"/>
        <x:v>0</x:v>
      </x:c>
      <x:c r="R1137" s="14">
        <x:f t="shared" si="234"/>
        <x:v>0</x:v>
      </x:c>
      <x:c r="S1137" s="14">
        <x:f t="shared" si="235"/>
        <x:v>0</x:v>
      </x:c>
      <x:c r="T1137" t="str">
        <x:f>IF(MOD(C1137-Settings!$B$32,Settings!$B$33)&lt;Settings!$B$30,"Up","Down")</x:f>
        <x:v>Up</x:v>
      </x:c>
      <x:c r="U1137" s="15" t="n">
        <x:f>IF(OR(I1137&gt;Settings!$B$30,O1137&gt;Settings!$B$37),0,1)</x:f>
        <x:v>1</x:v>
      </x:c>
      <x:c r="V1137" s="15" t="n">
        <x:f>IF(AND(U1137=1,O1137&lt;=Settings!$B$36),1,0)</x:f>
        <x:v>1</x:v>
      </x:c>
    </x:row>
    <x:row r="1138">
      <x:c r="A1138">
        <x:v>10</x:v>
      </x:c>
      <x:c r="B1138">
        <x:v>53</x:v>
      </x:c>
      <x:c r="C1138" s="13" t="n">
        <x:f>Arrivals!F1138</x:f>
        <x:v>3269.521439018081</x:v>
      </x:c>
      <x:c r="D1138" s="13" t="n">
        <x:f>Arrivals!J1138</x:f>
        <x:v>1.4071911654847726</x:v>
      </x:c>
      <x:c r="E1138" s="14">
        <x:f t="shared" si="236"/>
        <x:v>3129.9839134512108</x:v>
      </x:c>
      <x:c r="F1138" s="14">
        <x:f t="shared" si="227"/>
        <x:v>3269.5214390180809</x:v>
      </x:c>
      <x:c r="G1138" s="14">
        <x:f t="shared" si="228"/>
        <x:v>3270.9286301835655</x:v>
      </x:c>
      <x:c r="H1138" s="13" t="n">
        <x:f>Arrivals!L1138</x:f>
        <x:v>75</x:v>
      </x:c>
      <x:c r="I1138" s="14" t="n">
        <x:f>H1138*8/Settings!$B$28+Settings!$B$29</x:f>
        <x:v>6.02</x:v>
      </x:c>
      <x:c r="J1138" s="14">
        <x:f t="shared" si="237"/>
        <x:v>3136.0039134512108</x:v>
      </x:c>
      <x:c r="K1138" s="14">
        <x:f t="shared" si="229"/>
        <x:v>3270.9286301835655</x:v>
      </x:c>
      <x:c r="L1138" s="14" t="n">
        <x:f>MOD(K1138-Settings!$B$32,Settings!$B$33)</x:f>
        <x:v>390.9286301835655</x:v>
      </x:c>
      <x:c r="M1138" s="14" t="n">
        <x:f>IF(L1138&lt;Settings!$B$30,IF(Settings!$B$30-L1138&gt;=I1138,K1138,K1138+(Settings!$B$30-L1138)+Settings!$B$31),K1138+(Settings!$B$33-L1138))</x:f>
        <x:v>3270.9286301835655</x:v>
      </x:c>
      <x:c r="N1138" s="14">
        <x:f t="shared" si="230"/>
        <x:v>3276.9486301835655</x:v>
      </x:c>
      <x:c r="O1138" s="14">
        <x:f t="shared" si="231"/>
        <x:v>7.4271911654846008</x:v>
      </x:c>
      <x:c r="P1138" s="14">
        <x:f t="shared" si="232"/>
        <x:v>0</x:v>
      </x:c>
      <x:c r="Q1138" s="14">
        <x:f t="shared" si="233"/>
        <x:v>0</x:v>
      </x:c>
      <x:c r="R1138" s="14">
        <x:f t="shared" si="234"/>
        <x:v>0</x:v>
      </x:c>
      <x:c r="S1138" s="14">
        <x:f t="shared" si="235"/>
        <x:v>0</x:v>
      </x:c>
      <x:c r="T1138" t="str">
        <x:f>IF(MOD(C1138-Settings!$B$32,Settings!$B$33)&lt;Settings!$B$30,"Up","Down")</x:f>
        <x:v>Up</x:v>
      </x:c>
      <x:c r="U1138" s="15" t="n">
        <x:f>IF(OR(I1138&gt;Settings!$B$30,O1138&gt;Settings!$B$37),0,1)</x:f>
        <x:v>1</x:v>
      </x:c>
      <x:c r="V1138" s="15" t="n">
        <x:f>IF(AND(U1138=1,O1138&lt;=Settings!$B$36),1,0)</x:f>
        <x:v>1</x:v>
      </x:c>
    </x:row>
    <x:row r="1139">
      <x:c r="A1139">
        <x:v>10</x:v>
      </x:c>
      <x:c r="B1139">
        <x:v>54</x:v>
      </x:c>
      <x:c r="C1139" s="13" t="n">
        <x:f>Arrivals!F1139</x:f>
        <x:v>3283.4111452703646</x:v>
      </x:c>
      <x:c r="D1139" s="13" t="n">
        <x:f>Arrivals!J1139</x:f>
        <x:v>15.152995515224081</x:v>
      </x:c>
      <x:c r="E1139" s="14">
        <x:f t="shared" si="236"/>
        <x:v>3270.9286301835655</x:v>
      </x:c>
      <x:c r="F1139" s="14">
        <x:f t="shared" si="227"/>
        <x:v>3283.4111452703646</x:v>
      </x:c>
      <x:c r="G1139" s="14">
        <x:f t="shared" si="228"/>
        <x:v>3298.5641407855887</x:v>
      </x:c>
      <x:c r="H1139" s="13" t="n">
        <x:f>Arrivals!L1139</x:f>
        <x:v>75</x:v>
      </x:c>
      <x:c r="I1139" s="14" t="n">
        <x:f>H1139*8/Settings!$B$28+Settings!$B$29</x:f>
        <x:v>6.02</x:v>
      </x:c>
      <x:c r="J1139" s="14">
        <x:f t="shared" si="237"/>
        <x:v>3276.9486301835655</x:v>
      </x:c>
      <x:c r="K1139" s="14">
        <x:f t="shared" si="229"/>
        <x:v>3298.5641407855887</x:v>
      </x:c>
      <x:c r="L1139" s="14" t="n">
        <x:f>MOD(K1139-Settings!$B$32,Settings!$B$33)</x:f>
        <x:v>418.56414078558873</x:v>
      </x:c>
      <x:c r="M1139" s="14" t="n">
        <x:f>IF(L1139&lt;Settings!$B$30,IF(Settings!$B$30-L1139&gt;=I1139,K1139,K1139+(Settings!$B$30-L1139)+Settings!$B$31),K1139+(Settings!$B$33-L1139))</x:f>
        <x:v>3298.5641407855887</x:v>
      </x:c>
      <x:c r="N1139" s="14">
        <x:f t="shared" si="230"/>
        <x:v>3304.5841407855887</x:v>
      </x:c>
      <x:c r="O1139" s="14">
        <x:f t="shared" si="231"/>
        <x:v>21.172995515224102</x:v>
      </x:c>
      <x:c r="P1139" s="14">
        <x:f t="shared" si="232"/>
        <x:v>0</x:v>
      </x:c>
      <x:c r="Q1139" s="14">
        <x:f t="shared" si="233"/>
        <x:v>0</x:v>
      </x:c>
      <x:c r="R1139" s="14">
        <x:f t="shared" si="234"/>
        <x:v>0</x:v>
      </x:c>
      <x:c r="S1139" s="14">
        <x:f t="shared" si="235"/>
        <x:v>0</x:v>
      </x:c>
      <x:c r="T1139" t="str">
        <x:f>IF(MOD(C1139-Settings!$B$32,Settings!$B$33)&lt;Settings!$B$30,"Up","Down")</x:f>
        <x:v>Up</x:v>
      </x:c>
      <x:c r="U1139" s="15" t="n">
        <x:f>IF(OR(I1139&gt;Settings!$B$30,O1139&gt;Settings!$B$37),0,1)</x:f>
        <x:v>1</x:v>
      </x:c>
      <x:c r="V1139" s="15" t="n">
        <x:f>IF(AND(U1139=1,O1139&lt;=Settings!$B$36),1,0)</x:f>
        <x:v>1</x:v>
      </x:c>
    </x:row>
    <x:row r="1140">
      <x:c r="A1140">
        <x:v>10</x:v>
      </x:c>
      <x:c r="B1140">
        <x:v>55</x:v>
      </x:c>
      <x:c r="C1140" s="13" t="n">
        <x:f>Arrivals!F1140</x:f>
        <x:v>3298.630202735195</x:v>
      </x:c>
      <x:c r="D1140" s="13" t="n">
        <x:f>Arrivals!J1140</x:f>
        <x:v>15.158986800038607</x:v>
      </x:c>
      <x:c r="E1140" s="14">
        <x:f t="shared" si="236"/>
        <x:v>3298.5641407855887</x:v>
      </x:c>
      <x:c r="F1140" s="14">
        <x:f t="shared" si="227"/>
        <x:v>3298.6302027351949</x:v>
      </x:c>
      <x:c r="G1140" s="14">
        <x:f t="shared" si="228"/>
        <x:v>3313.7891895352336</x:v>
      </x:c>
      <x:c r="H1140" s="13" t="n">
        <x:f>Arrivals!L1140</x:f>
        <x:v>75</x:v>
      </x:c>
      <x:c r="I1140" s="14" t="n">
        <x:f>H1140*8/Settings!$B$28+Settings!$B$29</x:f>
        <x:v>6.02</x:v>
      </x:c>
      <x:c r="J1140" s="14">
        <x:f t="shared" si="237"/>
        <x:v>3304.5841407855887</x:v>
      </x:c>
      <x:c r="K1140" s="14">
        <x:f t="shared" si="229"/>
        <x:v>3313.7891895352336</x:v>
      </x:c>
      <x:c r="L1140" s="14" t="n">
        <x:f>MOD(K1140-Settings!$B$32,Settings!$B$33)</x:f>
        <x:v>433.7891895352336</x:v>
      </x:c>
      <x:c r="M1140" s="14" t="n">
        <x:f>IF(L1140&lt;Settings!$B$30,IF(Settings!$B$30-L1140&gt;=I1140,K1140,K1140+(Settings!$B$30-L1140)+Settings!$B$31),K1140+(Settings!$B$33-L1140))</x:f>
        <x:v>3313.7891895352336</x:v>
      </x:c>
      <x:c r="N1140" s="14">
        <x:f t="shared" si="230"/>
        <x:v>3319.8091895352336</x:v>
      </x:c>
      <x:c r="O1140" s="14">
        <x:f t="shared" si="231"/>
        <x:v>21.178986800038729</x:v>
      </x:c>
      <x:c r="P1140" s="14">
        <x:f t="shared" si="232"/>
        <x:v>0</x:v>
      </x:c>
      <x:c r="Q1140" s="14">
        <x:f t="shared" si="233"/>
        <x:v>0</x:v>
      </x:c>
      <x:c r="R1140" s="14">
        <x:f t="shared" si="234"/>
        <x:v>0</x:v>
      </x:c>
      <x:c r="S1140" s="14">
        <x:f t="shared" si="235"/>
        <x:v>0</x:v>
      </x:c>
      <x:c r="T1140" t="str">
        <x:f>IF(MOD(C1140-Settings!$B$32,Settings!$B$33)&lt;Settings!$B$30,"Up","Down")</x:f>
        <x:v>Up</x:v>
      </x:c>
      <x:c r="U1140" s="15" t="n">
        <x:f>IF(OR(I1140&gt;Settings!$B$30,O1140&gt;Settings!$B$37),0,1)</x:f>
        <x:v>1</x:v>
      </x:c>
      <x:c r="V1140" s="15" t="n">
        <x:f>IF(AND(U1140=1,O1140&lt;=Settings!$B$36),1,0)</x:f>
        <x:v>1</x:v>
      </x:c>
    </x:row>
    <x:row r="1141">
      <x:c r="A1141">
        <x:v>10</x:v>
      </x:c>
      <x:c r="B1141">
        <x:v>56</x:v>
      </x:c>
      <x:c r="C1141" s="13" t="n">
        <x:f>Arrivals!F1141</x:f>
        <x:v>3328.941367694666</x:v>
      </x:c>
      <x:c r="D1141" s="13" t="n">
        <x:f>Arrivals!J1141</x:f>
        <x:v>1.1365037291685547</x:v>
      </x:c>
      <x:c r="E1141" s="14">
        <x:f t="shared" si="236"/>
        <x:v>3313.7891895352336</x:v>
      </x:c>
      <x:c r="F1141" s="14">
        <x:f t="shared" si="227"/>
        <x:v>3328.941367694666</x:v>
      </x:c>
      <x:c r="G1141" s="14">
        <x:f t="shared" si="228"/>
        <x:v>3330.0778714238345</x:v>
      </x:c>
      <x:c r="H1141" s="13" t="n">
        <x:f>Arrivals!L1141</x:f>
        <x:v>75</x:v>
      </x:c>
      <x:c r="I1141" s="14" t="n">
        <x:f>H1141*8/Settings!$B$28+Settings!$B$29</x:f>
        <x:v>6.02</x:v>
      </x:c>
      <x:c r="J1141" s="14">
        <x:f t="shared" si="237"/>
        <x:v>3319.8091895352336</x:v>
      </x:c>
      <x:c r="K1141" s="14">
        <x:f t="shared" si="229"/>
        <x:v>3330.0778714238345</x:v>
      </x:c>
      <x:c r="L1141" s="14" t="n">
        <x:f>MOD(K1141-Settings!$B$32,Settings!$B$33)</x:f>
        <x:v>450.0778714238345</x:v>
      </x:c>
      <x:c r="M1141" s="14" t="n">
        <x:f>IF(L1141&lt;Settings!$B$30,IF(Settings!$B$30-L1141&gt;=I1141,K1141,K1141+(Settings!$B$30-L1141)+Settings!$B$31),K1141+(Settings!$B$33-L1141))</x:f>
        <x:v>3330.0778714238345</x:v>
      </x:c>
      <x:c r="N1141" s="14">
        <x:f t="shared" si="230"/>
        <x:v>3336.0978714238345</x:v>
      </x:c>
      <x:c r="O1141" s="14">
        <x:f t="shared" si="231"/>
        <x:v>7.1565037291684348</x:v>
      </x:c>
      <x:c r="P1141" s="14">
        <x:f t="shared" si="232"/>
        <x:v>0</x:v>
      </x:c>
      <x:c r="Q1141" s="14">
        <x:f t="shared" si="233"/>
        <x:v>0</x:v>
      </x:c>
      <x:c r="R1141" s="14">
        <x:f t="shared" si="234"/>
        <x:v>0</x:v>
      </x:c>
      <x:c r="S1141" s="14">
        <x:f t="shared" si="235"/>
        <x:v>0</x:v>
      </x:c>
      <x:c r="T1141" t="str">
        <x:f>IF(MOD(C1141-Settings!$B$32,Settings!$B$33)&lt;Settings!$B$30,"Up","Down")</x:f>
        <x:v>Up</x:v>
      </x:c>
      <x:c r="U1141" s="15" t="n">
        <x:f>IF(OR(I1141&gt;Settings!$B$30,O1141&gt;Settings!$B$37),0,1)</x:f>
        <x:v>1</x:v>
      </x:c>
      <x:c r="V1141" s="15" t="n">
        <x:f>IF(AND(U1141=1,O1141&lt;=Settings!$B$36),1,0)</x:f>
        <x:v>1</x:v>
      </x:c>
    </x:row>
    <x:row r="1142">
      <x:c r="A1142">
        <x:v>10</x:v>
      </x:c>
      <x:c r="B1142">
        <x:v>57</x:v>
      </x:c>
      <x:c r="C1142" s="13" t="n">
        <x:f>Arrivals!F1142</x:f>
        <x:v>3416.881519053228</x:v>
      </x:c>
      <x:c r="D1142" s="13" t="n">
        <x:f>Arrivals!J1142</x:f>
        <x:v>15.080353673655393</x:v>
      </x:c>
      <x:c r="E1142" s="14">
        <x:f t="shared" si="236"/>
        <x:v>3330.0778714238345</x:v>
      </x:c>
      <x:c r="F1142" s="14">
        <x:f t="shared" si="227"/>
        <x:v>3416.8815190532282</x:v>
      </x:c>
      <x:c r="G1142" s="14">
        <x:f t="shared" si="228"/>
        <x:v>3431.9618727268835</x:v>
      </x:c>
      <x:c r="H1142" s="13" t="n">
        <x:f>Arrivals!L1142</x:f>
        <x:v>75</x:v>
      </x:c>
      <x:c r="I1142" s="14" t="n">
        <x:f>H1142*8/Settings!$B$28+Settings!$B$29</x:f>
        <x:v>6.02</x:v>
      </x:c>
      <x:c r="J1142" s="14">
        <x:f t="shared" si="237"/>
        <x:v>3336.0978714238345</x:v>
      </x:c>
      <x:c r="K1142" s="14">
        <x:f t="shared" si="229"/>
        <x:v>3431.9618727268835</x:v>
      </x:c>
      <x:c r="L1142" s="14" t="n">
        <x:f>MOD(K1142-Settings!$B$32,Settings!$B$33)</x:f>
        <x:v>551.9618727268835</x:v>
      </x:c>
      <x:c r="M1142" s="14" t="n">
        <x:f>IF(L1142&lt;Settings!$B$30,IF(Settings!$B$30-L1142&gt;=I1142,K1142,K1142+(Settings!$B$30-L1142)+Settings!$B$31),K1142+(Settings!$B$33-L1142))</x:f>
        <x:v>3431.9618727268835</x:v>
      </x:c>
      <x:c r="N1142" s="14">
        <x:f t="shared" si="230"/>
        <x:v>3437.9818727268835</x:v>
      </x:c>
      <x:c r="O1142" s="14">
        <x:f t="shared" si="231"/>
        <x:v>21.100353673655263</x:v>
      </x:c>
      <x:c r="P1142" s="14">
        <x:f t="shared" si="232"/>
        <x:v>0</x:v>
      </x:c>
      <x:c r="Q1142" s="14">
        <x:f t="shared" si="233"/>
        <x:v>0</x:v>
      </x:c>
      <x:c r="R1142" s="14">
        <x:f t="shared" si="234"/>
        <x:v>0</x:v>
      </x:c>
      <x:c r="S1142" s="14">
        <x:f t="shared" si="235"/>
        <x:v>0</x:v>
      </x:c>
      <x:c r="T1142" t="str">
        <x:f>IF(MOD(C1142-Settings!$B$32,Settings!$B$33)&lt;Settings!$B$30,"Up","Down")</x:f>
        <x:v>Up</x:v>
      </x:c>
      <x:c r="U1142" s="15" t="n">
        <x:f>IF(OR(I1142&gt;Settings!$B$30,O1142&gt;Settings!$B$37),0,1)</x:f>
        <x:v>1</x:v>
      </x:c>
      <x:c r="V1142" s="15" t="n">
        <x:f>IF(AND(U1142=1,O1142&lt;=Settings!$B$36),1,0)</x:f>
        <x:v>1</x:v>
      </x:c>
    </x:row>
    <x:row r="1143">
      <x:c r="A1143">
        <x:v>10</x:v>
      </x:c>
      <x:c r="B1143">
        <x:v>58</x:v>
      </x:c>
      <x:c r="C1143" s="13" t="n">
        <x:f>Arrivals!F1143</x:f>
        <x:v>3539.422735625187</x:v>
      </x:c>
      <x:c r="D1143" s="13" t="n">
        <x:f>Arrivals!J1143</x:f>
        <x:v>22.764848147221542</x:v>
      </x:c>
      <x:c r="E1143" s="14">
        <x:f t="shared" si="236"/>
        <x:v>3431.9618727268835</x:v>
      </x:c>
      <x:c r="F1143" s="14">
        <x:f t="shared" si="227"/>
        <x:v>3539.4227356251872</x:v>
      </x:c>
      <x:c r="G1143" s="14">
        <x:f t="shared" si="228"/>
        <x:v>3562.1875837724087</x:v>
      </x:c>
      <x:c r="H1143" s="13" t="n">
        <x:f>Arrivals!L1143</x:f>
        <x:v>75</x:v>
      </x:c>
      <x:c r="I1143" s="14" t="n">
        <x:f>H1143*8/Settings!$B$28+Settings!$B$29</x:f>
        <x:v>6.02</x:v>
      </x:c>
      <x:c r="J1143" s="14">
        <x:f t="shared" si="237"/>
        <x:v>3437.9818727268835</x:v>
      </x:c>
      <x:c r="K1143" s="14">
        <x:f t="shared" si="229"/>
        <x:v>3562.1875837724087</x:v>
      </x:c>
      <x:c r="L1143" s="14" t="n">
        <x:f>MOD(K1143-Settings!$B$32,Settings!$B$33)</x:f>
        <x:v>682.1875837724087</x:v>
      </x:c>
      <x:c r="M1143" s="14" t="n">
        <x:f>IF(L1143&lt;Settings!$B$30,IF(Settings!$B$30-L1143&gt;=I1143,K1143,K1143+(Settings!$B$30-L1143)+Settings!$B$31),K1143+(Settings!$B$33-L1143))</x:f>
        <x:v>3600</x:v>
      </x:c>
      <x:c r="N1143" s="14">
        <x:f t="shared" si="230"/>
        <x:v>3606.02</x:v>
      </x:c>
      <x:c r="O1143" s="14">
        <x:f t="shared" si="231"/>
        <x:v>66.597264374812767</x:v>
      </x:c>
      <x:c r="P1143" s="14">
        <x:f t="shared" si="232"/>
        <x:v>0</x:v>
      </x:c>
      <x:c r="Q1143" s="14">
        <x:f t="shared" si="233"/>
        <x:v>0</x:v>
      </x:c>
      <x:c r="R1143" s="14">
        <x:f t="shared" si="234"/>
        <x:v>37.812416227591257</x:v>
      </x:c>
      <x:c r="S1143" s="14">
        <x:f t="shared" si="235"/>
        <x:v>37.812416227591257</x:v>
      </x:c>
      <x:c r="T1143" t="str">
        <x:f>IF(MOD(C1143-Settings!$B$32,Settings!$B$33)&lt;Settings!$B$30,"Up","Down")</x:f>
        <x:v>Down</x:v>
      </x:c>
      <x:c r="U1143" s="15" t="n">
        <x:f>IF(OR(I1143&gt;Settings!$B$30,O1143&gt;Settings!$B$37),0,1)</x:f>
        <x:v>1</x:v>
      </x:c>
      <x:c r="V1143" s="15" t="n">
        <x:f>IF(AND(U1143=1,O1143&lt;=Settings!$B$36),1,0)</x:f>
        <x:v>1</x:v>
      </x:c>
    </x:row>
    <x:row r="1144">
      <x:c r="A1144">
        <x:v>10</x:v>
      </x:c>
      <x:c r="B1144">
        <x:v>59</x:v>
      </x:c>
      <x:c r="C1144" s="13" t="n">
        <x:f>Arrivals!F1144</x:f>
        <x:v>3621.40489163911</x:v>
      </x:c>
      <x:c r="D1144" s="13" t="n">
        <x:f>Arrivals!J1144</x:f>
        <x:v>20.963326435102818</x:v>
      </x:c>
      <x:c r="E1144" s="14">
        <x:f t="shared" si="236"/>
        <x:v>3562.1875837724087</x:v>
      </x:c>
      <x:c r="F1144" s="14">
        <x:f t="shared" si="227"/>
        <x:v>3621.4048916391098</x:v>
      </x:c>
      <x:c r="G1144" s="14">
        <x:f t="shared" si="228"/>
        <x:v>3642.3682180742126</x:v>
      </x:c>
      <x:c r="H1144" s="13" t="n">
        <x:f>Arrivals!L1144</x:f>
        <x:v>75</x:v>
      </x:c>
      <x:c r="I1144" s="14" t="n">
        <x:f>H1144*8/Settings!$B$28+Settings!$B$29</x:f>
        <x:v>6.02</x:v>
      </x:c>
      <x:c r="J1144" s="14">
        <x:f t="shared" si="237"/>
        <x:v>3606.02</x:v>
      </x:c>
      <x:c r="K1144" s="14">
        <x:f t="shared" si="229"/>
        <x:v>3642.3682180742126</x:v>
      </x:c>
      <x:c r="L1144" s="14" t="n">
        <x:f>MOD(K1144-Settings!$B$32,Settings!$B$33)</x:f>
        <x:v>42.368218074212564</x:v>
      </x:c>
      <x:c r="M1144" s="14" t="n">
        <x:f>IF(L1144&lt;Settings!$B$30,IF(Settings!$B$30-L1144&gt;=I1144,K1144,K1144+(Settings!$B$30-L1144)+Settings!$B$31),K1144+(Settings!$B$33-L1144))</x:f>
        <x:v>3642.3682180742126</x:v>
      </x:c>
      <x:c r="N1144" s="14">
        <x:f t="shared" si="230"/>
        <x:v>3648.3882180742125</x:v>
      </x:c>
      <x:c r="O1144" s="14">
        <x:f t="shared" si="231"/>
        <x:v>26.983326435102754</x:v>
      </x:c>
      <x:c r="P1144" s="14">
        <x:f t="shared" si="232"/>
        <x:v>0</x:v>
      </x:c>
      <x:c r="Q1144" s="14">
        <x:f t="shared" si="233"/>
        <x:v>0</x:v>
      </x:c>
      <x:c r="R1144" s="14">
        <x:f t="shared" si="234"/>
        <x:v>0</x:v>
      </x:c>
      <x:c r="S1144" s="14">
        <x:f t="shared" si="235"/>
        <x:v>0</x:v>
      </x:c>
      <x:c r="T1144" t="str">
        <x:f>IF(MOD(C1144-Settings!$B$32,Settings!$B$33)&lt;Settings!$B$30,"Up","Down")</x:f>
        <x:v>Up</x:v>
      </x:c>
      <x:c r="U1144" s="15" t="n">
        <x:f>IF(OR(I1144&gt;Settings!$B$30,O1144&gt;Settings!$B$37),0,1)</x:f>
        <x:v>1</x:v>
      </x:c>
      <x:c r="V1144" s="15" t="n">
        <x:f>IF(AND(U1144=1,O1144&lt;=Settings!$B$36),1,0)</x:f>
        <x:v>1</x:v>
      </x:c>
    </x:row>
    <x:row r="1145">
      <x:c r="A1145">
        <x:v>10</x:v>
      </x:c>
      <x:c r="B1145">
        <x:v>60</x:v>
      </x:c>
      <x:c r="C1145" s="13" t="n">
        <x:f>Arrivals!F1145</x:f>
        <x:v>3691.6954122493235</x:v>
      </x:c>
      <x:c r="D1145" s="13" t="n">
        <x:f>Arrivals!J1145</x:f>
        <x:v>6.998343385752543</x:v>
      </x:c>
      <x:c r="E1145" s="14">
        <x:f t="shared" si="236"/>
        <x:v>3642.3682180742126</x:v>
      </x:c>
      <x:c r="F1145" s="14">
        <x:f t="shared" si="227"/>
        <x:v>3691.6954122493235</x:v>
      </x:c>
      <x:c r="G1145" s="14">
        <x:f t="shared" si="228"/>
        <x:v>3698.6937556350758</x:v>
      </x:c>
      <x:c r="H1145" s="13" t="n">
        <x:f>Arrivals!L1145</x:f>
        <x:v>75</x:v>
      </x:c>
      <x:c r="I1145" s="14" t="n">
        <x:f>H1145*8/Settings!$B$28+Settings!$B$29</x:f>
        <x:v>6.02</x:v>
      </x:c>
      <x:c r="J1145" s="14">
        <x:f t="shared" si="237"/>
        <x:v>3648.3882180742125</x:v>
      </x:c>
      <x:c r="K1145" s="14">
        <x:f t="shared" si="229"/>
        <x:v>3698.6937556350758</x:v>
      </x:c>
      <x:c r="L1145" s="14" t="n">
        <x:f>MOD(K1145-Settings!$B$32,Settings!$B$33)</x:f>
        <x:v>98.69375563507583</x:v>
      </x:c>
      <x:c r="M1145" s="14" t="n">
        <x:f>IF(L1145&lt;Settings!$B$30,IF(Settings!$B$30-L1145&gt;=I1145,K1145,K1145+(Settings!$B$30-L1145)+Settings!$B$31),K1145+(Settings!$B$33-L1145))</x:f>
        <x:v>3698.693755635076</x:v>
      </x:c>
      <x:c r="N1145" s="14">
        <x:f t="shared" si="230"/>
        <x:v>3704.7137556350758</x:v>
      </x:c>
      <x:c r="O1145" s="14">
        <x:f t="shared" si="231"/>
        <x:v>13.01834338575236</x:v>
      </x:c>
      <x:c r="P1145" s="14">
        <x:f t="shared" si="232"/>
        <x:v>0</x:v>
      </x:c>
      <x:c r="Q1145" s="14">
        <x:f t="shared" si="233"/>
        <x:v>0</x:v>
      </x:c>
      <x:c r="R1145" s="14">
        <x:f t="shared" si="234"/>
        <x:v>0</x:v>
      </x:c>
      <x:c r="S1145" s="14">
        <x:f t="shared" si="235"/>
        <x:v>0</x:v>
      </x:c>
      <x:c r="T1145" t="str">
        <x:f>IF(MOD(C1145-Settings!$B$32,Settings!$B$33)&lt;Settings!$B$30,"Up","Down")</x:f>
        <x:v>Up</x:v>
      </x:c>
      <x:c r="U1145" s="15" t="n">
        <x:f>IF(OR(I1145&gt;Settings!$B$30,O1145&gt;Settings!$B$37),0,1)</x:f>
        <x:v>1</x:v>
      </x:c>
      <x:c r="V1145" s="15" t="n">
        <x:f>IF(AND(U1145=1,O1145&lt;=Settings!$B$36),1,0)</x:f>
        <x:v>1</x:v>
      </x:c>
    </x:row>
    <x:row r="1146">
      <x:c r="A1146">
        <x:v>10</x:v>
      </x:c>
      <x:c r="B1146">
        <x:v>61</x:v>
      </x:c>
      <x:c r="C1146" s="13" t="n">
        <x:f>Arrivals!F1146</x:f>
        <x:v>3736.570846115648</x:v>
      </x:c>
      <x:c r="D1146" s="13" t="n">
        <x:f>Arrivals!J1146</x:f>
        <x:v>19.831141727802144</x:v>
      </x:c>
      <x:c r="E1146" s="14">
        <x:f t="shared" si="236"/>
        <x:v>3698.6937556350758</x:v>
      </x:c>
      <x:c r="F1146" s="14">
        <x:f t="shared" si="227"/>
        <x:v>3736.5708461156478</x:v>
      </x:c>
      <x:c r="G1146" s="14">
        <x:f t="shared" si="228"/>
        <x:v>3756.4019878434501</x:v>
      </x:c>
      <x:c r="H1146" s="13" t="n">
        <x:f>Arrivals!L1146</x:f>
        <x:v>75</x:v>
      </x:c>
      <x:c r="I1146" s="14" t="n">
        <x:f>H1146*8/Settings!$B$28+Settings!$B$29</x:f>
        <x:v>6.02</x:v>
      </x:c>
      <x:c r="J1146" s="14">
        <x:f t="shared" si="237"/>
        <x:v>3704.7137556350758</x:v>
      </x:c>
      <x:c r="K1146" s="14">
        <x:f t="shared" si="229"/>
        <x:v>3756.4019878434501</x:v>
      </x:c>
      <x:c r="L1146" s="14" t="n">
        <x:f>MOD(K1146-Settings!$B$32,Settings!$B$33)</x:f>
        <x:v>156.40198784345012</x:v>
      </x:c>
      <x:c r="M1146" s="14" t="n">
        <x:f>IF(L1146&lt;Settings!$B$30,IF(Settings!$B$30-L1146&gt;=I1146,K1146,K1146+(Settings!$B$30-L1146)+Settings!$B$31),K1146+(Settings!$B$33-L1146))</x:f>
        <x:v>3756.40198784345</x:v>
      </x:c>
      <x:c r="N1146" s="14">
        <x:f t="shared" si="230"/>
        <x:v>3762.4219878434501</x:v>
      </x:c>
      <x:c r="O1146" s="14">
        <x:f t="shared" si="231"/>
        <x:v>25.851141727802315</x:v>
      </x:c>
      <x:c r="P1146" s="14">
        <x:f t="shared" si="232"/>
        <x:v>0</x:v>
      </x:c>
      <x:c r="Q1146" s="14">
        <x:f t="shared" si="233"/>
        <x:v>0</x:v>
      </x:c>
      <x:c r="R1146" s="14">
        <x:f t="shared" si="234"/>
        <x:v>0</x:v>
      </x:c>
      <x:c r="S1146" s="14">
        <x:f t="shared" si="235"/>
        <x:v>0</x:v>
      </x:c>
      <x:c r="T1146" t="str">
        <x:f>IF(MOD(C1146-Settings!$B$32,Settings!$B$33)&lt;Settings!$B$30,"Up","Down")</x:f>
        <x:v>Up</x:v>
      </x:c>
      <x:c r="U1146" s="15" t="n">
        <x:f>IF(OR(I1146&gt;Settings!$B$30,O1146&gt;Settings!$B$37),0,1)</x:f>
        <x:v>1</x:v>
      </x:c>
      <x:c r="V1146" s="15" t="n">
        <x:f>IF(AND(U1146=1,O1146&lt;=Settings!$B$36),1,0)</x:f>
        <x:v>1</x:v>
      </x:c>
    </x:row>
    <x:row r="1147">
      <x:c r="A1147">
        <x:v>10</x:v>
      </x:c>
      <x:c r="B1147">
        <x:v>62</x:v>
      </x:c>
      <x:c r="C1147" s="13" t="n">
        <x:f>Arrivals!F1147</x:f>
        <x:v>3770.9240726363473</x:v>
      </x:c>
      <x:c r="D1147" s="13" t="n">
        <x:f>Arrivals!J1147</x:f>
        <x:v>10.492782116815011</x:v>
      </x:c>
      <x:c r="E1147" s="14">
        <x:f t="shared" si="236"/>
        <x:v>3756.4019878434501</x:v>
      </x:c>
      <x:c r="F1147" s="14">
        <x:f t="shared" si="227"/>
        <x:v>3770.9240726363473</x:v>
      </x:c>
      <x:c r="G1147" s="14">
        <x:f t="shared" si="228"/>
        <x:v>3781.4168547531622</x:v>
      </x:c>
      <x:c r="H1147" s="13" t="n">
        <x:f>Arrivals!L1147</x:f>
        <x:v>75</x:v>
      </x:c>
      <x:c r="I1147" s="14" t="n">
        <x:f>H1147*8/Settings!$B$28+Settings!$B$29</x:f>
        <x:v>6.02</x:v>
      </x:c>
      <x:c r="J1147" s="14">
        <x:f t="shared" si="237"/>
        <x:v>3762.4219878434501</x:v>
      </x:c>
      <x:c r="K1147" s="14">
        <x:f t="shared" si="229"/>
        <x:v>3781.4168547531622</x:v>
      </x:c>
      <x:c r="L1147" s="14" t="n">
        <x:f>MOD(K1147-Settings!$B$32,Settings!$B$33)</x:f>
        <x:v>181.41685475316217</x:v>
      </x:c>
      <x:c r="M1147" s="14" t="n">
        <x:f>IF(L1147&lt;Settings!$B$30,IF(Settings!$B$30-L1147&gt;=I1147,K1147,K1147+(Settings!$B$30-L1147)+Settings!$B$31),K1147+(Settings!$B$33-L1147))</x:f>
        <x:v>3781.416854753162</x:v>
      </x:c>
      <x:c r="N1147" s="14">
        <x:f t="shared" si="230"/>
        <x:v>3787.4368547531622</x:v>
      </x:c>
      <x:c r="O1147" s="14">
        <x:f t="shared" si="231"/>
        <x:v>16.512782116814833</x:v>
      </x:c>
      <x:c r="P1147" s="14">
        <x:f t="shared" si="232"/>
        <x:v>0</x:v>
      </x:c>
      <x:c r="Q1147" s="14">
        <x:f t="shared" si="233"/>
        <x:v>0</x:v>
      </x:c>
      <x:c r="R1147" s="14">
        <x:f t="shared" si="234"/>
        <x:v>0</x:v>
      </x:c>
      <x:c r="S1147" s="14">
        <x:f t="shared" si="235"/>
        <x:v>0</x:v>
      </x:c>
      <x:c r="T1147" t="str">
        <x:f>IF(MOD(C1147-Settings!$B$32,Settings!$B$33)&lt;Settings!$B$30,"Up","Down")</x:f>
        <x:v>Up</x:v>
      </x:c>
      <x:c r="U1147" s="15" t="n">
        <x:f>IF(OR(I1147&gt;Settings!$B$30,O1147&gt;Settings!$B$37),0,1)</x:f>
        <x:v>1</x:v>
      </x:c>
      <x:c r="V1147" s="15" t="n">
        <x:f>IF(AND(U1147=1,O1147&lt;=Settings!$B$36),1,0)</x:f>
        <x:v>1</x:v>
      </x:c>
    </x:row>
    <x:row r="1148">
      <x:c r="A1148">
        <x:v>10</x:v>
      </x:c>
      <x:c r="B1148">
        <x:v>63</x:v>
      </x:c>
      <x:c r="C1148" s="13" t="n">
        <x:f>Arrivals!F1148</x:f>
        <x:v>3807.4604210650286</x:v>
      </x:c>
      <x:c r="D1148" s="13" t="n">
        <x:f>Arrivals!J1148</x:f>
        <x:v>10.542349465034125</x:v>
      </x:c>
      <x:c r="E1148" s="14">
        <x:f t="shared" si="236"/>
        <x:v>3781.4168547531622</x:v>
      </x:c>
      <x:c r="F1148" s="14">
        <x:f t="shared" si="227"/>
        <x:v>3807.4604210650286</x:v>
      </x:c>
      <x:c r="G1148" s="14">
        <x:f t="shared" si="228"/>
        <x:v>3818.0027705300627</x:v>
      </x:c>
      <x:c r="H1148" s="13" t="n">
        <x:f>Arrivals!L1148</x:f>
        <x:v>75</x:v>
      </x:c>
      <x:c r="I1148" s="14" t="n">
        <x:f>H1148*8/Settings!$B$28+Settings!$B$29</x:f>
        <x:v>6.02</x:v>
      </x:c>
      <x:c r="J1148" s="14">
        <x:f t="shared" si="237"/>
        <x:v>3787.4368547531622</x:v>
      </x:c>
      <x:c r="K1148" s="14">
        <x:f t="shared" si="229"/>
        <x:v>3818.0027705300627</x:v>
      </x:c>
      <x:c r="L1148" s="14" t="n">
        <x:f>MOD(K1148-Settings!$B$32,Settings!$B$33)</x:f>
        <x:v>218.00277053006266</x:v>
      </x:c>
      <x:c r="M1148" s="14" t="n">
        <x:f>IF(L1148&lt;Settings!$B$30,IF(Settings!$B$30-L1148&gt;=I1148,K1148,K1148+(Settings!$B$30-L1148)+Settings!$B$31),K1148+(Settings!$B$33-L1148))</x:f>
        <x:v>3818.0027705300627</x:v>
      </x:c>
      <x:c r="N1148" s="14">
        <x:f t="shared" si="230"/>
        <x:v>3824.0227705300626</x:v>
      </x:c>
      <x:c r="O1148" s="14">
        <x:f t="shared" si="231"/>
        <x:v>16.562349465034004</x:v>
      </x:c>
      <x:c r="P1148" s="14">
        <x:f t="shared" si="232"/>
        <x:v>0</x:v>
      </x:c>
      <x:c r="Q1148" s="14">
        <x:f t="shared" si="233"/>
        <x:v>0</x:v>
      </x:c>
      <x:c r="R1148" s="14">
        <x:f t="shared" si="234"/>
        <x:v>0</x:v>
      </x:c>
      <x:c r="S1148" s="14">
        <x:f t="shared" si="235"/>
        <x:v>0</x:v>
      </x:c>
      <x:c r="T1148" t="str">
        <x:f>IF(MOD(C1148-Settings!$B$32,Settings!$B$33)&lt;Settings!$B$30,"Up","Down")</x:f>
        <x:v>Up</x:v>
      </x:c>
      <x:c r="U1148" s="15" t="n">
        <x:f>IF(OR(I1148&gt;Settings!$B$30,O1148&gt;Settings!$B$37),0,1)</x:f>
        <x:v>1</x:v>
      </x:c>
      <x:c r="V1148" s="15" t="n">
        <x:f>IF(AND(U1148=1,O1148&lt;=Settings!$B$36),1,0)</x:f>
        <x:v>1</x:v>
      </x:c>
    </x:row>
    <x:row r="1149">
      <x:c r="A1149">
        <x:v>10</x:v>
      </x:c>
      <x:c r="B1149">
        <x:v>64</x:v>
      </x:c>
      <x:c r="C1149" s="13" t="n">
        <x:f>Arrivals!F1149</x:f>
        <x:v>3821.522529916996</x:v>
      </x:c>
      <x:c r="D1149" s="13" t="n">
        <x:f>Arrivals!J1149</x:f>
        <x:v>7.897797792050502</x:v>
      </x:c>
      <x:c r="E1149" s="14">
        <x:f t="shared" si="236"/>
        <x:v>3818.0027705300627</x:v>
      </x:c>
      <x:c r="F1149" s="14">
        <x:f t="shared" si="227"/>
        <x:v>3821.5225299169961</x:v>
      </x:c>
      <x:c r="G1149" s="14">
        <x:f t="shared" si="228"/>
        <x:v>3829.4203277090464</x:v>
      </x:c>
      <x:c r="H1149" s="13" t="n">
        <x:f>Arrivals!L1149</x:f>
        <x:v>75</x:v>
      </x:c>
      <x:c r="I1149" s="14" t="n">
        <x:f>H1149*8/Settings!$B$28+Settings!$B$29</x:f>
        <x:v>6.02</x:v>
      </x:c>
      <x:c r="J1149" s="14">
        <x:f t="shared" si="237"/>
        <x:v>3824.0227705300626</x:v>
      </x:c>
      <x:c r="K1149" s="14">
        <x:f t="shared" si="229"/>
        <x:v>3829.4203277090464</x:v>
      </x:c>
      <x:c r="L1149" s="14" t="n">
        <x:f>MOD(K1149-Settings!$B$32,Settings!$B$33)</x:f>
        <x:v>229.42032770904643</x:v>
      </x:c>
      <x:c r="M1149" s="14" t="n">
        <x:f>IF(L1149&lt;Settings!$B$30,IF(Settings!$B$30-L1149&gt;=I1149,K1149,K1149+(Settings!$B$30-L1149)+Settings!$B$31),K1149+(Settings!$B$33-L1149))</x:f>
        <x:v>3829.4203277090464</x:v>
      </x:c>
      <x:c r="N1149" s="14">
        <x:f t="shared" si="230"/>
        <x:v>3835.4403277090464</x:v>
      </x:c>
      <x:c r="O1149" s="14">
        <x:f t="shared" si="231"/>
        <x:v>13.917797792050351</x:v>
      </x:c>
      <x:c r="P1149" s="14">
        <x:f t="shared" si="232"/>
        <x:v>0</x:v>
      </x:c>
      <x:c r="Q1149" s="14">
        <x:f t="shared" si="233"/>
        <x:v>0</x:v>
      </x:c>
      <x:c r="R1149" s="14">
        <x:f t="shared" si="234"/>
        <x:v>0</x:v>
      </x:c>
      <x:c r="S1149" s="14">
        <x:f t="shared" si="235"/>
        <x:v>0</x:v>
      </x:c>
      <x:c r="T1149" t="str">
        <x:f>IF(MOD(C1149-Settings!$B$32,Settings!$B$33)&lt;Settings!$B$30,"Up","Down")</x:f>
        <x:v>Up</x:v>
      </x:c>
      <x:c r="U1149" s="15" t="n">
        <x:f>IF(OR(I1149&gt;Settings!$B$30,O1149&gt;Settings!$B$37),0,1)</x:f>
        <x:v>1</x:v>
      </x:c>
      <x:c r="V1149" s="15" t="n">
        <x:f>IF(AND(U1149=1,O1149&lt;=Settings!$B$36),1,0)</x:f>
        <x:v>1</x:v>
      </x:c>
    </x:row>
    <x:row r="1150">
      <x:c r="A1150">
        <x:v>10</x:v>
      </x:c>
      <x:c r="B1150">
        <x:v>65</x:v>
      </x:c>
      <x:c r="C1150" s="13" t="n">
        <x:f>Arrivals!F1150</x:f>
        <x:v>3860.9901382850285</x:v>
      </x:c>
      <x:c r="D1150" s="13" t="n">
        <x:f>Arrivals!J1150</x:f>
        <x:v>2.568910885222847</x:v>
      </x:c>
      <x:c r="E1150" s="14">
        <x:f t="shared" si="236"/>
        <x:v>3829.4203277090464</x:v>
      </x:c>
      <x:c r="F1150" s="14">
        <x:f t="shared" si="227"/>
        <x:v>3860.9901382850285</x:v>
      </x:c>
      <x:c r="G1150" s="14">
        <x:f t="shared" si="228"/>
        <x:v>3863.5590491702515</x:v>
      </x:c>
      <x:c r="H1150" s="13" t="n">
        <x:f>Arrivals!L1150</x:f>
        <x:v>75</x:v>
      </x:c>
      <x:c r="I1150" s="14" t="n">
        <x:f>H1150*8/Settings!$B$28+Settings!$B$29</x:f>
        <x:v>6.02</x:v>
      </x:c>
      <x:c r="J1150" s="14">
        <x:f t="shared" si="237"/>
        <x:v>3835.4403277090464</x:v>
      </x:c>
      <x:c r="K1150" s="14">
        <x:f t="shared" si="229"/>
        <x:v>3863.5590491702515</x:v>
      </x:c>
      <x:c r="L1150" s="14" t="n">
        <x:f>MOD(K1150-Settings!$B$32,Settings!$B$33)</x:f>
        <x:v>263.55904917025146</x:v>
      </x:c>
      <x:c r="M1150" s="14" t="n">
        <x:f>IF(L1150&lt;Settings!$B$30,IF(Settings!$B$30-L1150&gt;=I1150,K1150,K1150+(Settings!$B$30-L1150)+Settings!$B$31),K1150+(Settings!$B$33-L1150))</x:f>
        <x:v>3863.5590491702515</x:v>
      </x:c>
      <x:c r="N1150" s="14">
        <x:f t="shared" si="230"/>
        <x:v>3869.5790491702514</x:v>
      </x:c>
      <x:c r="O1150" s="14">
        <x:f t="shared" si="231"/>
        <x:v>8.5889108852229583</x:v>
      </x:c>
      <x:c r="P1150" s="14">
        <x:f t="shared" si="232"/>
        <x:v>0</x:v>
      </x:c>
      <x:c r="Q1150" s="14">
        <x:f t="shared" si="233"/>
        <x:v>0</x:v>
      </x:c>
      <x:c r="R1150" s="14">
        <x:f t="shared" si="234"/>
        <x:v>0</x:v>
      </x:c>
      <x:c r="S1150" s="14">
        <x:f t="shared" si="235"/>
        <x:v>0</x:v>
      </x:c>
      <x:c r="T1150" t="str">
        <x:f>IF(MOD(C1150-Settings!$B$32,Settings!$B$33)&lt;Settings!$B$30,"Up","Down")</x:f>
        <x:v>Up</x:v>
      </x:c>
      <x:c r="U1150" s="15" t="n">
        <x:f>IF(OR(I1150&gt;Settings!$B$30,O1150&gt;Settings!$B$37),0,1)</x:f>
        <x:v>1</x:v>
      </x:c>
      <x:c r="V1150" s="15" t="n">
        <x:f>IF(AND(U1150=1,O1150&lt;=Settings!$B$36),1,0)</x:f>
        <x:v>1</x:v>
      </x:c>
    </x:row>
    <x:row r="1151">
      <x:c r="A1151">
        <x:v>10</x:v>
      </x:c>
      <x:c r="B1151">
        <x:v>66</x:v>
      </x:c>
      <x:c r="C1151" s="13" t="n">
        <x:f>Arrivals!F1151</x:f>
        <x:v>3866.7130370281907</x:v>
      </x:c>
      <x:c r="D1151" s="13" t="n">
        <x:f>Arrivals!J1151</x:f>
        <x:v>31.186887219768145</x:v>
      </x:c>
      <x:c r="E1151" s="14" t="n">
        <x:f t="shared" ref="E1151:E1182" si="238">G1150</x:f>
        <x:v>3863.5590491702515</x:v>
      </x:c>
      <x:c r="F1151" s="14">
        <x:f t="shared" si="227"/>
        <x:v>3866.7130370281907</x:v>
      </x:c>
      <x:c r="G1151" s="14">
        <x:f t="shared" si="228"/>
        <x:v>3897.899924247959</x:v>
      </x:c>
      <x:c r="H1151" s="13" t="n">
        <x:f>Arrivals!L1151</x:f>
        <x:v>75</x:v>
      </x:c>
      <x:c r="I1151" s="14" t="n">
        <x:f>H1151*8/Settings!$B$28+Settings!$B$29</x:f>
        <x:v>6.02</x:v>
      </x:c>
      <x:c r="J1151" s="14" t="n">
        <x:f t="shared" ref="J1151:J1182" si="239">N1150</x:f>
        <x:v>3869.5790491702514</x:v>
      </x:c>
      <x:c r="K1151" s="14">
        <x:f t="shared" si="229"/>
        <x:v>3897.899924247959</x:v>
      </x:c>
      <x:c r="L1151" s="14" t="n">
        <x:f>MOD(K1151-Settings!$B$32,Settings!$B$33)</x:f>
        <x:v>297.899924247959</x:v>
      </x:c>
      <x:c r="M1151" s="14" t="n">
        <x:f>IF(L1151&lt;Settings!$B$30,IF(Settings!$B$30-L1151&gt;=I1151,K1151,K1151+(Settings!$B$30-L1151)+Settings!$B$31),K1151+(Settings!$B$33-L1151))</x:f>
        <x:v>3897.899924247959</x:v>
      </x:c>
      <x:c r="N1151" s="14">
        <x:f t="shared" si="230"/>
        <x:v>3903.919924247959</x:v>
      </x:c>
      <x:c r="O1151" s="14">
        <x:f t="shared" si="231"/>
        <x:v>37.206887219768305</x:v>
      </x:c>
      <x:c r="P1151" s="14">
        <x:f t="shared" si="232"/>
        <x:v>0</x:v>
      </x:c>
      <x:c r="Q1151" s="14">
        <x:f t="shared" si="233"/>
        <x:v>0</x:v>
      </x:c>
      <x:c r="R1151" s="14">
        <x:f t="shared" si="234"/>
        <x:v>0</x:v>
      </x:c>
      <x:c r="S1151" s="14">
        <x:f t="shared" si="235"/>
        <x:v>0</x:v>
      </x:c>
      <x:c r="T1151" t="str">
        <x:f>IF(MOD(C1151-Settings!$B$32,Settings!$B$33)&lt;Settings!$B$30,"Up","Down")</x:f>
        <x:v>Up</x:v>
      </x:c>
      <x:c r="U1151" s="15" t="n">
        <x:f>IF(OR(I1151&gt;Settings!$B$30,O1151&gt;Settings!$B$37),0,1)</x:f>
        <x:v>1</x:v>
      </x:c>
      <x:c r="V1151" s="15" t="n">
        <x:f>IF(AND(U1151=1,O1151&lt;=Settings!$B$36),1,0)</x:f>
        <x:v>1</x:v>
      </x:c>
    </x:row>
    <x:row r="1152">
      <x:c r="A1152">
        <x:v>10</x:v>
      </x:c>
      <x:c r="B1152">
        <x:v>67</x:v>
      </x:c>
      <x:c r="C1152" s="13" t="n">
        <x:f>Arrivals!F1152</x:f>
        <x:v>3866.772232509358</x:v>
      </x:c>
      <x:c r="D1152" s="13" t="n">
        <x:f>Arrivals!J1152</x:f>
        <x:v>4.612975305808796</x:v>
      </x:c>
      <x:c r="E1152" s="14">
        <x:f t="shared" si="238"/>
        <x:v>3897.899924247959</x:v>
      </x:c>
      <x:c r="F1152" s="14">
        <x:f t="shared" si="227"/>
        <x:v>3897.899924247959</x:v>
      </x:c>
      <x:c r="G1152" s="14">
        <x:f t="shared" si="228"/>
        <x:v>3902.512899553768</x:v>
      </x:c>
      <x:c r="H1152" s="13" t="n">
        <x:f>Arrivals!L1152</x:f>
        <x:v>75</x:v>
      </x:c>
      <x:c r="I1152" s="14" t="n">
        <x:f>H1152*8/Settings!$B$28+Settings!$B$29</x:f>
        <x:v>6.02</x:v>
      </x:c>
      <x:c r="J1152" s="14">
        <x:f t="shared" si="239"/>
        <x:v>3903.919924247959</x:v>
      </x:c>
      <x:c r="K1152" s="14">
        <x:f t="shared" si="229"/>
        <x:v>3903.919924247959</x:v>
      </x:c>
      <x:c r="L1152" s="14" t="n">
        <x:f>MOD(K1152-Settings!$B$32,Settings!$B$33)</x:f>
        <x:v>303.919924247959</x:v>
      </x:c>
      <x:c r="M1152" s="14" t="n">
        <x:f>IF(L1152&lt;Settings!$B$30,IF(Settings!$B$30-L1152&gt;=I1152,K1152,K1152+(Settings!$B$30-L1152)+Settings!$B$31),K1152+(Settings!$B$33-L1152))</x:f>
        <x:v>3903.919924247959</x:v>
      </x:c>
      <x:c r="N1152" s="14">
        <x:f t="shared" si="230"/>
        <x:v>3909.939924247959</x:v>
      </x:c>
      <x:c r="O1152" s="14">
        <x:f t="shared" si="231"/>
        <x:v>43.167691738600752</x:v>
      </x:c>
      <x:c r="P1152" s="14">
        <x:f t="shared" si="232"/>
        <x:v>31.127691738600788</x:v>
      </x:c>
      <x:c r="Q1152" s="14">
        <x:f t="shared" si="233"/>
        <x:v>1.4070246941910227</x:v>
      </x:c>
      <x:c r="R1152" s="14">
        <x:f t="shared" si="234"/>
        <x:v>0</x:v>
      </x:c>
      <x:c r="S1152" s="14">
        <x:f t="shared" si="235"/>
        <x:v>32.534716432791811</x:v>
      </x:c>
      <x:c r="T1152" t="str">
        <x:f>IF(MOD(C1152-Settings!$B$32,Settings!$B$33)&lt;Settings!$B$30,"Up","Down")</x:f>
        <x:v>Up</x:v>
      </x:c>
      <x:c r="U1152" s="15" t="n">
        <x:f>IF(OR(I1152&gt;Settings!$B$30,O1152&gt;Settings!$B$37),0,1)</x:f>
        <x:v>1</x:v>
      </x:c>
      <x:c r="V1152" s="15" t="n">
        <x:f>IF(AND(U1152=1,O1152&lt;=Settings!$B$36),1,0)</x:f>
        <x:v>1</x:v>
      </x:c>
    </x:row>
    <x:row r="1153">
      <x:c r="A1153">
        <x:v>10</x:v>
      </x:c>
      <x:c r="B1153">
        <x:v>68</x:v>
      </x:c>
      <x:c r="C1153" s="13" t="n">
        <x:f>Arrivals!F1153</x:f>
        <x:v>3917.8957294646625</x:v>
      </x:c>
      <x:c r="D1153" s="13" t="n">
        <x:f>Arrivals!J1153</x:f>
        <x:v>41.86792333061576</x:v>
      </x:c>
      <x:c r="E1153" s="14">
        <x:f t="shared" si="238"/>
        <x:v>3902.512899553768</x:v>
      </x:c>
      <x:c r="F1153" s="14">
        <x:f t="shared" si="227"/>
        <x:v>3917.8957294646625</x:v>
      </x:c>
      <x:c r="G1153" s="14">
        <x:f t="shared" si="228"/>
        <x:v>3959.7636527952782</x:v>
      </x:c>
      <x:c r="H1153" s="13" t="n">
        <x:f>Arrivals!L1153</x:f>
        <x:v>75</x:v>
      </x:c>
      <x:c r="I1153" s="14" t="n">
        <x:f>H1153*8/Settings!$B$28+Settings!$B$29</x:f>
        <x:v>6.02</x:v>
      </x:c>
      <x:c r="J1153" s="14">
        <x:f t="shared" si="239"/>
        <x:v>3909.939924247959</x:v>
      </x:c>
      <x:c r="K1153" s="14">
        <x:f t="shared" si="229"/>
        <x:v>3959.7636527952782</x:v>
      </x:c>
      <x:c r="L1153" s="14" t="n">
        <x:f>MOD(K1153-Settings!$B$32,Settings!$B$33)</x:f>
        <x:v>359.7636527952782</x:v>
      </x:c>
      <x:c r="M1153" s="14" t="n">
        <x:f>IF(L1153&lt;Settings!$B$30,IF(Settings!$B$30-L1153&gt;=I1153,K1153,K1153+(Settings!$B$30-L1153)+Settings!$B$31),K1153+(Settings!$B$33-L1153))</x:f>
        <x:v>3959.763652795278</x:v>
      </x:c>
      <x:c r="N1153" s="14">
        <x:f t="shared" si="230"/>
        <x:v>3965.7836527952782</x:v>
      </x:c>
      <x:c r="O1153" s="14">
        <x:f t="shared" si="231"/>
        <x:v>47.887923330615649</x:v>
      </x:c>
      <x:c r="P1153" s="14">
        <x:f t="shared" si="232"/>
        <x:v>0</x:v>
      </x:c>
      <x:c r="Q1153" s="14">
        <x:f t="shared" si="233"/>
        <x:v>0</x:v>
      </x:c>
      <x:c r="R1153" s="14">
        <x:f t="shared" si="234"/>
        <x:v>0</x:v>
      </x:c>
      <x:c r="S1153" s="14">
        <x:f t="shared" si="235"/>
        <x:v>0</x:v>
      </x:c>
      <x:c r="T1153" t="str">
        <x:f>IF(MOD(C1153-Settings!$B$32,Settings!$B$33)&lt;Settings!$B$30,"Up","Down")</x:f>
        <x:v>Up</x:v>
      </x:c>
      <x:c r="U1153" s="15" t="n">
        <x:f>IF(OR(I1153&gt;Settings!$B$30,O1153&gt;Settings!$B$37),0,1)</x:f>
        <x:v>1</x:v>
      </x:c>
      <x:c r="V1153" s="15" t="n">
        <x:f>IF(AND(U1153=1,O1153&lt;=Settings!$B$36),1,0)</x:f>
        <x:v>1</x:v>
      </x:c>
    </x:row>
    <x:row r="1154">
      <x:c r="A1154">
        <x:v>10</x:v>
      </x:c>
      <x:c r="B1154">
        <x:v>69</x:v>
      </x:c>
      <x:c r="C1154" s="13" t="n">
        <x:f>Arrivals!F1154</x:f>
        <x:v>3931.874837269919</x:v>
      </x:c>
      <x:c r="D1154" s="13" t="n">
        <x:f>Arrivals!J1154</x:f>
        <x:v>23.228528017328237</x:v>
      </x:c>
      <x:c r="E1154" s="14">
        <x:f t="shared" si="238"/>
        <x:v>3959.7636527952782</x:v>
      </x:c>
      <x:c r="F1154" s="14">
        <x:f t="shared" si="227"/>
        <x:v>3959.7636527952782</x:v>
      </x:c>
      <x:c r="G1154" s="14">
        <x:f t="shared" si="228"/>
        <x:v>3982.9921808126064</x:v>
      </x:c>
      <x:c r="H1154" s="13" t="n">
        <x:f>Arrivals!L1154</x:f>
        <x:v>75</x:v>
      </x:c>
      <x:c r="I1154" s="14" t="n">
        <x:f>H1154*8/Settings!$B$28+Settings!$B$29</x:f>
        <x:v>6.02</x:v>
      </x:c>
      <x:c r="J1154" s="14">
        <x:f t="shared" si="239"/>
        <x:v>3965.7836527952782</x:v>
      </x:c>
      <x:c r="K1154" s="14">
        <x:f t="shared" si="229"/>
        <x:v>3982.9921808126064</x:v>
      </x:c>
      <x:c r="L1154" s="14" t="n">
        <x:f>MOD(K1154-Settings!$B$32,Settings!$B$33)</x:f>
        <x:v>382.9921808126064</x:v>
      </x:c>
      <x:c r="M1154" s="14" t="n">
        <x:f>IF(L1154&lt;Settings!$B$30,IF(Settings!$B$30-L1154&gt;=I1154,K1154,K1154+(Settings!$B$30-L1154)+Settings!$B$31),K1154+(Settings!$B$33-L1154))</x:f>
        <x:v>3982.9921808126064</x:v>
      </x:c>
      <x:c r="N1154" s="14">
        <x:f t="shared" si="230"/>
        <x:v>3989.0121808126064</x:v>
      </x:c>
      <x:c r="O1154" s="14">
        <x:f t="shared" si="231"/>
        <x:v>57.137343542687177</x:v>
      </x:c>
      <x:c r="P1154" s="14">
        <x:f t="shared" si="232"/>
        <x:v>27.88881552535895</x:v>
      </x:c>
      <x:c r="Q1154" s="14">
        <x:f t="shared" si="233"/>
        <x:v>0</x:v>
      </x:c>
      <x:c r="R1154" s="14">
        <x:f t="shared" si="234"/>
        <x:v>0</x:v>
      </x:c>
      <x:c r="S1154" s="14">
        <x:f t="shared" si="235"/>
        <x:v>27.88881552535895</x:v>
      </x:c>
      <x:c r="T1154" t="str">
        <x:f>IF(MOD(C1154-Settings!$B$32,Settings!$B$33)&lt;Settings!$B$30,"Up","Down")</x:f>
        <x:v>Up</x:v>
      </x:c>
      <x:c r="U1154" s="15" t="n">
        <x:f>IF(OR(I1154&gt;Settings!$B$30,O1154&gt;Settings!$B$37),0,1)</x:f>
        <x:v>1</x:v>
      </x:c>
      <x:c r="V1154" s="15" t="n">
        <x:f>IF(AND(U1154=1,O1154&lt;=Settings!$B$36),1,0)</x:f>
        <x:v>1</x:v>
      </x:c>
    </x:row>
    <x:row r="1155">
      <x:c r="A1155">
        <x:v>10</x:v>
      </x:c>
      <x:c r="B1155">
        <x:v>70</x:v>
      </x:c>
      <x:c r="C1155" s="13" t="n">
        <x:f>Arrivals!F1155</x:f>
        <x:v>3936.6768343643125</x:v>
      </x:c>
      <x:c r="D1155" s="13" t="n">
        <x:f>Arrivals!J1155</x:f>
        <x:v>5.847912246556249</x:v>
      </x:c>
      <x:c r="E1155" s="14">
        <x:f t="shared" si="238"/>
        <x:v>3982.9921808126064</x:v>
      </x:c>
      <x:c r="F1155" s="14">
        <x:f t="shared" si="227"/>
        <x:v>3982.9921808126064</x:v>
      </x:c>
      <x:c r="G1155" s="14">
        <x:f t="shared" si="228"/>
        <x:v>3988.8400930591629</x:v>
      </x:c>
      <x:c r="H1155" s="13" t="n">
        <x:f>Arrivals!L1155</x:f>
        <x:v>75</x:v>
      </x:c>
      <x:c r="I1155" s="14" t="n">
        <x:f>H1155*8/Settings!$B$28+Settings!$B$29</x:f>
        <x:v>6.02</x:v>
      </x:c>
      <x:c r="J1155" s="14">
        <x:f t="shared" si="239"/>
        <x:v>3989.0121808126064</x:v>
      </x:c>
      <x:c r="K1155" s="14">
        <x:f t="shared" si="229"/>
        <x:v>3989.0121808126064</x:v>
      </x:c>
      <x:c r="L1155" s="14" t="n">
        <x:f>MOD(K1155-Settings!$B$32,Settings!$B$33)</x:f>
        <x:v>389.0121808126064</x:v>
      </x:c>
      <x:c r="M1155" s="14" t="n">
        <x:f>IF(L1155&lt;Settings!$B$30,IF(Settings!$B$30-L1155&gt;=I1155,K1155,K1155+(Settings!$B$30-L1155)+Settings!$B$31),K1155+(Settings!$B$33-L1155))</x:f>
        <x:v>3989.0121808126064</x:v>
      </x:c>
      <x:c r="N1155" s="14">
        <x:f t="shared" si="230"/>
        <x:v>3995.0321808126064</x:v>
      </x:c>
      <x:c r="O1155" s="14">
        <x:f t="shared" si="231"/>
        <x:v>58.355346448293858</x:v>
      </x:c>
      <x:c r="P1155" s="14">
        <x:f t="shared" si="232"/>
        <x:v>46.315346448293894</x:v>
      </x:c>
      <x:c r="Q1155" s="14">
        <x:f t="shared" si="233"/>
        <x:v>0.17208775344352034</x:v>
      </x:c>
      <x:c r="R1155" s="14">
        <x:f t="shared" si="234"/>
        <x:v>0</x:v>
      </x:c>
      <x:c r="S1155" s="14">
        <x:f t="shared" si="235"/>
        <x:v>46.487434201737415</x:v>
      </x:c>
      <x:c r="T1155" t="str">
        <x:f>IF(MOD(C1155-Settings!$B$32,Settings!$B$33)&lt;Settings!$B$30,"Up","Down")</x:f>
        <x:v>Up</x:v>
      </x:c>
      <x:c r="U1155" s="15" t="n">
        <x:f>IF(OR(I1155&gt;Settings!$B$30,O1155&gt;Settings!$B$37),0,1)</x:f>
        <x:v>1</x:v>
      </x:c>
      <x:c r="V1155" s="15" t="n">
        <x:f>IF(AND(U1155=1,O1155&lt;=Settings!$B$36),1,0)</x:f>
        <x:v>1</x:v>
      </x:c>
    </x:row>
    <x:row r="1156">
      <x:c r="A1156">
        <x:v>10</x:v>
      </x:c>
      <x:c r="B1156">
        <x:v>71</x:v>
      </x:c>
      <x:c r="C1156" s="13" t="n">
        <x:f>Arrivals!F1156</x:f>
        <x:v>4008.908583157476</x:v>
      </x:c>
      <x:c r="D1156" s="13" t="n">
        <x:f>Arrivals!J1156</x:f>
        <x:v>0.22965518581123678</x:v>
      </x:c>
      <x:c r="E1156" s="14">
        <x:f t="shared" si="238"/>
        <x:v>3988.8400930591629</x:v>
      </x:c>
      <x:c r="F1156" s="14">
        <x:f t="shared" si="227"/>
        <x:v>4008.9085831574762</x:v>
      </x:c>
      <x:c r="G1156" s="14">
        <x:f t="shared" si="228"/>
        <x:v>4009.1382383432874</x:v>
      </x:c>
      <x:c r="H1156" s="13" t="n">
        <x:f>Arrivals!L1156</x:f>
        <x:v>75</x:v>
      </x:c>
      <x:c r="I1156" s="14" t="n">
        <x:f>H1156*8/Settings!$B$28+Settings!$B$29</x:f>
        <x:v>6.02</x:v>
      </x:c>
      <x:c r="J1156" s="14">
        <x:f t="shared" si="239"/>
        <x:v>3995.0321808126064</x:v>
      </x:c>
      <x:c r="K1156" s="14">
        <x:f t="shared" si="229"/>
        <x:v>4009.1382383432874</x:v>
      </x:c>
      <x:c r="L1156" s="14" t="n">
        <x:f>MOD(K1156-Settings!$B$32,Settings!$B$33)</x:f>
        <x:v>409.1382383432874</x:v>
      </x:c>
      <x:c r="M1156" s="14" t="n">
        <x:f>IF(L1156&lt;Settings!$B$30,IF(Settings!$B$30-L1156&gt;=I1156,K1156,K1156+(Settings!$B$30-L1156)+Settings!$B$31),K1156+(Settings!$B$33-L1156))</x:f>
        <x:v>4009.1382383432874</x:v>
      </x:c>
      <x:c r="N1156" s="14">
        <x:f t="shared" si="230"/>
        <x:v>4015.1582383432874</x:v>
      </x:c>
      <x:c r="O1156" s="14">
        <x:f t="shared" si="231"/>
        <x:v>6.249655185811207</x:v>
      </x:c>
      <x:c r="P1156" s="14">
        <x:f t="shared" si="232"/>
        <x:v>0</x:v>
      </x:c>
      <x:c r="Q1156" s="14">
        <x:f t="shared" si="233"/>
        <x:v>0</x:v>
      </x:c>
      <x:c r="R1156" s="14">
        <x:f t="shared" si="234"/>
        <x:v>0</x:v>
      </x:c>
      <x:c r="S1156" s="14">
        <x:f t="shared" si="235"/>
        <x:v>0</x:v>
      </x:c>
      <x:c r="T1156" t="str">
        <x:f>IF(MOD(C1156-Settings!$B$32,Settings!$B$33)&lt;Settings!$B$30,"Up","Down")</x:f>
        <x:v>Up</x:v>
      </x:c>
      <x:c r="U1156" s="15" t="n">
        <x:f>IF(OR(I1156&gt;Settings!$B$30,O1156&gt;Settings!$B$37),0,1)</x:f>
        <x:v>1</x:v>
      </x:c>
      <x:c r="V1156" s="15" t="n">
        <x:f>IF(AND(U1156=1,O1156&lt;=Settings!$B$36),1,0)</x:f>
        <x:v>1</x:v>
      </x:c>
    </x:row>
    <x:row r="1157">
      <x:c r="A1157">
        <x:v>10</x:v>
      </x:c>
      <x:c r="B1157">
        <x:v>72</x:v>
      </x:c>
      <x:c r="C1157" s="13" t="n">
        <x:f>Arrivals!F1157</x:f>
        <x:v>4034.1770443099745</x:v>
      </x:c>
      <x:c r="D1157" s="13" t="n">
        <x:f>Arrivals!J1157</x:f>
        <x:v>10.784271536109351</x:v>
      </x:c>
      <x:c r="E1157" s="14">
        <x:f t="shared" si="238"/>
        <x:v>4009.1382383432874</x:v>
      </x:c>
      <x:c r="F1157" s="14">
        <x:f t="shared" si="227"/>
        <x:v>4034.1770443099745</x:v>
      </x:c>
      <x:c r="G1157" s="14">
        <x:f t="shared" si="228"/>
        <x:v>4044.9613158460838</x:v>
      </x:c>
      <x:c r="H1157" s="13" t="n">
        <x:f>Arrivals!L1157</x:f>
        <x:v>75</x:v>
      </x:c>
      <x:c r="I1157" s="14" t="n">
        <x:f>H1157*8/Settings!$B$28+Settings!$B$29</x:f>
        <x:v>6.02</x:v>
      </x:c>
      <x:c r="J1157" s="14">
        <x:f t="shared" si="239"/>
        <x:v>4015.1582383432874</x:v>
      </x:c>
      <x:c r="K1157" s="14">
        <x:f t="shared" si="229"/>
        <x:v>4044.9613158460838</x:v>
      </x:c>
      <x:c r="L1157" s="14" t="n">
        <x:f>MOD(K1157-Settings!$B$32,Settings!$B$33)</x:f>
        <x:v>444.96131584608383</x:v>
      </x:c>
      <x:c r="M1157" s="14" t="n">
        <x:f>IF(L1157&lt;Settings!$B$30,IF(Settings!$B$30-L1157&gt;=I1157,K1157,K1157+(Settings!$B$30-L1157)+Settings!$B$31),K1157+(Settings!$B$33-L1157))</x:f>
        <x:v>4044.961315846084</x:v>
      </x:c>
      <x:c r="N1157" s="14">
        <x:f t="shared" si="230"/>
        <x:v>4050.9813158460838</x:v>
      </x:c>
      <x:c r="O1157" s="14">
        <x:f t="shared" si="231"/>
        <x:v>16.804271536109354</x:v>
      </x:c>
      <x:c r="P1157" s="14">
        <x:f t="shared" si="232"/>
        <x:v>0</x:v>
      </x:c>
      <x:c r="Q1157" s="14">
        <x:f t="shared" si="233"/>
        <x:v>0</x:v>
      </x:c>
      <x:c r="R1157" s="14">
        <x:f t="shared" si="234"/>
        <x:v>0</x:v>
      </x:c>
      <x:c r="S1157" s="14">
        <x:f t="shared" si="235"/>
        <x:v>0</x:v>
      </x:c>
      <x:c r="T1157" t="str">
        <x:f>IF(MOD(C1157-Settings!$B$32,Settings!$B$33)&lt;Settings!$B$30,"Up","Down")</x:f>
        <x:v>Up</x:v>
      </x:c>
      <x:c r="U1157" s="15" t="n">
        <x:f>IF(OR(I1157&gt;Settings!$B$30,O1157&gt;Settings!$B$37),0,1)</x:f>
        <x:v>1</x:v>
      </x:c>
      <x:c r="V1157" s="15" t="n">
        <x:f>IF(AND(U1157=1,O1157&lt;=Settings!$B$36),1,0)</x:f>
        <x:v>1</x:v>
      </x:c>
    </x:row>
    <x:row r="1158">
      <x:c r="A1158">
        <x:v>10</x:v>
      </x:c>
      <x:c r="B1158">
        <x:v>73</x:v>
      </x:c>
      <x:c r="C1158" s="13" t="n">
        <x:f>Arrivals!F1158</x:f>
        <x:v>4090.240135551129</x:v>
      </x:c>
      <x:c r="D1158" s="13" t="n">
        <x:f>Arrivals!J1158</x:f>
        <x:v>20.679591469473102</x:v>
      </x:c>
      <x:c r="E1158" s="14">
        <x:f t="shared" si="238"/>
        <x:v>4044.9613158460838</x:v>
      </x:c>
      <x:c r="F1158" s="14" t="n">
        <x:f t="shared" ref="F1158:F1205" si="240">MAX(C1158,E1158)</x:f>
        <x:v>4090.240135551129</x:v>
      </x:c>
      <x:c r="G1158" s="14" t="n">
        <x:f t="shared" ref="G1158:G1205" si="241">F1158+D1158</x:f>
        <x:v>4110.919727020602</x:v>
      </x:c>
      <x:c r="H1158" s="13" t="n">
        <x:f>Arrivals!L1158</x:f>
        <x:v>75</x:v>
      </x:c>
      <x:c r="I1158" s="14" t="n">
        <x:f>H1158*8/Settings!$B$28+Settings!$B$29</x:f>
        <x:v>6.02</x:v>
      </x:c>
      <x:c r="J1158" s="14">
        <x:f t="shared" si="239"/>
        <x:v>4050.9813158460838</x:v>
      </x:c>
      <x:c r="K1158" s="14" t="n">
        <x:f t="shared" ref="K1158:K1205" si="242">MAX(G1158,J1158)</x:f>
        <x:v>4110.919727020602</x:v>
      </x:c>
      <x:c r="L1158" s="14" t="n">
        <x:f>MOD(K1158-Settings!$B$32,Settings!$B$33)</x:f>
        <x:v>510.9197270206023</x:v>
      </x:c>
      <x:c r="M1158" s="14" t="n">
        <x:f>IF(L1158&lt;Settings!$B$30,IF(Settings!$B$30-L1158&gt;=I1158,K1158,K1158+(Settings!$B$30-L1158)+Settings!$B$31),K1158+(Settings!$B$33-L1158))</x:f>
        <x:v>4110.919727020602</x:v>
      </x:c>
      <x:c r="N1158" s="14" t="n">
        <x:f t="shared" ref="N1158:N1205" si="243">M1158+I1158</x:f>
        <x:v>4116.939727020603</x:v>
      </x:c>
      <x:c r="O1158" s="14" t="n">
        <x:f t="shared" ref="O1158:O1205" si="244">N1158-C1158</x:f>
        <x:v>26.699591469473944</x:v>
      </x:c>
      <x:c r="P1158" s="14" t="n">
        <x:f t="shared" ref="P1158:P1205" si="245">F1158-C1158</x:f>
        <x:v>0</x:v>
      </x:c>
      <x:c r="Q1158" s="14" t="n">
        <x:f t="shared" ref="Q1158:Q1205" si="246">K1158-G1158</x:f>
        <x:v>0</x:v>
      </x:c>
      <x:c r="R1158" s="14" t="n">
        <x:f t="shared" ref="R1158:R1205" si="247">M1158-K1158</x:f>
        <x:v>0</x:v>
      </x:c>
      <x:c r="S1158" s="14" t="n">
        <x:f t="shared" ref="S1158:S1205" si="248">P1158+Q1158+R1158</x:f>
        <x:v>0</x:v>
      </x:c>
      <x:c r="T1158" t="str">
        <x:f>IF(MOD(C1158-Settings!$B$32,Settings!$B$33)&lt;Settings!$B$30,"Up","Down")</x:f>
        <x:v>Up</x:v>
      </x:c>
      <x:c r="U1158" s="15" t="n">
        <x:f>IF(OR(I1158&gt;Settings!$B$30,O1158&gt;Settings!$B$37),0,1)</x:f>
        <x:v>1</x:v>
      </x:c>
      <x:c r="V1158" s="15" t="n">
        <x:f>IF(AND(U1158=1,O1158&lt;=Settings!$B$36),1,0)</x:f>
        <x:v>1</x:v>
      </x:c>
    </x:row>
    <x:row r="1159">
      <x:c r="A1159">
        <x:v>10</x:v>
      </x:c>
      <x:c r="B1159">
        <x:v>74</x:v>
      </x:c>
      <x:c r="C1159" s="13" t="n">
        <x:f>Arrivals!F1159</x:f>
        <x:v>4173.24019854378</x:v>
      </x:c>
      <x:c r="D1159" s="13" t="n">
        <x:f>Arrivals!J1159</x:f>
        <x:v>5.138314059450067</x:v>
      </x:c>
      <x:c r="E1159" s="14">
        <x:f t="shared" si="238"/>
        <x:v>4110.9197270206023</x:v>
      </x:c>
      <x:c r="F1159" s="14">
        <x:f t="shared" si="240"/>
        <x:v>4173.24019854378</x:v>
      </x:c>
      <x:c r="G1159" s="14">
        <x:f t="shared" si="241"/>
        <x:v>4178.3785126032299</x:v>
      </x:c>
      <x:c r="H1159" s="13" t="n">
        <x:f>Arrivals!L1159</x:f>
        <x:v>75</x:v>
      </x:c>
      <x:c r="I1159" s="14" t="n">
        <x:f>H1159*8/Settings!$B$28+Settings!$B$29</x:f>
        <x:v>6.02</x:v>
      </x:c>
      <x:c r="J1159" s="14">
        <x:f t="shared" si="239"/>
        <x:v>4116.9397270206027</x:v>
      </x:c>
      <x:c r="K1159" s="14">
        <x:f t="shared" si="242"/>
        <x:v>4178.3785126032299</x:v>
      </x:c>
      <x:c r="L1159" s="14" t="n">
        <x:f>MOD(K1159-Settings!$B$32,Settings!$B$33)</x:f>
        <x:v>578.3785126032299</x:v>
      </x:c>
      <x:c r="M1159" s="14" t="n">
        <x:f>IF(L1159&lt;Settings!$B$30,IF(Settings!$B$30-L1159&gt;=I1159,K1159,K1159+(Settings!$B$30-L1159)+Settings!$B$31),K1159+(Settings!$B$33-L1159))</x:f>
        <x:v>4178.37851260323</x:v>
      </x:c>
      <x:c r="N1159" s="14">
        <x:f t="shared" si="243"/>
        <x:v>4184.3985126032303</x:v>
      </x:c>
      <x:c r="O1159" s="14">
        <x:f t="shared" si="244"/>
        <x:v>11.158314059450277</x:v>
      </x:c>
      <x:c r="P1159" s="14">
        <x:f t="shared" si="245"/>
        <x:v>0</x:v>
      </x:c>
      <x:c r="Q1159" s="14">
        <x:f t="shared" si="246"/>
        <x:v>0</x:v>
      </x:c>
      <x:c r="R1159" s="14">
        <x:f t="shared" si="247"/>
        <x:v>0</x:v>
      </x:c>
      <x:c r="S1159" s="14">
        <x:f t="shared" si="248"/>
        <x:v>0</x:v>
      </x:c>
      <x:c r="T1159" t="str">
        <x:f>IF(MOD(C1159-Settings!$B$32,Settings!$B$33)&lt;Settings!$B$30,"Up","Down")</x:f>
        <x:v>Up</x:v>
      </x:c>
      <x:c r="U1159" s="15" t="n">
        <x:f>IF(OR(I1159&gt;Settings!$B$30,O1159&gt;Settings!$B$37),0,1)</x:f>
        <x:v>1</x:v>
      </x:c>
      <x:c r="V1159" s="15" t="n">
        <x:f>IF(AND(U1159=1,O1159&lt;=Settings!$B$36),1,0)</x:f>
        <x:v>1</x:v>
      </x:c>
    </x:row>
    <x:row r="1160">
      <x:c r="A1160">
        <x:v>10</x:v>
      </x:c>
      <x:c r="B1160">
        <x:v>75</x:v>
      </x:c>
      <x:c r="C1160" s="13" t="n">
        <x:f>Arrivals!F1160</x:f>
        <x:v>4268.175218873847</x:v>
      </x:c>
      <x:c r="D1160" s="13" t="n">
        <x:f>Arrivals!J1160</x:f>
        <x:v>1.505264487978999</x:v>
      </x:c>
      <x:c r="E1160" s="14">
        <x:f t="shared" si="238"/>
        <x:v>4178.3785126032299</x:v>
      </x:c>
      <x:c r="F1160" s="14">
        <x:f t="shared" si="240"/>
        <x:v>4268.1752188738474</x:v>
      </x:c>
      <x:c r="G1160" s="14">
        <x:f t="shared" si="241"/>
        <x:v>4269.6804833618262</x:v>
      </x:c>
      <x:c r="H1160" s="13" t="n">
        <x:f>Arrivals!L1160</x:f>
        <x:v>75</x:v>
      </x:c>
      <x:c r="I1160" s="14" t="n">
        <x:f>H1160*8/Settings!$B$28+Settings!$B$29</x:f>
        <x:v>6.02</x:v>
      </x:c>
      <x:c r="J1160" s="14">
        <x:f t="shared" si="239"/>
        <x:v>4184.3985126032303</x:v>
      </x:c>
      <x:c r="K1160" s="14">
        <x:f t="shared" si="242"/>
        <x:v>4269.6804833618262</x:v>
      </x:c>
      <x:c r="L1160" s="14" t="n">
        <x:f>MOD(K1160-Settings!$B$32,Settings!$B$33)</x:f>
        <x:v>669.6804833618262</x:v>
      </x:c>
      <x:c r="M1160" s="14" t="n">
        <x:f>IF(L1160&lt;Settings!$B$30,IF(Settings!$B$30-L1160&gt;=I1160,K1160,K1160+(Settings!$B$30-L1160)+Settings!$B$31),K1160+(Settings!$B$33-L1160))</x:f>
        <x:v>4320</x:v>
      </x:c>
      <x:c r="N1160" s="14">
        <x:f t="shared" si="243"/>
        <x:v>4326.0200000000004</x:v>
      </x:c>
      <x:c r="O1160" s="14">
        <x:f t="shared" si="244"/>
        <x:v>57.844781126153066</x:v>
      </x:c>
      <x:c r="P1160" s="14">
        <x:f t="shared" si="245"/>
        <x:v>0</x:v>
      </x:c>
      <x:c r="Q1160" s="14">
        <x:f t="shared" si="246"/>
        <x:v>0</x:v>
      </x:c>
      <x:c r="R1160" s="14">
        <x:f t="shared" si="247"/>
        <x:v>50.319516638173809</x:v>
      </x:c>
      <x:c r="S1160" s="14">
        <x:f t="shared" si="248"/>
        <x:v>50.319516638173809</x:v>
      </x:c>
      <x:c r="T1160" t="str">
        <x:f>IF(MOD(C1160-Settings!$B$32,Settings!$B$33)&lt;Settings!$B$30,"Up","Down")</x:f>
        <x:v>Down</x:v>
      </x:c>
      <x:c r="U1160" s="15" t="n">
        <x:f>IF(OR(I1160&gt;Settings!$B$30,O1160&gt;Settings!$B$37),0,1)</x:f>
        <x:v>1</x:v>
      </x:c>
      <x:c r="V1160" s="15" t="n">
        <x:f>IF(AND(U1160=1,O1160&lt;=Settings!$B$36),1,0)</x:f>
        <x:v>1</x:v>
      </x:c>
    </x:row>
    <x:row r="1161">
      <x:c r="A1161">
        <x:v>10</x:v>
      </x:c>
      <x:c r="B1161">
        <x:v>76</x:v>
      </x:c>
      <x:c r="C1161" s="13" t="n">
        <x:f>Arrivals!F1161</x:f>
        <x:v>4458.439625996687</x:v>
      </x:c>
      <x:c r="D1161" s="13" t="n">
        <x:f>Arrivals!J1161</x:f>
        <x:v>5.738235895431955</x:v>
      </x:c>
      <x:c r="E1161" s="14">
        <x:f t="shared" si="238"/>
        <x:v>4269.6804833618262</x:v>
      </x:c>
      <x:c r="F1161" s="14">
        <x:f t="shared" si="240"/>
        <x:v>4458.439625996687</x:v>
      </x:c>
      <x:c r="G1161" s="14">
        <x:f t="shared" si="241"/>
        <x:v>4464.1778618921189</x:v>
      </x:c>
      <x:c r="H1161" s="13" t="n">
        <x:f>Arrivals!L1161</x:f>
        <x:v>75</x:v>
      </x:c>
      <x:c r="I1161" s="14" t="n">
        <x:f>H1161*8/Settings!$B$28+Settings!$B$29</x:f>
        <x:v>6.02</x:v>
      </x:c>
      <x:c r="J1161" s="14">
        <x:f t="shared" si="239"/>
        <x:v>4326.0200000000004</x:v>
      </x:c>
      <x:c r="K1161" s="14">
        <x:f t="shared" si="242"/>
        <x:v>4464.1778618921189</x:v>
      </x:c>
      <x:c r="L1161" s="14" t="n">
        <x:f>MOD(K1161-Settings!$B$32,Settings!$B$33)</x:f>
        <x:v>144.17786189211893</x:v>
      </x:c>
      <x:c r="M1161" s="14" t="n">
        <x:f>IF(L1161&lt;Settings!$B$30,IF(Settings!$B$30-L1161&gt;=I1161,K1161,K1161+(Settings!$B$30-L1161)+Settings!$B$31),K1161+(Settings!$B$33-L1161))</x:f>
        <x:v>4464.177861892119</x:v>
      </x:c>
      <x:c r="N1161" s="14">
        <x:f t="shared" si="243"/>
        <x:v>4470.1978618921194</x:v>
      </x:c>
      <x:c r="O1161" s="14">
        <x:f t="shared" si="244"/>
        <x:v>11.758235895432335</x:v>
      </x:c>
      <x:c r="P1161" s="14">
        <x:f t="shared" si="245"/>
        <x:v>0</x:v>
      </x:c>
      <x:c r="Q1161" s="14">
        <x:f t="shared" si="246"/>
        <x:v>0</x:v>
      </x:c>
      <x:c r="R1161" s="14">
        <x:f t="shared" si="247"/>
        <x:v>0</x:v>
      </x:c>
      <x:c r="S1161" s="14">
        <x:f t="shared" si="248"/>
        <x:v>0</x:v>
      </x:c>
      <x:c r="T1161" t="str">
        <x:f>IF(MOD(C1161-Settings!$B$32,Settings!$B$33)&lt;Settings!$B$30,"Up","Down")</x:f>
        <x:v>Up</x:v>
      </x:c>
      <x:c r="U1161" s="15" t="n">
        <x:f>IF(OR(I1161&gt;Settings!$B$30,O1161&gt;Settings!$B$37),0,1)</x:f>
        <x:v>1</x:v>
      </x:c>
      <x:c r="V1161" s="15" t="n">
        <x:f>IF(AND(U1161=1,O1161&lt;=Settings!$B$36),1,0)</x:f>
        <x:v>1</x:v>
      </x:c>
    </x:row>
    <x:row r="1162">
      <x:c r="A1162">
        <x:v>10</x:v>
      </x:c>
      <x:c r="B1162">
        <x:v>77</x:v>
      </x:c>
      <x:c r="C1162" s="13" t="n">
        <x:f>Arrivals!F1162</x:f>
        <x:v>4555.891926057539</x:v>
      </x:c>
      <x:c r="D1162" s="13" t="n">
        <x:f>Arrivals!J1162</x:f>
        <x:v>3.11131000664978</x:v>
      </x:c>
      <x:c r="E1162" s="14">
        <x:f t="shared" si="238"/>
        <x:v>4464.1778618921189</x:v>
      </x:c>
      <x:c r="F1162" s="14">
        <x:f t="shared" si="240"/>
        <x:v>4555.8919260575394</x:v>
      </x:c>
      <x:c r="G1162" s="14">
        <x:f t="shared" si="241"/>
        <x:v>4559.003236064189</x:v>
      </x:c>
      <x:c r="H1162" s="13" t="n">
        <x:f>Arrivals!L1162</x:f>
        <x:v>75</x:v>
      </x:c>
      <x:c r="I1162" s="14" t="n">
        <x:f>H1162*8/Settings!$B$28+Settings!$B$29</x:f>
        <x:v>6.02</x:v>
      </x:c>
      <x:c r="J1162" s="14">
        <x:f t="shared" si="239"/>
        <x:v>4470.1978618921194</x:v>
      </x:c>
      <x:c r="K1162" s="14">
        <x:f t="shared" si="242"/>
        <x:v>4559.003236064189</x:v>
      </x:c>
      <x:c r="L1162" s="14" t="n">
        <x:f>MOD(K1162-Settings!$B$32,Settings!$B$33)</x:f>
        <x:v>239.00323606418897</x:v>
      </x:c>
      <x:c r="M1162" s="14" t="n">
        <x:f>IF(L1162&lt;Settings!$B$30,IF(Settings!$B$30-L1162&gt;=I1162,K1162,K1162+(Settings!$B$30-L1162)+Settings!$B$31),K1162+(Settings!$B$33-L1162))</x:f>
        <x:v>4559.003236064189</x:v>
      </x:c>
      <x:c r="N1162" s="14">
        <x:f t="shared" si="243"/>
        <x:v>4565.0232360641894</x:v>
      </x:c>
      <x:c r="O1162" s="14">
        <x:f t="shared" si="244"/>
        <x:v>9.1313100066499828</x:v>
      </x:c>
      <x:c r="P1162" s="14">
        <x:f t="shared" si="245"/>
        <x:v>0</x:v>
      </x:c>
      <x:c r="Q1162" s="14">
        <x:f t="shared" si="246"/>
        <x:v>0</x:v>
      </x:c>
      <x:c r="R1162" s="14">
        <x:f t="shared" si="247"/>
        <x:v>0</x:v>
      </x:c>
      <x:c r="S1162" s="14">
        <x:f t="shared" si="248"/>
        <x:v>0</x:v>
      </x:c>
      <x:c r="T1162" t="str">
        <x:f>IF(MOD(C1162-Settings!$B$32,Settings!$B$33)&lt;Settings!$B$30,"Up","Down")</x:f>
        <x:v>Up</x:v>
      </x:c>
      <x:c r="U1162" s="15" t="n">
        <x:f>IF(OR(I1162&gt;Settings!$B$30,O1162&gt;Settings!$B$37),0,1)</x:f>
        <x:v>1</x:v>
      </x:c>
      <x:c r="V1162" s="15" t="n">
        <x:f>IF(AND(U1162=1,O1162&lt;=Settings!$B$36),1,0)</x:f>
        <x:v>1</x:v>
      </x:c>
    </x:row>
    <x:row r="1163">
      <x:c r="A1163">
        <x:v>10</x:v>
      </x:c>
      <x:c r="B1163">
        <x:v>78</x:v>
      </x:c>
      <x:c r="C1163" s="13" t="n">
        <x:f>Arrivals!F1163</x:f>
        <x:v>4679.887679401872</x:v>
      </x:c>
      <x:c r="D1163" s="13" t="n">
        <x:f>Arrivals!J1163</x:f>
        <x:v>9.531096985416664</x:v>
      </x:c>
      <x:c r="E1163" s="14">
        <x:f t="shared" si="238"/>
        <x:v>4559.003236064189</x:v>
      </x:c>
      <x:c r="F1163" s="14">
        <x:f t="shared" si="240"/>
        <x:v>4679.8876794018724</x:v>
      </x:c>
      <x:c r="G1163" s="14">
        <x:f t="shared" si="241"/>
        <x:v>4689.4187763872887</x:v>
      </x:c>
      <x:c r="H1163" s="13" t="n">
        <x:f>Arrivals!L1163</x:f>
        <x:v>75</x:v>
      </x:c>
      <x:c r="I1163" s="14" t="n">
        <x:f>H1163*8/Settings!$B$28+Settings!$B$29</x:f>
        <x:v>6.02</x:v>
      </x:c>
      <x:c r="J1163" s="14">
        <x:f t="shared" si="239"/>
        <x:v>4565.0232360641894</x:v>
      </x:c>
      <x:c r="K1163" s="14">
        <x:f t="shared" si="242"/>
        <x:v>4689.4187763872887</x:v>
      </x:c>
      <x:c r="L1163" s="14" t="n">
        <x:f>MOD(K1163-Settings!$B$32,Settings!$B$33)</x:f>
        <x:v>369.41877638728874</x:v>
      </x:c>
      <x:c r="M1163" s="14" t="n">
        <x:f>IF(L1163&lt;Settings!$B$30,IF(Settings!$B$30-L1163&gt;=I1163,K1163,K1163+(Settings!$B$30-L1163)+Settings!$B$31),K1163+(Settings!$B$33-L1163))</x:f>
        <x:v>4689.418776387289</x:v>
      </x:c>
      <x:c r="N1163" s="14">
        <x:f t="shared" si="243"/>
        <x:v>4695.4387763872892</x:v>
      </x:c>
      <x:c r="O1163" s="14">
        <x:f t="shared" si="244"/>
        <x:v>15.551096985416734</x:v>
      </x:c>
      <x:c r="P1163" s="14">
        <x:f t="shared" si="245"/>
        <x:v>0</x:v>
      </x:c>
      <x:c r="Q1163" s="14">
        <x:f t="shared" si="246"/>
        <x:v>0</x:v>
      </x:c>
      <x:c r="R1163" s="14">
        <x:f t="shared" si="247"/>
        <x:v>0</x:v>
      </x:c>
      <x:c r="S1163" s="14">
        <x:f t="shared" si="248"/>
        <x:v>0</x:v>
      </x:c>
      <x:c r="T1163" t="str">
        <x:f>IF(MOD(C1163-Settings!$B$32,Settings!$B$33)&lt;Settings!$B$30,"Up","Down")</x:f>
        <x:v>Up</x:v>
      </x:c>
      <x:c r="U1163" s="15" t="n">
        <x:f>IF(OR(I1163&gt;Settings!$B$30,O1163&gt;Settings!$B$37),0,1)</x:f>
        <x:v>1</x:v>
      </x:c>
      <x:c r="V1163" s="15" t="n">
        <x:f>IF(AND(U1163=1,O1163&lt;=Settings!$B$36),1,0)</x:f>
        <x:v>1</x:v>
      </x:c>
    </x:row>
    <x:row r="1164">
      <x:c r="A1164">
        <x:v>10</x:v>
      </x:c>
      <x:c r="B1164">
        <x:v>79</x:v>
      </x:c>
      <x:c r="C1164" s="13" t="n">
        <x:f>Arrivals!F1164</x:f>
        <x:v>4879.028465685714</x:v>
      </x:c>
      <x:c r="D1164" s="13" t="n">
        <x:f>Arrivals!J1164</x:f>
        <x:v>12.297941653987111</x:v>
      </x:c>
      <x:c r="E1164" s="14">
        <x:f t="shared" si="238"/>
        <x:v>4689.4187763872887</x:v>
      </x:c>
      <x:c r="F1164" s="14">
        <x:f t="shared" si="240"/>
        <x:v>4879.0284656857139</x:v>
      </x:c>
      <x:c r="G1164" s="14">
        <x:f t="shared" si="241"/>
        <x:v>4891.3264073397013</x:v>
      </x:c>
      <x:c r="H1164" s="13" t="n">
        <x:f>Arrivals!L1164</x:f>
        <x:v>75</x:v>
      </x:c>
      <x:c r="I1164" s="14" t="n">
        <x:f>H1164*8/Settings!$B$28+Settings!$B$29</x:f>
        <x:v>6.02</x:v>
      </x:c>
      <x:c r="J1164" s="14">
        <x:f t="shared" si="239"/>
        <x:v>4695.4387763872892</x:v>
      </x:c>
      <x:c r="K1164" s="14">
        <x:f t="shared" si="242"/>
        <x:v>4891.3264073397013</x:v>
      </x:c>
      <x:c r="L1164" s="14" t="n">
        <x:f>MOD(K1164-Settings!$B$32,Settings!$B$33)</x:f>
        <x:v>571.3264073397013</x:v>
      </x:c>
      <x:c r="M1164" s="14" t="n">
        <x:f>IF(L1164&lt;Settings!$B$30,IF(Settings!$B$30-L1164&gt;=I1164,K1164,K1164+(Settings!$B$30-L1164)+Settings!$B$31),K1164+(Settings!$B$33-L1164))</x:f>
        <x:v>4891.326407339701</x:v>
      </x:c>
      <x:c r="N1164" s="14">
        <x:f t="shared" si="243"/>
        <x:v>4897.3464073397017</x:v>
      </x:c>
      <x:c r="O1164" s="14">
        <x:f t="shared" si="244"/>
        <x:v>18.317941653987873</x:v>
      </x:c>
      <x:c r="P1164" s="14">
        <x:f t="shared" si="245"/>
        <x:v>0</x:v>
      </x:c>
      <x:c r="Q1164" s="14">
        <x:f t="shared" si="246"/>
        <x:v>0</x:v>
      </x:c>
      <x:c r="R1164" s="14">
        <x:f t="shared" si="247"/>
        <x:v>0</x:v>
      </x:c>
      <x:c r="S1164" s="14">
        <x:f t="shared" si="248"/>
        <x:v>0</x:v>
      </x:c>
      <x:c r="T1164" t="str">
        <x:f>IF(MOD(C1164-Settings!$B$32,Settings!$B$33)&lt;Settings!$B$30,"Up","Down")</x:f>
        <x:v>Up</x:v>
      </x:c>
      <x:c r="U1164" s="15" t="n">
        <x:f>IF(OR(I1164&gt;Settings!$B$30,O1164&gt;Settings!$B$37),0,1)</x:f>
        <x:v>1</x:v>
      </x:c>
      <x:c r="V1164" s="15" t="n">
        <x:f>IF(AND(U1164=1,O1164&lt;=Settings!$B$36),1,0)</x:f>
        <x:v>1</x:v>
      </x:c>
    </x:row>
    <x:row r="1165">
      <x:c r="A1165">
        <x:v>10</x:v>
      </x:c>
      <x:c r="B1165">
        <x:v>80</x:v>
      </x:c>
      <x:c r="C1165" s="13" t="n">
        <x:f>Arrivals!F1165</x:f>
        <x:v>4969.713470559729</x:v>
      </x:c>
      <x:c r="D1165" s="13" t="n">
        <x:f>Arrivals!J1165</x:f>
        <x:v>13.426326595852762</x:v>
      </x:c>
      <x:c r="E1165" s="14">
        <x:f t="shared" si="238"/>
        <x:v>4891.3264073397013</x:v>
      </x:c>
      <x:c r="F1165" s="14">
        <x:f t="shared" si="240"/>
        <x:v>4969.7134705597291</x:v>
      </x:c>
      <x:c r="G1165" s="14">
        <x:f t="shared" si="241"/>
        <x:v>4983.1397971555816</x:v>
      </x:c>
      <x:c r="H1165" s="13" t="n">
        <x:f>Arrivals!L1165</x:f>
        <x:v>75</x:v>
      </x:c>
      <x:c r="I1165" s="14" t="n">
        <x:f>H1165*8/Settings!$B$28+Settings!$B$29</x:f>
        <x:v>6.02</x:v>
      </x:c>
      <x:c r="J1165" s="14">
        <x:f t="shared" si="239"/>
        <x:v>4897.3464073397017</x:v>
      </x:c>
      <x:c r="K1165" s="14">
        <x:f t="shared" si="242"/>
        <x:v>4983.1397971555816</x:v>
      </x:c>
      <x:c r="L1165" s="14" t="n">
        <x:f>MOD(K1165-Settings!$B$32,Settings!$B$33)</x:f>
        <x:v>663.1397971555816</x:v>
      </x:c>
      <x:c r="M1165" s="14" t="n">
        <x:f>IF(L1165&lt;Settings!$B$30,IF(Settings!$B$30-L1165&gt;=I1165,K1165,K1165+(Settings!$B$30-L1165)+Settings!$B$31),K1165+(Settings!$B$33-L1165))</x:f>
        <x:v>5040</x:v>
      </x:c>
      <x:c r="N1165" s="14">
        <x:f t="shared" si="243"/>
        <x:v>5046.0200000000004</x:v>
      </x:c>
      <x:c r="O1165" s="14">
        <x:f t="shared" si="244"/>
        <x:v>76.306529440271333</x:v>
      </x:c>
      <x:c r="P1165" s="14">
        <x:f t="shared" si="245"/>
        <x:v>0</x:v>
      </x:c>
      <x:c r="Q1165" s="14">
        <x:f t="shared" si="246"/>
        <x:v>0</x:v>
      </x:c>
      <x:c r="R1165" s="14">
        <x:f t="shared" si="247"/>
        <x:v>56.860202844418382</x:v>
      </x:c>
      <x:c r="S1165" s="14">
        <x:f t="shared" si="248"/>
        <x:v>56.860202844418382</x:v>
      </x:c>
      <x:c r="T1165" t="str">
        <x:f>IF(MOD(C1165-Settings!$B$32,Settings!$B$33)&lt;Settings!$B$30,"Up","Down")</x:f>
        <x:v>Down</x:v>
      </x:c>
      <x:c r="U1165" s="15" t="n">
        <x:f>IF(OR(I1165&gt;Settings!$B$30,O1165&gt;Settings!$B$37),0,1)</x:f>
        <x:v>1</x:v>
      </x:c>
      <x:c r="V1165" s="15" t="n">
        <x:f>IF(AND(U1165=1,O1165&lt;=Settings!$B$36),1,0)</x:f>
        <x:v>1</x:v>
      </x:c>
    </x:row>
    <x:row r="1166">
      <x:c r="A1166">
        <x:v>10</x:v>
      </x:c>
      <x:c r="B1166">
        <x:v>81</x:v>
      </x:c>
      <x:c r="C1166" s="13" t="n">
        <x:f>Arrivals!F1166</x:f>
        <x:v>5002.648573776305</x:v>
      </x:c>
      <x:c r="D1166" s="13" t="n">
        <x:f>Arrivals!J1166</x:f>
        <x:v>39.702435185877775</x:v>
      </x:c>
      <x:c r="E1166" s="14">
        <x:f t="shared" si="238"/>
        <x:v>4983.1397971555816</x:v>
      </x:c>
      <x:c r="F1166" s="14">
        <x:f t="shared" si="240"/>
        <x:v>5002.6485737763051</x:v>
      </x:c>
      <x:c r="G1166" s="14">
        <x:f t="shared" si="241"/>
        <x:v>5042.3510089621832</x:v>
      </x:c>
      <x:c r="H1166" s="13" t="n">
        <x:f>Arrivals!L1166</x:f>
        <x:v>75</x:v>
      </x:c>
      <x:c r="I1166" s="14" t="n">
        <x:f>H1166*8/Settings!$B$28+Settings!$B$29</x:f>
        <x:v>6.02</x:v>
      </x:c>
      <x:c r="J1166" s="14">
        <x:f t="shared" si="239"/>
        <x:v>5046.0200000000004</x:v>
      </x:c>
      <x:c r="K1166" s="14">
        <x:f t="shared" si="242"/>
        <x:v>5046.0200000000004</x:v>
      </x:c>
      <x:c r="L1166" s="14" t="n">
        <x:f>MOD(K1166-Settings!$B$32,Settings!$B$33)</x:f>
        <x:v>6.020000000000437</x:v>
      </x:c>
      <x:c r="M1166" s="14" t="n">
        <x:f>IF(L1166&lt;Settings!$B$30,IF(Settings!$B$30-L1166&gt;=I1166,K1166,K1166+(Settings!$B$30-L1166)+Settings!$B$31),K1166+(Settings!$B$33-L1166))</x:f>
        <x:v>5046.02</x:v>
      </x:c>
      <x:c r="N1166" s="14">
        <x:f t="shared" si="243"/>
        <x:v>5052.0400000000009</x:v>
      </x:c>
      <x:c r="O1166" s="14">
        <x:f t="shared" si="244"/>
        <x:v>49.391426223695817</x:v>
      </x:c>
      <x:c r="P1166" s="14">
        <x:f t="shared" si="245"/>
        <x:v>0</x:v>
      </x:c>
      <x:c r="Q1166" s="14">
        <x:f t="shared" si="246"/>
        <x:v>3.6689910378172499</x:v>
      </x:c>
      <x:c r="R1166" s="14">
        <x:f t="shared" si="247"/>
        <x:v>0</x:v>
      </x:c>
      <x:c r="S1166" s="14">
        <x:f t="shared" si="248"/>
        <x:v>3.6689910378172499</x:v>
      </x:c>
      <x:c r="T1166" t="str">
        <x:f>IF(MOD(C1166-Settings!$B$32,Settings!$B$33)&lt;Settings!$B$30,"Up","Down")</x:f>
        <x:v>Down</x:v>
      </x:c>
      <x:c r="U1166" s="15" t="n">
        <x:f>IF(OR(I1166&gt;Settings!$B$30,O1166&gt;Settings!$B$37),0,1)</x:f>
        <x:v>1</x:v>
      </x:c>
      <x:c r="V1166" s="15" t="n">
        <x:f>IF(AND(U1166=1,O1166&lt;=Settings!$B$36),1,0)</x:f>
        <x:v>1</x:v>
      </x:c>
    </x:row>
    <x:row r="1167">
      <x:c r="A1167">
        <x:v>10</x:v>
      </x:c>
      <x:c r="B1167">
        <x:v>82</x:v>
      </x:c>
      <x:c r="C1167" s="13" t="n">
        <x:f>Arrivals!F1167</x:f>
        <x:v>5077.062352158771</x:v>
      </x:c>
      <x:c r="D1167" s="13" t="n">
        <x:f>Arrivals!J1167</x:f>
        <x:v>5.614650840671107</x:v>
      </x:c>
      <x:c r="E1167" s="14">
        <x:f t="shared" si="238"/>
        <x:v>5042.3510089621832</x:v>
      </x:c>
      <x:c r="F1167" s="14">
        <x:f t="shared" si="240"/>
        <x:v>5077.0623521587713</x:v>
      </x:c>
      <x:c r="G1167" s="14">
        <x:f t="shared" si="241"/>
        <x:v>5082.6770029994423</x:v>
      </x:c>
      <x:c r="H1167" s="13" t="n">
        <x:f>Arrivals!L1167</x:f>
        <x:v>75</x:v>
      </x:c>
      <x:c r="I1167" s="14" t="n">
        <x:f>H1167*8/Settings!$B$28+Settings!$B$29</x:f>
        <x:v>6.02</x:v>
      </x:c>
      <x:c r="J1167" s="14">
        <x:f t="shared" si="239"/>
        <x:v>5052.0400000000009</x:v>
      </x:c>
      <x:c r="K1167" s="14">
        <x:f t="shared" si="242"/>
        <x:v>5082.6770029994423</x:v>
      </x:c>
      <x:c r="L1167" s="14" t="n">
        <x:f>MOD(K1167-Settings!$B$32,Settings!$B$33)</x:f>
        <x:v>42.677002999442266</x:v>
      </x:c>
      <x:c r="M1167" s="14" t="n">
        <x:f>IF(L1167&lt;Settings!$B$30,IF(Settings!$B$30-L1167&gt;=I1167,K1167,K1167+(Settings!$B$30-L1167)+Settings!$B$31),K1167+(Settings!$B$33-L1167))</x:f>
        <x:v>5082.677002999442</x:v>
      </x:c>
      <x:c r="N1167" s="14">
        <x:f t="shared" si="243"/>
        <x:v>5088.6970029994427</x:v>
      </x:c>
      <x:c r="O1167" s="14">
        <x:f t="shared" si="244"/>
        <x:v>11.634650840671384</x:v>
      </x:c>
      <x:c r="P1167" s="14">
        <x:f t="shared" si="245"/>
        <x:v>0</x:v>
      </x:c>
      <x:c r="Q1167" s="14">
        <x:f t="shared" si="246"/>
        <x:v>0</x:v>
      </x:c>
      <x:c r="R1167" s="14">
        <x:f t="shared" si="247"/>
        <x:v>0</x:v>
      </x:c>
      <x:c r="S1167" s="14">
        <x:f t="shared" si="248"/>
        <x:v>0</x:v>
      </x:c>
      <x:c r="T1167" t="str">
        <x:f>IF(MOD(C1167-Settings!$B$32,Settings!$B$33)&lt;Settings!$B$30,"Up","Down")</x:f>
        <x:v>Up</x:v>
      </x:c>
      <x:c r="U1167" s="15" t="n">
        <x:f>IF(OR(I1167&gt;Settings!$B$30,O1167&gt;Settings!$B$37),0,1)</x:f>
        <x:v>1</x:v>
      </x:c>
      <x:c r="V1167" s="15" t="n">
        <x:f>IF(AND(U1167=1,O1167&lt;=Settings!$B$36),1,0)</x:f>
        <x:v>1</x:v>
      </x:c>
    </x:row>
    <x:row r="1168">
      <x:c r="A1168">
        <x:v>10</x:v>
      </x:c>
      <x:c r="B1168">
        <x:v>83</x:v>
      </x:c>
      <x:c r="C1168" s="13" t="n">
        <x:f>Arrivals!F1168</x:f>
        <x:v>5111.447295510401</x:v>
      </x:c>
      <x:c r="D1168" s="13" t="n">
        <x:f>Arrivals!J1168</x:f>
        <x:v>5.612933017957728</x:v>
      </x:c>
      <x:c r="E1168" s="14">
        <x:f t="shared" si="238"/>
        <x:v>5082.6770029994423</x:v>
      </x:c>
      <x:c r="F1168" s="14">
        <x:f t="shared" si="240"/>
        <x:v>5111.4472955104011</x:v>
      </x:c>
      <x:c r="G1168" s="14">
        <x:f t="shared" si="241"/>
        <x:v>5117.0602285283585</x:v>
      </x:c>
      <x:c r="H1168" s="13" t="n">
        <x:f>Arrivals!L1168</x:f>
        <x:v>75</x:v>
      </x:c>
      <x:c r="I1168" s="14" t="n">
        <x:f>H1168*8/Settings!$B$28+Settings!$B$29</x:f>
        <x:v>6.02</x:v>
      </x:c>
      <x:c r="J1168" s="14">
        <x:f t="shared" si="239"/>
        <x:v>5088.6970029994427</x:v>
      </x:c>
      <x:c r="K1168" s="14">
        <x:f t="shared" si="242"/>
        <x:v>5117.0602285283585</x:v>
      </x:c>
      <x:c r="L1168" s="14" t="n">
        <x:f>MOD(K1168-Settings!$B$32,Settings!$B$33)</x:f>
        <x:v>77.0602285283585</x:v>
      </x:c>
      <x:c r="M1168" s="14" t="n">
        <x:f>IF(L1168&lt;Settings!$B$30,IF(Settings!$B$30-L1168&gt;=I1168,K1168,K1168+(Settings!$B$30-L1168)+Settings!$B$31),K1168+(Settings!$B$33-L1168))</x:f>
        <x:v>5117.0602285283585</x:v>
      </x:c>
      <x:c r="N1168" s="14">
        <x:f t="shared" si="243"/>
        <x:v>5123.0802285283589</x:v>
      </x:c>
      <x:c r="O1168" s="14">
        <x:f t="shared" si="244"/>
        <x:v>11.632933017957839</x:v>
      </x:c>
      <x:c r="P1168" s="14">
        <x:f t="shared" si="245"/>
        <x:v>0</x:v>
      </x:c>
      <x:c r="Q1168" s="14">
        <x:f t="shared" si="246"/>
        <x:v>0</x:v>
      </x:c>
      <x:c r="R1168" s="14">
        <x:f t="shared" si="247"/>
        <x:v>0</x:v>
      </x:c>
      <x:c r="S1168" s="14">
        <x:f t="shared" si="248"/>
        <x:v>0</x:v>
      </x:c>
      <x:c r="T1168" t="str">
        <x:f>IF(MOD(C1168-Settings!$B$32,Settings!$B$33)&lt;Settings!$B$30,"Up","Down")</x:f>
        <x:v>Up</x:v>
      </x:c>
      <x:c r="U1168" s="15" t="n">
        <x:f>IF(OR(I1168&gt;Settings!$B$30,O1168&gt;Settings!$B$37),0,1)</x:f>
        <x:v>1</x:v>
      </x:c>
      <x:c r="V1168" s="15" t="n">
        <x:f>IF(AND(U1168=1,O1168&lt;=Settings!$B$36),1,0)</x:f>
        <x:v>1</x:v>
      </x:c>
    </x:row>
    <x:row r="1169">
      <x:c r="A1169">
        <x:v>10</x:v>
      </x:c>
      <x:c r="B1169">
        <x:v>84</x:v>
      </x:c>
      <x:c r="C1169" s="13" t="n">
        <x:f>Arrivals!F1169</x:f>
        <x:v>5149.122002261195</x:v>
      </x:c>
      <x:c r="D1169" s="13" t="n">
        <x:f>Arrivals!J1169</x:f>
        <x:v>24.170322664113286</x:v>
      </x:c>
      <x:c r="E1169" s="14">
        <x:f t="shared" si="238"/>
        <x:v>5117.0602285283585</x:v>
      </x:c>
      <x:c r="F1169" s="14">
        <x:f t="shared" si="240"/>
        <x:v>5149.1220022611951</x:v>
      </x:c>
      <x:c r="G1169" s="14">
        <x:f t="shared" si="241"/>
        <x:v>5173.2923249253081</x:v>
      </x:c>
      <x:c r="H1169" s="13" t="n">
        <x:f>Arrivals!L1169</x:f>
        <x:v>75</x:v>
      </x:c>
      <x:c r="I1169" s="14" t="n">
        <x:f>H1169*8/Settings!$B$28+Settings!$B$29</x:f>
        <x:v>6.02</x:v>
      </x:c>
      <x:c r="J1169" s="14">
        <x:f t="shared" si="239"/>
        <x:v>5123.0802285283589</x:v>
      </x:c>
      <x:c r="K1169" s="14">
        <x:f t="shared" si="242"/>
        <x:v>5173.2923249253081</x:v>
      </x:c>
      <x:c r="L1169" s="14" t="n">
        <x:f>MOD(K1169-Settings!$B$32,Settings!$B$33)</x:f>
        <x:v>133.2923249253081</x:v>
      </x:c>
      <x:c r="M1169" s="14" t="n">
        <x:f>IF(L1169&lt;Settings!$B$30,IF(Settings!$B$30-L1169&gt;=I1169,K1169,K1169+(Settings!$B$30-L1169)+Settings!$B$31),K1169+(Settings!$B$33-L1169))</x:f>
        <x:v>5173.292324925308</x:v>
      </x:c>
      <x:c r="N1169" s="14">
        <x:f t="shared" si="243"/>
        <x:v>5179.3123249253085</x:v>
      </x:c>
      <x:c r="O1169" s="14">
        <x:f t="shared" si="244"/>
        <x:v>30.19032266411341</x:v>
      </x:c>
      <x:c r="P1169" s="14">
        <x:f t="shared" si="245"/>
        <x:v>0</x:v>
      </x:c>
      <x:c r="Q1169" s="14">
        <x:f t="shared" si="246"/>
        <x:v>0</x:v>
      </x:c>
      <x:c r="R1169" s="14">
        <x:f t="shared" si="247"/>
        <x:v>0</x:v>
      </x:c>
      <x:c r="S1169" s="14">
        <x:f t="shared" si="248"/>
        <x:v>0</x:v>
      </x:c>
      <x:c r="T1169" t="str">
        <x:f>IF(MOD(C1169-Settings!$B$32,Settings!$B$33)&lt;Settings!$B$30,"Up","Down")</x:f>
        <x:v>Up</x:v>
      </x:c>
      <x:c r="U1169" s="15" t="n">
        <x:f>IF(OR(I1169&gt;Settings!$B$30,O1169&gt;Settings!$B$37),0,1)</x:f>
        <x:v>1</x:v>
      </x:c>
      <x:c r="V1169" s="15" t="n">
        <x:f>IF(AND(U1169=1,O1169&lt;=Settings!$B$36),1,0)</x:f>
        <x:v>1</x:v>
      </x:c>
    </x:row>
    <x:row r="1170">
      <x:c r="A1170">
        <x:v>10</x:v>
      </x:c>
      <x:c r="B1170">
        <x:v>85</x:v>
      </x:c>
      <x:c r="C1170" s="13" t="n">
        <x:f>Arrivals!F1170</x:f>
        <x:v>5150.202121475051</x:v>
      </x:c>
      <x:c r="D1170" s="13" t="n">
        <x:f>Arrivals!J1170</x:f>
        <x:v>7.760622596515047</x:v>
      </x:c>
      <x:c r="E1170" s="14">
        <x:f t="shared" si="238"/>
        <x:v>5173.2923249253081</x:v>
      </x:c>
      <x:c r="F1170" s="14">
        <x:f t="shared" si="240"/>
        <x:v>5173.2923249253081</x:v>
      </x:c>
      <x:c r="G1170" s="14">
        <x:f t="shared" si="241"/>
        <x:v>5181.0529475218227</x:v>
      </x:c>
      <x:c r="H1170" s="13" t="n">
        <x:f>Arrivals!L1170</x:f>
        <x:v>75</x:v>
      </x:c>
      <x:c r="I1170" s="14" t="n">
        <x:f>H1170*8/Settings!$B$28+Settings!$B$29</x:f>
        <x:v>6.02</x:v>
      </x:c>
      <x:c r="J1170" s="14">
        <x:f t="shared" si="239"/>
        <x:v>5179.3123249253085</x:v>
      </x:c>
      <x:c r="K1170" s="14">
        <x:f t="shared" si="242"/>
        <x:v>5181.0529475218227</x:v>
      </x:c>
      <x:c r="L1170" s="14" t="n">
        <x:f>MOD(K1170-Settings!$B$32,Settings!$B$33)</x:f>
        <x:v>141.05294752182272</x:v>
      </x:c>
      <x:c r="M1170" s="14" t="n">
        <x:f>IF(L1170&lt;Settings!$B$30,IF(Settings!$B$30-L1170&gt;=I1170,K1170,K1170+(Settings!$B$30-L1170)+Settings!$B$31),K1170+(Settings!$B$33-L1170))</x:f>
        <x:v>5181.052947521823</x:v>
      </x:c>
      <x:c r="N1170" s="14">
        <x:f t="shared" si="243"/>
        <x:v>5187.0729475218232</x:v>
      </x:c>
      <x:c r="O1170" s="14">
        <x:f t="shared" si="244"/>
        <x:v>36.870826046771981</x:v>
      </x:c>
      <x:c r="P1170" s="14">
        <x:f t="shared" si="245"/>
        <x:v>23.090203450256922</x:v>
      </x:c>
      <x:c r="Q1170" s="14">
        <x:f t="shared" si="246"/>
        <x:v>0</x:v>
      </x:c>
      <x:c r="R1170" s="14">
        <x:f t="shared" si="247"/>
        <x:v>0</x:v>
      </x:c>
      <x:c r="S1170" s="14">
        <x:f t="shared" si="248"/>
        <x:v>23.090203450256922</x:v>
      </x:c>
      <x:c r="T1170" t="str">
        <x:f>IF(MOD(C1170-Settings!$B$32,Settings!$B$33)&lt;Settings!$B$30,"Up","Down")</x:f>
        <x:v>Up</x:v>
      </x:c>
      <x:c r="U1170" s="15" t="n">
        <x:f>IF(OR(I1170&gt;Settings!$B$30,O1170&gt;Settings!$B$37),0,1)</x:f>
        <x:v>1</x:v>
      </x:c>
      <x:c r="V1170" s="15" t="n">
        <x:f>IF(AND(U1170=1,O1170&lt;=Settings!$B$36),1,0)</x:f>
        <x:v>1</x:v>
      </x:c>
    </x:row>
    <x:row r="1171">
      <x:c r="A1171">
        <x:v>10</x:v>
      </x:c>
      <x:c r="B1171">
        <x:v>86</x:v>
      </x:c>
      <x:c r="C1171" s="13" t="n">
        <x:f>Arrivals!F1171</x:f>
        <x:v>5264.967496736376</x:v>
      </x:c>
      <x:c r="D1171" s="13" t="n">
        <x:f>Arrivals!J1171</x:f>
        <x:v>1.7794633202592764</x:v>
      </x:c>
      <x:c r="E1171" s="14">
        <x:f t="shared" si="238"/>
        <x:v>5181.0529475218227</x:v>
      </x:c>
      <x:c r="F1171" s="14">
        <x:f t="shared" si="240"/>
        <x:v>5264.9674967363762</x:v>
      </x:c>
      <x:c r="G1171" s="14">
        <x:f t="shared" si="241"/>
        <x:v>5266.7469600566355</x:v>
      </x:c>
      <x:c r="H1171" s="13" t="n">
        <x:f>Arrivals!L1171</x:f>
        <x:v>75</x:v>
      </x:c>
      <x:c r="I1171" s="14" t="n">
        <x:f>H1171*8/Settings!$B$28+Settings!$B$29</x:f>
        <x:v>6.02</x:v>
      </x:c>
      <x:c r="J1171" s="14">
        <x:f t="shared" si="239"/>
        <x:v>5187.0729475218232</x:v>
      </x:c>
      <x:c r="K1171" s="14">
        <x:f t="shared" si="242"/>
        <x:v>5266.7469600566355</x:v>
      </x:c>
      <x:c r="L1171" s="14" t="n">
        <x:f>MOD(K1171-Settings!$B$32,Settings!$B$33)</x:f>
        <x:v>226.74696005663554</x:v>
      </x:c>
      <x:c r="M1171" s="14" t="n">
        <x:f>IF(L1171&lt;Settings!$B$30,IF(Settings!$B$30-L1171&gt;=I1171,K1171,K1171+(Settings!$B$30-L1171)+Settings!$B$31),K1171+(Settings!$B$33-L1171))</x:f>
        <x:v>5266.7469600566355</x:v>
      </x:c>
      <x:c r="N1171" s="14">
        <x:f t="shared" si="243"/>
        <x:v>5272.766960056636</x:v>
      </x:c>
      <x:c r="O1171" s="14">
        <x:f t="shared" si="244"/>
        <x:v>7.799463320259747</x:v>
      </x:c>
      <x:c r="P1171" s="14">
        <x:f t="shared" si="245"/>
        <x:v>0</x:v>
      </x:c>
      <x:c r="Q1171" s="14">
        <x:f t="shared" si="246"/>
        <x:v>0</x:v>
      </x:c>
      <x:c r="R1171" s="14">
        <x:f t="shared" si="247"/>
        <x:v>0</x:v>
      </x:c>
      <x:c r="S1171" s="14">
        <x:f t="shared" si="248"/>
        <x:v>0</x:v>
      </x:c>
      <x:c r="T1171" t="str">
        <x:f>IF(MOD(C1171-Settings!$B$32,Settings!$B$33)&lt;Settings!$B$30,"Up","Down")</x:f>
        <x:v>Up</x:v>
      </x:c>
      <x:c r="U1171" s="15" t="n">
        <x:f>IF(OR(I1171&gt;Settings!$B$30,O1171&gt;Settings!$B$37),0,1)</x:f>
        <x:v>1</x:v>
      </x:c>
      <x:c r="V1171" s="15" t="n">
        <x:f>IF(AND(U1171=1,O1171&lt;=Settings!$B$36),1,0)</x:f>
        <x:v>1</x:v>
      </x:c>
    </x:row>
    <x:row r="1172">
      <x:c r="A1172">
        <x:v>10</x:v>
      </x:c>
      <x:c r="B1172">
        <x:v>87</x:v>
      </x:c>
      <x:c r="C1172" s="13" t="n">
        <x:f>Arrivals!F1172</x:f>
        <x:v>5268.886402474601</x:v>
      </x:c>
      <x:c r="D1172" s="13" t="n">
        <x:f>Arrivals!J1172</x:f>
        <x:v>4.3318984565661</x:v>
      </x:c>
      <x:c r="E1172" s="14">
        <x:f t="shared" si="238"/>
        <x:v>5266.7469600566355</x:v>
      </x:c>
      <x:c r="F1172" s="14">
        <x:f t="shared" si="240"/>
        <x:v>5268.8864024746008</x:v>
      </x:c>
      <x:c r="G1172" s="14">
        <x:f t="shared" si="241"/>
        <x:v>5273.2183009311666</x:v>
      </x:c>
      <x:c r="H1172" s="13" t="n">
        <x:f>Arrivals!L1172</x:f>
        <x:v>75</x:v>
      </x:c>
      <x:c r="I1172" s="14" t="n">
        <x:f>H1172*8/Settings!$B$28+Settings!$B$29</x:f>
        <x:v>6.02</x:v>
      </x:c>
      <x:c r="J1172" s="14">
        <x:f t="shared" si="239"/>
        <x:v>5272.766960056636</x:v>
      </x:c>
      <x:c r="K1172" s="14">
        <x:f t="shared" si="242"/>
        <x:v>5273.2183009311666</x:v>
      </x:c>
      <x:c r="L1172" s="14" t="n">
        <x:f>MOD(K1172-Settings!$B$32,Settings!$B$33)</x:f>
        <x:v>233.2183009311666</x:v>
      </x:c>
      <x:c r="M1172" s="14" t="n">
        <x:f>IF(L1172&lt;Settings!$B$30,IF(Settings!$B$30-L1172&gt;=I1172,K1172,K1172+(Settings!$B$30-L1172)+Settings!$B$31),K1172+(Settings!$B$33-L1172))</x:f>
        <x:v>5273.218300931167</x:v>
      </x:c>
      <x:c r="N1172" s="14">
        <x:f t="shared" si="243"/>
        <x:v>5279.238300931167</x:v>
      </x:c>
      <x:c r="O1172" s="14">
        <x:f t="shared" si="244"/>
        <x:v>10.351898456566232</x:v>
      </x:c>
      <x:c r="P1172" s="14">
        <x:f t="shared" si="245"/>
        <x:v>0</x:v>
      </x:c>
      <x:c r="Q1172" s="14">
        <x:f t="shared" si="246"/>
        <x:v>0</x:v>
      </x:c>
      <x:c r="R1172" s="14">
        <x:f t="shared" si="247"/>
        <x:v>0</x:v>
      </x:c>
      <x:c r="S1172" s="14">
        <x:f t="shared" si="248"/>
        <x:v>0</x:v>
      </x:c>
      <x:c r="T1172" t="str">
        <x:f>IF(MOD(C1172-Settings!$B$32,Settings!$B$33)&lt;Settings!$B$30,"Up","Down")</x:f>
        <x:v>Up</x:v>
      </x:c>
      <x:c r="U1172" s="15" t="n">
        <x:f>IF(OR(I1172&gt;Settings!$B$30,O1172&gt;Settings!$B$37),0,1)</x:f>
        <x:v>1</x:v>
      </x:c>
      <x:c r="V1172" s="15" t="n">
        <x:f>IF(AND(U1172=1,O1172&lt;=Settings!$B$36),1,0)</x:f>
        <x:v>1</x:v>
      </x:c>
    </x:row>
    <x:row r="1173">
      <x:c r="A1173">
        <x:v>10</x:v>
      </x:c>
      <x:c r="B1173">
        <x:v>88</x:v>
      </x:c>
      <x:c r="C1173" s="13" t="n">
        <x:f>Arrivals!F1173</x:f>
        <x:v>5335.205537191707</x:v>
      </x:c>
      <x:c r="D1173" s="13" t="n">
        <x:f>Arrivals!J1173</x:f>
        <x:v>17.891752782152032</x:v>
      </x:c>
      <x:c r="E1173" s="14">
        <x:f t="shared" si="238"/>
        <x:v>5273.2183009311666</x:v>
      </x:c>
      <x:c r="F1173" s="14">
        <x:f t="shared" si="240"/>
        <x:v>5335.2055371917068</x:v>
      </x:c>
      <x:c r="G1173" s="14">
        <x:f t="shared" si="241"/>
        <x:v>5353.097289973859</x:v>
      </x:c>
      <x:c r="H1173" s="13" t="n">
        <x:f>Arrivals!L1173</x:f>
        <x:v>75</x:v>
      </x:c>
      <x:c r="I1173" s="14" t="n">
        <x:f>H1173*8/Settings!$B$28+Settings!$B$29</x:f>
        <x:v>6.02</x:v>
      </x:c>
      <x:c r="J1173" s="14">
        <x:f t="shared" si="239"/>
        <x:v>5279.238300931167</x:v>
      </x:c>
      <x:c r="K1173" s="14">
        <x:f t="shared" si="242"/>
        <x:v>5353.097289973859</x:v>
      </x:c>
      <x:c r="L1173" s="14" t="n">
        <x:f>MOD(K1173-Settings!$B$32,Settings!$B$33)</x:f>
        <x:v>313.097289973859</x:v>
      </x:c>
      <x:c r="M1173" s="14" t="n">
        <x:f>IF(L1173&lt;Settings!$B$30,IF(Settings!$B$30-L1173&gt;=I1173,K1173,K1173+(Settings!$B$30-L1173)+Settings!$B$31),K1173+(Settings!$B$33-L1173))</x:f>
        <x:v>5353.097289973859</x:v>
      </x:c>
      <x:c r="N1173" s="14">
        <x:f t="shared" si="243"/>
        <x:v>5359.1172899738594</x:v>
      </x:c>
      <x:c r="O1173" s="14">
        <x:f t="shared" si="244"/>
        <x:v>23.911752782152689</x:v>
      </x:c>
      <x:c r="P1173" s="14">
        <x:f t="shared" si="245"/>
        <x:v>0</x:v>
      </x:c>
      <x:c r="Q1173" s="14">
        <x:f t="shared" si="246"/>
        <x:v>0</x:v>
      </x:c>
      <x:c r="R1173" s="14">
        <x:f t="shared" si="247"/>
        <x:v>0</x:v>
      </x:c>
      <x:c r="S1173" s="14">
        <x:f t="shared" si="248"/>
        <x:v>0</x:v>
      </x:c>
      <x:c r="T1173" t="str">
        <x:f>IF(MOD(C1173-Settings!$B$32,Settings!$B$33)&lt;Settings!$B$30,"Up","Down")</x:f>
        <x:v>Up</x:v>
      </x:c>
      <x:c r="U1173" s="15" t="n">
        <x:f>IF(OR(I1173&gt;Settings!$B$30,O1173&gt;Settings!$B$37),0,1)</x:f>
        <x:v>1</x:v>
      </x:c>
      <x:c r="V1173" s="15" t="n">
        <x:f>IF(AND(U1173=1,O1173&lt;=Settings!$B$36),1,0)</x:f>
        <x:v>1</x:v>
      </x:c>
    </x:row>
    <x:row r="1174">
      <x:c r="A1174">
        <x:v>10</x:v>
      </x:c>
      <x:c r="B1174">
        <x:v>89</x:v>
      </x:c>
      <x:c r="C1174" s="13" t="n">
        <x:f>Arrivals!F1174</x:f>
        <x:v>5342.447113403283</x:v>
      </x:c>
      <x:c r="D1174" s="13" t="n">
        <x:f>Arrivals!J1174</x:f>
        <x:v>24.461011704464937</x:v>
      </x:c>
      <x:c r="E1174" s="14">
        <x:f t="shared" si="238"/>
        <x:v>5353.097289973859</x:v>
      </x:c>
      <x:c r="F1174" s="14">
        <x:f t="shared" si="240"/>
        <x:v>5353.097289973859</x:v>
      </x:c>
      <x:c r="G1174" s="14">
        <x:f t="shared" si="241"/>
        <x:v>5377.5583016783239</x:v>
      </x:c>
      <x:c r="H1174" s="13" t="n">
        <x:f>Arrivals!L1174</x:f>
        <x:v>75</x:v>
      </x:c>
      <x:c r="I1174" s="14" t="n">
        <x:f>H1174*8/Settings!$B$28+Settings!$B$29</x:f>
        <x:v>6.02</x:v>
      </x:c>
      <x:c r="J1174" s="14">
        <x:f t="shared" si="239"/>
        <x:v>5359.1172899738594</x:v>
      </x:c>
      <x:c r="K1174" s="14">
        <x:f t="shared" si="242"/>
        <x:v>5377.5583016783239</x:v>
      </x:c>
      <x:c r="L1174" s="14" t="n">
        <x:f>MOD(K1174-Settings!$B$32,Settings!$B$33)</x:f>
        <x:v>337.5583016783239</x:v>
      </x:c>
      <x:c r="M1174" s="14" t="n">
        <x:f>IF(L1174&lt;Settings!$B$30,IF(Settings!$B$30-L1174&gt;=I1174,K1174,K1174+(Settings!$B$30-L1174)+Settings!$B$31),K1174+(Settings!$B$33-L1174))</x:f>
        <x:v>5377.558301678324</x:v>
      </x:c>
      <x:c r="N1174" s="14">
        <x:f t="shared" si="243"/>
        <x:v>5383.5783016783244</x:v>
      </x:c>
      <x:c r="O1174" s="14">
        <x:f t="shared" si="244"/>
        <x:v>41.131188275041495</x:v>
      </x:c>
      <x:c r="P1174" s="14">
        <x:f t="shared" si="245"/>
        <x:v>10.65017657057615</x:v>
      </x:c>
      <x:c r="Q1174" s="14">
        <x:f t="shared" si="246"/>
        <x:v>0</x:v>
      </x:c>
      <x:c r="R1174" s="14">
        <x:f t="shared" si="247"/>
        <x:v>0</x:v>
      </x:c>
      <x:c r="S1174" s="14">
        <x:f t="shared" si="248"/>
        <x:v>10.65017657057615</x:v>
      </x:c>
      <x:c r="T1174" t="str">
        <x:f>IF(MOD(C1174-Settings!$B$32,Settings!$B$33)&lt;Settings!$B$30,"Up","Down")</x:f>
        <x:v>Up</x:v>
      </x:c>
      <x:c r="U1174" s="15" t="n">
        <x:f>IF(OR(I1174&gt;Settings!$B$30,O1174&gt;Settings!$B$37),0,1)</x:f>
        <x:v>1</x:v>
      </x:c>
      <x:c r="V1174" s="15" t="n">
        <x:f>IF(AND(U1174=1,O1174&lt;=Settings!$B$36),1,0)</x:f>
        <x:v>1</x:v>
      </x:c>
    </x:row>
    <x:row r="1175">
      <x:c r="A1175">
        <x:v>10</x:v>
      </x:c>
      <x:c r="B1175">
        <x:v>90</x:v>
      </x:c>
      <x:c r="C1175" s="13" t="n">
        <x:f>Arrivals!F1175</x:f>
        <x:v>5457.849163676258</x:v>
      </x:c>
      <x:c r="D1175" s="13" t="n">
        <x:f>Arrivals!J1175</x:f>
        <x:v>1.9029638020881654</x:v>
      </x:c>
      <x:c r="E1175" s="14">
        <x:f t="shared" si="238"/>
        <x:v>5377.5583016783239</x:v>
      </x:c>
      <x:c r="F1175" s="14">
        <x:f t="shared" si="240"/>
        <x:v>5457.8491636762583</x:v>
      </x:c>
      <x:c r="G1175" s="14">
        <x:f t="shared" si="241"/>
        <x:v>5459.7521274783467</x:v>
      </x:c>
      <x:c r="H1175" s="13" t="n">
        <x:f>Arrivals!L1175</x:f>
        <x:v>75</x:v>
      </x:c>
      <x:c r="I1175" s="14" t="n">
        <x:f>H1175*8/Settings!$B$28+Settings!$B$29</x:f>
        <x:v>6.02</x:v>
      </x:c>
      <x:c r="J1175" s="14">
        <x:f t="shared" si="239"/>
        <x:v>5383.5783016783244</x:v>
      </x:c>
      <x:c r="K1175" s="14">
        <x:f t="shared" si="242"/>
        <x:v>5459.7521274783467</x:v>
      </x:c>
      <x:c r="L1175" s="14" t="n">
        <x:f>MOD(K1175-Settings!$B$32,Settings!$B$33)</x:f>
        <x:v>419.75212747834667</x:v>
      </x:c>
      <x:c r="M1175" s="14" t="n">
        <x:f>IF(L1175&lt;Settings!$B$30,IF(Settings!$B$30-L1175&gt;=I1175,K1175,K1175+(Settings!$B$30-L1175)+Settings!$B$31),K1175+(Settings!$B$33-L1175))</x:f>
        <x:v>5459.752127478347</x:v>
      </x:c>
      <x:c r="N1175" s="14">
        <x:f t="shared" si="243"/>
        <x:v>5465.7721274783471</x:v>
      </x:c>
      <x:c r="O1175" s="14">
        <x:f t="shared" si="244"/>
        <x:v>7.922963802088816</x:v>
      </x:c>
      <x:c r="P1175" s="14">
        <x:f t="shared" si="245"/>
        <x:v>0</x:v>
      </x:c>
      <x:c r="Q1175" s="14">
        <x:f t="shared" si="246"/>
        <x:v>0</x:v>
      </x:c>
      <x:c r="R1175" s="14">
        <x:f t="shared" si="247"/>
        <x:v>0</x:v>
      </x:c>
      <x:c r="S1175" s="14">
        <x:f t="shared" si="248"/>
        <x:v>0</x:v>
      </x:c>
      <x:c r="T1175" t="str">
        <x:f>IF(MOD(C1175-Settings!$B$32,Settings!$B$33)&lt;Settings!$B$30,"Up","Down")</x:f>
        <x:v>Up</x:v>
      </x:c>
      <x:c r="U1175" s="15" t="n">
        <x:f>IF(OR(I1175&gt;Settings!$B$30,O1175&gt;Settings!$B$37),0,1)</x:f>
        <x:v>1</x:v>
      </x:c>
      <x:c r="V1175" s="15" t="n">
        <x:f>IF(AND(U1175=1,O1175&lt;=Settings!$B$36),1,0)</x:f>
        <x:v>1</x:v>
      </x:c>
    </x:row>
    <x:row r="1176">
      <x:c r="A1176">
        <x:v>10</x:v>
      </x:c>
      <x:c r="B1176">
        <x:v>91</x:v>
      </x:c>
      <x:c r="C1176" s="13" t="n">
        <x:f>Arrivals!F1176</x:f>
        <x:v>5475.951269469445</x:v>
      </x:c>
      <x:c r="D1176" s="13" t="n">
        <x:f>Arrivals!J1176</x:f>
        <x:v>13.385108280737832</x:v>
      </x:c>
      <x:c r="E1176" s="14">
        <x:f t="shared" si="238"/>
        <x:v>5459.7521274783467</x:v>
      </x:c>
      <x:c r="F1176" s="14">
        <x:f t="shared" si="240"/>
        <x:v>5475.9512694694449</x:v>
      </x:c>
      <x:c r="G1176" s="14">
        <x:f t="shared" si="241"/>
        <x:v>5489.3363777501827</x:v>
      </x:c>
      <x:c r="H1176" s="13" t="n">
        <x:f>Arrivals!L1176</x:f>
        <x:v>75</x:v>
      </x:c>
      <x:c r="I1176" s="14" t="n">
        <x:f>H1176*8/Settings!$B$28+Settings!$B$29</x:f>
        <x:v>6.02</x:v>
      </x:c>
      <x:c r="J1176" s="14">
        <x:f t="shared" si="239"/>
        <x:v>5465.7721274783471</x:v>
      </x:c>
      <x:c r="K1176" s="14">
        <x:f t="shared" si="242"/>
        <x:v>5489.3363777501827</x:v>
      </x:c>
      <x:c r="L1176" s="14" t="n">
        <x:f>MOD(K1176-Settings!$B$32,Settings!$B$33)</x:f>
        <x:v>449.3363777501827</x:v>
      </x:c>
      <x:c r="M1176" s="14" t="n">
        <x:f>IF(L1176&lt;Settings!$B$30,IF(Settings!$B$30-L1176&gt;=I1176,K1176,K1176+(Settings!$B$30-L1176)+Settings!$B$31),K1176+(Settings!$B$33-L1176))</x:f>
        <x:v>5489.336377750183</x:v>
      </x:c>
      <x:c r="N1176" s="14">
        <x:f t="shared" si="243"/>
        <x:v>5495.3563777501831</x:v>
      </x:c>
      <x:c r="O1176" s="14">
        <x:f t="shared" si="244"/>
        <x:v>19.405108280738204</x:v>
      </x:c>
      <x:c r="P1176" s="14">
        <x:f t="shared" si="245"/>
        <x:v>0</x:v>
      </x:c>
      <x:c r="Q1176" s="14">
        <x:f t="shared" si="246"/>
        <x:v>0</x:v>
      </x:c>
      <x:c r="R1176" s="14">
        <x:f t="shared" si="247"/>
        <x:v>0</x:v>
      </x:c>
      <x:c r="S1176" s="14">
        <x:f t="shared" si="248"/>
        <x:v>0</x:v>
      </x:c>
      <x:c r="T1176" t="str">
        <x:f>IF(MOD(C1176-Settings!$B$32,Settings!$B$33)&lt;Settings!$B$30,"Up","Down")</x:f>
        <x:v>Up</x:v>
      </x:c>
      <x:c r="U1176" s="15" t="n">
        <x:f>IF(OR(I1176&gt;Settings!$B$30,O1176&gt;Settings!$B$37),0,1)</x:f>
        <x:v>1</x:v>
      </x:c>
      <x:c r="V1176" s="15" t="n">
        <x:f>IF(AND(U1176=1,O1176&lt;=Settings!$B$36),1,0)</x:f>
        <x:v>1</x:v>
      </x:c>
    </x:row>
    <x:row r="1177">
      <x:c r="A1177">
        <x:v>10</x:v>
      </x:c>
      <x:c r="B1177">
        <x:v>92</x:v>
      </x:c>
      <x:c r="C1177" s="13" t="n">
        <x:f>Arrivals!F1177</x:f>
        <x:v>5492.313686082157</x:v>
      </x:c>
      <x:c r="D1177" s="13" t="n">
        <x:f>Arrivals!J1177</x:f>
        <x:v>0.9161207933854023</x:v>
      </x:c>
      <x:c r="E1177" s="14">
        <x:f t="shared" si="238"/>
        <x:v>5489.3363777501827</x:v>
      </x:c>
      <x:c r="F1177" s="14">
        <x:f t="shared" si="240"/>
        <x:v>5492.3136860821569</x:v>
      </x:c>
      <x:c r="G1177" s="14">
        <x:f t="shared" si="241"/>
        <x:v>5493.2298068755426</x:v>
      </x:c>
      <x:c r="H1177" s="13" t="n">
        <x:f>Arrivals!L1177</x:f>
        <x:v>75</x:v>
      </x:c>
      <x:c r="I1177" s="14" t="n">
        <x:f>H1177*8/Settings!$B$28+Settings!$B$29</x:f>
        <x:v>6.02</x:v>
      </x:c>
      <x:c r="J1177" s="14">
        <x:f t="shared" si="239"/>
        <x:v>5495.3563777501831</x:v>
      </x:c>
      <x:c r="K1177" s="14">
        <x:f t="shared" si="242"/>
        <x:v>5495.3563777501831</x:v>
      </x:c>
      <x:c r="L1177" s="14" t="n">
        <x:f>MOD(K1177-Settings!$B$32,Settings!$B$33)</x:f>
        <x:v>455.3563777501831</x:v>
      </x:c>
      <x:c r="M1177" s="14" t="n">
        <x:f>IF(L1177&lt;Settings!$B$30,IF(Settings!$B$30-L1177&gt;=I1177,K1177,K1177+(Settings!$B$30-L1177)+Settings!$B$31),K1177+(Settings!$B$33-L1177))</x:f>
        <x:v>5495.356377750183</x:v>
      </x:c>
      <x:c r="N1177" s="14">
        <x:f t="shared" si="243"/>
        <x:v>5501.3763777501836</x:v>
      </x:c>
      <x:c r="O1177" s="14">
        <x:f t="shared" si="244"/>
        <x:v>9.0626916680266731</x:v>
      </x:c>
      <x:c r="P1177" s="14">
        <x:f t="shared" si="245"/>
        <x:v>0</x:v>
      </x:c>
      <x:c r="Q1177" s="14">
        <x:f t="shared" si="246"/>
        <x:v>2.1265708746404925</x:v>
      </x:c>
      <x:c r="R1177" s="14">
        <x:f t="shared" si="247"/>
        <x:v>0</x:v>
      </x:c>
      <x:c r="S1177" s="14">
        <x:f t="shared" si="248"/>
        <x:v>2.1265708746404925</x:v>
      </x:c>
      <x:c r="T1177" t="str">
        <x:f>IF(MOD(C1177-Settings!$B$32,Settings!$B$33)&lt;Settings!$B$30,"Up","Down")</x:f>
        <x:v>Up</x:v>
      </x:c>
      <x:c r="U1177" s="15" t="n">
        <x:f>IF(OR(I1177&gt;Settings!$B$30,O1177&gt;Settings!$B$37),0,1)</x:f>
        <x:v>1</x:v>
      </x:c>
      <x:c r="V1177" s="15" t="n">
        <x:f>IF(AND(U1177=1,O1177&lt;=Settings!$B$36),1,0)</x:f>
        <x:v>1</x:v>
      </x:c>
    </x:row>
    <x:row r="1178">
      <x:c r="A1178">
        <x:v>10</x:v>
      </x:c>
      <x:c r="B1178">
        <x:v>93</x:v>
      </x:c>
      <x:c r="C1178" s="13" t="n">
        <x:f>Arrivals!F1178</x:f>
        <x:v>5542.159382742147</x:v>
      </x:c>
      <x:c r="D1178" s="13" t="n">
        <x:f>Arrivals!J1178</x:f>
        <x:v>5.136785033772308</x:v>
      </x:c>
      <x:c r="E1178" s="14">
        <x:f t="shared" si="238"/>
        <x:v>5493.2298068755426</x:v>
      </x:c>
      <x:c r="F1178" s="14">
        <x:f t="shared" si="240"/>
        <x:v>5542.1593827421466</x:v>
      </x:c>
      <x:c r="G1178" s="14">
        <x:f t="shared" si="241"/>
        <x:v>5547.2961677759185</x:v>
      </x:c>
      <x:c r="H1178" s="13" t="n">
        <x:f>Arrivals!L1178</x:f>
        <x:v>75</x:v>
      </x:c>
      <x:c r="I1178" s="14" t="n">
        <x:f>H1178*8/Settings!$B$28+Settings!$B$29</x:f>
        <x:v>6.02</x:v>
      </x:c>
      <x:c r="J1178" s="14">
        <x:f t="shared" si="239"/>
        <x:v>5501.3763777501836</x:v>
      </x:c>
      <x:c r="K1178" s="14">
        <x:f t="shared" si="242"/>
        <x:v>5547.2961677759185</x:v>
      </x:c>
      <x:c r="L1178" s="14" t="n">
        <x:f>MOD(K1178-Settings!$B$32,Settings!$B$33)</x:f>
        <x:v>507.29616777591855</x:v>
      </x:c>
      <x:c r="M1178" s="14" t="n">
        <x:f>IF(L1178&lt;Settings!$B$30,IF(Settings!$B$30-L1178&gt;=I1178,K1178,K1178+(Settings!$B$30-L1178)+Settings!$B$31),K1178+(Settings!$B$33-L1178))</x:f>
        <x:v>5547.296167775919</x:v>
      </x:c>
      <x:c r="N1178" s="14">
        <x:f t="shared" si="243"/>
        <x:v>5553.316167775919</x:v>
      </x:c>
      <x:c r="O1178" s="14">
        <x:f t="shared" si="244"/>
        <x:v>11.156785033772394</x:v>
      </x:c>
      <x:c r="P1178" s="14">
        <x:f t="shared" si="245"/>
        <x:v>0</x:v>
      </x:c>
      <x:c r="Q1178" s="14">
        <x:f t="shared" si="246"/>
        <x:v>0</x:v>
      </x:c>
      <x:c r="R1178" s="14">
        <x:f t="shared" si="247"/>
        <x:v>0</x:v>
      </x:c>
      <x:c r="S1178" s="14">
        <x:f t="shared" si="248"/>
        <x:v>0</x:v>
      </x:c>
      <x:c r="T1178" t="str">
        <x:f>IF(MOD(C1178-Settings!$B$32,Settings!$B$33)&lt;Settings!$B$30,"Up","Down")</x:f>
        <x:v>Up</x:v>
      </x:c>
      <x:c r="U1178" s="15" t="n">
        <x:f>IF(OR(I1178&gt;Settings!$B$30,O1178&gt;Settings!$B$37),0,1)</x:f>
        <x:v>1</x:v>
      </x:c>
      <x:c r="V1178" s="15" t="n">
        <x:f>IF(AND(U1178=1,O1178&lt;=Settings!$B$36),1,0)</x:f>
        <x:v>1</x:v>
      </x:c>
    </x:row>
    <x:row r="1179">
      <x:c r="A1179">
        <x:v>10</x:v>
      </x:c>
      <x:c r="B1179">
        <x:v>94</x:v>
      </x:c>
      <x:c r="C1179" s="13" t="n">
        <x:f>Arrivals!F1179</x:f>
        <x:v>5679.790820736889</x:v>
      </x:c>
      <x:c r="D1179" s="13" t="n">
        <x:f>Arrivals!J1179</x:f>
        <x:v>15.370163574840525</x:v>
      </x:c>
      <x:c r="E1179" s="14">
        <x:f t="shared" si="238"/>
        <x:v>5547.2961677759185</x:v>
      </x:c>
      <x:c r="F1179" s="14">
        <x:f t="shared" si="240"/>
        <x:v>5679.7908207368891</x:v>
      </x:c>
      <x:c r="G1179" s="14">
        <x:f t="shared" si="241"/>
        <x:v>5695.1609843117294</x:v>
      </x:c>
      <x:c r="H1179" s="13" t="n">
        <x:f>Arrivals!L1179</x:f>
        <x:v>75</x:v>
      </x:c>
      <x:c r="I1179" s="14" t="n">
        <x:f>H1179*8/Settings!$B$28+Settings!$B$29</x:f>
        <x:v>6.02</x:v>
      </x:c>
      <x:c r="J1179" s="14">
        <x:f t="shared" si="239"/>
        <x:v>5553.316167775919</x:v>
      </x:c>
      <x:c r="K1179" s="14">
        <x:f t="shared" si="242"/>
        <x:v>5695.1609843117294</x:v>
      </x:c>
      <x:c r="L1179" s="14" t="n">
        <x:f>MOD(K1179-Settings!$B$32,Settings!$B$33)</x:f>
        <x:v>655.1609843117294</x:v>
      </x:c>
      <x:c r="M1179" s="14" t="n">
        <x:f>IF(L1179&lt;Settings!$B$30,IF(Settings!$B$30-L1179&gt;=I1179,K1179,K1179+(Settings!$B$30-L1179)+Settings!$B$31),K1179+(Settings!$B$33-L1179))</x:f>
        <x:v>5760</x:v>
      </x:c>
      <x:c r="N1179" s="14">
        <x:f t="shared" si="243"/>
        <x:v>5766.02</x:v>
      </x:c>
      <x:c r="O1179" s="14">
        <x:f t="shared" si="244"/>
        <x:v>86.229179263111291</x:v>
      </x:c>
      <x:c r="P1179" s="14">
        <x:f t="shared" si="245"/>
        <x:v>0</x:v>
      </x:c>
      <x:c r="Q1179" s="14">
        <x:f t="shared" si="246"/>
        <x:v>0</x:v>
      </x:c>
      <x:c r="R1179" s="14">
        <x:f t="shared" si="247"/>
        <x:v>64.839015688270592</x:v>
      </x:c>
      <x:c r="S1179" s="14">
        <x:f t="shared" si="248"/>
        <x:v>64.839015688270592</x:v>
      </x:c>
      <x:c r="T1179" t="str">
        <x:f>IF(MOD(C1179-Settings!$B$32,Settings!$B$33)&lt;Settings!$B$30,"Up","Down")</x:f>
        <x:v>Down</x:v>
      </x:c>
      <x:c r="U1179" s="15" t="n">
        <x:f>IF(OR(I1179&gt;Settings!$B$30,O1179&gt;Settings!$B$37),0,1)</x:f>
        <x:v>1</x:v>
      </x:c>
      <x:c r="V1179" s="15" t="n">
        <x:f>IF(AND(U1179=1,O1179&lt;=Settings!$B$36),1,0)</x:f>
        <x:v>1</x:v>
      </x:c>
    </x:row>
    <x:row r="1180">
      <x:c r="A1180">
        <x:v>10</x:v>
      </x:c>
      <x:c r="B1180">
        <x:v>95</x:v>
      </x:c>
      <x:c r="C1180" s="13" t="n">
        <x:f>Arrivals!F1180</x:f>
        <x:v>5730.011651514395</x:v>
      </x:c>
      <x:c r="D1180" s="13" t="n">
        <x:f>Arrivals!J1180</x:f>
        <x:v>49.078139193244056</x:v>
      </x:c>
      <x:c r="E1180" s="14">
        <x:f t="shared" si="238"/>
        <x:v>5695.1609843117294</x:v>
      </x:c>
      <x:c r="F1180" s="14">
        <x:f t="shared" si="240"/>
        <x:v>5730.0116515143955</x:v>
      </x:c>
      <x:c r="G1180" s="14">
        <x:f t="shared" si="241"/>
        <x:v>5779.0897907076396</x:v>
      </x:c>
      <x:c r="H1180" s="13" t="n">
        <x:f>Arrivals!L1180</x:f>
        <x:v>75</x:v>
      </x:c>
      <x:c r="I1180" s="14" t="n">
        <x:f>H1180*8/Settings!$B$28+Settings!$B$29</x:f>
        <x:v>6.02</x:v>
      </x:c>
      <x:c r="J1180" s="14">
        <x:f t="shared" si="239"/>
        <x:v>5766.02</x:v>
      </x:c>
      <x:c r="K1180" s="14">
        <x:f t="shared" si="242"/>
        <x:v>5779.0897907076396</x:v>
      </x:c>
      <x:c r="L1180" s="14" t="n">
        <x:f>MOD(K1180-Settings!$B$32,Settings!$B$33)</x:f>
        <x:v>19.089790707639622</x:v>
      </x:c>
      <x:c r="M1180" s="14" t="n">
        <x:f>IF(L1180&lt;Settings!$B$30,IF(Settings!$B$30-L1180&gt;=I1180,K1180,K1180+(Settings!$B$30-L1180)+Settings!$B$31),K1180+(Settings!$B$33-L1180))</x:f>
        <x:v>5779.08979070764</x:v>
      </x:c>
      <x:c r="N1180" s="14">
        <x:f t="shared" si="243"/>
        <x:v>5785.1097907076401</x:v>
      </x:c>
      <x:c r="O1180" s="14">
        <x:f t="shared" si="244"/>
        <x:v>55.098139193244606</x:v>
      </x:c>
      <x:c r="P1180" s="14">
        <x:f t="shared" si="245"/>
        <x:v>0</x:v>
      </x:c>
      <x:c r="Q1180" s="14">
        <x:f t="shared" si="246"/>
        <x:v>0</x:v>
      </x:c>
      <x:c r="R1180" s="14">
        <x:f t="shared" si="247"/>
        <x:v>0</x:v>
      </x:c>
      <x:c r="S1180" s="14">
        <x:f t="shared" si="248"/>
        <x:v>0</x:v>
      </x:c>
      <x:c r="T1180" t="str">
        <x:f>IF(MOD(C1180-Settings!$B$32,Settings!$B$33)&lt;Settings!$B$30,"Up","Down")</x:f>
        <x:v>Down</x:v>
      </x:c>
      <x:c r="U1180" s="15" t="n">
        <x:f>IF(OR(I1180&gt;Settings!$B$30,O1180&gt;Settings!$B$37),0,1)</x:f>
        <x:v>1</x:v>
      </x:c>
      <x:c r="V1180" s="15" t="n">
        <x:f>IF(AND(U1180=1,O1180&lt;=Settings!$B$36),1,0)</x:f>
        <x:v>1</x:v>
      </x:c>
    </x:row>
    <x:row r="1181">
      <x:c r="A1181">
        <x:v>10</x:v>
      </x:c>
      <x:c r="B1181">
        <x:v>96</x:v>
      </x:c>
      <x:c r="C1181" s="13" t="n">
        <x:f>Arrivals!F1181</x:f>
        <x:v>5776.869971098088</x:v>
      </x:c>
      <x:c r="D1181" s="13" t="n">
        <x:f>Arrivals!J1181</x:f>
        <x:v>11.61328720130255</x:v>
      </x:c>
      <x:c r="E1181" s="14">
        <x:f t="shared" si="238"/>
        <x:v>5779.0897907076396</x:v>
      </x:c>
      <x:c r="F1181" s="14">
        <x:f t="shared" si="240"/>
        <x:v>5779.0897907076396</x:v>
      </x:c>
      <x:c r="G1181" s="14">
        <x:f t="shared" si="241"/>
        <x:v>5790.7030779089419</x:v>
      </x:c>
      <x:c r="H1181" s="13" t="n">
        <x:f>Arrivals!L1181</x:f>
        <x:v>75</x:v>
      </x:c>
      <x:c r="I1181" s="14" t="n">
        <x:f>H1181*8/Settings!$B$28+Settings!$B$29</x:f>
        <x:v>6.02</x:v>
      </x:c>
      <x:c r="J1181" s="14">
        <x:f t="shared" si="239"/>
        <x:v>5785.1097907076401</x:v>
      </x:c>
      <x:c r="K1181" s="14">
        <x:f t="shared" si="242"/>
        <x:v>5790.7030779089419</x:v>
      </x:c>
      <x:c r="L1181" s="14" t="n">
        <x:f>MOD(K1181-Settings!$B$32,Settings!$B$33)</x:f>
        <x:v>30.70307790894185</x:v>
      </x:c>
      <x:c r="M1181" s="14" t="n">
        <x:f>IF(L1181&lt;Settings!$B$30,IF(Settings!$B$30-L1181&gt;=I1181,K1181,K1181+(Settings!$B$30-L1181)+Settings!$B$31),K1181+(Settings!$B$33-L1181))</x:f>
        <x:v>5790.703077908942</x:v>
      </x:c>
      <x:c r="N1181" s="14">
        <x:f t="shared" si="243"/>
        <x:v>5796.7230779089423</x:v>
      </x:c>
      <x:c r="O1181" s="14">
        <x:f t="shared" si="244"/>
        <x:v>19.853106810854115</x:v>
      </x:c>
      <x:c r="P1181" s="14">
        <x:f t="shared" si="245"/>
        <x:v>2.2198196095514504</x:v>
      </x:c>
      <x:c r="Q1181" s="14">
        <x:f t="shared" si="246"/>
        <x:v>0</x:v>
      </x:c>
      <x:c r="R1181" s="14">
        <x:f t="shared" si="247"/>
        <x:v>0</x:v>
      </x:c>
      <x:c r="S1181" s="14">
        <x:f t="shared" si="248"/>
        <x:v>2.2198196095514504</x:v>
      </x:c>
      <x:c r="T1181" t="str">
        <x:f>IF(MOD(C1181-Settings!$B$32,Settings!$B$33)&lt;Settings!$B$30,"Up","Down")</x:f>
        <x:v>Up</x:v>
      </x:c>
      <x:c r="U1181" s="15" t="n">
        <x:f>IF(OR(I1181&gt;Settings!$B$30,O1181&gt;Settings!$B$37),0,1)</x:f>
        <x:v>1</x:v>
      </x:c>
      <x:c r="V1181" s="15" t="n">
        <x:f>IF(AND(U1181=1,O1181&lt;=Settings!$B$36),1,0)</x:f>
        <x:v>1</x:v>
      </x:c>
    </x:row>
    <x:row r="1182">
      <x:c r="A1182">
        <x:v>10</x:v>
      </x:c>
      <x:c r="B1182">
        <x:v>97</x:v>
      </x:c>
      <x:c r="C1182" s="13" t="n">
        <x:f>Arrivals!F1182</x:f>
        <x:v>5780.275752208996</x:v>
      </x:c>
      <x:c r="D1182" s="13" t="n">
        <x:f>Arrivals!J1182</x:f>
        <x:v>9.65585008630926</x:v>
      </x:c>
      <x:c r="E1182" s="14">
        <x:f t="shared" si="238"/>
        <x:v>5790.7030779089419</x:v>
      </x:c>
      <x:c r="F1182" s="14">
        <x:f t="shared" si="240"/>
        <x:v>5790.7030779089419</x:v>
      </x:c>
      <x:c r="G1182" s="14">
        <x:f t="shared" si="241"/>
        <x:v>5800.3589279952512</x:v>
      </x:c>
      <x:c r="H1182" s="13" t="n">
        <x:f>Arrivals!L1182</x:f>
        <x:v>75</x:v>
      </x:c>
      <x:c r="I1182" s="14" t="n">
        <x:f>H1182*8/Settings!$B$28+Settings!$B$29</x:f>
        <x:v>6.02</x:v>
      </x:c>
      <x:c r="J1182" s="14">
        <x:f t="shared" si="239"/>
        <x:v>5796.7230779089423</x:v>
      </x:c>
      <x:c r="K1182" s="14">
        <x:f t="shared" si="242"/>
        <x:v>5800.3589279952512</x:v>
      </x:c>
      <x:c r="L1182" s="14" t="n">
        <x:f>MOD(K1182-Settings!$B$32,Settings!$B$33)</x:f>
        <x:v>40.35892799525118</x:v>
      </x:c>
      <x:c r="M1182" s="14" t="n">
        <x:f>IF(L1182&lt;Settings!$B$30,IF(Settings!$B$30-L1182&gt;=I1182,K1182,K1182+(Settings!$B$30-L1182)+Settings!$B$31),K1182+(Settings!$B$33-L1182))</x:f>
        <x:v>5800.358927995251</x:v>
      </x:c>
      <x:c r="N1182" s="14">
        <x:f t="shared" si="243"/>
        <x:v>5806.3789279952516</x:v>
      </x:c>
      <x:c r="O1182" s="14">
        <x:f t="shared" si="244"/>
        <x:v>26.103175786255633</x:v>
      </x:c>
      <x:c r="P1182" s="14">
        <x:f t="shared" si="245"/>
        <x:v>10.427325699945868</x:v>
      </x:c>
      <x:c r="Q1182" s="14">
        <x:f t="shared" si="246"/>
        <x:v>0</x:v>
      </x:c>
      <x:c r="R1182" s="14">
        <x:f t="shared" si="247"/>
        <x:v>0</x:v>
      </x:c>
      <x:c r="S1182" s="14">
        <x:f t="shared" si="248"/>
        <x:v>10.427325699945868</x:v>
      </x:c>
      <x:c r="T1182" t="str">
        <x:f>IF(MOD(C1182-Settings!$B$32,Settings!$B$33)&lt;Settings!$B$30,"Up","Down")</x:f>
        <x:v>Up</x:v>
      </x:c>
      <x:c r="U1182" s="15" t="n">
        <x:f>IF(OR(I1182&gt;Settings!$B$30,O1182&gt;Settings!$B$37),0,1)</x:f>
        <x:v>1</x:v>
      </x:c>
      <x:c r="V1182" s="15" t="n">
        <x:f>IF(AND(U1182=1,O1182&lt;=Settings!$B$36),1,0)</x:f>
        <x:v>1</x:v>
      </x:c>
    </x:row>
    <x:row r="1183">
      <x:c r="A1183">
        <x:v>10</x:v>
      </x:c>
      <x:c r="B1183">
        <x:v>98</x:v>
      </x:c>
      <x:c r="C1183" s="13" t="n">
        <x:f>Arrivals!F1183</x:f>
        <x:v>5815.5771975845</x:v>
      </x:c>
      <x:c r="D1183" s="13" t="n">
        <x:f>Arrivals!J1183</x:f>
        <x:v>2.5904378063043643</x:v>
      </x:c>
      <x:c r="E1183" s="14" t="n">
        <x:f t="shared" ref="E1183:E1205" si="249">G1182</x:f>
        <x:v>5800.358927995251</x:v>
      </x:c>
      <x:c r="F1183" s="14">
        <x:f t="shared" si="240"/>
        <x:v>5815.5771975845</x:v>
      </x:c>
      <x:c r="G1183" s="14">
        <x:f t="shared" si="241"/>
        <x:v>5818.1676353908042</x:v>
      </x:c>
      <x:c r="H1183" s="13" t="n">
        <x:f>Arrivals!L1183</x:f>
        <x:v>75</x:v>
      </x:c>
      <x:c r="I1183" s="14" t="n">
        <x:f>H1183*8/Settings!$B$28+Settings!$B$29</x:f>
        <x:v>6.02</x:v>
      </x:c>
      <x:c r="J1183" s="14" t="n">
        <x:f t="shared" ref="J1183:J1205" si="250">N1182</x:f>
        <x:v>5806.378927995252</x:v>
      </x:c>
      <x:c r="K1183" s="14">
        <x:f t="shared" si="242"/>
        <x:v>5818.1676353908042</x:v>
      </x:c>
      <x:c r="L1183" s="14" t="n">
        <x:f>MOD(K1183-Settings!$B$32,Settings!$B$33)</x:f>
        <x:v>58.16763539080421</x:v>
      </x:c>
      <x:c r="M1183" s="14" t="n">
        <x:f>IF(L1183&lt;Settings!$B$30,IF(Settings!$B$30-L1183&gt;=I1183,K1183,K1183+(Settings!$B$30-L1183)+Settings!$B$31),K1183+(Settings!$B$33-L1183))</x:f>
        <x:v>5818.167635390804</x:v>
      </x:c>
      <x:c r="N1183" s="14">
        <x:f t="shared" si="243"/>
        <x:v>5824.1876353908046</x:v>
      </x:c>
      <x:c r="O1183" s="14">
        <x:f t="shared" si="244"/>
        <x:v>8.610437806304617</x:v>
      </x:c>
      <x:c r="P1183" s="14">
        <x:f t="shared" si="245"/>
        <x:v>0</x:v>
      </x:c>
      <x:c r="Q1183" s="14">
        <x:f t="shared" si="246"/>
        <x:v>0</x:v>
      </x:c>
      <x:c r="R1183" s="14">
        <x:f t="shared" si="247"/>
        <x:v>0</x:v>
      </x:c>
      <x:c r="S1183" s="14">
        <x:f t="shared" si="248"/>
        <x:v>0</x:v>
      </x:c>
      <x:c r="T1183" t="str">
        <x:f>IF(MOD(C1183-Settings!$B$32,Settings!$B$33)&lt;Settings!$B$30,"Up","Down")</x:f>
        <x:v>Up</x:v>
      </x:c>
      <x:c r="U1183" s="15" t="n">
        <x:f>IF(OR(I1183&gt;Settings!$B$30,O1183&gt;Settings!$B$37),0,1)</x:f>
        <x:v>1</x:v>
      </x:c>
      <x:c r="V1183" s="15" t="n">
        <x:f>IF(AND(U1183=1,O1183&lt;=Settings!$B$36),1,0)</x:f>
        <x:v>1</x:v>
      </x:c>
    </x:row>
    <x:row r="1184">
      <x:c r="A1184">
        <x:v>10</x:v>
      </x:c>
      <x:c r="B1184">
        <x:v>99</x:v>
      </x:c>
      <x:c r="C1184" s="13" t="n">
        <x:f>Arrivals!F1184</x:f>
        <x:v>5822.270087679072</x:v>
      </x:c>
      <x:c r="D1184" s="13" t="n">
        <x:f>Arrivals!J1184</x:f>
        <x:v>3.3523128710859322</x:v>
      </x:c>
      <x:c r="E1184" s="14">
        <x:f t="shared" si="249"/>
        <x:v>5818.1676353908042</x:v>
      </x:c>
      <x:c r="F1184" s="14">
        <x:f t="shared" si="240"/>
        <x:v>5822.2700876790723</x:v>
      </x:c>
      <x:c r="G1184" s="14">
        <x:f t="shared" si="241"/>
        <x:v>5825.6224005501581</x:v>
      </x:c>
      <x:c r="H1184" s="13" t="n">
        <x:f>Arrivals!L1184</x:f>
        <x:v>75</x:v>
      </x:c>
      <x:c r="I1184" s="14" t="n">
        <x:f>H1184*8/Settings!$B$28+Settings!$B$29</x:f>
        <x:v>6.02</x:v>
      </x:c>
      <x:c r="J1184" s="14">
        <x:f t="shared" si="250"/>
        <x:v>5824.1876353908046</x:v>
      </x:c>
      <x:c r="K1184" s="14">
        <x:f t="shared" si="242"/>
        <x:v>5825.6224005501581</x:v>
      </x:c>
      <x:c r="L1184" s="14" t="n">
        <x:f>MOD(K1184-Settings!$B$32,Settings!$B$33)</x:f>
        <x:v>65.62240055015809</x:v>
      </x:c>
      <x:c r="M1184" s="14" t="n">
        <x:f>IF(L1184&lt;Settings!$B$30,IF(Settings!$B$30-L1184&gt;=I1184,K1184,K1184+(Settings!$B$30-L1184)+Settings!$B$31),K1184+(Settings!$B$33-L1184))</x:f>
        <x:v>5825.622400550158</x:v>
      </x:c>
      <x:c r="N1184" s="14">
        <x:f t="shared" si="243"/>
        <x:v>5831.6424005501585</x:v>
      </x:c>
      <x:c r="O1184" s="14">
        <x:f t="shared" si="244"/>
        <x:v>9.3723128710862511</x:v>
      </x:c>
      <x:c r="P1184" s="14">
        <x:f t="shared" si="245"/>
        <x:v>0</x:v>
      </x:c>
      <x:c r="Q1184" s="14">
        <x:f t="shared" si="246"/>
        <x:v>0</x:v>
      </x:c>
      <x:c r="R1184" s="14">
        <x:f t="shared" si="247"/>
        <x:v>0</x:v>
      </x:c>
      <x:c r="S1184" s="14">
        <x:f t="shared" si="248"/>
        <x:v>0</x:v>
      </x:c>
      <x:c r="T1184" t="str">
        <x:f>IF(MOD(C1184-Settings!$B$32,Settings!$B$33)&lt;Settings!$B$30,"Up","Down")</x:f>
        <x:v>Up</x:v>
      </x:c>
      <x:c r="U1184" s="15" t="n">
        <x:f>IF(OR(I1184&gt;Settings!$B$30,O1184&gt;Settings!$B$37),0,1)</x:f>
        <x:v>1</x:v>
      </x:c>
      <x:c r="V1184" s="15" t="n">
        <x:f>IF(AND(U1184=1,O1184&lt;=Settings!$B$36),1,0)</x:f>
        <x:v>1</x:v>
      </x:c>
    </x:row>
    <x:row r="1185">
      <x:c r="A1185">
        <x:v>10</x:v>
      </x:c>
      <x:c r="B1185">
        <x:v>100</x:v>
      </x:c>
      <x:c r="C1185" s="13" t="n">
        <x:f>Arrivals!F1185</x:f>
        <x:v>5822.710598888819</x:v>
      </x:c>
      <x:c r="D1185" s="13" t="n">
        <x:f>Arrivals!J1185</x:f>
        <x:v>6.188682696748172</x:v>
      </x:c>
      <x:c r="E1185" s="14">
        <x:f t="shared" si="249"/>
        <x:v>5825.6224005501581</x:v>
      </x:c>
      <x:c r="F1185" s="14">
        <x:f t="shared" si="240"/>
        <x:v>5825.6224005501581</x:v>
      </x:c>
      <x:c r="G1185" s="14">
        <x:f t="shared" si="241"/>
        <x:v>5831.8110832469065</x:v>
      </x:c>
      <x:c r="H1185" s="13" t="n">
        <x:f>Arrivals!L1185</x:f>
        <x:v>75</x:v>
      </x:c>
      <x:c r="I1185" s="14" t="n">
        <x:f>H1185*8/Settings!$B$28+Settings!$B$29</x:f>
        <x:v>6.02</x:v>
      </x:c>
      <x:c r="J1185" s="14">
        <x:f t="shared" si="250"/>
        <x:v>5831.6424005501585</x:v>
      </x:c>
      <x:c r="K1185" s="14">
        <x:f t="shared" si="242"/>
        <x:v>5831.8110832469065</x:v>
      </x:c>
      <x:c r="L1185" s="14" t="n">
        <x:f>MOD(K1185-Settings!$B$32,Settings!$B$33)</x:f>
        <x:v>71.81108324690649</x:v>
      </x:c>
      <x:c r="M1185" s="14" t="n">
        <x:f>IF(L1185&lt;Settings!$B$30,IF(Settings!$B$30-L1185&gt;=I1185,K1185,K1185+(Settings!$B$30-L1185)+Settings!$B$31),K1185+(Settings!$B$33-L1185))</x:f>
        <x:v>5831.8110832469065</x:v>
      </x:c>
      <x:c r="N1185" s="14">
        <x:f t="shared" si="243"/>
        <x:v>5837.8310832469069</x:v>
      </x:c>
      <x:c r="O1185" s="14">
        <x:f t="shared" si="244"/>
        <x:v>15.120484358088106</x:v>
      </x:c>
      <x:c r="P1185" s="14">
        <x:f t="shared" si="245"/>
        <x:v>2.9118016613392683</x:v>
      </x:c>
      <x:c r="Q1185" s="14">
        <x:f t="shared" si="246"/>
        <x:v>0</x:v>
      </x:c>
      <x:c r="R1185" s="14">
        <x:f t="shared" si="247"/>
        <x:v>0</x:v>
      </x:c>
      <x:c r="S1185" s="14">
        <x:f t="shared" si="248"/>
        <x:v>2.9118016613392683</x:v>
      </x:c>
      <x:c r="T1185" t="str">
        <x:f>IF(MOD(C1185-Settings!$B$32,Settings!$B$33)&lt;Settings!$B$30,"Up","Down")</x:f>
        <x:v>Up</x:v>
      </x:c>
      <x:c r="U1185" s="15" t="n">
        <x:f>IF(OR(I1185&gt;Settings!$B$30,O1185&gt;Settings!$B$37),0,1)</x:f>
        <x:v>1</x:v>
      </x:c>
      <x:c r="V1185" s="15" t="n">
        <x:f>IF(AND(U1185=1,O1185&lt;=Settings!$B$36),1,0)</x:f>
        <x:v>1</x:v>
      </x:c>
    </x:row>
    <x:row r="1186">
      <x:c r="A1186">
        <x:v>10</x:v>
      </x:c>
      <x:c r="B1186">
        <x:v>101</x:v>
      </x:c>
      <x:c r="C1186" s="13" t="n">
        <x:f>Arrivals!F1186</x:f>
        <x:v>5994.242220597215</x:v>
      </x:c>
      <x:c r="D1186" s="13" t="n">
        <x:f>Arrivals!J1186</x:f>
        <x:v>0.883597040871491</x:v>
      </x:c>
      <x:c r="E1186" s="14">
        <x:f t="shared" si="249"/>
        <x:v>5831.8110832469065</x:v>
      </x:c>
      <x:c r="F1186" s="14">
        <x:f t="shared" si="240"/>
        <x:v>5994.2422205972152</x:v>
      </x:c>
      <x:c r="G1186" s="14">
        <x:f t="shared" si="241"/>
        <x:v>5995.125817638087</x:v>
      </x:c>
      <x:c r="H1186" s="13" t="n">
        <x:f>Arrivals!L1186</x:f>
        <x:v>75</x:v>
      </x:c>
      <x:c r="I1186" s="14" t="n">
        <x:f>H1186*8/Settings!$B$28+Settings!$B$29</x:f>
        <x:v>6.02</x:v>
      </x:c>
      <x:c r="J1186" s="14">
        <x:f t="shared" si="250"/>
        <x:v>5837.8310832469069</x:v>
      </x:c>
      <x:c r="K1186" s="14">
        <x:f t="shared" si="242"/>
        <x:v>5995.125817638087</x:v>
      </x:c>
      <x:c r="L1186" s="14" t="n">
        <x:f>MOD(K1186-Settings!$B$32,Settings!$B$33)</x:f>
        <x:v>235.12581763808703</x:v>
      </x:c>
      <x:c r="M1186" s="14" t="n">
        <x:f>IF(L1186&lt;Settings!$B$30,IF(Settings!$B$30-L1186&gt;=I1186,K1186,K1186+(Settings!$B$30-L1186)+Settings!$B$31),K1186+(Settings!$B$33-L1186))</x:f>
        <x:v>5995.125817638087</x:v>
      </x:c>
      <x:c r="N1186" s="14">
        <x:f t="shared" si="243"/>
        <x:v>6001.1458176380875</x:v>
      </x:c>
      <x:c r="O1186" s="14">
        <x:f t="shared" si="244"/>
        <x:v>6.9035970408722278</x:v>
      </x:c>
      <x:c r="P1186" s="14">
        <x:f t="shared" si="245"/>
        <x:v>0</x:v>
      </x:c>
      <x:c r="Q1186" s="14">
        <x:f t="shared" si="246"/>
        <x:v>0</x:v>
      </x:c>
      <x:c r="R1186" s="14">
        <x:f t="shared" si="247"/>
        <x:v>0</x:v>
      </x:c>
      <x:c r="S1186" s="14">
        <x:f t="shared" si="248"/>
        <x:v>0</x:v>
      </x:c>
      <x:c r="T1186" t="str">
        <x:f>IF(MOD(C1186-Settings!$B$32,Settings!$B$33)&lt;Settings!$B$30,"Up","Down")</x:f>
        <x:v>Up</x:v>
      </x:c>
      <x:c r="U1186" s="15" t="n">
        <x:f>IF(OR(I1186&gt;Settings!$B$30,O1186&gt;Settings!$B$37),0,1)</x:f>
        <x:v>1</x:v>
      </x:c>
      <x:c r="V1186" s="15" t="n">
        <x:f>IF(AND(U1186=1,O1186&lt;=Settings!$B$36),1,0)</x:f>
        <x:v>1</x:v>
      </x:c>
    </x:row>
    <x:row r="1187">
      <x:c r="A1187">
        <x:v>10</x:v>
      </x:c>
      <x:c r="B1187">
        <x:v>102</x:v>
      </x:c>
      <x:c r="C1187" s="13" t="n">
        <x:f>Arrivals!F1187</x:f>
        <x:v>6023.547028201048</x:v>
      </x:c>
      <x:c r="D1187" s="13" t="n">
        <x:f>Arrivals!J1187</x:f>
        <x:v>1.0914539512210428</x:v>
      </x:c>
      <x:c r="E1187" s="14">
        <x:f t="shared" si="249"/>
        <x:v>5995.125817638087</x:v>
      </x:c>
      <x:c r="F1187" s="14">
        <x:f t="shared" si="240"/>
        <x:v>6023.5470282010483</x:v>
      </x:c>
      <x:c r="G1187" s="14">
        <x:f t="shared" si="241"/>
        <x:v>6024.6384821522697</x:v>
      </x:c>
      <x:c r="H1187" s="13" t="n">
        <x:f>Arrivals!L1187</x:f>
        <x:v>75</x:v>
      </x:c>
      <x:c r="I1187" s="14" t="n">
        <x:f>H1187*8/Settings!$B$28+Settings!$B$29</x:f>
        <x:v>6.02</x:v>
      </x:c>
      <x:c r="J1187" s="14">
        <x:f t="shared" si="250"/>
        <x:v>6001.1458176380875</x:v>
      </x:c>
      <x:c r="K1187" s="14">
        <x:f t="shared" si="242"/>
        <x:v>6024.6384821522697</x:v>
      </x:c>
      <x:c r="L1187" s="14" t="n">
        <x:f>MOD(K1187-Settings!$B$32,Settings!$B$33)</x:f>
        <x:v>264.6384821522697</x:v>
      </x:c>
      <x:c r="M1187" s="14" t="n">
        <x:f>IF(L1187&lt;Settings!$B$30,IF(Settings!$B$30-L1187&gt;=I1187,K1187,K1187+(Settings!$B$30-L1187)+Settings!$B$31),K1187+(Settings!$B$33-L1187))</x:f>
        <x:v>6024.63848215227</x:v>
      </x:c>
      <x:c r="N1187" s="14">
        <x:f t="shared" si="243"/>
        <x:v>6030.6584821522702</x:v>
      </x:c>
      <x:c r="O1187" s="14">
        <x:f t="shared" si="244"/>
        <x:v>7.1114539512218471</x:v>
      </x:c>
      <x:c r="P1187" s="14">
        <x:f t="shared" si="245"/>
        <x:v>0</x:v>
      </x:c>
      <x:c r="Q1187" s="14">
        <x:f t="shared" si="246"/>
        <x:v>0</x:v>
      </x:c>
      <x:c r="R1187" s="14">
        <x:f t="shared" si="247"/>
        <x:v>0</x:v>
      </x:c>
      <x:c r="S1187" s="14">
        <x:f t="shared" si="248"/>
        <x:v>0</x:v>
      </x:c>
      <x:c r="T1187" t="str">
        <x:f>IF(MOD(C1187-Settings!$B$32,Settings!$B$33)&lt;Settings!$B$30,"Up","Down")</x:f>
        <x:v>Up</x:v>
      </x:c>
      <x:c r="U1187" s="15" t="n">
        <x:f>IF(OR(I1187&gt;Settings!$B$30,O1187&gt;Settings!$B$37),0,1)</x:f>
        <x:v>1</x:v>
      </x:c>
      <x:c r="V1187" s="15" t="n">
        <x:f>IF(AND(U1187=1,O1187&lt;=Settings!$B$36),1,0)</x:f>
        <x:v>1</x:v>
      </x:c>
    </x:row>
    <x:row r="1188">
      <x:c r="A1188">
        <x:v>10</x:v>
      </x:c>
      <x:c r="B1188">
        <x:v>103</x:v>
      </x:c>
      <x:c r="C1188" s="13" t="n">
        <x:f>Arrivals!F1188</x:f>
        <x:v>6039.9784301649615</x:v>
      </x:c>
      <x:c r="D1188" s="13" t="n">
        <x:f>Arrivals!J1188</x:f>
        <x:v>2.8751343265797646</x:v>
      </x:c>
      <x:c r="E1188" s="14">
        <x:f t="shared" si="249"/>
        <x:v>6024.6384821522697</x:v>
      </x:c>
      <x:c r="F1188" s="14">
        <x:f t="shared" si="240"/>
        <x:v>6039.9784301649615</x:v>
      </x:c>
      <x:c r="G1188" s="14">
        <x:f t="shared" si="241"/>
        <x:v>6042.853564491541</x:v>
      </x:c>
      <x:c r="H1188" s="13" t="n">
        <x:f>Arrivals!L1188</x:f>
        <x:v>75</x:v>
      </x:c>
      <x:c r="I1188" s="14" t="n">
        <x:f>H1188*8/Settings!$B$28+Settings!$B$29</x:f>
        <x:v>6.02</x:v>
      </x:c>
      <x:c r="J1188" s="14">
        <x:f t="shared" si="250"/>
        <x:v>6030.6584821522702</x:v>
      </x:c>
      <x:c r="K1188" s="14">
        <x:f t="shared" si="242"/>
        <x:v>6042.853564491541</x:v>
      </x:c>
      <x:c r="L1188" s="14" t="n">
        <x:f>MOD(K1188-Settings!$B$32,Settings!$B$33)</x:f>
        <x:v>282.85356449154096</x:v>
      </x:c>
      <x:c r="M1188" s="14" t="n">
        <x:f>IF(L1188&lt;Settings!$B$30,IF(Settings!$B$30-L1188&gt;=I1188,K1188,K1188+(Settings!$B$30-L1188)+Settings!$B$31),K1188+(Settings!$B$33-L1188))</x:f>
        <x:v>6042.853564491541</x:v>
      </x:c>
      <x:c r="N1188" s="14">
        <x:f t="shared" si="243"/>
        <x:v>6048.8735644915414</x:v>
      </x:c>
      <x:c r="O1188" s="14">
        <x:f t="shared" si="244"/>
        <x:v>8.8951343265798641</x:v>
      </x:c>
      <x:c r="P1188" s="14">
        <x:f t="shared" si="245"/>
        <x:v>0</x:v>
      </x:c>
      <x:c r="Q1188" s="14">
        <x:f t="shared" si="246"/>
        <x:v>0</x:v>
      </x:c>
      <x:c r="R1188" s="14">
        <x:f t="shared" si="247"/>
        <x:v>0</x:v>
      </x:c>
      <x:c r="S1188" s="14">
        <x:f t="shared" si="248"/>
        <x:v>0</x:v>
      </x:c>
      <x:c r="T1188" t="str">
        <x:f>IF(MOD(C1188-Settings!$B$32,Settings!$B$33)&lt;Settings!$B$30,"Up","Down")</x:f>
        <x:v>Up</x:v>
      </x:c>
      <x:c r="U1188" s="15" t="n">
        <x:f>IF(OR(I1188&gt;Settings!$B$30,O1188&gt;Settings!$B$37),0,1)</x:f>
        <x:v>1</x:v>
      </x:c>
      <x:c r="V1188" s="15" t="n">
        <x:f>IF(AND(U1188=1,O1188&lt;=Settings!$B$36),1,0)</x:f>
        <x:v>1</x:v>
      </x:c>
    </x:row>
    <x:row r="1189">
      <x:c r="A1189">
        <x:v>10</x:v>
      </x:c>
      <x:c r="B1189">
        <x:v>104</x:v>
      </x:c>
      <x:c r="C1189" s="13" t="n">
        <x:f>Arrivals!F1189</x:f>
        <x:v>6058.652313808363</x:v>
      </x:c>
      <x:c r="D1189" s="13" t="n">
        <x:f>Arrivals!J1189</x:f>
        <x:v>18.376142398471362</x:v>
      </x:c>
      <x:c r="E1189" s="14">
        <x:f t="shared" si="249"/>
        <x:v>6042.853564491541</x:v>
      </x:c>
      <x:c r="F1189" s="14">
        <x:f t="shared" si="240"/>
        <x:v>6058.652313808363</x:v>
      </x:c>
      <x:c r="G1189" s="14">
        <x:f t="shared" si="241"/>
        <x:v>6077.0284562068346</x:v>
      </x:c>
      <x:c r="H1189" s="13" t="n">
        <x:f>Arrivals!L1189</x:f>
        <x:v>75</x:v>
      </x:c>
      <x:c r="I1189" s="14" t="n">
        <x:f>H1189*8/Settings!$B$28+Settings!$B$29</x:f>
        <x:v>6.02</x:v>
      </x:c>
      <x:c r="J1189" s="14">
        <x:f t="shared" si="250"/>
        <x:v>6048.8735644915414</x:v>
      </x:c>
      <x:c r="K1189" s="14">
        <x:f t="shared" si="242"/>
        <x:v>6077.0284562068346</x:v>
      </x:c>
      <x:c r="L1189" s="14" t="n">
        <x:f>MOD(K1189-Settings!$B$32,Settings!$B$33)</x:f>
        <x:v>317.02845620683456</x:v>
      </x:c>
      <x:c r="M1189" s="14" t="n">
        <x:f>IF(L1189&lt;Settings!$B$30,IF(Settings!$B$30-L1189&gt;=I1189,K1189,K1189+(Settings!$B$30-L1189)+Settings!$B$31),K1189+(Settings!$B$33-L1189))</x:f>
        <x:v>6077.028456206835</x:v>
      </x:c>
      <x:c r="N1189" s="14">
        <x:f t="shared" si="243"/>
        <x:v>6083.048456206835</x:v>
      </x:c>
      <x:c r="O1189" s="14">
        <x:f t="shared" si="244"/>
        <x:v>24.396142398471966</x:v>
      </x:c>
      <x:c r="P1189" s="14">
        <x:f t="shared" si="245"/>
        <x:v>0</x:v>
      </x:c>
      <x:c r="Q1189" s="14">
        <x:f t="shared" si="246"/>
        <x:v>0</x:v>
      </x:c>
      <x:c r="R1189" s="14">
        <x:f t="shared" si="247"/>
        <x:v>0</x:v>
      </x:c>
      <x:c r="S1189" s="14">
        <x:f t="shared" si="248"/>
        <x:v>0</x:v>
      </x:c>
      <x:c r="T1189" t="str">
        <x:f>IF(MOD(C1189-Settings!$B$32,Settings!$B$33)&lt;Settings!$B$30,"Up","Down")</x:f>
        <x:v>Up</x:v>
      </x:c>
      <x:c r="U1189" s="15" t="n">
        <x:f>IF(OR(I1189&gt;Settings!$B$30,O1189&gt;Settings!$B$37),0,1)</x:f>
        <x:v>1</x:v>
      </x:c>
      <x:c r="V1189" s="15" t="n">
        <x:f>IF(AND(U1189=1,O1189&lt;=Settings!$B$36),1,0)</x:f>
        <x:v>1</x:v>
      </x:c>
    </x:row>
    <x:row r="1190">
      <x:c r="A1190">
        <x:v>10</x:v>
      </x:c>
      <x:c r="B1190">
        <x:v>105</x:v>
      </x:c>
      <x:c r="C1190" s="13" t="n">
        <x:f>Arrivals!F1190</x:f>
        <x:v>6066.809202924421</x:v>
      </x:c>
      <x:c r="D1190" s="13" t="n">
        <x:f>Arrivals!J1190</x:f>
        <x:v>10.334647731259452</x:v>
      </x:c>
      <x:c r="E1190" s="14">
        <x:f t="shared" si="249"/>
        <x:v>6077.0284562068346</x:v>
      </x:c>
      <x:c r="F1190" s="14">
        <x:f t="shared" si="240"/>
        <x:v>6077.0284562068346</x:v>
      </x:c>
      <x:c r="G1190" s="14">
        <x:f t="shared" si="241"/>
        <x:v>6087.3631039380944</x:v>
      </x:c>
      <x:c r="H1190" s="13" t="n">
        <x:f>Arrivals!L1190</x:f>
        <x:v>75</x:v>
      </x:c>
      <x:c r="I1190" s="14" t="n">
        <x:f>H1190*8/Settings!$B$28+Settings!$B$29</x:f>
        <x:v>6.02</x:v>
      </x:c>
      <x:c r="J1190" s="14">
        <x:f t="shared" si="250"/>
        <x:v>6083.048456206835</x:v>
      </x:c>
      <x:c r="K1190" s="14">
        <x:f t="shared" si="242"/>
        <x:v>6087.3631039380944</x:v>
      </x:c>
      <x:c r="L1190" s="14" t="n">
        <x:f>MOD(K1190-Settings!$B$32,Settings!$B$33)</x:f>
        <x:v>327.36310393809435</x:v>
      </x:c>
      <x:c r="M1190" s="14" t="n">
        <x:f>IF(L1190&lt;Settings!$B$30,IF(Settings!$B$30-L1190&gt;=I1190,K1190,K1190+(Settings!$B$30-L1190)+Settings!$B$31),K1190+(Settings!$B$33-L1190))</x:f>
        <x:v>6087.363103938094</x:v>
      </x:c>
      <x:c r="N1190" s="14">
        <x:f t="shared" si="243"/>
        <x:v>6093.3831039380948</x:v>
      </x:c>
      <x:c r="O1190" s="14">
        <x:f t="shared" si="244"/>
        <x:v>26.573901013674003</x:v>
      </x:c>
      <x:c r="P1190" s="14">
        <x:f t="shared" si="245"/>
        <x:v>10.219253282413774</x:v>
      </x:c>
      <x:c r="Q1190" s="14">
        <x:f t="shared" si="246"/>
        <x:v>0</x:v>
      </x:c>
      <x:c r="R1190" s="14">
        <x:f t="shared" si="247"/>
        <x:v>0</x:v>
      </x:c>
      <x:c r="S1190" s="14">
        <x:f t="shared" si="248"/>
        <x:v>10.219253282413774</x:v>
      </x:c>
      <x:c r="T1190" t="str">
        <x:f>IF(MOD(C1190-Settings!$B$32,Settings!$B$33)&lt;Settings!$B$30,"Up","Down")</x:f>
        <x:v>Up</x:v>
      </x:c>
      <x:c r="U1190" s="15" t="n">
        <x:f>IF(OR(I1190&gt;Settings!$B$30,O1190&gt;Settings!$B$37),0,1)</x:f>
        <x:v>1</x:v>
      </x:c>
      <x:c r="V1190" s="15" t="n">
        <x:f>IF(AND(U1190=1,O1190&lt;=Settings!$B$36),1,0)</x:f>
        <x:v>1</x:v>
      </x:c>
    </x:row>
    <x:row r="1191">
      <x:c r="A1191">
        <x:v>10</x:v>
      </x:c>
      <x:c r="B1191">
        <x:v>106</x:v>
      </x:c>
      <x:c r="C1191" s="13" t="n">
        <x:f>Arrivals!F1191</x:f>
        <x:v>6094.8418336114055</x:v>
      </x:c>
      <x:c r="D1191" s="13" t="n">
        <x:f>Arrivals!J1191</x:f>
        <x:v>10.725905517106098</x:v>
      </x:c>
      <x:c r="E1191" s="14">
        <x:f t="shared" si="249"/>
        <x:v>6087.3631039380944</x:v>
      </x:c>
      <x:c r="F1191" s="14">
        <x:f t="shared" si="240"/>
        <x:v>6094.8418336114055</x:v>
      </x:c>
      <x:c r="G1191" s="14">
        <x:f t="shared" si="241"/>
        <x:v>6105.5677391285117</x:v>
      </x:c>
      <x:c r="H1191" s="13" t="n">
        <x:f>Arrivals!L1191</x:f>
        <x:v>75</x:v>
      </x:c>
      <x:c r="I1191" s="14" t="n">
        <x:f>H1191*8/Settings!$B$28+Settings!$B$29</x:f>
        <x:v>6.02</x:v>
      </x:c>
      <x:c r="J1191" s="14">
        <x:f t="shared" si="250"/>
        <x:v>6093.3831039380948</x:v>
      </x:c>
      <x:c r="K1191" s="14">
        <x:f t="shared" si="242"/>
        <x:v>6105.5677391285117</x:v>
      </x:c>
      <x:c r="L1191" s="14" t="n">
        <x:f>MOD(K1191-Settings!$B$32,Settings!$B$33)</x:f>
        <x:v>345.5677391285117</x:v>
      </x:c>
      <x:c r="M1191" s="14" t="n">
        <x:f>IF(L1191&lt;Settings!$B$30,IF(Settings!$B$30-L1191&gt;=I1191,K1191,K1191+(Settings!$B$30-L1191)+Settings!$B$31),K1191+(Settings!$B$33-L1191))</x:f>
        <x:v>6105.567739128512</x:v>
      </x:c>
      <x:c r="N1191" s="14">
        <x:f t="shared" si="243"/>
        <x:v>6111.5877391285121</x:v>
      </x:c>
      <x:c r="O1191" s="14">
        <x:f t="shared" si="244"/>
        <x:v>16.745905517106621</x:v>
      </x:c>
      <x:c r="P1191" s="14">
        <x:f t="shared" si="245"/>
        <x:v>0</x:v>
      </x:c>
      <x:c r="Q1191" s="14">
        <x:f t="shared" si="246"/>
        <x:v>0</x:v>
      </x:c>
      <x:c r="R1191" s="14">
        <x:f t="shared" si="247"/>
        <x:v>0</x:v>
      </x:c>
      <x:c r="S1191" s="14">
        <x:f t="shared" si="248"/>
        <x:v>0</x:v>
      </x:c>
      <x:c r="T1191" t="str">
        <x:f>IF(MOD(C1191-Settings!$B$32,Settings!$B$33)&lt;Settings!$B$30,"Up","Down")</x:f>
        <x:v>Up</x:v>
      </x:c>
      <x:c r="U1191" s="15" t="n">
        <x:f>IF(OR(I1191&gt;Settings!$B$30,O1191&gt;Settings!$B$37),0,1)</x:f>
        <x:v>1</x:v>
      </x:c>
      <x:c r="V1191" s="15" t="n">
        <x:f>IF(AND(U1191=1,O1191&lt;=Settings!$B$36),1,0)</x:f>
        <x:v>1</x:v>
      </x:c>
    </x:row>
    <x:row r="1192">
      <x:c r="A1192">
        <x:v>10</x:v>
      </x:c>
      <x:c r="B1192">
        <x:v>107</x:v>
      </x:c>
      <x:c r="C1192" s="13" t="n">
        <x:f>Arrivals!F1192</x:f>
        <x:v>6111.627056563525</x:v>
      </x:c>
      <x:c r="D1192" s="13" t="n">
        <x:f>Arrivals!J1192</x:f>
        <x:v>7.421673528449591</x:v>
      </x:c>
      <x:c r="E1192" s="14">
        <x:f t="shared" si="249"/>
        <x:v>6105.5677391285117</x:v>
      </x:c>
      <x:c r="F1192" s="14">
        <x:f t="shared" si="240"/>
        <x:v>6111.627056563525</x:v>
      </x:c>
      <x:c r="G1192" s="14">
        <x:f t="shared" si="241"/>
        <x:v>6119.0487300919749</x:v>
      </x:c>
      <x:c r="H1192" s="13" t="n">
        <x:f>Arrivals!L1192</x:f>
        <x:v>75</x:v>
      </x:c>
      <x:c r="I1192" s="14" t="n">
        <x:f>H1192*8/Settings!$B$28+Settings!$B$29</x:f>
        <x:v>6.02</x:v>
      </x:c>
      <x:c r="J1192" s="14">
        <x:f t="shared" si="250"/>
        <x:v>6111.5877391285121</x:v>
      </x:c>
      <x:c r="K1192" s="14">
        <x:f t="shared" si="242"/>
        <x:v>6119.0487300919749</x:v>
      </x:c>
      <x:c r="L1192" s="14" t="n">
        <x:f>MOD(K1192-Settings!$B$32,Settings!$B$33)</x:f>
        <x:v>359.0487300919749</x:v>
      </x:c>
      <x:c r="M1192" s="14" t="n">
        <x:f>IF(L1192&lt;Settings!$B$30,IF(Settings!$B$30-L1192&gt;=I1192,K1192,K1192+(Settings!$B$30-L1192)+Settings!$B$31),K1192+(Settings!$B$33-L1192))</x:f>
        <x:v>6119.048730091975</x:v>
      </x:c>
      <x:c r="N1192" s="14">
        <x:f t="shared" si="243"/>
        <x:v>6125.0687300919753</x:v>
      </x:c>
      <x:c r="O1192" s="14">
        <x:f t="shared" si="244"/>
        <x:v>13.441673528450337</x:v>
      </x:c>
      <x:c r="P1192" s="14">
        <x:f t="shared" si="245"/>
        <x:v>0</x:v>
      </x:c>
      <x:c r="Q1192" s="14">
        <x:f t="shared" si="246"/>
        <x:v>0</x:v>
      </x:c>
      <x:c r="R1192" s="14">
        <x:f t="shared" si="247"/>
        <x:v>0</x:v>
      </x:c>
      <x:c r="S1192" s="14">
        <x:f t="shared" si="248"/>
        <x:v>0</x:v>
      </x:c>
      <x:c r="T1192" t="str">
        <x:f>IF(MOD(C1192-Settings!$B$32,Settings!$B$33)&lt;Settings!$B$30,"Up","Down")</x:f>
        <x:v>Up</x:v>
      </x:c>
      <x:c r="U1192" s="15" t="n">
        <x:f>IF(OR(I1192&gt;Settings!$B$30,O1192&gt;Settings!$B$37),0,1)</x:f>
        <x:v>1</x:v>
      </x:c>
      <x:c r="V1192" s="15" t="n">
        <x:f>IF(AND(U1192=1,O1192&lt;=Settings!$B$36),1,0)</x:f>
        <x:v>1</x:v>
      </x:c>
    </x:row>
    <x:row r="1193">
      <x:c r="A1193">
        <x:v>10</x:v>
      </x:c>
      <x:c r="B1193">
        <x:v>108</x:v>
      </x:c>
      <x:c r="C1193" s="13" t="n">
        <x:f>Arrivals!F1193</x:f>
        <x:v>6143.678690426108</x:v>
      </x:c>
      <x:c r="D1193" s="13" t="n">
        <x:f>Arrivals!J1193</x:f>
        <x:v>35.82097770586887</x:v>
      </x:c>
      <x:c r="E1193" s="14">
        <x:f t="shared" si="249"/>
        <x:v>6119.0487300919749</x:v>
      </x:c>
      <x:c r="F1193" s="14">
        <x:f t="shared" si="240"/>
        <x:v>6143.678690426108</x:v>
      </x:c>
      <x:c r="G1193" s="14">
        <x:f t="shared" si="241"/>
        <x:v>6179.4996681319772</x:v>
      </x:c>
      <x:c r="H1193" s="13" t="n">
        <x:f>Arrivals!L1193</x:f>
        <x:v>75</x:v>
      </x:c>
      <x:c r="I1193" s="14" t="n">
        <x:f>H1193*8/Settings!$B$28+Settings!$B$29</x:f>
        <x:v>6.02</x:v>
      </x:c>
      <x:c r="J1193" s="14">
        <x:f t="shared" si="250"/>
        <x:v>6125.0687300919753</x:v>
      </x:c>
      <x:c r="K1193" s="14">
        <x:f t="shared" si="242"/>
        <x:v>6179.4996681319772</x:v>
      </x:c>
      <x:c r="L1193" s="14" t="n">
        <x:f>MOD(K1193-Settings!$B$32,Settings!$B$33)</x:f>
        <x:v>419.49966813197716</x:v>
      </x:c>
      <x:c r="M1193" s="14" t="n">
        <x:f>IF(L1193&lt;Settings!$B$30,IF(Settings!$B$30-L1193&gt;=I1193,K1193,K1193+(Settings!$B$30-L1193)+Settings!$B$31),K1193+(Settings!$B$33-L1193))</x:f>
        <x:v>6179.499668131977</x:v>
      </x:c>
      <x:c r="N1193" s="14">
        <x:f t="shared" si="243"/>
        <x:v>6185.5196681319776</x:v>
      </x:c>
      <x:c r="O1193" s="14">
        <x:f t="shared" si="244"/>
        <x:v>41.840977705869591</x:v>
      </x:c>
      <x:c r="P1193" s="14">
        <x:f t="shared" si="245"/>
        <x:v>0</x:v>
      </x:c>
      <x:c r="Q1193" s="14">
        <x:f t="shared" si="246"/>
        <x:v>0</x:v>
      </x:c>
      <x:c r="R1193" s="14">
        <x:f t="shared" si="247"/>
        <x:v>0</x:v>
      </x:c>
      <x:c r="S1193" s="14">
        <x:f t="shared" si="248"/>
        <x:v>0</x:v>
      </x:c>
      <x:c r="T1193" t="str">
        <x:f>IF(MOD(C1193-Settings!$B$32,Settings!$B$33)&lt;Settings!$B$30,"Up","Down")</x:f>
        <x:v>Up</x:v>
      </x:c>
      <x:c r="U1193" s="15" t="n">
        <x:f>IF(OR(I1193&gt;Settings!$B$30,O1193&gt;Settings!$B$37),0,1)</x:f>
        <x:v>1</x:v>
      </x:c>
      <x:c r="V1193" s="15" t="n">
        <x:f>IF(AND(U1193=1,O1193&lt;=Settings!$B$36),1,0)</x:f>
        <x:v>1</x:v>
      </x:c>
    </x:row>
    <x:row r="1194">
      <x:c r="A1194">
        <x:v>10</x:v>
      </x:c>
      <x:c r="B1194">
        <x:v>109</x:v>
      </x:c>
      <x:c r="C1194" s="13" t="n">
        <x:f>Arrivals!F1194</x:f>
        <x:v>6219.693366072569</x:v>
      </x:c>
      <x:c r="D1194" s="13" t="n">
        <x:f>Arrivals!J1194</x:f>
        <x:v>12.65862700290682</x:v>
      </x:c>
      <x:c r="E1194" s="14">
        <x:f t="shared" si="249"/>
        <x:v>6179.4996681319772</x:v>
      </x:c>
      <x:c r="F1194" s="14">
        <x:f t="shared" si="240"/>
        <x:v>6219.693366072569</x:v>
      </x:c>
      <x:c r="G1194" s="14">
        <x:f t="shared" si="241"/>
        <x:v>6232.3519930754755</x:v>
      </x:c>
      <x:c r="H1194" s="13" t="n">
        <x:f>Arrivals!L1194</x:f>
        <x:v>75</x:v>
      </x:c>
      <x:c r="I1194" s="14" t="n">
        <x:f>H1194*8/Settings!$B$28+Settings!$B$29</x:f>
        <x:v>6.02</x:v>
      </x:c>
      <x:c r="J1194" s="14">
        <x:f t="shared" si="250"/>
        <x:v>6185.5196681319776</x:v>
      </x:c>
      <x:c r="K1194" s="14">
        <x:f t="shared" si="242"/>
        <x:v>6232.3519930754755</x:v>
      </x:c>
      <x:c r="L1194" s="14" t="n">
        <x:f>MOD(K1194-Settings!$B$32,Settings!$B$33)</x:f>
        <x:v>472.35199307547555</x:v>
      </x:c>
      <x:c r="M1194" s="14" t="n">
        <x:f>IF(L1194&lt;Settings!$B$30,IF(Settings!$B$30-L1194&gt;=I1194,K1194,K1194+(Settings!$B$30-L1194)+Settings!$B$31),K1194+(Settings!$B$33-L1194))</x:f>
        <x:v>6232.351993075476</x:v>
      </x:c>
      <x:c r="N1194" s="14">
        <x:f t="shared" si="243"/>
        <x:v>6238.371993075476</x:v>
      </x:c>
      <x:c r="O1194" s="14">
        <x:f t="shared" si="244"/>
        <x:v>18.678627002906978</x:v>
      </x:c>
      <x:c r="P1194" s="14">
        <x:f t="shared" si="245"/>
        <x:v>0</x:v>
      </x:c>
      <x:c r="Q1194" s="14">
        <x:f t="shared" si="246"/>
        <x:v>0</x:v>
      </x:c>
      <x:c r="R1194" s="14">
        <x:f t="shared" si="247"/>
        <x:v>0</x:v>
      </x:c>
      <x:c r="S1194" s="14">
        <x:f t="shared" si="248"/>
        <x:v>0</x:v>
      </x:c>
      <x:c r="T1194" t="str">
        <x:f>IF(MOD(C1194-Settings!$B$32,Settings!$B$33)&lt;Settings!$B$30,"Up","Down")</x:f>
        <x:v>Up</x:v>
      </x:c>
      <x:c r="U1194" s="15" t="n">
        <x:f>IF(OR(I1194&gt;Settings!$B$30,O1194&gt;Settings!$B$37),0,1)</x:f>
        <x:v>1</x:v>
      </x:c>
      <x:c r="V1194" s="15" t="n">
        <x:f>IF(AND(U1194=1,O1194&lt;=Settings!$B$36),1,0)</x:f>
        <x:v>1</x:v>
      </x:c>
    </x:row>
    <x:row r="1195">
      <x:c r="A1195">
        <x:v>10</x:v>
      </x:c>
      <x:c r="B1195">
        <x:v>110</x:v>
      </x:c>
      <x:c r="C1195" s="13" t="n">
        <x:f>Arrivals!F1195</x:f>
        <x:v>6256.858177527197</x:v>
      </x:c>
      <x:c r="D1195" s="13" t="n">
        <x:f>Arrivals!J1195</x:f>
        <x:v>3.61752704287514</x:v>
      </x:c>
      <x:c r="E1195" s="14">
        <x:f t="shared" si="249"/>
        <x:v>6232.3519930754755</x:v>
      </x:c>
      <x:c r="F1195" s="14">
        <x:f t="shared" si="240"/>
        <x:v>6256.8581775271969</x:v>
      </x:c>
      <x:c r="G1195" s="14">
        <x:f t="shared" si="241"/>
        <x:v>6260.4757045700717</x:v>
      </x:c>
      <x:c r="H1195" s="13" t="n">
        <x:f>Arrivals!L1195</x:f>
        <x:v>75</x:v>
      </x:c>
      <x:c r="I1195" s="14" t="n">
        <x:f>H1195*8/Settings!$B$28+Settings!$B$29</x:f>
        <x:v>6.02</x:v>
      </x:c>
      <x:c r="J1195" s="14">
        <x:f t="shared" si="250"/>
        <x:v>6238.371993075476</x:v>
      </x:c>
      <x:c r="K1195" s="14">
        <x:f t="shared" si="242"/>
        <x:v>6260.4757045700717</x:v>
      </x:c>
      <x:c r="L1195" s="14" t="n">
        <x:f>MOD(K1195-Settings!$B$32,Settings!$B$33)</x:f>
        <x:v>500.4757045700717</x:v>
      </x:c>
      <x:c r="M1195" s="14" t="n">
        <x:f>IF(L1195&lt;Settings!$B$30,IF(Settings!$B$30-L1195&gt;=I1195,K1195,K1195+(Settings!$B$30-L1195)+Settings!$B$31),K1195+(Settings!$B$33-L1195))</x:f>
        <x:v>6260.475704570072</x:v>
      </x:c>
      <x:c r="N1195" s="14">
        <x:f t="shared" si="243"/>
        <x:v>6266.4957045700721</x:v>
      </x:c>
      <x:c r="O1195" s="14">
        <x:f t="shared" si="244"/>
        <x:v>9.6375270428752629</x:v>
      </x:c>
      <x:c r="P1195" s="14">
        <x:f t="shared" si="245"/>
        <x:v>0</x:v>
      </x:c>
      <x:c r="Q1195" s="14">
        <x:f t="shared" si="246"/>
        <x:v>0</x:v>
      </x:c>
      <x:c r="R1195" s="14">
        <x:f t="shared" si="247"/>
        <x:v>0</x:v>
      </x:c>
      <x:c r="S1195" s="14">
        <x:f t="shared" si="248"/>
        <x:v>0</x:v>
      </x:c>
      <x:c r="T1195" t="str">
        <x:f>IF(MOD(C1195-Settings!$B$32,Settings!$B$33)&lt;Settings!$B$30,"Up","Down")</x:f>
        <x:v>Up</x:v>
      </x:c>
      <x:c r="U1195" s="15" t="n">
        <x:f>IF(OR(I1195&gt;Settings!$B$30,O1195&gt;Settings!$B$37),0,1)</x:f>
        <x:v>1</x:v>
      </x:c>
      <x:c r="V1195" s="15" t="n">
        <x:f>IF(AND(U1195=1,O1195&lt;=Settings!$B$36),1,0)</x:f>
        <x:v>1</x:v>
      </x:c>
    </x:row>
    <x:row r="1196">
      <x:c r="A1196">
        <x:v>10</x:v>
      </x:c>
      <x:c r="B1196">
        <x:v>111</x:v>
      </x:c>
      <x:c r="C1196" s="13" t="n">
        <x:f>Arrivals!F1196</x:f>
        <x:v>6294.255152088878</x:v>
      </x:c>
      <x:c r="D1196" s="13" t="n">
        <x:f>Arrivals!J1196</x:f>
        <x:v>3.302065401328714</x:v>
      </x:c>
      <x:c r="E1196" s="14">
        <x:f t="shared" si="249"/>
        <x:v>6260.4757045700717</x:v>
      </x:c>
      <x:c r="F1196" s="14">
        <x:f t="shared" si="240"/>
        <x:v>6294.2551520888783</x:v>
      </x:c>
      <x:c r="G1196" s="14">
        <x:f t="shared" si="241"/>
        <x:v>6297.5572174902072</x:v>
      </x:c>
      <x:c r="H1196" s="13" t="n">
        <x:f>Arrivals!L1196</x:f>
        <x:v>75</x:v>
      </x:c>
      <x:c r="I1196" s="14" t="n">
        <x:f>H1196*8/Settings!$B$28+Settings!$B$29</x:f>
        <x:v>6.02</x:v>
      </x:c>
      <x:c r="J1196" s="14">
        <x:f t="shared" si="250"/>
        <x:v>6266.4957045700721</x:v>
      </x:c>
      <x:c r="K1196" s="14">
        <x:f t="shared" si="242"/>
        <x:v>6297.5572174902072</x:v>
      </x:c>
      <x:c r="L1196" s="14" t="n">
        <x:f>MOD(K1196-Settings!$B$32,Settings!$B$33)</x:f>
        <x:v>537.5572174902072</x:v>
      </x:c>
      <x:c r="M1196" s="14" t="n">
        <x:f>IF(L1196&lt;Settings!$B$30,IF(Settings!$B$30-L1196&gt;=I1196,K1196,K1196+(Settings!$B$30-L1196)+Settings!$B$31),K1196+(Settings!$B$33-L1196))</x:f>
        <x:v>6297.557217490207</x:v>
      </x:c>
      <x:c r="N1196" s="14">
        <x:f t="shared" si="243"/>
        <x:v>6303.5772174902077</x:v>
      </x:c>
      <x:c r="O1196" s="14">
        <x:f t="shared" si="244"/>
        <x:v>9.3220654013293824</x:v>
      </x:c>
      <x:c r="P1196" s="14">
        <x:f t="shared" si="245"/>
        <x:v>0</x:v>
      </x:c>
      <x:c r="Q1196" s="14">
        <x:f t="shared" si="246"/>
        <x:v>0</x:v>
      </x:c>
      <x:c r="R1196" s="14">
        <x:f t="shared" si="247"/>
        <x:v>0</x:v>
      </x:c>
      <x:c r="S1196" s="14">
        <x:f t="shared" si="248"/>
        <x:v>0</x:v>
      </x:c>
      <x:c r="T1196" t="str">
        <x:f>IF(MOD(C1196-Settings!$B$32,Settings!$B$33)&lt;Settings!$B$30,"Up","Down")</x:f>
        <x:v>Up</x:v>
      </x:c>
      <x:c r="U1196" s="15" t="n">
        <x:f>IF(OR(I1196&gt;Settings!$B$30,O1196&gt;Settings!$B$37),0,1)</x:f>
        <x:v>1</x:v>
      </x:c>
      <x:c r="V1196" s="15" t="n">
        <x:f>IF(AND(U1196=1,O1196&lt;=Settings!$B$36),1,0)</x:f>
        <x:v>1</x:v>
      </x:c>
    </x:row>
    <x:row r="1197">
      <x:c r="A1197">
        <x:v>10</x:v>
      </x:c>
      <x:c r="B1197">
        <x:v>112</x:v>
      </x:c>
      <x:c r="C1197" s="13" t="n">
        <x:f>Arrivals!F1197</x:f>
        <x:v>6324.976273289431</x:v>
      </x:c>
      <x:c r="D1197" s="13" t="n">
        <x:f>Arrivals!J1197</x:f>
        <x:v>0.8502312358577163</x:v>
      </x:c>
      <x:c r="E1197" s="14">
        <x:f t="shared" si="249"/>
        <x:v>6297.5572174902072</x:v>
      </x:c>
      <x:c r="F1197" s="14">
        <x:f t="shared" si="240"/>
        <x:v>6324.9762732894314</x:v>
      </x:c>
      <x:c r="G1197" s="14">
        <x:f t="shared" si="241"/>
        <x:v>6325.8265045252892</x:v>
      </x:c>
      <x:c r="H1197" s="13" t="n">
        <x:f>Arrivals!L1197</x:f>
        <x:v>75</x:v>
      </x:c>
      <x:c r="I1197" s="14" t="n">
        <x:f>H1197*8/Settings!$B$28+Settings!$B$29</x:f>
        <x:v>6.02</x:v>
      </x:c>
      <x:c r="J1197" s="14">
        <x:f t="shared" si="250"/>
        <x:v>6303.5772174902077</x:v>
      </x:c>
      <x:c r="K1197" s="14">
        <x:f t="shared" si="242"/>
        <x:v>6325.8265045252892</x:v>
      </x:c>
      <x:c r="L1197" s="14" t="n">
        <x:f>MOD(K1197-Settings!$B$32,Settings!$B$33)</x:f>
        <x:v>565.8265045252892</x:v>
      </x:c>
      <x:c r="M1197" s="14" t="n">
        <x:f>IF(L1197&lt;Settings!$B$30,IF(Settings!$B$30-L1197&gt;=I1197,K1197,K1197+(Settings!$B$30-L1197)+Settings!$B$31),K1197+(Settings!$B$33-L1197))</x:f>
        <x:v>6325.826504525289</x:v>
      </x:c>
      <x:c r="N1197" s="14">
        <x:f t="shared" si="243"/>
        <x:v>6331.8465045252897</x:v>
      </x:c>
      <x:c r="O1197" s="14">
        <x:f t="shared" si="244"/>
        <x:v>6.8702312358582276</x:v>
      </x:c>
      <x:c r="P1197" s="14">
        <x:f t="shared" si="245"/>
        <x:v>0</x:v>
      </x:c>
      <x:c r="Q1197" s="14">
        <x:f t="shared" si="246"/>
        <x:v>0</x:v>
      </x:c>
      <x:c r="R1197" s="14">
        <x:f t="shared" si="247"/>
        <x:v>0</x:v>
      </x:c>
      <x:c r="S1197" s="14">
        <x:f t="shared" si="248"/>
        <x:v>0</x:v>
      </x:c>
      <x:c r="T1197" t="str">
        <x:f>IF(MOD(C1197-Settings!$B$32,Settings!$B$33)&lt;Settings!$B$30,"Up","Down")</x:f>
        <x:v>Up</x:v>
      </x:c>
      <x:c r="U1197" s="15" t="n">
        <x:f>IF(OR(I1197&gt;Settings!$B$30,O1197&gt;Settings!$B$37),0,1)</x:f>
        <x:v>1</x:v>
      </x:c>
      <x:c r="V1197" s="15" t="n">
        <x:f>IF(AND(U1197=1,O1197&lt;=Settings!$B$36),1,0)</x:f>
        <x:v>1</x:v>
      </x:c>
    </x:row>
    <x:row r="1198">
      <x:c r="A1198">
        <x:v>10</x:v>
      </x:c>
      <x:c r="B1198">
        <x:v>113</x:v>
      </x:c>
      <x:c r="C1198" s="13" t="n">
        <x:f>Arrivals!F1198</x:f>
        <x:v>6429.182192796394</x:v>
      </x:c>
      <x:c r="D1198" s="13" t="n">
        <x:f>Arrivals!J1198</x:f>
        <x:v>11.370186113967225</x:v>
      </x:c>
      <x:c r="E1198" s="14">
        <x:f t="shared" si="249"/>
        <x:v>6325.8265045252892</x:v>
      </x:c>
      <x:c r="F1198" s="14">
        <x:f t="shared" si="240"/>
        <x:v>6429.1821927963938</x:v>
      </x:c>
      <x:c r="G1198" s="14">
        <x:f t="shared" si="241"/>
        <x:v>6440.5523789103609</x:v>
      </x:c>
      <x:c r="H1198" s="13" t="n">
        <x:f>Arrivals!L1198</x:f>
        <x:v>75</x:v>
      </x:c>
      <x:c r="I1198" s="14" t="n">
        <x:f>H1198*8/Settings!$B$28+Settings!$B$29</x:f>
        <x:v>6.02</x:v>
      </x:c>
      <x:c r="J1198" s="14">
        <x:f t="shared" si="250"/>
        <x:v>6331.8465045252897</x:v>
      </x:c>
      <x:c r="K1198" s="14">
        <x:f t="shared" si="242"/>
        <x:v>6440.5523789103609</x:v>
      </x:c>
      <x:c r="L1198" s="14" t="n">
        <x:f>MOD(K1198-Settings!$B$32,Settings!$B$33)</x:f>
        <x:v>680.5523789103609</x:v>
      </x:c>
      <x:c r="M1198" s="14" t="n">
        <x:f>IF(L1198&lt;Settings!$B$30,IF(Settings!$B$30-L1198&gt;=I1198,K1198,K1198+(Settings!$B$30-L1198)+Settings!$B$31),K1198+(Settings!$B$33-L1198))</x:f>
        <x:v>6480</x:v>
      </x:c>
      <x:c r="N1198" s="14">
        <x:f t="shared" si="243"/>
        <x:v>6486.02</x:v>
      </x:c>
      <x:c r="O1198" s="14">
        <x:f t="shared" si="244"/>
        <x:v>56.837807203606644</x:v>
      </x:c>
      <x:c r="P1198" s="14">
        <x:f t="shared" si="245"/>
        <x:v>0</x:v>
      </x:c>
      <x:c r="Q1198" s="14">
        <x:f t="shared" si="246"/>
        <x:v>0</x:v>
      </x:c>
      <x:c r="R1198" s="14">
        <x:f t="shared" si="247"/>
        <x:v>39.447621089639142</x:v>
      </x:c>
      <x:c r="S1198" s="14">
        <x:f t="shared" si="248"/>
        <x:v>39.447621089639142</x:v>
      </x:c>
      <x:c r="T1198" t="str">
        <x:f>IF(MOD(C1198-Settings!$B$32,Settings!$B$33)&lt;Settings!$B$30,"Up","Down")</x:f>
        <x:v>Down</x:v>
      </x:c>
      <x:c r="U1198" s="15" t="n">
        <x:f>IF(OR(I1198&gt;Settings!$B$30,O1198&gt;Settings!$B$37),0,1)</x:f>
        <x:v>1</x:v>
      </x:c>
      <x:c r="V1198" s="15" t="n">
        <x:f>IF(AND(U1198=1,O1198&lt;=Settings!$B$36),1,0)</x:f>
        <x:v>1</x:v>
      </x:c>
    </x:row>
    <x:row r="1199">
      <x:c r="A1199">
        <x:v>10</x:v>
      </x:c>
      <x:c r="B1199">
        <x:v>114</x:v>
      </x:c>
      <x:c r="C1199" s="13" t="n">
        <x:f>Arrivals!F1199</x:f>
        <x:v>6467.38581191169</x:v>
      </x:c>
      <x:c r="D1199" s="13" t="n">
        <x:f>Arrivals!J1199</x:f>
        <x:v>24.90168112201124</x:v>
      </x:c>
      <x:c r="E1199" s="14">
        <x:f t="shared" si="249"/>
        <x:v>6440.5523789103609</x:v>
      </x:c>
      <x:c r="F1199" s="14">
        <x:f t="shared" si="240"/>
        <x:v>6467.3858119116903</x:v>
      </x:c>
      <x:c r="G1199" s="14">
        <x:f t="shared" si="241"/>
        <x:v>6492.2874930337011</x:v>
      </x:c>
      <x:c r="H1199" s="13" t="n">
        <x:f>Arrivals!L1199</x:f>
        <x:v>75</x:v>
      </x:c>
      <x:c r="I1199" s="14" t="n">
        <x:f>H1199*8/Settings!$B$28+Settings!$B$29</x:f>
        <x:v>6.02</x:v>
      </x:c>
      <x:c r="J1199" s="14">
        <x:f t="shared" si="250"/>
        <x:v>6486.02</x:v>
      </x:c>
      <x:c r="K1199" s="14">
        <x:f t="shared" si="242"/>
        <x:v>6492.2874930337011</x:v>
      </x:c>
      <x:c r="L1199" s="14" t="n">
        <x:f>MOD(K1199-Settings!$B$32,Settings!$B$33)</x:f>
        <x:v>12.28749303370114</x:v>
      </x:c>
      <x:c r="M1199" s="14" t="n">
        <x:f>IF(L1199&lt;Settings!$B$30,IF(Settings!$B$30-L1199&gt;=I1199,K1199,K1199+(Settings!$B$30-L1199)+Settings!$B$31),K1199+(Settings!$B$33-L1199))</x:f>
        <x:v>6492.287493033701</x:v>
      </x:c>
      <x:c r="N1199" s="14">
        <x:f t="shared" si="243"/>
        <x:v>6498.3074930337016</x:v>
      </x:c>
      <x:c r="O1199" s="14">
        <x:f t="shared" si="244"/>
        <x:v>30.92168112201125</x:v>
      </x:c>
      <x:c r="P1199" s="14">
        <x:f t="shared" si="245"/>
        <x:v>0</x:v>
      </x:c>
      <x:c r="Q1199" s="14">
        <x:f t="shared" si="246"/>
        <x:v>0</x:v>
      </x:c>
      <x:c r="R1199" s="14">
        <x:f t="shared" si="247"/>
        <x:v>0</x:v>
      </x:c>
      <x:c r="S1199" s="14">
        <x:f t="shared" si="248"/>
        <x:v>0</x:v>
      </x:c>
      <x:c r="T1199" t="str">
        <x:f>IF(MOD(C1199-Settings!$B$32,Settings!$B$33)&lt;Settings!$B$30,"Up","Down")</x:f>
        <x:v>Down</x:v>
      </x:c>
      <x:c r="U1199" s="15" t="n">
        <x:f>IF(OR(I1199&gt;Settings!$B$30,O1199&gt;Settings!$B$37),0,1)</x:f>
        <x:v>1</x:v>
      </x:c>
      <x:c r="V1199" s="15" t="n">
        <x:f>IF(AND(U1199=1,O1199&lt;=Settings!$B$36),1,0)</x:f>
        <x:v>1</x:v>
      </x:c>
    </x:row>
    <x:row r="1200">
      <x:c r="A1200">
        <x:v>10</x:v>
      </x:c>
      <x:c r="B1200">
        <x:v>115</x:v>
      </x:c>
      <x:c r="C1200" s="13" t="n">
        <x:f>Arrivals!F1200</x:f>
        <x:v>6548.809737389235</x:v>
      </x:c>
      <x:c r="D1200" s="13" t="n">
        <x:f>Arrivals!J1200</x:f>
        <x:v>0.8544915428532984</x:v>
      </x:c>
      <x:c r="E1200" s="14">
        <x:f t="shared" si="249"/>
        <x:v>6492.2874930337011</x:v>
      </x:c>
      <x:c r="F1200" s="14">
        <x:f t="shared" si="240"/>
        <x:v>6548.8097373892351</x:v>
      </x:c>
      <x:c r="G1200" s="14">
        <x:f t="shared" si="241"/>
        <x:v>6549.664228932088</x:v>
      </x:c>
      <x:c r="H1200" s="13" t="n">
        <x:f>Arrivals!L1200</x:f>
        <x:v>75</x:v>
      </x:c>
      <x:c r="I1200" s="14" t="n">
        <x:f>H1200*8/Settings!$B$28+Settings!$B$29</x:f>
        <x:v>6.02</x:v>
      </x:c>
      <x:c r="J1200" s="14">
        <x:f t="shared" si="250"/>
        <x:v>6498.3074930337016</x:v>
      </x:c>
      <x:c r="K1200" s="14">
        <x:f t="shared" si="242"/>
        <x:v>6549.664228932088</x:v>
      </x:c>
      <x:c r="L1200" s="14" t="n">
        <x:f>MOD(K1200-Settings!$B$32,Settings!$B$33)</x:f>
        <x:v>69.66422893208801</x:v>
      </x:c>
      <x:c r="M1200" s="14" t="n">
        <x:f>IF(L1200&lt;Settings!$B$30,IF(Settings!$B$30-L1200&gt;=I1200,K1200,K1200+(Settings!$B$30-L1200)+Settings!$B$31),K1200+(Settings!$B$33-L1200))</x:f>
        <x:v>6549.664228932088</x:v>
      </x:c>
      <x:c r="N1200" s="14">
        <x:f t="shared" si="243"/>
        <x:v>6555.6842289320884</x:v>
      </x:c>
      <x:c r="O1200" s="14">
        <x:f t="shared" si="244"/>
        <x:v>6.8744915428533204</x:v>
      </x:c>
      <x:c r="P1200" s="14">
        <x:f t="shared" si="245"/>
        <x:v>0</x:v>
      </x:c>
      <x:c r="Q1200" s="14">
        <x:f t="shared" si="246"/>
        <x:v>0</x:v>
      </x:c>
      <x:c r="R1200" s="14">
        <x:f t="shared" si="247"/>
        <x:v>0</x:v>
      </x:c>
      <x:c r="S1200" s="14">
        <x:f t="shared" si="248"/>
        <x:v>0</x:v>
      </x:c>
      <x:c r="T1200" t="str">
        <x:f>IF(MOD(C1200-Settings!$B$32,Settings!$B$33)&lt;Settings!$B$30,"Up","Down")</x:f>
        <x:v>Up</x:v>
      </x:c>
      <x:c r="U1200" s="15" t="n">
        <x:f>IF(OR(I1200&gt;Settings!$B$30,O1200&gt;Settings!$B$37),0,1)</x:f>
        <x:v>1</x:v>
      </x:c>
      <x:c r="V1200" s="15" t="n">
        <x:f>IF(AND(U1200=1,O1200&lt;=Settings!$B$36),1,0)</x:f>
        <x:v>1</x:v>
      </x:c>
    </x:row>
    <x:row r="1201">
      <x:c r="A1201">
        <x:v>10</x:v>
      </x:c>
      <x:c r="B1201">
        <x:v>116</x:v>
      </x:c>
      <x:c r="C1201" s="13" t="n">
        <x:f>Arrivals!F1201</x:f>
        <x:v>6607.636836847565</x:v>
      </x:c>
      <x:c r="D1201" s="13" t="n">
        <x:f>Arrivals!J1201</x:f>
        <x:v>2.2371620537261974</x:v>
      </x:c>
      <x:c r="E1201" s="14">
        <x:f t="shared" si="249"/>
        <x:v>6549.664228932088</x:v>
      </x:c>
      <x:c r="F1201" s="14">
        <x:f t="shared" si="240"/>
        <x:v>6607.6368368475651</x:v>
      </x:c>
      <x:c r="G1201" s="14">
        <x:f t="shared" si="241"/>
        <x:v>6609.8739989012911</x:v>
      </x:c>
      <x:c r="H1201" s="13" t="n">
        <x:f>Arrivals!L1201</x:f>
        <x:v>75</x:v>
      </x:c>
      <x:c r="I1201" s="14" t="n">
        <x:f>H1201*8/Settings!$B$28+Settings!$B$29</x:f>
        <x:v>6.02</x:v>
      </x:c>
      <x:c r="J1201" s="14">
        <x:f t="shared" si="250"/>
        <x:v>6555.6842289320884</x:v>
      </x:c>
      <x:c r="K1201" s="14">
        <x:f t="shared" si="242"/>
        <x:v>6609.8739989012911</x:v>
      </x:c>
      <x:c r="L1201" s="14" t="n">
        <x:f>MOD(K1201-Settings!$B$32,Settings!$B$33)</x:f>
        <x:v>129.8739989012911</x:v>
      </x:c>
      <x:c r="M1201" s="14" t="n">
        <x:f>IF(L1201&lt;Settings!$B$30,IF(Settings!$B$30-L1201&gt;=I1201,K1201,K1201+(Settings!$B$30-L1201)+Settings!$B$31),K1201+(Settings!$B$33-L1201))</x:f>
        <x:v>6609.873998901291</x:v>
      </x:c>
      <x:c r="N1201" s="14">
        <x:f t="shared" si="243"/>
        <x:v>6615.8939989012915</x:v>
      </x:c>
      <x:c r="O1201" s="14">
        <x:f t="shared" si="244"/>
        <x:v>8.2571620537264607</x:v>
      </x:c>
      <x:c r="P1201" s="14">
        <x:f t="shared" si="245"/>
        <x:v>0</x:v>
      </x:c>
      <x:c r="Q1201" s="14">
        <x:f t="shared" si="246"/>
        <x:v>0</x:v>
      </x:c>
      <x:c r="R1201" s="14">
        <x:f t="shared" si="247"/>
        <x:v>0</x:v>
      </x:c>
      <x:c r="S1201" s="14">
        <x:f t="shared" si="248"/>
        <x:v>0</x:v>
      </x:c>
      <x:c r="T1201" t="str">
        <x:f>IF(MOD(C1201-Settings!$B$32,Settings!$B$33)&lt;Settings!$B$30,"Up","Down")</x:f>
        <x:v>Up</x:v>
      </x:c>
      <x:c r="U1201" s="15" t="n">
        <x:f>IF(OR(I1201&gt;Settings!$B$30,O1201&gt;Settings!$B$37),0,1)</x:f>
        <x:v>1</x:v>
      </x:c>
      <x:c r="V1201" s="15" t="n">
        <x:f>IF(AND(U1201=1,O1201&lt;=Settings!$B$36),1,0)</x:f>
        <x:v>1</x:v>
      </x:c>
    </x:row>
    <x:row r="1202">
      <x:c r="A1202">
        <x:v>10</x:v>
      </x:c>
      <x:c r="B1202">
        <x:v>117</x:v>
      </x:c>
      <x:c r="C1202" s="13" t="n">
        <x:f>Arrivals!F1202</x:f>
        <x:v>6922.137155357269</x:v>
      </x:c>
      <x:c r="D1202" s="13" t="n">
        <x:f>Arrivals!J1202</x:f>
        <x:v>10.792672310295377</x:v>
      </x:c>
      <x:c r="E1202" s="14">
        <x:f t="shared" si="249"/>
        <x:v>6609.8739989012911</x:v>
      </x:c>
      <x:c r="F1202" s="14">
        <x:f t="shared" si="240"/>
        <x:v>6922.137155357269</x:v>
      </x:c>
      <x:c r="G1202" s="14">
        <x:f t="shared" si="241"/>
        <x:v>6932.9298276675645</x:v>
      </x:c>
      <x:c r="H1202" s="13" t="n">
        <x:f>Arrivals!L1202</x:f>
        <x:v>75</x:v>
      </x:c>
      <x:c r="I1202" s="14" t="n">
        <x:f>H1202*8/Settings!$B$28+Settings!$B$29</x:f>
        <x:v>6.02</x:v>
      </x:c>
      <x:c r="J1202" s="14">
        <x:f t="shared" si="250"/>
        <x:v>6615.8939989012915</x:v>
      </x:c>
      <x:c r="K1202" s="14">
        <x:f t="shared" si="242"/>
        <x:v>6932.9298276675645</x:v>
      </x:c>
      <x:c r="L1202" s="14" t="n">
        <x:f>MOD(K1202-Settings!$B$32,Settings!$B$33)</x:f>
        <x:v>452.9298276675645</x:v>
      </x:c>
      <x:c r="M1202" s="14" t="n">
        <x:f>IF(L1202&lt;Settings!$B$30,IF(Settings!$B$30-L1202&gt;=I1202,K1202,K1202+(Settings!$B$30-L1202)+Settings!$B$31),K1202+(Settings!$B$33-L1202))</x:f>
        <x:v>6932.9298276675645</x:v>
      </x:c>
      <x:c r="N1202" s="14">
        <x:f t="shared" si="243"/>
        <x:v>6938.9498276675649</x:v>
      </x:c>
      <x:c r="O1202" s="14">
        <x:f t="shared" si="244"/>
        <x:v>16.812672310295966</x:v>
      </x:c>
      <x:c r="P1202" s="14">
        <x:f t="shared" si="245"/>
        <x:v>0</x:v>
      </x:c>
      <x:c r="Q1202" s="14">
        <x:f t="shared" si="246"/>
        <x:v>0</x:v>
      </x:c>
      <x:c r="R1202" s="14">
        <x:f t="shared" si="247"/>
        <x:v>0</x:v>
      </x:c>
      <x:c r="S1202" s="14">
        <x:f t="shared" si="248"/>
        <x:v>0</x:v>
      </x:c>
      <x:c r="T1202" t="str">
        <x:f>IF(MOD(C1202-Settings!$B$32,Settings!$B$33)&lt;Settings!$B$30,"Up","Down")</x:f>
        <x:v>Up</x:v>
      </x:c>
      <x:c r="U1202" s="15" t="n">
        <x:f>IF(OR(I1202&gt;Settings!$B$30,O1202&gt;Settings!$B$37),0,1)</x:f>
        <x:v>1</x:v>
      </x:c>
      <x:c r="V1202" s="15" t="n">
        <x:f>IF(AND(U1202=1,O1202&lt;=Settings!$B$36),1,0)</x:f>
        <x:v>1</x:v>
      </x:c>
    </x:row>
    <x:row r="1203">
      <x:c r="A1203">
        <x:v>10</x:v>
      </x:c>
      <x:c r="B1203">
        <x:v>118</x:v>
      </x:c>
      <x:c r="C1203" s="13" t="n">
        <x:f>Arrivals!F1203</x:f>
        <x:v>6926.323942516176</x:v>
      </x:c>
      <x:c r="D1203" s="13" t="n">
        <x:f>Arrivals!J1203</x:f>
        <x:v>11.293573938592647</x:v>
      </x:c>
      <x:c r="E1203" s="14">
        <x:f t="shared" si="249"/>
        <x:v>6932.9298276675645</x:v>
      </x:c>
      <x:c r="F1203" s="14">
        <x:f t="shared" si="240"/>
        <x:v>6932.9298276675645</x:v>
      </x:c>
      <x:c r="G1203" s="14">
        <x:f t="shared" si="241"/>
        <x:v>6944.2234016061575</x:v>
      </x:c>
      <x:c r="H1203" s="13" t="n">
        <x:f>Arrivals!L1203</x:f>
        <x:v>75</x:v>
      </x:c>
      <x:c r="I1203" s="14" t="n">
        <x:f>H1203*8/Settings!$B$28+Settings!$B$29</x:f>
        <x:v>6.02</x:v>
      </x:c>
      <x:c r="J1203" s="14">
        <x:f t="shared" si="250"/>
        <x:v>6938.9498276675649</x:v>
      </x:c>
      <x:c r="K1203" s="14">
        <x:f t="shared" si="242"/>
        <x:v>6944.2234016061575</x:v>
      </x:c>
      <x:c r="L1203" s="14" t="n">
        <x:f>MOD(K1203-Settings!$B$32,Settings!$B$33)</x:f>
        <x:v>464.2234016061575</x:v>
      </x:c>
      <x:c r="M1203" s="14" t="n">
        <x:f>IF(L1203&lt;Settings!$B$30,IF(Settings!$B$30-L1203&gt;=I1203,K1203,K1203+(Settings!$B$30-L1203)+Settings!$B$31),K1203+(Settings!$B$33-L1203))</x:f>
        <x:v>6944.2234016061575</x:v>
      </x:c>
      <x:c r="N1203" s="14">
        <x:f t="shared" si="243"/>
        <x:v>6950.2434016061579</x:v>
      </x:c>
      <x:c r="O1203" s="14">
        <x:f t="shared" si="244"/>
        <x:v>23.919459089981501</x:v>
      </x:c>
      <x:c r="P1203" s="14">
        <x:f t="shared" si="245"/>
        <x:v>6.6058851513880654</x:v>
      </x:c>
      <x:c r="Q1203" s="14">
        <x:f t="shared" si="246"/>
        <x:v>0</x:v>
      </x:c>
      <x:c r="R1203" s="14">
        <x:f t="shared" si="247"/>
        <x:v>0</x:v>
      </x:c>
      <x:c r="S1203" s="14">
        <x:f t="shared" si="248"/>
        <x:v>6.6058851513880654</x:v>
      </x:c>
      <x:c r="T1203" t="str">
        <x:f>IF(MOD(C1203-Settings!$B$32,Settings!$B$33)&lt;Settings!$B$30,"Up","Down")</x:f>
        <x:v>Up</x:v>
      </x:c>
      <x:c r="U1203" s="15" t="n">
        <x:f>IF(OR(I1203&gt;Settings!$B$30,O1203&gt;Settings!$B$37),0,1)</x:f>
        <x:v>1</x:v>
      </x:c>
      <x:c r="V1203" s="15" t="n">
        <x:f>IF(AND(U1203=1,O1203&lt;=Settings!$B$36),1,0)</x:f>
        <x:v>1</x:v>
      </x:c>
    </x:row>
    <x:row r="1204">
      <x:c r="A1204">
        <x:v>10</x:v>
      </x:c>
      <x:c r="B1204">
        <x:v>119</x:v>
      </x:c>
      <x:c r="C1204" s="13" t="n">
        <x:f>Arrivals!F1204</x:f>
        <x:v>7024.647163855236</x:v>
      </x:c>
      <x:c r="D1204" s="13" t="n">
        <x:f>Arrivals!J1204</x:f>
        <x:v>1.8122062316909575</x:v>
      </x:c>
      <x:c r="E1204" s="14">
        <x:f t="shared" si="249"/>
        <x:v>6944.2234016061575</x:v>
      </x:c>
      <x:c r="F1204" s="14">
        <x:f t="shared" si="240"/>
        <x:v>7024.6471638552357</x:v>
      </x:c>
      <x:c r="G1204" s="14">
        <x:f t="shared" si="241"/>
        <x:v>7026.4593700869264</x:v>
      </x:c>
      <x:c r="H1204" s="13" t="n">
        <x:f>Arrivals!L1204</x:f>
        <x:v>75</x:v>
      </x:c>
      <x:c r="I1204" s="14" t="n">
        <x:f>H1204*8/Settings!$B$28+Settings!$B$29</x:f>
        <x:v>6.02</x:v>
      </x:c>
      <x:c r="J1204" s="14">
        <x:f t="shared" si="250"/>
        <x:v>6950.2434016061579</x:v>
      </x:c>
      <x:c r="K1204" s="14">
        <x:f t="shared" si="242"/>
        <x:v>7026.4593700869264</x:v>
      </x:c>
      <x:c r="L1204" s="14" t="n">
        <x:f>MOD(K1204-Settings!$B$32,Settings!$B$33)</x:f>
        <x:v>546.4593700869264</x:v>
      </x:c>
      <x:c r="M1204" s="14" t="n">
        <x:f>IF(L1204&lt;Settings!$B$30,IF(Settings!$B$30-L1204&gt;=I1204,K1204,K1204+(Settings!$B$30-L1204)+Settings!$B$31),K1204+(Settings!$B$33-L1204))</x:f>
        <x:v>7026.459370086926</x:v>
      </x:c>
      <x:c r="N1204" s="14">
        <x:f t="shared" si="243"/>
        <x:v>7032.4793700869268</x:v>
      </x:c>
      <x:c r="O1204" s="14">
        <x:f t="shared" si="244"/>
        <x:v>7.8322062316910888</x:v>
      </x:c>
      <x:c r="P1204" s="14">
        <x:f t="shared" si="245"/>
        <x:v>0</x:v>
      </x:c>
      <x:c r="Q1204" s="14">
        <x:f t="shared" si="246"/>
        <x:v>0</x:v>
      </x:c>
      <x:c r="R1204" s="14">
        <x:f t="shared" si="247"/>
        <x:v>0</x:v>
      </x:c>
      <x:c r="S1204" s="14">
        <x:f t="shared" si="248"/>
        <x:v>0</x:v>
      </x:c>
      <x:c r="T1204" t="str">
        <x:f>IF(MOD(C1204-Settings!$B$32,Settings!$B$33)&lt;Settings!$B$30,"Up","Down")</x:f>
        <x:v>Up</x:v>
      </x:c>
      <x:c r="U1204" s="15" t="n">
        <x:f>IF(OR(I1204&gt;Settings!$B$30,O1204&gt;Settings!$B$37),0,1)</x:f>
        <x:v>1</x:v>
      </x:c>
      <x:c r="V1204" s="15" t="n">
        <x:f>IF(AND(U1204=1,O1204&lt;=Settings!$B$36),1,0)</x:f>
        <x:v>1</x:v>
      </x:c>
    </x:row>
    <x:row r="1205">
      <x:c r="A1205">
        <x:v>10</x:v>
      </x:c>
      <x:c r="B1205">
        <x:v>120</x:v>
      </x:c>
      <x:c r="C1205" s="13" t="n">
        <x:f>Arrivals!F1205</x:f>
        <x:v>7080.051129956514</x:v>
      </x:c>
      <x:c r="D1205" s="13" t="n">
        <x:f>Arrivals!J1205</x:f>
        <x:v>18.61906257664606</x:v>
      </x:c>
      <x:c r="E1205" s="14">
        <x:f t="shared" si="249"/>
        <x:v>7026.4593700869264</x:v>
      </x:c>
      <x:c r="F1205" s="14">
        <x:f t="shared" si="240"/>
        <x:v>7080.0511299565142</x:v>
      </x:c>
      <x:c r="G1205" s="14">
        <x:f t="shared" si="241"/>
        <x:v>7098.6701925331599</x:v>
      </x:c>
      <x:c r="H1205" s="13" t="n">
        <x:f>Arrivals!L1205</x:f>
        <x:v>75</x:v>
      </x:c>
      <x:c r="I1205" s="14" t="n">
        <x:f>H1205*8/Settings!$B$28+Settings!$B$29</x:f>
        <x:v>6.02</x:v>
      </x:c>
      <x:c r="J1205" s="14">
        <x:f t="shared" si="250"/>
        <x:v>7032.4793700869268</x:v>
      </x:c>
      <x:c r="K1205" s="14">
        <x:f t="shared" si="242"/>
        <x:v>7098.6701925331599</x:v>
      </x:c>
      <x:c r="L1205" s="14" t="n">
        <x:f>MOD(K1205-Settings!$B$32,Settings!$B$33)</x:f>
        <x:v>618.6701925331599</x:v>
      </x:c>
      <x:c r="M1205" s="14" t="n">
        <x:f>IF(L1205&lt;Settings!$B$30,IF(Settings!$B$30-L1205&gt;=I1205,K1205,K1205+(Settings!$B$30-L1205)+Settings!$B$31),K1205+(Settings!$B$33-L1205))</x:f>
        <x:v>7200</x:v>
      </x:c>
      <x:c r="N1205" s="14">
        <x:f t="shared" si="243"/>
        <x:v>7206.02</x:v>
      </x:c>
      <x:c r="O1205" s="14">
        <x:f t="shared" si="244"/>
        <x:v>125.96887004348628</x:v>
      </x:c>
      <x:c r="P1205" s="14">
        <x:f t="shared" si="245"/>
        <x:v>0</x:v>
      </x:c>
      <x:c r="Q1205" s="14">
        <x:f t="shared" si="246"/>
        <x:v>0</x:v>
      </x:c>
      <x:c r="R1205" s="14">
        <x:f t="shared" si="247"/>
        <x:v>101.32980746684007</x:v>
      </x:c>
      <x:c r="S1205" s="14">
        <x:f t="shared" si="248"/>
        <x:v>101.32980746684007</x:v>
      </x:c>
      <x:c r="T1205" t="str">
        <x:f>IF(MOD(C1205-Settings!$B$32,Settings!$B$33)&lt;Settings!$B$30,"Up","Down")</x:f>
        <x:v>Down</x:v>
      </x:c>
      <x:c r="U1205" s="15" t="n">
        <x:f>IF(OR(I1205&gt;Settings!$B$30,O1205&gt;Settings!$B$37),0,1)</x:f>
        <x:v>1</x:v>
      </x:c>
      <x:c r="V1205" s="15" t="n">
        <x:f>IF(AND(U1205=1,O1205&lt;=Settings!$B$36),1,0)</x:f>
        <x:v>0</x:v>
      </x:c>
    </x:row>
  </x:sheetData>
  <x:pageMargins left="0.7" right="0.7" top="0.75" bottom="0.75" header="0.3" footer="0.3"/>
</x:worksheet>
</file>

<file path=xl/worksheets/sheet6.xml><?xml version="1.0" encoding="utf-8"?>
<x:worksheet xmlns:x="http://schemas.openxmlformats.org/spreadsheetml/2006/main">
  <x:sheetPr>
    <x:tabColor rgb="FFFFFF00"/>
  </x:sheetPr>
  <x:sheetViews>
    <x:sheetView showGridLines="0" workbookViewId="0"/>
  </x:sheetViews>
  <x:sheetFormatPr defaultColWidth="8.7109375" defaultRowHeight="15"/>
  <x:cols>
    <x:col min="1" max="1" width="42" customWidth="1"/>
    <x:col min="2" max="2" width="18" customWidth="1"/>
    <x:col min="3" max="3" width="62" customWidth="1"/>
  </x:cols>
  <x:sheetData>
    <x:row r="1" ht="16.5">
      <x:c r="A1" s="1" t="s">
        <x:v>148</x:v>
      </x:c>
    </x:row>
    <x:row r="2" ht="6" customHeight="1">
      <x:c r="A2" s="2"/>
    </x:row>
    <x:row r="3" ht="4.5" customHeight="1">
      <x:c r="A3" s="2"/>
    </x:row>
    <x:row r="5">
      <x:c r="A5" s="3" t="s">
        <x:v>149</x:v>
      </x:c>
      <x:c r="B5" s="7" t="str">
        <x:f>Settings!$B$40</x:f>
        <x:v>Mean</x:v>
      </x:c>
    </x:row>
    <x:row r="7">
      <x:c r="A7" s="5" t="s">
        <x:v>150</x:v>
      </x:c>
      <x:c r="B7" s="6"/>
      <x:c r="C7" s="6"/>
    </x:row>
    <x:row r="8">
      <x:c r="A8" s="7" t="s">
        <x:v>151</x:v>
      </x:c>
      <x:c r="B8" s="16" t="str">
        <x:f>Settings!$B$43</x:f>
        <x:v>Edge processing does not reduce the selected latency measure.</x:v>
      </x:c>
      <x:c r="C8" s="2" t="s">
        <x:v>152</x:v>
      </x:c>
    </x:row>
    <x:row r="9">
      <x:c r="A9" s="7" t="s">
        <x:v>153</x:v>
      </x:c>
      <x:c r="B9" s="16" t="n">
        <x:f ca="1">COUNT(OFFSET(Replications!$V$6,0,0,MIN(Settings!$B$9,10),1))</x:f>
        <x:v>0</x:v>
      </x:c>
      <x:c r="C9" s="2" t="s">
        <x:v>154</x:v>
      </x:c>
    </x:row>
    <x:row r="10">
      <x:c r="A10" s="7" t="s">
        <x:v>155</x:v>
      </x:c>
      <x:c r="B10" s="16" t="e">
        <x:f ca="1">AVERAGE(OFFSET(Replications!$V$6,0,0,MIN(Settings!$B$9,10),1))</x:f>
        <x:v>OFFSET is not implemented. reference=Error: OFFSET is not implemented. reference=27.368415957423167, rows=0, cols=0, height=100, width=1, rows=0, cols=0, height=10, width=1</x:v>
      </x:c>
      <x:c r="C10" s="2" t="s">
        <x:v>156</x:v>
      </x:c>
    </x:row>
    <x:row r="11">
      <x:c r="A11" s="7" t="s">
        <x:v>157</x:v>
      </x:c>
      <x:c r="B11" s="16" t="n">
        <x:f ca="1">STDEV(OFFSET(Replications!$V$6,0,0,MIN(Settings!$B$9,10),1))</x:f>
        <x:v>0</x:v>
      </x:c>
    </x:row>
    <x:row r="12">
      <x:c r="A12" s="7" t="s">
        <x:v>158</x:v>
      </x:c>
      <x:c r="B12" s="16" t="e">
        <x:f ca="1">B11/SQRT(B9)</x:f>
        <x:v>#DIV/0!</x:v>
      </x:c>
    </x:row>
    <x:row r="13">
      <x:c r="A13" s="7" t="s">
        <x:v>159</x:v>
      </x:c>
      <x:c r="B13" s="16" t="e">
        <x:f ca="1">TINV(Settings!$B$38,B9-1)</x:f>
        <x:v>#NUM!</x:v>
      </x:c>
      <x:c r="C13" s="2" t="s">
        <x:v>160</x:v>
      </x:c>
    </x:row>
    <x:row r="14">
      <x:c r="A14" s="7" t="s">
        <x:v>161</x:v>
      </x:c>
      <x:c r="B14" s="16" t="e">
        <x:f ca="1">B13*B12</x:f>
        <x:v>#NUM!</x:v>
      </x:c>
    </x:row>
    <x:row r="15">
      <x:c r="A15" s="7" t="s">
        <x:v>162</x:v>
      </x:c>
      <x:c r="B15" s="16" t="e">
        <x:f ca="1">B10-B14</x:f>
        <x:v>OFFSET is not implemented. reference=Error: OFFSET is not implemented. reference=27.368415957423167, rows=0, cols=0, height=100, width=1, rows=0, cols=0, height=10, width=1</x:v>
      </x:c>
    </x:row>
    <x:row r="16">
      <x:c r="A16" s="7" t="s">
        <x:v>163</x:v>
      </x:c>
      <x:c r="B16" s="16" t="e">
        <x:f ca="1">B10+B14</x:f>
        <x:v>OFFSET is not implemented. reference=Error: OFFSET is not implemented. reference=27.368415957423167, rows=0, cols=0, height=100, width=1, rows=0, cols=0, height=10, width=1</x:v>
      </x:c>
    </x:row>
    <x:row r="17">
      <x:c r="A17" s="7" t="s">
        <x:v>164</x:v>
      </x:c>
      <x:c r="B17" s="16">
        <x:v>0</x:v>
      </x:c>
      <x:c r="C17" s="2" t="s">
        <x:v>165</x:v>
      </x:c>
    </x:row>
    <x:row r="18">
      <x:c r="A18" s="7" t="s">
        <x:v>166</x:v>
      </x:c>
      <x:c r="B18" s="16" t="e">
        <x:f ca="1">IF(B15&gt;0,"Interval lies above zero in this demonstration",IF(B16&lt;0,"Interval lies below zero in this demonstration","Insufficient evidence: the interval includes zero"))</x:f>
        <x:v>#VALUE!</x:v>
      </x:c>
      <x:c r="C18" s="2" t="s">
        <x:v>167</x:v>
      </x:c>
    </x:row>
    <x:row r="21">
      <x:c r="A21" s="5" t="s">
        <x:v>168</x:v>
      </x:c>
      <x:c r="B21" s="6"/>
      <x:c r="C21" s="6"/>
    </x:row>
    <x:row r="22">
      <x:c r="A22" s="7" t="s">
        <x:v>151</x:v>
      </x:c>
      <x:c r="B22" s="16" t="str">
        <x:f>Settings!$B$45</x:f>
        <x:v>Edge availability is not higher than ground availability.</x:v>
      </x:c>
      <x:c r="C22" s="2" t="s">
        <x:v>152</x:v>
      </x:c>
    </x:row>
    <x:row r="23">
      <x:c r="A23" s="7" t="s">
        <x:v>153</x:v>
      </x:c>
      <x:c r="B23" s="16" t="n">
        <x:f ca="1">COUNT(OFFSET(Replications!$W$6,0,0,MIN(Settings!$B$9,10),1))</x:f>
        <x:v>0</x:v>
      </x:c>
      <x:c r="C23" s="2" t="s">
        <x:v>154</x:v>
      </x:c>
    </x:row>
    <x:row r="24">
      <x:c r="A24" s="7" t="s">
        <x:v>155</x:v>
      </x:c>
      <x:c r="B24" s="16" t="e">
        <x:f ca="1">AVERAGE(OFFSET(Replications!$W$6,0,0,MIN(Settings!$B$9,10),1))</x:f>
        <x:v>OFFSET is not implemented. reference=Error: OFFSET is not implemented. reference=1, rows=0, cols=0, height=100, width=1, rows=0, cols=0, height=10, width=1</x:v>
      </x:c>
      <x:c r="C24" s="2" t="s">
        <x:v>156</x:v>
      </x:c>
    </x:row>
    <x:row r="25">
      <x:c r="A25" s="7" t="s">
        <x:v>157</x:v>
      </x:c>
      <x:c r="B25" s="16" t="n">
        <x:f ca="1">STDEV(OFFSET(Replications!$W$6,0,0,MIN(Settings!$B$9,10),1))</x:f>
        <x:v>0</x:v>
      </x:c>
    </x:row>
    <x:row r="26">
      <x:c r="A26" s="7" t="s">
        <x:v>158</x:v>
      </x:c>
      <x:c r="B26" s="16" t="e">
        <x:f ca="1">B25/SQRT(B23)</x:f>
        <x:v>#DIV/0!</x:v>
      </x:c>
    </x:row>
    <x:row r="27">
      <x:c r="A27" s="7" t="s">
        <x:v>159</x:v>
      </x:c>
      <x:c r="B27" s="16" t="e">
        <x:f ca="1">TINV(Settings!$B$38,B23-1)</x:f>
        <x:v>#NUM!</x:v>
      </x:c>
      <x:c r="C27" s="2" t="s">
        <x:v>160</x:v>
      </x:c>
    </x:row>
    <x:row r="28">
      <x:c r="A28" s="7" t="s">
        <x:v>161</x:v>
      </x:c>
      <x:c r="B28" s="16" t="e">
        <x:f ca="1">B27*B26</x:f>
        <x:v>#NUM!</x:v>
      </x:c>
    </x:row>
    <x:row r="29">
      <x:c r="A29" s="7" t="s">
        <x:v>162</x:v>
      </x:c>
      <x:c r="B29" s="16" t="e">
        <x:f ca="1">B24-B28</x:f>
        <x:v>OFFSET is not implemented. reference=Error: OFFSET is not implemented. reference=1, rows=0, cols=0, height=100, width=1, rows=0, cols=0, height=10, width=1</x:v>
      </x:c>
    </x:row>
    <x:row r="30">
      <x:c r="A30" s="7" t="s">
        <x:v>163</x:v>
      </x:c>
      <x:c r="B30" s="16" t="e">
        <x:f ca="1">B24+B28</x:f>
        <x:v>OFFSET is not implemented. reference=Error: OFFSET is not implemented. reference=1, rows=0, cols=0, height=100, width=1, rows=0, cols=0, height=10, width=1</x:v>
      </x:c>
    </x:row>
    <x:row r="31">
      <x:c r="A31" s="7" t="s">
        <x:v>164</x:v>
      </x:c>
      <x:c r="B31" s="16">
        <x:v>0</x:v>
      </x:c>
      <x:c r="C31" s="2" t="s">
        <x:v>165</x:v>
      </x:c>
    </x:row>
    <x:row r="32">
      <x:c r="A32" s="7" t="s">
        <x:v>166</x:v>
      </x:c>
      <x:c r="B32" s="16" t="e">
        <x:f ca="1">IF(B29&gt;0,"Interval lies above zero in this demonstration",IF(B30&lt;0,"Interval lies below zero in this demonstration","Insufficient evidence: the interval includes zero"))</x:f>
        <x:v>#VALUE!</x:v>
      </x:c>
      <x:c r="C32" s="2" t="s">
        <x:v>167</x:v>
      </x:c>
    </x:row>
    <x:row r="33">
      <x:c r="A33" s="7" t="s">
        <x:v>169</x:v>
      </x:c>
      <x:c r="B33" s="7" t="n">
        <x:f>Settings!$B$39</x:f>
        <x:v>0.02</x:v>
      </x:c>
      <x:c r="C33" s="2" t="s">
        <x:v>170</x:v>
      </x:c>
    </x:row>
    <x:row r="36">
      <x:c r="A36" s="5" t="s">
        <x:v>171</x:v>
      </x:c>
      <x:c r="B36" s="6"/>
      <x:c r="C36" s="6"/>
    </x:row>
    <x:row r="37">
      <x:c r="A37" s="7" t="s">
        <x:v>172</x:v>
      </x:c>
      <x:c r="B37" s="16" t="e">
        <x:f ca="1">AVERAGE(OFFSET(Replications!$I$6,0,0,MIN(Settings!$B$9,10),1))</x:f>
        <x:v>OFFSET is not implemented. reference=Error: OFFSET is not implemented. reference=1, rows=0, cols=0, height=100, width=1, rows=0, cols=0, height=10, width=1</x:v>
      </x:c>
      <x:c r="C37" s="2" t="s">
        <x:v>173</x:v>
      </x:c>
    </x:row>
    <x:row r="38">
      <x:c r="A38" s="7" t="s">
        <x:v>174</x:v>
      </x:c>
      <x:c r="B38" s="16" t="e">
        <x:f ca="1">AVERAGE(OFFSET(Replications!$S$6,0,0,MIN(Settings!$B$9,10),1))</x:f>
        <x:v>OFFSET is not implemented. reference=Error: OFFSET is not implemented. reference=1, rows=0, cols=0, height=100, width=1, rows=0, cols=0, height=10, width=1</x:v>
      </x:c>
    </x:row>
    <x:row r="39">
      <x:c r="A39" s="7" t="s">
        <x:v>175</x:v>
      </x:c>
      <x:c r="B39" s="16" t="e">
        <x:f ca="1">AVERAGE(OFFSET(Replications!$G$6,0,0,MIN(Settings!$B$9,10),1))</x:f>
        <x:v>OFFSET is not implemented. reference=0, rows=0, cols=0, height=10, width=1</x:v>
      </x:c>
      <x:c r="C39" s="2" t="s">
        <x:v>176</x:v>
      </x:c>
    </x:row>
    <x:row r="40">
      <x:c r="A40" s="7" t="s">
        <x:v>177</x:v>
      </x:c>
      <x:c r="B40" s="16" t="e">
        <x:f ca="1">AVERAGE(OFFSET(Replications!$Q$6,0,0,MIN(Settings!$B$9,10),1))</x:f>
        <x:v>OFFSET is not implemented. reference=0, rows=0, cols=0, height=10, width=1</x:v>
      </x:c>
    </x:row>
    <x:row r="41">
      <x:c r="A41" s="7" t="s">
        <x:v>178</x:v>
      </x:c>
      <x:c r="B41" s="16" t="e">
        <x:f ca="1">AVERAGE(OFFSET(Replications!$Z$6,0,0,MIN(Settings!$B$9,10),1))</x:f>
        <x:v>OFFSET is not implemented. reference=0.84, rows=0, cols=0, height=10, width=1</x:v>
      </x:c>
      <x:c r="C41" s="2" t="s">
        <x:v>179</x:v>
      </x:c>
    </x:row>
    <x:row r="42">
      <x:c r="A42" s="7" t="s">
        <x:v>180</x:v>
      </x:c>
      <x:c r="B42" s="16" t="e">
        <x:f ca="1">AVERAGE(OFFSET(Replications!$Y$6,0,0,MIN(Settings!$B$9,10),1))</x:f>
        <x:v>OFFSET is not implemented. reference=960, rows=0, cols=0, height=10, width=1</x:v>
      </x:c>
    </x:row>
    <x:row r="44">
      <x:c r="A44" s="2" t="s">
        <x:v>181</x:v>
      </x:c>
    </x:row>
    <x:row r="45">
      <x:c r="A45" s="10"/>
    </x:row>
  </x:sheetData>
  <x:pageMargins left="0.7" right="0.7" top="0.75" bottom="0.75" header="0.3" footer="0.3"/>
  <x:drawing xmlns:r="http://schemas.openxmlformats.org/officeDocument/2006/relationships" r:id="R0bb9645240ee4cdd"/>
</x:worksheet>
</file>

<file path=xl/worksheets/sheet7.xml><?xml version="1.0" encoding="utf-8"?>
<x:worksheet xmlns:x="http://schemas.openxmlformats.org/spreadsheetml/2006/main">
  <x:sheetPr>
    <x:tabColor theme="3" tint="0.39998"/>
  </x:sheetPr>
  <x:sheetViews>
    <x:sheetView showGridLines="0" workbookViewId="0"/>
  </x:sheetViews>
  <x:sheetFormatPr defaultColWidth="8.7109375" defaultRowHeight="15"/>
  <x:cols>
    <x:col min="1" max="1" width="6" customWidth="1"/>
    <x:col min="2" max="26" width="14" customWidth="1"/>
  </x:cols>
  <x:sheetData>
    <x:row r="1" ht="16.5">
      <x:c r="A1" s="1" t="s">
        <x:v>182</x:v>
      </x:c>
    </x:row>
    <x:row r="2">
      <x:c r="A2" s="2"/>
    </x:row>
    <x:row r="3">
      <x:c r="A3" s="2"/>
    </x:row>
    <x:row r="5" ht="50.25" customHeight="1">
      <x:c r="A5" s="11" t="s">
        <x:v>109</x:v>
      </x:c>
      <x:c r="B5" s="11" t="s">
        <x:v>183</x:v>
      </x:c>
      <x:c r="C5" s="11" t="s">
        <x:v>184</x:v>
      </x:c>
      <x:c r="D5" s="11" t="s">
        <x:v>185</x:v>
      </x:c>
      <x:c r="E5" s="11" t="s">
        <x:v>186</x:v>
      </x:c>
      <x:c r="F5" s="11" t="s">
        <x:v>187</x:v>
      </x:c>
      <x:c r="G5" s="11" t="s">
        <x:v>188</x:v>
      </x:c>
      <x:c r="H5" s="11" t="s">
        <x:v>189</x:v>
      </x:c>
      <x:c r="I5" s="11" t="s">
        <x:v>190</x:v>
      </x:c>
      <x:c r="J5" s="11" t="s">
        <x:v>191</x:v>
      </x:c>
      <x:c r="K5" s="11" t="s">
        <x:v>192</x:v>
      </x:c>
      <x:c r="L5" s="11" t="s">
        <x:v>193</x:v>
      </x:c>
      <x:c r="M5" s="11" t="s">
        <x:v>194</x:v>
      </x:c>
      <x:c r="N5" s="11" t="s">
        <x:v>195</x:v>
      </x:c>
      <x:c r="O5" s="11" t="s">
        <x:v>196</x:v>
      </x:c>
      <x:c r="P5" s="11" t="s">
        <x:v>197</x:v>
      </x:c>
      <x:c r="Q5" s="11" t="s">
        <x:v>198</x:v>
      </x:c>
      <x:c r="R5" s="11" t="s">
        <x:v>199</x:v>
      </x:c>
      <x:c r="S5" s="11" t="s">
        <x:v>200</x:v>
      </x:c>
      <x:c r="T5" s="11" t="s">
        <x:v>201</x:v>
      </x:c>
      <x:c r="U5" s="11" t="s">
        <x:v>202</x:v>
      </x:c>
      <x:c r="V5" s="11" t="s">
        <x:v>203</x:v>
      </x:c>
      <x:c r="W5" s="11" t="s">
        <x:v>204</x:v>
      </x:c>
      <x:c r="X5" s="11" t="s">
        <x:v>205</x:v>
      </x:c>
      <x:c r="Y5" s="11" t="s">
        <x:v>180</x:v>
      </x:c>
      <x:c r="Z5" s="11" t="s">
        <x:v>206</x:v>
      </x:c>
    </x:row>
    <x:row r="6">
      <x:c r="A6" s="7">
        <x:v>1</x:v>
      </x:c>
      <x:c r="B6" s="12" t="e">
        <x:f ca="1">IF(Settings!$B$40="Median",D6,IF(Settings!$B$40="P90",E6,C6))</x:f>
        <x:v>OFFSET is not implemented. reference=27.368415957423167, rows=0, cols=0, height=100, width=1</x:v>
      </x:c>
      <x:c r="C6" s="12" t="e">
        <x:f ca="1">AVERAGE(OFFSET(RGS_Ground_Run!$Q$6,0,0,MIN(Settings!$B$8,120),1))</x:f>
        <x:v>OFFSET is not implemented. reference=27.368415957423167, rows=0, cols=0, height=100, width=1</x:v>
      </x:c>
      <x:c r="D6" s="12" t="e">
        <x:f ca="1">MEDIAN(OFFSET(RGS_Ground_Run!$Q$6,0,0,MIN(Settings!$B$8,120),1))</x:f>
        <x:v>#VALUE!</x:v>
      </x:c>
      <x:c r="E6" s="12" t="e">
        <x:f ca="1">PERCENTILE(OFFSET(RGS_Ground_Run!$Q$6,0,0,MIN(Settings!$B$8,120),1),0.9)</x:f>
        <x:v>#VALUE!</x:v>
      </x:c>
      <x:c r="F6" s="12" t="e">
        <x:f ca="1">AVERAGE(OFFSET(RGS_Ground_Run!$U$6,0,0,MIN(Settings!$B$8,120),1))</x:f>
        <x:v>OFFSET is not implemented. reference=0, rows=0, cols=0, height=100, width=1</x:v>
      </x:c>
      <x:c r="G6" s="12" t="n">
        <x:f ca="1">IF(COUNTIF(OFFSET(RGS_Ground_Run!$S$6,0,0,MIN(Settings!$B$8,120),1),"&gt;0")=0,0,AVERAGEIF(OFFSET(RGS_Ground_Run!$S$6,0,0,MIN(Settings!$B$8,120),1),"&gt;0"))</x:f>
        <x:v>0</x:v>
      </x:c>
      <x:c r="H6" s="12" t="n">
        <x:f ca="1">COUNTIF(OFFSET(RGS_Ground_Run!$S$6,0,0,MIN(Settings!$B$8,120),1),"&gt;0")</x:f>
        <x:v>0</x:v>
      </x:c>
      <x:c r="I6" s="12" t="e">
        <x:f ca="1">AVERAGE(OFFSET(RGS_Ground_Run!$W$6,0,0,MIN(Settings!$B$8,120),1))</x:f>
        <x:v>OFFSET is not implemented. reference=1, rows=0, cols=0, height=100, width=1</x:v>
      </x:c>
      <x:c r="J6" s="12" t="e">
        <x:f ca="1">AVERAGE(OFFSET(RGS_Ground_Run!$X$6,0,0,MIN(Settings!$B$8,120),1))</x:f>
        <x:v>OFFSET is not implemented. reference=1, rows=0, cols=0, height=100, width=1</x:v>
      </x:c>
      <x:c r="K6" s="12" t="e">
        <x:f ca="1">MAX(OFFSET(RGS_Ground_Run!$P$6,0,0,MIN(Settings!$B$8,120),1))</x:f>
        <x:v>#VALUE!</x:v>
      </x:c>
      <x:c r="L6" s="12" t="e">
        <x:f ca="1">IF(Settings!$B$40="Median",N6,IF(Settings!$B$40="P90",O6,M6))</x:f>
        <x:v>OFFSET is not implemented. reference=16.06524787226948, rows=0, cols=0, height=100, width=1</x:v>
      </x:c>
      <x:c r="M6" s="12" t="e">
        <x:f ca="1">AVERAGE(OFFSET(Edge_Run!$O$6,0,0,MIN(Settings!$B$8,120),1))</x:f>
        <x:v>OFFSET is not implemented. reference=16.06524787226948, rows=0, cols=0, height=100, width=1</x:v>
      </x:c>
      <x:c r="N6" s="12" t="e">
        <x:f ca="1">MEDIAN(OFFSET(Edge_Run!$O$6,0,0,MIN(Settings!$B$8,120),1))</x:f>
        <x:v>#VALUE!</x:v>
      </x:c>
      <x:c r="O6" s="12" t="e">
        <x:f ca="1">PERCENTILE(OFFSET(Edge_Run!$O$6,0,0,MIN(Settings!$B$8,120),1),0.9)</x:f>
        <x:v>#VALUE!</x:v>
      </x:c>
      <x:c r="P6" s="12" t="e">
        <x:f ca="1">AVERAGE(OFFSET(Edge_Run!$S$6,0,0,MIN(Settings!$B$8,120),1))</x:f>
        <x:v>OFFSET is not implemented. reference=0, rows=0, cols=0, height=100, width=1</x:v>
      </x:c>
      <x:c r="Q6" s="12" t="n">
        <x:f ca="1">IF(COUNTIF(OFFSET(Edge_Run!$R$6,0,0,MIN(Settings!$B$8,120),1),"&gt;0")=0,0,AVERAGEIF(OFFSET(Edge_Run!$R$6,0,0,MIN(Settings!$B$8,120),1),"&gt;0"))</x:f>
        <x:v>0</x:v>
      </x:c>
      <x:c r="R6" s="12" t="n">
        <x:f ca="1">COUNTIF(OFFSET(Edge_Run!$R$6,0,0,MIN(Settings!$B$8,120),1),"&gt;0")</x:f>
        <x:v>0</x:v>
      </x:c>
      <x:c r="S6" s="12" t="e">
        <x:f ca="1">AVERAGE(OFFSET(Edge_Run!$U$6,0,0,MIN(Settings!$B$8,120),1))</x:f>
        <x:v>OFFSET is not implemented. reference=1, rows=0, cols=0, height=100, width=1</x:v>
      </x:c>
      <x:c r="T6" s="12" t="e">
        <x:f ca="1">AVERAGE(OFFSET(Edge_Run!$V$6,0,0,MIN(Settings!$B$8,120),1))</x:f>
        <x:v>OFFSET is not implemented. reference=1, rows=0, cols=0, height=100, width=1</x:v>
      </x:c>
      <x:c r="U6" s="12" t="e">
        <x:f ca="1">MAX(OFFSET(Edge_Run!$N$6,0,0,MIN(Settings!$B$8,120),1))</x:f>
        <x:v>#VALUE!</x:v>
      </x:c>
      <x:c r="V6" s="12" t="e">
        <x:f t="shared" ref="V6:V15" ca="1" si="0">B6-L6</x:f>
        <x:v>OFFSET is not implemented. reference=27.368415957423167, rows=0, cols=0, height=100, width=1</x:v>
      </x:c>
      <x:c r="W6" s="12" t="e">
        <x:f t="shared" ref="W6:W15" ca="1" si="1">T6-J6</x:f>
        <x:v>OFFSET is not implemented. reference=1, rows=0, cols=0, height=100, width=1</x:v>
      </x:c>
      <x:c r="X6" s="12" t="n">
        <x:f>(INT((Settings!$B$10-Settings!$B$32+(Settings!$B$33*1000))/Settings!$B$33)*Settings!$B$30+MIN(MOD(Settings!$B$10-Settings!$B$32+(Settings!$B$33*1000),Settings!$B$33),Settings!$B$30))-(INT((-Settings!$B$32+(Settings!$B$33*1000))/Settings!$B$33)*Settings!$B$30+MIN(MOD(-Settings!$B$32+(Settings!$B$33*1000),Settings!$B$33),Settings!$B$30))</x:f>
        <x:v>5040</x:v>
      </x:c>
      <x:c r="Y6" s="12" t="n">
        <x:f>Settings!$B$10-X6</x:f>
        <x:v>960</x:v>
      </x:c>
      <x:c r="Z6" s="12" t="n">
        <x:f>X6/Settings!$B$10</x:f>
        <x:v>0.84</x:v>
      </x:c>
    </x:row>
    <x:row r="7">
      <x:c r="A7" s="7">
        <x:v>2</x:v>
      </x:c>
      <x:c r="B7" s="12" t="e">
        <x:f ca="1">IF(Settings!$B$40="Median",D7,IF(Settings!$B$40="P90",E7,C7))</x:f>
        <x:v>OFFSET is not implemented. reference=27.296756421039873, rows=0, cols=0, height=100, width=1</x:v>
      </x:c>
      <x:c r="C7" s="12" t="e">
        <x:f ca="1">AVERAGE(OFFSET(RGS_Ground_Run!$Q$126,0,0,MIN(Settings!$B$8,120),1))</x:f>
        <x:v>OFFSET is not implemented. reference=27.296756421039873, rows=0, cols=0, height=100, width=1</x:v>
      </x:c>
      <x:c r="D7" s="12" t="e">
        <x:f ca="1">MEDIAN(OFFSET(RGS_Ground_Run!$Q$126,0,0,MIN(Settings!$B$8,120),1))</x:f>
        <x:v>#VALUE!</x:v>
      </x:c>
      <x:c r="E7" s="12" t="e">
        <x:f ca="1">PERCENTILE(OFFSET(RGS_Ground_Run!$Q$126,0,0,MIN(Settings!$B$8,120),1),0.9)</x:f>
        <x:v>#VALUE!</x:v>
      </x:c>
      <x:c r="F7" s="12" t="e">
        <x:f ca="1">AVERAGE(OFFSET(RGS_Ground_Run!$U$126,0,0,MIN(Settings!$B$8,120),1))</x:f>
        <x:v>OFFSET is not implemented. reference=0, rows=0, cols=0, height=100, width=1</x:v>
      </x:c>
      <x:c r="G7" s="12" t="n">
        <x:f ca="1">IF(COUNTIF(OFFSET(RGS_Ground_Run!$S$126,0,0,MIN(Settings!$B$8,120),1),"&gt;0")=0,0,AVERAGEIF(OFFSET(RGS_Ground_Run!$S$126,0,0,MIN(Settings!$B$8,120),1),"&gt;0"))</x:f>
        <x:v>0</x:v>
      </x:c>
      <x:c r="H7" s="12" t="n">
        <x:f ca="1">COUNTIF(OFFSET(RGS_Ground_Run!$S$126,0,0,MIN(Settings!$B$8,120),1),"&gt;0")</x:f>
        <x:v>0</x:v>
      </x:c>
      <x:c r="I7" s="12" t="e">
        <x:f ca="1">AVERAGE(OFFSET(RGS_Ground_Run!$W$126,0,0,MIN(Settings!$B$8,120),1))</x:f>
        <x:v>OFFSET is not implemented. reference=1, rows=0, cols=0, height=100, width=1</x:v>
      </x:c>
      <x:c r="J7" s="12" t="e">
        <x:f ca="1">AVERAGE(OFFSET(RGS_Ground_Run!$X$126,0,0,MIN(Settings!$B$8,120),1))</x:f>
        <x:v>OFFSET is not implemented. reference=1, rows=0, cols=0, height=100, width=1</x:v>
      </x:c>
      <x:c r="K7" s="12" t="e">
        <x:f ca="1">MAX(OFFSET(RGS_Ground_Run!$P$126,0,0,MIN(Settings!$B$8,120),1))</x:f>
        <x:v>#VALUE!</x:v>
      </x:c>
      <x:c r="L7" s="12" t="e">
        <x:f ca="1">IF(Settings!$B$40="Median",N7,IF(Settings!$B$40="P90",O7,M7))</x:f>
        <x:v>OFFSET is not implemented. reference=15.8502692631196, rows=0, cols=0, height=100, width=1</x:v>
      </x:c>
      <x:c r="M7" s="12" t="e">
        <x:f ca="1">AVERAGE(OFFSET(Edge_Run!$O$126,0,0,MIN(Settings!$B$8,120),1))</x:f>
        <x:v>OFFSET is not implemented. reference=15.8502692631196, rows=0, cols=0, height=100, width=1</x:v>
      </x:c>
      <x:c r="N7" s="12" t="e">
        <x:f ca="1">MEDIAN(OFFSET(Edge_Run!$O$126,0,0,MIN(Settings!$B$8,120),1))</x:f>
        <x:v>#VALUE!</x:v>
      </x:c>
      <x:c r="O7" s="12" t="e">
        <x:f ca="1">PERCENTILE(OFFSET(Edge_Run!$O$126,0,0,MIN(Settings!$B$8,120),1),0.9)</x:f>
        <x:v>#VALUE!</x:v>
      </x:c>
      <x:c r="P7" s="12" t="e">
        <x:f ca="1">AVERAGE(OFFSET(Edge_Run!$S$126,0,0,MIN(Settings!$B$8,120),1))</x:f>
        <x:v>OFFSET is not implemented. reference=0, rows=0, cols=0, height=100, width=1</x:v>
      </x:c>
      <x:c r="Q7" s="12" t="n">
        <x:f ca="1">IF(COUNTIF(OFFSET(Edge_Run!$R$126,0,0,MIN(Settings!$B$8,120),1),"&gt;0")=0,0,AVERAGEIF(OFFSET(Edge_Run!$R$126,0,0,MIN(Settings!$B$8,120),1),"&gt;0"))</x:f>
        <x:v>0</x:v>
      </x:c>
      <x:c r="R7" s="12" t="n">
        <x:f ca="1">COUNTIF(OFFSET(Edge_Run!$R$126,0,0,MIN(Settings!$B$8,120),1),"&gt;0")</x:f>
        <x:v>0</x:v>
      </x:c>
      <x:c r="S7" s="12" t="e">
        <x:f ca="1">AVERAGE(OFFSET(Edge_Run!$U$126,0,0,MIN(Settings!$B$8,120),1))</x:f>
        <x:v>OFFSET is not implemented. reference=1, rows=0, cols=0, height=100, width=1</x:v>
      </x:c>
      <x:c r="T7" s="12" t="e">
        <x:f ca="1">AVERAGE(OFFSET(Edge_Run!$V$126,0,0,MIN(Settings!$B$8,120),1))</x:f>
        <x:v>OFFSET is not implemented. reference=1, rows=0, cols=0, height=100, width=1</x:v>
      </x:c>
      <x:c r="U7" s="12" t="e">
        <x:f ca="1">MAX(OFFSET(Edge_Run!$N$126,0,0,MIN(Settings!$B$8,120),1))</x:f>
        <x:v>#VALUE!</x:v>
      </x:c>
      <x:c r="V7" s="12">
        <x:f t="shared" ca="1" si="0"/>
        <x:v>26.255898111383949</x:v>
      </x:c>
      <x:c r="W7" s="12">
        <x:f t="shared" ca="1" si="1"/>
        <x:v>0.15999999999999992</x:v>
      </x:c>
      <x:c r="X7" s="12" t="n">
        <x:f>(INT((Settings!$B$10-Settings!$B$32+(Settings!$B$33*1000))/Settings!$B$33)*Settings!$B$30+MIN(MOD(Settings!$B$10-Settings!$B$32+(Settings!$B$33*1000),Settings!$B$33),Settings!$B$30))-(INT((-Settings!$B$32+(Settings!$B$33*1000))/Settings!$B$33)*Settings!$B$30+MIN(MOD(-Settings!$B$32+(Settings!$B$33*1000),Settings!$B$33),Settings!$B$30))</x:f>
        <x:v>5040</x:v>
      </x:c>
      <x:c r="Y7" s="12" t="n">
        <x:f>Settings!$B$10-X7</x:f>
        <x:v>960</x:v>
      </x:c>
      <x:c r="Z7" s="12" t="n">
        <x:f>X7/Settings!$B$10</x:f>
        <x:v>0.84</x:v>
      </x:c>
    </x:row>
    <x:row r="8">
      <x:c r="A8" s="7">
        <x:v>3</x:v>
      </x:c>
      <x:c r="B8" s="12" t="e">
        <x:f ca="1">IF(Settings!$B$40="Median",D8,IF(Settings!$B$40="P90",E8,C8))</x:f>
        <x:v>OFFSET is not implemented. reference=27.226358095633955, rows=0, cols=0, height=100, width=1</x:v>
      </x:c>
      <x:c r="C8" s="12" t="e">
        <x:f ca="1">AVERAGE(OFFSET(RGS_Ground_Run!$Q$246,0,0,MIN(Settings!$B$8,120),1))</x:f>
        <x:v>OFFSET is not implemented. reference=27.226358095633955, rows=0, cols=0, height=100, width=1</x:v>
      </x:c>
      <x:c r="D8" s="12" t="e">
        <x:f ca="1">MEDIAN(OFFSET(RGS_Ground_Run!$Q$246,0,0,MIN(Settings!$B$8,120),1))</x:f>
        <x:v>#VALUE!</x:v>
      </x:c>
      <x:c r="E8" s="12" t="e">
        <x:f ca="1">PERCENTILE(OFFSET(RGS_Ground_Run!$Q$246,0,0,MIN(Settings!$B$8,120),1),0.9)</x:f>
        <x:v>#VALUE!</x:v>
      </x:c>
      <x:c r="F8" s="12" t="e">
        <x:f ca="1">AVERAGE(OFFSET(RGS_Ground_Run!$U$246,0,0,MIN(Settings!$B$8,120),1))</x:f>
        <x:v>OFFSET is not implemented. reference=0, rows=0, cols=0, height=100, width=1</x:v>
      </x:c>
      <x:c r="G8" s="12" t="n">
        <x:f ca="1">IF(COUNTIF(OFFSET(RGS_Ground_Run!$S$246,0,0,MIN(Settings!$B$8,120),1),"&gt;0")=0,0,AVERAGEIF(OFFSET(RGS_Ground_Run!$S$246,0,0,MIN(Settings!$B$8,120),1),"&gt;0"))</x:f>
        <x:v>0</x:v>
      </x:c>
      <x:c r="H8" s="12" t="n">
        <x:f ca="1">COUNTIF(OFFSET(RGS_Ground_Run!$S$246,0,0,MIN(Settings!$B$8,120),1),"&gt;0")</x:f>
        <x:v>0</x:v>
      </x:c>
      <x:c r="I8" s="12" t="e">
        <x:f ca="1">AVERAGE(OFFSET(RGS_Ground_Run!$W$246,0,0,MIN(Settings!$B$8,120),1))</x:f>
        <x:v>OFFSET is not implemented. reference=1, rows=0, cols=0, height=100, width=1</x:v>
      </x:c>
      <x:c r="J8" s="12" t="e">
        <x:f ca="1">AVERAGE(OFFSET(RGS_Ground_Run!$X$246,0,0,MIN(Settings!$B$8,120),1))</x:f>
        <x:v>OFFSET is not implemented. reference=1, rows=0, cols=0, height=100, width=1</x:v>
      </x:c>
      <x:c r="K8" s="12" t="e">
        <x:f ca="1">MAX(OFFSET(RGS_Ground_Run!$P$246,0,0,MIN(Settings!$B$8,120),1))</x:f>
        <x:v>#VALUE!</x:v>
      </x:c>
      <x:c r="L8" s="12" t="e">
        <x:f ca="1">IF(Settings!$B$40="Median",N8,IF(Settings!$B$40="P90",O8,M8))</x:f>
        <x:v>OFFSET is not implemented. reference=15.639074286901902, rows=0, cols=0, height=100, width=1</x:v>
      </x:c>
      <x:c r="M8" s="12" t="e">
        <x:f ca="1">AVERAGE(OFFSET(Edge_Run!$O$246,0,0,MIN(Settings!$B$8,120),1))</x:f>
        <x:v>OFFSET is not implemented. reference=15.639074286901902, rows=0, cols=0, height=100, width=1</x:v>
      </x:c>
      <x:c r="N8" s="12" t="e">
        <x:f ca="1">MEDIAN(OFFSET(Edge_Run!$O$246,0,0,MIN(Settings!$B$8,120),1))</x:f>
        <x:v>#VALUE!</x:v>
      </x:c>
      <x:c r="O8" s="12" t="e">
        <x:f ca="1">PERCENTILE(OFFSET(Edge_Run!$O$246,0,0,MIN(Settings!$B$8,120),1),0.9)</x:f>
        <x:v>#VALUE!</x:v>
      </x:c>
      <x:c r="P8" s="12" t="e">
        <x:f ca="1">AVERAGE(OFFSET(Edge_Run!$S$246,0,0,MIN(Settings!$B$8,120),1))</x:f>
        <x:v>OFFSET is not implemented. reference=0, rows=0, cols=0, height=100, width=1</x:v>
      </x:c>
      <x:c r="Q8" s="12" t="n">
        <x:f ca="1">IF(COUNTIF(OFFSET(Edge_Run!$R$246,0,0,MIN(Settings!$B$8,120),1),"&gt;0")=0,0,AVERAGEIF(OFFSET(Edge_Run!$R$246,0,0,MIN(Settings!$B$8,120),1),"&gt;0"))</x:f>
        <x:v>0</x:v>
      </x:c>
      <x:c r="R8" s="12" t="n">
        <x:f ca="1">COUNTIF(OFFSET(Edge_Run!$R$246,0,0,MIN(Settings!$B$8,120),1),"&gt;0")</x:f>
        <x:v>0</x:v>
      </x:c>
      <x:c r="S8" s="12" t="e">
        <x:f ca="1">AVERAGE(OFFSET(Edge_Run!$U$246,0,0,MIN(Settings!$B$8,120),1))</x:f>
        <x:v>OFFSET is not implemented. reference=1, rows=0, cols=0, height=100, width=1</x:v>
      </x:c>
      <x:c r="T8" s="12" t="e">
        <x:f ca="1">AVERAGE(OFFSET(Edge_Run!$V$246,0,0,MIN(Settings!$B$8,120),1))</x:f>
        <x:v>OFFSET is not implemented. reference=1, rows=0, cols=0, height=100, width=1</x:v>
      </x:c>
      <x:c r="U8" s="12" t="e">
        <x:f ca="1">MAX(OFFSET(Edge_Run!$N$246,0,0,MIN(Settings!$B$8,120),1))</x:f>
        <x:v>#VALUE!</x:v>
      </x:c>
      <x:c r="V8" s="12">
        <x:f t="shared" ca="1" si="0"/>
        <x:v>37.259520788621572</x:v>
      </x:c>
      <x:c r="W8" s="12">
        <x:f t="shared" ca="1" si="1"/>
        <x:v>0.22999999999999998</x:v>
      </x:c>
      <x:c r="X8" s="12" t="n">
        <x:f>(INT((Settings!$B$10-Settings!$B$32+(Settings!$B$33*1000))/Settings!$B$33)*Settings!$B$30+MIN(MOD(Settings!$B$10-Settings!$B$32+(Settings!$B$33*1000),Settings!$B$33),Settings!$B$30))-(INT((-Settings!$B$32+(Settings!$B$33*1000))/Settings!$B$33)*Settings!$B$30+MIN(MOD(-Settings!$B$32+(Settings!$B$33*1000),Settings!$B$33),Settings!$B$30))</x:f>
        <x:v>5040</x:v>
      </x:c>
      <x:c r="Y8" s="12" t="n">
        <x:f>Settings!$B$10-X8</x:f>
        <x:v>960</x:v>
      </x:c>
      <x:c r="Z8" s="12" t="n">
        <x:f>X8/Settings!$B$10</x:f>
        <x:v>0.84</x:v>
      </x:c>
    </x:row>
    <x:row r="9">
      <x:c r="A9" s="7">
        <x:v>4</x:v>
      </x:c>
      <x:c r="B9" s="12" t="e">
        <x:f ca="1">IF(Settings!$B$40="Median",D9,IF(Settings!$B$40="P90",E9,C9))</x:f>
        <x:v>OFFSET is not implemented. reference=27.15717735321654, rows=0, cols=0, height=100, width=1</x:v>
      </x:c>
      <x:c r="C9" s="12" t="e">
        <x:f ca="1">AVERAGE(OFFSET(RGS_Ground_Run!$Q$366,0,0,MIN(Settings!$B$8,120),1))</x:f>
        <x:v>OFFSET is not implemented. reference=27.15717735321654, rows=0, cols=0, height=100, width=1</x:v>
      </x:c>
      <x:c r="D9" s="12" t="e">
        <x:f ca="1">MEDIAN(OFFSET(RGS_Ground_Run!$Q$366,0,0,MIN(Settings!$B$8,120),1))</x:f>
        <x:v>#VALUE!</x:v>
      </x:c>
      <x:c r="E9" s="12" t="e">
        <x:f ca="1">PERCENTILE(OFFSET(RGS_Ground_Run!$Q$366,0,0,MIN(Settings!$B$8,120),1),0.9)</x:f>
        <x:v>#VALUE!</x:v>
      </x:c>
      <x:c r="F9" s="12" t="e">
        <x:f ca="1">AVERAGE(OFFSET(RGS_Ground_Run!$U$366,0,0,MIN(Settings!$B$8,120),1))</x:f>
        <x:v>OFFSET is not implemented. reference=0, rows=0, cols=0, height=100, width=1</x:v>
      </x:c>
      <x:c r="G9" s="12" t="n">
        <x:f ca="1">IF(COUNTIF(OFFSET(RGS_Ground_Run!$S$366,0,0,MIN(Settings!$B$8,120),1),"&gt;0")=0,0,AVERAGEIF(OFFSET(RGS_Ground_Run!$S$366,0,0,MIN(Settings!$B$8,120),1),"&gt;0"))</x:f>
        <x:v>0</x:v>
      </x:c>
      <x:c r="H9" s="12" t="n">
        <x:f ca="1">COUNTIF(OFFSET(RGS_Ground_Run!$S$366,0,0,MIN(Settings!$B$8,120),1),"&gt;0")</x:f>
        <x:v>0</x:v>
      </x:c>
      <x:c r="I9" s="12" t="e">
        <x:f ca="1">AVERAGE(OFFSET(RGS_Ground_Run!$W$366,0,0,MIN(Settings!$B$8,120),1))</x:f>
        <x:v>OFFSET is not implemented. reference=1, rows=0, cols=0, height=100, width=1</x:v>
      </x:c>
      <x:c r="J9" s="12" t="e">
        <x:f ca="1">AVERAGE(OFFSET(RGS_Ground_Run!$X$366,0,0,MIN(Settings!$B$8,120),1))</x:f>
        <x:v>OFFSET is not implemented. reference=1, rows=0, cols=0, height=100, width=1</x:v>
      </x:c>
      <x:c r="K9" s="12" t="e">
        <x:f ca="1">MAX(OFFSET(RGS_Ground_Run!$P$366,0,0,MIN(Settings!$B$8,120),1))</x:f>
        <x:v>#VALUE!</x:v>
      </x:c>
      <x:c r="L9" s="12" t="e">
        <x:f ca="1">IF(Settings!$B$40="Median",N9,IF(Settings!$B$40="P90",O9,M9))</x:f>
        <x:v>OFFSET is not implemented. reference=15.431532059649626, rows=0, cols=0, height=100, width=1</x:v>
      </x:c>
      <x:c r="M9" s="12" t="e">
        <x:f ca="1">AVERAGE(OFFSET(Edge_Run!$O$366,0,0,MIN(Settings!$B$8,120),1))</x:f>
        <x:v>OFFSET is not implemented. reference=15.431532059649626, rows=0, cols=0, height=100, width=1</x:v>
      </x:c>
      <x:c r="N9" s="12" t="e">
        <x:f ca="1">MEDIAN(OFFSET(Edge_Run!$O$366,0,0,MIN(Settings!$B$8,120),1))</x:f>
        <x:v>#VALUE!</x:v>
      </x:c>
      <x:c r="O9" s="12" t="e">
        <x:f ca="1">PERCENTILE(OFFSET(Edge_Run!$O$366,0,0,MIN(Settings!$B$8,120),1),0.9)</x:f>
        <x:v>#VALUE!</x:v>
      </x:c>
      <x:c r="P9" s="12" t="e">
        <x:f ca="1">AVERAGE(OFFSET(Edge_Run!$S$366,0,0,MIN(Settings!$B$8,120),1))</x:f>
        <x:v>OFFSET is not implemented. reference=0, rows=0, cols=0, height=100, width=1</x:v>
      </x:c>
      <x:c r="Q9" s="12" t="n">
        <x:f ca="1">IF(COUNTIF(OFFSET(Edge_Run!$R$366,0,0,MIN(Settings!$B$8,120),1),"&gt;0")=0,0,AVERAGEIF(OFFSET(Edge_Run!$R$366,0,0,MIN(Settings!$B$8,120),1),"&gt;0"))</x:f>
        <x:v>0</x:v>
      </x:c>
      <x:c r="R9" s="12" t="n">
        <x:f ca="1">COUNTIF(OFFSET(Edge_Run!$R$366,0,0,MIN(Settings!$B$8,120),1),"&gt;0")</x:f>
        <x:v>0</x:v>
      </x:c>
      <x:c r="S9" s="12" t="e">
        <x:f ca="1">AVERAGE(OFFSET(Edge_Run!$U$366,0,0,MIN(Settings!$B$8,120),1))</x:f>
        <x:v>OFFSET is not implemented. reference=1, rows=0, cols=0, height=100, width=1</x:v>
      </x:c>
      <x:c r="T9" s="12" t="e">
        <x:f ca="1">AVERAGE(OFFSET(Edge_Run!$V$366,0,0,MIN(Settings!$B$8,120),1))</x:f>
        <x:v>OFFSET is not implemented. reference=1, rows=0, cols=0, height=100, width=1</x:v>
      </x:c>
      <x:c r="U9" s="12" t="e">
        <x:f ca="1">MAX(OFFSET(Edge_Run!$N$366,0,0,MIN(Settings!$B$8,120),1))</x:f>
        <x:v>#VALUE!</x:v>
      </x:c>
      <x:c r="V9" s="12">
        <x:f t="shared" ca="1" si="0"/>
        <x:v>34.623086880580431</x:v>
      </x:c>
      <x:c r="W9" s="12">
        <x:f t="shared" ca="1" si="1"/>
        <x:v>0.12</x:v>
      </x:c>
      <x:c r="X9" s="12" t="n">
        <x:f>(INT((Settings!$B$10-Settings!$B$32+(Settings!$B$33*1000))/Settings!$B$33)*Settings!$B$30+MIN(MOD(Settings!$B$10-Settings!$B$32+(Settings!$B$33*1000),Settings!$B$33),Settings!$B$30))-(INT((-Settings!$B$32+(Settings!$B$33*1000))/Settings!$B$33)*Settings!$B$30+MIN(MOD(-Settings!$B$32+(Settings!$B$33*1000),Settings!$B$33),Settings!$B$30))</x:f>
        <x:v>5040</x:v>
      </x:c>
      <x:c r="Y9" s="12" t="n">
        <x:f>Settings!$B$10-X9</x:f>
        <x:v>960</x:v>
      </x:c>
      <x:c r="Z9" s="12" t="n">
        <x:f>X9/Settings!$B$10</x:f>
        <x:v>0.84</x:v>
      </x:c>
    </x:row>
    <x:row r="10">
      <x:c r="A10" s="7">
        <x:v>5</x:v>
      </x:c>
      <x:c r="B10" s="12" t="e">
        <x:f ca="1">IF(Settings!$B$40="Median",D10,IF(Settings!$B$40="P90",E10,C10))</x:f>
        <x:v>OFFSET is not implemented. reference=27.089172791141863, rows=0, cols=0, height=100, width=1</x:v>
      </x:c>
      <x:c r="C10" s="12" t="e">
        <x:f ca="1">AVERAGE(OFFSET(RGS_Ground_Run!$Q$486,0,0,MIN(Settings!$B$8,120),1))</x:f>
        <x:v>OFFSET is not implemented. reference=27.089172791141863, rows=0, cols=0, height=100, width=1</x:v>
      </x:c>
      <x:c r="D10" s="12" t="e">
        <x:f ca="1">MEDIAN(OFFSET(RGS_Ground_Run!$Q$486,0,0,MIN(Settings!$B$8,120),1))</x:f>
        <x:v>#VALUE!</x:v>
      </x:c>
      <x:c r="E10" s="12" t="e">
        <x:f ca="1">PERCENTILE(OFFSET(RGS_Ground_Run!$Q$486,0,0,MIN(Settings!$B$8,120),1),0.9)</x:f>
        <x:v>#VALUE!</x:v>
      </x:c>
      <x:c r="F10" s="12" t="e">
        <x:f ca="1">AVERAGE(OFFSET(RGS_Ground_Run!$U$486,0,0,MIN(Settings!$B$8,120),1))</x:f>
        <x:v>OFFSET is not implemented. reference=0, rows=0, cols=0, height=100, width=1</x:v>
      </x:c>
      <x:c r="G10" s="12" t="n">
        <x:f ca="1">IF(COUNTIF(OFFSET(RGS_Ground_Run!$S$486,0,0,MIN(Settings!$B$8,120),1),"&gt;0")=0,0,AVERAGEIF(OFFSET(RGS_Ground_Run!$S$486,0,0,MIN(Settings!$B$8,120),1),"&gt;0"))</x:f>
        <x:v>0</x:v>
      </x:c>
      <x:c r="H10" s="12" t="n">
        <x:f ca="1">COUNTIF(OFFSET(RGS_Ground_Run!$S$486,0,0,MIN(Settings!$B$8,120),1),"&gt;0")</x:f>
        <x:v>0</x:v>
      </x:c>
      <x:c r="I10" s="12" t="e">
        <x:f ca="1">AVERAGE(OFFSET(RGS_Ground_Run!$W$486,0,0,MIN(Settings!$B$8,120),1))</x:f>
        <x:v>OFFSET is not implemented. reference=1, rows=0, cols=0, height=100, width=1</x:v>
      </x:c>
      <x:c r="J10" s="12" t="e">
        <x:f ca="1">AVERAGE(OFFSET(RGS_Ground_Run!$X$486,0,0,MIN(Settings!$B$8,120),1))</x:f>
        <x:v>OFFSET is not implemented. reference=1, rows=0, cols=0, height=100, width=1</x:v>
      </x:c>
      <x:c r="K10" s="12" t="e">
        <x:f ca="1">MAX(OFFSET(RGS_Ground_Run!$P$486,0,0,MIN(Settings!$B$8,120),1))</x:f>
        <x:v>#VALUE!</x:v>
      </x:c>
      <x:c r="L10" s="12" t="e">
        <x:f ca="1">IF(Settings!$B$40="Median",N10,IF(Settings!$B$40="P90",O10,M10))</x:f>
        <x:v>OFFSET is not implemented. reference=15.22751837342554, rows=0, cols=0, height=100, width=1</x:v>
      </x:c>
      <x:c r="M10" s="12" t="e">
        <x:f ca="1">AVERAGE(OFFSET(Edge_Run!$O$486,0,0,MIN(Settings!$B$8,120),1))</x:f>
        <x:v>OFFSET is not implemented. reference=15.22751837342554, rows=0, cols=0, height=100, width=1</x:v>
      </x:c>
      <x:c r="N10" s="12" t="e">
        <x:f ca="1">MEDIAN(OFFSET(Edge_Run!$O$486,0,0,MIN(Settings!$B$8,120),1))</x:f>
        <x:v>#VALUE!</x:v>
      </x:c>
      <x:c r="O10" s="12" t="e">
        <x:f ca="1">PERCENTILE(OFFSET(Edge_Run!$O$486,0,0,MIN(Settings!$B$8,120),1),0.9)</x:f>
        <x:v>#VALUE!</x:v>
      </x:c>
      <x:c r="P10" s="12" t="e">
        <x:f ca="1">AVERAGE(OFFSET(Edge_Run!$S$486,0,0,MIN(Settings!$B$8,120),1))</x:f>
        <x:v>OFFSET is not implemented. reference=0, rows=0, cols=0, height=100, width=1</x:v>
      </x:c>
      <x:c r="Q10" s="12" t="n">
        <x:f ca="1">IF(COUNTIF(OFFSET(Edge_Run!$R$486,0,0,MIN(Settings!$B$8,120),1),"&gt;0")=0,0,AVERAGEIF(OFFSET(Edge_Run!$R$486,0,0,MIN(Settings!$B$8,120),1),"&gt;0"))</x:f>
        <x:v>0</x:v>
      </x:c>
      <x:c r="R10" s="12" t="n">
        <x:f ca="1">COUNTIF(OFFSET(Edge_Run!$R$486,0,0,MIN(Settings!$B$8,120),1),"&gt;0")</x:f>
        <x:v>0</x:v>
      </x:c>
      <x:c r="S10" s="12" t="e">
        <x:f ca="1">AVERAGE(OFFSET(Edge_Run!$U$486,0,0,MIN(Settings!$B$8,120),1))</x:f>
        <x:v>OFFSET is not implemented. reference=1, rows=0, cols=0, height=100, width=1</x:v>
      </x:c>
      <x:c r="T10" s="12" t="e">
        <x:f ca="1">AVERAGE(OFFSET(Edge_Run!$V$486,0,0,MIN(Settings!$B$8,120),1))</x:f>
        <x:v>OFFSET is not implemented. reference=1, rows=0, cols=0, height=100, width=1</x:v>
      </x:c>
      <x:c r="U10" s="12" t="e">
        <x:f ca="1">MAX(OFFSET(Edge_Run!$N$486,0,0,MIN(Settings!$B$8,120),1))</x:f>
        <x:v>#VALUE!</x:v>
      </x:c>
      <x:c r="V10" s="12">
        <x:f t="shared" ca="1" si="0"/>
        <x:v>24.318983090650903</x:v>
      </x:c>
      <x:c r="W10" s="12">
        <x:f t="shared" ca="1" si="1"/>
        <x:v>9.9999999999999978E-2</x:v>
      </x:c>
      <x:c r="X10" s="12" t="n">
        <x:f>(INT((Settings!$B$10-Settings!$B$32+(Settings!$B$33*1000))/Settings!$B$33)*Settings!$B$30+MIN(MOD(Settings!$B$10-Settings!$B$32+(Settings!$B$33*1000),Settings!$B$33),Settings!$B$30))-(INT((-Settings!$B$32+(Settings!$B$33*1000))/Settings!$B$33)*Settings!$B$30+MIN(MOD(-Settings!$B$32+(Settings!$B$33*1000),Settings!$B$33),Settings!$B$30))</x:f>
        <x:v>5040</x:v>
      </x:c>
      <x:c r="Y10" s="12" t="n">
        <x:f>Settings!$B$10-X10</x:f>
        <x:v>960</x:v>
      </x:c>
      <x:c r="Z10" s="12" t="n">
        <x:f>X10/Settings!$B$10</x:f>
        <x:v>0.84</x:v>
      </x:c>
    </x:row>
    <x:row r="11">
      <x:c r="A11" s="7">
        <x:v>6</x:v>
      </x:c>
      <x:c r="B11" s="12" t="e">
        <x:f ca="1">IF(Settings!$B$40="Median",D11,IF(Settings!$B$40="P90",E11,C11))</x:f>
        <x:v>OFFSET is not implemented. reference=27.022305083289282, rows=0, cols=0, height=100, width=1</x:v>
      </x:c>
      <x:c r="C11" s="12" t="e">
        <x:f ca="1">AVERAGE(OFFSET(RGS_Ground_Run!$Q$606,0,0,MIN(Settings!$B$8,120),1))</x:f>
        <x:v>OFFSET is not implemented. reference=27.022305083289282, rows=0, cols=0, height=100, width=1</x:v>
      </x:c>
      <x:c r="D11" s="12" t="e">
        <x:f ca="1">MEDIAN(OFFSET(RGS_Ground_Run!$Q$606,0,0,MIN(Settings!$B$8,120),1))</x:f>
        <x:v>#VALUE!</x:v>
      </x:c>
      <x:c r="E11" s="12" t="e">
        <x:f ca="1">PERCENTILE(OFFSET(RGS_Ground_Run!$Q$606,0,0,MIN(Settings!$B$8,120),1),0.9)</x:f>
        <x:v>#VALUE!</x:v>
      </x:c>
      <x:c r="F11" s="12" t="e">
        <x:f ca="1">AVERAGE(OFFSET(RGS_Ground_Run!$U$606,0,0,MIN(Settings!$B$8,120),1))</x:f>
        <x:v>OFFSET is not implemented. reference=0, rows=0, cols=0, height=100, width=1</x:v>
      </x:c>
      <x:c r="G11" s="12" t="n">
        <x:f ca="1">IF(COUNTIF(OFFSET(RGS_Ground_Run!$S$606,0,0,MIN(Settings!$B$8,120),1),"&gt;0")=0,0,AVERAGEIF(OFFSET(RGS_Ground_Run!$S$606,0,0,MIN(Settings!$B$8,120),1),"&gt;0"))</x:f>
        <x:v>0</x:v>
      </x:c>
      <x:c r="H11" s="12" t="n">
        <x:f ca="1">COUNTIF(OFFSET(RGS_Ground_Run!$S$606,0,0,MIN(Settings!$B$8,120),1),"&gt;0")</x:f>
        <x:v>0</x:v>
      </x:c>
      <x:c r="I11" s="12" t="e">
        <x:f ca="1">AVERAGE(OFFSET(RGS_Ground_Run!$W$606,0,0,MIN(Settings!$B$8,120),1))</x:f>
        <x:v>OFFSET is not implemented. reference=1, rows=0, cols=0, height=100, width=1</x:v>
      </x:c>
      <x:c r="J11" s="12" t="e">
        <x:f ca="1">AVERAGE(OFFSET(RGS_Ground_Run!$X$606,0,0,MIN(Settings!$B$8,120),1))</x:f>
        <x:v>OFFSET is not implemented. reference=1, rows=0, cols=0, height=100, width=1</x:v>
      </x:c>
      <x:c r="K11" s="12" t="e">
        <x:f ca="1">MAX(OFFSET(RGS_Ground_Run!$P$606,0,0,MIN(Settings!$B$8,120),1))</x:f>
        <x:v>#VALUE!</x:v>
      </x:c>
      <x:c r="L11" s="12" t="e">
        <x:f ca="1">IF(Settings!$B$40="Median",N11,IF(Settings!$B$40="P90",O11,M11))</x:f>
        <x:v>OFFSET is not implemented. reference=15.026915249867855, rows=0, cols=0, height=100, width=1</x:v>
      </x:c>
      <x:c r="M11" s="12" t="e">
        <x:f ca="1">AVERAGE(OFFSET(Edge_Run!$O$606,0,0,MIN(Settings!$B$8,120),1))</x:f>
        <x:v>OFFSET is not implemented. reference=15.026915249867855, rows=0, cols=0, height=100, width=1</x:v>
      </x:c>
      <x:c r="N11" s="12" t="e">
        <x:f ca="1">MEDIAN(OFFSET(Edge_Run!$O$606,0,0,MIN(Settings!$B$8,120),1))</x:f>
        <x:v>#VALUE!</x:v>
      </x:c>
      <x:c r="O11" s="12" t="e">
        <x:f ca="1">PERCENTILE(OFFSET(Edge_Run!$O$606,0,0,MIN(Settings!$B$8,120),1),0.9)</x:f>
        <x:v>#VALUE!</x:v>
      </x:c>
      <x:c r="P11" s="12" t="e">
        <x:f ca="1">AVERAGE(OFFSET(Edge_Run!$S$606,0,0,MIN(Settings!$B$8,120),1))</x:f>
        <x:v>OFFSET is not implemented. reference=0, rows=0, cols=0, height=100, width=1</x:v>
      </x:c>
      <x:c r="Q11" s="12" t="n">
        <x:f ca="1">IF(COUNTIF(OFFSET(Edge_Run!$R$606,0,0,MIN(Settings!$B$8,120),1),"&gt;0")=0,0,AVERAGEIF(OFFSET(Edge_Run!$R$606,0,0,MIN(Settings!$B$8,120),1),"&gt;0"))</x:f>
        <x:v>0</x:v>
      </x:c>
      <x:c r="R11" s="12" t="n">
        <x:f ca="1">COUNTIF(OFFSET(Edge_Run!$R$606,0,0,MIN(Settings!$B$8,120),1),"&gt;0")</x:f>
        <x:v>0</x:v>
      </x:c>
      <x:c r="S11" s="12" t="e">
        <x:f ca="1">AVERAGE(OFFSET(Edge_Run!$U$606,0,0,MIN(Settings!$B$8,120),1))</x:f>
        <x:v>OFFSET is not implemented. reference=1, rows=0, cols=0, height=100, width=1</x:v>
      </x:c>
      <x:c r="T11" s="12" t="e">
        <x:f ca="1">AVERAGE(OFFSET(Edge_Run!$V$606,0,0,MIN(Settings!$B$8,120),1))</x:f>
        <x:v>OFFSET is not implemented. reference=1, rows=0, cols=0, height=100, width=1</x:v>
      </x:c>
      <x:c r="U11" s="12" t="e">
        <x:f ca="1">MAX(OFFSET(Edge_Run!$N$606,0,0,MIN(Settings!$B$8,120),1))</x:f>
        <x:v>#VALUE!</x:v>
      </x:c>
      <x:c r="V11" s="12">
        <x:f t="shared" ca="1" si="0"/>
        <x:v>35.359058201784592</x:v>
      </x:c>
      <x:c r="W11" s="12">
        <x:f t="shared" ca="1" si="1"/>
        <x:v>0.20999999999999996</x:v>
      </x:c>
      <x:c r="X11" s="12" t="n">
        <x:f>(INT((Settings!$B$10-Settings!$B$32+(Settings!$B$33*1000))/Settings!$B$33)*Settings!$B$30+MIN(MOD(Settings!$B$10-Settings!$B$32+(Settings!$B$33*1000),Settings!$B$33),Settings!$B$30))-(INT((-Settings!$B$32+(Settings!$B$33*1000))/Settings!$B$33)*Settings!$B$30+MIN(MOD(-Settings!$B$32+(Settings!$B$33*1000),Settings!$B$33),Settings!$B$30))</x:f>
        <x:v>5040</x:v>
      </x:c>
      <x:c r="Y11" s="12" t="n">
        <x:f>Settings!$B$10-X11</x:f>
        <x:v>960</x:v>
      </x:c>
      <x:c r="Z11" s="12" t="n">
        <x:f>X11/Settings!$B$10</x:f>
        <x:v>0.84</x:v>
      </x:c>
    </x:row>
    <x:row r="12">
      <x:c r="A12" s="7">
        <x:v>7</x:v>
      </x:c>
      <x:c r="B12" s="12" t="e">
        <x:f ca="1">IF(Settings!$B$40="Median",D12,IF(Settings!$B$40="P90",E12,C12))</x:f>
        <x:v>OFFSET is not implemented. reference=26.956536843481132, rows=0, cols=0, height=100, width=1</x:v>
      </x:c>
      <x:c r="C12" s="12" t="e">
        <x:f ca="1">AVERAGE(OFFSET(RGS_Ground_Run!$Q$726,0,0,MIN(Settings!$B$8,120),1))</x:f>
        <x:v>OFFSET is not implemented. reference=26.956536843481132, rows=0, cols=0, height=100, width=1</x:v>
      </x:c>
      <x:c r="D12" s="12" t="e">
        <x:f ca="1">MEDIAN(OFFSET(RGS_Ground_Run!$Q$726,0,0,MIN(Settings!$B$8,120),1))</x:f>
        <x:v>#VALUE!</x:v>
      </x:c>
      <x:c r="E12" s="12" t="e">
        <x:f ca="1">PERCENTILE(OFFSET(RGS_Ground_Run!$Q$726,0,0,MIN(Settings!$B$8,120),1),0.9)</x:f>
        <x:v>#VALUE!</x:v>
      </x:c>
      <x:c r="F12" s="12" t="e">
        <x:f ca="1">AVERAGE(OFFSET(RGS_Ground_Run!$U$726,0,0,MIN(Settings!$B$8,120),1))</x:f>
        <x:v>OFFSET is not implemented. reference=0, rows=0, cols=0, height=100, width=1</x:v>
      </x:c>
      <x:c r="G12" s="12" t="n">
        <x:f ca="1">IF(COUNTIF(OFFSET(RGS_Ground_Run!$S$726,0,0,MIN(Settings!$B$8,120),1),"&gt;0")=0,0,AVERAGEIF(OFFSET(RGS_Ground_Run!$S$726,0,0,MIN(Settings!$B$8,120),1),"&gt;0"))</x:f>
        <x:v>0</x:v>
      </x:c>
      <x:c r="H12" s="12" t="n">
        <x:f ca="1">COUNTIF(OFFSET(RGS_Ground_Run!$S$726,0,0,MIN(Settings!$B$8,120),1),"&gt;0")</x:f>
        <x:v>0</x:v>
      </x:c>
      <x:c r="I12" s="12" t="e">
        <x:f ca="1">AVERAGE(OFFSET(RGS_Ground_Run!$W$726,0,0,MIN(Settings!$B$8,120),1))</x:f>
        <x:v>OFFSET is not implemented. reference=1, rows=0, cols=0, height=100, width=1</x:v>
      </x:c>
      <x:c r="J12" s="12" t="e">
        <x:f ca="1">AVERAGE(OFFSET(RGS_Ground_Run!$X$726,0,0,MIN(Settings!$B$8,120),1))</x:f>
        <x:v>OFFSET is not implemented. reference=1, rows=0, cols=0, height=100, width=1</x:v>
      </x:c>
      <x:c r="K12" s="12" t="e">
        <x:f ca="1">MAX(OFFSET(RGS_Ground_Run!$P$726,0,0,MIN(Settings!$B$8,120),1))</x:f>
        <x:v>#VALUE!</x:v>
      </x:c>
      <x:c r="L12" s="12" t="e">
        <x:f ca="1">IF(Settings!$B$40="Median",N12,IF(Settings!$B$40="P90",O12,M12))</x:f>
        <x:v>OFFSET is not implemented. reference=14.829610530443347, rows=0, cols=0, height=100, width=1</x:v>
      </x:c>
      <x:c r="M12" s="12" t="e">
        <x:f ca="1">AVERAGE(OFFSET(Edge_Run!$O$726,0,0,MIN(Settings!$B$8,120),1))</x:f>
        <x:v>OFFSET is not implemented. reference=14.829610530443347, rows=0, cols=0, height=100, width=1</x:v>
      </x:c>
      <x:c r="N12" s="12" t="e">
        <x:f ca="1">MEDIAN(OFFSET(Edge_Run!$O$726,0,0,MIN(Settings!$B$8,120),1))</x:f>
        <x:v>#VALUE!</x:v>
      </x:c>
      <x:c r="O12" s="12" t="e">
        <x:f ca="1">PERCENTILE(OFFSET(Edge_Run!$O$726,0,0,MIN(Settings!$B$8,120),1),0.9)</x:f>
        <x:v>#VALUE!</x:v>
      </x:c>
      <x:c r="P12" s="12" t="e">
        <x:f ca="1">AVERAGE(OFFSET(Edge_Run!$S$726,0,0,MIN(Settings!$B$8,120),1))</x:f>
        <x:v>OFFSET is not implemented. reference=0, rows=0, cols=0, height=100, width=1</x:v>
      </x:c>
      <x:c r="Q12" s="12" t="n">
        <x:f ca="1">IF(COUNTIF(OFFSET(Edge_Run!$R$726,0,0,MIN(Settings!$B$8,120),1),"&gt;0")=0,0,AVERAGEIF(OFFSET(Edge_Run!$R$726,0,0,MIN(Settings!$B$8,120),1),"&gt;0"))</x:f>
        <x:v>0</x:v>
      </x:c>
      <x:c r="R12" s="12" t="n">
        <x:f ca="1">COUNTIF(OFFSET(Edge_Run!$R$726,0,0,MIN(Settings!$B$8,120),1),"&gt;0")</x:f>
        <x:v>0</x:v>
      </x:c>
      <x:c r="S12" s="12" t="e">
        <x:f ca="1">AVERAGE(OFFSET(Edge_Run!$U$726,0,0,MIN(Settings!$B$8,120),1))</x:f>
        <x:v>OFFSET is not implemented. reference=1, rows=0, cols=0, height=100, width=1</x:v>
      </x:c>
      <x:c r="T12" s="12" t="e">
        <x:f ca="1">AVERAGE(OFFSET(Edge_Run!$V$726,0,0,MIN(Settings!$B$8,120),1))</x:f>
        <x:v>OFFSET is not implemented. reference=1, rows=0, cols=0, height=100, width=1</x:v>
      </x:c>
      <x:c r="U12" s="12" t="e">
        <x:f ca="1">MAX(OFFSET(Edge_Run!$N$726,0,0,MIN(Settings!$B$8,120),1))</x:f>
        <x:v>#VALUE!</x:v>
      </x:c>
      <x:c r="V12" s="12">
        <x:f t="shared" ca="1" si="0"/>
        <x:v>31.674604278087042</x:v>
      </x:c>
      <x:c r="W12" s="12">
        <x:f t="shared" ca="1" si="1"/>
        <x:v>0.10999999999999999</x:v>
      </x:c>
      <x:c r="X12" s="12" t="n">
        <x:f>(INT((Settings!$B$10-Settings!$B$32+(Settings!$B$33*1000))/Settings!$B$33)*Settings!$B$30+MIN(MOD(Settings!$B$10-Settings!$B$32+(Settings!$B$33*1000),Settings!$B$33),Settings!$B$30))-(INT((-Settings!$B$32+(Settings!$B$33*1000))/Settings!$B$33)*Settings!$B$30+MIN(MOD(-Settings!$B$32+(Settings!$B$33*1000),Settings!$B$33),Settings!$B$30))</x:f>
        <x:v>5040</x:v>
      </x:c>
      <x:c r="Y12" s="12" t="n">
        <x:f>Settings!$B$10-X12</x:f>
        <x:v>960</x:v>
      </x:c>
      <x:c r="Z12" s="12" t="n">
        <x:f>X12/Settings!$B$10</x:f>
        <x:v>0.84</x:v>
      </x:c>
    </x:row>
    <x:row r="13">
      <x:c r="A13" s="7">
        <x:v>8</x:v>
      </x:c>
      <x:c r="B13" s="12" t="e">
        <x:f ca="1">IF(Settings!$B$40="Median",D13,IF(Settings!$B$40="P90",E13,C13))</x:f>
        <x:v>OFFSET is not implemented. reference=26.89183249994838, rows=0, cols=0, height=100, width=1</x:v>
      </x:c>
      <x:c r="C13" s="12" t="e">
        <x:f ca="1">AVERAGE(OFFSET(RGS_Ground_Run!$Q$846,0,0,MIN(Settings!$B$8,120),1))</x:f>
        <x:v>OFFSET is not implemented. reference=26.89183249994838, rows=0, cols=0, height=100, width=1</x:v>
      </x:c>
      <x:c r="D13" s="12" t="e">
        <x:f ca="1">MEDIAN(OFFSET(RGS_Ground_Run!$Q$846,0,0,MIN(Settings!$B$8,120),1))</x:f>
        <x:v>#VALUE!</x:v>
      </x:c>
      <x:c r="E13" s="12" t="e">
        <x:f ca="1">PERCENTILE(OFFSET(RGS_Ground_Run!$Q$846,0,0,MIN(Settings!$B$8,120),1),0.9)</x:f>
        <x:v>#VALUE!</x:v>
      </x:c>
      <x:c r="F13" s="12" t="e">
        <x:f ca="1">AVERAGE(OFFSET(RGS_Ground_Run!$U$846,0,0,MIN(Settings!$B$8,120),1))</x:f>
        <x:v>OFFSET is not implemented. reference=0, rows=0, cols=0, height=100, width=1</x:v>
      </x:c>
      <x:c r="G13" s="12" t="n">
        <x:f ca="1">IF(COUNTIF(OFFSET(RGS_Ground_Run!$S$846,0,0,MIN(Settings!$B$8,120),1),"&gt;0")=0,0,AVERAGEIF(OFFSET(RGS_Ground_Run!$S$846,0,0,MIN(Settings!$B$8,120),1),"&gt;0"))</x:f>
        <x:v>0</x:v>
      </x:c>
      <x:c r="H13" s="12" t="n">
        <x:f ca="1">COUNTIF(OFFSET(RGS_Ground_Run!$S$846,0,0,MIN(Settings!$B$8,120),1),"&gt;0")</x:f>
        <x:v>0</x:v>
      </x:c>
      <x:c r="I13" s="12" t="e">
        <x:f ca="1">AVERAGE(OFFSET(RGS_Ground_Run!$W$846,0,0,MIN(Settings!$B$8,120),1))</x:f>
        <x:v>OFFSET is not implemented. reference=1, rows=0, cols=0, height=100, width=1</x:v>
      </x:c>
      <x:c r="J13" s="12" t="e">
        <x:f ca="1">AVERAGE(OFFSET(RGS_Ground_Run!$X$846,0,0,MIN(Settings!$B$8,120),1))</x:f>
        <x:v>OFFSET is not implemented. reference=1, rows=0, cols=0, height=100, width=1</x:v>
      </x:c>
      <x:c r="K13" s="12" t="e">
        <x:f ca="1">MAX(OFFSET(RGS_Ground_Run!$P$846,0,0,MIN(Settings!$B$8,120),1))</x:f>
        <x:v>#VALUE!</x:v>
      </x:c>
      <x:c r="L13" s="12" t="e">
        <x:f ca="1">IF(Settings!$B$40="Median",N13,IF(Settings!$B$40="P90",O13,M13))</x:f>
        <x:v>OFFSET is not implemented. reference=14.635497499845101, rows=0, cols=0, height=100, width=1</x:v>
      </x:c>
      <x:c r="M13" s="12" t="e">
        <x:f ca="1">AVERAGE(OFFSET(Edge_Run!$O$846,0,0,MIN(Settings!$B$8,120),1))</x:f>
        <x:v>OFFSET is not implemented. reference=14.635497499845101, rows=0, cols=0, height=100, width=1</x:v>
      </x:c>
      <x:c r="N13" s="12" t="e">
        <x:f ca="1">MEDIAN(OFFSET(Edge_Run!$O$846,0,0,MIN(Settings!$B$8,120),1))</x:f>
        <x:v>#VALUE!</x:v>
      </x:c>
      <x:c r="O13" s="12" t="e">
        <x:f ca="1">PERCENTILE(OFFSET(Edge_Run!$O$846,0,0,MIN(Settings!$B$8,120),1),0.9)</x:f>
        <x:v>#VALUE!</x:v>
      </x:c>
      <x:c r="P13" s="12" t="e">
        <x:f ca="1">AVERAGE(OFFSET(Edge_Run!$S$846,0,0,MIN(Settings!$B$8,120),1))</x:f>
        <x:v>OFFSET is not implemented. reference=0, rows=0, cols=0, height=100, width=1</x:v>
      </x:c>
      <x:c r="Q13" s="12" t="n">
        <x:f ca="1">IF(COUNTIF(OFFSET(Edge_Run!$R$846,0,0,MIN(Settings!$B$8,120),1),"&gt;0")=0,0,AVERAGEIF(OFFSET(Edge_Run!$R$846,0,0,MIN(Settings!$B$8,120),1),"&gt;0"))</x:f>
        <x:v>0</x:v>
      </x:c>
      <x:c r="R13" s="12" t="n">
        <x:f ca="1">COUNTIF(OFFSET(Edge_Run!$R$846,0,0,MIN(Settings!$B$8,120),1),"&gt;0")</x:f>
        <x:v>0</x:v>
      </x:c>
      <x:c r="S13" s="12" t="e">
        <x:f ca="1">AVERAGE(OFFSET(Edge_Run!$U$846,0,0,MIN(Settings!$B$8,120),1))</x:f>
        <x:v>OFFSET is not implemented. reference=1, rows=0, cols=0, height=100, width=1</x:v>
      </x:c>
      <x:c r="T13" s="12" t="e">
        <x:f ca="1">AVERAGE(OFFSET(Edge_Run!$V$846,0,0,MIN(Settings!$B$8,120),1))</x:f>
        <x:v>OFFSET is not implemented. reference=1, rows=0, cols=0, height=100, width=1</x:v>
      </x:c>
      <x:c r="U13" s="12" t="e">
        <x:f ca="1">MAX(OFFSET(Edge_Run!$N$846,0,0,MIN(Settings!$B$8,120),1))</x:f>
        <x:v>#VALUE!</x:v>
      </x:c>
      <x:c r="V13" s="12">
        <x:f t="shared" ca="1" si="0"/>
        <x:v>24.401998854293915</x:v>
      </x:c>
      <x:c r="W13" s="12">
        <x:f t="shared" ca="1" si="1"/>
        <x:v>0.12</x:v>
      </x:c>
      <x:c r="X13" s="12" t="n">
        <x:f>(INT((Settings!$B$10-Settings!$B$32+(Settings!$B$33*1000))/Settings!$B$33)*Settings!$B$30+MIN(MOD(Settings!$B$10-Settings!$B$32+(Settings!$B$33*1000),Settings!$B$33),Settings!$B$30))-(INT((-Settings!$B$32+(Settings!$B$33*1000))/Settings!$B$33)*Settings!$B$30+MIN(MOD(-Settings!$B$32+(Settings!$B$33*1000),Settings!$B$33),Settings!$B$30))</x:f>
        <x:v>5040</x:v>
      </x:c>
      <x:c r="Y13" s="12" t="n">
        <x:f>Settings!$B$10-X13</x:f>
        <x:v>960</x:v>
      </x:c>
      <x:c r="Z13" s="12" t="n">
        <x:f>X13/Settings!$B$10</x:f>
        <x:v>0.84</x:v>
      </x:c>
    </x:row>
    <x:row r="14">
      <x:c r="A14" s="7">
        <x:v>9</x:v>
      </x:c>
      <x:c r="B14" s="12" t="e">
        <x:f ca="1">IF(Settings!$B$40="Median",D14,IF(Settings!$B$40="P90",E14,C14))</x:f>
        <x:v>OFFSET is not implemented. reference=26.828158179789398, rows=0, cols=0, height=100, width=1</x:v>
      </x:c>
      <x:c r="C14" s="12" t="e">
        <x:f ca="1">AVERAGE(OFFSET(RGS_Ground_Run!$Q$966,0,0,MIN(Settings!$B$8,120),1))</x:f>
        <x:v>OFFSET is not implemented. reference=26.828158179789398, rows=0, cols=0, height=100, width=1</x:v>
      </x:c>
      <x:c r="D14" s="12" t="e">
        <x:f ca="1">MEDIAN(OFFSET(RGS_Ground_Run!$Q$966,0,0,MIN(Settings!$B$8,120),1))</x:f>
        <x:v>#VALUE!</x:v>
      </x:c>
      <x:c r="E14" s="12" t="e">
        <x:f ca="1">PERCENTILE(OFFSET(RGS_Ground_Run!$Q$966,0,0,MIN(Settings!$B$8,120),1),0.9)</x:f>
        <x:v>#VALUE!</x:v>
      </x:c>
      <x:c r="F14" s="12" t="e">
        <x:f ca="1">AVERAGE(OFFSET(RGS_Ground_Run!$U$966,0,0,MIN(Settings!$B$8,120),1))</x:f>
        <x:v>OFFSET is not implemented. reference=0, rows=0, cols=0, height=100, width=1</x:v>
      </x:c>
      <x:c r="G14" s="12" t="n">
        <x:f ca="1">IF(COUNTIF(OFFSET(RGS_Ground_Run!$S$966,0,0,MIN(Settings!$B$8,120),1),"&gt;0")=0,0,AVERAGEIF(OFFSET(RGS_Ground_Run!$S$966,0,0,MIN(Settings!$B$8,120),1),"&gt;0"))</x:f>
        <x:v>0</x:v>
      </x:c>
      <x:c r="H14" s="12" t="n">
        <x:f ca="1">COUNTIF(OFFSET(RGS_Ground_Run!$S$966,0,0,MIN(Settings!$B$8,120),1),"&gt;0")</x:f>
        <x:v>0</x:v>
      </x:c>
      <x:c r="I14" s="12" t="e">
        <x:f ca="1">AVERAGE(OFFSET(RGS_Ground_Run!$W$966,0,0,MIN(Settings!$B$8,120),1))</x:f>
        <x:v>OFFSET is not implemented. reference=1, rows=0, cols=0, height=100, width=1</x:v>
      </x:c>
      <x:c r="J14" s="12" t="e">
        <x:f ca="1">AVERAGE(OFFSET(RGS_Ground_Run!$X$966,0,0,MIN(Settings!$B$8,120),1))</x:f>
        <x:v>OFFSET is not implemented. reference=1, rows=0, cols=0, height=100, width=1</x:v>
      </x:c>
      <x:c r="K14" s="12" t="e">
        <x:f ca="1">MAX(OFFSET(RGS_Ground_Run!$P$966,0,0,MIN(Settings!$B$8,120),1))</x:f>
        <x:v>#VALUE!</x:v>
      </x:c>
      <x:c r="L14" s="12" t="e">
        <x:f ca="1">IF(Settings!$B$40="Median",N14,IF(Settings!$B$40="P90",O14,M14))</x:f>
        <x:v>OFFSET is not implemented. reference=14.444474539368187, rows=0, cols=0, height=100, width=1</x:v>
      </x:c>
      <x:c r="M14" s="12" t="e">
        <x:f ca="1">AVERAGE(OFFSET(Edge_Run!$O$966,0,0,MIN(Settings!$B$8,120),1))</x:f>
        <x:v>OFFSET is not implemented. reference=14.444474539368187, rows=0, cols=0, height=100, width=1</x:v>
      </x:c>
      <x:c r="N14" s="12" t="e">
        <x:f ca="1">MEDIAN(OFFSET(Edge_Run!$O$966,0,0,MIN(Settings!$B$8,120),1))</x:f>
        <x:v>#VALUE!</x:v>
      </x:c>
      <x:c r="O14" s="12" t="e">
        <x:f ca="1">PERCENTILE(OFFSET(Edge_Run!$O$966,0,0,MIN(Settings!$B$8,120),1),0.9)</x:f>
        <x:v>#VALUE!</x:v>
      </x:c>
      <x:c r="P14" s="12" t="e">
        <x:f ca="1">AVERAGE(OFFSET(Edge_Run!$S$966,0,0,MIN(Settings!$B$8,120),1))</x:f>
        <x:v>OFFSET is not implemented. reference=0, rows=0, cols=0, height=100, width=1</x:v>
      </x:c>
      <x:c r="Q14" s="12" t="n">
        <x:f ca="1">IF(COUNTIF(OFFSET(Edge_Run!$R$966,0,0,MIN(Settings!$B$8,120),1),"&gt;0")=0,0,AVERAGEIF(OFFSET(Edge_Run!$R$966,0,0,MIN(Settings!$B$8,120),1),"&gt;0"))</x:f>
        <x:v>0</x:v>
      </x:c>
      <x:c r="R14" s="12" t="n">
        <x:f ca="1">COUNTIF(OFFSET(Edge_Run!$R$966,0,0,MIN(Settings!$B$8,120),1),"&gt;0")</x:f>
        <x:v>0</x:v>
      </x:c>
      <x:c r="S14" s="12" t="e">
        <x:f ca="1">AVERAGE(OFFSET(Edge_Run!$U$966,0,0,MIN(Settings!$B$8,120),1))</x:f>
        <x:v>OFFSET is not implemented. reference=1, rows=0, cols=0, height=100, width=1</x:v>
      </x:c>
      <x:c r="T14" s="12" t="e">
        <x:f ca="1">AVERAGE(OFFSET(Edge_Run!$V$966,0,0,MIN(Settings!$B$8,120),1))</x:f>
        <x:v>OFFSET is not implemented. reference=1, rows=0, cols=0, height=100, width=1</x:v>
      </x:c>
      <x:c r="U14" s="12" t="e">
        <x:f ca="1">MAX(OFFSET(Edge_Run!$N$966,0,0,MIN(Settings!$B$8,120),1))</x:f>
        <x:v>#VALUE!</x:v>
      </x:c>
      <x:c r="V14" s="12">
        <x:f t="shared" ca="1" si="0"/>
        <x:v>26.847033021758477</x:v>
      </x:c>
      <x:c r="W14" s="12">
        <x:f t="shared" ca="1" si="1"/>
        <x:v>0.17999999999999994</x:v>
      </x:c>
      <x:c r="X14" s="12" t="n">
        <x:f>(INT((Settings!$B$10-Settings!$B$32+(Settings!$B$33*1000))/Settings!$B$33)*Settings!$B$30+MIN(MOD(Settings!$B$10-Settings!$B$32+(Settings!$B$33*1000),Settings!$B$33),Settings!$B$30))-(INT((-Settings!$B$32+(Settings!$B$33*1000))/Settings!$B$33)*Settings!$B$30+MIN(MOD(-Settings!$B$32+(Settings!$B$33*1000),Settings!$B$33),Settings!$B$30))</x:f>
        <x:v>5040</x:v>
      </x:c>
      <x:c r="Y14" s="12" t="n">
        <x:f>Settings!$B$10-X14</x:f>
        <x:v>960</x:v>
      </x:c>
      <x:c r="Z14" s="12" t="n">
        <x:f>X14/Settings!$B$10</x:f>
        <x:v>0.84</x:v>
      </x:c>
    </x:row>
    <x:row r="15">
      <x:c r="A15" s="7">
        <x:v>10</x:v>
      </x:c>
      <x:c r="B15" s="12" t="e">
        <x:f ca="1">IF(Settings!$B$40="Median",D15,IF(Settings!$B$40="P90",E15,C15))</x:f>
        <x:v>OFFSET is not implemented. reference=26.765481602481614, rows=0, cols=0, height=100, width=1</x:v>
      </x:c>
      <x:c r="C15" s="12" t="e">
        <x:f ca="1">AVERAGE(OFFSET(RGS_Ground_Run!$Q$1086,0,0,MIN(Settings!$B$8,120),1))</x:f>
        <x:v>OFFSET is not implemented. reference=26.765481602481614, rows=0, cols=0, height=100, width=1</x:v>
      </x:c>
      <x:c r="D15" s="12" t="e">
        <x:f ca="1">MEDIAN(OFFSET(RGS_Ground_Run!$Q$1086,0,0,MIN(Settings!$B$8,120),1))</x:f>
        <x:v>#VALUE!</x:v>
      </x:c>
      <x:c r="E15" s="12" t="e">
        <x:f ca="1">PERCENTILE(OFFSET(RGS_Ground_Run!$Q$1086,0,0,MIN(Settings!$B$8,120),1),0.9)</x:f>
        <x:v>#VALUE!</x:v>
      </x:c>
      <x:c r="F15" s="12" t="e">
        <x:f ca="1">AVERAGE(OFFSET(RGS_Ground_Run!$U$1086,0,0,MIN(Settings!$B$8,120),1))</x:f>
        <x:v>OFFSET is not implemented. reference=0, rows=0, cols=0, height=100, width=1</x:v>
      </x:c>
      <x:c r="G15" s="12" t="n">
        <x:f ca="1">IF(COUNTIF(OFFSET(RGS_Ground_Run!$S$1086,0,0,MIN(Settings!$B$8,120),1),"&gt;0")=0,0,AVERAGEIF(OFFSET(RGS_Ground_Run!$S$1086,0,0,MIN(Settings!$B$8,120),1),"&gt;0"))</x:f>
        <x:v>0</x:v>
      </x:c>
      <x:c r="H15" s="12" t="n">
        <x:f ca="1">COUNTIF(OFFSET(RGS_Ground_Run!$S$1086,0,0,MIN(Settings!$B$8,120),1),"&gt;0")</x:f>
        <x:v>0</x:v>
      </x:c>
      <x:c r="I15" s="12" t="e">
        <x:f ca="1">AVERAGE(OFFSET(RGS_Ground_Run!$W$1086,0,0,MIN(Settings!$B$8,120),1))</x:f>
        <x:v>OFFSET is not implemented. reference=1, rows=0, cols=0, height=100, width=1</x:v>
      </x:c>
      <x:c r="J15" s="12" t="e">
        <x:f ca="1">AVERAGE(OFFSET(RGS_Ground_Run!$X$1086,0,0,MIN(Settings!$B$8,120),1))</x:f>
        <x:v>OFFSET is not implemented. reference=1, rows=0, cols=0, height=100, width=1</x:v>
      </x:c>
      <x:c r="K15" s="12" t="e">
        <x:f ca="1">MAX(OFFSET(RGS_Ground_Run!$P$1086,0,0,MIN(Settings!$B$8,120),1))</x:f>
        <x:v>#VALUE!</x:v>
      </x:c>
      <x:c r="L15" s="12" t="e">
        <x:f ca="1">IF(Settings!$B$40="Median",N15,IF(Settings!$B$40="P90",O15,M15))</x:f>
        <x:v>OFFSET is not implemented. reference=14.25644480744485, rows=0, cols=0, height=100, width=1</x:v>
      </x:c>
      <x:c r="M15" s="12" t="e">
        <x:f ca="1">AVERAGE(OFFSET(Edge_Run!$O$1086,0,0,MIN(Settings!$B$8,120),1))</x:f>
        <x:v>OFFSET is not implemented. reference=14.25644480744485, rows=0, cols=0, height=100, width=1</x:v>
      </x:c>
      <x:c r="N15" s="12" t="e">
        <x:f ca="1">MEDIAN(OFFSET(Edge_Run!$O$1086,0,0,MIN(Settings!$B$8,120),1))</x:f>
        <x:v>#VALUE!</x:v>
      </x:c>
      <x:c r="O15" s="12" t="e">
        <x:f ca="1">PERCENTILE(OFFSET(Edge_Run!$O$1086,0,0,MIN(Settings!$B$8,120),1),0.9)</x:f>
        <x:v>#VALUE!</x:v>
      </x:c>
      <x:c r="P15" s="12" t="e">
        <x:f ca="1">AVERAGE(OFFSET(Edge_Run!$S$1086,0,0,MIN(Settings!$B$8,120),1))</x:f>
        <x:v>OFFSET is not implemented. reference=0, rows=0, cols=0, height=100, width=1</x:v>
      </x:c>
      <x:c r="Q15" s="12" t="n">
        <x:f ca="1">IF(COUNTIF(OFFSET(Edge_Run!$R$1086,0,0,MIN(Settings!$B$8,120),1),"&gt;0")=0,0,AVERAGEIF(OFFSET(Edge_Run!$R$1086,0,0,MIN(Settings!$B$8,120),1),"&gt;0"))</x:f>
        <x:v>0</x:v>
      </x:c>
      <x:c r="R15" s="12" t="n">
        <x:f ca="1">COUNTIF(OFFSET(Edge_Run!$R$1086,0,0,MIN(Settings!$B$8,120),1),"&gt;0")</x:f>
        <x:v>0</x:v>
      </x:c>
      <x:c r="S15" s="12" t="e">
        <x:f ca="1">AVERAGE(OFFSET(Edge_Run!$U$1086,0,0,MIN(Settings!$B$8,120),1))</x:f>
        <x:v>OFFSET is not implemented. reference=1, rows=0, cols=0, height=100, width=1</x:v>
      </x:c>
      <x:c r="T15" s="12" t="e">
        <x:f ca="1">AVERAGE(OFFSET(Edge_Run!$V$1086,0,0,MIN(Settings!$B$8,120),1))</x:f>
        <x:v>OFFSET is not implemented. reference=1, rows=0, cols=0, height=100, width=1</x:v>
      </x:c>
      <x:c r="U15" s="12" t="e">
        <x:f ca="1">MAX(OFFSET(Edge_Run!$N$1086,0,0,MIN(Settings!$B$8,120),1))</x:f>
        <x:v>#VALUE!</x:v>
      </x:c>
      <x:c r="V15" s="12">
        <x:f t="shared" ca="1" si="0"/>
        <x:v>23.532815953487297</x:v>
      </x:c>
      <x:c r="W15" s="12">
        <x:f t="shared" ca="1" si="1"/>
        <x:v>3.0000000000000027E-2</x:v>
      </x:c>
      <x:c r="X15" s="12" t="n">
        <x:f>(INT((Settings!$B$10-Settings!$B$32+(Settings!$B$33*1000))/Settings!$B$33)*Settings!$B$30+MIN(MOD(Settings!$B$10-Settings!$B$32+(Settings!$B$33*1000),Settings!$B$33),Settings!$B$30))-(INT((-Settings!$B$32+(Settings!$B$33*1000))/Settings!$B$33)*Settings!$B$30+MIN(MOD(-Settings!$B$32+(Settings!$B$33*1000),Settings!$B$33),Settings!$B$30))</x:f>
        <x:v>5040</x:v>
      </x:c>
      <x:c r="Y15" s="12" t="n">
        <x:f>Settings!$B$10-X15</x:f>
        <x:v>960</x:v>
      </x:c>
      <x:c r="Z15" s="12" t="n">
        <x:f>X15/Settings!$B$10</x:f>
        <x:v>0.84</x:v>
      </x:c>
    </x:row>
    <x:row r="17">
      <x:c r="A17" s="2" t="s">
        <x:v>207</x:v>
      </x:c>
    </x:row>
    <x:row r="18">
      <x:c r="A18" s="2" t="s">
        <x:v>208</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7109375" defaultRowHeight="15"/>
  <x:cols>
    <x:col min="1" max="1" width="8" customWidth="1"/>
    <x:col min="2" max="2" width="15.7109375" customWidth="1"/>
    <x:col min="3" max="4" width="14" customWidth="1"/>
    <x:col min="5" max="5" width="12" customWidth="1"/>
    <x:col min="6" max="6" width="13" customWidth="1"/>
    <x:col min="7" max="7" width="20" customWidth="1"/>
    <x:col min="8" max="8" width="10" customWidth="1"/>
  </x:cols>
  <x:sheetData>
    <x:row r="1" ht="16.5">
      <x:c r="A1" s="1" t="s">
        <x:v>209</x:v>
      </x:c>
    </x:row>
    <x:row r="2">
      <x:c r="A2" s="2"/>
    </x:row>
    <x:row r="3">
      <x:c r="A3" s="2"/>
    </x:row>
    <x:row r="5" ht="30" customHeight="1">
      <x:c r="A5" s="11" t="s">
        <x:v>110</x:v>
      </x:c>
      <x:c r="B5" s="11" t="s">
        <x:v>122</x:v>
      </x:c>
      <x:c r="C5" s="11" t="s">
        <x:v>210</x:v>
      </x:c>
      <x:c r="D5" s="11" t="s">
        <x:v>211</x:v>
      </x:c>
      <x:c r="E5" s="11" t="s">
        <x:v>212</x:v>
      </x:c>
      <x:c r="F5" s="11" t="s">
        <x:v>213</x:v>
      </x:c>
      <x:c r="G5" s="11" t="s">
        <x:v>214</x:v>
      </x:c>
      <x:c r="H5" s="11" t="s">
        <x:v>215</x:v>
      </x:c>
    </x:row>
    <x:row r="6">
      <x:c r="A6" s="7">
        <x:v>1</x:v>
      </x:c>
      <x:c r="B6" s="17">
        <x:v>0</x:v>
      </x:c>
      <x:c r="C6" s="17">
        <x:v>3</x:v>
      </x:c>
      <x:c r="D6" s="7" t="n">
        <x:f>B6</x:f>
        <x:v>0</x:v>
      </x:c>
      <x:c r="E6" s="7" t="n">
        <x:f>D6+C6</x:f>
        <x:v>3</x:v>
      </x:c>
      <x:c r="F6" s="7" t="n">
        <x:f>D6-B6</x:f>
        <x:v>0</x:v>
      </x:c>
      <x:c r="G6" s="17">
        <x:v>0</x:v>
      </x:c>
      <x:c r="H6" s="7" t="str">
        <x:f>IF(ABS(F6-G6)&lt;0.000001,"OK","CHECK")</x:f>
        <x:v>OK</x:v>
      </x:c>
    </x:row>
    <x:row r="7">
      <x:c r="A7" s="7">
        <x:v>2</x:v>
      </x:c>
      <x:c r="B7" s="17">
        <x:v>1</x:v>
      </x:c>
      <x:c r="C7" s="17">
        <x:v>2</x:v>
      </x:c>
      <x:c r="D7" s="7" t="n">
        <x:f>MAX(B7,E6)</x:f>
        <x:v>3</x:v>
      </x:c>
      <x:c r="E7" s="7" t="n">
        <x:f>D7+C7</x:f>
        <x:v>5</x:v>
      </x:c>
      <x:c r="F7" s="7" t="n">
        <x:f>D7-B7</x:f>
        <x:v>2</x:v>
      </x:c>
      <x:c r="G7" s="17">
        <x:v>2</x:v>
      </x:c>
      <x:c r="H7" s="7" t="str">
        <x:f>IF(ABS(F7-G7)&lt;0.000001,"OK","CHECK")</x:f>
        <x:v>OK</x:v>
      </x:c>
    </x:row>
    <x:row r="8">
      <x:c r="A8" s="7">
        <x:v>3</x:v>
      </x:c>
      <x:c r="B8" s="17">
        <x:v>2</x:v>
      </x:c>
      <x:c r="C8" s="17">
        <x:v>4</x:v>
      </x:c>
      <x:c r="D8" s="7" t="n">
        <x:f>MAX(B8,E7)</x:f>
        <x:v>5</x:v>
      </x:c>
      <x:c r="E8" s="7" t="n">
        <x:f>D8+C8</x:f>
        <x:v>9</x:v>
      </x:c>
      <x:c r="F8" s="7" t="n">
        <x:f>D8-B8</x:f>
        <x:v>3</x:v>
      </x:c>
      <x:c r="G8" s="17">
        <x:v>3</x:v>
      </x:c>
      <x:c r="H8" s="7" t="str">
        <x:f>IF(ABS(F8-G8)&lt;0.000001,"OK","CHECK")</x:f>
        <x:v>OK</x:v>
      </x:c>
    </x:row>
    <x:row r="9">
      <x:c r="A9" s="7">
        <x:v>4</x:v>
      </x:c>
      <x:c r="B9" s="17">
        <x:v>3</x:v>
      </x:c>
      <x:c r="C9" s="17">
        <x:v>1</x:v>
      </x:c>
      <x:c r="D9" s="7" t="n">
        <x:f>MAX(B9,E8)</x:f>
        <x:v>9</x:v>
      </x:c>
      <x:c r="E9" s="7" t="n">
        <x:f>D9+C9</x:f>
        <x:v>10</x:v>
      </x:c>
      <x:c r="F9" s="7" t="n">
        <x:f>D9-B9</x:f>
        <x:v>6</x:v>
      </x:c>
      <x:c r="G9" s="17">
        <x:v>6</x:v>
      </x:c>
      <x:c r="H9" s="7" t="str">
        <x:f>IF(ABS(F9-G9)&lt;0.000001,"OK","CHECK")</x:f>
        <x:v>OK</x:v>
      </x:c>
    </x:row>
    <x:row r="10">
      <x:c r="A10" s="7">
        <x:v>5</x:v>
      </x:c>
      <x:c r="B10" s="17">
        <x:v>10</x:v>
      </x:c>
      <x:c r="C10" s="17">
        <x:v>2</x:v>
      </x:c>
      <x:c r="D10" s="7" t="n">
        <x:f>MAX(B10,E9)</x:f>
        <x:v>10</x:v>
      </x:c>
      <x:c r="E10" s="7" t="n">
        <x:f>D10+C10</x:f>
        <x:v>12</x:v>
      </x:c>
      <x:c r="F10" s="7" t="n">
        <x:f>D10-B10</x:f>
        <x:v>0</x:v>
      </x:c>
      <x:c r="G10" s="17">
        <x:v>0</x:v>
      </x:c>
      <x:c r="H10" s="7" t="str">
        <x:f>IF(ABS(F10-G10)&lt;0.000001,"OK","CHECK")</x:f>
        <x:v>OK</x:v>
      </x:c>
    </x:row>
    <x:row r="12">
      <x:c r="A12" s="2" t="s">
        <x:v>216</x:v>
      </x:c>
    </x:row>
    <x:row r="13">
      <x:c r="A13" s="2" t="s">
        <x:v>217</x:v>
      </x:c>
    </x:row>
  </x:sheetData>
  <x:pageMargins left="0.7" right="0.7" top="0.75" bottom="0.75" header="0.3" footer="0.3"/>
</x:worksheet>
</file>

<file path=xl/worksheets/sheet9.xml><?xml version="1.0" encoding="utf-8"?>
<x:worksheet xmlns:x="http://schemas.openxmlformats.org/spreadsheetml/2006/main">
  <x:sheetPr>
    <x:tabColor theme="1"/>
  </x:sheetPr>
  <x:sheetFormatPr defaultColWidth="8.7109375" defaultRowHeight="15"/>
  <x:cols>
    <x:col min="1" max="1" width="38" customWidth="1"/>
    <x:col min="2" max="2" width="30" customWidth="1"/>
    <x:col min="3" max="3" width="36" customWidth="1"/>
    <x:col min="4" max="4" width="60" customWidth="1"/>
  </x:cols>
  <x:sheetData>
    <x:row r="1" ht="16.5">
      <x:c r="A1" s="1" t="s">
        <x:v>218</x:v>
      </x:c>
    </x:row>
    <x:row r="2">
      <x:c r="A2" s="2"/>
    </x:row>
    <x:row r="3">
      <x:c r="A3" s="2"/>
    </x:row>
    <x:row r="5" ht="18" customHeight="1">
      <x:c r="A5" s="11" t="s">
        <x:v>219</x:v>
      </x:c>
      <x:c r="B5" s="11" t="s">
        <x:v>220</x:v>
      </x:c>
      <x:c r="C5" s="11" t="s">
        <x:v>221</x:v>
      </x:c>
      <x:c r="D5" s="11" t="s">
        <x:v>222</x:v>
      </x:c>
    </x:row>
    <x:row r="6">
      <x:c r="A6" s="4" t="s">
        <x:v>223</x:v>
      </x:c>
      <x:c r="B6" s="4" t="s">
        <x:v>224</x:v>
      </x:c>
      <x:c r="C6" s="4" t="s">
        <x:v>225</x:v>
      </x:c>
      <x:c r="D6" s="4" t="s">
        <x:v>226</x:v>
      </x:c>
    </x:row>
    <x:row r="7">
      <x:c r="A7" s="4" t="s">
        <x:v>227</x:v>
      </x:c>
      <x:c r="B7" s="4" t="s">
        <x:v>228</x:v>
      </x:c>
      <x:c r="C7" s="4" t="s">
        <x:v>229</x:v>
      </x:c>
      <x:c r="D7" s="4" t="s">
        <x:v>230</x:v>
      </x:c>
    </x:row>
    <x:row r="8" ht="25.5">
      <x:c r="A8" s="4" t="s">
        <x:v>231</x:v>
      </x:c>
      <x:c r="B8" s="4" t="s">
        <x:v>232</x:v>
      </x:c>
      <x:c r="C8" s="4" t="s">
        <x:v>233</x:v>
      </x:c>
      <x:c r="D8" s="4" t="s">
        <x:v>234</x:v>
      </x:c>
    </x:row>
    <x:row r="9" ht="25.5">
      <x:c r="A9" s="4" t="s">
        <x:v>235</x:v>
      </x:c>
      <x:c r="B9" s="4" t="s">
        <x:v>236</x:v>
      </x:c>
      <x:c r="C9" s="4" t="s">
        <x:v>237</x:v>
      </x:c>
      <x:c r="D9" s="4" t="s">
        <x:v>238</x:v>
      </x:c>
    </x:row>
    <x:row r="10">
      <x:c r="A10" s="4" t="s">
        <x:v>239</x:v>
      </x:c>
      <x:c r="B10" s="4" t="s">
        <x:v>240</x:v>
      </x:c>
      <x:c r="C10" s="4" t="s">
        <x:v>241</x:v>
      </x:c>
      <x:c r="D10" s="4" t="s">
        <x:v>242</x:v>
      </x:c>
    </x:row>
    <x:row r="11">
      <x:c r="A11" s="4" t="s">
        <x:v>243</x:v>
      </x:c>
      <x:c r="B11" s="4" t="s">
        <x:v>244</x:v>
      </x:c>
      <x:c r="C11" s="4" t="s">
        <x:v>245</x:v>
      </x:c>
      <x:c r="D11" s="4" t="s">
        <x:v>246</x:v>
      </x:c>
    </x:row>
    <x:row r="12" ht="25.5">
      <x:c r="A12" s="4" t="s">
        <x:v>247</x:v>
      </x:c>
      <x:c r="B12" s="4" t="s">
        <x:v>48</x:v>
      </x:c>
      <x:c r="C12" s="4" t="s">
        <x:v>248</x:v>
      </x:c>
      <x:c r="D12" s="4" t="s">
        <x:v>249</x:v>
      </x:c>
    </x:row>
    <x:row r="13" ht="25.5">
      <x:c r="A13" s="4" t="s">
        <x:v>250</x:v>
      </x:c>
      <x:c r="B13" s="4" t="s">
        <x:v>251</x:v>
      </x:c>
      <x:c r="C13" s="4" t="s">
        <x:v>252</x:v>
      </x:c>
      <x:c r="D13" s="4" t="s">
        <x:v>253</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28" hidden="0" customWidth="1"/>
    <x:col min="3" max="3" width="22" hidden="0" customWidth="1"/>
    <x:col min="4" max="4" width="28" hidden="0" customWidth="1"/>
    <x:col min="5" max="5" width="20" hidden="0" customWidth="1"/>
    <x:col min="6" max="6" width="34" hidden="0" customWidth="1"/>
    <x:col min="7" max="7" width="22" hidden="0" customWidth="1"/>
    <x:col min="8" max="8" width="26" hidden="0" customWidth="1"/>
  </x:cols>
  <x:sheetData>
    <x:row r="1">
      <x:c r="A1" s="83" t="str">
        <x:v>OPS-SAT AI/ML Data Fit Experiment 01</x:v>
      </x:c>
      <x:c r="B1" s="83"/>
      <x:c r="C1" s="83"/>
      <x:c r="D1" s="83"/>
      <x:c r="E1" s="83"/>
      <x:c r="F1" s="83"/>
      <x:c r="G1" s="83"/>
      <x:c r="H1" s="83"/>
    </x:row>
    <x:row r="2">
      <x:c r="A2" s="84" t="str">
        <x:v>Carlo Work v9 baseline preserved | AI/ML task/workload suitability test | Not the final ENV + COMM + AI/ML fusion model</x:v>
      </x:c>
      <x:c r="B2" s="84"/>
      <x:c r="C2" s="84"/>
      <x:c r="D2" s="84"/>
      <x:c r="E2" s="84"/>
      <x:c r="F2" s="84"/>
      <x:c r="G2" s="84"/>
      <x:c r="H2" s="84"/>
    </x:row>
    <x:row r="3">
      <x:c r="A3" s="85"/>
      <x:c r="B3" s="85"/>
      <x:c r="C3" s="85"/>
      <x:c r="D3" s="85"/>
      <x:c r="E3" s="85"/>
      <x:c r="F3" s="85"/>
      <x:c r="G3" s="85"/>
      <x:c r="H3" s="85"/>
    </x:row>
    <x:row r="4">
      <x:c r="A4" s="86" t="str">
        <x:v>DATA TYPE LEGEND</x:v>
      </x:c>
      <x:c r="B4" s="86"/>
      <x:c r="C4" s="87" t="str">
        <x:v>Direct / observed</x:v>
      </x:c>
      <x:c r="D4" s="87"/>
      <x:c r="E4" s="88" t="str">
        <x:v>Derived / proxy</x:v>
      </x:c>
      <x:c r="F4" s="88"/>
      <x:c r="G4" s="89" t="str">
        <x:v>Synthetic model assumption</x:v>
      </x:c>
      <x:c r="H4" s="90" t="str">
        <x:v>Simulation output</x:v>
      </x:c>
    </x:row>
    <x:row r="5">
      <x:c r="A5" s="85"/>
      <x:c r="B5" s="85"/>
      <x:c r="C5" s="85"/>
      <x:c r="D5" s="85"/>
      <x:c r="E5" s="85"/>
      <x:c r="F5" s="85"/>
      <x:c r="G5" s="85"/>
      <x:c r="H5" s="85"/>
    </x:row>
    <x:row r="6">
      <x:c r="A6" s="91" t="str">
        <x:v>SOURCE PROVENANCE &amp; EXPERIMENT CONTROL</x:v>
      </x:c>
      <x:c r="B6" s="91"/>
      <x:c r="C6" s="91"/>
      <x:c r="D6" s="91"/>
      <x:c r="E6" s="91"/>
      <x:c r="F6" s="91"/>
      <x:c r="G6" s="91"/>
      <x:c r="H6" s="91"/>
    </x:row>
    <x:row r="7">
      <x:c r="A7" s="92" t="str">
        <x:v>Dataset</x:v>
      </x:c>
      <x:c r="B7" s="92" t="str">
        <x:v>OPSSAT-AD v2</x:v>
      </x:c>
      <x:c r="C7" s="92" t="str">
        <x:v>Source</x:v>
      </x:c>
      <x:c r="D7" s="92" t="str">
        <x:v>ESA OPS-SAT CubeSat telemetry</x:v>
      </x:c>
      <x:c r="E7" s="92" t="str">
        <x:v>DOI</x:v>
      </x:c>
      <x:c r="F7" s="92" t="str">
        <x:v>https://doi.org/10.5281/zenodo.15108715</x:v>
      </x:c>
      <x:c r="G7" s="92" t="str">
        <x:v>Experiment date</x:v>
      </x:c>
      <x:c r="H7" s="92" t="str">
        <x:v>2026-09-21</x:v>
      </x:c>
    </x:row>
    <x:row r="8">
      <x:c r="A8" s="92" t="str">
        <x:v>Source file</x:v>
      </x:c>
      <x:c r="B8" s="92" t="str">
        <x:v>dataset.csv</x:v>
      </x:c>
      <x:c r="C8" s="92" t="str">
        <x:v>Rows</x:v>
      </x:c>
      <x:c r="D8" s="92" t="n">
        <x:v>2123</x:v>
      </x:c>
      <x:c r="E8" s="92" t="str">
        <x:v>Role</x:v>
      </x:c>
      <x:c r="F8" s="92" t="str">
        <x:v>Engineered segment-level ML dataset</x:v>
      </x:c>
      <x:c r="G8" s="92" t="str">
        <x:v>Missing cells</x:v>
      </x:c>
      <x:c r="H8" s="92" t="n">
        <x:v>0</x:v>
      </x:c>
    </x:row>
    <x:row r="9">
      <x:c r="A9" s="92" t="str">
        <x:v>Source file</x:v>
      </x:c>
      <x:c r="B9" s="92" t="str">
        <x:v>segments.csv</x:v>
      </x:c>
      <x:c r="C9" s="92" t="str">
        <x:v>Rows</x:v>
      </x:c>
      <x:c r="D9" s="92" t="n">
        <x:v>303493</x:v>
      </x:c>
      <x:c r="E9" s="92" t="str">
        <x:v>Role</x:v>
      </x:c>
      <x:c r="F9" s="92" t="str">
        <x:v>Underlying spacecraft telemetry</x:v>
      </x:c>
      <x:c r="G9" s="92" t="str">
        <x:v>Unique segments</x:v>
      </x:c>
      <x:c r="H9" s="92" t="n">
        <x:v>2123</x:v>
      </x:c>
    </x:row>
    <x:row r="10">
      <x:c r="A10" s="92" t="str">
        <x:v>Supporting file</x:v>
      </x:c>
      <x:c r="B10" s="92" t="str">
        <x:v>modeling_examples.ipynb</x:v>
      </x:c>
      <x:c r="C10" s="92" t="str">
        <x:v>Seed documented</x:v>
      </x:c>
      <x:c r="D10" s="92" t="n">
        <x:v>2137</x:v>
      </x:c>
      <x:c r="E10" s="92" t="str">
        <x:v>Role</x:v>
      </x:c>
      <x:c r="F10" s="92" t="str">
        <x:v>Model-ready feature list / example ML workflows</x:v>
      </x:c>
      <x:c r="G10" s="92" t="str"/>
      <x:c r="H10" s="92"/>
    </x:row>
    <x:row r="11">
      <x:c r="A11" s="92" t="str">
        <x:v>Supporting file</x:v>
      </x:c>
      <x:c r="B11" s="92" t="str">
        <x:v>dataset_generator.ipynb</x:v>
      </x:c>
      <x:c r="C11" s="92" t="str">
        <x:v>Transformations</x:v>
      </x:c>
      <x:c r="D11" s="92" t="str">
        <x:v>Feature engineering from raw segments</x:v>
      </x:c>
      <x:c r="E11" s="92" t="str">
        <x:v>Role</x:v>
      </x:c>
      <x:c r="F11" s="92" t="str">
        <x:v>Generation logic for dataset.csv</x:v>
      </x:c>
      <x:c r="G11" s="92" t="str"/>
      <x:c r="H11" s="92"/>
    </x:row>
    <x:row r="12">
      <x:c r="A12" s="92" t="str">
        <x:v>Sample used in DES</x:v>
      </x:c>
      <x:c r="B12" s="92" t="n">
        <x:v>1000</x:v>
      </x:c>
      <x:c r="C12" s="92" t="str">
        <x:v>Selection</x:v>
      </x:c>
      <x:c r="D12" s="92" t="str">
        <x:v>Stratified random: train × anomaly</x:v>
      </x:c>
      <x:c r="E12" s="92" t="str">
        <x:v>Random seed</x:v>
      </x:c>
      <x:c r="F12" s="92" t="n">
        <x:v>2137</x:v>
      </x:c>
      <x:c r="G12" s="92" t="str">
        <x:v>Class proportions preserved</x:v>
      </x:c>
      <x:c r="H12" s="92" t="str">
        <x:v>Yes</x:v>
      </x:c>
    </x:row>
    <x:row r="13">
      <x:c r="A13" s="92" t="str">
        <x:v>Selected normal</x:v>
      </x:c>
      <x:c r="B13" s="92" t="n">
        <x:v>796</x:v>
      </x:c>
      <x:c r="C13" s="92" t="str">
        <x:v>Selected anomalous</x:v>
      </x:c>
      <x:c r="D13" s="92" t="n">
        <x:v>204</x:v>
      </x:c>
      <x:c r="E13" s="92" t="str">
        <x:v>Full normal</x:v>
      </x:c>
      <x:c r="F13" s="92" t="n">
        <x:v>1689</x:v>
      </x:c>
      <x:c r="G13" s="92" t="str">
        <x:v>Full anomalous</x:v>
      </x:c>
      <x:c r="H13" s="92" t="n">
        <x:v>434</x:v>
      </x:c>
    </x:row>
    <x:row r="14">
      <x:c r="A14" s="92" t="str">
        <x:v>Raw-count validation</x:v>
      </x:c>
      <x:c r="B14" s="92" t="str">
        <x:v>2123/2123 segment counts match dataset len</x:v>
      </x:c>
      <x:c r="C14" s="92" t="str">
        <x:v>Label field status</x:v>
      </x:c>
      <x:c r="D14" s="92" t="str">
        <x:v>segments.csv label is constant 'anomaly' and is not a class discriminator</x:v>
      </x:c>
      <x:c r="E14" s="92" t="str">
        <x:v>Binary class field</x:v>
      </x:c>
      <x:c r="F14" s="92" t="str">
        <x:v>anomaly (0/1)</x:v>
      </x:c>
      <x:c r="G14" s="92" t="str"/>
      <x:c r="H14" s="92"/>
    </x:row>
    <x:row r="15">
      <x:c r="A15" s="150" t="str">
        <x:v>Experiment transformations</x:v>
      </x:c>
      <x:c r="B15" s="92" t="str">
        <x:v>Joined raw segment start/end/count by segment; derived class_label from anomaly; workload index = len / full-dataset median len (70). No source values altered and no source field converted to processing seconds.</x:v>
      </x:c>
      <x:c r="C15" s="92" t="str"/>
      <x:c r="D15" s="92" t="str"/>
      <x:c r="E15" s="92" t="str"/>
      <x:c r="F15" s="92" t="str"/>
      <x:c r="G15" s="92" t="str"/>
      <x:c r="H15" s="92" t="str"/>
    </x:row>
    <x:row r="16">
      <x:c r="A16" s="91" t="str">
        <x:v>SOURCE INSPECTION</x:v>
      </x:c>
      <x:c r="B16" s="91"/>
      <x:c r="C16" s="91"/>
      <x:c r="D16" s="91"/>
      <x:c r="E16" s="91"/>
      <x:c r="F16" s="91"/>
      <x:c r="G16" s="91"/>
      <x:c r="H16" s="91"/>
    </x:row>
    <x:row r="17">
      <x:c r="A17" s="92" t="str">
        <x:v>Segment / observation ID</x:v>
      </x:c>
      <x:c r="B17" s="92" t="str">
        <x:v>segment</x:v>
      </x:c>
      <x:c r="C17" s="93" t="str">
        <x:v>Direct</x:v>
      </x:c>
      <x:c r="D17" s="94" t="str">
        <x:v>Unique segment identifier; used for traceability to raw telemetry.</x:v>
      </x:c>
      <x:c r="E17" s="92" t="str">
        <x:v>Used</x:v>
      </x:c>
      <x:c r="F17" s="92" t="str">
        <x:v>DES entity/task identity</x:v>
      </x:c>
      <x:c r="G17" s="85"/>
      <x:c r="H17" s="85"/>
    </x:row>
    <x:row r="18">
      <x:c r="A18" s="92" t="str">
        <x:v>Anomaly status</x:v>
      </x:c>
      <x:c r="B18" s="92" t="str">
        <x:v>anomaly</x:v>
      </x:c>
      <x:c r="C18" s="93" t="str">
        <x:v>Direct</x:v>
      </x:c>
      <x:c r="D18" s="94" t="str">
        <x:v>Binary 0=normal, 1=anomalous.</x:v>
      </x:c>
      <x:c r="E18" s="92" t="str">
        <x:v>Used</x:v>
      </x:c>
      <x:c r="F18" s="92" t="str">
        <x:v>Routine vs priority task class; does not change queue discipline in Experiment 01</x:v>
      </x:c>
      <x:c r="G18" s="85"/>
      <x:c r="H18" s="85"/>
    </x:row>
    <x:row r="19">
      <x:c r="A19" s="92" t="str">
        <x:v>Train/test split</x:v>
      </x:c>
      <x:c r="B19" s="92" t="str">
        <x:v>train</x:v>
      </x:c>
      <x:c r="C19" s="93" t="str">
        <x:v>Direct</x:v>
      </x:c>
      <x:c r="D19" s="94" t="str">
        <x:v>1=train, 0=test as provided by source.</x:v>
      </x:c>
      <x:c r="E19" s="92" t="str">
        <x:v>Used</x:v>
      </x:c>
      <x:c r="F19" s="92" t="str">
        <x:v>Sampling stratification only</x:v>
      </x:c>
      <x:c r="G19" s="85"/>
      <x:c r="H19" s="85"/>
    </x:row>
    <x:row r="20">
      <x:c r="A20" s="92" t="str">
        <x:v>Channel</x:v>
      </x:c>
      <x:c r="B20" s="92" t="str">
        <x:v>channel</x:v>
      </x:c>
      <x:c r="C20" s="93" t="str">
        <x:v>Direct</x:v>
      </x:c>
      <x:c r="D20" s="94" t="str">
        <x:v>9 telemetry channels in engineered dataset.</x:v>
      </x:c>
      <x:c r="E20" s="92" t="str">
        <x:v>Used</x:v>
      </x:c>
      <x:c r="F20" s="92" t="str">
        <x:v>Source context only</x:v>
      </x:c>
      <x:c r="G20" s="85"/>
      <x:c r="H20" s="85"/>
    </x:row>
    <x:row r="21">
      <x:c r="A21" s="92" t="str">
        <x:v>Sequence/time</x:v>
      </x:c>
      <x:c r="B21" s="92" t="str">
        <x:v>timestamp (segments.csv), duration, sampling</x:v>
      </x:c>
      <x:c r="C21" s="93" t="str">
        <x:v>Mixed</x:v>
      </x:c>
      <x:c r="D21" s="94" t="str">
        <x:v>Raw timestamps plus engineered duration and sampling field.</x:v>
      </x:c>
      <x:c r="E21" s="92" t="str">
        <x:v>Used</x:v>
      </x:c>
      <x:c r="F21" s="92" t="str">
        <x:v>Provenance and workload context; not inference latency</x:v>
      </x:c>
      <x:c r="G21" s="85"/>
      <x:c r="H21" s="85"/>
    </x:row>
    <x:row r="22">
      <x:c r="A22" s="92" t="str">
        <x:v>Workload magnitude</x:v>
      </x:c>
      <x:c r="B22" s="92" t="str">
        <x:v>len</x:v>
      </x:c>
      <x:c r="C22" s="93" t="str">
        <x:v>Derived</x:v>
      </x:c>
      <x:c r="D22" s="94" t="str">
        <x:v>Number of telemetry samples in a segment; exact raw-row count match.</x:v>
      </x:c>
      <x:c r="E22" s="92" t="str">
        <x:v>Proxy</x:v>
      </x:c>
      <x:c r="F22" s="92" t="str">
        <x:v>Workload-size proxy only; not converted to processing seconds</x:v>
      </x:c>
      <x:c r="G22" s="85"/>
      <x:c r="H22" s="85"/>
    </x:row>
    <x:row r="23">
      <x:c r="A23" s="92" t="str">
        <x:v>Model-ready numeric features</x:v>
      </x:c>
      <x:c r="B23" s="92" t="str">
        <x:v>mean, var, std, len, duration, len_weighted, gaps_squared, n_peaks, smooth10_n_peaks, smooth20_n_peaks, var_div_duration, var_div_len, diff_peaks, diff2_peaks, diff_var, diff2_var, kurtosis, skew</x:v>
      </x:c>
      <x:c r="C23" s="93" t="str">
        <x:v>Derived</x:v>
      </x:c>
      <x:c r="D23" s="94" t="str">
        <x:v>18 features used by modeling_examples.ipynb.</x:v>
      </x:c>
      <x:c r="E23" s="92" t="str">
        <x:v>Used</x:v>
      </x:c>
      <x:c r="F23" s="92" t="str">
        <x:v>AI/ML feature evidence; not communications or compute telemetry</x:v>
      </x:c>
      <x:c r="G23" s="85"/>
      <x:c r="H23" s="85"/>
    </x:row>
    <x:row r="24">
      <x:c r="A24" s="92" t="str">
        <x:v>Missing/unusable</x:v>
      </x:c>
      <x:c r="B24" s="92" t="str">
        <x:v>Communications latency/loss/link state; inference time; processor utilization; power/energy</x:v>
      </x:c>
      <x:c r="C24" s="93" t="str">
        <x:v>Missing</x:v>
      </x:c>
      <x:c r="D24" s="94" t="str">
        <x:v>Not present in attached source files.</x:v>
      </x:c>
      <x:c r="E24" s="92" t="str">
        <x:v>Retained synthetic</x:v>
      </x:c>
      <x:c r="F24" s="92" t="str">
        <x:v>Existing Carlo Work v9 assumptions remain unchanged</x:v>
      </x:c>
      <x:c r="G24" s="85"/>
      <x:c r="H24" s="85"/>
    </x:row>
    <x:row r="25">
      <x:c r="A25" s="85"/>
      <x:c r="B25" s="85"/>
      <x:c r="C25" s="85"/>
      <x:c r="D25" s="85"/>
      <x:c r="E25" s="85"/>
      <x:c r="F25" s="85"/>
      <x:c r="G25" s="85"/>
      <x:c r="H25" s="85"/>
    </x:row>
    <x:row r="26">
      <x:c r="A26" s="91" t="str">
        <x:v>DES MAPPING — WHAT POPULATED VS WHAT REMAINED SYNTHETIC</x:v>
      </x:c>
      <x:c r="B26" s="91"/>
      <x:c r="C26" s="91"/>
      <x:c r="D26" s="91"/>
      <x:c r="E26" s="91"/>
      <x:c r="F26" s="91"/>
      <x:c r="G26" s="91"/>
      <x:c r="H26" s="91"/>
    </x:row>
    <x:row r="27">
      <x:c r="A27" s="95" t="str">
        <x:v>Source field</x:v>
      </x:c>
      <x:c r="B27" s="95" t="str">
        <x:v>DES role</x:v>
      </x:c>
      <x:c r="C27" s="95" t="str">
        <x:v>Fit type</x:v>
      </x:c>
      <x:c r="D27" s="95" t="str">
        <x:v>Experiment 01 use</x:v>
      </x:c>
      <x:c r="E27" s="95" t="str">
        <x:v>Status / limitation</x:v>
      </x:c>
      <x:c r="F27" s="95" t="str">
        <x:v>Data class</x:v>
      </x:c>
      <x:c r="G27" s="85"/>
      <x:c r="H27" s="85"/>
    </x:row>
    <x:row r="28">
      <x:c r="A28" s="92" t="str">
        <x:v>segment</x:v>
      </x:c>
      <x:c r="B28" s="92" t="str">
        <x:v>Entity/task identifier</x:v>
      </x:c>
      <x:c r="C28" s="92" t="str">
        <x:v>Direct</x:v>
      </x:c>
      <x:c r="D28" s="92" t="str">
        <x:v>Mapped 1:1 to 1,000 active DES entities</x:v>
      </x:c>
      <x:c r="E28" s="92" t="str">
        <x:v>Strong traceability</x:v>
      </x:c>
      <x:c r="F28" s="92" t="str">
        <x:v>Observed</x:v>
      </x:c>
      <x:c r="G28" s="85"/>
      <x:c r="H28" s="85"/>
    </x:row>
    <x:row r="29">
      <x:c r="A29" s="92" t="str">
        <x:v>anomaly</x:v>
      </x:c>
      <x:c r="B29" s="92" t="str">
        <x:v>Task class / alert status</x:v>
      </x:c>
      <x:c r="C29" s="92" t="str">
        <x:v>Direct</x:v>
      </x:c>
      <x:c r="D29" s="92" t="str">
        <x:v>Normal vs anomalous task classification</x:v>
      </x:c>
      <x:c r="E29" s="92" t="str">
        <x:v>No priority queue behavior added yet</x:v>
      </x:c>
      <x:c r="F29" s="92" t="str">
        <x:v>Observed</x:v>
      </x:c>
      <x:c r="G29" s="85"/>
      <x:c r="H29" s="85"/>
    </x:row>
    <x:row r="30">
      <x:c r="A30" s="92" t="str">
        <x:v>len</x:v>
      </x:c>
      <x:c r="B30" s="92" t="str">
        <x:v>Workload magnitude</x:v>
      </x:c>
      <x:c r="C30" s="92" t="str">
        <x:v>Proxy</x:v>
      </x:c>
      <x:c r="D30" s="92" t="str">
        <x:v>Recorded as workload index vs full-dataset median</x:v>
      </x:c>
      <x:c r="E30" s="92" t="str">
        <x:v>Does not set processing time</x:v>
      </x:c>
      <x:c r="F30" s="92" t="str">
        <x:v>Derived proxy</x:v>
      </x:c>
      <x:c r="G30" s="85"/>
      <x:c r="H30" s="85"/>
    </x:row>
    <x:row r="31">
      <x:c r="A31" s="92" t="str">
        <x:v>duration</x:v>
      </x:c>
      <x:c r="B31" s="92" t="str">
        <x:v>Temporal extent of source segment</x:v>
      </x:c>
      <x:c r="C31" s="92" t="str">
        <x:v>Proxy</x:v>
      </x:c>
      <x:c r="D31" s="92" t="str">
        <x:v>Recorded for workload context</x:v>
      </x:c>
      <x:c r="E31" s="92" t="str">
        <x:v>Not onboard inference latency</x:v>
      </x:c>
      <x:c r="F31" s="92" t="str">
        <x:v>Derived proxy</x:v>
      </x:c>
      <x:c r="G31" s="85"/>
      <x:c r="H31" s="85"/>
    </x:row>
    <x:row r="32">
      <x:c r="A32" s="92" t="str">
        <x:v>engineered features</x:v>
      </x:c>
      <x:c r="B32" s="92" t="str">
        <x:v>AI/ML task feature vector</x:v>
      </x:c>
      <x:c r="C32" s="92" t="str">
        <x:v>Direct engineered</x:v>
      </x:c>
      <x:c r="D32" s="92" t="str">
        <x:v>Retained on source tab for later AI model integration</x:v>
      </x:c>
      <x:c r="E32" s="92" t="str">
        <x:v>Do not map arbitrary feature magnitudes to seconds</x:v>
      </x:c>
      <x:c r="F32" s="92" t="str">
        <x:v>Derived</x:v>
      </x:c>
      <x:c r="G32" s="85"/>
      <x:c r="H32" s="85"/>
    </x:row>
    <x:row r="33">
      <x:c r="A33" s="92" t="str">
        <x:v>Ground proc time</x:v>
      </x:c>
      <x:c r="B33" s="92" t="str">
        <x:v>Ground processing time</x:v>
      </x:c>
      <x:c r="C33" s="92" t="str">
        <x:v>Synthetic</x:v>
      </x:c>
      <x:c r="D33" s="92" t="str">
        <x:v>Unchanged from Carlo Work v9</x:v>
      </x:c>
      <x:c r="E33" s="92" t="str">
        <x:v>OPSSAT-AD has no ground compute timing</x:v>
      </x:c>
      <x:c r="F33" s="92" t="str">
        <x:v>Synthetic</x:v>
      </x:c>
      <x:c r="G33" s="85"/>
      <x:c r="H33" s="85"/>
    </x:row>
    <x:row r="34">
      <x:c r="A34" s="92" t="str">
        <x:v>Edge proc time</x:v>
      </x:c>
      <x:c r="B34" s="92" t="str">
        <x:v>Onboard processing time</x:v>
      </x:c>
      <x:c r="C34" s="92" t="str">
        <x:v>Synthetic</x:v>
      </x:c>
      <x:c r="D34" s="92" t="str">
        <x:v>Unchanged from Carlo Work v9</x:v>
      </x:c>
      <x:c r="E34" s="92" t="str">
        <x:v>OPSSAT-AD has no onboard inference timing</x:v>
      </x:c>
      <x:c r="F34" s="92" t="str">
        <x:v>Synthetic</x:v>
      </x:c>
      <x:c r="G34" s="85"/>
      <x:c r="H34" s="85"/>
    </x:row>
    <x:row r="35">
      <x:c r="A35" s="92" t="str">
        <x:v>Link rate/propagation/up-down schedule</x:v>
      </x:c>
      <x:c r="B35" s="92" t="str">
        <x:v>Communications state</x:v>
      </x:c>
      <x:c r="C35" s="92" t="str">
        <x:v>Synthetic</x:v>
      </x:c>
      <x:c r="D35" s="92" t="str">
        <x:v>Unchanged from Carlo Work v9</x:v>
      </x:c>
      <x:c r="E35" s="92" t="str">
        <x:v>OPSSAT-AD does not measure communications</x:v>
      </x:c>
      <x:c r="F35" s="92" t="str">
        <x:v>Synthetic</x:v>
      </x:c>
      <x:c r="G35" s="85"/>
      <x:c r="H35" s="85"/>
    </x:row>
    <x:row r="36">
      <x:c r="A36" s="92" t="str">
        <x:v>300 MB / 75 MB volumes</x:v>
      </x:c>
      <x:c r="B36" s="92" t="str">
        <x:v>Data volume assumptions</x:v>
      </x:c>
      <x:c r="C36" s="92" t="str">
        <x:v>Synthetic</x:v>
      </x:c>
      <x:c r="D36" s="92" t="str">
        <x:v>Unchanged from Carlo Work v9</x:v>
      </x:c>
      <x:c r="E36" s="92" t="str">
        <x:v>len is a sample-count proxy, not bytes/MB</x:v>
      </x:c>
      <x:c r="F36" s="92" t="str">
        <x:v>Synthetic</x:v>
      </x:c>
      <x:c r="G36" s="85"/>
      <x:c r="H36" s="85"/>
    </x:row>
    <x:row r="37">
      <x:c r="A37" s="85"/>
      <x:c r="B37" s="85"/>
      <x:c r="C37" s="85"/>
      <x:c r="D37" s="85"/>
      <x:c r="E37" s="85"/>
      <x:c r="F37" s="85"/>
      <x:c r="G37" s="85"/>
      <x:c r="H37" s="85"/>
    </x:row>
    <x:row r="38">
      <x:c r="A38" s="85"/>
      <x:c r="B38" s="85"/>
      <x:c r="C38" s="85"/>
      <x:c r="D38" s="85"/>
      <x:c r="E38" s="85"/>
      <x:c r="F38" s="85"/>
      <x:c r="G38" s="85"/>
      <x:c r="H38" s="85"/>
    </x:row>
    <x:row r="39">
      <x:c r="A39" s="91" t="str">
        <x:v>INDEPENDENTLY REPRODUCED DES COMPARISON — SOURCE LABELS APPLIED, CORE V9 MECHANICS UNCHANGED</x:v>
      </x:c>
      <x:c r="B39" s="91"/>
      <x:c r="C39" s="91"/>
      <x:c r="D39" s="91"/>
      <x:c r="E39" s="91"/>
      <x:c r="F39" s="91"/>
      <x:c r="G39" s="91"/>
      <x:c r="H39" s="91"/>
    </x:row>
    <x:row r="40">
      <x:c r="A40" s="96" t="str">
        <x:v>Cohort</x:v>
      </x:c>
      <x:c r="B40" s="96" t="str">
        <x:v>Ground mean latency (s)</x:v>
      </x:c>
      <x:c r="C40" s="96" t="str">
        <x:v>Edge mean latency (s)</x:v>
      </x:c>
      <x:c r="D40" s="96" t="str">
        <x:v>G−E latency diff (s)</x:v>
      </x:c>
      <x:c r="E40" s="96" t="str">
        <x:v>95% CI lower</x:v>
      </x:c>
      <x:c r="F40" s="96" t="str">
        <x:v>95% CI upper</x:v>
      </x:c>
      <x:c r="G40" s="96" t="str">
        <x:v>Edge−Ground deadline share</x:v>
      </x:c>
      <x:c r="H40" s="96" t="str">
        <x:v>95% CI (availability)</x:v>
      </x:c>
    </x:row>
    <x:row r="41">
      <x:c r="A41" s="85" t="str">
        <x:v>All selected tasks</x:v>
      </x:c>
      <x:c r="B41" s="97" t="n">
        <x:v>62.196348553900464</x:v>
      </x:c>
      <x:c r="C41" s="97" t="n">
        <x:v>32.78823029969433</x:v>
      </x:c>
      <x:c r="D41" s="97" t="n">
        <x:v>29.40811825420613</x:v>
      </x:c>
      <x:c r="E41" s="97" t="n">
        <x:v>25.77982947311444</x:v>
      </x:c>
      <x:c r="F41" s="97" t="n">
        <x:v>33.03640703529782</x:v>
      </x:c>
      <x:c r="G41" s="97" t="n">
        <x:v>0.138</x:v>
      </x:c>
      <x:c r="H41" s="85" t="str">
        <x:v>0.0962 to 0.1798</x:v>
      </x:c>
    </x:row>
    <x:row r="42">
      <x:c r="A42" s="85" t="str">
        <x:v>Normal</x:v>
      </x:c>
      <x:c r="B42" s="97" t="n">
        <x:v>63.1894065291514</x:v>
      </x:c>
      <x:c r="C42" s="97" t="n">
        <x:v>33.01259136785955</x:v>
      </x:c>
      <x:c r="D42" s="97" t="n">
        <x:v>30.126647467717984</x:v>
      </x:c>
      <x:c r="E42" s="97" t="n">
        <x:v>26.356155067309682</x:v>
      </x:c>
      <x:c r="F42" s="97" t="n">
        <x:v>33.89713986812629</x:v>
      </x:c>
      <x:c r="G42" s="97" t="n">
        <x:v>0.15164594350514635</x:v>
      </x:c>
      <x:c r="H42" s="85" t="str">
        <x:v>0.1006 to 0.2027</x:v>
      </x:c>
    </x:row>
    <x:row r="43">
      <x:c r="A43" s="85" t="str">
        <x:v>Anomalous</x:v>
      </x:c>
      <x:c r="B43" s="97" t="n">
        <x:v>58.32147527792133</x:v>
      </x:c>
      <x:c r="C43" s="97" t="n">
        <x:v>31.912782210186883</x:v>
      </x:c>
      <x:c r="D43" s="97" t="n">
        <x:v>27.27728036246623</x:v>
      </x:c>
      <x:c r="E43" s="97" t="n">
        <x:v>21.076573741353965</x:v>
      </x:c>
      <x:c r="F43" s="97" t="n">
        <x:v>33.47798698357849</x:v>
      </x:c>
      <x:c r="G43" s="97" t="n">
        <x:v>0.08930020703933747</x:v>
      </x:c>
      <x:c r="H43" s="85" t="str">
        <x:v>0.0409 to 0.1377</x:v>
      </x:c>
    </x:row>
    <x:row r="44">
      <x:c r="A44" s="85"/>
      <x:c r="B44" s="85"/>
      <x:c r="C44" s="85"/>
      <x:c r="D44" s="85"/>
      <x:c r="E44" s="85"/>
      <x:c r="F44" s="85"/>
      <x:c r="G44" s="85"/>
      <x:c r="H44" s="85"/>
    </x:row>
    <x:row r="45">
      <x:c r="A45" s="85"/>
      <x:c r="B45" s="85"/>
      <x:c r="C45" s="85"/>
      <x:c r="D45" s="85"/>
      <x:c r="E45" s="85"/>
      <x:c r="F45" s="85"/>
      <x:c r="G45" s="85"/>
      <x:c r="H45" s="85"/>
    </x:row>
    <x:row r="46">
      <x:c r="A46" s="96" t="str">
        <x:v>Cohort</x:v>
      </x:c>
      <x:c r="B46" s="96" t="str">
        <x:v>Ground queue mean (s)</x:v>
      </x:c>
      <x:c r="C46" s="96" t="str">
        <x:v>Edge queue mean (s)</x:v>
      </x:c>
      <x:c r="D46" s="96" t="str">
        <x:v>Ground stale tasks</x:v>
      </x:c>
      <x:c r="E46" s="96" t="str">
        <x:v>Edge stale tasks</x:v>
      </x:c>
      <x:c r="F46" s="96" t="str">
        <x:v>Interpretation</x:v>
      </x:c>
      <x:c r="G46" s="85"/>
      <x:c r="H46" s="85"/>
    </x:row>
    <x:row r="47">
      <x:c r="A47" s="85" t="str">
        <x:v>All</x:v>
      </x:c>
      <x:c r="B47" s="97" t="n">
        <x:v>34.45969854997171</x:v>
      </x:c>
      <x:c r="C47" s="97" t="n">
        <x:v>15.618280287908295</x:v>
      </x:c>
      <x:c r="D47" s="85" t="n">
        <x:v>0</x:v>
      </x:c>
      <x:c r="E47" s="85" t="n">
        <x:v>0</x:v>
      </x:c>
      <x:c r="F47" s="92" t="str">
        <x:v>Class labels do not alter FCFS service or synthetic processing times in Experiment 01.</x:v>
      </x:c>
      <x:c r="G47" s="85"/>
      <x:c r="H47" s="85"/>
    </x:row>
    <x:row r="48">
      <x:c r="A48" s="85" t="str">
        <x:v>Normal</x:v>
      </x:c>
      <x:c r="B48" s="97" t="n">
        <x:v>35.42588225984659</x:v>
      </x:c>
      <x:c r="C48" s="97" t="n">
        <x:v>15.762018559945366</x:v>
      </x:c>
      <x:c r="D48" s="85" t="n">
        <x:v>0</x:v>
      </x:c>
      <x:c r="E48" s="85" t="n">
        <x:v>0</x:v>
      </x:c>
      <x:c r="F48" s="92" t="str">
        <x:v>Class labels do not alter FCFS service or synthetic processing times in Experiment 01.</x:v>
      </x:c>
      <x:c r="G48" s="85"/>
      <x:c r="H48" s="85"/>
    </x:row>
    <x:row r="49">
      <x:c r="A49" s="85" t="str">
        <x:v>Anomalous</x:v>
      </x:c>
      <x:c r="B49" s="97" t="n">
        <x:v>30.689687603597196</x:v>
      </x:c>
      <x:c r="C49" s="97" t="n">
        <x:v>15.057419187214633</x:v>
      </x:c>
      <x:c r="D49" s="85" t="n">
        <x:v>0</x:v>
      </x:c>
      <x:c r="E49" s="85" t="n">
        <x:v>0</x:v>
      </x:c>
      <x:c r="F49" s="92" t="str">
        <x:v>Class labels do not alter FCFS service or synthetic processing times in Experiment 01.</x:v>
      </x:c>
      <x:c r="G49" s="85"/>
      <x:c r="H49" s="85"/>
    </x:row>
    <x:row r="50">
      <x:c r="A50" s="85"/>
      <x:c r="B50" s="85"/>
      <x:c r="C50" s="85"/>
      <x:c r="D50" s="85"/>
      <x:c r="E50" s="85"/>
      <x:c r="F50" s="85"/>
      <x:c r="G50" s="85"/>
      <x:c r="H50" s="85"/>
    </x:row>
    <x:row r="51">
      <x:c r="A51" s="91" t="str">
        <x:v>DATA FIT ASSESSMENT</x:v>
      </x:c>
      <x:c r="B51" s="91"/>
      <x:c r="C51" s="91"/>
      <x:c r="D51" s="91"/>
      <x:c r="E51" s="91"/>
      <x:c r="F51" s="91"/>
      <x:c r="G51" s="91"/>
      <x:c r="H51" s="91"/>
    </x:row>
    <x:row r="52">
      <x:c r="A52" s="88" t="str">
        <x:v>Overall suitability</x:v>
      </x:c>
      <x:c r="B52" s="92" t="str">
        <x:v>GOOD FOR AI/ML TASK SEMANTICS AND WORKLOAD CHARACTERIZATION; INCOMPLETE FOR COMPUTE-TIME PARAMETERIZATION.</x:v>
      </x:c>
      <x:c r="C52" s="85"/>
      <x:c r="D52" s="85"/>
      <x:c r="E52" s="85"/>
      <x:c r="F52" s="85"/>
      <x:c r="G52" s="85"/>
      <x:c r="H52" s="85"/>
    </x:row>
    <x:row r="53">
      <x:c r="A53" s="88" t="str">
        <x:v>Direct fits</x:v>
      </x:c>
      <x:c r="B53" s="92" t="str">
        <x:v>Segment/task identity; anomaly status; train/test provenance; telemetry channel; raw timestamps; engineered feature vector.</x:v>
      </x:c>
      <x:c r="C53" s="85"/>
      <x:c r="D53" s="85"/>
      <x:c r="E53" s="85"/>
      <x:c r="F53" s="85"/>
      <x:c r="G53" s="85"/>
      <x:c r="H53" s="85"/>
    </x:row>
    <x:row r="54">
      <x:c r="A54" s="88" t="str">
        <x:v>Proxy-only fits</x:v>
      </x:c>
      <x:c r="B54" s="92" t="str">
        <x:v>len = workload/sample-count proxy; duration = source-segment temporal extent; anomaly = priority/alert class candidate.</x:v>
      </x:c>
      <x:c r="C54" s="85"/>
      <x:c r="D54" s="85"/>
      <x:c r="E54" s="85"/>
      <x:c r="F54" s="85"/>
      <x:c r="G54" s="85"/>
      <x:c r="H54" s="85"/>
    </x:row>
    <x:row r="55">
      <x:c r="A55" s="88" t="str">
        <x:v>Still missing</x:v>
      </x:c>
      <x:c r="B55" s="92" t="str">
        <x:v>Measured onboard inference latency, CPU/GPU/accelerator utilization, memory load, energy/power draw, model confidence/probability, output-size reduction.</x:v>
      </x:c>
      <x:c r="C55" s="85"/>
      <x:c r="D55" s="85"/>
      <x:c r="E55" s="85"/>
      <x:c r="F55" s="85"/>
      <x:c r="G55" s="85"/>
      <x:c r="H55" s="85"/>
    </x:row>
    <x:row r="56">
      <x:c r="A56" s="88" t="str">
        <x:v>Experiment finding</x:v>
      </x:c>
      <x:c r="B56" s="92" t="str">
        <x:v>Applying OPSSAT-AD labels to the v9 entities does not legitimately change latency by itself because the source contains no processing-time or queue-service measurement. Normal/anomalous differences shown here are cohort slices of the unchanged baseline, not evidence that anomalous tasks execute faster/slower.</x:v>
      </x:c>
      <x:c r="C56" s="85"/>
      <x:c r="D56" s="85"/>
      <x:c r="E56" s="85"/>
      <x:c r="F56" s="85"/>
      <x:c r="G56" s="85"/>
      <x:c r="H56" s="85"/>
    </x:row>
    <x:row r="57">
      <x:c r="A57" s="88" t="str">
        <x:v>Hybrid-model role</x:v>
      </x:c>
      <x:c r="B57" s="92" t="str">
        <x:v>Use OPSSAT-AD to populate AI/ML task type, anomaly status, source workload characteristics, and eventual priority logic. Pair it with measured onboard compute-performance data before replacing the synthetic 12 s onboard-processing assumption.</x:v>
      </x:c>
      <x:c r="C57" s="85"/>
      <x:c r="D57" s="85"/>
      <x:c r="E57" s="85"/>
      <x:c r="F57" s="85"/>
      <x:c r="G57" s="85"/>
      <x:c r="H57" s="85"/>
    </x:row>
    <x:row r="58">
      <x:c r="A58" s="88" t="str">
        <x:v>Recommended supplemental data</x:v>
      </x:c>
      <x:c r="B58" s="92" t="str">
        <x:v>Inference latency by model/input size; processor utilization and memory; energy/power per inference or per segment; model confidence/output class; bytes before/after onboard filtering. Candidate sources include OPS-SAT experiment telemetry/logs if available and BUPT-1 onboard-compute measurements.</x:v>
      </x:c>
      <x:c r="C58" s="85"/>
      <x:c r="D58" s="85"/>
      <x:c r="E58" s="85"/>
      <x:c r="F58" s="85"/>
      <x:c r="G58" s="85"/>
      <x:c r="H58" s="85"/>
    </x:row>
    <x:row r="59">
      <x:c r="A59" s="85"/>
      <x:c r="B59" s="85"/>
      <x:c r="C59" s="85"/>
      <x:c r="D59" s="85"/>
      <x:c r="E59" s="85"/>
      <x:c r="F59" s="85"/>
      <x:c r="G59" s="85"/>
      <x:c r="H59" s="85"/>
    </x:row>
    <x:row r="60">
      <x:c r="A60" s="85"/>
      <x:c r="B60" s="85"/>
      <x:c r="C60" s="85"/>
      <x:c r="D60" s="85"/>
      <x:c r="E60" s="85"/>
      <x:c r="F60" s="85"/>
      <x:c r="G60" s="85"/>
      <x:c r="H60" s="85"/>
    </x:row>
  </x:sheetData>
  <x:mergeCells>
    <x:mergeCell ref="A1:H1"/>
    <x:mergeCell ref="A2:H2"/>
    <x:mergeCell ref="A6:H6"/>
    <x:mergeCell ref="A16:H16"/>
    <x:mergeCell ref="A26:H26"/>
    <x:mergeCell ref="A39:H39"/>
    <x:mergeCell ref="A51:H5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2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22" hidden="0" customWidth="1"/>
    <x:col min="26" max="26" width="22" hidden="0" customWidth="1"/>
    <x:col min="27" max="27" width="12" hidden="0" customWidth="1"/>
    <x:col min="28" max="28" width="12" hidden="0" customWidth="1"/>
    <x:col min="29" max="29" width="14" hidden="0" customWidth="1"/>
    <x:col min="30" max="30" width="12" hidden="0" customWidth="1"/>
    <x:col min="31" max="31" width="12" hidden="0" customWidth="1"/>
    <x:col min="32" max="32" width="12" hidden="0" customWidth="1"/>
    <x:col min="33" max="33" width="22" hidden="0" customWidth="1"/>
  </x:cols>
  <x:sheetData>
    <x:row r="1" ht="30" customHeight="1">
      <x:c r="A1" s="119" t="str">
        <x:v>segment</x:v>
      </x:c>
      <x:c r="B1" s="119" t="str">
        <x:v>anomaly</x:v>
      </x:c>
      <x:c r="C1" s="119" t="str">
        <x:v>train</x:v>
      </x:c>
      <x:c r="D1" s="119" t="str">
        <x:v>channel</x:v>
      </x:c>
      <x:c r="E1" s="119" t="str">
        <x:v>sampling</x:v>
      </x:c>
      <x:c r="F1" s="119" t="str">
        <x:v>duration</x:v>
      </x:c>
      <x:c r="G1" s="119" t="str">
        <x:v>len</x:v>
      </x:c>
      <x:c r="H1" s="119" t="str">
        <x:v>mean</x:v>
      </x:c>
      <x:c r="I1" s="119" t="str">
        <x:v>var</x:v>
      </x:c>
      <x:c r="J1" s="119" t="str">
        <x:v>std</x:v>
      </x:c>
      <x:c r="K1" s="119" t="str">
        <x:v>kurtosis</x:v>
      </x:c>
      <x:c r="L1" s="119" t="str">
        <x:v>skew</x:v>
      </x:c>
      <x:c r="M1" s="119" t="str">
        <x:v>n_peaks</x:v>
      </x:c>
      <x:c r="N1" s="119" t="str">
        <x:v>smooth10_n_peaks</x:v>
      </x:c>
      <x:c r="O1" s="119" t="str">
        <x:v>smooth20_n_peaks</x:v>
      </x:c>
      <x:c r="P1" s="119" t="str">
        <x:v>diff_peaks</x:v>
      </x:c>
      <x:c r="Q1" s="119" t="str">
        <x:v>diff2_peaks</x:v>
      </x:c>
      <x:c r="R1" s="119" t="str">
        <x:v>diff_var</x:v>
      </x:c>
      <x:c r="S1" s="119" t="str">
        <x:v>diff2_var</x:v>
      </x:c>
      <x:c r="T1" s="119" t="str">
        <x:v>gaps_squared</x:v>
      </x:c>
      <x:c r="U1" s="119" t="str">
        <x:v>len_weighted</x:v>
      </x:c>
      <x:c r="V1" s="119" t="str">
        <x:v>var_div_duration</x:v>
      </x:c>
      <x:c r="W1" s="119" t="str">
        <x:v>var_div_len</x:v>
      </x:c>
      <x:c r="X1" s="119" t="str">
        <x:v>source_row</x:v>
      </x:c>
      <x:c r="Y1" s="119" t="str">
        <x:v>segment_start_utc</x:v>
      </x:c>
      <x:c r="Z1" s="119" t="str">
        <x:v>segment_end_utc</x:v>
      </x:c>
      <x:c r="AA1" s="119" t="str">
        <x:v>raw_telemetry_row_count</x:v>
      </x:c>
      <x:c r="AB1" s="119" t="str">
        <x:v>class_label</x:v>
      </x:c>
      <x:c r="AC1" s="119" t="str">
        <x:v>selected_for_DES</x:v>
      </x:c>
      <x:c r="AD1" s="119" t="str">
        <x:v>sample_order</x:v>
      </x:c>
      <x:c r="AE1" s="119" t="str">
        <x:v>des_rep</x:v>
      </x:c>
      <x:c r="AF1" s="119" t="str">
        <x:v>des_entity</x:v>
      </x:c>
      <x:c r="AG1" s="119" t="str">
        <x:v>selection_stratum</x:v>
      </x:c>
    </x:row>
    <x:row r="2">
      <x:c r="A2" s="120" t="n">
        <x:v>1</x:v>
      </x:c>
      <x:c r="B2" s="120" t="n">
        <x:v>1</x:v>
      </x:c>
      <x:c r="C2" s="120" t="n">
        <x:v>1</x:v>
      </x:c>
      <x:c r="D2" s="120" t="str">
        <x:v>CADC0872</x:v>
      </x:c>
      <x:c r="E2" s="120" t="n">
        <x:v>1</x:v>
      </x:c>
      <x:c r="F2" s="120" t="n">
        <x:v>279</x:v>
      </x:c>
      <x:c r="G2" s="120" t="n">
        <x:v>280</x:v>
      </x:c>
      <x:c r="H2" s="120" t="n">
        <x:v>8.533143499999998e-7</x:v>
      </x:c>
      <x:c r="I2" s="120" t="n">
        <x:v>3.4942831557055196e-10</x:v>
      </x:c>
      <x:c r="J2" s="120" t="n">
        <x:v>0.000018693001780627744</x:v>
      </x:c>
      <x:c r="K2" s="120" t="n">
        <x:v>0.6311173662492302</x:v>
      </x:c>
      <x:c r="L2" s="120" t="n">
        <x:v>0.5520522696354365</x:v>
      </x:c>
      <x:c r="M2" s="120" t="n">
        <x:v>4</x:v>
      </x:c>
      <x:c r="N2" s="120" t="n">
        <x:v>3</x:v>
      </x:c>
      <x:c r="O2" s="120" t="n">
        <x:v>2</x:v>
      </x:c>
      <x:c r="P2" s="120" t="n">
        <x:v>4</x:v>
      </x:c>
      <x:c r="Q2" s="120" t="n">
        <x:v>6</x:v>
      </x:c>
      <x:c r="R2" s="120" t="n">
        <x:v>1.2711755417075724e-10</x:v>
      </x:c>
      <x:c r="S2" s="120" t="n">
        <x:v>2.9606660433502864e-10</x:v>
      </x:c>
      <x:c r="T2" s="120" t="n">
        <x:v>279</x:v>
      </x:c>
      <x:c r="U2" s="120" t="n">
        <x:v>280</x:v>
      </x:c>
      <x:c r="V2" s="120" t="n">
        <x:v>1.2524312386041289e-12</x:v>
      </x:c>
      <x:c r="W2" s="120" t="n">
        <x:v>1.2479582698948283e-12</x:v>
      </x:c>
      <x:c r="X2" s="120" t="n">
        <x:v>2</x:v>
      </x:c>
      <x:c r="Y2" s="151" t="n">
        <x:v>44713.988125</x:v>
      </x:c>
      <x:c r="Z2" s="151" t="n">
        <x:v>44713.99135416667</x:v>
      </x:c>
      <x:c r="AA2" s="120" t="n">
        <x:v>280</x:v>
      </x:c>
      <x:c r="AB2" s="120" t="str">
        <x:v>Anomalous</x:v>
      </x:c>
      <x:c r="AC2" s="120" t="n">
        <x:v>0</x:v>
      </x:c>
      <x:c r="AD2" s="120"/>
      <x:c r="AE2" s="120"/>
      <x:c r="AF2" s="120"/>
      <x:c r="AG2" s="120"/>
    </x:row>
    <x:row r="3">
      <x:c r="A3" s="120" t="n">
        <x:v>2</x:v>
      </x:c>
      <x:c r="B3" s="120" t="n">
        <x:v>1</x:v>
      </x:c>
      <x:c r="C3" s="120" t="n">
        <x:v>1</x:v>
      </x:c>
      <x:c r="D3" s="120" t="str">
        <x:v>CADC0872</x:v>
      </x:c>
      <x:c r="E3" s="120" t="n">
        <x:v>1</x:v>
      </x:c>
      <x:c r="F3" s="120" t="n">
        <x:v>476</x:v>
      </x:c>
      <x:c r="G3" s="120" t="n">
        <x:v>477</x:v>
      </x:c>
      <x:c r="H3" s="120" t="n">
        <x:v>-0.000003639396266247381</x:v>
      </x:c>
      <x:c r="I3" s="120" t="n">
        <x:v>6.476484614528283e-10</x:v>
      </x:c>
      <x:c r="J3" s="120" t="n">
        <x:v>0.000025448938316810553</x:v>
      </x:c>
      <x:c r="K3" s="120" t="n">
        <x:v>-1.2436105409484077</x:v>
      </x:c>
      <x:c r="L3" s="120" t="n">
        <x:v>0.42563226494501544</x:v>
      </x:c>
      <x:c r="M3" s="120" t="n">
        <x:v>1</x:v>
      </x:c>
      <x:c r="N3" s="120" t="n">
        <x:v>1</x:v>
      </x:c>
      <x:c r="O3" s="120" t="n">
        <x:v>1</x:v>
      </x:c>
      <x:c r="P3" s="120" t="n">
        <x:v>5</x:v>
      </x:c>
      <x:c r="Q3" s="120" t="n">
        <x:v>8</x:v>
      </x:c>
      <x:c r="R3" s="120" t="n">
        <x:v>1.4893834768968183e-12</x:v>
      </x:c>
      <x:c r="S3" s="120" t="n">
        <x:v>3.004752494170574e-12</x:v>
      </x:c>
      <x:c r="T3" s="120" t="n">
        <x:v>476</x:v>
      </x:c>
      <x:c r="U3" s="120" t="n">
        <x:v>477</x:v>
      </x:c>
      <x:c r="V3" s="120" t="n">
        <x:v>1.3606060114555216e-12</x:v>
      </x:c>
      <x:c r="W3" s="120" t="n">
        <x:v>1.357753587951422e-12</x:v>
      </x:c>
      <x:c r="X3" s="120" t="n">
        <x:v>3</x:v>
      </x:c>
      <x:c r="Y3" s="151" t="n">
        <x:v>44713.99136574074</x:v>
      </x:c>
      <x:c r="Z3" s="151" t="n">
        <x:v>44713.996875</x:v>
      </x:c>
      <x:c r="AA3" s="120" t="n">
        <x:v>477</x:v>
      </x:c>
      <x:c r="AB3" s="120" t="str">
        <x:v>Anomalous</x:v>
      </x:c>
      <x:c r="AC3" s="120" t="n">
        <x:v>1</x:v>
      </x:c>
      <x:c r="AD3" s="120" t="n">
        <x:v>39</x:v>
      </x:c>
      <x:c r="AE3" s="120" t="n">
        <x:v>1</x:v>
      </x:c>
      <x:c r="AF3" s="120" t="n">
        <x:v>39</x:v>
      </x:c>
      <x:c r="AG3" s="120" t="str">
        <x:v>train=1|anomaly=1</x:v>
      </x:c>
    </x:row>
    <x:row r="4">
      <x:c r="A4" s="120" t="n">
        <x:v>3</x:v>
      </x:c>
      <x:c r="B4" s="120" t="n">
        <x:v>1</x:v>
      </x:c>
      <x:c r="C4" s="120" t="n">
        <x:v>1</x:v>
      </x:c>
      <x:c r="D4" s="120" t="str">
        <x:v>CADC0872</x:v>
      </x:c>
      <x:c r="E4" s="120" t="n">
        <x:v>1</x:v>
      </x:c>
      <x:c r="F4" s="120" t="n">
        <x:v>594</x:v>
      </x:c>
      <x:c r="G4" s="120" t="n">
        <x:v>595</x:v>
      </x:c>
      <x:c r="H4" s="120" t="n">
        <x:v>0.000011707879512605042</x:v>
      </x:c>
      <x:c r="I4" s="120" t="n">
        <x:v>5.59287714097435e-10</x:v>
      </x:c>
      <x:c r="J4" s="120" t="n">
        <x:v>0.000023649264557221118</x:v>
      </x:c>
      <x:c r="K4" s="120" t="n">
        <x:v>-0.28459255765001235</x:v>
      </x:c>
      <x:c r="L4" s="120" t="n">
        <x:v>-0.8261874641934153</x:v>
      </x:c>
      <x:c r="M4" s="120" t="n">
        <x:v>3</x:v>
      </x:c>
      <x:c r="N4" s="120" t="n">
        <x:v>2</x:v>
      </x:c>
      <x:c r="O4" s="120" t="n">
        <x:v>2</x:v>
      </x:c>
      <x:c r="P4" s="120" t="n">
        <x:v>2</x:v>
      </x:c>
      <x:c r="Q4" s="120" t="n">
        <x:v>3</x:v>
      </x:c>
      <x:c r="R4" s="120" t="n">
        <x:v>4.1122802027893165e-12</x:v>
      </x:c>
      <x:c r="S4" s="120" t="n">
        <x:v>1.0299180074673246e-11</x:v>
      </x:c>
      <x:c r="T4" s="120" t="n">
        <x:v>594</x:v>
      </x:c>
      <x:c r="U4" s="120" t="n">
        <x:v>595</x:v>
      </x:c>
      <x:c r="V4" s="120" t="n">
        <x:v>9.4156180824484e-13</x:v>
      </x:c>
      <x:c r="W4" s="120" t="n">
        <x:v>9.399793514242604e-13</x:v>
      </x:c>
      <x:c r="X4" s="120" t="n">
        <x:v>4</x:v>
      </x:c>
      <x:c r="Y4" s="151" t="n">
        <x:v>44713.996886574074</x:v>
      </x:c>
      <x:c r="Z4" s="151" t="n">
        <x:v>44714.00376157407</x:v>
      </x:c>
      <x:c r="AA4" s="120" t="n">
        <x:v>595</x:v>
      </x:c>
      <x:c r="AB4" s="120" t="str">
        <x:v>Anomalous</x:v>
      </x:c>
      <x:c r="AC4" s="120" t="n">
        <x:v>0</x:v>
      </x:c>
      <x:c r="AD4" s="120"/>
      <x:c r="AE4" s="120"/>
      <x:c r="AF4" s="120"/>
      <x:c r="AG4" s="120"/>
    </x:row>
    <x:row r="5">
      <x:c r="A5" s="120" t="n">
        <x:v>4</x:v>
      </x:c>
      <x:c r="B5" s="120" t="n">
        <x:v>1</x:v>
      </x:c>
      <x:c r="C5" s="120" t="n">
        <x:v>1</x:v>
      </x:c>
      <x:c r="D5" s="120" t="str">
        <x:v>CADC0872</x:v>
      </x:c>
      <x:c r="E5" s="120" t="n">
        <x:v>1</x:v>
      </x:c>
      <x:c r="F5" s="120" t="n">
        <x:v>271</x:v>
      </x:c>
      <x:c r="G5" s="120" t="n">
        <x:v>272</x:v>
      </x:c>
      <x:c r="H5" s="120" t="n">
        <x:v>8.486808235294126e-7</x:v>
      </x:c>
      <x:c r="I5" s="120" t="n">
        <x:v>5.466023846614631e-10</x:v>
      </x:c>
      <x:c r="J5" s="120" t="n">
        <x:v>0.000023379529179636255</x:v>
      </x:c>
      <x:c r="K5" s="120" t="n">
        <x:v>-0.8870884659002054</x:v>
      </x:c>
      <x:c r="L5" s="120" t="n">
        <x:v>-0.13849795146794935</x:v>
      </x:c>
      <x:c r="M5" s="120" t="n">
        <x:v>2</x:v>
      </x:c>
      <x:c r="N5" s="120" t="n">
        <x:v>2</x:v>
      </x:c>
      <x:c r="O5" s="120" t="n">
        <x:v>2</x:v>
      </x:c>
      <x:c r="P5" s="120" t="n">
        <x:v>3</x:v>
      </x:c>
      <x:c r="Q5" s="120" t="n">
        <x:v>6</x:v>
      </x:c>
      <x:c r="R5" s="120" t="n">
        <x:v>2.4757597647001087e-11</x:v>
      </x:c>
      <x:c r="S5" s="120" t="n">
        <x:v>6.240984572962386e-11</x:v>
      </x:c>
      <x:c r="T5" s="120" t="n">
        <x:v>271</x:v>
      </x:c>
      <x:c r="U5" s="120" t="n">
        <x:v>272</x:v>
      </x:c>
      <x:c r="V5" s="120" t="n">
        <x:v>2.0169829692304914e-12</x:v>
      </x:c>
      <x:c r="W5" s="120" t="n">
        <x:v>2.009567590667144e-12</x:v>
      </x:c>
      <x:c r="X5" s="120" t="n">
        <x:v>5</x:v>
      </x:c>
      <x:c r="Y5" s="151" t="n">
        <x:v>44714.00377314815</x:v>
      </x:c>
      <x:c r="Z5" s="151" t="n">
        <x:v>44714.00690972222</x:v>
      </x:c>
      <x:c r="AA5" s="120" t="n">
        <x:v>272</x:v>
      </x:c>
      <x:c r="AB5" s="120" t="str">
        <x:v>Anomalous</x:v>
      </x:c>
      <x:c r="AC5" s="120" t="n">
        <x:v>1</x:v>
      </x:c>
      <x:c r="AD5" s="120" t="n">
        <x:v>452</x:v>
      </x:c>
      <x:c r="AE5" s="120" t="n">
        <x:v>5</x:v>
      </x:c>
      <x:c r="AF5" s="120" t="n">
        <x:v>52</x:v>
      </x:c>
      <x:c r="AG5" s="120" t="str">
        <x:v>train=1|anomaly=1</x:v>
      </x:c>
    </x:row>
    <x:row r="6">
      <x:c r="A6" s="120" t="n">
        <x:v>5</x:v>
      </x:c>
      <x:c r="B6" s="120" t="n">
        <x:v>0</x:v>
      </x:c>
      <x:c r="C6" s="120" t="n">
        <x:v>0</x:v>
      </x:c>
      <x:c r="D6" s="120" t="str">
        <x:v>CADC0872</x:v>
      </x:c>
      <x:c r="E6" s="120" t="n">
        <x:v>1</x:v>
      </x:c>
      <x:c r="F6" s="120" t="n">
        <x:v>256</x:v>
      </x:c>
      <x:c r="G6" s="120" t="n">
        <x:v>257</x:v>
      </x:c>
      <x:c r="H6" s="120" t="n">
        <x:v>0.000010584846070038911</x:v>
      </x:c>
      <x:c r="I6" s="120" t="n">
        <x:v>5.27902278315266e-10</x:v>
      </x:c>
      <x:c r="J6" s="120" t="n">
        <x:v>0.000022976124092528443</x:v>
      </x:c>
      <x:c r="K6" s="120" t="n">
        <x:v>-1.4843933372949996</x:v>
      </x:c>
      <x:c r="L6" s="120" t="n">
        <x:v>-0.060154878172477215</x:v>
      </x:c>
      <x:c r="M6" s="120" t="n">
        <x:v>1</x:v>
      </x:c>
      <x:c r="N6" s="120" t="n">
        <x:v>1</x:v>
      </x:c>
      <x:c r="O6" s="120" t="n">
        <x:v>1</x:v>
      </x:c>
      <x:c r="P6" s="120" t="n">
        <x:v>78</x:v>
      </x:c>
      <x:c r="Q6" s="120" t="n">
        <x:v>87</x:v>
      </x:c>
      <x:c r="R6" s="120" t="n">
        <x:v>5.547101361564531e-13</x:v>
      </x:c>
      <x:c r="S6" s="120" t="n">
        <x:v>7.035422088489087e-13</x:v>
      </x:c>
      <x:c r="T6" s="120" t="n">
        <x:v>256</x:v>
      </x:c>
      <x:c r="U6" s="120" t="n">
        <x:v>257</x:v>
      </x:c>
      <x:c r="V6" s="120" t="n">
        <x:v>2.0621182746690077e-12</x:v>
      </x:c>
      <x:c r="W6" s="120" t="n">
        <x:v>2.054094468152786e-12</x:v>
      </x:c>
      <x:c r="X6" s="120" t="n">
        <x:v>6</x:v>
      </x:c>
      <x:c r="Y6" s="151" t="n">
        <x:v>44714.0069212963</x:v>
      </x:c>
      <x:c r="Z6" s="151" t="n">
        <x:v>44714.009884259256</x:v>
      </x:c>
      <x:c r="AA6" s="120" t="n">
        <x:v>257</x:v>
      </x:c>
      <x:c r="AB6" s="120" t="str">
        <x:v>Normal</x:v>
      </x:c>
      <x:c r="AC6" s="120" t="n">
        <x:v>1</x:v>
      </x:c>
      <x:c r="AD6" s="120" t="n">
        <x:v>63</x:v>
      </x:c>
      <x:c r="AE6" s="120" t="n">
        <x:v>1</x:v>
      </x:c>
      <x:c r="AF6" s="120" t="n">
        <x:v>63</x:v>
      </x:c>
      <x:c r="AG6" s="120" t="str">
        <x:v>train=0|anomaly=0</x:v>
      </x:c>
    </x:row>
    <x:row r="7">
      <x:c r="A7" s="120" t="n">
        <x:v>6</x:v>
      </x:c>
      <x:c r="B7" s="120" t="n">
        <x:v>0</x:v>
      </x:c>
      <x:c r="C7" s="120" t="n">
        <x:v>1</x:v>
      </x:c>
      <x:c r="D7" s="120" t="str">
        <x:v>CADC0872</x:v>
      </x:c>
      <x:c r="E7" s="120" t="n">
        <x:v>1</x:v>
      </x:c>
      <x:c r="F7" s="120" t="n">
        <x:v>252</x:v>
      </x:c>
      <x:c r="G7" s="120" t="n">
        <x:v>253</x:v>
      </x:c>
      <x:c r="H7" s="120" t="n">
        <x:v>0.000006326025494071145</x:v>
      </x:c>
      <x:c r="I7" s="120" t="n">
        <x:v>6.643179719118847e-10</x:v>
      </x:c>
      <x:c r="J7" s="120" t="n">
        <x:v>0.000025774366566646883</x:v>
      </x:c>
      <x:c r="K7" s="120" t="n">
        <x:v>-1.3023085613490446</x:v>
      </x:c>
      <x:c r="L7" s="120" t="n">
        <x:v>-0.179240113059536</x:v>
      </x:c>
      <x:c r="M7" s="120" t="n">
        <x:v>1</x:v>
      </x:c>
      <x:c r="N7" s="120" t="n">
        <x:v>1</x:v>
      </x:c>
      <x:c r="O7" s="120" t="n">
        <x:v>1</x:v>
      </x:c>
      <x:c r="P7" s="120" t="n">
        <x:v>66</x:v>
      </x:c>
      <x:c r="Q7" s="120" t="n">
        <x:v>84</x:v>
      </x:c>
      <x:c r="R7" s="120" t="n">
        <x:v>6.430575230937018e-13</x:v>
      </x:c>
      <x:c r="S7" s="120" t="n">
        <x:v>7.268033028148551e-13</x:v>
      </x:c>
      <x:c r="T7" s="120" t="n">
        <x:v>252</x:v>
      </x:c>
      <x:c r="U7" s="120" t="n">
        <x:v>253</x:v>
      </x:c>
      <x:c r="V7" s="120" t="n">
        <x:v>2.6361824282217647e-12</x:v>
      </x:c>
      <x:c r="W7" s="120" t="n">
        <x:v>2.6257627348295838e-12</x:v>
      </x:c>
      <x:c r="X7" s="120" t="n">
        <x:v>7</x:v>
      </x:c>
      <x:c r="Y7" s="151" t="n">
        <x:v>44714.00989583333</x:v>
      </x:c>
      <x:c r="Z7" s="151" t="n">
        <x:v>44714.0128125</x:v>
      </x:c>
      <x:c r="AA7" s="120" t="n">
        <x:v>253</x:v>
      </x:c>
      <x:c r="AB7" s="120" t="str">
        <x:v>Normal</x:v>
      </x:c>
      <x:c r="AC7" s="120" t="n">
        <x:v>1</x:v>
      </x:c>
      <x:c r="AD7" s="120" t="n">
        <x:v>181</x:v>
      </x:c>
      <x:c r="AE7" s="120" t="n">
        <x:v>2</x:v>
      </x:c>
      <x:c r="AF7" s="120" t="n">
        <x:v>81</x:v>
      </x:c>
      <x:c r="AG7" s="120" t="str">
        <x:v>train=1|anomaly=0</x:v>
      </x:c>
    </x:row>
    <x:row r="8">
      <x:c r="A8" s="120" t="n">
        <x:v>7</x:v>
      </x:c>
      <x:c r="B8" s="120" t="n">
        <x:v>0</x:v>
      </x:c>
      <x:c r="C8" s="120" t="n">
        <x:v>0</x:v>
      </x:c>
      <x:c r="D8" s="120" t="str">
        <x:v>CADC0872</x:v>
      </x:c>
      <x:c r="E8" s="120" t="n">
        <x:v>1</x:v>
      </x:c>
      <x:c r="F8" s="120" t="n">
        <x:v>379</x:v>
      </x:c>
      <x:c r="G8" s="120" t="n">
        <x:v>380</x:v>
      </x:c>
      <x:c r="H8" s="120" t="n">
        <x:v>0.0000029907951973684204</x:v>
      </x:c>
      <x:c r="I8" s="120" t="n">
        <x:v>3.8437252690564615e-10</x:v>
      </x:c>
      <x:c r="J8" s="120" t="n">
        <x:v>0.000019605420855101433</x:v>
      </x:c>
      <x:c r="K8" s="120" t="n">
        <x:v>-0.736378555471322</x:v>
      </x:c>
      <x:c r="L8" s="120" t="n">
        <x:v>-0.0782942495914141</x:v>
      </x:c>
      <x:c r="M8" s="120" t="n">
        <x:v>1</x:v>
      </x:c>
      <x:c r="N8" s="120" t="n">
        <x:v>1</x:v>
      </x:c>
      <x:c r="O8" s="120" t="n">
        <x:v>1</x:v>
      </x:c>
      <x:c r="P8" s="120" t="n">
        <x:v>111</x:v>
      </x:c>
      <x:c r="Q8" s="120" t="n">
        <x:v>127</x:v>
      </x:c>
      <x:c r="R8" s="120" t="n">
        <x:v>3.793821108523652e-13</x:v>
      </x:c>
      <x:c r="S8" s="120" t="n">
        <x:v>6.80787912571573e-13</x:v>
      </x:c>
      <x:c r="T8" s="120" t="n">
        <x:v>379</x:v>
      </x:c>
      <x:c r="U8" s="120" t="n">
        <x:v>380</x:v>
      </x:c>
      <x:c r="V8" s="120" t="n">
        <x:v>1.0141755327325755e-12</x:v>
      </x:c>
      <x:c r="W8" s="120" t="n">
        <x:v>1.0115066497517003e-12</x:v>
      </x:c>
      <x:c r="X8" s="120" t="n">
        <x:v>8</x:v>
      </x:c>
      <x:c r="Y8" s="151" t="n">
        <x:v>44714.012824074074</x:v>
      </x:c>
      <x:c r="Z8" s="151" t="n">
        <x:v>44714.01721064815</x:v>
      </x:c>
      <x:c r="AA8" s="120" t="n">
        <x:v>380</x:v>
      </x:c>
      <x:c r="AB8" s="120" t="str">
        <x:v>Normal</x:v>
      </x:c>
      <x:c r="AC8" s="120" t="n">
        <x:v>0</x:v>
      </x:c>
      <x:c r="AD8" s="120"/>
      <x:c r="AE8" s="120"/>
      <x:c r="AF8" s="120"/>
      <x:c r="AG8" s="120"/>
    </x:row>
    <x:row r="9">
      <x:c r="A9" s="120" t="n">
        <x:v>8</x:v>
      </x:c>
      <x:c r="B9" s="120" t="n">
        <x:v>1</x:v>
      </x:c>
      <x:c r="C9" s="120" t="n">
        <x:v>1</x:v>
      </x:c>
      <x:c r="D9" s="120" t="str">
        <x:v>CADC0872</x:v>
      </x:c>
      <x:c r="E9" s="120" t="n">
        <x:v>1</x:v>
      </x:c>
      <x:c r="F9" s="120" t="n">
        <x:v>399</x:v>
      </x:c>
      <x:c r="G9" s="120" t="n">
        <x:v>400</x:v>
      </x:c>
      <x:c r="H9" s="120" t="n">
        <x:v>0.0000015204373149999998</x:v>
      </x:c>
      <x:c r="I9" s="120" t="n">
        <x:v>1.652298873352987e-10</x:v>
      </x:c>
      <x:c r="J9" s="120" t="n">
        <x:v>0.000012854177816387117</x:v>
      </x:c>
      <x:c r="K9" s="120" t="n">
        <x:v>-0.11148149809543373</x:v>
      </x:c>
      <x:c r="L9" s="120" t="n">
        <x:v>0.5987550414758036</x:v>
      </x:c>
      <x:c r="M9" s="120" t="n">
        <x:v>3</x:v>
      </x:c>
      <x:c r="N9" s="120" t="n">
        <x:v>3</x:v>
      </x:c>
      <x:c r="O9" s="120" t="n">
        <x:v>2</x:v>
      </x:c>
      <x:c r="P9" s="120" t="n">
        <x:v>1</x:v>
      </x:c>
      <x:c r="Q9" s="120" t="n">
        <x:v>2</x:v>
      </x:c>
      <x:c r="R9" s="120" t="n">
        <x:v>1.989722057280419e-11</x:v>
      </x:c>
      <x:c r="S9" s="120" t="n">
        <x:v>5.946671994860804e-11</x:v>
      </x:c>
      <x:c r="T9" s="120" t="n">
        <x:v>399</x:v>
      </x:c>
      <x:c r="U9" s="120" t="n">
        <x:v>400</x:v>
      </x:c>
      <x:c r="V9" s="120" t="n">
        <x:v>4.141099933215506e-13</x:v>
      </x:c>
      <x:c r="W9" s="120" t="n">
        <x:v>4.1307471833824674e-13</x:v>
      </x:c>
      <x:c r="X9" s="120" t="n">
        <x:v>9</x:v>
      </x:c>
      <x:c r="Y9" s="151" t="n">
        <x:v>44714.017222222225</x:v>
      </x:c>
      <x:c r="Z9" s="151" t="n">
        <x:v>44714.021840277775</x:v>
      </x:c>
      <x:c r="AA9" s="120" t="n">
        <x:v>400</x:v>
      </x:c>
      <x:c r="AB9" s="120" t="str">
        <x:v>Anomalous</x:v>
      </x:c>
      <x:c r="AC9" s="120" t="n">
        <x:v>0</x:v>
      </x:c>
      <x:c r="AD9" s="120"/>
      <x:c r="AE9" s="120"/>
      <x:c r="AF9" s="120"/>
      <x:c r="AG9" s="120"/>
    </x:row>
    <x:row r="10">
      <x:c r="A10" s="120" t="n">
        <x:v>9</x:v>
      </x:c>
      <x:c r="B10" s="120" t="n">
        <x:v>1</x:v>
      </x:c>
      <x:c r="C10" s="120" t="n">
        <x:v>1</x:v>
      </x:c>
      <x:c r="D10" s="120" t="str">
        <x:v>CADC0872</x:v>
      </x:c>
      <x:c r="E10" s="120" t="n">
        <x:v>1</x:v>
      </x:c>
      <x:c r="F10" s="120" t="n">
        <x:v>513</x:v>
      </x:c>
      <x:c r="G10" s="120" t="n">
        <x:v>514</x:v>
      </x:c>
      <x:c r="H10" s="120" t="n">
        <x:v>4.1730009533073935e-7</x:v>
      </x:c>
      <x:c r="I10" s="120" t="n">
        <x:v>1.73340145538637e-10</x:v>
      </x:c>
      <x:c r="J10" s="120" t="n">
        <x:v>0.00001316587048161408</x:v>
      </x:c>
      <x:c r="K10" s="120" t="n">
        <x:v>-0.8595242578461675</x:v>
      </x:c>
      <x:c r="L10" s="120" t="n">
        <x:v>0.30599724210101786</x:v>
      </x:c>
      <x:c r="M10" s="120" t="n">
        <x:v>1</x:v>
      </x:c>
      <x:c r="N10" s="120" t="n">
        <x:v>1</x:v>
      </x:c>
      <x:c r="O10" s="120" t="n">
        <x:v>1</x:v>
      </x:c>
      <x:c r="P10" s="120" t="n">
        <x:v>4</x:v>
      </x:c>
      <x:c r="Q10" s="120" t="n">
        <x:v>2</x:v>
      </x:c>
      <x:c r="R10" s="120" t="n">
        <x:v>1.1309735970453785e-12</x:v>
      </x:c>
      <x:c r="S10" s="120" t="n">
        <x:v>2.510246914573329e-12</x:v>
      </x:c>
      <x:c r="T10" s="120" t="n">
        <x:v>513</x:v>
      </x:c>
      <x:c r="U10" s="120" t="n">
        <x:v>514</x:v>
      </x:c>
      <x:c r="V10" s="120" t="n">
        <x:v>3.3789502054315203e-13</x:v>
      </x:c>
      <x:c r="W10" s="120" t="n">
        <x:v>3.3723763723470235e-13</x:v>
      </x:c>
      <x:c r="X10" s="120" t="n">
        <x:v>10</x:v>
      </x:c>
      <x:c r="Y10" s="151" t="n">
        <x:v>44714.02185185185</x:v>
      </x:c>
      <x:c r="Z10" s="151" t="n">
        <x:v>44714.02778935185</x:v>
      </x:c>
      <x:c r="AA10" s="120" t="n">
        <x:v>514</x:v>
      </x:c>
      <x:c r="AB10" s="120" t="str">
        <x:v>Anomalous</x:v>
      </x:c>
      <x:c r="AC10" s="120" t="n">
        <x:v>1</x:v>
      </x:c>
      <x:c r="AD10" s="120" t="n">
        <x:v>64</x:v>
      </x:c>
      <x:c r="AE10" s="120" t="n">
        <x:v>1</x:v>
      </x:c>
      <x:c r="AF10" s="120" t="n">
        <x:v>64</x:v>
      </x:c>
      <x:c r="AG10" s="120" t="str">
        <x:v>train=1|anomaly=1</x:v>
      </x:c>
    </x:row>
    <x:row r="11">
      <x:c r="A11" s="120" t="n">
        <x:v>10</x:v>
      </x:c>
      <x:c r="B11" s="120" t="n">
        <x:v>0</x:v>
      </x:c>
      <x:c r="C11" s="120" t="n">
        <x:v>1</x:v>
      </x:c>
      <x:c r="D11" s="120" t="str">
        <x:v>CADC0872</x:v>
      </x:c>
      <x:c r="E11" s="120" t="n">
        <x:v>1</x:v>
      </x:c>
      <x:c r="F11" s="120" t="n">
        <x:v>316</x:v>
      </x:c>
      <x:c r="G11" s="120" t="n">
        <x:v>317</x:v>
      </x:c>
      <x:c r="H11" s="120" t="n">
        <x:v>0.000004411687239747634</x:v>
      </x:c>
      <x:c r="I11" s="120" t="n">
        <x:v>6.31100611241738e-10</x:v>
      </x:c>
      <x:c r="J11" s="120" t="n">
        <x:v>0.000025121715929484952</x:v>
      </x:c>
      <x:c r="K11" s="120" t="n">
        <x:v>-1.2167116352009533</x:v>
      </x:c>
      <x:c r="L11" s="120" t="n">
        <x:v>-0.1281759287096554</x:v>
      </x:c>
      <x:c r="M11" s="120" t="n">
        <x:v>1</x:v>
      </x:c>
      <x:c r="N11" s="120" t="n">
        <x:v>1</x:v>
      </x:c>
      <x:c r="O11" s="120" t="n">
        <x:v>1</x:v>
      </x:c>
      <x:c r="P11" s="120" t="n">
        <x:v>97</x:v>
      </x:c>
      <x:c r="Q11" s="120" t="n">
        <x:v>104</x:v>
      </x:c>
      <x:c r="R11" s="120" t="n">
        <x:v>5.293624016340368e-13</x:v>
      </x:c>
      <x:c r="S11" s="120" t="n">
        <x:v>8.428462406968079e-13</x:v>
      </x:c>
      <x:c r="T11" s="120" t="n">
        <x:v>316</x:v>
      </x:c>
      <x:c r="U11" s="120" t="n">
        <x:v>317</x:v>
      </x:c>
      <x:c r="V11" s="120" t="n">
        <x:v>1.997153833043475e-12</x:v>
      </x:c>
      <x:c r="W11" s="120" t="n">
        <x:v>1.9908536632231484e-12</x:v>
      </x:c>
      <x:c r="X11" s="120" t="n">
        <x:v>11</x:v>
      </x:c>
      <x:c r="Y11" s="151" t="n">
        <x:v>44714.02780092593</x:v>
      </x:c>
      <x:c r="Z11" s="151" t="n">
        <x:v>44714.03145833333</x:v>
      </x:c>
      <x:c r="AA11" s="120" t="n">
        <x:v>317</x:v>
      </x:c>
      <x:c r="AB11" s="120" t="str">
        <x:v>Normal</x:v>
      </x:c>
      <x:c r="AC11" s="120" t="n">
        <x:v>0</x:v>
      </x:c>
      <x:c r="AD11" s="120"/>
      <x:c r="AE11" s="120"/>
      <x:c r="AF11" s="120"/>
      <x:c r="AG11" s="120"/>
    </x:row>
    <x:row r="12">
      <x:c r="A12" s="120" t="n">
        <x:v>11</x:v>
      </x:c>
      <x:c r="B12" s="120" t="n">
        <x:v>0</x:v>
      </x:c>
      <x:c r="C12" s="120" t="n">
        <x:v>1</x:v>
      </x:c>
      <x:c r="D12" s="120" t="str">
        <x:v>CADC0872</x:v>
      </x:c>
      <x:c r="E12" s="120" t="n">
        <x:v>1</x:v>
      </x:c>
      <x:c r="F12" s="120" t="n">
        <x:v>229</x:v>
      </x:c>
      <x:c r="G12" s="120" t="n">
        <x:v>230</x:v>
      </x:c>
      <x:c r="H12" s="120" t="n">
        <x:v>-0.0000045195422400000004</x:v>
      </x:c>
      <x:c r="I12" s="120" t="n">
        <x:v>4.332306132128366e-10</x:v>
      </x:c>
      <x:c r="J12" s="120" t="n">
        <x:v>0.000020814192590942283</x:v>
      </x:c>
      <x:c r="K12" s="120" t="n">
        <x:v>-1.2642493263381807</x:v>
      </x:c>
      <x:c r="L12" s="120" t="n">
        <x:v>-0.23209084249298717</x:v>
      </x:c>
      <x:c r="M12" s="120" t="n">
        <x:v>1</x:v>
      </x:c>
      <x:c r="N12" s="120" t="n">
        <x:v>1</x:v>
      </x:c>
      <x:c r="O12" s="120" t="n">
        <x:v>1</x:v>
      </x:c>
      <x:c r="P12" s="120" t="n">
        <x:v>71</x:v>
      </x:c>
      <x:c r="Q12" s="120" t="n">
        <x:v>84</x:v>
      </x:c>
      <x:c r="R12" s="120" t="n">
        <x:v>5.909420092907242e-13</x:v>
      </x:c>
      <x:c r="S12" s="120" t="n">
        <x:v>8.931564543910516e-13</x:v>
      </x:c>
      <x:c r="T12" s="120" t="n">
        <x:v>229</x:v>
      </x:c>
      <x:c r="U12" s="120" t="n">
        <x:v>230</x:v>
      </x:c>
      <x:c r="V12" s="120" t="n">
        <x:v>1.8918367389206838e-12</x:v>
      </x:c>
      <x:c r="W12" s="120" t="n">
        <x:v>1.883611361794942e-12</x:v>
      </x:c>
      <x:c r="X12" s="120" t="n">
        <x:v>12</x:v>
      </x:c>
      <x:c r="Y12" s="151" t="n">
        <x:v>44714.03146990741</x:v>
      </x:c>
      <x:c r="Z12" s="151" t="n">
        <x:v>44714.03412037037</x:v>
      </x:c>
      <x:c r="AA12" s="120" t="n">
        <x:v>230</x:v>
      </x:c>
      <x:c r="AB12" s="120" t="str">
        <x:v>Normal</x:v>
      </x:c>
      <x:c r="AC12" s="120" t="n">
        <x:v>0</x:v>
      </x:c>
      <x:c r="AD12" s="120"/>
      <x:c r="AE12" s="120"/>
      <x:c r="AF12" s="120"/>
      <x:c r="AG12" s="120"/>
    </x:row>
    <x:row r="13">
      <x:c r="A13" s="120" t="n">
        <x:v>12</x:v>
      </x:c>
      <x:c r="B13" s="120" t="n">
        <x:v>0</x:v>
      </x:c>
      <x:c r="C13" s="120" t="n">
        <x:v>0</x:v>
      </x:c>
      <x:c r="D13" s="120" t="str">
        <x:v>CADC0872</x:v>
      </x:c>
      <x:c r="E13" s="120" t="n">
        <x:v>1</x:v>
      </x:c>
      <x:c r="F13" s="120" t="n">
        <x:v>238</x:v>
      </x:c>
      <x:c r="G13" s="120" t="n">
        <x:v>239</x:v>
      </x:c>
      <x:c r="H13" s="120" t="n">
        <x:v>0.000008207475334476986</x:v>
      </x:c>
      <x:c r="I13" s="120" t="n">
        <x:v>6.720664935050506e-10</x:v>
      </x:c>
      <x:c r="J13" s="120" t="n">
        <x:v>0.00002592424528322957</x:v>
      </x:c>
      <x:c r="K13" s="120" t="n">
        <x:v>-1.4771013537511233</x:v>
      </x:c>
      <x:c r="L13" s="120" t="n">
        <x:v>-0.04423761434892896</x:v>
      </x:c>
      <x:c r="M13" s="120" t="n">
        <x:v>1</x:v>
      </x:c>
      <x:c r="N13" s="120" t="n">
        <x:v>1</x:v>
      </x:c>
      <x:c r="O13" s="120" t="n">
        <x:v>1</x:v>
      </x:c>
      <x:c r="P13" s="120" t="n">
        <x:v>66</x:v>
      </x:c>
      <x:c r="Q13" s="120" t="n">
        <x:v>76</x:v>
      </x:c>
      <x:c r="R13" s="120" t="n">
        <x:v>8.337571557841643e-13</x:v>
      </x:c>
      <x:c r="S13" s="120" t="n">
        <x:v>1.0014874344090122e-12</x:v>
      </x:c>
      <x:c r="T13" s="120" t="n">
        <x:v>238</x:v>
      </x:c>
      <x:c r="U13" s="120" t="n">
        <x:v>239</x:v>
      </x:c>
      <x:c r="V13" s="120" t="n">
        <x:v>2.8238087962397084e-12</x:v>
      </x:c>
      <x:c r="W13" s="120" t="n">
        <x:v>2.811993696673852e-12</x:v>
      </x:c>
      <x:c r="X13" s="120" t="n">
        <x:v>13</x:v>
      </x:c>
      <x:c r="Y13" s="151" t="n">
        <x:v>44714.03413194444</x:v>
      </x:c>
      <x:c r="Z13" s="151" t="n">
        <x:v>44714.036886574075</x:v>
      </x:c>
      <x:c r="AA13" s="120" t="n">
        <x:v>239</x:v>
      </x:c>
      <x:c r="AB13" s="120" t="str">
        <x:v>Normal</x:v>
      </x:c>
      <x:c r="AC13" s="120" t="n">
        <x:v>0</x:v>
      </x:c>
      <x:c r="AD13" s="120"/>
      <x:c r="AE13" s="120"/>
      <x:c r="AF13" s="120"/>
      <x:c r="AG13" s="120"/>
    </x:row>
    <x:row r="14">
      <x:c r="A14" s="120" t="n">
        <x:v>13</x:v>
      </x:c>
      <x:c r="B14" s="120" t="n">
        <x:v>1</x:v>
      </x:c>
      <x:c r="C14" s="120" t="n">
        <x:v>0</x:v>
      </x:c>
      <x:c r="D14" s="120" t="str">
        <x:v>CADC0872</x:v>
      </x:c>
      <x:c r="E14" s="120" t="n">
        <x:v>1</x:v>
      </x:c>
      <x:c r="F14" s="120" t="n">
        <x:v>229</x:v>
      </x:c>
      <x:c r="G14" s="120" t="n">
        <x:v>230</x:v>
      </x:c>
      <x:c r="H14" s="120" t="n">
        <x:v>-0.000001595561282608696</x:v>
      </x:c>
      <x:c r="I14" s="120" t="n">
        <x:v>6.0866030893396e-10</x:v>
      </x:c>
      <x:c r="J14" s="120" t="n">
        <x:v>0.000024671041910182066</x:v>
      </x:c>
      <x:c r="K14" s="120" t="n">
        <x:v>-0.812622692797941</x:v>
      </x:c>
      <x:c r="L14" s="120" t="n">
        <x:v>0.38974607048730264</x:v>
      </x:c>
      <x:c r="M14" s="120" t="n">
        <x:v>1</x:v>
      </x:c>
      <x:c r="N14" s="120" t="n">
        <x:v>1</x:v>
      </x:c>
      <x:c r="O14" s="120" t="n">
        <x:v>1</x:v>
      </x:c>
      <x:c r="P14" s="120" t="n">
        <x:v>1</x:v>
      </x:c>
      <x:c r="Q14" s="120" t="n">
        <x:v>1</x:v>
      </x:c>
      <x:c r="R14" s="120" t="n">
        <x:v>9.853793080883765e-12</x:v>
      </x:c>
      <x:c r="S14" s="120" t="n">
        <x:v>1.919965214696939e-11</x:v>
      </x:c>
      <x:c r="T14" s="120" t="n">
        <x:v>229</x:v>
      </x:c>
      <x:c r="U14" s="120" t="n">
        <x:v>230</x:v>
      </x:c>
      <x:c r="V14" s="120" t="n">
        <x:v>2.6579052791875982e-12</x:v>
      </x:c>
      <x:c r="W14" s="120" t="n">
        <x:v>2.646349169278087e-12</x:v>
      </x:c>
      <x:c r="X14" s="120" t="n">
        <x:v>14</x:v>
      </x:c>
      <x:c r="Y14" s="151" t="n">
        <x:v>44714.03689814815</x:v>
      </x:c>
      <x:c r="Z14" s="151" t="n">
        <x:v>44714.03954861111</x:v>
      </x:c>
      <x:c r="AA14" s="120" t="n">
        <x:v>230</x:v>
      </x:c>
      <x:c r="AB14" s="120" t="str">
        <x:v>Anomalous</x:v>
      </x:c>
      <x:c r="AC14" s="120" t="n">
        <x:v>1</x:v>
      </x:c>
      <x:c r="AD14" s="120" t="n">
        <x:v>618</x:v>
      </x:c>
      <x:c r="AE14" s="120" t="n">
        <x:v>7</x:v>
      </x:c>
      <x:c r="AF14" s="120" t="n">
        <x:v>18</x:v>
      </x:c>
      <x:c r="AG14" s="120" t="str">
        <x:v>train=0|anomaly=1</x:v>
      </x:c>
    </x:row>
    <x:row r="15">
      <x:c r="A15" s="120" t="n">
        <x:v>14</x:v>
      </x:c>
      <x:c r="B15" s="120" t="n">
        <x:v>0</x:v>
      </x:c>
      <x:c r="C15" s="120" t="n">
        <x:v>1</x:v>
      </x:c>
      <x:c r="D15" s="120" t="str">
        <x:v>CADC0872</x:v>
      </x:c>
      <x:c r="E15" s="120" t="n">
        <x:v>1</x:v>
      </x:c>
      <x:c r="F15" s="120" t="n">
        <x:v>221</x:v>
      </x:c>
      <x:c r="G15" s="120" t="n">
        <x:v>222</x:v>
      </x:c>
      <x:c r="H15" s="120" t="n">
        <x:v>0.000006963036954954955</x:v>
      </x:c>
      <x:c r="I15" s="120" t="n">
        <x:v>6.600910775784002e-10</x:v>
      </x:c>
      <x:c r="J15" s="120" t="n">
        <x:v>0.00002569223769114711</x:v>
      </x:c>
      <x:c r="K15" s="120" t="n">
        <x:v>-1.3099544300386137</x:v>
      </x:c>
      <x:c r="L15" s="120" t="n">
        <x:v>-0.16176704299634542</x:v>
      </x:c>
      <x:c r="M15" s="120" t="n">
        <x:v>1</x:v>
      </x:c>
      <x:c r="N15" s="120" t="n">
        <x:v>1</x:v>
      </x:c>
      <x:c r="O15" s="120" t="n">
        <x:v>1</x:v>
      </x:c>
      <x:c r="P15" s="120" t="n">
        <x:v>67</x:v>
      </x:c>
      <x:c r="Q15" s="120" t="n">
        <x:v>77</x:v>
      </x:c>
      <x:c r="R15" s="120" t="n">
        <x:v>8.710885684176065e-13</x:v>
      </x:c>
      <x:c r="S15" s="120" t="n">
        <x:v>1.0171315610337586e-12</x:v>
      </x:c>
      <x:c r="T15" s="120" t="n">
        <x:v>221</x:v>
      </x:c>
      <x:c r="U15" s="120" t="n">
        <x:v>222</x:v>
      </x:c>
      <x:c r="V15" s="120" t="n">
        <x:v>2.9868374551058834e-12</x:v>
      </x:c>
      <x:c r="W15" s="120" t="n">
        <x:v>2.9733832323351362e-12</x:v>
      </x:c>
      <x:c r="X15" s="120" t="n">
        <x:v>15</x:v>
      </x:c>
      <x:c r="Y15" s="151" t="n">
        <x:v>44714.039560185185</x:v>
      </x:c>
      <x:c r="Z15" s="151" t="n">
        <x:v>44714.04211805556</x:v>
      </x:c>
      <x:c r="AA15" s="120" t="n">
        <x:v>222</x:v>
      </x:c>
      <x:c r="AB15" s="120" t="str">
        <x:v>Normal</x:v>
      </x:c>
      <x:c r="AC15" s="120" t="n">
        <x:v>1</x:v>
      </x:c>
      <x:c r="AD15" s="120" t="n">
        <x:v>285</x:v>
      </x:c>
      <x:c r="AE15" s="120" t="n">
        <x:v>3</x:v>
      </x:c>
      <x:c r="AF15" s="120" t="n">
        <x:v>85</x:v>
      </x:c>
      <x:c r="AG15" s="120" t="str">
        <x:v>train=1|anomaly=0</x:v>
      </x:c>
    </x:row>
    <x:row r="16">
      <x:c r="A16" s="120" t="n">
        <x:v>15</x:v>
      </x:c>
      <x:c r="B16" s="120" t="n">
        <x:v>1</x:v>
      </x:c>
      <x:c r="C16" s="120" t="n">
        <x:v>1</x:v>
      </x:c>
      <x:c r="D16" s="120" t="str">
        <x:v>CADC0872</x:v>
      </x:c>
      <x:c r="E16" s="120" t="n">
        <x:v>1</x:v>
      </x:c>
      <x:c r="F16" s="120" t="n">
        <x:v>200</x:v>
      </x:c>
      <x:c r="G16" s="120" t="n">
        <x:v>201</x:v>
      </x:c>
      <x:c r="H16" s="120" t="n">
        <x:v>-0.000007767890676616916</x:v>
      </x:c>
      <x:c r="I16" s="120" t="n">
        <x:v>1.4598433919622125e-10</x:v>
      </x:c>
      <x:c r="J16" s="120" t="n">
        <x:v>0.000012082397907543902</x:v>
      </x:c>
      <x:c r="K16" s="120" t="n">
        <x:v>-1.3764193585466062</x:v>
      </x:c>
      <x:c r="L16" s="120" t="n">
        <x:v>-0.14665425077536115</x:v>
      </x:c>
      <x:c r="M16" s="120" t="n">
        <x:v>8</x:v>
      </x:c>
      <x:c r="N16" s="120" t="n">
        <x:v>2</x:v>
      </x:c>
      <x:c r="O16" s="120" t="n">
        <x:v>1</x:v>
      </x:c>
      <x:c r="P16" s="120" t="n">
        <x:v>21</x:v>
      </x:c>
      <x:c r="Q16" s="120" t="n">
        <x:v>32</x:v>
      </x:c>
      <x:c r="R16" s="120" t="n">
        <x:v>4.0355165314199206e-12</x:v>
      </x:c>
      <x:c r="S16" s="120" t="n">
        <x:v>9.654801934071314e-12</x:v>
      </x:c>
      <x:c r="T16" s="120" t="n">
        <x:v>200</x:v>
      </x:c>
      <x:c r="U16" s="120" t="n">
        <x:v>201</x:v>
      </x:c>
      <x:c r="V16" s="120" t="n">
        <x:v>7.299216959811063e-13</x:v>
      </x:c>
      <x:c r="W16" s="120" t="n">
        <x:v>7.262902447573197e-13</x:v>
      </x:c>
      <x:c r="X16" s="120" t="n">
        <x:v>16</x:v>
      </x:c>
      <x:c r="Y16" s="151" t="n">
        <x:v>44714.042129629626</x:v>
      </x:c>
      <x:c r="Z16" s="151" t="n">
        <x:v>44714.044444444444</x:v>
      </x:c>
      <x:c r="AA16" s="120" t="n">
        <x:v>201</x:v>
      </x:c>
      <x:c r="AB16" s="120" t="str">
        <x:v>Anomalous</x:v>
      </x:c>
      <x:c r="AC16" s="120" t="n">
        <x:v>0</x:v>
      </x:c>
      <x:c r="AD16" s="120"/>
      <x:c r="AE16" s="120"/>
      <x:c r="AF16" s="120"/>
      <x:c r="AG16" s="120"/>
    </x:row>
    <x:row r="17">
      <x:c r="A17" s="120" t="n">
        <x:v>16</x:v>
      </x:c>
      <x:c r="B17" s="120" t="n">
        <x:v>0</x:v>
      </x:c>
      <x:c r="C17" s="120" t="n">
        <x:v>1</x:v>
      </x:c>
      <x:c r="D17" s="120" t="str">
        <x:v>CADC0872</x:v>
      </x:c>
      <x:c r="E17" s="120" t="n">
        <x:v>1</x:v>
      </x:c>
      <x:c r="F17" s="120" t="n">
        <x:v>249</x:v>
      </x:c>
      <x:c r="G17" s="120" t="n">
        <x:v>250</x:v>
      </x:c>
      <x:c r="H17" s="120" t="n">
        <x:v>0.000002560307673600001</x:v>
      </x:c>
      <x:c r="I17" s="120" t="n">
        <x:v>5.613340482840469e-10</x:v>
      </x:c>
      <x:c r="J17" s="120" t="n">
        <x:v>0.00002369248928002389</x:v>
      </x:c>
      <x:c r="K17" s="120" t="n">
        <x:v>-1.4583843794155233</x:v>
      </x:c>
      <x:c r="L17" s="120" t="n">
        <x:v>-0.039400728337475585</x:v>
      </x:c>
      <x:c r="M17" s="120" t="n">
        <x:v>1</x:v>
      </x:c>
      <x:c r="N17" s="120" t="n">
        <x:v>1</x:v>
      </x:c>
      <x:c r="O17" s="120" t="n">
        <x:v>1</x:v>
      </x:c>
      <x:c r="P17" s="120" t="n">
        <x:v>67</x:v>
      </x:c>
      <x:c r="Q17" s="120" t="n">
        <x:v>66</x:v>
      </x:c>
      <x:c r="R17" s="120" t="n">
        <x:v>2.09028752873673e-12</x:v>
      </x:c>
      <x:c r="S17" s="120" t="n">
        <x:v>4.507630022842565e-12</x:v>
      </x:c>
      <x:c r="T17" s="120" t="n">
        <x:v>249</x:v>
      </x:c>
      <x:c r="U17" s="120" t="n">
        <x:v>250</x:v>
      </x:c>
      <x:c r="V17" s="120" t="n">
        <x:v>2.2543536075664533e-12</x:v>
      </x:c>
      <x:c r="W17" s="120" t="n">
        <x:v>2.2453361931361878e-12</x:v>
      </x:c>
      <x:c r="X17" s="120" t="n">
        <x:v>17</x:v>
      </x:c>
      <x:c r="Y17" s="151" t="n">
        <x:v>44714.04445601852</x:v>
      </x:c>
      <x:c r="Z17" s="151" t="n">
        <x:v>44714.04733796296</x:v>
      </x:c>
      <x:c r="AA17" s="120" t="n">
        <x:v>250</x:v>
      </x:c>
      <x:c r="AB17" s="120" t="str">
        <x:v>Normal</x:v>
      </x:c>
      <x:c r="AC17" s="120" t="n">
        <x:v>0</x:v>
      </x:c>
      <x:c r="AD17" s="120"/>
      <x:c r="AE17" s="120"/>
      <x:c r="AF17" s="120"/>
      <x:c r="AG17" s="120"/>
    </x:row>
    <x:row r="18">
      <x:c r="A18" s="120" t="n">
        <x:v>17</x:v>
      </x:c>
      <x:c r="B18" s="120" t="n">
        <x:v>0</x:v>
      </x:c>
      <x:c r="C18" s="120" t="n">
        <x:v>1</x:v>
      </x:c>
      <x:c r="D18" s="120" t="str">
        <x:v>CADC0872</x:v>
      </x:c>
      <x:c r="E18" s="120" t="n">
        <x:v>1</x:v>
      </x:c>
      <x:c r="F18" s="120" t="n">
        <x:v>238</x:v>
      </x:c>
      <x:c r="G18" s="120" t="n">
        <x:v>239</x:v>
      </x:c>
      <x:c r="H18" s="120" t="n">
        <x:v>0.000002181008912133891</x:v>
      </x:c>
      <x:c r="I18" s="120" t="n">
        <x:v>3.4062737476365075e-10</x:v>
      </x:c>
      <x:c r="J18" s="120" t="n">
        <x:v>0.00001845609316089542</x:v>
      </x:c>
      <x:c r="K18" s="120" t="n">
        <x:v>-1.0120805740067558</x:v>
      </x:c>
      <x:c r="L18" s="120" t="n">
        <x:v>-0.363082320020136</x:v>
      </x:c>
      <x:c r="M18" s="120" t="n">
        <x:v>1</x:v>
      </x:c>
      <x:c r="N18" s="120" t="n">
        <x:v>1</x:v>
      </x:c>
      <x:c r="O18" s="120" t="n">
        <x:v>1</x:v>
      </x:c>
      <x:c r="P18" s="120" t="n">
        <x:v>54</x:v>
      </x:c>
      <x:c r="Q18" s="120" t="n">
        <x:v>64</x:v>
      </x:c>
      <x:c r="R18" s="120" t="n">
        <x:v>1.6851626846655491e-12</x:v>
      </x:c>
      <x:c r="S18" s="120" t="n">
        <x:v>3.865913626402384e-12</x:v>
      </x:c>
      <x:c r="T18" s="120" t="n">
        <x:v>238</x:v>
      </x:c>
      <x:c r="U18" s="120" t="n">
        <x:v>239</x:v>
      </x:c>
      <x:c r="V18" s="120" t="n">
        <x:v>1.4312074569901292e-12</x:v>
      </x:c>
      <x:c r="W18" s="120" t="n">
        <x:v>1.4252191412705053e-12</x:v>
      </x:c>
      <x:c r="X18" s="120" t="n">
        <x:v>18</x:v>
      </x:c>
      <x:c r="Y18" s="151" t="n">
        <x:v>44714.04734953704</x:v>
      </x:c>
      <x:c r="Z18" s="151" t="n">
        <x:v>44714.050104166665</x:v>
      </x:c>
      <x:c r="AA18" s="120" t="n">
        <x:v>239</x:v>
      </x:c>
      <x:c r="AB18" s="120" t="str">
        <x:v>Normal</x:v>
      </x:c>
      <x:c r="AC18" s="120" t="n">
        <x:v>0</x:v>
      </x:c>
      <x:c r="AD18" s="120"/>
      <x:c r="AE18" s="120"/>
      <x:c r="AF18" s="120"/>
      <x:c r="AG18" s="120"/>
    </x:row>
    <x:row r="19">
      <x:c r="A19" s="120" t="n">
        <x:v>18</x:v>
      </x:c>
      <x:c r="B19" s="120" t="n">
        <x:v>0</x:v>
      </x:c>
      <x:c r="C19" s="120" t="n">
        <x:v>0</x:v>
      </x:c>
      <x:c r="D19" s="120" t="str">
        <x:v>CADC0872</x:v>
      </x:c>
      <x:c r="E19" s="120" t="n">
        <x:v>1</x:v>
      </x:c>
      <x:c r="F19" s="120" t="n">
        <x:v>213</x:v>
      </x:c>
      <x:c r="G19" s="120" t="n">
        <x:v>214</x:v>
      </x:c>
      <x:c r="H19" s="120" t="n">
        <x:v>-0.000001104237738317757</x:v>
      </x:c>
      <x:c r="I19" s="120" t="n">
        <x:v>2.435482513359998e-10</x:v>
      </x:c>
      <x:c r="J19" s="120" t="n">
        <x:v>0.000015606032530274945</x:v>
      </x:c>
      <x:c r="K19" s="120" t="n">
        <x:v>-1.0863347541610358</x:v>
      </x:c>
      <x:c r="L19" s="120" t="n">
        <x:v>-0.32154068489461285</x:v>
      </x:c>
      <x:c r="M19" s="120" t="n">
        <x:v>1</x:v>
      </x:c>
      <x:c r="N19" s="120" t="n">
        <x:v>1</x:v>
      </x:c>
      <x:c r="O19" s="120" t="n">
        <x:v>1</x:v>
      </x:c>
      <x:c r="P19" s="120" t="n">
        <x:v>47</x:v>
      </x:c>
      <x:c r="Q19" s="120" t="n">
        <x:v>51</x:v>
      </x:c>
      <x:c r="R19" s="120" t="n">
        <x:v>1.55413085868417e-12</x:v>
      </x:c>
      <x:c r="S19" s="120" t="n">
        <x:v>3.651738322983825e-12</x:v>
      </x:c>
      <x:c r="T19" s="120" t="n">
        <x:v>213</x:v>
      </x:c>
      <x:c r="U19" s="120" t="n">
        <x:v>214</x:v>
      </x:c>
      <x:c r="V19" s="120" t="n">
        <x:v>1.1434190203568064e-12</x:v>
      </x:c>
      <x:c r="W19" s="120" t="n">
        <x:v>1.138075940822429e-12</x:v>
      </x:c>
      <x:c r="X19" s="120" t="n">
        <x:v>19</x:v>
      </x:c>
      <x:c r="Y19" s="151" t="n">
        <x:v>44714.05011574074</x:v>
      </x:c>
      <x:c r="Z19" s="151" t="n">
        <x:v>44714.05258101852</x:v>
      </x:c>
      <x:c r="AA19" s="120" t="n">
        <x:v>214</x:v>
      </x:c>
      <x:c r="AB19" s="120" t="str">
        <x:v>Normal</x:v>
      </x:c>
      <x:c r="AC19" s="120" t="n">
        <x:v>0</x:v>
      </x:c>
      <x:c r="AD19" s="120"/>
      <x:c r="AE19" s="120"/>
      <x:c r="AF19" s="120"/>
      <x:c r="AG19" s="120"/>
    </x:row>
    <x:row r="20">
      <x:c r="A20" s="120" t="n">
        <x:v>19</x:v>
      </x:c>
      <x:c r="B20" s="120" t="n">
        <x:v>1</x:v>
      </x:c>
      <x:c r="C20" s="120" t="n">
        <x:v>1</x:v>
      </x:c>
      <x:c r="D20" s="120" t="str">
        <x:v>CADC0872</x:v>
      </x:c>
      <x:c r="E20" s="120" t="n">
        <x:v>1</x:v>
      </x:c>
      <x:c r="F20" s="120" t="n">
        <x:v>202</x:v>
      </x:c>
      <x:c r="G20" s="120" t="n">
        <x:v>203</x:v>
      </x:c>
      <x:c r="H20" s="120" t="n">
        <x:v>-0.000005584398348768473</x:v>
      </x:c>
      <x:c r="I20" s="120" t="n">
        <x:v>1.9262978945958084e-10</x:v>
      </x:c>
      <x:c r="J20" s="120" t="n">
        <x:v>0.00001387911342484025</x:v>
      </x:c>
      <x:c r="K20" s="120" t="n">
        <x:v>-1.2649221065817802</x:v>
      </x:c>
      <x:c r="L20" s="120" t="n">
        <x:v>-0.14684415535097922</x:v>
      </x:c>
      <x:c r="M20" s="120" t="n">
        <x:v>2</x:v>
      </x:c>
      <x:c r="N20" s="120" t="n">
        <x:v>1</x:v>
      </x:c>
      <x:c r="O20" s="120" t="n">
        <x:v>1</x:v>
      </x:c>
      <x:c r="P20" s="120" t="n">
        <x:v>29</x:v>
      </x:c>
      <x:c r="Q20" s="120" t="n">
        <x:v>40</x:v>
      </x:c>
      <x:c r="R20" s="120" t="n">
        <x:v>2.3599440551902203e-12</x:v>
      </x:c>
      <x:c r="S20" s="120" t="n">
        <x:v>5.479548364194244e-12</x:v>
      </x:c>
      <x:c r="T20" s="120" t="n">
        <x:v>202</x:v>
      </x:c>
      <x:c r="U20" s="120" t="n">
        <x:v>203</x:v>
      </x:c>
      <x:c r="V20" s="120" t="n">
        <x:v>9.536128191068358e-13</x:v>
      </x:c>
      <x:c r="W20" s="120" t="n">
        <x:v>9.489152190127135e-13</x:v>
      </x:c>
      <x:c r="X20" s="120" t="n">
        <x:v>20</x:v>
      </x:c>
      <x:c r="Y20" s="151" t="n">
        <x:v>44714.05259259259</x:v>
      </x:c>
      <x:c r="Z20" s="151" t="n">
        <x:v>44714.054930555554</x:v>
      </x:c>
      <x:c r="AA20" s="120" t="n">
        <x:v>203</x:v>
      </x:c>
      <x:c r="AB20" s="120" t="str">
        <x:v>Anomalous</x:v>
      </x:c>
      <x:c r="AC20" s="120" t="n">
        <x:v>0</x:v>
      </x:c>
      <x:c r="AD20" s="120"/>
      <x:c r="AE20" s="120"/>
      <x:c r="AF20" s="120"/>
      <x:c r="AG20" s="120"/>
    </x:row>
    <x:row r="21">
      <x:c r="A21" s="120" t="n">
        <x:v>20</x:v>
      </x:c>
      <x:c r="B21" s="120" t="n">
        <x:v>1</x:v>
      </x:c>
      <x:c r="C21" s="120" t="n">
        <x:v>0</x:v>
      </x:c>
      <x:c r="D21" s="120" t="str">
        <x:v>CADC0872</x:v>
      </x:c>
      <x:c r="E21" s="120" t="n">
        <x:v>1</x:v>
      </x:c>
      <x:c r="F21" s="120" t="n">
        <x:v>267</x:v>
      </x:c>
      <x:c r="G21" s="120" t="n">
        <x:v>268</x:v>
      </x:c>
      <x:c r="H21" s="120" t="n">
        <x:v>0.000003992460474626865</x:v>
      </x:c>
      <x:c r="I21" s="120" t="n">
        <x:v>5.382671391492646e-10</x:v>
      </x:c>
      <x:c r="J21" s="120" t="n">
        <x:v>0.000023200584888085574</x:v>
      </x:c>
      <x:c r="K21" s="120" t="n">
        <x:v>-1.02966075201578</x:v>
      </x:c>
      <x:c r="L21" s="120" t="n">
        <x:v>-0.31204672553459334</x:v>
      </x:c>
      <x:c r="M21" s="120" t="n">
        <x:v>1</x:v>
      </x:c>
      <x:c r="N21" s="120" t="n">
        <x:v>1</x:v>
      </x:c>
      <x:c r="O21" s="120" t="n">
        <x:v>1</x:v>
      </x:c>
      <x:c r="P21" s="120" t="n">
        <x:v>18</x:v>
      </x:c>
      <x:c r="Q21" s="120" t="n">
        <x:v>19</x:v>
      </x:c>
      <x:c r="R21" s="120" t="n">
        <x:v>5.083800741327838e-12</x:v>
      </x:c>
      <x:c r="S21" s="120" t="n">
        <x:v>1.029699471866654e-11</x:v>
      </x:c>
      <x:c r="T21" s="120" t="n">
        <x:v>267</x:v>
      </x:c>
      <x:c r="U21" s="120" t="n">
        <x:v>268</x:v>
      </x:c>
      <x:c r="V21" s="120" t="n">
        <x:v>2.015981794566534e-12</x:v>
      </x:c>
      <x:c r="W21" s="120" t="n">
        <x:v>2.0084594744375546e-12</x:v>
      </x:c>
      <x:c r="X21" s="120" t="n">
        <x:v>21</x:v>
      </x:c>
      <x:c r="Y21" s="151" t="n">
        <x:v>44714.05494212963</x:v>
      </x:c>
      <x:c r="Z21" s="151" t="n">
        <x:v>44714.05803240741</x:v>
      </x:c>
      <x:c r="AA21" s="120" t="n">
        <x:v>268</x:v>
      </x:c>
      <x:c r="AB21" s="120" t="str">
        <x:v>Anomalous</x:v>
      </x:c>
      <x:c r="AC21" s="120" t="n">
        <x:v>1</x:v>
      </x:c>
      <x:c r="AD21" s="120" t="n">
        <x:v>796</x:v>
      </x:c>
      <x:c r="AE21" s="120" t="n">
        <x:v>8</x:v>
      </x:c>
      <x:c r="AF21" s="120" t="n">
        <x:v>96</x:v>
      </x:c>
      <x:c r="AG21" s="120" t="str">
        <x:v>train=0|anomaly=1</x:v>
      </x:c>
    </x:row>
    <x:row r="22">
      <x:c r="A22" s="120" t="n">
        <x:v>21</x:v>
      </x:c>
      <x:c r="B22" s="120" t="n">
        <x:v>1</x:v>
      </x:c>
      <x:c r="C22" s="120" t="n">
        <x:v>0</x:v>
      </x:c>
      <x:c r="D22" s="120" t="str">
        <x:v>CADC0872</x:v>
      </x:c>
      <x:c r="E22" s="120" t="n">
        <x:v>1</x:v>
      </x:c>
      <x:c r="F22" s="120" t="n">
        <x:v>281</x:v>
      </x:c>
      <x:c r="G22" s="120" t="n">
        <x:v>282</x:v>
      </x:c>
      <x:c r="H22" s="120" t="n">
        <x:v>0.0000052895249343971635</x:v>
      </x:c>
      <x:c r="I22" s="120" t="n">
        <x:v>4.2267670560076084e-10</x:v>
      </x:c>
      <x:c r="J22" s="120" t="n">
        <x:v>0.000020559102743085867</x:v>
      </x:c>
      <x:c r="K22" s="120" t="n">
        <x:v>-0.6099811249142237</x:v>
      </x:c>
      <x:c r="L22" s="120" t="n">
        <x:v>-0.5351140290160574</x:v>
      </x:c>
      <x:c r="M22" s="120" t="n">
        <x:v>3</x:v>
      </x:c>
      <x:c r="N22" s="120" t="n">
        <x:v>2</x:v>
      </x:c>
      <x:c r="O22" s="120" t="n">
        <x:v>1</x:v>
      </x:c>
      <x:c r="P22" s="120" t="n">
        <x:v>1</x:v>
      </x:c>
      <x:c r="Q22" s="120" t="n">
        <x:v>2</x:v>
      </x:c>
      <x:c r="R22" s="120" t="n">
        <x:v>2.2744860842710054e-11</x:v>
      </x:c>
      <x:c r="S22" s="120" t="n">
        <x:v>6.684322749233181e-11</x:v>
      </x:c>
      <x:c r="T22" s="120" t="n">
        <x:v>281</x:v>
      </x:c>
      <x:c r="U22" s="120" t="n">
        <x:v>282</x:v>
      </x:c>
      <x:c r="V22" s="120" t="n">
        <x:v>1.504187564415519e-12</x:v>
      </x:c>
      <x:c r="W22" s="120" t="n">
        <x:v>1.4988535659601448e-12</x:v>
      </x:c>
      <x:c r="X22" s="120" t="n">
        <x:v>22</x:v>
      </x:c>
      <x:c r="Y22" s="151" t="n">
        <x:v>44714.05804398148</x:v>
      </x:c>
      <x:c r="Z22" s="151" t="n">
        <x:v>44714.0612962963</x:v>
      </x:c>
      <x:c r="AA22" s="120" t="n">
        <x:v>282</x:v>
      </x:c>
      <x:c r="AB22" s="120" t="str">
        <x:v>Anomalous</x:v>
      </x:c>
      <x:c r="AC22" s="120" t="n">
        <x:v>1</x:v>
      </x:c>
      <x:c r="AD22" s="120" t="n">
        <x:v>50</x:v>
      </x:c>
      <x:c r="AE22" s="120" t="n">
        <x:v>1</x:v>
      </x:c>
      <x:c r="AF22" s="120" t="n">
        <x:v>50</x:v>
      </x:c>
      <x:c r="AG22" s="120" t="str">
        <x:v>train=0|anomaly=1</x:v>
      </x:c>
    </x:row>
    <x:row r="23">
      <x:c r="A23" s="120" t="n">
        <x:v>22</x:v>
      </x:c>
      <x:c r="B23" s="120" t="n">
        <x:v>1</x:v>
      </x:c>
      <x:c r="C23" s="120" t="n">
        <x:v>1</x:v>
      </x:c>
      <x:c r="D23" s="120" t="str">
        <x:v>CADC0872</x:v>
      </x:c>
      <x:c r="E23" s="120" t="n">
        <x:v>1</x:v>
      </x:c>
      <x:c r="F23" s="120" t="n">
        <x:v>183</x:v>
      </x:c>
      <x:c r="G23" s="120" t="n">
        <x:v>184</x:v>
      </x:c>
      <x:c r="H23" s="120" t="n">
        <x:v>-0.000005040148853641304</x:v>
      </x:c>
      <x:c r="I23" s="120" t="n">
        <x:v>2.2957973930255104e-10</x:v>
      </x:c>
      <x:c r="J23" s="120" t="n">
        <x:v>0.000015151888968130378</x:v>
      </x:c>
      <x:c r="K23" s="120" t="n">
        <x:v>0.5374727443578138</x:v>
      </x:c>
      <x:c r="L23" s="120" t="n">
        <x:v>-1.5093964027183435</x:v>
      </x:c>
      <x:c r="M23" s="120" t="n">
        <x:v>6</x:v>
      </x:c>
      <x:c r="N23" s="120" t="n">
        <x:v>1</x:v>
      </x:c>
      <x:c r="O23" s="120" t="n">
        <x:v>1</x:v>
      </x:c>
      <x:c r="P23" s="120" t="n">
        <x:v>14</x:v>
      </x:c>
      <x:c r="Q23" s="120" t="n">
        <x:v>15</x:v>
      </x:c>
      <x:c r="R23" s="120" t="n">
        <x:v>7.517321168711943e-12</x:v>
      </x:c>
      <x:c r="S23" s="120" t="n">
        <x:v>1.5725877456716946e-11</x:v>
      </x:c>
      <x:c r="T23" s="120" t="n">
        <x:v>183</x:v>
      </x:c>
      <x:c r="U23" s="120" t="n">
        <x:v>184</x:v>
      </x:c>
      <x:c r="V23" s="120" t="n">
        <x:v>1.2545340945494592e-12</x:v>
      </x:c>
      <x:c r="W23" s="120" t="n">
        <x:v>1.247715974470386e-12</x:v>
      </x:c>
      <x:c r="X23" s="120" t="n">
        <x:v>23</x:v>
      </x:c>
      <x:c r="Y23" s="151" t="n">
        <x:v>44714.06130787037</x:v>
      </x:c>
      <x:c r="Z23" s="151" t="n">
        <x:v>44714.063425925924</x:v>
      </x:c>
      <x:c r="AA23" s="120" t="n">
        <x:v>184</x:v>
      </x:c>
      <x:c r="AB23" s="120" t="str">
        <x:v>Anomalous</x:v>
      </x:c>
      <x:c r="AC23" s="120" t="n">
        <x:v>1</x:v>
      </x:c>
      <x:c r="AD23" s="120" t="n">
        <x:v>291</x:v>
      </x:c>
      <x:c r="AE23" s="120" t="n">
        <x:v>3</x:v>
      </x:c>
      <x:c r="AF23" s="120" t="n">
        <x:v>91</x:v>
      </x:c>
      <x:c r="AG23" s="120" t="str">
        <x:v>train=1|anomaly=1</x:v>
      </x:c>
    </x:row>
    <x:row r="24">
      <x:c r="A24" s="120" t="n">
        <x:v>23</x:v>
      </x:c>
      <x:c r="B24" s="120" t="n">
        <x:v>0</x:v>
      </x:c>
      <x:c r="C24" s="120" t="n">
        <x:v>1</x:v>
      </x:c>
      <x:c r="D24" s="120" t="str">
        <x:v>CADC0872</x:v>
      </x:c>
      <x:c r="E24" s="120" t="n">
        <x:v>1</x:v>
      </x:c>
      <x:c r="F24" s="120" t="n">
        <x:v>243</x:v>
      </x:c>
      <x:c r="G24" s="120" t="n">
        <x:v>244</x:v>
      </x:c>
      <x:c r="H24" s="120" t="n">
        <x:v>0.000002346611106557377</x:v>
      </x:c>
      <x:c r="I24" s="120" t="n">
        <x:v>8.908867435407416e-10</x:v>
      </x:c>
      <x:c r="J24" s="120" t="n">
        <x:v>0.000029847725935835408</x:v>
      </x:c>
      <x:c r="K24" s="120" t="n">
        <x:v>-1.4878089313826552</x:v>
      </x:c>
      <x:c r="L24" s="120" t="n">
        <x:v>0.0022501749039919904</x:v>
      </x:c>
      <x:c r="M24" s="120" t="n">
        <x:v>1</x:v>
      </x:c>
      <x:c r="N24" s="120" t="n">
        <x:v>1</x:v>
      </x:c>
      <x:c r="O24" s="120" t="n">
        <x:v>1</x:v>
      </x:c>
      <x:c r="P24" s="120" t="n">
        <x:v>47</x:v>
      </x:c>
      <x:c r="Q24" s="120" t="n">
        <x:v>53</x:v>
      </x:c>
      <x:c r="R24" s="120" t="n">
        <x:v>3.0884833911403045e-12</x:v>
      </x:c>
      <x:c r="S24" s="120" t="n">
        <x:v>6.299152873774194e-12</x:v>
      </x:c>
      <x:c r="T24" s="120" t="n">
        <x:v>243</x:v>
      </x:c>
      <x:c r="U24" s="120" t="n">
        <x:v>244</x:v>
      </x:c>
      <x:c r="V24" s="120" t="n">
        <x:v>3.66620059070264e-12</x:v>
      </x:c>
      <x:c r="W24" s="120" t="n">
        <x:v>3.651175178445663e-12</x:v>
      </x:c>
      <x:c r="X24" s="120" t="n">
        <x:v>24</x:v>
      </x:c>
      <x:c r="Y24" s="151" t="n">
        <x:v>44714.0634375</x:v>
      </x:c>
      <x:c r="Z24" s="151" t="n">
        <x:v>44714.06625</x:v>
      </x:c>
      <x:c r="AA24" s="120" t="n">
        <x:v>244</x:v>
      </x:c>
      <x:c r="AB24" s="120" t="str">
        <x:v>Normal</x:v>
      </x:c>
      <x:c r="AC24" s="120" t="n">
        <x:v>0</x:v>
      </x:c>
      <x:c r="AD24" s="120"/>
      <x:c r="AE24" s="120"/>
      <x:c r="AF24" s="120"/>
      <x:c r="AG24" s="120"/>
    </x:row>
    <x:row r="25">
      <x:c r="A25" s="120" t="n">
        <x:v>24</x:v>
      </x:c>
      <x:c r="B25" s="120" t="n">
        <x:v>1</x:v>
      </x:c>
      <x:c r="C25" s="120" t="n">
        <x:v>1</x:v>
      </x:c>
      <x:c r="D25" s="120" t="str">
        <x:v>CADC0872</x:v>
      </x:c>
      <x:c r="E25" s="120" t="n">
        <x:v>1</x:v>
      </x:c>
      <x:c r="F25" s="120" t="n">
        <x:v>201</x:v>
      </x:c>
      <x:c r="G25" s="120" t="n">
        <x:v>202</x:v>
      </x:c>
      <x:c r="H25" s="120" t="n">
        <x:v>-0.000008968957113861387</x:v>
      </x:c>
      <x:c r="I25" s="120" t="n">
        <x:v>4.0564902046655837e-10</x:v>
      </x:c>
      <x:c r="J25" s="120" t="n">
        <x:v>0.000020140730385627986</x:v>
      </x:c>
      <x:c r="K25" s="120" t="n">
        <x:v>-1.3019901857550655</x:v>
      </x:c>
      <x:c r="L25" s="120" t="n">
        <x:v>-0.1811360840432008</x:v>
      </x:c>
      <x:c r="M25" s="120" t="n">
        <x:v>1</x:v>
      </x:c>
      <x:c r="N25" s="120" t="n">
        <x:v>1</x:v>
      </x:c>
      <x:c r="O25" s="120" t="n">
        <x:v>1</x:v>
      </x:c>
      <x:c r="P25" s="120" t="n">
        <x:v>12</x:v>
      </x:c>
      <x:c r="Q25" s="120" t="n">
        <x:v>13</x:v>
      </x:c>
      <x:c r="R25" s="120" t="n">
        <x:v>6.703092841414196e-12</x:v>
      </x:c>
      <x:c r="S25" s="120" t="n">
        <x:v>1.307913476781837e-11</x:v>
      </x:c>
      <x:c r="T25" s="120" t="n">
        <x:v>201</x:v>
      </x:c>
      <x:c r="U25" s="120" t="n">
        <x:v>202</x:v>
      </x:c>
      <x:c r="V25" s="120" t="n">
        <x:v>2.018154330679395e-12</x:v>
      </x:c>
      <x:c r="W25" s="120" t="n">
        <x:v>2.0081634676562297e-12</x:v>
      </x:c>
      <x:c r="X25" s="120" t="n">
        <x:v>25</x:v>
      </x:c>
      <x:c r="Y25" s="151" t="n">
        <x:v>44714.06626157407</x:v>
      </x:c>
      <x:c r="Z25" s="151" t="n">
        <x:v>44714.06858796296</x:v>
      </x:c>
      <x:c r="AA25" s="120" t="n">
        <x:v>202</x:v>
      </x:c>
      <x:c r="AB25" s="120" t="str">
        <x:v>Anomalous</x:v>
      </x:c>
      <x:c r="AC25" s="120" t="n">
        <x:v>0</x:v>
      </x:c>
      <x:c r="AD25" s="120"/>
      <x:c r="AE25" s="120"/>
      <x:c r="AF25" s="120"/>
      <x:c r="AG25" s="120"/>
    </x:row>
    <x:row r="26">
      <x:c r="A26" s="120" t="n">
        <x:v>25</x:v>
      </x:c>
      <x:c r="B26" s="120" t="n">
        <x:v>0</x:v>
      </x:c>
      <x:c r="C26" s="120" t="n">
        <x:v>1</x:v>
      </x:c>
      <x:c r="D26" s="120" t="str">
        <x:v>CADC0872</x:v>
      </x:c>
      <x:c r="E26" s="120" t="n">
        <x:v>1</x:v>
      </x:c>
      <x:c r="F26" s="120" t="n">
        <x:v>208</x:v>
      </x:c>
      <x:c r="G26" s="120" t="n">
        <x:v>209</x:v>
      </x:c>
      <x:c r="H26" s="120" t="n">
        <x:v>9.865551913875601e-7</x:v>
      </x:c>
      <x:c r="I26" s="120" t="n">
        <x:v>6.941012221737458e-10</x:v>
      </x:c>
      <x:c r="J26" s="120" t="n">
        <x:v>0.000026345800845177316</x:v>
      </x:c>
      <x:c r="K26" s="120" t="n">
        <x:v>-1.4755890643097807</x:v>
      </x:c>
      <x:c r="L26" s="120" t="n">
        <x:v>-0.03125511477943608</x:v>
      </x:c>
      <x:c r="M26" s="120" t="n">
        <x:v>1</x:v>
      </x:c>
      <x:c r="N26" s="120" t="n">
        <x:v>1</x:v>
      </x:c>
      <x:c r="O26" s="120" t="n">
        <x:v>1</x:v>
      </x:c>
      <x:c r="P26" s="120" t="n">
        <x:v>50</x:v>
      </x:c>
      <x:c r="Q26" s="120" t="n">
        <x:v>61</x:v>
      </x:c>
      <x:c r="R26" s="120" t="n">
        <x:v>2.0925472008710955e-12</x:v>
      </x:c>
      <x:c r="S26" s="120" t="n">
        <x:v>3.5713367078921037e-12</x:v>
      </x:c>
      <x:c r="T26" s="120" t="n">
        <x:v>208</x:v>
      </x:c>
      <x:c r="U26" s="120" t="n">
        <x:v>209</x:v>
      </x:c>
      <x:c r="V26" s="120" t="n">
        <x:v>3.3370251066045472e-12</x:v>
      </x:c>
      <x:c r="W26" s="120" t="n">
        <x:v>3.321058479300219e-12</x:v>
      </x:c>
      <x:c r="X26" s="120" t="n">
        <x:v>26</x:v>
      </x:c>
      <x:c r="Y26" s="151" t="n">
        <x:v>44714.06859953704</x:v>
      </x:c>
      <x:c r="Z26" s="151" t="n">
        <x:v>44714.07100694445</x:v>
      </x:c>
      <x:c r="AA26" s="120" t="n">
        <x:v>209</x:v>
      </x:c>
      <x:c r="AB26" s="120" t="str">
        <x:v>Normal</x:v>
      </x:c>
      <x:c r="AC26" s="120" t="n">
        <x:v>1</x:v>
      </x:c>
      <x:c r="AD26" s="120" t="n">
        <x:v>314</x:v>
      </x:c>
      <x:c r="AE26" s="120" t="n">
        <x:v>4</x:v>
      </x:c>
      <x:c r="AF26" s="120" t="n">
        <x:v>14</x:v>
      </x:c>
      <x:c r="AG26" s="120" t="str">
        <x:v>train=1|anomaly=0</x:v>
      </x:c>
    </x:row>
    <x:row r="27">
      <x:c r="A27" s="120" t="n">
        <x:v>26</x:v>
      </x:c>
      <x:c r="B27" s="120" t="n">
        <x:v>0</x:v>
      </x:c>
      <x:c r="C27" s="120" t="n">
        <x:v>1</x:v>
      </x:c>
      <x:c r="D27" s="120" t="str">
        <x:v>CADC0872</x:v>
      </x:c>
      <x:c r="E27" s="120" t="n">
        <x:v>1</x:v>
      </x:c>
      <x:c r="F27" s="120" t="n">
        <x:v>210</x:v>
      </x:c>
      <x:c r="G27" s="120" t="n">
        <x:v>211</x:v>
      </x:c>
      <x:c r="H27" s="120" t="n">
        <x:v>0.0000029755845450236967</x:v>
      </x:c>
      <x:c r="I27" s="120" t="n">
        <x:v>8.370861073143552e-10</x:v>
      </x:c>
      <x:c r="J27" s="120" t="n">
        <x:v>0.000028932440396799493</x:v>
      </x:c>
      <x:c r="K27" s="120" t="n">
        <x:v>-1.4931356400078037</x:v>
      </x:c>
      <x:c r="L27" s="120" t="n">
        <x:v>-0.009346340254696151</x:v>
      </x:c>
      <x:c r="M27" s="120" t="n">
        <x:v>1</x:v>
      </x:c>
      <x:c r="N27" s="120" t="n">
        <x:v>1</x:v>
      </x:c>
      <x:c r="O27" s="120" t="n">
        <x:v>1</x:v>
      </x:c>
      <x:c r="P27" s="120" t="n">
        <x:v>42</x:v>
      </x:c>
      <x:c r="Q27" s="120" t="n">
        <x:v>53</x:v>
      </x:c>
      <x:c r="R27" s="120" t="n">
        <x:v>2.4948722929977206e-12</x:v>
      </x:c>
      <x:c r="S27" s="120" t="n">
        <x:v>4.6213119870821835e-12</x:v>
      </x:c>
      <x:c r="T27" s="120" t="n">
        <x:v>210</x:v>
      </x:c>
      <x:c r="U27" s="120" t="n">
        <x:v>211</x:v>
      </x:c>
      <x:c r="V27" s="120" t="n">
        <x:v>3.986124320544548e-12</x:v>
      </x:c>
      <x:c r="W27" s="120" t="n">
        <x:v>3.9672327360869916e-12</x:v>
      </x:c>
      <x:c r="X27" s="120" t="n">
        <x:v>27</x:v>
      </x:c>
      <x:c r="Y27" s="151" t="n">
        <x:v>44714.071018518516</x:v>
      </x:c>
      <x:c r="Z27" s="151" t="n">
        <x:v>44714.07344907407</x:v>
      </x:c>
      <x:c r="AA27" s="120" t="n">
        <x:v>211</x:v>
      </x:c>
      <x:c r="AB27" s="120" t="str">
        <x:v>Normal</x:v>
      </x:c>
      <x:c r="AC27" s="120" t="n">
        <x:v>0</x:v>
      </x:c>
      <x:c r="AD27" s="120"/>
      <x:c r="AE27" s="120"/>
      <x:c r="AF27" s="120"/>
      <x:c r="AG27" s="120"/>
    </x:row>
    <x:row r="28">
      <x:c r="A28" s="120" t="n">
        <x:v>27</x:v>
      </x:c>
      <x:c r="B28" s="120" t="n">
        <x:v>0</x:v>
      </x:c>
      <x:c r="C28" s="120" t="n">
        <x:v>1</x:v>
      </x:c>
      <x:c r="D28" s="120" t="str">
        <x:v>CADC0872</x:v>
      </x:c>
      <x:c r="E28" s="120" t="n">
        <x:v>1</x:v>
      </x:c>
      <x:c r="F28" s="120" t="n">
        <x:v>202</x:v>
      </x:c>
      <x:c r="G28" s="120" t="n">
        <x:v>203</x:v>
      </x:c>
      <x:c r="H28" s="120" t="n">
        <x:v>0.000007010657576354678</x:v>
      </x:c>
      <x:c r="I28" s="120" t="n">
        <x:v>5.013480960466014e-10</x:v>
      </x:c>
      <x:c r="J28" s="120" t="n">
        <x:v>0.000022390803827611936</x:v>
      </x:c>
      <x:c r="K28" s="120" t="n">
        <x:v>-0.8336900319426253</x:v>
      </x:c>
      <x:c r="L28" s="120" t="n">
        <x:v>-0.47895679579264056</x:v>
      </x:c>
      <x:c r="M28" s="120" t="n">
        <x:v>2</x:v>
      </x:c>
      <x:c r="N28" s="120" t="n">
        <x:v>1</x:v>
      </x:c>
      <x:c r="O28" s="120" t="n">
        <x:v>1</x:v>
      </x:c>
      <x:c r="P28" s="120" t="n">
        <x:v>36</x:v>
      </x:c>
      <x:c r="Q28" s="120" t="n">
        <x:v>38</x:v>
      </x:c>
      <x:c r="R28" s="120" t="n">
        <x:v>3.2894368618308617e-12</x:v>
      </x:c>
      <x:c r="S28" s="120" t="n">
        <x:v>7.773531738830662e-12</x:v>
      </x:c>
      <x:c r="T28" s="120" t="n">
        <x:v>202</x:v>
      </x:c>
      <x:c r="U28" s="120" t="n">
        <x:v>203</x:v>
      </x:c>
      <x:c r="V28" s="120" t="n">
        <x:v>2.4819212675574327e-12</x:v>
      </x:c>
      <x:c r="W28" s="120" t="n">
        <x:v>2.4696950544167554e-12</x:v>
      </x:c>
      <x:c r="X28" s="120" t="n">
        <x:v>28</x:v>
      </x:c>
      <x:c r="Y28" s="151" t="n">
        <x:v>44714.07346064815</x:v>
      </x:c>
      <x:c r="Z28" s="151" t="n">
        <x:v>44714.07579861111</x:v>
      </x:c>
      <x:c r="AA28" s="120" t="n">
        <x:v>203</x:v>
      </x:c>
      <x:c r="AB28" s="120" t="str">
        <x:v>Normal</x:v>
      </x:c>
      <x:c r="AC28" s="120" t="n">
        <x:v>0</x:v>
      </x:c>
      <x:c r="AD28" s="120"/>
      <x:c r="AE28" s="120"/>
      <x:c r="AF28" s="120"/>
      <x:c r="AG28" s="120"/>
    </x:row>
    <x:row r="29">
      <x:c r="A29" s="120" t="n">
        <x:v>28</x:v>
      </x:c>
      <x:c r="B29" s="120" t="n">
        <x:v>0</x:v>
      </x:c>
      <x:c r="C29" s="120" t="n">
        <x:v>0</x:v>
      </x:c>
      <x:c r="D29" s="120" t="str">
        <x:v>CADC0872</x:v>
      </x:c>
      <x:c r="E29" s="120" t="n">
        <x:v>1</x:v>
      </x:c>
      <x:c r="F29" s="120" t="n">
        <x:v>181</x:v>
      </x:c>
      <x:c r="G29" s="120" t="n">
        <x:v>182</x:v>
      </x:c>
      <x:c r="H29" s="120" t="n">
        <x:v>-4.743231538461536e-7</x:v>
      </x:c>
      <x:c r="I29" s="120" t="n">
        <x:v>2.2825209786002245e-10</x:v>
      </x:c>
      <x:c r="J29" s="120" t="n">
        <x:v>0.000015108014358611871</x:v>
      </x:c>
      <x:c r="K29" s="120" t="n">
        <x:v>-0.7797241551683598</x:v>
      </x:c>
      <x:c r="L29" s="120" t="n">
        <x:v>-0.6228378324931242</x:v>
      </x:c>
      <x:c r="M29" s="120" t="n">
        <x:v>1</x:v>
      </x:c>
      <x:c r="N29" s="120" t="n">
        <x:v>1</x:v>
      </x:c>
      <x:c r="O29" s="120" t="n">
        <x:v>1</x:v>
      </x:c>
      <x:c r="P29" s="120" t="n">
        <x:v>38</x:v>
      </x:c>
      <x:c r="Q29" s="120" t="n">
        <x:v>47</x:v>
      </x:c>
      <x:c r="R29" s="120" t="n">
        <x:v>1.214893538327048e-12</x:v>
      </x:c>
      <x:c r="S29" s="120" t="n">
        <x:v>2.8585815049019e-12</x:v>
      </x:c>
      <x:c r="T29" s="120" t="n">
        <x:v>181</x:v>
      </x:c>
      <x:c r="U29" s="120" t="n">
        <x:v>182</x:v>
      </x:c>
      <x:c r="V29" s="120" t="n">
        <x:v>1.2610613141437705e-12</x:v>
      </x:c>
      <x:c r="W29" s="120" t="n">
        <x:v>1.2541324058242993e-12</x:v>
      </x:c>
      <x:c r="X29" s="120" t="n">
        <x:v>29</x:v>
      </x:c>
      <x:c r="Y29" s="151" t="n">
        <x:v>44714.07581018518</x:v>
      </x:c>
      <x:c r="Z29" s="151" t="n">
        <x:v>44714.07790509259</x:v>
      </x:c>
      <x:c r="AA29" s="120" t="n">
        <x:v>182</x:v>
      </x:c>
      <x:c r="AB29" s="120" t="str">
        <x:v>Normal</x:v>
      </x:c>
      <x:c r="AC29" s="120" t="n">
        <x:v>1</x:v>
      </x:c>
      <x:c r="AD29" s="120" t="n">
        <x:v>267</x:v>
      </x:c>
      <x:c r="AE29" s="120" t="n">
        <x:v>3</x:v>
      </x:c>
      <x:c r="AF29" s="120" t="n">
        <x:v>67</x:v>
      </x:c>
      <x:c r="AG29" s="120" t="str">
        <x:v>train=0|anomaly=0</x:v>
      </x:c>
    </x:row>
    <x:row r="30">
      <x:c r="A30" s="120" t="n">
        <x:v>29</x:v>
      </x:c>
      <x:c r="B30" s="120" t="n">
        <x:v>1</x:v>
      </x:c>
      <x:c r="C30" s="120" t="n">
        <x:v>1</x:v>
      </x:c>
      <x:c r="D30" s="120" t="str">
        <x:v>CADC0872</x:v>
      </x:c>
      <x:c r="E30" s="120" t="n">
        <x:v>1</x:v>
      </x:c>
      <x:c r="F30" s="120" t="n">
        <x:v>225</x:v>
      </x:c>
      <x:c r="G30" s="120" t="n">
        <x:v>226</x:v>
      </x:c>
      <x:c r="H30" s="120" t="n">
        <x:v>0.0000025735809424778764</x:v>
      </x:c>
      <x:c r="I30" s="120" t="n">
        <x:v>3.9915988314566786e-10</x:v>
      </x:c>
      <x:c r="J30" s="120" t="n">
        <x:v>0.00001997898603897775</x:v>
      </x:c>
      <x:c r="K30" s="120" t="n">
        <x:v>-1.2579965834416333</x:v>
      </x:c>
      <x:c r="L30" s="120" t="n">
        <x:v>-0.18486716802377479</x:v>
      </x:c>
      <x:c r="M30" s="120" t="n">
        <x:v>4</x:v>
      </x:c>
      <x:c r="N30" s="120" t="n">
        <x:v>2</x:v>
      </x:c>
      <x:c r="O30" s="120" t="n">
        <x:v>1</x:v>
      </x:c>
      <x:c r="P30" s="120" t="n">
        <x:v>13</x:v>
      </x:c>
      <x:c r="Q30" s="120" t="n">
        <x:v>27</x:v>
      </x:c>
      <x:c r="R30" s="120" t="n">
        <x:v>6.237984693873817e-12</x:v>
      </x:c>
      <x:c r="S30" s="120" t="n">
        <x:v>1.373772180159846e-11</x:v>
      </x:c>
      <x:c r="T30" s="120" t="n">
        <x:v>225</x:v>
      </x:c>
      <x:c r="U30" s="120" t="n">
        <x:v>226</x:v>
      </x:c>
      <x:c r="V30" s="120" t="n">
        <x:v>1.7740439250918573e-12</x:v>
      </x:c>
      <x:c r="W30" s="120" t="n">
        <x:v>1.7661941732109198e-12</x:v>
      </x:c>
      <x:c r="X30" s="120" t="n">
        <x:v>30</x:v>
      </x:c>
      <x:c r="Y30" s="151" t="n">
        <x:v>44714.07791666667</x:v>
      </x:c>
      <x:c r="Z30" s="151" t="n">
        <x:v>44714.08052083333</x:v>
      </x:c>
      <x:c r="AA30" s="120" t="n">
        <x:v>226</x:v>
      </x:c>
      <x:c r="AB30" s="120" t="str">
        <x:v>Anomalous</x:v>
      </x:c>
      <x:c r="AC30" s="120" t="n">
        <x:v>0</x:v>
      </x:c>
      <x:c r="AD30" s="120"/>
      <x:c r="AE30" s="120"/>
      <x:c r="AF30" s="120"/>
      <x:c r="AG30" s="120"/>
    </x:row>
    <x:row r="31">
      <x:c r="A31" s="120" t="n">
        <x:v>30</x:v>
      </x:c>
      <x:c r="B31" s="120" t="n">
        <x:v>0</x:v>
      </x:c>
      <x:c r="C31" s="120" t="n">
        <x:v>0</x:v>
      </x:c>
      <x:c r="D31" s="120" t="str">
        <x:v>CADC0872</x:v>
      </x:c>
      <x:c r="E31" s="120" t="n">
        <x:v>1</x:v>
      </x:c>
      <x:c r="F31" s="120" t="n">
        <x:v>194</x:v>
      </x:c>
      <x:c r="G31" s="120" t="n">
        <x:v>195</x:v>
      </x:c>
      <x:c r="H31" s="120" t="n">
        <x:v>-0.0000021828606729743593</x:v>
      </x:c>
      <x:c r="I31" s="120" t="n">
        <x:v>1.2341850460009111e-10</x:v>
      </x:c>
      <x:c r="J31" s="120" t="n">
        <x:v>0.00001110938812896962</x:v>
      </x:c>
      <x:c r="K31" s="120" t="n">
        <x:v>-0.8880815455825006</x:v>
      </x:c>
      <x:c r="L31" s="120" t="n">
        <x:v>-0.3856325215567748</x:v>
      </x:c>
      <x:c r="M31" s="120" t="n">
        <x:v>3</x:v>
      </x:c>
      <x:c r="N31" s="120" t="n">
        <x:v>1</x:v>
      </x:c>
      <x:c r="O31" s="120" t="n">
        <x:v>1</x:v>
      </x:c>
      <x:c r="P31" s="120" t="n">
        <x:v>45</x:v>
      </x:c>
      <x:c r="Q31" s="120" t="n">
        <x:v>48</x:v>
      </x:c>
      <x:c r="R31" s="120" t="n">
        <x:v>2.4016605624366516e-12</x:v>
      </x:c>
      <x:c r="S31" s="120" t="n">
        <x:v>6.975553311374877e-12</x:v>
      </x:c>
      <x:c r="T31" s="120" t="n">
        <x:v>194</x:v>
      </x:c>
      <x:c r="U31" s="120" t="n">
        <x:v>195</x:v>
      </x:c>
      <x:c r="V31" s="120" t="n">
        <x:v>6.361778587633563e-13</x:v>
      </x:c>
      <x:c r="W31" s="120" t="n">
        <x:v>6.329154082055955e-13</x:v>
      </x:c>
      <x:c r="X31" s="120" t="n">
        <x:v>31</x:v>
      </x:c>
      <x:c r="Y31" s="151" t="n">
        <x:v>44714.08053240741</x:v>
      </x:c>
      <x:c r="Z31" s="151" t="n">
        <x:v>44714.08277777778</x:v>
      </x:c>
      <x:c r="AA31" s="120" t="n">
        <x:v>195</x:v>
      </x:c>
      <x:c r="AB31" s="120" t="str">
        <x:v>Normal</x:v>
      </x:c>
      <x:c r="AC31" s="120" t="n">
        <x:v>0</x:v>
      </x:c>
      <x:c r="AD31" s="120"/>
      <x:c r="AE31" s="120"/>
      <x:c r="AF31" s="120"/>
      <x:c r="AG31" s="120"/>
    </x:row>
    <x:row r="32">
      <x:c r="A32" s="120" t="n">
        <x:v>31</x:v>
      </x:c>
      <x:c r="B32" s="120" t="n">
        <x:v>1</x:v>
      </x:c>
      <x:c r="C32" s="120" t="n">
        <x:v>0</x:v>
      </x:c>
      <x:c r="D32" s="120" t="str">
        <x:v>CADC0872</x:v>
      </x:c>
      <x:c r="E32" s="120" t="n">
        <x:v>1</x:v>
      </x:c>
      <x:c r="F32" s="120" t="n">
        <x:v>198</x:v>
      </x:c>
      <x:c r="G32" s="120" t="n">
        <x:v>199</x:v>
      </x:c>
      <x:c r="H32" s="120" t="n">
        <x:v>0.00000398613059798995</x:v>
      </x:c>
      <x:c r="I32" s="120" t="n">
        <x:v>1.4249355135748187e-10</x:v>
      </x:c>
      <x:c r="J32" s="120" t="n">
        <x:v>0.000011937066279345267</x:v>
      </x:c>
      <x:c r="K32" s="120" t="n">
        <x:v>-1.0926725484230801</x:v>
      </x:c>
      <x:c r="L32" s="120" t="n">
        <x:v>0.3714784956999048</x:v>
      </x:c>
      <x:c r="M32" s="120" t="n">
        <x:v>1</x:v>
      </x:c>
      <x:c r="N32" s="120" t="n">
        <x:v>1</x:v>
      </x:c>
      <x:c r="O32" s="120" t="n">
        <x:v>1</x:v>
      </x:c>
      <x:c r="P32" s="120" t="n">
        <x:v>19</x:v>
      </x:c>
      <x:c r="Q32" s="120" t="n">
        <x:v>16</x:v>
      </x:c>
      <x:c r="R32" s="120" t="n">
        <x:v>3.387310865985416e-12</x:v>
      </x:c>
      <x:c r="S32" s="120" t="n">
        <x:v>7.2592680030265215e-12</x:v>
      </x:c>
      <x:c r="T32" s="120" t="n">
        <x:v>198</x:v>
      </x:c>
      <x:c r="U32" s="120" t="n">
        <x:v>199</x:v>
      </x:c>
      <x:c r="V32" s="120" t="n">
        <x:v>7.19664400795363e-13</x:v>
      </x:c>
      <x:c r="W32" s="120" t="n">
        <x:v>7.160479967712657e-13</x:v>
      </x:c>
      <x:c r="X32" s="120" t="n">
        <x:v>32</x:v>
      </x:c>
      <x:c r="Y32" s="151" t="n">
        <x:v>44714.08278935185</x:v>
      </x:c>
      <x:c r="Z32" s="151" t="n">
        <x:v>44714.08508101852</x:v>
      </x:c>
      <x:c r="AA32" s="120" t="n">
        <x:v>199</x:v>
      </x:c>
      <x:c r="AB32" s="120" t="str">
        <x:v>Anomalous</x:v>
      </x:c>
      <x:c r="AC32" s="120" t="n">
        <x:v>1</x:v>
      </x:c>
      <x:c r="AD32" s="120" t="n">
        <x:v>1</x:v>
      </x:c>
      <x:c r="AE32" s="120" t="n">
        <x:v>1</x:v>
      </x:c>
      <x:c r="AF32" s="120" t="n">
        <x:v>1</x:v>
      </x:c>
      <x:c r="AG32" s="120" t="str">
        <x:v>train=0|anomaly=1</x:v>
      </x:c>
    </x:row>
    <x:row r="33">
      <x:c r="A33" s="120" t="n">
        <x:v>32</x:v>
      </x:c>
      <x:c r="B33" s="120" t="n">
        <x:v>0</x:v>
      </x:c>
      <x:c r="C33" s="120" t="n">
        <x:v>1</x:v>
      </x:c>
      <x:c r="D33" s="120" t="str">
        <x:v>CADC0872</x:v>
      </x:c>
      <x:c r="E33" s="120" t="n">
        <x:v>1</x:v>
      </x:c>
      <x:c r="F33" s="120" t="n">
        <x:v>202</x:v>
      </x:c>
      <x:c r="G33" s="120" t="n">
        <x:v>203</x:v>
      </x:c>
      <x:c r="H33" s="120" t="n">
        <x:v>6.426002753694582e-7</x:v>
      </x:c>
      <x:c r="I33" s="120" t="n">
        <x:v>2.2883340565612095e-10</x:v>
      </x:c>
      <x:c r="J33" s="120" t="n">
        <x:v>0.000015127240516899338</x:v>
      </x:c>
      <x:c r="K33" s="120" t="n">
        <x:v>-1.2901575129495155</x:v>
      </x:c>
      <x:c r="L33" s="120" t="n">
        <x:v>-0.1535840082192607</x:v>
      </x:c>
      <x:c r="M33" s="120" t="n">
        <x:v>1</x:v>
      </x:c>
      <x:c r="N33" s="120" t="n">
        <x:v>1</x:v>
      </x:c>
      <x:c r="O33" s="120" t="n">
        <x:v>1</x:v>
      </x:c>
      <x:c r="P33" s="120" t="n">
        <x:v>55</x:v>
      </x:c>
      <x:c r="Q33" s="120" t="n">
        <x:v>61</x:v>
      </x:c>
      <x:c r="R33" s="120" t="n">
        <x:v>1.886357072614889e-12</x:v>
      </x:c>
      <x:c r="S33" s="120" t="n">
        <x:v>5.296148517595596e-12</x:v>
      </x:c>
      <x:c r="T33" s="120" t="n">
        <x:v>202</x:v>
      </x:c>
      <x:c r="U33" s="120" t="n">
        <x:v>203</x:v>
      </x:c>
      <x:c r="V33" s="120" t="n">
        <x:v>1.132838641861985e-12</x:v>
      </x:c>
      <x:c r="W33" s="120" t="n">
        <x:v>1.1272581559414826e-12</x:v>
      </x:c>
      <x:c r="X33" s="120" t="n">
        <x:v>33</x:v>
      </x:c>
      <x:c r="Y33" s="151" t="n">
        <x:v>44714.08509259259</x:v>
      </x:c>
      <x:c r="Z33" s="151" t="n">
        <x:v>44714.087430555555</x:v>
      </x:c>
      <x:c r="AA33" s="120" t="n">
        <x:v>203</x:v>
      </x:c>
      <x:c r="AB33" s="120" t="str">
        <x:v>Normal</x:v>
      </x:c>
      <x:c r="AC33" s="120" t="n">
        <x:v>0</x:v>
      </x:c>
      <x:c r="AD33" s="120"/>
      <x:c r="AE33" s="120"/>
      <x:c r="AF33" s="120"/>
      <x:c r="AG33" s="120"/>
    </x:row>
    <x:row r="34">
      <x:c r="A34" s="120" t="n">
        <x:v>33</x:v>
      </x:c>
      <x:c r="B34" s="120" t="n">
        <x:v>0</x:v>
      </x:c>
      <x:c r="C34" s="120" t="n">
        <x:v>1</x:v>
      </x:c>
      <x:c r="D34" s="120" t="str">
        <x:v>CADC0872</x:v>
      </x:c>
      <x:c r="E34" s="120" t="n">
        <x:v>1</x:v>
      </x:c>
      <x:c r="F34" s="120" t="n">
        <x:v>229</x:v>
      </x:c>
      <x:c r="G34" s="120" t="n">
        <x:v>230</x:v>
      </x:c>
      <x:c r="H34" s="120" t="n">
        <x:v>0.0000021019733434782606</x:v>
      </x:c>
      <x:c r="I34" s="120" t="n">
        <x:v>3.645476299717419e-10</x:v>
      </x:c>
      <x:c r="J34" s="120" t="n">
        <x:v>0.00001909313043928999</x:v>
      </x:c>
      <x:c r="K34" s="120" t="n">
        <x:v>-1.4942384421491517</x:v>
      </x:c>
      <x:c r="L34" s="120" t="n">
        <x:v>0.01984429701803154</x:v>
      </x:c>
      <x:c r="M34" s="120" t="n">
        <x:v>1</x:v>
      </x:c>
      <x:c r="N34" s="120" t="n">
        <x:v>1</x:v>
      </x:c>
      <x:c r="O34" s="120" t="n">
        <x:v>1</x:v>
      </x:c>
      <x:c r="P34" s="120" t="n">
        <x:v>64</x:v>
      </x:c>
      <x:c r="Q34" s="120" t="n">
        <x:v>64</x:v>
      </x:c>
      <x:c r="R34" s="120" t="n">
        <x:v>2.3320675067498907e-12</x:v>
      </x:c>
      <x:c r="S34" s="120" t="n">
        <x:v>6.430783995253762e-12</x:v>
      </x:c>
      <x:c r="T34" s="120" t="n">
        <x:v>229</x:v>
      </x:c>
      <x:c r="U34" s="120" t="n">
        <x:v>230</x:v>
      </x:c>
      <x:c r="V34" s="120" t="n">
        <x:v>1.5919110479115366e-12</x:v>
      </x:c>
      <x:c r="W34" s="120" t="n">
        <x:v>1.5849896955293127e-12</x:v>
      </x:c>
      <x:c r="X34" s="120" t="n">
        <x:v>34</x:v>
      </x:c>
      <x:c r="Y34" s="151" t="n">
        <x:v>44714.08744212963</x:v>
      </x:c>
      <x:c r="Z34" s="151" t="n">
        <x:v>44714.090092592596</x:v>
      </x:c>
      <x:c r="AA34" s="120" t="n">
        <x:v>230</x:v>
      </x:c>
      <x:c r="AB34" s="120" t="str">
        <x:v>Normal</x:v>
      </x:c>
      <x:c r="AC34" s="120" t="n">
        <x:v>0</x:v>
      </x:c>
      <x:c r="AD34" s="120"/>
      <x:c r="AE34" s="120"/>
      <x:c r="AF34" s="120"/>
      <x:c r="AG34" s="120"/>
    </x:row>
    <x:row r="35">
      <x:c r="A35" s="120" t="n">
        <x:v>34</x:v>
      </x:c>
      <x:c r="B35" s="120" t="n">
        <x:v>0</x:v>
      </x:c>
      <x:c r="C35" s="120" t="n">
        <x:v>1</x:v>
      </x:c>
      <x:c r="D35" s="120" t="str">
        <x:v>CADC0872</x:v>
      </x:c>
      <x:c r="E35" s="120" t="n">
        <x:v>1</x:v>
      </x:c>
      <x:c r="F35" s="120" t="n">
        <x:v>185</x:v>
      </x:c>
      <x:c r="G35" s="120" t="n">
        <x:v>186</x:v>
      </x:c>
      <x:c r="H35" s="120" t="n">
        <x:v>-0.000007543538026881721</x:v>
      </x:c>
      <x:c r="I35" s="120" t="n">
        <x:v>8.74672338339674e-11</x:v>
      </x:c>
      <x:c r="J35" s="120" t="n">
        <x:v>0.000009352391877694572</x:v>
      </x:c>
      <x:c r="K35" s="120" t="n">
        <x:v>-1.1978992609144303</x:v>
      </x:c>
      <x:c r="L35" s="120" t="n">
        <x:v>-0.2081805538291964</x:v>
      </x:c>
      <x:c r="M35" s="120" t="n">
        <x:v>3</x:v>
      </x:c>
      <x:c r="N35" s="120" t="n">
        <x:v>1</x:v>
      </x:c>
      <x:c r="O35" s="120" t="n">
        <x:v>1</x:v>
      </x:c>
      <x:c r="P35" s="120" t="n">
        <x:v>41</x:v>
      </x:c>
      <x:c r="Q35" s="120" t="n">
        <x:v>44</x:v>
      </x:c>
      <x:c r="R35" s="120" t="n">
        <x:v>1.5755302193307805e-12</x:v>
      </x:c>
      <x:c r="S35" s="120" t="n">
        <x:v>4.361466225010511e-12</x:v>
      </x:c>
      <x:c r="T35" s="120" t="n">
        <x:v>185</x:v>
      </x:c>
      <x:c r="U35" s="120" t="n">
        <x:v>186</x:v>
      </x:c>
      <x:c r="V35" s="120" t="n">
        <x:v>4.72795858561986e-13</x:v>
      </x:c>
      <x:c r="W35" s="120" t="n">
        <x:v>4.702539453439108e-13</x:v>
      </x:c>
      <x:c r="X35" s="120" t="n">
        <x:v>35</x:v>
      </x:c>
      <x:c r="Y35" s="151" t="n">
        <x:v>44714.090104166666</x:v>
      </x:c>
      <x:c r="Z35" s="151" t="n">
        <x:v>44714.09224537037</x:v>
      </x:c>
      <x:c r="AA35" s="120" t="n">
        <x:v>186</x:v>
      </x:c>
      <x:c r="AB35" s="120" t="str">
        <x:v>Normal</x:v>
      </x:c>
      <x:c r="AC35" s="120" t="n">
        <x:v>0</x:v>
      </x:c>
      <x:c r="AD35" s="120"/>
      <x:c r="AE35" s="120"/>
      <x:c r="AF35" s="120"/>
      <x:c r="AG35" s="120"/>
    </x:row>
    <x:row r="36">
      <x:c r="A36" s="120" t="n">
        <x:v>35</x:v>
      </x:c>
      <x:c r="B36" s="120" t="n">
        <x:v>0</x:v>
      </x:c>
      <x:c r="C36" s="120" t="n">
        <x:v>0</x:v>
      </x:c>
      <x:c r="D36" s="120" t="str">
        <x:v>CADC0872</x:v>
      </x:c>
      <x:c r="E36" s="120" t="n">
        <x:v>1</x:v>
      </x:c>
      <x:c r="F36" s="120" t="n">
        <x:v>226</x:v>
      </x:c>
      <x:c r="G36" s="120" t="n">
        <x:v>227</x:v>
      </x:c>
      <x:c r="H36" s="120" t="n">
        <x:v>0.000006124206829515419</x:v>
      </x:c>
      <x:c r="I36" s="120" t="n">
        <x:v>6.458078624865879e-10</x:v>
      </x:c>
      <x:c r="J36" s="120" t="n">
        <x:v>0.000025412749998506418</x:v>
      </x:c>
      <x:c r="K36" s="120" t="n">
        <x:v>-1.1283898004965605</x:v>
      </x:c>
      <x:c r="L36" s="120" t="n">
        <x:v>-0.2607257972634032</x:v>
      </x:c>
      <x:c r="M36" s="120" t="n">
        <x:v>1</x:v>
      </x:c>
      <x:c r="N36" s="120" t="n">
        <x:v>1</x:v>
      </x:c>
      <x:c r="O36" s="120" t="n">
        <x:v>1</x:v>
      </x:c>
      <x:c r="P36" s="120" t="n">
        <x:v>57</x:v>
      </x:c>
      <x:c r="Q36" s="120" t="n">
        <x:v>73</x:v>
      </x:c>
      <x:c r="R36" s="120" t="n">
        <x:v>1.8920363921852593e-12</x:v>
      </x:c>
      <x:c r="S36" s="120" t="n">
        <x:v>4.395055610008221e-12</x:v>
      </x:c>
      <x:c r="T36" s="120" t="n">
        <x:v>226</x:v>
      </x:c>
      <x:c r="U36" s="120" t="n">
        <x:v>227</x:v>
      </x:c>
      <x:c r="V36" s="120" t="n">
        <x:v>2.8575569136574684e-12</x:v>
      </x:c>
      <x:c r="W36" s="120" t="n">
        <x:v>2.8449685572096385e-12</x:v>
      </x:c>
      <x:c r="X36" s="120" t="n">
        <x:v>36</x:v>
      </x:c>
      <x:c r="Y36" s="151" t="n">
        <x:v>44714.092256944445</x:v>
      </x:c>
      <x:c r="Z36" s="151" t="n">
        <x:v>44714.094872685186</x:v>
      </x:c>
      <x:c r="AA36" s="120" t="n">
        <x:v>227</x:v>
      </x:c>
      <x:c r="AB36" s="120" t="str">
        <x:v>Normal</x:v>
      </x:c>
      <x:c r="AC36" s="120" t="n">
        <x:v>0</x:v>
      </x:c>
      <x:c r="AD36" s="120"/>
      <x:c r="AE36" s="120"/>
      <x:c r="AF36" s="120"/>
      <x:c r="AG36" s="120"/>
    </x:row>
    <x:row r="37">
      <x:c r="A37" s="120" t="n">
        <x:v>36</x:v>
      </x:c>
      <x:c r="B37" s="120" t="n">
        <x:v>0</x:v>
      </x:c>
      <x:c r="C37" s="120" t="n">
        <x:v>1</x:v>
      </x:c>
      <x:c r="D37" s="120" t="str">
        <x:v>CADC0872</x:v>
      </x:c>
      <x:c r="E37" s="120" t="n">
        <x:v>1</x:v>
      </x:c>
      <x:c r="F37" s="120" t="n">
        <x:v>213</x:v>
      </x:c>
      <x:c r="G37" s="120" t="n">
        <x:v>214</x:v>
      </x:c>
      <x:c r="H37" s="120" t="n">
        <x:v>0.0000037435944813084117</x:v>
      </x:c>
      <x:c r="I37" s="120" t="n">
        <x:v>6.407314864300141e-10</x:v>
      </x:c>
      <x:c r="J37" s="120" t="n">
        <x:v>0.00002531267442270797</x:v>
      </x:c>
      <x:c r="K37" s="120" t="n">
        <x:v>-1.1666609687637206</x:v>
      </x:c>
      <x:c r="L37" s="120" t="n">
        <x:v>-0.2631781676284668</x:v>
      </x:c>
      <x:c r="M37" s="120" t="n">
        <x:v>1</x:v>
      </x:c>
      <x:c r="N37" s="120" t="n">
        <x:v>1</x:v>
      </x:c>
      <x:c r="O37" s="120" t="n">
        <x:v>1</x:v>
      </x:c>
      <x:c r="P37" s="120" t="n">
        <x:v>51</x:v>
      </x:c>
      <x:c r="Q37" s="120" t="n">
        <x:v>59</x:v>
      </x:c>
      <x:c r="R37" s="120" t="n">
        <x:v>1.5349787323895149e-12</x:v>
      </x:c>
      <x:c r="S37" s="120" t="n">
        <x:v>3.1348538200671495e-12</x:v>
      </x:c>
      <x:c r="T37" s="120" t="n">
        <x:v>213</x:v>
      </x:c>
      <x:c r="U37" s="120" t="n">
        <x:v>214</x:v>
      </x:c>
      <x:c r="V37" s="120" t="n">
        <x:v>3.008129044272367e-12</x:v>
      </x:c>
      <x:c r="W37" s="120" t="n">
        <x:v>2.994072366495393e-12</x:v>
      </x:c>
      <x:c r="X37" s="120" t="n">
        <x:v>37</x:v>
      </x:c>
      <x:c r="Y37" s="151" t="n">
        <x:v>44714.09488425926</x:v>
      </x:c>
      <x:c r="Z37" s="151" t="n">
        <x:v>44714.097349537034</x:v>
      </x:c>
      <x:c r="AA37" s="120" t="n">
        <x:v>214</x:v>
      </x:c>
      <x:c r="AB37" s="120" t="str">
        <x:v>Normal</x:v>
      </x:c>
      <x:c r="AC37" s="120" t="n">
        <x:v>0</x:v>
      </x:c>
      <x:c r="AD37" s="120"/>
      <x:c r="AE37" s="120"/>
      <x:c r="AF37" s="120"/>
      <x:c r="AG37" s="120"/>
    </x:row>
    <x:row r="38">
      <x:c r="A38" s="120" t="n">
        <x:v>37</x:v>
      </x:c>
      <x:c r="B38" s="120" t="n">
        <x:v>0</x:v>
      </x:c>
      <x:c r="C38" s="120" t="n">
        <x:v>1</x:v>
      </x:c>
      <x:c r="D38" s="120" t="str">
        <x:v>CADC0872</x:v>
      </x:c>
      <x:c r="E38" s="120" t="n">
        <x:v>1</x:v>
      </x:c>
      <x:c r="F38" s="120" t="n">
        <x:v>192</x:v>
      </x:c>
      <x:c r="G38" s="120" t="n">
        <x:v>193</x:v>
      </x:c>
      <x:c r="H38" s="120" t="n">
        <x:v>0.000006116210595854922</x:v>
      </x:c>
      <x:c r="I38" s="120" t="n">
        <x:v>7.083659690789163e-10</x:v>
      </x:c>
      <x:c r="J38" s="120" t="n">
        <x:v>0.00002661514548295606</x:v>
      </x:c>
      <x:c r="K38" s="120" t="n">
        <x:v>-1.153059937909473</x:v>
      </x:c>
      <x:c r="L38" s="120" t="n">
        <x:v>-0.2862722087532431</x:v>
      </x:c>
      <x:c r="M38" s="120" t="n">
        <x:v>1</x:v>
      </x:c>
      <x:c r="N38" s="120" t="n">
        <x:v>1</x:v>
      </x:c>
      <x:c r="O38" s="120" t="n">
        <x:v>1</x:v>
      </x:c>
      <x:c r="P38" s="120" t="n">
        <x:v>31</x:v>
      </x:c>
      <x:c r="Q38" s="120" t="n">
        <x:v>38</x:v>
      </x:c>
      <x:c r="R38" s="120" t="n">
        <x:v>1.7912677071097191e-12</x:v>
      </x:c>
      <x:c r="S38" s="120" t="n">
        <x:v>3.085998146989425e-12</x:v>
      </x:c>
      <x:c r="T38" s="120" t="n">
        <x:v>192</x:v>
      </x:c>
      <x:c r="U38" s="120" t="n">
        <x:v>193</x:v>
      </x:c>
      <x:c r="V38" s="120" t="n">
        <x:v>3.689406088952689e-12</x:v>
      </x:c>
      <x:c r="W38" s="120" t="n">
        <x:v>3.670289995227546e-12</x:v>
      </x:c>
      <x:c r="X38" s="120" t="n">
        <x:v>38</x:v>
      </x:c>
      <x:c r="Y38" s="151" t="n">
        <x:v>44714.09736111111</x:v>
      </x:c>
      <x:c r="Z38" s="151" t="n">
        <x:v>44714.099583333336</x:v>
      </x:c>
      <x:c r="AA38" s="120" t="n">
        <x:v>193</x:v>
      </x:c>
      <x:c r="AB38" s="120" t="str">
        <x:v>Normal</x:v>
      </x:c>
      <x:c r="AC38" s="120" t="n">
        <x:v>1</x:v>
      </x:c>
      <x:c r="AD38" s="120" t="n">
        <x:v>883</x:v>
      </x:c>
      <x:c r="AE38" s="120" t="n">
        <x:v>9</x:v>
      </x:c>
      <x:c r="AF38" s="120" t="n">
        <x:v>83</x:v>
      </x:c>
      <x:c r="AG38" s="120" t="str">
        <x:v>train=1|anomaly=0</x:v>
      </x:c>
    </x:row>
    <x:row r="39">
      <x:c r="A39" s="120" t="n">
        <x:v>38</x:v>
      </x:c>
      <x:c r="B39" s="120" t="n">
        <x:v>0</x:v>
      </x:c>
      <x:c r="C39" s="120" t="n">
        <x:v>1</x:v>
      </x:c>
      <x:c r="D39" s="120" t="str">
        <x:v>CADC0872</x:v>
      </x:c>
      <x:c r="E39" s="120" t="n">
        <x:v>1</x:v>
      </x:c>
      <x:c r="F39" s="120" t="n">
        <x:v>196</x:v>
      </x:c>
      <x:c r="G39" s="120" t="n">
        <x:v>197</x:v>
      </x:c>
      <x:c r="H39" s="120" t="n">
        <x:v>1.7975299492386502e-8</x:v>
      </x:c>
      <x:c r="I39" s="120" t="n">
        <x:v>7.739083804899865e-10</x:v>
      </x:c>
      <x:c r="J39" s="120" t="n">
        <x:v>0.00002781920884011597</x:v>
      </x:c>
      <x:c r="K39" s="120" t="n">
        <x:v>-1.4850694590849882</x:v>
      </x:c>
      <x:c r="L39" s="120" t="n">
        <x:v>-0.06662274596068067</x:v>
      </x:c>
      <x:c r="M39" s="120" t="n">
        <x:v>1</x:v>
      </x:c>
      <x:c r="N39" s="120" t="n">
        <x:v>1</x:v>
      </x:c>
      <x:c r="O39" s="120" t="n">
        <x:v>1</x:v>
      </x:c>
      <x:c r="P39" s="120" t="n">
        <x:v>44</x:v>
      </x:c>
      <x:c r="Q39" s="120" t="n">
        <x:v>55</x:v>
      </x:c>
      <x:c r="R39" s="120" t="n">
        <x:v>1.4800673793906628e-12</x:v>
      </x:c>
      <x:c r="S39" s="120" t="n">
        <x:v>2.0558430662942246e-12</x:v>
      </x:c>
      <x:c r="T39" s="120" t="n">
        <x:v>196</x:v>
      </x:c>
      <x:c r="U39" s="120" t="n">
        <x:v>197</x:v>
      </x:c>
      <x:c r="V39" s="120" t="n">
        <x:v>3.948512145357074e-12</x:v>
      </x:c>
      <x:c r="W39" s="120" t="n">
        <x:v>3.928468936497393e-12</x:v>
      </x:c>
      <x:c r="X39" s="120" t="n">
        <x:v>39</x:v>
      </x:c>
      <x:c r="Y39" s="151" t="n">
        <x:v>44714.099594907406</x:v>
      </x:c>
      <x:c r="Z39" s="151" t="n">
        <x:v>44714.10186342592</x:v>
      </x:c>
      <x:c r="AA39" s="120" t="n">
        <x:v>197</x:v>
      </x:c>
      <x:c r="AB39" s="120" t="str">
        <x:v>Normal</x:v>
      </x:c>
      <x:c r="AC39" s="120" t="n">
        <x:v>0</x:v>
      </x:c>
      <x:c r="AD39" s="120"/>
      <x:c r="AE39" s="120"/>
      <x:c r="AF39" s="120"/>
      <x:c r="AG39" s="120"/>
    </x:row>
    <x:row r="40">
      <x:c r="A40" s="120" t="n">
        <x:v>39</x:v>
      </x:c>
      <x:c r="B40" s="120" t="n">
        <x:v>0</x:v>
      </x:c>
      <x:c r="C40" s="120" t="n">
        <x:v>1</x:v>
      </x:c>
      <x:c r="D40" s="120" t="str">
        <x:v>CADC0872</x:v>
      </x:c>
      <x:c r="E40" s="120" t="n">
        <x:v>1</x:v>
      </x:c>
      <x:c r="F40" s="120" t="n">
        <x:v>201</x:v>
      </x:c>
      <x:c r="G40" s="120" t="n">
        <x:v>202</x:v>
      </x:c>
      <x:c r="H40" s="120" t="n">
        <x:v>-0.000004013059732673268</x:v>
      </x:c>
      <x:c r="I40" s="120" t="n">
        <x:v>7.030623892734439e-10</x:v>
      </x:c>
      <x:c r="J40" s="120" t="n">
        <x:v>0.000026515323669030403</x:v>
      </x:c>
      <x:c r="K40" s="120" t="n">
        <x:v>-1.5032768274517874</x:v>
      </x:c>
      <x:c r="L40" s="120" t="n">
        <x:v>0.04228171716515379</x:v>
      </x:c>
      <x:c r="M40" s="120" t="n">
        <x:v>1</x:v>
      </x:c>
      <x:c r="N40" s="120" t="n">
        <x:v>1</x:v>
      </x:c>
      <x:c r="O40" s="120" t="n">
        <x:v>1</x:v>
      </x:c>
      <x:c r="P40" s="120" t="n">
        <x:v>53</x:v>
      </x:c>
      <x:c r="Q40" s="120" t="n">
        <x:v>63</x:v>
      </x:c>
      <x:c r="R40" s="120" t="n">
        <x:v>2.0956523023503574e-12</x:v>
      </x:c>
      <x:c r="S40" s="120" t="n">
        <x:v>4.6192610552516e-12</x:v>
      </x:c>
      <x:c r="T40" s="120" t="n">
        <x:v>201</x:v>
      </x:c>
      <x:c r="U40" s="120" t="n">
        <x:v>202</x:v>
      </x:c>
      <x:c r="V40" s="120" t="n">
        <x:v>3.4978228322061884e-12</x:v>
      </x:c>
      <x:c r="W40" s="120" t="n">
        <x:v>3.4805068775913063e-12</x:v>
      </x:c>
      <x:c r="X40" s="120" t="n">
        <x:v>40</x:v>
      </x:c>
      <x:c r="Y40" s="151" t="n">
        <x:v>44714.101875</x:v>
      </x:c>
      <x:c r="Z40" s="151" t="n">
        <x:v>44714.10420138889</x:v>
      </x:c>
      <x:c r="AA40" s="120" t="n">
        <x:v>202</x:v>
      </x:c>
      <x:c r="AB40" s="120" t="str">
        <x:v>Normal</x:v>
      </x:c>
      <x:c r="AC40" s="120" t="n">
        <x:v>1</x:v>
      </x:c>
      <x:c r="AD40" s="120" t="n">
        <x:v>133</x:v>
      </x:c>
      <x:c r="AE40" s="120" t="n">
        <x:v>2</x:v>
      </x:c>
      <x:c r="AF40" s="120" t="n">
        <x:v>33</x:v>
      </x:c>
      <x:c r="AG40" s="120" t="str">
        <x:v>train=1|anomaly=0</x:v>
      </x:c>
    </x:row>
    <x:row r="41">
      <x:c r="A41" s="120" t="n">
        <x:v>40</x:v>
      </x:c>
      <x:c r="B41" s="120" t="n">
        <x:v>0</x:v>
      </x:c>
      <x:c r="C41" s="120" t="n">
        <x:v>1</x:v>
      </x:c>
      <x:c r="D41" s="120" t="str">
        <x:v>CADC0872</x:v>
      </x:c>
      <x:c r="E41" s="120" t="n">
        <x:v>1</x:v>
      </x:c>
      <x:c r="F41" s="120" t="n">
        <x:v>181</x:v>
      </x:c>
      <x:c r="G41" s="120" t="n">
        <x:v>182</x:v>
      </x:c>
      <x:c r="H41" s="120" t="n">
        <x:v>-0.00000513265655</x:v>
      </x:c>
      <x:c r="I41" s="120" t="n">
        <x:v>3.017189325157163e-10</x:v>
      </x:c>
      <x:c r="J41" s="120" t="n">
        <x:v>0.00001737005850639877</x:v>
      </x:c>
      <x:c r="K41" s="120" t="n">
        <x:v>-1.0719674877397287</x:v>
      </x:c>
      <x:c r="L41" s="120" t="n">
        <x:v>-0.27043835214809564</x:v>
      </x:c>
      <x:c r="M41" s="120" t="n">
        <x:v>2</x:v>
      </x:c>
      <x:c r="N41" s="120" t="n">
        <x:v>1</x:v>
      </x:c>
      <x:c r="O41" s="120" t="n">
        <x:v>1</x:v>
      </x:c>
      <x:c r="P41" s="120" t="n">
        <x:v>41</x:v>
      </x:c>
      <x:c r="Q41" s="120" t="n">
        <x:v>48</x:v>
      </x:c>
      <x:c r="R41" s="120" t="n">
        <x:v>4.688929118648005e-12</x:v>
      </x:c>
      <x:c r="S41" s="120" t="n">
        <x:v>1.2691291607019425e-11</x:v>
      </x:c>
      <x:c r="T41" s="120" t="n">
        <x:v>181</x:v>
      </x:c>
      <x:c r="U41" s="120" t="n">
        <x:v>182</x:v>
      </x:c>
      <x:c r="V41" s="120" t="n">
        <x:v>1.666955428263626e-12</x:v>
      </x:c>
      <x:c r="W41" s="120" t="n">
        <x:v>1.6577963325039357e-12</x:v>
      </x:c>
      <x:c r="X41" s="120" t="n">
        <x:v>41</x:v>
      </x:c>
      <x:c r="Y41" s="151" t="n">
        <x:v>44714.104212962964</x:v>
      </x:c>
      <x:c r="Z41" s="151" t="n">
        <x:v>44714.106307870374</x:v>
      </x:c>
      <x:c r="AA41" s="120" t="n">
        <x:v>182</x:v>
      </x:c>
      <x:c r="AB41" s="120" t="str">
        <x:v>Normal</x:v>
      </x:c>
      <x:c r="AC41" s="120" t="n">
        <x:v>1</x:v>
      </x:c>
      <x:c r="AD41" s="120" t="n">
        <x:v>424</x:v>
      </x:c>
      <x:c r="AE41" s="120" t="n">
        <x:v>5</x:v>
      </x:c>
      <x:c r="AF41" s="120" t="n">
        <x:v>24</x:v>
      </x:c>
      <x:c r="AG41" s="120" t="str">
        <x:v>train=1|anomaly=0</x:v>
      </x:c>
    </x:row>
    <x:row r="42">
      <x:c r="A42" s="120" t="n">
        <x:v>41</x:v>
      </x:c>
      <x:c r="B42" s="120" t="n">
        <x:v>0</x:v>
      </x:c>
      <x:c r="C42" s="120" t="n">
        <x:v>1</x:v>
      </x:c>
      <x:c r="D42" s="120" t="str">
        <x:v>CADC0872</x:v>
      </x:c>
      <x:c r="E42" s="120" t="n">
        <x:v>1</x:v>
      </x:c>
      <x:c r="F42" s="120" t="n">
        <x:v>199</x:v>
      </x:c>
      <x:c r="G42" s="120" t="n">
        <x:v>200</x:v>
      </x:c>
      <x:c r="H42" s="120" t="n">
        <x:v>0.0000040690412199999995</x:v>
      </x:c>
      <x:c r="I42" s="120" t="n">
        <x:v>4.445181129861796e-10</x:v>
      </x:c>
      <x:c r="J42" s="120" t="n">
        <x:v>0.00002108359819827203</x:v>
      </x:c>
      <x:c r="K42" s="120" t="n">
        <x:v>-1.4026988422537556</x:v>
      </x:c>
      <x:c r="L42" s="120" t="n">
        <x:v>-0.12003162821876029</x:v>
      </x:c>
      <x:c r="M42" s="120" t="n">
        <x:v>1</x:v>
      </x:c>
      <x:c r="N42" s="120" t="n">
        <x:v>1</x:v>
      </x:c>
      <x:c r="O42" s="120" t="n">
        <x:v>1</x:v>
      </x:c>
      <x:c r="P42" s="120" t="n">
        <x:v>34</x:v>
      </x:c>
      <x:c r="Q42" s="120" t="n">
        <x:v>40</x:v>
      </x:c>
      <x:c r="R42" s="120" t="n">
        <x:v>2.5415260430275344e-12</x:v>
      </x:c>
      <x:c r="S42" s="120" t="n">
        <x:v>6.3915221871309396e-12</x:v>
      </x:c>
      <x:c r="T42" s="120" t="n">
        <x:v>199</x:v>
      </x:c>
      <x:c r="U42" s="120" t="n">
        <x:v>200</x:v>
      </x:c>
      <x:c r="V42" s="120" t="n">
        <x:v>2.233759361739596e-12</x:v>
      </x:c>
      <x:c r="W42" s="120" t="n">
        <x:v>2.222590564930898e-12</x:v>
      </x:c>
      <x:c r="X42" s="120" t="n">
        <x:v>42</x:v>
      </x:c>
      <x:c r="Y42" s="151" t="n">
        <x:v>44714.10631944444</x:v>
      </x:c>
      <x:c r="Z42" s="151" t="n">
        <x:v>44714.108622685184</x:v>
      </x:c>
      <x:c r="AA42" s="120" t="n">
        <x:v>200</x:v>
      </x:c>
      <x:c r="AB42" s="120" t="str">
        <x:v>Normal</x:v>
      </x:c>
      <x:c r="AC42" s="120" t="n">
        <x:v>1</x:v>
      </x:c>
      <x:c r="AD42" s="120" t="n">
        <x:v>708</x:v>
      </x:c>
      <x:c r="AE42" s="120" t="n">
        <x:v>8</x:v>
      </x:c>
      <x:c r="AF42" s="120" t="n">
        <x:v>8</x:v>
      </x:c>
      <x:c r="AG42" s="120" t="str">
        <x:v>train=1|anomaly=0</x:v>
      </x:c>
    </x:row>
    <x:row r="43">
      <x:c r="A43" s="120" t="n">
        <x:v>42</x:v>
      </x:c>
      <x:c r="B43" s="120" t="n">
        <x:v>0</x:v>
      </x:c>
      <x:c r="C43" s="120" t="n">
        <x:v>0</x:v>
      </x:c>
      <x:c r="D43" s="120" t="str">
        <x:v>CADC0872</x:v>
      </x:c>
      <x:c r="E43" s="120" t="n">
        <x:v>1</x:v>
      </x:c>
      <x:c r="F43" s="120" t="n">
        <x:v>192</x:v>
      </x:c>
      <x:c r="G43" s="120" t="n">
        <x:v>193</x:v>
      </x:c>
      <x:c r="H43" s="120" t="n">
        <x:v>0.000004740144067357513</x:v>
      </x:c>
      <x:c r="I43" s="120" t="n">
        <x:v>2.733656242027504e-10</x:v>
      </x:c>
      <x:c r="J43" s="120" t="n">
        <x:v>0.00001653377223148881</x:v>
      </x:c>
      <x:c r="K43" s="120" t="n">
        <x:v>-0.7344110338603698</x:v>
      </x:c>
      <x:c r="L43" s="120" t="n">
        <x:v>-0.5283865011298791</x:v>
      </x:c>
      <x:c r="M43" s="120" t="n">
        <x:v>2</x:v>
      </x:c>
      <x:c r="N43" s="120" t="n">
        <x:v>1</x:v>
      </x:c>
      <x:c r="O43" s="120" t="n">
        <x:v>1</x:v>
      </x:c>
      <x:c r="P43" s="120" t="n">
        <x:v>43</x:v>
      </x:c>
      <x:c r="Q43" s="120" t="n">
        <x:v>54</x:v>
      </x:c>
      <x:c r="R43" s="120" t="n">
        <x:v>2.5763674947990272e-12</x:v>
      </x:c>
      <x:c r="S43" s="120" t="n">
        <x:v>6.9194882920046134e-12</x:v>
      </x:c>
      <x:c r="T43" s="120" t="n">
        <x:v>192</x:v>
      </x:c>
      <x:c r="U43" s="120" t="n">
        <x:v>193</x:v>
      </x:c>
      <x:c r="V43" s="120" t="n">
        <x:v>1.4237792927226585e-12</x:v>
      </x:c>
      <x:c r="W43" s="120" t="n">
        <x:v>1.416402197941712e-12</x:v>
      </x:c>
      <x:c r="X43" s="120" t="n">
        <x:v>43</x:v>
      </x:c>
      <x:c r="Y43" s="151" t="n">
        <x:v>44714.10863425926</x:v>
      </x:c>
      <x:c r="Z43" s="151" t="n">
        <x:v>44714.11085648148</x:v>
      </x:c>
      <x:c r="AA43" s="120" t="n">
        <x:v>193</x:v>
      </x:c>
      <x:c r="AB43" s="120" t="str">
        <x:v>Normal</x:v>
      </x:c>
      <x:c r="AC43" s="120" t="n">
        <x:v>1</x:v>
      </x:c>
      <x:c r="AD43" s="120" t="n">
        <x:v>480</x:v>
      </x:c>
      <x:c r="AE43" s="120" t="n">
        <x:v>5</x:v>
      </x:c>
      <x:c r="AF43" s="120" t="n">
        <x:v>80</x:v>
      </x:c>
      <x:c r="AG43" s="120" t="str">
        <x:v>train=0|anomaly=0</x:v>
      </x:c>
    </x:row>
    <x:row r="44">
      <x:c r="A44" s="120" t="n">
        <x:v>43</x:v>
      </x:c>
      <x:c r="B44" s="120" t="n">
        <x:v>0</x:v>
      </x:c>
      <x:c r="C44" s="120" t="n">
        <x:v>0</x:v>
      </x:c>
      <x:c r="D44" s="120" t="str">
        <x:v>CADC0872</x:v>
      </x:c>
      <x:c r="E44" s="120" t="n">
        <x:v>1</x:v>
      </x:c>
      <x:c r="F44" s="120" t="n">
        <x:v>173</x:v>
      </x:c>
      <x:c r="G44" s="120" t="n">
        <x:v>174</x:v>
      </x:c>
      <x:c r="H44" s="120" t="n">
        <x:v>-0.0000027021560402298847</x:v>
      </x:c>
      <x:c r="I44" s="120" t="n">
        <x:v>1.2020044668510905e-10</x:v>
      </x:c>
      <x:c r="J44" s="120" t="n">
        <x:v>0.000010963596430237162</x:v>
      </x:c>
      <x:c r="K44" s="120" t="n">
        <x:v>-0.5898995336961526</x:v>
      </x:c>
      <x:c r="L44" s="120" t="n">
        <x:v>-0.6651712810061887</x:v>
      </x:c>
      <x:c r="M44" s="120" t="n">
        <x:v>2</x:v>
      </x:c>
      <x:c r="N44" s="120" t="n">
        <x:v>1</x:v>
      </x:c>
      <x:c r="O44" s="120" t="n">
        <x:v>1</x:v>
      </x:c>
      <x:c r="P44" s="120" t="n">
        <x:v>47</x:v>
      </x:c>
      <x:c r="Q44" s="120" t="n">
        <x:v>58</x:v>
      </x:c>
      <x:c r="R44" s="120" t="n">
        <x:v>2.578690700465817e-12</x:v>
      </x:c>
      <x:c r="S44" s="120" t="n">
        <x:v>7.280366690347954e-12</x:v>
      </x:c>
      <x:c r="T44" s="120" t="n">
        <x:v>173</x:v>
      </x:c>
      <x:c r="U44" s="120" t="n">
        <x:v>174</x:v>
      </x:c>
      <x:c r="V44" s="120" t="n">
        <x:v>6.948002698561217e-13</x:v>
      </x:c>
      <x:c r="W44" s="120" t="n">
        <x:v>6.908071648569486e-13</x:v>
      </x:c>
      <x:c r="X44" s="120" t="n">
        <x:v>44</x:v>
      </x:c>
      <x:c r="Y44" s="151" t="n">
        <x:v>44714.110868055555</x:v>
      </x:c>
      <x:c r="Z44" s="151" t="n">
        <x:v>44714.11287037037</x:v>
      </x:c>
      <x:c r="AA44" s="120" t="n">
        <x:v>174</x:v>
      </x:c>
      <x:c r="AB44" s="120" t="str">
        <x:v>Normal</x:v>
      </x:c>
      <x:c r="AC44" s="120" t="n">
        <x:v>0</x:v>
      </x:c>
      <x:c r="AD44" s="120"/>
      <x:c r="AE44" s="120"/>
      <x:c r="AF44" s="120"/>
      <x:c r="AG44" s="120"/>
    </x:row>
    <x:row r="45">
      <x:c r="A45" s="120" t="n">
        <x:v>44</x:v>
      </x:c>
      <x:c r="B45" s="120" t="n">
        <x:v>0</x:v>
      </x:c>
      <x:c r="C45" s="120" t="n">
        <x:v>1</x:v>
      </x:c>
      <x:c r="D45" s="120" t="str">
        <x:v>CADC0872</x:v>
      </x:c>
      <x:c r="E45" s="120" t="n">
        <x:v>1</x:v>
      </x:c>
      <x:c r="F45" s="120" t="n">
        <x:v>205</x:v>
      </x:c>
      <x:c r="G45" s="120" t="n">
        <x:v>206</x:v>
      </x:c>
      <x:c r="H45" s="120" t="n">
        <x:v>7.183812135922328e-7</x:v>
      </x:c>
      <x:c r="I45" s="120" t="n">
        <x:v>3.1104888852690237e-10</x:v>
      </x:c>
      <x:c r="J45" s="120" t="n">
        <x:v>0.000017636578141093652</x:v>
      </x:c>
      <x:c r="K45" s="120" t="n">
        <x:v>-1.4721426388551364</x:v>
      </x:c>
      <x:c r="L45" s="120" t="n">
        <x:v>-0.01508037846116942</x:v>
      </x:c>
      <x:c r="M45" s="120" t="n">
        <x:v>2</x:v>
      </x:c>
      <x:c r="N45" s="120" t="n">
        <x:v>1</x:v>
      </x:c>
      <x:c r="O45" s="120" t="n">
        <x:v>1</x:v>
      </x:c>
      <x:c r="P45" s="120" t="n">
        <x:v>34</x:v>
      </x:c>
      <x:c r="Q45" s="120" t="n">
        <x:v>41</x:v>
      </x:c>
      <x:c r="R45" s="120" t="n">
        <x:v>2.7770370187511977e-12</x:v>
      </x:c>
      <x:c r="S45" s="120" t="n">
        <x:v>7.85309143882054e-12</x:v>
      </x:c>
      <x:c r="T45" s="120" t="n">
        <x:v>205</x:v>
      </x:c>
      <x:c r="U45" s="120" t="n">
        <x:v>206</x:v>
      </x:c>
      <x:c r="V45" s="120" t="n">
        <x:v>1.5173116513507432e-12</x:v>
      </x:c>
      <x:c r="W45" s="120" t="n">
        <x:v>1.5099460608102057e-12</x:v>
      </x:c>
      <x:c r="X45" s="120" t="n">
        <x:v>45</x:v>
      </x:c>
      <x:c r="Y45" s="151" t="n">
        <x:v>44714.11288194444</x:v>
      </x:c>
      <x:c r="Z45" s="151" t="n">
        <x:v>44714.11525462963</x:v>
      </x:c>
      <x:c r="AA45" s="120" t="n">
        <x:v>206</x:v>
      </x:c>
      <x:c r="AB45" s="120" t="str">
        <x:v>Normal</x:v>
      </x:c>
      <x:c r="AC45" s="120" t="n">
        <x:v>0</x:v>
      </x:c>
      <x:c r="AD45" s="120"/>
      <x:c r="AE45" s="120"/>
      <x:c r="AF45" s="120"/>
      <x:c r="AG45" s="120"/>
    </x:row>
    <x:row r="46">
      <x:c r="A46" s="120" t="n">
        <x:v>45</x:v>
      </x:c>
      <x:c r="B46" s="120" t="n">
        <x:v>0</x:v>
      </x:c>
      <x:c r="C46" s="120" t="n">
        <x:v>1</x:v>
      </x:c>
      <x:c r="D46" s="120" t="str">
        <x:v>CADC0872</x:v>
      </x:c>
      <x:c r="E46" s="120" t="n">
        <x:v>1</x:v>
      </x:c>
      <x:c r="F46" s="120" t="n">
        <x:v>195</x:v>
      </x:c>
      <x:c r="G46" s="120" t="n">
        <x:v>196</x:v>
      </x:c>
      <x:c r="H46" s="120" t="n">
        <x:v>-1.3124625000000007e-7</x:v>
      </x:c>
      <x:c r="I46" s="120" t="n">
        <x:v>2.438485665346287e-10</x:v>
      </x:c>
      <x:c r="J46" s="120" t="n">
        <x:v>0.00001561565133238536</x:v>
      </x:c>
      <x:c r="K46" s="120" t="n">
        <x:v>-1.4229913972403705</x:v>
      </x:c>
      <x:c r="L46" s="120" t="n">
        <x:v>-0.062029950077498355</x:v>
      </x:c>
      <x:c r="M46" s="120" t="n">
        <x:v>2</x:v>
      </x:c>
      <x:c r="N46" s="120" t="n">
        <x:v>1</x:v>
      </x:c>
      <x:c r="O46" s="120" t="n">
        <x:v>1</x:v>
      </x:c>
      <x:c r="P46" s="120" t="n">
        <x:v>41</x:v>
      </x:c>
      <x:c r="Q46" s="120" t="n">
        <x:v>36</x:v>
      </x:c>
      <x:c r="R46" s="120" t="n">
        <x:v>2.3971462657617682e-12</x:v>
      </x:c>
      <x:c r="S46" s="120" t="n">
        <x:v>6.253709589544623e-12</x:v>
      </x:c>
      <x:c r="T46" s="120" t="n">
        <x:v>195</x:v>
      </x:c>
      <x:c r="U46" s="120" t="n">
        <x:v>196</x:v>
      </x:c>
      <x:c r="V46" s="120" t="n">
        <x:v>1.2505054694083523e-12</x:v>
      </x:c>
      <x:c r="W46" s="120" t="n">
        <x:v>1.2441253394623913e-12</x:v>
      </x:c>
      <x:c r="X46" s="120" t="n">
        <x:v>46</x:v>
      </x:c>
      <x:c r="Y46" s="151" t="n">
        <x:v>44714.115266203706</x:v>
      </x:c>
      <x:c r="Z46" s="151" t="n">
        <x:v>44714.11752314815</x:v>
      </x:c>
      <x:c r="AA46" s="120" t="n">
        <x:v>196</x:v>
      </x:c>
      <x:c r="AB46" s="120" t="str">
        <x:v>Normal</x:v>
      </x:c>
      <x:c r="AC46" s="120" t="n">
        <x:v>1</x:v>
      </x:c>
      <x:c r="AD46" s="120" t="n">
        <x:v>160</x:v>
      </x:c>
      <x:c r="AE46" s="120" t="n">
        <x:v>2</x:v>
      </x:c>
      <x:c r="AF46" s="120" t="n">
        <x:v>60</x:v>
      </x:c>
      <x:c r="AG46" s="120" t="str">
        <x:v>train=1|anomaly=0</x:v>
      </x:c>
    </x:row>
    <x:row r="47">
      <x:c r="A47" s="120" t="n">
        <x:v>46</x:v>
      </x:c>
      <x:c r="B47" s="120" t="n">
        <x:v>0</x:v>
      </x:c>
      <x:c r="C47" s="120" t="n">
        <x:v>1</x:v>
      </x:c>
      <x:c r="D47" s="120" t="str">
        <x:v>CADC0872</x:v>
      </x:c>
      <x:c r="E47" s="120" t="n">
        <x:v>1</x:v>
      </x:c>
      <x:c r="F47" s="120" t="n">
        <x:v>185</x:v>
      </x:c>
      <x:c r="G47" s="120" t="n">
        <x:v>186</x:v>
      </x:c>
      <x:c r="H47" s="120" t="n">
        <x:v>0.000006967145411827957</x:v>
      </x:c>
      <x:c r="I47" s="120" t="n">
        <x:v>2.381975576914971e-10</x:v>
      </x:c>
      <x:c r="J47" s="120" t="n">
        <x:v>0.00001543365017393802</x:v>
      </x:c>
      <x:c r="K47" s="120" t="n">
        <x:v>-1.429684555894081</x:v>
      </x:c>
      <x:c r="L47" s="120" t="n">
        <x:v>-0.10219049569098325</x:v>
      </x:c>
      <x:c r="M47" s="120" t="n">
        <x:v>3</x:v>
      </x:c>
      <x:c r="N47" s="120" t="n">
        <x:v>1</x:v>
      </x:c>
      <x:c r="O47" s="120" t="n">
        <x:v>1</x:v>
      </x:c>
      <x:c r="P47" s="120" t="n">
        <x:v>40</x:v>
      </x:c>
      <x:c r="Q47" s="120" t="n">
        <x:v>52</x:v>
      </x:c>
      <x:c r="R47" s="120" t="n">
        <x:v>2.3558835814535306e-12</x:v>
      </x:c>
      <x:c r="S47" s="120" t="n">
        <x:v>4.935010106102847e-12</x:v>
      </x:c>
      <x:c r="T47" s="120" t="n">
        <x:v>185</x:v>
      </x:c>
      <x:c r="U47" s="120" t="n">
        <x:v>186</x:v>
      </x:c>
      <x:c r="V47" s="120" t="n">
        <x:v>1.2875543658999843e-12</x:v>
      </x:c>
      <x:c r="W47" s="120" t="n">
        <x:v>1.2806320305994468e-12</x:v>
      </x:c>
      <x:c r="X47" s="120" t="n">
        <x:v>47</x:v>
      </x:c>
      <x:c r="Y47" s="151" t="n">
        <x:v>44714.11753472222</x:v>
      </x:c>
      <x:c r="Z47" s="151" t="n">
        <x:v>44714.119675925926</x:v>
      </x:c>
      <x:c r="AA47" s="120" t="n">
        <x:v>186</x:v>
      </x:c>
      <x:c r="AB47" s="120" t="str">
        <x:v>Normal</x:v>
      </x:c>
      <x:c r="AC47" s="120" t="n">
        <x:v>0</x:v>
      </x:c>
      <x:c r="AD47" s="120"/>
      <x:c r="AE47" s="120"/>
      <x:c r="AF47" s="120"/>
      <x:c r="AG47" s="120"/>
    </x:row>
    <x:row r="48">
      <x:c r="A48" s="120" t="n">
        <x:v>47</x:v>
      </x:c>
      <x:c r="B48" s="120" t="n">
        <x:v>0</x:v>
      </x:c>
      <x:c r="C48" s="120" t="n">
        <x:v>1</x:v>
      </x:c>
      <x:c r="D48" s="120" t="str">
        <x:v>CADC0872</x:v>
      </x:c>
      <x:c r="E48" s="120" t="n">
        <x:v>1</x:v>
      </x:c>
      <x:c r="F48" s="120" t="n">
        <x:v>184</x:v>
      </x:c>
      <x:c r="G48" s="120" t="n">
        <x:v>185</x:v>
      </x:c>
      <x:c r="H48" s="120" t="n">
        <x:v>-0.0000034006216</x:v>
      </x:c>
      <x:c r="I48" s="120" t="n">
        <x:v>2.0932254182656862e-10</x:v>
      </x:c>
      <x:c r="J48" s="120" t="n">
        <x:v>0.000014467983336545858</x:v>
      </x:c>
      <x:c r="K48" s="120" t="n">
        <x:v>-0.9771111583624026</x:v>
      </x:c>
      <x:c r="L48" s="120" t="n">
        <x:v>-0.37654862490784563</x:v>
      </x:c>
      <x:c r="M48" s="120" t="n">
        <x:v>1</x:v>
      </x:c>
      <x:c r="N48" s="120" t="n">
        <x:v>1</x:v>
      </x:c>
      <x:c r="O48" s="120" t="n">
        <x:v>1</x:v>
      </x:c>
      <x:c r="P48" s="120" t="n">
        <x:v>44</x:v>
      </x:c>
      <x:c r="Q48" s="120" t="n">
        <x:v>53</x:v>
      </x:c>
      <x:c r="R48" s="120" t="n">
        <x:v>9.644726418815068e-13</x:v>
      </x:c>
      <x:c r="S48" s="120" t="n">
        <x:v>1.856168658358875e-12</x:v>
      </x:c>
      <x:c r="T48" s="120" t="n">
        <x:v>184</x:v>
      </x:c>
      <x:c r="U48" s="120" t="n">
        <x:v>185</x:v>
      </x:c>
      <x:c r="V48" s="120" t="n">
        <x:v>1.1376225099270034e-12</x:v>
      </x:c>
      <x:c r="W48" s="120" t="n">
        <x:v>1.131473199062533e-12</x:v>
      </x:c>
      <x:c r="X48" s="120" t="n">
        <x:v>48</x:v>
      </x:c>
      <x:c r="Y48" s="151" t="n">
        <x:v>44714.1196875</x:v>
      </x:c>
      <x:c r="Z48" s="151" t="n">
        <x:v>44714.12181712963</x:v>
      </x:c>
      <x:c r="AA48" s="120" t="n">
        <x:v>185</x:v>
      </x:c>
      <x:c r="AB48" s="120" t="str">
        <x:v>Normal</x:v>
      </x:c>
      <x:c r="AC48" s="120" t="n">
        <x:v>1</x:v>
      </x:c>
      <x:c r="AD48" s="120" t="n">
        <x:v>119</x:v>
      </x:c>
      <x:c r="AE48" s="120" t="n">
        <x:v>2</x:v>
      </x:c>
      <x:c r="AF48" s="120" t="n">
        <x:v>19</x:v>
      </x:c>
      <x:c r="AG48" s="120" t="str">
        <x:v>train=1|anomaly=0</x:v>
      </x:c>
    </x:row>
    <x:row r="49">
      <x:c r="A49" s="120" t="n">
        <x:v>48</x:v>
      </x:c>
      <x:c r="B49" s="120" t="n">
        <x:v>0</x:v>
      </x:c>
      <x:c r="C49" s="120" t="n">
        <x:v>1</x:v>
      </x:c>
      <x:c r="D49" s="120" t="str">
        <x:v>CADC0872</x:v>
      </x:c>
      <x:c r="E49" s="120" t="n">
        <x:v>1</x:v>
      </x:c>
      <x:c r="F49" s="120" t="n">
        <x:v>233</x:v>
      </x:c>
      <x:c r="G49" s="120" t="n">
        <x:v>234</x:v>
      </x:c>
      <x:c r="H49" s="120" t="n">
        <x:v>-0.0000014488028452991454</x:v>
      </x:c>
      <x:c r="I49" s="120" t="n">
        <x:v>6.032890044128559e-10</x:v>
      </x:c>
      <x:c r="J49" s="120" t="n">
        <x:v>0.000024561942195454656</x:v>
      </x:c>
      <x:c r="K49" s="120" t="n">
        <x:v>-1.4895453009880302</x:v>
      </x:c>
      <x:c r="L49" s="120" t="n">
        <x:v>0.015771578736965716</x:v>
      </x:c>
      <x:c r="M49" s="120" t="n">
        <x:v>1</x:v>
      </x:c>
      <x:c r="N49" s="120" t="n">
        <x:v>1</x:v>
      </x:c>
      <x:c r="O49" s="120" t="n">
        <x:v>1</x:v>
      </x:c>
      <x:c r="P49" s="120" t="n">
        <x:v>55</x:v>
      </x:c>
      <x:c r="Q49" s="120" t="n">
        <x:v>63</x:v>
      </x:c>
      <x:c r="R49" s="120" t="n">
        <x:v>1.6012962324056471e-12</x:v>
      </x:c>
      <x:c r="S49" s="120" t="n">
        <x:v>3.132799937927992e-12</x:v>
      </x:c>
      <x:c r="T49" s="120" t="n">
        <x:v>233</x:v>
      </x:c>
      <x:c r="U49" s="120" t="n">
        <x:v>234</x:v>
      </x:c>
      <x:c r="V49" s="120" t="n">
        <x:v>2.5892231949049612e-12</x:v>
      </x:c>
      <x:c r="W49" s="120" t="n">
        <x:v>2.5781581385164783e-12</x:v>
      </x:c>
      <x:c r="X49" s="120" t="n">
        <x:v>49</x:v>
      </x:c>
      <x:c r="Y49" s="151" t="n">
        <x:v>44714.121828703705</x:v>
      </x:c>
      <x:c r="Z49" s="151" t="n">
        <x:v>44714.12452546296</x:v>
      </x:c>
      <x:c r="AA49" s="120" t="n">
        <x:v>234</x:v>
      </x:c>
      <x:c r="AB49" s="120" t="str">
        <x:v>Normal</x:v>
      </x:c>
      <x:c r="AC49" s="120" t="n">
        <x:v>0</x:v>
      </x:c>
      <x:c r="AD49" s="120"/>
      <x:c r="AE49" s="120"/>
      <x:c r="AF49" s="120"/>
      <x:c r="AG49" s="120"/>
    </x:row>
    <x:row r="50">
      <x:c r="A50" s="120" t="n">
        <x:v>49</x:v>
      </x:c>
      <x:c r="B50" s="120" t="n">
        <x:v>0</x:v>
      </x:c>
      <x:c r="C50" s="120" t="n">
        <x:v>1</x:v>
      </x:c>
      <x:c r="D50" s="120" t="str">
        <x:v>CADC0872</x:v>
      </x:c>
      <x:c r="E50" s="120" t="n">
        <x:v>1</x:v>
      </x:c>
      <x:c r="F50" s="120" t="n">
        <x:v>185</x:v>
      </x:c>
      <x:c r="G50" s="120" t="n">
        <x:v>186</x:v>
      </x:c>
      <x:c r="H50" s="120" t="n">
        <x:v>-0.000006523637596774194</x:v>
      </x:c>
      <x:c r="I50" s="120" t="n">
        <x:v>2.5008550452398304e-10</x:v>
      </x:c>
      <x:c r="J50" s="120" t="n">
        <x:v>0.000015814091960146906</x:v>
      </x:c>
      <x:c r="K50" s="120" t="n">
        <x:v>-0.6905052180708902</x:v>
      </x:c>
      <x:c r="L50" s="120" t="n">
        <x:v>-0.7442022222449438</x:v>
      </x:c>
      <x:c r="M50" s="120" t="n">
        <x:v>2</x:v>
      </x:c>
      <x:c r="N50" s="120" t="n">
        <x:v>1</x:v>
      </x:c>
      <x:c r="O50" s="120" t="n">
        <x:v>1</x:v>
      </x:c>
      <x:c r="P50" s="120" t="n">
        <x:v>27</x:v>
      </x:c>
      <x:c r="Q50" s="120" t="n">
        <x:v>35</x:v>
      </x:c>
      <x:c r="R50" s="120" t="n">
        <x:v>1.8235065788138158e-12</x:v>
      </x:c>
      <x:c r="S50" s="120" t="n">
        <x:v>4.373566220842752e-12</x:v>
      </x:c>
      <x:c r="T50" s="120" t="n">
        <x:v>185</x:v>
      </x:c>
      <x:c r="U50" s="120" t="n">
        <x:v>186</x:v>
      </x:c>
      <x:c r="V50" s="120" t="n">
        <x:v>1.3518135379674759e-12</x:v>
      </x:c>
      <x:c r="W50" s="120" t="n">
        <x:v>1.3445457232472206e-12</x:v>
      </x:c>
      <x:c r="X50" s="120" t="n">
        <x:v>50</x:v>
      </x:c>
      <x:c r="Y50" s="151" t="n">
        <x:v>44714.12453703704</x:v>
      </x:c>
      <x:c r="Z50" s="151" t="n">
        <x:v>44714.12667824074</x:v>
      </x:c>
      <x:c r="AA50" s="120" t="n">
        <x:v>186</x:v>
      </x:c>
      <x:c r="AB50" s="120" t="str">
        <x:v>Normal</x:v>
      </x:c>
      <x:c r="AC50" s="120" t="n">
        <x:v>0</x:v>
      </x:c>
      <x:c r="AD50" s="120"/>
      <x:c r="AE50" s="120"/>
      <x:c r="AF50" s="120"/>
      <x:c r="AG50" s="120"/>
    </x:row>
    <x:row r="51">
      <x:c r="A51" s="120" t="n">
        <x:v>50</x:v>
      </x:c>
      <x:c r="B51" s="120" t="n">
        <x:v>0</x:v>
      </x:c>
      <x:c r="C51" s="120" t="n">
        <x:v>0</x:v>
      </x:c>
      <x:c r="D51" s="120" t="str">
        <x:v>CADC0872</x:v>
      </x:c>
      <x:c r="E51" s="120" t="n">
        <x:v>1</x:v>
      </x:c>
      <x:c r="F51" s="120" t="n">
        <x:v>197</x:v>
      </x:c>
      <x:c r="G51" s="120" t="n">
        <x:v>198</x:v>
      </x:c>
      <x:c r="H51" s="120" t="n">
        <x:v>0.0000050880126373737374</x:v>
      </x:c>
      <x:c r="I51" s="120" t="n">
        <x:v>5.857931368347817e-10</x:v>
      </x:c>
      <x:c r="J51" s="120" t="n">
        <x:v>0.000024203163777382117</x:v>
      </x:c>
      <x:c r="K51" s="120" t="n">
        <x:v>-0.730640219116145</x:v>
      </x:c>
      <x:c r="L51" s="120" t="n">
        <x:v>-0.5972663331352035</x:v>
      </x:c>
      <x:c r="M51" s="120" t="n">
        <x:v>1</x:v>
      </x:c>
      <x:c r="N51" s="120" t="n">
        <x:v>1</x:v>
      </x:c>
      <x:c r="O51" s="120" t="n">
        <x:v>1</x:v>
      </x:c>
      <x:c r="P51" s="120" t="n">
        <x:v>43</x:v>
      </x:c>
      <x:c r="Q51" s="120" t="n">
        <x:v>52</x:v>
      </x:c>
      <x:c r="R51" s="120" t="n">
        <x:v>2.053498038814643e-12</x:v>
      </x:c>
      <x:c r="S51" s="120" t="n">
        <x:v>3.842948188419347e-12</x:v>
      </x:c>
      <x:c r="T51" s="120" t="n">
        <x:v>197</x:v>
      </x:c>
      <x:c r="U51" s="120" t="n">
        <x:v>198</x:v>
      </x:c>
      <x:c r="V51" s="120" t="n">
        <x:v>2.9735692225115824e-12</x:v>
      </x:c>
      <x:c r="W51" s="120" t="n">
        <x:v>2.958551196135261e-12</x:v>
      </x:c>
      <x:c r="X51" s="120" t="n">
        <x:v>51</x:v>
      </x:c>
      <x:c r="Y51" s="151" t="n">
        <x:v>44714.12668981482</x:v>
      </x:c>
      <x:c r="Z51" s="151" t="n">
        <x:v>44714.128969907404</x:v>
      </x:c>
      <x:c r="AA51" s="120" t="n">
        <x:v>198</x:v>
      </x:c>
      <x:c r="AB51" s="120" t="str">
        <x:v>Normal</x:v>
      </x:c>
      <x:c r="AC51" s="120" t="n">
        <x:v>0</x:v>
      </x:c>
      <x:c r="AD51" s="120"/>
      <x:c r="AE51" s="120"/>
      <x:c r="AF51" s="120"/>
      <x:c r="AG51" s="120"/>
    </x:row>
    <x:row r="52">
      <x:c r="A52" s="120" t="n">
        <x:v>51</x:v>
      </x:c>
      <x:c r="B52" s="120" t="n">
        <x:v>1</x:v>
      </x:c>
      <x:c r="C52" s="120" t="n">
        <x:v>1</x:v>
      </x:c>
      <x:c r="D52" s="120" t="str">
        <x:v>CADC0872</x:v>
      </x:c>
      <x:c r="E52" s="120" t="n">
        <x:v>1</x:v>
      </x:c>
      <x:c r="F52" s="120" t="n">
        <x:v>206</x:v>
      </x:c>
      <x:c r="G52" s="120" t="n">
        <x:v>207</x:v>
      </x:c>
      <x:c r="H52" s="120" t="n">
        <x:v>0.0000032513048792270545</x:v>
      </x:c>
      <x:c r="I52" s="120" t="n">
        <x:v>8.375966271520162e-10</x:v>
      </x:c>
      <x:c r="J52" s="120" t="n">
        <x:v>0.00002894126167173809</x:v>
      </x:c>
      <x:c r="K52" s="120" t="n">
        <x:v>-1.3118048273573302</x:v>
      </x:c>
      <x:c r="L52" s="120" t="n">
        <x:v>-0.09882215582433677</x:v>
      </x:c>
      <x:c r="M52" s="120" t="n">
        <x:v>1</x:v>
      </x:c>
      <x:c r="N52" s="120" t="n">
        <x:v>1</x:v>
      </x:c>
      <x:c r="O52" s="120" t="n">
        <x:v>1</x:v>
      </x:c>
      <x:c r="P52" s="120" t="n">
        <x:v>18</x:v>
      </x:c>
      <x:c r="Q52" s="120" t="n">
        <x:v>26</x:v>
      </x:c>
      <x:c r="R52" s="120" t="n">
        <x:v>5.0025939564604206e-12</x:v>
      </x:c>
      <x:c r="S52" s="120" t="n">
        <x:v>1.0248304736342441e-11</x:v>
      </x:c>
      <x:c r="T52" s="120" t="n">
        <x:v>206</x:v>
      </x:c>
      <x:c r="U52" s="120" t="n">
        <x:v>207</x:v>
      </x:c>
      <x:c r="V52" s="120" t="n">
        <x:v>4.066003044427263e-12</x:v>
      </x:c>
      <x:c r="W52" s="120" t="n">
        <x:v>4.04636051764259e-12</x:v>
      </x:c>
      <x:c r="X52" s="120" t="n">
        <x:v>52</x:v>
      </x:c>
      <x:c r="Y52" s="151" t="n">
        <x:v>44714.12898148148</x:v>
      </x:c>
      <x:c r="Z52" s="151" t="n">
        <x:v>44714.13136574074</x:v>
      </x:c>
      <x:c r="AA52" s="120" t="n">
        <x:v>207</x:v>
      </x:c>
      <x:c r="AB52" s="120" t="str">
        <x:v>Anomalous</x:v>
      </x:c>
      <x:c r="AC52" s="120" t="n">
        <x:v>0</x:v>
      </x:c>
      <x:c r="AD52" s="120"/>
      <x:c r="AE52" s="120"/>
      <x:c r="AF52" s="120"/>
      <x:c r="AG52" s="120"/>
    </x:row>
    <x:row r="53">
      <x:c r="A53" s="120" t="n">
        <x:v>52</x:v>
      </x:c>
      <x:c r="B53" s="120" t="n">
        <x:v>1</x:v>
      </x:c>
      <x:c r="C53" s="120" t="n">
        <x:v>1</x:v>
      </x:c>
      <x:c r="D53" s="120" t="str">
        <x:v>CADC0872</x:v>
      </x:c>
      <x:c r="E53" s="120" t="n">
        <x:v>1</x:v>
      </x:c>
      <x:c r="F53" s="120" t="n">
        <x:v>166</x:v>
      </x:c>
      <x:c r="G53" s="120" t="n">
        <x:v>167</x:v>
      </x:c>
      <x:c r="H53" s="120" t="n">
        <x:v>-0.0000018754152574850304</x:v>
      </x:c>
      <x:c r="I53" s="120" t="n">
        <x:v>5.697570098170464e-10</x:v>
      </x:c>
      <x:c r="J53" s="120" t="n">
        <x:v>0.000023869583360776248</x:v>
      </x:c>
      <x:c r="K53" s="120" t="n">
        <x:v>-1.2205775116636852</x:v>
      </x:c>
      <x:c r="L53" s="120" t="n">
        <x:v>-0.29476995273179046</x:v>
      </x:c>
      <x:c r="M53" s="120" t="n">
        <x:v>1</x:v>
      </x:c>
      <x:c r="N53" s="120" t="n">
        <x:v>1</x:v>
      </x:c>
      <x:c r="O53" s="120" t="n">
        <x:v>1</x:v>
      </x:c>
      <x:c r="P53" s="120" t="n">
        <x:v>33</x:v>
      </x:c>
      <x:c r="Q53" s="120" t="n">
        <x:v>43</x:v>
      </x:c>
      <x:c r="R53" s="120" t="n">
        <x:v>2.505382759431736e-12</x:v>
      </x:c>
      <x:c r="S53" s="120" t="n">
        <x:v>5.010278248138061e-12</x:v>
      </x:c>
      <x:c r="T53" s="120" t="n">
        <x:v>166</x:v>
      </x:c>
      <x:c r="U53" s="120" t="n">
        <x:v>167</x:v>
      </x:c>
      <x:c r="V53" s="120" t="n">
        <x:v>3.432271143476183e-12</x:v>
      </x:c>
      <x:c r="W53" s="120" t="n">
        <x:v>3.4117186216589605e-12</x:v>
      </x:c>
      <x:c r="X53" s="120" t="n">
        <x:v>53</x:v>
      </x:c>
      <x:c r="Y53" s="151" t="n">
        <x:v>44714.131377314814</x:v>
      </x:c>
      <x:c r="Z53" s="151" t="n">
        <x:v>44714.13329861111</x:v>
      </x:c>
      <x:c r="AA53" s="120" t="n">
        <x:v>167</x:v>
      </x:c>
      <x:c r="AB53" s="120" t="str">
        <x:v>Anomalous</x:v>
      </x:c>
      <x:c r="AC53" s="120" t="n">
        <x:v>1</x:v>
      </x:c>
      <x:c r="AD53" s="120" t="n">
        <x:v>2</x:v>
      </x:c>
      <x:c r="AE53" s="120" t="n">
        <x:v>1</x:v>
      </x:c>
      <x:c r="AF53" s="120" t="n">
        <x:v>2</x:v>
      </x:c>
      <x:c r="AG53" s="120" t="str">
        <x:v>train=1|anomaly=1</x:v>
      </x:c>
    </x:row>
    <x:row r="54">
      <x:c r="A54" s="120" t="n">
        <x:v>53</x:v>
      </x:c>
      <x:c r="B54" s="120" t="n">
        <x:v>0</x:v>
      </x:c>
      <x:c r="C54" s="120" t="n">
        <x:v>1</x:v>
      </x:c>
      <x:c r="D54" s="120" t="str">
        <x:v>CADC0872</x:v>
      </x:c>
      <x:c r="E54" s="120" t="n">
        <x:v>1</x:v>
      </x:c>
      <x:c r="F54" s="120" t="n">
        <x:v>193</x:v>
      </x:c>
      <x:c r="G54" s="120" t="n">
        <x:v>194</x:v>
      </x:c>
      <x:c r="H54" s="120" t="n">
        <x:v>-0.0000037372765567010306</x:v>
      </x:c>
      <x:c r="I54" s="120" t="n">
        <x:v>8.166443576989557e-10</x:v>
      </x:c>
      <x:c r="J54" s="120" t="n">
        <x:v>0.00002857699000417916</x:v>
      </x:c>
      <x:c r="K54" s="120" t="n">
        <x:v>-1.4758693751638186</x:v>
      </x:c>
      <x:c r="L54" s="120" t="n">
        <x:v>-0.01648479320844146</x:v>
      </x:c>
      <x:c r="M54" s="120" t="n">
        <x:v>1</x:v>
      </x:c>
      <x:c r="N54" s="120" t="n">
        <x:v>1</x:v>
      </x:c>
      <x:c r="O54" s="120" t="n">
        <x:v>1</x:v>
      </x:c>
      <x:c r="P54" s="120" t="n">
        <x:v>45</x:v>
      </x:c>
      <x:c r="Q54" s="120" t="n">
        <x:v>62</x:v>
      </x:c>
      <x:c r="R54" s="120" t="n">
        <x:v>3.1669332527812304e-12</x:v>
      </x:c>
      <x:c r="S54" s="120" t="n">
        <x:v>6.061745467709311e-12</x:v>
      </x:c>
      <x:c r="T54" s="120" t="n">
        <x:v>193</x:v>
      </x:c>
      <x:c r="U54" s="120" t="n">
        <x:v>194</x:v>
      </x:c>
      <x:c r="V54" s="120" t="n">
        <x:v>4.23131791553863e-12</x:v>
      </x:c>
      <x:c r="W54" s="120" t="n">
        <x:v>4.209506998448225e-12</x:v>
      </x:c>
      <x:c r="X54" s="120" t="n">
        <x:v>54</x:v>
      </x:c>
      <x:c r="Y54" s="151" t="n">
        <x:v>44714.133310185185</x:v>
      </x:c>
      <x:c r="Z54" s="151" t="n">
        <x:v>44714.13554398148</x:v>
      </x:c>
      <x:c r="AA54" s="120" t="n">
        <x:v>194</x:v>
      </x:c>
      <x:c r="AB54" s="120" t="str">
        <x:v>Normal</x:v>
      </x:c>
      <x:c r="AC54" s="120" t="n">
        <x:v>1</x:v>
      </x:c>
      <x:c r="AD54" s="120" t="n">
        <x:v>633</x:v>
      </x:c>
      <x:c r="AE54" s="120" t="n">
        <x:v>7</x:v>
      </x:c>
      <x:c r="AF54" s="120" t="n">
        <x:v>33</x:v>
      </x:c>
      <x:c r="AG54" s="120" t="str">
        <x:v>train=1|anomaly=0</x:v>
      </x:c>
    </x:row>
    <x:row r="55">
      <x:c r="A55" s="120" t="n">
        <x:v>54</x:v>
      </x:c>
      <x:c r="B55" s="120" t="n">
        <x:v>0</x:v>
      </x:c>
      <x:c r="C55" s="120" t="n">
        <x:v>0</x:v>
      </x:c>
      <x:c r="D55" s="120" t="str">
        <x:v>CADC0872</x:v>
      </x:c>
      <x:c r="E55" s="120" t="n">
        <x:v>1</x:v>
      </x:c>
      <x:c r="F55" s="120" t="n">
        <x:v>180</x:v>
      </x:c>
      <x:c r="G55" s="120" t="n">
        <x:v>181</x:v>
      </x:c>
      <x:c r="H55" s="120" t="n">
        <x:v>2.0111364640883993e-7</x:v>
      </x:c>
      <x:c r="I55" s="120" t="n">
        <x:v>7.727336865109864e-10</x:v>
      </x:c>
      <x:c r="J55" s="120" t="n">
        <x:v>0.00002779808782112515</x:v>
      </x:c>
      <x:c r="K55" s="120" t="n">
        <x:v>-1.4546530767234753</x:v>
      </x:c>
      <x:c r="L55" s="120" t="n">
        <x:v>-0.07037084188902597</x:v>
      </x:c>
      <x:c r="M55" s="120" t="n">
        <x:v>1</x:v>
      </x:c>
      <x:c r="N55" s="120" t="n">
        <x:v>1</x:v>
      </x:c>
      <x:c r="O55" s="120" t="n">
        <x:v>1</x:v>
      </x:c>
      <x:c r="P55" s="120" t="n">
        <x:v>39</x:v>
      </x:c>
      <x:c r="Q55" s="120" t="n">
        <x:v>42</x:v>
      </x:c>
      <x:c r="R55" s="120" t="n">
        <x:v>2.504851863701707e-12</x:v>
      </x:c>
      <x:c r="S55" s="120" t="n">
        <x:v>4.1362745383274115e-12</x:v>
      </x:c>
      <x:c r="T55" s="120" t="n">
        <x:v>180</x:v>
      </x:c>
      <x:c r="U55" s="120" t="n">
        <x:v>181</x:v>
      </x:c>
      <x:c r="V55" s="120" t="n">
        <x:v>4.292964925061036e-12</x:v>
      </x:c>
      <x:c r="W55" s="120" t="n">
        <x:v>4.2692468868010296e-12</x:v>
      </x:c>
      <x:c r="X55" s="120" t="n">
        <x:v>55</x:v>
      </x:c>
      <x:c r="Y55" s="151" t="n">
        <x:v>44714.13555555556</x:v>
      </x:c>
      <x:c r="Z55" s="151" t="n">
        <x:v>44714.13763888889</x:v>
      </x:c>
      <x:c r="AA55" s="120" t="n">
        <x:v>181</x:v>
      </x:c>
      <x:c r="AB55" s="120" t="str">
        <x:v>Normal</x:v>
      </x:c>
      <x:c r="AC55" s="120" t="n">
        <x:v>0</x:v>
      </x:c>
      <x:c r="AD55" s="120"/>
      <x:c r="AE55" s="120"/>
      <x:c r="AF55" s="120"/>
      <x:c r="AG55" s="120"/>
    </x:row>
    <x:row r="56">
      <x:c r="A56" s="120" t="n">
        <x:v>55</x:v>
      </x:c>
      <x:c r="B56" s="120" t="n">
        <x:v>0</x:v>
      </x:c>
      <x:c r="C56" s="120" t="n">
        <x:v>1</x:v>
      </x:c>
      <x:c r="D56" s="120" t="str">
        <x:v>CADC0872</x:v>
      </x:c>
      <x:c r="E56" s="120" t="n">
        <x:v>1</x:v>
      </x:c>
      <x:c r="F56" s="120" t="n">
        <x:v>173</x:v>
      </x:c>
      <x:c r="G56" s="120" t="n">
        <x:v>174</x:v>
      </x:c>
      <x:c r="H56" s="120" t="n">
        <x:v>0.000003601382387931034</x:v>
      </x:c>
      <x:c r="I56" s="120" t="n">
        <x:v>5.119306924574624e-10</x:v>
      </x:c>
      <x:c r="J56" s="120" t="n">
        <x:v>0.000022625885451346702</x:v>
      </x:c>
      <x:c r="K56" s="120" t="n">
        <x:v>-1.0730512326690211</x:v>
      </x:c>
      <x:c r="L56" s="120" t="n">
        <x:v>-0.34336411132624084</x:v>
      </x:c>
      <x:c r="M56" s="120" t="n">
        <x:v>1</x:v>
      </x:c>
      <x:c r="N56" s="120" t="n">
        <x:v>1</x:v>
      </x:c>
      <x:c r="O56" s="120" t="n">
        <x:v>1</x:v>
      </x:c>
      <x:c r="P56" s="120" t="n">
        <x:v>45</x:v>
      </x:c>
      <x:c r="Q56" s="120" t="n">
        <x:v>50</x:v>
      </x:c>
      <x:c r="R56" s="120" t="n">
        <x:v>2.5160701738773417e-12</x:v>
      </x:c>
      <x:c r="S56" s="120" t="n">
        <x:v>5.5222220290121546e-12</x:v>
      </x:c>
      <x:c r="T56" s="120" t="n">
        <x:v>173</x:v>
      </x:c>
      <x:c r="U56" s="120" t="n">
        <x:v>174</x:v>
      </x:c>
      <x:c r="V56" s="120" t="n">
        <x:v>2.95913695062117e-12</x:v>
      </x:c>
      <x:c r="W56" s="120" t="n">
        <x:v>2.9421304164221976e-12</x:v>
      </x:c>
      <x:c r="X56" s="120" t="n">
        <x:v>56</x:v>
      </x:c>
      <x:c r="Y56" s="151" t="n">
        <x:v>44714.137650462966</x:v>
      </x:c>
      <x:c r="Z56" s="151" t="n">
        <x:v>44714.139652777776</x:v>
      </x:c>
      <x:c r="AA56" s="120" t="n">
        <x:v>174</x:v>
      </x:c>
      <x:c r="AB56" s="120" t="str">
        <x:v>Normal</x:v>
      </x:c>
      <x:c r="AC56" s="120" t="n">
        <x:v>0</x:v>
      </x:c>
      <x:c r="AD56" s="120"/>
      <x:c r="AE56" s="120"/>
      <x:c r="AF56" s="120"/>
      <x:c r="AG56" s="120"/>
    </x:row>
    <x:row r="57">
      <x:c r="A57" s="120" t="n">
        <x:v>56</x:v>
      </x:c>
      <x:c r="B57" s="120" t="n">
        <x:v>0</x:v>
      </x:c>
      <x:c r="C57" s="120" t="n">
        <x:v>1</x:v>
      </x:c>
      <x:c r="D57" s="120" t="str">
        <x:v>CADC0872</x:v>
      </x:c>
      <x:c r="E57" s="120" t="n">
        <x:v>1</x:v>
      </x:c>
      <x:c r="F57" s="120" t="n">
        <x:v>190</x:v>
      </x:c>
      <x:c r="G57" s="120" t="n">
        <x:v>191</x:v>
      </x:c>
      <x:c r="H57" s="120" t="n">
        <x:v>0.00000468003470157068</x:v>
      </x:c>
      <x:c r="I57" s="120" t="n">
        <x:v>4.4151578223804474e-10</x:v>
      </x:c>
      <x:c r="J57" s="120" t="n">
        <x:v>0.000021012276940827826</x:v>
      </x:c>
      <x:c r="K57" s="120" t="n">
        <x:v>-1.217343212252034</x:v>
      </x:c>
      <x:c r="L57" s="120" t="n">
        <x:v>-0.19064202963958785</x:v>
      </x:c>
      <x:c r="M57" s="120" t="n">
        <x:v>1</x:v>
      </x:c>
      <x:c r="N57" s="120" t="n">
        <x:v>1</x:v>
      </x:c>
      <x:c r="O57" s="120" t="n">
        <x:v>1</x:v>
      </x:c>
      <x:c r="P57" s="120" t="n">
        <x:v>29</x:v>
      </x:c>
      <x:c r="Q57" s="120" t="n">
        <x:v>45</x:v>
      </x:c>
      <x:c r="R57" s="120" t="n">
        <x:v>2.6514477129924967e-12</x:v>
      </x:c>
      <x:c r="S57" s="120" t="n">
        <x:v>5.423697489754469e-12</x:v>
      </x:c>
      <x:c r="T57" s="120" t="n">
        <x:v>190</x:v>
      </x:c>
      <x:c r="U57" s="120" t="n">
        <x:v>191</x:v>
      </x:c>
      <x:c r="V57" s="120" t="n">
        <x:v>2.3237672749370777e-12</x:v>
      </x:c>
      <x:c r="W57" s="120" t="n">
        <x:v>2.3116009541258886e-12</x:v>
      </x:c>
      <x:c r="X57" s="120" t="n">
        <x:v>57</x:v>
      </x:c>
      <x:c r="Y57" s="151" t="n">
        <x:v>44714.13966435185</x:v>
      </x:c>
      <x:c r="Z57" s="151" t="n">
        <x:v>44714.141863425924</x:v>
      </x:c>
      <x:c r="AA57" s="120" t="n">
        <x:v>191</x:v>
      </x:c>
      <x:c r="AB57" s="120" t="str">
        <x:v>Normal</x:v>
      </x:c>
      <x:c r="AC57" s="120" t="n">
        <x:v>1</x:v>
      </x:c>
      <x:c r="AD57" s="120" t="n">
        <x:v>815</x:v>
      </x:c>
      <x:c r="AE57" s="120" t="n">
        <x:v>9</x:v>
      </x:c>
      <x:c r="AF57" s="120" t="n">
        <x:v>15</x:v>
      </x:c>
      <x:c r="AG57" s="120" t="str">
        <x:v>train=1|anomaly=0</x:v>
      </x:c>
    </x:row>
    <x:row r="58">
      <x:c r="A58" s="120" t="n">
        <x:v>57</x:v>
      </x:c>
      <x:c r="B58" s="120" t="n">
        <x:v>1</x:v>
      </x:c>
      <x:c r="C58" s="120" t="n">
        <x:v>1</x:v>
      </x:c>
      <x:c r="D58" s="120" t="str">
        <x:v>CADC0872</x:v>
      </x:c>
      <x:c r="E58" s="120" t="n">
        <x:v>1</x:v>
      </x:c>
      <x:c r="F58" s="120" t="n">
        <x:v>190</x:v>
      </x:c>
      <x:c r="G58" s="120" t="n">
        <x:v>191</x:v>
      </x:c>
      <x:c r="H58" s="120" t="n">
        <x:v>0.0000036320329267015706</x:v>
      </x:c>
      <x:c r="I58" s="120" t="n">
        <x:v>3.969025581867572e-10</x:v>
      </x:c>
      <x:c r="J58" s="120" t="n">
        <x:v>0.000019922413462900453</x:v>
      </x:c>
      <x:c r="K58" s="120" t="n">
        <x:v>-1.2363885717823313</x:v>
      </x:c>
      <x:c r="L58" s="120" t="n">
        <x:v>-0.21326218063192928</x:v>
      </x:c>
      <x:c r="M58" s="120" t="n">
        <x:v>2</x:v>
      </x:c>
      <x:c r="N58" s="120" t="n">
        <x:v>1</x:v>
      </x:c>
      <x:c r="O58" s="120" t="n">
        <x:v>1</x:v>
      </x:c>
      <x:c r="P58" s="120" t="n">
        <x:v>16</x:v>
      </x:c>
      <x:c r="Q58" s="120" t="n">
        <x:v>29</x:v>
      </x:c>
      <x:c r="R58" s="120" t="n">
        <x:v>4.264999474465775e-12</x:v>
      </x:c>
      <x:c r="S58" s="120" t="n">
        <x:v>8.612306281625527e-12</x:v>
      </x:c>
      <x:c r="T58" s="120" t="n">
        <x:v>190</x:v>
      </x:c>
      <x:c r="U58" s="120" t="n">
        <x:v>191</x:v>
      </x:c>
      <x:c r="V58" s="120" t="n">
        <x:v>2.08896083256188e-12</x:v>
      </x:c>
      <x:c r="W58" s="120" t="n">
        <x:v>2.078023864852132e-12</x:v>
      </x:c>
      <x:c r="X58" s="120" t="n">
        <x:v>58</x:v>
      </x:c>
      <x:c r="Y58" s="151" t="n">
        <x:v>44714.141875</x:v>
      </x:c>
      <x:c r="Z58" s="151" t="n">
        <x:v>44714.14407407407</x:v>
      </x:c>
      <x:c r="AA58" s="120" t="n">
        <x:v>191</x:v>
      </x:c>
      <x:c r="AB58" s="120" t="str">
        <x:v>Anomalous</x:v>
      </x:c>
      <x:c r="AC58" s="120" t="n">
        <x:v>1</x:v>
      </x:c>
      <x:c r="AD58" s="120" t="n">
        <x:v>918</x:v>
      </x:c>
      <x:c r="AE58" s="120" t="n">
        <x:v>10</x:v>
      </x:c>
      <x:c r="AF58" s="120" t="n">
        <x:v>18</x:v>
      </x:c>
      <x:c r="AG58" s="120" t="str">
        <x:v>train=1|anomaly=1</x:v>
      </x:c>
    </x:row>
    <x:row r="59">
      <x:c r="A59" s="120" t="n">
        <x:v>58</x:v>
      </x:c>
      <x:c r="B59" s="120" t="n">
        <x:v>0</x:v>
      </x:c>
      <x:c r="C59" s="120" t="n">
        <x:v>1</x:v>
      </x:c>
      <x:c r="D59" s="120" t="str">
        <x:v>CADC0872</x:v>
      </x:c>
      <x:c r="E59" s="120" t="n">
        <x:v>1</x:v>
      </x:c>
      <x:c r="F59" s="120" t="n">
        <x:v>158</x:v>
      </x:c>
      <x:c r="G59" s="120" t="n">
        <x:v>159</x:v>
      </x:c>
      <x:c r="H59" s="120" t="n">
        <x:v>-0.0000043134840754716985</x:v>
      </x:c>
      <x:c r="I59" s="120" t="n">
        <x:v>9.74329108007339e-11</x:v>
      </x:c>
      <x:c r="J59" s="120" t="n">
        <x:v>0.000009870811050807015</x:v>
      </x:c>
      <x:c r="K59" s="120" t="n">
        <x:v>-1.3936797186758496</x:v>
      </x:c>
      <x:c r="L59" s="120" t="n">
        <x:v>0.004302102627925181</x:v>
      </x:c>
      <x:c r="M59" s="120" t="n">
        <x:v>2</x:v>
      </x:c>
      <x:c r="N59" s="120" t="n">
        <x:v>1</x:v>
      </x:c>
      <x:c r="O59" s="120" t="n">
        <x:v>1</x:v>
      </x:c>
      <x:c r="P59" s="120" t="n">
        <x:v>28</x:v>
      </x:c>
      <x:c r="Q59" s="120" t="n">
        <x:v>36</x:v>
      </x:c>
      <x:c r="R59" s="120" t="n">
        <x:v>2.0130440020890228e-12</x:v>
      </x:c>
      <x:c r="S59" s="120" t="n">
        <x:v>4.249245681800116e-12</x:v>
      </x:c>
      <x:c r="T59" s="120" t="n">
        <x:v>158</x:v>
      </x:c>
      <x:c r="U59" s="120" t="n">
        <x:v>159</x:v>
      </x:c>
      <x:c r="V59" s="120" t="n">
        <x:v>6.166639924097082e-13</x:v>
      </x:c>
      <x:c r="W59" s="120" t="n">
        <x:v>6.12785602520339e-13</x:v>
      </x:c>
      <x:c r="X59" s="120" t="n">
        <x:v>59</x:v>
      </x:c>
      <x:c r="Y59" s="151" t="n">
        <x:v>44714.14408564815</x:v>
      </x:c>
      <x:c r="Z59" s="151" t="n">
        <x:v>44714.14591435185</x:v>
      </x:c>
      <x:c r="AA59" s="120" t="n">
        <x:v>159</x:v>
      </x:c>
      <x:c r="AB59" s="120" t="str">
        <x:v>Normal</x:v>
      </x:c>
      <x:c r="AC59" s="120" t="n">
        <x:v>0</x:v>
      </x:c>
      <x:c r="AD59" s="120"/>
      <x:c r="AE59" s="120"/>
      <x:c r="AF59" s="120"/>
      <x:c r="AG59" s="120"/>
    </x:row>
    <x:row r="60">
      <x:c r="A60" s="120" t="n">
        <x:v>59</x:v>
      </x:c>
      <x:c r="B60" s="120" t="n">
        <x:v>1</x:v>
      </x:c>
      <x:c r="C60" s="120" t="n">
        <x:v>1</x:v>
      </x:c>
      <x:c r="D60" s="120" t="str">
        <x:v>CADC0872</x:v>
      </x:c>
      <x:c r="E60" s="120" t="n">
        <x:v>1</x:v>
      </x:c>
      <x:c r="F60" s="120" t="n">
        <x:v>194</x:v>
      </x:c>
      <x:c r="G60" s="120" t="n">
        <x:v>195</x:v>
      </x:c>
      <x:c r="H60" s="120" t="n">
        <x:v>0.000002892919692307692</x:v>
      </x:c>
      <x:c r="I60" s="120" t="n">
        <x:v>2.1281915687004408e-10</x:v>
      </x:c>
      <x:c r="J60" s="120" t="n">
        <x:v>0.0000145883226201659</x:v>
      </x:c>
      <x:c r="K60" s="120" t="n">
        <x:v>-1.3743775799641456</x:v>
      </x:c>
      <x:c r="L60" s="120" t="n">
        <x:v>-0.06971694706498603</x:v>
      </x:c>
      <x:c r="M60" s="120" t="n">
        <x:v>2</x:v>
      </x:c>
      <x:c r="N60" s="120" t="n">
        <x:v>2</x:v>
      </x:c>
      <x:c r="O60" s="120" t="n">
        <x:v>1</x:v>
      </x:c>
      <x:c r="P60" s="120" t="n">
        <x:v>4</x:v>
      </x:c>
      <x:c r="Q60" s="120" t="n">
        <x:v>15</x:v>
      </x:c>
      <x:c r="R60" s="120" t="n">
        <x:v>3.111372416656651e-12</x:v>
      </x:c>
      <x:c r="S60" s="120" t="n">
        <x:v>6.166965234303396e-12</x:v>
      </x:c>
      <x:c r="T60" s="120" t="n">
        <x:v>194</x:v>
      </x:c>
      <x:c r="U60" s="120" t="n">
        <x:v>195</x:v>
      </x:c>
      <x:c r="V60" s="120" t="n">
        <x:v>1.0970059632476498e-12</x:v>
      </x:c>
      <x:c r="W60" s="120" t="n">
        <x:v>1.0913802916412518e-12</x:v>
      </x:c>
      <x:c r="X60" s="120" t="n">
        <x:v>60</x:v>
      </x:c>
      <x:c r="Y60" s="151" t="n">
        <x:v>44714.14592592593</x:v>
      </x:c>
      <x:c r="Z60" s="151" t="n">
        <x:v>44714.1481712963</x:v>
      </x:c>
      <x:c r="AA60" s="120" t="n">
        <x:v>195</x:v>
      </x:c>
      <x:c r="AB60" s="120" t="str">
        <x:v>Anomalous</x:v>
      </x:c>
      <x:c r="AC60" s="120" t="n">
        <x:v>1</x:v>
      </x:c>
      <x:c r="AD60" s="120" t="n">
        <x:v>89</x:v>
      </x:c>
      <x:c r="AE60" s="120" t="n">
        <x:v>1</x:v>
      </x:c>
      <x:c r="AF60" s="120" t="n">
        <x:v>89</x:v>
      </x:c>
      <x:c r="AG60" s="120" t="str">
        <x:v>train=1|anomaly=1</x:v>
      </x:c>
    </x:row>
    <x:row r="61">
      <x:c r="A61" s="120" t="n">
        <x:v>60</x:v>
      </x:c>
      <x:c r="B61" s="120" t="n">
        <x:v>1</x:v>
      </x:c>
      <x:c r="C61" s="120" t="n">
        <x:v>1</x:v>
      </x:c>
      <x:c r="D61" s="120" t="str">
        <x:v>CADC0872</x:v>
      </x:c>
      <x:c r="E61" s="120" t="n">
        <x:v>1</x:v>
      </x:c>
      <x:c r="F61" s="120" t="n">
        <x:v>192</x:v>
      </x:c>
      <x:c r="G61" s="120" t="n">
        <x:v>193</x:v>
      </x:c>
      <x:c r="H61" s="120" t="n">
        <x:v>0.0000025781327461139894</x:v>
      </x:c>
      <x:c r="I61" s="120" t="n">
        <x:v>2.5457916237267494e-10</x:v>
      </x:c>
      <x:c r="J61" s="120" t="n">
        <x:v>0.000015955537044320224</x:v>
      </x:c>
      <x:c r="K61" s="120" t="n">
        <x:v>-1.5101903294501007</x:v>
      </x:c>
      <x:c r="L61" s="120" t="n">
        <x:v>-0.028232370272400886</x:v>
      </x:c>
      <x:c r="M61" s="120" t="n">
        <x:v>1</x:v>
      </x:c>
      <x:c r="N61" s="120" t="n">
        <x:v>1</x:v>
      </x:c>
      <x:c r="O61" s="120" t="n">
        <x:v>1</x:v>
      </x:c>
      <x:c r="P61" s="120" t="n">
        <x:v>27</x:v>
      </x:c>
      <x:c r="Q61" s="120" t="n">
        <x:v>26</x:v>
      </x:c>
      <x:c r="R61" s="120" t="n">
        <x:v>1.3298934947435105e-12</x:v>
      </x:c>
      <x:c r="S61" s="120" t="n">
        <x:v>2.4942697544929287e-12</x:v>
      </x:c>
      <x:c r="T61" s="120" t="n">
        <x:v>192</x:v>
      </x:c>
      <x:c r="U61" s="120" t="n">
        <x:v>193</x:v>
      </x:c>
      <x:c r="V61" s="120" t="n">
        <x:v>1.3259331373576819e-12</x:v>
      </x:c>
      <x:c r="W61" s="120" t="n">
        <x:v>1.3190630174749996e-12</x:v>
      </x:c>
      <x:c r="X61" s="120" t="n">
        <x:v>61</x:v>
      </x:c>
      <x:c r="Y61" s="151" t="n">
        <x:v>44714.14818287037</x:v>
      </x:c>
      <x:c r="Z61" s="151" t="n">
        <x:v>44714.150405092594</x:v>
      </x:c>
      <x:c r="AA61" s="120" t="n">
        <x:v>193</x:v>
      </x:c>
      <x:c r="AB61" s="120" t="str">
        <x:v>Anomalous</x:v>
      </x:c>
      <x:c r="AC61" s="120" t="n">
        <x:v>1</x:v>
      </x:c>
      <x:c r="AD61" s="120" t="n">
        <x:v>29</x:v>
      </x:c>
      <x:c r="AE61" s="120" t="n">
        <x:v>1</x:v>
      </x:c>
      <x:c r="AF61" s="120" t="n">
        <x:v>29</x:v>
      </x:c>
      <x:c r="AG61" s="120" t="str">
        <x:v>train=1|anomaly=1</x:v>
      </x:c>
    </x:row>
    <x:row r="62">
      <x:c r="A62" s="120" t="n">
        <x:v>61</x:v>
      </x:c>
      <x:c r="B62" s="120" t="n">
        <x:v>0</x:v>
      </x:c>
      <x:c r="C62" s="120" t="n">
        <x:v>0</x:v>
      </x:c>
      <x:c r="D62" s="120" t="str">
        <x:v>CADC0872</x:v>
      </x:c>
      <x:c r="E62" s="120" t="n">
        <x:v>1</x:v>
      </x:c>
      <x:c r="F62" s="120" t="n">
        <x:v>184</x:v>
      </x:c>
      <x:c r="G62" s="120" t="n">
        <x:v>185</x:v>
      </x:c>
      <x:c r="H62" s="120" t="n">
        <x:v>0.0000030330285837837838</x:v>
      </x:c>
      <x:c r="I62" s="120" t="n">
        <x:v>2.7959955150217546e-10</x:v>
      </x:c>
      <x:c r="J62" s="120" t="n">
        <x:v>0.000016721230561838906</x:v>
      </x:c>
      <x:c r="K62" s="120" t="n">
        <x:v>-1.4817374727215182</x:v>
      </x:c>
      <x:c r="L62" s="120" t="n">
        <x:v>-0.057013853409086955</x:v>
      </x:c>
      <x:c r="M62" s="120" t="n">
        <x:v>1</x:v>
      </x:c>
      <x:c r="N62" s="120" t="n">
        <x:v>1</x:v>
      </x:c>
      <x:c r="O62" s="120" t="n">
        <x:v>1</x:v>
      </x:c>
      <x:c r="P62" s="120" t="n">
        <x:v>51</x:v>
      </x:c>
      <x:c r="Q62" s="120" t="n">
        <x:v>57</x:v>
      </x:c>
      <x:c r="R62" s="120" t="n">
        <x:v>6.821750112247423e-13</x:v>
      </x:c>
      <x:c r="S62" s="120" t="n">
        <x:v>1.0305709339668388e-12</x:v>
      </x:c>
      <x:c r="T62" s="120" t="n">
        <x:v>184</x:v>
      </x:c>
      <x:c r="U62" s="120" t="n">
        <x:v>185</x:v>
      </x:c>
      <x:c r="V62" s="120" t="n">
        <x:v>1.5195627799031274e-12</x:v>
      </x:c>
      <x:c r="W62" s="120" t="n">
        <x:v>1.5113489270387863e-12</x:v>
      </x:c>
      <x:c r="X62" s="120" t="n">
        <x:v>62</x:v>
      </x:c>
      <x:c r="Y62" s="151" t="n">
        <x:v>44714.150416666664</x:v>
      </x:c>
      <x:c r="Z62" s="151" t="n">
        <x:v>44714.152546296296</x:v>
      </x:c>
      <x:c r="AA62" s="120" t="n">
        <x:v>185</x:v>
      </x:c>
      <x:c r="AB62" s="120" t="str">
        <x:v>Normal</x:v>
      </x:c>
      <x:c r="AC62" s="120" t="n">
        <x:v>0</x:v>
      </x:c>
      <x:c r="AD62" s="120"/>
      <x:c r="AE62" s="120"/>
      <x:c r="AF62" s="120"/>
      <x:c r="AG62" s="120"/>
    </x:row>
    <x:row r="63">
      <x:c r="A63" s="120" t="n">
        <x:v>62</x:v>
      </x:c>
      <x:c r="B63" s="120" t="n">
        <x:v>1</x:v>
      </x:c>
      <x:c r="C63" s="120" t="n">
        <x:v>1</x:v>
      </x:c>
      <x:c r="D63" s="120" t="str">
        <x:v>CADC0872</x:v>
      </x:c>
      <x:c r="E63" s="120" t="n">
        <x:v>1</x:v>
      </x:c>
      <x:c r="F63" s="120" t="n">
        <x:v>172</x:v>
      </x:c>
      <x:c r="G63" s="120" t="n">
        <x:v>173</x:v>
      </x:c>
      <x:c r="H63" s="120" t="n">
        <x:v>-0.000004602417971098265</x:v>
      </x:c>
      <x:c r="I63" s="120" t="n">
        <x:v>1.826959384450882e-10</x:v>
      </x:c>
      <x:c r="J63" s="120" t="n">
        <x:v>0.000013516506147858188</x:v>
      </x:c>
      <x:c r="K63" s="120" t="n">
        <x:v>-1.2990520296010797</x:v>
      </x:c>
      <x:c r="L63" s="120" t="n">
        <x:v>-0.10252381309968885</x:v>
      </x:c>
      <x:c r="M63" s="120" t="n">
        <x:v>2</x:v>
      </x:c>
      <x:c r="N63" s="120" t="n">
        <x:v>2</x:v>
      </x:c>
      <x:c r="O63" s="120" t="n">
        <x:v>1</x:v>
      </x:c>
      <x:c r="P63" s="120" t="n">
        <x:v>1</x:v>
      </x:c>
      <x:c r="Q63" s="120" t="n">
        <x:v>5</x:v>
      </x:c>
      <x:c r="R63" s="120" t="n">
        <x:v>4.238231915108686e-12</x:v>
      </x:c>
      <x:c r="S63" s="120" t="n">
        <x:v>6.898922805017506e-12</x:v>
      </x:c>
      <x:c r="T63" s="120" t="n">
        <x:v>172</x:v>
      </x:c>
      <x:c r="U63" s="120" t="n">
        <x:v>173</x:v>
      </x:c>
      <x:c r="V63" s="120" t="n">
        <x:v>1.0621856886342337e-12</x:v>
      </x:c>
      <x:c r="W63" s="120" t="n">
        <x:v>1.0560458869658277e-12</x:v>
      </x:c>
      <x:c r="X63" s="120" t="n">
        <x:v>63</x:v>
      </x:c>
      <x:c r="Y63" s="151" t="n">
        <x:v>44714.15255787037</x:v>
      </x:c>
      <x:c r="Z63" s="151" t="n">
        <x:v>44714.15454861111</x:v>
      </x:c>
      <x:c r="AA63" s="120" t="n">
        <x:v>173</x:v>
      </x:c>
      <x:c r="AB63" s="120" t="str">
        <x:v>Anomalous</x:v>
      </x:c>
      <x:c r="AC63" s="120" t="n">
        <x:v>0</x:v>
      </x:c>
      <x:c r="AD63" s="120"/>
      <x:c r="AE63" s="120"/>
      <x:c r="AF63" s="120"/>
      <x:c r="AG63" s="120"/>
    </x:row>
    <x:row r="64">
      <x:c r="A64" s="120" t="n">
        <x:v>63</x:v>
      </x:c>
      <x:c r="B64" s="120" t="n">
        <x:v>0</x:v>
      </x:c>
      <x:c r="C64" s="120" t="n">
        <x:v>0</x:v>
      </x:c>
      <x:c r="D64" s="120" t="str">
        <x:v>CADC0872</x:v>
      </x:c>
      <x:c r="E64" s="120" t="n">
        <x:v>1</x:v>
      </x:c>
      <x:c r="F64" s="120" t="n">
        <x:v>207</x:v>
      </x:c>
      <x:c r="G64" s="120" t="n">
        <x:v>208</x:v>
      </x:c>
      <x:c r="H64" s="120" t="n">
        <x:v>7.758007211538466e-7</x:v>
      </x:c>
      <x:c r="I64" s="120" t="n">
        <x:v>6.311851535680608e-10</x:v>
      </x:c>
      <x:c r="J64" s="120" t="n">
        <x:v>0.00002512339852742978</x:v>
      </x:c>
      <x:c r="K64" s="120" t="n">
        <x:v>-1.4288886955001552</x:v>
      </x:c>
      <x:c r="L64" s="120" t="n">
        <x:v>-0.03520664609585253</x:v>
      </x:c>
      <x:c r="M64" s="120" t="n">
        <x:v>1</x:v>
      </x:c>
      <x:c r="N64" s="120" t="n">
        <x:v>1</x:v>
      </x:c>
      <x:c r="O64" s="120" t="n">
        <x:v>1</x:v>
      </x:c>
      <x:c r="P64" s="120" t="n">
        <x:v>58</x:v>
      </x:c>
      <x:c r="Q64" s="120" t="n">
        <x:v>71</x:v>
      </x:c>
      <x:c r="R64" s="120" t="n">
        <x:v>8.404117628554484e-13</x:v>
      </x:c>
      <x:c r="S64" s="120" t="n">
        <x:v>8.262101578803194e-13</x:v>
      </x:c>
      <x:c r="T64" s="120" t="n">
        <x:v>207</x:v>
      </x:c>
      <x:c r="U64" s="120" t="n">
        <x:v>208</x:v>
      </x:c>
      <x:c r="V64" s="120" t="n">
        <x:v>3.0492036404254144e-12</x:v>
      </x:c>
      <x:c r="W64" s="120" t="n">
        <x:v>3.034544007538754e-12</x:v>
      </x:c>
      <x:c r="X64" s="120" t="n">
        <x:v>64</x:v>
      </x:c>
      <x:c r="Y64" s="151" t="n">
        <x:v>44714.15456018518</x:v>
      </x:c>
      <x:c r="Z64" s="151" t="n">
        <x:v>44714.156956018516</x:v>
      </x:c>
      <x:c r="AA64" s="120" t="n">
        <x:v>208</x:v>
      </x:c>
      <x:c r="AB64" s="120" t="str">
        <x:v>Normal</x:v>
      </x:c>
      <x:c r="AC64" s="120" t="n">
        <x:v>1</x:v>
      </x:c>
      <x:c r="AD64" s="120" t="n">
        <x:v>302</x:v>
      </x:c>
      <x:c r="AE64" s="120" t="n">
        <x:v>4</x:v>
      </x:c>
      <x:c r="AF64" s="120" t="n">
        <x:v>2</x:v>
      </x:c>
      <x:c r="AG64" s="120" t="str">
        <x:v>train=0|anomaly=0</x:v>
      </x:c>
    </x:row>
    <x:row r="65">
      <x:c r="A65" s="120" t="n">
        <x:v>64</x:v>
      </x:c>
      <x:c r="B65" s="120" t="n">
        <x:v>0</x:v>
      </x:c>
      <x:c r="C65" s="120" t="n">
        <x:v>0</x:v>
      </x:c>
      <x:c r="D65" s="120" t="str">
        <x:v>CADC0872</x:v>
      </x:c>
      <x:c r="E65" s="120" t="n">
        <x:v>1</x:v>
      </x:c>
      <x:c r="F65" s="120" t="n">
        <x:v>185</x:v>
      </x:c>
      <x:c r="G65" s="120" t="n">
        <x:v>186</x:v>
      </x:c>
      <x:c r="H65" s="120" t="n">
        <x:v>0.000002298144392473119</x:v>
      </x:c>
      <x:c r="I65" s="120" t="n">
        <x:v>4.828665429025704e-10</x:v>
      </x:c>
      <x:c r="J65" s="120" t="n">
        <x:v>0.00002197422451197244</x:v>
      </x:c>
      <x:c r="K65" s="120" t="n">
        <x:v>-1.0283408368296691</x:v>
      </x:c>
      <x:c r="L65" s="120" t="n">
        <x:v>-0.36938120144458325</x:v>
      </x:c>
      <x:c r="M65" s="120" t="n">
        <x:v>1</x:v>
      </x:c>
      <x:c r="N65" s="120" t="n">
        <x:v>1</x:v>
      </x:c>
      <x:c r="O65" s="120" t="n">
        <x:v>1</x:v>
      </x:c>
      <x:c r="P65" s="120" t="n">
        <x:v>54</x:v>
      </x:c>
      <x:c r="Q65" s="120" t="n">
        <x:v>64</x:v>
      </x:c>
      <x:c r="R65" s="120" t="n">
        <x:v>7.461330539423792e-13</x:v>
      </x:c>
      <x:c r="S65" s="120" t="n">
        <x:v>8.041403402180727e-13</x:v>
      </x:c>
      <x:c r="T65" s="120" t="n">
        <x:v>185</x:v>
      </x:c>
      <x:c r="U65" s="120" t="n">
        <x:v>186</x:v>
      </x:c>
      <x:c r="V65" s="120" t="n">
        <x:v>2.6100894210949747e-12</x:v>
      </x:c>
      <x:c r="W65" s="120" t="n">
        <x:v>2.5960566822718835e-12</x:v>
      </x:c>
      <x:c r="X65" s="120" t="n">
        <x:v>65</x:v>
      </x:c>
      <x:c r="Y65" s="151" t="n">
        <x:v>44714.15696759259</x:v>
      </x:c>
      <x:c r="Z65" s="151" t="n">
        <x:v>44714.159108796295</x:v>
      </x:c>
      <x:c r="AA65" s="120" t="n">
        <x:v>186</x:v>
      </x:c>
      <x:c r="AB65" s="120" t="str">
        <x:v>Normal</x:v>
      </x:c>
      <x:c r="AC65" s="120" t="n">
        <x:v>0</x:v>
      </x:c>
      <x:c r="AD65" s="120"/>
      <x:c r="AE65" s="120"/>
      <x:c r="AF65" s="120"/>
      <x:c r="AG65" s="120"/>
    </x:row>
    <x:row r="66">
      <x:c r="A66" s="120" t="n">
        <x:v>65</x:v>
      </x:c>
      <x:c r="B66" s="120" t="n">
        <x:v>0</x:v>
      </x:c>
      <x:c r="C66" s="120" t="n">
        <x:v>1</x:v>
      </x:c>
      <x:c r="D66" s="120" t="str">
        <x:v>CADC0872</x:v>
      </x:c>
      <x:c r="E66" s="120" t="n">
        <x:v>1</x:v>
      </x:c>
      <x:c r="F66" s="120" t="n">
        <x:v>189</x:v>
      </x:c>
      <x:c r="G66" s="120" t="n">
        <x:v>190</x:v>
      </x:c>
      <x:c r="H66" s="120" t="n">
        <x:v>0.0000070171540421052645</x:v>
      </x:c>
      <x:c r="I66" s="120" t="n">
        <x:v>7.616527140263473e-10</x:v>
      </x:c>
      <x:c r="J66" s="120" t="n">
        <x:v>0.00002759805634508248</x:v>
      </x:c>
      <x:c r="K66" s="120" t="n">
        <x:v>-1.0739005137153346</x:v>
      </x:c>
      <x:c r="L66" s="120" t="n">
        <x:v>-0.3149010869319039</x:v>
      </x:c>
      <x:c r="M66" s="120" t="n">
        <x:v>1</x:v>
      </x:c>
      <x:c r="N66" s="120" t="n">
        <x:v>1</x:v>
      </x:c>
      <x:c r="O66" s="120" t="n">
        <x:v>1</x:v>
      </x:c>
      <x:c r="P66" s="120" t="n">
        <x:v>58</x:v>
      </x:c>
      <x:c r="Q66" s="120" t="n">
        <x:v>68</x:v>
      </x:c>
      <x:c r="R66" s="120" t="n">
        <x:v>1.0784858541917028e-12</x:v>
      </x:c>
      <x:c r="S66" s="120" t="n">
        <x:v>1.1094434853895175e-12</x:v>
      </x:c>
      <x:c r="T66" s="120" t="n">
        <x:v>189</x:v>
      </x:c>
      <x:c r="U66" s="120" t="n">
        <x:v>190</x:v>
      </x:c>
      <x:c r="V66" s="120" t="n">
        <x:v>4.029908539821943e-12</x:v>
      </x:c>
      <x:c r="W66" s="120" t="n">
        <x:v>4.008698494875512e-12</x:v>
      </x:c>
      <x:c r="X66" s="120" t="n">
        <x:v>66</x:v>
      </x:c>
      <x:c r="Y66" s="151" t="n">
        <x:v>44714.15912037037</x:v>
      </x:c>
      <x:c r="Z66" s="151" t="n">
        <x:v>44714.161307870374</x:v>
      </x:c>
      <x:c r="AA66" s="120" t="n">
        <x:v>190</x:v>
      </x:c>
      <x:c r="AB66" s="120" t="str">
        <x:v>Normal</x:v>
      </x:c>
      <x:c r="AC66" s="120" t="n">
        <x:v>0</x:v>
      </x:c>
      <x:c r="AD66" s="120"/>
      <x:c r="AE66" s="120"/>
      <x:c r="AF66" s="120"/>
      <x:c r="AG66" s="120"/>
    </x:row>
    <x:row r="67">
      <x:c r="A67" s="120" t="n">
        <x:v>66</x:v>
      </x:c>
      <x:c r="B67" s="120" t="n">
        <x:v>0</x:v>
      </x:c>
      <x:c r="C67" s="120" t="n">
        <x:v>0</x:v>
      </x:c>
      <x:c r="D67" s="120" t="str">
        <x:v>CADC0872</x:v>
      </x:c>
      <x:c r="E67" s="120" t="n">
        <x:v>1</x:v>
      </x:c>
      <x:c r="F67" s="120" t="n">
        <x:v>195</x:v>
      </x:c>
      <x:c r="G67" s="120" t="n">
        <x:v>196</x:v>
      </x:c>
      <x:c r="H67" s="120" t="n">
        <x:v>0.0000037591720612244905</x:v>
      </x:c>
      <x:c r="I67" s="120" t="n">
        <x:v>9.645156750499034e-10</x:v>
      </x:c>
      <x:c r="J67" s="120" t="n">
        <x:v>0.000031056652669756655</x:v>
      </x:c>
      <x:c r="K67" s="120" t="n">
        <x:v>-1.495399910264106</x:v>
      </x:c>
      <x:c r="L67" s="120" t="n">
        <x:v>-0.050040573236507874</x:v>
      </x:c>
      <x:c r="M67" s="120" t="n">
        <x:v>1</x:v>
      </x:c>
      <x:c r="N67" s="120" t="n">
        <x:v>1</x:v>
      </x:c>
      <x:c r="O67" s="120" t="n">
        <x:v>1</x:v>
      </x:c>
      <x:c r="P67" s="120" t="n">
        <x:v>54</x:v>
      </x:c>
      <x:c r="Q67" s="120" t="n">
        <x:v>67</x:v>
      </x:c>
      <x:c r="R67" s="120" t="n">
        <x:v>1.2326429790891474e-12</x:v>
      </x:c>
      <x:c r="S67" s="120" t="n">
        <x:v>7.096333049216229e-13</x:v>
      </x:c>
      <x:c r="T67" s="120" t="n">
        <x:v>195</x:v>
      </x:c>
      <x:c r="U67" s="120" t="n">
        <x:v>196</x:v>
      </x:c>
      <x:c r="V67" s="120" t="n">
        <x:v>4.946234231025145e-12</x:v>
      </x:c>
      <x:c r="W67" s="120" t="n">
        <x:v>4.9209983420913435e-12</x:v>
      </x:c>
      <x:c r="X67" s="120" t="n">
        <x:v>67</x:v>
      </x:c>
      <x:c r="Y67" s="151" t="n">
        <x:v>44714.16131944444</x:v>
      </x:c>
      <x:c r="Z67" s="151" t="n">
        <x:v>44714.16357638889</x:v>
      </x:c>
      <x:c r="AA67" s="120" t="n">
        <x:v>196</x:v>
      </x:c>
      <x:c r="AB67" s="120" t="str">
        <x:v>Normal</x:v>
      </x:c>
      <x:c r="AC67" s="120" t="n">
        <x:v>0</x:v>
      </x:c>
      <x:c r="AD67" s="120"/>
      <x:c r="AE67" s="120"/>
      <x:c r="AF67" s="120"/>
      <x:c r="AG67" s="120"/>
    </x:row>
    <x:row r="68">
      <x:c r="A68" s="120" t="n">
        <x:v>67</x:v>
      </x:c>
      <x:c r="B68" s="120" t="n">
        <x:v>0</x:v>
      </x:c>
      <x:c r="C68" s="120" t="n">
        <x:v>1</x:v>
      </x:c>
      <x:c r="D68" s="120" t="str">
        <x:v>CADC0872</x:v>
      </x:c>
      <x:c r="E68" s="120" t="n">
        <x:v>1</x:v>
      </x:c>
      <x:c r="F68" s="120" t="n">
        <x:v>179</x:v>
      </x:c>
      <x:c r="G68" s="120" t="n">
        <x:v>180</x:v>
      </x:c>
      <x:c r="H68" s="120" t="n">
        <x:v>-0.00000384912996111111</x:v>
      </x:c>
      <x:c r="I68" s="120" t="n">
        <x:v>6.640561139815299e-10</x:v>
      </x:c>
      <x:c r="J68" s="120" t="n">
        <x:v>0.000025769286252853994</x:v>
      </x:c>
      <x:c r="K68" s="120" t="n">
        <x:v>-1.4956430025912675</x:v>
      </x:c>
      <x:c r="L68" s="120" t="n">
        <x:v>-0.003686754541002409</x:v>
      </x:c>
      <x:c r="M68" s="120" t="n">
        <x:v>1</x:v>
      </x:c>
      <x:c r="N68" s="120" t="n">
        <x:v>1</x:v>
      </x:c>
      <x:c r="O68" s="120" t="n">
        <x:v>1</x:v>
      </x:c>
      <x:c r="P68" s="120" t="n">
        <x:v>48</x:v>
      </x:c>
      <x:c r="Q68" s="120" t="n">
        <x:v>56</x:v>
      </x:c>
      <x:c r="R68" s="120" t="n">
        <x:v>1.086661011723246e-12</x:v>
      </x:c>
      <x:c r="S68" s="120" t="n">
        <x:v>7.683594323691487e-13</x:v>
      </x:c>
      <x:c r="T68" s="120" t="n">
        <x:v>179</x:v>
      </x:c>
      <x:c r="U68" s="120" t="n">
        <x:v>180</x:v>
      </x:c>
      <x:c r="V68" s="120" t="n">
        <x:v>3.709810692634245e-12</x:v>
      </x:c>
      <x:c r="W68" s="120" t="n">
        <x:v>3.689200633230721e-12</x:v>
      </x:c>
      <x:c r="X68" s="120" t="n">
        <x:v>68</x:v>
      </x:c>
      <x:c r="Y68" s="151" t="n">
        <x:v>44714.16358796296</x:v>
      </x:c>
      <x:c r="Z68" s="151" t="n">
        <x:v>44714.165659722225</x:v>
      </x:c>
      <x:c r="AA68" s="120" t="n">
        <x:v>180</x:v>
      </x:c>
      <x:c r="AB68" s="120" t="str">
        <x:v>Normal</x:v>
      </x:c>
      <x:c r="AC68" s="120" t="n">
        <x:v>1</x:v>
      </x:c>
      <x:c r="AD68" s="120" t="n">
        <x:v>195</x:v>
      </x:c>
      <x:c r="AE68" s="120" t="n">
        <x:v>2</x:v>
      </x:c>
      <x:c r="AF68" s="120" t="n">
        <x:v>95</x:v>
      </x:c>
      <x:c r="AG68" s="120" t="str">
        <x:v>train=1|anomaly=0</x:v>
      </x:c>
    </x:row>
    <x:row r="69">
      <x:c r="A69" s="120" t="n">
        <x:v>68</x:v>
      </x:c>
      <x:c r="B69" s="120" t="n">
        <x:v>0</x:v>
      </x:c>
      <x:c r="C69" s="120" t="n">
        <x:v>1</x:v>
      </x:c>
      <x:c r="D69" s="120" t="str">
        <x:v>CADC0872</x:v>
      </x:c>
      <x:c r="E69" s="120" t="n">
        <x:v>1</x:v>
      </x:c>
      <x:c r="F69" s="120" t="n">
        <x:v>184</x:v>
      </x:c>
      <x:c r="G69" s="120" t="n">
        <x:v>185</x:v>
      </x:c>
      <x:c r="H69" s="120" t="n">
        <x:v>-0.000005100298848648649</x:v>
      </x:c>
      <x:c r="I69" s="120" t="n">
        <x:v>5.188734516159004e-10</x:v>
      </x:c>
      <x:c r="J69" s="120" t="n">
        <x:v>0.000022778793901695067</x:v>
      </x:c>
      <x:c r="K69" s="120" t="n">
        <x:v>-1.416096102682555</x:v>
      </x:c>
      <x:c r="L69" s="120" t="n">
        <x:v>-0.06422845657799196</x:v>
      </x:c>
      <x:c r="M69" s="120" t="n">
        <x:v>1</x:v>
      </x:c>
      <x:c r="N69" s="120" t="n">
        <x:v>1</x:v>
      </x:c>
      <x:c r="O69" s="120" t="n">
        <x:v>1</x:v>
      </x:c>
      <x:c r="P69" s="120" t="n">
        <x:v>53</x:v>
      </x:c>
      <x:c r="Q69" s="120" t="n">
        <x:v>59</x:v>
      </x:c>
      <x:c r="R69" s="120" t="n">
        <x:v>8.803084129211662e-13</x:v>
      </x:c>
      <x:c r="S69" s="120" t="n">
        <x:v>8.900904496353863e-13</x:v>
      </x:c>
      <x:c r="T69" s="120" t="n">
        <x:v>184</x:v>
      </x:c>
      <x:c r="U69" s="120" t="n">
        <x:v>185</x:v>
      </x:c>
      <x:c r="V69" s="120" t="n">
        <x:v>2.8199644109559803e-12</x:v>
      </x:c>
      <x:c r="W69" s="120" t="n">
        <x:v>2.804721360085948e-12</x:v>
      </x:c>
      <x:c r="X69" s="120" t="n">
        <x:v>69</x:v>
      </x:c>
      <x:c r="Y69" s="151" t="n">
        <x:v>44714.165671296294</x:v>
      </x:c>
      <x:c r="Z69" s="151" t="n">
        <x:v>44714.16780092593</x:v>
      </x:c>
      <x:c r="AA69" s="120" t="n">
        <x:v>185</x:v>
      </x:c>
      <x:c r="AB69" s="120" t="str">
        <x:v>Normal</x:v>
      </x:c>
      <x:c r="AC69" s="120" t="n">
        <x:v>0</x:v>
      </x:c>
      <x:c r="AD69" s="120"/>
      <x:c r="AE69" s="120"/>
      <x:c r="AF69" s="120"/>
      <x:c r="AG69" s="120"/>
    </x:row>
    <x:row r="70">
      <x:c r="A70" s="120" t="n">
        <x:v>69</x:v>
      </x:c>
      <x:c r="B70" s="120" t="n">
        <x:v>0</x:v>
      </x:c>
      <x:c r="C70" s="120" t="n">
        <x:v>1</x:v>
      </x:c>
      <x:c r="D70" s="120" t="str">
        <x:v>CADC0872</x:v>
      </x:c>
      <x:c r="E70" s="120" t="n">
        <x:v>1</x:v>
      </x:c>
      <x:c r="F70" s="120" t="n">
        <x:v>184</x:v>
      </x:c>
      <x:c r="G70" s="120" t="n">
        <x:v>185</x:v>
      </x:c>
      <x:c r="H70" s="120" t="n">
        <x:v>0.000002671946816216216</x:v>
      </x:c>
      <x:c r="I70" s="120" t="n">
        <x:v>4.927733588189809e-10</x:v>
      </x:c>
      <x:c r="J70" s="120" t="n">
        <x:v>0.000022198499021757774</x:v>
      </x:c>
      <x:c r="K70" s="120" t="n">
        <x:v>-1.4689595707856722</x:v>
      </x:c>
      <x:c r="L70" s="120" t="n">
        <x:v>-0.05618367881342659</x:v>
      </x:c>
      <x:c r="M70" s="120" t="n">
        <x:v>1</x:v>
      </x:c>
      <x:c r="N70" s="120" t="n">
        <x:v>1</x:v>
      </x:c>
      <x:c r="O70" s="120" t="n">
        <x:v>1</x:v>
      </x:c>
      <x:c r="P70" s="120" t="n">
        <x:v>58</x:v>
      </x:c>
      <x:c r="Q70" s="120" t="n">
        <x:v>67</x:v>
      </x:c>
      <x:c r="R70" s="120" t="n">
        <x:v>8.981383545909286e-13</x:v>
      </x:c>
      <x:c r="S70" s="120" t="n">
        <x:v>1.0637560706832995e-12</x:v>
      </x:c>
      <x:c r="T70" s="120" t="n">
        <x:v>184</x:v>
      </x:c>
      <x:c r="U70" s="120" t="n">
        <x:v>185</x:v>
      </x:c>
      <x:c r="V70" s="120" t="n">
        <x:v>2.6781160805379395e-12</x:v>
      </x:c>
      <x:c r="W70" s="120" t="n">
        <x:v>2.663639777399897e-12</x:v>
      </x:c>
      <x:c r="X70" s="120" t="n">
        <x:v>70</x:v>
      </x:c>
      <x:c r="Y70" s="151" t="n">
        <x:v>44714.1678125</x:v>
      </x:c>
      <x:c r="Z70" s="151" t="n">
        <x:v>44714.16994212963</x:v>
      </x:c>
      <x:c r="AA70" s="120" t="n">
        <x:v>185</x:v>
      </x:c>
      <x:c r="AB70" s="120" t="str">
        <x:v>Normal</x:v>
      </x:c>
      <x:c r="AC70" s="120" t="n">
        <x:v>0</x:v>
      </x:c>
      <x:c r="AD70" s="120"/>
      <x:c r="AE70" s="120"/>
      <x:c r="AF70" s="120"/>
      <x:c r="AG70" s="120"/>
    </x:row>
    <x:row r="71">
      <x:c r="A71" s="120" t="n">
        <x:v>70</x:v>
      </x:c>
      <x:c r="B71" s="120" t="n">
        <x:v>0</x:v>
      </x:c>
      <x:c r="C71" s="120" t="n">
        <x:v>1</x:v>
      </x:c>
      <x:c r="D71" s="120" t="str">
        <x:v>CADC0872</x:v>
      </x:c>
      <x:c r="E71" s="120" t="n">
        <x:v>1</x:v>
      </x:c>
      <x:c r="F71" s="120" t="n">
        <x:v>171</x:v>
      </x:c>
      <x:c r="G71" s="120" t="n">
        <x:v>172</x:v>
      </x:c>
      <x:c r="H71" s="120" t="n">
        <x:v>0.000003182576854651162</x:v>
      </x:c>
      <x:c r="I71" s="120" t="n">
        <x:v>2.6726509355641103e-10</x:v>
      </x:c>
      <x:c r="J71" s="120" t="n">
        <x:v>0.000016348244357006993</x:v>
      </x:c>
      <x:c r="K71" s="120" t="n">
        <x:v>-1.0258049602082415</x:v>
      </x:c>
      <x:c r="L71" s="120" t="n">
        <x:v>-0.4235697550629071</x:v>
      </x:c>
      <x:c r="M71" s="120" t="n">
        <x:v>1</x:v>
      </x:c>
      <x:c r="N71" s="120" t="n">
        <x:v>1</x:v>
      </x:c>
      <x:c r="O71" s="120" t="n">
        <x:v>1</x:v>
      </x:c>
      <x:c r="P71" s="120" t="n">
        <x:v>52</x:v>
      </x:c>
      <x:c r="Q71" s="120" t="n">
        <x:v>60</x:v>
      </x:c>
      <x:c r="R71" s="120" t="n">
        <x:v>5.422247932519427e-13</x:v>
      </x:c>
      <x:c r="S71" s="120" t="n">
        <x:v>7.784233211330322e-13</x:v>
      </x:c>
      <x:c r="T71" s="120" t="n">
        <x:v>171</x:v>
      </x:c>
      <x:c r="U71" s="120" t="n">
        <x:v>172</x:v>
      </x:c>
      <x:c r="V71" s="120" t="n">
        <x:v>1.5629537634877838e-12</x:v>
      </x:c>
      <x:c r="W71" s="120" t="n">
        <x:v>1.5538668230023896e-12</x:v>
      </x:c>
      <x:c r="X71" s="120" t="n">
        <x:v>71</x:v>
      </x:c>
      <x:c r="Y71" s="151" t="n">
        <x:v>44714.169953703706</x:v>
      </x:c>
      <x:c r="Z71" s="151" t="n">
        <x:v>44714.17193287037</x:v>
      </x:c>
      <x:c r="AA71" s="120" t="n">
        <x:v>172</x:v>
      </x:c>
      <x:c r="AB71" s="120" t="str">
        <x:v>Normal</x:v>
      </x:c>
      <x:c r="AC71" s="120" t="n">
        <x:v>0</x:v>
      </x:c>
      <x:c r="AD71" s="120"/>
      <x:c r="AE71" s="120"/>
      <x:c r="AF71" s="120"/>
      <x:c r="AG71" s="120"/>
    </x:row>
    <x:row r="72">
      <x:c r="A72" s="120" t="n">
        <x:v>71</x:v>
      </x:c>
      <x:c r="B72" s="120" t="n">
        <x:v>1</x:v>
      </x:c>
      <x:c r="C72" s="120" t="n">
        <x:v>1</x:v>
      </x:c>
      <x:c r="D72" s="120" t="str">
        <x:v>CADC0872</x:v>
      </x:c>
      <x:c r="E72" s="120" t="n">
        <x:v>1</x:v>
      </x:c>
      <x:c r="F72" s="120" t="n">
        <x:v>182</x:v>
      </x:c>
      <x:c r="G72" s="120" t="n">
        <x:v>183</x:v>
      </x:c>
      <x:c r="H72" s="120" t="n">
        <x:v>0.0000028933920103825134</x:v>
      </x:c>
      <x:c r="I72" s="120" t="n">
        <x:v>1.7731739285995887e-10</x:v>
      </x:c>
      <x:c r="J72" s="120" t="n">
        <x:v>0.000013316057707142864</x:v>
      </x:c>
      <x:c r="K72" s="120" t="n">
        <x:v>-1.1040904271965803</x:v>
      </x:c>
      <x:c r="L72" s="120" t="n">
        <x:v>-0.2735371710611026</x:v>
      </x:c>
      <x:c r="M72" s="120" t="n">
        <x:v>1</x:v>
      </x:c>
      <x:c r="N72" s="120" t="n">
        <x:v>1</x:v>
      </x:c>
      <x:c r="O72" s="120" t="n">
        <x:v>1</x:v>
      </x:c>
      <x:c r="P72" s="120" t="n">
        <x:v>44</x:v>
      </x:c>
      <x:c r="Q72" s="120" t="n">
        <x:v>52</x:v>
      </x:c>
      <x:c r="R72" s="120" t="n">
        <x:v>5.436368282674421e-13</x:v>
      </x:c>
      <x:c r="S72" s="120" t="n">
        <x:v>9.315069785279786e-13</x:v>
      </x:c>
      <x:c r="T72" s="120" t="n">
        <x:v>182</x:v>
      </x:c>
      <x:c r="U72" s="120" t="n">
        <x:v>183</x:v>
      </x:c>
      <x:c r="V72" s="120" t="n">
        <x:v>9.742713893404333e-13</x:v>
      </x:c>
      <x:c r="W72" s="120" t="n">
        <x:v>9.689475019669884e-13</x:v>
      </x:c>
      <x:c r="X72" s="120" t="n">
        <x:v>72</x:v>
      </x:c>
      <x:c r="Y72" s="151" t="n">
        <x:v>44714.171944444446</x:v>
      </x:c>
      <x:c r="Z72" s="151" t="n">
        <x:v>44714.174050925925</x:v>
      </x:c>
      <x:c r="AA72" s="120" t="n">
        <x:v>183</x:v>
      </x:c>
      <x:c r="AB72" s="120" t="str">
        <x:v>Anomalous</x:v>
      </x:c>
      <x:c r="AC72" s="120" t="n">
        <x:v>0</x:v>
      </x:c>
      <x:c r="AD72" s="120"/>
      <x:c r="AE72" s="120"/>
      <x:c r="AF72" s="120"/>
      <x:c r="AG72" s="120"/>
    </x:row>
    <x:row r="73">
      <x:c r="A73" s="120" t="n">
        <x:v>72</x:v>
      </x:c>
      <x:c r="B73" s="120" t="n">
        <x:v>0</x:v>
      </x:c>
      <x:c r="C73" s="120" t="n">
        <x:v>0</x:v>
      </x:c>
      <x:c r="D73" s="120" t="str">
        <x:v>CADC0872</x:v>
      </x:c>
      <x:c r="E73" s="120" t="n">
        <x:v>1</x:v>
      </x:c>
      <x:c r="F73" s="120" t="n">
        <x:v>187</x:v>
      </x:c>
      <x:c r="G73" s="120" t="n">
        <x:v>188</x:v>
      </x:c>
      <x:c r="H73" s="120" t="n">
        <x:v>0.0000015482294946808513</x:v>
      </x:c>
      <x:c r="I73" s="120" t="n">
        <x:v>2.3533914099406087e-10</x:v>
      </x:c>
      <x:c r="J73" s="120" t="n">
        <x:v>0.000015340767288309307</x:v>
      </x:c>
      <x:c r="K73" s="120" t="n">
        <x:v>-1.4463689695446549</x:v>
      </x:c>
      <x:c r="L73" s="120" t="n">
        <x:v>-0.012974506391385397</x:v>
      </x:c>
      <x:c r="M73" s="120" t="n">
        <x:v>1</x:v>
      </x:c>
      <x:c r="N73" s="120" t="n">
        <x:v>1</x:v>
      </x:c>
      <x:c r="O73" s="120" t="n">
        <x:v>1</x:v>
      </x:c>
      <x:c r="P73" s="120" t="n">
        <x:v>61</x:v>
      </x:c>
      <x:c r="Q73" s="120" t="n">
        <x:v>65</x:v>
      </x:c>
      <x:c r="R73" s="120" t="n">
        <x:v>5.548524560768718e-13</x:v>
      </x:c>
      <x:c r="S73" s="120" t="n">
        <x:v>8.476325002096805e-13</x:v>
      </x:c>
      <x:c r="T73" s="120" t="n">
        <x:v>187</x:v>
      </x:c>
      <x:c r="U73" s="120" t="n">
        <x:v>188</x:v>
      </x:c>
      <x:c r="V73" s="120" t="n">
        <x:v>1.2584980801821436e-12</x:v>
      </x:c>
      <x:c r="W73" s="120" t="n">
        <x:v>1.2518039414577707e-12</x:v>
      </x:c>
      <x:c r="X73" s="120" t="n">
        <x:v>73</x:v>
      </x:c>
      <x:c r="Y73" s="151" t="n">
        <x:v>44714.1740625</x:v>
      </x:c>
      <x:c r="Z73" s="151" t="n">
        <x:v>44714.17622685185</x:v>
      </x:c>
      <x:c r="AA73" s="120" t="n">
        <x:v>188</x:v>
      </x:c>
      <x:c r="AB73" s="120" t="str">
        <x:v>Normal</x:v>
      </x:c>
      <x:c r="AC73" s="120" t="n">
        <x:v>0</x:v>
      </x:c>
      <x:c r="AD73" s="120"/>
      <x:c r="AE73" s="120"/>
      <x:c r="AF73" s="120"/>
      <x:c r="AG73" s="120"/>
    </x:row>
    <x:row r="74">
      <x:c r="A74" s="120" t="n">
        <x:v>73</x:v>
      </x:c>
      <x:c r="B74" s="120" t="n">
        <x:v>0</x:v>
      </x:c>
      <x:c r="C74" s="120" t="n">
        <x:v>1</x:v>
      </x:c>
      <x:c r="D74" s="120" t="str">
        <x:v>CADC0872</x:v>
      </x:c>
      <x:c r="E74" s="120" t="n">
        <x:v>1</x:v>
      </x:c>
      <x:c r="F74" s="120" t="n">
        <x:v>162</x:v>
      </x:c>
      <x:c r="G74" s="120" t="n">
        <x:v>163</x:v>
      </x:c>
      <x:c r="H74" s="120" t="n">
        <x:v>-0.0000041057247484662585</x:v>
      </x:c>
      <x:c r="I74" s="120" t="n">
        <x:v>9.305489476574433e-11</x:v>
      </x:c>
      <x:c r="J74" s="120" t="n">
        <x:v>0.000009646496502137153</x:v>
      </x:c>
      <x:c r="K74" s="120" t="n">
        <x:v>-1.4643084778714672</x:v>
      </x:c>
      <x:c r="L74" s="120" t="n">
        <x:v>-0.025162626291475542</x:v>
      </x:c>
      <x:c r="M74" s="120" t="n">
        <x:v>1</x:v>
      </x:c>
      <x:c r="N74" s="120" t="n">
        <x:v>1</x:v>
      </x:c>
      <x:c r="O74" s="120" t="n">
        <x:v>1</x:v>
      </x:c>
      <x:c r="P74" s="120" t="n">
        <x:v>48</x:v>
      </x:c>
      <x:c r="Q74" s="120" t="n">
        <x:v>55</x:v>
      </x:c>
      <x:c r="R74" s="120" t="n">
        <x:v>3.9829594881921e-13</x:v>
      </x:c>
      <x:c r="S74" s="120" t="n">
        <x:v>6.973088195415397e-13</x:v>
      </x:c>
      <x:c r="T74" s="120" t="n">
        <x:v>162</x:v>
      </x:c>
      <x:c r="U74" s="120" t="n">
        <x:v>163</x:v>
      </x:c>
      <x:c r="V74" s="120" t="n">
        <x:v>5.744129306527428e-13</x:v>
      </x:c>
      <x:c r="W74" s="120" t="n">
        <x:v>5.708889249432167e-13</x:v>
      </x:c>
      <x:c r="X74" s="120" t="n">
        <x:v>74</x:v>
      </x:c>
      <x:c r="Y74" s="151" t="n">
        <x:v>44714.17623842593</x:v>
      </x:c>
      <x:c r="Z74" s="151" t="n">
        <x:v>44714.17811342593</x:v>
      </x:c>
      <x:c r="AA74" s="120" t="n">
        <x:v>163</x:v>
      </x:c>
      <x:c r="AB74" s="120" t="str">
        <x:v>Normal</x:v>
      </x:c>
      <x:c r="AC74" s="120" t="n">
        <x:v>1</x:v>
      </x:c>
      <x:c r="AD74" s="120" t="n">
        <x:v>821</x:v>
      </x:c>
      <x:c r="AE74" s="120" t="n">
        <x:v>9</x:v>
      </x:c>
      <x:c r="AF74" s="120" t="n">
        <x:v>21</x:v>
      </x:c>
      <x:c r="AG74" s="120" t="str">
        <x:v>train=1|anomaly=0</x:v>
      </x:c>
    </x:row>
    <x:row r="75">
      <x:c r="A75" s="120" t="n">
        <x:v>74</x:v>
      </x:c>
      <x:c r="B75" s="120" t="n">
        <x:v>1</x:v>
      </x:c>
      <x:c r="C75" s="120" t="n">
        <x:v>1</x:v>
      </x:c>
      <x:c r="D75" s="120" t="str">
        <x:v>CADC0872</x:v>
      </x:c>
      <x:c r="E75" s="120" t="n">
        <x:v>1</x:v>
      </x:c>
      <x:c r="F75" s="120" t="n">
        <x:v>190</x:v>
      </x:c>
      <x:c r="G75" s="120" t="n">
        <x:v>191</x:v>
      </x:c>
      <x:c r="H75" s="120" t="n">
        <x:v>5.308426963350783e-7</x:v>
      </x:c>
      <x:c r="I75" s="120" t="n">
        <x:v>2.1922667955327403e-10</x:v>
      </x:c>
      <x:c r="J75" s="120" t="n">
        <x:v>0.000014806305398487295</x:v>
      </x:c>
      <x:c r="K75" s="120" t="n">
        <x:v>-1.2258996184457776</x:v>
      </x:c>
      <x:c r="L75" s="120" t="n">
        <x:v>0.10341480495376758</x:v>
      </x:c>
      <x:c r="M75" s="120" t="n">
        <x:v>1</x:v>
      </x:c>
      <x:c r="N75" s="120" t="n">
        <x:v>1</x:v>
      </x:c>
      <x:c r="O75" s="120" t="n">
        <x:v>1</x:v>
      </x:c>
      <x:c r="P75" s="120" t="n">
        <x:v>13</x:v>
      </x:c>
      <x:c r="Q75" s="120" t="n">
        <x:v>16</x:v>
      </x:c>
      <x:c r="R75" s="120" t="n">
        <x:v>2.3301479842640575e-12</x:v>
      </x:c>
      <x:c r="S75" s="120" t="n">
        <x:v>3.773585642967591e-12</x:v>
      </x:c>
      <x:c r="T75" s="120" t="n">
        <x:v>190</x:v>
      </x:c>
      <x:c r="U75" s="120" t="n">
        <x:v>191</x:v>
      </x:c>
      <x:c r="V75" s="120" t="n">
        <x:v>1.153824629227758e-12</x:v>
      </x:c>
      <x:c r="W75" s="120" t="n">
        <x:v>1.1477836625825865e-12</x:v>
      </x:c>
      <x:c r="X75" s="120" t="n">
        <x:v>75</x:v>
      </x:c>
      <x:c r="Y75" s="151" t="n">
        <x:v>44714.178125</x:v>
      </x:c>
      <x:c r="Z75" s="151" t="n">
        <x:v>44714.18032407408</x:v>
      </x:c>
      <x:c r="AA75" s="120" t="n">
        <x:v>191</x:v>
      </x:c>
      <x:c r="AB75" s="120" t="str">
        <x:v>Anomalous</x:v>
      </x:c>
      <x:c r="AC75" s="120" t="n">
        <x:v>1</x:v>
      </x:c>
      <x:c r="AD75" s="120" t="n">
        <x:v>128</x:v>
      </x:c>
      <x:c r="AE75" s="120" t="n">
        <x:v>2</x:v>
      </x:c>
      <x:c r="AF75" s="120" t="n">
        <x:v>28</x:v>
      </x:c>
      <x:c r="AG75" s="120" t="str">
        <x:v>train=1|anomaly=1</x:v>
      </x:c>
    </x:row>
    <x:row r="76">
      <x:c r="A76" s="120" t="n">
        <x:v>75</x:v>
      </x:c>
      <x:c r="B76" s="120" t="n">
        <x:v>0</x:v>
      </x:c>
      <x:c r="C76" s="120" t="n">
        <x:v>0</x:v>
      </x:c>
      <x:c r="D76" s="120" t="str">
        <x:v>CADC0872</x:v>
      </x:c>
      <x:c r="E76" s="120" t="n">
        <x:v>1</x:v>
      </x:c>
      <x:c r="F76" s="120" t="n">
        <x:v>188</x:v>
      </x:c>
      <x:c r="G76" s="120" t="n">
        <x:v>189</x:v>
      </x:c>
      <x:c r="H76" s="120" t="n">
        <x:v>0.000002738583562962963</x:v>
      </x:c>
      <x:c r="I76" s="120" t="n">
        <x:v>2.4363128236749434e-10</x:v>
      </x:c>
      <x:c r="J76" s="120" t="n">
        <x:v>0.000015608692525881032</x:v>
      </x:c>
      <x:c r="K76" s="120" t="n">
        <x:v>-1.4228862421816684</x:v>
      </x:c>
      <x:c r="L76" s="120" t="n">
        <x:v>-0.07848381111238391</x:v>
      </x:c>
      <x:c r="M76" s="120" t="n">
        <x:v>1</x:v>
      </x:c>
      <x:c r="N76" s="120" t="n">
        <x:v>1</x:v>
      </x:c>
      <x:c r="O76" s="120" t="n">
        <x:v>1</x:v>
      </x:c>
      <x:c r="P76" s="120" t="n">
        <x:v>54</x:v>
      </x:c>
      <x:c r="Q76" s="120" t="n">
        <x:v>61</x:v>
      </x:c>
      <x:c r="R76" s="120" t="n">
        <x:v>6.157478321882545e-13</x:v>
      </x:c>
      <x:c r="S76" s="120" t="n">
        <x:v>9.692337487614106e-13</x:v>
      </x:c>
      <x:c r="T76" s="120" t="n">
        <x:v>188</x:v>
      </x:c>
      <x:c r="U76" s="120" t="n">
        <x:v>189</x:v>
      </x:c>
      <x:c r="V76" s="120" t="n">
        <x:v>1.2959110764228422e-12</x:v>
      </x:c>
      <x:c r="W76" s="120" t="n">
        <x:v>1.2890544040608166e-12</x:v>
      </x:c>
      <x:c r="X76" s="120" t="n">
        <x:v>76</x:v>
      </x:c>
      <x:c r="Y76" s="151" t="n">
        <x:v>44714.18033564815</x:v>
      </x:c>
      <x:c r="Z76" s="151" t="n">
        <x:v>44714.18251157407</x:v>
      </x:c>
      <x:c r="AA76" s="120" t="n">
        <x:v>189</x:v>
      </x:c>
      <x:c r="AB76" s="120" t="str">
        <x:v>Normal</x:v>
      </x:c>
      <x:c r="AC76" s="120" t="n">
        <x:v>1</x:v>
      </x:c>
      <x:c r="AD76" s="120" t="n">
        <x:v>733</x:v>
      </x:c>
      <x:c r="AE76" s="120" t="n">
        <x:v>8</x:v>
      </x:c>
      <x:c r="AF76" s="120" t="n">
        <x:v>33</x:v>
      </x:c>
      <x:c r="AG76" s="120" t="str">
        <x:v>train=0|anomaly=0</x:v>
      </x:c>
    </x:row>
    <x:row r="77">
      <x:c r="A77" s="120" t="n">
        <x:v>76</x:v>
      </x:c>
      <x:c r="B77" s="120" t="n">
        <x:v>0</x:v>
      </x:c>
      <x:c r="C77" s="120" t="n">
        <x:v>1</x:v>
      </x:c>
      <x:c r="D77" s="120" t="str">
        <x:v>CADC0872</x:v>
      </x:c>
      <x:c r="E77" s="120" t="n">
        <x:v>1</x:v>
      </x:c>
      <x:c r="F77" s="120" t="n">
        <x:v>180</x:v>
      </x:c>
      <x:c r="G77" s="120" t="n">
        <x:v>181</x:v>
      </x:c>
      <x:c r="H77" s="120" t="n">
        <x:v>0.000003495366430939227</x:v>
      </x:c>
      <x:c r="I77" s="120" t="n">
        <x:v>2.5872416831627094e-10</x:v>
      </x:c>
      <x:c r="J77" s="120" t="n">
        <x:v>0.000016084904983128465</x:v>
      </x:c>
      <x:c r="K77" s="120" t="n">
        <x:v>-1.4225883367707646</x:v>
      </x:c>
      <x:c r="L77" s="120" t="n">
        <x:v>-0.07730366543877959</x:v>
      </x:c>
      <x:c r="M77" s="120" t="n">
        <x:v>1</x:v>
      </x:c>
      <x:c r="N77" s="120" t="n">
        <x:v>1</x:v>
      </x:c>
      <x:c r="O77" s="120" t="n">
        <x:v>1</x:v>
      </x:c>
      <x:c r="P77" s="120" t="n">
        <x:v>31</x:v>
      </x:c>
      <x:c r="Q77" s="120" t="n">
        <x:v>34</x:v>
      </x:c>
      <x:c r="R77" s="120" t="n">
        <x:v>3.1433002442956953e-12</x:v>
      </x:c>
      <x:c r="S77" s="120" t="n">
        <x:v>8.166129331452272e-12</x:v>
      </x:c>
      <x:c r="T77" s="120" t="n">
        <x:v>180</x:v>
      </x:c>
      <x:c r="U77" s="120" t="n">
        <x:v>181</x:v>
      </x:c>
      <x:c r="V77" s="120" t="n">
        <x:v>1.4373564906459497e-12</x:v>
      </x:c>
      <x:c r="W77" s="120" t="n">
        <x:v>1.429415294565033e-12</x:v>
      </x:c>
      <x:c r="X77" s="120" t="n">
        <x:v>77</x:v>
      </x:c>
      <x:c r="Y77" s="151" t="n">
        <x:v>44714.18252314815</x:v>
      </x:c>
      <x:c r="Z77" s="151" t="n">
        <x:v>44714.18460648148</x:v>
      </x:c>
      <x:c r="AA77" s="120" t="n">
        <x:v>181</x:v>
      </x:c>
      <x:c r="AB77" s="120" t="str">
        <x:v>Normal</x:v>
      </x:c>
      <x:c r="AC77" s="120" t="n">
        <x:v>0</x:v>
      </x:c>
      <x:c r="AD77" s="120"/>
      <x:c r="AE77" s="120"/>
      <x:c r="AF77" s="120"/>
      <x:c r="AG77" s="120"/>
    </x:row>
    <x:row r="78">
      <x:c r="A78" s="120" t="n">
        <x:v>77</x:v>
      </x:c>
      <x:c r="B78" s="120" t="n">
        <x:v>0</x:v>
      </x:c>
      <x:c r="C78" s="120" t="n">
        <x:v>1</x:v>
      </x:c>
      <x:c r="D78" s="120" t="str">
        <x:v>CADC0872</x:v>
      </x:c>
      <x:c r="E78" s="120" t="n">
        <x:v>1</x:v>
      </x:c>
      <x:c r="F78" s="120" t="n">
        <x:v>180</x:v>
      </x:c>
      <x:c r="G78" s="120" t="n">
        <x:v>181</x:v>
      </x:c>
      <x:c r="H78" s="120" t="n">
        <x:v>-0.000006273053140331491</x:v>
      </x:c>
      <x:c r="I78" s="120" t="n">
        <x:v>2.109371866205068e-10</x:v>
      </x:c>
      <x:c r="J78" s="120" t="n">
        <x:v>0.000014523676759708845</x:v>
      </x:c>
      <x:c r="K78" s="120" t="n">
        <x:v>-1.3798790827668337</x:v>
      </x:c>
      <x:c r="L78" s="120" t="n">
        <x:v>0.017900795626778872</x:v>
      </x:c>
      <x:c r="M78" s="120" t="n">
        <x:v>11</x:v>
      </x:c>
      <x:c r="N78" s="120" t="n">
        <x:v>1</x:v>
      </x:c>
      <x:c r="O78" s="120" t="n">
        <x:v>1</x:v>
      </x:c>
      <x:c r="P78" s="120" t="n">
        <x:v>31</x:v>
      </x:c>
      <x:c r="Q78" s="120" t="n">
        <x:v>44</x:v>
      </x:c>
      <x:c r="R78" s="120" t="n">
        <x:v>5.328779836742249e-12</x:v>
      </x:c>
      <x:c r="S78" s="120" t="n">
        <x:v>1.5160421130533637e-11</x:v>
      </x:c>
      <x:c r="T78" s="120" t="n">
        <x:v>180</x:v>
      </x:c>
      <x:c r="U78" s="120" t="n">
        <x:v>181</x:v>
      </x:c>
      <x:c r="V78" s="120" t="n">
        <x:v>1.1718732590028157e-12</x:v>
      </x:c>
      <x:c r="W78" s="120" t="n">
        <x:v>1.1653988211077725e-12</x:v>
      </x:c>
      <x:c r="X78" s="120" t="n">
        <x:v>78</x:v>
      </x:c>
      <x:c r="Y78" s="151" t="n">
        <x:v>44714.18461805556</x:v>
      </x:c>
      <x:c r="Z78" s="151" t="n">
        <x:v>44714.18670138889</x:v>
      </x:c>
      <x:c r="AA78" s="120" t="n">
        <x:v>181</x:v>
      </x:c>
      <x:c r="AB78" s="120" t="str">
        <x:v>Normal</x:v>
      </x:c>
      <x:c r="AC78" s="120" t="n">
        <x:v>1</x:v>
      </x:c>
      <x:c r="AD78" s="120" t="n">
        <x:v>917</x:v>
      </x:c>
      <x:c r="AE78" s="120" t="n">
        <x:v>10</x:v>
      </x:c>
      <x:c r="AF78" s="120" t="n">
        <x:v>17</x:v>
      </x:c>
      <x:c r="AG78" s="120" t="str">
        <x:v>train=1|anomaly=0</x:v>
      </x:c>
    </x:row>
    <x:row r="79">
      <x:c r="A79" s="120" t="n">
        <x:v>78</x:v>
      </x:c>
      <x:c r="B79" s="120" t="n">
        <x:v>0</x:v>
      </x:c>
      <x:c r="C79" s="120" t="n">
        <x:v>1</x:v>
      </x:c>
      <x:c r="D79" s="120" t="str">
        <x:v>CADC0872</x:v>
      </x:c>
      <x:c r="E79" s="120" t="n">
        <x:v>1</x:v>
      </x:c>
      <x:c r="F79" s="120" t="n">
        <x:v>198</x:v>
      </x:c>
      <x:c r="G79" s="120" t="n">
        <x:v>199</x:v>
      </x:c>
      <x:c r="H79" s="120" t="n">
        <x:v>-0.0000010495236432160806</x:v>
      </x:c>
      <x:c r="I79" s="120" t="n">
        <x:v>5.339947695131566e-10</x:v>
      </x:c>
      <x:c r="J79" s="120" t="n">
        <x:v>0.000023108326843654358</x:v>
      </x:c>
      <x:c r="K79" s="120" t="n">
        <x:v>-1.3874609017024164</x:v>
      </x:c>
      <x:c r="L79" s="120" t="n">
        <x:v>-0.10418896611294745</x:v>
      </x:c>
      <x:c r="M79" s="120" t="n">
        <x:v>1</x:v>
      </x:c>
      <x:c r="N79" s="120" t="n">
        <x:v>1</x:v>
      </x:c>
      <x:c r="O79" s="120" t="n">
        <x:v>1</x:v>
      </x:c>
      <x:c r="P79" s="120" t="n">
        <x:v>41</x:v>
      </x:c>
      <x:c r="Q79" s="120" t="n">
        <x:v>55</x:v>
      </x:c>
      <x:c r="R79" s="120" t="n">
        <x:v>3.913336729971621e-12</x:v>
      </x:c>
      <x:c r="S79" s="120" t="n">
        <x:v>9.945435765051949e-12</x:v>
      </x:c>
      <x:c r="T79" s="120" t="n">
        <x:v>198</x:v>
      </x:c>
      <x:c r="U79" s="120" t="n">
        <x:v>199</x:v>
      </x:c>
      <x:c r="V79" s="120" t="n">
        <x:v>2.696943280369478e-12</x:v>
      </x:c>
      <x:c r="W79" s="120" t="n">
        <x:v>2.6833908015736513e-12</x:v>
      </x:c>
      <x:c r="X79" s="120" t="n">
        <x:v>79</x:v>
      </x:c>
      <x:c r="Y79" s="151" t="n">
        <x:v>44714.18671296296</x:v>
      </x:c>
      <x:c r="Z79" s="151" t="n">
        <x:v>44714.18900462963</x:v>
      </x:c>
      <x:c r="AA79" s="120" t="n">
        <x:v>199</x:v>
      </x:c>
      <x:c r="AB79" s="120" t="str">
        <x:v>Normal</x:v>
      </x:c>
      <x:c r="AC79" s="120" t="n">
        <x:v>1</x:v>
      </x:c>
      <x:c r="AD79" s="120" t="n">
        <x:v>982</x:v>
      </x:c>
      <x:c r="AE79" s="120" t="n">
        <x:v>10</x:v>
      </x:c>
      <x:c r="AF79" s="120" t="n">
        <x:v>82</x:v>
      </x:c>
      <x:c r="AG79" s="120" t="str">
        <x:v>train=1|anomaly=0</x:v>
      </x:c>
    </x:row>
    <x:row r="80">
      <x:c r="A80" s="120" t="n">
        <x:v>79</x:v>
      </x:c>
      <x:c r="B80" s="120" t="n">
        <x:v>0</x:v>
      </x:c>
      <x:c r="C80" s="120" t="n">
        <x:v>1</x:v>
      </x:c>
      <x:c r="D80" s="120" t="str">
        <x:v>CADC0872</x:v>
      </x:c>
      <x:c r="E80" s="120" t="n">
        <x:v>1</x:v>
      </x:c>
      <x:c r="F80" s="120" t="n">
        <x:v>182</x:v>
      </x:c>
      <x:c r="G80" s="120" t="n">
        <x:v>183</x:v>
      </x:c>
      <x:c r="H80" s="120" t="n">
        <x:v>0.0000017816113224043727</x:v>
      </x:c>
      <x:c r="I80" s="120" t="n">
        <x:v>4.034177597538902e-10</x:v>
      </x:c>
      <x:c r="J80" s="120" t="n">
        <x:v>0.00002008526225255449</x:v>
      </x:c>
      <x:c r="K80" s="120" t="n">
        <x:v>-0.8338558517755952</x:v>
      </x:c>
      <x:c r="L80" s="120" t="n">
        <x:v>-0.44878871673732756</x:v>
      </x:c>
      <x:c r="M80" s="120" t="n">
        <x:v>1</x:v>
      </x:c>
      <x:c r="N80" s="120" t="n">
        <x:v>1</x:v>
      </x:c>
      <x:c r="O80" s="120" t="n">
        <x:v>1</x:v>
      </x:c>
      <x:c r="P80" s="120" t="n">
        <x:v>26</x:v>
      </x:c>
      <x:c r="Q80" s="120" t="n">
        <x:v>37</x:v>
      </x:c>
      <x:c r="R80" s="120" t="n">
        <x:v>3.608294754294674e-12</x:v>
      </x:c>
      <x:c r="S80" s="120" t="n">
        <x:v>9.701650285892871e-12</x:v>
      </x:c>
      <x:c r="T80" s="120" t="n">
        <x:v>182</x:v>
      </x:c>
      <x:c r="U80" s="120" t="n">
        <x:v>183</x:v>
      </x:c>
      <x:c r="V80" s="120" t="n">
        <x:v>2.216581097548847e-12</x:v>
      </x:c>
      <x:c r="W80" s="120" t="n">
        <x:v>2.204468632534919e-12</x:v>
      </x:c>
      <x:c r="X80" s="120" t="n">
        <x:v>80</x:v>
      </x:c>
      <x:c r="Y80" s="151" t="n">
        <x:v>44714.1890162037</x:v>
      </x:c>
      <x:c r="Z80" s="151" t="n">
        <x:v>44714.19112268519</x:v>
      </x:c>
      <x:c r="AA80" s="120" t="n">
        <x:v>183</x:v>
      </x:c>
      <x:c r="AB80" s="120" t="str">
        <x:v>Normal</x:v>
      </x:c>
      <x:c r="AC80" s="120" t="n">
        <x:v>0</x:v>
      </x:c>
      <x:c r="AD80" s="120"/>
      <x:c r="AE80" s="120"/>
      <x:c r="AF80" s="120"/>
      <x:c r="AG80" s="120"/>
    </x:row>
    <x:row r="81">
      <x:c r="A81" s="120" t="n">
        <x:v>80</x:v>
      </x:c>
      <x:c r="B81" s="120" t="n">
        <x:v>1</x:v>
      </x:c>
      <x:c r="C81" s="120" t="n">
        <x:v>1</x:v>
      </x:c>
      <x:c r="D81" s="120" t="str">
        <x:v>CADC0872</x:v>
      </x:c>
      <x:c r="E81" s="120" t="n">
        <x:v>1</x:v>
      </x:c>
      <x:c r="F81" s="120" t="n">
        <x:v>177</x:v>
      </x:c>
      <x:c r="G81" s="120" t="n">
        <x:v>178</x:v>
      </x:c>
      <x:c r="H81" s="120" t="n">
        <x:v>6.674827876404496e-7</x:v>
      </x:c>
      <x:c r="I81" s="120" t="n">
        <x:v>5.137744458321065e-10</x:v>
      </x:c>
      <x:c r="J81" s="120" t="n">
        <x:v>0.000022666593167745932</x:v>
      </x:c>
      <x:c r="K81" s="120" t="n">
        <x:v>0.4634700531724163</x:v>
      </x:c>
      <x:c r="L81" s="120" t="n">
        <x:v>-0.8369032610276442</x:v>
      </x:c>
      <x:c r="M81" s="120" t="n">
        <x:v>2</x:v>
      </x:c>
      <x:c r="N81" s="120" t="n">
        <x:v>1</x:v>
      </x:c>
      <x:c r="O81" s="120" t="n">
        <x:v>1</x:v>
      </x:c>
      <x:c r="P81" s="120" t="n">
        <x:v>2</x:v>
      </x:c>
      <x:c r="Q81" s="120" t="n">
        <x:v>2</x:v>
      </x:c>
      <x:c r="R81" s="120" t="n">
        <x:v>6.962235263410451e-11</x:v>
      </x:c>
      <x:c r="S81" s="120" t="n">
        <x:v>2.020517843314645e-10</x:v>
      </x:c>
      <x:c r="T81" s="120" t="n">
        <x:v>177</x:v>
      </x:c>
      <x:c r="U81" s="120" t="n">
        <x:v>178</x:v>
      </x:c>
      <x:c r="V81" s="120" t="n">
        <x:v>2.9026804849271555e-12</x:v>
      </x:c>
      <x:c r="W81" s="120" t="n">
        <x:v>2.8863732911916096e-12</x:v>
      </x:c>
      <x:c r="X81" s="120" t="n">
        <x:v>81</x:v>
      </x:c>
      <x:c r="Y81" s="151" t="n">
        <x:v>44714.19113425926</x:v>
      </x:c>
      <x:c r="Z81" s="151" t="n">
        <x:v>44714.19318287037</x:v>
      </x:c>
      <x:c r="AA81" s="120" t="n">
        <x:v>178</x:v>
      </x:c>
      <x:c r="AB81" s="120" t="str">
        <x:v>Anomalous</x:v>
      </x:c>
      <x:c r="AC81" s="120" t="n">
        <x:v>1</x:v>
      </x:c>
      <x:c r="AD81" s="120" t="n">
        <x:v>3</x:v>
      </x:c>
      <x:c r="AE81" s="120" t="n">
        <x:v>1</x:v>
      </x:c>
      <x:c r="AF81" s="120" t="n">
        <x:v>3</x:v>
      </x:c>
      <x:c r="AG81" s="120" t="str">
        <x:v>train=1|anomaly=1</x:v>
      </x:c>
    </x:row>
    <x:row r="82">
      <x:c r="A82" s="120" t="n">
        <x:v>81</x:v>
      </x:c>
      <x:c r="B82" s="120" t="n">
        <x:v>1</x:v>
      </x:c>
      <x:c r="C82" s="120" t="n">
        <x:v>0</x:v>
      </x:c>
      <x:c r="D82" s="120" t="str">
        <x:v>CADC0872</x:v>
      </x:c>
      <x:c r="E82" s="120" t="n">
        <x:v>1</x:v>
      </x:c>
      <x:c r="F82" s="120" t="n">
        <x:v>181</x:v>
      </x:c>
      <x:c r="G82" s="120" t="n">
        <x:v>182</x:v>
      </x:c>
      <x:c r="H82" s="120" t="n">
        <x:v>0.0000027613645109890102</x:v>
      </x:c>
      <x:c r="I82" s="120" t="n">
        <x:v>8.387918034430806e-10</x:v>
      </x:c>
      <x:c r="J82" s="120" t="n">
        <x:v>0.000028961902621255404</x:v>
      </x:c>
      <x:c r="K82" s="120" t="n">
        <x:v>-1.4544127293462146</x:v>
      </x:c>
      <x:c r="L82" s="120" t="n">
        <x:v>-0.13217863367008856</x:v>
      </x:c>
      <x:c r="M82" s="120" t="n">
        <x:v>1</x:v>
      </x:c>
      <x:c r="N82" s="120" t="n">
        <x:v>1</x:v>
      </x:c>
      <x:c r="O82" s="120" t="n">
        <x:v>1</x:v>
      </x:c>
      <x:c r="P82" s="120" t="n">
        <x:v>30</x:v>
      </x:c>
      <x:c r="Q82" s="120" t="n">
        <x:v>43</x:v>
      </x:c>
      <x:c r="R82" s="120" t="n">
        <x:v>3.2987976919972282e-12</x:v>
      </x:c>
      <x:c r="S82" s="120" t="n">
        <x:v>6.519578720607465e-12</x:v>
      </x:c>
      <x:c r="T82" s="120" t="n">
        <x:v>181</x:v>
      </x:c>
      <x:c r="U82" s="120" t="n">
        <x:v>182</x:v>
      </x:c>
      <x:c r="V82" s="120" t="n">
        <x:v>4.63420885880155e-12</x:v>
      </x:c>
      <x:c r="W82" s="120" t="n">
        <x:v>4.608746172764179e-12</x:v>
      </x:c>
      <x:c r="X82" s="120" t="n">
        <x:v>82</x:v>
      </x:c>
      <x:c r="Y82" s="151" t="n">
        <x:v>44714.193194444444</x:v>
      </x:c>
      <x:c r="Z82" s="151" t="n">
        <x:v>44714.195289351854</x:v>
      </x:c>
      <x:c r="AA82" s="120" t="n">
        <x:v>182</x:v>
      </x:c>
      <x:c r="AB82" s="120" t="str">
        <x:v>Anomalous</x:v>
      </x:c>
      <x:c r="AC82" s="120" t="n">
        <x:v>1</x:v>
      </x:c>
      <x:c r="AD82" s="120" t="n">
        <x:v>828</x:v>
      </x:c>
      <x:c r="AE82" s="120" t="n">
        <x:v>9</x:v>
      </x:c>
      <x:c r="AF82" s="120" t="n">
        <x:v>28</x:v>
      </x:c>
      <x:c r="AG82" s="120" t="str">
        <x:v>train=0|anomaly=1</x:v>
      </x:c>
    </x:row>
    <x:row r="83">
      <x:c r="A83" s="120" t="n">
        <x:v>82</x:v>
      </x:c>
      <x:c r="B83" s="120" t="n">
        <x:v>1</x:v>
      </x:c>
      <x:c r="C83" s="120" t="n">
        <x:v>1</x:v>
      </x:c>
      <x:c r="D83" s="120" t="str">
        <x:v>CADC0872</x:v>
      </x:c>
      <x:c r="E83" s="120" t="n">
        <x:v>1</x:v>
      </x:c>
      <x:c r="F83" s="120" t="n">
        <x:v>165</x:v>
      </x:c>
      <x:c r="G83" s="120" t="n">
        <x:v>166</x:v>
      </x:c>
      <x:c r="H83" s="120" t="n">
        <x:v>-0.000007583311739759037</x:v>
      </x:c>
      <x:c r="I83" s="120" t="n">
        <x:v>4.306874220481652e-10</x:v>
      </x:c>
      <x:c r="J83" s="120" t="n">
        <x:v>0.000020753009951526676</x:v>
      </x:c>
      <x:c r="K83" s="120" t="n">
        <x:v>-1.4463011708546298</x:v>
      </x:c>
      <x:c r="L83" s="120" t="n">
        <x:v>0.02019903598823621</x:v>
      </x:c>
      <x:c r="M83" s="120" t="n">
        <x:v>2</x:v>
      </x:c>
      <x:c r="N83" s="120" t="n">
        <x:v>1</x:v>
      </x:c>
      <x:c r="O83" s="120" t="n">
        <x:v>1</x:v>
      </x:c>
      <x:c r="P83" s="120" t="n">
        <x:v>9</x:v>
      </x:c>
      <x:c r="Q83" s="120" t="n">
        <x:v>26</x:v>
      </x:c>
      <x:c r="R83" s="120" t="n">
        <x:v>4.210050502464988e-12</x:v>
      </x:c>
      <x:c r="S83" s="120" t="n">
        <x:v>9.279822016730595e-12</x:v>
      </x:c>
      <x:c r="T83" s="120" t="n">
        <x:v>165</x:v>
      </x:c>
      <x:c r="U83" s="120" t="n">
        <x:v>166</x:v>
      </x:c>
      <x:c r="V83" s="120" t="n">
        <x:v>2.6102268002919104e-12</x:v>
      </x:c>
      <x:c r="W83" s="120" t="n">
        <x:v>2.5945025424588264e-12</x:v>
      </x:c>
      <x:c r="X83" s="120" t="n">
        <x:v>83</x:v>
      </x:c>
      <x:c r="Y83" s="151" t="n">
        <x:v>44714.19530092592</x:v>
      </x:c>
      <x:c r="Z83" s="151" t="n">
        <x:v>44714.19721064815</x:v>
      </x:c>
      <x:c r="AA83" s="120" t="n">
        <x:v>166</x:v>
      </x:c>
      <x:c r="AB83" s="120" t="str">
        <x:v>Anomalous</x:v>
      </x:c>
      <x:c r="AC83" s="120" t="n">
        <x:v>0</x:v>
      </x:c>
      <x:c r="AD83" s="120"/>
      <x:c r="AE83" s="120"/>
      <x:c r="AF83" s="120"/>
      <x:c r="AG83" s="120"/>
    </x:row>
    <x:row r="84">
      <x:c r="A84" s="120" t="n">
        <x:v>83</x:v>
      </x:c>
      <x:c r="B84" s="120" t="n">
        <x:v>0</x:v>
      </x:c>
      <x:c r="C84" s="120" t="n">
        <x:v>1</x:v>
      </x:c>
      <x:c r="D84" s="120" t="str">
        <x:v>CADC0872</x:v>
      </x:c>
      <x:c r="E84" s="120" t="n">
        <x:v>1</x:v>
      </x:c>
      <x:c r="F84" s="120" t="n">
        <x:v>184</x:v>
      </x:c>
      <x:c r="G84" s="120" t="n">
        <x:v>185</x:v>
      </x:c>
      <x:c r="H84" s="120" t="n">
        <x:v>6.311814000000076e-8</x:v>
      </x:c>
      <x:c r="I84" s="120" t="n">
        <x:v>7.821093261316576e-10</x:v>
      </x:c>
      <x:c r="J84" s="120" t="n">
        <x:v>0.000027966217587147132</x:v>
      </x:c>
      <x:c r="K84" s="120" t="n">
        <x:v>-1.4898144084296108</x:v>
      </x:c>
      <x:c r="L84" s="120" t="n">
        <x:v>-0.016411185042013953</x:v>
      </x:c>
      <x:c r="M84" s="120" t="n">
        <x:v>1</x:v>
      </x:c>
      <x:c r="N84" s="120" t="n">
        <x:v>1</x:v>
      </x:c>
      <x:c r="O84" s="120" t="n">
        <x:v>1</x:v>
      </x:c>
      <x:c r="P84" s="120" t="n">
        <x:v>47</x:v>
      </x:c>
      <x:c r="Q84" s="120" t="n">
        <x:v>58</x:v>
      </x:c>
      <x:c r="R84" s="120" t="n">
        <x:v>1.477979682258526e-12</x:v>
      </x:c>
      <x:c r="S84" s="120" t="n">
        <x:v>1.4723699328012557e-12</x:v>
      </x:c>
      <x:c r="T84" s="120" t="n">
        <x:v>184</x:v>
      </x:c>
      <x:c r="U84" s="120" t="n">
        <x:v>185</x:v>
      </x:c>
      <x:c r="V84" s="120" t="n">
        <x:v>4.2505941637590084e-12</x:v>
      </x:c>
      <x:c r="W84" s="120" t="n">
        <x:v>4.2276179790900415e-12</x:v>
      </x:c>
      <x:c r="X84" s="120" t="n">
        <x:v>84</x:v>
      </x:c>
      <x:c r="Y84" s="151" t="n">
        <x:v>44714.197222222225</x:v>
      </x:c>
      <x:c r="Z84" s="151" t="n">
        <x:v>44714.19935185185</x:v>
      </x:c>
      <x:c r="AA84" s="120" t="n">
        <x:v>185</x:v>
      </x:c>
      <x:c r="AB84" s="120" t="str">
        <x:v>Normal</x:v>
      </x:c>
      <x:c r="AC84" s="120" t="n">
        <x:v>0</x:v>
      </x:c>
      <x:c r="AD84" s="120"/>
      <x:c r="AE84" s="120"/>
      <x:c r="AF84" s="120"/>
      <x:c r="AG84" s="120"/>
    </x:row>
    <x:row r="85">
      <x:c r="A85" s="120" t="n">
        <x:v>84</x:v>
      </x:c>
      <x:c r="B85" s="120" t="n">
        <x:v>0</x:v>
      </x:c>
      <x:c r="C85" s="120" t="n">
        <x:v>1</x:v>
      </x:c>
      <x:c r="D85" s="120" t="str">
        <x:v>CADC0872</x:v>
      </x:c>
      <x:c r="E85" s="120" t="n">
        <x:v>1</x:v>
      </x:c>
      <x:c r="F85" s="120" t="n">
        <x:v>177</x:v>
      </x:c>
      <x:c r="G85" s="120" t="n">
        <x:v>178</x:v>
      </x:c>
      <x:c r="H85" s="120" t="n">
        <x:v>0.0000027145980494382026</x:v>
      </x:c>
      <x:c r="I85" s="120" t="n">
        <x:v>7.429013812823033e-10</x:v>
      </x:c>
      <x:c r="J85" s="120" t="n">
        <x:v>0.00002725621729591807</x:v>
      </x:c>
      <x:c r="K85" s="120" t="n">
        <x:v>-1.4306010913298026</x:v>
      </x:c>
      <x:c r="L85" s="120" t="n">
        <x:v>-0.06102397542016246</x:v>
      </x:c>
      <x:c r="M85" s="120" t="n">
        <x:v>1</x:v>
      </x:c>
      <x:c r="N85" s="120" t="n">
        <x:v>1</x:v>
      </x:c>
      <x:c r="O85" s="120" t="n">
        <x:v>1</x:v>
      </x:c>
      <x:c r="P85" s="120" t="n">
        <x:v>43</x:v>
      </x:c>
      <x:c r="Q85" s="120" t="n">
        <x:v>56</x:v>
      </x:c>
      <x:c r="R85" s="120" t="n">
        <x:v>1.427421743962808e-12</x:v>
      </x:c>
      <x:c r="S85" s="120" t="n">
        <x:v>1.4108920922930563e-12</x:v>
      </x:c>
      <x:c r="T85" s="120" t="n">
        <x:v>177</x:v>
      </x:c>
      <x:c r="U85" s="120" t="n">
        <x:v>178</x:v>
      </x:c>
      <x:c r="V85" s="120" t="n">
        <x:v>4.197182945097758e-12</x:v>
      </x:c>
      <x:c r="W85" s="120" t="n">
        <x:v>4.173603265630917e-12</x:v>
      </x:c>
      <x:c r="X85" s="120" t="n">
        <x:v>85</x:v>
      </x:c>
      <x:c r="Y85" s="151" t="n">
        <x:v>44714.19936342593</x:v>
      </x:c>
      <x:c r="Z85" s="151" t="n">
        <x:v>44714.20141203704</x:v>
      </x:c>
      <x:c r="AA85" s="120" t="n">
        <x:v>178</x:v>
      </x:c>
      <x:c r="AB85" s="120" t="str">
        <x:v>Normal</x:v>
      </x:c>
      <x:c r="AC85" s="120" t="n">
        <x:v>0</x:v>
      </x:c>
      <x:c r="AD85" s="120"/>
      <x:c r="AE85" s="120"/>
      <x:c r="AF85" s="120"/>
      <x:c r="AG85" s="120"/>
    </x:row>
    <x:row r="86">
      <x:c r="A86" s="120" t="n">
        <x:v>85</x:v>
      </x:c>
      <x:c r="B86" s="120" t="n">
        <x:v>0</x:v>
      </x:c>
      <x:c r="C86" s="120" t="n">
        <x:v>1</x:v>
      </x:c>
      <x:c r="D86" s="120" t="str">
        <x:v>CADC0872</x:v>
      </x:c>
      <x:c r="E86" s="120" t="n">
        <x:v>1</x:v>
      </x:c>
      <x:c r="F86" s="120" t="n">
        <x:v>173</x:v>
      </x:c>
      <x:c r="G86" s="120" t="n">
        <x:v>174</x:v>
      </x:c>
      <x:c r="H86" s="120" t="n">
        <x:v>0.000007936907586206898</x:v>
      </x:c>
      <x:c r="I86" s="120" t="n">
        <x:v>5.965982205763822e-10</x:v>
      </x:c>
      <x:c r="J86" s="120" t="n">
        <x:v>0.000024425360193380612</x:v>
      </x:c>
      <x:c r="K86" s="120" t="n">
        <x:v>-1.4700929404093162</x:v>
      </x:c>
      <x:c r="L86" s="120" t="n">
        <x:v>-0.032584429058581124</x:v>
      </x:c>
      <x:c r="M86" s="120" t="n">
        <x:v>1</x:v>
      </x:c>
      <x:c r="N86" s="120" t="n">
        <x:v>1</x:v>
      </x:c>
      <x:c r="O86" s="120" t="n">
        <x:v>1</x:v>
      </x:c>
      <x:c r="P86" s="120" t="n">
        <x:v>45</x:v>
      </x:c>
      <x:c r="Q86" s="120" t="n">
        <x:v>56</x:v>
      </x:c>
      <x:c r="R86" s="120" t="n">
        <x:v>1.0256166462561637e-12</x:v>
      </x:c>
      <x:c r="S86" s="120" t="n">
        <x:v>7.324357024993022e-13</x:v>
      </x:c>
      <x:c r="T86" s="120" t="n">
        <x:v>173</x:v>
      </x:c>
      <x:c r="U86" s="120" t="n">
        <x:v>174</x:v>
      </x:c>
      <x:c r="V86" s="120" t="n">
        <x:v>3.4485446276091454e-12</x:v>
      </x:c>
      <x:c r="W86" s="120" t="n">
        <x:v>3.4287254056113916e-12</x:v>
      </x:c>
      <x:c r="X86" s="120" t="n">
        <x:v>86</x:v>
      </x:c>
      <x:c r="Y86" s="151" t="n">
        <x:v>44714.20142361111</x:v>
      </x:c>
      <x:c r="Z86" s="151" t="n">
        <x:v>44714.20342592592</x:v>
      </x:c>
      <x:c r="AA86" s="120" t="n">
        <x:v>174</x:v>
      </x:c>
      <x:c r="AB86" s="120" t="str">
        <x:v>Normal</x:v>
      </x:c>
      <x:c r="AC86" s="120" t="n">
        <x:v>1</x:v>
      </x:c>
      <x:c r="AD86" s="120" t="n">
        <x:v>949</x:v>
      </x:c>
      <x:c r="AE86" s="120" t="n">
        <x:v>10</x:v>
      </x:c>
      <x:c r="AF86" s="120" t="n">
        <x:v>49</x:v>
      </x:c>
      <x:c r="AG86" s="120" t="str">
        <x:v>train=1|anomaly=0</x:v>
      </x:c>
    </x:row>
    <x:row r="87">
      <x:c r="A87" s="120" t="n">
        <x:v>86</x:v>
      </x:c>
      <x:c r="B87" s="120" t="n">
        <x:v>0</x:v>
      </x:c>
      <x:c r="C87" s="120" t="n">
        <x:v>0</x:v>
      </x:c>
      <x:c r="D87" s="120" t="str">
        <x:v>CADC0872</x:v>
      </x:c>
      <x:c r="E87" s="120" t="n">
        <x:v>1</x:v>
      </x:c>
      <x:c r="F87" s="120" t="n">
        <x:v>176</x:v>
      </x:c>
      <x:c r="G87" s="120" t="n">
        <x:v>177</x:v>
      </x:c>
      <x:c r="H87" s="120" t="n">
        <x:v>0.000003284200141242938</x:v>
      </x:c>
      <x:c r="I87" s="120" t="n">
        <x:v>5.25711357488014e-10</x:v>
      </x:c>
      <x:c r="J87" s="120" t="n">
        <x:v>0.000022928396313044093</x:v>
      </x:c>
      <x:c r="K87" s="120" t="n">
        <x:v>-1.4530862609027564</x:v>
      </x:c>
      <x:c r="L87" s="120" t="n">
        <x:v>-0.04251186694047595</x:v>
      </x:c>
      <x:c r="M87" s="120" t="n">
        <x:v>1</x:v>
      </x:c>
      <x:c r="N87" s="120" t="n">
        <x:v>1</x:v>
      </x:c>
      <x:c r="O87" s="120" t="n">
        <x:v>1</x:v>
      </x:c>
      <x:c r="P87" s="120" t="n">
        <x:v>51</x:v>
      </x:c>
      <x:c r="Q87" s="120" t="n">
        <x:v>64</x:v>
      </x:c>
      <x:c r="R87" s="120" t="n">
        <x:v>1.0281426797197442e-12</x:v>
      </x:c>
      <x:c r="S87" s="120" t="n">
        <x:v>1.0634296544059628e-12</x:v>
      </x:c>
      <x:c r="T87" s="120" t="n">
        <x:v>176</x:v>
      </x:c>
      <x:c r="U87" s="120" t="n">
        <x:v>177</x:v>
      </x:c>
      <x:c r="V87" s="120" t="n">
        <x:v>2.986996349363716e-12</x:v>
      </x:c>
      <x:c r="W87" s="120" t="n">
        <x:v>2.9701206637740902e-12</x:v>
      </x:c>
      <x:c r="X87" s="120" t="n">
        <x:v>87</x:v>
      </x:c>
      <x:c r="Y87" s="151" t="n">
        <x:v>44714.2034375</x:v>
      </x:c>
      <x:c r="Z87" s="151" t="n">
        <x:v>44714.20547453704</x:v>
      </x:c>
      <x:c r="AA87" s="120" t="n">
        <x:v>177</x:v>
      </x:c>
      <x:c r="AB87" s="120" t="str">
        <x:v>Normal</x:v>
      </x:c>
      <x:c r="AC87" s="120" t="n">
        <x:v>1</x:v>
      </x:c>
      <x:c r="AD87" s="120" t="n">
        <x:v>909</x:v>
      </x:c>
      <x:c r="AE87" s="120" t="n">
        <x:v>10</x:v>
      </x:c>
      <x:c r="AF87" s="120" t="n">
        <x:v>9</x:v>
      </x:c>
      <x:c r="AG87" s="120" t="str">
        <x:v>train=0|anomaly=0</x:v>
      </x:c>
    </x:row>
    <x:row r="88">
      <x:c r="A88" s="120" t="n">
        <x:v>87</x:v>
      </x:c>
      <x:c r="B88" s="120" t="n">
        <x:v>0</x:v>
      </x:c>
      <x:c r="C88" s="120" t="n">
        <x:v>0</x:v>
      </x:c>
      <x:c r="D88" s="120" t="str">
        <x:v>CADC0872</x:v>
      </x:c>
      <x:c r="E88" s="120" t="n">
        <x:v>1</x:v>
      </x:c>
      <x:c r="F88" s="120" t="n">
        <x:v>177</x:v>
      </x:c>
      <x:c r="G88" s="120" t="n">
        <x:v>178</x:v>
      </x:c>
      <x:c r="H88" s="120" t="n">
        <x:v>2.208765617977528e-7</x:v>
      </x:c>
      <x:c r="I88" s="120" t="n">
        <x:v>5.141055765632126e-10</x:v>
      </x:c>
      <x:c r="J88" s="120" t="n">
        <x:v>0.00002267389636924392</x:v>
      </x:c>
      <x:c r="K88" s="120" t="n">
        <x:v>-1.4957787948396222</x:v>
      </x:c>
      <x:c r="L88" s="120" t="n">
        <x:v>0.015209388762065353</x:v>
      </x:c>
      <x:c r="M88" s="120" t="n">
        <x:v>1</x:v>
      </x:c>
      <x:c r="N88" s="120" t="n">
        <x:v>1</x:v>
      </x:c>
      <x:c r="O88" s="120" t="n">
        <x:v>1</x:v>
      </x:c>
      <x:c r="P88" s="120" t="n">
        <x:v>54</x:v>
      </x:c>
      <x:c r="Q88" s="120" t="n">
        <x:v>62</x:v>
      </x:c>
      <x:c r="R88" s="120" t="n">
        <x:v>9.687954173582148e-13</x:v>
      </x:c>
      <x:c r="S88" s="120" t="n">
        <x:v>1.017118662657163e-12</x:v>
      </x:c>
      <x:c r="T88" s="120" t="n">
        <x:v>177</x:v>
      </x:c>
      <x:c r="U88" s="120" t="n">
        <x:v>178</x:v>
      </x:c>
      <x:c r="V88" s="120" t="n">
        <x:v>2.9045512800181503e-12</x:v>
      </x:c>
      <x:c r="W88" s="120" t="n">
        <x:v>2.8882335761978235e-12</x:v>
      </x:c>
      <x:c r="X88" s="120" t="n">
        <x:v>88</x:v>
      </x:c>
      <x:c r="Y88" s="151" t="n">
        <x:v>44714.20548611111</x:v>
      </x:c>
      <x:c r="Z88" s="151" t="n">
        <x:v>44714.20753472222</x:v>
      </x:c>
      <x:c r="AA88" s="120" t="n">
        <x:v>178</x:v>
      </x:c>
      <x:c r="AB88" s="120" t="str">
        <x:v>Normal</x:v>
      </x:c>
      <x:c r="AC88" s="120" t="n">
        <x:v>1</x:v>
      </x:c>
      <x:c r="AD88" s="120" t="n">
        <x:v>756</x:v>
      </x:c>
      <x:c r="AE88" s="120" t="n">
        <x:v>8</x:v>
      </x:c>
      <x:c r="AF88" s="120" t="n">
        <x:v>56</x:v>
      </x:c>
      <x:c r="AG88" s="120" t="str">
        <x:v>train=0|anomaly=0</x:v>
      </x:c>
    </x:row>
    <x:row r="89">
      <x:c r="A89" s="120" t="n">
        <x:v>88</x:v>
      </x:c>
      <x:c r="B89" s="120" t="n">
        <x:v>0</x:v>
      </x:c>
      <x:c r="C89" s="120" t="n">
        <x:v>1</x:v>
      </x:c>
      <x:c r="D89" s="120" t="str">
        <x:v>CADC0872</x:v>
      </x:c>
      <x:c r="E89" s="120" t="n">
        <x:v>1</x:v>
      </x:c>
      <x:c r="F89" s="120" t="n">
        <x:v>161</x:v>
      </x:c>
      <x:c r="G89" s="120" t="n">
        <x:v>162</x:v>
      </x:c>
      <x:c r="H89" s="120" t="n">
        <x:v>-0.000003433459209876543</x:v>
      </x:c>
      <x:c r="I89" s="120" t="n">
        <x:v>2.174100899063962e-10</x:v>
      </x:c>
      <x:c r="J89" s="120" t="n">
        <x:v>0.000014744832651013581</x:v>
      </x:c>
      <x:c r="K89" s="120" t="n">
        <x:v>-1.3995810314278638</x:v>
      </x:c>
      <x:c r="L89" s="120" t="n">
        <x:v>-0.09512580029999125</x:v>
      </x:c>
      <x:c r="M89" s="120" t="n">
        <x:v>1</x:v>
      </x:c>
      <x:c r="N89" s="120" t="n">
        <x:v>1</x:v>
      </x:c>
      <x:c r="O89" s="120" t="n">
        <x:v>1</x:v>
      </x:c>
      <x:c r="P89" s="120" t="n">
        <x:v>41</x:v>
      </x:c>
      <x:c r="Q89" s="120" t="n">
        <x:v>51</x:v>
      </x:c>
      <x:c r="R89" s="120" t="n">
        <x:v>6.194370348541968e-13</x:v>
      </x:c>
      <x:c r="S89" s="120" t="n">
        <x:v>8.185023715281874e-13</x:v>
      </x:c>
      <x:c r="T89" s="120" t="n">
        <x:v>161</x:v>
      </x:c>
      <x:c r="U89" s="120" t="n">
        <x:v>162</x:v>
      </x:c>
      <x:c r="V89" s="120" t="n">
        <x:v>1.3503732292322745e-12</x:v>
      </x:c>
      <x:c r="W89" s="120" t="n">
        <x:v>1.3420375920147914e-12</x:v>
      </x:c>
      <x:c r="X89" s="120" t="n">
        <x:v>89</x:v>
      </x:c>
      <x:c r="Y89" s="151" t="n">
        <x:v>44714.2075462963</x:v>
      </x:c>
      <x:c r="Z89" s="151" t="n">
        <x:v>44714.20940972222</x:v>
      </x:c>
      <x:c r="AA89" s="120" t="n">
        <x:v>162</x:v>
      </x:c>
      <x:c r="AB89" s="120" t="str">
        <x:v>Normal</x:v>
      </x:c>
      <x:c r="AC89" s="120" t="n">
        <x:v>0</x:v>
      </x:c>
      <x:c r="AD89" s="120"/>
      <x:c r="AE89" s="120"/>
      <x:c r="AF89" s="120"/>
      <x:c r="AG89" s="120"/>
    </x:row>
    <x:row r="90">
      <x:c r="A90" s="120" t="n">
        <x:v>89</x:v>
      </x:c>
      <x:c r="B90" s="120" t="n">
        <x:v>0</x:v>
      </x:c>
      <x:c r="C90" s="120" t="n">
        <x:v>1</x:v>
      </x:c>
      <x:c r="D90" s="120" t="str">
        <x:v>CADC0872</x:v>
      </x:c>
      <x:c r="E90" s="120" t="n">
        <x:v>1</x:v>
      </x:c>
      <x:c r="F90" s="120" t="n">
        <x:v>180</x:v>
      </x:c>
      <x:c r="G90" s="120" t="n">
        <x:v>181</x:v>
      </x:c>
      <x:c r="H90" s="120" t="n">
        <x:v>0.0000030945816270718224</x:v>
      </x:c>
      <x:c r="I90" s="120" t="n">
        <x:v>2.778229699351285e-10</x:v>
      </x:c>
      <x:c r="J90" s="120" t="n">
        <x:v>0.000016668022376248732</x:v>
      </x:c>
      <x:c r="K90" s="120" t="n">
        <x:v>-1.50866547228592</x:v>
      </x:c>
      <x:c r="L90" s="120" t="n">
        <x:v>-0.013380378368109756</x:v>
      </x:c>
      <x:c r="M90" s="120" t="n">
        <x:v>1</x:v>
      </x:c>
      <x:c r="N90" s="120" t="n">
        <x:v>1</x:v>
      </x:c>
      <x:c r="O90" s="120" t="n">
        <x:v>1</x:v>
      </x:c>
      <x:c r="P90" s="120" t="n">
        <x:v>58</x:v>
      </x:c>
      <x:c r="Q90" s="120" t="n">
        <x:v>63</x:v>
      </x:c>
      <x:c r="R90" s="120" t="n">
        <x:v>7.235222004563904e-13</x:v>
      </x:c>
      <x:c r="S90" s="120" t="n">
        <x:v>1.1707568306613525e-12</x:v>
      </x:c>
      <x:c r="T90" s="120" t="n">
        <x:v>180</x:v>
      </x:c>
      <x:c r="U90" s="120" t="n">
        <x:v>181</x:v>
      </x:c>
      <x:c r="V90" s="120" t="n">
        <x:v>1.5434609440840472e-12</x:v>
      </x:c>
      <x:c r="W90" s="120" t="n">
        <x:v>1.5349335355531961e-12</x:v>
      </x:c>
      <x:c r="X90" s="120" t="n">
        <x:v>90</x:v>
      </x:c>
      <x:c r="Y90" s="151" t="n">
        <x:v>44714.2094212963</x:v>
      </x:c>
      <x:c r="Z90" s="151" t="n">
        <x:v>44714.21150462963</x:v>
      </x:c>
      <x:c r="AA90" s="120" t="n">
        <x:v>181</x:v>
      </x:c>
      <x:c r="AB90" s="120" t="str">
        <x:v>Normal</x:v>
      </x:c>
      <x:c r="AC90" s="120" t="n">
        <x:v>1</x:v>
      </x:c>
      <x:c r="AD90" s="120" t="n">
        <x:v>774</x:v>
      </x:c>
      <x:c r="AE90" s="120" t="n">
        <x:v>8</x:v>
      </x:c>
      <x:c r="AF90" s="120" t="n">
        <x:v>74</x:v>
      </x:c>
      <x:c r="AG90" s="120" t="str">
        <x:v>train=1|anomaly=0</x:v>
      </x:c>
    </x:row>
    <x:row r="91">
      <x:c r="A91" s="120" t="n">
        <x:v>90</x:v>
      </x:c>
      <x:c r="B91" s="120" t="n">
        <x:v>1</x:v>
      </x:c>
      <x:c r="C91" s="120" t="n">
        <x:v>1</x:v>
      </x:c>
      <x:c r="D91" s="120" t="str">
        <x:v>CADC0872</x:v>
      </x:c>
      <x:c r="E91" s="120" t="n">
        <x:v>1</x:v>
      </x:c>
      <x:c r="F91" s="120" t="n">
        <x:v>178</x:v>
      </x:c>
      <x:c r="G91" s="120" t="n">
        <x:v>179</x:v>
      </x:c>
      <x:c r="H91" s="120" t="n">
        <x:v>0.00000410232853631285</x:v>
      </x:c>
      <x:c r="I91" s="120" t="n">
        <x:v>2.429536738482512e-10</x:v>
      </x:c>
      <x:c r="J91" s="120" t="n">
        <x:v>0.000015586971285283464</x:v>
      </x:c>
      <x:c r="K91" s="120" t="n">
        <x:v>-1.4390862605150303</x:v>
      </x:c>
      <x:c r="L91" s="120" t="n">
        <x:v>-0.11612296776401954</x:v>
      </x:c>
      <x:c r="M91" s="120" t="n">
        <x:v>1</x:v>
      </x:c>
      <x:c r="N91" s="120" t="n">
        <x:v>1</x:v>
      </x:c>
      <x:c r="O91" s="120" t="n">
        <x:v>1</x:v>
      </x:c>
      <x:c r="P91" s="120" t="n">
        <x:v>32</x:v>
      </x:c>
      <x:c r="Q91" s="120" t="n">
        <x:v>34</x:v>
      </x:c>
      <x:c r="R91" s="120" t="n">
        <x:v>8.785147431729979e-13</x:v>
      </x:c>
      <x:c r="S91" s="120" t="n">
        <x:v>1.5524453321279176e-12</x:v>
      </x:c>
      <x:c r="T91" s="120" t="n">
        <x:v>178</x:v>
      </x:c>
      <x:c r="U91" s="120" t="n">
        <x:v>179</x:v>
      </x:c>
      <x:c r="V91" s="120" t="n">
        <x:v>1.364908280046355e-12</x:v>
      </x:c>
      <x:c r="W91" s="120" t="n">
        <x:v>1.3572830941243083e-12</x:v>
      </x:c>
      <x:c r="X91" s="120" t="n">
        <x:v>91</x:v>
      </x:c>
      <x:c r="Y91" s="151" t="n">
        <x:v>44714.2115162037</x:v>
      </x:c>
      <x:c r="Z91" s="151" t="n">
        <x:v>44714.21357638889</x:v>
      </x:c>
      <x:c r="AA91" s="120" t="n">
        <x:v>179</x:v>
      </x:c>
      <x:c r="AB91" s="120" t="str">
        <x:v>Anomalous</x:v>
      </x:c>
      <x:c r="AC91" s="120" t="n">
        <x:v>1</x:v>
      </x:c>
      <x:c r="AD91" s="120" t="n">
        <x:v>455</x:v>
      </x:c>
      <x:c r="AE91" s="120" t="n">
        <x:v>5</x:v>
      </x:c>
      <x:c r="AF91" s="120" t="n">
        <x:v>55</x:v>
      </x:c>
      <x:c r="AG91" s="120" t="str">
        <x:v>train=1|anomaly=1</x:v>
      </x:c>
    </x:row>
    <x:row r="92">
      <x:c r="A92" s="120" t="n">
        <x:v>91</x:v>
      </x:c>
      <x:c r="B92" s="120" t="n">
        <x:v>0</x:v>
      </x:c>
      <x:c r="C92" s="120" t="n">
        <x:v>0</x:v>
      </x:c>
      <x:c r="D92" s="120" t="str">
        <x:v>CADC0872</x:v>
      </x:c>
      <x:c r="E92" s="120" t="n">
        <x:v>1</x:v>
      </x:c>
      <x:c r="F92" s="120" t="n">
        <x:v>177</x:v>
      </x:c>
      <x:c r="G92" s="120" t="n">
        <x:v>178</x:v>
      </x:c>
      <x:c r="H92" s="120" t="n">
        <x:v>4.341548820224719e-7</x:v>
      </x:c>
      <x:c r="I92" s="120" t="n">
        <x:v>2.586415198167186e-10</x:v>
      </x:c>
      <x:c r="J92" s="120" t="n">
        <x:v>0.00001608233564556836</x:v>
      </x:c>
      <x:c r="K92" s="120" t="n">
        <x:v>-1.3704141178834812</x:v>
      </x:c>
      <x:c r="L92" s="120" t="n">
        <x:v>-0.09826466302394227</x:v>
      </x:c>
      <x:c r="M92" s="120" t="n">
        <x:v>1</x:v>
      </x:c>
      <x:c r="N92" s="120" t="n">
        <x:v>1</x:v>
      </x:c>
      <x:c r="O92" s="120" t="n">
        <x:v>1</x:v>
      </x:c>
      <x:c r="P92" s="120" t="n">
        <x:v>51</x:v>
      </x:c>
      <x:c r="Q92" s="120" t="n">
        <x:v>57</x:v>
      </x:c>
      <x:c r="R92" s="120" t="n">
        <x:v>5.635761055855879e-13</x:v>
      </x:c>
      <x:c r="S92" s="120" t="n">
        <x:v>6.998270079582643e-13</x:v>
      </x:c>
      <x:c r="T92" s="120" t="n">
        <x:v>177</x:v>
      </x:c>
      <x:c r="U92" s="120" t="n">
        <x:v>178</x:v>
      </x:c>
      <x:c r="V92" s="120" t="n">
        <x:v>1.4612515243882407e-12</x:v>
      </x:c>
      <x:c r="W92" s="120" t="n">
        <x:v>1.4530422461613405e-12</x:v>
      </x:c>
      <x:c r="X92" s="120" t="n">
        <x:v>92</x:v>
      </x:c>
      <x:c r="Y92" s="151" t="n">
        <x:v>44714.213587962964</x:v>
      </x:c>
      <x:c r="Z92" s="151" t="n">
        <x:v>44714.215636574074</x:v>
      </x:c>
      <x:c r="AA92" s="120" t="n">
        <x:v>178</x:v>
      </x:c>
      <x:c r="AB92" s="120" t="str">
        <x:v>Normal</x:v>
      </x:c>
      <x:c r="AC92" s="120" t="n">
        <x:v>0</x:v>
      </x:c>
      <x:c r="AD92" s="120"/>
      <x:c r="AE92" s="120"/>
      <x:c r="AF92" s="120"/>
      <x:c r="AG92" s="120"/>
    </x:row>
    <x:row r="93">
      <x:c r="A93" s="120" t="n">
        <x:v>92</x:v>
      </x:c>
      <x:c r="B93" s="120" t="n">
        <x:v>0</x:v>
      </x:c>
      <x:c r="C93" s="120" t="n">
        <x:v>1</x:v>
      </x:c>
      <x:c r="D93" s="120" t="str">
        <x:v>CADC0872</x:v>
      </x:c>
      <x:c r="E93" s="120" t="n">
        <x:v>1</x:v>
      </x:c>
      <x:c r="F93" s="120" t="n">
        <x:v>171</x:v>
      </x:c>
      <x:c r="G93" s="120" t="n">
        <x:v>172</x:v>
      </x:c>
      <x:c r="H93" s="120" t="n">
        <x:v>-0.000003592388377906977</x:v>
      </x:c>
      <x:c r="I93" s="120" t="n">
        <x:v>2.7982358937546596e-10</x:v>
      </x:c>
      <x:c r="J93" s="120" t="n">
        <x:v>0.000016727928424508098</x:v>
      </x:c>
      <x:c r="K93" s="120" t="n">
        <x:v>-1.471195927967888</x:v>
      </x:c>
      <x:c r="L93" s="120" t="n">
        <x:v>0.0407507457859605</x:v>
      </x:c>
      <x:c r="M93" s="120" t="n">
        <x:v>1</x:v>
      </x:c>
      <x:c r="N93" s="120" t="n">
        <x:v>1</x:v>
      </x:c>
      <x:c r="O93" s="120" t="n">
        <x:v>1</x:v>
      </x:c>
      <x:c r="P93" s="120" t="n">
        <x:v>48</x:v>
      </x:c>
      <x:c r="Q93" s="120" t="n">
        <x:v>56</x:v>
      </x:c>
      <x:c r="R93" s="120" t="n">
        <x:v>6.32703271027755e-13</x:v>
      </x:c>
      <x:c r="S93" s="120" t="n">
        <x:v>7.471556964289924e-13</x:v>
      </x:c>
      <x:c r="T93" s="120" t="n">
        <x:v>171</x:v>
      </x:c>
      <x:c r="U93" s="120" t="n">
        <x:v>172</x:v>
      </x:c>
      <x:c r="V93" s="120" t="n">
        <x:v>1.6363952595056489e-12</x:v>
      </x:c>
      <x:c r="W93" s="120" t="n">
        <x:v>1.6268813335782905e-12</x:v>
      </x:c>
      <x:c r="X93" s="120" t="n">
        <x:v>93</x:v>
      </x:c>
      <x:c r="Y93" s="151" t="n">
        <x:v>44714.21564814815</x:v>
      </x:c>
      <x:c r="Z93" s="151" t="n">
        <x:v>44714.217627314814</x:v>
      </x:c>
      <x:c r="AA93" s="120" t="n">
        <x:v>172</x:v>
      </x:c>
      <x:c r="AB93" s="120" t="str">
        <x:v>Normal</x:v>
      </x:c>
      <x:c r="AC93" s="120" t="n">
        <x:v>0</x:v>
      </x:c>
      <x:c r="AD93" s="120"/>
      <x:c r="AE93" s="120"/>
      <x:c r="AF93" s="120"/>
      <x:c r="AG93" s="120"/>
    </x:row>
    <x:row r="94">
      <x:c r="A94" s="120" t="n">
        <x:v>93</x:v>
      </x:c>
      <x:c r="B94" s="120" t="n">
        <x:v>0</x:v>
      </x:c>
      <x:c r="C94" s="120" t="n">
        <x:v>1</x:v>
      </x:c>
      <x:c r="D94" s="120" t="str">
        <x:v>CADC0872</x:v>
      </x:c>
      <x:c r="E94" s="120" t="n">
        <x:v>1</x:v>
      </x:c>
      <x:c r="F94" s="120" t="n">
        <x:v>184</x:v>
      </x:c>
      <x:c r="G94" s="120" t="n">
        <x:v>185</x:v>
      </x:c>
      <x:c r="H94" s="120" t="n">
        <x:v>0.0000017363352054054053</x:v>
      </x:c>
      <x:c r="I94" s="120" t="n">
        <x:v>4.906889083525272e-10</x:v>
      </x:c>
      <x:c r="J94" s="120" t="n">
        <x:v>0.000022151499009153472</x:v>
      </x:c>
      <x:c r="K94" s="120" t="n">
        <x:v>-1.4573953880218093</x:v>
      </x:c>
      <x:c r="L94" s="120" t="n">
        <x:v>-0.04686660310161884</x:v>
      </x:c>
      <x:c r="M94" s="120" t="n">
        <x:v>1</x:v>
      </x:c>
      <x:c r="N94" s="120" t="n">
        <x:v>1</x:v>
      </x:c>
      <x:c r="O94" s="120" t="n">
        <x:v>1</x:v>
      </x:c>
      <x:c r="P94" s="120" t="n">
        <x:v>52</x:v>
      </x:c>
      <x:c r="Q94" s="120" t="n">
        <x:v>64</x:v>
      </x:c>
      <x:c r="R94" s="120" t="n">
        <x:v>8.772932490443871e-13</x:v>
      </x:c>
      <x:c r="S94" s="120" t="n">
        <x:v>9.471598148829386e-13</x:v>
      </x:c>
      <x:c r="T94" s="120" t="n">
        <x:v>184</x:v>
      </x:c>
      <x:c r="U94" s="120" t="n">
        <x:v>185</x:v>
      </x:c>
      <x:c r="V94" s="120" t="n">
        <x:v>2.6667875453941695e-12</x:v>
      </x:c>
      <x:c r="W94" s="120" t="n">
        <x:v>2.652372477581228e-12</x:v>
      </x:c>
      <x:c r="X94" s="120" t="n">
        <x:v>94</x:v>
      </x:c>
      <x:c r="Y94" s="151" t="n">
        <x:v>44714.21763888889</x:v>
      </x:c>
      <x:c r="Z94" s="151" t="n">
        <x:v>44714.21976851852</x:v>
      </x:c>
      <x:c r="AA94" s="120" t="n">
        <x:v>185</x:v>
      </x:c>
      <x:c r="AB94" s="120" t="str">
        <x:v>Normal</x:v>
      </x:c>
      <x:c r="AC94" s="120" t="n">
        <x:v>1</x:v>
      </x:c>
      <x:c r="AD94" s="120" t="n">
        <x:v>331</x:v>
      </x:c>
      <x:c r="AE94" s="120" t="n">
        <x:v>4</x:v>
      </x:c>
      <x:c r="AF94" s="120" t="n">
        <x:v>31</x:v>
      </x:c>
      <x:c r="AG94" s="120" t="str">
        <x:v>train=1|anomaly=0</x:v>
      </x:c>
    </x:row>
    <x:row r="95">
      <x:c r="A95" s="120" t="n">
        <x:v>94</x:v>
      </x:c>
      <x:c r="B95" s="120" t="n">
        <x:v>0</x:v>
      </x:c>
      <x:c r="C95" s="120" t="n">
        <x:v>0</x:v>
      </x:c>
      <x:c r="D95" s="120" t="str">
        <x:v>CADC0872</x:v>
      </x:c>
      <x:c r="E95" s="120" t="n">
        <x:v>1</x:v>
      </x:c>
      <x:c r="F95" s="120" t="n">
        <x:v>175</x:v>
      </x:c>
      <x:c r="G95" s="120" t="n">
        <x:v>176</x:v>
      </x:c>
      <x:c r="H95" s="120" t="n">
        <x:v>0.000006039060977272728</x:v>
      </x:c>
      <x:c r="I95" s="120" t="n">
        <x:v>5.075165750489161e-10</x:v>
      </x:c>
      <x:c r="J95" s="120" t="n">
        <x:v>0.000022528128529660783</x:v>
      </x:c>
      <x:c r="K95" s="120" t="n">
        <x:v>-1.3201792493597653</x:v>
      </x:c>
      <x:c r="L95" s="120" t="n">
        <x:v>-0.14724100031286674</x:v>
      </x:c>
      <x:c r="M95" s="120" t="n">
        <x:v>1</x:v>
      </x:c>
      <x:c r="N95" s="120" t="n">
        <x:v>1</x:v>
      </x:c>
      <x:c r="O95" s="120" t="n">
        <x:v>1</x:v>
      </x:c>
      <x:c r="P95" s="120" t="n">
        <x:v>52</x:v>
      </x:c>
      <x:c r="Q95" s="120" t="n">
        <x:v>59</x:v>
      </x:c>
      <x:c r="R95" s="120" t="n">
        <x:v>9.04111810546067e-13</x:v>
      </x:c>
      <x:c r="S95" s="120" t="n">
        <x:v>8.668689179994368e-13</x:v>
      </x:c>
      <x:c r="T95" s="120" t="n">
        <x:v>175</x:v>
      </x:c>
      <x:c r="U95" s="120" t="n">
        <x:v>176</x:v>
      </x:c>
      <x:c r="V95" s="120" t="n">
        <x:v>2.900094714565235e-12</x:v>
      </x:c>
      <x:c r="W95" s="120" t="n">
        <x:v>2.8836169036870235e-12</x:v>
      </x:c>
      <x:c r="X95" s="120" t="n">
        <x:v>95</x:v>
      </x:c>
      <x:c r="Y95" s="151" t="n">
        <x:v>44714.21978009259</x:v>
      </x:c>
      <x:c r="Z95" s="151" t="n">
        <x:v>44714.22180555556</x:v>
      </x:c>
      <x:c r="AA95" s="120" t="n">
        <x:v>176</x:v>
      </x:c>
      <x:c r="AB95" s="120" t="str">
        <x:v>Normal</x:v>
      </x:c>
      <x:c r="AC95" s="120" t="n">
        <x:v>1</x:v>
      </x:c>
      <x:c r="AD95" s="120" t="n">
        <x:v>636</x:v>
      </x:c>
      <x:c r="AE95" s="120" t="n">
        <x:v>7</x:v>
      </x:c>
      <x:c r="AF95" s="120" t="n">
        <x:v>36</x:v>
      </x:c>
      <x:c r="AG95" s="120" t="str">
        <x:v>train=0|anomaly=0</x:v>
      </x:c>
    </x:row>
    <x:row r="96">
      <x:c r="A96" s="120" t="n">
        <x:v>95</x:v>
      </x:c>
      <x:c r="B96" s="120" t="n">
        <x:v>1</x:v>
      </x:c>
      <x:c r="C96" s="120" t="n">
        <x:v>1</x:v>
      </x:c>
      <x:c r="D96" s="120" t="str">
        <x:v>CADC0872</x:v>
      </x:c>
      <x:c r="E96" s="120" t="n">
        <x:v>1</x:v>
      </x:c>
      <x:c r="F96" s="120" t="n">
        <x:v>178</x:v>
      </x:c>
      <x:c r="G96" s="120" t="n">
        <x:v>179</x:v>
      </x:c>
      <x:c r="H96" s="120" t="n">
        <x:v>0.000004147243346368715</x:v>
      </x:c>
      <x:c r="I96" s="120" t="n">
        <x:v>6.280265481137711e-10</x:v>
      </x:c>
      <x:c r="J96" s="120" t="n">
        <x:v>0.000025060457859220593</x:v>
      </x:c>
      <x:c r="K96" s="120" t="n">
        <x:v>-0.8749599126935235</x:v>
      </x:c>
      <x:c r="L96" s="120" t="n">
        <x:v>-0.2064508289548608</x:v>
      </x:c>
      <x:c r="M96" s="120" t="n">
        <x:v>1</x:v>
      </x:c>
      <x:c r="N96" s="120" t="n">
        <x:v>1</x:v>
      </x:c>
      <x:c r="O96" s="120" t="n">
        <x:v>1</x:v>
      </x:c>
      <x:c r="P96" s="120" t="n">
        <x:v>1</x:v>
      </x:c>
      <x:c r="Q96" s="120" t="n">
        <x:v>2</x:v>
      </x:c>
      <x:c r="R96" s="120" t="n">
        <x:v>1.0047557932407453e-11</x:v>
      </x:c>
      <x:c r="S96" s="120" t="n">
        <x:v>1.937868690898086e-11</x:v>
      </x:c>
      <x:c r="T96" s="120" t="n">
        <x:v>178</x:v>
      </x:c>
      <x:c r="U96" s="120" t="n">
        <x:v>179</x:v>
      </x:c>
      <x:c r="V96" s="120" t="n">
        <x:v>3.528239034347029e-12</x:v>
      </x:c>
      <x:c r="W96" s="120" t="n">
        <x:v>3.5085282017529116e-12</x:v>
      </x:c>
      <x:c r="X96" s="120" t="n">
        <x:v>96</x:v>
      </x:c>
      <x:c r="Y96" s="151" t="n">
        <x:v>44714.221817129626</x:v>
      </x:c>
      <x:c r="Z96" s="151" t="n">
        <x:v>44714.22387731481</x:v>
      </x:c>
      <x:c r="AA96" s="120" t="n">
        <x:v>179</x:v>
      </x:c>
      <x:c r="AB96" s="120" t="str">
        <x:v>Anomalous</x:v>
      </x:c>
      <x:c r="AC96" s="120" t="n">
        <x:v>0</x:v>
      </x:c>
      <x:c r="AD96" s="120"/>
      <x:c r="AE96" s="120"/>
      <x:c r="AF96" s="120"/>
      <x:c r="AG96" s="120"/>
    </x:row>
    <x:row r="97">
      <x:c r="A97" s="120" t="n">
        <x:v>96</x:v>
      </x:c>
      <x:c r="B97" s="120" t="n">
        <x:v>0</x:v>
      </x:c>
      <x:c r="C97" s="120" t="n">
        <x:v>1</x:v>
      </x:c>
      <x:c r="D97" s="120" t="str">
        <x:v>CADC0872</x:v>
      </x:c>
      <x:c r="E97" s="120" t="n">
        <x:v>1</x:v>
      </x:c>
      <x:c r="F97" s="120" t="n">
        <x:v>184</x:v>
      </x:c>
      <x:c r="G97" s="120" t="n">
        <x:v>185</x:v>
      </x:c>
      <x:c r="H97" s="120" t="n">
        <x:v>0.000001437770978378378</x:v>
      </x:c>
      <x:c r="I97" s="120" t="n">
        <x:v>9.426989031052217e-10</x:v>
      </x:c>
      <x:c r="J97" s="120" t="n">
        <x:v>0.000030703402142193</x:v>
      </x:c>
      <x:c r="K97" s="120" t="n">
        <x:v>-1.4942722552801424</x:v>
      </x:c>
      <x:c r="L97" s="120" t="n">
        <x:v>-0.022970885164094842</x:v>
      </x:c>
      <x:c r="M97" s="120" t="n">
        <x:v>1</x:v>
      </x:c>
      <x:c r="N97" s="120" t="n">
        <x:v>1</x:v>
      </x:c>
      <x:c r="O97" s="120" t="n">
        <x:v>1</x:v>
      </x:c>
      <x:c r="P97" s="120" t="n">
        <x:v>46</x:v>
      </x:c>
      <x:c r="Q97" s="120" t="n">
        <x:v>63</x:v>
      </x:c>
      <x:c r="R97" s="120" t="n">
        <x:v>1.3173679043932238e-12</x:v>
      </x:c>
      <x:c r="S97" s="120" t="n">
        <x:v>6.08737514873977e-13</x:v>
      </x:c>
      <x:c r="T97" s="120" t="n">
        <x:v>184</x:v>
      </x:c>
      <x:c r="U97" s="120" t="n">
        <x:v>185</x:v>
      </x:c>
      <x:c r="V97" s="120" t="n">
        <x:v>5.1233636038327266e-12</x:v>
      </x:c>
      <x:c r="W97" s="120" t="n">
        <x:v>5.095669746514712e-12</x:v>
      </x:c>
      <x:c r="X97" s="120" t="n">
        <x:v>97</x:v>
      </x:c>
      <x:c r="Y97" s="151" t="n">
        <x:v>44714.22388888889</x:v>
      </x:c>
      <x:c r="Z97" s="151" t="n">
        <x:v>44714.226018518515</x:v>
      </x:c>
      <x:c r="AA97" s="120" t="n">
        <x:v>185</x:v>
      </x:c>
      <x:c r="AB97" s="120" t="str">
        <x:v>Normal</x:v>
      </x:c>
      <x:c r="AC97" s="120" t="n">
        <x:v>1</x:v>
      </x:c>
      <x:c r="AD97" s="120" t="n">
        <x:v>24</x:v>
      </x:c>
      <x:c r="AE97" s="120" t="n">
        <x:v>1</x:v>
      </x:c>
      <x:c r="AF97" s="120" t="n">
        <x:v>24</x:v>
      </x:c>
      <x:c r="AG97" s="120" t="str">
        <x:v>train=1|anomaly=0</x:v>
      </x:c>
    </x:row>
    <x:row r="98">
      <x:c r="A98" s="120" t="n">
        <x:v>97</x:v>
      </x:c>
      <x:c r="B98" s="120" t="n">
        <x:v>1</x:v>
      </x:c>
      <x:c r="C98" s="120" t="n">
        <x:v>1</x:v>
      </x:c>
      <x:c r="D98" s="120" t="str">
        <x:v>CADC0872</x:v>
      </x:c>
      <x:c r="E98" s="120" t="n">
        <x:v>1</x:v>
      </x:c>
      <x:c r="F98" s="120" t="n">
        <x:v>170</x:v>
      </x:c>
      <x:c r="G98" s="120" t="n">
        <x:v>171</x:v>
      </x:c>
      <x:c r="H98" s="120" t="n">
        <x:v>-0.000007196355608187134</x:v>
      </x:c>
      <x:c r="I98" s="120" t="n">
        <x:v>6.804697576918915e-10</x:v>
      </x:c>
      <x:c r="J98" s="120" t="n">
        <x:v>0.000026085815258333243</x:v>
      </x:c>
      <x:c r="K98" s="120" t="n">
        <x:v>-1.3265286513853711</x:v>
      </x:c>
      <x:c r="L98" s="120" t="n">
        <x:v>0.10168248827783448</x:v>
      </x:c>
      <x:c r="M98" s="120" t="n">
        <x:v>2</x:v>
      </x:c>
      <x:c r="N98" s="120" t="n">
        <x:v>1</x:v>
      </x:c>
      <x:c r="O98" s="120" t="n">
        <x:v>1</x:v>
      </x:c>
      <x:c r="P98" s="120" t="n">
        <x:v>1</x:v>
      </x:c>
      <x:c r="Q98" s="120" t="n">
        <x:v>2</x:v>
      </x:c>
      <x:c r="R98" s="120" t="n">
        <x:v>5.470948589494119e-11</x:v>
      </x:c>
      <x:c r="S98" s="120" t="n">
        <x:v>1.6092712328626835e-10</x:v>
      </x:c>
      <x:c r="T98" s="120" t="n">
        <x:v>170</x:v>
      </x:c>
      <x:c r="U98" s="120" t="n">
        <x:v>171</x:v>
      </x:c>
      <x:c r="V98" s="120" t="n">
        <x:v>4.002763280540538e-12</x:v>
      </x:c>
      <x:c r="W98" s="120" t="n">
        <x:v>3.979355308139716e-12</x:v>
      </x:c>
      <x:c r="X98" s="120" t="n">
        <x:v>98</x:v>
      </x:c>
      <x:c r="Y98" s="151" t="n">
        <x:v>44714.22603009259</x:v>
      </x:c>
      <x:c r="Z98" s="151" t="n">
        <x:v>44714.227997685186</x:v>
      </x:c>
      <x:c r="AA98" s="120" t="n">
        <x:v>171</x:v>
      </x:c>
      <x:c r="AB98" s="120" t="str">
        <x:v>Anomalous</x:v>
      </x:c>
      <x:c r="AC98" s="120" t="n">
        <x:v>1</x:v>
      </x:c>
      <x:c r="AD98" s="120" t="n">
        <x:v>252</x:v>
      </x:c>
      <x:c r="AE98" s="120" t="n">
        <x:v>3</x:v>
      </x:c>
      <x:c r="AF98" s="120" t="n">
        <x:v>52</x:v>
      </x:c>
      <x:c r="AG98" s="120" t="str">
        <x:v>train=1|anomaly=1</x:v>
      </x:c>
    </x:row>
    <x:row r="99">
      <x:c r="A99" s="120" t="n">
        <x:v>98</x:v>
      </x:c>
      <x:c r="B99" s="120" t="n">
        <x:v>0</x:v>
      </x:c>
      <x:c r="C99" s="120" t="n">
        <x:v>1</x:v>
      </x:c>
      <x:c r="D99" s="120" t="str">
        <x:v>CADC0872</x:v>
      </x:c>
      <x:c r="E99" s="120" t="n">
        <x:v>1</x:v>
      </x:c>
      <x:c r="F99" s="120" t="n">
        <x:v>181</x:v>
      </x:c>
      <x:c r="G99" s="120" t="n">
        <x:v>182</x:v>
      </x:c>
      <x:c r="H99" s="120" t="n">
        <x:v>-5.298504725274738e-7</x:v>
      </x:c>
      <x:c r="I99" s="120" t="n">
        <x:v>7.905372265744046e-10</x:v>
      </x:c>
      <x:c r="J99" s="120" t="n">
        <x:v>0.000028116493852797588</x:v>
      </x:c>
      <x:c r="K99" s="120" t="n">
        <x:v>-1.4850829787355693</x:v>
      </x:c>
      <x:c r="L99" s="120" t="n">
        <x:v>-0.03242480948942064</x:v>
      </x:c>
      <x:c r="M99" s="120" t="n">
        <x:v>1</x:v>
      </x:c>
      <x:c r="N99" s="120" t="n">
        <x:v>1</x:v>
      </x:c>
      <x:c r="O99" s="120" t="n">
        <x:v>1</x:v>
      </x:c>
      <x:c r="P99" s="120" t="n">
        <x:v>51</x:v>
      </x:c>
      <x:c r="Q99" s="120" t="n">
        <x:v>64</x:v>
      </x:c>
      <x:c r="R99" s="120" t="n">
        <x:v>1.1998542810252676e-12</x:v>
      </x:c>
      <x:c r="S99" s="120" t="n">
        <x:v>7.806928749304099e-13</x:v>
      </x:c>
      <x:c r="T99" s="120" t="n">
        <x:v>181</x:v>
      </x:c>
      <x:c r="U99" s="120" t="n">
        <x:v>182</x:v>
      </x:c>
      <x:c r="V99" s="120" t="n">
        <x:v>4.36760898659892e-12</x:v>
      </x:c>
      <x:c r="W99" s="120" t="n">
        <x:v>4.343611135024201e-12</x:v>
      </x:c>
      <x:c r="X99" s="120" t="n">
        <x:v>99</x:v>
      </x:c>
      <x:c r="Y99" s="151" t="n">
        <x:v>44714.22800925926</x:v>
      </x:c>
      <x:c r="Z99" s="151" t="n">
        <x:v>44714.230104166665</x:v>
      </x:c>
      <x:c r="AA99" s="120" t="n">
        <x:v>182</x:v>
      </x:c>
      <x:c r="AB99" s="120" t="str">
        <x:v>Normal</x:v>
      </x:c>
      <x:c r="AC99" s="120" t="n">
        <x:v>1</x:v>
      </x:c>
      <x:c r="AD99" s="120" t="n">
        <x:v>185</x:v>
      </x:c>
      <x:c r="AE99" s="120" t="n">
        <x:v>2</x:v>
      </x:c>
      <x:c r="AF99" s="120" t="n">
        <x:v>85</x:v>
      </x:c>
      <x:c r="AG99" s="120" t="str">
        <x:v>train=1|anomaly=0</x:v>
      </x:c>
    </x:row>
    <x:row r="100">
      <x:c r="A100" s="120" t="n">
        <x:v>99</x:v>
      </x:c>
      <x:c r="B100" s="120" t="n">
        <x:v>1</x:v>
      </x:c>
      <x:c r="C100" s="120" t="n">
        <x:v>1</x:v>
      </x:c>
      <x:c r="D100" s="120" t="str">
        <x:v>CADC0872</x:v>
      </x:c>
      <x:c r="E100" s="120" t="n">
        <x:v>1</x:v>
      </x:c>
      <x:c r="F100" s="120" t="n">
        <x:v>177</x:v>
      </x:c>
      <x:c r="G100" s="120" t="n">
        <x:v>178</x:v>
      </x:c>
      <x:c r="H100" s="120" t="n">
        <x:v>-0.000006080523601123596</x:v>
      </x:c>
      <x:c r="I100" s="120" t="n">
        <x:v>2.9846780421774486e-10</x:v>
      </x:c>
      <x:c r="J100" s="120" t="n">
        <x:v>0.000017276220773587747</x:v>
      </x:c>
      <x:c r="K100" s="120" t="n">
        <x:v>-0.36429658007764854</x:v>
      </x:c>
      <x:c r="L100" s="120" t="n">
        <x:v>0.005443566561241839</x:v>
      </x:c>
      <x:c r="M100" s="120" t="n">
        <x:v>1</x:v>
      </x:c>
      <x:c r="N100" s="120" t="n">
        <x:v>1</x:v>
      </x:c>
      <x:c r="O100" s="120" t="n">
        <x:v>1</x:v>
      </x:c>
      <x:c r="P100" s="120" t="n">
        <x:v>1</x:v>
      </x:c>
      <x:c r="Q100" s="120" t="n">
        <x:v>1</x:v>
      </x:c>
      <x:c r="R100" s="120" t="n">
        <x:v>6.760747639954245e-12</x:v>
      </x:c>
      <x:c r="S100" s="120" t="n">
        <x:v>1.3071690773946318e-11</x:v>
      </x:c>
      <x:c r="T100" s="120" t="n">
        <x:v>177</x:v>
      </x:c>
      <x:c r="U100" s="120" t="n">
        <x:v>178</x:v>
      </x:c>
      <x:c r="V100" s="120" t="n">
        <x:v>1.6862587808912139e-12</x:v>
      </x:c>
      <x:c r="W100" s="120" t="n">
        <x:v>1.6767854169536228e-12</x:v>
      </x:c>
      <x:c r="X100" s="120" t="n">
        <x:v>100</x:v>
      </x:c>
      <x:c r="Y100" s="151" t="n">
        <x:v>44714.23011574074</x:v>
      </x:c>
      <x:c r="Z100" s="151" t="n">
        <x:v>44714.23216435185</x:v>
      </x:c>
      <x:c r="AA100" s="120" t="n">
        <x:v>178</x:v>
      </x:c>
      <x:c r="AB100" s="120" t="str">
        <x:v>Anomalous</x:v>
      </x:c>
      <x:c r="AC100" s="120" t="n">
        <x:v>0</x:v>
      </x:c>
      <x:c r="AD100" s="120"/>
      <x:c r="AE100" s="120"/>
      <x:c r="AF100" s="120"/>
      <x:c r="AG100" s="120"/>
    </x:row>
    <x:row r="101">
      <x:c r="A101" s="120" t="n">
        <x:v>100</x:v>
      </x:c>
      <x:c r="B101" s="120" t="n">
        <x:v>0</x:v>
      </x:c>
      <x:c r="C101" s="120" t="n">
        <x:v>1</x:v>
      </x:c>
      <x:c r="D101" s="120" t="str">
        <x:v>CADC0872</x:v>
      </x:c>
      <x:c r="E101" s="120" t="n">
        <x:v>1</x:v>
      </x:c>
      <x:c r="F101" s="120" t="n">
        <x:v>177</x:v>
      </x:c>
      <x:c r="G101" s="120" t="n">
        <x:v>178</x:v>
      </x:c>
      <x:c r="H101" s="120" t="n">
        <x:v>0.000005531299657303371</x:v>
      </x:c>
      <x:c r="I101" s="120" t="n">
        <x:v>4.201540447179883e-10</x:v>
      </x:c>
      <x:c r="J101" s="120" t="n">
        <x:v>0.000020497659493658984</x:v>
      </x:c>
      <x:c r="K101" s="120" t="n">
        <x:v>-1.4436734263109798</x:v>
      </x:c>
      <x:c r="L101" s="120" t="n">
        <x:v>-0.0325044466133817</x:v>
      </x:c>
      <x:c r="M101" s="120" t="n">
        <x:v>1</x:v>
      </x:c>
      <x:c r="N101" s="120" t="n">
        <x:v>1</x:v>
      </x:c>
      <x:c r="O101" s="120" t="n">
        <x:v>1</x:v>
      </x:c>
      <x:c r="P101" s="120" t="n">
        <x:v>52</x:v>
      </x:c>
      <x:c r="Q101" s="120" t="n">
        <x:v>57</x:v>
      </x:c>
      <x:c r="R101" s="120" t="n">
        <x:v>7.566201279780083e-13</x:v>
      </x:c>
      <x:c r="S101" s="120" t="n">
        <x:v>6.878774364224371e-13</x:v>
      </x:c>
      <x:c r="T101" s="120" t="n">
        <x:v>177</x:v>
      </x:c>
      <x:c r="U101" s="120" t="n">
        <x:v>178</x:v>
      </x:c>
      <x:c r="V101" s="120" t="n">
        <x:v>2.37375166507338e-12</x:v>
      </x:c>
      <x:c r="W101" s="120" t="n">
        <x:v>2.360415981561732e-12</x:v>
      </x:c>
      <x:c r="X101" s="120" t="n">
        <x:v>101</x:v>
      </x:c>
      <x:c r="Y101" s="151" t="n">
        <x:v>44714.23217592593</x:v>
      </x:c>
      <x:c r="Z101" s="151" t="n">
        <x:v>44714.23422453704</x:v>
      </x:c>
      <x:c r="AA101" s="120" t="n">
        <x:v>178</x:v>
      </x:c>
      <x:c r="AB101" s="120" t="str">
        <x:v>Normal</x:v>
      </x:c>
      <x:c r="AC101" s="120" t="n">
        <x:v>1</x:v>
      </x:c>
      <x:c r="AD101" s="120" t="n">
        <x:v>357</x:v>
      </x:c>
      <x:c r="AE101" s="120" t="n">
        <x:v>4</x:v>
      </x:c>
      <x:c r="AF101" s="120" t="n">
        <x:v>57</x:v>
      </x:c>
      <x:c r="AG101" s="120" t="str">
        <x:v>train=1|anomaly=0</x:v>
      </x:c>
    </x:row>
    <x:row r="102">
      <x:c r="A102" s="120" t="n">
        <x:v>101</x:v>
      </x:c>
      <x:c r="B102" s="120" t="n">
        <x:v>0</x:v>
      </x:c>
      <x:c r="C102" s="120" t="n">
        <x:v>1</x:v>
      </x:c>
      <x:c r="D102" s="120" t="str">
        <x:v>CADC0872</x:v>
      </x:c>
      <x:c r="E102" s="120" t="n">
        <x:v>1</x:v>
      </x:c>
      <x:c r="F102" s="120" t="n">
        <x:v>175</x:v>
      </x:c>
      <x:c r="G102" s="120" t="n">
        <x:v>176</x:v>
      </x:c>
      <x:c r="H102" s="120" t="n">
        <x:v>0.0000014944010170454544</x:v>
      </x:c>
      <x:c r="I102" s="120" t="n">
        <x:v>2.718116871940872e-10</x:v>
      </x:c>
      <x:c r="J102" s="120" t="n">
        <x:v>0.000016486712443482696</x:v>
      </x:c>
      <x:c r="K102" s="120" t="n">
        <x:v>-1.4919572667748202</x:v>
      </x:c>
      <x:c r="L102" s="120" t="n">
        <x:v>-0.015243301351062576</x:v>
      </x:c>
      <x:c r="M102" s="120" t="n">
        <x:v>1</x:v>
      </x:c>
      <x:c r="N102" s="120" t="n">
        <x:v>1</x:v>
      </x:c>
      <x:c r="O102" s="120" t="n">
        <x:v>1</x:v>
      </x:c>
      <x:c r="P102" s="120" t="n">
        <x:v>50</x:v>
      </x:c>
      <x:c r="Q102" s="120" t="n">
        <x:v>57</x:v>
      </x:c>
      <x:c r="R102" s="120" t="n">
        <x:v>7.106335581868915e-13</x:v>
      </x:c>
      <x:c r="S102" s="120" t="n">
        <x:v>1.149226248322459e-12</x:v>
      </x:c>
      <x:c r="T102" s="120" t="n">
        <x:v>175</x:v>
      </x:c>
      <x:c r="U102" s="120" t="n">
        <x:v>176</x:v>
      </x:c>
      <x:c r="V102" s="120" t="n">
        <x:v>1.5532096411090696e-12</x:v>
      </x:c>
      <x:c r="W102" s="120" t="n">
        <x:v>1.5443845863300408e-12</x:v>
      </x:c>
      <x:c r="X102" s="120" t="n">
        <x:v>102</x:v>
      </x:c>
      <x:c r="Y102" s="151" t="n">
        <x:v>44714.23423611111</x:v>
      </x:c>
      <x:c r="Z102" s="151" t="n">
        <x:v>44714.23626157407</x:v>
      </x:c>
      <x:c r="AA102" s="120" t="n">
        <x:v>176</x:v>
      </x:c>
      <x:c r="AB102" s="120" t="str">
        <x:v>Normal</x:v>
      </x:c>
      <x:c r="AC102" s="120" t="n">
        <x:v>1</x:v>
      </x:c>
      <x:c r="AD102" s="120" t="n">
        <x:v>240</x:v>
      </x:c>
      <x:c r="AE102" s="120" t="n">
        <x:v>3</x:v>
      </x:c>
      <x:c r="AF102" s="120" t="n">
        <x:v>40</x:v>
      </x:c>
      <x:c r="AG102" s="120" t="str">
        <x:v>train=1|anomaly=0</x:v>
      </x:c>
    </x:row>
    <x:row r="103">
      <x:c r="A103" s="120" t="n">
        <x:v>102</x:v>
      </x:c>
      <x:c r="B103" s="120" t="n">
        <x:v>0</x:v>
      </x:c>
      <x:c r="C103" s="120" t="n">
        <x:v>1</x:v>
      </x:c>
      <x:c r="D103" s="120" t="str">
        <x:v>CADC0872</x:v>
      </x:c>
      <x:c r="E103" s="120" t="n">
        <x:v>1</x:v>
      </x:c>
      <x:c r="F103" s="120" t="n">
        <x:v>169</x:v>
      </x:c>
      <x:c r="G103" s="120" t="n">
        <x:v>170</x:v>
      </x:c>
      <x:c r="H103" s="120" t="n">
        <x:v>1.544415882352919e-8</x:v>
      </x:c>
      <x:c r="I103" s="120" t="n">
        <x:v>2.3654979389362953e-10</x:v>
      </x:c>
      <x:c r="J103" s="120" t="n">
        <x:v>0.00001538017535314957</x:v>
      </x:c>
      <x:c r="K103" s="120" t="n">
        <x:v>-1.5192484455591122</x:v>
      </x:c>
      <x:c r="L103" s="120" t="n">
        <x:v>-0.022740440911116752</x:v>
      </x:c>
      <x:c r="M103" s="120" t="n">
        <x:v>1</x:v>
      </x:c>
      <x:c r="N103" s="120" t="n">
        <x:v>1</x:v>
      </x:c>
      <x:c r="O103" s="120" t="n">
        <x:v>1</x:v>
      </x:c>
      <x:c r="P103" s="120" t="n">
        <x:v>50</x:v>
      </x:c>
      <x:c r="Q103" s="120" t="n">
        <x:v>56</x:v>
      </x:c>
      <x:c r="R103" s="120" t="n">
        <x:v>6.547871452329411e-13</x:v>
      </x:c>
      <x:c r="S103" s="120" t="n">
        <x:v>9.636567911954909e-13</x:v>
      </x:c>
      <x:c r="T103" s="120" t="n">
        <x:v>169</x:v>
      </x:c>
      <x:c r="U103" s="120" t="n">
        <x:v>170</x:v>
      </x:c>
      <x:c r="V103" s="120" t="n">
        <x:v>1.3997029224475121e-12</x:v>
      </x:c>
      <x:c r="W103" s="120" t="n">
        <x:v>1.3914693758448795e-12</x:v>
      </x:c>
      <x:c r="X103" s="120" t="n">
        <x:v>103</x:v>
      </x:c>
      <x:c r="Y103" s="151" t="n">
        <x:v>44714.23627314815</x:v>
      </x:c>
      <x:c r="Z103" s="151" t="n">
        <x:v>44714.238229166665</x:v>
      </x:c>
      <x:c r="AA103" s="120" t="n">
        <x:v>170</x:v>
      </x:c>
      <x:c r="AB103" s="120" t="str">
        <x:v>Normal</x:v>
      </x:c>
      <x:c r="AC103" s="120" t="n">
        <x:v>0</x:v>
      </x:c>
      <x:c r="AD103" s="120"/>
      <x:c r="AE103" s="120"/>
      <x:c r="AF103" s="120"/>
      <x:c r="AG103" s="120"/>
    </x:row>
    <x:row r="104">
      <x:c r="A104" s="120" t="n">
        <x:v>103</x:v>
      </x:c>
      <x:c r="B104" s="120" t="n">
        <x:v>0</x:v>
      </x:c>
      <x:c r="C104" s="120" t="n">
        <x:v>0</x:v>
      </x:c>
      <x:c r="D104" s="120" t="str">
        <x:v>CADC0872</x:v>
      </x:c>
      <x:c r="E104" s="120" t="n">
        <x:v>1</x:v>
      </x:c>
      <x:c r="F104" s="120" t="n">
        <x:v>163</x:v>
      </x:c>
      <x:c r="G104" s="120" t="n">
        <x:v>164</x:v>
      </x:c>
      <x:c r="H104" s="120" t="n">
        <x:v>-0.0000033772070701219508</x:v>
      </x:c>
      <x:c r="I104" s="120" t="n">
        <x:v>1.2333576515527495e-10</x:v>
      </x:c>
      <x:c r="J104" s="120" t="n">
        <x:v>0.00001110566365217653</x:v>
      </x:c>
      <x:c r="K104" s="120" t="n">
        <x:v>-1.4473567245843493</x:v>
      </x:c>
      <x:c r="L104" s="120" t="n">
        <x:v>-0.014694028258583673</x:v>
      </x:c>
      <x:c r="M104" s="120" t="n">
        <x:v>1</x:v>
      </x:c>
      <x:c r="N104" s="120" t="n">
        <x:v>1</x:v>
      </x:c>
      <x:c r="O104" s="120" t="n">
        <x:v>1</x:v>
      </x:c>
      <x:c r="P104" s="120" t="n">
        <x:v>45</x:v>
      </x:c>
      <x:c r="Q104" s="120" t="n">
        <x:v>55</x:v>
      </x:c>
      <x:c r="R104" s="120" t="n">
        <x:v>4.307514363012865e-13</x:v>
      </x:c>
      <x:c r="S104" s="120" t="n">
        <x:v>7.341146198410868e-13</x:v>
      </x:c>
      <x:c r="T104" s="120" t="n">
        <x:v>163</x:v>
      </x:c>
      <x:c r="U104" s="120" t="n">
        <x:v>164</x:v>
      </x:c>
      <x:c r="V104" s="120" t="n">
        <x:v>7.566611359219322e-13</x:v>
      </x:c>
      <x:c r="W104" s="120" t="n">
        <x:v>7.52047348507774e-13</x:v>
      </x:c>
      <x:c r="X104" s="120" t="n">
        <x:v>104</x:v>
      </x:c>
      <x:c r="Y104" s="151" t="n">
        <x:v>44714.23824074074</x:v>
      </x:c>
      <x:c r="Z104" s="151" t="n">
        <x:v>44714.24012731481</x:v>
      </x:c>
      <x:c r="AA104" s="120" t="n">
        <x:v>164</x:v>
      </x:c>
      <x:c r="AB104" s="120" t="str">
        <x:v>Normal</x:v>
      </x:c>
      <x:c r="AC104" s="120" t="n">
        <x:v>1</x:v>
      </x:c>
      <x:c r="AD104" s="120" t="n">
        <x:v>485</x:v>
      </x:c>
      <x:c r="AE104" s="120" t="n">
        <x:v>5</x:v>
      </x:c>
      <x:c r="AF104" s="120" t="n">
        <x:v>85</x:v>
      </x:c>
      <x:c r="AG104" s="120" t="str">
        <x:v>train=0|anomaly=0</x:v>
      </x:c>
    </x:row>
    <x:row r="105">
      <x:c r="A105" s="120" t="n">
        <x:v>104</x:v>
      </x:c>
      <x:c r="B105" s="120" t="n">
        <x:v>1</x:v>
      </x:c>
      <x:c r="C105" s="120" t="n">
        <x:v>0</x:v>
      </x:c>
      <x:c r="D105" s="120" t="str">
        <x:v>CADC0872</x:v>
      </x:c>
      <x:c r="E105" s="120" t="n">
        <x:v>1</x:v>
      </x:c>
      <x:c r="F105" s="120" t="n">
        <x:v>174</x:v>
      </x:c>
      <x:c r="G105" s="120" t="n">
        <x:v>175</x:v>
      </x:c>
      <x:c r="H105" s="120" t="n">
        <x:v>-1.6305293142857126e-7</x:v>
      </x:c>
      <x:c r="I105" s="120" t="n">
        <x:v>1.5586363234359536e-10</x:v>
      </x:c>
      <x:c r="J105" s="120" t="n">
        <x:v>0.00001248453572799547</x:v>
      </x:c>
      <x:c r="K105" s="120" t="n">
        <x:v>-1.3450473096809599</x:v>
      </x:c>
      <x:c r="L105" s="120" t="n">
        <x:v>0.056870202027428554</x:v>
      </x:c>
      <x:c r="M105" s="120" t="n">
        <x:v>2</x:v>
      </x:c>
      <x:c r="N105" s="120" t="n">
        <x:v>2</x:v>
      </x:c>
      <x:c r="O105" s="120" t="n">
        <x:v>2</x:v>
      </x:c>
      <x:c r="P105" s="120" t="n">
        <x:v>2</x:v>
      </x:c>
      <x:c r="Q105" s="120" t="n">
        <x:v>5</x:v>
      </x:c>
      <x:c r="R105" s="120" t="n">
        <x:v>4.691100890963176e-12</x:v>
      </x:c>
      <x:c r="S105" s="120" t="n">
        <x:v>9.22113355077834e-12</x:v>
      </x:c>
      <x:c r="T105" s="120" t="n">
        <x:v>174</x:v>
      </x:c>
      <x:c r="U105" s="120" t="n">
        <x:v>175</x:v>
      </x:c>
      <x:c r="V105" s="120" t="n">
        <x:v>8.95768001974686e-13</x:v>
      </x:c>
      <x:c r="W105" s="120" t="n">
        <x:v>8.906493276776878e-13</x:v>
      </x:c>
      <x:c r="X105" s="120" t="n">
        <x:v>105</x:v>
      </x:c>
      <x:c r="Y105" s="151" t="n">
        <x:v>44714.24013888889</x:v>
      </x:c>
      <x:c r="Z105" s="151" t="n">
        <x:v>44714.24215277778</x:v>
      </x:c>
      <x:c r="AA105" s="120" t="n">
        <x:v>175</x:v>
      </x:c>
      <x:c r="AB105" s="120" t="str">
        <x:v>Anomalous</x:v>
      </x:c>
      <x:c r="AC105" s="120" t="n">
        <x:v>1</x:v>
      </x:c>
      <x:c r="AD105" s="120" t="n">
        <x:v>634</x:v>
      </x:c>
      <x:c r="AE105" s="120" t="n">
        <x:v>7</x:v>
      </x:c>
      <x:c r="AF105" s="120" t="n">
        <x:v>34</x:v>
      </x:c>
      <x:c r="AG105" s="120" t="str">
        <x:v>train=0|anomaly=1</x:v>
      </x:c>
    </x:row>
    <x:row r="106">
      <x:c r="A106" s="120" t="n">
        <x:v>105</x:v>
      </x:c>
      <x:c r="B106" s="120" t="n">
        <x:v>0</x:v>
      </x:c>
      <x:c r="C106" s="120" t="n">
        <x:v>1</x:v>
      </x:c>
      <x:c r="D106" s="120" t="str">
        <x:v>CADC0872</x:v>
      </x:c>
      <x:c r="E106" s="120" t="n">
        <x:v>1</x:v>
      </x:c>
      <x:c r="F106" s="120" t="n">
        <x:v>169</x:v>
      </x:c>
      <x:c r="G106" s="120" t="n">
        <x:v>170</x:v>
      </x:c>
      <x:c r="H106" s="120" t="n">
        <x:v>0.0000024936633905882363</x:v>
      </x:c>
      <x:c r="I106" s="120" t="n">
        <x:v>1.478462646648736e-10</x:v>
      </x:c>
      <x:c r="J106" s="120" t="n">
        <x:v>0.000012159204935556996</x:v>
      </x:c>
      <x:c r="K106" s="120" t="n">
        <x:v>-1.2895263564033577</x:v>
      </x:c>
      <x:c r="L106" s="120" t="n">
        <x:v>-0.10736314821395435</x:v>
      </x:c>
      <x:c r="M106" s="120" t="n">
        <x:v>1</x:v>
      </x:c>
      <x:c r="N106" s="120" t="n">
        <x:v>1</x:v>
      </x:c>
      <x:c r="O106" s="120" t="n">
        <x:v>1</x:v>
      </x:c>
      <x:c r="P106" s="120" t="n">
        <x:v>54</x:v>
      </x:c>
      <x:c r="Q106" s="120" t="n">
        <x:v>58</x:v>
      </x:c>
      <x:c r="R106" s="120" t="n">
        <x:v>4.977309343060324e-13</x:v>
      </x:c>
      <x:c r="S106" s="120" t="n">
        <x:v>9.294165552150837e-13</x:v>
      </x:c>
      <x:c r="T106" s="120" t="n">
        <x:v>169</x:v>
      </x:c>
      <x:c r="U106" s="120" t="n">
        <x:v>170</x:v>
      </x:c>
      <x:c r="V106" s="120" t="n">
        <x:v>8.748299684312048e-13</x:v>
      </x:c>
      <x:c r="W106" s="120" t="n">
        <x:v>8.696839097933742e-13</x:v>
      </x:c>
      <x:c r="X106" s="120" t="n">
        <x:v>106</x:v>
      </x:c>
      <x:c r="Y106" s="151" t="n">
        <x:v>44714.242164351854</x:v>
      </x:c>
      <x:c r="Z106" s="151" t="n">
        <x:v>44714.24412037037</x:v>
      </x:c>
      <x:c r="AA106" s="120" t="n">
        <x:v>170</x:v>
      </x:c>
      <x:c r="AB106" s="120" t="str">
        <x:v>Normal</x:v>
      </x:c>
      <x:c r="AC106" s="120" t="n">
        <x:v>1</x:v>
      </x:c>
      <x:c r="AD106" s="120" t="n">
        <x:v>969</x:v>
      </x:c>
      <x:c r="AE106" s="120" t="n">
        <x:v>10</x:v>
      </x:c>
      <x:c r="AF106" s="120" t="n">
        <x:v>69</x:v>
      </x:c>
      <x:c r="AG106" s="120" t="str">
        <x:v>train=1|anomaly=0</x:v>
      </x:c>
    </x:row>
    <x:row r="107">
      <x:c r="A107" s="120" t="n">
        <x:v>106</x:v>
      </x:c>
      <x:c r="B107" s="120" t="n">
        <x:v>1</x:v>
      </x:c>
      <x:c r="C107" s="120" t="n">
        <x:v>1</x:v>
      </x:c>
      <x:c r="D107" s="120" t="str">
        <x:v>CADC0872</x:v>
      </x:c>
      <x:c r="E107" s="120" t="n">
        <x:v>1</x:v>
      </x:c>
      <x:c r="F107" s="120" t="n">
        <x:v>177</x:v>
      </x:c>
      <x:c r="G107" s="120" t="n">
        <x:v>178</x:v>
      </x:c>
      <x:c r="H107" s="120" t="n">
        <x:v>0.000004434545005617978</x:v>
      </x:c>
      <x:c r="I107" s="120" t="n">
        <x:v>1.9120541510090828e-10</x:v>
      </x:c>
      <x:c r="J107" s="120" t="n">
        <x:v>0.000013827704621552642</x:v>
      </x:c>
      <x:c r="K107" s="120" t="n">
        <x:v>0.3660157247453517</x:v>
      </x:c>
      <x:c r="L107" s="120" t="n">
        <x:v>0.06503944414454058</x:v>
      </x:c>
      <x:c r="M107" s="120" t="n">
        <x:v>2</x:v>
      </x:c>
      <x:c r="N107" s="120" t="n">
        <x:v>2</x:v>
      </x:c>
      <x:c r="O107" s="120" t="n">
        <x:v>1</x:v>
      </x:c>
      <x:c r="P107" s="120" t="n">
        <x:v>1</x:v>
      </x:c>
      <x:c r="Q107" s="120" t="n">
        <x:v>2</x:v>
      </x:c>
      <x:c r="R107" s="120" t="n">
        <x:v>4.330064134269116e-11</x:v>
      </x:c>
      <x:c r="S107" s="120" t="n">
        <x:v>1.2931585249754597e-10</x:v>
      </x:c>
      <x:c r="T107" s="120" t="n">
        <x:v>177</x:v>
      </x:c>
      <x:c r="U107" s="120" t="n">
        <x:v>178</x:v>
      </x:c>
      <x:c r="V107" s="120" t="n">
        <x:v>1.0802565824910073e-12</x:v>
      </x:c>
      <x:c r="W107" s="120" t="n">
        <x:v>1.0741877252860015e-12</x:v>
      </x:c>
      <x:c r="X107" s="120" t="n">
        <x:v>107</x:v>
      </x:c>
      <x:c r="Y107" s="151" t="n">
        <x:v>44714.24413194445</x:v>
      </x:c>
      <x:c r="Z107" s="151" t="n">
        <x:v>44714.24618055556</x:v>
      </x:c>
      <x:c r="AA107" s="120" t="n">
        <x:v>178</x:v>
      </x:c>
      <x:c r="AB107" s="120" t="str">
        <x:v>Anomalous</x:v>
      </x:c>
      <x:c r="AC107" s="120" t="n">
        <x:v>1</x:v>
      </x:c>
      <x:c r="AD107" s="120" t="n">
        <x:v>57</x:v>
      </x:c>
      <x:c r="AE107" s="120" t="n">
        <x:v>1</x:v>
      </x:c>
      <x:c r="AF107" s="120" t="n">
        <x:v>57</x:v>
      </x:c>
      <x:c r="AG107" s="120" t="str">
        <x:v>train=1|anomaly=1</x:v>
      </x:c>
    </x:row>
    <x:row r="108">
      <x:c r="A108" s="120" t="n">
        <x:v>107</x:v>
      </x:c>
      <x:c r="B108" s="120" t="n">
        <x:v>0</x:v>
      </x:c>
      <x:c r="C108" s="120" t="n">
        <x:v>1</x:v>
      </x:c>
      <x:c r="D108" s="120" t="str">
        <x:v>CADC0872</x:v>
      </x:c>
      <x:c r="E108" s="120" t="n">
        <x:v>1</x:v>
      </x:c>
      <x:c r="F108" s="120" t="n">
        <x:v>177</x:v>
      </x:c>
      <x:c r="G108" s="120" t="n">
        <x:v>178</x:v>
      </x:c>
      <x:c r="H108" s="120" t="n">
        <x:v>-5.142483426966294e-7</x:v>
      </x:c>
      <x:c r="I108" s="120" t="n">
        <x:v>2.2768186545527467e-10</x:v>
      </x:c>
      <x:c r="J108" s="120" t="n">
        <x:v>0.000015089130705752225</x:v>
      </x:c>
      <x:c r="K108" s="120" t="n">
        <x:v>-1.4939471522519352</x:v>
      </x:c>
      <x:c r="L108" s="120" t="n">
        <x:v>-0.0131832263241863</x:v>
      </x:c>
      <x:c r="M108" s="120" t="n">
        <x:v>1</x:v>
      </x:c>
      <x:c r="N108" s="120" t="n">
        <x:v>1</x:v>
      </x:c>
      <x:c r="O108" s="120" t="n">
        <x:v>1</x:v>
      </x:c>
      <x:c r="P108" s="120" t="n">
        <x:v>56</x:v>
      </x:c>
      <x:c r="Q108" s="120" t="n">
        <x:v>60</x:v>
      </x:c>
      <x:c r="R108" s="120" t="n">
        <x:v>5.679105230513337e-13</x:v>
      </x:c>
      <x:c r="S108" s="120" t="n">
        <x:v>8.188402323544929e-13</x:v>
      </x:c>
      <x:c r="T108" s="120" t="n">
        <x:v>177</x:v>
      </x:c>
      <x:c r="U108" s="120" t="n">
        <x:v>178</x:v>
      </x:c>
      <x:c r="V108" s="120" t="n">
        <x:v>1.2863382229111562e-12</x:v>
      </x:c>
      <x:c r="W108" s="120" t="n">
        <x:v>1.2791116036813183e-12</x:v>
      </x:c>
      <x:c r="X108" s="120" t="n">
        <x:v>108</x:v>
      </x:c>
      <x:c r="Y108" s="151" t="n">
        <x:v>44714.24619212963</x:v>
      </x:c>
      <x:c r="Z108" s="151" t="n">
        <x:v>44714.248240740744</x:v>
      </x:c>
      <x:c r="AA108" s="120" t="n">
        <x:v>178</x:v>
      </x:c>
      <x:c r="AB108" s="120" t="str">
        <x:v>Normal</x:v>
      </x:c>
      <x:c r="AC108" s="120" t="n">
        <x:v>0</x:v>
      </x:c>
      <x:c r="AD108" s="120"/>
      <x:c r="AE108" s="120"/>
      <x:c r="AF108" s="120"/>
      <x:c r="AG108" s="120"/>
    </x:row>
    <x:row r="109">
      <x:c r="A109" s="120" t="n">
        <x:v>108</x:v>
      </x:c>
      <x:c r="B109" s="120" t="n">
        <x:v>0</x:v>
      </x:c>
      <x:c r="C109" s="120" t="n">
        <x:v>0</x:v>
      </x:c>
      <x:c r="D109" s="120" t="str">
        <x:v>CADC0872</x:v>
      </x:c>
      <x:c r="E109" s="120" t="n">
        <x:v>1</x:v>
      </x:c>
      <x:c r="F109" s="120" t="n">
        <x:v>180</x:v>
      </x:c>
      <x:c r="G109" s="120" t="n">
        <x:v>181</x:v>
      </x:c>
      <x:c r="H109" s="120" t="n">
        <x:v>-0.0000015398929668508287</x:v>
      </x:c>
      <x:c r="I109" s="120" t="n">
        <x:v>2.2431928477854884e-10</x:v>
      </x:c>
      <x:c r="J109" s="120" t="n">
        <x:v>0.000014977292304637339</x:v>
      </x:c>
      <x:c r="K109" s="120" t="n">
        <x:v>-1.4614961163656404</x:v>
      </x:c>
      <x:c r="L109" s="120" t="n">
        <x:v>-0.0003316723968342488</x:v>
      </x:c>
      <x:c r="M109" s="120" t="n">
        <x:v>5</x:v>
      </x:c>
      <x:c r="N109" s="120" t="n">
        <x:v>1</x:v>
      </x:c>
      <x:c r="O109" s="120" t="n">
        <x:v>1</x:v>
      </x:c>
      <x:c r="P109" s="120" t="n">
        <x:v>26</x:v>
      </x:c>
      <x:c r="Q109" s="120" t="n">
        <x:v>32</x:v>
      </x:c>
      <x:c r="R109" s="120" t="n">
        <x:v>1.8944028606044394e-12</x:v>
      </x:c>
      <x:c r="S109" s="120" t="n">
        <x:v>5.059638128023586e-12</x:v>
      </x:c>
      <x:c r="T109" s="120" t="n">
        <x:v>180</x:v>
      </x:c>
      <x:c r="U109" s="120" t="n">
        <x:v>181</x:v>
      </x:c>
      <x:c r="V109" s="120" t="n">
        <x:v>1.2462182487697158e-12</x:v>
      </x:c>
      <x:c r="W109" s="120" t="n">
        <x:v>1.2393330650748554e-12</x:v>
      </x:c>
      <x:c r="X109" s="120" t="n">
        <x:v>109</x:v>
      </x:c>
      <x:c r="Y109" s="151" t="n">
        <x:v>44714.248252314814</x:v>
      </x:c>
      <x:c r="Z109" s="151" t="n">
        <x:v>44714.25033564815</x:v>
      </x:c>
      <x:c r="AA109" s="120" t="n">
        <x:v>181</x:v>
      </x:c>
      <x:c r="AB109" s="120" t="str">
        <x:v>Normal</x:v>
      </x:c>
      <x:c r="AC109" s="120" t="n">
        <x:v>0</x:v>
      </x:c>
      <x:c r="AD109" s="120"/>
      <x:c r="AE109" s="120"/>
      <x:c r="AF109" s="120"/>
      <x:c r="AG109" s="120"/>
    </x:row>
    <x:row r="110">
      <x:c r="A110" s="120" t="n">
        <x:v>109</x:v>
      </x:c>
      <x:c r="B110" s="120" t="n">
        <x:v>0</x:v>
      </x:c>
      <x:c r="C110" s="120" t="n">
        <x:v>1</x:v>
      </x:c>
      <x:c r="D110" s="120" t="str">
        <x:v>CADC0872</x:v>
      </x:c>
      <x:c r="E110" s="120" t="n">
        <x:v>1</x:v>
      </x:c>
      <x:c r="F110" s="120" t="n">
        <x:v>177</x:v>
      </x:c>
      <x:c r="G110" s="120" t="n">
        <x:v>178</x:v>
      </x:c>
      <x:c r="H110" s="120" t="n">
        <x:v>0.0000027725879550561803</x:v>
      </x:c>
      <x:c r="I110" s="120" t="n">
        <x:v>2.401966662802726e-10</x:v>
      </x:c>
      <x:c r="J110" s="120" t="n">
        <x:v>0.000015498279461936173</x:v>
      </x:c>
      <x:c r="K110" s="120" t="n">
        <x:v>-1.3626892964164465</x:v>
      </x:c>
      <x:c r="L110" s="120" t="n">
        <x:v>-0.022253560774598214</x:v>
      </x:c>
      <x:c r="M110" s="120" t="n">
        <x:v>8</x:v>
      </x:c>
      <x:c r="N110" s="120" t="n">
        <x:v>1</x:v>
      </x:c>
      <x:c r="O110" s="120" t="n">
        <x:v>1</x:v>
      </x:c>
      <x:c r="P110" s="120" t="n">
        <x:v>30</x:v>
      </x:c>
      <x:c r="Q110" s="120" t="n">
        <x:v>44</x:v>
      </x:c>
      <x:c r="R110" s="120" t="n">
        <x:v>6.121295225264183e-12</x:v>
      </x:c>
      <x:c r="S110" s="120" t="n">
        <x:v>1.7720287320060974e-11</x:v>
      </x:c>
      <x:c r="T110" s="120" t="n">
        <x:v>177</x:v>
      </x:c>
      <x:c r="U110" s="120" t="n">
        <x:v>178</x:v>
      </x:c>
      <x:c r="V110" s="120" t="n">
        <x:v>1.3570433123179243e-12</x:v>
      </x:c>
      <x:c r="W110" s="120" t="n">
        <x:v>1.3494194734846776e-12</x:v>
      </x:c>
      <x:c r="X110" s="120" t="n">
        <x:v>110</x:v>
      </x:c>
      <x:c r="Y110" s="151" t="n">
        <x:v>44714.25034722222</x:v>
      </x:c>
      <x:c r="Z110" s="151" t="n">
        <x:v>44714.25239583333</x:v>
      </x:c>
      <x:c r="AA110" s="120" t="n">
        <x:v>178</x:v>
      </x:c>
      <x:c r="AB110" s="120" t="str">
        <x:v>Normal</x:v>
      </x:c>
      <x:c r="AC110" s="120" t="n">
        <x:v>1</x:v>
      </x:c>
      <x:c r="AD110" s="120" t="n">
        <x:v>345</x:v>
      </x:c>
      <x:c r="AE110" s="120" t="n">
        <x:v>4</x:v>
      </x:c>
      <x:c r="AF110" s="120" t="n">
        <x:v>45</x:v>
      </x:c>
      <x:c r="AG110" s="120" t="str">
        <x:v>train=1|anomaly=0</x:v>
      </x:c>
    </x:row>
    <x:row r="111">
      <x:c r="A111" s="120" t="n">
        <x:v>110</x:v>
      </x:c>
      <x:c r="B111" s="120" t="n">
        <x:v>1</x:v>
      </x:c>
      <x:c r="C111" s="120" t="n">
        <x:v>0</x:v>
      </x:c>
      <x:c r="D111" s="120" t="str">
        <x:v>CADC0872</x:v>
      </x:c>
      <x:c r="E111" s="120" t="n">
        <x:v>1</x:v>
      </x:c>
      <x:c r="F111" s="120" t="n">
        <x:v>171</x:v>
      </x:c>
      <x:c r="G111" s="120" t="n">
        <x:v>172</x:v>
      </x:c>
      <x:c r="H111" s="120" t="n">
        <x:v>0.000004567061761627908</x:v>
      </x:c>
      <x:c r="I111" s="120" t="n">
        <x:v>3.3370297398047483e-10</x:v>
      </x:c>
      <x:c r="J111" s="120" t="n">
        <x:v>0.000018267538804679597</x:v>
      </x:c>
      <x:c r="K111" s="120" t="n">
        <x:v>-0.9776479575418944</x:v>
      </x:c>
      <x:c r="L111" s="120" t="n">
        <x:v>-0.3830410337597241</x:v>
      </x:c>
      <x:c r="M111" s="120" t="n">
        <x:v>2</x:v>
      </x:c>
      <x:c r="N111" s="120" t="n">
        <x:v>2</x:v>
      </x:c>
      <x:c r="O111" s="120" t="n">
        <x:v>1</x:v>
      </x:c>
      <x:c r="P111" s="120" t="n">
        <x:v>16</x:v>
      </x:c>
      <x:c r="Q111" s="120" t="n">
        <x:v>26</x:v>
      </x:c>
      <x:c r="R111" s="120" t="n">
        <x:v>1.6371326049538258e-11</x:v>
      </x:c>
      <x:c r="S111" s="120" t="n">
        <x:v>3.931132785995845e-11</x:v>
      </x:c>
      <x:c r="T111" s="120" t="n">
        <x:v>171</x:v>
      </x:c>
      <x:c r="U111" s="120" t="n">
        <x:v>172</x:v>
      </x:c>
      <x:c r="V111" s="120" t="n">
        <x:v>1.9514793800027768e-12</x:v>
      </x:c>
      <x:c r="W111" s="120" t="n">
        <x:v>1.9401335696539234e-12</x:v>
      </x:c>
      <x:c r="X111" s="120" t="n">
        <x:v>111</x:v>
      </x:c>
      <x:c r="Y111" s="151" t="n">
        <x:v>44714.25240740741</x:v>
      </x:c>
      <x:c r="Z111" s="151" t="n">
        <x:v>44714.25438657407</x:v>
      </x:c>
      <x:c r="AA111" s="120" t="n">
        <x:v>172</x:v>
      </x:c>
      <x:c r="AB111" s="120" t="str">
        <x:v>Anomalous</x:v>
      </x:c>
      <x:c r="AC111" s="120" t="n">
        <x:v>0</x:v>
      </x:c>
      <x:c r="AD111" s="120"/>
      <x:c r="AE111" s="120"/>
      <x:c r="AF111" s="120"/>
      <x:c r="AG111" s="120"/>
    </x:row>
    <x:row r="112">
      <x:c r="A112" s="120" t="n">
        <x:v>111</x:v>
      </x:c>
      <x:c r="B112" s="120" t="n">
        <x:v>0</x:v>
      </x:c>
      <x:c r="C112" s="120" t="n">
        <x:v>1</x:v>
      </x:c>
      <x:c r="D112" s="120" t="str">
        <x:v>CADC0872</x:v>
      </x:c>
      <x:c r="E112" s="120" t="n">
        <x:v>1</x:v>
      </x:c>
      <x:c r="F112" s="120" t="n">
        <x:v>183</x:v>
      </x:c>
      <x:c r="G112" s="120" t="n">
        <x:v>184</x:v>
      </x:c>
      <x:c r="H112" s="120" t="n">
        <x:v>-7.178251793478263e-7</x:v>
      </x:c>
      <x:c r="I112" s="120" t="n">
        <x:v>5.542761809864478e-10</x:v>
      </x:c>
      <x:c r="J112" s="120" t="n">
        <x:v>0.00002354307076373955</x:v>
      </x:c>
      <x:c r="K112" s="120" t="n">
        <x:v>-1.4902804586425396</x:v>
      </x:c>
      <x:c r="L112" s="120" t="n">
        <x:v>0.032505570698156544</x:v>
      </x:c>
      <x:c r="M112" s="120" t="n">
        <x:v>1</x:v>
      </x:c>
      <x:c r="N112" s="120" t="n">
        <x:v>1</x:v>
      </x:c>
      <x:c r="O112" s="120" t="n">
        <x:v>1</x:v>
      </x:c>
      <x:c r="P112" s="120" t="n">
        <x:v>26</x:v>
      </x:c>
      <x:c r="Q112" s="120" t="n">
        <x:v>42</x:v>
      </x:c>
      <x:c r="R112" s="120" t="n">
        <x:v>6.835457946125205e-12</x:v>
      </x:c>
      <x:c r="S112" s="120" t="n">
        <x:v>1.851519071448359e-11</x:v>
      </x:c>
      <x:c r="T112" s="120" t="n">
        <x:v>183</x:v>
      </x:c>
      <x:c r="U112" s="120" t="n">
        <x:v>184</x:v>
      </x:c>
      <x:c r="V112" s="120" t="n">
        <x:v>3.028831590089879e-12</x:v>
      </x:c>
      <x:c r="W112" s="120" t="n">
        <x:v>3.0123705488393904e-12</x:v>
      </x:c>
      <x:c r="X112" s="120" t="n">
        <x:v>112</x:v>
      </x:c>
      <x:c r="Y112" s="151" t="n">
        <x:v>44714.25439814815</x:v>
      </x:c>
      <x:c r="Z112" s="151" t="n">
        <x:v>44714.256516203706</x:v>
      </x:c>
      <x:c r="AA112" s="120" t="n">
        <x:v>184</x:v>
      </x:c>
      <x:c r="AB112" s="120" t="str">
        <x:v>Normal</x:v>
      </x:c>
      <x:c r="AC112" s="120" t="n">
        <x:v>1</x:v>
      </x:c>
      <x:c r="AD112" s="120" t="n">
        <x:v>232</x:v>
      </x:c>
      <x:c r="AE112" s="120" t="n">
        <x:v>3</x:v>
      </x:c>
      <x:c r="AF112" s="120" t="n">
        <x:v>32</x:v>
      </x:c>
      <x:c r="AG112" s="120" t="str">
        <x:v>train=1|anomaly=0</x:v>
      </x:c>
    </x:row>
    <x:row r="113">
      <x:c r="A113" s="120" t="n">
        <x:v>112</x:v>
      </x:c>
      <x:c r="B113" s="120" t="n">
        <x:v>0</x:v>
      </x:c>
      <x:c r="C113" s="120" t="n">
        <x:v>0</x:v>
      </x:c>
      <x:c r="D113" s="120" t="str">
        <x:v>CADC0872</x:v>
      </x:c>
      <x:c r="E113" s="120" t="n">
        <x:v>1</x:v>
      </x:c>
      <x:c r="F113" s="120" t="n">
        <x:v>159</x:v>
      </x:c>
      <x:c r="G113" s="120" t="n">
        <x:v>160</x:v>
      </x:c>
      <x:c r="H113" s="120" t="n">
        <x:v>-0.00000713331532375</x:v>
      </x:c>
      <x:c r="I113" s="120" t="n">
        <x:v>4.1586926727459714e-10</x:v>
      </x:c>
      <x:c r="J113" s="120" t="n">
        <x:v>0.00002039287295293621</x:v>
      </x:c>
      <x:c r="K113" s="120" t="n">
        <x:v>-1.4287648444016139</x:v>
      </x:c>
      <x:c r="L113" s="120" t="n">
        <x:v>-0.02199696295230182</x:v>
      </x:c>
      <x:c r="M113" s="120" t="n">
        <x:v>1</x:v>
      </x:c>
      <x:c r="N113" s="120" t="n">
        <x:v>1</x:v>
      </x:c>
      <x:c r="O113" s="120" t="n">
        <x:v>1</x:v>
      </x:c>
      <x:c r="P113" s="120" t="n">
        <x:v>31</x:v>
      </x:c>
      <x:c r="Q113" s="120" t="n">
        <x:v>40</x:v>
      </x:c>
      <x:c r="R113" s="120" t="n">
        <x:v>6.5070226676178725e-12</x:v>
      </x:c>
      <x:c r="S113" s="120" t="n">
        <x:v>1.7878730571369878e-11</x:v>
      </x:c>
      <x:c r="T113" s="120" t="n">
        <x:v>159</x:v>
      </x:c>
      <x:c r="U113" s="120" t="n">
        <x:v>160</x:v>
      </x:c>
      <x:c r="V113" s="120" t="n">
        <x:v>2.6155299828591014e-12</x:v>
      </x:c>
      <x:c r="W113" s="120" t="n">
        <x:v>2.5991829204662323e-12</x:v>
      </x:c>
      <x:c r="X113" s="120" t="n">
        <x:v>113</x:v>
      </x:c>
      <x:c r="Y113" s="151" t="n">
        <x:v>44714.256527777776</x:v>
      </x:c>
      <x:c r="Z113" s="151" t="n">
        <x:v>44714.258368055554</x:v>
      </x:c>
      <x:c r="AA113" s="120" t="n">
        <x:v>160</x:v>
      </x:c>
      <x:c r="AB113" s="120" t="str">
        <x:v>Normal</x:v>
      </x:c>
      <x:c r="AC113" s="120" t="n">
        <x:v>1</x:v>
      </x:c>
      <x:c r="AD113" s="120" t="n">
        <x:v>123</x:v>
      </x:c>
      <x:c r="AE113" s="120" t="n">
        <x:v>2</x:v>
      </x:c>
      <x:c r="AF113" s="120" t="n">
        <x:v>23</x:v>
      </x:c>
      <x:c r="AG113" s="120" t="str">
        <x:v>train=0|anomaly=0</x:v>
      </x:c>
    </x:row>
    <x:row r="114">
      <x:c r="A114" s="120" t="n">
        <x:v>113</x:v>
      </x:c>
      <x:c r="B114" s="120" t="n">
        <x:v>0</x:v>
      </x:c>
      <x:c r="C114" s="120" t="n">
        <x:v>1</x:v>
      </x:c>
      <x:c r="D114" s="120" t="str">
        <x:v>CADC0872</x:v>
      </x:c>
      <x:c r="E114" s="120" t="n">
        <x:v>1</x:v>
      </x:c>
      <x:c r="F114" s="120" t="n">
        <x:v>182</x:v>
      </x:c>
      <x:c r="G114" s="120" t="n">
        <x:v>183</x:v>
      </x:c>
      <x:c r="H114" s="120" t="n">
        <x:v>-0.0000029480549617486337</x:v>
      </x:c>
      <x:c r="I114" s="120" t="n">
        <x:v>6.954670548444273e-10</x:v>
      </x:c>
      <x:c r="J114" s="120" t="n">
        <x:v>0.000026371709365235072</x:v>
      </x:c>
      <x:c r="K114" s="120" t="n">
        <x:v>-1.497065087826975</x:v>
      </x:c>
      <x:c r="L114" s="120" t="n">
        <x:v>0.031121564509593167</x:v>
      </x:c>
      <x:c r="M114" s="120" t="n">
        <x:v>1</x:v>
      </x:c>
      <x:c r="N114" s="120" t="n">
        <x:v>1</x:v>
      </x:c>
      <x:c r="O114" s="120" t="n">
        <x:v>1</x:v>
      </x:c>
      <x:c r="P114" s="120" t="n">
        <x:v>30</x:v>
      </x:c>
      <x:c r="Q114" s="120" t="n">
        <x:v>36</x:v>
      </x:c>
      <x:c r="R114" s="120" t="n">
        <x:v>2.768676594840002e-12</x:v>
      </x:c>
      <x:c r="S114" s="120" t="n">
        <x:v>5.8198771532712085e-12</x:v>
      </x:c>
      <x:c r="T114" s="120" t="n">
        <x:v>182</x:v>
      </x:c>
      <x:c r="U114" s="120" t="n">
        <x:v>183</x:v>
      </x:c>
      <x:c r="V114" s="120" t="n">
        <x:v>3.821247554090259e-12</x:v>
      </x:c>
      <x:c r="W114" s="120" t="n">
        <x:v>3.800366419914903e-12</x:v>
      </x:c>
      <x:c r="X114" s="120" t="n">
        <x:v>114</x:v>
      </x:c>
      <x:c r="Y114" s="151" t="n">
        <x:v>44714.25837962963</x:v>
      </x:c>
      <x:c r="Z114" s="151" t="n">
        <x:v>44714.26048611111</x:v>
      </x:c>
      <x:c r="AA114" s="120" t="n">
        <x:v>183</x:v>
      </x:c>
      <x:c r="AB114" s="120" t="str">
        <x:v>Normal</x:v>
      </x:c>
      <x:c r="AC114" s="120" t="n">
        <x:v>0</x:v>
      </x:c>
      <x:c r="AD114" s="120"/>
      <x:c r="AE114" s="120"/>
      <x:c r="AF114" s="120"/>
      <x:c r="AG114" s="120"/>
    </x:row>
    <x:row r="115">
      <x:c r="A115" s="120" t="n">
        <x:v>114</x:v>
      </x:c>
      <x:c r="B115" s="120" t="n">
        <x:v>1</x:v>
      </x:c>
      <x:c r="C115" s="120" t="n">
        <x:v>0</x:v>
      </x:c>
      <x:c r="D115" s="120" t="str">
        <x:v>CADC0872</x:v>
      </x:c>
      <x:c r="E115" s="120" t="n">
        <x:v>1</x:v>
      </x:c>
      <x:c r="F115" s="120" t="n">
        <x:v>162</x:v>
      </x:c>
      <x:c r="G115" s="120" t="n">
        <x:v>163</x:v>
      </x:c>
      <x:c r="H115" s="120" t="n">
        <x:v>-0.0000014131884233128841</x:v>
      </x:c>
      <x:c r="I115" s="120" t="n">
        <x:v>5.224997430351776e-10</x:v>
      </x:c>
      <x:c r="J115" s="120" t="n">
        <x:v>0.000022858253280493188</x:v>
      </x:c>
      <x:c r="K115" s="120" t="n">
        <x:v>-1.064793426879995</x:v>
      </x:c>
      <x:c r="L115" s="120" t="n">
        <x:v>0.08792249093050773</x:v>
      </x:c>
      <x:c r="M115" s="120" t="n">
        <x:v>3</x:v>
      </x:c>
      <x:c r="N115" s="120" t="n">
        <x:v>2</x:v>
      </x:c>
      <x:c r="O115" s="120" t="n">
        <x:v>1</x:v>
      </x:c>
      <x:c r="P115" s="120" t="n">
        <x:v>2</x:v>
      </x:c>
      <x:c r="Q115" s="120" t="n">
        <x:v>5</x:v>
      </x:c>
      <x:c r="R115" s="120" t="n">
        <x:v>1.554453532824869e-11</x:v>
      </x:c>
      <x:c r="S115" s="120" t="n">
        <x:v>3.014140872369753e-11</x:v>
      </x:c>
      <x:c r="T115" s="120" t="n">
        <x:v>162</x:v>
      </x:c>
      <x:c r="U115" s="120" t="n">
        <x:v>163</x:v>
      </x:c>
      <x:c r="V115" s="120" t="n">
        <x:v>3.2253070557727013e-12</x:v>
      </x:c>
      <x:c r="W115" s="120" t="n">
        <x:v>3.205519895921335e-12</x:v>
      </x:c>
      <x:c r="X115" s="120" t="n">
        <x:v>115</x:v>
      </x:c>
      <x:c r="Y115" s="151" t="n">
        <x:v>44714.26049768519</x:v>
      </x:c>
      <x:c r="Z115" s="151" t="n">
        <x:v>44714.26237268518</x:v>
      </x:c>
      <x:c r="AA115" s="120" t="n">
        <x:v>163</x:v>
      </x:c>
      <x:c r="AB115" s="120" t="str">
        <x:v>Anomalous</x:v>
      </x:c>
      <x:c r="AC115" s="120" t="n">
        <x:v>0</x:v>
      </x:c>
      <x:c r="AD115" s="120"/>
      <x:c r="AE115" s="120"/>
      <x:c r="AF115" s="120"/>
      <x:c r="AG115" s="120"/>
    </x:row>
    <x:row r="116">
      <x:c r="A116" s="120" t="n">
        <x:v>115</x:v>
      </x:c>
      <x:c r="B116" s="120" t="n">
        <x:v>0</x:v>
      </x:c>
      <x:c r="C116" s="120" t="n">
        <x:v>0</x:v>
      </x:c>
      <x:c r="D116" s="120" t="str">
        <x:v>CADC0872</x:v>
      </x:c>
      <x:c r="E116" s="120" t="n">
        <x:v>1</x:v>
      </x:c>
      <x:c r="F116" s="120" t="n">
        <x:v>180</x:v>
      </x:c>
      <x:c r="G116" s="120" t="n">
        <x:v>181</x:v>
      </x:c>
      <x:c r="H116" s="120" t="n">
        <x:v>0.000008081112889502762</x:v>
      </x:c>
      <x:c r="I116" s="120" t="n">
        <x:v>7.247176029488675e-10</x:v>
      </x:c>
      <x:c r="J116" s="120" t="n">
        <x:v>0.00002692057954333204</x:v>
      </x:c>
      <x:c r="K116" s="120" t="n">
        <x:v>-1.451142940463944</x:v>
      </x:c>
      <x:c r="L116" s="120" t="n">
        <x:v>-0.051267562628220076</x:v>
      </x:c>
      <x:c r="M116" s="120" t="n">
        <x:v>1</x:v>
      </x:c>
      <x:c r="N116" s="120" t="n">
        <x:v>1</x:v>
      </x:c>
      <x:c r="O116" s="120" t="n">
        <x:v>1</x:v>
      </x:c>
      <x:c r="P116" s="120" t="n">
        <x:v>47</x:v>
      </x:c>
      <x:c r="Q116" s="120" t="n">
        <x:v>64</x:v>
      </x:c>
      <x:c r="R116" s="120" t="n">
        <x:v>1.1404303703911472e-12</x:v>
      </x:c>
      <x:c r="S116" s="120" t="n">
        <x:v>7.820272319617394e-13</x:v>
      </x:c>
      <x:c r="T116" s="120" t="n">
        <x:v>180</x:v>
      </x:c>
      <x:c r="U116" s="120" t="n">
        <x:v>181</x:v>
      </x:c>
      <x:c r="V116" s="120" t="n">
        <x:v>4.026208905271486e-12</x:v>
      </x:c>
      <x:c r="W116" s="120" t="n">
        <x:v>4.003964657176063e-12</x:v>
      </x:c>
      <x:c r="X116" s="120" t="n">
        <x:v>116</x:v>
      </x:c>
      <x:c r="Y116" s="151" t="n">
        <x:v>44714.26238425926</x:v>
      </x:c>
      <x:c r="Z116" s="151" t="n">
        <x:v>44714.26446759259</x:v>
      </x:c>
      <x:c r="AA116" s="120" t="n">
        <x:v>181</x:v>
      </x:c>
      <x:c r="AB116" s="120" t="str">
        <x:v>Normal</x:v>
      </x:c>
      <x:c r="AC116" s="120" t="n">
        <x:v>1</x:v>
      </x:c>
      <x:c r="AD116" s="120" t="n">
        <x:v>179</x:v>
      </x:c>
      <x:c r="AE116" s="120" t="n">
        <x:v>2</x:v>
      </x:c>
      <x:c r="AF116" s="120" t="n">
        <x:v>79</x:v>
      </x:c>
      <x:c r="AG116" s="120" t="str">
        <x:v>train=0|anomaly=0</x:v>
      </x:c>
    </x:row>
    <x:row r="117">
      <x:c r="A117" s="120" t="n">
        <x:v>116</x:v>
      </x:c>
      <x:c r="B117" s="120" t="n">
        <x:v>0</x:v>
      </x:c>
      <x:c r="C117" s="120" t="n">
        <x:v>1</x:v>
      </x:c>
      <x:c r="D117" s="120" t="str">
        <x:v>CADC0872</x:v>
      </x:c>
      <x:c r="E117" s="120" t="n">
        <x:v>1</x:v>
      </x:c>
      <x:c r="F117" s="120" t="n">
        <x:v>180</x:v>
      </x:c>
      <x:c r="G117" s="120" t="n">
        <x:v>181</x:v>
      </x:c>
      <x:c r="H117" s="120" t="n">
        <x:v>0.000006070373187845303</x:v>
      </x:c>
      <x:c r="I117" s="120" t="n">
        <x:v>7.855700485497806e-10</x:v>
      </x:c>
      <x:c r="J117" s="120" t="n">
        <x:v>0.000028028022558678317</x:v>
      </x:c>
      <x:c r="K117" s="120" t="n">
        <x:v>-1.5064694057741888</x:v>
      </x:c>
      <x:c r="L117" s="120" t="n">
        <x:v>-0.031118329168805175</x:v>
      </x:c>
      <x:c r="M117" s="120" t="n">
        <x:v>1</x:v>
      </x:c>
      <x:c r="N117" s="120" t="n">
        <x:v>1</x:v>
      </x:c>
      <x:c r="O117" s="120" t="n">
        <x:v>1</x:v>
      </x:c>
      <x:c r="P117" s="120" t="n">
        <x:v>43</x:v>
      </x:c>
      <x:c r="Q117" s="120" t="n">
        <x:v>56</x:v>
      </x:c>
      <x:c r="R117" s="120" t="n">
        <x:v>1.1905763739299693e-12</x:v>
      </x:c>
      <x:c r="S117" s="120" t="n">
        <x:v>7.105954690152855e-13</x:v>
      </x:c>
      <x:c r="T117" s="120" t="n">
        <x:v>180</x:v>
      </x:c>
      <x:c r="U117" s="120" t="n">
        <x:v>181</x:v>
      </x:c>
      <x:c r="V117" s="120" t="n">
        <x:v>4.364278047498781e-12</x:v>
      </x:c>
      <x:c r="W117" s="120" t="n">
        <x:v>4.340166014087186e-12</x:v>
      </x:c>
      <x:c r="X117" s="120" t="n">
        <x:v>117</x:v>
      </x:c>
      <x:c r="Y117" s="151" t="n">
        <x:v>44714.26447916667</x:v>
      </x:c>
      <x:c r="Z117" s="151" t="n">
        <x:v>44714.2665625</x:v>
      </x:c>
      <x:c r="AA117" s="120" t="n">
        <x:v>181</x:v>
      </x:c>
      <x:c r="AB117" s="120" t="str">
        <x:v>Normal</x:v>
      </x:c>
      <x:c r="AC117" s="120" t="n">
        <x:v>1</x:v>
      </x:c>
      <x:c r="AD117" s="120" t="n">
        <x:v>392</x:v>
      </x:c>
      <x:c r="AE117" s="120" t="n">
        <x:v>4</x:v>
      </x:c>
      <x:c r="AF117" s="120" t="n">
        <x:v>92</x:v>
      </x:c>
      <x:c r="AG117" s="120" t="str">
        <x:v>train=1|anomaly=0</x:v>
      </x:c>
    </x:row>
    <x:row r="118">
      <x:c r="A118" s="120" t="n">
        <x:v>117</x:v>
      </x:c>
      <x:c r="B118" s="120" t="n">
        <x:v>0</x:v>
      </x:c>
      <x:c r="C118" s="120" t="n">
        <x:v>1</x:v>
      </x:c>
      <x:c r="D118" s="120" t="str">
        <x:v>CADC0872</x:v>
      </x:c>
      <x:c r="E118" s="120" t="n">
        <x:v>1</x:v>
      </x:c>
      <x:c r="F118" s="120" t="n">
        <x:v>168</x:v>
      </x:c>
      <x:c r="G118" s="120" t="n">
        <x:v>169</x:v>
      </x:c>
      <x:c r="H118" s="120" t="n">
        <x:v>-0.00000146027224852071</x:v>
      </x:c>
      <x:c r="I118" s="120" t="n">
        <x:v>6.395613600594786e-10</x:v>
      </x:c>
      <x:c r="J118" s="120" t="n">
        <x:v>0.000025289550412363573</x:v>
      </x:c>
      <x:c r="K118" s="120" t="n">
        <x:v>-1.477610249264654</x:v>
      </x:c>
      <x:c r="L118" s="120" t="n">
        <x:v>-0.03450598736266825</x:v>
      </x:c>
      <x:c r="M118" s="120" t="n">
        <x:v>1</x:v>
      </x:c>
      <x:c r="N118" s="120" t="n">
        <x:v>1</x:v>
      </x:c>
      <x:c r="O118" s="120" t="n">
        <x:v>1</x:v>
      </x:c>
      <x:c r="P118" s="120" t="n">
        <x:v>48</x:v>
      </x:c>
      <x:c r="Q118" s="120" t="n">
        <x:v>51</x:v>
      </x:c>
      <x:c r="R118" s="120" t="n">
        <x:v>1.198986310968835e-12</x:v>
      </x:c>
      <x:c r="S118" s="120" t="n">
        <x:v>1.0070893406039982e-12</x:v>
      </x:c>
      <x:c r="T118" s="120" t="n">
        <x:v>168</x:v>
      </x:c>
      <x:c r="U118" s="120" t="n">
        <x:v>169</x:v>
      </x:c>
      <x:c r="V118" s="120" t="n">
        <x:v>3.806912857496896e-12</x:v>
      </x:c>
      <x:c r="W118" s="120" t="n">
        <x:v>3.784386745914075e-12</x:v>
      </x:c>
      <x:c r="X118" s="120" t="n">
        <x:v>118</x:v>
      </x:c>
      <x:c r="Y118" s="151" t="n">
        <x:v>44714.26657407408</x:v>
      </x:c>
      <x:c r="Z118" s="151" t="n">
        <x:v>44714.26851851852</x:v>
      </x:c>
      <x:c r="AA118" s="120" t="n">
        <x:v>169</x:v>
      </x:c>
      <x:c r="AB118" s="120" t="str">
        <x:v>Normal</x:v>
      </x:c>
      <x:c r="AC118" s="120" t="n">
        <x:v>0</x:v>
      </x:c>
      <x:c r="AD118" s="120"/>
      <x:c r="AE118" s="120"/>
      <x:c r="AF118" s="120"/>
      <x:c r="AG118" s="120"/>
    </x:row>
    <x:row r="119">
      <x:c r="A119" s="120" t="n">
        <x:v>118</x:v>
      </x:c>
      <x:c r="B119" s="120" t="n">
        <x:v>0</x:v>
      </x:c>
      <x:c r="C119" s="120" t="n">
        <x:v>1</x:v>
      </x:c>
      <x:c r="D119" s="120" t="str">
        <x:v>CADC0872</x:v>
      </x:c>
      <x:c r="E119" s="120" t="n">
        <x:v>1</x:v>
      </x:c>
      <x:c r="F119" s="120" t="n">
        <x:v>177</x:v>
      </x:c>
      <x:c r="G119" s="120" t="n">
        <x:v>178</x:v>
      </x:c>
      <x:c r="H119" s="120" t="n">
        <x:v>-0.000003254902657303371</x:v>
      </x:c>
      <x:c r="I119" s="120" t="n">
        <x:v>6.183474954419584e-10</x:v>
      </x:c>
      <x:c r="J119" s="120" t="n">
        <x:v>0.000024866593965438017</x:v>
      </x:c>
      <x:c r="K119" s="120" t="n">
        <x:v>-1.484768758297597</x:v>
      </x:c>
      <x:c r="L119" s="120" t="n">
        <x:v>-0.018956208191568638</x:v>
      </x:c>
      <x:c r="M119" s="120" t="n">
        <x:v>1</x:v>
      </x:c>
      <x:c r="N119" s="120" t="n">
        <x:v>1</x:v>
      </x:c>
      <x:c r="O119" s="120" t="n">
        <x:v>1</x:v>
      </x:c>
      <x:c r="P119" s="120" t="n">
        <x:v>54</x:v>
      </x:c>
      <x:c r="Q119" s="120" t="n">
        <x:v>60</x:v>
      </x:c>
      <x:c r="R119" s="120" t="n">
        <x:v>1.0289784959613222e-12</x:v>
      </x:c>
      <x:c r="S119" s="120" t="n">
        <x:v>7.735265280480833e-13</x:v>
      </x:c>
      <x:c r="T119" s="120" t="n">
        <x:v>177</x:v>
      </x:c>
      <x:c r="U119" s="120" t="n">
        <x:v>178</x:v>
      </x:c>
      <x:c r="V119" s="120" t="n">
        <x:v>3.4934886748133245e-12</x:v>
      </x:c>
      <x:c r="W119" s="120" t="n">
        <x:v>3.4738623339435867e-12</x:v>
      </x:c>
      <x:c r="X119" s="120" t="n">
        <x:v>119</x:v>
      </x:c>
      <x:c r="Y119" s="151" t="n">
        <x:v>44714.268530092595</x:v>
      </x:c>
      <x:c r="Z119" s="151" t="n">
        <x:v>44714.270578703705</x:v>
      </x:c>
      <x:c r="AA119" s="120" t="n">
        <x:v>178</x:v>
      </x:c>
      <x:c r="AB119" s="120" t="str">
        <x:v>Normal</x:v>
      </x:c>
      <x:c r="AC119" s="120" t="n">
        <x:v>1</x:v>
      </x:c>
      <x:c r="AD119" s="120" t="n">
        <x:v>429</x:v>
      </x:c>
      <x:c r="AE119" s="120" t="n">
        <x:v>5</x:v>
      </x:c>
      <x:c r="AF119" s="120" t="n">
        <x:v>29</x:v>
      </x:c>
      <x:c r="AG119" s="120" t="str">
        <x:v>train=1|anomaly=0</x:v>
      </x:c>
    </x:row>
    <x:row r="120">
      <x:c r="A120" s="120" t="n">
        <x:v>119</x:v>
      </x:c>
      <x:c r="B120" s="120" t="n">
        <x:v>1</x:v>
      </x:c>
      <x:c r="C120" s="120" t="n">
        <x:v>0</x:v>
      </x:c>
      <x:c r="D120" s="120" t="str">
        <x:v>CADC0872</x:v>
      </x:c>
      <x:c r="E120" s="120" t="n">
        <x:v>1</x:v>
      </x:c>
      <x:c r="F120" s="120" t="n">
        <x:v>178</x:v>
      </x:c>
      <x:c r="G120" s="120" t="n">
        <x:v>179</x:v>
      </x:c>
      <x:c r="H120" s="120" t="n">
        <x:v>7.275469273742831e-9</x:v>
      </x:c>
      <x:c r="I120" s="120" t="n">
        <x:v>4.554870721891993e-10</x:v>
      </x:c>
      <x:c r="J120" s="120" t="n">
        <x:v>0.000021342143102069186</x:v>
      </x:c>
      <x:c r="K120" s="120" t="n">
        <x:v>-1.3084587667114072</x:v>
      </x:c>
      <x:c r="L120" s="120" t="n">
        <x:v>-0.1184358841442671</x:v>
      </x:c>
      <x:c r="M120" s="120" t="n">
        <x:v>2</x:v>
      </x:c>
      <x:c r="N120" s="120" t="n">
        <x:v>1</x:v>
      </x:c>
      <x:c r="O120" s="120" t="n">
        <x:v>1</x:v>
      </x:c>
      <x:c r="P120" s="120" t="n">
        <x:v>2</x:v>
      </x:c>
      <x:c r="Q120" s="120" t="n">
        <x:v>1</x:v>
      </x:c>
      <x:c r="R120" s="120" t="n">
        <x:v>2.7533875121484987e-11</x:v>
      </x:c>
      <x:c r="S120" s="120" t="n">
        <x:v>8.036560536101421e-11</x:v>
      </x:c>
      <x:c r="T120" s="120" t="n">
        <x:v>178</x:v>
      </x:c>
      <x:c r="U120" s="120" t="n">
        <x:v>179</x:v>
      </x:c>
      <x:c r="V120" s="120" t="n">
        <x:v>2.5589161358943778e-12</x:v>
      </x:c>
      <x:c r="W120" s="120" t="n">
        <x:v>2.5446205150234595e-12</x:v>
      </x:c>
      <x:c r="X120" s="120" t="n">
        <x:v>120</x:v>
      </x:c>
      <x:c r="Y120" s="151" t="n">
        <x:v>44714.270590277774</x:v>
      </x:c>
      <x:c r="Z120" s="151" t="n">
        <x:v>44714.27265046296</x:v>
      </x:c>
      <x:c r="AA120" s="120" t="n">
        <x:v>179</x:v>
      </x:c>
      <x:c r="AB120" s="120" t="str">
        <x:v>Anomalous</x:v>
      </x:c>
      <x:c r="AC120" s="120" t="n">
        <x:v>0</x:v>
      </x:c>
      <x:c r="AD120" s="120"/>
      <x:c r="AE120" s="120"/>
      <x:c r="AF120" s="120"/>
      <x:c r="AG120" s="120"/>
    </x:row>
    <x:row r="121">
      <x:c r="A121" s="120" t="n">
        <x:v>120</x:v>
      </x:c>
      <x:c r="B121" s="120" t="n">
        <x:v>0</x:v>
      </x:c>
      <x:c r="C121" s="120" t="n">
        <x:v>0</x:v>
      </x:c>
      <x:c r="D121" s="120" t="str">
        <x:v>CADC0872</x:v>
      </x:c>
      <x:c r="E121" s="120" t="n">
        <x:v>1</x:v>
      </x:c>
      <x:c r="F121" s="120" t="n">
        <x:v>175</x:v>
      </x:c>
      <x:c r="G121" s="120" t="n">
        <x:v>176</x:v>
      </x:c>
      <x:c r="H121" s="120" t="n">
        <x:v>0.000005233998823863636</x:v>
      </x:c>
      <x:c r="I121" s="120" t="n">
        <x:v>3.2201117091316857e-10</x:v>
      </x:c>
      <x:c r="J121" s="120" t="n">
        <x:v>0.000017944669707552953</x:v>
      </x:c>
      <x:c r="K121" s="120" t="n">
        <x:v>-1.4329275322134478</x:v>
      </x:c>
      <x:c r="L121" s="120" t="n">
        <x:v>-0.06010892981618657</x:v>
      </x:c>
      <x:c r="M121" s="120" t="n">
        <x:v>1</x:v>
      </x:c>
      <x:c r="N121" s="120" t="n">
        <x:v>1</x:v>
      </x:c>
      <x:c r="O121" s="120" t="n">
        <x:v>1</x:v>
      </x:c>
      <x:c r="P121" s="120" t="n">
        <x:v>51</x:v>
      </x:c>
      <x:c r="Q121" s="120" t="n">
        <x:v>58</x:v>
      </x:c>
      <x:c r="R121" s="120" t="n">
        <x:v>6.971624302669486e-13</x:v>
      </x:c>
      <x:c r="S121" s="120" t="n">
        <x:v>8.504958163814128e-13</x:v>
      </x:c>
      <x:c r="T121" s="120" t="n">
        <x:v>175</x:v>
      </x:c>
      <x:c r="U121" s="120" t="n">
        <x:v>176</x:v>
      </x:c>
      <x:c r="V121" s="120" t="n">
        <x:v>1.8400638337895347e-12</x:v>
      </x:c>
      <x:c r="W121" s="120" t="n">
        <x:v>1.8296089256430034e-12</x:v>
      </x:c>
      <x:c r="X121" s="120" t="n">
        <x:v>121</x:v>
      </x:c>
      <x:c r="Y121" s="151" t="n">
        <x:v>44714.27266203704</x:v>
      </x:c>
      <x:c r="Z121" s="151" t="n">
        <x:v>44714.2746875</x:v>
      </x:c>
      <x:c r="AA121" s="120" t="n">
        <x:v>176</x:v>
      </x:c>
      <x:c r="AB121" s="120" t="str">
        <x:v>Normal</x:v>
      </x:c>
      <x:c r="AC121" s="120" t="n">
        <x:v>1</x:v>
      </x:c>
      <x:c r="AD121" s="120" t="n">
        <x:v>306</x:v>
      </x:c>
      <x:c r="AE121" s="120" t="n">
        <x:v>4</x:v>
      </x:c>
      <x:c r="AF121" s="120" t="n">
        <x:v>6</x:v>
      </x:c>
      <x:c r="AG121" s="120" t="str">
        <x:v>train=0|anomaly=0</x:v>
      </x:c>
    </x:row>
    <x:row r="122">
      <x:c r="A122" s="120" t="n">
        <x:v>121</x:v>
      </x:c>
      <x:c r="B122" s="120" t="n">
        <x:v>1</x:v>
      </x:c>
      <x:c r="C122" s="120" t="n">
        <x:v>1</x:v>
      </x:c>
      <x:c r="D122" s="120" t="str">
        <x:v>CADC0872</x:v>
      </x:c>
      <x:c r="E122" s="120" t="n">
        <x:v>1</x:v>
      </x:c>
      <x:c r="F122" s="120" t="n">
        <x:v>183</x:v>
      </x:c>
      <x:c r="G122" s="120" t="n">
        <x:v>184</x:v>
      </x:c>
      <x:c r="H122" s="120" t="n">
        <x:v>0.0000022454212282608697</x:v>
      </x:c>
      <x:c r="I122" s="120" t="n">
        <x:v>2.349690394745728e-10</x:v>
      </x:c>
      <x:c r="J122" s="120" t="n">
        <x:v>0.000015328699862498866</x:v>
      </x:c>
      <x:c r="K122" s="120" t="n">
        <x:v>-1.0406986180660247</x:v>
      </x:c>
      <x:c r="L122" s="120" t="n">
        <x:v>0.27754665820031527</x:v>
      </x:c>
      <x:c r="M122" s="120" t="n">
        <x:v>3</x:v>
      </x:c>
      <x:c r="N122" s="120" t="n">
        <x:v>2</x:v>
      </x:c>
      <x:c r="O122" s="120" t="n">
        <x:v>1</x:v>
      </x:c>
      <x:c r="P122" s="120" t="n">
        <x:v>3</x:v>
      </x:c>
      <x:c r="Q122" s="120" t="n">
        <x:v>6</x:v>
      </x:c>
      <x:c r="R122" s="120" t="n">
        <x:v>6.513045969471966e-12</x:v>
      </x:c>
      <x:c r="S122" s="120" t="n">
        <x:v>1.2826976891600122e-11</x:v>
      </x:c>
      <x:c r="T122" s="120" t="n">
        <x:v>183</x:v>
      </x:c>
      <x:c r="U122" s="120" t="n">
        <x:v>184</x:v>
      </x:c>
      <x:c r="V122" s="120" t="n">
        <x:v>1.283983822265425e-12</x:v>
      </x:c>
      <x:c r="W122" s="120" t="n">
        <x:v>1.2770056493183304e-12</x:v>
      </x:c>
      <x:c r="X122" s="120" t="n">
        <x:v>122</x:v>
      </x:c>
      <x:c r="Y122" s="151" t="n">
        <x:v>44714.27469907407</x:v>
      </x:c>
      <x:c r="Z122" s="151" t="n">
        <x:v>44714.27681712963</x:v>
      </x:c>
      <x:c r="AA122" s="120" t="n">
        <x:v>184</x:v>
      </x:c>
      <x:c r="AB122" s="120" t="str">
        <x:v>Anomalous</x:v>
      </x:c>
      <x:c r="AC122" s="120" t="n">
        <x:v>0</x:v>
      </x:c>
      <x:c r="AD122" s="120"/>
      <x:c r="AE122" s="120"/>
      <x:c r="AF122" s="120"/>
      <x:c r="AG122" s="120"/>
    </x:row>
    <x:row r="123">
      <x:c r="A123" s="120" t="n">
        <x:v>122</x:v>
      </x:c>
      <x:c r="B123" s="120" t="n">
        <x:v>0</x:v>
      </x:c>
      <x:c r="C123" s="120" t="n">
        <x:v>1</x:v>
      </x:c>
      <x:c r="D123" s="120" t="str">
        <x:v>CADC0872</x:v>
      </x:c>
      <x:c r="E123" s="120" t="n">
        <x:v>1</x:v>
      </x:c>
      <x:c r="F123" s="120" t="n">
        <x:v>175</x:v>
      </x:c>
      <x:c r="G123" s="120" t="n">
        <x:v>176</x:v>
      </x:c>
      <x:c r="H123" s="120" t="n">
        <x:v>-9.255720852272725e-7</x:v>
      </x:c>
      <x:c r="I123" s="120" t="n">
        <x:v>2.581884844387609e-10</x:v>
      </x:c>
      <x:c r="J123" s="120" t="n">
        <x:v>0.000016068244597303118</x:v>
      </x:c>
      <x:c r="K123" s="120" t="n">
        <x:v>-1.4676663734827202</x:v>
      </x:c>
      <x:c r="L123" s="120" t="n">
        <x:v>-0.008557909149764136</x:v>
      </x:c>
      <x:c r="M123" s="120" t="n">
        <x:v>1</x:v>
      </x:c>
      <x:c r="N123" s="120" t="n">
        <x:v>1</x:v>
      </x:c>
      <x:c r="O123" s="120" t="n">
        <x:v>1</x:v>
      </x:c>
      <x:c r="P123" s="120" t="n">
        <x:v>54</x:v>
      </x:c>
      <x:c r="Q123" s="120" t="n">
        <x:v>59</x:v>
      </x:c>
      <x:c r="R123" s="120" t="n">
        <x:v>6.012835730111704e-13</x:v>
      </x:c>
      <x:c r="S123" s="120" t="n">
        <x:v>8.415360837910738e-13</x:v>
      </x:c>
      <x:c r="T123" s="120" t="n">
        <x:v>175</x:v>
      </x:c>
      <x:c r="U123" s="120" t="n">
        <x:v>176</x:v>
      </x:c>
      <x:c r="V123" s="120" t="n">
        <x:v>1.4753627682214908e-12</x:v>
      </x:c>
      <x:c r="W123" s="120" t="n">
        <x:v>1.4669800252202323e-12</x:v>
      </x:c>
      <x:c r="X123" s="120" t="n">
        <x:v>123</x:v>
      </x:c>
      <x:c r="Y123" s="151" t="n">
        <x:v>44714.2768287037</x:v>
      </x:c>
      <x:c r="Z123" s="151" t="n">
        <x:v>44714.27885416667</x:v>
      </x:c>
      <x:c r="AA123" s="120" t="n">
        <x:v>176</x:v>
      </x:c>
      <x:c r="AB123" s="120" t="str">
        <x:v>Normal</x:v>
      </x:c>
      <x:c r="AC123" s="120" t="n">
        <x:v>0</x:v>
      </x:c>
      <x:c r="AD123" s="120"/>
      <x:c r="AE123" s="120"/>
      <x:c r="AF123" s="120"/>
      <x:c r="AG123" s="120"/>
    </x:row>
    <x:row r="124">
      <x:c r="A124" s="120" t="n">
        <x:v>123</x:v>
      </x:c>
      <x:c r="B124" s="120" t="n">
        <x:v>0</x:v>
      </x:c>
      <x:c r="C124" s="120" t="n">
        <x:v>1</x:v>
      </x:c>
      <x:c r="D124" s="120" t="str">
        <x:v>CADC0872</x:v>
      </x:c>
      <x:c r="E124" s="120" t="n">
        <x:v>1</x:v>
      </x:c>
      <x:c r="F124" s="120" t="n">
        <x:v>184</x:v>
      </x:c>
      <x:c r="G124" s="120" t="n">
        <x:v>185</x:v>
      </x:c>
      <x:c r="H124" s="120" t="n">
        <x:v>-0.0000017774205027027027</x:v>
      </x:c>
      <x:c r="I124" s="120" t="n">
        <x:v>2.8010692212227673e-10</x:v>
      </x:c>
      <x:c r="J124" s="120" t="n">
        <x:v>0.000016736395135221825</x:v>
      </x:c>
      <x:c r="K124" s="120" t="n">
        <x:v>-1.4983242979589437</x:v>
      </x:c>
      <x:c r="L124" s="120" t="n">
        <x:v>0.013380408315806528</x:v>
      </x:c>
      <x:c r="M124" s="120" t="n">
        <x:v>1</x:v>
      </x:c>
      <x:c r="N124" s="120" t="n">
        <x:v>1</x:v>
      </x:c>
      <x:c r="O124" s="120" t="n">
        <x:v>1</x:v>
      </x:c>
      <x:c r="P124" s="120" t="n">
        <x:v>56</x:v>
      </x:c>
      <x:c r="Q124" s="120" t="n">
        <x:v>60</x:v>
      </x:c>
      <x:c r="R124" s="120" t="n">
        <x:v>5.546739853157392e-13</x:v>
      </x:c>
      <x:c r="S124" s="120" t="n">
        <x:v>6.337277621886062e-13</x:v>
      </x:c>
      <x:c r="T124" s="120" t="n">
        <x:v>184</x:v>
      </x:c>
      <x:c r="U124" s="120" t="n">
        <x:v>185</x:v>
      </x:c>
      <x:c r="V124" s="120" t="n">
        <x:v>1.522320228925417e-12</x:v>
      </x:c>
      <x:c r="W124" s="120" t="n">
        <x:v>1.5140914709312255e-12</x:v>
      </x:c>
      <x:c r="X124" s="120" t="n">
        <x:v>124</x:v>
      </x:c>
      <x:c r="Y124" s="151" t="n">
        <x:v>44714.278865740744</x:v>
      </x:c>
      <x:c r="Z124" s="151" t="n">
        <x:v>44714.28099537037</x:v>
      </x:c>
      <x:c r="AA124" s="120" t="n">
        <x:v>185</x:v>
      </x:c>
      <x:c r="AB124" s="120" t="str">
        <x:v>Normal</x:v>
      </x:c>
      <x:c r="AC124" s="120" t="n">
        <x:v>0</x:v>
      </x:c>
      <x:c r="AD124" s="120"/>
      <x:c r="AE124" s="120"/>
      <x:c r="AF124" s="120"/>
      <x:c r="AG124" s="120"/>
    </x:row>
    <x:row r="125">
      <x:c r="A125" s="120" t="n">
        <x:v>124</x:v>
      </x:c>
      <x:c r="B125" s="120" t="n">
        <x:v>0</x:v>
      </x:c>
      <x:c r="C125" s="120" t="n">
        <x:v>1</x:v>
      </x:c>
      <x:c r="D125" s="120" t="str">
        <x:v>CADC0872</x:v>
      </x:c>
      <x:c r="E125" s="120" t="n">
        <x:v>1</x:v>
      </x:c>
      <x:c r="F125" s="120" t="n">
        <x:v>176</x:v>
      </x:c>
      <x:c r="G125" s="120" t="n">
        <x:v>177</x:v>
      </x:c>
      <x:c r="H125" s="120" t="n">
        <x:v>0.000003862645152542373</x:v>
      </x:c>
      <x:c r="I125" s="120" t="n">
        <x:v>3.4628444299675304e-10</x:v>
      </x:c>
      <x:c r="J125" s="120" t="n">
        <x:v>0.000018608719542105873</x:v>
      </x:c>
      <x:c r="K125" s="120" t="n">
        <x:v>-1.4776581213307702</x:v>
      </x:c>
      <x:c r="L125" s="120" t="n">
        <x:v>-0.04019714810310121</x:v>
      </x:c>
      <x:c r="M125" s="120" t="n">
        <x:v>1</x:v>
      </x:c>
      <x:c r="N125" s="120" t="n">
        <x:v>1</x:v>
      </x:c>
      <x:c r="O125" s="120" t="n">
        <x:v>1</x:v>
      </x:c>
      <x:c r="P125" s="120" t="n">
        <x:v>53</x:v>
      </x:c>
      <x:c r="Q125" s="120" t="n">
        <x:v>63</x:v>
      </x:c>
      <x:c r="R125" s="120" t="n">
        <x:v>6.93018203311066e-13</x:v>
      </x:c>
      <x:c r="S125" s="120" t="n">
        <x:v>7.944374062067297e-13</x:v>
      </x:c>
      <x:c r="T125" s="120" t="n">
        <x:v>176</x:v>
      </x:c>
      <x:c r="U125" s="120" t="n">
        <x:v>177</x:v>
      </x:c>
      <x:c r="V125" s="120" t="n">
        <x:v>1.967525244299733e-12</x:v>
      </x:c>
      <x:c r="W125" s="120" t="n">
        <x:v>1.9564092824675314e-12</x:v>
      </x:c>
      <x:c r="X125" s="120" t="n">
        <x:v>125</x:v>
      </x:c>
      <x:c r="Y125" s="151" t="n">
        <x:v>44714.281006944446</x:v>
      </x:c>
      <x:c r="Z125" s="151" t="n">
        <x:v>44714.28304398148</x:v>
      </x:c>
      <x:c r="AA125" s="120" t="n">
        <x:v>177</x:v>
      </x:c>
      <x:c r="AB125" s="120" t="str">
        <x:v>Normal</x:v>
      </x:c>
      <x:c r="AC125" s="120" t="n">
        <x:v>1</x:v>
      </x:c>
      <x:c r="AD125" s="120" t="n">
        <x:v>251</x:v>
      </x:c>
      <x:c r="AE125" s="120" t="n">
        <x:v>3</x:v>
      </x:c>
      <x:c r="AF125" s="120" t="n">
        <x:v>51</x:v>
      </x:c>
      <x:c r="AG125" s="120" t="str">
        <x:v>train=1|anomaly=0</x:v>
      </x:c>
    </x:row>
    <x:row r="126">
      <x:c r="A126" s="120" t="n">
        <x:v>125</x:v>
      </x:c>
      <x:c r="B126" s="120" t="n">
        <x:v>1</x:v>
      </x:c>
      <x:c r="C126" s="120" t="n">
        <x:v>1</x:v>
      </x:c>
      <x:c r="D126" s="120" t="str">
        <x:v>CADC0872</x:v>
      </x:c>
      <x:c r="E126" s="120" t="n">
        <x:v>1</x:v>
      </x:c>
      <x:c r="F126" s="120" t="n">
        <x:v>172</x:v>
      </x:c>
      <x:c r="G126" s="120" t="n">
        <x:v>173</x:v>
      </x:c>
      <x:c r="H126" s="120" t="n">
        <x:v>0.000007562725064161849</x:v>
      </x:c>
      <x:c r="I126" s="120" t="n">
        <x:v>4.6297949509214214e-10</x:v>
      </x:c>
      <x:c r="J126" s="120" t="n">
        <x:v>0.000021516958314133115</x:v>
      </x:c>
      <x:c r="K126" s="120" t="n">
        <x:v>-1.4248329702693008</x:v>
      </x:c>
      <x:c r="L126" s="120" t="n">
        <x:v>-0.0865799000409812</x:v>
      </x:c>
      <x:c r="M126" s="120" t="n">
        <x:v>1</x:v>
      </x:c>
      <x:c r="N126" s="120" t="n">
        <x:v>1</x:v>
      </x:c>
      <x:c r="O126" s="120" t="n">
        <x:v>1</x:v>
      </x:c>
      <x:c r="P126" s="120" t="n">
        <x:v>2</x:v>
      </x:c>
      <x:c r="Q126" s="120" t="n">
        <x:v>2</x:v>
      </x:c>
      <x:c r="R126" s="120" t="n">
        <x:v>6.55581411750908e-12</x:v>
      </x:c>
      <x:c r="S126" s="120" t="n">
        <x:v>1.2300614369268377e-11</x:v>
      </x:c>
      <x:c r="T126" s="120" t="n">
        <x:v>172</x:v>
      </x:c>
      <x:c r="U126" s="120" t="n">
        <x:v>173</x:v>
      </x:c>
      <x:c r="V126" s="120" t="n">
        <x:v>2.69174125053571e-12</x:v>
      </x:c>
      <x:c r="W126" s="120" t="n">
        <x:v>2.676182052555735e-12</x:v>
      </x:c>
      <x:c r="X126" s="120" t="n">
        <x:v>126</x:v>
      </x:c>
      <x:c r="Y126" s="151" t="n">
        <x:v>44714.283055555556</x:v>
      </x:c>
      <x:c r="Z126" s="151" t="n">
        <x:v>44714.285046296296</x:v>
      </x:c>
      <x:c r="AA126" s="120" t="n">
        <x:v>173</x:v>
      </x:c>
      <x:c r="AB126" s="120" t="str">
        <x:v>Anomalous</x:v>
      </x:c>
      <x:c r="AC126" s="120" t="n">
        <x:v>1</x:v>
      </x:c>
      <x:c r="AD126" s="120" t="n">
        <x:v>653</x:v>
      </x:c>
      <x:c r="AE126" s="120" t="n">
        <x:v>7</x:v>
      </x:c>
      <x:c r="AF126" s="120" t="n">
        <x:v>53</x:v>
      </x:c>
      <x:c r="AG126" s="120" t="str">
        <x:v>train=1|anomaly=1</x:v>
      </x:c>
    </x:row>
    <x:row r="127">
      <x:c r="A127" s="120" t="n">
        <x:v>126</x:v>
      </x:c>
      <x:c r="B127" s="120" t="n">
        <x:v>1</x:v>
      </x:c>
      <x:c r="C127" s="120" t="n">
        <x:v>1</x:v>
      </x:c>
      <x:c r="D127" s="120" t="str">
        <x:v>CADC0872</x:v>
      </x:c>
      <x:c r="E127" s="120" t="n">
        <x:v>1</x:v>
      </x:c>
      <x:c r="F127" s="120" t="n">
        <x:v>187</x:v>
      </x:c>
      <x:c r="G127" s="120" t="n">
        <x:v>188</x:v>
      </x:c>
      <x:c r="H127" s="120" t="n">
        <x:v>0.000005918951968085106</x:v>
      </x:c>
      <x:c r="I127" s="120" t="n">
        <x:v>5.278737627488753e-10</x:v>
      </x:c>
      <x:c r="J127" s="120" t="n">
        <x:v>0.000022975503536350958</x:v>
      </x:c>
      <x:c r="K127" s="120" t="n">
        <x:v>-0.7192408572686344</x:v>
      </x:c>
      <x:c r="L127" s="120" t="n">
        <x:v>-0.31222103024394093</x:v>
      </x:c>
      <x:c r="M127" s="120" t="n">
        <x:v>1</x:v>
      </x:c>
      <x:c r="N127" s="120" t="n">
        <x:v>1</x:v>
      </x:c>
      <x:c r="O127" s="120" t="n">
        <x:v>1</x:v>
      </x:c>
      <x:c r="P127" s="120" t="n">
        <x:v>15</x:v>
      </x:c>
      <x:c r="Q127" s="120" t="n">
        <x:v>23</x:v>
      </x:c>
      <x:c r="R127" s="120" t="n">
        <x:v>1.3338099666014122e-12</x:v>
      </x:c>
      <x:c r="S127" s="120" t="n">
        <x:v>1.6164980112962534e-12</x:v>
      </x:c>
      <x:c r="T127" s="120" t="n">
        <x:v>187</x:v>
      </x:c>
      <x:c r="U127" s="120" t="n">
        <x:v>188</x:v>
      </x:c>
      <x:c r="V127" s="120" t="n">
        <x:v>2.82285434625067e-12</x:v>
      </x:c>
      <x:c r="W127" s="120" t="n">
        <x:v>2.8078391635578475e-12</x:v>
      </x:c>
      <x:c r="X127" s="120" t="n">
        <x:v>127</x:v>
      </x:c>
      <x:c r="Y127" s="151" t="n">
        <x:v>44714.28505787037</x:v>
      </x:c>
      <x:c r="Z127" s="151" t="n">
        <x:v>44714.28722222222</x:v>
      </x:c>
      <x:c r="AA127" s="120" t="n">
        <x:v>188</x:v>
      </x:c>
      <x:c r="AB127" s="120" t="str">
        <x:v>Anomalous</x:v>
      </x:c>
      <x:c r="AC127" s="120" t="n">
        <x:v>1</x:v>
      </x:c>
      <x:c r="AD127" s="120" t="n">
        <x:v>454</x:v>
      </x:c>
      <x:c r="AE127" s="120" t="n">
        <x:v>5</x:v>
      </x:c>
      <x:c r="AF127" s="120" t="n">
        <x:v>54</x:v>
      </x:c>
      <x:c r="AG127" s="120" t="str">
        <x:v>train=1|anomaly=1</x:v>
      </x:c>
    </x:row>
    <x:row r="128">
      <x:c r="A128" s="120" t="n">
        <x:v>127</x:v>
      </x:c>
      <x:c r="B128" s="120" t="n">
        <x:v>1</x:v>
      </x:c>
      <x:c r="C128" s="120" t="n">
        <x:v>1</x:v>
      </x:c>
      <x:c r="D128" s="120" t="str">
        <x:v>CADC0872</x:v>
      </x:c>
      <x:c r="E128" s="120" t="n">
        <x:v>1</x:v>
      </x:c>
      <x:c r="F128" s="120" t="n">
        <x:v>169</x:v>
      </x:c>
      <x:c r="G128" s="120" t="n">
        <x:v>170</x:v>
      </x:c>
      <x:c r="H128" s="120" t="n">
        <x:v>-0.000007725837017647058</x:v>
      </x:c>
      <x:c r="I128" s="120" t="n">
        <x:v>6.265967225050616e-10</x:v>
      </x:c>
      <x:c r="J128" s="120" t="n">
        <x:v>0.000025031914079931275</x:v>
      </x:c>
      <x:c r="K128" s="120" t="n">
        <x:v>-1.3946256926742733</x:v>
      </x:c>
      <x:c r="L128" s="120" t="n">
        <x:v>0.041211262037866445</x:v>
      </x:c>
      <x:c r="M128" s="120" t="n">
        <x:v>2</x:v>
      </x:c>
      <x:c r="N128" s="120" t="n">
        <x:v>2</x:v>
      </x:c>
      <x:c r="O128" s="120" t="n">
        <x:v>2</x:v>
      </x:c>
      <x:c r="P128" s="120" t="n">
        <x:v>2</x:v>
      </x:c>
      <x:c r="Q128" s="120" t="n">
        <x:v>2</x:v>
      </x:c>
      <x:c r="R128" s="120" t="n">
        <x:v>5.92627457251049e-11</x:v>
      </x:c>
      <x:c r="S128" s="120" t="n">
        <x:v>1.6650113383188122e-10</x:v>
      </x:c>
      <x:c r="T128" s="120" t="n">
        <x:v>169</x:v>
      </x:c>
      <x:c r="U128" s="120" t="n">
        <x:v>170</x:v>
      </x:c>
      <x:c r="V128" s="120" t="n">
        <x:v>3.707672914231134e-12</x:v>
      </x:c>
      <x:c r="W128" s="120" t="n">
        <x:v>3.685863073559186e-12</x:v>
      </x:c>
      <x:c r="X128" s="120" t="n">
        <x:v>128</x:v>
      </x:c>
      <x:c r="Y128" s="151" t="n">
        <x:v>44714.2872337963</x:v>
      </x:c>
      <x:c r="Z128" s="151" t="n">
        <x:v>44714.289189814815</x:v>
      </x:c>
      <x:c r="AA128" s="120" t="n">
        <x:v>170</x:v>
      </x:c>
      <x:c r="AB128" s="120" t="str">
        <x:v>Anomalous</x:v>
      </x:c>
      <x:c r="AC128" s="120" t="n">
        <x:v>1</x:v>
      </x:c>
      <x:c r="AD128" s="120" t="n">
        <x:v>166</x:v>
      </x:c>
      <x:c r="AE128" s="120" t="n">
        <x:v>2</x:v>
      </x:c>
      <x:c r="AF128" s="120" t="n">
        <x:v>66</x:v>
      </x:c>
      <x:c r="AG128" s="120" t="str">
        <x:v>train=1|anomaly=1</x:v>
      </x:c>
    </x:row>
    <x:row r="129">
      <x:c r="A129" s="120" t="n">
        <x:v>128</x:v>
      </x:c>
      <x:c r="B129" s="120" t="n">
        <x:v>0</x:v>
      </x:c>
      <x:c r="C129" s="120" t="n">
        <x:v>1</x:v>
      </x:c>
      <x:c r="D129" s="120" t="str">
        <x:v>CADC0872</x:v>
      </x:c>
      <x:c r="E129" s="120" t="n">
        <x:v>1</x:v>
      </x:c>
      <x:c r="F129" s="120" t="n">
        <x:v>188</x:v>
      </x:c>
      <x:c r="G129" s="120" t="n">
        <x:v>189</x:v>
      </x:c>
      <x:c r="H129" s="120" t="n">
        <x:v>-0.0000017873968677248681</x:v>
      </x:c>
      <x:c r="I129" s="120" t="n">
        <x:v>9.552887372362428e-10</x:v>
      </x:c>
      <x:c r="J129" s="120" t="n">
        <x:v>0.00003090774558644229</x:v>
      </x:c>
      <x:c r="K129" s="120" t="n">
        <x:v>-1.4984840377640687</x:v>
      </x:c>
      <x:c r="L129" s="120" t="n">
        <x:v>0.01168398690134881</x:v>
      </x:c>
      <x:c r="M129" s="120" t="n">
        <x:v>1</x:v>
      </x:c>
      <x:c r="N129" s="120" t="n">
        <x:v>1</x:v>
      </x:c>
      <x:c r="O129" s="120" t="n">
        <x:v>1</x:v>
      </x:c>
      <x:c r="P129" s="120" t="n">
        <x:v>54</x:v>
      </x:c>
      <x:c r="Q129" s="120" t="n">
        <x:v>63</x:v>
      </x:c>
      <x:c r="R129" s="120" t="n">
        <x:v>1.3363103545671772e-12</x:v>
      </x:c>
      <x:c r="S129" s="120" t="n">
        <x:v>8.301171559844912e-13</x:v>
      </x:c>
      <x:c r="T129" s="120" t="n">
        <x:v>188</x:v>
      </x:c>
      <x:c r="U129" s="120" t="n">
        <x:v>189</x:v>
      </x:c>
      <x:c r="V129" s="120" t="n">
        <x:v>5.081323070405547e-12</x:v>
      </x:c>
      <x:c r="W129" s="120" t="n">
        <x:v>5.054437763154724e-12</x:v>
      </x:c>
      <x:c r="X129" s="120" t="n">
        <x:v>129</x:v>
      </x:c>
      <x:c r="Y129" s="151" t="n">
        <x:v>44714.28920138889</x:v>
      </x:c>
      <x:c r="Z129" s="151" t="n">
        <x:v>44714.29137731482</x:v>
      </x:c>
      <x:c r="AA129" s="120" t="n">
        <x:v>189</x:v>
      </x:c>
      <x:c r="AB129" s="120" t="str">
        <x:v>Normal</x:v>
      </x:c>
      <x:c r="AC129" s="120" t="n">
        <x:v>0</x:v>
      </x:c>
      <x:c r="AD129" s="120"/>
      <x:c r="AE129" s="120"/>
      <x:c r="AF129" s="120"/>
      <x:c r="AG129" s="120"/>
    </x:row>
    <x:row r="130">
      <x:c r="A130" s="120" t="n">
        <x:v>129</x:v>
      </x:c>
      <x:c r="B130" s="120" t="n">
        <x:v>1</x:v>
      </x:c>
      <x:c r="C130" s="120" t="n">
        <x:v>1</x:v>
      </x:c>
      <x:c r="D130" s="120" t="str">
        <x:v>CADC0872</x:v>
      </x:c>
      <x:c r="E130" s="120" t="n">
        <x:v>1</x:v>
      </x:c>
      <x:c r="F130" s="120" t="n">
        <x:v>184</x:v>
      </x:c>
      <x:c r="G130" s="120" t="n">
        <x:v>185</x:v>
      </x:c>
      <x:c r="H130" s="120" t="n">
        <x:v>-0.000003199592545945946</x:v>
      </x:c>
      <x:c r="I130" s="120" t="n">
        <x:v>5.704154650107845e-10</x:v>
      </x:c>
      <x:c r="J130" s="120" t="n">
        <x:v>0.00002388337214487905</x:v>
      </x:c>
      <x:c r="K130" s="120" t="n">
        <x:v>-0.91979361008989</x:v>
      </x:c>
      <x:c r="L130" s="120" t="n">
        <x:v>-0.004480809194383345</x:v>
      </x:c>
      <x:c r="M130" s="120" t="n">
        <x:v>2</x:v>
      </x:c>
      <x:c r="N130" s="120" t="n">
        <x:v>2</x:v>
      </x:c>
      <x:c r="O130" s="120" t="n">
        <x:v>2</x:v>
      </x:c>
      <x:c r="P130" s="120" t="n">
        <x:v>1</x:v>
      </x:c>
      <x:c r="Q130" s="120" t="n">
        <x:v>2</x:v>
      </x:c>
      <x:c r="R130" s="120" t="n">
        <x:v>1.6594510109712626e-11</x:v>
      </x:c>
      <x:c r="S130" s="120" t="n">
        <x:v>3.2602290545641697e-11</x:v>
      </x:c>
      <x:c r="T130" s="120" t="n">
        <x:v>184</x:v>
      </x:c>
      <x:c r="U130" s="120" t="n">
        <x:v>185</x:v>
      </x:c>
      <x:c r="V130" s="120" t="n">
        <x:v>3.100084048971655e-12</x:v>
      </x:c>
      <x:c r="W130" s="120" t="n">
        <x:v>3.0833268378961324e-12</x:v>
      </x:c>
      <x:c r="X130" s="120" t="n">
        <x:v>130</x:v>
      </x:c>
      <x:c r="Y130" s="151" t="n">
        <x:v>44714.29138888889</x:v>
      </x:c>
      <x:c r="Z130" s="151" t="n">
        <x:v>44714.29351851852</x:v>
      </x:c>
      <x:c r="AA130" s="120" t="n">
        <x:v>185</x:v>
      </x:c>
      <x:c r="AB130" s="120" t="str">
        <x:v>Anomalous</x:v>
      </x:c>
      <x:c r="AC130" s="120" t="n">
        <x:v>0</x:v>
      </x:c>
      <x:c r="AD130" s="120"/>
      <x:c r="AE130" s="120"/>
      <x:c r="AF130" s="120"/>
      <x:c r="AG130" s="120"/>
    </x:row>
    <x:row r="131">
      <x:c r="A131" s="120" t="n">
        <x:v>130</x:v>
      </x:c>
      <x:c r="B131" s="120" t="n">
        <x:v>0</x:v>
      </x:c>
      <x:c r="C131" s="120" t="n">
        <x:v>1</x:v>
      </x:c>
      <x:c r="D131" s="120" t="str">
        <x:v>CADC0872</x:v>
      </x:c>
      <x:c r="E131" s="120" t="n">
        <x:v>1</x:v>
      </x:c>
      <x:c r="F131" s="120" t="n">
        <x:v>182</x:v>
      </x:c>
      <x:c r="G131" s="120" t="n">
        <x:v>183</x:v>
      </x:c>
      <x:c r="H131" s="120" t="n">
        <x:v>0.000008497664262295082</x:v>
      </x:c>
      <x:c r="I131" s="120" t="n">
        <x:v>7.297155659200725e-10</x:v>
      </x:c>
      <x:c r="J131" s="120" t="n">
        <x:v>0.00002701324797058052</x:v>
      </x:c>
      <x:c r="K131" s="120" t="n">
        <x:v>-1.4730382419644317</x:v>
      </x:c>
      <x:c r="L131" s="120" t="n">
        <x:v>-0.053177867442986554</x:v>
      </x:c>
      <x:c r="M131" s="120" t="n">
        <x:v>1</x:v>
      </x:c>
      <x:c r="N131" s="120" t="n">
        <x:v>1</x:v>
      </x:c>
      <x:c r="O131" s="120" t="n">
        <x:v>1</x:v>
      </x:c>
      <x:c r="P131" s="120" t="n">
        <x:v>47</x:v>
      </x:c>
      <x:c r="Q131" s="120" t="n">
        <x:v>59</x:v>
      </x:c>
      <x:c r="R131" s="120" t="n">
        <x:v>1.1153178833197375e-12</x:v>
      </x:c>
      <x:c r="S131" s="120" t="n">
        <x:v>7.465269972040042e-13</x:v>
      </x:c>
      <x:c r="T131" s="120" t="n">
        <x:v>182</x:v>
      </x:c>
      <x:c r="U131" s="120" t="n">
        <x:v>183</x:v>
      </x:c>
      <x:c r="V131" s="120" t="n">
        <x:v>4.009426186374025e-12</x:v>
      </x:c>
      <x:c r="W131" s="120" t="n">
        <x:v>3.987516753661598e-12</x:v>
      </x:c>
      <x:c r="X131" s="120" t="n">
        <x:v>131</x:v>
      </x:c>
      <x:c r="Y131" s="151" t="n">
        <x:v>44714.29353009259</x:v>
      </x:c>
      <x:c r="Z131" s="151" t="n">
        <x:v>44714.295636574076</x:v>
      </x:c>
      <x:c r="AA131" s="120" t="n">
        <x:v>183</x:v>
      </x:c>
      <x:c r="AB131" s="120" t="str">
        <x:v>Normal</x:v>
      </x:c>
      <x:c r="AC131" s="120" t="n">
        <x:v>1</x:v>
      </x:c>
      <x:c r="AD131" s="120" t="n">
        <x:v>62</x:v>
      </x:c>
      <x:c r="AE131" s="120" t="n">
        <x:v>1</x:v>
      </x:c>
      <x:c r="AF131" s="120" t="n">
        <x:v>62</x:v>
      </x:c>
      <x:c r="AG131" s="120" t="str">
        <x:v>train=1|anomaly=0</x:v>
      </x:c>
    </x:row>
    <x:row r="132">
      <x:c r="A132" s="120" t="n">
        <x:v>131</x:v>
      </x:c>
      <x:c r="B132" s="120" t="n">
        <x:v>0</x:v>
      </x:c>
      <x:c r="C132" s="120" t="n">
        <x:v>0</x:v>
      </x:c>
      <x:c r="D132" s="120" t="str">
        <x:v>CADC0872</x:v>
      </x:c>
      <x:c r="E132" s="120" t="n">
        <x:v>1</x:v>
      </x:c>
      <x:c r="F132" s="120" t="n">
        <x:v>190</x:v>
      </x:c>
      <x:c r="G132" s="120" t="n">
        <x:v>191</x:v>
      </x:c>
      <x:c r="H132" s="120" t="n">
        <x:v>0.000003908168623036649</x:v>
      </x:c>
      <x:c r="I132" s="120" t="n">
        <x:v>6.151222066032484e-10</x:v>
      </x:c>
      <x:c r="J132" s="120" t="n">
        <x:v>0.00002480165733581626</x:v>
      </x:c>
      <x:c r="K132" s="120" t="n">
        <x:v>-1.4829706498455342</x:v>
      </x:c>
      <x:c r="L132" s="120" t="n">
        <x:v>-0.039196930514112</x:v>
      </x:c>
      <x:c r="M132" s="120" t="n">
        <x:v>1</x:v>
      </x:c>
      <x:c r="N132" s="120" t="n">
        <x:v>1</x:v>
      </x:c>
      <x:c r="O132" s="120" t="n">
        <x:v>1</x:v>
      </x:c>
      <x:c r="P132" s="120" t="n">
        <x:v>54</x:v>
      </x:c>
      <x:c r="Q132" s="120" t="n">
        <x:v>67</x:v>
      </x:c>
      <x:c r="R132" s="120" t="n">
        <x:v>1.0289688888334733e-12</x:v>
      </x:c>
      <x:c r="S132" s="120" t="n">
        <x:v>1.066846816487566e-12</x:v>
      </x:c>
      <x:c r="T132" s="120" t="n">
        <x:v>190</x:v>
      </x:c>
      <x:c r="U132" s="120" t="n">
        <x:v>191</x:v>
      </x:c>
      <x:c r="V132" s="120" t="n">
        <x:v>3.2374852979118337e-12</x:v>
      </x:c>
      <x:c r="W132" s="120" t="n">
        <x:v>3.2205351131060127e-12</x:v>
      </x:c>
      <x:c r="X132" s="120" t="n">
        <x:v>132</x:v>
      </x:c>
      <x:c r="Y132" s="151" t="n">
        <x:v>44714.295648148145</x:v>
      </x:c>
      <x:c r="Z132" s="151" t="n">
        <x:v>44714.297847222224</x:v>
      </x:c>
      <x:c r="AA132" s="120" t="n">
        <x:v>191</x:v>
      </x:c>
      <x:c r="AB132" s="120" t="str">
        <x:v>Normal</x:v>
      </x:c>
      <x:c r="AC132" s="120" t="n">
        <x:v>1</x:v>
      </x:c>
      <x:c r="AD132" s="120" t="n">
        <x:v>753</x:v>
      </x:c>
      <x:c r="AE132" s="120" t="n">
        <x:v>8</x:v>
      </x:c>
      <x:c r="AF132" s="120" t="n">
        <x:v>53</x:v>
      </x:c>
      <x:c r="AG132" s="120" t="str">
        <x:v>train=0|anomaly=0</x:v>
      </x:c>
    </x:row>
    <x:row r="133">
      <x:c r="A133" s="120" t="n">
        <x:v>132</x:v>
      </x:c>
      <x:c r="B133" s="120" t="n">
        <x:v>1</x:v>
      </x:c>
      <x:c r="C133" s="120" t="n">
        <x:v>0</x:v>
      </x:c>
      <x:c r="D133" s="120" t="str">
        <x:v>CADC0872</x:v>
      </x:c>
      <x:c r="E133" s="120" t="n">
        <x:v>1</x:v>
      </x:c>
      <x:c r="F133" s="120" t="n">
        <x:v>176</x:v>
      </x:c>
      <x:c r="G133" s="120" t="n">
        <x:v>177</x:v>
      </x:c>
      <x:c r="H133" s="120" t="n">
        <x:v>-0.0000029017051186440676</x:v>
      </x:c>
      <x:c r="I133" s="120" t="n">
        <x:v>3.318119588356973e-10</x:v>
      </x:c>
      <x:c r="J133" s="120" t="n">
        <x:v>0.00001821570637762086</x:v>
      </x:c>
      <x:c r="K133" s="120" t="n">
        <x:v>-1.4613426820998086</x:v>
      </x:c>
      <x:c r="L133" s="120" t="n">
        <x:v>0.0857365026002015</x:v>
      </x:c>
      <x:c r="M133" s="120" t="n">
        <x:v>1</x:v>
      </x:c>
      <x:c r="N133" s="120" t="n">
        <x:v>1</x:v>
      </x:c>
      <x:c r="O133" s="120" t="n">
        <x:v>1</x:v>
      </x:c>
      <x:c r="P133" s="120" t="n">
        <x:v>17</x:v>
      </x:c>
      <x:c r="Q133" s="120" t="n">
        <x:v>23</x:v>
      </x:c>
      <x:c r="R133" s="120" t="n">
        <x:v>1.7688424609553472e-12</x:v>
      </x:c>
      <x:c r="S133" s="120" t="n">
        <x:v>2.872578445757593e-12</x:v>
      </x:c>
      <x:c r="T133" s="120" t="n">
        <x:v>176</x:v>
      </x:c>
      <x:c r="U133" s="120" t="n">
        <x:v>177</x:v>
      </x:c>
      <x:c r="V133" s="120" t="n">
        <x:v>1.885295220657371e-12</x:v>
      </x:c>
      <x:c r="W133" s="120" t="n">
        <x:v>1.874643835229928e-12</x:v>
      </x:c>
      <x:c r="X133" s="120" t="n">
        <x:v>133</x:v>
      </x:c>
      <x:c r="Y133" s="151" t="n">
        <x:v>44714.29785879629</x:v>
      </x:c>
      <x:c r="Z133" s="151" t="n">
        <x:v>44714.299895833334</x:v>
      </x:c>
      <x:c r="AA133" s="120" t="n">
        <x:v>177</x:v>
      </x:c>
      <x:c r="AB133" s="120" t="str">
        <x:v>Anomalous</x:v>
      </x:c>
      <x:c r="AC133" s="120" t="n">
        <x:v>0</x:v>
      </x:c>
      <x:c r="AD133" s="120"/>
      <x:c r="AE133" s="120"/>
      <x:c r="AF133" s="120"/>
      <x:c r="AG133" s="120"/>
    </x:row>
    <x:row r="134">
      <x:c r="A134" s="120" t="n">
        <x:v>133</x:v>
      </x:c>
      <x:c r="B134" s="120" t="n">
        <x:v>0</x:v>
      </x:c>
      <x:c r="C134" s="120" t="n">
        <x:v>1</x:v>
      </x:c>
      <x:c r="D134" s="120" t="str">
        <x:v>CADC0872</x:v>
      </x:c>
      <x:c r="E134" s="120" t="n">
        <x:v>1</x:v>
      </x:c>
      <x:c r="F134" s="120" t="n">
        <x:v>184</x:v>
      </x:c>
      <x:c r="G134" s="120" t="n">
        <x:v>185</x:v>
      </x:c>
      <x:c r="H134" s="120" t="n">
        <x:v>-0.000002679946854594594</x:v>
      </x:c>
      <x:c r="I134" s="120" t="n">
        <x:v>2.690226151064348e-10</x:v>
      </x:c>
      <x:c r="J134" s="120" t="n">
        <x:v>0.000016401908886054537</x:v>
      </x:c>
      <x:c r="K134" s="120" t="n">
        <x:v>-1.4514986195572848</x:v>
      </x:c>
      <x:c r="L134" s="120" t="n">
        <x:v>-0.028112103337927484</x:v>
      </x:c>
      <x:c r="M134" s="120" t="n">
        <x:v>1</x:v>
      </x:c>
      <x:c r="N134" s="120" t="n">
        <x:v>1</x:v>
      </x:c>
      <x:c r="O134" s="120" t="n">
        <x:v>1</x:v>
      </x:c>
      <x:c r="P134" s="120" t="n">
        <x:v>53</x:v>
      </x:c>
      <x:c r="Q134" s="120" t="n">
        <x:v>63</x:v>
      </x:c>
      <x:c r="R134" s="120" t="n">
        <x:v>6.315581173775428e-13</x:v>
      </x:c>
      <x:c r="S134" s="120" t="n">
        <x:v>9.139533813915387e-13</x:v>
      </x:c>
      <x:c r="T134" s="120" t="n">
        <x:v>184</x:v>
      </x:c>
      <x:c r="U134" s="120" t="n">
        <x:v>185</x:v>
      </x:c>
      <x:c r="V134" s="120" t="n">
        <x:v>1.4620794299262762e-12</x:v>
      </x:c>
      <x:c r="W134" s="120" t="n">
        <x:v>1.4541762978726206e-12</x:v>
      </x:c>
      <x:c r="X134" s="120" t="n">
        <x:v>134</x:v>
      </x:c>
      <x:c r="Y134" s="151" t="n">
        <x:v>44714.29990740741</x:v>
      </x:c>
      <x:c r="Z134" s="151" t="n">
        <x:v>44714.302037037036</x:v>
      </x:c>
      <x:c r="AA134" s="120" t="n">
        <x:v>185</x:v>
      </x:c>
      <x:c r="AB134" s="120" t="str">
        <x:v>Normal</x:v>
      </x:c>
      <x:c r="AC134" s="120" t="n">
        <x:v>1</x:v>
      </x:c>
      <x:c r="AD134" s="120" t="n">
        <x:v>492</x:v>
      </x:c>
      <x:c r="AE134" s="120" t="n">
        <x:v>5</x:v>
      </x:c>
      <x:c r="AF134" s="120" t="n">
        <x:v>92</x:v>
      </x:c>
      <x:c r="AG134" s="120" t="str">
        <x:v>train=1|anomaly=0</x:v>
      </x:c>
    </x:row>
    <x:row r="135">
      <x:c r="A135" s="120" t="n">
        <x:v>134</x:v>
      </x:c>
      <x:c r="B135" s="120" t="n">
        <x:v>1</x:v>
      </x:c>
      <x:c r="C135" s="120" t="n">
        <x:v>1</x:v>
      </x:c>
      <x:c r="D135" s="120" t="str">
        <x:v>CADC0872</x:v>
      </x:c>
      <x:c r="E135" s="120" t="n">
        <x:v>1</x:v>
      </x:c>
      <x:c r="F135" s="120" t="n">
        <x:v>178</x:v>
      </x:c>
      <x:c r="G135" s="120" t="n">
        <x:v>179</x:v>
      </x:c>
      <x:c r="H135" s="120" t="n">
        <x:v>-0.000001858890735195531</x:v>
      </x:c>
      <x:c r="I135" s="120" t="n">
        <x:v>1.8971199550696277e-10</x:v>
      </x:c>
      <x:c r="J135" s="120" t="n">
        <x:v>0.00001377359776917283</x:v>
      </x:c>
      <x:c r="K135" s="120" t="n">
        <x:v>-0.12707115792615076</x:v>
      </x:c>
      <x:c r="L135" s="120" t="n">
        <x:v>-0.3417235842882896</x:v>
      </x:c>
      <x:c r="M135" s="120" t="n">
        <x:v>2</x:v>
      </x:c>
      <x:c r="N135" s="120" t="n">
        <x:v>2</x:v>
      </x:c>
      <x:c r="O135" s="120" t="n">
        <x:v>2</x:v>
      </x:c>
      <x:c r="P135" s="120" t="n">
        <x:v>1</x:v>
      </x:c>
      <x:c r="Q135" s="120" t="n">
        <x:v>1</x:v>
      </x:c>
      <x:c r="R135" s="120" t="n">
        <x:v>3.492905438375689e-11</x:v>
      </x:c>
      <x:c r="S135" s="120" t="n">
        <x:v>6.974969863866063e-11</x:v>
      </x:c>
      <x:c r="T135" s="120" t="n">
        <x:v>178</x:v>
      </x:c>
      <x:c r="U135" s="120" t="n">
        <x:v>179</x:v>
      </x:c>
      <x:c r="V135" s="120" t="n">
        <x:v>1.0657977275672066e-12</x:v>
      </x:c>
      <x:c r="W135" s="120" t="n">
        <x:v>1.0598435503182277e-12</x:v>
      </x:c>
      <x:c r="X135" s="120" t="n">
        <x:v>135</x:v>
      </x:c>
      <x:c r="Y135" s="151" t="n">
        <x:v>44714.30204861111</x:v>
      </x:c>
      <x:c r="Z135" s="151" t="n">
        <x:v>44714.3041087963</x:v>
      </x:c>
      <x:c r="AA135" s="120" t="n">
        <x:v>179</x:v>
      </x:c>
      <x:c r="AB135" s="120" t="str">
        <x:v>Anomalous</x:v>
      </x:c>
      <x:c r="AC135" s="120" t="n">
        <x:v>0</x:v>
      </x:c>
      <x:c r="AD135" s="120"/>
      <x:c r="AE135" s="120"/>
      <x:c r="AF135" s="120"/>
      <x:c r="AG135" s="120"/>
    </x:row>
    <x:row r="136">
      <x:c r="A136" s="120" t="n">
        <x:v>135</x:v>
      </x:c>
      <x:c r="B136" s="120" t="n">
        <x:v>0</x:v>
      </x:c>
      <x:c r="C136" s="120" t="n">
        <x:v>1</x:v>
      </x:c>
      <x:c r="D136" s="120" t="str">
        <x:v>CADC0872</x:v>
      </x:c>
      <x:c r="E136" s="120" t="n">
        <x:v>1</x:v>
      </x:c>
      <x:c r="F136" s="120" t="n">
        <x:v>175</x:v>
      </x:c>
      <x:c r="G136" s="120" t="n">
        <x:v>176</x:v>
      </x:c>
      <x:c r="H136" s="120" t="n">
        <x:v>0.0000022546554545454547</x:v>
      </x:c>
      <x:c r="I136" s="120" t="n">
        <x:v>1.3221829161478352e-10</x:v>
      </x:c>
      <x:c r="J136" s="120" t="n">
        <x:v>0.000011498621291910762</x:v>
      </x:c>
      <x:c r="K136" s="120" t="n">
        <x:v>-1.468346690467857</x:v>
      </x:c>
      <x:c r="L136" s="120" t="n">
        <x:v>-0.046962184418694375</x:v>
      </x:c>
      <x:c r="M136" s="120" t="n">
        <x:v>1</x:v>
      </x:c>
      <x:c r="N136" s="120" t="n">
        <x:v>1</x:v>
      </x:c>
      <x:c r="O136" s="120" t="n">
        <x:v>1</x:v>
      </x:c>
      <x:c r="P136" s="120" t="n">
        <x:v>55</x:v>
      </x:c>
      <x:c r="Q136" s="120" t="n">
        <x:v>56</x:v>
      </x:c>
      <x:c r="R136" s="120" t="n">
        <x:v>4.691559265042268e-13</x:v>
      </x:c>
      <x:c r="S136" s="120" t="n">
        <x:v>8.32442738129494e-13</x:v>
      </x:c>
      <x:c r="T136" s="120" t="n">
        <x:v>175</x:v>
      </x:c>
      <x:c r="U136" s="120" t="n">
        <x:v>176</x:v>
      </x:c>
      <x:c r="V136" s="120" t="n">
        <x:v>7.555330949416201e-13</x:v>
      </x:c>
      <x:c r="W136" s="120" t="n">
        <x:v>7.512402932658154e-13</x:v>
      </x:c>
      <x:c r="X136" s="120" t="n">
        <x:v>136</x:v>
      </x:c>
      <x:c r="Y136" s="151" t="n">
        <x:v>44714.30412037037</x:v>
      </x:c>
      <x:c r="Z136" s="151" t="n">
        <x:v>44714.30614583333</x:v>
      </x:c>
      <x:c r="AA136" s="120" t="n">
        <x:v>176</x:v>
      </x:c>
      <x:c r="AB136" s="120" t="str">
        <x:v>Normal</x:v>
      </x:c>
      <x:c r="AC136" s="120" t="n">
        <x:v>1</x:v>
      </x:c>
      <x:c r="AD136" s="120" t="n">
        <x:v>955</x:v>
      </x:c>
      <x:c r="AE136" s="120" t="n">
        <x:v>10</x:v>
      </x:c>
      <x:c r="AF136" s="120" t="n">
        <x:v>55</x:v>
      </x:c>
      <x:c r="AG136" s="120" t="str">
        <x:v>train=1|anomaly=0</x:v>
      </x:c>
    </x:row>
    <x:row r="137">
      <x:c r="A137" s="120" t="n">
        <x:v>136</x:v>
      </x:c>
      <x:c r="B137" s="120" t="n">
        <x:v>1</x:v>
      </x:c>
      <x:c r="C137" s="120" t="n">
        <x:v>1</x:v>
      </x:c>
      <x:c r="D137" s="120" t="str">
        <x:v>CADC0872</x:v>
      </x:c>
      <x:c r="E137" s="120" t="n">
        <x:v>1</x:v>
      </x:c>
      <x:c r="F137" s="120" t="n">
        <x:v>188</x:v>
      </x:c>
      <x:c r="G137" s="120" t="n">
        <x:v>189</x:v>
      </x:c>
      <x:c r="H137" s="120" t="n">
        <x:v>0.0000029166292857142864</x:v>
      </x:c>
      <x:c r="I137" s="120" t="n">
        <x:v>1.483587791278804e-10</x:v>
      </x:c>
      <x:c r="J137" s="120" t="n">
        <x:v>0.000012180261866145588</x:v>
      </x:c>
      <x:c r="K137" s="120" t="n">
        <x:v>-1.5048907687574025</x:v>
      </x:c>
      <x:c r="L137" s="120" t="n">
        <x:v>-0.015425484720583377</x:v>
      </x:c>
      <x:c r="M137" s="120" t="n">
        <x:v>1</x:v>
      </x:c>
      <x:c r="N137" s="120" t="n">
        <x:v>1</x:v>
      </x:c>
      <x:c r="O137" s="120" t="n">
        <x:v>1</x:v>
      </x:c>
      <x:c r="P137" s="120" t="n">
        <x:v>40</x:v>
      </x:c>
      <x:c r="Q137" s="120" t="n">
        <x:v>47</x:v>
      </x:c>
      <x:c r="R137" s="120" t="n">
        <x:v>4.71449596387371e-13</x:v>
      </x:c>
      <x:c r="S137" s="120" t="n">
        <x:v>7.311259956967983e-13</x:v>
      </x:c>
      <x:c r="T137" s="120" t="n">
        <x:v>188</x:v>
      </x:c>
      <x:c r="U137" s="120" t="n">
        <x:v>189</x:v>
      </x:c>
      <x:c r="V137" s="120" t="n">
        <x:v>7.891424421695766e-13</x:v>
      </x:c>
      <x:c r="W137" s="120" t="n">
        <x:v>7.849670853327005e-13</x:v>
      </x:c>
      <x:c r="X137" s="120" t="n">
        <x:v>137</x:v>
      </x:c>
      <x:c r="Y137" s="151" t="n">
        <x:v>44714.30615740741</x:v>
      </x:c>
      <x:c r="Z137" s="151" t="n">
        <x:v>44714.308333333334</x:v>
      </x:c>
      <x:c r="AA137" s="120" t="n">
        <x:v>189</x:v>
      </x:c>
      <x:c r="AB137" s="120" t="str">
        <x:v>Anomalous</x:v>
      </x:c>
      <x:c r="AC137" s="120" t="n">
        <x:v>1</x:v>
      </x:c>
      <x:c r="AD137" s="120" t="n">
        <x:v>410</x:v>
      </x:c>
      <x:c r="AE137" s="120" t="n">
        <x:v>5</x:v>
      </x:c>
      <x:c r="AF137" s="120" t="n">
        <x:v>10</x:v>
      </x:c>
      <x:c r="AG137" s="120" t="str">
        <x:v>train=1|anomaly=1</x:v>
      </x:c>
    </x:row>
    <x:row r="138">
      <x:c r="A138" s="120" t="n">
        <x:v>137</x:v>
      </x:c>
      <x:c r="B138" s="120" t="n">
        <x:v>0</x:v>
      </x:c>
      <x:c r="C138" s="120" t="n">
        <x:v>1</x:v>
      </x:c>
      <x:c r="D138" s="120" t="str">
        <x:v>CADC0872</x:v>
      </x:c>
      <x:c r="E138" s="120" t="n">
        <x:v>1</x:v>
      </x:c>
      <x:c r="F138" s="120" t="n">
        <x:v>182</x:v>
      </x:c>
      <x:c r="G138" s="120" t="n">
        <x:v>183</x:v>
      </x:c>
      <x:c r="H138" s="120" t="n">
        <x:v>0.0000017306312109289621</x:v>
      </x:c>
      <x:c r="I138" s="120" t="n">
        <x:v>1.6294646171912082e-10</x:v>
      </x:c>
      <x:c r="J138" s="120" t="n">
        <x:v>0.000012765048441706786</x:v>
      </x:c>
      <x:c r="K138" s="120" t="n">
        <x:v>-1.4864118800677981</x:v>
      </x:c>
      <x:c r="L138" s="120" t="n">
        <x:v>0.013171721067093236</x:v>
      </x:c>
      <x:c r="M138" s="120" t="n">
        <x:v>1</x:v>
      </x:c>
      <x:c r="N138" s="120" t="n">
        <x:v>1</x:v>
      </x:c>
      <x:c r="O138" s="120" t="n">
        <x:v>1</x:v>
      </x:c>
      <x:c r="P138" s="120" t="n">
        <x:v>51</x:v>
      </x:c>
      <x:c r="Q138" s="120" t="n">
        <x:v>58</x:v>
      </x:c>
      <x:c r="R138" s="120" t="n">
        <x:v>4.669670317352995e-13</x:v>
      </x:c>
      <x:c r="S138" s="120" t="n">
        <x:v>7.317833747166514e-13</x:v>
      </x:c>
      <x:c r="T138" s="120" t="n">
        <x:v>182</x:v>
      </x:c>
      <x:c r="U138" s="120" t="n">
        <x:v>183</x:v>
      </x:c>
      <x:c r="V138" s="120" t="n">
        <x:v>8.953102292259386e-13</x:v>
      </x:c>
      <x:c r="W138" s="120" t="n">
        <x:v>8.904178236017532e-13</x:v>
      </x:c>
      <x:c r="X138" s="120" t="n">
        <x:v>138</x:v>
      </x:c>
      <x:c r="Y138" s="151" t="n">
        <x:v>44714.308344907404</x:v>
      </x:c>
      <x:c r="Z138" s="151" t="n">
        <x:v>44714.31045138889</x:v>
      </x:c>
      <x:c r="AA138" s="120" t="n">
        <x:v>183</x:v>
      </x:c>
      <x:c r="AB138" s="120" t="str">
        <x:v>Normal</x:v>
      </x:c>
      <x:c r="AC138" s="120" t="n">
        <x:v>0</x:v>
      </x:c>
      <x:c r="AD138" s="120"/>
      <x:c r="AE138" s="120"/>
      <x:c r="AF138" s="120"/>
      <x:c r="AG138" s="120"/>
    </x:row>
    <x:row r="139">
      <x:c r="A139" s="120" t="n">
        <x:v>138</x:v>
      </x:c>
      <x:c r="B139" s="120" t="n">
        <x:v>0</x:v>
      </x:c>
      <x:c r="C139" s="120" t="n">
        <x:v>1</x:v>
      </x:c>
      <x:c r="D139" s="120" t="str">
        <x:v>CADC0872</x:v>
      </x:c>
      <x:c r="E139" s="120" t="n">
        <x:v>1</x:v>
      </x:c>
      <x:c r="F139" s="120" t="n">
        <x:v>189</x:v>
      </x:c>
      <x:c r="G139" s="120" t="n">
        <x:v>190</x:v>
      </x:c>
      <x:c r="H139" s="120" t="n">
        <x:v>0.0000017198987842105265</x:v>
      </x:c>
      <x:c r="I139" s="120" t="n">
        <x:v>3.752356580922959e-10</x:v>
      </x:c>
      <x:c r="J139" s="120" t="n">
        <x:v>0.000019371000441182584</x:v>
      </x:c>
      <x:c r="K139" s="120" t="n">
        <x:v>-1.495990145617166</x:v>
      </x:c>
      <x:c r="L139" s="120" t="n">
        <x:v>-0.030805056918298757</x:v>
      </x:c>
      <x:c r="M139" s="120" t="n">
        <x:v>1</x:v>
      </x:c>
      <x:c r="N139" s="120" t="n">
        <x:v>1</x:v>
      </x:c>
      <x:c r="O139" s="120" t="n">
        <x:v>1</x:v>
      </x:c>
      <x:c r="P139" s="120" t="n">
        <x:v>57</x:v>
      </x:c>
      <x:c r="Q139" s="120" t="n">
        <x:v>67</x:v>
      </x:c>
      <x:c r="R139" s="120" t="n">
        <x:v>6.622959345584009e-13</x:v>
      </x:c>
      <x:c r="S139" s="120" t="n">
        <x:v>7.522868851461215e-13</x:v>
      </x:c>
      <x:c r="T139" s="120" t="n">
        <x:v>189</x:v>
      </x:c>
      <x:c r="U139" s="120" t="n">
        <x:v>190</x:v>
      </x:c>
      <x:c r="V139" s="120" t="n">
        <x:v>1.98537385234019e-12</x:v>
      </x:c>
      <x:c r="W139" s="120" t="n">
        <x:v>1.9749245162752414e-12</x:v>
      </x:c>
      <x:c r="X139" s="120" t="n">
        <x:v>139</x:v>
      </x:c>
      <x:c r="Y139" s="151" t="n">
        <x:v>44714.31046296296</x:v>
      </x:c>
      <x:c r="Z139" s="151" t="n">
        <x:v>44714.31265046296</x:v>
      </x:c>
      <x:c r="AA139" s="120" t="n">
        <x:v>190</x:v>
      </x:c>
      <x:c r="AB139" s="120" t="str">
        <x:v>Normal</x:v>
      </x:c>
      <x:c r="AC139" s="120" t="n">
        <x:v>1</x:v>
      </x:c>
      <x:c r="AD139" s="120" t="n">
        <x:v>981</x:v>
      </x:c>
      <x:c r="AE139" s="120" t="n">
        <x:v>10</x:v>
      </x:c>
      <x:c r="AF139" s="120" t="n">
        <x:v>81</x:v>
      </x:c>
      <x:c r="AG139" s="120" t="str">
        <x:v>train=1|anomaly=0</x:v>
      </x:c>
    </x:row>
    <x:row r="140">
      <x:c r="A140" s="120" t="n">
        <x:v>139</x:v>
      </x:c>
      <x:c r="B140" s="120" t="n">
        <x:v>1</x:v>
      </x:c>
      <x:c r="C140" s="120" t="n">
        <x:v>1</x:v>
      </x:c>
      <x:c r="D140" s="120" t="str">
        <x:v>CADC0872</x:v>
      </x:c>
      <x:c r="E140" s="120" t="n">
        <x:v>1</x:v>
      </x:c>
      <x:c r="F140" s="120" t="n">
        <x:v>194</x:v>
      </x:c>
      <x:c r="G140" s="120" t="n">
        <x:v>195</x:v>
      </x:c>
      <x:c r="H140" s="120" t="n">
        <x:v>0.0000070993456620512825</x:v>
      </x:c>
      <x:c r="I140" s="120" t="n">
        <x:v>5.158319654250351e-10</x:v>
      </x:c>
      <x:c r="J140" s="120" t="n">
        <x:v>0.00002271193442719125</x:v>
      </x:c>
      <x:c r="K140" s="120" t="n">
        <x:v>-1.2966215800059686</x:v>
      </x:c>
      <x:c r="L140" s="120" t="n">
        <x:v>-0.07004832027119269</x:v>
      </x:c>
      <x:c r="M140" s="120" t="n">
        <x:v>2</x:v>
      </x:c>
      <x:c r="N140" s="120" t="n">
        <x:v>1</x:v>
      </x:c>
      <x:c r="O140" s="120" t="n">
        <x:v>1</x:v>
      </x:c>
      <x:c r="P140" s="120" t="n">
        <x:v>1</x:v>
      </x:c>
      <x:c r="Q140" s="120" t="n">
        <x:v>2</x:v>
      </x:c>
      <x:c r="R140" s="120" t="n">
        <x:v>5.5801963398854994e-11</x:v>
      </x:c>
      <x:c r="S140" s="120" t="n">
        <x:v>1.6470647832844474e-10</x:v>
      </x:c>
      <x:c r="T140" s="120" t="n">
        <x:v>194</x:v>
      </x:c>
      <x:c r="U140" s="120" t="n">
        <x:v>195</x:v>
      </x:c>
      <x:c r="V140" s="120" t="n">
        <x:v>2.6589276568300777e-12</x:v>
      </x:c>
      <x:c r="W140" s="120" t="n">
        <x:v>2.6452921303847955e-12</x:v>
      </x:c>
      <x:c r="X140" s="120" t="n">
        <x:v>140</x:v>
      </x:c>
      <x:c r="Y140" s="151" t="n">
        <x:v>44714.31266203704</x:v>
      </x:c>
      <x:c r="Z140" s="151" t="n">
        <x:v>44714.31490740741</x:v>
      </x:c>
      <x:c r="AA140" s="120" t="n">
        <x:v>195</x:v>
      </x:c>
      <x:c r="AB140" s="120" t="str">
        <x:v>Anomalous</x:v>
      </x:c>
      <x:c r="AC140" s="120" t="n">
        <x:v>0</x:v>
      </x:c>
      <x:c r="AD140" s="120"/>
      <x:c r="AE140" s="120"/>
      <x:c r="AF140" s="120"/>
      <x:c r="AG140" s="120"/>
    </x:row>
    <x:row r="141">
      <x:c r="A141" s="120" t="n">
        <x:v>140</x:v>
      </x:c>
      <x:c r="B141" s="120" t="n">
        <x:v>0</x:v>
      </x:c>
      <x:c r="C141" s="120" t="n">
        <x:v>1</x:v>
      </x:c>
      <x:c r="D141" s="120" t="str">
        <x:v>CADC0872</x:v>
      </x:c>
      <x:c r="E141" s="120" t="n">
        <x:v>1</x:v>
      </x:c>
      <x:c r="F141" s="120" t="n">
        <x:v>188</x:v>
      </x:c>
      <x:c r="G141" s="120" t="n">
        <x:v>189</x:v>
      </x:c>
      <x:c r="H141" s="120" t="n">
        <x:v>0.0000023475870158730163</x:v>
      </x:c>
      <x:c r="I141" s="120" t="n">
        <x:v>6.817550368199746e-10</x:v>
      </x:c>
      <x:c r="J141" s="120" t="n">
        <x:v>0.00002611043923069803</x:v>
      </x:c>
      <x:c r="K141" s="120" t="n">
        <x:v>-1.389598825230904</x:v>
      </x:c>
      <x:c r="L141" s="120" t="n">
        <x:v>-0.10315641510349498</x:v>
      </x:c>
      <x:c r="M141" s="120" t="n">
        <x:v>1</x:v>
      </x:c>
      <x:c r="N141" s="120" t="n">
        <x:v>1</x:v>
      </x:c>
      <x:c r="O141" s="120" t="n">
        <x:v>1</x:v>
      </x:c>
      <x:c r="P141" s="120" t="n">
        <x:v>50</x:v>
      </x:c>
      <x:c r="Q141" s="120" t="n">
        <x:v>66</x:v>
      </x:c>
      <x:c r="R141" s="120" t="n">
        <x:v>1.0005719994736748e-12</x:v>
      </x:c>
      <x:c r="S141" s="120" t="n">
        <x:v>7.922688051383693e-13</x:v>
      </x:c>
      <x:c r="T141" s="120" t="n">
        <x:v>188</x:v>
      </x:c>
      <x:c r="U141" s="120" t="n">
        <x:v>189</x:v>
      </x:c>
      <x:c r="V141" s="120" t="n">
        <x:v>3.6263565788296523e-12</x:v>
      </x:c>
      <x:c r="W141" s="120" t="n">
        <x:v>3.6071695069839925e-12</x:v>
      </x:c>
      <x:c r="X141" s="120" t="n">
        <x:v>141</x:v>
      </x:c>
      <x:c r="Y141" s="151" t="n">
        <x:v>44714.31491898148</x:v>
      </x:c>
      <x:c r="Z141" s="151" t="n">
        <x:v>44714.317094907405</x:v>
      </x:c>
      <x:c r="AA141" s="120" t="n">
        <x:v>189</x:v>
      </x:c>
      <x:c r="AB141" s="120" t="str">
        <x:v>Normal</x:v>
      </x:c>
      <x:c r="AC141" s="120" t="n">
        <x:v>0</x:v>
      </x:c>
      <x:c r="AD141" s="120"/>
      <x:c r="AE141" s="120"/>
      <x:c r="AF141" s="120"/>
      <x:c r="AG141" s="120"/>
    </x:row>
    <x:row r="142">
      <x:c r="A142" s="120" t="n">
        <x:v>141</x:v>
      </x:c>
      <x:c r="B142" s="120" t="n">
        <x:v>1</x:v>
      </x:c>
      <x:c r="C142" s="120" t="n">
        <x:v>1</x:v>
      </x:c>
      <x:c r="D142" s="120" t="str">
        <x:v>CADC0872</x:v>
      </x:c>
      <x:c r="E142" s="120" t="n">
        <x:v>1</x:v>
      </x:c>
      <x:c r="F142" s="120" t="n">
        <x:v>188</x:v>
      </x:c>
      <x:c r="G142" s="120" t="n">
        <x:v>189</x:v>
      </x:c>
      <x:c r="H142" s="120" t="n">
        <x:v>-0.000005285984036507937</x:v>
      </x:c>
      <x:c r="I142" s="120" t="n">
        <x:v>7.147917828834587e-10</x:v>
      </x:c>
      <x:c r="J142" s="120" t="n">
        <x:v>0.00002673559019141823</x:v>
      </x:c>
      <x:c r="K142" s="120" t="n">
        <x:v>-1.2108317971295934</x:v>
      </x:c>
      <x:c r="L142" s="120" t="n">
        <x:v>0.006799439855952614</x:v>
      </x:c>
      <x:c r="M142" s="120" t="n">
        <x:v>3</x:v>
      </x:c>
      <x:c r="N142" s="120" t="n">
        <x:v>3</x:v>
      </x:c>
      <x:c r="O142" s="120" t="n">
        <x:v>1</x:v>
      </x:c>
      <x:c r="P142" s="120" t="n">
        <x:v>2</x:v>
      </x:c>
      <x:c r="Q142" s="120" t="n">
        <x:v>5</x:v>
      </x:c>
      <x:c r="R142" s="120" t="n">
        <x:v>2.3485162729222453e-11</x:v>
      </x:c>
      <x:c r="S142" s="120" t="n">
        <x:v>4.5991401209050133e-11</x:v>
      </x:c>
      <x:c r="T142" s="120" t="n">
        <x:v>188</x:v>
      </x:c>
      <x:c r="U142" s="120" t="n">
        <x:v>189</x:v>
      </x:c>
      <x:c r="V142" s="120" t="n">
        <x:v>3.802083951507759e-12</x:v>
      </x:c>
      <x:c r="W142" s="120" t="n">
        <x:v>3.781967105203485e-12</x:v>
      </x:c>
      <x:c r="X142" s="120" t="n">
        <x:v>142</x:v>
      </x:c>
      <x:c r="Y142" s="151" t="n">
        <x:v>44714.31710648148</x:v>
      </x:c>
      <x:c r="Z142" s="151" t="n">
        <x:v>44714.31928240741</x:v>
      </x:c>
      <x:c r="AA142" s="120" t="n">
        <x:v>189</x:v>
      </x:c>
      <x:c r="AB142" s="120" t="str">
        <x:v>Anomalous</x:v>
      </x:c>
      <x:c r="AC142" s="120" t="n">
        <x:v>0</x:v>
      </x:c>
      <x:c r="AD142" s="120"/>
      <x:c r="AE142" s="120"/>
      <x:c r="AF142" s="120"/>
      <x:c r="AG142" s="120"/>
    </x:row>
    <x:row r="143">
      <x:c r="A143" s="120" t="n">
        <x:v>142</x:v>
      </x:c>
      <x:c r="B143" s="120" t="n">
        <x:v>0</x:v>
      </x:c>
      <x:c r="C143" s="120" t="n">
        <x:v>0</x:v>
      </x:c>
      <x:c r="D143" s="120" t="str">
        <x:v>CADC0872</x:v>
      </x:c>
      <x:c r="E143" s="120" t="n">
        <x:v>1</x:v>
      </x:c>
      <x:c r="F143" s="120" t="n">
        <x:v>201</x:v>
      </x:c>
      <x:c r="G143" s="120" t="n">
        <x:v>202</x:v>
      </x:c>
      <x:c r="H143" s="120" t="n">
        <x:v>-0.0000035120796534653463</x:v>
      </x:c>
      <x:c r="I143" s="120" t="n">
        <x:v>9.605579001175124e-10</x:v>
      </x:c>
      <x:c r="J143" s="120" t="n">
        <x:v>0.00003099286853644742</x:v>
      </x:c>
      <x:c r="K143" s="120" t="n">
        <x:v>-1.4924345316589196</x:v>
      </x:c>
      <x:c r="L143" s="120" t="n">
        <x:v>0.002623188974675278</x:v>
      </x:c>
      <x:c r="M143" s="120" t="n">
        <x:v>1</x:v>
      </x:c>
      <x:c r="N143" s="120" t="n">
        <x:v>1</x:v>
      </x:c>
      <x:c r="O143" s="120" t="n">
        <x:v>1</x:v>
      </x:c>
      <x:c r="P143" s="120" t="n">
        <x:v>56</x:v>
      </x:c>
      <x:c r="Q143" s="120" t="n">
        <x:v>69</x:v>
      </x:c>
      <x:c r="R143" s="120" t="n">
        <x:v>1.1835697731144182e-12</x:v>
      </x:c>
      <x:c r="S143" s="120" t="n">
        <x:v>7.259779053997505e-13</x:v>
      </x:c>
      <x:c r="T143" s="120" t="n">
        <x:v>201</x:v>
      </x:c>
      <x:c r="U143" s="120" t="n">
        <x:v>202</x:v>
      </x:c>
      <x:c r="V143" s="120" t="n">
        <x:v>4.77889502546026e-12</x:v>
      </x:c>
      <x:c r="W143" s="120" t="n">
        <x:v>4.755237129294615e-12</x:v>
      </x:c>
      <x:c r="X143" s="120" t="n">
        <x:v>143</x:v>
      </x:c>
      <x:c r="Y143" s="151" t="n">
        <x:v>44714.31929398148</x:v>
      </x:c>
      <x:c r="Z143" s="151" t="n">
        <x:v>44714.32162037037</x:v>
      </x:c>
      <x:c r="AA143" s="120" t="n">
        <x:v>202</x:v>
      </x:c>
      <x:c r="AB143" s="120" t="str">
        <x:v>Normal</x:v>
      </x:c>
      <x:c r="AC143" s="120" t="n">
        <x:v>1</x:v>
      </x:c>
      <x:c r="AD143" s="120" t="n">
        <x:v>837</x:v>
      </x:c>
      <x:c r="AE143" s="120" t="n">
        <x:v>9</x:v>
      </x:c>
      <x:c r="AF143" s="120" t="n">
        <x:v>37</x:v>
      </x:c>
      <x:c r="AG143" s="120" t="str">
        <x:v>train=0|anomaly=0</x:v>
      </x:c>
    </x:row>
    <x:row r="144">
      <x:c r="A144" s="120" t="n">
        <x:v>143</x:v>
      </x:c>
      <x:c r="B144" s="120" t="n">
        <x:v>1</x:v>
      </x:c>
      <x:c r="C144" s="120" t="n">
        <x:v>1</x:v>
      </x:c>
      <x:c r="D144" s="120" t="str">
        <x:v>CADC0872</x:v>
      </x:c>
      <x:c r="E144" s="120" t="n">
        <x:v>1</x:v>
      </x:c>
      <x:c r="F144" s="120" t="n">
        <x:v>199</x:v>
      </x:c>
      <x:c r="G144" s="120" t="n">
        <x:v>200</x:v>
      </x:c>
      <x:c r="H144" s="120" t="n">
        <x:v>-0.0000037624928399999994</x:v>
      </x:c>
      <x:c r="I144" s="120" t="n">
        <x:v>4.227286218939271e-10</x:v>
      </x:c>
      <x:c r="J144" s="120" t="n">
        <x:v>0.000020560365315186575</x:v>
      </x:c>
      <x:c r="K144" s="120" t="n">
        <x:v>0.021143925726547774</x:v>
      </x:c>
      <x:c r="L144" s="120" t="n">
        <x:v>-0.4343601175481853</x:v>
      </x:c>
      <x:c r="M144" s="120" t="n">
        <x:v>1</x:v>
      </x:c>
      <x:c r="N144" s="120" t="n">
        <x:v>1</x:v>
      </x:c>
      <x:c r="O144" s="120" t="n">
        <x:v>1</x:v>
      </x:c>
      <x:c r="P144" s="120" t="n">
        <x:v>1</x:v>
      </x:c>
      <x:c r="Q144" s="120" t="n">
        <x:v>1</x:v>
      </x:c>
      <x:c r="R144" s="120" t="n">
        <x:v>9.94107949851559e-12</x:v>
      </x:c>
      <x:c r="S144" s="120" t="n">
        <x:v>1.9273788605341242e-11</x:v>
      </x:c>
      <x:c r="T144" s="120" t="n">
        <x:v>199</x:v>
      </x:c>
      <x:c r="U144" s="120" t="n">
        <x:v>200</x:v>
      </x:c>
      <x:c r="V144" s="120" t="n">
        <x:v>2.1242644316277744e-12</x:v>
      </x:c>
      <x:c r="W144" s="120" t="n">
        <x:v>2.1136431094696356e-12</x:v>
      </x:c>
      <x:c r="X144" s="120" t="n">
        <x:v>144</x:v>
      </x:c>
      <x:c r="Y144" s="151" t="n">
        <x:v>44714.32163194445</x:v>
      </x:c>
      <x:c r="Z144" s="151" t="n">
        <x:v>44714.32393518519</x:v>
      </x:c>
      <x:c r="AA144" s="120" t="n">
        <x:v>200</x:v>
      </x:c>
      <x:c r="AB144" s="120" t="str">
        <x:v>Anomalous</x:v>
      </x:c>
      <x:c r="AC144" s="120" t="n">
        <x:v>1</x:v>
      </x:c>
      <x:c r="AD144" s="120" t="n">
        <x:v>673</x:v>
      </x:c>
      <x:c r="AE144" s="120" t="n">
        <x:v>7</x:v>
      </x:c>
      <x:c r="AF144" s="120" t="n">
        <x:v>73</x:v>
      </x:c>
      <x:c r="AG144" s="120" t="str">
        <x:v>train=1|anomaly=1</x:v>
      </x:c>
    </x:row>
    <x:row r="145">
      <x:c r="A145" s="120" t="n">
        <x:v>144</x:v>
      </x:c>
      <x:c r="B145" s="120" t="n">
        <x:v>0</x:v>
      </x:c>
      <x:c r="C145" s="120" t="n">
        <x:v>1</x:v>
      </x:c>
      <x:c r="D145" s="120" t="str">
        <x:v>CADC0872</x:v>
      </x:c>
      <x:c r="E145" s="120" t="n">
        <x:v>1</x:v>
      </x:c>
      <x:c r="F145" s="120" t="n">
        <x:v>206</x:v>
      </x:c>
      <x:c r="G145" s="120" t="n">
        <x:v>207</x:v>
      </x:c>
      <x:c r="H145" s="120" t="n">
        <x:v>0.000007768148739130436</x:v>
      </x:c>
      <x:c r="I145" s="120" t="n">
        <x:v>7.219219050707172e-10</x:v>
      </x:c>
      <x:c r="J145" s="120" t="n">
        <x:v>0.000026868604449630747</x:v>
      </x:c>
      <x:c r="K145" s="120" t="n">
        <x:v>-1.4117759282924864</x:v>
      </x:c>
      <x:c r="L145" s="120" t="n">
        <x:v>-0.11260410112782929</x:v>
      </x:c>
      <x:c r="M145" s="120" t="n">
        <x:v>1</x:v>
      </x:c>
      <x:c r="N145" s="120" t="n">
        <x:v>1</x:v>
      </x:c>
      <x:c r="O145" s="120" t="n">
        <x:v>1</x:v>
      </x:c>
      <x:c r="P145" s="120" t="n">
        <x:v>53</x:v>
      </x:c>
      <x:c r="Q145" s="120" t="n">
        <x:v>67</x:v>
      </x:c>
      <x:c r="R145" s="120" t="n">
        <x:v>9.391332787495384e-13</x:v>
      </x:c>
      <x:c r="S145" s="120" t="n">
        <x:v>8.671450061262045e-13</x:v>
      </x:c>
      <x:c r="T145" s="120" t="n">
        <x:v>206</x:v>
      </x:c>
      <x:c r="U145" s="120" t="n">
        <x:v>207</x:v>
      </x:c>
      <x:c r="V145" s="120" t="n">
        <x:v>3.5044752673335783e-12</x:v>
      </x:c>
      <x:c r="W145" s="120" t="n">
        <x:v>3.4875454351242373e-12</x:v>
      </x:c>
      <x:c r="X145" s="120" t="n">
        <x:v>145</x:v>
      </x:c>
      <x:c r="Y145" s="151" t="n">
        <x:v>44714.32394675926</x:v>
      </x:c>
      <x:c r="Z145" s="151" t="n">
        <x:v>44714.32633101852</x:v>
      </x:c>
      <x:c r="AA145" s="120" t="n">
        <x:v>207</x:v>
      </x:c>
      <x:c r="AB145" s="120" t="str">
        <x:v>Normal</x:v>
      </x:c>
      <x:c r="AC145" s="120" t="n">
        <x:v>1</x:v>
      </x:c>
      <x:c r="AD145" s="120" t="n">
        <x:v>911</x:v>
      </x:c>
      <x:c r="AE145" s="120" t="n">
        <x:v>10</x:v>
      </x:c>
      <x:c r="AF145" s="120" t="n">
        <x:v>11</x:v>
      </x:c>
      <x:c r="AG145" s="120" t="str">
        <x:v>train=1|anomaly=0</x:v>
      </x:c>
    </x:row>
    <x:row r="146">
      <x:c r="A146" s="120" t="n">
        <x:v>145</x:v>
      </x:c>
      <x:c r="B146" s="120" t="n">
        <x:v>0</x:v>
      </x:c>
      <x:c r="C146" s="120" t="n">
        <x:v>1</x:v>
      </x:c>
      <x:c r="D146" s="120" t="str">
        <x:v>CADC0872</x:v>
      </x:c>
      <x:c r="E146" s="120" t="n">
        <x:v>1</x:v>
      </x:c>
      <x:c r="F146" s="120" t="n">
        <x:v>212</x:v>
      </x:c>
      <x:c r="G146" s="120" t="n">
        <x:v>213</x:v>
      </x:c>
      <x:c r="H146" s="120" t="n">
        <x:v>0.000006163727824413145</x:v>
      </x:c>
      <x:c r="I146" s="120" t="n">
        <x:v>5.406971020033051e-10</x:v>
      </x:c>
      <x:c r="J146" s="120" t="n">
        <x:v>0.000023252894486564574</x:v>
      </x:c>
      <x:c r="K146" s="120" t="n">
        <x:v>-1.1013740765917042</x:v>
      </x:c>
      <x:c r="L146" s="120" t="n">
        <x:v>-0.34532683784316</x:v>
      </x:c>
      <x:c r="M146" s="120" t="n">
        <x:v>1</x:v>
      </x:c>
      <x:c r="N146" s="120" t="n">
        <x:v>1</x:v>
      </x:c>
      <x:c r="O146" s="120" t="n">
        <x:v>1</x:v>
      </x:c>
      <x:c r="P146" s="120" t="n">
        <x:v>55</x:v>
      </x:c>
      <x:c r="Q146" s="120" t="n">
        <x:v>71</x:v>
      </x:c>
      <x:c r="R146" s="120" t="n">
        <x:v>6.586540202517837e-13</x:v>
      </x:c>
      <x:c r="S146" s="120" t="n">
        <x:v>7.171191124427442e-13</x:v>
      </x:c>
      <x:c r="T146" s="120" t="n">
        <x:v>212</x:v>
      </x:c>
      <x:c r="U146" s="120" t="n">
        <x:v>213</x:v>
      </x:c>
      <x:c r="V146" s="120" t="n">
        <x:v>2.550458028317477e-12</x:v>
      </x:c>
      <x:c r="W146" s="120" t="n">
        <x:v>2.5384840469638738e-12</x:v>
      </x:c>
      <x:c r="X146" s="120" t="n">
        <x:v>146</x:v>
      </x:c>
      <x:c r="Y146" s="151" t="n">
        <x:v>44714.32634259259</x:v>
      </x:c>
      <x:c r="Z146" s="151" t="n">
        <x:v>44714.32879629629</x:v>
      </x:c>
      <x:c r="AA146" s="120" t="n">
        <x:v>213</x:v>
      </x:c>
      <x:c r="AB146" s="120" t="str">
        <x:v>Normal</x:v>
      </x:c>
      <x:c r="AC146" s="120" t="n">
        <x:v>0</x:v>
      </x:c>
      <x:c r="AD146" s="120"/>
      <x:c r="AE146" s="120"/>
      <x:c r="AF146" s="120"/>
      <x:c r="AG146" s="120"/>
    </x:row>
    <x:row r="147">
      <x:c r="A147" s="120" t="n">
        <x:v>146</x:v>
      </x:c>
      <x:c r="B147" s="120" t="n">
        <x:v>1</x:v>
      </x:c>
      <x:c r="C147" s="120" t="n">
        <x:v>1</x:v>
      </x:c>
      <x:c r="D147" s="120" t="str">
        <x:v>CADC0872</x:v>
      </x:c>
      <x:c r="E147" s="120" t="n">
        <x:v>1</x:v>
      </x:c>
      <x:c r="F147" s="120" t="n">
        <x:v>196</x:v>
      </x:c>
      <x:c r="G147" s="120" t="n">
        <x:v>197</x:v>
      </x:c>
      <x:c r="H147" s="120" t="n">
        <x:v>1.9226841573604054e-7</x:v>
      </x:c>
      <x:c r="I147" s="120" t="n">
        <x:v>1.8928624708554165e-10</x:v>
      </x:c>
      <x:c r="J147" s="120" t="n">
        <x:v>0.000013758133851854387</x:v>
      </x:c>
      <x:c r="K147" s="120" t="n">
        <x:v>-0.6539800984488155</x:v>
      </x:c>
      <x:c r="L147" s="120" t="n">
        <x:v>-0.48007569272159895</x:v>
      </x:c>
      <x:c r="M147" s="120" t="n">
        <x:v>2</x:v>
      </x:c>
      <x:c r="N147" s="120" t="n">
        <x:v>2</x:v>
      </x:c>
      <x:c r="O147" s="120" t="n">
        <x:v>1</x:v>
      </x:c>
      <x:c r="P147" s="120" t="n">
        <x:v>1</x:v>
      </x:c>
      <x:c r="Q147" s="120" t="n">
        <x:v>5</x:v>
      </x:c>
      <x:c r="R147" s="120" t="n">
        <x:v>5.769793537903537e-12</x:v>
      </x:c>
      <x:c r="S147" s="120" t="n">
        <x:v>1.1371263262769944e-11</x:v>
      </x:c>
      <x:c r="T147" s="120" t="n">
        <x:v>196</x:v>
      </x:c>
      <x:c r="U147" s="120" t="n">
        <x:v>197</x:v>
      </x:c>
      <x:c r="V147" s="120" t="n">
        <x:v>9.657461585997023e-13</x:v>
      </x:c>
      <x:c r="W147" s="120" t="n">
        <x:v>9.608438938352368e-13</x:v>
      </x:c>
      <x:c r="X147" s="120" t="n">
        <x:v>147</x:v>
      </x:c>
      <x:c r="Y147" s="151" t="n">
        <x:v>44714.32880787037</x:v>
      </x:c>
      <x:c r="Z147" s="151" t="n">
        <x:v>44714.33107638889</x:v>
      </x:c>
      <x:c r="AA147" s="120" t="n">
        <x:v>197</x:v>
      </x:c>
      <x:c r="AB147" s="120" t="str">
        <x:v>Anomalous</x:v>
      </x:c>
      <x:c r="AC147" s="120" t="n">
        <x:v>1</x:v>
      </x:c>
      <x:c r="AD147" s="120" t="n">
        <x:v>504</x:v>
      </x:c>
      <x:c r="AE147" s="120" t="n">
        <x:v>6</x:v>
      </x:c>
      <x:c r="AF147" s="120" t="n">
        <x:v>4</x:v>
      </x:c>
      <x:c r="AG147" s="120" t="str">
        <x:v>train=1|anomaly=1</x:v>
      </x:c>
    </x:row>
    <x:row r="148">
      <x:c r="A148" s="120" t="n">
        <x:v>147</x:v>
      </x:c>
      <x:c r="B148" s="120" t="n">
        <x:v>0</x:v>
      </x:c>
      <x:c r="C148" s="120" t="n">
        <x:v>0</x:v>
      </x:c>
      <x:c r="D148" s="120" t="str">
        <x:v>CADC0872</x:v>
      </x:c>
      <x:c r="E148" s="120" t="n">
        <x:v>1</x:v>
      </x:c>
      <x:c r="F148" s="120" t="n">
        <x:v>217</x:v>
      </x:c>
      <x:c r="G148" s="120" t="n">
        <x:v>218</x:v>
      </x:c>
      <x:c r="H148" s="120" t="n">
        <x:v>-2.569142665137617e-7</x:v>
      </x:c>
      <x:c r="I148" s="120" t="n">
        <x:v>2.8608843121257034e-10</x:v>
      </x:c>
      <x:c r="J148" s="120" t="n">
        <x:v>0.00001691414884682556</x:v>
      </x:c>
      <x:c r="K148" s="120" t="n">
        <x:v>-1.4331014065909031</x:v>
      </x:c>
      <x:c r="L148" s="120" t="n">
        <x:v>-0.04008918255816541</x:v>
      </x:c>
      <x:c r="M148" s="120" t="n">
        <x:v>1</x:v>
      </x:c>
      <x:c r="N148" s="120" t="n">
        <x:v>1</x:v>
      </x:c>
      <x:c r="O148" s="120" t="n">
        <x:v>1</x:v>
      </x:c>
      <x:c r="P148" s="120" t="n">
        <x:v>67</x:v>
      </x:c>
      <x:c r="Q148" s="120" t="n">
        <x:v>78</x:v>
      </x:c>
      <x:c r="R148" s="120" t="n">
        <x:v>4.983098532868963e-13</x:v>
      </x:c>
      <x:c r="S148" s="120" t="n">
        <x:v>8.396632802573819e-13</x:v>
      </x:c>
      <x:c r="T148" s="120" t="n">
        <x:v>217</x:v>
      </x:c>
      <x:c r="U148" s="120" t="n">
        <x:v>218</x:v>
      </x:c>
      <x:c r="V148" s="120" t="n">
        <x:v>1.3183798673390339e-12</x:v>
      </x:c>
      <x:c r="W148" s="120" t="n">
        <x:v>1.3123322532686712e-12</x:v>
      </x:c>
      <x:c r="X148" s="120" t="n">
        <x:v>148</x:v>
      </x:c>
      <x:c r="Y148" s="151" t="n">
        <x:v>44714.331087962964</x:v>
      </x:c>
      <x:c r="Z148" s="151" t="n">
        <x:v>44714.333599537036</x:v>
      </x:c>
      <x:c r="AA148" s="120" t="n">
        <x:v>218</x:v>
      </x:c>
      <x:c r="AB148" s="120" t="str">
        <x:v>Normal</x:v>
      </x:c>
      <x:c r="AC148" s="120" t="n">
        <x:v>1</x:v>
      </x:c>
      <x:c r="AD148" s="120" t="n">
        <x:v>599</x:v>
      </x:c>
      <x:c r="AE148" s="120" t="n">
        <x:v>6</x:v>
      </x:c>
      <x:c r="AF148" s="120" t="n">
        <x:v>99</x:v>
      </x:c>
      <x:c r="AG148" s="120" t="str">
        <x:v>train=0|anomaly=0</x:v>
      </x:c>
    </x:row>
    <x:row r="149">
      <x:c r="A149" s="120" t="n">
        <x:v>148</x:v>
      </x:c>
      <x:c r="B149" s="120" t="n">
        <x:v>1</x:v>
      </x:c>
      <x:c r="C149" s="120" t="n">
        <x:v>0</x:v>
      </x:c>
      <x:c r="D149" s="120" t="str">
        <x:v>CADC0872</x:v>
      </x:c>
      <x:c r="E149" s="120" t="n">
        <x:v>1</x:v>
      </x:c>
      <x:c r="F149" s="120" t="n">
        <x:v>192</x:v>
      </x:c>
      <x:c r="G149" s="120" t="n">
        <x:v>193</x:v>
      </x:c>
      <x:c r="H149" s="120" t="n">
        <x:v>-0.0000045592841352331605</x:v>
      </x:c>
      <x:c r="I149" s="120" t="n">
        <x:v>8.931838685251098e-11</x:v>
      </x:c>
      <x:c r="J149" s="120" t="n">
        <x:v>0.000009450840536825864</x:v>
      </x:c>
      <x:c r="K149" s="120" t="n">
        <x:v>-1.0864755103792196</x:v>
      </x:c>
      <x:c r="L149" s="120" t="n">
        <x:v>-0.08021382116902072</x:v>
      </x:c>
      <x:c r="M149" s="120" t="n">
        <x:v>1</x:v>
      </x:c>
      <x:c r="N149" s="120" t="n">
        <x:v>1</x:v>
      </x:c>
      <x:c r="O149" s="120" t="n">
        <x:v>1</x:v>
      </x:c>
      <x:c r="P149" s="120" t="n">
        <x:v>20</x:v>
      </x:c>
      <x:c r="Q149" s="120" t="n">
        <x:v>23</x:v>
      </x:c>
      <x:c r="R149" s="120" t="n">
        <x:v>8.505806167758712e-13</x:v>
      </x:c>
      <x:c r="S149" s="120" t="n">
        <x:v>1.7097043972953108e-12</x:v>
      </x:c>
      <x:c r="T149" s="120" t="n">
        <x:v>192</x:v>
      </x:c>
      <x:c r="U149" s="120" t="n">
        <x:v>193</x:v>
      </x:c>
      <x:c r="V149" s="120" t="n">
        <x:v>4.651999315234947e-13</x:v>
      </x:c>
      <x:c r="W149" s="120" t="n">
        <x:v>4.627895691839947e-13</x:v>
      </x:c>
      <x:c r="X149" s="120" t="n">
        <x:v>149</x:v>
      </x:c>
      <x:c r="Y149" s="151" t="n">
        <x:v>44714.33361111111</x:v>
      </x:c>
      <x:c r="Z149" s="151" t="n">
        <x:v>44714.33583333333</x:v>
      </x:c>
      <x:c r="AA149" s="120" t="n">
        <x:v>193</x:v>
      </x:c>
      <x:c r="AB149" s="120" t="str">
        <x:v>Anomalous</x:v>
      </x:c>
      <x:c r="AC149" s="120" t="n">
        <x:v>1</x:v>
      </x:c>
      <x:c r="AD149" s="120" t="n">
        <x:v>947</x:v>
      </x:c>
      <x:c r="AE149" s="120" t="n">
        <x:v>10</x:v>
      </x:c>
      <x:c r="AF149" s="120" t="n">
        <x:v>47</x:v>
      </x:c>
      <x:c r="AG149" s="120" t="str">
        <x:v>train=0|anomaly=1</x:v>
      </x:c>
    </x:row>
    <x:row r="150">
      <x:c r="A150" s="120" t="n">
        <x:v>149</x:v>
      </x:c>
      <x:c r="B150" s="120" t="n">
        <x:v>0</x:v>
      </x:c>
      <x:c r="C150" s="120" t="n">
        <x:v>1</x:v>
      </x:c>
      <x:c r="D150" s="120" t="str">
        <x:v>CADC0872</x:v>
      </x:c>
      <x:c r="E150" s="120" t="n">
        <x:v>1</x:v>
      </x:c>
      <x:c r="F150" s="120" t="n">
        <x:v>203</x:v>
      </x:c>
      <x:c r="G150" s="120" t="n">
        <x:v>204</x:v>
      </x:c>
      <x:c r="H150" s="120" t="n">
        <x:v>0.0000015210467681372547</x:v>
      </x:c>
      <x:c r="I150" s="120" t="n">
        <x:v>1.2780850266076105e-10</x:v>
      </x:c>
      <x:c r="J150" s="120" t="n">
        <x:v>0.000011305242264576246</x:v>
      </x:c>
      <x:c r="K150" s="120" t="n">
        <x:v>-1.472738422659563</x:v>
      </x:c>
      <x:c r="L150" s="120" t="n">
        <x:v>-0.06189774040707747</x:v>
      </x:c>
      <x:c r="M150" s="120" t="n">
        <x:v>1</x:v>
      </x:c>
      <x:c r="N150" s="120" t="n">
        <x:v>1</x:v>
      </x:c>
      <x:c r="O150" s="120" t="n">
        <x:v>1</x:v>
      </x:c>
      <x:c r="P150" s="120" t="n">
        <x:v>58</x:v>
      </x:c>
      <x:c r="Q150" s="120" t="n">
        <x:v>66</x:v>
      </x:c>
      <x:c r="R150" s="120" t="n">
        <x:v>4.0172850337526973e-13</x:v>
      </x:c>
      <x:c r="S150" s="120" t="n">
        <x:v>7.71811408149356e-13</x:v>
      </x:c>
      <x:c r="T150" s="120" t="n">
        <x:v>203</x:v>
      </x:c>
      <x:c r="U150" s="120" t="n">
        <x:v>204</x:v>
      </x:c>
      <x:c r="V150" s="120" t="n">
        <x:v>6.29598535274685e-13</x:v>
      </x:c>
      <x:c r="W150" s="120" t="n">
        <x:v>6.265122679449071e-13</x:v>
      </x:c>
      <x:c r="X150" s="120" t="n">
        <x:v>150</x:v>
      </x:c>
      <x:c r="Y150" s="151" t="n">
        <x:v>44714.33584490741</x:v>
      </x:c>
      <x:c r="Z150" s="151" t="n">
        <x:v>44714.33819444444</x:v>
      </x:c>
      <x:c r="AA150" s="120" t="n">
        <x:v>204</x:v>
      </x:c>
      <x:c r="AB150" s="120" t="str">
        <x:v>Normal</x:v>
      </x:c>
      <x:c r="AC150" s="120" t="n">
        <x:v>1</x:v>
      </x:c>
      <x:c r="AD150" s="120" t="n">
        <x:v>745</x:v>
      </x:c>
      <x:c r="AE150" s="120" t="n">
        <x:v>8</x:v>
      </x:c>
      <x:c r="AF150" s="120" t="n">
        <x:v>45</x:v>
      </x:c>
      <x:c r="AG150" s="120" t="str">
        <x:v>train=1|anomaly=0</x:v>
      </x:c>
    </x:row>
    <x:row r="151">
      <x:c r="A151" s="120" t="n">
        <x:v>150</x:v>
      </x:c>
      <x:c r="B151" s="120" t="n">
        <x:v>1</x:v>
      </x:c>
      <x:c r="C151" s="120" t="n">
        <x:v>1</x:v>
      </x:c>
      <x:c r="D151" s="120" t="str">
        <x:v>CADC0872</x:v>
      </x:c>
      <x:c r="E151" s="120" t="n">
        <x:v>1</x:v>
      </x:c>
      <x:c r="F151" s="120" t="n">
        <x:v>216</x:v>
      </x:c>
      <x:c r="G151" s="120" t="n">
        <x:v>217</x:v>
      </x:c>
      <x:c r="H151" s="120" t="n">
        <x:v>0.000002265338898617511</x:v>
      </x:c>
      <x:c r="I151" s="120" t="n">
        <x:v>1.3622748220699782e-10</x:v>
      </x:c>
      <x:c r="J151" s="120" t="n">
        <x:v>0.000011671652933796388</x:v>
      </x:c>
      <x:c r="K151" s="120" t="n">
        <x:v>-1.4890603769227575</x:v>
      </x:c>
      <x:c r="L151" s="120" t="n">
        <x:v>0.0019479593487525964</x:v>
      </x:c>
      <x:c r="M151" s="120" t="n">
        <x:v>2</x:v>
      </x:c>
      <x:c r="N151" s="120" t="n">
        <x:v>1</x:v>
      </x:c>
      <x:c r="O151" s="120" t="n">
        <x:v>1</x:v>
      </x:c>
      <x:c r="P151" s="120" t="n">
        <x:v>26</x:v>
      </x:c>
      <x:c r="Q151" s="120" t="n">
        <x:v>51</x:v>
      </x:c>
      <x:c r="R151" s="120" t="n">
        <x:v>6.692201249068052e-13</x:v>
      </x:c>
      <x:c r="S151" s="120" t="n">
        <x:v>1.3332062639864765e-12</x:v>
      </x:c>
      <x:c r="T151" s="120" t="n">
        <x:v>216</x:v>
      </x:c>
      <x:c r="U151" s="120" t="n">
        <x:v>217</x:v>
      </x:c>
      <x:c r="V151" s="120" t="n">
        <x:v>6.306827879953603e-13</x:v>
      </x:c>
      <x:c r="W151" s="120" t="n">
        <x:v>6.277764157004508e-13</x:v>
      </x:c>
      <x:c r="X151" s="120" t="n">
        <x:v>151</x:v>
      </x:c>
      <x:c r="Y151" s="151" t="n">
        <x:v>44714.33820601852</x:v>
      </x:c>
      <x:c r="Z151" s="151" t="n">
        <x:v>44714.34070601852</x:v>
      </x:c>
      <x:c r="AA151" s="120" t="n">
        <x:v>217</x:v>
      </x:c>
      <x:c r="AB151" s="120" t="str">
        <x:v>Anomalous</x:v>
      </x:c>
      <x:c r="AC151" s="120" t="n">
        <x:v>0</x:v>
      </x:c>
      <x:c r="AD151" s="120"/>
      <x:c r="AE151" s="120"/>
      <x:c r="AF151" s="120"/>
      <x:c r="AG151" s="120"/>
    </x:row>
    <x:row r="152">
      <x:c r="A152" s="120" t="n">
        <x:v>151</x:v>
      </x:c>
      <x:c r="B152" s="120" t="n">
        <x:v>1</x:v>
      </x:c>
      <x:c r="C152" s="120" t="n">
        <x:v>1</x:v>
      </x:c>
      <x:c r="D152" s="120" t="str">
        <x:v>CADC0872</x:v>
      </x:c>
      <x:c r="E152" s="120" t="n">
        <x:v>1</x:v>
      </x:c>
      <x:c r="F152" s="120" t="n">
        <x:v>211</x:v>
      </x:c>
      <x:c r="G152" s="120" t="n">
        <x:v>212</x:v>
      </x:c>
      <x:c r="H152" s="120" t="n">
        <x:v>0.0000031641788221698116</x:v>
      </x:c>
      <x:c r="I152" s="120" t="n">
        <x:v>1.1582833516843627e-10</x:v>
      </x:c>
      <x:c r="J152" s="120" t="n">
        <x:v>0.000010762357323952605</x:v>
      </x:c>
      <x:c r="K152" s="120" t="n">
        <x:v>-1.3783019472212494</x:v>
      </x:c>
      <x:c r="L152" s="120" t="n">
        <x:v>-0.044536588045341274</x:v>
      </x:c>
      <x:c r="M152" s="120" t="n">
        <x:v>2</x:v>
      </x:c>
      <x:c r="N152" s="120" t="n">
        <x:v>1</x:v>
      </x:c>
      <x:c r="O152" s="120" t="n">
        <x:v>1</x:v>
      </x:c>
      <x:c r="P152" s="120" t="n">
        <x:v>2</x:v>
      </x:c>
      <x:c r="Q152" s="120" t="n">
        <x:v>18</x:v>
      </x:c>
      <x:c r="R152" s="120" t="n">
        <x:v>1.826376296937111e-12</x:v>
      </x:c>
      <x:c r="S152" s="120" t="n">
        <x:v>3.60756381441748e-12</x:v>
      </x:c>
      <x:c r="T152" s="120" t="n">
        <x:v>211</x:v>
      </x:c>
      <x:c r="U152" s="120" t="n">
        <x:v>212</x:v>
      </x:c>
      <x:c r="V152" s="120" t="n">
        <x:v>5.489494557745794e-13</x:v>
      </x:c>
      <x:c r="W152" s="120" t="n">
        <x:v>5.463600715492277e-13</x:v>
      </x:c>
      <x:c r="X152" s="120" t="n">
        <x:v>152</x:v>
      </x:c>
      <x:c r="Y152" s="151" t="n">
        <x:v>44714.34071759259</x:v>
      </x:c>
      <x:c r="Z152" s="151" t="n">
        <x:v>44714.34315972222</x:v>
      </x:c>
      <x:c r="AA152" s="120" t="n">
        <x:v>212</x:v>
      </x:c>
      <x:c r="AB152" s="120" t="str">
        <x:v>Anomalous</x:v>
      </x:c>
      <x:c r="AC152" s="120" t="n">
        <x:v>1</x:v>
      </x:c>
      <x:c r="AD152" s="120" t="n">
        <x:v>921</x:v>
      </x:c>
      <x:c r="AE152" s="120" t="n">
        <x:v>10</x:v>
      </x:c>
      <x:c r="AF152" s="120" t="n">
        <x:v>21</x:v>
      </x:c>
      <x:c r="AG152" s="120" t="str">
        <x:v>train=1|anomaly=1</x:v>
      </x:c>
    </x:row>
    <x:row r="153">
      <x:c r="A153" s="120" t="n">
        <x:v>152</x:v>
      </x:c>
      <x:c r="B153" s="120" t="n">
        <x:v>0</x:v>
      </x:c>
      <x:c r="C153" s="120" t="n">
        <x:v>1</x:v>
      </x:c>
      <x:c r="D153" s="120" t="str">
        <x:v>CADC0872</x:v>
      </x:c>
      <x:c r="E153" s="120" t="n">
        <x:v>1</x:v>
      </x:c>
      <x:c r="F153" s="120" t="n">
        <x:v>191</x:v>
      </x:c>
      <x:c r="G153" s="120" t="n">
        <x:v>192</x:v>
      </x:c>
      <x:c r="H153" s="120" t="n">
        <x:v>-0.0000028827177390624996</x:v>
      </x:c>
      <x:c r="I153" s="120" t="n">
        <x:v>1.0048276671519308e-10</x:v>
      </x:c>
      <x:c r="J153" s="120" t="n">
        <x:v>0.000010024109272907647</x:v>
      </x:c>
      <x:c r="K153" s="120" t="n">
        <x:v>-1.2498167037314607</x:v>
      </x:c>
      <x:c r="L153" s="120" t="n">
        <x:v>-0.1570674954471162</x:v>
      </x:c>
      <x:c r="M153" s="120" t="n">
        <x:v>1</x:v>
      </x:c>
      <x:c r="N153" s="120" t="n">
        <x:v>1</x:v>
      </x:c>
      <x:c r="O153" s="120" t="n">
        <x:v>1</x:v>
      </x:c>
      <x:c r="P153" s="120" t="n">
        <x:v>56</x:v>
      </x:c>
      <x:c r="Q153" s="120" t="n">
        <x:v>63</x:v>
      </x:c>
      <x:c r="R153" s="120" t="n">
        <x:v>3.6283286195502956e-13</x:v>
      </x:c>
      <x:c r="S153" s="120" t="n">
        <x:v>7.520203082007499e-13</x:v>
      </x:c>
      <x:c r="T153" s="120" t="n">
        <x:v>191</x:v>
      </x:c>
      <x:c r="U153" s="120" t="n">
        <x:v>192</x:v>
      </x:c>
      <x:c r="V153" s="120" t="n">
        <x:v>5.260877838491785e-13</x:v>
      </x:c>
      <x:c r="W153" s="120" t="n">
        <x:v>5.233477433082973e-13</x:v>
      </x:c>
      <x:c r="X153" s="120" t="n">
        <x:v>153</x:v>
      </x:c>
      <x:c r="Y153" s="151" t="n">
        <x:v>44714.3431712963</x:v>
      </x:c>
      <x:c r="Z153" s="151" t="n">
        <x:v>44714.34538194445</x:v>
      </x:c>
      <x:c r="AA153" s="120" t="n">
        <x:v>192</x:v>
      </x:c>
      <x:c r="AB153" s="120" t="str">
        <x:v>Normal</x:v>
      </x:c>
      <x:c r="AC153" s="120" t="n">
        <x:v>0</x:v>
      </x:c>
      <x:c r="AD153" s="120"/>
      <x:c r="AE153" s="120"/>
      <x:c r="AF153" s="120"/>
      <x:c r="AG153" s="120"/>
    </x:row>
    <x:row r="154">
      <x:c r="A154" s="120" t="n">
        <x:v>153</x:v>
      </x:c>
      <x:c r="B154" s="120" t="n">
        <x:v>0</x:v>
      </x:c>
      <x:c r="C154" s="120" t="n">
        <x:v>1</x:v>
      </x:c>
      <x:c r="D154" s="120" t="str">
        <x:v>CADC0872</x:v>
      </x:c>
      <x:c r="E154" s="120" t="n">
        <x:v>1</x:v>
      </x:c>
      <x:c r="F154" s="120" t="n">
        <x:v>219</x:v>
      </x:c>
      <x:c r="G154" s="120" t="n">
        <x:v>220</x:v>
      </x:c>
      <x:c r="H154" s="120" t="n">
        <x:v>-1.781899090909097e-7</x:v>
      </x:c>
      <x:c r="I154" s="120" t="n">
        <x:v>3.2306511167793756e-10</x:v>
      </x:c>
      <x:c r="J154" s="120" t="n">
        <x:v>0.000017974012119667037</x:v>
      </x:c>
      <x:c r="K154" s="120" t="n">
        <x:v>-1.4724232629654321</x:v>
      </x:c>
      <x:c r="L154" s="120" t="n">
        <x:v>0.03726018481155959</x:v>
      </x:c>
      <x:c r="M154" s="120" t="n">
        <x:v>1</x:v>
      </x:c>
      <x:c r="N154" s="120" t="n">
        <x:v>1</x:v>
      </x:c>
      <x:c r="O154" s="120" t="n">
        <x:v>1</x:v>
      </x:c>
      <x:c r="P154" s="120" t="n">
        <x:v>64</x:v>
      </x:c>
      <x:c r="Q154" s="120" t="n">
        <x:v>72</x:v>
      </x:c>
      <x:c r="R154" s="120" t="n">
        <x:v>5.752136210578944e-13</x:v>
      </x:c>
      <x:c r="S154" s="120" t="n">
        <x:v>8.971635648849389e-13</x:v>
      </x:c>
      <x:c r="T154" s="120" t="n">
        <x:v>219</x:v>
      </x:c>
      <x:c r="U154" s="120" t="n">
        <x:v>220</x:v>
      </x:c>
      <x:c r="V154" s="120" t="n">
        <x:v>1.475183158346747e-12</x:v>
      </x:c>
      <x:c r="W154" s="120" t="n">
        <x:v>1.4684777803542617e-12</x:v>
      </x:c>
      <x:c r="X154" s="120" t="n">
        <x:v>154</x:v>
      </x:c>
      <x:c r="Y154" s="151" t="n">
        <x:v>44714.34539351852</x:v>
      </x:c>
      <x:c r="Z154" s="151" t="n">
        <x:v>44714.34792824074</x:v>
      </x:c>
      <x:c r="AA154" s="120" t="n">
        <x:v>220</x:v>
      </x:c>
      <x:c r="AB154" s="120" t="str">
        <x:v>Normal</x:v>
      </x:c>
      <x:c r="AC154" s="120" t="n">
        <x:v>1</x:v>
      </x:c>
      <x:c r="AD154" s="120" t="n">
        <x:v>215</x:v>
      </x:c>
      <x:c r="AE154" s="120" t="n">
        <x:v>3</x:v>
      </x:c>
      <x:c r="AF154" s="120" t="n">
        <x:v>15</x:v>
      </x:c>
      <x:c r="AG154" s="120" t="str">
        <x:v>train=1|anomaly=0</x:v>
      </x:c>
    </x:row>
    <x:row r="155">
      <x:c r="A155" s="120" t="n">
        <x:v>154</x:v>
      </x:c>
      <x:c r="B155" s="120" t="n">
        <x:v>0</x:v>
      </x:c>
      <x:c r="C155" s="120" t="n">
        <x:v>1</x:v>
      </x:c>
      <x:c r="D155" s="120" t="str">
        <x:v>CADC0872</x:v>
      </x:c>
      <x:c r="E155" s="120" t="n">
        <x:v>1</x:v>
      </x:c>
      <x:c r="F155" s="120" t="n">
        <x:v>204</x:v>
      </x:c>
      <x:c r="G155" s="120" t="n">
        <x:v>205</x:v>
      </x:c>
      <x:c r="H155" s="120" t="n">
        <x:v>0.0000030785376780487797</x:v>
      </x:c>
      <x:c r="I155" s="120" t="n">
        <x:v>3.558216679876522e-10</x:v>
      </x:c>
      <x:c r="J155" s="120" t="n">
        <x:v>0.00001886323588326383</x:v>
      </x:c>
      <x:c r="K155" s="120" t="n">
        <x:v>-1.381150540821647</x:v>
      </x:c>
      <x:c r="L155" s="120" t="n">
        <x:v>-0.12387301131759092</x:v>
      </x:c>
      <x:c r="M155" s="120" t="n">
        <x:v>1</x:v>
      </x:c>
      <x:c r="N155" s="120" t="n">
        <x:v>1</x:v>
      </x:c>
      <x:c r="O155" s="120" t="n">
        <x:v>1</x:v>
      </x:c>
      <x:c r="P155" s="120" t="n">
        <x:v>65</x:v>
      </x:c>
      <x:c r="Q155" s="120" t="n">
        <x:v>69</x:v>
      </x:c>
      <x:c r="R155" s="120" t="n">
        <x:v>6.30648344627036e-13</x:v>
      </x:c>
      <x:c r="S155" s="120" t="n">
        <x:v>9.44976629907646e-13</x:v>
      </x:c>
      <x:c r="T155" s="120" t="n">
        <x:v>204</x:v>
      </x:c>
      <x:c r="U155" s="120" t="n">
        <x:v>205</x:v>
      </x:c>
      <x:c r="V155" s="120" t="n">
        <x:v>1.7442238626845695e-12</x:v>
      </x:c>
      <x:c r="W155" s="120" t="n">
        <x:v>1.7357154535983033e-12</x:v>
      </x:c>
      <x:c r="X155" s="120" t="n">
        <x:v>155</x:v>
      </x:c>
      <x:c r="Y155" s="151" t="n">
        <x:v>44714.34793981481</x:v>
      </x:c>
      <x:c r="Z155" s="151" t="n">
        <x:v>44714.35030092593</x:v>
      </x:c>
      <x:c r="AA155" s="120" t="n">
        <x:v>205</x:v>
      </x:c>
      <x:c r="AB155" s="120" t="str">
        <x:v>Normal</x:v>
      </x:c>
      <x:c r="AC155" s="120" t="n">
        <x:v>1</x:v>
      </x:c>
      <x:c r="AD155" s="120" t="n">
        <x:v>713</x:v>
      </x:c>
      <x:c r="AE155" s="120" t="n">
        <x:v>8</x:v>
      </x:c>
      <x:c r="AF155" s="120" t="n">
        <x:v>13</x:v>
      </x:c>
      <x:c r="AG155" s="120" t="str">
        <x:v>train=1|anomaly=0</x:v>
      </x:c>
    </x:row>
    <x:row r="156">
      <x:c r="A156" s="120" t="n">
        <x:v>155</x:v>
      </x:c>
      <x:c r="B156" s="120" t="n">
        <x:v>0</x:v>
      </x:c>
      <x:c r="C156" s="120" t="n">
        <x:v>0</x:v>
      </x:c>
      <x:c r="D156" s="120" t="str">
        <x:v>CADC0872</x:v>
      </x:c>
      <x:c r="E156" s="120" t="n">
        <x:v>1</x:v>
      </x:c>
      <x:c r="F156" s="120" t="n">
        <x:v>208</x:v>
      </x:c>
      <x:c r="G156" s="120" t="n">
        <x:v>209</x:v>
      </x:c>
      <x:c r="H156" s="120" t="n">
        <x:v>0.0000053377053732057406</x:v>
      </x:c>
      <x:c r="I156" s="120" t="n">
        <x:v>5.392836018744721e-10</x:v>
      </x:c>
      <x:c r="J156" s="120" t="n">
        <x:v>0.000023222480528024393</x:v>
      </x:c>
      <x:c r="K156" s="120" t="n">
        <x:v>-1.3777008011508434</x:v>
      </x:c>
      <x:c r="L156" s="120" t="n">
        <x:v>-0.058894301161923006</x:v>
      </x:c>
      <x:c r="M156" s="120" t="n">
        <x:v>1</x:v>
      </x:c>
      <x:c r="N156" s="120" t="n">
        <x:v>1</x:v>
      </x:c>
      <x:c r="O156" s="120" t="n">
        <x:v>1</x:v>
      </x:c>
      <x:c r="P156" s="120" t="n">
        <x:v>69</x:v>
      </x:c>
      <x:c r="Q156" s="120" t="n">
        <x:v>71</x:v>
      </x:c>
      <x:c r="R156" s="120" t="n">
        <x:v>7.636936924957077e-13</x:v>
      </x:c>
      <x:c r="S156" s="120" t="n">
        <x:v>8.103915966244774e-13</x:v>
      </x:c>
      <x:c r="T156" s="120" t="n">
        <x:v>208</x:v>
      </x:c>
      <x:c r="U156" s="120" t="n">
        <x:v>209</x:v>
      </x:c>
      <x:c r="V156" s="120" t="n">
        <x:v>2.5927096243965002e-12</x:v>
      </x:c>
      <x:c r="W156" s="120" t="n">
        <x:v>2.5803043151888615e-12</x:v>
      </x:c>
      <x:c r="X156" s="120" t="n">
        <x:v>156</x:v>
      </x:c>
      <x:c r="Y156" s="151" t="n">
        <x:v>44714.3503125</x:v>
      </x:c>
      <x:c r="Z156" s="151" t="n">
        <x:v>44714.35271990741</x:v>
      </x:c>
      <x:c r="AA156" s="120" t="n">
        <x:v>209</x:v>
      </x:c>
      <x:c r="AB156" s="120" t="str">
        <x:v>Normal</x:v>
      </x:c>
      <x:c r="AC156" s="120" t="n">
        <x:v>0</x:v>
      </x:c>
      <x:c r="AD156" s="120"/>
      <x:c r="AE156" s="120"/>
      <x:c r="AF156" s="120"/>
      <x:c r="AG156" s="120"/>
    </x:row>
    <x:row r="157">
      <x:c r="A157" s="120" t="n">
        <x:v>156</x:v>
      </x:c>
      <x:c r="B157" s="120" t="n">
        <x:v>0</x:v>
      </x:c>
      <x:c r="C157" s="120" t="n">
        <x:v>1</x:v>
      </x:c>
      <x:c r="D157" s="120" t="str">
        <x:v>CADC0872</x:v>
      </x:c>
      <x:c r="E157" s="120" t="n">
        <x:v>1</x:v>
      </x:c>
      <x:c r="F157" s="120" t="n">
        <x:v>198</x:v>
      </x:c>
      <x:c r="G157" s="120" t="n">
        <x:v>199</x:v>
      </x:c>
      <x:c r="H157" s="120" t="n">
        <x:v>4.406177587939705e-7</x:v>
      </x:c>
      <x:c r="I157" s="120" t="n">
        <x:v>7.194354450084975e-10</x:v>
      </x:c>
      <x:c r="J157" s="120" t="n">
        <x:v>0.00002682229380587159</x:v>
      </x:c>
      <x:c r="K157" s="120" t="n">
        <x:v>-1.4440643173689034</x:v>
      </x:c>
      <x:c r="L157" s="120" t="n">
        <x:v>-0.0460616337276411</x:v>
      </x:c>
      <x:c r="M157" s="120" t="n">
        <x:v>1</x:v>
      </x:c>
      <x:c r="N157" s="120" t="n">
        <x:v>1</x:v>
      </x:c>
      <x:c r="O157" s="120" t="n">
        <x:v>1</x:v>
      </x:c>
      <x:c r="P157" s="120" t="n">
        <x:v>52</x:v>
      </x:c>
      <x:c r="Q157" s="120" t="n">
        <x:v>74</x:v>
      </x:c>
      <x:c r="R157" s="120" t="n">
        <x:v>1.0829901983728074e-12</x:v>
      </x:c>
      <x:c r="S157" s="120" t="n">
        <x:v>1.1130446102822103e-12</x:v>
      </x:c>
      <x:c r="T157" s="120" t="n">
        <x:v>198</x:v>
      </x:c>
      <x:c r="U157" s="120" t="n">
        <x:v>199</x:v>
      </x:c>
      <x:c r="V157" s="120" t="n">
        <x:v>3.6335123485277652e-12</x:v>
      </x:c>
      <x:c r="W157" s="120" t="n">
        <x:v>3.615253492505013e-12</x:v>
      </x:c>
      <x:c r="X157" s="120" t="n">
        <x:v>157</x:v>
      </x:c>
      <x:c r="Y157" s="151" t="n">
        <x:v>44714.35273148148</x:v>
      </x:c>
      <x:c r="Z157" s="151" t="n">
        <x:v>44714.35502314815</x:v>
      </x:c>
      <x:c r="AA157" s="120" t="n">
        <x:v>199</x:v>
      </x:c>
      <x:c r="AB157" s="120" t="str">
        <x:v>Normal</x:v>
      </x:c>
      <x:c r="AC157" s="120" t="n">
        <x:v>0</x:v>
      </x:c>
      <x:c r="AD157" s="120"/>
      <x:c r="AE157" s="120"/>
      <x:c r="AF157" s="120"/>
      <x:c r="AG157" s="120"/>
    </x:row>
    <x:row r="158">
      <x:c r="A158" s="120" t="n">
        <x:v>157</x:v>
      </x:c>
      <x:c r="B158" s="120" t="n">
        <x:v>0</x:v>
      </x:c>
      <x:c r="C158" s="120" t="n">
        <x:v>1</x:v>
      </x:c>
      <x:c r="D158" s="120" t="str">
        <x:v>CADC0872</x:v>
      </x:c>
      <x:c r="E158" s="120" t="n">
        <x:v>1</x:v>
      </x:c>
      <x:c r="F158" s="120" t="n">
        <x:v>216</x:v>
      </x:c>
      <x:c r="G158" s="120" t="n">
        <x:v>217</x:v>
      </x:c>
      <x:c r="H158" s="120" t="n">
        <x:v>-0.0000038975903917050695</x:v>
      </x:c>
      <x:c r="I158" s="120" t="n">
        <x:v>7.793099452656106e-10</x:v>
      </x:c>
      <x:c r="J158" s="120" t="n">
        <x:v>0.00002791612339250582</x:v>
      </x:c>
      <x:c r="K158" s="120" t="n">
        <x:v>-1.4952048260924922</x:v>
      </x:c>
      <x:c r="L158" s="120" t="n">
        <x:v>0.01829866834346968</x:v>
      </x:c>
      <x:c r="M158" s="120" t="n">
        <x:v>1</x:v>
      </x:c>
      <x:c r="N158" s="120" t="n">
        <x:v>1</x:v>
      </x:c>
      <x:c r="O158" s="120" t="n">
        <x:v>1</x:v>
      </x:c>
      <x:c r="P158" s="120" t="n">
        <x:v>66</x:v>
      </x:c>
      <x:c r="Q158" s="120" t="n">
        <x:v>73</x:v>
      </x:c>
      <x:c r="R158" s="120" t="n">
        <x:v>1.0935445317644567e-12</x:v>
      </x:c>
      <x:c r="S158" s="120" t="n">
        <x:v>1.2156780130940786e-12</x:v>
      </x:c>
      <x:c r="T158" s="120" t="n">
        <x:v>216</x:v>
      </x:c>
      <x:c r="U158" s="120" t="n">
        <x:v>217</x:v>
      </x:c>
      <x:c r="V158" s="120" t="n">
        <x:v>3.607916413266716e-12</x:v>
      </x:c>
      <x:c r="W158" s="120" t="n">
        <x:v>3.591290070348436e-12</x:v>
      </x:c>
      <x:c r="X158" s="120" t="n">
        <x:v>158</x:v>
      </x:c>
      <x:c r="Y158" s="151" t="n">
        <x:v>44714.35503472222</x:v>
      </x:c>
      <x:c r="Z158" s="151" t="n">
        <x:v>44714.35753472222</x:v>
      </x:c>
      <x:c r="AA158" s="120" t="n">
        <x:v>217</x:v>
      </x:c>
      <x:c r="AB158" s="120" t="str">
        <x:v>Normal</x:v>
      </x:c>
      <x:c r="AC158" s="120" t="n">
        <x:v>0</x:v>
      </x:c>
      <x:c r="AD158" s="120"/>
      <x:c r="AE158" s="120"/>
      <x:c r="AF158" s="120"/>
      <x:c r="AG158" s="120"/>
    </x:row>
    <x:row r="159">
      <x:c r="A159" s="120" t="n">
        <x:v>158</x:v>
      </x:c>
      <x:c r="B159" s="120" t="n">
        <x:v>0</x:v>
      </x:c>
      <x:c r="C159" s="120" t="n">
        <x:v>1</x:v>
      </x:c>
      <x:c r="D159" s="120" t="str">
        <x:v>CADC0872</x:v>
      </x:c>
      <x:c r="E159" s="120" t="n">
        <x:v>1</x:v>
      </x:c>
      <x:c r="F159" s="120" t="n">
        <x:v>205</x:v>
      </x:c>
      <x:c r="G159" s="120" t="n">
        <x:v>206</x:v>
      </x:c>
      <x:c r="H159" s="120" t="n">
        <x:v>-0.000007279649669902911</x:v>
      </x:c>
      <x:c r="I159" s="120" t="n">
        <x:v>5.2130737111929e-10</x:v>
      </x:c>
      <x:c r="J159" s="120" t="n">
        <x:v>0.000022832156514864953</x:v>
      </x:c>
      <x:c r="K159" s="120" t="n">
        <x:v>-1.4054538536145942</x:v>
      </x:c>
      <x:c r="L159" s="120" t="n">
        <x:v>-0.05401079576751274</x:v>
      </x:c>
      <x:c r="M159" s="120" t="n">
        <x:v>1</x:v>
      </x:c>
      <x:c r="N159" s="120" t="n">
        <x:v>1</x:v>
      </x:c>
      <x:c r="O159" s="120" t="n">
        <x:v>1</x:v>
      </x:c>
      <x:c r="P159" s="120" t="n">
        <x:v>56</x:v>
      </x:c>
      <x:c r="Q159" s="120" t="n">
        <x:v>65</x:v>
      </x:c>
      <x:c r="R159" s="120" t="n">
        <x:v>8.320981484636078e-13</x:v>
      </x:c>
      <x:c r="S159" s="120" t="n">
        <x:v>9.900839158442413e-13</x:v>
      </x:c>
      <x:c r="T159" s="120" t="n">
        <x:v>205</x:v>
      </x:c>
      <x:c r="U159" s="120" t="n">
        <x:v>206</x:v>
      </x:c>
      <x:c r="V159" s="120" t="n">
        <x:v>2.5429627859477563e-12</x:v>
      </x:c>
      <x:c r="W159" s="120" t="n">
        <x:v>2.5306183064043205e-12</x:v>
      </x:c>
      <x:c r="X159" s="120" t="n">
        <x:v>159</x:v>
      </x:c>
      <x:c r="Y159" s="151" t="n">
        <x:v>44714.3575462963</x:v>
      </x:c>
      <x:c r="Z159" s="151" t="n">
        <x:v>44714.359918981485</x:v>
      </x:c>
      <x:c r="AA159" s="120" t="n">
        <x:v>206</x:v>
      </x:c>
      <x:c r="AB159" s="120" t="str">
        <x:v>Normal</x:v>
      </x:c>
      <x:c r="AC159" s="120" t="n">
        <x:v>0</x:v>
      </x:c>
      <x:c r="AD159" s="120"/>
      <x:c r="AE159" s="120"/>
      <x:c r="AF159" s="120"/>
      <x:c r="AG159" s="120"/>
    </x:row>
    <x:row r="160">
      <x:c r="A160" s="120" t="n">
        <x:v>159</x:v>
      </x:c>
      <x:c r="B160" s="120" t="n">
        <x:v>0</x:v>
      </x:c>
      <x:c r="C160" s="120" t="n">
        <x:v>1</x:v>
      </x:c>
      <x:c r="D160" s="120" t="str">
        <x:v>CADC0872</x:v>
      </x:c>
      <x:c r="E160" s="120" t="n">
        <x:v>1</x:v>
      </x:c>
      <x:c r="F160" s="120" t="n">
        <x:v>233</x:v>
      </x:c>
      <x:c r="G160" s="120" t="n">
        <x:v>234</x:v>
      </x:c>
      <x:c r="H160" s="120" t="n">
        <x:v>0.0000038069060470085474</x:v>
      </x:c>
      <x:c r="I160" s="120" t="n">
        <x:v>8.763908379121283e-10</x:v>
      </x:c>
      <x:c r="J160" s="120" t="n">
        <x:v>0.000029603899032258037</x:v>
      </x:c>
      <x:c r="K160" s="120" t="n">
        <x:v>-1.4340995665339882</x:v>
      </x:c>
      <x:c r="L160" s="120" t="n">
        <x:v>-0.0715958190065987</x:v>
      </x:c>
      <x:c r="M160" s="120" t="n">
        <x:v>1</x:v>
      </x:c>
      <x:c r="N160" s="120" t="n">
        <x:v>1</x:v>
      </x:c>
      <x:c r="O160" s="120" t="n">
        <x:v>1</x:v>
      </x:c>
      <x:c r="P160" s="120" t="n">
        <x:v>63</x:v>
      </x:c>
      <x:c r="Q160" s="120" t="n">
        <x:v>74</x:v>
      </x:c>
      <x:c r="R160" s="120" t="n">
        <x:v>1.0726205750316916e-12</x:v>
      </x:c>
      <x:c r="S160" s="120" t="n">
        <x:v>1.142500742304392e-12</x:v>
      </x:c>
      <x:c r="T160" s="120" t="n">
        <x:v>233</x:v>
      </x:c>
      <x:c r="U160" s="120" t="n">
        <x:v>234</x:v>
      </x:c>
      <x:c r="V160" s="120" t="n">
        <x:v>3.761334068292396e-12</x:v>
      </x:c>
      <x:c r="W160" s="120" t="n">
        <x:v>3.7452599910774715e-12</x:v>
      </x:c>
      <x:c r="X160" s="120" t="n">
        <x:v>160</x:v>
      </x:c>
      <x:c r="Y160" s="151" t="n">
        <x:v>44714.359930555554</x:v>
      </x:c>
      <x:c r="Z160" s="151" t="n">
        <x:v>44714.36262731482</x:v>
      </x:c>
      <x:c r="AA160" s="120" t="n">
        <x:v>234</x:v>
      </x:c>
      <x:c r="AB160" s="120" t="str">
        <x:v>Normal</x:v>
      </x:c>
      <x:c r="AC160" s="120" t="n">
        <x:v>0</x:v>
      </x:c>
      <x:c r="AD160" s="120"/>
      <x:c r="AE160" s="120"/>
      <x:c r="AF160" s="120"/>
      <x:c r="AG160" s="120"/>
    </x:row>
    <x:row r="161">
      <x:c r="A161" s="120" t="n">
        <x:v>160</x:v>
      </x:c>
      <x:c r="B161" s="120" t="n">
        <x:v>1</x:v>
      </x:c>
      <x:c r="C161" s="120" t="n">
        <x:v>1</x:v>
      </x:c>
      <x:c r="D161" s="120" t="str">
        <x:v>CADC0872</x:v>
      </x:c>
      <x:c r="E161" s="120" t="n">
        <x:v>1</x:v>
      </x:c>
      <x:c r="F161" s="120" t="n">
        <x:v>224</x:v>
      </x:c>
      <x:c r="G161" s="120" t="n">
        <x:v>225</x:v>
      </x:c>
      <x:c r="H161" s="120" t="n">
        <x:v>6.156609288888878e-7</x:v>
      </x:c>
      <x:c r="I161" s="120" t="n">
        <x:v>5.51405733151937e-10</x:v>
      </x:c>
      <x:c r="J161" s="120" t="n">
        <x:v>0.000023482030004919444</x:v>
      </x:c>
      <x:c r="K161" s="120" t="n">
        <x:v>-0.802509489673739</x:v>
      </x:c>
      <x:c r="L161" s="120" t="n">
        <x:v>-0.5833269879792162</x:v>
      </x:c>
      <x:c r="M161" s="120" t="n">
        <x:v>2</x:v>
      </x:c>
      <x:c r="N161" s="120" t="n">
        <x:v>1</x:v>
      </x:c>
      <x:c r="O161" s="120" t="n">
        <x:v>1</x:v>
      </x:c>
      <x:c r="P161" s="120" t="n">
        <x:v>2</x:v>
      </x:c>
      <x:c r="Q161" s="120" t="n">
        <x:v>7</x:v>
      </x:c>
      <x:c r="R161" s="120" t="n">
        <x:v>2.8720934925361855e-12</x:v>
      </x:c>
      <x:c r="S161" s="120" t="n">
        <x:v>5.39083852488277e-12</x:v>
      </x:c>
      <x:c r="T161" s="120" t="n">
        <x:v>224</x:v>
      </x:c>
      <x:c r="U161" s="120" t="n">
        <x:v>225</x:v>
      </x:c>
      <x:c r="V161" s="120" t="n">
        <x:v>2.4616327372854333e-12</x:v>
      </x:c>
      <x:c r="W161" s="120" t="n">
        <x:v>2.4506921473419423e-12</x:v>
      </x:c>
      <x:c r="X161" s="120" t="n">
        <x:v>161</x:v>
      </x:c>
      <x:c r="Y161" s="151" t="n">
        <x:v>44714.36263888889</x:v>
      </x:c>
      <x:c r="Z161" s="151" t="n">
        <x:v>44714.36523148148</x:v>
      </x:c>
      <x:c r="AA161" s="120" t="n">
        <x:v>225</x:v>
      </x:c>
      <x:c r="AB161" s="120" t="str">
        <x:v>Anomalous</x:v>
      </x:c>
      <x:c r="AC161" s="120" t="n">
        <x:v>1</x:v>
      </x:c>
      <x:c r="AD161" s="120" t="n">
        <x:v>724</x:v>
      </x:c>
      <x:c r="AE161" s="120" t="n">
        <x:v>8</x:v>
      </x:c>
      <x:c r="AF161" s="120" t="n">
        <x:v>24</x:v>
      </x:c>
      <x:c r="AG161" s="120" t="str">
        <x:v>train=1|anomaly=1</x:v>
      </x:c>
    </x:row>
    <x:row r="162">
      <x:c r="A162" s="120" t="n">
        <x:v>161</x:v>
      </x:c>
      <x:c r="B162" s="120" t="n">
        <x:v>0</x:v>
      </x:c>
      <x:c r="C162" s="120" t="n">
        <x:v>1</x:v>
      </x:c>
      <x:c r="D162" s="120" t="str">
        <x:v>CADC0872</x:v>
      </x:c>
      <x:c r="E162" s="120" t="n">
        <x:v>1</x:v>
      </x:c>
      <x:c r="F162" s="120" t="n">
        <x:v>236</x:v>
      </x:c>
      <x:c r="G162" s="120" t="n">
        <x:v>237</x:v>
      </x:c>
      <x:c r="H162" s="120" t="n">
        <x:v>0.000007597927864978903</x:v>
      </x:c>
      <x:c r="I162" s="120" t="n">
        <x:v>6.122274204437359e-10</x:v>
      </x:c>
      <x:c r="J162" s="120" t="n">
        <x:v>0.00002474322979006047</x:v>
      </x:c>
      <x:c r="K162" s="120" t="n">
        <x:v>-0.899726720541453</x:v>
      </x:c>
      <x:c r="L162" s="120" t="n">
        <x:v>-0.46600227386902665</x:v>
      </x:c>
      <x:c r="M162" s="120" t="n">
        <x:v>1</x:v>
      </x:c>
      <x:c r="N162" s="120" t="n">
        <x:v>1</x:v>
      </x:c>
      <x:c r="O162" s="120" t="n">
        <x:v>1</x:v>
      </x:c>
      <x:c r="P162" s="120" t="n">
        <x:v>74</x:v>
      </x:c>
      <x:c r="Q162" s="120" t="n">
        <x:v>81</x:v>
      </x:c>
      <x:c r="R162" s="120" t="n">
        <x:v>6.455087343672056e-13</x:v>
      </x:c>
      <x:c r="S162" s="120" t="n">
        <x:v>8.692005276339149e-13</x:v>
      </x:c>
      <x:c r="T162" s="120" t="n">
        <x:v>236</x:v>
      </x:c>
      <x:c r="U162" s="120" t="n">
        <x:v>237</x:v>
      </x:c>
      <x:c r="V162" s="120" t="n">
        <x:v>2.5941839849310844e-12</x:v>
      </x:c>
      <x:c r="W162" s="120" t="n">
        <x:v>2.5832380609440336e-12</x:v>
      </x:c>
      <x:c r="X162" s="120" t="n">
        <x:v>162</x:v>
      </x:c>
      <x:c r="Y162" s="151" t="n">
        <x:v>44714.36524305555</x:v>
      </x:c>
      <x:c r="Z162" s="151" t="n">
        <x:v>44714.36797453704</x:v>
      </x:c>
      <x:c r="AA162" s="120" t="n">
        <x:v>237</x:v>
      </x:c>
      <x:c r="AB162" s="120" t="str">
        <x:v>Normal</x:v>
      </x:c>
      <x:c r="AC162" s="120" t="n">
        <x:v>1</x:v>
      </x:c>
      <x:c r="AD162" s="120" t="n">
        <x:v>222</x:v>
      </x:c>
      <x:c r="AE162" s="120" t="n">
        <x:v>3</x:v>
      </x:c>
      <x:c r="AF162" s="120" t="n">
        <x:v>22</x:v>
      </x:c>
      <x:c r="AG162" s="120" t="str">
        <x:v>train=1|anomaly=0</x:v>
      </x:c>
    </x:row>
    <x:row r="163">
      <x:c r="A163" s="120" t="n">
        <x:v>162</x:v>
      </x:c>
      <x:c r="B163" s="120" t="n">
        <x:v>1</x:v>
      </x:c>
      <x:c r="C163" s="120" t="n">
        <x:v>1</x:v>
      </x:c>
      <x:c r="D163" s="120" t="str">
        <x:v>CADC0872</x:v>
      </x:c>
      <x:c r="E163" s="120" t="n">
        <x:v>1</x:v>
      </x:c>
      <x:c r="F163" s="120" t="n">
        <x:v>256</x:v>
      </x:c>
      <x:c r="G163" s="120" t="n">
        <x:v>257</x:v>
      </x:c>
      <x:c r="H163" s="120" t="n">
        <x:v>0.000003045158715953307</x:v>
      </x:c>
      <x:c r="I163" s="120" t="n">
        <x:v>6.316685222811881e-10</x:v>
      </x:c>
      <x:c r="J163" s="120" t="n">
        <x:v>0.000025133016577426357</x:v>
      </x:c>
      <x:c r="K163" s="120" t="n">
        <x:v>-1.2361360700664434</x:v>
      </x:c>
      <x:c r="L163" s="120" t="n">
        <x:v>-0.08656072060494223</x:v>
      </x:c>
      <x:c r="M163" s="120" t="n">
        <x:v>1</x:v>
      </x:c>
      <x:c r="N163" s="120" t="n">
        <x:v>1</x:v>
      </x:c>
      <x:c r="O163" s="120" t="n">
        <x:v>1</x:v>
      </x:c>
      <x:c r="P163" s="120" t="n">
        <x:v>1</x:v>
      </x:c>
      <x:c r="Q163" s="120" t="n">
        <x:v>5</x:v>
      </x:c>
      <x:c r="R163" s="120" t="n">
        <x:v>2.5180054409932406e-12</x:v>
      </x:c>
      <x:c r="S163" s="120" t="n">
        <x:v>4.7928148830772345e-12</x:v>
      </x:c>
      <x:c r="T163" s="120" t="n">
        <x:v>256</x:v>
      </x:c>
      <x:c r="U163" s="120" t="n">
        <x:v>257</x:v>
      </x:c>
      <x:c r="V163" s="120" t="n">
        <x:v>2.467455165160891e-12</x:v>
      </x:c>
      <x:c r="W163" s="120" t="n">
        <x:v>2.457854172300343e-12</x:v>
      </x:c>
      <x:c r="X163" s="120" t="n">
        <x:v>163</x:v>
      </x:c>
      <x:c r="Y163" s="151" t="n">
        <x:v>44714.36798611111</x:v>
      </x:c>
      <x:c r="Z163" s="151" t="n">
        <x:v>44714.37094907407</x:v>
      </x:c>
      <x:c r="AA163" s="120" t="n">
        <x:v>257</x:v>
      </x:c>
      <x:c r="AB163" s="120" t="str">
        <x:v>Anomalous</x:v>
      </x:c>
      <x:c r="AC163" s="120" t="n">
        <x:v>0</x:v>
      </x:c>
      <x:c r="AD163" s="120"/>
      <x:c r="AE163" s="120"/>
      <x:c r="AF163" s="120"/>
      <x:c r="AG163" s="120"/>
    </x:row>
    <x:row r="164">
      <x:c r="A164" s="120" t="n">
        <x:v>163</x:v>
      </x:c>
      <x:c r="B164" s="120" t="n">
        <x:v>1</x:v>
      </x:c>
      <x:c r="C164" s="120" t="n">
        <x:v>1</x:v>
      </x:c>
      <x:c r="D164" s="120" t="str">
        <x:v>CADC0872</x:v>
      </x:c>
      <x:c r="E164" s="120" t="n">
        <x:v>1</x:v>
      </x:c>
      <x:c r="F164" s="120" t="n">
        <x:v>209</x:v>
      </x:c>
      <x:c r="G164" s="120" t="n">
        <x:v>210</x:v>
      </x:c>
      <x:c r="H164" s="120" t="n">
        <x:v>-0.000005804209585714285</x:v>
      </x:c>
      <x:c r="I164" s="120" t="n">
        <x:v>2.2828397914368475e-10</x:v>
      </x:c>
      <x:c r="J164" s="120" t="n">
        <x:v>0.00001510906943341266</x:v>
      </x:c>
      <x:c r="K164" s="120" t="n">
        <x:v>-1.0094025089171297</x:v>
      </x:c>
      <x:c r="L164" s="120" t="n">
        <x:v>-0.26592664257754756</x:v>
      </x:c>
      <x:c r="M164" s="120" t="n">
        <x:v>2</x:v>
      </x:c>
      <x:c r="N164" s="120" t="n">
        <x:v>2</x:v>
      </x:c>
      <x:c r="O164" s="120" t="n">
        <x:v>2</x:v>
      </x:c>
      <x:c r="P164" s="120" t="n">
        <x:v>2</x:v>
      </x:c>
      <x:c r="Q164" s="120" t="n">
        <x:v>2</x:v>
      </x:c>
      <x:c r="R164" s="120" t="n">
        <x:v>3.410170924427095e-11</x:v>
      </x:c>
      <x:c r="S164" s="120" t="n">
        <x:v>9.96863594773635e-11</x:v>
      </x:c>
      <x:c r="T164" s="120" t="n">
        <x:v>209</x:v>
      </x:c>
      <x:c r="U164" s="120" t="n">
        <x:v>210</x:v>
      </x:c>
      <x:c r="V164" s="120" t="n">
        <x:v>1.09226784279275e-12</x:v>
      </x:c>
      <x:c r="W164" s="120" t="n">
        <x:v>1.0870665673508797e-12</x:v>
      </x:c>
      <x:c r="X164" s="120" t="n">
        <x:v>164</x:v>
      </x:c>
      <x:c r="Y164" s="151" t="n">
        <x:v>44714.37096064815</x:v>
      </x:c>
      <x:c r="Z164" s="151" t="n">
        <x:v>44714.37337962963</x:v>
      </x:c>
      <x:c r="AA164" s="120" t="n">
        <x:v>210</x:v>
      </x:c>
      <x:c r="AB164" s="120" t="str">
        <x:v>Anomalous</x:v>
      </x:c>
      <x:c r="AC164" s="120" t="n">
        <x:v>0</x:v>
      </x:c>
      <x:c r="AD164" s="120"/>
      <x:c r="AE164" s="120"/>
      <x:c r="AF164" s="120"/>
      <x:c r="AG164" s="120"/>
    </x:row>
    <x:row r="165">
      <x:c r="A165" s="120" t="n">
        <x:v>164</x:v>
      </x:c>
      <x:c r="B165" s="120" t="n">
        <x:v>0</x:v>
      </x:c>
      <x:c r="C165" s="120" t="n">
        <x:v>1</x:v>
      </x:c>
      <x:c r="D165" s="120" t="str">
        <x:v>CADC0872</x:v>
      </x:c>
      <x:c r="E165" s="120" t="n">
        <x:v>1</x:v>
      </x:c>
      <x:c r="F165" s="120" t="n">
        <x:v>236</x:v>
      </x:c>
      <x:c r="G165" s="120" t="n">
        <x:v>237</x:v>
      </x:c>
      <x:c r="H165" s="120" t="n">
        <x:v>-0.0000029906392869198306</x:v>
      </x:c>
      <x:c r="I165" s="120" t="n">
        <x:v>3.147665368487416e-10</x:v>
      </x:c>
      <x:c r="J165" s="120" t="n">
        <x:v>0.000017741661051004824</x:v>
      </x:c>
      <x:c r="K165" s="120" t="n">
        <x:v>-1.4580653156951324</x:v>
      </x:c>
      <x:c r="L165" s="120" t="n">
        <x:v>0.004047994313287013</x:v>
      </x:c>
      <x:c r="M165" s="120" t="n">
        <x:v>1</x:v>
      </x:c>
      <x:c r="N165" s="120" t="n">
        <x:v>1</x:v>
      </x:c>
      <x:c r="O165" s="120" t="n">
        <x:v>1</x:v>
      </x:c>
      <x:c r="P165" s="120" t="n">
        <x:v>67</x:v>
      </x:c>
      <x:c r="Q165" s="120" t="n">
        <x:v>76</x:v>
      </x:c>
      <x:c r="R165" s="120" t="n">
        <x:v>5.392907317368543e-13</x:v>
      </x:c>
      <x:c r="S165" s="120" t="n">
        <x:v>8.423955435268399e-13</x:v>
      </x:c>
      <x:c r="T165" s="120" t="n">
        <x:v>236</x:v>
      </x:c>
      <x:c r="U165" s="120" t="n">
        <x:v>237</x:v>
      </x:c>
      <x:c r="V165" s="120" t="n">
        <x:v>1.333756512070939e-12</x:v>
      </x:c>
      <x:c r="W165" s="120" t="n">
        <x:v>1.3281288474630448e-12</x:v>
      </x:c>
      <x:c r="X165" s="120" t="n">
        <x:v>165</x:v>
      </x:c>
      <x:c r="Y165" s="151" t="n">
        <x:v>44714.373391203706</x:v>
      </x:c>
      <x:c r="Z165" s="151" t="n">
        <x:v>44714.376122685186</x:v>
      </x:c>
      <x:c r="AA165" s="120" t="n">
        <x:v>237</x:v>
      </x:c>
      <x:c r="AB165" s="120" t="str">
        <x:v>Normal</x:v>
      </x:c>
      <x:c r="AC165" s="120" t="n">
        <x:v>1</x:v>
      </x:c>
      <x:c r="AD165" s="120" t="n">
        <x:v>97</x:v>
      </x:c>
      <x:c r="AE165" s="120" t="n">
        <x:v>1</x:v>
      </x:c>
      <x:c r="AF165" s="120" t="n">
        <x:v>97</x:v>
      </x:c>
      <x:c r="AG165" s="120" t="str">
        <x:v>train=1|anomaly=0</x:v>
      </x:c>
    </x:row>
    <x:row r="166">
      <x:c r="A166" s="120" t="n">
        <x:v>165</x:v>
      </x:c>
      <x:c r="B166" s="120" t="n">
        <x:v>1</x:v>
      </x:c>
      <x:c r="C166" s="120" t="n">
        <x:v>1</x:v>
      </x:c>
      <x:c r="D166" s="120" t="str">
        <x:v>CADC0872</x:v>
      </x:c>
      <x:c r="E166" s="120" t="n">
        <x:v>1</x:v>
      </x:c>
      <x:c r="F166" s="120" t="n">
        <x:v>231</x:v>
      </x:c>
      <x:c r="G166" s="120" t="n">
        <x:v>232</x:v>
      </x:c>
      <x:c r="H166" s="120" t="n">
        <x:v>0.0000022651312456896554</x:v>
      </x:c>
      <x:c r="I166" s="120" t="n">
        <x:v>4.6113194738637214e-10</x:v>
      </x:c>
      <x:c r="J166" s="120" t="n">
        <x:v>0.00002147398303497449</x:v>
      </x:c>
      <x:c r="K166" s="120" t="n">
        <x:v>-1.3689970630968353</x:v>
      </x:c>
      <x:c r="L166" s="120" t="n">
        <x:v>0.009416841401543367</x:v>
      </x:c>
      <x:c r="M166" s="120" t="n">
        <x:v>2</x:v>
      </x:c>
      <x:c r="N166" s="120" t="n">
        <x:v>2</x:v>
      </x:c>
      <x:c r="O166" s="120" t="n">
        <x:v>1</x:v>
      </x:c>
      <x:c r="P166" s="120" t="n">
        <x:v>1</x:v>
      </x:c>
      <x:c r="Q166" s="120" t="n">
        <x:v>7</x:v>
      </x:c>
      <x:c r="R166" s="120" t="n">
        <x:v>3.4149932295820034e-12</x:v>
      </x:c>
      <x:c r="S166" s="120" t="n">
        <x:v>6.315722288721196e-12</x:v>
      </x:c>
      <x:c r="T166" s="120" t="n">
        <x:v>231</x:v>
      </x:c>
      <x:c r="U166" s="120" t="n">
        <x:v>232</x:v>
      </x:c>
      <x:c r="V166" s="120" t="n">
        <x:v>1.9962421964778016e-12</x:v>
      </x:c>
      <x:c r="W166" s="120" t="n">
        <x:v>1.9876377042516042e-12</x:v>
      </x:c>
      <x:c r="X166" s="120" t="n">
        <x:v>166</x:v>
      </x:c>
      <x:c r="Y166" s="151" t="n">
        <x:v>44714.37613425926</x:v>
      </x:c>
      <x:c r="Z166" s="151" t="n">
        <x:v>44714.37880787037</x:v>
      </x:c>
      <x:c r="AA166" s="120" t="n">
        <x:v>232</x:v>
      </x:c>
      <x:c r="AB166" s="120" t="str">
        <x:v>Anomalous</x:v>
      </x:c>
      <x:c r="AC166" s="120" t="n">
        <x:v>0</x:v>
      </x:c>
      <x:c r="AD166" s="120"/>
      <x:c r="AE166" s="120"/>
      <x:c r="AF166" s="120"/>
      <x:c r="AG166" s="120"/>
    </x:row>
    <x:row r="167">
      <x:c r="A167" s="120" t="n">
        <x:v>166</x:v>
      </x:c>
      <x:c r="B167" s="120" t="n">
        <x:v>1</x:v>
      </x:c>
      <x:c r="C167" s="120" t="n">
        <x:v>1</x:v>
      </x:c>
      <x:c r="D167" s="120" t="str">
        <x:v>CADC0872</x:v>
      </x:c>
      <x:c r="E167" s="120" t="n">
        <x:v>1</x:v>
      </x:c>
      <x:c r="F167" s="120" t="n">
        <x:v>231</x:v>
      </x:c>
      <x:c r="G167" s="120" t="n">
        <x:v>232</x:v>
      </x:c>
      <x:c r="H167" s="120" t="n">
        <x:v>0.000006452190948275862</x:v>
      </x:c>
      <x:c r="I167" s="120" t="n">
        <x:v>5.687374639473726e-10</x:v>
      </x:c>
      <x:c r="J167" s="120" t="n">
        <x:v>0.00002384821720689772</x:v>
      </x:c>
      <x:c r="K167" s="120" t="n">
        <x:v>-1.468352043505801</x:v>
      </x:c>
      <x:c r="L167" s="120" t="n">
        <x:v>-0.03628927359794256</x:v>
      </x:c>
      <x:c r="M167" s="120" t="n">
        <x:v>1</x:v>
      </x:c>
      <x:c r="N167" s="120" t="n">
        <x:v>1</x:v>
      </x:c>
      <x:c r="O167" s="120" t="n">
        <x:v>1</x:v>
      </x:c>
      <x:c r="P167" s="120" t="n">
        <x:v>5</x:v>
      </x:c>
      <x:c r="Q167" s="120" t="n">
        <x:v>12</x:v>
      </x:c>
      <x:c r="R167" s="120" t="n">
        <x:v>1.7728343702261138e-12</x:v>
      </x:c>
      <x:c r="S167" s="120" t="n">
        <x:v>3.0315992800161623e-12</x:v>
      </x:c>
      <x:c r="T167" s="120" t="n">
        <x:v>231</x:v>
      </x:c>
      <x:c r="U167" s="120" t="n">
        <x:v>232</x:v>
      </x:c>
      <x:c r="V167" s="120" t="n">
        <x:v>2.462066943495119e-12</x:v>
      </x:c>
      <x:c r="W167" s="120" t="n">
        <x:v>2.4514545859800543e-12</x:v>
      </x:c>
      <x:c r="X167" s="120" t="n">
        <x:v>167</x:v>
      </x:c>
      <x:c r="Y167" s="151" t="n">
        <x:v>44714.37881944444</x:v>
      </x:c>
      <x:c r="Z167" s="151" t="n">
        <x:v>44714.38149305555</x:v>
      </x:c>
      <x:c r="AA167" s="120" t="n">
        <x:v>232</x:v>
      </x:c>
      <x:c r="AB167" s="120" t="str">
        <x:v>Anomalous</x:v>
      </x:c>
      <x:c r="AC167" s="120" t="n">
        <x:v>0</x:v>
      </x:c>
      <x:c r="AD167" s="120"/>
      <x:c r="AE167" s="120"/>
      <x:c r="AF167" s="120"/>
      <x:c r="AG167" s="120"/>
    </x:row>
    <x:row r="168">
      <x:c r="A168" s="120" t="n">
        <x:v>167</x:v>
      </x:c>
      <x:c r="B168" s="120" t="n">
        <x:v>0</x:v>
      </x:c>
      <x:c r="C168" s="120" t="n">
        <x:v>0</x:v>
      </x:c>
      <x:c r="D168" s="120" t="str">
        <x:v>CADC0872</x:v>
      </x:c>
      <x:c r="E168" s="120" t="n">
        <x:v>1</x:v>
      </x:c>
      <x:c r="F168" s="120" t="n">
        <x:v>219</x:v>
      </x:c>
      <x:c r="G168" s="120" t="n">
        <x:v>220</x:v>
      </x:c>
      <x:c r="H168" s="120" t="n">
        <x:v>-6.086074954545458e-7</x:v>
      </x:c>
      <x:c r="I168" s="120" t="n">
        <x:v>6.245819898345727e-10</x:v>
      </x:c>
      <x:c r="J168" s="120" t="n">
        <x:v>0.000024991638398363814</x:v>
      </x:c>
      <x:c r="K168" s="120" t="n">
        <x:v>-1.2190705201894751</x:v>
      </x:c>
      <x:c r="L168" s="120" t="n">
        <x:v>-0.2270634755296945</x:v>
      </x:c>
      <x:c r="M168" s="120" t="n">
        <x:v>1</x:v>
      </x:c>
      <x:c r="N168" s="120" t="n">
        <x:v>1</x:v>
      </x:c>
      <x:c r="O168" s="120" t="n">
        <x:v>1</x:v>
      </x:c>
      <x:c r="P168" s="120" t="n">
        <x:v>55</x:v>
      </x:c>
      <x:c r="Q168" s="120" t="n">
        <x:v>67</x:v>
      </x:c>
      <x:c r="R168" s="120" t="n">
        <x:v>8.062227468040914e-13</x:v>
      </x:c>
      <x:c r="S168" s="120" t="n">
        <x:v>8.678262705883647e-13</x:v>
      </x:c>
      <x:c r="T168" s="120" t="n">
        <x:v>219</x:v>
      </x:c>
      <x:c r="U168" s="120" t="n">
        <x:v>220</x:v>
      </x:c>
      <x:c r="V168" s="120" t="n">
        <x:v>2.8519725563222495e-12</x:v>
      </x:c>
      <x:c r="W168" s="120" t="n">
        <x:v>2.839009044702603e-12</x:v>
      </x:c>
      <x:c r="X168" s="120" t="n">
        <x:v>168</x:v>
      </x:c>
      <x:c r="Y168" s="151" t="n">
        <x:v>44714.38150462963</x:v>
      </x:c>
      <x:c r="Z168" s="151" t="n">
        <x:v>44714.384039351855</x:v>
      </x:c>
      <x:c r="AA168" s="120" t="n">
        <x:v>220</x:v>
      </x:c>
      <x:c r="AB168" s="120" t="str">
        <x:v>Normal</x:v>
      </x:c>
      <x:c r="AC168" s="120" t="n">
        <x:v>1</x:v>
      </x:c>
      <x:c r="AD168" s="120" t="n">
        <x:v>758</x:v>
      </x:c>
      <x:c r="AE168" s="120" t="n">
        <x:v>8</x:v>
      </x:c>
      <x:c r="AF168" s="120" t="n">
        <x:v>58</x:v>
      </x:c>
      <x:c r="AG168" s="120" t="str">
        <x:v>train=0|anomaly=0</x:v>
      </x:c>
    </x:row>
    <x:row r="169">
      <x:c r="A169" s="120" t="n">
        <x:v>168</x:v>
      </x:c>
      <x:c r="B169" s="120" t="n">
        <x:v>0</x:v>
      </x:c>
      <x:c r="C169" s="120" t="n">
        <x:v>1</x:v>
      </x:c>
      <x:c r="D169" s="120" t="str">
        <x:v>CADC0872</x:v>
      </x:c>
      <x:c r="E169" s="120" t="n">
        <x:v>1</x:v>
      </x:c>
      <x:c r="F169" s="120" t="n">
        <x:v>222</x:v>
      </x:c>
      <x:c r="G169" s="120" t="n">
        <x:v>223</x:v>
      </x:c>
      <x:c r="H169" s="120" t="n">
        <x:v>-0.000007387198448430493</x:v>
      </x:c>
      <x:c r="I169" s="120" t="n">
        <x:v>7.343261582869616e-10</x:v>
      </x:c>
      <x:c r="J169" s="120" t="n">
        <x:v>0.000027098453060773814</x:v>
      </x:c>
      <x:c r="K169" s="120" t="n">
        <x:v>-1.4748284146867419</x:v>
      </x:c>
      <x:c r="L169" s="120" t="n">
        <x:v>-0.0003539082299746216</x:v>
      </x:c>
      <x:c r="M169" s="120" t="n">
        <x:v>1</x:v>
      </x:c>
      <x:c r="N169" s="120" t="n">
        <x:v>1</x:v>
      </x:c>
      <x:c r="O169" s="120" t="n">
        <x:v>1</x:v>
      </x:c>
      <x:c r="P169" s="120" t="n">
        <x:v>57</x:v>
      </x:c>
      <x:c r="Q169" s="120" t="n">
        <x:v>75</x:v>
      </x:c>
      <x:c r="R169" s="120" t="n">
        <x:v>9.813063849373223e-13</x:v>
      </x:c>
      <x:c r="S169" s="120" t="n">
        <x:v>1.049372963178986e-12</x:v>
      </x:c>
      <x:c r="T169" s="120" t="n">
        <x:v>222</x:v>
      </x:c>
      <x:c r="U169" s="120" t="n">
        <x:v>223</x:v>
      </x:c>
      <x:c r="V169" s="120" t="n">
        <x:v>3.3077754877791065e-12</x:v>
      </x:c>
      <x:c r="W169" s="120" t="n">
        <x:v>3.2929424138428773e-12</x:v>
      </x:c>
      <x:c r="X169" s="120" t="n">
        <x:v>169</x:v>
      </x:c>
      <x:c r="Y169" s="151" t="n">
        <x:v>44714.384050925924</x:v>
      </x:c>
      <x:c r="Z169" s="151" t="n">
        <x:v>44714.38662037037</x:v>
      </x:c>
      <x:c r="AA169" s="120" t="n">
        <x:v>223</x:v>
      </x:c>
      <x:c r="AB169" s="120" t="str">
        <x:v>Normal</x:v>
      </x:c>
      <x:c r="AC169" s="120" t="n">
        <x:v>1</x:v>
      </x:c>
      <x:c r="AD169" s="120" t="n">
        <x:v>394</x:v>
      </x:c>
      <x:c r="AE169" s="120" t="n">
        <x:v>4</x:v>
      </x:c>
      <x:c r="AF169" s="120" t="n">
        <x:v>94</x:v>
      </x:c>
      <x:c r="AG169" s="120" t="str">
        <x:v>train=1|anomaly=0</x:v>
      </x:c>
    </x:row>
    <x:row r="170">
      <x:c r="A170" s="120" t="n">
        <x:v>169</x:v>
      </x:c>
      <x:c r="B170" s="120" t="n">
        <x:v>0</x:v>
      </x:c>
      <x:c r="C170" s="120" t="n">
        <x:v>1</x:v>
      </x:c>
      <x:c r="D170" s="120" t="str">
        <x:v>CADC0872</x:v>
      </x:c>
      <x:c r="E170" s="120" t="n">
        <x:v>1</x:v>
      </x:c>
      <x:c r="F170" s="120" t="n">
        <x:v>264</x:v>
      </x:c>
      <x:c r="G170" s="120" t="n">
        <x:v>265</x:v>
      </x:c>
      <x:c r="H170" s="120" t="n">
        <x:v>-0.000003578292388679245</x:v>
      </x:c>
      <x:c r="I170" s="120" t="n">
        <x:v>9.166051643131991e-10</x:v>
      </x:c>
      <x:c r="J170" s="120" t="n">
        <x:v>0.00003027548784599844</x:v>
      </x:c>
      <x:c r="K170" s="120" t="n">
        <x:v>-1.504733324016941</x:v>
      </x:c>
      <x:c r="L170" s="120" t="n">
        <x:v>0.027488719323803697</x:v>
      </x:c>
      <x:c r="M170" s="120" t="n">
        <x:v>1</x:v>
      </x:c>
      <x:c r="N170" s="120" t="n">
        <x:v>1</x:v>
      </x:c>
      <x:c r="O170" s="120" t="n">
        <x:v>1</x:v>
      </x:c>
      <x:c r="P170" s="120" t="n">
        <x:v>79</x:v>
      </x:c>
      <x:c r="Q170" s="120" t="n">
        <x:v>90</x:v>
      </x:c>
      <x:c r="R170" s="120" t="n">
        <x:v>9.442408807281891e-13</x:v>
      </x:c>
      <x:c r="S170" s="120" t="n">
        <x:v>1.2007915794327327e-12</x:v>
      </x:c>
      <x:c r="T170" s="120" t="n">
        <x:v>264</x:v>
      </x:c>
      <x:c r="U170" s="120" t="n">
        <x:v>265</x:v>
      </x:c>
      <x:c r="V170" s="120" t="n">
        <x:v>3.471989258762118e-12</x:v>
      </x:c>
      <x:c r="W170" s="120" t="n">
        <x:v>3.4588874125026384e-12</x:v>
      </x:c>
      <x:c r="X170" s="120" t="n">
        <x:v>170</x:v>
      </x:c>
      <x:c r="Y170" s="151" t="n">
        <x:v>44714.38663194444</x:v>
      </x:c>
      <x:c r="Z170" s="151" t="n">
        <x:v>44714.3896875</x:v>
      </x:c>
      <x:c r="AA170" s="120" t="n">
        <x:v>265</x:v>
      </x:c>
      <x:c r="AB170" s="120" t="str">
        <x:v>Normal</x:v>
      </x:c>
      <x:c r="AC170" s="120" t="n">
        <x:v>1</x:v>
      </x:c>
      <x:c r="AD170" s="120" t="n">
        <x:v>516</x:v>
      </x:c>
      <x:c r="AE170" s="120" t="n">
        <x:v>6</x:v>
      </x:c>
      <x:c r="AF170" s="120" t="n">
        <x:v>16</x:v>
      </x:c>
      <x:c r="AG170" s="120" t="str">
        <x:v>train=1|anomaly=0</x:v>
      </x:c>
    </x:row>
    <x:row r="171">
      <x:c r="A171" s="120" t="n">
        <x:v>170</x:v>
      </x:c>
      <x:c r="B171" s="120" t="n">
        <x:v>1</x:v>
      </x:c>
      <x:c r="C171" s="120" t="n">
        <x:v>1</x:v>
      </x:c>
      <x:c r="D171" s="120" t="str">
        <x:v>CADC0872</x:v>
      </x:c>
      <x:c r="E171" s="120" t="n">
        <x:v>1</x:v>
      </x:c>
      <x:c r="F171" s="120" t="n">
        <x:v>220</x:v>
      </x:c>
      <x:c r="G171" s="120" t="n">
        <x:v>221</x:v>
      </x:c>
      <x:c r="H171" s="120" t="n">
        <x:v>-0.000009529907714932126</x:v>
      </x:c>
      <x:c r="I171" s="120" t="n">
        <x:v>2.8473267378561426e-10</x:v>
      </x:c>
      <x:c r="J171" s="120" t="n">
        <x:v>0.000016874023639476574</x:v>
      </x:c>
      <x:c r="K171" s="120" t="n">
        <x:v>-0.7054197609054382</x:v>
      </x:c>
      <x:c r="L171" s="120" t="n">
        <x:v>-0.6717362687782633</x:v>
      </x:c>
      <x:c r="M171" s="120" t="n">
        <x:v>3</x:v>
      </x:c>
      <x:c r="N171" s="120" t="n">
        <x:v>2</x:v>
      </x:c>
      <x:c r="O171" s="120" t="n">
        <x:v>1</x:v>
      </x:c>
      <x:c r="P171" s="120" t="n">
        <x:v>3</x:v>
      </x:c>
      <x:c r="Q171" s="120" t="n">
        <x:v>16</x:v>
      </x:c>
      <x:c r="R171" s="120" t="n">
        <x:v>2.825806897474057e-12</x:v>
      </x:c>
      <x:c r="S171" s="120" t="n">
        <x:v>5.715622258434287e-12</x:v>
      </x:c>
      <x:c r="T171" s="120" t="n">
        <x:v>220</x:v>
      </x:c>
      <x:c r="U171" s="120" t="n">
        <x:v>221</x:v>
      </x:c>
      <x:c r="V171" s="120" t="n">
        <x:v>1.2942394262982467e-12</x:v>
      </x:c>
      <x:c r="W171" s="120" t="n">
        <x:v>1.288383139301422e-12</x:v>
      </x:c>
      <x:c r="X171" s="120" t="n">
        <x:v>171</x:v>
      </x:c>
      <x:c r="Y171" s="151" t="n">
        <x:v>44714.389699074076</x:v>
      </x:c>
      <x:c r="Z171" s="151" t="n">
        <x:v>44714.39224537037</x:v>
      </x:c>
      <x:c r="AA171" s="120" t="n">
        <x:v>221</x:v>
      </x:c>
      <x:c r="AB171" s="120" t="str">
        <x:v>Anomalous</x:v>
      </x:c>
      <x:c r="AC171" s="120" t="n">
        <x:v>1</x:v>
      </x:c>
      <x:c r="AD171" s="120" t="n">
        <x:v>749</x:v>
      </x:c>
      <x:c r="AE171" s="120" t="n">
        <x:v>8</x:v>
      </x:c>
      <x:c r="AF171" s="120" t="n">
        <x:v>49</x:v>
      </x:c>
      <x:c r="AG171" s="120" t="str">
        <x:v>train=1|anomaly=1</x:v>
      </x:c>
    </x:row>
    <x:row r="172">
      <x:c r="A172" s="120" t="n">
        <x:v>171</x:v>
      </x:c>
      <x:c r="B172" s="120" t="n">
        <x:v>0</x:v>
      </x:c>
      <x:c r="C172" s="120" t="n">
        <x:v>1</x:v>
      </x:c>
      <x:c r="D172" s="120" t="str">
        <x:v>CADC0872</x:v>
      </x:c>
      <x:c r="E172" s="120" t="n">
        <x:v>1</x:v>
      </x:c>
      <x:c r="F172" s="120" t="n">
        <x:v>312</x:v>
      </x:c>
      <x:c r="G172" s="120" t="n">
        <x:v>313</x:v>
      </x:c>
      <x:c r="H172" s="120" t="n">
        <x:v>0.0000051277679999999985</x:v>
      </x:c>
      <x:c r="I172" s="120" t="n">
        <x:v>4.849830632923755e-10</x:v>
      </x:c>
      <x:c r="J172" s="120" t="n">
        <x:v>0.000022022331014049704</x:v>
      </x:c>
      <x:c r="K172" s="120" t="n">
        <x:v>-1.3553814667095845</x:v>
      </x:c>
      <x:c r="L172" s="120" t="n">
        <x:v>-0.08642884131453427</x:v>
      </x:c>
      <x:c r="M172" s="120" t="n">
        <x:v>1</x:v>
      </x:c>
      <x:c r="N172" s="120" t="n">
        <x:v>1</x:v>
      </x:c>
      <x:c r="O172" s="120" t="n">
        <x:v>1</x:v>
      </x:c>
      <x:c r="P172" s="120" t="n">
        <x:v>98</x:v>
      </x:c>
      <x:c r="Q172" s="120" t="n">
        <x:v>105</x:v>
      </x:c>
      <x:c r="R172" s="120" t="n">
        <x:v>4.4595153594574304e-13</x:v>
      </x:c>
      <x:c r="S172" s="120" t="n">
        <x:v>8.014538288796714e-13</x:v>
      </x:c>
      <x:c r="T172" s="120" t="n">
        <x:v>312</x:v>
      </x:c>
      <x:c r="U172" s="120" t="n">
        <x:v>313</x:v>
      </x:c>
      <x:c r="V172" s="120" t="n">
        <x:v>1.55443289516787e-12</x:v>
      </x:c>
      <x:c r="W172" s="120" t="n">
        <x:v>1.5494666558861837e-12</x:v>
      </x:c>
      <x:c r="X172" s="120" t="n">
        <x:v>172</x:v>
      </x:c>
      <x:c r="Y172" s="151" t="n">
        <x:v>44714.39225694445</x:v>
      </x:c>
      <x:c r="Z172" s="151" t="n">
        <x:v>44714.39586805556</x:v>
      </x:c>
      <x:c r="AA172" s="120" t="n">
        <x:v>313</x:v>
      </x:c>
      <x:c r="AB172" s="120" t="str">
        <x:v>Normal</x:v>
      </x:c>
      <x:c r="AC172" s="120" t="n">
        <x:v>0</x:v>
      </x:c>
      <x:c r="AD172" s="120"/>
      <x:c r="AE172" s="120"/>
      <x:c r="AF172" s="120"/>
      <x:c r="AG172" s="120"/>
    </x:row>
    <x:row r="173">
      <x:c r="A173" s="120" t="n">
        <x:v>172</x:v>
      </x:c>
      <x:c r="B173" s="120" t="n">
        <x:v>0</x:v>
      </x:c>
      <x:c r="C173" s="120" t="n">
        <x:v>1</x:v>
      </x:c>
      <x:c r="D173" s="120" t="str">
        <x:v>CADC0872</x:v>
      </x:c>
      <x:c r="E173" s="120" t="n">
        <x:v>1</x:v>
      </x:c>
      <x:c r="F173" s="120" t="n">
        <x:v>254</x:v>
      </x:c>
      <x:c r="G173" s="120" t="n">
        <x:v>255</x:v>
      </x:c>
      <x:c r="H173" s="120" t="n">
        <x:v>-0.0000034845312088627445</x:v>
      </x:c>
      <x:c r="I173" s="120" t="n">
        <x:v>1.7525812639142325e-10</x:v>
      </x:c>
      <x:c r="J173" s="120" t="n">
        <x:v>0.00001323850922088372</x:v>
      </x:c>
      <x:c r="K173" s="120" t="n">
        <x:v>-0.5598356107346052</x:v>
      </x:c>
      <x:c r="L173" s="120" t="n">
        <x:v>-0.9846450845881158</x:v>
      </x:c>
      <x:c r="M173" s="120" t="n">
        <x:v>1</x:v>
      </x:c>
      <x:c r="N173" s="120" t="n">
        <x:v>1</x:v>
      </x:c>
      <x:c r="O173" s="120" t="n">
        <x:v>1</x:v>
      </x:c>
      <x:c r="P173" s="120" t="n">
        <x:v>80</x:v>
      </x:c>
      <x:c r="Q173" s="120" t="n">
        <x:v>86</x:v>
      </x:c>
      <x:c r="R173" s="120" t="n">
        <x:v>2.999841105947673e-13</x:v>
      </x:c>
      <x:c r="S173" s="120" t="n">
        <x:v>7.726466666449262e-13</x:v>
      </x:c>
      <x:c r="T173" s="120" t="n">
        <x:v>254</x:v>
      </x:c>
      <x:c r="U173" s="120" t="n">
        <x:v>255</x:v>
      </x:c>
      <x:c r="V173" s="120" t="n">
        <x:v>6.899926235882805e-13</x:v>
      </x:c>
      <x:c r="W173" s="120" t="n">
        <x:v>6.872867701624442e-13</x:v>
      </x:c>
      <x:c r="X173" s="120" t="n">
        <x:v>173</x:v>
      </x:c>
      <x:c r="Y173" s="151" t="n">
        <x:v>44714.39587962963</x:v>
      </x:c>
      <x:c r="Z173" s="151" t="n">
        <x:v>44714.39881944445</x:v>
      </x:c>
      <x:c r="AA173" s="120" t="n">
        <x:v>255</x:v>
      </x:c>
      <x:c r="AB173" s="120" t="str">
        <x:v>Normal</x:v>
      </x:c>
      <x:c r="AC173" s="120" t="n">
        <x:v>1</x:v>
      </x:c>
      <x:c r="AD173" s="120" t="n">
        <x:v>286</x:v>
      </x:c>
      <x:c r="AE173" s="120" t="n">
        <x:v>3</x:v>
      </x:c>
      <x:c r="AF173" s="120" t="n">
        <x:v>86</x:v>
      </x:c>
      <x:c r="AG173" s="120" t="str">
        <x:v>train=1|anomaly=0</x:v>
      </x:c>
    </x:row>
    <x:row r="174">
      <x:c r="A174" s="120" t="n">
        <x:v>173</x:v>
      </x:c>
      <x:c r="B174" s="120" t="n">
        <x:v>0</x:v>
      </x:c>
      <x:c r="C174" s="120" t="n">
        <x:v>1</x:v>
      </x:c>
      <x:c r="D174" s="120" t="str">
        <x:v>CADC0872</x:v>
      </x:c>
      <x:c r="E174" s="120" t="n">
        <x:v>1</x:v>
      </x:c>
      <x:c r="F174" s="120" t="n">
        <x:v>289</x:v>
      </x:c>
      <x:c r="G174" s="120" t="n">
        <x:v>290</x:v>
      </x:c>
      <x:c r="H174" s="120" t="n">
        <x:v>0.000006450108189655173</x:v>
      </x:c>
      <x:c r="I174" s="120" t="n">
        <x:v>1.4446052885709103e-10</x:v>
      </x:c>
      <x:c r="J174" s="120" t="n">
        <x:v>0.000012019173384933384</x:v>
      </x:c>
      <x:c r="K174" s="120" t="n">
        <x:v>-0.6482444627710864</x:v>
      </x:c>
      <x:c r="L174" s="120" t="n">
        <x:v>-0.6914390510597769</x:v>
      </x:c>
      <x:c r="M174" s="120" t="n">
        <x:v>1</x:v>
      </x:c>
      <x:c r="N174" s="120" t="n">
        <x:v>1</x:v>
      </x:c>
      <x:c r="O174" s="120" t="n">
        <x:v>1</x:v>
      </x:c>
      <x:c r="P174" s="120" t="n">
        <x:v>86</x:v>
      </x:c>
      <x:c r="Q174" s="120" t="n">
        <x:v>92</x:v>
      </x:c>
      <x:c r="R174" s="120" t="n">
        <x:v>3.5335891092920295e-13</x:v>
      </x:c>
      <x:c r="S174" s="120" t="n">
        <x:v>8.701874217827662e-13</x:v>
      </x:c>
      <x:c r="T174" s="120" t="n">
        <x:v>289</x:v>
      </x:c>
      <x:c r="U174" s="120" t="n">
        <x:v>290</x:v>
      </x:c>
      <x:c r="V174" s="120" t="n">
        <x:v>4.99863421650834e-13</x:v>
      </x:c>
      <x:c r="W174" s="120" t="n">
        <x:v>4.981397546796243e-13</x:v>
      </x:c>
      <x:c r="X174" s="120" t="n">
        <x:v>174</x:v>
      </x:c>
      <x:c r="Y174" s="151" t="n">
        <x:v>44714.398831018516</x:v>
      </x:c>
      <x:c r="Z174" s="151" t="n">
        <x:v>44714.40217592593</x:v>
      </x:c>
      <x:c r="AA174" s="120" t="n">
        <x:v>290</x:v>
      </x:c>
      <x:c r="AB174" s="120" t="str">
        <x:v>Normal</x:v>
      </x:c>
      <x:c r="AC174" s="120" t="n">
        <x:v>1</x:v>
      </x:c>
      <x:c r="AD174" s="120" t="n">
        <x:v>640</x:v>
      </x:c>
      <x:c r="AE174" s="120" t="n">
        <x:v>7</x:v>
      </x:c>
      <x:c r="AF174" s="120" t="n">
        <x:v>40</x:v>
      </x:c>
      <x:c r="AG174" s="120" t="str">
        <x:v>train=1|anomaly=0</x:v>
      </x:c>
    </x:row>
    <x:row r="175">
      <x:c r="A175" s="120" t="n">
        <x:v>174</x:v>
      </x:c>
      <x:c r="B175" s="120" t="n">
        <x:v>1</x:v>
      </x:c>
      <x:c r="C175" s="120" t="n">
        <x:v>1</x:v>
      </x:c>
      <x:c r="D175" s="120" t="str">
        <x:v>CADC0872</x:v>
      </x:c>
      <x:c r="E175" s="120" t="n">
        <x:v>1</x:v>
      </x:c>
      <x:c r="F175" s="120" t="n">
        <x:v>275</x:v>
      </x:c>
      <x:c r="G175" s="120" t="n">
        <x:v>276</x:v>
      </x:c>
      <x:c r="H175" s="120" t="n">
        <x:v>0.0000030582612019202896</x:v>
      </x:c>
      <x:c r="I175" s="120" t="n">
        <x:v>1.2270443886641848e-10</x:v>
      </x:c>
      <x:c r="J175" s="120" t="n">
        <x:v>0.000011077203567074971</x:v>
      </x:c>
      <x:c r="K175" s="120" t="n">
        <x:v>-1.1484231967124185</x:v>
      </x:c>
      <x:c r="L175" s="120" t="n">
        <x:v>-0.2313200103446751</x:v>
      </x:c>
      <x:c r="M175" s="120" t="n">
        <x:v>2</x:v>
      </x:c>
      <x:c r="N175" s="120" t="n">
        <x:v>2</x:v>
      </x:c>
      <x:c r="O175" s="120" t="n">
        <x:v>1</x:v>
      </x:c>
      <x:c r="P175" s="120" t="n">
        <x:v>4</x:v>
      </x:c>
      <x:c r="Q175" s="120" t="n">
        <x:v>19</x:v>
      </x:c>
      <x:c r="R175" s="120" t="n">
        <x:v>1.167915010104813e-12</x:v>
      </x:c>
      <x:c r="S175" s="120" t="n">
        <x:v>2.394958964827787e-12</x:v>
      </x:c>
      <x:c r="T175" s="120" t="n">
        <x:v>275</x:v>
      </x:c>
      <x:c r="U175" s="120" t="n">
        <x:v>276</x:v>
      </x:c>
      <x:c r="V175" s="120" t="n">
        <x:v>4.46197959514249e-13</x:v>
      </x:c>
      <x:c r="W175" s="120" t="n">
        <x:v>4.445813002406467e-13</x:v>
      </x:c>
      <x:c r="X175" s="120" t="n">
        <x:v>175</x:v>
      </x:c>
      <x:c r="Y175" s="151" t="n">
        <x:v>44714.4021875</x:v>
      </x:c>
      <x:c r="Z175" s="151" t="n">
        <x:v>44714.40537037037</x:v>
      </x:c>
      <x:c r="AA175" s="120" t="n">
        <x:v>276</x:v>
      </x:c>
      <x:c r="AB175" s="120" t="str">
        <x:v>Anomalous</x:v>
      </x:c>
      <x:c r="AC175" s="120" t="n">
        <x:v>1</x:v>
      </x:c>
      <x:c r="AD175" s="120" t="n">
        <x:v>155</x:v>
      </x:c>
      <x:c r="AE175" s="120" t="n">
        <x:v>2</x:v>
      </x:c>
      <x:c r="AF175" s="120" t="n">
        <x:v>55</x:v>
      </x:c>
      <x:c r="AG175" s="120" t="str">
        <x:v>train=1|anomaly=1</x:v>
      </x:c>
    </x:row>
    <x:row r="176">
      <x:c r="A176" s="120" t="n">
        <x:v>175</x:v>
      </x:c>
      <x:c r="B176" s="120" t="n">
        <x:v>0</x:v>
      </x:c>
      <x:c r="C176" s="120" t="n">
        <x:v>1</x:v>
      </x:c>
      <x:c r="D176" s="120" t="str">
        <x:v>CADC0872</x:v>
      </x:c>
      <x:c r="E176" s="120" t="n">
        <x:v>1</x:v>
      </x:c>
      <x:c r="F176" s="120" t="n">
        <x:v>261</x:v>
      </x:c>
      <x:c r="G176" s="120" t="n">
        <x:v>262</x:v>
      </x:c>
      <x:c r="H176" s="120" t="n">
        <x:v>0.000005858064340839695</x:v>
      </x:c>
      <x:c r="I176" s="120" t="n">
        <x:v>8.687656095722944e-11</x:v>
      </x:c>
      <x:c r="J176" s="120" t="n">
        <x:v>0.000009320759677045076</x:v>
      </x:c>
      <x:c r="K176" s="120" t="n">
        <x:v>-1.4744492997948284</x:v>
      </x:c>
      <x:c r="L176" s="120" t="n">
        <x:v>-0.011976711122582686</x:v>
      </x:c>
      <x:c r="M176" s="120" t="n">
        <x:v>1</x:v>
      </x:c>
      <x:c r="N176" s="120" t="n">
        <x:v>1</x:v>
      </x:c>
      <x:c r="O176" s="120" t="n">
        <x:v>1</x:v>
      </x:c>
      <x:c r="P176" s="120" t="n">
        <x:v>90</x:v>
      </x:c>
      <x:c r="Q176" s="120" t="n">
        <x:v>92</x:v>
      </x:c>
      <x:c r="R176" s="120" t="n">
        <x:v>3.090379404355029e-13</x:v>
      </x:c>
      <x:c r="S176" s="120" t="n">
        <x:v>7.556492171155741e-13</x:v>
      </x:c>
      <x:c r="T176" s="120" t="n">
        <x:v>261</x:v>
      </x:c>
      <x:c r="U176" s="120" t="n">
        <x:v>262</x:v>
      </x:c>
      <x:c r="V176" s="120" t="n">
        <x:v>3.328603868093082e-13</x:v>
      </x:c>
      <x:c r="W176" s="120" t="n">
        <x:v>3.315899273176696e-13</x:v>
      </x:c>
      <x:c r="X176" s="120" t="n">
        <x:v>176</x:v>
      </x:c>
      <x:c r="Y176" s="151" t="n">
        <x:v>44714.405381944445</x:v>
      </x:c>
      <x:c r="Z176" s="151" t="n">
        <x:v>44714.40840277778</x:v>
      </x:c>
      <x:c r="AA176" s="120" t="n">
        <x:v>262</x:v>
      </x:c>
      <x:c r="AB176" s="120" t="str">
        <x:v>Normal</x:v>
      </x:c>
      <x:c r="AC176" s="120" t="n">
        <x:v>1</x:v>
      </x:c>
      <x:c r="AD176" s="120" t="n">
        <x:v>239</x:v>
      </x:c>
      <x:c r="AE176" s="120" t="n">
        <x:v>3</x:v>
      </x:c>
      <x:c r="AF176" s="120" t="n">
        <x:v>39</x:v>
      </x:c>
      <x:c r="AG176" s="120" t="str">
        <x:v>train=1|anomaly=0</x:v>
      </x:c>
    </x:row>
    <x:row r="177">
      <x:c r="A177" s="120" t="n">
        <x:v>176</x:v>
      </x:c>
      <x:c r="B177" s="120" t="n">
        <x:v>1</x:v>
      </x:c>
      <x:c r="C177" s="120" t="n">
        <x:v>1</x:v>
      </x:c>
      <x:c r="D177" s="120" t="str">
        <x:v>CADC0872</x:v>
      </x:c>
      <x:c r="E177" s="120" t="n">
        <x:v>1</x:v>
      </x:c>
      <x:c r="F177" s="120" t="n">
        <x:v>250</x:v>
      </x:c>
      <x:c r="G177" s="120" t="n">
        <x:v>251</x:v>
      </x:c>
      <x:c r="H177" s="120" t="n">
        <x:v>-0.0000029451357191633474</x:v>
      </x:c>
      <x:c r="I177" s="120" t="n">
        <x:v>1.2677944047642417e-10</x:v>
      </x:c>
      <x:c r="J177" s="120" t="n">
        <x:v>0.000011259637670743415</x:v>
      </x:c>
      <x:c r="K177" s="120" t="n">
        <x:v>-0.5860973573117447</x:v>
      </x:c>
      <x:c r="L177" s="120" t="n">
        <x:v>-0.582709335246371</x:v>
      </x:c>
      <x:c r="M177" s="120" t="n">
        <x:v>1</x:v>
      </x:c>
      <x:c r="N177" s="120" t="n">
        <x:v>1</x:v>
      </x:c>
      <x:c r="O177" s="120" t="n">
        <x:v>1</x:v>
      </x:c>
      <x:c r="P177" s="120" t="n">
        <x:v>47</x:v>
      </x:c>
      <x:c r="Q177" s="120" t="n">
        <x:v>60</x:v>
      </x:c>
      <x:c r="R177" s="120" t="n">
        <x:v>3.987809242825326e-13</x:v>
      </x:c>
      <x:c r="S177" s="120" t="n">
        <x:v>8.807271221918807e-13</x:v>
      </x:c>
      <x:c r="T177" s="120" t="n">
        <x:v>250</x:v>
      </x:c>
      <x:c r="U177" s="120" t="n">
        <x:v>251</x:v>
      </x:c>
      <x:c r="V177" s="120" t="n">
        <x:v>5.071177619056967e-13</x:v>
      </x:c>
      <x:c r="W177" s="120" t="n">
        <x:v>5.050973724160326e-13</x:v>
      </x:c>
      <x:c r="X177" s="120" t="n">
        <x:v>177</x:v>
      </x:c>
      <x:c r="Y177" s="151" t="n">
        <x:v>44714.40841435185</x:v>
      </x:c>
      <x:c r="Z177" s="151" t="n">
        <x:v>44714.411307870374</x:v>
      </x:c>
      <x:c r="AA177" s="120" t="n">
        <x:v>251</x:v>
      </x:c>
      <x:c r="AB177" s="120" t="str">
        <x:v>Anomalous</x:v>
      </x:c>
      <x:c r="AC177" s="120" t="n">
        <x:v>0</x:v>
      </x:c>
      <x:c r="AD177" s="120"/>
      <x:c r="AE177" s="120"/>
      <x:c r="AF177" s="120"/>
      <x:c r="AG177" s="120"/>
    </x:row>
    <x:row r="178">
      <x:c r="A178" s="120" t="n">
        <x:v>177</x:v>
      </x:c>
      <x:c r="B178" s="120" t="n">
        <x:v>0</x:v>
      </x:c>
      <x:c r="C178" s="120" t="n">
        <x:v>1</x:v>
      </x:c>
      <x:c r="D178" s="120" t="str">
        <x:v>CADC0872</x:v>
      </x:c>
      <x:c r="E178" s="120" t="n">
        <x:v>1</x:v>
      </x:c>
      <x:c r="F178" s="120" t="n">
        <x:v>285</x:v>
      </x:c>
      <x:c r="G178" s="120" t="n">
        <x:v>286</x:v>
      </x:c>
      <x:c r="H178" s="120" t="n">
        <x:v>-0.0000010323486412587415</x:v>
      </x:c>
      <x:c r="I178" s="120" t="n">
        <x:v>4.469133341182928e-10</x:v>
      </x:c>
      <x:c r="J178" s="120" t="n">
        <x:v>0.000021140324834739244</x:v>
      </x:c>
      <x:c r="K178" s="120" t="n">
        <x:v>-1.441201515794101</x:v>
      </x:c>
      <x:c r="L178" s="120" t="n">
        <x:v>0.02973785033689451</x:v>
      </x:c>
      <x:c r="M178" s="120" t="n">
        <x:v>1</x:v>
      </x:c>
      <x:c r="N178" s="120" t="n">
        <x:v>1</x:v>
      </x:c>
      <x:c r="O178" s="120" t="n">
        <x:v>1</x:v>
      </x:c>
      <x:c r="P178" s="120" t="n">
        <x:v>91</x:v>
      </x:c>
      <x:c r="Q178" s="120" t="n">
        <x:v>100</x:v>
      </x:c>
      <x:c r="R178" s="120" t="n">
        <x:v>5.081391789614495e-13</x:v>
      </x:c>
      <x:c r="S178" s="120" t="n">
        <x:v>9.083472135161433e-13</x:v>
      </x:c>
      <x:c r="T178" s="120" t="n">
        <x:v>285</x:v>
      </x:c>
      <x:c r="U178" s="120" t="n">
        <x:v>286</x:v>
      </x:c>
      <x:c r="V178" s="120" t="n">
        <x:v>1.5681169618185712e-12</x:v>
      </x:c>
      <x:c r="W178" s="120" t="n">
        <x:v>1.5626340353786461e-12</x:v>
      </x:c>
      <x:c r="X178" s="120" t="n">
        <x:v>178</x:v>
      </x:c>
      <x:c r="Y178" s="151" t="n">
        <x:v>44714.41131944444</x:v>
      </x:c>
      <x:c r="Z178" s="151" t="n">
        <x:v>44714.414618055554</x:v>
      </x:c>
      <x:c r="AA178" s="120" t="n">
        <x:v>286</x:v>
      </x:c>
      <x:c r="AB178" s="120" t="str">
        <x:v>Normal</x:v>
      </x:c>
      <x:c r="AC178" s="120" t="n">
        <x:v>0</x:v>
      </x:c>
      <x:c r="AD178" s="120"/>
      <x:c r="AE178" s="120"/>
      <x:c r="AF178" s="120"/>
      <x:c r="AG178" s="120"/>
    </x:row>
    <x:row r="179">
      <x:c r="A179" s="120" t="n">
        <x:v>178</x:v>
      </x:c>
      <x:c r="B179" s="120" t="n">
        <x:v>0</x:v>
      </x:c>
      <x:c r="C179" s="120" t="n">
        <x:v>1</x:v>
      </x:c>
      <x:c r="D179" s="120" t="str">
        <x:v>CADC0872</x:v>
      </x:c>
      <x:c r="E179" s="120" t="n">
        <x:v>1</x:v>
      </x:c>
      <x:c r="F179" s="120" t="n">
        <x:v>252</x:v>
      </x:c>
      <x:c r="G179" s="120" t="n">
        <x:v>253</x:v>
      </x:c>
      <x:c r="H179" s="120" t="n">
        <x:v>-0.000010241679411067191</x:v>
      </x:c>
      <x:c r="I179" s="120" t="n">
        <x:v>2.7050208669530044e-10</x:v>
      </x:c>
      <x:c r="J179" s="120" t="n">
        <x:v>0.000016446947640680944</x:v>
      </x:c>
      <x:c r="K179" s="120" t="n">
        <x:v>-1.458085778653079</x:v>
      </x:c>
      <x:c r="L179" s="120" t="n">
        <x:v>-0.04754770012324536</x:v>
      </x:c>
      <x:c r="M179" s="120" t="n">
        <x:v>1</x:v>
      </x:c>
      <x:c r="N179" s="120" t="n">
        <x:v>1</x:v>
      </x:c>
      <x:c r="O179" s="120" t="n">
        <x:v>1</x:v>
      </x:c>
      <x:c r="P179" s="120" t="n">
        <x:v>75</x:v>
      </x:c>
      <x:c r="Q179" s="120" t="n">
        <x:v>90</x:v>
      </x:c>
      <x:c r="R179" s="120" t="n">
        <x:v>4.824718621302999e-13</x:v>
      </x:c>
      <x:c r="S179" s="120" t="n">
        <x:v>9.407023030110262e-13</x:v>
      </x:c>
      <x:c r="T179" s="120" t="n">
        <x:v>252</x:v>
      </x:c>
      <x:c r="U179" s="120" t="n">
        <x:v>253</x:v>
      </x:c>
      <x:c r="V179" s="120" t="n">
        <x:v>1.073420978949605e-12</x:v>
      </x:c>
      <x:c r="W179" s="120" t="n">
        <x:v>1.06917820828182e-12</x:v>
      </x:c>
      <x:c r="X179" s="120" t="n">
        <x:v>179</x:v>
      </x:c>
      <x:c r="Y179" s="151" t="n">
        <x:v>44714.41462962963</x:v>
      </x:c>
      <x:c r="Z179" s="151" t="n">
        <x:v>44714.417546296296</x:v>
      </x:c>
      <x:c r="AA179" s="120" t="n">
        <x:v>253</x:v>
      </x:c>
      <x:c r="AB179" s="120" t="str">
        <x:v>Normal</x:v>
      </x:c>
      <x:c r="AC179" s="120" t="n">
        <x:v>1</x:v>
      </x:c>
      <x:c r="AD179" s="120" t="n">
        <x:v>737</x:v>
      </x:c>
      <x:c r="AE179" s="120" t="n">
        <x:v>8</x:v>
      </x:c>
      <x:c r="AF179" s="120" t="n">
        <x:v>37</x:v>
      </x:c>
      <x:c r="AG179" s="120" t="str">
        <x:v>train=1|anomaly=0</x:v>
      </x:c>
    </x:row>
    <x:row r="180">
      <x:c r="A180" s="120" t="n">
        <x:v>179</x:v>
      </x:c>
      <x:c r="B180" s="120" t="n">
        <x:v>1</x:v>
      </x:c>
      <x:c r="C180" s="120" t="n">
        <x:v>1</x:v>
      </x:c>
      <x:c r="D180" s="120" t="str">
        <x:v>CADC0872</x:v>
      </x:c>
      <x:c r="E180" s="120" t="n">
        <x:v>1</x:v>
      </x:c>
      <x:c r="F180" s="120" t="n">
        <x:v>271</x:v>
      </x:c>
      <x:c r="G180" s="120" t="n">
        <x:v>272</x:v>
      </x:c>
      <x:c r="H180" s="120" t="n">
        <x:v>-0.000005743108445955883</x:v>
      </x:c>
      <x:c r="I180" s="120" t="n">
        <x:v>5.41615778053019e-10</x:v>
      </x:c>
      <x:c r="J180" s="120" t="n">
        <x:v>0.000023272640117808274</x:v>
      </x:c>
      <x:c r="K180" s="120" t="n">
        <x:v>-1.1543207035752319</x:v>
      </x:c>
      <x:c r="L180" s="120" t="n">
        <x:v>0.18812306088469616</x:v>
      </x:c>
      <x:c r="M180" s="120" t="n">
        <x:v>2</x:v>
      </x:c>
      <x:c r="N180" s="120" t="n">
        <x:v>2</x:v>
      </x:c>
      <x:c r="O180" s="120" t="n">
        <x:v>2</x:v>
      </x:c>
      <x:c r="P180" s="120" t="n">
        <x:v>1</x:v>
      </x:c>
      <x:c r="Q180" s="120" t="n">
        <x:v>3</x:v>
      </x:c>
      <x:c r="R180" s="120" t="n">
        <x:v>2.153502274057323e-11</x:v>
      </x:c>
      <x:c r="S180" s="120" t="n">
        <x:v>5.695634608330962e-11</x:v>
      </x:c>
      <x:c r="T180" s="120" t="n">
        <x:v>271</x:v>
      </x:c>
      <x:c r="U180" s="120" t="n">
        <x:v>272</x:v>
      </x:c>
      <x:c r="V180" s="120" t="n">
        <x:v>1.9985822068377086e-12</x:v>
      </x:c>
      <x:c r="W180" s="120" t="n">
        <x:v>1.9912344781360993e-12</x:v>
      </x:c>
      <x:c r="X180" s="120" t="n">
        <x:v>180</x:v>
      </x:c>
      <x:c r="Y180" s="151" t="n">
        <x:v>44714.41755787037</x:v>
      </x:c>
      <x:c r="Z180" s="151" t="n">
        <x:v>44714.420694444445</x:v>
      </x:c>
      <x:c r="AA180" s="120" t="n">
        <x:v>272</x:v>
      </x:c>
      <x:c r="AB180" s="120" t="str">
        <x:v>Anomalous</x:v>
      </x:c>
      <x:c r="AC180" s="120" t="n">
        <x:v>0</x:v>
      </x:c>
      <x:c r="AD180" s="120"/>
      <x:c r="AE180" s="120"/>
      <x:c r="AF180" s="120"/>
      <x:c r="AG180" s="120"/>
    </x:row>
    <x:row r="181">
      <x:c r="A181" s="120" t="n">
        <x:v>180</x:v>
      </x:c>
      <x:c r="B181" s="120" t="n">
        <x:v>0</x:v>
      </x:c>
      <x:c r="C181" s="120" t="n">
        <x:v>1</x:v>
      </x:c>
      <x:c r="D181" s="120" t="str">
        <x:v>CADC0872</x:v>
      </x:c>
      <x:c r="E181" s="120" t="n">
        <x:v>1</x:v>
      </x:c>
      <x:c r="F181" s="120" t="n">
        <x:v>313</x:v>
      </x:c>
      <x:c r="G181" s="120" t="n">
        <x:v>314</x:v>
      </x:c>
      <x:c r="H181" s="120" t="n">
        <x:v>-0.000006265987289808918</x:v>
      </x:c>
      <x:c r="I181" s="120" t="n">
        <x:v>6.566076227491925e-10</x:v>
      </x:c>
      <x:c r="J181" s="120" t="n">
        <x:v>0.000025624356045551515</x:v>
      </x:c>
      <x:c r="K181" s="120" t="n">
        <x:v>-1.5111726451667071</x:v>
      </x:c>
      <x:c r="L181" s="120" t="n">
        <x:v>0.042389930087155296</x:v>
      </x:c>
      <x:c r="M181" s="120" t="n">
        <x:v>1</x:v>
      </x:c>
      <x:c r="N181" s="120" t="n">
        <x:v>1</x:v>
      </x:c>
      <x:c r="O181" s="120" t="n">
        <x:v>1</x:v>
      </x:c>
      <x:c r="P181" s="120" t="n">
        <x:v>87</x:v>
      </x:c>
      <x:c r="Q181" s="120" t="n">
        <x:v>105</x:v>
      </x:c>
      <x:c r="R181" s="120" t="n">
        <x:v>5.441088530779559e-13</x:v>
      </x:c>
      <x:c r="S181" s="120" t="n">
        <x:v>8.395420535494058e-13</x:v>
      </x:c>
      <x:c r="T181" s="120" t="n">
        <x:v>313</x:v>
      </x:c>
      <x:c r="U181" s="120" t="n">
        <x:v>314</x:v>
      </x:c>
      <x:c r="V181" s="120" t="n">
        <x:v>2.0977879321060462e-12</x:v>
      </x:c>
      <x:c r="W181" s="120" t="n">
        <x:v>2.0911070788190843e-12</x:v>
      </x:c>
      <x:c r="X181" s="120" t="n">
        <x:v>181</x:v>
      </x:c>
      <x:c r="Y181" s="151" t="n">
        <x:v>44714.42070601852</x:v>
      </x:c>
      <x:c r="Z181" s="151" t="n">
        <x:v>44714.4243287037</x:v>
      </x:c>
      <x:c r="AA181" s="120" t="n">
        <x:v>314</x:v>
      </x:c>
      <x:c r="AB181" s="120" t="str">
        <x:v>Normal</x:v>
      </x:c>
      <x:c r="AC181" s="120" t="n">
        <x:v>1</x:v>
      </x:c>
      <x:c r="AD181" s="120" t="n">
        <x:v>478</x:v>
      </x:c>
      <x:c r="AE181" s="120" t="n">
        <x:v>5</x:v>
      </x:c>
      <x:c r="AF181" s="120" t="n">
        <x:v>78</x:v>
      </x:c>
      <x:c r="AG181" s="120" t="str">
        <x:v>train=1|anomaly=0</x:v>
      </x:c>
    </x:row>
    <x:row r="182">
      <x:c r="A182" s="120" t="n">
        <x:v>181</x:v>
      </x:c>
      <x:c r="B182" s="120" t="n">
        <x:v>0</x:v>
      </x:c>
      <x:c r="C182" s="120" t="n">
        <x:v>1</x:v>
      </x:c>
      <x:c r="D182" s="120" t="str">
        <x:v>CADC0872</x:v>
      </x:c>
      <x:c r="E182" s="120" t="n">
        <x:v>1</x:v>
      </x:c>
      <x:c r="F182" s="120" t="n">
        <x:v>275</x:v>
      </x:c>
      <x:c r="G182" s="120" t="n">
        <x:v>276</x:v>
      </x:c>
      <x:c r="H182" s="120" t="n">
        <x:v>-0.00002206591628985507</x:v>
      </x:c>
      <x:c r="I182" s="120" t="n">
        <x:v>2.587876607611779e-10</x:v>
      </x:c>
      <x:c r="J182" s="120" t="n">
        <x:v>0.000016086878527581972</x:v>
      </x:c>
      <x:c r="K182" s="120" t="n">
        <x:v>-1.4863839637580174</x:v>
      </x:c>
      <x:c r="L182" s="120" t="n">
        <x:v>0.0314823057343434</x:v>
      </x:c>
      <x:c r="M182" s="120" t="n">
        <x:v>1</x:v>
      </x:c>
      <x:c r="N182" s="120" t="n">
        <x:v>1</x:v>
      </x:c>
      <x:c r="O182" s="120" t="n">
        <x:v>1</x:v>
      </x:c>
      <x:c r="P182" s="120" t="n">
        <x:v>87</x:v>
      </x:c>
      <x:c r="Q182" s="120" t="n">
        <x:v>93</x:v>
      </x:c>
      <x:c r="R182" s="120" t="n">
        <x:v>4.262516150652972e-13</x:v>
      </x:c>
      <x:c r="S182" s="120" t="n">
        <x:v>8.867528233503711e-13</x:v>
      </x:c>
      <x:c r="T182" s="120" t="n">
        <x:v>275</x:v>
      </x:c>
      <x:c r="U182" s="120" t="n">
        <x:v>276</x:v>
      </x:c>
      <x:c r="V182" s="120" t="n">
        <x:v>9.41046039131556e-13</x:v>
      </x:c>
      <x:c r="W182" s="120" t="n">
        <x:v>9.376364520332534e-13</x:v>
      </x:c>
      <x:c r="X182" s="120" t="n">
        <x:v>182</x:v>
      </x:c>
      <x:c r="Y182" s="151" t="n">
        <x:v>44714.42434027778</x:v>
      </x:c>
      <x:c r="Z182" s="151" t="n">
        <x:v>44714.42752314815</x:v>
      </x:c>
      <x:c r="AA182" s="120" t="n">
        <x:v>276</x:v>
      </x:c>
      <x:c r="AB182" s="120" t="str">
        <x:v>Normal</x:v>
      </x:c>
      <x:c r="AC182" s="120" t="n">
        <x:v>1</x:v>
      </x:c>
      <x:c r="AD182" s="120" t="n">
        <x:v>920</x:v>
      </x:c>
      <x:c r="AE182" s="120" t="n">
        <x:v>10</x:v>
      </x:c>
      <x:c r="AF182" s="120" t="n">
        <x:v>20</x:v>
      </x:c>
      <x:c r="AG182" s="120" t="str">
        <x:v>train=1|anomaly=0</x:v>
      </x:c>
    </x:row>
    <x:row r="183">
      <x:c r="A183" s="120" t="n">
        <x:v>182</x:v>
      </x:c>
      <x:c r="B183" s="120" t="n">
        <x:v>1</x:v>
      </x:c>
      <x:c r="C183" s="120" t="n">
        <x:v>0</x:v>
      </x:c>
      <x:c r="D183" s="120" t="str">
        <x:v>CADC0872</x:v>
      </x:c>
      <x:c r="E183" s="120" t="n">
        <x:v>1</x:v>
      </x:c>
      <x:c r="F183" s="120" t="n">
        <x:v>437</x:v>
      </x:c>
      <x:c r="G183" s="120" t="n">
        <x:v>438</x:v>
      </x:c>
      <x:c r="H183" s="120" t="n">
        <x:v>0.000011864028664383564</x:v>
      </x:c>
      <x:c r="I183" s="120" t="n">
        <x:v>8.028740718512357e-10</x:v>
      </x:c>
      <x:c r="J183" s="120" t="n">
        <x:v>0.00002833503258955662</x:v>
      </x:c>
      <x:c r="K183" s="120" t="n">
        <x:v>-0.7456957262434574</x:v>
      </x:c>
      <x:c r="L183" s="120" t="n">
        <x:v>-0.7366122331699382</x:v>
      </x:c>
      <x:c r="M183" s="120" t="n">
        <x:v>2</x:v>
      </x:c>
      <x:c r="N183" s="120" t="n">
        <x:v>2</x:v>
      </x:c>
      <x:c r="O183" s="120" t="n">
        <x:v>2</x:v>
      </x:c>
      <x:c r="P183" s="120" t="n">
        <x:v>1</x:v>
      </x:c>
      <x:c r="Q183" s="120" t="n">
        <x:v>2</x:v>
      </x:c>
      <x:c r="R183" s="120" t="n">
        <x:v>6.6284357175176755e-12</x:v>
      </x:c>
      <x:c r="S183" s="120" t="n">
        <x:v>1.3215246612756358e-11</x:v>
      </x:c>
      <x:c r="T183" s="120" t="n">
        <x:v>437</x:v>
      </x:c>
      <x:c r="U183" s="120" t="n">
        <x:v>438</x:v>
      </x:c>
      <x:c r="V183" s="120" t="n">
        <x:v>1.837240439018846e-12</x:v>
      </x:c>
      <x:c r="W183" s="120" t="n">
        <x:v>1.833045826144374e-12</x:v>
      </x:c>
      <x:c r="X183" s="120" t="n">
        <x:v>183</x:v>
      </x:c>
      <x:c r="Y183" s="151" t="n">
        <x:v>44714.42753472222</x:v>
      </x:c>
      <x:c r="Z183" s="151" t="n">
        <x:v>44714.432592592595</x:v>
      </x:c>
      <x:c r="AA183" s="120" t="n">
        <x:v>438</x:v>
      </x:c>
      <x:c r="AB183" s="120" t="str">
        <x:v>Anomalous</x:v>
      </x:c>
      <x:c r="AC183" s="120" t="n">
        <x:v>0</x:v>
      </x:c>
      <x:c r="AD183" s="120"/>
      <x:c r="AE183" s="120"/>
      <x:c r="AF183" s="120"/>
      <x:c r="AG183" s="120"/>
    </x:row>
    <x:row r="184">
      <x:c r="A184" s="120" t="n">
        <x:v>183</x:v>
      </x:c>
      <x:c r="B184" s="120" t="n">
        <x:v>0</x:v>
      </x:c>
      <x:c r="C184" s="120" t="n">
        <x:v>1</x:v>
      </x:c>
      <x:c r="D184" s="120" t="str">
        <x:v>CADC0872</x:v>
      </x:c>
      <x:c r="E184" s="120" t="n">
        <x:v>1</x:v>
      </x:c>
      <x:c r="F184" s="120" t="n">
        <x:v>325</x:v>
      </x:c>
      <x:c r="G184" s="120" t="n">
        <x:v>326</x:v>
      </x:c>
      <x:c r="H184" s="120" t="n">
        <x:v>0.000016483633196319018</x:v>
      </x:c>
      <x:c r="I184" s="120" t="n">
        <x:v>5.10413549173475e-10</x:v>
      </x:c>
      <x:c r="J184" s="120" t="n">
        <x:v>0.00002259233385849003</x:v>
      </x:c>
      <x:c r="K184" s="120" t="n">
        <x:v>-0.5887700711331796</x:v>
      </x:c>
      <x:c r="L184" s="120" t="n">
        <x:v>-0.803056437831646</x:v>
      </x:c>
      <x:c r="M184" s="120" t="n">
        <x:v>1</x:v>
      </x:c>
      <x:c r="N184" s="120" t="n">
        <x:v>1</x:v>
      </x:c>
      <x:c r="O184" s="120" t="n">
        <x:v>1</x:v>
      </x:c>
      <x:c r="P184" s="120" t="n">
        <x:v>89</x:v>
      </x:c>
      <x:c r="Q184" s="120" t="n">
        <x:v>101</x:v>
      </x:c>
      <x:c r="R184" s="120" t="n">
        <x:v>4.10277038121123e-13</x:v>
      </x:c>
      <x:c r="S184" s="120" t="n">
        <x:v>8.955850294504753e-13</x:v>
      </x:c>
      <x:c r="T184" s="120" t="n">
        <x:v>325</x:v>
      </x:c>
      <x:c r="U184" s="120" t="n">
        <x:v>326</x:v>
      </x:c>
      <x:c r="V184" s="120" t="n">
        <x:v>1.570503228226077e-12</x:v>
      </x:c>
      <x:c r="W184" s="120" t="n">
        <x:v>1.5656857336609663e-12</x:v>
      </x:c>
      <x:c r="X184" s="120" t="n">
        <x:v>184</x:v>
      </x:c>
      <x:c r="Y184" s="151" t="n">
        <x:v>44714.432604166665</x:v>
      </x:c>
      <x:c r="Z184" s="151" t="n">
        <x:v>44714.43636574074</x:v>
      </x:c>
      <x:c r="AA184" s="120" t="n">
        <x:v>326</x:v>
      </x:c>
      <x:c r="AB184" s="120" t="str">
        <x:v>Normal</x:v>
      </x:c>
      <x:c r="AC184" s="120" t="n">
        <x:v>1</x:v>
      </x:c>
      <x:c r="AD184" s="120" t="n">
        <x:v>18</x:v>
      </x:c>
      <x:c r="AE184" s="120" t="n">
        <x:v>1</x:v>
      </x:c>
      <x:c r="AF184" s="120" t="n">
        <x:v>18</x:v>
      </x:c>
      <x:c r="AG184" s="120" t="str">
        <x:v>train=1|anomaly=0</x:v>
      </x:c>
    </x:row>
    <x:row r="185">
      <x:c r="A185" s="120" t="n">
        <x:v>184</x:v>
      </x:c>
      <x:c r="B185" s="120" t="n">
        <x:v>1</x:v>
      </x:c>
      <x:c r="C185" s="120" t="n">
        <x:v>0</x:v>
      </x:c>
      <x:c r="D185" s="120" t="str">
        <x:v>CADC0872</x:v>
      </x:c>
      <x:c r="E185" s="120" t="n">
        <x:v>1</x:v>
      </x:c>
      <x:c r="F185" s="120" t="n">
        <x:v>336</x:v>
      </x:c>
      <x:c r="G185" s="120" t="n">
        <x:v>337</x:v>
      </x:c>
      <x:c r="H185" s="120" t="n">
        <x:v>0.0000023911400483679522</x:v>
      </x:c>
      <x:c r="I185" s="120" t="n">
        <x:v>3.719921978275686e-10</x:v>
      </x:c>
      <x:c r="J185" s="120" t="n">
        <x:v>0.000019287099259027227</x:v>
      </x:c>
      <x:c r="K185" s="120" t="n">
        <x:v>-1.2718779859688765</x:v>
      </x:c>
      <x:c r="L185" s="120" t="n">
        <x:v>-0.1562558010679321</x:v>
      </x:c>
      <x:c r="M185" s="120" t="n">
        <x:v>2</x:v>
      </x:c>
      <x:c r="N185" s="120" t="n">
        <x:v>2</x:v>
      </x:c>
      <x:c r="O185" s="120" t="n">
        <x:v>2</x:v>
      </x:c>
      <x:c r="P185" s="120" t="n">
        <x:v>1</x:v>
      </x:c>
      <x:c r="Q185" s="120" t="n">
        <x:v>4</x:v>
      </x:c>
      <x:c r="R185" s="120" t="n">
        <x:v>3.0151014473716235e-12</x:v>
      </x:c>
      <x:c r="S185" s="120" t="n">
        <x:v>6.079412987987352e-12</x:v>
      </x:c>
      <x:c r="T185" s="120" t="n">
        <x:v>336</x:v>
      </x:c>
      <x:c r="U185" s="120" t="n">
        <x:v>337</x:v>
      </x:c>
      <x:c r="V185" s="120" t="n">
        <x:v>1.1071196363915732e-12</x:v>
      </x:c>
      <x:c r="W185" s="120" t="n">
        <x:v>1.103834414918601e-12</x:v>
      </x:c>
      <x:c r="X185" s="120" t="n">
        <x:v>185</x:v>
      </x:c>
      <x:c r="Y185" s="151" t="n">
        <x:v>44714.436377314814</x:v>
      </x:c>
      <x:c r="Z185" s="151" t="n">
        <x:v>44714.4402662037</x:v>
      </x:c>
      <x:c r="AA185" s="120" t="n">
        <x:v>337</x:v>
      </x:c>
      <x:c r="AB185" s="120" t="str">
        <x:v>Anomalous</x:v>
      </x:c>
      <x:c r="AC185" s="120" t="n">
        <x:v>1</x:v>
      </x:c>
      <x:c r="AD185" s="120" t="n">
        <x:v>148</x:v>
      </x:c>
      <x:c r="AE185" s="120" t="n">
        <x:v>2</x:v>
      </x:c>
      <x:c r="AF185" s="120" t="n">
        <x:v>48</x:v>
      </x:c>
      <x:c r="AG185" s="120" t="str">
        <x:v>train=0|anomaly=1</x:v>
      </x:c>
    </x:row>
    <x:row r="186">
      <x:c r="A186" s="120" t="n">
        <x:v>185</x:v>
      </x:c>
      <x:c r="B186" s="120" t="n">
        <x:v>0</x:v>
      </x:c>
      <x:c r="C186" s="120" t="n">
        <x:v>1</x:v>
      </x:c>
      <x:c r="D186" s="120" t="str">
        <x:v>CADC0872</x:v>
      </x:c>
      <x:c r="E186" s="120" t="n">
        <x:v>1</x:v>
      </x:c>
      <x:c r="F186" s="120" t="n">
        <x:v>328</x:v>
      </x:c>
      <x:c r="G186" s="120" t="n">
        <x:v>329</x:v>
      </x:c>
      <x:c r="H186" s="120" t="n">
        <x:v>0.00000643280142857143</x:v>
      </x:c>
      <x:c r="I186" s="120" t="n">
        <x:v>1.8101066656635877e-10</x:v>
      </x:c>
      <x:c r="J186" s="120" t="n">
        <x:v>0.00001345402046105025</x:v>
      </x:c>
      <x:c r="K186" s="120" t="n">
        <x:v>-0.6693012066905544</x:v>
      </x:c>
      <x:c r="L186" s="120" t="n">
        <x:v>-0.5799301018865818</x:v>
      </x:c>
      <x:c r="M186" s="120" t="n">
        <x:v>1</x:v>
      </x:c>
      <x:c r="N186" s="120" t="n">
        <x:v>1</x:v>
      </x:c>
      <x:c r="O186" s="120" t="n">
        <x:v>1</x:v>
      </x:c>
      <x:c r="P186" s="120" t="n">
        <x:v>91</x:v>
      </x:c>
      <x:c r="Q186" s="120" t="n">
        <x:v>105</x:v>
      </x:c>
      <x:c r="R186" s="120" t="n">
        <x:v>2.7237375898865584e-13</x:v>
      </x:c>
      <x:c r="S186" s="120" t="n">
        <x:v>6.066451516254314e-13</x:v>
      </x:c>
      <x:c r="T186" s="120" t="n">
        <x:v>328</x:v>
      </x:c>
      <x:c r="U186" s="120" t="n">
        <x:v>329</x:v>
      </x:c>
      <x:c r="V186" s="120" t="n">
        <x:v>5.518617883120694e-13</x:v>
      </x:c>
      <x:c r="W186" s="120" t="n">
        <x:v>5.501843968582333e-13</x:v>
      </x:c>
      <x:c r="X186" s="120" t="n">
        <x:v>186</x:v>
      </x:c>
      <x:c r="Y186" s="151" t="n">
        <x:v>44714.44027777778</x:v>
      </x:c>
      <x:c r="Z186" s="151" t="n">
        <x:v>44714.444074074076</x:v>
      </x:c>
      <x:c r="AA186" s="120" t="n">
        <x:v>329</x:v>
      </x:c>
      <x:c r="AB186" s="120" t="str">
        <x:v>Normal</x:v>
      </x:c>
      <x:c r="AC186" s="120" t="n">
        <x:v>1</x:v>
      </x:c>
      <x:c r="AD186" s="120" t="n">
        <x:v>842</x:v>
      </x:c>
      <x:c r="AE186" s="120" t="n">
        <x:v>9</x:v>
      </x:c>
      <x:c r="AF186" s="120" t="n">
        <x:v>42</x:v>
      </x:c>
      <x:c r="AG186" s="120" t="str">
        <x:v>train=1|anomaly=0</x:v>
      </x:c>
    </x:row>
    <x:row r="187">
      <x:c r="A187" s="120" t="n">
        <x:v>186</x:v>
      </x:c>
      <x:c r="B187" s="120" t="n">
        <x:v>0</x:v>
      </x:c>
      <x:c r="C187" s="120" t="n">
        <x:v>1</x:v>
      </x:c>
      <x:c r="D187" s="120" t="str">
        <x:v>CADC0872</x:v>
      </x:c>
      <x:c r="E187" s="120" t="n">
        <x:v>1</x:v>
      </x:c>
      <x:c r="F187" s="120" t="n">
        <x:v>308</x:v>
      </x:c>
      <x:c r="G187" s="120" t="n">
        <x:v>309</x:v>
      </x:c>
      <x:c r="H187" s="120" t="n">
        <x:v>0.000012264492864077668</x:v>
      </x:c>
      <x:c r="I187" s="120" t="n">
        <x:v>4.0019331476862106e-10</x:v>
      </x:c>
      <x:c r="J187" s="120" t="n">
        <x:v>0.00002000483228544096</x:v>
      </x:c>
      <x:c r="K187" s="120" t="n">
        <x:v>-0.9893204216410902</x:v>
      </x:c>
      <x:c r="L187" s="120" t="n">
        <x:v>-0.36392218408951094</x:v>
      </x:c>
      <x:c r="M187" s="120" t="n">
        <x:v>1</x:v>
      </x:c>
      <x:c r="N187" s="120" t="n">
        <x:v>1</x:v>
      </x:c>
      <x:c r="O187" s="120" t="n">
        <x:v>1</x:v>
      </x:c>
      <x:c r="P187" s="120" t="n">
        <x:v>89</x:v>
      </x:c>
      <x:c r="Q187" s="120" t="n">
        <x:v>105</x:v>
      </x:c>
      <x:c r="R187" s="120" t="n">
        <x:v>4.2311696633478845e-13</x:v>
      </x:c>
      <x:c r="S187" s="120" t="n">
        <x:v>7.711882641833486e-13</x:v>
      </x:c>
      <x:c r="T187" s="120" t="n">
        <x:v>308</x:v>
      </x:c>
      <x:c r="U187" s="120" t="n">
        <x:v>309</x:v>
      </x:c>
      <x:c r="V187" s="120" t="n">
        <x:v>1.2993289440539645e-12</x:v>
      </x:c>
      <x:c r="W187" s="120" t="n">
        <x:v>1.295123996014955e-12</x:v>
      </x:c>
      <x:c r="X187" s="120" t="n">
        <x:v>187</x:v>
      </x:c>
      <x:c r="Y187" s="151" t="n">
        <x:v>44714.444085648145</x:v>
      </x:c>
      <x:c r="Z187" s="151" t="n">
        <x:v>44714.447650462964</x:v>
      </x:c>
      <x:c r="AA187" s="120" t="n">
        <x:v>309</x:v>
      </x:c>
      <x:c r="AB187" s="120" t="str">
        <x:v>Normal</x:v>
      </x:c>
      <x:c r="AC187" s="120" t="n">
        <x:v>0</x:v>
      </x:c>
      <x:c r="AD187" s="120"/>
      <x:c r="AE187" s="120"/>
      <x:c r="AF187" s="120"/>
      <x:c r="AG187" s="120"/>
    </x:row>
    <x:row r="188">
      <x:c r="A188" s="120" t="n">
        <x:v>187</x:v>
      </x:c>
      <x:c r="B188" s="120" t="n">
        <x:v>0</x:v>
      </x:c>
      <x:c r="C188" s="120" t="n">
        <x:v>1</x:v>
      </x:c>
      <x:c r="D188" s="120" t="str">
        <x:v>CADC0872</x:v>
      </x:c>
      <x:c r="E188" s="120" t="n">
        <x:v>1</x:v>
      </x:c>
      <x:c r="F188" s="120" t="n">
        <x:v>309</x:v>
      </x:c>
      <x:c r="G188" s="120" t="n">
        <x:v>310</x:v>
      </x:c>
      <x:c r="H188" s="120" t="n">
        <x:v>0.000007711808558064515</x:v>
      </x:c>
      <x:c r="I188" s="120" t="n">
        <x:v>5.852471200081189e-10</x:v>
      </x:c>
      <x:c r="J188" s="120" t="n">
        <x:v>0.000024191881282945294</x:v>
      </x:c>
      <x:c r="K188" s="120" t="n">
        <x:v>-1.488193913409654</x:v>
      </x:c>
      <x:c r="L188" s="120" t="n">
        <x:v>-0.07321295661745708</x:v>
      </x:c>
      <x:c r="M188" s="120" t="n">
        <x:v>1</x:v>
      </x:c>
      <x:c r="N188" s="120" t="n">
        <x:v>1</x:v>
      </x:c>
      <x:c r="O188" s="120" t="n">
        <x:v>1</x:v>
      </x:c>
      <x:c r="P188" s="120" t="n">
        <x:v>86</x:v>
      </x:c>
      <x:c r="Q188" s="120" t="n">
        <x:v>103</x:v>
      </x:c>
      <x:c r="R188" s="120" t="n">
        <x:v>5.208496801227832e-13</x:v>
      </x:c>
      <x:c r="S188" s="120" t="n">
        <x:v>7.327327100234495e-13</x:v>
      </x:c>
      <x:c r="T188" s="120" t="n">
        <x:v>309</x:v>
      </x:c>
      <x:c r="U188" s="120" t="n">
        <x:v>310</x:v>
      </x:c>
      <x:c r="V188" s="120" t="n">
        <x:v>1.894003624621744e-12</x:v>
      </x:c>
      <x:c r="W188" s="120" t="n">
        <x:v>1.887893935510061e-12</x:v>
      </x:c>
      <x:c r="X188" s="120" t="n">
        <x:v>188</x:v>
      </x:c>
      <x:c r="Y188" s="151" t="n">
        <x:v>44714.44766203704</x:v>
      </x:c>
      <x:c r="Z188" s="151" t="n">
        <x:v>44714.45123842593</x:v>
      </x:c>
      <x:c r="AA188" s="120" t="n">
        <x:v>310</x:v>
      </x:c>
      <x:c r="AB188" s="120" t="str">
        <x:v>Normal</x:v>
      </x:c>
      <x:c r="AC188" s="120" t="n">
        <x:v>1</x:v>
      </x:c>
      <x:c r="AD188" s="120" t="n">
        <x:v>275</x:v>
      </x:c>
      <x:c r="AE188" s="120" t="n">
        <x:v>3</x:v>
      </x:c>
      <x:c r="AF188" s="120" t="n">
        <x:v>75</x:v>
      </x:c>
      <x:c r="AG188" s="120" t="str">
        <x:v>train=1|anomaly=0</x:v>
      </x:c>
    </x:row>
    <x:row r="189">
      <x:c r="A189" s="120" t="n">
        <x:v>188</x:v>
      </x:c>
      <x:c r="B189" s="120" t="n">
        <x:v>1</x:v>
      </x:c>
      <x:c r="C189" s="120" t="n">
        <x:v>1</x:v>
      </x:c>
      <x:c r="D189" s="120" t="str">
        <x:v>CADC0872</x:v>
      </x:c>
      <x:c r="E189" s="120" t="n">
        <x:v>1</x:v>
      </x:c>
      <x:c r="F189" s="120" t="n">
        <x:v>306</x:v>
      </x:c>
      <x:c r="G189" s="120" t="n">
        <x:v>307</x:v>
      </x:c>
      <x:c r="H189" s="120" t="n">
        <x:v>0.0000072115288273615645</x:v>
      </x:c>
      <x:c r="I189" s="120" t="n">
        <x:v>4.2813963864418463e-10</x:v>
      </x:c>
      <x:c r="J189" s="120" t="n">
        <x:v>0.000020691535434669525</x:v>
      </x:c>
      <x:c r="K189" s="120" t="n">
        <x:v>-1.109411690212349</x:v>
      </x:c>
      <x:c r="L189" s="120" t="n">
        <x:v>-0.2124769989012457</x:v>
      </x:c>
      <x:c r="M189" s="120" t="n">
        <x:v>1</x:v>
      </x:c>
      <x:c r="N189" s="120" t="n">
        <x:v>1</x:v>
      </x:c>
      <x:c r="O189" s="120" t="n">
        <x:v>1</x:v>
      </x:c>
      <x:c r="P189" s="120" t="n">
        <x:v>2</x:v>
      </x:c>
      <x:c r="Q189" s="120" t="n">
        <x:v>1</x:v>
      </x:c>
      <x:c r="R189" s="120" t="n">
        <x:v>1.8698047814132475e-12</x:v>
      </x:c>
      <x:c r="S189" s="120" t="n">
        <x:v>3.6885134263615994e-12</x:v>
      </x:c>
      <x:c r="T189" s="120" t="n">
        <x:v>306</x:v>
      </x:c>
      <x:c r="U189" s="120" t="n">
        <x:v>307</x:v>
      </x:c>
      <x:c r="V189" s="120" t="n">
        <x:v>1.3991491458960283e-12</x:v>
      </x:c>
      <x:c r="W189" s="120" t="n">
        <x:v>1.3945916568214483e-12</x:v>
      </x:c>
      <x:c r="X189" s="120" t="n">
        <x:v>189</x:v>
      </x:c>
      <x:c r="Y189" s="151" t="n">
        <x:v>44714.45125</x:v>
      </x:c>
      <x:c r="Z189" s="151" t="n">
        <x:v>44714.45479166666</x:v>
      </x:c>
      <x:c r="AA189" s="120" t="n">
        <x:v>307</x:v>
      </x:c>
      <x:c r="AB189" s="120" t="str">
        <x:v>Anomalous</x:v>
      </x:c>
      <x:c r="AC189" s="120" t="n">
        <x:v>0</x:v>
      </x:c>
      <x:c r="AD189" s="120"/>
      <x:c r="AE189" s="120"/>
      <x:c r="AF189" s="120"/>
      <x:c r="AG189" s="120"/>
    </x:row>
    <x:row r="190">
      <x:c r="A190" s="120" t="n">
        <x:v>189</x:v>
      </x:c>
      <x:c r="B190" s="120" t="n">
        <x:v>0</x:v>
      </x:c>
      <x:c r="C190" s="120" t="n">
        <x:v>0</x:v>
      </x:c>
      <x:c r="D190" s="120" t="str">
        <x:v>CADC0872</x:v>
      </x:c>
      <x:c r="E190" s="120" t="n">
        <x:v>1</x:v>
      </x:c>
      <x:c r="F190" s="120" t="n">
        <x:v>330</x:v>
      </x:c>
      <x:c r="G190" s="120" t="n">
        <x:v>331</x:v>
      </x:c>
      <x:c r="H190" s="120" t="n">
        <x:v>0.000007201651991238672</x:v>
      </x:c>
      <x:c r="I190" s="120" t="n">
        <x:v>4.843423872688506e-10</x:v>
      </x:c>
      <x:c r="J190" s="120" t="n">
        <x:v>0.000022007780153137904</x:v>
      </x:c>
      <x:c r="K190" s="120" t="n">
        <x:v>-0.8160550721692026</x:v>
      </x:c>
      <x:c r="L190" s="120" t="n">
        <x:v>-0.56322707078932</x:v>
      </x:c>
      <x:c r="M190" s="120" t="n">
        <x:v>1</x:v>
      </x:c>
      <x:c r="N190" s="120" t="n">
        <x:v>1</x:v>
      </x:c>
      <x:c r="O190" s="120" t="n">
        <x:v>1</x:v>
      </x:c>
      <x:c r="P190" s="120" t="n">
        <x:v>91</x:v>
      </x:c>
      <x:c r="Q190" s="120" t="n">
        <x:v>105</x:v>
      </x:c>
      <x:c r="R190" s="120" t="n">
        <x:v>3.8398420645534643e-13</x:v>
      </x:c>
      <x:c r="S190" s="120" t="n">
        <x:v>7.271704839113073e-13</x:v>
      </x:c>
      <x:c r="T190" s="120" t="n">
        <x:v>330</x:v>
      </x:c>
      <x:c r="U190" s="120" t="n">
        <x:v>331</x:v>
      </x:c>
      <x:c r="V190" s="120" t="n">
        <x:v>1.467704203845002e-12</x:v>
      </x:c>
      <x:c r="W190" s="120" t="n">
        <x:v>1.4632700521717541e-12</x:v>
      </x:c>
      <x:c r="X190" s="120" t="n">
        <x:v>190</x:v>
      </x:c>
      <x:c r="Y190" s="151" t="n">
        <x:v>44714.45480324074</x:v>
      </x:c>
      <x:c r="Z190" s="151" t="n">
        <x:v>44714.45862268518</x:v>
      </x:c>
      <x:c r="AA190" s="120" t="n">
        <x:v>331</x:v>
      </x:c>
      <x:c r="AB190" s="120" t="str">
        <x:v>Normal</x:v>
      </x:c>
      <x:c r="AC190" s="120" t="n">
        <x:v>1</x:v>
      </x:c>
      <x:c r="AD190" s="120" t="n">
        <x:v>983</x:v>
      </x:c>
      <x:c r="AE190" s="120" t="n">
        <x:v>10</x:v>
      </x:c>
      <x:c r="AF190" s="120" t="n">
        <x:v>83</x:v>
      </x:c>
      <x:c r="AG190" s="120" t="str">
        <x:v>train=0|anomaly=0</x:v>
      </x:c>
    </x:row>
    <x:row r="191">
      <x:c r="A191" s="120" t="n">
        <x:v>190</x:v>
      </x:c>
      <x:c r="B191" s="120" t="n">
        <x:v>1</x:v>
      </x:c>
      <x:c r="C191" s="120" t="n">
        <x:v>0</x:v>
      </x:c>
      <x:c r="D191" s="120" t="str">
        <x:v>CADC0872</x:v>
      </x:c>
      <x:c r="E191" s="120" t="n">
        <x:v>1</x:v>
      </x:c>
      <x:c r="F191" s="120" t="n">
        <x:v>460</x:v>
      </x:c>
      <x:c r="G191" s="120" t="n">
        <x:v>461</x:v>
      </x:c>
      <x:c r="H191" s="120" t="n">
        <x:v>0.000004138084288503254</x:v>
      </x:c>
      <x:c r="I191" s="120" t="n">
        <x:v>4.012610751211787e-10</x:v>
      </x:c>
      <x:c r="J191" s="120" t="n">
        <x:v>0.00002003150206852144</x:v>
      </x:c>
      <x:c r="K191" s="120" t="n">
        <x:v>-0.6325053763014936</x:v>
      </x:c>
      <x:c r="L191" s="120" t="n">
        <x:v>-0.794795152994248</x:v>
      </x:c>
      <x:c r="M191" s="120" t="n">
        <x:v>3</x:v>
      </x:c>
      <x:c r="N191" s="120" t="n">
        <x:v>3</x:v>
      </x:c>
      <x:c r="O191" s="120" t="n">
        <x:v>2</x:v>
      </x:c>
      <x:c r="P191" s="120" t="n">
        <x:v>2</x:v>
      </x:c>
      <x:c r="Q191" s="120" t="n">
        <x:v>7</x:v>
      </x:c>
      <x:c r="R191" s="120" t="n">
        <x:v>4.239989191808657e-12</x:v>
      </x:c>
      <x:c r="S191" s="120" t="n">
        <x:v>8.620588578177406e-12</x:v>
      </x:c>
      <x:c r="T191" s="120" t="n">
        <x:v>460</x:v>
      </x:c>
      <x:c r="U191" s="120" t="n">
        <x:v>461</x:v>
      </x:c>
      <x:c r="V191" s="120" t="n">
        <x:v>8.723066850460406e-13</x:v>
      </x:c>
      <x:c r="W191" s="120" t="n">
        <x:v>8.704144796554853e-13</x:v>
      </x:c>
      <x:c r="X191" s="120" t="n">
        <x:v>191</x:v>
      </x:c>
      <x:c r="Y191" s="151" t="n">
        <x:v>44714.45863425926</x:v>
      </x:c>
      <x:c r="Z191" s="151" t="n">
        <x:v>44714.463958333334</x:v>
      </x:c>
      <x:c r="AA191" s="120" t="n">
        <x:v>461</x:v>
      </x:c>
      <x:c r="AB191" s="120" t="str">
        <x:v>Anomalous</x:v>
      </x:c>
      <x:c r="AC191" s="120" t="n">
        <x:v>1</x:v>
      </x:c>
      <x:c r="AD191" s="120" t="n">
        <x:v>245</x:v>
      </x:c>
      <x:c r="AE191" s="120" t="n">
        <x:v>3</x:v>
      </x:c>
      <x:c r="AF191" s="120" t="n">
        <x:v>45</x:v>
      </x:c>
      <x:c r="AG191" s="120" t="str">
        <x:v>train=0|anomaly=1</x:v>
      </x:c>
    </x:row>
    <x:row r="192">
      <x:c r="A192" s="120" t="n">
        <x:v>191</x:v>
      </x:c>
      <x:c r="B192" s="120" t="n">
        <x:v>1</x:v>
      </x:c>
      <x:c r="C192" s="120" t="n">
        <x:v>1</x:v>
      </x:c>
      <x:c r="D192" s="120" t="str">
        <x:v>CADC0872</x:v>
      </x:c>
      <x:c r="E192" s="120" t="n">
        <x:v>1</x:v>
      </x:c>
      <x:c r="F192" s="120" t="n">
        <x:v>274</x:v>
      </x:c>
      <x:c r="G192" s="120" t="n">
        <x:v>275</x:v>
      </x:c>
      <x:c r="H192" s="120" t="n">
        <x:v>-0.000005346578342181819</x:v>
      </x:c>
      <x:c r="I192" s="120" t="n">
        <x:v>8.961308728395817e-11</x:v>
      </x:c>
      <x:c r="J192" s="120" t="n">
        <x:v>0.00000946641892607538</x:v>
      </x:c>
      <x:c r="K192" s="120" t="n">
        <x:v>-0.842751943833298</x:v>
      </x:c>
      <x:c r="L192" s="120" t="n">
        <x:v>-0.8455014703426457</x:v>
      </x:c>
      <x:c r="M192" s="120" t="n">
        <x:v>1</x:v>
      </x:c>
      <x:c r="N192" s="120" t="n">
        <x:v>1</x:v>
      </x:c>
      <x:c r="O192" s="120" t="n">
        <x:v>0</x:v>
      </x:c>
      <x:c r="P192" s="120" t="n">
        <x:v>69</x:v>
      </x:c>
      <x:c r="Q192" s="120" t="n">
        <x:v>80</x:v>
      </x:c>
      <x:c r="R192" s="120" t="n">
        <x:v>2.8994827111690286e-13</x:v>
      </x:c>
      <x:c r="S192" s="120" t="n">
        <x:v>7.731650736658986e-13</x:v>
      </x:c>
      <x:c r="T192" s="120" t="n">
        <x:v>274</x:v>
      </x:c>
      <x:c r="U192" s="120" t="n">
        <x:v>275</x:v>
      </x:c>
      <x:c r="V192" s="120" t="n">
        <x:v>3.270550630801393e-13</x:v>
      </x:c>
      <x:c r="W192" s="120" t="n">
        <x:v>3.258657719416661e-13</x:v>
      </x:c>
      <x:c r="X192" s="120" t="n">
        <x:v>192</x:v>
      </x:c>
      <x:c r="Y192" s="151" t="n">
        <x:v>44714.46396990741</x:v>
      </x:c>
      <x:c r="Z192" s="151" t="n">
        <x:v>44714.467141203706</x:v>
      </x:c>
      <x:c r="AA192" s="120" t="n">
        <x:v>275</x:v>
      </x:c>
      <x:c r="AB192" s="120" t="str">
        <x:v>Anomalous</x:v>
      </x:c>
      <x:c r="AC192" s="120" t="n">
        <x:v>1</x:v>
      </x:c>
      <x:c r="AD192" s="120" t="n">
        <x:v>459</x:v>
      </x:c>
      <x:c r="AE192" s="120" t="n">
        <x:v>5</x:v>
      </x:c>
      <x:c r="AF192" s="120" t="n">
        <x:v>59</x:v>
      </x:c>
      <x:c r="AG192" s="120" t="str">
        <x:v>train=1|anomaly=1</x:v>
      </x:c>
    </x:row>
    <x:row r="193">
      <x:c r="A193" s="120" t="n">
        <x:v>192</x:v>
      </x:c>
      <x:c r="B193" s="120" t="n">
        <x:v>1</x:v>
      </x:c>
      <x:c r="C193" s="120" t="n">
        <x:v>1</x:v>
      </x:c>
      <x:c r="D193" s="120" t="str">
        <x:v>CADC0872</x:v>
      </x:c>
      <x:c r="E193" s="120" t="n">
        <x:v>1</x:v>
      </x:c>
      <x:c r="F193" s="120" t="n">
        <x:v>359</x:v>
      </x:c>
      <x:c r="G193" s="120" t="n">
        <x:v>360</x:v>
      </x:c>
      <x:c r="H193" s="120" t="n">
        <x:v>-0.0000013641331194444443</x:v>
      </x:c>
      <x:c r="I193" s="120" t="n">
        <x:v>2.1907181786110485e-10</x:v>
      </x:c>
      <x:c r="J193" s="120" t="n">
        <x:v>0.000014801074888706726</x:v>
      </x:c>
      <x:c r="K193" s="120" t="n">
        <x:v>-1.426620461205589</x:v>
      </x:c>
      <x:c r="L193" s="120" t="n">
        <x:v>-0.030396861997854147</x:v>
      </x:c>
      <x:c r="M193" s="120" t="n">
        <x:v>2</x:v>
      </x:c>
      <x:c r="N193" s="120" t="n">
        <x:v>1</x:v>
      </x:c>
      <x:c r="O193" s="120" t="n">
        <x:v>1</x:v>
      </x:c>
      <x:c r="P193" s="120" t="n">
        <x:v>32</x:v>
      </x:c>
      <x:c r="Q193" s="120" t="n">
        <x:v>55</x:v>
      </x:c>
      <x:c r="R193" s="120" t="n">
        <x:v>5.907294644040083e-13</x:v>
      </x:c>
      <x:c r="S193" s="120" t="n">
        <x:v>1.2991242577090481e-12</x:v>
      </x:c>
      <x:c r="T193" s="120" t="n">
        <x:v>359</x:v>
      </x:c>
      <x:c r="U193" s="120" t="n">
        <x:v>360</x:v>
      </x:c>
      <x:c r="V193" s="120" t="n">
        <x:v>6.102279049055845e-13</x:v>
      </x:c>
      <x:c r="W193" s="120" t="n">
        <x:v>6.085328273919579e-13</x:v>
      </x:c>
      <x:c r="X193" s="120" t="n">
        <x:v>193</x:v>
      </x:c>
      <x:c r="Y193" s="151" t="n">
        <x:v>44714.467152777775</x:v>
      </x:c>
      <x:c r="Z193" s="151" t="n">
        <x:v>44714.47130787037</x:v>
      </x:c>
      <x:c r="AA193" s="120" t="n">
        <x:v>360</x:v>
      </x:c>
      <x:c r="AB193" s="120" t="str">
        <x:v>Anomalous</x:v>
      </x:c>
      <x:c r="AC193" s="120" t="n">
        <x:v>1</x:v>
      </x:c>
      <x:c r="AD193" s="120" t="n">
        <x:v>970</x:v>
      </x:c>
      <x:c r="AE193" s="120" t="n">
        <x:v>10</x:v>
      </x:c>
      <x:c r="AF193" s="120" t="n">
        <x:v>70</x:v>
      </x:c>
      <x:c r="AG193" s="120" t="str">
        <x:v>train=1|anomaly=1</x:v>
      </x:c>
    </x:row>
    <x:row r="194">
      <x:c r="A194" s="120" t="n">
        <x:v>193</x:v>
      </x:c>
      <x:c r="B194" s="120" t="n">
        <x:v>1</x:v>
      </x:c>
      <x:c r="C194" s="120" t="n">
        <x:v>1</x:v>
      </x:c>
      <x:c r="D194" s="120" t="str">
        <x:v>CADC0872</x:v>
      </x:c>
      <x:c r="E194" s="120" t="n">
        <x:v>1</x:v>
      </x:c>
      <x:c r="F194" s="120" t="n">
        <x:v>361</x:v>
      </x:c>
      <x:c r="G194" s="120" t="n">
        <x:v>362</x:v>
      </x:c>
      <x:c r="H194" s="120" t="n">
        <x:v>-0.000002131730232044199</x:v>
      </x:c>
      <x:c r="I194" s="120" t="n">
        <x:v>1.795325178080856e-10</x:v>
      </x:c>
      <x:c r="J194" s="120" t="n">
        <x:v>0.000013398974505837587</x:v>
      </x:c>
      <x:c r="K194" s="120" t="n">
        <x:v>-1.2788943826388497</x:v>
      </x:c>
      <x:c r="L194" s="120" t="n">
        <x:v>0.08437391447120857</x:v>
      </x:c>
      <x:c r="M194" s="120" t="n">
        <x:v>2</x:v>
      </x:c>
      <x:c r="N194" s="120" t="n">
        <x:v>2</x:v>
      </x:c>
      <x:c r="O194" s="120" t="n">
        <x:v>2</x:v>
      </x:c>
      <x:c r="P194" s="120" t="n">
        <x:v>3</x:v>
      </x:c>
      <x:c r="Q194" s="120" t="n">
        <x:v>6</x:v>
      </x:c>
      <x:c r="R194" s="120" t="n">
        <x:v>2.758649891376353e-12</x:v>
      </x:c>
      <x:c r="S194" s="120" t="n">
        <x:v>5.791622342779594e-12</x:v>
      </x:c>
      <x:c r="T194" s="120" t="n">
        <x:v>361</x:v>
      </x:c>
      <x:c r="U194" s="120" t="n">
        <x:v>362</x:v>
      </x:c>
      <x:c r="V194" s="120" t="n">
        <x:v>4.97319993928215e-13</x:v>
      </x:c>
      <x:c r="W194" s="120" t="n">
        <x:v>4.959461817902918e-13</x:v>
      </x:c>
      <x:c r="X194" s="120" t="n">
        <x:v>194</x:v>
      </x:c>
      <x:c r="Y194" s="151" t="n">
        <x:v>44714.47131944444</x:v>
      </x:c>
      <x:c r="Z194" s="151" t="n">
        <x:v>44714.475497685184</x:v>
      </x:c>
      <x:c r="AA194" s="120" t="n">
        <x:v>362</x:v>
      </x:c>
      <x:c r="AB194" s="120" t="str">
        <x:v>Anomalous</x:v>
      </x:c>
      <x:c r="AC194" s="120" t="n">
        <x:v>0</x:v>
      </x:c>
      <x:c r="AD194" s="120"/>
      <x:c r="AE194" s="120"/>
      <x:c r="AF194" s="120"/>
      <x:c r="AG194" s="120"/>
    </x:row>
    <x:row r="195">
      <x:c r="A195" s="120" t="n">
        <x:v>194</x:v>
      </x:c>
      <x:c r="B195" s="120" t="n">
        <x:v>1</x:v>
      </x:c>
      <x:c r="C195" s="120" t="n">
        <x:v>1</x:v>
      </x:c>
      <x:c r="D195" s="120" t="str">
        <x:v>CADC0872</x:v>
      </x:c>
      <x:c r="E195" s="120" t="n">
        <x:v>1</x:v>
      </x:c>
      <x:c r="F195" s="120" t="n">
        <x:v>330</x:v>
      </x:c>
      <x:c r="G195" s="120" t="n">
        <x:v>331</x:v>
      </x:c>
      <x:c r="H195" s="120" t="n">
        <x:v>-0.000002522479438670695</x:v>
      </x:c>
      <x:c r="I195" s="120" t="n">
        <x:v>1.1317326368979183e-10</x:v>
      </x:c>
      <x:c r="J195" s="120" t="n">
        <x:v>0.000010638292329588984</x:v>
      </x:c>
      <x:c r="K195" s="120" t="n">
        <x:v>-0.9351172021378429</x:v>
      </x:c>
      <x:c r="L195" s="120" t="n">
        <x:v>-0.4471626870008666</x:v>
      </x:c>
      <x:c r="M195" s="120" t="n">
        <x:v>1</x:v>
      </x:c>
      <x:c r="N195" s="120" t="n">
        <x:v>1</x:v>
      </x:c>
      <x:c r="O195" s="120" t="n">
        <x:v>1</x:v>
      </x:c>
      <x:c r="P195" s="120" t="n">
        <x:v>2</x:v>
      </x:c>
      <x:c r="Q195" s="120" t="n">
        <x:v>2</x:v>
      </x:c>
      <x:c r="R195" s="120" t="n">
        <x:v>2.1223228756721867e-12</x:v>
      </x:c>
      <x:c r="S195" s="120" t="n">
        <x:v>4.470099080759077e-12</x:v>
      </x:c>
      <x:c r="T195" s="120" t="n">
        <x:v>330</x:v>
      </x:c>
      <x:c r="U195" s="120" t="n">
        <x:v>331</x:v>
      </x:c>
      <x:c r="V195" s="120" t="n">
        <x:v>3.429492839084601e-13</x:v>
      </x:c>
      <x:c r="W195" s="120" t="n">
        <x:v>3.419131833528454e-13</x:v>
      </x:c>
      <x:c r="X195" s="120" t="n">
        <x:v>195</x:v>
      </x:c>
      <x:c r="Y195" s="151" t="n">
        <x:v>44714.47550925926</x:v>
      </x:c>
      <x:c r="Z195" s="151" t="n">
        <x:v>44714.4793287037</x:v>
      </x:c>
      <x:c r="AA195" s="120" t="n">
        <x:v>331</x:v>
      </x:c>
      <x:c r="AB195" s="120" t="str">
        <x:v>Anomalous</x:v>
      </x:c>
      <x:c r="AC195" s="120" t="n">
        <x:v>1</x:v>
      </x:c>
      <x:c r="AD195" s="120" t="n">
        <x:v>402</x:v>
      </x:c>
      <x:c r="AE195" s="120" t="n">
        <x:v>5</x:v>
      </x:c>
      <x:c r="AF195" s="120" t="n">
        <x:v>2</x:v>
      </x:c>
      <x:c r="AG195" s="120" t="str">
        <x:v>train=1|anomaly=1</x:v>
      </x:c>
    </x:row>
    <x:row r="196">
      <x:c r="A196" s="120" t="n">
        <x:v>195</x:v>
      </x:c>
      <x:c r="B196" s="120" t="n">
        <x:v>1</x:v>
      </x:c>
      <x:c r="C196" s="120" t="n">
        <x:v>1</x:v>
      </x:c>
      <x:c r="D196" s="120" t="str">
        <x:v>CADC0872</x:v>
      </x:c>
      <x:c r="E196" s="120" t="n">
        <x:v>1</x:v>
      </x:c>
      <x:c r="F196" s="120" t="n">
        <x:v>306</x:v>
      </x:c>
      <x:c r="G196" s="120" t="n">
        <x:v>307</x:v>
      </x:c>
      <x:c r="H196" s="120" t="n">
        <x:v>0.00000507453661237785</x:v>
      </x:c>
      <x:c r="I196" s="120" t="n">
        <x:v>1.7746441813181524e-10</x:v>
      </x:c>
      <x:c r="J196" s="120" t="n">
        <x:v>0.000013321577163827683</x:v>
      </x:c>
      <x:c r="K196" s="120" t="n">
        <x:v>1.2731496252625174</x:v>
      </x:c>
      <x:c r="L196" s="120" t="n">
        <x:v>1.4718480086714258</x:v>
      </x:c>
      <x:c r="M196" s="120" t="n">
        <x:v>1</x:v>
      </x:c>
      <x:c r="N196" s="120" t="n">
        <x:v>1</x:v>
      </x:c>
      <x:c r="O196" s="120" t="n">
        <x:v>1</x:v>
      </x:c>
      <x:c r="P196" s="120" t="n">
        <x:v>2</x:v>
      </x:c>
      <x:c r="Q196" s="120" t="n">
        <x:v>2</x:v>
      </x:c>
      <x:c r="R196" s="120" t="n">
        <x:v>1.5722030463390354e-11</x:v>
      </x:c>
      <x:c r="S196" s="120" t="n">
        <x:v>4.201539843437158e-11</x:v>
      </x:c>
      <x:c r="T196" s="120" t="n">
        <x:v>306</x:v>
      </x:c>
      <x:c r="U196" s="120" t="n">
        <x:v>307</x:v>
      </x:c>
      <x:c r="V196" s="120" t="n">
        <x:v>5.799490788621414e-13</x:v>
      </x:c>
      <x:c r="W196" s="120" t="n">
        <x:v>5.780599939147077e-13</x:v>
      </x:c>
      <x:c r="X196" s="120" t="n">
        <x:v>196</x:v>
      </x:c>
      <x:c r="Y196" s="151" t="n">
        <x:v>44714.47934027778</x:v>
      </x:c>
      <x:c r="Z196" s="151" t="n">
        <x:v>44714.482881944445</x:v>
      </x:c>
      <x:c r="AA196" s="120" t="n">
        <x:v>307</x:v>
      </x:c>
      <x:c r="AB196" s="120" t="str">
        <x:v>Anomalous</x:v>
      </x:c>
      <x:c r="AC196" s="120" t="n">
        <x:v>0</x:v>
      </x:c>
      <x:c r="AD196" s="120"/>
      <x:c r="AE196" s="120"/>
      <x:c r="AF196" s="120"/>
      <x:c r="AG196" s="120"/>
    </x:row>
    <x:row r="197">
      <x:c r="A197" s="120" t="n">
        <x:v>196</x:v>
      </x:c>
      <x:c r="B197" s="120" t="n">
        <x:v>0</x:v>
      </x:c>
      <x:c r="C197" s="120" t="n">
        <x:v>1</x:v>
      </x:c>
      <x:c r="D197" s="120" t="str">
        <x:v>CADC0872</x:v>
      </x:c>
      <x:c r="E197" s="120" t="n">
        <x:v>1</x:v>
      </x:c>
      <x:c r="F197" s="120" t="n">
        <x:v>386</x:v>
      </x:c>
      <x:c r="G197" s="120" t="n">
        <x:v>387</x:v>
      </x:c>
      <x:c r="H197" s="120" t="n">
        <x:v>0.000003865033665116278</x:v>
      </x:c>
      <x:c r="I197" s="120" t="n">
        <x:v>8.044136695012789e-10</x:v>
      </x:c>
      <x:c r="J197" s="120" t="n">
        <x:v>0.00002836218731870444</x:v>
      </x:c>
      <x:c r="K197" s="120" t="n">
        <x:v>-1.4347893965041068</x:v>
      </x:c>
      <x:c r="L197" s="120" t="n">
        <x:v>0.013637383551062388</x:v>
      </x:c>
      <x:c r="M197" s="120" t="n">
        <x:v>1</x:v>
      </x:c>
      <x:c r="N197" s="120" t="n">
        <x:v>1</x:v>
      </x:c>
      <x:c r="O197" s="120" t="n">
        <x:v>1</x:v>
      </x:c>
      <x:c r="P197" s="120" t="n">
        <x:v>123</x:v>
      </x:c>
      <x:c r="Q197" s="120" t="n">
        <x:v>132</x:v>
      </x:c>
      <x:c r="R197" s="120" t="n">
        <x:v>4.812199761055778e-13</x:v>
      </x:c>
      <x:c r="S197" s="120" t="n">
        <x:v>7.857985989041365e-13</x:v>
      </x:c>
      <x:c r="T197" s="120" t="n">
        <x:v>386</x:v>
      </x:c>
      <x:c r="U197" s="120" t="n">
        <x:v>387</x:v>
      </x:c>
      <x:c r="V197" s="120" t="n">
        <x:v>2.0839732370499454e-12</x:v>
      </x:c>
      <x:c r="W197" s="120" t="n">
        <x:v>2.0785882932849584e-12</x:v>
      </x:c>
      <x:c r="X197" s="120" t="n">
        <x:v>197</x:v>
      </x:c>
      <x:c r="Y197" s="151" t="n">
        <x:v>44714.48289351852</x:v>
      </x:c>
      <x:c r="Z197" s="151" t="n">
        <x:v>44714.48736111111</x:v>
      </x:c>
      <x:c r="AA197" s="120" t="n">
        <x:v>387</x:v>
      </x:c>
      <x:c r="AB197" s="120" t="str">
        <x:v>Normal</x:v>
      </x:c>
      <x:c r="AC197" s="120" t="n">
        <x:v>1</x:v>
      </x:c>
      <x:c r="AD197" s="120" t="n">
        <x:v>460</x:v>
      </x:c>
      <x:c r="AE197" s="120" t="n">
        <x:v>5</x:v>
      </x:c>
      <x:c r="AF197" s="120" t="n">
        <x:v>60</x:v>
      </x:c>
      <x:c r="AG197" s="120" t="str">
        <x:v>train=1|anomaly=0</x:v>
      </x:c>
    </x:row>
    <x:row r="198">
      <x:c r="A198" s="120" t="n">
        <x:v>197</x:v>
      </x:c>
      <x:c r="B198" s="120" t="n">
        <x:v>1</x:v>
      </x:c>
      <x:c r="C198" s="120" t="n">
        <x:v>1</x:v>
      </x:c>
      <x:c r="D198" s="120" t="str">
        <x:v>CADC0872</x:v>
      </x:c>
      <x:c r="E198" s="120" t="n">
        <x:v>1</x:v>
      </x:c>
      <x:c r="F198" s="120" t="n">
        <x:v>359</x:v>
      </x:c>
      <x:c r="G198" s="120" t="n">
        <x:v>360</x:v>
      </x:c>
      <x:c r="H198" s="120" t="n">
        <x:v>-7.372667083333335e-7</x:v>
      </x:c>
      <x:c r="I198" s="120" t="n">
        <x:v>4.118371139250703e-10</x:v>
      </x:c>
      <x:c r="J198" s="120" t="n">
        <x:v>0.000020293770323059003</x:v>
      </x:c>
      <x:c r="K198" s="120" t="n">
        <x:v>-0.5857540253033928</x:v>
      </x:c>
      <x:c r="L198" s="120" t="n">
        <x:v>-0.8021793183165029</x:v>
      </x:c>
      <x:c r="M198" s="120" t="n">
        <x:v>2</x:v>
      </x:c>
      <x:c r="N198" s="120" t="n">
        <x:v>2</x:v>
      </x:c>
      <x:c r="O198" s="120" t="n">
        <x:v>1</x:v>
      </x:c>
      <x:c r="P198" s="120" t="n">
        <x:v>1</x:v>
      </x:c>
      <x:c r="Q198" s="120" t="n">
        <x:v>3</x:v>
      </x:c>
      <x:c r="R198" s="120" t="n">
        <x:v>1.1158628515878955e-11</x:v>
      </x:c>
      <x:c r="S198" s="120" t="n">
        <x:v>3.115374862026513e-11</x:v>
      </x:c>
      <x:c r="T198" s="120" t="n">
        <x:v>359</x:v>
      </x:c>
      <x:c r="U198" s="120" t="n">
        <x:v>360</x:v>
      </x:c>
      <x:c r="V198" s="120" t="n">
        <x:v>1.14717859032053e-12</x:v>
      </x:c>
      <x:c r="W198" s="120" t="n">
        <x:v>1.1439919831251952e-12</x:v>
      </x:c>
      <x:c r="X198" s="120" t="n">
        <x:v>198</x:v>
      </x:c>
      <x:c r="Y198" s="151" t="n">
        <x:v>44714.48737268519</x:v>
      </x:c>
      <x:c r="Z198" s="151" t="n">
        <x:v>44714.491527777776</x:v>
      </x:c>
      <x:c r="AA198" s="120" t="n">
        <x:v>360</x:v>
      </x:c>
      <x:c r="AB198" s="120" t="str">
        <x:v>Anomalous</x:v>
      </x:c>
      <x:c r="AC198" s="120" t="n">
        <x:v>1</x:v>
      </x:c>
      <x:c r="AD198" s="120" t="n">
        <x:v>230</x:v>
      </x:c>
      <x:c r="AE198" s="120" t="n">
        <x:v>3</x:v>
      </x:c>
      <x:c r="AF198" s="120" t="n">
        <x:v>30</x:v>
      </x:c>
      <x:c r="AG198" s="120" t="str">
        <x:v>train=1|anomaly=1</x:v>
      </x:c>
    </x:row>
    <x:row r="199">
      <x:c r="A199" s="120" t="n">
        <x:v>198</x:v>
      </x:c>
      <x:c r="B199" s="120" t="n">
        <x:v>1</x:v>
      </x:c>
      <x:c r="C199" s="120" t="n">
        <x:v>0</x:v>
      </x:c>
      <x:c r="D199" s="120" t="str">
        <x:v>CADC0872</x:v>
      </x:c>
      <x:c r="E199" s="120" t="n">
        <x:v>1</x:v>
      </x:c>
      <x:c r="F199" s="120" t="n">
        <x:v>514</x:v>
      </x:c>
      <x:c r="G199" s="120" t="n">
        <x:v>515</x:v>
      </x:c>
      <x:c r="H199" s="120" t="n">
        <x:v>0.00000813889450699029</x:v>
      </x:c>
      <x:c r="I199" s="120" t="n">
        <x:v>6.942083879319378e-10</x:v>
      </x:c>
      <x:c r="J199" s="120" t="n">
        <x:v>0.000026347834596640723</x:v>
      </x:c>
      <x:c r="K199" s="120" t="n">
        <x:v>-0.7816365767105089</x:v>
      </x:c>
      <x:c r="L199" s="120" t="n">
        <x:v>-0.5199306380923239</x:v>
      </x:c>
      <x:c r="M199" s="120" t="n">
        <x:v>2</x:v>
      </x:c>
      <x:c r="N199" s="120" t="n">
        <x:v>2</x:v>
      </x:c>
      <x:c r="O199" s="120" t="n">
        <x:v>2</x:v>
      </x:c>
      <x:c r="P199" s="120" t="n">
        <x:v>2</x:v>
      </x:c>
      <x:c r="Q199" s="120" t="n">
        <x:v>2</x:v>
      </x:c>
      <x:c r="R199" s="120" t="n">
        <x:v>1.7786868785452203e-11</x:v>
      </x:c>
      <x:c r="S199" s="120" t="n">
        <x:v>5.051940455832797e-11</x:v>
      </x:c>
      <x:c r="T199" s="120" t="n">
        <x:v>514</x:v>
      </x:c>
      <x:c r="U199" s="120" t="n">
        <x:v>515</x:v>
      </x:c>
      <x:c r="V199" s="120" t="n">
        <x:v>1.3505999765212798e-12</x:v>
      </x:c>
      <x:c r="W199" s="120" t="n">
        <x:v>1.347977452295025e-12</x:v>
      </x:c>
      <x:c r="X199" s="120" t="n">
        <x:v>199</x:v>
      </x:c>
      <x:c r="Y199" s="151" t="n">
        <x:v>44714.49153935185</x:v>
      </x:c>
      <x:c r="Z199" s="151" t="n">
        <x:v>44714.49748842593</x:v>
      </x:c>
      <x:c r="AA199" s="120" t="n">
        <x:v>515</x:v>
      </x:c>
      <x:c r="AB199" s="120" t="str">
        <x:v>Anomalous</x:v>
      </x:c>
      <x:c r="AC199" s="120" t="n">
        <x:v>0</x:v>
      </x:c>
      <x:c r="AD199" s="120"/>
      <x:c r="AE199" s="120"/>
      <x:c r="AF199" s="120"/>
      <x:c r="AG199" s="120"/>
    </x:row>
    <x:row r="200">
      <x:c r="A200" s="120" t="n">
        <x:v>199</x:v>
      </x:c>
      <x:c r="B200" s="120" t="n">
        <x:v>0</x:v>
      </x:c>
      <x:c r="C200" s="120" t="n">
        <x:v>1</x:v>
      </x:c>
      <x:c r="D200" s="120" t="str">
        <x:v>CADC0872</x:v>
      </x:c>
      <x:c r="E200" s="120" t="n">
        <x:v>1</x:v>
      </x:c>
      <x:c r="F200" s="120" t="n">
        <x:v>441</x:v>
      </x:c>
      <x:c r="G200" s="120" t="n">
        <x:v>442</x:v>
      </x:c>
      <x:c r="H200" s="120" t="n">
        <x:v>0.0000012137942963800925</x:v>
      </x:c>
      <x:c r="I200" s="120" t="n">
        <x:v>6.507066881385253e-10</x:v>
      </x:c>
      <x:c r="J200" s="120" t="n">
        <x:v>0.00002550895309765819</x:v>
      </x:c>
      <x:c r="K200" s="120" t="n">
        <x:v>-1.1175481762292698</x:v>
      </x:c>
      <x:c r="L200" s="120" t="n">
        <x:v>-0.36555915653581195</x:v>
      </x:c>
      <x:c r="M200" s="120" t="n">
        <x:v>1</x:v>
      </x:c>
      <x:c r="N200" s="120" t="n">
        <x:v>1</x:v>
      </x:c>
      <x:c r="O200" s="120" t="n">
        <x:v>1</x:v>
      </x:c>
      <x:c r="P200" s="120" t="n">
        <x:v>137</x:v>
      </x:c>
      <x:c r="Q200" s="120" t="n">
        <x:v>152</x:v>
      </x:c>
      <x:c r="R200" s="120" t="n">
        <x:v>3.172895337972982e-13</x:v>
      </x:c>
      <x:c r="S200" s="120" t="n">
        <x:v>6.566294588547886e-13</x:v>
      </x:c>
      <x:c r="T200" s="120" t="n">
        <x:v>441</x:v>
      </x:c>
      <x:c r="U200" s="120" t="n">
        <x:v>442</x:v>
      </x:c>
      <x:c r="V200" s="120" t="n">
        <x:v>1.4755253699286288e-12</x:v>
      </x:c>
      <x:c r="W200" s="120" t="n">
        <x:v>1.4721870772364827e-12</x:v>
      </x:c>
      <x:c r="X200" s="120" t="n">
        <x:v>200</x:v>
      </x:c>
      <x:c r="Y200" s="151" t="n">
        <x:v>44714.4975</x:v>
      </x:c>
      <x:c r="Z200" s="151" t="n">
        <x:v>44714.502604166664</x:v>
      </x:c>
      <x:c r="AA200" s="120" t="n">
        <x:v>442</x:v>
      </x:c>
      <x:c r="AB200" s="120" t="str">
        <x:v>Normal</x:v>
      </x:c>
      <x:c r="AC200" s="120" t="n">
        <x:v>0</x:v>
      </x:c>
      <x:c r="AD200" s="120"/>
      <x:c r="AE200" s="120"/>
      <x:c r="AF200" s="120"/>
      <x:c r="AG200" s="120"/>
    </x:row>
    <x:row r="201">
      <x:c r="A201" s="120" t="n">
        <x:v>200</x:v>
      </x:c>
      <x:c r="B201" s="120" t="n">
        <x:v>0</x:v>
      </x:c>
      <x:c r="C201" s="120" t="n">
        <x:v>1</x:v>
      </x:c>
      <x:c r="D201" s="120" t="str">
        <x:v>CADC0872</x:v>
      </x:c>
      <x:c r="E201" s="120" t="n">
        <x:v>1</x:v>
      </x:c>
      <x:c r="F201" s="120" t="n">
        <x:v>425</x:v>
      </x:c>
      <x:c r="G201" s="120" t="n">
        <x:v>426</x:v>
      </x:c>
      <x:c r="H201" s="120" t="n">
        <x:v>0.000007195646134976526</x:v>
      </x:c>
      <x:c r="I201" s="120" t="n">
        <x:v>2.740600593263693e-10</x:v>
      </x:c>
      <x:c r="J201" s="120" t="n">
        <x:v>0.00001655475941614282</x:v>
      </x:c>
      <x:c r="K201" s="120" t="n">
        <x:v>-1.5082766435689812</x:v>
      </x:c>
      <x:c r="L201" s="120" t="n">
        <x:v>0.10803021293694347</x:v>
      </x:c>
      <x:c r="M201" s="120" t="n">
        <x:v>1</x:v>
      </x:c>
      <x:c r="N201" s="120" t="n">
        <x:v>1</x:v>
      </x:c>
      <x:c r="O201" s="120" t="n">
        <x:v>1</x:v>
      </x:c>
      <x:c r="P201" s="120" t="n">
        <x:v>132</x:v>
      </x:c>
      <x:c r="Q201" s="120" t="n">
        <x:v>142</x:v>
      </x:c>
      <x:c r="R201" s="120" t="n">
        <x:v>3.095336575798809e-13</x:v>
      </x:c>
      <x:c r="S201" s="120" t="n">
        <x:v>7.582793706191015e-13</x:v>
      </x:c>
      <x:c r="T201" s="120" t="n">
        <x:v>425</x:v>
      </x:c>
      <x:c r="U201" s="120" t="n">
        <x:v>426</x:v>
      </x:c>
      <x:c r="V201" s="120" t="n">
        <x:v>6.448471984149866e-13</x:v>
      </x:c>
      <x:c r="W201" s="120" t="n">
        <x:v>6.433334725971109e-13</x:v>
      </x:c>
      <x:c r="X201" s="120" t="n">
        <x:v>201</x:v>
      </x:c>
      <x:c r="Y201" s="151" t="n">
        <x:v>44714.50261574074</x:v>
      </x:c>
      <x:c r="Z201" s="151" t="n">
        <x:v>44714.50753472222</x:v>
      </x:c>
      <x:c r="AA201" s="120" t="n">
        <x:v>426</x:v>
      </x:c>
      <x:c r="AB201" s="120" t="str">
        <x:v>Normal</x:v>
      </x:c>
      <x:c r="AC201" s="120" t="n">
        <x:v>0</x:v>
      </x:c>
      <x:c r="AD201" s="120"/>
      <x:c r="AE201" s="120"/>
      <x:c r="AF201" s="120"/>
      <x:c r="AG201" s="120"/>
    </x:row>
    <x:row r="202">
      <x:c r="A202" s="120" t="n">
        <x:v>201</x:v>
      </x:c>
      <x:c r="B202" s="120" t="n">
        <x:v>1</x:v>
      </x:c>
      <x:c r="C202" s="120" t="n">
        <x:v>1</x:v>
      </x:c>
      <x:c r="D202" s="120" t="str">
        <x:v>CADC0872</x:v>
      </x:c>
      <x:c r="E202" s="120" t="n">
        <x:v>1</x:v>
      </x:c>
      <x:c r="F202" s="120" t="n">
        <x:v>371</x:v>
      </x:c>
      <x:c r="G202" s="120" t="n">
        <x:v>372</x:v>
      </x:c>
      <x:c r="H202" s="120" t="n">
        <x:v>-0.000005399599475806451</x:v>
      </x:c>
      <x:c r="I202" s="120" t="n">
        <x:v>5.5983744117921853e-11</x:v>
      </x:c>
      <x:c r="J202" s="120" t="n">
        <x:v>0.000007482228552906003</x:v>
      </x:c>
      <x:c r="K202" s="120" t="n">
        <x:v>-1.5106559654891054</x:v>
      </x:c>
      <x:c r="L202" s="120" t="n">
        <x:v>-0.12161090510767163</x:v>
      </x:c>
      <x:c r="M202" s="120" t="n">
        <x:v>1</x:v>
      </x:c>
      <x:c r="N202" s="120" t="n">
        <x:v>1</x:v>
      </x:c>
      <x:c r="O202" s="120" t="n">
        <x:v>1</x:v>
      </x:c>
      <x:c r="P202" s="120" t="n">
        <x:v>64</x:v>
      </x:c>
      <x:c r="Q202" s="120" t="n">
        <x:v>81</x:v>
      </x:c>
      <x:c r="R202" s="120" t="n">
        <x:v>3.967502534542017e-13</x:v>
      </x:c>
      <x:c r="S202" s="120" t="n">
        <x:v>9.71900408956819e-13</x:v>
      </x:c>
      <x:c r="T202" s="120" t="n">
        <x:v>371</x:v>
      </x:c>
      <x:c r="U202" s="120" t="n">
        <x:v>372</x:v>
      </x:c>
      <x:c r="V202" s="120" t="n">
        <x:v>1.5089957983267346e-13</x:v>
      </x:c>
      <x:c r="W202" s="120" t="n">
        <x:v>1.504939358008652e-13</x:v>
      </x:c>
      <x:c r="X202" s="120" t="n">
        <x:v>202</x:v>
      </x:c>
      <x:c r="Y202" s="151" t="n">
        <x:v>44714.5075462963</x:v>
      </x:c>
      <x:c r="Z202" s="151" t="n">
        <x:v>44714.51184027778</x:v>
      </x:c>
      <x:c r="AA202" s="120" t="n">
        <x:v>372</x:v>
      </x:c>
      <x:c r="AB202" s="120" t="str">
        <x:v>Anomalous</x:v>
      </x:c>
      <x:c r="AC202" s="120" t="n">
        <x:v>1</x:v>
      </x:c>
      <x:c r="AD202" s="120" t="n">
        <x:v>894</x:v>
      </x:c>
      <x:c r="AE202" s="120" t="n">
        <x:v>9</x:v>
      </x:c>
      <x:c r="AF202" s="120" t="n">
        <x:v>94</x:v>
      </x:c>
      <x:c r="AG202" s="120" t="str">
        <x:v>train=1|anomaly=1</x:v>
      </x:c>
    </x:row>
    <x:row r="203">
      <x:c r="A203" s="120" t="n">
        <x:v>202</x:v>
      </x:c>
      <x:c r="B203" s="120" t="n">
        <x:v>1</x:v>
      </x:c>
      <x:c r="C203" s="120" t="n">
        <x:v>1</x:v>
      </x:c>
      <x:c r="D203" s="120" t="str">
        <x:v>CADC0872</x:v>
      </x:c>
      <x:c r="E203" s="120" t="n">
        <x:v>1</x:v>
      </x:c>
      <x:c r="F203" s="120" t="n">
        <x:v>363</x:v>
      </x:c>
      <x:c r="G203" s="120" t="n">
        <x:v>364</x:v>
      </x:c>
      <x:c r="H203" s="120" t="n">
        <x:v>0.0000074849615947802196</x:v>
      </x:c>
      <x:c r="I203" s="120" t="n">
        <x:v>2.8343254635136816e-10</x:v>
      </x:c>
      <x:c r="J203" s="120" t="n">
        <x:v>0.00001683545503844099</x:v>
      </x:c>
      <x:c r="K203" s="120" t="n">
        <x:v>-1.4645320966901652</x:v>
      </x:c>
      <x:c r="L203" s="120" t="n">
        <x:v>0.017552029426723223</x:v>
      </x:c>
      <x:c r="M203" s="120" t="n">
        <x:v>3</x:v>
      </x:c>
      <x:c r="N203" s="120" t="n">
        <x:v>2</x:v>
      </x:c>
      <x:c r="O203" s="120" t="n">
        <x:v>2</x:v>
      </x:c>
      <x:c r="P203" s="120" t="n">
        <x:v>3</x:v>
      </x:c>
      <x:c r="Q203" s="120" t="n">
        <x:v>16</x:v>
      </x:c>
      <x:c r="R203" s="120" t="n">
        <x:v>2.2845533768197415e-12</x:v>
      </x:c>
      <x:c r="S203" s="120" t="n">
        <x:v>4.779038674451918e-12</x:v>
      </x:c>
      <x:c r="T203" s="120" t="n">
        <x:v>363</x:v>
      </x:c>
      <x:c r="U203" s="120" t="n">
        <x:v>364</x:v>
      </x:c>
      <x:c r="V203" s="120" t="n">
        <x:v>7.808059128136864e-13</x:v>
      </x:c>
      <x:c r="W203" s="120" t="n">
        <x:v>7.786608416246378e-13</x:v>
      </x:c>
      <x:c r="X203" s="120" t="n">
        <x:v>203</x:v>
      </x:c>
      <x:c r="Y203" s="151" t="n">
        <x:v>44714.51185185185</x:v>
      </x:c>
      <x:c r="Z203" s="151" t="n">
        <x:v>44714.51605324074</x:v>
      </x:c>
      <x:c r="AA203" s="120" t="n">
        <x:v>364</x:v>
      </x:c>
      <x:c r="AB203" s="120" t="str">
        <x:v>Anomalous</x:v>
      </x:c>
      <x:c r="AC203" s="120" t="n">
        <x:v>0</x:v>
      </x:c>
      <x:c r="AD203" s="120"/>
      <x:c r="AE203" s="120"/>
      <x:c r="AF203" s="120"/>
      <x:c r="AG203" s="120"/>
    </x:row>
    <x:row r="204">
      <x:c r="A204" s="120" t="n">
        <x:v>203</x:v>
      </x:c>
      <x:c r="B204" s="120" t="n">
        <x:v>0</x:v>
      </x:c>
      <x:c r="C204" s="120" t="n">
        <x:v>1</x:v>
      </x:c>
      <x:c r="D204" s="120" t="str">
        <x:v>CADC0872</x:v>
      </x:c>
      <x:c r="E204" s="120" t="n">
        <x:v>1</x:v>
      </x:c>
      <x:c r="F204" s="120" t="n">
        <x:v>380</x:v>
      </x:c>
      <x:c r="G204" s="120" t="n">
        <x:v>381</x:v>
      </x:c>
      <x:c r="H204" s="120" t="n">
        <x:v>0.0000037094338687664027</x:v>
      </x:c>
      <x:c r="I204" s="120" t="n">
        <x:v>4.764353387261347e-10</x:v>
      </x:c>
      <x:c r="J204" s="120" t="n">
        <x:v>0.000021827398808060814</x:v>
      </x:c>
      <x:c r="K204" s="120" t="n">
        <x:v>-1.261445429960568</x:v>
      </x:c>
      <x:c r="L204" s="120" t="n">
        <x:v>-0.19528586701244674</x:v>
      </x:c>
      <x:c r="M204" s="120" t="n">
        <x:v>1</x:v>
      </x:c>
      <x:c r="N204" s="120" t="n">
        <x:v>1</x:v>
      </x:c>
      <x:c r="O204" s="120" t="n">
        <x:v>1</x:v>
      </x:c>
      <x:c r="P204" s="120" t="n">
        <x:v>111</x:v>
      </x:c>
      <x:c r="Q204" s="120" t="n">
        <x:v>118</x:v>
      </x:c>
      <x:c r="R204" s="120" t="n">
        <x:v>3.765854672425124e-13</x:v>
      </x:c>
      <x:c r="S204" s="120" t="n">
        <x:v>7.420733187492433e-13</x:v>
      </x:c>
      <x:c r="T204" s="120" t="n">
        <x:v>380</x:v>
      </x:c>
      <x:c r="U204" s="120" t="n">
        <x:v>381</x:v>
      </x:c>
      <x:c r="V204" s="120" t="n">
        <x:v>1.2537772071740386e-12</x:v>
      </x:c>
      <x:c r="W204" s="120" t="n">
        <x:v>1.2504864533494349e-12</x:v>
      </x:c>
      <x:c r="X204" s="120" t="n">
        <x:v>204</x:v>
      </x:c>
      <x:c r="Y204" s="151" t="n">
        <x:v>44714.516064814816</x:v>
      </x:c>
      <x:c r="Z204" s="151" t="n">
        <x:v>44714.520462962966</x:v>
      </x:c>
      <x:c r="AA204" s="120" t="n">
        <x:v>381</x:v>
      </x:c>
      <x:c r="AB204" s="120" t="str">
        <x:v>Normal</x:v>
      </x:c>
      <x:c r="AC204" s="120" t="n">
        <x:v>0</x:v>
      </x:c>
      <x:c r="AD204" s="120"/>
      <x:c r="AE204" s="120"/>
      <x:c r="AF204" s="120"/>
      <x:c r="AG204" s="120"/>
    </x:row>
    <x:row r="205">
      <x:c r="A205" s="120" t="n">
        <x:v>204</x:v>
      </x:c>
      <x:c r="B205" s="120" t="n">
        <x:v>1</x:v>
      </x:c>
      <x:c r="C205" s="120" t="n">
        <x:v>0</x:v>
      </x:c>
      <x:c r="D205" s="120" t="str">
        <x:v>CADC0872</x:v>
      </x:c>
      <x:c r="E205" s="120" t="n">
        <x:v>1</x:v>
      </x:c>
      <x:c r="F205" s="120" t="n">
        <x:v>347</x:v>
      </x:c>
      <x:c r="G205" s="120" t="n">
        <x:v>348</x:v>
      </x:c>
      <x:c r="H205" s="120" t="n">
        <x:v>-0.0000036857819085057485</x:v>
      </x:c>
      <x:c r="I205" s="120" t="n">
        <x:v>2.857401886928538e-10</x:v>
      </x:c>
      <x:c r="J205" s="120" t="n">
        <x:v>0.000016903851297643795</x:v>
      </x:c>
      <x:c r="K205" s="120" t="n">
        <x:v>0.20926343893302635</x:v>
      </x:c>
      <x:c r="L205" s="120" t="n">
        <x:v>-0.32986126493126855</x:v>
      </x:c>
      <x:c r="M205" s="120" t="n">
        <x:v>2</x:v>
      </x:c>
      <x:c r="N205" s="120" t="n">
        <x:v>2</x:v>
      </x:c>
      <x:c r="O205" s="120" t="n">
        <x:v>2</x:v>
      </x:c>
      <x:c r="P205" s="120" t="n">
        <x:v>1</x:v>
      </x:c>
      <x:c r="Q205" s="120" t="n">
        <x:v>2</x:v>
      </x:c>
      <x:c r="R205" s="120" t="n">
        <x:v>2.0540132316660936e-11</x:v>
      </x:c>
      <x:c r="S205" s="120" t="n">
        <x:v>4.1487745731691756e-11</x:v>
      </x:c>
      <x:c r="T205" s="120" t="n">
        <x:v>347</x:v>
      </x:c>
      <x:c r="U205" s="120" t="n">
        <x:v>348</x:v>
      </x:c>
      <x:c r="V205" s="120" t="n">
        <x:v>8.234587570399245e-13</x:v>
      </x:c>
      <x:c r="W205" s="120" t="n">
        <x:v>8.210924962438327e-13</x:v>
      </x:c>
      <x:c r="X205" s="120" t="n">
        <x:v>205</x:v>
      </x:c>
      <x:c r="Y205" s="151" t="n">
        <x:v>44714.520474537036</x:v>
      </x:c>
      <x:c r="Z205" s="151" t="n">
        <x:v>44714.52449074074</x:v>
      </x:c>
      <x:c r="AA205" s="120" t="n">
        <x:v>348</x:v>
      </x:c>
      <x:c r="AB205" s="120" t="str">
        <x:v>Anomalous</x:v>
      </x:c>
      <x:c r="AC205" s="120" t="n">
        <x:v>1</x:v>
      </x:c>
      <x:c r="AD205" s="120" t="n">
        <x:v>827</x:v>
      </x:c>
      <x:c r="AE205" s="120" t="n">
        <x:v>9</x:v>
      </x:c>
      <x:c r="AF205" s="120" t="n">
        <x:v>27</x:v>
      </x:c>
      <x:c r="AG205" s="120" t="str">
        <x:v>train=0|anomaly=1</x:v>
      </x:c>
    </x:row>
    <x:row r="206">
      <x:c r="A206" s="120" t="n">
        <x:v>205</x:v>
      </x:c>
      <x:c r="B206" s="120" t="n">
        <x:v>1</x:v>
      </x:c>
      <x:c r="C206" s="120" t="n">
        <x:v>1</x:v>
      </x:c>
      <x:c r="D206" s="120" t="str">
        <x:v>CADC0872</x:v>
      </x:c>
      <x:c r="E206" s="120" t="n">
        <x:v>1</x:v>
      </x:c>
      <x:c r="F206" s="120" t="n">
        <x:v>365</x:v>
      </x:c>
      <x:c r="G206" s="120" t="n">
        <x:v>366</x:v>
      </x:c>
      <x:c r="H206" s="120" t="n">
        <x:v>0.000011993602360655738</x:v>
      </x:c>
      <x:c r="I206" s="120" t="n">
        <x:v>2.976570060266713e-10</x:v>
      </x:c>
      <x:c r="J206" s="120" t="n">
        <x:v>0.000017252739087654207</x:v>
      </x:c>
      <x:c r="K206" s="120" t="n">
        <x:v>-0.791996159067506</x:v>
      </x:c>
      <x:c r="L206" s="120" t="n">
        <x:v>-0.747134493613411</x:v>
      </x:c>
      <x:c r="M206" s="120" t="n">
        <x:v>1</x:v>
      </x:c>
      <x:c r="N206" s="120" t="n">
        <x:v>1</x:v>
      </x:c>
      <x:c r="O206" s="120" t="n">
        <x:v>1</x:v>
      </x:c>
      <x:c r="P206" s="120" t="n">
        <x:v>105</x:v>
      </x:c>
      <x:c r="Q206" s="120" t="n">
        <x:v>123</x:v>
      </x:c>
      <x:c r="R206" s="120" t="n">
        <x:v>2.761303928297889e-13</x:v>
      </x:c>
      <x:c r="S206" s="120" t="n">
        <x:v>6.482730524428124e-13</x:v>
      </x:c>
      <x:c r="T206" s="120" t="n">
        <x:v>365</x:v>
      </x:c>
      <x:c r="U206" s="120" t="n">
        <x:v>366</x:v>
      </x:c>
      <x:c r="V206" s="120" t="n">
        <x:v>8.154986466484144e-13</x:v>
      </x:c>
      <x:c r="W206" s="120" t="n">
        <x:v>8.132705082695937e-13</x:v>
      </x:c>
      <x:c r="X206" s="120" t="n">
        <x:v>206</x:v>
      </x:c>
      <x:c r="Y206" s="151" t="n">
        <x:v>44714.524502314816</x:v>
      </x:c>
      <x:c r="Z206" s="151" t="n">
        <x:v>44714.52872685185</x:v>
      </x:c>
      <x:c r="AA206" s="120" t="n">
        <x:v>366</x:v>
      </x:c>
      <x:c r="AB206" s="120" t="str">
        <x:v>Anomalous</x:v>
      </x:c>
      <x:c r="AC206" s="120" t="n">
        <x:v>1</x:v>
      </x:c>
      <x:c r="AD206" s="120" t="n">
        <x:v>945</x:v>
      </x:c>
      <x:c r="AE206" s="120" t="n">
        <x:v>10</x:v>
      </x:c>
      <x:c r="AF206" s="120" t="n">
        <x:v>45</x:v>
      </x:c>
      <x:c r="AG206" s="120" t="str">
        <x:v>train=1|anomaly=1</x:v>
      </x:c>
    </x:row>
    <x:row r="207">
      <x:c r="A207" s="120" t="n">
        <x:v>206</x:v>
      </x:c>
      <x:c r="B207" s="120" t="n">
        <x:v>0</x:v>
      </x:c>
      <x:c r="C207" s="120" t="n">
        <x:v>0</x:v>
      </x:c>
      <x:c r="D207" s="120" t="str">
        <x:v>CADC0872</x:v>
      </x:c>
      <x:c r="E207" s="120" t="n">
        <x:v>1</x:v>
      </x:c>
      <x:c r="F207" s="120" t="n">
        <x:v>316</x:v>
      </x:c>
      <x:c r="G207" s="120" t="n">
        <x:v>317</x:v>
      </x:c>
      <x:c r="H207" s="120" t="n">
        <x:v>-0.000010564048236277603</x:v>
      </x:c>
      <x:c r="I207" s="120" t="n">
        <x:v>9.296345334476307e-11</x:v>
      </x:c>
      <x:c r="J207" s="120" t="n">
        <x:v>0.000009641755718994497</x:v>
      </x:c>
      <x:c r="K207" s="120" t="n">
        <x:v>-1.3570052851924943</x:v>
      </x:c>
      <x:c r="L207" s="120" t="n">
        <x:v>-0.06251570088262982</x:v>
      </x:c>
      <x:c r="M207" s="120" t="n">
        <x:v>1</x:v>
      </x:c>
      <x:c r="N207" s="120" t="n">
        <x:v>1</x:v>
      </x:c>
      <x:c r="O207" s="120" t="n">
        <x:v>1</x:v>
      </x:c>
      <x:c r="P207" s="120" t="n">
        <x:v>85</x:v>
      </x:c>
      <x:c r="Q207" s="120" t="n">
        <x:v>100</x:v>
      </x:c>
      <x:c r="R207" s="120" t="n">
        <x:v>2.8194979013099355e-13</x:v>
      </x:c>
      <x:c r="S207" s="120" t="n">
        <x:v>6.866184949478286e-13</x:v>
      </x:c>
      <x:c r="T207" s="120" t="n">
        <x:v>316</x:v>
      </x:c>
      <x:c r="U207" s="120" t="n">
        <x:v>317</x:v>
      </x:c>
      <x:c r="V207" s="120" t="n">
        <x:v>2.9418814349608566e-13</x:v>
      </x:c>
      <x:c r="W207" s="120" t="n">
        <x:v>2.93260105188527e-13</x:v>
      </x:c>
      <x:c r="X207" s="120" t="n">
        <x:v>207</x:v>
      </x:c>
      <x:c r="Y207" s="151" t="n">
        <x:v>44714.52873842593</x:v>
      </x:c>
      <x:c r="Z207" s="151" t="n">
        <x:v>44714.53239583333</x:v>
      </x:c>
      <x:c r="AA207" s="120" t="n">
        <x:v>317</x:v>
      </x:c>
      <x:c r="AB207" s="120" t="str">
        <x:v>Normal</x:v>
      </x:c>
      <x:c r="AC207" s="120" t="n">
        <x:v>0</x:v>
      </x:c>
      <x:c r="AD207" s="120"/>
      <x:c r="AE207" s="120"/>
      <x:c r="AF207" s="120"/>
      <x:c r="AG207" s="120"/>
    </x:row>
    <x:row r="208">
      <x:c r="A208" s="120" t="n">
        <x:v>207</x:v>
      </x:c>
      <x:c r="B208" s="120" t="n">
        <x:v>1</x:v>
      </x:c>
      <x:c r="C208" s="120" t="n">
        <x:v>1</x:v>
      </x:c>
      <x:c r="D208" s="120" t="str">
        <x:v>CADC0872</x:v>
      </x:c>
      <x:c r="E208" s="120" t="n">
        <x:v>1</x:v>
      </x:c>
      <x:c r="F208" s="120" t="n">
        <x:v>387</x:v>
      </x:c>
      <x:c r="G208" s="120" t="n">
        <x:v>388</x:v>
      </x:c>
      <x:c r="H208" s="120" t="n">
        <x:v>-0.0000017437637487113395</x:v>
      </x:c>
      <x:c r="I208" s="120" t="n">
        <x:v>1.9207660675232272e-10</x:v>
      </x:c>
      <x:c r="J208" s="120" t="n">
        <x:v>0.000013859170492937978</x:v>
      </x:c>
      <x:c r="K208" s="120" t="n">
        <x:v>-1.2551677674172048</x:v>
      </x:c>
      <x:c r="L208" s="120" t="n">
        <x:v>-0.2006331689135973</x:v>
      </x:c>
      <x:c r="M208" s="120" t="n">
        <x:v>1</x:v>
      </x:c>
      <x:c r="N208" s="120" t="n">
        <x:v>1</x:v>
      </x:c>
      <x:c r="O208" s="120" t="n">
        <x:v>1</x:v>
      </x:c>
      <x:c r="P208" s="120" t="n">
        <x:v>31</x:v>
      </x:c>
      <x:c r="Q208" s="120" t="n">
        <x:v>36</x:v>
      </x:c>
      <x:c r="R208" s="120" t="n">
        <x:v>5.622952658732363e-13</x:v>
      </x:c>
      <x:c r="S208" s="120" t="n">
        <x:v>1.2374812005937192e-12</x:v>
      </x:c>
      <x:c r="T208" s="120" t="n">
        <x:v>387</x:v>
      </x:c>
      <x:c r="U208" s="120" t="n">
        <x:v>388</x:v>
      </x:c>
      <x:c r="V208" s="120" t="n">
        <x:v>4.963219812721517e-13</x:v>
      </x:c>
      <x:c r="W208" s="120" t="n">
        <x:v>4.950428009080483e-13</x:v>
      </x:c>
      <x:c r="X208" s="120" t="n">
        <x:v>208</x:v>
      </x:c>
      <x:c r="Y208" s="151" t="n">
        <x:v>44714.53240740741</x:v>
      </x:c>
      <x:c r="Z208" s="151" t="n">
        <x:v>44714.536886574075</x:v>
      </x:c>
      <x:c r="AA208" s="120" t="n">
        <x:v>388</x:v>
      </x:c>
      <x:c r="AB208" s="120" t="str">
        <x:v>Anomalous</x:v>
      </x:c>
      <x:c r="AC208" s="120" t="n">
        <x:v>0</x:v>
      </x:c>
      <x:c r="AD208" s="120"/>
      <x:c r="AE208" s="120"/>
      <x:c r="AF208" s="120"/>
      <x:c r="AG208" s="120"/>
    </x:row>
    <x:row r="209">
      <x:c r="A209" s="120" t="n">
        <x:v>208</x:v>
      </x:c>
      <x:c r="B209" s="120" t="n">
        <x:v>0</x:v>
      </x:c>
      <x:c r="C209" s="120" t="n">
        <x:v>1</x:v>
      </x:c>
      <x:c r="D209" s="120" t="str">
        <x:v>CADC0872</x:v>
      </x:c>
      <x:c r="E209" s="120" t="n">
        <x:v>1</x:v>
      </x:c>
      <x:c r="F209" s="120" t="n">
        <x:v>456</x:v>
      </x:c>
      <x:c r="G209" s="120" t="n">
        <x:v>457</x:v>
      </x:c>
      <x:c r="H209" s="120" t="n">
        <x:v>0.000002802405646608315</x:v>
      </x:c>
      <x:c r="I209" s="120" t="n">
        <x:v>2.415806573034458e-10</x:v>
      </x:c>
      <x:c r="J209" s="120" t="n">
        <x:v>0.000015542865157474854</x:v>
      </x:c>
      <x:c r="K209" s="120" t="n">
        <x:v>-1.3319764533110425</x:v>
      </x:c>
      <x:c r="L209" s="120" t="n">
        <x:v>-0.18744478761810396</x:v>
      </x:c>
      <x:c r="M209" s="120" t="n">
        <x:v>1</x:v>
      </x:c>
      <x:c r="N209" s="120" t="n">
        <x:v>1</x:v>
      </x:c>
      <x:c r="O209" s="120" t="n">
        <x:v>1</x:v>
      </x:c>
      <x:c r="P209" s="120" t="n">
        <x:v>134</x:v>
      </x:c>
      <x:c r="Q209" s="120" t="n">
        <x:v>149</x:v>
      </x:c>
      <x:c r="R209" s="120" t="n">
        <x:v>2.926866114225277e-13</x:v>
      </x:c>
      <x:c r="S209" s="120" t="n">
        <x:v>7.168999309547485e-13</x:v>
      </x:c>
      <x:c r="T209" s="120" t="n">
        <x:v>456</x:v>
      </x:c>
      <x:c r="U209" s="120" t="n">
        <x:v>457</x:v>
      </x:c>
      <x:c r="V209" s="120" t="n">
        <x:v>5.29782143209311e-13</x:v>
      </x:c>
      <x:c r="W209" s="120" t="n">
        <x:v>5.286228825020696e-13</x:v>
      </x:c>
      <x:c r="X209" s="120" t="n">
        <x:v>209</x:v>
      </x:c>
      <x:c r="Y209" s="151" t="n">
        <x:v>44714.53689814815</x:v>
      </x:c>
      <x:c r="Z209" s="151" t="n">
        <x:v>44714.542175925926</x:v>
      </x:c>
      <x:c r="AA209" s="120" t="n">
        <x:v>457</x:v>
      </x:c>
      <x:c r="AB209" s="120" t="str">
        <x:v>Normal</x:v>
      </x:c>
      <x:c r="AC209" s="120" t="n">
        <x:v>1</x:v>
      </x:c>
      <x:c r="AD209" s="120" t="n">
        <x:v>21</x:v>
      </x:c>
      <x:c r="AE209" s="120" t="n">
        <x:v>1</x:v>
      </x:c>
      <x:c r="AF209" s="120" t="n">
        <x:v>21</x:v>
      </x:c>
      <x:c r="AG209" s="120" t="str">
        <x:v>train=1|anomaly=0</x:v>
      </x:c>
    </x:row>
    <x:row r="210">
      <x:c r="A210" s="120" t="n">
        <x:v>209</x:v>
      </x:c>
      <x:c r="B210" s="120" t="n">
        <x:v>1</x:v>
      </x:c>
      <x:c r="C210" s="120" t="n">
        <x:v>0</x:v>
      </x:c>
      <x:c r="D210" s="120" t="str">
        <x:v>CADC0872</x:v>
      </x:c>
      <x:c r="E210" s="120" t="n">
        <x:v>1</x:v>
      </x:c>
      <x:c r="F210" s="120" t="n">
        <x:v>394</x:v>
      </x:c>
      <x:c r="G210" s="120" t="n">
        <x:v>395</x:v>
      </x:c>
      <x:c r="H210" s="120" t="n">
        <x:v>0.000001109155767088608</x:v>
      </x:c>
      <x:c r="I210" s="120" t="n">
        <x:v>4.144284759679264e-10</x:v>
      </x:c>
      <x:c r="J210" s="120" t="n">
        <x:v>0.000020357516448917003</x:v>
      </x:c>
      <x:c r="K210" s="120" t="n">
        <x:v>-1.4143061035898723</x:v>
      </x:c>
      <x:c r="L210" s="120" t="n">
        <x:v>-0.00420270122678535</x:v>
      </x:c>
      <x:c r="M210" s="120" t="n">
        <x:v>1</x:v>
      </x:c>
      <x:c r="N210" s="120" t="n">
        <x:v>1</x:v>
      </x:c>
      <x:c r="O210" s="120" t="n">
        <x:v>1</x:v>
      </x:c>
      <x:c r="P210" s="120" t="n">
        <x:v>10</x:v>
      </x:c>
      <x:c r="Q210" s="120" t="n">
        <x:v>9</x:v>
      </x:c>
      <x:c r="R210" s="120" t="n">
        <x:v>1.1308548031365214e-12</x:v>
      </x:c>
      <x:c r="S210" s="120" t="n">
        <x:v>2.143005656858428e-12</x:v>
      </x:c>
      <x:c r="T210" s="120" t="n">
        <x:v>394</x:v>
      </x:c>
      <x:c r="U210" s="120" t="n">
        <x:v>395</x:v>
      </x:c>
      <x:c r="V210" s="120" t="n">
        <x:v>1.051848923776463e-12</x:v>
      </x:c>
      <x:c r="W210" s="120" t="n">
        <x:v>1.0491860151086744e-12</x:v>
      </x:c>
      <x:c r="X210" s="120" t="n">
        <x:v>210</x:v>
      </x:c>
      <x:c r="Y210" s="151" t="n">
        <x:v>44714.5421875</x:v>
      </x:c>
      <x:c r="Z210" s="151" t="n">
        <x:v>44714.546747685185</x:v>
      </x:c>
      <x:c r="AA210" s="120" t="n">
        <x:v>395</x:v>
      </x:c>
      <x:c r="AB210" s="120" t="str">
        <x:v>Anomalous</x:v>
      </x:c>
      <x:c r="AC210" s="120" t="n">
        <x:v>1</x:v>
      </x:c>
      <x:c r="AD210" s="120" t="n">
        <x:v>339</x:v>
      </x:c>
      <x:c r="AE210" s="120" t="n">
        <x:v>4</x:v>
      </x:c>
      <x:c r="AF210" s="120" t="n">
        <x:v>39</x:v>
      </x:c>
      <x:c r="AG210" s="120" t="str">
        <x:v>train=0|anomaly=1</x:v>
      </x:c>
    </x:row>
    <x:row r="211">
      <x:c r="A211" s="120" t="n">
        <x:v>210</x:v>
      </x:c>
      <x:c r="B211" s="120" t="n">
        <x:v>0</x:v>
      </x:c>
      <x:c r="C211" s="120" t="n">
        <x:v>1</x:v>
      </x:c>
      <x:c r="D211" s="120" t="str">
        <x:v>CADC0872</x:v>
      </x:c>
      <x:c r="E211" s="120" t="n">
        <x:v>1</x:v>
      </x:c>
      <x:c r="F211" s="120" t="n">
        <x:v>426</x:v>
      </x:c>
      <x:c r="G211" s="120" t="n">
        <x:v>427</x:v>
      </x:c>
      <x:c r="H211" s="120" t="n">
        <x:v>0.00000997950330765808</x:v>
      </x:c>
      <x:c r="I211" s="120" t="n">
        <x:v>5.119773900325633e-10</x:v>
      </x:c>
      <x:c r="J211" s="120" t="n">
        <x:v>0.000022626917378038118</x:v>
      </x:c>
      <x:c r="K211" s="120" t="n">
        <x:v>-1.3276585842539965</x:v>
      </x:c>
      <x:c r="L211" s="120" t="n">
        <x:v>-0.16589650166227707</x:v>
      </x:c>
      <x:c r="M211" s="120" t="n">
        <x:v>1</x:v>
      </x:c>
      <x:c r="N211" s="120" t="n">
        <x:v>1</x:v>
      </x:c>
      <x:c r="O211" s="120" t="n">
        <x:v>1</x:v>
      </x:c>
      <x:c r="P211" s="120" t="n">
        <x:v>129</x:v>
      </x:c>
      <x:c r="Q211" s="120" t="n">
        <x:v>145</x:v>
      </x:c>
      <x:c r="R211" s="120" t="n">
        <x:v>3.5849029793067294e-13</x:v>
      </x:c>
      <x:c r="S211" s="120" t="n">
        <x:v>7.51943708838455e-13</x:v>
      </x:c>
      <x:c r="T211" s="120" t="n">
        <x:v>426</x:v>
      </x:c>
      <x:c r="U211" s="120" t="n">
        <x:v>427</x:v>
      </x:c>
      <x:c r="V211" s="120" t="n">
        <x:v>1.2018248592313692e-12</x:v>
      </x:c>
      <x:c r="W211" s="120" t="n">
        <x:v>1.1990102811067056e-12</x:v>
      </x:c>
      <x:c r="X211" s="120" t="n">
        <x:v>211</x:v>
      </x:c>
      <x:c r="Y211" s="151" t="n">
        <x:v>44714.54675925926</x:v>
      </x:c>
      <x:c r="Z211" s="151" t="n">
        <x:v>44714.55168981481</x:v>
      </x:c>
      <x:c r="AA211" s="120" t="n">
        <x:v>427</x:v>
      </x:c>
      <x:c r="AB211" s="120" t="str">
        <x:v>Normal</x:v>
      </x:c>
      <x:c r="AC211" s="120" t="n">
        <x:v>1</x:v>
      </x:c>
      <x:c r="AD211" s="120" t="n">
        <x:v>826</x:v>
      </x:c>
      <x:c r="AE211" s="120" t="n">
        <x:v>9</x:v>
      </x:c>
      <x:c r="AF211" s="120" t="n">
        <x:v>26</x:v>
      </x:c>
      <x:c r="AG211" s="120" t="str">
        <x:v>train=1|anomaly=0</x:v>
      </x:c>
    </x:row>
    <x:row r="212">
      <x:c r="A212" s="120" t="n">
        <x:v>211</x:v>
      </x:c>
      <x:c r="B212" s="120" t="n">
        <x:v>0</x:v>
      </x:c>
      <x:c r="C212" s="120" t="n">
        <x:v>1</x:v>
      </x:c>
      <x:c r="D212" s="120" t="str">
        <x:v>CADC0872</x:v>
      </x:c>
      <x:c r="E212" s="120" t="n">
        <x:v>1</x:v>
      </x:c>
      <x:c r="F212" s="120" t="n">
        <x:v>282</x:v>
      </x:c>
      <x:c r="G212" s="120" t="n">
        <x:v>283</x:v>
      </x:c>
      <x:c r="H212" s="120" t="n">
        <x:v>-0.000017146484240282687</x:v>
      </x:c>
      <x:c r="I212" s="120" t="n">
        <x:v>3.5450215982831485e-11</x:v>
      </x:c>
      <x:c r="J212" s="120" t="n">
        <x:v>0.000005954008396268138</x:v>
      </x:c>
      <x:c r="K212" s="120" t="n">
        <x:v>-0.6609700824723754</x:v>
      </x:c>
      <x:c r="L212" s="120" t="n">
        <x:v>-0.8690961354483692</x:v>
      </x:c>
      <x:c r="M212" s="120" t="n">
        <x:v>1</x:v>
      </x:c>
      <x:c r="N212" s="120" t="n">
        <x:v>1</x:v>
      </x:c>
      <x:c r="O212" s="120" t="n">
        <x:v>1</x:v>
      </x:c>
      <x:c r="P212" s="120" t="n">
        <x:v>89</x:v>
      </x:c>
      <x:c r="Q212" s="120" t="n">
        <x:v>101</x:v>
      </x:c>
      <x:c r="R212" s="120" t="n">
        <x:v>2.760567343400282e-13</x:v>
      </x:c>
      <x:c r="S212" s="120" t="n">
        <x:v>7.935113801161282e-13</x:v>
      </x:c>
      <x:c r="T212" s="120" t="n">
        <x:v>282</x:v>
      </x:c>
      <x:c r="U212" s="120" t="n">
        <x:v>283</x:v>
      </x:c>
      <x:c r="V212" s="120" t="n">
        <x:v>1.2570998575472158e-13</x:v>
      </x:c>
      <x:c r="W212" s="120" t="n">
        <x:v>1.2526578085806179e-13</x:v>
      </x:c>
      <x:c r="X212" s="120" t="n">
        <x:v>212</x:v>
      </x:c>
      <x:c r="Y212" s="151" t="n">
        <x:v>44714.55170138889</x:v>
      </x:c>
      <x:c r="Z212" s="151" t="n">
        <x:v>44714.55496527778</x:v>
      </x:c>
      <x:c r="AA212" s="120" t="n">
        <x:v>283</x:v>
      </x:c>
      <x:c r="AB212" s="120" t="str">
        <x:v>Normal</x:v>
      </x:c>
      <x:c r="AC212" s="120" t="n">
        <x:v>1</x:v>
      </x:c>
      <x:c r="AD212" s="120" t="n">
        <x:v>914</x:v>
      </x:c>
      <x:c r="AE212" s="120" t="n">
        <x:v>10</x:v>
      </x:c>
      <x:c r="AF212" s="120" t="n">
        <x:v>14</x:v>
      </x:c>
      <x:c r="AG212" s="120" t="str">
        <x:v>train=1|anomaly=0</x:v>
      </x:c>
    </x:row>
    <x:row r="213">
      <x:c r="A213" s="120" t="n">
        <x:v>212</x:v>
      </x:c>
      <x:c r="B213" s="120" t="n">
        <x:v>1</x:v>
      </x:c>
      <x:c r="C213" s="120" t="n">
        <x:v>1</x:v>
      </x:c>
      <x:c r="D213" s="120" t="str">
        <x:v>CADC0872</x:v>
      </x:c>
      <x:c r="E213" s="120" t="n">
        <x:v>1</x:v>
      </x:c>
      <x:c r="F213" s="120" t="n">
        <x:v>391</x:v>
      </x:c>
      <x:c r="G213" s="120" t="n">
        <x:v>392</x:v>
      </x:c>
      <x:c r="H213" s="120" t="n">
        <x:v>-0.0000032345738512755098</x:v>
      </x:c>
      <x:c r="I213" s="120" t="n">
        <x:v>1.9776540497410634e-10</x:v>
      </x:c>
      <x:c r="J213" s="120" t="n">
        <x:v>0.000014062908837580735</x:v>
      </x:c>
      <x:c r="K213" s="120" t="n">
        <x:v>-0.7957637475531518</x:v>
      </x:c>
      <x:c r="L213" s="120" t="n">
        <x:v>-0.8117325925619459</x:v>
      </x:c>
      <x:c r="M213" s="120" t="n">
        <x:v>1</x:v>
      </x:c>
      <x:c r="N213" s="120" t="n">
        <x:v>2</x:v>
      </x:c>
      <x:c r="O213" s="120" t="n">
        <x:v>2</x:v>
      </x:c>
      <x:c r="P213" s="120" t="n">
        <x:v>2</x:v>
      </x:c>
      <x:c r="Q213" s="120" t="n">
        <x:v>3</x:v>
      </x:c>
      <x:c r="R213" s="120" t="n">
        <x:v>1.0906849047416251e-11</x:v>
      </x:c>
      <x:c r="S213" s="120" t="n">
        <x:v>3.126487378288847e-11</x:v>
      </x:c>
      <x:c r="T213" s="120" t="n">
        <x:v>391</x:v>
      </x:c>
      <x:c r="U213" s="120" t="n">
        <x:v>392</x:v>
      </x:c>
      <x:c r="V213" s="120" t="n">
        <x:v>5.057938746140827e-13</x:v>
      </x:c>
      <x:c r="W213" s="120" t="n">
        <x:v>5.045035841176182e-13</x:v>
      </x:c>
      <x:c r="X213" s="120" t="n">
        <x:v>213</x:v>
      </x:c>
      <x:c r="Y213" s="151" t="n">
        <x:v>44714.554976851854</x:v>
      </x:c>
      <x:c r="Z213" s="151" t="n">
        <x:v>44714.55950231481</x:v>
      </x:c>
      <x:c r="AA213" s="120" t="n">
        <x:v>392</x:v>
      </x:c>
      <x:c r="AB213" s="120" t="str">
        <x:v>Anomalous</x:v>
      </x:c>
      <x:c r="AC213" s="120" t="n">
        <x:v>1</x:v>
      </x:c>
      <x:c r="AD213" s="120" t="n">
        <x:v>255</x:v>
      </x:c>
      <x:c r="AE213" s="120" t="n">
        <x:v>3</x:v>
      </x:c>
      <x:c r="AF213" s="120" t="n">
        <x:v>55</x:v>
      </x:c>
      <x:c r="AG213" s="120" t="str">
        <x:v>train=1|anomaly=1</x:v>
      </x:c>
    </x:row>
    <x:row r="214">
      <x:c r="A214" s="120" t="n">
        <x:v>213</x:v>
      </x:c>
      <x:c r="B214" s="120" t="n">
        <x:v>0</x:v>
      </x:c>
      <x:c r="C214" s="120" t="n">
        <x:v>1</x:v>
      </x:c>
      <x:c r="D214" s="120" t="str">
        <x:v>CADC0872</x:v>
      </x:c>
      <x:c r="E214" s="120" t="n">
        <x:v>1</x:v>
      </x:c>
      <x:c r="F214" s="120" t="n">
        <x:v>444</x:v>
      </x:c>
      <x:c r="G214" s="120" t="n">
        <x:v>445</x:v>
      </x:c>
      <x:c r="H214" s="120" t="n">
        <x:v>0.000016091926896629212</x:v>
      </x:c>
      <x:c r="I214" s="120" t="n">
        <x:v>6.127863896194259e-10</x:v>
      </x:c>
      <x:c r="J214" s="120" t="n">
        <x:v>0.00002475452260940263</x:v>
      </x:c>
      <x:c r="K214" s="120" t="n">
        <x:v>-0.40794925943222893</x:v>
      </x:c>
      <x:c r="L214" s="120" t="n">
        <x:v>-0.7743515936701686</x:v>
      </x:c>
      <x:c r="M214" s="120" t="n">
        <x:v>1</x:v>
      </x:c>
      <x:c r="N214" s="120" t="n">
        <x:v>1</x:v>
      </x:c>
      <x:c r="O214" s="120" t="n">
        <x:v>1</x:v>
      </x:c>
      <x:c r="P214" s="120" t="n">
        <x:v>136</x:v>
      </x:c>
      <x:c r="Q214" s="120" t="n">
        <x:v>147</x:v>
      </x:c>
      <x:c r="R214" s="120" t="n">
        <x:v>3.7564557837939115e-13</x:v>
      </x:c>
      <x:c r="S214" s="120" t="n">
        <x:v>8.149785373562236e-13</x:v>
      </x:c>
      <x:c r="T214" s="120" t="n">
        <x:v>444</x:v>
      </x:c>
      <x:c r="U214" s="120" t="n">
        <x:v>445</x:v>
      </x:c>
      <x:c r="V214" s="120" t="n">
        <x:v>1.3801495261698782e-12</x:v>
      </x:c>
      <x:c r="W214" s="120" t="n">
        <x:v>1.3770480665605078e-12</x:v>
      </x:c>
      <x:c r="X214" s="120" t="n">
        <x:v>214</x:v>
      </x:c>
      <x:c r="Y214" s="151" t="n">
        <x:v>44714.55951388889</x:v>
      </x:c>
      <x:c r="Z214" s="151" t="n">
        <x:v>44714.56465277778</x:v>
      </x:c>
      <x:c r="AA214" s="120" t="n">
        <x:v>445</x:v>
      </x:c>
      <x:c r="AB214" s="120" t="str">
        <x:v>Normal</x:v>
      </x:c>
      <x:c r="AC214" s="120" t="n">
        <x:v>1</x:v>
      </x:c>
      <x:c r="AD214" s="120" t="n">
        <x:v>932</x:v>
      </x:c>
      <x:c r="AE214" s="120" t="n">
        <x:v>10</x:v>
      </x:c>
      <x:c r="AF214" s="120" t="n">
        <x:v>32</x:v>
      </x:c>
      <x:c r="AG214" s="120" t="str">
        <x:v>train=1|anomaly=0</x:v>
      </x:c>
    </x:row>
    <x:row r="215">
      <x:c r="A215" s="120" t="n">
        <x:v>214</x:v>
      </x:c>
      <x:c r="B215" s="120" t="n">
        <x:v>1</x:v>
      </x:c>
      <x:c r="C215" s="120" t="n">
        <x:v>1</x:v>
      </x:c>
      <x:c r="D215" s="120" t="str">
        <x:v>CADC0872</x:v>
      </x:c>
      <x:c r="E215" s="120" t="n">
        <x:v>1</x:v>
      </x:c>
      <x:c r="F215" s="120" t="n">
        <x:v>399</x:v>
      </x:c>
      <x:c r="G215" s="120" t="n">
        <x:v>400</x:v>
      </x:c>
      <x:c r="H215" s="120" t="n">
        <x:v>-0.0000013118091725000003</x:v>
      </x:c>
      <x:c r="I215" s="120" t="n">
        <x:v>5.873722615325413e-10</x:v>
      </x:c>
      <x:c r="J215" s="120" t="n">
        <x:v>0.00002423576410044753</x:v>
      </x:c>
      <x:c r="K215" s="120" t="n">
        <x:v>-1.3220762758443247</x:v>
      </x:c>
      <x:c r="L215" s="120" t="n">
        <x:v>-0.052139350134432126</x:v>
      </x:c>
      <x:c r="M215" s="120" t="n">
        <x:v>2</x:v>
      </x:c>
      <x:c r="N215" s="120" t="n">
        <x:v>2</x:v>
      </x:c>
      <x:c r="O215" s="120" t="n">
        <x:v>2</x:v>
      </x:c>
      <x:c r="P215" s="120" t="n">
        <x:v>2</x:v>
      </x:c>
      <x:c r="Q215" s="120" t="n">
        <x:v>3</x:v>
      </x:c>
      <x:c r="R215" s="120" t="n">
        <x:v>2.941218596663443e-11</x:v>
      </x:c>
      <x:c r="S215" s="120" t="n">
        <x:v>8.57126915139009e-11</x:v>
      </x:c>
      <x:c r="T215" s="120" t="n">
        <x:v>399</x:v>
      </x:c>
      <x:c r="U215" s="120" t="n">
        <x:v>400</x:v>
      </x:c>
      <x:c r="V215" s="120" t="n">
        <x:v>1.4721109311592515e-12</x:v>
      </x:c>
      <x:c r="W215" s="120" t="n">
        <x:v>1.4684306538313534e-12</x:v>
      </x:c>
      <x:c r="X215" s="120" t="n">
        <x:v>215</x:v>
      </x:c>
      <x:c r="Y215" s="151" t="n">
        <x:v>44714.56466435185</x:v>
      </x:c>
      <x:c r="Z215" s="151" t="n">
        <x:v>44714.56928240741</x:v>
      </x:c>
      <x:c r="AA215" s="120" t="n">
        <x:v>400</x:v>
      </x:c>
      <x:c r="AB215" s="120" t="str">
        <x:v>Anomalous</x:v>
      </x:c>
      <x:c r="AC215" s="120" t="n">
        <x:v>0</x:v>
      </x:c>
      <x:c r="AD215" s="120"/>
      <x:c r="AE215" s="120"/>
      <x:c r="AF215" s="120"/>
      <x:c r="AG215" s="120"/>
    </x:row>
    <x:row r="216">
      <x:c r="A216" s="120" t="n">
        <x:v>215</x:v>
      </x:c>
      <x:c r="B216" s="120" t="n">
        <x:v>0</x:v>
      </x:c>
      <x:c r="C216" s="120" t="n">
        <x:v>1</x:v>
      </x:c>
      <x:c r="D216" s="120" t="str">
        <x:v>CADC0872</x:v>
      </x:c>
      <x:c r="E216" s="120" t="n">
        <x:v>1</x:v>
      </x:c>
      <x:c r="F216" s="120" t="n">
        <x:v>485</x:v>
      </x:c>
      <x:c r="G216" s="120" t="n">
        <x:v>486</x:v>
      </x:c>
      <x:c r="H216" s="120" t="n">
        <x:v>0.0000018665750265432089</x:v>
      </x:c>
      <x:c r="I216" s="120" t="n">
        <x:v>2.6367844945956324e-10</x:v>
      </x:c>
      <x:c r="J216" s="120" t="n">
        <x:v>0.000016238178760549572</x:v>
      </x:c>
      <x:c r="K216" s="120" t="n">
        <x:v>-0.8110008888106943</x:v>
      </x:c>
      <x:c r="L216" s="120" t="n">
        <x:v>-0.5788830432762104</x:v>
      </x:c>
      <x:c r="M216" s="120" t="n">
        <x:v>1</x:v>
      </x:c>
      <x:c r="N216" s="120" t="n">
        <x:v>1</x:v>
      </x:c>
      <x:c r="O216" s="120" t="n">
        <x:v>1</x:v>
      </x:c>
      <x:c r="P216" s="120" t="n">
        <x:v>143</x:v>
      </x:c>
      <x:c r="Q216" s="120" t="n">
        <x:v>154</x:v>
      </x:c>
      <x:c r="R216" s="120" t="n">
        <x:v>3.047002513102544e-13</x:v>
      </x:c>
      <x:c r="S216" s="120" t="n">
        <x:v>7.965191664860903e-13</x:v>
      </x:c>
      <x:c r="T216" s="120" t="n">
        <x:v>485</x:v>
      </x:c>
      <x:c r="U216" s="120" t="n">
        <x:v>486</x:v>
      </x:c>
      <x:c r="V216" s="120" t="n">
        <x:v>5.436669061021922e-13</x:v>
      </x:c>
      <x:c r="W216" s="120" t="n">
        <x:v>5.425482499167968e-13</x:v>
      </x:c>
      <x:c r="X216" s="120" t="n">
        <x:v>216</x:v>
      </x:c>
      <x:c r="Y216" s="151" t="n">
        <x:v>44714.56929398148</x:v>
      </x:c>
      <x:c r="Z216" s="151" t="n">
        <x:v>44714.574907407405</x:v>
      </x:c>
      <x:c r="AA216" s="120" t="n">
        <x:v>486</x:v>
      </x:c>
      <x:c r="AB216" s="120" t="str">
        <x:v>Normal</x:v>
      </x:c>
      <x:c r="AC216" s="120" t="n">
        <x:v>1</x:v>
      </x:c>
      <x:c r="AD216" s="120" t="n">
        <x:v>931</x:v>
      </x:c>
      <x:c r="AE216" s="120" t="n">
        <x:v>10</x:v>
      </x:c>
      <x:c r="AF216" s="120" t="n">
        <x:v>31</x:v>
      </x:c>
      <x:c r="AG216" s="120" t="str">
        <x:v>train=1|anomaly=0</x:v>
      </x:c>
    </x:row>
    <x:row r="217">
      <x:c r="A217" s="120" t="n">
        <x:v>216</x:v>
      </x:c>
      <x:c r="B217" s="120" t="n">
        <x:v>0</x:v>
      </x:c>
      <x:c r="C217" s="120" t="n">
        <x:v>1</x:v>
      </x:c>
      <x:c r="D217" s="120" t="str">
        <x:v>CADC0872</x:v>
      </x:c>
      <x:c r="E217" s="120" t="n">
        <x:v>1</x:v>
      </x:c>
      <x:c r="F217" s="120" t="n">
        <x:v>369</x:v>
      </x:c>
      <x:c r="G217" s="120" t="n">
        <x:v>370</x:v>
      </x:c>
      <x:c r="H217" s="120" t="n">
        <x:v>0.000004963643330270269</x:v>
      </x:c>
      <x:c r="I217" s="120" t="n">
        <x:v>1.4585835383448945e-10</x:v>
      </x:c>
      <x:c r="J217" s="120" t="n">
        <x:v>0.000012077183191228386</x:v>
      </x:c>
      <x:c r="K217" s="120" t="n">
        <x:v>-1.3512030410779041</x:v>
      </x:c>
      <x:c r="L217" s="120" t="n">
        <x:v>-0.08359017047261014</x:v>
      </x:c>
      <x:c r="M217" s="120" t="n">
        <x:v>1</x:v>
      </x:c>
      <x:c r="N217" s="120" t="n">
        <x:v>1</x:v>
      </x:c>
      <x:c r="O217" s="120" t="n">
        <x:v>1</x:v>
      </x:c>
      <x:c r="P217" s="120" t="n">
        <x:v>116</x:v>
      </x:c>
      <x:c r="Q217" s="120" t="n">
        <x:v>124</x:v>
      </x:c>
      <x:c r="R217" s="120" t="n">
        <x:v>2.561306616725934e-13</x:v>
      </x:c>
      <x:c r="S217" s="120" t="n">
        <x:v>6.385856507564632e-13</x:v>
      </x:c>
      <x:c r="T217" s="120" t="n">
        <x:v>369</x:v>
      </x:c>
      <x:c r="U217" s="120" t="n">
        <x:v>370</x:v>
      </x:c>
      <x:c r="V217" s="120" t="n">
        <x:v>3.9528009169238334e-13</x:v>
      </x:c>
      <x:c r="W217" s="120" t="n">
        <x:v>3.9421176712024175e-13</x:v>
      </x:c>
      <x:c r="X217" s="120" t="n">
        <x:v>217</x:v>
      </x:c>
      <x:c r="Y217" s="151" t="n">
        <x:v>44714.57491898148</x:v>
      </x:c>
      <x:c r="Z217" s="151" t="n">
        <x:v>44714.579189814816</x:v>
      </x:c>
      <x:c r="AA217" s="120" t="n">
        <x:v>370</x:v>
      </x:c>
      <x:c r="AB217" s="120" t="str">
        <x:v>Normal</x:v>
      </x:c>
      <x:c r="AC217" s="120" t="n">
        <x:v>0</x:v>
      </x:c>
      <x:c r="AD217" s="120"/>
      <x:c r="AE217" s="120"/>
      <x:c r="AF217" s="120"/>
      <x:c r="AG217" s="120"/>
    </x:row>
    <x:row r="218">
      <x:c r="A218" s="120" t="n">
        <x:v>217</x:v>
      </x:c>
      <x:c r="B218" s="120" t="n">
        <x:v>0</x:v>
      </x:c>
      <x:c r="C218" s="120" t="n">
        <x:v>1</x:v>
      </x:c>
      <x:c r="D218" s="120" t="str">
        <x:v>CADC0872</x:v>
      </x:c>
      <x:c r="E218" s="120" t="n">
        <x:v>1</x:v>
      </x:c>
      <x:c r="F218" s="120" t="n">
        <x:v>353</x:v>
      </x:c>
      <x:c r="G218" s="120" t="n">
        <x:v>354</x:v>
      </x:c>
      <x:c r="H218" s="120" t="n">
        <x:v>-0.000007953226887005652</x:v>
      </x:c>
      <x:c r="I218" s="120" t="n">
        <x:v>9.358227231315778e-11</x:v>
      </x:c>
      <x:c r="J218" s="120" t="n">
        <x:v>0.00000967379306751792</x:v>
      </x:c>
      <x:c r="K218" s="120" t="n">
        <x:v>-1.145400587520538</x:v>
      </x:c>
      <x:c r="L218" s="120" t="n">
        <x:v>-0.23952552864421597</x:v>
      </x:c>
      <x:c r="M218" s="120" t="n">
        <x:v>1</x:v>
      </x:c>
      <x:c r="N218" s="120" t="n">
        <x:v>1</x:v>
      </x:c>
      <x:c r="O218" s="120" t="n">
        <x:v>1</x:v>
      </x:c>
      <x:c r="P218" s="120" t="n">
        <x:v>115</x:v>
      </x:c>
      <x:c r="Q218" s="120" t="n">
        <x:v>116</x:v>
      </x:c>
      <x:c r="R218" s="120" t="n">
        <x:v>2.885577810277509e-13</x:v>
      </x:c>
      <x:c r="S218" s="120" t="n">
        <x:v>7.814318132326914e-13</x:v>
      </x:c>
      <x:c r="T218" s="120" t="n">
        <x:v>353</x:v>
      </x:c>
      <x:c r="U218" s="120" t="n">
        <x:v>354</x:v>
      </x:c>
      <x:c r="V218" s="120" t="n">
        <x:v>2.651055872893988e-13</x:v>
      </x:c>
      <x:c r="W218" s="120" t="n">
        <x:v>2.6435670144959824e-13</x:v>
      </x:c>
      <x:c r="X218" s="120" t="n">
        <x:v>218</x:v>
      </x:c>
      <x:c r="Y218" s="151" t="n">
        <x:v>44714.579201388886</x:v>
      </x:c>
      <x:c r="Z218" s="151" t="n">
        <x:v>44714.583287037036</x:v>
      </x:c>
      <x:c r="AA218" s="120" t="n">
        <x:v>354</x:v>
      </x:c>
      <x:c r="AB218" s="120" t="str">
        <x:v>Normal</x:v>
      </x:c>
      <x:c r="AC218" s="120" t="n">
        <x:v>1</x:v>
      </x:c>
      <x:c r="AD218" s="120" t="n">
        <x:v>386</x:v>
      </x:c>
      <x:c r="AE218" s="120" t="n">
        <x:v>4</x:v>
      </x:c>
      <x:c r="AF218" s="120" t="n">
        <x:v>86</x:v>
      </x:c>
      <x:c r="AG218" s="120" t="str">
        <x:v>train=1|anomaly=0</x:v>
      </x:c>
    </x:row>
    <x:row r="219">
      <x:c r="A219" s="120" t="n">
        <x:v>218</x:v>
      </x:c>
      <x:c r="B219" s="120" t="n">
        <x:v>0</x:v>
      </x:c>
      <x:c r="C219" s="120" t="n">
        <x:v>0</x:v>
      </x:c>
      <x:c r="D219" s="120" t="str">
        <x:v>CADC0872</x:v>
      </x:c>
      <x:c r="E219" s="120" t="n">
        <x:v>1</x:v>
      </x:c>
      <x:c r="F219" s="120" t="n">
        <x:v>686</x:v>
      </x:c>
      <x:c r="G219" s="120" t="n">
        <x:v>687</x:v>
      </x:c>
      <x:c r="H219" s="120" t="n">
        <x:v>0.000005635406951965064</x:v>
      </x:c>
      <x:c r="I219" s="120" t="n">
        <x:v>4.0684928182846883e-10</x:v>
      </x:c>
      <x:c r="J219" s="120" t="n">
        <x:v>0.000020170505244749543</x:v>
      </x:c>
      <x:c r="K219" s="120" t="n">
        <x:v>-1.006234852904028</x:v>
      </x:c>
      <x:c r="L219" s="120" t="n">
        <x:v>-0.6072766097153642</x:v>
      </x:c>
      <x:c r="M219" s="120" t="n">
        <x:v>1</x:v>
      </x:c>
      <x:c r="N219" s="120" t="n">
        <x:v>1</x:v>
      </x:c>
      <x:c r="O219" s="120" t="n">
        <x:v>1</x:v>
      </x:c>
      <x:c r="P219" s="120" t="n">
        <x:v>211</x:v>
      </x:c>
      <x:c r="Q219" s="120" t="n">
        <x:v>230</x:v>
      </x:c>
      <x:c r="R219" s="120" t="n">
        <x:v>3.0318041868660534e-13</x:v>
      </x:c>
      <x:c r="S219" s="120" t="n">
        <x:v>7.78963452651357e-13</x:v>
      </x:c>
      <x:c r="T219" s="120" t="n">
        <x:v>686</x:v>
      </x:c>
      <x:c r="U219" s="120" t="n">
        <x:v>687</x:v>
      </x:c>
      <x:c r="V219" s="120" t="n">
        <x:v>5.930747548519953e-13</x:v>
      </x:c>
      <x:c r="W219" s="120" t="n">
        <x:v>5.922114728216431e-13</x:v>
      </x:c>
      <x:c r="X219" s="120" t="n">
        <x:v>219</x:v>
      </x:c>
      <x:c r="Y219" s="151" t="n">
        <x:v>44714.58329861111</x:v>
      </x:c>
      <x:c r="Z219" s="151" t="n">
        <x:v>44714.59123842593</x:v>
      </x:c>
      <x:c r="AA219" s="120" t="n">
        <x:v>687</x:v>
      </x:c>
      <x:c r="AB219" s="120" t="str">
        <x:v>Normal</x:v>
      </x:c>
      <x:c r="AC219" s="120" t="n">
        <x:v>1</x:v>
      </x:c>
      <x:c r="AD219" s="120" t="n">
        <x:v>404</x:v>
      </x:c>
      <x:c r="AE219" s="120" t="n">
        <x:v>5</x:v>
      </x:c>
      <x:c r="AF219" s="120" t="n">
        <x:v>4</x:v>
      </x:c>
      <x:c r="AG219" s="120" t="str">
        <x:v>train=0|anomaly=0</x:v>
      </x:c>
    </x:row>
    <x:row r="220">
      <x:c r="A220" s="120" t="n">
        <x:v>219</x:v>
      </x:c>
      <x:c r="B220" s="120" t="n">
        <x:v>0</x:v>
      </x:c>
      <x:c r="C220" s="120" t="n">
        <x:v>1</x:v>
      </x:c>
      <x:c r="D220" s="120" t="str">
        <x:v>CADC0892</x:v>
      </x:c>
      <x:c r="E220" s="120" t="n">
        <x:v>5</x:v>
      </x:c>
      <x:c r="F220" s="120" t="n">
        <x:v>215</x:v>
      </x:c>
      <x:c r="G220" s="120" t="n">
        <x:v>44</x:v>
      </x:c>
      <x:c r="H220" s="120" t="n">
        <x:v>0.3608528227272727</x:v>
      </x:c>
      <x:c r="I220" s="120" t="n">
        <x:v>0.17631890486299173</x:v>
      </x:c>
      <x:c r="J220" s="120" t="n">
        <x:v>0.4199034470720522</x:v>
      </x:c>
      <x:c r="K220" s="120" t="n">
        <x:v>-1.1431892127341254</x:v>
      </x:c>
      <x:c r="L220" s="120" t="n">
        <x:v>0.6792455325622585</x:v>
      </x:c>
      <x:c r="M220" s="120" t="n">
        <x:v>1</x:v>
      </x:c>
      <x:c r="N220" s="120" t="n">
        <x:v>1</x:v>
      </x:c>
      <x:c r="O220" s="120" t="n">
        <x:v>1</x:v>
      </x:c>
      <x:c r="P220" s="120" t="n">
        <x:v>3</x:v>
      </x:c>
      <x:c r="Q220" s="120" t="n">
        <x:v>6</x:v>
      </x:c>
      <x:c r="R220" s="120" t="n">
        <x:v>0.005882546570577209</x:v>
      </x:c>
      <x:c r="S220" s="120" t="n">
        <x:v>0.0021332786692342875</x:v>
      </x:c>
      <x:c r="T220" s="120" t="n">
        <x:v>1093</x:v>
      </x:c>
      <x:c r="U220" s="120" t="n">
        <x:v>220</x:v>
      </x:c>
      <x:c r="V220" s="120" t="n">
        <x:v>0.0008200879295953104</x:v>
      </x:c>
      <x:c r="W220" s="120" t="n">
        <x:v>0.0040072478377952666</x:v>
      </x:c>
      <x:c r="X220" s="120" t="n">
        <x:v>220</x:v>
      </x:c>
      <x:c r="Y220" s="151" t="n">
        <x:v>44588.28775462963</x:v>
      </x:c>
      <x:c r="Z220" s="151" t="n">
        <x:v>44588.290243055555</x:v>
      </x:c>
      <x:c r="AA220" s="120" t="n">
        <x:v>44</x:v>
      </x:c>
      <x:c r="AB220" s="120" t="str">
        <x:v>Normal</x:v>
      </x:c>
      <x:c r="AC220" s="120" t="n">
        <x:v>0</x:v>
      </x:c>
      <x:c r="AD220" s="120"/>
      <x:c r="AE220" s="120"/>
      <x:c r="AF220" s="120"/>
      <x:c r="AG220" s="120"/>
    </x:row>
    <x:row r="221">
      <x:c r="A221" s="120" t="n">
        <x:v>220</x:v>
      </x:c>
      <x:c r="B221" s="120" t="n">
        <x:v>0</x:v>
      </x:c>
      <x:c r="C221" s="120" t="n">
        <x:v>1</x:v>
      </x:c>
      <x:c r="D221" s="120" t="str">
        <x:v>CADC0892</x:v>
      </x:c>
      <x:c r="E221" s="120" t="n">
        <x:v>5</x:v>
      </x:c>
      <x:c r="F221" s="120" t="n">
        <x:v>250</x:v>
      </x:c>
      <x:c r="G221" s="120" t="n">
        <x:v>52</x:v>
      </x:c>
      <x:c r="H221" s="120" t="n">
        <x:v>0.3112935942307692</x:v>
      </x:c>
      <x:c r="I221" s="120" t="n">
        <x:v>0.19121406870435287</x:v>
      </x:c>
      <x:c r="J221" s="120" t="n">
        <x:v>0.4372803090745716</x:v>
      </x:c>
      <x:c r="K221" s="120" t="n">
        <x:v>-0.47789711658801926</x:v>
      </x:c>
      <x:c r="L221" s="120" t="n">
        <x:v>1.0581193615064775</x:v>
      </x:c>
      <x:c r="M221" s="120" t="n">
        <x:v>1</x:v>
      </x:c>
      <x:c r="N221" s="120" t="n">
        <x:v>1</x:v>
      </x:c>
      <x:c r="O221" s="120" t="n">
        <x:v>1</x:v>
      </x:c>
      <x:c r="P221" s="120" t="n">
        <x:v>5</x:v>
      </x:c>
      <x:c r="Q221" s="120" t="n">
        <x:v>11</x:v>
      </x:c>
      <x:c r="R221" s="120" t="n">
        <x:v>0.005947522849443136</x:v>
      </x:c>
      <x:c r="S221" s="120" t="n">
        <x:v>0.0012736127415499993</x:v>
      </x:c>
      <x:c r="T221" s="120" t="n">
        <x:v>1262</x:v>
      </x:c>
      <x:c r="U221" s="120" t="n">
        <x:v>260</x:v>
      </x:c>
      <x:c r="V221" s="120" t="n">
        <x:v>0.0007648562748174115</x:v>
      </x:c>
      <x:c r="W221" s="120" t="n">
        <x:v>0.0036771936289298627</x:v>
      </x:c>
      <x:c r="X221" s="120" t="n">
        <x:v>221</x:v>
      </x:c>
      <x:c r="Y221" s="151" t="n">
        <x:v>44588.290300925924</x:v>
      </x:c>
      <x:c r="Z221" s="151" t="n">
        <x:v>44588.29319444444</x:v>
      </x:c>
      <x:c r="AA221" s="120" t="n">
        <x:v>52</x:v>
      </x:c>
      <x:c r="AB221" s="120" t="str">
        <x:v>Normal</x:v>
      </x:c>
      <x:c r="AC221" s="120" t="n">
        <x:v>1</x:v>
      </x:c>
      <x:c r="AD221" s="120" t="n">
        <x:v>214</x:v>
      </x:c>
      <x:c r="AE221" s="120" t="n">
        <x:v>3</x:v>
      </x:c>
      <x:c r="AF221" s="120" t="n">
        <x:v>14</x:v>
      </x:c>
      <x:c r="AG221" s="120" t="str">
        <x:v>train=1|anomaly=0</x:v>
      </x:c>
    </x:row>
    <x:row r="222">
      <x:c r="A222" s="120" t="n">
        <x:v>221</x:v>
      </x:c>
      <x:c r="B222" s="120" t="n">
        <x:v>0</x:v>
      </x:c>
      <x:c r="C222" s="120" t="n">
        <x:v>0</x:v>
      </x:c>
      <x:c r="D222" s="120" t="str">
        <x:v>CADC0892</x:v>
      </x:c>
      <x:c r="E222" s="120" t="n">
        <x:v>5</x:v>
      </x:c>
      <x:c r="F222" s="120" t="n">
        <x:v>191</x:v>
      </x:c>
      <x:c r="G222" s="120" t="n">
        <x:v>39</x:v>
      </x:c>
      <x:c r="H222" s="120" t="n">
        <x:v>0.32430372820512826</x:v>
      </x:c>
      <x:c r="I222" s="120" t="n">
        <x:v>0.15140765834727438</x:v>
      </x:c>
      <x:c r="J222" s="120" t="n">
        <x:v>0.389111370107935</x:v>
      </x:c>
      <x:c r="K222" s="120" t="n">
        <x:v>-1.175040656181171</x:v>
      </x:c>
      <x:c r="L222" s="120" t="n">
        <x:v>0.6962372892953352</x:v>
      </x:c>
      <x:c r="M222" s="120" t="n">
        <x:v>1</x:v>
      </x:c>
      <x:c r="N222" s="120" t="n">
        <x:v>1</x:v>
      </x:c>
      <x:c r="O222" s="120" t="n">
        <x:v>1</x:v>
      </x:c>
      <x:c r="P222" s="120" t="n">
        <x:v>1</x:v>
      </x:c>
      <x:c r="Q222" s="120" t="n">
        <x:v>4</x:v>
      </x:c>
      <x:c r="R222" s="120" t="n">
        <x:v>0.006155141364456842</x:v>
      </x:c>
      <x:c r="S222" s="120" t="n">
        <x:v>0.000683161190212973</x:v>
      </x:c>
      <x:c r="T222" s="120" t="n">
        <x:v>965</x:v>
      </x:c>
      <x:c r="U222" s="120" t="n">
        <x:v>195</x:v>
      </x:c>
      <x:c r="V222" s="120" t="n">
        <x:v>0.000792710253127091</x:v>
      </x:c>
      <x:c r="W222" s="120" t="n">
        <x:v>0.003882247649930112</x:v>
      </x:c>
      <x:c r="X222" s="120" t="n">
        <x:v>222</x:v>
      </x:c>
      <x:c r="Y222" s="151" t="n">
        <x:v>44588.29325231481</x:v>
      </x:c>
      <x:c r="Z222" s="151" t="n">
        <x:v>44588.29546296296</x:v>
      </x:c>
      <x:c r="AA222" s="120" t="n">
        <x:v>39</x:v>
      </x:c>
      <x:c r="AB222" s="120" t="str">
        <x:v>Normal</x:v>
      </x:c>
      <x:c r="AC222" s="120" t="n">
        <x:v>0</x:v>
      </x:c>
      <x:c r="AD222" s="120"/>
      <x:c r="AE222" s="120"/>
      <x:c r="AF222" s="120"/>
      <x:c r="AG222" s="120"/>
    </x:row>
    <x:row r="223">
      <x:c r="A223" s="120" t="n">
        <x:v>222</x:v>
      </x:c>
      <x:c r="B223" s="120" t="n">
        <x:v>0</x:v>
      </x:c>
      <x:c r="C223" s="120" t="n">
        <x:v>1</x:v>
      </x:c>
      <x:c r="D223" s="120" t="str">
        <x:v>CADC0892</x:v>
      </x:c>
      <x:c r="E223" s="120" t="n">
        <x:v>5</x:v>
      </x:c>
      <x:c r="F223" s="120" t="n">
        <x:v>227</x:v>
      </x:c>
      <x:c r="G223" s="120" t="n">
        <x:v>46</x:v>
      </x:c>
      <x:c r="H223" s="120" t="n">
        <x:v>0.33460763695652174</x:v>
      </x:c>
      <x:c r="I223" s="120" t="n">
        <x:v>0.2152083854073153</x:v>
      </x:c>
      <x:c r="J223" s="120" t="n">
        <x:v>0.46390557811618877</x:v>
      </x:c>
      <x:c r="K223" s="120" t="n">
        <x:v>-0.4392186993768341</x:v>
      </x:c>
      <x:c r="L223" s="120" t="n">
        <x:v>1.0520200455336755</x:v>
      </x:c>
      <x:c r="M223" s="120" t="n">
        <x:v>1</x:v>
      </x:c>
      <x:c r="N223" s="120" t="n">
        <x:v>1</x:v>
      </x:c>
      <x:c r="O223" s="120" t="n">
        <x:v>1</x:v>
      </x:c>
      <x:c r="P223" s="120" t="n">
        <x:v>2</x:v>
      </x:c>
      <x:c r="Q223" s="120" t="n">
        <x:v>8</x:v>
      </x:c>
      <x:c r="R223" s="120" t="n">
        <x:v>0.008302045699592444</x:v>
      </x:c>
      <x:c r="S223" s="120" t="n">
        <x:v>0.0014219547445340902</x:v>
      </x:c>
      <x:c r="T223" s="120" t="n">
        <x:v>1147</x:v>
      </x:c>
      <x:c r="U223" s="120" t="n">
        <x:v>230</x:v>
      </x:c>
      <x:c r="V223" s="120" t="n">
        <x:v>0.0009480545612657062</x:v>
      </x:c>
      <x:c r="W223" s="120" t="n">
        <x:v>0.004678443161028593</x:v>
      </x:c>
      <x:c r="X223" s="120" t="n">
        <x:v>223</x:v>
      </x:c>
      <x:c r="Y223" s="151" t="n">
        <x:v>44588.29552083334</x:v>
      </x:c>
      <x:c r="Z223" s="151" t="n">
        <x:v>44588.29814814815</x:v>
      </x:c>
      <x:c r="AA223" s="120" t="n">
        <x:v>46</x:v>
      </x:c>
      <x:c r="AB223" s="120" t="str">
        <x:v>Normal</x:v>
      </x:c>
      <x:c r="AC223" s="120" t="n">
        <x:v>1</x:v>
      </x:c>
      <x:c r="AD223" s="120" t="n">
        <x:v>919</x:v>
      </x:c>
      <x:c r="AE223" s="120" t="n">
        <x:v>10</x:v>
      </x:c>
      <x:c r="AF223" s="120" t="n">
        <x:v>19</x:v>
      </x:c>
      <x:c r="AG223" s="120" t="str">
        <x:v>train=1|anomaly=0</x:v>
      </x:c>
    </x:row>
    <x:row r="224">
      <x:c r="A224" s="120" t="n">
        <x:v>223</x:v>
      </x:c>
      <x:c r="B224" s="120" t="n">
        <x:v>0</x:v>
      </x:c>
      <x:c r="C224" s="120" t="n">
        <x:v>1</x:v>
      </x:c>
      <x:c r="D224" s="120" t="str">
        <x:v>CADC0892</x:v>
      </x:c>
      <x:c r="E224" s="120" t="n">
        <x:v>5</x:v>
      </x:c>
      <x:c r="F224" s="120" t="n">
        <x:v>186</x:v>
      </x:c>
      <x:c r="G224" s="120" t="n">
        <x:v>38</x:v>
      </x:c>
      <x:c r="H224" s="120" t="n">
        <x:v>0.3892984931578947</x:v>
      </x:c>
      <x:c r="I224" s="120" t="n">
        <x:v>0.20578634313880406</x:v>
      </x:c>
      <x:c r="J224" s="120" t="n">
        <x:v>0.45363679650002386</x:v>
      </x:c>
      <x:c r="K224" s="120" t="n">
        <x:v>-1.137544296678708</x:v>
      </x:c>
      <x:c r="L224" s="120" t="n">
        <x:v>0.6900828737916546</x:v>
      </x:c>
      <x:c r="M224" s="120" t="n">
        <x:v>1</x:v>
      </x:c>
      <x:c r="N224" s="120" t="n">
        <x:v>1</x:v>
      </x:c>
      <x:c r="O224" s="120" t="n">
        <x:v>1</x:v>
      </x:c>
      <x:c r="P224" s="120" t="n">
        <x:v>2</x:v>
      </x:c>
      <x:c r="Q224" s="120" t="n">
        <x:v>10</x:v>
      </x:c>
      <x:c r="R224" s="120" t="n">
        <x:v>0.00859843129243648</x:v>
      </x:c>
      <x:c r="S224" s="120" t="n">
        <x:v>0.0015755016776703226</x:v>
      </x:c>
      <x:c r="T224" s="120" t="n">
        <x:v>936</x:v>
      </x:c>
      <x:c r="U224" s="120" t="n">
        <x:v>190</x:v>
      </x:c>
      <x:c r="V224" s="120" t="n">
        <x:v>0.0011063781889183015</x:v>
      </x:c>
      <x:c r="W224" s="120" t="n">
        <x:v>0.005415430082600107</x:v>
      </x:c>
      <x:c r="X224" s="120" t="n">
        <x:v>224</x:v>
      </x:c>
      <x:c r="Y224" s="151" t="n">
        <x:v>44588.29820601852</x:v>
      </x:c>
      <x:c r="Z224" s="151" t="n">
        <x:v>44588.300358796296</x:v>
      </x:c>
      <x:c r="AA224" s="120" t="n">
        <x:v>38</x:v>
      </x:c>
      <x:c r="AB224" s="120" t="str">
        <x:v>Normal</x:v>
      </x:c>
      <x:c r="AC224" s="120" t="n">
        <x:v>1</x:v>
      </x:c>
      <x:c r="AD224" s="120" t="n">
        <x:v>333</x:v>
      </x:c>
      <x:c r="AE224" s="120" t="n">
        <x:v>4</x:v>
      </x:c>
      <x:c r="AF224" s="120" t="n">
        <x:v>33</x:v>
      </x:c>
      <x:c r="AG224" s="120" t="str">
        <x:v>train=1|anomaly=0</x:v>
      </x:c>
    </x:row>
    <x:row r="225">
      <x:c r="A225" s="120" t="n">
        <x:v>224</x:v>
      </x:c>
      <x:c r="B225" s="120" t="n">
        <x:v>0</x:v>
      </x:c>
      <x:c r="C225" s="120" t="n">
        <x:v>0</x:v>
      </x:c>
      <x:c r="D225" s="120" t="str">
        <x:v>CADC0892</x:v>
      </x:c>
      <x:c r="E225" s="120" t="n">
        <x:v>5</x:v>
      </x:c>
      <x:c r="F225" s="120" t="n">
        <x:v>210</x:v>
      </x:c>
      <x:c r="G225" s="120" t="n">
        <x:v>43</x:v>
      </x:c>
      <x:c r="H225" s="120" t="n">
        <x:v>0.3450315762790698</x:v>
      </x:c>
      <x:c r="I225" s="120" t="n">
        <x:v>0.19410073364022484</x:v>
      </x:c>
      <x:c r="J225" s="120" t="n">
        <x:v>0.4405686480450292</x:v>
      </x:c>
      <x:c r="K225" s="120" t="n">
        <x:v>-0.8604123370743948</x:v>
      </x:c>
      <x:c r="L225" s="120" t="n">
        <x:v>0.8704003472354223</x:v>
      </x:c>
      <x:c r="M225" s="120" t="n">
        <x:v>1</x:v>
      </x:c>
      <x:c r="N225" s="120" t="n">
        <x:v>1</x:v>
      </x:c>
      <x:c r="O225" s="120" t="n">
        <x:v>1</x:v>
      </x:c>
      <x:c r="P225" s="120" t="n">
        <x:v>2</x:v>
      </x:c>
      <x:c r="Q225" s="120" t="n">
        <x:v>9</x:v>
      </x:c>
      <x:c r="R225" s="120" t="n">
        <x:v>0.007357487491095639</x:v>
      </x:c>
      <x:c r="S225" s="120" t="n">
        <x:v>0.0013098216654485462</x:v>
      </x:c>
      <x:c r="T225" s="120" t="n">
        <x:v>1050</x:v>
      </x:c>
      <x:c r="U225" s="120" t="n">
        <x:v>215</x:v>
      </x:c>
      <x:c r="V225" s="120" t="n">
        <x:v>0.0009242892078105945</x:v>
      </x:c>
      <x:c r="W225" s="120" t="n">
        <x:v>0.004513970549772671</x:v>
      </x:c>
      <x:c r="X225" s="120" t="n">
        <x:v>225</x:v>
      </x:c>
      <x:c r="Y225" s="151" t="n">
        <x:v>44588.300416666665</x:v>
      </x:c>
      <x:c r="Z225" s="151" t="n">
        <x:v>44588.30284722222</x:v>
      </x:c>
      <x:c r="AA225" s="120" t="n">
        <x:v>43</x:v>
      </x:c>
      <x:c r="AB225" s="120" t="str">
        <x:v>Normal</x:v>
      </x:c>
      <x:c r="AC225" s="120" t="n">
        <x:v>1</x:v>
      </x:c>
      <x:c r="AD225" s="120" t="n">
        <x:v>329</x:v>
      </x:c>
      <x:c r="AE225" s="120" t="n">
        <x:v>4</x:v>
      </x:c>
      <x:c r="AF225" s="120" t="n">
        <x:v>29</x:v>
      </x:c>
      <x:c r="AG225" s="120" t="str">
        <x:v>train=0|anomaly=0</x:v>
      </x:c>
    </x:row>
    <x:row r="226">
      <x:c r="A226" s="120" t="n">
        <x:v>225</x:v>
      </x:c>
      <x:c r="B226" s="120" t="n">
        <x:v>0</x:v>
      </x:c>
      <x:c r="C226" s="120" t="n">
        <x:v>1</x:v>
      </x:c>
      <x:c r="D226" s="120" t="str">
        <x:v>CADC0892</x:v>
      </x:c>
      <x:c r="E226" s="120" t="n">
        <x:v>5</x:v>
      </x:c>
      <x:c r="F226" s="120" t="n">
        <x:v>210</x:v>
      </x:c>
      <x:c r="G226" s="120" t="n">
        <x:v>43</x:v>
      </x:c>
      <x:c r="H226" s="120" t="n">
        <x:v>0.4038187609302325</x:v>
      </x:c>
      <x:c r="I226" s="120" t="n">
        <x:v>0.24352647403691588</x:v>
      </x:c>
      <x:c r="J226" s="120" t="n">
        <x:v>0.49348401598928804</x:v>
      </x:c>
      <x:c r="K226" s="120" t="n">
        <x:v>-0.7975440295037033</x:v>
      </x:c>
      <x:c r="L226" s="120" t="n">
        <x:v>0.8648557653835615</x:v>
      </x:c>
      <x:c r="M226" s="120" t="n">
        <x:v>1</x:v>
      </x:c>
      <x:c r="N226" s="120" t="n">
        <x:v>1</x:v>
      </x:c>
      <x:c r="O226" s="120" t="n">
        <x:v>1</x:v>
      </x:c>
      <x:c r="P226" s="120" t="n">
        <x:v>3</x:v>
      </x:c>
      <x:c r="Q226" s="120" t="n">
        <x:v>10</x:v>
      </x:c>
      <x:c r="R226" s="120" t="n">
        <x:v>0.00898478436244959</x:v>
      </x:c>
      <x:c r="S226" s="120" t="n">
        <x:v>0.0014042419514371167</x:v>
      </x:c>
      <x:c r="T226" s="120" t="n">
        <x:v>1050</x:v>
      </x:c>
      <x:c r="U226" s="120" t="n">
        <x:v>215</x:v>
      </x:c>
      <x:c r="V226" s="120" t="n">
        <x:v>0.001159649876366266</x:v>
      </x:c>
      <x:c r="W226" s="120" t="n">
        <x:v>0.005663406372951532</x:v>
      </x:c>
      <x:c r="X226" s="120" t="n">
        <x:v>226</x:v>
      </x:c>
      <x:c r="Y226" s="151" t="n">
        <x:v>44588.30290509259</x:v>
      </x:c>
      <x:c r="Z226" s="151" t="n">
        <x:v>44588.30533564815</x:v>
      </x:c>
      <x:c r="AA226" s="120" t="n">
        <x:v>43</x:v>
      </x:c>
      <x:c r="AB226" s="120" t="str">
        <x:v>Normal</x:v>
      </x:c>
      <x:c r="AC226" s="120" t="n">
        <x:v>0</x:v>
      </x:c>
      <x:c r="AD226" s="120"/>
      <x:c r="AE226" s="120"/>
      <x:c r="AF226" s="120"/>
      <x:c r="AG226" s="120"/>
    </x:row>
    <x:row r="227">
      <x:c r="A227" s="120" t="n">
        <x:v>226</x:v>
      </x:c>
      <x:c r="B227" s="120" t="n">
        <x:v>0</x:v>
      </x:c>
      <x:c r="C227" s="120" t="n">
        <x:v>0</x:v>
      </x:c>
      <x:c r="D227" s="120" t="str">
        <x:v>CADC0892</x:v>
      </x:c>
      <x:c r="E227" s="120" t="n">
        <x:v>5</x:v>
      </x:c>
      <x:c r="F227" s="120" t="n">
        <x:v>245</x:v>
      </x:c>
      <x:c r="G227" s="120" t="n">
        <x:v>50</x:v>
      </x:c>
      <x:c r="H227" s="120" t="n">
        <x:v>0.311416119</x:v>
      </x:c>
      <x:c r="I227" s="120" t="n">
        <x:v>0.15144759588023737</x:v>
      </x:c>
      <x:c r="J227" s="120" t="n">
        <x:v>0.3891626856216271</x:v>
      </x:c>
      <x:c r="K227" s="120" t="n">
        <x:v>-0.7774550943978098</x:v>
      </x:c>
      <x:c r="L227" s="120" t="n">
        <x:v>0.9325899750155429</x:v>
      </x:c>
      <x:c r="M227" s="120" t="n">
        <x:v>1</x:v>
      </x:c>
      <x:c r="N227" s="120" t="n">
        <x:v>1</x:v>
      </x:c>
      <x:c r="O227" s="120" t="n">
        <x:v>1</x:v>
      </x:c>
      <x:c r="P227" s="120" t="n">
        <x:v>1</x:v>
      </x:c>
      <x:c r="Q227" s="120" t="n">
        <x:v>10</x:v>
      </x:c>
      <x:c r="R227" s="120" t="n">
        <x:v>0.004738258984765894</x:v>
      </x:c>
      <x:c r="S227" s="120" t="n">
        <x:v>0.000943763526856261</x:v>
      </x:c>
      <x:c r="T227" s="120" t="n">
        <x:v>1225</x:v>
      </x:c>
      <x:c r="U227" s="120" t="n">
        <x:v>250</x:v>
      </x:c>
      <x:c r="V227" s="120" t="n">
        <x:v>0.0006181534525723974</x:v>
      </x:c>
      <x:c r="W227" s="120" t="n">
        <x:v>0.0030289519176047476</x:v>
      </x:c>
      <x:c r="X227" s="120" t="n">
        <x:v>227</x:v>
      </x:c>
      <x:c r="Y227" s="151" t="n">
        <x:v>44588.305393518516</x:v>
      </x:c>
      <x:c r="Z227" s="151" t="n">
        <x:v>44588.308229166665</x:v>
      </x:c>
      <x:c r="AA227" s="120" t="n">
        <x:v>50</x:v>
      </x:c>
      <x:c r="AB227" s="120" t="str">
        <x:v>Normal</x:v>
      </x:c>
      <x:c r="AC227" s="120" t="n">
        <x:v>0</x:v>
      </x:c>
      <x:c r="AD227" s="120"/>
      <x:c r="AE227" s="120"/>
      <x:c r="AF227" s="120"/>
      <x:c r="AG227" s="120"/>
    </x:row>
    <x:row r="228">
      <x:c r="A228" s="120" t="n">
        <x:v>227</x:v>
      </x:c>
      <x:c r="B228" s="120" t="n">
        <x:v>0</x:v>
      </x:c>
      <x:c r="C228" s="120" t="n">
        <x:v>1</x:v>
      </x:c>
      <x:c r="D228" s="120" t="str">
        <x:v>CADC0892</x:v>
      </x:c>
      <x:c r="E228" s="120" t="n">
        <x:v>5</x:v>
      </x:c>
      <x:c r="F228" s="120" t="n">
        <x:v>230</x:v>
      </x:c>
      <x:c r="G228" s="120" t="n">
        <x:v>47</x:v>
      </x:c>
      <x:c r="H228" s="120" t="n">
        <x:v>0.46394851276595744</x:v>
      </x:c>
      <x:c r="I228" s="120" t="n">
        <x:v>0.2396075155305969</x:v>
      </x:c>
      <x:c r="J228" s="120" t="n">
        <x:v>0.4894972068670024</x:v>
      </x:c>
      <x:c r="K228" s="120" t="n">
        <x:v>-0.9958764331165817</x:v>
      </x:c>
      <x:c r="L228" s="120" t="n">
        <x:v>0.7228087380918319</x:v>
      </x:c>
      <x:c r="M228" s="120" t="n">
        <x:v>1</x:v>
      </x:c>
      <x:c r="N228" s="120" t="n">
        <x:v>1</x:v>
      </x:c>
      <x:c r="O228" s="120" t="n">
        <x:v>1</x:v>
      </x:c>
      <x:c r="P228" s="120" t="n">
        <x:v>2</x:v>
      </x:c>
      <x:c r="Q228" s="120" t="n">
        <x:v>10</x:v>
      </x:c>
      <x:c r="R228" s="120" t="n">
        <x:v>0.006794092253435712</x:v>
      </x:c>
      <x:c r="S228" s="120" t="n">
        <x:v>0.0013362583340485743</x:v>
      </x:c>
      <x:c r="T228" s="120" t="n">
        <x:v>1150</x:v>
      </x:c>
      <x:c r="U228" s="120" t="n">
        <x:v>235</x:v>
      </x:c>
      <x:c r="V228" s="120" t="n">
        <x:v>0.0010417718066547692</x:v>
      </x:c>
      <x:c r="W228" s="120" t="n">
        <x:v>0.005098032245331849</x:v>
      </x:c>
      <x:c r="X228" s="120" t="n">
        <x:v>228</x:v>
      </x:c>
      <x:c r="Y228" s="151" t="n">
        <x:v>44588.308287037034</x:v>
      </x:c>
      <x:c r="Z228" s="151" t="n">
        <x:v>44588.310949074075</x:v>
      </x:c>
      <x:c r="AA228" s="120" t="n">
        <x:v>47</x:v>
      </x:c>
      <x:c r="AB228" s="120" t="str">
        <x:v>Normal</x:v>
      </x:c>
      <x:c r="AC228" s="120" t="n">
        <x:v>1</x:v>
      </x:c>
      <x:c r="AD228" s="120" t="n">
        <x:v>19</x:v>
      </x:c>
      <x:c r="AE228" s="120" t="n">
        <x:v>1</x:v>
      </x:c>
      <x:c r="AF228" s="120" t="n">
        <x:v>19</x:v>
      </x:c>
      <x:c r="AG228" s="120" t="str">
        <x:v>train=1|anomaly=0</x:v>
      </x:c>
    </x:row>
    <x:row r="229">
      <x:c r="A229" s="120" t="n">
        <x:v>228</x:v>
      </x:c>
      <x:c r="B229" s="120" t="n">
        <x:v>0</x:v>
      </x:c>
      <x:c r="C229" s="120" t="n">
        <x:v>0</x:v>
      </x:c>
      <x:c r="D229" s="120" t="str">
        <x:v>CADC0892</x:v>
      </x:c>
      <x:c r="E229" s="120" t="n">
        <x:v>5</x:v>
      </x:c>
      <x:c r="F229" s="120" t="n">
        <x:v>260</x:v>
      </x:c>
      <x:c r="G229" s="120" t="n">
        <x:v>53</x:v>
      </x:c>
      <x:c r="H229" s="120" t="n">
        <x:v>0.3814267867924528</x:v>
      </x:c>
      <x:c r="I229" s="120" t="n">
        <x:v>0.1552225403992162</x:v>
      </x:c>
      <x:c r="J229" s="120" t="n">
        <x:v>0.39398291891808734</x:v>
      </x:c>
      <x:c r="K229" s="120" t="n">
        <x:v>-1.053717727077421</x:v>
      </x:c>
      <x:c r="L229" s="120" t="n">
        <x:v>0.7518878206384643</x:v>
      </x:c>
      <x:c r="M229" s="120" t="n">
        <x:v>1</x:v>
      </x:c>
      <x:c r="N229" s="120" t="n">
        <x:v>1</x:v>
      </x:c>
      <x:c r="O229" s="120" t="n">
        <x:v>1</x:v>
      </x:c>
      <x:c r="P229" s="120" t="n">
        <x:v>3</x:v>
      </x:c>
      <x:c r="Q229" s="120" t="n">
        <x:v>11</x:v>
      </x:c>
      <x:c r="R229" s="120" t="n">
        <x:v>0.0036555428322251286</x:v>
      </x:c>
      <x:c r="S229" s="120" t="n">
        <x:v>0.000876327211508696</x:v>
      </x:c>
      <x:c r="T229" s="120" t="n">
        <x:v>1300</x:v>
      </x:c>
      <x:c r="U229" s="120" t="n">
        <x:v>265</x:v>
      </x:c>
      <x:c r="V229" s="120" t="n">
        <x:v>0.0005970097707662162</x:v>
      </x:c>
      <x:c r="W229" s="120" t="n">
        <x:v>0.002928727177343702</x:v>
      </x:c>
      <x:c r="X229" s="120" t="n">
        <x:v>229</x:v>
      </x:c>
      <x:c r="Y229" s="151" t="n">
        <x:v>44588.311006944445</x:v>
      </x:c>
      <x:c r="Z229" s="151" t="n">
        <x:v>44588.3140162037</x:v>
      </x:c>
      <x:c r="AA229" s="120" t="n">
        <x:v>53</x:v>
      </x:c>
      <x:c r="AB229" s="120" t="str">
        <x:v>Normal</x:v>
      </x:c>
      <x:c r="AC229" s="120" t="n">
        <x:v>1</x:v>
      </x:c>
      <x:c r="AD229" s="120" t="n">
        <x:v>779</x:v>
      </x:c>
      <x:c r="AE229" s="120" t="n">
        <x:v>8</x:v>
      </x:c>
      <x:c r="AF229" s="120" t="n">
        <x:v>79</x:v>
      </x:c>
      <x:c r="AG229" s="120" t="str">
        <x:v>train=0|anomaly=0</x:v>
      </x:c>
    </x:row>
    <x:row r="230">
      <x:c r="A230" s="120" t="n">
        <x:v>229</x:v>
      </x:c>
      <x:c r="B230" s="120" t="n">
        <x:v>0</x:v>
      </x:c>
      <x:c r="C230" s="120" t="n">
        <x:v>0</x:v>
      </x:c>
      <x:c r="D230" s="120" t="str">
        <x:v>CADC0892</x:v>
      </x:c>
      <x:c r="E230" s="120" t="n">
        <x:v>5</x:v>
      </x:c>
      <x:c r="F230" s="120" t="n">
        <x:v>285</x:v>
      </x:c>
      <x:c r="G230" s="120" t="n">
        <x:v>58</x:v>
      </x:c>
      <x:c r="H230" s="120" t="n">
        <x:v>0.4503788086206897</x:v>
      </x:c>
      <x:c r="I230" s="120" t="n">
        <x:v>0.24328483052891528</x:v>
      </x:c>
      <x:c r="J230" s="120" t="n">
        <x:v>0.4932391210446666</x:v>
      </x:c>
      <x:c r="K230" s="120" t="n">
        <x:v>-0.3861002107119127</x:v>
      </x:c>
      <x:c r="L230" s="120" t="n">
        <x:v>1.0378760098671556</x:v>
      </x:c>
      <x:c r="M230" s="120" t="n">
        <x:v>1</x:v>
      </x:c>
      <x:c r="N230" s="120" t="n">
        <x:v>1</x:v>
      </x:c>
      <x:c r="O230" s="120" t="n">
        <x:v>1</x:v>
      </x:c>
      <x:c r="P230" s="120" t="n">
        <x:v>3</x:v>
      </x:c>
      <x:c r="Q230" s="120" t="n">
        <x:v>13</x:v>
      </x:c>
      <x:c r="R230" s="120" t="n">
        <x:v>0.006123769967674182</x:v>
      </x:c>
      <x:c r="S230" s="120" t="n">
        <x:v>0.0017049895602567714</x:v>
      </x:c>
      <x:c r="T230" s="120" t="n">
        <x:v>1425</x:v>
      </x:c>
      <x:c r="U230" s="120" t="n">
        <x:v>290</x:v>
      </x:c>
      <x:c r="V230" s="120" t="n">
        <x:v>0.0008536309843119835</x:v>
      </x:c>
      <x:c r="W230" s="120" t="n">
        <x:v>0.004194566043601988</x:v>
      </x:c>
      <x:c r="X230" s="120" t="n">
        <x:v>230</x:v>
      </x:c>
      <x:c r="Y230" s="151" t="n">
        <x:v>44588.31407407407</x:v>
      </x:c>
      <x:c r="Z230" s="151" t="n">
        <x:v>44588.31737268518</x:v>
      </x:c>
      <x:c r="AA230" s="120" t="n">
        <x:v>58</x:v>
      </x:c>
      <x:c r="AB230" s="120" t="str">
        <x:v>Normal</x:v>
      </x:c>
      <x:c r="AC230" s="120" t="n">
        <x:v>1</x:v>
      </x:c>
      <x:c r="AD230" s="120" t="n">
        <x:v>271</x:v>
      </x:c>
      <x:c r="AE230" s="120" t="n">
        <x:v>3</x:v>
      </x:c>
      <x:c r="AF230" s="120" t="n">
        <x:v>71</x:v>
      </x:c>
      <x:c r="AG230" s="120" t="str">
        <x:v>train=0|anomaly=0</x:v>
      </x:c>
    </x:row>
    <x:row r="231">
      <x:c r="A231" s="120" t="n">
        <x:v>230</x:v>
      </x:c>
      <x:c r="B231" s="120" t="n">
        <x:v>0</x:v>
      </x:c>
      <x:c r="C231" s="120" t="n">
        <x:v>1</x:v>
      </x:c>
      <x:c r="D231" s="120" t="str">
        <x:v>CADC0892</x:v>
      </x:c>
      <x:c r="E231" s="120" t="n">
        <x:v>5</x:v>
      </x:c>
      <x:c r="F231" s="120" t="n">
        <x:v>265</x:v>
      </x:c>
      <x:c r="G231" s="120" t="n">
        <x:v>54</x:v>
      </x:c>
      <x:c r="H231" s="120" t="n">
        <x:v>0.4083336351851851</x:v>
      </x:c>
      <x:c r="I231" s="120" t="n">
        <x:v>0.1711518549789652</x:v>
      </x:c>
      <x:c r="J231" s="120" t="n">
        <x:v>0.4137050337848999</x:v>
      </x:c>
      <x:c r="K231" s="120" t="n">
        <x:v>-0.9475500890769504</x:v>
      </x:c>
      <x:c r="L231" s="120" t="n">
        <x:v>0.7902195809334135</x:v>
      </x:c>
      <x:c r="M231" s="120" t="n">
        <x:v>1</x:v>
      </x:c>
      <x:c r="N231" s="120" t="n">
        <x:v>1</x:v>
      </x:c>
      <x:c r="O231" s="120" t="n">
        <x:v>1</x:v>
      </x:c>
      <x:c r="P231" s="120" t="n">
        <x:v>4</x:v>
      </x:c>
      <x:c r="Q231" s="120" t="n">
        <x:v>10</x:v>
      </x:c>
      <x:c r="R231" s="120" t="n">
        <x:v>0.004014300734273814</x:v>
      </x:c>
      <x:c r="S231" s="120" t="n">
        <x:v>0.0013653422310492434</x:v>
      </x:c>
      <x:c r="T231" s="120" t="n">
        <x:v>1325</x:v>
      </x:c>
      <x:c r="U231" s="120" t="n">
        <x:v>270</x:v>
      </x:c>
      <x:c r="V231" s="120" t="n">
        <x:v>0.000645856056524397</x:v>
      </x:c>
      <x:c r="W231" s="120" t="n">
        <x:v>0.003169478795906763</x:v>
      </x:c>
      <x:c r="X231" s="120" t="n">
        <x:v>231</x:v>
      </x:c>
      <x:c r="Y231" s="151" t="n">
        <x:v>44588.31743055556</x:v>
      </x:c>
      <x:c r="Z231" s="151" t="n">
        <x:v>44588.320497685185</x:v>
      </x:c>
      <x:c r="AA231" s="120" t="n">
        <x:v>54</x:v>
      </x:c>
      <x:c r="AB231" s="120" t="str">
        <x:v>Normal</x:v>
      </x:c>
      <x:c r="AC231" s="120" t="n">
        <x:v>0</x:v>
      </x:c>
      <x:c r="AD231" s="120"/>
      <x:c r="AE231" s="120"/>
      <x:c r="AF231" s="120"/>
      <x:c r="AG231" s="120"/>
    </x:row>
    <x:row r="232">
      <x:c r="A232" s="120" t="n">
        <x:v>231</x:v>
      </x:c>
      <x:c r="B232" s="120" t="n">
        <x:v>0</x:v>
      </x:c>
      <x:c r="C232" s="120" t="n">
        <x:v>1</x:v>
      </x:c>
      <x:c r="D232" s="120" t="str">
        <x:v>CADC0892</x:v>
      </x:c>
      <x:c r="E232" s="120" t="n">
        <x:v>5</x:v>
      </x:c>
      <x:c r="F232" s="120" t="n">
        <x:v>216</x:v>
      </x:c>
      <x:c r="G232" s="120" t="n">
        <x:v>44</x:v>
      </x:c>
      <x:c r="H232" s="120" t="n">
        <x:v>0.46590033090909094</x:v>
      </x:c>
      <x:c r="I232" s="120" t="n">
        <x:v>0.23030852199034219</x:v>
      </x:c>
      <x:c r="J232" s="120" t="n">
        <x:v>0.4799047009462839</x:v>
      </x:c>
      <x:c r="K232" s="120" t="n">
        <x:v>-1.1125737256990067</x:v>
      </x:c>
      <x:c r="L232" s="120" t="n">
        <x:v>0.6391023247339261</x:v>
      </x:c>
      <x:c r="M232" s="120" t="n">
        <x:v>1</x:v>
      </x:c>
      <x:c r="N232" s="120" t="n">
        <x:v>1</x:v>
      </x:c>
      <x:c r="O232" s="120" t="n">
        <x:v>1</x:v>
      </x:c>
      <x:c r="P232" s="120" t="n">
        <x:v>3</x:v>
      </x:c>
      <x:c r="Q232" s="120" t="n">
        <x:v>11</x:v>
      </x:c>
      <x:c r="R232" s="120" t="n">
        <x:v>0.006694748484700715</x:v>
      </x:c>
      <x:c r="S232" s="120" t="n">
        <x:v>0.0011976008256700313</x:v>
      </x:c>
      <x:c r="T232" s="120" t="n">
        <x:v>1102</x:v>
      </x:c>
      <x:c r="U232" s="120" t="n">
        <x:v>220</x:v>
      </x:c>
      <x:c r="V232" s="120" t="n">
        <x:v>0.0010662431573626953</x:v>
      </x:c>
      <x:c r="W232" s="120" t="n">
        <x:v>0.005234284590689595</x:v>
      </x:c>
      <x:c r="X232" s="120" t="n">
        <x:v>232</x:v>
      </x:c>
      <x:c r="Y232" s="151" t="n">
        <x:v>44588.320555555554</x:v>
      </x:c>
      <x:c r="Z232" s="151" t="n">
        <x:v>44588.32305555556</x:v>
      </x:c>
      <x:c r="AA232" s="120" t="n">
        <x:v>44</x:v>
      </x:c>
      <x:c r="AB232" s="120" t="str">
        <x:v>Normal</x:v>
      </x:c>
      <x:c r="AC232" s="120" t="n">
        <x:v>0</x:v>
      </x:c>
      <x:c r="AD232" s="120"/>
      <x:c r="AE232" s="120"/>
      <x:c r="AF232" s="120"/>
      <x:c r="AG232" s="120"/>
    </x:row>
    <x:row r="233">
      <x:c r="A233" s="120" t="n">
        <x:v>232</x:v>
      </x:c>
      <x:c r="B233" s="120" t="n">
        <x:v>0</x:v>
      </x:c>
      <x:c r="C233" s="120" t="n">
        <x:v>1</x:v>
      </x:c>
      <x:c r="D233" s="120" t="str">
        <x:v>CADC0892</x:v>
      </x:c>
      <x:c r="E233" s="120" t="n">
        <x:v>5</x:v>
      </x:c>
      <x:c r="F233" s="120" t="n">
        <x:v>292</x:v>
      </x:c>
      <x:c r="G233" s="120" t="n">
        <x:v>59</x:v>
      </x:c>
      <x:c r="H233" s="120" t="n">
        <x:v>0.34140367440677966</x:v>
      </x:c>
      <x:c r="I233" s="120" t="n">
        <x:v>0.21777452150839674</x:v>
      </x:c>
      <x:c r="J233" s="120" t="n">
        <x:v>0.46666317779357386</x:v>
      </x:c>
      <x:c r="K233" s="120" t="n">
        <x:v>-0.16551509855772162</x:v>
      </x:c>
      <x:c r="L233" s="120" t="n">
        <x:v>1.1706982952525882</x:v>
      </x:c>
      <x:c r="M233" s="120" t="n">
        <x:v>1</x:v>
      </x:c>
      <x:c r="N233" s="120" t="n">
        <x:v>1</x:v>
      </x:c>
      <x:c r="O233" s="120" t="n">
        <x:v>1</x:v>
      </x:c>
      <x:c r="P233" s="120" t="n">
        <x:v>1</x:v>
      </x:c>
      <x:c r="Q233" s="120" t="n">
        <x:v>10</x:v>
      </x:c>
      <x:c r="R233" s="120" t="n">
        <x:v>0.005913930815073927</x:v>
      </x:c>
      <x:c r="S233" s="120" t="n">
        <x:v>0.001115629674855116</x:v>
      </x:c>
      <x:c r="T233" s="120" t="n">
        <x:v>1474</x:v>
      </x:c>
      <x:c r="U233" s="120" t="n">
        <x:v>295</x:v>
      </x:c>
      <x:c r="V233" s="120" t="n">
        <x:v>0.0007458031558506738</x:v>
      </x:c>
      <x:c r="W233" s="120" t="n">
        <x:v>0.00369109358488808</x:v>
      </x:c>
      <x:c r="X233" s="120" t="n">
        <x:v>233</x:v>
      </x:c>
      <x:c r="Y233" s="151" t="n">
        <x:v>44588.323113425926</x:v>
      </x:c>
      <x:c r="Z233" s="151" t="n">
        <x:v>44588.32649305555</x:v>
      </x:c>
      <x:c r="AA233" s="120" t="n">
        <x:v>59</x:v>
      </x:c>
      <x:c r="AB233" s="120" t="str">
        <x:v>Normal</x:v>
      </x:c>
      <x:c r="AC233" s="120" t="n">
        <x:v>1</x:v>
      </x:c>
      <x:c r="AD233" s="120" t="n">
        <x:v>528</x:v>
      </x:c>
      <x:c r="AE233" s="120" t="n">
        <x:v>6</x:v>
      </x:c>
      <x:c r="AF233" s="120" t="n">
        <x:v>28</x:v>
      </x:c>
      <x:c r="AG233" s="120" t="str">
        <x:v>train=1|anomaly=0</x:v>
      </x:c>
    </x:row>
    <x:row r="234">
      <x:c r="A234" s="120" t="n">
        <x:v>233</x:v>
      </x:c>
      <x:c r="B234" s="120" t="n">
        <x:v>0</x:v>
      </x:c>
      <x:c r="C234" s="120" t="n">
        <x:v>1</x:v>
      </x:c>
      <x:c r="D234" s="120" t="str">
        <x:v>CADC0892</x:v>
      </x:c>
      <x:c r="E234" s="120" t="n">
        <x:v>5</x:v>
      </x:c>
      <x:c r="F234" s="120" t="n">
        <x:v>232</x:v>
      </x:c>
      <x:c r="G234" s="120" t="n">
        <x:v>47</x:v>
      </x:c>
      <x:c r="H234" s="120" t="n">
        <x:v>0.33018163425531916</x:v>
      </x:c>
      <x:c r="I234" s="120" t="n">
        <x:v>0.1756119009145538</x:v>
      </x:c>
      <x:c r="J234" s="120" t="n">
        <x:v>0.4190607365460928</x:v>
      </x:c>
      <x:c r="K234" s="120" t="n">
        <x:v>-0.8688395739628665</x:v>
      </x:c>
      <x:c r="L234" s="120" t="n">
        <x:v>0.8571443185244781</x:v>
      </x:c>
      <x:c r="M234" s="120" t="n">
        <x:v>1</x:v>
      </x:c>
      <x:c r="N234" s="120" t="n">
        <x:v>1</x:v>
      </x:c>
      <x:c r="O234" s="120" t="n">
        <x:v>1</x:v>
      </x:c>
      <x:c r="P234" s="120" t="n">
        <x:v>2</x:v>
      </x:c>
      <x:c r="Q234" s="120" t="n">
        <x:v>7</x:v>
      </x:c>
      <x:c r="R234" s="120" t="n">
        <x:v>0.005583013597326475</x:v>
      </x:c>
      <x:c r="S234" s="120" t="n">
        <x:v>0.0012577909925762351</x:v>
      </x:c>
      <x:c r="T234" s="120" t="n">
        <x:v>1172</x:v>
      </x:c>
      <x:c r="U234" s="120" t="n">
        <x:v>235</x:v>
      </x:c>
      <x:c r="V234" s="120" t="n">
        <x:v>0.0007569478487696285</x:v>
      </x:c>
      <x:c r="W234" s="120" t="n">
        <x:v>0.0037364234237139107</x:v>
      </x:c>
      <x:c r="X234" s="120" t="n">
        <x:v>234</x:v>
      </x:c>
      <x:c r="Y234" s="151" t="n">
        <x:v>44588.32655092593</x:v>
      </x:c>
      <x:c r="Z234" s="151" t="n">
        <x:v>44588.32923611111</x:v>
      </x:c>
      <x:c r="AA234" s="120" t="n">
        <x:v>47</x:v>
      </x:c>
      <x:c r="AB234" s="120" t="str">
        <x:v>Normal</x:v>
      </x:c>
      <x:c r="AC234" s="120" t="n">
        <x:v>0</x:v>
      </x:c>
      <x:c r="AD234" s="120"/>
      <x:c r="AE234" s="120"/>
      <x:c r="AF234" s="120"/>
      <x:c r="AG234" s="120"/>
    </x:row>
    <x:row r="235">
      <x:c r="A235" s="120" t="n">
        <x:v>234</x:v>
      </x:c>
      <x:c r="B235" s="120" t="n">
        <x:v>0</x:v>
      </x:c>
      <x:c r="C235" s="120" t="n">
        <x:v>1</x:v>
      </x:c>
      <x:c r="D235" s="120" t="str">
        <x:v>CADC0892</x:v>
      </x:c>
      <x:c r="E235" s="120" t="n">
        <x:v>5</x:v>
      </x:c>
      <x:c r="F235" s="120" t="n">
        <x:v>202</x:v>
      </x:c>
      <x:c r="G235" s="120" t="n">
        <x:v>41</x:v>
      </x:c>
      <x:c r="H235" s="120" t="n">
        <x:v>0.4446756141463414</x:v>
      </x:c>
      <x:c r="I235" s="120" t="n">
        <x:v>0.2724801190153342</x:v>
      </x:c>
      <x:c r="J235" s="120" t="n">
        <x:v>0.5219962825685008</x:v>
      </x:c>
      <x:c r="K235" s="120" t="n">
        <x:v>-0.9183338043663212</x:v>
      </x:c>
      <x:c r="L235" s="120" t="n">
        <x:v>0.7681382951198449</x:v>
      </x:c>
      <x:c r="M235" s="120" t="n">
        <x:v>1</x:v>
      </x:c>
      <x:c r="N235" s="120" t="n">
        <x:v>1</x:v>
      </x:c>
      <x:c r="O235" s="120" t="n">
        <x:v>1</x:v>
      </x:c>
      <x:c r="P235" s="120" t="n">
        <x:v>4</x:v>
      </x:c>
      <x:c r="Q235" s="120" t="n">
        <x:v>8</x:v>
      </x:c>
      <x:c r="R235" s="120" t="n">
        <x:v>0.01073896160235822</x:v>
      </x:c>
      <x:c r="S235" s="120" t="n">
        <x:v>0.003529598534184061</x:v>
      </x:c>
      <x:c r="T235" s="120" t="n">
        <x:v>1034</x:v>
      </x:c>
      <x:c r="U235" s="120" t="n">
        <x:v>205</x:v>
      </x:c>
      <x:c r="V235" s="120" t="n">
        <x:v>0.0013489114802739317</x:v>
      </x:c>
      <x:c r="W235" s="120" t="n">
        <x:v>0.006645856561349615</x:v>
      </x:c>
      <x:c r="X235" s="120" t="n">
        <x:v>235</x:v>
      </x:c>
      <x:c r="Y235" s="151" t="n">
        <x:v>44588.32929398148</x:v>
      </x:c>
      <x:c r="Z235" s="151" t="n">
        <x:v>44588.33163194444</x:v>
      </x:c>
      <x:c r="AA235" s="120" t="n">
        <x:v>41</x:v>
      </x:c>
      <x:c r="AB235" s="120" t="str">
        <x:v>Normal</x:v>
      </x:c>
      <x:c r="AC235" s="120" t="n">
        <x:v>0</x:v>
      </x:c>
      <x:c r="AD235" s="120"/>
      <x:c r="AE235" s="120"/>
      <x:c r="AF235" s="120"/>
      <x:c r="AG235" s="120"/>
    </x:row>
    <x:row r="236">
      <x:c r="A236" s="120" t="n">
        <x:v>235</x:v>
      </x:c>
      <x:c r="B236" s="120" t="n">
        <x:v>1</x:v>
      </x:c>
      <x:c r="C236" s="120" t="n">
        <x:v>0</x:v>
      </x:c>
      <x:c r="D236" s="120" t="str">
        <x:v>CADC0892</x:v>
      </x:c>
      <x:c r="E236" s="120" t="n">
        <x:v>5</x:v>
      </x:c>
      <x:c r="F236" s="120" t="n">
        <x:v>250</x:v>
      </x:c>
      <x:c r="G236" s="120" t="n">
        <x:v>27</x:v>
      </x:c>
      <x:c r="H236" s="120" t="n">
        <x:v>0.05147188148148149</x:v>
      </x:c>
      <x:c r="I236" s="120" t="n">
        <x:v>0.017610696782809656</x:v>
      </x:c>
      <x:c r="J236" s="120" t="n">
        <x:v>0.13270530050758958</x:v>
      </x:c>
      <x:c r="K236" s="120" t="n">
        <x:v>6.167141894914868</x:v>
      </x:c>
      <x:c r="L236" s="120" t="n">
        <x:v>2.705066235608958</x:v>
      </x:c>
      <x:c r="M236" s="120" t="n">
        <x:v>1</x:v>
      </x:c>
      <x:c r="N236" s="120" t="n">
        <x:v>1</x:v>
      </x:c>
      <x:c r="O236" s="120" t="n">
        <x:v>1</x:v>
      </x:c>
      <x:c r="P236" s="120" t="n">
        <x:v>1</x:v>
      </x:c>
      <x:c r="Q236" s="120" t="n">
        <x:v>2</x:v>
      </x:c>
      <x:c r="R236" s="120" t="n">
        <x:v>0.014176422406818462</x:v>
      </x:c>
      <x:c r="S236" s="120" t="n">
        <x:v>0.0319037527611136</x:v>
      </x:c>
      <x:c r="T236" s="120" t="n">
        <x:v>16250</x:v>
      </x:c>
      <x:c r="U236" s="120" t="n">
        <x:v>135</x:v>
      </x:c>
      <x:c r="V236" s="120" t="n">
        <x:v>0.00007044278713123862</x:v>
      </x:c>
      <x:c r="W236" s="120" t="n">
        <x:v>0.0006522480289929502</x:v>
      </x:c>
      <x:c r="X236" s="120" t="n">
        <x:v>236</x:v>
      </x:c>
      <x:c r="Y236" s="151" t="n">
        <x:v>44588.33168981481</x:v>
      </x:c>
      <x:c r="Z236" s="151" t="n">
        <x:v>44588.33458333334</x:v>
      </x:c>
      <x:c r="AA236" s="120" t="n">
        <x:v>27</x:v>
      </x:c>
      <x:c r="AB236" s="120" t="str">
        <x:v>Anomalous</x:v>
      </x:c>
      <x:c r="AC236" s="120" t="n">
        <x:v>1</x:v>
      </x:c>
      <x:c r="AD236" s="120" t="n">
        <x:v>362</x:v>
      </x:c>
      <x:c r="AE236" s="120" t="n">
        <x:v>4</x:v>
      </x:c>
      <x:c r="AF236" s="120" t="n">
        <x:v>62</x:v>
      </x:c>
      <x:c r="AG236" s="120" t="str">
        <x:v>train=0|anomaly=1</x:v>
      </x:c>
    </x:row>
    <x:row r="237">
      <x:c r="A237" s="120" t="n">
        <x:v>236</x:v>
      </x:c>
      <x:c r="B237" s="120" t="n">
        <x:v>0</x:v>
      </x:c>
      <x:c r="C237" s="120" t="n">
        <x:v>1</x:v>
      </x:c>
      <x:c r="D237" s="120" t="str">
        <x:v>CADC0892</x:v>
      </x:c>
      <x:c r="E237" s="120" t="n">
        <x:v>5</x:v>
      </x:c>
      <x:c r="F237" s="120" t="n">
        <x:v>221</x:v>
      </x:c>
      <x:c r="G237" s="120" t="n">
        <x:v>45</x:v>
      </x:c>
      <x:c r="H237" s="120" t="n">
        <x:v>0.3203752488888889</x:v>
      </x:c>
      <x:c r="I237" s="120" t="n">
        <x:v>0.16512958191384558</x:v>
      </x:c>
      <x:c r="J237" s="120" t="n">
        <x:v>0.40636139323740583</x:v>
      </x:c>
      <x:c r="K237" s="120" t="n">
        <x:v>-0.9329654086726609</x:v>
      </x:c>
      <x:c r="L237" s="120" t="n">
        <x:v>0.8334046413384864</x:v>
      </x:c>
      <x:c r="M237" s="120" t="n">
        <x:v>1</x:v>
      </x:c>
      <x:c r="N237" s="120" t="n">
        <x:v>1</x:v>
      </x:c>
      <x:c r="O237" s="120" t="n">
        <x:v>1</x:v>
      </x:c>
      <x:c r="P237" s="120" t="n">
        <x:v>4</x:v>
      </x:c>
      <x:c r="Q237" s="120" t="n">
        <x:v>9</x:v>
      </x:c>
      <x:c r="R237" s="120" t="n">
        <x:v>0.005642161080516363</x:v>
      </x:c>
      <x:c r="S237" s="120" t="n">
        <x:v>0.0012418835314604649</x:v>
      </x:c>
      <x:c r="T237" s="120" t="n">
        <x:v>1111</x:v>
      </x:c>
      <x:c r="U237" s="120" t="n">
        <x:v>225</x:v>
      </x:c>
      <x:c r="V237" s="120" t="n">
        <x:v>0.0007471926783431926</x:v>
      </x:c>
      <x:c r="W237" s="120" t="n">
        <x:v>0.003669546264752124</x:v>
      </x:c>
      <x:c r="X237" s="120" t="n">
        <x:v>237</x:v>
      </x:c>
      <x:c r="Y237" s="151" t="n">
        <x:v>44588.334641203706</x:v>
      </x:c>
      <x:c r="Z237" s="151" t="n">
        <x:v>44588.33719907407</x:v>
      </x:c>
      <x:c r="AA237" s="120" t="n">
        <x:v>45</x:v>
      </x:c>
      <x:c r="AB237" s="120" t="str">
        <x:v>Normal</x:v>
      </x:c>
      <x:c r="AC237" s="120" t="n">
        <x:v>0</x:v>
      </x:c>
      <x:c r="AD237" s="120"/>
      <x:c r="AE237" s="120"/>
      <x:c r="AF237" s="120"/>
      <x:c r="AG237" s="120"/>
    </x:row>
    <x:row r="238">
      <x:c r="A238" s="120" t="n">
        <x:v>237</x:v>
      </x:c>
      <x:c r="B238" s="120" t="n">
        <x:v>0</x:v>
      </x:c>
      <x:c r="C238" s="120" t="n">
        <x:v>1</x:v>
      </x:c>
      <x:c r="D238" s="120" t="str">
        <x:v>CADC0892</x:v>
      </x:c>
      <x:c r="E238" s="120" t="n">
        <x:v>5</x:v>
      </x:c>
      <x:c r="F238" s="120" t="n">
        <x:v>241</x:v>
      </x:c>
      <x:c r="G238" s="120" t="n">
        <x:v>49</x:v>
      </x:c>
      <x:c r="H238" s="120" t="n">
        <x:v>0.34553331428571427</x:v>
      </x:c>
      <x:c r="I238" s="120" t="n">
        <x:v>0.19865413286001343</x:v>
      </x:c>
      <x:c r="J238" s="120" t="n">
        <x:v>0.445706330289366</x:v>
      </x:c>
      <x:c r="K238" s="120" t="n">
        <x:v>-0.8888899229112983</x:v>
      </x:c>
      <x:c r="L238" s="120" t="n">
        <x:v>0.8604742701613701</x:v>
      </x:c>
      <x:c r="M238" s="120" t="n">
        <x:v>1</x:v>
      </x:c>
      <x:c r="N238" s="120" t="n">
        <x:v>1</x:v>
      </x:c>
      <x:c r="O238" s="120" t="n">
        <x:v>1</x:v>
      </x:c>
      <x:c r="P238" s="120" t="n">
        <x:v>3</x:v>
      </x:c>
      <x:c r="Q238" s="120" t="n">
        <x:v>11</x:v>
      </x:c>
      <x:c r="R238" s="120" t="n">
        <x:v>0.005840508683631666</x:v>
      </x:c>
      <x:c r="S238" s="120" t="n">
        <x:v>0.001035718837244256</x:v>
      </x:c>
      <x:c r="T238" s="120" t="n">
        <x:v>1211</x:v>
      </x:c>
      <x:c r="U238" s="120" t="n">
        <x:v>245</x:v>
      </x:c>
      <x:c r="V238" s="120" t="n">
        <x:v>0.000824291007717898</x:v>
      </x:c>
      <x:c r="W238" s="120" t="n">
        <x:v>0.004054165976734968</x:v>
      </x:c>
      <x:c r="X238" s="120" t="n">
        <x:v>238</x:v>
      </x:c>
      <x:c r="Y238" s="151" t="n">
        <x:v>44588.33725694445</x:v>
      </x:c>
      <x:c r="Z238" s="151" t="n">
        <x:v>44588.340046296296</x:v>
      </x:c>
      <x:c r="AA238" s="120" t="n">
        <x:v>49</x:v>
      </x:c>
      <x:c r="AB238" s="120" t="str">
        <x:v>Normal</x:v>
      </x:c>
      <x:c r="AC238" s="120" t="n">
        <x:v>1</x:v>
      </x:c>
      <x:c r="AD238" s="120" t="n">
        <x:v>992</x:v>
      </x:c>
      <x:c r="AE238" s="120" t="n">
        <x:v>10</x:v>
      </x:c>
      <x:c r="AF238" s="120" t="n">
        <x:v>92</x:v>
      </x:c>
      <x:c r="AG238" s="120" t="str">
        <x:v>train=1|anomaly=0</x:v>
      </x:c>
    </x:row>
    <x:row r="239">
      <x:c r="A239" s="120" t="n">
        <x:v>238</x:v>
      </x:c>
      <x:c r="B239" s="120" t="n">
        <x:v>1</x:v>
      </x:c>
      <x:c r="C239" s="120" t="n">
        <x:v>1</x:v>
      </x:c>
      <x:c r="D239" s="120" t="str">
        <x:v>CADC0874</x:v>
      </x:c>
      <x:c r="E239" s="120" t="n">
        <x:v>1</x:v>
      </x:c>
      <x:c r="F239" s="120" t="n">
        <x:v>535</x:v>
      </x:c>
      <x:c r="G239" s="120" t="n">
        <x:v>536</x:v>
      </x:c>
      <x:c r="H239" s="120" t="n">
        <x:v>0.00000335508804477612</x:v>
      </x:c>
      <x:c r="I239" s="120" t="n">
        <x:v>3.4188839066800047e-10</x:v>
      </x:c>
      <x:c r="J239" s="120" t="n">
        <x:v>0.00001849022419193452</x:v>
      </x:c>
      <x:c r="K239" s="120" t="n">
        <x:v>-0.6667261958505706</x:v>
      </x:c>
      <x:c r="L239" s="120" t="n">
        <x:v>-0.4583999339906204</x:v>
      </x:c>
      <x:c r="M239" s="120" t="n">
        <x:v>6</x:v>
      </x:c>
      <x:c r="N239" s="120" t="n">
        <x:v>5</x:v>
      </x:c>
      <x:c r="O239" s="120" t="n">
        <x:v>3</x:v>
      </x:c>
      <x:c r="P239" s="120" t="n">
        <x:v>8</x:v>
      </x:c>
      <x:c r="Q239" s="120" t="n">
        <x:v>13</x:v>
      </x:c>
      <x:c r="R239" s="120" t="n">
        <x:v>3.202793375702908e-11</x:v>
      </x:c>
      <x:c r="S239" s="120" t="n">
        <x:v>7.243442056393251e-11</x:v>
      </x:c>
      <x:c r="T239" s="120" t="n">
        <x:v>535</x:v>
      </x:c>
      <x:c r="U239" s="120" t="n">
        <x:v>536</x:v>
      </x:c>
      <x:c r="V239" s="120" t="n">
        <x:v>6.390437208747672e-13</x:v>
      </x:c>
      <x:c r="W239" s="120" t="n">
        <x:v>6.378514751268665e-13</x:v>
      </x:c>
      <x:c r="X239" s="120" t="n">
        <x:v>239</x:v>
      </x:c>
      <x:c r="Y239" s="151" t="n">
        <x:v>44713.98670138889</x:v>
      </x:c>
      <x:c r="Z239" s="151" t="n">
        <x:v>44713.992893518516</x:v>
      </x:c>
      <x:c r="AA239" s="120" t="n">
        <x:v>536</x:v>
      </x:c>
      <x:c r="AB239" s="120" t="str">
        <x:v>Anomalous</x:v>
      </x:c>
      <x:c r="AC239" s="120" t="n">
        <x:v>0</x:v>
      </x:c>
      <x:c r="AD239" s="120"/>
      <x:c r="AE239" s="120"/>
      <x:c r="AF239" s="120"/>
      <x:c r="AG239" s="120"/>
    </x:row>
    <x:row r="240">
      <x:c r="A240" s="120" t="n">
        <x:v>239</x:v>
      </x:c>
      <x:c r="B240" s="120" t="n">
        <x:v>1</x:v>
      </x:c>
      <x:c r="C240" s="120" t="n">
        <x:v>0</x:v>
      </x:c>
      <x:c r="D240" s="120" t="str">
        <x:v>CADC0874</x:v>
      </x:c>
      <x:c r="E240" s="120" t="n">
        <x:v>1</x:v>
      </x:c>
      <x:c r="F240" s="120" t="n">
        <x:v>444</x:v>
      </x:c>
      <x:c r="G240" s="120" t="n">
        <x:v>445</x:v>
      </x:c>
      <x:c r="H240" s="120" t="n">
        <x:v>0.000013516306296629213</x:v>
      </x:c>
      <x:c r="I240" s="120" t="n">
        <x:v>1.362642771641956e-10</x:v>
      </x:c>
      <x:c r="J240" s="120" t="n">
        <x:v>0.000011673229080429956</x:v>
      </x:c>
      <x:c r="K240" s="120" t="n">
        <x:v>-1.7235599542059659</x:v>
      </x:c>
      <x:c r="L240" s="120" t="n">
        <x:v>-0.11591559537646058</x:v>
      </x:c>
      <x:c r="M240" s="120" t="n">
        <x:v>3</x:v>
      </x:c>
      <x:c r="N240" s="120" t="n">
        <x:v>3</x:v>
      </x:c>
      <x:c r="O240" s="120" t="n">
        <x:v>3</x:v>
      </x:c>
      <x:c r="P240" s="120" t="n">
        <x:v>3</x:v>
      </x:c>
      <x:c r="Q240" s="120" t="n">
        <x:v>12</x:v>
      </x:c>
      <x:c r="R240" s="120" t="n">
        <x:v>3.160771434957838e-12</x:v>
      </x:c>
      <x:c r="S240" s="120" t="n">
        <x:v>6.66968590218358e-12</x:v>
      </x:c>
      <x:c r="T240" s="120" t="n">
        <x:v>444</x:v>
      </x:c>
      <x:c r="U240" s="120" t="n">
        <x:v>445</x:v>
      </x:c>
      <x:c r="V240" s="120" t="n">
        <x:v>3.0690152514458465e-13</x:v>
      </x:c>
      <x:c r="W240" s="120" t="n">
        <x:v>3.062118587959452e-13</x:v>
      </x:c>
      <x:c r="X240" s="120" t="n">
        <x:v>240</x:v>
      </x:c>
      <x:c r="Y240" s="151" t="n">
        <x:v>44713.99290509259</x:v>
      </x:c>
      <x:c r="Z240" s="151" t="n">
        <x:v>44713.99804398148</x:v>
      </x:c>
      <x:c r="AA240" s="120" t="n">
        <x:v>445</x:v>
      </x:c>
      <x:c r="AB240" s="120" t="str">
        <x:v>Anomalous</x:v>
      </x:c>
      <x:c r="AC240" s="120" t="n">
        <x:v>1</x:v>
      </x:c>
      <x:c r="AD240" s="120" t="n">
        <x:v>417</x:v>
      </x:c>
      <x:c r="AE240" s="120" t="n">
        <x:v>5</x:v>
      </x:c>
      <x:c r="AF240" s="120" t="n">
        <x:v>17</x:v>
      </x:c>
      <x:c r="AG240" s="120" t="str">
        <x:v>train=0|anomaly=1</x:v>
      </x:c>
    </x:row>
    <x:row r="241">
      <x:c r="A241" s="120" t="n">
        <x:v>240</x:v>
      </x:c>
      <x:c r="B241" s="120" t="n">
        <x:v>0</x:v>
      </x:c>
      <x:c r="C241" s="120" t="n">
        <x:v>1</x:v>
      </x:c>
      <x:c r="D241" s="120" t="str">
        <x:v>CADC0874</x:v>
      </x:c>
      <x:c r="E241" s="120" t="n">
        <x:v>1</x:v>
      </x:c>
      <x:c r="F241" s="120" t="n">
        <x:v>461</x:v>
      </x:c>
      <x:c r="G241" s="120" t="n">
        <x:v>462</x:v>
      </x:c>
      <x:c r="H241" s="120" t="n">
        <x:v>0.000020530559121212123</x:v>
      </x:c>
      <x:c r="I241" s="120" t="n">
        <x:v>3.5527442269128325e-10</x:v>
      </x:c>
      <x:c r="J241" s="120" t="n">
        <x:v>0.000018848724696681293</x:v>
      </x:c>
      <x:c r="K241" s="120" t="n">
        <x:v>-0.880081455640263</x:v>
      </x:c>
      <x:c r="L241" s="120" t="n">
        <x:v>-0.6115667845314539</x:v>
      </x:c>
      <x:c r="M241" s="120" t="n">
        <x:v>1</x:v>
      </x:c>
      <x:c r="N241" s="120" t="n">
        <x:v>1</x:v>
      </x:c>
      <x:c r="O241" s="120" t="n">
        <x:v>1</x:v>
      </x:c>
      <x:c r="P241" s="120" t="n">
        <x:v>133</x:v>
      </x:c>
      <x:c r="Q241" s="120" t="n">
        <x:v>143</x:v>
      </x:c>
      <x:c r="R241" s="120" t="n">
        <x:v>2.599811213871919e-13</x:v>
      </x:c>
      <x:c r="S241" s="120" t="n">
        <x:v>6.545411734752016e-13</x:v>
      </x:c>
      <x:c r="T241" s="120" t="n">
        <x:v>461</x:v>
      </x:c>
      <x:c r="U241" s="120" t="n">
        <x:v>462</x:v>
      </x:c>
      <x:c r="V241" s="120" t="n">
        <x:v>7.706603529095081e-13</x:v>
      </x:c>
      <x:c r="W241" s="120" t="n">
        <x:v>7.689922569075395e-13</x:v>
      </x:c>
      <x:c r="X241" s="120" t="n">
        <x:v>241</x:v>
      </x:c>
      <x:c r="Y241" s="151" t="n">
        <x:v>44713.99805555555</x:v>
      </x:c>
      <x:c r="Z241" s="151" t="n">
        <x:v>44714.0033912037</x:v>
      </x:c>
      <x:c r="AA241" s="120" t="n">
        <x:v>462</x:v>
      </x:c>
      <x:c r="AB241" s="120" t="str">
        <x:v>Normal</x:v>
      </x:c>
      <x:c r="AC241" s="120" t="n">
        <x:v>0</x:v>
      </x:c>
      <x:c r="AD241" s="120"/>
      <x:c r="AE241" s="120"/>
      <x:c r="AF241" s="120"/>
      <x:c r="AG241" s="120"/>
    </x:row>
    <x:row r="242">
      <x:c r="A242" s="120" t="n">
        <x:v>241</x:v>
      </x:c>
      <x:c r="B242" s="120" t="n">
        <x:v>1</x:v>
      </x:c>
      <x:c r="C242" s="120" t="n">
        <x:v>1</x:v>
      </x:c>
      <x:c r="D242" s="120" t="str">
        <x:v>CADC0874</x:v>
      </x:c>
      <x:c r="E242" s="120" t="n">
        <x:v>1</x:v>
      </x:c>
      <x:c r="F242" s="120" t="n">
        <x:v>535</x:v>
      </x:c>
      <x:c r="G242" s="120" t="n">
        <x:v>536</x:v>
      </x:c>
      <x:c r="H242" s="120" t="n">
        <x:v>0.000004915656410820895</x:v>
      </x:c>
      <x:c r="I242" s="120" t="n">
        <x:v>6.478290416898054e-10</x:v>
      </x:c>
      <x:c r="J242" s="120" t="n">
        <x:v>0.000025452485962864323</x:v>
      </x:c>
      <x:c r="K242" s="120" t="n">
        <x:v>-1.1437299666218226</x:v>
      </x:c>
      <x:c r="L242" s="120" t="n">
        <x:v>-0.07808575759664646</x:v>
      </x:c>
      <x:c r="M242" s="120" t="n">
        <x:v>2</x:v>
      </x:c>
      <x:c r="N242" s="120" t="n">
        <x:v>2</x:v>
      </x:c>
      <x:c r="O242" s="120" t="n">
        <x:v>2</x:v>
      </x:c>
      <x:c r="P242" s="120" t="n">
        <x:v>2</x:v>
      </x:c>
      <x:c r="Q242" s="120" t="n">
        <x:v>2</x:v>
      </x:c>
      <x:c r="R242" s="120" t="n">
        <x:v>1.2962403033328478e-11</x:v>
      </x:c>
      <x:c r="S242" s="120" t="n">
        <x:v>3.661370775744458e-11</x:v>
      </x:c>
      <x:c r="T242" s="120" t="n">
        <x:v>535</x:v>
      </x:c>
      <x:c r="U242" s="120" t="n">
        <x:v>536</x:v>
      </x:c>
      <x:c r="V242" s="120" t="n">
        <x:v>1.2108954050276736e-12</x:v>
      </x:c>
      <x:c r="W242" s="120" t="n">
        <x:v>1.2086362718093385e-12</x:v>
      </x:c>
      <x:c r="X242" s="120" t="n">
        <x:v>242</x:v>
      </x:c>
      <x:c r="Y242" s="151" t="n">
        <x:v>44714.00340277778</x:v>
      </x:c>
      <x:c r="Z242" s="151" t="n">
        <x:v>44714.00959490741</x:v>
      </x:c>
      <x:c r="AA242" s="120" t="n">
        <x:v>536</x:v>
      </x:c>
      <x:c r="AB242" s="120" t="str">
        <x:v>Anomalous</x:v>
      </x:c>
      <x:c r="AC242" s="120" t="n">
        <x:v>0</x:v>
      </x:c>
      <x:c r="AD242" s="120"/>
      <x:c r="AE242" s="120"/>
      <x:c r="AF242" s="120"/>
      <x:c r="AG242" s="120"/>
    </x:row>
    <x:row r="243">
      <x:c r="A243" s="120" t="n">
        <x:v>242</x:v>
      </x:c>
      <x:c r="B243" s="120" t="n">
        <x:v>0</x:v>
      </x:c>
      <x:c r="C243" s="120" t="n">
        <x:v>1</x:v>
      </x:c>
      <x:c r="D243" s="120" t="str">
        <x:v>CADC0874</x:v>
      </x:c>
      <x:c r="E243" s="120" t="n">
        <x:v>1</x:v>
      </x:c>
      <x:c r="F243" s="120" t="n">
        <x:v>637</x:v>
      </x:c>
      <x:c r="G243" s="120" t="n">
        <x:v>638</x:v>
      </x:c>
      <x:c r="H243" s="120" t="n">
        <x:v>-0.000014712703769435736</x:v>
      </x:c>
      <x:c r="I243" s="120" t="n">
        <x:v>2.2924993112189871e-10</x:v>
      </x:c>
      <x:c r="J243" s="120" t="n">
        <x:v>0.000015141001655171256</x:v>
      </x:c>
      <x:c r="K243" s="120" t="n">
        <x:v>-1.335074532060212</x:v>
      </x:c>
      <x:c r="L243" s="120" t="n">
        <x:v>0.17360588461989432</x:v>
      </x:c>
      <x:c r="M243" s="120" t="n">
        <x:v>1</x:v>
      </x:c>
      <x:c r="N243" s="120" t="n">
        <x:v>1</x:v>
      </x:c>
      <x:c r="O243" s="120" t="n">
        <x:v>1</x:v>
      </x:c>
      <x:c r="P243" s="120" t="n">
        <x:v>181</x:v>
      </x:c>
      <x:c r="Q243" s="120" t="n">
        <x:v>194</x:v>
      </x:c>
      <x:c r="R243" s="120" t="n">
        <x:v>2.4767039768033396e-13</x:v>
      </x:c>
      <x:c r="S243" s="120" t="n">
        <x:v>6.344947003924306e-13</x:v>
      </x:c>
      <x:c r="T243" s="120" t="n">
        <x:v>637</x:v>
      </x:c>
      <x:c r="U243" s="120" t="n">
        <x:v>638</x:v>
      </x:c>
      <x:c r="V243" s="120" t="n">
        <x:v>3.5989000176122246e-13</x:v>
      </x:c>
      <x:c r="W243" s="120" t="n">
        <x:v>3.5932591084937104e-13</x:v>
      </x:c>
      <x:c r="X243" s="120" t="n">
        <x:v>243</x:v>
      </x:c>
      <x:c r="Y243" s="151" t="n">
        <x:v>44714.00960648148</x:v>
      </x:c>
      <x:c r="Z243" s="151" t="n">
        <x:v>44714.01697916666</x:v>
      </x:c>
      <x:c r="AA243" s="120" t="n">
        <x:v>638</x:v>
      </x:c>
      <x:c r="AB243" s="120" t="str">
        <x:v>Normal</x:v>
      </x:c>
      <x:c r="AC243" s="120" t="n">
        <x:v>1</x:v>
      </x:c>
      <x:c r="AD243" s="120" t="n">
        <x:v>297</x:v>
      </x:c>
      <x:c r="AE243" s="120" t="n">
        <x:v>3</x:v>
      </x:c>
      <x:c r="AF243" s="120" t="n">
        <x:v>97</x:v>
      </x:c>
      <x:c r="AG243" s="120" t="str">
        <x:v>train=1|anomaly=0</x:v>
      </x:c>
    </x:row>
    <x:row r="244">
      <x:c r="A244" s="120" t="n">
        <x:v>243</x:v>
      </x:c>
      <x:c r="B244" s="120" t="n">
        <x:v>1</x:v>
      </x:c>
      <x:c r="C244" s="120" t="n">
        <x:v>0</x:v>
      </x:c>
      <x:c r="D244" s="120" t="str">
        <x:v>CADC0874</x:v>
      </x:c>
      <x:c r="E244" s="120" t="n">
        <x:v>1</x:v>
      </x:c>
      <x:c r="F244" s="120" t="n">
        <x:v>625</x:v>
      </x:c>
      <x:c r="G244" s="120" t="n">
        <x:v>626</x:v>
      </x:c>
      <x:c r="H244" s="120" t="n">
        <x:v>-0.000005433853967891374</x:v>
      </x:c>
      <x:c r="I244" s="120" t="n">
        <x:v>1.6341069045350746e-10</x:v>
      </x:c>
      <x:c r="J244" s="120" t="n">
        <x:v>0.000012783219095889246</x:v>
      </x:c>
      <x:c r="K244" s="120" t="n">
        <x:v>-1.0867172262582099</x:v>
      </x:c>
      <x:c r="L244" s="120" t="n">
        <x:v>-0.37436860320349236</x:v>
      </x:c>
      <x:c r="M244" s="120" t="n">
        <x:v>4</x:v>
      </x:c>
      <x:c r="N244" s="120" t="n">
        <x:v>4</x:v>
      </x:c>
      <x:c r="O244" s="120" t="n">
        <x:v>3</x:v>
      </x:c>
      <x:c r="P244" s="120" t="n">
        <x:v>4</x:v>
      </x:c>
      <x:c r="Q244" s="120" t="n">
        <x:v>8</x:v>
      </x:c>
      <x:c r="R244" s="120" t="n">
        <x:v>6.1850939829362205e-12</x:v>
      </x:c>
      <x:c r="S244" s="120" t="n">
        <x:v>1.5943576550825145e-11</x:v>
      </x:c>
      <x:c r="T244" s="120" t="n">
        <x:v>625</x:v>
      </x:c>
      <x:c r="U244" s="120" t="n">
        <x:v>626</x:v>
      </x:c>
      <x:c r="V244" s="120" t="n">
        <x:v>2.6145710472561193e-13</x:v>
      </x:c>
      <x:c r="W244" s="120" t="n">
        <x:v>2.610394416190215e-13</x:v>
      </x:c>
      <x:c r="X244" s="120" t="n">
        <x:v>244</x:v>
      </x:c>
      <x:c r="Y244" s="151" t="n">
        <x:v>44714.01699074074</x:v>
      </x:c>
      <x:c r="Z244" s="151" t="n">
        <x:v>44714.02422453704</x:v>
      </x:c>
      <x:c r="AA244" s="120" t="n">
        <x:v>626</x:v>
      </x:c>
      <x:c r="AB244" s="120" t="str">
        <x:v>Anomalous</x:v>
      </x:c>
      <x:c r="AC244" s="120" t="n">
        <x:v>0</x:v>
      </x:c>
      <x:c r="AD244" s="120"/>
      <x:c r="AE244" s="120"/>
      <x:c r="AF244" s="120"/>
      <x:c r="AG244" s="120"/>
    </x:row>
    <x:row r="245">
      <x:c r="A245" s="120" t="n">
        <x:v>244</x:v>
      </x:c>
      <x:c r="B245" s="120" t="n">
        <x:v>1</x:v>
      </x:c>
      <x:c r="C245" s="120" t="n">
        <x:v>1</x:v>
      </x:c>
      <x:c r="D245" s="120" t="str">
        <x:v>CADC0874</x:v>
      </x:c>
      <x:c r="E245" s="120" t="n">
        <x:v>1</x:v>
      </x:c>
      <x:c r="F245" s="120" t="n">
        <x:v>792</x:v>
      </x:c>
      <x:c r="G245" s="120" t="n">
        <x:v>793</x:v>
      </x:c>
      <x:c r="H245" s="120" t="n">
        <x:v>0.000014931851469962168</x:v>
      </x:c>
      <x:c r="I245" s="120" t="n">
        <x:v>1.6008012875339385e-10</x:v>
      </x:c>
      <x:c r="J245" s="120" t="n">
        <x:v>0.000012652277611299629</x:v>
      </x:c>
      <x:c r="K245" s="120" t="n">
        <x:v>-1.41797791141978</x:v>
      </x:c>
      <x:c r="L245" s="120" t="n">
        <x:v>-0.23975320756364032</x:v>
      </x:c>
      <x:c r="M245" s="120" t="n">
        <x:v>2</x:v>
      </x:c>
      <x:c r="N245" s="120" t="n">
        <x:v>2</x:v>
      </x:c>
      <x:c r="O245" s="120" t="n">
        <x:v>2</x:v>
      </x:c>
      <x:c r="P245" s="120" t="n">
        <x:v>54</x:v>
      </x:c>
      <x:c r="Q245" s="120" t="n">
        <x:v>146</x:v>
      </x:c>
      <x:c r="R245" s="120" t="n">
        <x:v>3.5268270812454805e-13</x:v>
      </x:c>
      <x:c r="S245" s="120" t="n">
        <x:v>9.096163604678225e-13</x:v>
      </x:c>
      <x:c r="T245" s="120" t="n">
        <x:v>792</x:v>
      </x:c>
      <x:c r="U245" s="120" t="n">
        <x:v>793</x:v>
      </x:c>
      <x:c r="V245" s="120" t="n">
        <x:v>2.021213746886286e-13</x:v>
      </x:c>
      <x:c r="W245" s="120" t="n">
        <x:v>2.01866492753334e-13</x:v>
      </x:c>
      <x:c r="X245" s="120" t="n">
        <x:v>245</x:v>
      </x:c>
      <x:c r="Y245" s="151" t="n">
        <x:v>44714.02423611111</x:v>
      </x:c>
      <x:c r="Z245" s="151" t="n">
        <x:v>44714.03340277778</x:v>
      </x:c>
      <x:c r="AA245" s="120" t="n">
        <x:v>793</x:v>
      </x:c>
      <x:c r="AB245" s="120" t="str">
        <x:v>Anomalous</x:v>
      </x:c>
      <x:c r="AC245" s="120" t="n">
        <x:v>1</x:v>
      </x:c>
      <x:c r="AD245" s="120" t="n">
        <x:v>997</x:v>
      </x:c>
      <x:c r="AE245" s="120" t="n">
        <x:v>10</x:v>
      </x:c>
      <x:c r="AF245" s="120" t="n">
        <x:v>97</x:v>
      </x:c>
      <x:c r="AG245" s="120" t="str">
        <x:v>train=1|anomaly=1</x:v>
      </x:c>
    </x:row>
    <x:row r="246">
      <x:c r="A246" s="120" t="n">
        <x:v>245</x:v>
      </x:c>
      <x:c r="B246" s="120" t="n">
        <x:v>0</x:v>
      </x:c>
      <x:c r="C246" s="120" t="n">
        <x:v>1</x:v>
      </x:c>
      <x:c r="D246" s="120" t="str">
        <x:v>CADC0874</x:v>
      </x:c>
      <x:c r="E246" s="120" t="n">
        <x:v>1</x:v>
      </x:c>
      <x:c r="F246" s="120" t="n">
        <x:v>515</x:v>
      </x:c>
      <x:c r="G246" s="120" t="n">
        <x:v>516</x:v>
      </x:c>
      <x:c r="H246" s="120" t="n">
        <x:v>0.00001315487693372093</x:v>
      </x:c>
      <x:c r="I246" s="120" t="n">
        <x:v>5.437473121318864e-10</x:v>
      </x:c>
      <x:c r="J246" s="120" t="n">
        <x:v>0.00002331838999870888</x:v>
      </x:c>
      <x:c r="K246" s="120" t="n">
        <x:v>-0.8507263989711045</x:v>
      </x:c>
      <x:c r="L246" s="120" t="n">
        <x:v>-0.43645694554664743</x:v>
      </x:c>
      <x:c r="M246" s="120" t="n">
        <x:v>1</x:v>
      </x:c>
      <x:c r="N246" s="120" t="n">
        <x:v>1</x:v>
      </x:c>
      <x:c r="O246" s="120" t="n">
        <x:v>1</x:v>
      </x:c>
      <x:c r="P246" s="120" t="n">
        <x:v>138</x:v>
      </x:c>
      <x:c r="Q246" s="120" t="n">
        <x:v>158</x:v>
      </x:c>
      <x:c r="R246" s="120" t="n">
        <x:v>3.060668941584244e-13</x:v>
      </x:c>
      <x:c r="S246" s="120" t="n">
        <x:v>6.791025570273556e-13</x:v>
      </x:c>
      <x:c r="T246" s="120" t="n">
        <x:v>515</x:v>
      </x:c>
      <x:c r="U246" s="120" t="n">
        <x:v>516</x:v>
      </x:c>
      <x:c r="V246" s="120" t="n">
        <x:v>1.055820023557061e-12</x:v>
      </x:c>
      <x:c r="W246" s="120" t="n">
        <x:v>1.0537738607207101e-12</x:v>
      </x:c>
      <x:c r="X246" s="120" t="n">
        <x:v>246</x:v>
      </x:c>
      <x:c r="Y246" s="151" t="n">
        <x:v>44714.03341435185</x:v>
      </x:c>
      <x:c r="Z246" s="151" t="n">
        <x:v>44714.039375</x:v>
      </x:c>
      <x:c r="AA246" s="120" t="n">
        <x:v>516</x:v>
      </x:c>
      <x:c r="AB246" s="120" t="str">
        <x:v>Normal</x:v>
      </x:c>
      <x:c r="AC246" s="120" t="n">
        <x:v>0</x:v>
      </x:c>
      <x:c r="AD246" s="120"/>
      <x:c r="AE246" s="120"/>
      <x:c r="AF246" s="120"/>
      <x:c r="AG246" s="120"/>
    </x:row>
    <x:row r="247">
      <x:c r="A247" s="120" t="n">
        <x:v>246</x:v>
      </x:c>
      <x:c r="B247" s="120" t="n">
        <x:v>1</x:v>
      </x:c>
      <x:c r="C247" s="120" t="n">
        <x:v>1</x:v>
      </x:c>
      <x:c r="D247" s="120" t="str">
        <x:v>CADC0874</x:v>
      </x:c>
      <x:c r="E247" s="120" t="n">
        <x:v>1</x:v>
      </x:c>
      <x:c r="F247" s="120" t="n">
        <x:v>521</x:v>
      </x:c>
      <x:c r="G247" s="120" t="n">
        <x:v>522</x:v>
      </x:c>
      <x:c r="H247" s="120" t="n">
        <x:v>-0.000008350868078544063</x:v>
      </x:c>
      <x:c r="I247" s="120" t="n">
        <x:v>3.757495150372266e-10</x:v>
      </x:c>
      <x:c r="J247" s="120" t="n">
        <x:v>0.00001938425946579406</x:v>
      </x:c>
      <x:c r="K247" s="120" t="n">
        <x:v>-1.3818016718146817</x:v>
      </x:c>
      <x:c r="L247" s="120" t="n">
        <x:v>0.07309748599528286</x:v>
      </x:c>
      <x:c r="M247" s="120" t="n">
        <x:v>2</x:v>
      </x:c>
      <x:c r="N247" s="120" t="n">
        <x:v>2</x:v>
      </x:c>
      <x:c r="O247" s="120" t="n">
        <x:v>1</x:v>
      </x:c>
      <x:c r="P247" s="120" t="n">
        <x:v>2</x:v>
      </x:c>
      <x:c r="Q247" s="120" t="n">
        <x:v>4</x:v>
      </x:c>
      <x:c r="R247" s="120" t="n">
        <x:v>6.4925346260344615e-12</x:v>
      </x:c>
      <x:c r="S247" s="120" t="n">
        <x:v>1.312791762642635e-11</x:v>
      </x:c>
      <x:c r="T247" s="120" t="n">
        <x:v>521</x:v>
      </x:c>
      <x:c r="U247" s="120" t="n">
        <x:v>522</x:v>
      </x:c>
      <x:c r="V247" s="120" t="n">
        <x:v>7.212082822211643e-13</x:v>
      </x:c>
      <x:c r="W247" s="120" t="n">
        <x:v>7.19826657159438e-13</x:v>
      </x:c>
      <x:c r="X247" s="120" t="n">
        <x:v>247</x:v>
      </x:c>
      <x:c r="Y247" s="151" t="n">
        <x:v>44714.03938657408</x:v>
      </x:c>
      <x:c r="Z247" s="151" t="n">
        <x:v>44714.04541666667</x:v>
      </x:c>
      <x:c r="AA247" s="120" t="n">
        <x:v>522</x:v>
      </x:c>
      <x:c r="AB247" s="120" t="str">
        <x:v>Anomalous</x:v>
      </x:c>
      <x:c r="AC247" s="120" t="n">
        <x:v>1</x:v>
      </x:c>
      <x:c r="AD247" s="120" t="n">
        <x:v>661</x:v>
      </x:c>
      <x:c r="AE247" s="120" t="n">
        <x:v>7</x:v>
      </x:c>
      <x:c r="AF247" s="120" t="n">
        <x:v>61</x:v>
      </x:c>
      <x:c r="AG247" s="120" t="str">
        <x:v>train=1|anomaly=1</x:v>
      </x:c>
    </x:row>
    <x:row r="248">
      <x:c r="A248" s="120" t="n">
        <x:v>247</x:v>
      </x:c>
      <x:c r="B248" s="120" t="n">
        <x:v>1</x:v>
      </x:c>
      <x:c r="C248" s="120" t="n">
        <x:v>1</x:v>
      </x:c>
      <x:c r="D248" s="120" t="str">
        <x:v>CADC0874</x:v>
      </x:c>
      <x:c r="E248" s="120" t="n">
        <x:v>1</x:v>
      </x:c>
      <x:c r="F248" s="120" t="n">
        <x:v>642</x:v>
      </x:c>
      <x:c r="G248" s="120" t="n">
        <x:v>643</x:v>
      </x:c>
      <x:c r="H248" s="120" t="n">
        <x:v>-0.00001736462774183515</x:v>
      </x:c>
      <x:c r="I248" s="120" t="n">
        <x:v>1.2467229166461112e-10</x:v>
      </x:c>
      <x:c r="J248" s="120" t="n">
        <x:v>0.000011165674707092765</x:v>
      </x:c>
      <x:c r="K248" s="120" t="n">
        <x:v>-0.9460466355418689</x:v>
      </x:c>
      <x:c r="L248" s="120" t="n">
        <x:v>-0.4723292756804695</x:v>
      </x:c>
      <x:c r="M248" s="120" t="n">
        <x:v>12</x:v>
      </x:c>
      <x:c r="N248" s="120" t="n">
        <x:v>1</x:v>
      </x:c>
      <x:c r="O248" s="120" t="n">
        <x:v>1</x:v>
      </x:c>
      <x:c r="P248" s="120" t="n">
        <x:v>72</x:v>
      </x:c>
      <x:c r="Q248" s="120" t="n">
        <x:v>100</x:v>
      </x:c>
      <x:c r="R248" s="120" t="n">
        <x:v>2.4062796960406216e-12</x:v>
      </x:c>
      <x:c r="S248" s="120" t="n">
        <x:v>6.062557858701941e-12</x:v>
      </x:c>
      <x:c r="T248" s="120" t="n">
        <x:v>642</x:v>
      </x:c>
      <x:c r="U248" s="120" t="n">
        <x:v>643</x:v>
      </x:c>
      <x:c r="V248" s="120" t="n">
        <x:v>1.9419360072369333e-13</x:v>
      </x:c>
      <x:c r="W248" s="120" t="n">
        <x:v>1.9389158890297218e-13</x:v>
      </x:c>
      <x:c r="X248" s="120" t="n">
        <x:v>248</x:v>
      </x:c>
      <x:c r="Y248" s="151" t="n">
        <x:v>44714.04542824074</x:v>
      </x:c>
      <x:c r="Z248" s="151" t="n">
        <x:v>44714.0528587963</x:v>
      </x:c>
      <x:c r="AA248" s="120" t="n">
        <x:v>643</x:v>
      </x:c>
      <x:c r="AB248" s="120" t="str">
        <x:v>Anomalous</x:v>
      </x:c>
      <x:c r="AC248" s="120" t="n">
        <x:v>0</x:v>
      </x:c>
      <x:c r="AD248" s="120"/>
      <x:c r="AE248" s="120"/>
      <x:c r="AF248" s="120"/>
      <x:c r="AG248" s="120"/>
    </x:row>
    <x:row r="249">
      <x:c r="A249" s="120" t="n">
        <x:v>248</x:v>
      </x:c>
      <x:c r="B249" s="120" t="n">
        <x:v>1</x:v>
      </x:c>
      <x:c r="C249" s="120" t="n">
        <x:v>1</x:v>
      </x:c>
      <x:c r="D249" s="120" t="str">
        <x:v>CADC0874</x:v>
      </x:c>
      <x:c r="E249" s="120" t="n">
        <x:v>1</x:v>
      </x:c>
      <x:c r="F249" s="120" t="n">
        <x:v>618</x:v>
      </x:c>
      <x:c r="G249" s="120" t="n">
        <x:v>619</x:v>
      </x:c>
      <x:c r="H249" s="120" t="n">
        <x:v>0.000006546988954975766</x:v>
      </x:c>
      <x:c r="I249" s="120" t="n">
        <x:v>3.5330655776946997e-10</x:v>
      </x:c>
      <x:c r="J249" s="120" t="n">
        <x:v>0.00001879645066946071</x:v>
      </x:c>
      <x:c r="K249" s="120" t="n">
        <x:v>-1.140642542992618</x:v>
      </x:c>
      <x:c r="L249" s="120" t="n">
        <x:v>-0.4412526060802827</x:v>
      </x:c>
      <x:c r="M249" s="120" t="n">
        <x:v>4</x:v>
      </x:c>
      <x:c r="N249" s="120" t="n">
        <x:v>2</x:v>
      </x:c>
      <x:c r="O249" s="120" t="n">
        <x:v>2</x:v>
      </x:c>
      <x:c r="P249" s="120" t="n">
        <x:v>19</x:v>
      </x:c>
      <x:c r="Q249" s="120" t="n">
        <x:v>40</x:v>
      </x:c>
      <x:c r="R249" s="120" t="n">
        <x:v>5.497335181695067e-12</x:v>
      </x:c>
      <x:c r="S249" s="120" t="n">
        <x:v>1.2205853402912989e-11</x:v>
      </x:c>
      <x:c r="T249" s="120" t="n">
        <x:v>618</x:v>
      </x:c>
      <x:c r="U249" s="120" t="n">
        <x:v>619</x:v>
      </x:c>
      <x:c r="V249" s="120" t="n">
        <x:v>5.716934591738996e-13</x:v>
      </x:c>
      <x:c r="W249" s="120" t="n">
        <x:v>5.70769883310937e-13</x:v>
      </x:c>
      <x:c r="X249" s="120" t="n">
        <x:v>249</x:v>
      </x:c>
      <x:c r="Y249" s="151" t="n">
        <x:v>44714.05287037037</x:v>
      </x:c>
      <x:c r="Z249" s="151" t="n">
        <x:v>44714.06002314815</x:v>
      </x:c>
      <x:c r="AA249" s="120" t="n">
        <x:v>619</x:v>
      </x:c>
      <x:c r="AB249" s="120" t="str">
        <x:v>Anomalous</x:v>
      </x:c>
      <x:c r="AC249" s="120" t="n">
        <x:v>0</x:v>
      </x:c>
      <x:c r="AD249" s="120"/>
      <x:c r="AE249" s="120"/>
      <x:c r="AF249" s="120"/>
      <x:c r="AG249" s="120"/>
    </x:row>
    <x:row r="250">
      <x:c r="A250" s="120" t="n">
        <x:v>249</x:v>
      </x:c>
      <x:c r="B250" s="120" t="n">
        <x:v>1</x:v>
      </x:c>
      <x:c r="C250" s="120" t="n">
        <x:v>1</x:v>
      </x:c>
      <x:c r="D250" s="120" t="str">
        <x:v>CADC0874</x:v>
      </x:c>
      <x:c r="E250" s="120" t="n">
        <x:v>1</x:v>
      </x:c>
      <x:c r="F250" s="120" t="n">
        <x:v>623</x:v>
      </x:c>
      <x:c r="G250" s="120" t="n">
        <x:v>624</x:v>
      </x:c>
      <x:c r="H250" s="120" t="n">
        <x:v>0.000021150898966987177</x:v>
      </x:c>
      <x:c r="I250" s="120" t="n">
        <x:v>2.64451432830065e-10</x:v>
      </x:c>
      <x:c r="J250" s="120" t="n">
        <x:v>0.0000162619627606899</x:v>
      </x:c>
      <x:c r="K250" s="120" t="n">
        <x:v>-1.1015301780437343</x:v>
      </x:c>
      <x:c r="L250" s="120" t="n">
        <x:v>-0.18271804479388767</x:v>
      </x:c>
      <x:c r="M250" s="120" t="n">
        <x:v>4</x:v>
      </x:c>
      <x:c r="N250" s="120" t="n">
        <x:v>3</x:v>
      </x:c>
      <x:c r="O250" s="120" t="n">
        <x:v>3</x:v>
      </x:c>
      <x:c r="P250" s="120" t="n">
        <x:v>4</x:v>
      </x:c>
      <x:c r="Q250" s="120" t="n">
        <x:v>7</x:v>
      </x:c>
      <x:c r="R250" s="120" t="n">
        <x:v>1.552543646932856e-11</x:v>
      </x:c>
      <x:c r="S250" s="120" t="n">
        <x:v>4.0851634794396155e-11</x:v>
      </x:c>
      <x:c r="T250" s="120" t="n">
        <x:v>623</x:v>
      </x:c>
      <x:c r="U250" s="120" t="n">
        <x:v>624</x:v>
      </x:c>
      <x:c r="V250" s="120" t="n">
        <x:v>4.2448063054585073e-13</x:v>
      </x:c>
      <x:c r="W250" s="120" t="n">
        <x:v>4.2380037312510415e-13</x:v>
      </x:c>
      <x:c r="X250" s="120" t="n">
        <x:v>250</x:v>
      </x:c>
      <x:c r="Y250" s="151" t="n">
        <x:v>44714.06003472222</x:v>
      </x:c>
      <x:c r="Z250" s="151" t="n">
        <x:v>44714.067245370374</x:v>
      </x:c>
      <x:c r="AA250" s="120" t="n">
        <x:v>624</x:v>
      </x:c>
      <x:c r="AB250" s="120" t="str">
        <x:v>Anomalous</x:v>
      </x:c>
      <x:c r="AC250" s="120" t="n">
        <x:v>0</x:v>
      </x:c>
      <x:c r="AD250" s="120"/>
      <x:c r="AE250" s="120"/>
      <x:c r="AF250" s="120"/>
      <x:c r="AG250" s="120"/>
    </x:row>
    <x:row r="251">
      <x:c r="A251" s="120" t="n">
        <x:v>250</x:v>
      </x:c>
      <x:c r="B251" s="120" t="n">
        <x:v>1</x:v>
      </x:c>
      <x:c r="C251" s="120" t="n">
        <x:v>1</x:v>
      </x:c>
      <x:c r="D251" s="120" t="str">
        <x:v>CADC0874</x:v>
      </x:c>
      <x:c r="E251" s="120" t="n">
        <x:v>1</x:v>
      </x:c>
      <x:c r="F251" s="120" t="n">
        <x:v>492</x:v>
      </x:c>
      <x:c r="G251" s="120" t="n">
        <x:v>493</x:v>
      </x:c>
      <x:c r="H251" s="120" t="n">
        <x:v>0.0000058921637563894525</x:v>
      </x:c>
      <x:c r="I251" s="120" t="n">
        <x:v>4.2539206156841513e-10</x:v>
      </x:c>
      <x:c r="J251" s="120" t="n">
        <x:v>0.00002062503482587157</x:v>
      </x:c>
      <x:c r="K251" s="120" t="n">
        <x:v>-0.6444999253611763</x:v>
      </x:c>
      <x:c r="L251" s="120" t="n">
        <x:v>0.18014418652426611</x:v>
      </x:c>
      <x:c r="M251" s="120" t="n">
        <x:v>2</x:v>
      </x:c>
      <x:c r="N251" s="120" t="n">
        <x:v>2</x:v>
      </x:c>
      <x:c r="O251" s="120" t="n">
        <x:v>2</x:v>
      </x:c>
      <x:c r="P251" s="120" t="n">
        <x:v>13</x:v>
      </x:c>
      <x:c r="Q251" s="120" t="n">
        <x:v>23</x:v>
      </x:c>
      <x:c r="R251" s="120" t="n">
        <x:v>6.28662909196125e-12</x:v>
      </x:c>
      <x:c r="S251" s="120" t="n">
        <x:v>1.2809247400003684e-11</x:v>
      </x:c>
      <x:c r="T251" s="120" t="n">
        <x:v>492</x:v>
      </x:c>
      <x:c r="U251" s="120" t="n">
        <x:v>493</x:v>
      </x:c>
      <x:c r="V251" s="120" t="n">
        <x:v>8.64618011317917e-13</x:v>
      </x:c>
      <x:c r="W251" s="120" t="n">
        <x:v>8.628642222483066e-13</x:v>
      </x:c>
      <x:c r="X251" s="120" t="n">
        <x:v>251</x:v>
      </x:c>
      <x:c r="Y251" s="151" t="n">
        <x:v>44714.06725694444</x:v>
      </x:c>
      <x:c r="Z251" s="151" t="n">
        <x:v>44714.07295138889</x:v>
      </x:c>
      <x:c r="AA251" s="120" t="n">
        <x:v>493</x:v>
      </x:c>
      <x:c r="AB251" s="120" t="str">
        <x:v>Anomalous</x:v>
      </x:c>
      <x:c r="AC251" s="120" t="n">
        <x:v>0</x:v>
      </x:c>
      <x:c r="AD251" s="120"/>
      <x:c r="AE251" s="120"/>
      <x:c r="AF251" s="120"/>
      <x:c r="AG251" s="120"/>
    </x:row>
    <x:row r="252">
      <x:c r="A252" s="120" t="n">
        <x:v>251</x:v>
      </x:c>
      <x:c r="B252" s="120" t="n">
        <x:v>0</x:v>
      </x:c>
      <x:c r="C252" s="120" t="n">
        <x:v>1</x:v>
      </x:c>
      <x:c r="D252" s="120" t="str">
        <x:v>CADC0874</x:v>
      </x:c>
      <x:c r="E252" s="120" t="n">
        <x:v>1</x:v>
      </x:c>
      <x:c r="F252" s="120" t="n">
        <x:v>470</x:v>
      </x:c>
      <x:c r="G252" s="120" t="n">
        <x:v>471</x:v>
      </x:c>
      <x:c r="H252" s="120" t="n">
        <x:v>-0.000007645262392781318</x:v>
      </x:c>
      <x:c r="I252" s="120" t="n">
        <x:v>4.3430639877218874e-10</x:v>
      </x:c>
      <x:c r="J252" s="120" t="n">
        <x:v>0.00002084001916439111</x:v>
      </x:c>
      <x:c r="K252" s="120" t="n">
        <x:v>-1.4291959379830623</x:v>
      </x:c>
      <x:c r="L252" s="120" t="n">
        <x:v>0.12287493860200845</x:v>
      </x:c>
      <x:c r="M252" s="120" t="n">
        <x:v>4</x:v>
      </x:c>
      <x:c r="N252" s="120" t="n">
        <x:v>1</x:v>
      </x:c>
      <x:c r="O252" s="120" t="n">
        <x:v>1</x:v>
      </x:c>
      <x:c r="P252" s="120" t="n">
        <x:v>76</x:v>
      </x:c>
      <x:c r="Q252" s="120" t="n">
        <x:v>104</x:v>
      </x:c>
      <x:c r="R252" s="120" t="n">
        <x:v>2.7345814189686043e-12</x:v>
      </x:c>
      <x:c r="S252" s="120" t="n">
        <x:v>6.41342949179185e-12</x:v>
      </x:c>
      <x:c r="T252" s="120" t="n">
        <x:v>470</x:v>
      </x:c>
      <x:c r="U252" s="120" t="n">
        <x:v>471</x:v>
      </x:c>
      <x:c r="V252" s="120" t="n">
        <x:v>9.240561676004015e-13</x:v>
      </x:c>
      <x:c r="W252" s="120" t="n">
        <x:v>9.220942649091056e-13</x:v>
      </x:c>
      <x:c r="X252" s="120" t="n">
        <x:v>252</x:v>
      </x:c>
      <x:c r="Y252" s="151" t="n">
        <x:v>44714.072962962964</x:v>
      </x:c>
      <x:c r="Z252" s="151" t="n">
        <x:v>44714.07840277778</x:v>
      </x:c>
      <x:c r="AA252" s="120" t="n">
        <x:v>471</x:v>
      </x:c>
      <x:c r="AB252" s="120" t="str">
        <x:v>Normal</x:v>
      </x:c>
      <x:c r="AC252" s="120" t="n">
        <x:v>0</x:v>
      </x:c>
      <x:c r="AD252" s="120"/>
      <x:c r="AE252" s="120"/>
      <x:c r="AF252" s="120"/>
      <x:c r="AG252" s="120"/>
    </x:row>
    <x:row r="253">
      <x:c r="A253" s="120" t="n">
        <x:v>252</x:v>
      </x:c>
      <x:c r="B253" s="120" t="n">
        <x:v>1</x:v>
      </x:c>
      <x:c r="C253" s="120" t="n">
        <x:v>0</x:v>
      </x:c>
      <x:c r="D253" s="120" t="str">
        <x:v>CADC0874</x:v>
      </x:c>
      <x:c r="E253" s="120" t="n">
        <x:v>1</x:v>
      </x:c>
      <x:c r="F253" s="120" t="n">
        <x:v>549</x:v>
      </x:c>
      <x:c r="G253" s="120" t="n">
        <x:v>550</x:v>
      </x:c>
      <x:c r="H253" s="120" t="n">
        <x:v>-0.000014161443183636364</x:v>
      </x:c>
      <x:c r="I253" s="120" t="n">
        <x:v>1.253019845349349e-10</x:v>
      </x:c>
      <x:c r="J253" s="120" t="n">
        <x:v>0.000011193836899603947</x:v>
      </x:c>
      <x:c r="K253" s="120" t="n">
        <x:v>-0.6812758866147495</x:v>
      </x:c>
      <x:c r="L253" s="120" t="n">
        <x:v>-0.5770658795043755</x:v>
      </x:c>
      <x:c r="M253" s="120" t="n">
        <x:v>7</x:v>
      </x:c>
      <x:c r="N253" s="120" t="n">
        <x:v>2</x:v>
      </x:c>
      <x:c r="O253" s="120" t="n">
        <x:v>1</x:v>
      </x:c>
      <x:c r="P253" s="120" t="n">
        <x:v>89</x:v>
      </x:c>
      <x:c r="Q253" s="120" t="n">
        <x:v>128</x:v>
      </x:c>
      <x:c r="R253" s="120" t="n">
        <x:v>1.6467550732406722e-12</x:v>
      </x:c>
      <x:c r="S253" s="120" t="n">
        <x:v>4.350491923002146e-12</x:v>
      </x:c>
      <x:c r="T253" s="120" t="n">
        <x:v>549</x:v>
      </x:c>
      <x:c r="U253" s="120" t="n">
        <x:v>550</x:v>
      </x:c>
      <x:c r="V253" s="120" t="n">
        <x:v>2.282367660017029e-13</x:v>
      </x:c>
      <x:c r="W253" s="120" t="n">
        <x:v>2.27821790063518e-13</x:v>
      </x:c>
      <x:c r="X253" s="120" t="n">
        <x:v>253</x:v>
      </x:c>
      <x:c r="Y253" s="151" t="n">
        <x:v>44714.078414351854</x:v>
      </x:c>
      <x:c r="Z253" s="151" t="n">
        <x:v>44714.08476851852</x:v>
      </x:c>
      <x:c r="AA253" s="120" t="n">
        <x:v>550</x:v>
      </x:c>
      <x:c r="AB253" s="120" t="str">
        <x:v>Anomalous</x:v>
      </x:c>
      <x:c r="AC253" s="120" t="n">
        <x:v>1</x:v>
      </x:c>
      <x:c r="AD253" s="120" t="n">
        <x:v>290</x:v>
      </x:c>
      <x:c r="AE253" s="120" t="n">
        <x:v>3</x:v>
      </x:c>
      <x:c r="AF253" s="120" t="n">
        <x:v>90</x:v>
      </x:c>
      <x:c r="AG253" s="120" t="str">
        <x:v>train=0|anomaly=1</x:v>
      </x:c>
    </x:row>
    <x:row r="254">
      <x:c r="A254" s="120" t="n">
        <x:v>253</x:v>
      </x:c>
      <x:c r="B254" s="120" t="n">
        <x:v>1</x:v>
      </x:c>
      <x:c r="C254" s="120" t="n">
        <x:v>1</x:v>
      </x:c>
      <x:c r="D254" s="120" t="str">
        <x:v>CADC0874</x:v>
      </x:c>
      <x:c r="E254" s="120" t="n">
        <x:v>1</x:v>
      </x:c>
      <x:c r="F254" s="120" t="n">
        <x:v>513</x:v>
      </x:c>
      <x:c r="G254" s="120" t="n">
        <x:v>514</x:v>
      </x:c>
      <x:c r="H254" s="120" t="n">
        <x:v>0.0000024247871342412445</x:v>
      </x:c>
      <x:c r="I254" s="120" t="n">
        <x:v>1.5627987557554582e-10</x:v>
      </x:c>
      <x:c r="J254" s="120" t="n">
        <x:v>0.000012501194965904093</x:v>
      </x:c>
      <x:c r="K254" s="120" t="n">
        <x:v>-0.4260448385519524</x:v>
      </x:c>
      <x:c r="L254" s="120" t="n">
        <x:v>-0.5659218445023012</x:v>
      </x:c>
      <x:c r="M254" s="120" t="n">
        <x:v>4</x:v>
      </x:c>
      <x:c r="N254" s="120" t="n">
        <x:v>2</x:v>
      </x:c>
      <x:c r="O254" s="120" t="n">
        <x:v>2</x:v>
      </x:c>
      <x:c r="P254" s="120" t="n">
        <x:v>42</x:v>
      </x:c>
      <x:c r="Q254" s="120" t="n">
        <x:v>60</x:v>
      </x:c>
      <x:c r="R254" s="120" t="n">
        <x:v>2.4985222007595123e-12</x:v>
      </x:c>
      <x:c r="S254" s="120" t="n">
        <x:v>6.632008414694614e-12</x:v>
      </x:c>
      <x:c r="T254" s="120" t="n">
        <x:v>513</x:v>
      </x:c>
      <x:c r="U254" s="120" t="n">
        <x:v>514</x:v>
      </x:c>
      <x:c r="V254" s="120" t="n">
        <x:v>3.046391336755279e-13</x:v>
      </x:c>
      <x:c r="W254" s="120" t="n">
        <x:v>3.0404645053608137e-13</x:v>
      </x:c>
      <x:c r="X254" s="120" t="n">
        <x:v>254</x:v>
      </x:c>
      <x:c r="Y254" s="151" t="n">
        <x:v>44714.08478009259</x:v>
      </x:c>
      <x:c r="Z254" s="151" t="n">
        <x:v>44714.09071759259</x:v>
      </x:c>
      <x:c r="AA254" s="120" t="n">
        <x:v>514</x:v>
      </x:c>
      <x:c r="AB254" s="120" t="str">
        <x:v>Anomalous</x:v>
      </x:c>
      <x:c r="AC254" s="120" t="n">
        <x:v>1</x:v>
      </x:c>
      <x:c r="AD254" s="120" t="n">
        <x:v>17</x:v>
      </x:c>
      <x:c r="AE254" s="120" t="n">
        <x:v>1</x:v>
      </x:c>
      <x:c r="AF254" s="120" t="n">
        <x:v>17</x:v>
      </x:c>
      <x:c r="AG254" s="120" t="str">
        <x:v>train=1|anomaly=1</x:v>
      </x:c>
    </x:row>
    <x:row r="255">
      <x:c r="A255" s="120" t="n">
        <x:v>254</x:v>
      </x:c>
      <x:c r="B255" s="120" t="n">
        <x:v>0</x:v>
      </x:c>
      <x:c r="C255" s="120" t="n">
        <x:v>1</x:v>
      </x:c>
      <x:c r="D255" s="120" t="str">
        <x:v>CADC0874</x:v>
      </x:c>
      <x:c r="E255" s="120" t="n">
        <x:v>1</x:v>
      </x:c>
      <x:c r="F255" s="120" t="n">
        <x:v>554</x:v>
      </x:c>
      <x:c r="G255" s="120" t="n">
        <x:v>555</x:v>
      </x:c>
      <x:c r="H255" s="120" t="n">
        <x:v>0.000013264467632495495</x:v>
      </x:c>
      <x:c r="I255" s="120" t="n">
        <x:v>2.4692608223214234e-10</x:v>
      </x:c>
      <x:c r="J255" s="120" t="n">
        <x:v>0.000015713881832066268</x:v>
      </x:c>
      <x:c r="K255" s="120" t="n">
        <x:v>-1.4931485854769595</x:v>
      </x:c>
      <x:c r="L255" s="120" t="n">
        <x:v>0.008490038338146527</x:v>
      </x:c>
      <x:c r="M255" s="120" t="n">
        <x:v>4</x:v>
      </x:c>
      <x:c r="N255" s="120" t="n">
        <x:v>1</x:v>
      </x:c>
      <x:c r="O255" s="120" t="n">
        <x:v>1</x:v>
      </x:c>
      <x:c r="P255" s="120" t="n">
        <x:v>88</x:v>
      </x:c>
      <x:c r="Q255" s="120" t="n">
        <x:v>108</x:v>
      </x:c>
      <x:c r="R255" s="120" t="n">
        <x:v>1.8051297961997292e-12</x:v>
      </x:c>
      <x:c r="S255" s="120" t="n">
        <x:v>5.2327949521014665e-12</x:v>
      </x:c>
      <x:c r="T255" s="120" t="n">
        <x:v>554</x:v>
      </x:c>
      <x:c r="U255" s="120" t="n">
        <x:v>555</x:v>
      </x:c>
      <x:c r="V255" s="120" t="n">
        <x:v>4.4571494987751326e-13</x:v>
      </x:c>
      <x:c r="W255" s="120" t="n">
        <x:v>4.4491185987773394e-13</x:v>
      </x:c>
      <x:c r="X255" s="120" t="n">
        <x:v>255</x:v>
      </x:c>
      <x:c r="Y255" s="151" t="n">
        <x:v>44714.090729166666</x:v>
      </x:c>
      <x:c r="Z255" s="151" t="n">
        <x:v>44714.0971412037</x:v>
      </x:c>
      <x:c r="AA255" s="120" t="n">
        <x:v>555</x:v>
      </x:c>
      <x:c r="AB255" s="120" t="str">
        <x:v>Normal</x:v>
      </x:c>
      <x:c r="AC255" s="120" t="n">
        <x:v>0</x:v>
      </x:c>
      <x:c r="AD255" s="120"/>
      <x:c r="AE255" s="120"/>
      <x:c r="AF255" s="120"/>
      <x:c r="AG255" s="120"/>
    </x:row>
    <x:row r="256">
      <x:c r="A256" s="120" t="n">
        <x:v>255</x:v>
      </x:c>
      <x:c r="B256" s="120" t="n">
        <x:v>0</x:v>
      </x:c>
      <x:c r="C256" s="120" t="n">
        <x:v>1</x:v>
      </x:c>
      <x:c r="D256" s="120" t="str">
        <x:v>CADC0874</x:v>
      </x:c>
      <x:c r="E256" s="120" t="n">
        <x:v>1</x:v>
      </x:c>
      <x:c r="F256" s="120" t="n">
        <x:v>480</x:v>
      </x:c>
      <x:c r="G256" s="120" t="n">
        <x:v>481</x:v>
      </x:c>
      <x:c r="H256" s="120" t="n">
        <x:v>0.000012177035617463618</x:v>
      </x:c>
      <x:c r="I256" s="120" t="n">
        <x:v>5.308742712956426e-10</x:v>
      </x:c>
      <x:c r="J256" s="120" t="n">
        <x:v>0.00002304070900158332</x:v>
      </x:c>
      <x:c r="K256" s="120" t="n">
        <x:v>-1.2516925726281283</x:v>
      </x:c>
      <x:c r="L256" s="120" t="n">
        <x:v>-0.1251146499564498</x:v>
      </x:c>
      <x:c r="M256" s="120" t="n">
        <x:v>1</x:v>
      </x:c>
      <x:c r="N256" s="120" t="n">
        <x:v>1</x:v>
      </x:c>
      <x:c r="O256" s="120" t="n">
        <x:v>1</x:v>
      </x:c>
      <x:c r="P256" s="120" t="n">
        <x:v>121</x:v>
      </x:c>
      <x:c r="Q256" s="120" t="n">
        <x:v>137</x:v>
      </x:c>
      <x:c r="R256" s="120" t="n">
        <x:v>2.2724749646679046e-12</x:v>
      </x:c>
      <x:c r="S256" s="120" t="n">
        <x:v>6.551110913154222e-12</x:v>
      </x:c>
      <x:c r="T256" s="120" t="n">
        <x:v>480</x:v>
      </x:c>
      <x:c r="U256" s="120" t="n">
        <x:v>481</x:v>
      </x:c>
      <x:c r="V256" s="120" t="n">
        <x:v>1.1059880651992554e-12</x:v>
      </x:c>
      <x:c r="W256" s="120" t="n">
        <x:v>1.1036887137123547e-12</x:v>
      </x:c>
      <x:c r="X256" s="120" t="n">
        <x:v>256</x:v>
      </x:c>
      <x:c r="Y256" s="151" t="n">
        <x:v>44714.09715277778</x:v>
      </x:c>
      <x:c r="Z256" s="151" t="n">
        <x:v>44714.10270833333</x:v>
      </x:c>
      <x:c r="AA256" s="120" t="n">
        <x:v>481</x:v>
      </x:c>
      <x:c r="AB256" s="120" t="str">
        <x:v>Normal</x:v>
      </x:c>
      <x:c r="AC256" s="120" t="n">
        <x:v>0</x:v>
      </x:c>
      <x:c r="AD256" s="120"/>
      <x:c r="AE256" s="120"/>
      <x:c r="AF256" s="120"/>
      <x:c r="AG256" s="120"/>
    </x:row>
    <x:row r="257">
      <x:c r="A257" s="120" t="n">
        <x:v>256</x:v>
      </x:c>
      <x:c r="B257" s="120" t="n">
        <x:v>1</x:v>
      </x:c>
      <x:c r="C257" s="120" t="n">
        <x:v>0</x:v>
      </x:c>
      <x:c r="D257" s="120" t="str">
        <x:v>CADC0874</x:v>
      </x:c>
      <x:c r="E257" s="120" t="n">
        <x:v>1</x:v>
      </x:c>
      <x:c r="F257" s="120" t="n">
        <x:v>469</x:v>
      </x:c>
      <x:c r="G257" s="120" t="n">
        <x:v>470</x:v>
      </x:c>
      <x:c r="H257" s="120" t="n">
        <x:v>-0.0000036801412312553193</x:v>
      </x:c>
      <x:c r="I257" s="120" t="n">
        <x:v>3.8060453738331135e-10</x:v>
      </x:c>
      <x:c r="J257" s="120" t="n">
        <x:v>0.00001950908858412692</x:v>
      </x:c>
      <x:c r="K257" s="120" t="n">
        <x:v>-1.4914497083290632</x:v>
      </x:c>
      <x:c r="L257" s="120" t="n">
        <x:v>0.01257754999997548</x:v>
      </x:c>
      <x:c r="M257" s="120" t="n">
        <x:v>2</x:v>
      </x:c>
      <x:c r="N257" s="120" t="n">
        <x:v>1</x:v>
      </x:c>
      <x:c r="O257" s="120" t="n">
        <x:v>1</x:v>
      </x:c>
      <x:c r="P257" s="120" t="n">
        <x:v>58</x:v>
      </x:c>
      <x:c r="Q257" s="120" t="n">
        <x:v>72</x:v>
      </x:c>
      <x:c r="R257" s="120" t="n">
        <x:v>1.9797159875320537e-12</x:v>
      </x:c>
      <x:c r="S257" s="120" t="n">
        <x:v>5.813094826283086e-12</x:v>
      </x:c>
      <x:c r="T257" s="120" t="n">
        <x:v>469</x:v>
      </x:c>
      <x:c r="U257" s="120" t="n">
        <x:v>470</x:v>
      </x:c>
      <x:c r="V257" s="120" t="n">
        <x:v>8.115235338663355e-13</x:v>
      </x:c>
      <x:c r="W257" s="120" t="n">
        <x:v>8.097968880495986e-13</x:v>
      </x:c>
      <x:c r="X257" s="120" t="n">
        <x:v>257</x:v>
      </x:c>
      <x:c r="Y257" s="151" t="n">
        <x:v>44714.10271990741</x:v>
      </x:c>
      <x:c r="Z257" s="151" t="n">
        <x:v>44714.108148148145</x:v>
      </x:c>
      <x:c r="AA257" s="120" t="n">
        <x:v>470</x:v>
      </x:c>
      <x:c r="AB257" s="120" t="str">
        <x:v>Anomalous</x:v>
      </x:c>
      <x:c r="AC257" s="120" t="n">
        <x:v>0</x:v>
      </x:c>
      <x:c r="AD257" s="120"/>
      <x:c r="AE257" s="120"/>
      <x:c r="AF257" s="120"/>
      <x:c r="AG257" s="120"/>
    </x:row>
    <x:row r="258">
      <x:c r="A258" s="120" t="n">
        <x:v>257</x:v>
      </x:c>
      <x:c r="B258" s="120" t="n">
        <x:v>0</x:v>
      </x:c>
      <x:c r="C258" s="120" t="n">
        <x:v>1</x:v>
      </x:c>
      <x:c r="D258" s="120" t="str">
        <x:v>CADC0874</x:v>
      </x:c>
      <x:c r="E258" s="120" t="n">
        <x:v>1</x:v>
      </x:c>
      <x:c r="F258" s="120" t="n">
        <x:v>475</x:v>
      </x:c>
      <x:c r="G258" s="120" t="n">
        <x:v>476</x:v>
      </x:c>
      <x:c r="H258" s="120" t="n">
        <x:v>-0.000011807423165966385</x:v>
      </x:c>
      <x:c r="I258" s="120" t="n">
        <x:v>1.8878288965050347e-10</x:v>
      </x:c>
      <x:c r="J258" s="120" t="n">
        <x:v>0.000013739828588832667</x:v>
      </x:c>
      <x:c r="K258" s="120" t="n">
        <x:v>-1.4121929389019672</x:v>
      </x:c>
      <x:c r="L258" s="120" t="n">
        <x:v>0.05166694819815351</x:v>
      </x:c>
      <x:c r="M258" s="120" t="n">
        <x:v>6</x:v>
      </x:c>
      <x:c r="N258" s="120" t="n">
        <x:v>1</x:v>
      </x:c>
      <x:c r="O258" s="120" t="n">
        <x:v>1</x:v>
      </x:c>
      <x:c r="P258" s="120" t="n">
        <x:v>90</x:v>
      </x:c>
      <x:c r="Q258" s="120" t="n">
        <x:v>115</x:v>
      </x:c>
      <x:c r="R258" s="120" t="n">
        <x:v>1.90881395619318e-12</x:v>
      </x:c>
      <x:c r="S258" s="120" t="n">
        <x:v>5.676327191505159e-12</x:v>
      </x:c>
      <x:c r="T258" s="120" t="n">
        <x:v>475</x:v>
      </x:c>
      <x:c r="U258" s="120" t="n">
        <x:v>476</x:v>
      </x:c>
      <x:c r="V258" s="120" t="n">
        <x:v>3.974376624221126e-13</x:v>
      </x:c>
      <x:c r="W258" s="120" t="n">
        <x:v>3.966027093497972e-13</x:v>
      </x:c>
      <x:c r="X258" s="120" t="n">
        <x:v>258</x:v>
      </x:c>
      <x:c r="Y258" s="151" t="n">
        <x:v>44714.10815972222</x:v>
      </x:c>
      <x:c r="Z258" s="151" t="n">
        <x:v>44714.113657407404</x:v>
      </x:c>
      <x:c r="AA258" s="120" t="n">
        <x:v>476</x:v>
      </x:c>
      <x:c r="AB258" s="120" t="str">
        <x:v>Normal</x:v>
      </x:c>
      <x:c r="AC258" s="120" t="n">
        <x:v>1</x:v>
      </x:c>
      <x:c r="AD258" s="120" t="n">
        <x:v>773</x:v>
      </x:c>
      <x:c r="AE258" s="120" t="n">
        <x:v>8</x:v>
      </x:c>
      <x:c r="AF258" s="120" t="n">
        <x:v>73</x:v>
      </x:c>
      <x:c r="AG258" s="120" t="str">
        <x:v>train=1|anomaly=0</x:v>
      </x:c>
    </x:row>
    <x:row r="259">
      <x:c r="A259" s="120" t="n">
        <x:v>258</x:v>
      </x:c>
      <x:c r="B259" s="120" t="n">
        <x:v>0</x:v>
      </x:c>
      <x:c r="C259" s="120" t="n">
        <x:v>1</x:v>
      </x:c>
      <x:c r="D259" s="120" t="str">
        <x:v>CADC0874</x:v>
      </x:c>
      <x:c r="E259" s="120" t="n">
        <x:v>1</x:v>
      </x:c>
      <x:c r="F259" s="120" t="n">
        <x:v>516</x:v>
      </x:c>
      <x:c r="G259" s="120" t="n">
        <x:v>517</x:v>
      </x:c>
      <x:c r="H259" s="120" t="n">
        <x:v>-0.000008423836201914893</x:v>
      </x:c>
      <x:c r="I259" s="120" t="n">
        <x:v>1.1554574646992505e-10</x:v>
      </x:c>
      <x:c r="J259" s="120" t="n">
        <x:v>0.000010749220737798858</x:v>
      </x:c>
      <x:c r="K259" s="120" t="n">
        <x:v>-1.236431833439803</x:v>
      </x:c>
      <x:c r="L259" s="120" t="n">
        <x:v>-0.20106457898125257</x:v>
      </x:c>
      <x:c r="M259" s="120" t="n">
        <x:v>6</x:v>
      </x:c>
      <x:c r="N259" s="120" t="n">
        <x:v>1</x:v>
      </x:c>
      <x:c r="O259" s="120" t="n">
        <x:v>1</x:v>
      </x:c>
      <x:c r="P259" s="120" t="n">
        <x:v>92</x:v>
      </x:c>
      <x:c r="Q259" s="120" t="n">
        <x:v>123</x:v>
      </x:c>
      <x:c r="R259" s="120" t="n">
        <x:v>1.8184628906865947e-12</x:v>
      </x:c>
      <x:c r="S259" s="120" t="n">
        <x:v>5.209261713157652e-12</x:v>
      </x:c>
      <x:c r="T259" s="120" t="n">
        <x:v>516</x:v>
      </x:c>
      <x:c r="U259" s="120" t="n">
        <x:v>517</x:v>
      </x:c>
      <x:c r="V259" s="120" t="n">
        <x:v>2.2392586525179273e-13</x:v>
      </x:c>
      <x:c r="W259" s="120" t="n">
        <x:v>2.2349273978708907e-13</x:v>
      </x:c>
      <x:c r="X259" s="120" t="n">
        <x:v>259</x:v>
      </x:c>
      <x:c r="Y259" s="151" t="n">
        <x:v>44714.11366898148</x:v>
      </x:c>
      <x:c r="Z259" s="151" t="n">
        <x:v>44714.1196412037</x:v>
      </x:c>
      <x:c r="AA259" s="120" t="n">
        <x:v>517</x:v>
      </x:c>
      <x:c r="AB259" s="120" t="str">
        <x:v>Normal</x:v>
      </x:c>
      <x:c r="AC259" s="120" t="n">
        <x:v>0</x:v>
      </x:c>
      <x:c r="AD259" s="120"/>
      <x:c r="AE259" s="120"/>
      <x:c r="AF259" s="120"/>
      <x:c r="AG259" s="120"/>
    </x:row>
    <x:row r="260">
      <x:c r="A260" s="120" t="n">
        <x:v>259</x:v>
      </x:c>
      <x:c r="B260" s="120" t="n">
        <x:v>0</x:v>
      </x:c>
      <x:c r="C260" s="120" t="n">
        <x:v>1</x:v>
      </x:c>
      <x:c r="D260" s="120" t="str">
        <x:v>CADC0874</x:v>
      </x:c>
      <x:c r="E260" s="120" t="n">
        <x:v>1</x:v>
      </x:c>
      <x:c r="F260" s="120" t="n">
        <x:v>548</x:v>
      </x:c>
      <x:c r="G260" s="120" t="n">
        <x:v>549</x:v>
      </x:c>
      <x:c r="H260" s="120" t="n">
        <x:v>0.000008391012426229508</x:v>
      </x:c>
      <x:c r="I260" s="120" t="n">
        <x:v>2.5225118386082773e-10</x:v>
      </x:c>
      <x:c r="J260" s="120" t="n">
        <x:v>0.000015882417443853683</x:v>
      </x:c>
      <x:c r="K260" s="120" t="n">
        <x:v>-1.087196595241264</x:v>
      </x:c>
      <x:c r="L260" s="120" t="n">
        <x:v>-0.26586524568321196</x:v>
      </x:c>
      <x:c r="M260" s="120" t="n">
        <x:v>4</x:v>
      </x:c>
      <x:c r="N260" s="120" t="n">
        <x:v>1</x:v>
      </x:c>
      <x:c r="O260" s="120" t="n">
        <x:v>1</x:v>
      </x:c>
      <x:c r="P260" s="120" t="n">
        <x:v>65</x:v>
      </x:c>
      <x:c r="Q260" s="120" t="n">
        <x:v>75</x:v>
      </x:c>
      <x:c r="R260" s="120" t="n">
        <x:v>2.35983855020495e-12</x:v>
      </x:c>
      <x:c r="S260" s="120" t="n">
        <x:v>6.493981252779842e-12</x:v>
      </x:c>
      <x:c r="T260" s="120" t="n">
        <x:v>548</x:v>
      </x:c>
      <x:c r="U260" s="120" t="n">
        <x:v>549</x:v>
      </x:c>
      <x:c r="V260" s="120" t="n">
        <x:v>4.603123793080798e-13</x:v>
      </x:c>
      <x:c r="W260" s="120" t="n">
        <x:v>4.594739232437663e-13</x:v>
      </x:c>
      <x:c r="X260" s="120" t="n">
        <x:v>260</x:v>
      </x:c>
      <x:c r="Y260" s="151" t="n">
        <x:v>44714.11965277778</x:v>
      </x:c>
      <x:c r="Z260" s="151" t="n">
        <x:v>44714.12599537037</x:v>
      </x:c>
      <x:c r="AA260" s="120" t="n">
        <x:v>549</x:v>
      </x:c>
      <x:c r="AB260" s="120" t="str">
        <x:v>Normal</x:v>
      </x:c>
      <x:c r="AC260" s="120" t="n">
        <x:v>0</x:v>
      </x:c>
      <x:c r="AD260" s="120"/>
      <x:c r="AE260" s="120"/>
      <x:c r="AF260" s="120"/>
      <x:c r="AG260" s="120"/>
    </x:row>
    <x:row r="261">
      <x:c r="A261" s="120" t="n">
        <x:v>260</x:v>
      </x:c>
      <x:c r="B261" s="120" t="n">
        <x:v>0</x:v>
      </x:c>
      <x:c r="C261" s="120" t="n">
        <x:v>0</x:v>
      </x:c>
      <x:c r="D261" s="120" t="str">
        <x:v>CADC0874</x:v>
      </x:c>
      <x:c r="E261" s="120" t="n">
        <x:v>1</x:v>
      </x:c>
      <x:c r="F261" s="120" t="n">
        <x:v>503</x:v>
      </x:c>
      <x:c r="G261" s="120" t="n">
        <x:v>504</x:v>
      </x:c>
      <x:c r="H261" s="120" t="n">
        <x:v>0.000017777364125</x:v>
      </x:c>
      <x:c r="I261" s="120" t="n">
        <x:v>2.906435058108523e-10</x:v>
      </x:c>
      <x:c r="J261" s="120" t="n">
        <x:v>0.00001704826987734686</x:v>
      </x:c>
      <x:c r="K261" s="120" t="n">
        <x:v>-1.367284900211312</x:v>
      </x:c>
      <x:c r="L261" s="120" t="n">
        <x:v>-0.14030793085229354</x:v>
      </x:c>
      <x:c r="M261" s="120" t="n">
        <x:v>2</x:v>
      </x:c>
      <x:c r="N261" s="120" t="n">
        <x:v>1</x:v>
      </x:c>
      <x:c r="O261" s="120" t="n">
        <x:v>1</x:v>
      </x:c>
      <x:c r="P261" s="120" t="n">
        <x:v>82</x:v>
      </x:c>
      <x:c r="Q261" s="120" t="n">
        <x:v>102</x:v>
      </x:c>
      <x:c r="R261" s="120" t="n">
        <x:v>1.514048739086934e-12</x:v>
      </x:c>
      <x:c r="S261" s="120" t="n">
        <x:v>3.624550580548432e-12</x:v>
      </x:c>
      <x:c r="T261" s="120" t="n">
        <x:v>503</x:v>
      </x:c>
      <x:c r="U261" s="120" t="n">
        <x:v>504</x:v>
      </x:c>
      <x:c r="V261" s="120" t="n">
        <x:v>5.778200910752531e-13</x:v>
      </x:c>
      <x:c r="W261" s="120" t="n">
        <x:v>5.7667362264058e-13</x:v>
      </x:c>
      <x:c r="X261" s="120" t="n">
        <x:v>261</x:v>
      </x:c>
      <x:c r="Y261" s="151" t="n">
        <x:v>44714.12600694445</x:v>
      </x:c>
      <x:c r="Z261" s="151" t="n">
        <x:v>44714.13182870371</x:v>
      </x:c>
      <x:c r="AA261" s="120" t="n">
        <x:v>504</x:v>
      </x:c>
      <x:c r="AB261" s="120" t="str">
        <x:v>Normal</x:v>
      </x:c>
      <x:c r="AC261" s="120" t="n">
        <x:v>0</x:v>
      </x:c>
      <x:c r="AD261" s="120"/>
      <x:c r="AE261" s="120"/>
      <x:c r="AF261" s="120"/>
      <x:c r="AG261" s="120"/>
    </x:row>
    <x:row r="262">
      <x:c r="A262" s="120" t="n">
        <x:v>261</x:v>
      </x:c>
      <x:c r="B262" s="120" t="n">
        <x:v>1</x:v>
      </x:c>
      <x:c r="C262" s="120" t="n">
        <x:v>0</x:v>
      </x:c>
      <x:c r="D262" s="120" t="str">
        <x:v>CADC0874</x:v>
      </x:c>
      <x:c r="E262" s="120" t="n">
        <x:v>1</x:v>
      </x:c>
      <x:c r="F262" s="120" t="n">
        <x:v>463</x:v>
      </x:c>
      <x:c r="G262" s="120" t="n">
        <x:v>464</x:v>
      </x:c>
      <x:c r="H262" s="120" t="n">
        <x:v>0.00000934713759159483</x:v>
      </x:c>
      <x:c r="I262" s="120" t="n">
        <x:v>4.822099499157111e-10</x:v>
      </x:c>
      <x:c r="J262" s="120" t="n">
        <x:v>0.000021959279357841213</x:v>
      </x:c>
      <x:c r="K262" s="120" t="n">
        <x:v>-1.340933720085304</x:v>
      </x:c>
      <x:c r="L262" s="120" t="n">
        <x:v>-0.13533007656920992</x:v>
      </x:c>
      <x:c r="M262" s="120" t="n">
        <x:v>5</x:v>
      </x:c>
      <x:c r="N262" s="120" t="n">
        <x:v>1</x:v>
      </x:c>
      <x:c r="O262" s="120" t="n">
        <x:v>1</x:v>
      </x:c>
      <x:c r="P262" s="120" t="n">
        <x:v>55</x:v>
      </x:c>
      <x:c r="Q262" s="120" t="n">
        <x:v>57</x:v>
      </x:c>
      <x:c r="R262" s="120" t="n">
        <x:v>2.8219937429543457e-12</x:v>
      </x:c>
      <x:c r="S262" s="120" t="n">
        <x:v>6.9570009910220265e-12</x:v>
      </x:c>
      <x:c r="T262" s="120" t="n">
        <x:v>463</x:v>
      </x:c>
      <x:c r="U262" s="120" t="n">
        <x:v>464</x:v>
      </x:c>
      <x:c r="V262" s="120" t="n">
        <x:v>1.0414901726041276e-12</x:v>
      </x:c>
      <x:c r="W262" s="120" t="n">
        <x:v>1.0392455817148946e-12</x:v>
      </x:c>
      <x:c r="X262" s="120" t="n">
        <x:v>262</x:v>
      </x:c>
      <x:c r="Y262" s="151" t="n">
        <x:v>44714.131840277776</x:v>
      </x:c>
      <x:c r="Z262" s="151" t="n">
        <x:v>44714.13719907407</x:v>
      </x:c>
      <x:c r="AA262" s="120" t="n">
        <x:v>464</x:v>
      </x:c>
      <x:c r="AB262" s="120" t="str">
        <x:v>Anomalous</x:v>
      </x:c>
      <x:c r="AC262" s="120" t="n">
        <x:v>1</x:v>
      </x:c>
      <x:c r="AD262" s="120" t="n">
        <x:v>373</x:v>
      </x:c>
      <x:c r="AE262" s="120" t="n">
        <x:v>4</x:v>
      </x:c>
      <x:c r="AF262" s="120" t="n">
        <x:v>73</x:v>
      </x:c>
      <x:c r="AG262" s="120" t="str">
        <x:v>train=0|anomaly=1</x:v>
      </x:c>
    </x:row>
    <x:row r="263">
      <x:c r="A263" s="120" t="n">
        <x:v>262</x:v>
      </x:c>
      <x:c r="B263" s="120" t="n">
        <x:v>0</x:v>
      </x:c>
      <x:c r="C263" s="120" t="n">
        <x:v>1</x:v>
      </x:c>
      <x:c r="D263" s="120" t="str">
        <x:v>CADC0874</x:v>
      </x:c>
      <x:c r="E263" s="120" t="n">
        <x:v>1</x:v>
      </x:c>
      <x:c r="F263" s="120" t="n">
        <x:v>428</x:v>
      </x:c>
      <x:c r="G263" s="120" t="n">
        <x:v>429</x:v>
      </x:c>
      <x:c r="H263" s="120" t="n">
        <x:v>-0.0000021578243400932402</x:v>
      </x:c>
      <x:c r="I263" s="120" t="n">
        <x:v>4.537961552170775e-10</x:v>
      </x:c>
      <x:c r="J263" s="120" t="n">
        <x:v>0.000021302491760756004</x:v>
      </x:c>
      <x:c r="K263" s="120" t="n">
        <x:v>-1.3905407972732418</x:v>
      </x:c>
      <x:c r="L263" s="120" t="n">
        <x:v>0.043877974236901526</x:v>
      </x:c>
      <x:c r="M263" s="120" t="n">
        <x:v>3</x:v>
      </x:c>
      <x:c r="N263" s="120" t="n">
        <x:v>1</x:v>
      </x:c>
      <x:c r="O263" s="120" t="n">
        <x:v>1</x:v>
      </x:c>
      <x:c r="P263" s="120" t="n">
        <x:v>58</x:v>
      </x:c>
      <x:c r="Q263" s="120" t="n">
        <x:v>79</x:v>
      </x:c>
      <x:c r="R263" s="120" t="n">
        <x:v>2.16305358021214e-12</x:v>
      </x:c>
      <x:c r="S263" s="120" t="n">
        <x:v>5.340142884135775e-12</x:v>
      </x:c>
      <x:c r="T263" s="120" t="n">
        <x:v>428</x:v>
      </x:c>
      <x:c r="U263" s="120" t="n">
        <x:v>429</x:v>
      </x:c>
      <x:c r="V263" s="120" t="n">
        <x:v>1.0602713906941063e-12</x:v>
      </x:c>
      <x:c r="W263" s="120" t="n">
        <x:v>1.0577998956109033e-12</x:v>
      </x:c>
      <x:c r="X263" s="120" t="n">
        <x:v>263</x:v>
      </x:c>
      <x:c r="Y263" s="151" t="n">
        <x:v>44714.13721064815</x:v>
      </x:c>
      <x:c r="Z263" s="151" t="n">
        <x:v>44714.142164351855</x:v>
      </x:c>
      <x:c r="AA263" s="120" t="n">
        <x:v>429</x:v>
      </x:c>
      <x:c r="AB263" s="120" t="str">
        <x:v>Normal</x:v>
      </x:c>
      <x:c r="AC263" s="120" t="n">
        <x:v>1</x:v>
      </x:c>
      <x:c r="AD263" s="120" t="n">
        <x:v>337</x:v>
      </x:c>
      <x:c r="AE263" s="120" t="n">
        <x:v>4</x:v>
      </x:c>
      <x:c r="AF263" s="120" t="n">
        <x:v>37</x:v>
      </x:c>
      <x:c r="AG263" s="120" t="str">
        <x:v>train=1|anomaly=0</x:v>
      </x:c>
    </x:row>
    <x:row r="264">
      <x:c r="A264" s="120" t="n">
        <x:v>263</x:v>
      </x:c>
      <x:c r="B264" s="120" t="n">
        <x:v>1</x:v>
      </x:c>
      <x:c r="C264" s="120" t="n">
        <x:v>1</x:v>
      </x:c>
      <x:c r="D264" s="120" t="str">
        <x:v>CADC0874</x:v>
      </x:c>
      <x:c r="E264" s="120" t="n">
        <x:v>1</x:v>
      </x:c>
      <x:c r="F264" s="120" t="n">
        <x:v>482</x:v>
      </x:c>
      <x:c r="G264" s="120" t="n">
        <x:v>483</x:v>
      </x:c>
      <x:c r="H264" s="120" t="n">
        <x:v>-0.000011451238251552795</x:v>
      </x:c>
      <x:c r="I264" s="120" t="n">
        <x:v>2.0297086362992622e-10</x:v>
      </x:c>
      <x:c r="J264" s="120" t="n">
        <x:v>0.000014246784325942688</x:v>
      </x:c>
      <x:c r="K264" s="120" t="n">
        <x:v>-1.2390920610011091</x:v>
      </x:c>
      <x:c r="L264" s="120" t="n">
        <x:v>-0.21687351057018334</x:v>
      </x:c>
      <x:c r="M264" s="120" t="n">
        <x:v>12</x:v>
      </x:c>
      <x:c r="N264" s="120" t="n">
        <x:v>2</x:v>
      </x:c>
      <x:c r="O264" s="120" t="n">
        <x:v>1</x:v>
      </x:c>
      <x:c r="P264" s="120" t="n">
        <x:v>48</x:v>
      </x:c>
      <x:c r="Q264" s="120" t="n">
        <x:v>81</x:v>
      </x:c>
      <x:c r="R264" s="120" t="n">
        <x:v>4.2015582128775085e-12</x:v>
      </x:c>
      <x:c r="S264" s="120" t="n">
        <x:v>1.0501982295311424e-11</x:v>
      </x:c>
      <x:c r="T264" s="120" t="n">
        <x:v>482</x:v>
      </x:c>
      <x:c r="U264" s="120" t="n">
        <x:v>483</x:v>
      </x:c>
      <x:c r="V264" s="120" t="n">
        <x:v>4.211013768255731e-13</x:v>
      </x:c>
      <x:c r="W264" s="120" t="n">
        <x:v>4.20229531324899e-13</x:v>
      </x:c>
      <x:c r="X264" s="120" t="n">
        <x:v>264</x:v>
      </x:c>
      <x:c r="Y264" s="151" t="n">
        <x:v>44714.142175925925</x:v>
      </x:c>
      <x:c r="Z264" s="151" t="n">
        <x:v>44714.14775462963</x:v>
      </x:c>
      <x:c r="AA264" s="120" t="n">
        <x:v>483</x:v>
      </x:c>
      <x:c r="AB264" s="120" t="str">
        <x:v>Anomalous</x:v>
      </x:c>
      <x:c r="AC264" s="120" t="n">
        <x:v>0</x:v>
      </x:c>
      <x:c r="AD264" s="120"/>
      <x:c r="AE264" s="120"/>
      <x:c r="AF264" s="120"/>
      <x:c r="AG264" s="120"/>
    </x:row>
    <x:row r="265">
      <x:c r="A265" s="120" t="n">
        <x:v>264</x:v>
      </x:c>
      <x:c r="B265" s="120" t="n">
        <x:v>1</x:v>
      </x:c>
      <x:c r="C265" s="120" t="n">
        <x:v>1</x:v>
      </x:c>
      <x:c r="D265" s="120" t="str">
        <x:v>CADC0874</x:v>
      </x:c>
      <x:c r="E265" s="120" t="n">
        <x:v>1</x:v>
      </x:c>
      <x:c r="F265" s="120" t="n">
        <x:v>471</x:v>
      </x:c>
      <x:c r="G265" s="120" t="n">
        <x:v>472</x:v>
      </x:c>
      <x:c r="H265" s="120" t="n">
        <x:v>-0.000003349303167796609</x:v>
      </x:c>
      <x:c r="I265" s="120" t="n">
        <x:v>1.381390864756979e-10</x:v>
      </x:c>
      <x:c r="J265" s="120" t="n">
        <x:v>0.000011753258547130575</x:v>
      </x:c>
      <x:c r="K265" s="120" t="n">
        <x:v>-1.11745986463876</x:v>
      </x:c>
      <x:c r="L265" s="120" t="n">
        <x:v>-0.3655351928447585</x:v>
      </x:c>
      <x:c r="M265" s="120" t="n">
        <x:v>5</x:v>
      </x:c>
      <x:c r="N265" s="120" t="n">
        <x:v>4</x:v>
      </x:c>
      <x:c r="O265" s="120" t="n">
        <x:v>2</x:v>
      </x:c>
      <x:c r="P265" s="120" t="n">
        <x:v>13</x:v>
      </x:c>
      <x:c r="Q265" s="120" t="n">
        <x:v>33</x:v>
      </x:c>
      <x:c r="R265" s="120" t="n">
        <x:v>2.1647660138700353e-12</x:v>
      </x:c>
      <x:c r="S265" s="120" t="n">
        <x:v>4.670093001277091e-12</x:v>
      </x:c>
      <x:c r="T265" s="120" t="n">
        <x:v>471</x:v>
      </x:c>
      <x:c r="U265" s="120" t="n">
        <x:v>472</x:v>
      </x:c>
      <x:c r="V265" s="120" t="n">
        <x:v>2.9328893094628006e-13</x:v>
      </x:c>
      <x:c r="W265" s="120" t="n">
        <x:v>2.926675560925803e-13</x:v>
      </x:c>
      <x:c r="X265" s="120" t="n">
        <x:v>265</x:v>
      </x:c>
      <x:c r="Y265" s="151" t="n">
        <x:v>44714.14776620371</x:v>
      </x:c>
      <x:c r="Z265" s="151" t="n">
        <x:v>44714.15321759259</x:v>
      </x:c>
      <x:c r="AA265" s="120" t="n">
        <x:v>472</x:v>
      </x:c>
      <x:c r="AB265" s="120" t="str">
        <x:v>Anomalous</x:v>
      </x:c>
      <x:c r="AC265" s="120" t="n">
        <x:v>1</x:v>
      </x:c>
      <x:c r="AD265" s="120" t="n">
        <x:v>687</x:v>
      </x:c>
      <x:c r="AE265" s="120" t="n">
        <x:v>7</x:v>
      </x:c>
      <x:c r="AF265" s="120" t="n">
        <x:v>87</x:v>
      </x:c>
      <x:c r="AG265" s="120" t="str">
        <x:v>train=1|anomaly=1</x:v>
      </x:c>
    </x:row>
    <x:row r="266">
      <x:c r="A266" s="120" t="n">
        <x:v>265</x:v>
      </x:c>
      <x:c r="B266" s="120" t="n">
        <x:v>1</x:v>
      </x:c>
      <x:c r="C266" s="120" t="n">
        <x:v>0</x:v>
      </x:c>
      <x:c r="D266" s="120" t="str">
        <x:v>CADC0874</x:v>
      </x:c>
      <x:c r="E266" s="120" t="n">
        <x:v>1</x:v>
      </x:c>
      <x:c r="F266" s="120" t="n">
        <x:v>497</x:v>
      </x:c>
      <x:c r="G266" s="120" t="n">
        <x:v>498</x:v>
      </x:c>
      <x:c r="H266" s="120" t="n">
        <x:v>0.000006877392597991968</x:v>
      </x:c>
      <x:c r="I266" s="120" t="n">
        <x:v>2.4211307816202554e-10</x:v>
      </x:c>
      <x:c r="J266" s="120" t="n">
        <x:v>0.00001555998323141852</x:v>
      </x:c>
      <x:c r="K266" s="120" t="n">
        <x:v>-1.4722646248749596</x:v>
      </x:c>
      <x:c r="L266" s="120" t="n">
        <x:v>0.09883757156743785</x:v>
      </x:c>
      <x:c r="M266" s="120" t="n">
        <x:v>2</x:v>
      </x:c>
      <x:c r="N266" s="120" t="n">
        <x:v>2</x:v>
      </x:c>
      <x:c r="O266" s="120" t="n">
        <x:v>2</x:v>
      </x:c>
      <x:c r="P266" s="120" t="n">
        <x:v>1</x:v>
      </x:c>
      <x:c r="Q266" s="120" t="n">
        <x:v>3</x:v>
      </x:c>
      <x:c r="R266" s="120" t="n">
        <x:v>2.150545372289828e-12</x:v>
      </x:c>
      <x:c r="S266" s="120" t="n">
        <x:v>3.9455984792971116e-12</x:v>
      </x:c>
      <x:c r="T266" s="120" t="n">
        <x:v>497</x:v>
      </x:c>
      <x:c r="U266" s="120" t="n">
        <x:v>498</x:v>
      </x:c>
      <x:c r="V266" s="120" t="n">
        <x:v>4.87149050627818e-13</x:v>
      </x:c>
      <x:c r="W266" s="120" t="n">
        <x:v>4.861708396827822e-13</x:v>
      </x:c>
      <x:c r="X266" s="120" t="n">
        <x:v>266</x:v>
      </x:c>
      <x:c r="Y266" s="151" t="n">
        <x:v>44714.153229166666</x:v>
      </x:c>
      <x:c r="Z266" s="151" t="n">
        <x:v>44714.15898148148</x:v>
      </x:c>
      <x:c r="AA266" s="120" t="n">
        <x:v>498</x:v>
      </x:c>
      <x:c r="AB266" s="120" t="str">
        <x:v>Anomalous</x:v>
      </x:c>
      <x:c r="AC266" s="120" t="n">
        <x:v>1</x:v>
      </x:c>
      <x:c r="AD266" s="120" t="n">
        <x:v>657</x:v>
      </x:c>
      <x:c r="AE266" s="120" t="n">
        <x:v>7</x:v>
      </x:c>
      <x:c r="AF266" s="120" t="n">
        <x:v>57</x:v>
      </x:c>
      <x:c r="AG266" s="120" t="str">
        <x:v>train=0|anomaly=1</x:v>
      </x:c>
    </x:row>
    <x:row r="267">
      <x:c r="A267" s="120" t="n">
        <x:v>266</x:v>
      </x:c>
      <x:c r="B267" s="120" t="n">
        <x:v>0</x:v>
      </x:c>
      <x:c r="C267" s="120" t="n">
        <x:v>0</x:v>
      </x:c>
      <x:c r="D267" s="120" t="str">
        <x:v>CADC0874</x:v>
      </x:c>
      <x:c r="E267" s="120" t="n">
        <x:v>1</x:v>
      </x:c>
      <x:c r="F267" s="120" t="n">
        <x:v>456</x:v>
      </x:c>
      <x:c r="G267" s="120" t="n">
        <x:v>457</x:v>
      </x:c>
      <x:c r="H267" s="120" t="n">
        <x:v>0.000012488651324726478</x:v>
      </x:c>
      <x:c r="I267" s="120" t="n">
        <x:v>4.644550960550361e-10</x:v>
      </x:c>
      <x:c r="J267" s="120" t="n">
        <x:v>0.000021551220291552775</x:v>
      </x:c>
      <x:c r="K267" s="120" t="n">
        <x:v>-1.4043741921930295</x:v>
      </x:c>
      <x:c r="L267" s="120" t="n">
        <x:v>-0.04252927102587527</x:v>
      </x:c>
      <x:c r="M267" s="120" t="n">
        <x:v>1</x:v>
      </x:c>
      <x:c r="N267" s="120" t="n">
        <x:v>1</x:v>
      </x:c>
      <x:c r="O267" s="120" t="n">
        <x:v>1</x:v>
      </x:c>
      <x:c r="P267" s="120" t="n">
        <x:v>143</x:v>
      </x:c>
      <x:c r="Q267" s="120" t="n">
        <x:v>155</x:v>
      </x:c>
      <x:c r="R267" s="120" t="n">
        <x:v>3.3168447997820917e-13</x:v>
      </x:c>
      <x:c r="S267" s="120" t="n">
        <x:v>7.453826028476817e-13</x:v>
      </x:c>
      <x:c r="T267" s="120" t="n">
        <x:v>456</x:v>
      </x:c>
      <x:c r="U267" s="120" t="n">
        <x:v>457</x:v>
      </x:c>
      <x:c r="V267" s="120" t="n">
        <x:v>1.0185418773136756e-12</x:v>
      </x:c>
      <x:c r="W267" s="120" t="n">
        <x:v>1.0163131204705384e-12</x:v>
      </x:c>
      <x:c r="X267" s="120" t="n">
        <x:v>267</x:v>
      </x:c>
      <x:c r="Y267" s="151" t="n">
        <x:v>44714.15899305556</x:v>
      </x:c>
      <x:c r="Z267" s="151" t="n">
        <x:v>44714.16427083333</x:v>
      </x:c>
      <x:c r="AA267" s="120" t="n">
        <x:v>457</x:v>
      </x:c>
      <x:c r="AB267" s="120" t="str">
        <x:v>Normal</x:v>
      </x:c>
      <x:c r="AC267" s="120" t="n">
        <x:v>0</x:v>
      </x:c>
      <x:c r="AD267" s="120"/>
      <x:c r="AE267" s="120"/>
      <x:c r="AF267" s="120"/>
      <x:c r="AG267" s="120"/>
    </x:row>
    <x:row r="268">
      <x:c r="A268" s="120" t="n">
        <x:v>267</x:v>
      </x:c>
      <x:c r="B268" s="120" t="n">
        <x:v>0</x:v>
      </x:c>
      <x:c r="C268" s="120" t="n">
        <x:v>1</x:v>
      </x:c>
      <x:c r="D268" s="120" t="str">
        <x:v>CADC0874</x:v>
      </x:c>
      <x:c r="E268" s="120" t="n">
        <x:v>1</x:v>
      </x:c>
      <x:c r="F268" s="120" t="n">
        <x:v>459</x:v>
      </x:c>
      <x:c r="G268" s="120" t="n">
        <x:v>460</x:v>
      </x:c>
      <x:c r="H268" s="120" t="n">
        <x:v>0.000003794593534130435</x:v>
      </x:c>
      <x:c r="I268" s="120" t="n">
        <x:v>5.127269543307259e-10</x:v>
      </x:c>
      <x:c r="J268" s="120" t="n">
        <x:v>0.00002264347487314449</x:v>
      </x:c>
      <x:c r="K268" s="120" t="n">
        <x:v>-1.4636343833523426</x:v>
      </x:c>
      <x:c r="L268" s="120" t="n">
        <x:v>-0.05179193035444262</x:v>
      </x:c>
      <x:c r="M268" s="120" t="n">
        <x:v>1</x:v>
      </x:c>
      <x:c r="N268" s="120" t="n">
        <x:v>1</x:v>
      </x:c>
      <x:c r="O268" s="120" t="n">
        <x:v>1</x:v>
      </x:c>
      <x:c r="P268" s="120" t="n">
        <x:v>135</x:v>
      </x:c>
      <x:c r="Q268" s="120" t="n">
        <x:v>153</x:v>
      </x:c>
      <x:c r="R268" s="120" t="n">
        <x:v>3.327044133273021e-13</x:v>
      </x:c>
      <x:c r="S268" s="120" t="n">
        <x:v>6.993792955811153e-13</x:v>
      </x:c>
      <x:c r="T268" s="120" t="n">
        <x:v>459</x:v>
      </x:c>
      <x:c r="U268" s="120" t="n">
        <x:v>460</x:v>
      </x:c>
      <x:c r="V268" s="120" t="n">
        <x:v>1.1170521880843702e-12</x:v>
      </x:c>
      <x:c r="W268" s="120" t="n">
        <x:v>1.1146238137624476e-12</x:v>
      </x:c>
      <x:c r="X268" s="120" t="n">
        <x:v>268</x:v>
      </x:c>
      <x:c r="Y268" s="151" t="n">
        <x:v>44714.16428240741</x:v>
      </x:c>
      <x:c r="Z268" s="151" t="n">
        <x:v>44714.169594907406</x:v>
      </x:c>
      <x:c r="AA268" s="120" t="n">
        <x:v>460</x:v>
      </x:c>
      <x:c r="AB268" s="120" t="str">
        <x:v>Normal</x:v>
      </x:c>
      <x:c r="AC268" s="120" t="n">
        <x:v>0</x:v>
      </x:c>
      <x:c r="AD268" s="120"/>
      <x:c r="AE268" s="120"/>
      <x:c r="AF268" s="120"/>
      <x:c r="AG268" s="120"/>
    </x:row>
    <x:row r="269">
      <x:c r="A269" s="120" t="n">
        <x:v>268</x:v>
      </x:c>
      <x:c r="B269" s="120" t="n">
        <x:v>0</x:v>
      </x:c>
      <x:c r="C269" s="120" t="n">
        <x:v>1</x:v>
      </x:c>
      <x:c r="D269" s="120" t="str">
        <x:v>CADC0874</x:v>
      </x:c>
      <x:c r="E269" s="120" t="n">
        <x:v>1</x:v>
      </x:c>
      <x:c r="F269" s="120" t="n">
        <x:v>425</x:v>
      </x:c>
      <x:c r="G269" s="120" t="n">
        <x:v>426</x:v>
      </x:c>
      <x:c r="H269" s="120" t="n">
        <x:v>-0.000006057919244131454</x:v>
      </x:c>
      <x:c r="I269" s="120" t="n">
        <x:v>2.6213469393781493e-10</x:v>
      </x:c>
      <x:c r="J269" s="120" t="n">
        <x:v>0.000016190574231256128</x:v>
      </x:c>
      <x:c r="K269" s="120" t="n">
        <x:v>-1.378531478112798</x:v>
      </x:c>
      <x:c r="L269" s="120" t="n">
        <x:v>0.03836576190164316</x:v>
      </x:c>
      <x:c r="M269" s="120" t="n">
        <x:v>1</x:v>
      </x:c>
      <x:c r="N269" s="120" t="n">
        <x:v>1</x:v>
      </x:c>
      <x:c r="O269" s="120" t="n">
        <x:v>1</x:v>
      </x:c>
      <x:c r="P269" s="120" t="n">
        <x:v>139</x:v>
      </x:c>
      <x:c r="Q269" s="120" t="n">
        <x:v>149</x:v>
      </x:c>
      <x:c r="R269" s="120" t="n">
        <x:v>3.326837489973936e-13</x:v>
      </x:c>
      <x:c r="S269" s="120" t="n">
        <x:v>8.404468255001515e-13</x:v>
      </x:c>
      <x:c r="T269" s="120" t="n">
        <x:v>425</x:v>
      </x:c>
      <x:c r="U269" s="120" t="n">
        <x:v>426</x:v>
      </x:c>
      <x:c r="V269" s="120" t="n">
        <x:v>6.167875151477998e-13</x:v>
      </x:c>
      <x:c r="W269" s="120" t="n">
        <x:v>6.153396571310209e-13</x:v>
      </x:c>
      <x:c r="X269" s="120" t="n">
        <x:v>269</x:v>
      </x:c>
      <x:c r="Y269" s="151" t="n">
        <x:v>44714.16960648148</x:v>
      </x:c>
      <x:c r="Z269" s="151" t="n">
        <x:v>44714.174525462964</x:v>
      </x:c>
      <x:c r="AA269" s="120" t="n">
        <x:v>426</x:v>
      </x:c>
      <x:c r="AB269" s="120" t="str">
        <x:v>Normal</x:v>
      </x:c>
      <x:c r="AC269" s="120" t="n">
        <x:v>0</x:v>
      </x:c>
      <x:c r="AD269" s="120"/>
      <x:c r="AE269" s="120"/>
      <x:c r="AF269" s="120"/>
      <x:c r="AG269" s="120"/>
    </x:row>
    <x:row r="270">
      <x:c r="A270" s="120" t="n">
        <x:v>269</x:v>
      </x:c>
      <x:c r="B270" s="120" t="n">
        <x:v>1</x:v>
      </x:c>
      <x:c r="C270" s="120" t="n">
        <x:v>1</x:v>
      </x:c>
      <x:c r="D270" s="120" t="str">
        <x:v>CADC0874</x:v>
      </x:c>
      <x:c r="E270" s="120" t="n">
        <x:v>1</x:v>
      </x:c>
      <x:c r="F270" s="120" t="n">
        <x:v>439</x:v>
      </x:c>
      <x:c r="G270" s="120" t="n">
        <x:v>440</x:v>
      </x:c>
      <x:c r="H270" s="120" t="n">
        <x:v>-0.000007375646509772726</x:v>
      </x:c>
      <x:c r="I270" s="120" t="n">
        <x:v>1.104330446796475e-10</x:v>
      </x:c>
      <x:c r="J270" s="120" t="n">
        <x:v>0.000010508712798418629</x:v>
      </x:c>
      <x:c r="K270" s="120" t="n">
        <x:v>-1.3624941972923055</x:v>
      </x:c>
      <x:c r="L270" s="120" t="n">
        <x:v>-0.17528956501724435</x:v>
      </x:c>
      <x:c r="M270" s="120" t="n">
        <x:v>2</x:v>
      </x:c>
      <x:c r="N270" s="120" t="n">
        <x:v>2</x:v>
      </x:c>
      <x:c r="O270" s="120" t="n">
        <x:v>2</x:v>
      </x:c>
      <x:c r="P270" s="120" t="n">
        <x:v>1</x:v>
      </x:c>
      <x:c r="Q270" s="120" t="n">
        <x:v>4</x:v>
      </x:c>
      <x:c r="R270" s="120" t="n">
        <x:v>2.9116720372524935e-12</x:v>
      </x:c>
      <x:c r="S270" s="120" t="n">
        <x:v>5.926026285943069e-12</x:v>
      </x:c>
      <x:c r="T270" s="120" t="n">
        <x:v>439</x:v>
      </x:c>
      <x:c r="U270" s="120" t="n">
        <x:v>440</x:v>
      </x:c>
      <x:c r="V270" s="120" t="n">
        <x:v>2.5155591043199884e-13</x:v>
      </x:c>
      <x:c r="W270" s="120" t="n">
        <x:v>2.509841924537443e-13</x:v>
      </x:c>
      <x:c r="X270" s="120" t="n">
        <x:v>270</x:v>
      </x:c>
      <x:c r="Y270" s="151" t="n">
        <x:v>44714.17453703703</x:v>
      </x:c>
      <x:c r="Z270" s="151" t="n">
        <x:v>44714.179618055554</x:v>
      </x:c>
      <x:c r="AA270" s="120" t="n">
        <x:v>440</x:v>
      </x:c>
      <x:c r="AB270" s="120" t="str">
        <x:v>Anomalous</x:v>
      </x:c>
      <x:c r="AC270" s="120" t="n">
        <x:v>0</x:v>
      </x:c>
      <x:c r="AD270" s="120"/>
      <x:c r="AE270" s="120"/>
      <x:c r="AF270" s="120"/>
      <x:c r="AG270" s="120"/>
    </x:row>
    <x:row r="271">
      <x:c r="A271" s="120" t="n">
        <x:v>270</x:v>
      </x:c>
      <x:c r="B271" s="120" t="n">
        <x:v>1</x:v>
      </x:c>
      <x:c r="C271" s="120" t="n">
        <x:v>0</x:v>
      </x:c>
      <x:c r="D271" s="120" t="str">
        <x:v>CADC0874</x:v>
      </x:c>
      <x:c r="E271" s="120" t="n">
        <x:v>1</x:v>
      </x:c>
      <x:c r="F271" s="120" t="n">
        <x:v>483</x:v>
      </x:c>
      <x:c r="G271" s="120" t="n">
        <x:v>484</x:v>
      </x:c>
      <x:c r="H271" s="120" t="n">
        <x:v>-0.000004791181576446281</x:v>
      </x:c>
      <x:c r="I271" s="120" t="n">
        <x:v>1.1780576579365372e-10</x:v>
      </x:c>
      <x:c r="J271" s="120" t="n">
        <x:v>0.000010853836455081388</x:v>
      </x:c>
      <x:c r="K271" s="120" t="n">
        <x:v>-1.5389125788001472</x:v>
      </x:c>
      <x:c r="L271" s="120" t="n">
        <x:v>-0.0550404188388268</x:v>
      </x:c>
      <x:c r="M271" s="120" t="n">
        <x:v>2</x:v>
      </x:c>
      <x:c r="N271" s="120" t="n">
        <x:v>1</x:v>
      </x:c>
      <x:c r="O271" s="120" t="n">
        <x:v>1</x:v>
      </x:c>
      <x:c r="P271" s="120" t="n">
        <x:v>17</x:v>
      </x:c>
      <x:c r="Q271" s="120" t="n">
        <x:v>21</x:v>
      </x:c>
      <x:c r="R271" s="120" t="n">
        <x:v>6.153990924285951e-13</x:v>
      </x:c>
      <x:c r="S271" s="120" t="n">
        <x:v>1.6034921594191174e-12</x:v>
      </x:c>
      <x:c r="T271" s="120" t="n">
        <x:v>483</x:v>
      </x:c>
      <x:c r="U271" s="120" t="n">
        <x:v>484</x:v>
      </x:c>
      <x:c r="V271" s="120" t="n">
        <x:v>2.4390427700549424e-13</x:v>
      </x:c>
      <x:c r="W271" s="120" t="n">
        <x:v>2.4340034254887135e-13</x:v>
      </x:c>
      <x:c r="X271" s="120" t="n">
        <x:v>271</x:v>
      </x:c>
      <x:c r="Y271" s="151" t="n">
        <x:v>44714.17962962963</x:v>
      </x:c>
      <x:c r="Z271" s="151" t="n">
        <x:v>44714.185219907406</x:v>
      </x:c>
      <x:c r="AA271" s="120" t="n">
        <x:v>484</x:v>
      </x:c>
      <x:c r="AB271" s="120" t="str">
        <x:v>Anomalous</x:v>
      </x:c>
      <x:c r="AC271" s="120" t="n">
        <x:v>0</x:v>
      </x:c>
      <x:c r="AD271" s="120"/>
      <x:c r="AE271" s="120"/>
      <x:c r="AF271" s="120"/>
      <x:c r="AG271" s="120"/>
    </x:row>
    <x:row r="272">
      <x:c r="A272" s="120" t="n">
        <x:v>271</x:v>
      </x:c>
      <x:c r="B272" s="120" t="n">
        <x:v>0</x:v>
      </x:c>
      <x:c r="C272" s="120" t="n">
        <x:v>1</x:v>
      </x:c>
      <x:c r="D272" s="120" t="str">
        <x:v>CADC0874</x:v>
      </x:c>
      <x:c r="E272" s="120" t="n">
        <x:v>1</x:v>
      </x:c>
      <x:c r="F272" s="120" t="n">
        <x:v>489</x:v>
      </x:c>
      <x:c r="G272" s="120" t="n">
        <x:v>490</x:v>
      </x:c>
      <x:c r="H272" s="120" t="n">
        <x:v>0.000005887717069591837</x:v>
      </x:c>
      <x:c r="I272" s="120" t="n">
        <x:v>2.1192793382954852e-10</x:v>
      </x:c>
      <x:c r="J272" s="120" t="n">
        <x:v>0.000014557744805757123</x:v>
      </x:c>
      <x:c r="K272" s="120" t="n">
        <x:v>-1.3518490990128542</x:v>
      </x:c>
      <x:c r="L272" s="120" t="n">
        <x:v>-0.047893785763643476</x:v>
      </x:c>
      <x:c r="M272" s="120" t="n">
        <x:v>1</x:v>
      </x:c>
      <x:c r="N272" s="120" t="n">
        <x:v>1</x:v>
      </x:c>
      <x:c r="O272" s="120" t="n">
        <x:v>1</x:v>
      </x:c>
      <x:c r="P272" s="120" t="n">
        <x:v>104</x:v>
      </x:c>
      <x:c r="Q272" s="120" t="n">
        <x:v>135</x:v>
      </x:c>
      <x:c r="R272" s="120" t="n">
        <x:v>7.901365398884755e-13</x:v>
      </x:c>
      <x:c r="S272" s="120" t="n">
        <x:v>2.232370029663874e-12</x:v>
      </x:c>
      <x:c r="T272" s="120" t="n">
        <x:v>489</x:v>
      </x:c>
      <x:c r="U272" s="120" t="n">
        <x:v>490</x:v>
      </x:c>
      <x:c r="V272" s="120" t="n">
        <x:v>4.3339045772913807e-13</x:v>
      </x:c>
      <x:c r="W272" s="120" t="n">
        <x:v>4.3250598740724187e-13</x:v>
      </x:c>
      <x:c r="X272" s="120" t="n">
        <x:v>272</x:v>
      </x:c>
      <x:c r="Y272" s="151" t="n">
        <x:v>44714.18523148148</x:v>
      </x:c>
      <x:c r="Z272" s="151" t="n">
        <x:v>44714.1908912037</x:v>
      </x:c>
      <x:c r="AA272" s="120" t="n">
        <x:v>490</x:v>
      </x:c>
      <x:c r="AB272" s="120" t="str">
        <x:v>Normal</x:v>
      </x:c>
      <x:c r="AC272" s="120" t="n">
        <x:v>0</x:v>
      </x:c>
      <x:c r="AD272" s="120"/>
      <x:c r="AE272" s="120"/>
      <x:c r="AF272" s="120"/>
      <x:c r="AG272" s="120"/>
    </x:row>
    <x:row r="273">
      <x:c r="A273" s="120" t="n">
        <x:v>272</x:v>
      </x:c>
      <x:c r="B273" s="120" t="n">
        <x:v>1</x:v>
      </x:c>
      <x:c r="C273" s="120" t="n">
        <x:v>1</x:v>
      </x:c>
      <x:c r="D273" s="120" t="str">
        <x:v>CADC0874</x:v>
      </x:c>
      <x:c r="E273" s="120" t="n">
        <x:v>1</x:v>
      </x:c>
      <x:c r="F273" s="120" t="n">
        <x:v>461</x:v>
      </x:c>
      <x:c r="G273" s="120" t="n">
        <x:v>462</x:v>
      </x:c>
      <x:c r="H273" s="120" t="n">
        <x:v>0.00001215984125</x:v>
      </x:c>
      <x:c r="I273" s="120" t="n">
        <x:v>3.4849514472647264e-10</x:v>
      </x:c>
      <x:c r="J273" s="120" t="n">
        <x:v>0.000018668024660538475</x:v>
      </x:c>
      <x:c r="K273" s="120" t="n">
        <x:v>-0.600378064555855</x:v>
      </x:c>
      <x:c r="L273" s="120" t="n">
        <x:v>0.2733122442101903</x:v>
      </x:c>
      <x:c r="M273" s="120" t="n">
        <x:v>2</x:v>
      </x:c>
      <x:c r="N273" s="120" t="n">
        <x:v>2</x:v>
      </x:c>
      <x:c r="O273" s="120" t="n">
        <x:v>1</x:v>
      </x:c>
      <x:c r="P273" s="120" t="n">
        <x:v>1</x:v>
      </x:c>
      <x:c r="Q273" s="120" t="n">
        <x:v>2</x:v>
      </x:c>
      <x:c r="R273" s="120" t="n">
        <x:v>4.4830743400500694e-11</x:v>
      </x:c>
      <x:c r="S273" s="120" t="n">
        <x:v>1.3385100578170428e-10</x:v>
      </x:c>
      <x:c r="T273" s="120" t="n">
        <x:v>461</x:v>
      </x:c>
      <x:c r="U273" s="120" t="n">
        <x:v>462</x:v>
      </x:c>
      <x:c r="V273" s="120" t="n">
        <x:v>7.559547607949515e-13</x:v>
      </x:c>
      <x:c r="W273" s="120" t="n">
        <x:v>7.543184950789451e-13</x:v>
      </x:c>
      <x:c r="X273" s="120" t="n">
        <x:v>273</x:v>
      </x:c>
      <x:c r="Y273" s="151" t="n">
        <x:v>44714.19090277778</x:v>
      </x:c>
      <x:c r="Z273" s="151" t="n">
        <x:v>44714.196238425924</x:v>
      </x:c>
      <x:c r="AA273" s="120" t="n">
        <x:v>462</x:v>
      </x:c>
      <x:c r="AB273" s="120" t="str">
        <x:v>Anomalous</x:v>
      </x:c>
      <x:c r="AC273" s="120" t="n">
        <x:v>0</x:v>
      </x:c>
      <x:c r="AD273" s="120"/>
      <x:c r="AE273" s="120"/>
      <x:c r="AF273" s="120"/>
      <x:c r="AG273" s="120"/>
    </x:row>
    <x:row r="274">
      <x:c r="A274" s="120" t="n">
        <x:v>273</x:v>
      </x:c>
      <x:c r="B274" s="120" t="n">
        <x:v>1</x:v>
      </x:c>
      <x:c r="C274" s="120" t="n">
        <x:v>0</x:v>
      </x:c>
      <x:c r="D274" s="120" t="str">
        <x:v>CADC0874</x:v>
      </x:c>
      <x:c r="E274" s="120" t="n">
        <x:v>1</x:v>
      </x:c>
      <x:c r="F274" s="120" t="n">
        <x:v>441</x:v>
      </x:c>
      <x:c r="G274" s="120" t="n">
        <x:v>442</x:v>
      </x:c>
      <x:c r="H274" s="120" t="n">
        <x:v>0.000008025414325791854</x:v>
      </x:c>
      <x:c r="I274" s="120" t="n">
        <x:v>4.786225509372878e-10</x:v>
      </x:c>
      <x:c r="J274" s="120" t="n">
        <x:v>0.000021877443884907757</x:v>
      </x:c>
      <x:c r="K274" s="120" t="n">
        <x:v>-1.4069672177883559</x:v>
      </x:c>
      <x:c r="L274" s="120" t="n">
        <x:v>0.056430326846971836</x:v>
      </x:c>
      <x:c r="M274" s="120" t="n">
        <x:v>2</x:v>
      </x:c>
      <x:c r="N274" s="120" t="n">
        <x:v>2</x:v>
      </x:c>
      <x:c r="O274" s="120" t="n">
        <x:v>2</x:v>
      </x:c>
      <x:c r="P274" s="120" t="n">
        <x:v>1</x:v>
      </x:c>
      <x:c r="Q274" s="120" t="n">
        <x:v>4</x:v>
      </x:c>
      <x:c r="R274" s="120" t="n">
        <x:v>7.602004119978858e-12</x:v>
      </x:c>
      <x:c r="S274" s="120" t="n">
        <x:v>1.5472394965885775e-11</x:v>
      </x:c>
      <x:c r="T274" s="120" t="n">
        <x:v>441</x:v>
      </x:c>
      <x:c r="U274" s="120" t="n">
        <x:v>442</x:v>
      </x:c>
      <x:c r="V274" s="120" t="n">
        <x:v>1.0853119068872738e-12</x:v>
      </x:c>
      <x:c r="W274" s="120" t="n">
        <x:v>1.0828564500843616e-12</x:v>
      </x:c>
      <x:c r="X274" s="120" t="n">
        <x:v>274</x:v>
      </x:c>
      <x:c r="Y274" s="151" t="n">
        <x:v>44714.19625</x:v>
      </x:c>
      <x:c r="Z274" s="151" t="n">
        <x:v>44714.20135416667</x:v>
      </x:c>
      <x:c r="AA274" s="120" t="n">
        <x:v>442</x:v>
      </x:c>
      <x:c r="AB274" s="120" t="str">
        <x:v>Anomalous</x:v>
      </x:c>
      <x:c r="AC274" s="120" t="n">
        <x:v>0</x:v>
      </x:c>
      <x:c r="AD274" s="120"/>
      <x:c r="AE274" s="120"/>
      <x:c r="AF274" s="120"/>
      <x:c r="AG274" s="120"/>
    </x:row>
    <x:row r="275">
      <x:c r="A275" s="120" t="n">
        <x:v>274</x:v>
      </x:c>
      <x:c r="B275" s="120" t="n">
        <x:v>0</x:v>
      </x:c>
      <x:c r="C275" s="120" t="n">
        <x:v>1</x:v>
      </x:c>
      <x:c r="D275" s="120" t="str">
        <x:v>CADC0874</x:v>
      </x:c>
      <x:c r="E275" s="120" t="n">
        <x:v>1</x:v>
      </x:c>
      <x:c r="F275" s="120" t="n">
        <x:v>415</x:v>
      </x:c>
      <x:c r="G275" s="120" t="n">
        <x:v>416</x:v>
      </x:c>
      <x:c r="H275" s="120" t="n">
        <x:v>0.0000013213999743749998</x:v>
      </x:c>
      <x:c r="I275" s="120" t="n">
        <x:v>5.226429326121045e-10</x:v>
      </x:c>
      <x:c r="J275" s="120" t="n">
        <x:v>0.000022861385185769135</x:v>
      </x:c>
      <x:c r="K275" s="120" t="n">
        <x:v>-1.455409951990813</x:v>
      </x:c>
      <x:c r="L275" s="120" t="n">
        <x:v>0.03818745429277436</x:v>
      </x:c>
      <x:c r="M275" s="120" t="n">
        <x:v>1</x:v>
      </x:c>
      <x:c r="N275" s="120" t="n">
        <x:v>1</x:v>
      </x:c>
      <x:c r="O275" s="120" t="n">
        <x:v>1</x:v>
      </x:c>
      <x:c r="P275" s="120" t="n">
        <x:v>129</x:v>
      </x:c>
      <x:c r="Q275" s="120" t="n">
        <x:v>137</x:v>
      </x:c>
      <x:c r="R275" s="120" t="n">
        <x:v>4.05950989892065e-13</x:v>
      </x:c>
      <x:c r="S275" s="120" t="n">
        <x:v>8.470843909229707e-13</x:v>
      </x:c>
      <x:c r="T275" s="120" t="n">
        <x:v>415</x:v>
      </x:c>
      <x:c r="U275" s="120" t="n">
        <x:v>416</x:v>
      </x:c>
      <x:c r="V275" s="120" t="n">
        <x:v>1.2593805605110953e-12</x:v>
      </x:c>
      <x:c r="W275" s="120" t="n">
        <x:v>1.256353203394482e-12</x:v>
      </x:c>
      <x:c r="X275" s="120" t="n">
        <x:v>275</x:v>
      </x:c>
      <x:c r="Y275" s="151" t="n">
        <x:v>44714.201365740744</x:v>
      </x:c>
      <x:c r="Z275" s="151" t="n">
        <x:v>44714.20616898148</x:v>
      </x:c>
      <x:c r="AA275" s="120" t="n">
        <x:v>416</x:v>
      </x:c>
      <x:c r="AB275" s="120" t="str">
        <x:v>Normal</x:v>
      </x:c>
      <x:c r="AC275" s="120" t="n">
        <x:v>1</x:v>
      </x:c>
      <x:c r="AD275" s="120" t="n">
        <x:v>585</x:v>
      </x:c>
      <x:c r="AE275" s="120" t="n">
        <x:v>6</x:v>
      </x:c>
      <x:c r="AF275" s="120" t="n">
        <x:v>85</x:v>
      </x:c>
      <x:c r="AG275" s="120" t="str">
        <x:v>train=1|anomaly=0</x:v>
      </x:c>
    </x:row>
    <x:row r="276">
      <x:c r="A276" s="120" t="n">
        <x:v>275</x:v>
      </x:c>
      <x:c r="B276" s="120" t="n">
        <x:v>0</x:v>
      </x:c>
      <x:c r="C276" s="120" t="n">
        <x:v>1</x:v>
      </x:c>
      <x:c r="D276" s="120" t="str">
        <x:v>CADC0874</x:v>
      </x:c>
      <x:c r="E276" s="120" t="n">
        <x:v>1</x:v>
      </x:c>
      <x:c r="F276" s="120" t="n">
        <x:v>445</x:v>
      </x:c>
      <x:c r="G276" s="120" t="n">
        <x:v>446</x:v>
      </x:c>
      <x:c r="H276" s="120" t="n">
        <x:v>-0.00000594508308632287</x:v>
      </x:c>
      <x:c r="I276" s="120" t="n">
        <x:v>2.738890682831893e-10</x:v>
      </x:c>
      <x:c r="J276" s="120" t="n">
        <x:v>0.000016549594202976377</x:v>
      </x:c>
      <x:c r="K276" s="120" t="n">
        <x:v>-1.3965311367081812</x:v>
      </x:c>
      <x:c r="L276" s="120" t="n">
        <x:v>-0.018921765455745733</x:v>
      </x:c>
      <x:c r="M276" s="120" t="n">
        <x:v>1</x:v>
      </x:c>
      <x:c r="N276" s="120" t="n">
        <x:v>1</x:v>
      </x:c>
      <x:c r="O276" s="120" t="n">
        <x:v>1</x:v>
      </x:c>
      <x:c r="P276" s="120" t="n">
        <x:v>137</x:v>
      </x:c>
      <x:c r="Q276" s="120" t="n">
        <x:v>145</x:v>
      </x:c>
      <x:c r="R276" s="120" t="n">
        <x:v>3.398359920046202e-13</x:v>
      </x:c>
      <x:c r="S276" s="120" t="n">
        <x:v>8.707303167088386e-13</x:v>
      </x:c>
      <x:c r="T276" s="120" t="n">
        <x:v>445</x:v>
      </x:c>
      <x:c r="U276" s="120" t="n">
        <x:v>446</x:v>
      </x:c>
      <x:c r="V276" s="120" t="n">
        <x:v>6.154810523217737e-13</x:v>
      </x:c>
      <x:c r="W276" s="120" t="n">
        <x:v>6.141010499623078e-13</x:v>
      </x:c>
      <x:c r="X276" s="120" t="n">
        <x:v>276</x:v>
      </x:c>
      <x:c r="Y276" s="151" t="n">
        <x:v>44714.20618055556</x:v>
      </x:c>
      <x:c r="Z276" s="151" t="n">
        <x:v>44714.211331018516</x:v>
      </x:c>
      <x:c r="AA276" s="120" t="n">
        <x:v>446</x:v>
      </x:c>
      <x:c r="AB276" s="120" t="str">
        <x:v>Normal</x:v>
      </x:c>
      <x:c r="AC276" s="120" t="n">
        <x:v>1</x:v>
      </x:c>
      <x:c r="AD276" s="120" t="n">
        <x:v>22</x:v>
      </x:c>
      <x:c r="AE276" s="120" t="n">
        <x:v>1</x:v>
      </x:c>
      <x:c r="AF276" s="120" t="n">
        <x:v>22</x:v>
      </x:c>
      <x:c r="AG276" s="120" t="str">
        <x:v>train=1|anomaly=0</x:v>
      </x:c>
    </x:row>
    <x:row r="277">
      <x:c r="A277" s="120" t="n">
        <x:v>276</x:v>
      </x:c>
      <x:c r="B277" s="120" t="n">
        <x:v>1</x:v>
      </x:c>
      <x:c r="C277" s="120" t="n">
        <x:v>0</x:v>
      </x:c>
      <x:c r="D277" s="120" t="str">
        <x:v>CADC0874</x:v>
      </x:c>
      <x:c r="E277" s="120" t="n">
        <x:v>1</x:v>
      </x:c>
      <x:c r="F277" s="120" t="n">
        <x:v>438</x:v>
      </x:c>
      <x:c r="G277" s="120" t="n">
        <x:v>439</x:v>
      </x:c>
      <x:c r="H277" s="120" t="n">
        <x:v>-0.0000039661621471526195</x:v>
      </x:c>
      <x:c r="I277" s="120" t="n">
        <x:v>1.508315868820548e-10</x:v>
      </x:c>
      <x:c r="J277" s="120" t="n">
        <x:v>0.00001228135118307651</x:v>
      </x:c>
      <x:c r="K277" s="120" t="n">
        <x:v>-1.3686545848199743</x:v>
      </x:c>
      <x:c r="L277" s="120" t="n">
        <x:v>-0.16675825500895614</x:v>
      </x:c>
      <x:c r="M277" s="120" t="n">
        <x:v>2</x:v>
      </x:c>
      <x:c r="N277" s="120" t="n">
        <x:v>2</x:v>
      </x:c>
      <x:c r="O277" s="120" t="n">
        <x:v>1</x:v>
      </x:c>
      <x:c r="P277" s="120" t="n">
        <x:v>7</x:v>
      </x:c>
      <x:c r="Q277" s="120" t="n">
        <x:v>24</x:v>
      </x:c>
      <x:c r="R277" s="120" t="n">
        <x:v>8.938816803494995e-13</x:v>
      </x:c>
      <x:c r="S277" s="120" t="n">
        <x:v>1.7296869493284329e-12</x:v>
      </x:c>
      <x:c r="T277" s="120" t="n">
        <x:v>438</x:v>
      </x:c>
      <x:c r="U277" s="120" t="n">
        <x:v>439</x:v>
      </x:c>
      <x:c r="V277" s="120" t="n">
        <x:v>3.443643536119973e-13</x:v>
      </x:c>
      <x:c r="W277" s="120" t="n">
        <x:v>3.435799245604893e-13</x:v>
      </x:c>
      <x:c r="X277" s="120" t="n">
        <x:v>277</x:v>
      </x:c>
      <x:c r="Y277" s="151" t="n">
        <x:v>44714.21134259259</x:v>
      </x:c>
      <x:c r="Z277" s="151" t="n">
        <x:v>44714.216412037036</x:v>
      </x:c>
      <x:c r="AA277" s="120" t="n">
        <x:v>439</x:v>
      </x:c>
      <x:c r="AB277" s="120" t="str">
        <x:v>Anomalous</x:v>
      </x:c>
      <x:c r="AC277" s="120" t="n">
        <x:v>0</x:v>
      </x:c>
      <x:c r="AD277" s="120"/>
      <x:c r="AE277" s="120"/>
      <x:c r="AF277" s="120"/>
      <x:c r="AG277" s="120"/>
    </x:row>
    <x:row r="278">
      <x:c r="A278" s="120" t="n">
        <x:v>277</x:v>
      </x:c>
      <x:c r="B278" s="120" t="n">
        <x:v>0</x:v>
      </x:c>
      <x:c r="C278" s="120" t="n">
        <x:v>0</x:v>
      </x:c>
      <x:c r="D278" s="120" t="str">
        <x:v>CADC0874</x:v>
      </x:c>
      <x:c r="E278" s="120" t="n">
        <x:v>1</x:v>
      </x:c>
      <x:c r="F278" s="120" t="n">
        <x:v>475</x:v>
      </x:c>
      <x:c r="G278" s="120" t="n">
        <x:v>476</x:v>
      </x:c>
      <x:c r="H278" s="120" t="n">
        <x:v>0.0000015714773955882358</x:v>
      </x:c>
      <x:c r="I278" s="120" t="n">
        <x:v>2.264235537504884e-10</x:v>
      </x:c>
      <x:c r="J278" s="120" t="n">
        <x:v>0.000015047376972432384</x:v>
      </x:c>
      <x:c r="K278" s="120" t="n">
        <x:v>-1.4850666187202128</x:v>
      </x:c>
      <x:c r="L278" s="120" t="n">
        <x:v>0.09511066400436992</x:v>
      </x:c>
      <x:c r="M278" s="120" t="n">
        <x:v>1</x:v>
      </x:c>
      <x:c r="N278" s="120" t="n">
        <x:v>1</x:v>
      </x:c>
      <x:c r="O278" s="120" t="n">
        <x:v>1</x:v>
      </x:c>
      <x:c r="P278" s="120" t="n">
        <x:v>140</x:v>
      </x:c>
      <x:c r="Q278" s="120" t="n">
        <x:v>159</x:v>
      </x:c>
      <x:c r="R278" s="120" t="n">
        <x:v>2.9837082123585034e-13</x:v>
      </x:c>
      <x:c r="S278" s="120" t="n">
        <x:v>7.761664814304729e-13</x:v>
      </x:c>
      <x:c r="T278" s="120" t="n">
        <x:v>475</x:v>
      </x:c>
      <x:c r="U278" s="120" t="n">
        <x:v>476</x:v>
      </x:c>
      <x:c r="V278" s="120" t="n">
        <x:v>4.766811657905019e-13</x:v>
      </x:c>
      <x:c r="W278" s="120" t="n">
        <x:v>4.756797347699336e-13</x:v>
      </x:c>
      <x:c r="X278" s="120" t="n">
        <x:v>278</x:v>
      </x:c>
      <x:c r="Y278" s="151" t="n">
        <x:v>44714.21642361111</x:v>
      </x:c>
      <x:c r="Z278" s="151" t="n">
        <x:v>44714.221921296295</x:v>
      </x:c>
      <x:c r="AA278" s="120" t="n">
        <x:v>476</x:v>
      </x:c>
      <x:c r="AB278" s="120" t="str">
        <x:v>Normal</x:v>
      </x:c>
      <x:c r="AC278" s="120" t="n">
        <x:v>0</x:v>
      </x:c>
      <x:c r="AD278" s="120"/>
      <x:c r="AE278" s="120"/>
      <x:c r="AF278" s="120"/>
      <x:c r="AG278" s="120"/>
    </x:row>
    <x:row r="279">
      <x:c r="A279" s="120" t="n">
        <x:v>278</x:v>
      </x:c>
      <x:c r="B279" s="120" t="n">
        <x:v>1</x:v>
      </x:c>
      <x:c r="C279" s="120" t="n">
        <x:v>0</x:v>
      </x:c>
      <x:c r="D279" s="120" t="str">
        <x:v>CADC0874</x:v>
      </x:c>
      <x:c r="E279" s="120" t="n">
        <x:v>1</x:v>
      </x:c>
      <x:c r="F279" s="120" t="n">
        <x:v>436</x:v>
      </x:c>
      <x:c r="G279" s="120" t="n">
        <x:v>437</x:v>
      </x:c>
      <x:c r="H279" s="120" t="n">
        <x:v>0.000008267415324942792</x:v>
      </x:c>
      <x:c r="I279" s="120" t="n">
        <x:v>4.4240833291984373e-10</x:v>
      </x:c>
      <x:c r="J279" s="120" t="n">
        <x:v>0.000021033505007959177</x:v>
      </x:c>
      <x:c r="K279" s="120" t="n">
        <x:v>-1.4826144851363163</x:v>
      </x:c>
      <x:c r="L279" s="120" t="n">
        <x:v>0.03204619937817398</x:v>
      </x:c>
      <x:c r="M279" s="120" t="n">
        <x:v>1</x:v>
      </x:c>
      <x:c r="N279" s="120" t="n">
        <x:v>1</x:v>
      </x:c>
      <x:c r="O279" s="120" t="n">
        <x:v>1</x:v>
      </x:c>
      <x:c r="P279" s="120" t="n">
        <x:v>52</x:v>
      </x:c>
      <x:c r="Q279" s="120" t="n">
        <x:v>61</x:v>
      </x:c>
      <x:c r="R279" s="120" t="n">
        <x:v>6.502586240927743e-13</x:v>
      </x:c>
      <x:c r="S279" s="120" t="n">
        <x:v>1.3358307908235685e-12</x:v>
      </x:c>
      <x:c r="T279" s="120" t="n">
        <x:v>436</x:v>
      </x:c>
      <x:c r="U279" s="120" t="n">
        <x:v>437</x:v>
      </x:c>
      <x:c r="V279" s="120" t="n">
        <x:v>1.0146980112840453e-12</x:v>
      </x:c>
      <x:c r="W279" s="120" t="n">
        <x:v>1.012376047871496e-12</x:v>
      </x:c>
      <x:c r="X279" s="120" t="n">
        <x:v>279</x:v>
      </x:c>
      <x:c r="Y279" s="151" t="n">
        <x:v>44714.22193287037</x:v>
      </x:c>
      <x:c r="Z279" s="151" t="n">
        <x:v>44714.22697916667</x:v>
      </x:c>
      <x:c r="AA279" s="120" t="n">
        <x:v>437</x:v>
      </x:c>
      <x:c r="AB279" s="120" t="str">
        <x:v>Anomalous</x:v>
      </x:c>
      <x:c r="AC279" s="120" t="n">
        <x:v>0</x:v>
      </x:c>
      <x:c r="AD279" s="120"/>
      <x:c r="AE279" s="120"/>
      <x:c r="AF279" s="120"/>
      <x:c r="AG279" s="120"/>
    </x:row>
    <x:row r="280">
      <x:c r="A280" s="120" t="n">
        <x:v>279</x:v>
      </x:c>
      <x:c r="B280" s="120" t="n">
        <x:v>1</x:v>
      </x:c>
      <x:c r="C280" s="120" t="n">
        <x:v>0</x:v>
      </x:c>
      <x:c r="D280" s="120" t="str">
        <x:v>CADC0874</x:v>
      </x:c>
      <x:c r="E280" s="120" t="n">
        <x:v>1</x:v>
      </x:c>
      <x:c r="F280" s="120" t="n">
        <x:v>439</x:v>
      </x:c>
      <x:c r="G280" s="120" t="n">
        <x:v>440</x:v>
      </x:c>
      <x:c r="H280" s="120" t="n">
        <x:v>0.000005702656870454545</x:v>
      </x:c>
      <x:c r="I280" s="120" t="n">
        <x:v>5.697817112524958e-10</x:v>
      </x:c>
      <x:c r="J280" s="120" t="n">
        <x:v>0.00002387010078010765</x:v>
      </x:c>
      <x:c r="K280" s="120" t="n">
        <x:v>-1.4150433708919878</x:v>
      </x:c>
      <x:c r="L280" s="120" t="n">
        <x:v>0.05227544717232542</x:v>
      </x:c>
      <x:c r="M280" s="120" t="n">
        <x:v>2</x:v>
      </x:c>
      <x:c r="N280" s="120" t="n">
        <x:v>2</x:v>
      </x:c>
      <x:c r="O280" s="120" t="n">
        <x:v>2</x:v>
      </x:c>
      <x:c r="P280" s="120" t="n">
        <x:v>2</x:v>
      </x:c>
      <x:c r="Q280" s="120" t="n">
        <x:v>2</x:v>
      </x:c>
      <x:c r="R280" s="120" t="n">
        <x:v>2.0761880822848762e-11</x:v>
      </x:c>
      <x:c r="S280" s="120" t="n">
        <x:v>5.602552231802151e-11</x:v>
      </x:c>
      <x:c r="T280" s="120" t="n">
        <x:v>439</x:v>
      </x:c>
      <x:c r="U280" s="120" t="n">
        <x:v>440</x:v>
      </x:c>
      <x:c r="V280" s="120" t="n">
        <x:v>1.2979082260876899e-12</x:v>
      </x:c>
      <x:c r="W280" s="120" t="n">
        <x:v>1.2949584346647632e-12</x:v>
      </x:c>
      <x:c r="X280" s="120" t="n">
        <x:v>280</x:v>
      </x:c>
      <x:c r="Y280" s="151" t="n">
        <x:v>44714.22699074074</x:v>
      </x:c>
      <x:c r="Z280" s="151" t="n">
        <x:v>44714.23207175926</x:v>
      </x:c>
      <x:c r="AA280" s="120" t="n">
        <x:v>440</x:v>
      </x:c>
      <x:c r="AB280" s="120" t="str">
        <x:v>Anomalous</x:v>
      </x:c>
      <x:c r="AC280" s="120" t="n">
        <x:v>0</x:v>
      </x:c>
      <x:c r="AD280" s="120"/>
      <x:c r="AE280" s="120"/>
      <x:c r="AF280" s="120"/>
      <x:c r="AG280" s="120"/>
    </x:row>
    <x:row r="281">
      <x:c r="A281" s="120" t="n">
        <x:v>280</x:v>
      </x:c>
      <x:c r="B281" s="120" t="n">
        <x:v>1</x:v>
      </x:c>
      <x:c r="C281" s="120" t="n">
        <x:v>1</x:v>
      </x:c>
      <x:c r="D281" s="120" t="str">
        <x:v>CADC0874</x:v>
      </x:c>
      <x:c r="E281" s="120" t="n">
        <x:v>1</x:v>
      </x:c>
      <x:c r="F281" s="120" t="n">
        <x:v>415</x:v>
      </x:c>
      <x:c r="G281" s="120" t="n">
        <x:v>416</x:v>
      </x:c>
      <x:c r="H281" s="120" t="n">
        <x:v>-0.000001447786809374999</x:v>
      </x:c>
      <x:c r="I281" s="120" t="n">
        <x:v>3.8431895640312256e-10</x:v>
      </x:c>
      <x:c r="J281" s="120" t="n">
        <x:v>0.000019604054590903447</x:v>
      </x:c>
      <x:c r="K281" s="120" t="n">
        <x:v>-1.2635866936959697</x:v>
      </x:c>
      <x:c r="L281" s="120" t="n">
        <x:v>0.1967479595936789</x:v>
      </x:c>
      <x:c r="M281" s="120" t="n">
        <x:v>1</x:v>
      </x:c>
      <x:c r="N281" s="120" t="n">
        <x:v>1</x:v>
      </x:c>
      <x:c r="O281" s="120" t="n">
        <x:v>1</x:v>
      </x:c>
      <x:c r="P281" s="120" t="n">
        <x:v>5</x:v>
      </x:c>
      <x:c r="Q281" s="120" t="n">
        <x:v>3</x:v>
      </x:c>
      <x:c r="R281" s="120" t="n">
        <x:v>1.5498688488343e-12</x:v>
      </x:c>
      <x:c r="S281" s="120" t="n">
        <x:v>3.229306547479851e-12</x:v>
      </x:c>
      <x:c r="T281" s="120" t="n">
        <x:v>415</x:v>
      </x:c>
      <x:c r="U281" s="120" t="n">
        <x:v>416</x:v>
      </x:c>
      <x:c r="V281" s="120" t="n">
        <x:v>9.260697744653555e-13</x:v>
      </x:c>
      <x:c r="W281" s="120" t="n">
        <x:v>9.238436451998139e-13</x:v>
      </x:c>
      <x:c r="X281" s="120" t="n">
        <x:v>281</x:v>
      </x:c>
      <x:c r="Y281" s="151" t="n">
        <x:v>44714.232083333336</x:v>
      </x:c>
      <x:c r="Z281" s="151" t="n">
        <x:v>44714.23688657407</x:v>
      </x:c>
      <x:c r="AA281" s="120" t="n">
        <x:v>416</x:v>
      </x:c>
      <x:c r="AB281" s="120" t="str">
        <x:v>Anomalous</x:v>
      </x:c>
      <x:c r="AC281" s="120" t="n">
        <x:v>0</x:v>
      </x:c>
      <x:c r="AD281" s="120"/>
      <x:c r="AE281" s="120"/>
      <x:c r="AF281" s="120"/>
      <x:c r="AG281" s="120"/>
    </x:row>
    <x:row r="282">
      <x:c r="A282" s="120" t="n">
        <x:v>281</x:v>
      </x:c>
      <x:c r="B282" s="120" t="n">
        <x:v>0</x:v>
      </x:c>
      <x:c r="C282" s="120" t="n">
        <x:v>1</x:v>
      </x:c>
      <x:c r="D282" s="120" t="str">
        <x:v>CADC0874</x:v>
      </x:c>
      <x:c r="E282" s="120" t="n">
        <x:v>1</x:v>
      </x:c>
      <x:c r="F282" s="120" t="n">
        <x:v>417</x:v>
      </x:c>
      <x:c r="G282" s="120" t="n">
        <x:v>418</x:v>
      </x:c>
      <x:c r="H282" s="120" t="n">
        <x:v>-0.000004078524686842105</x:v>
      </x:c>
      <x:c r="I282" s="120" t="n">
        <x:v>1.4942342406122075e-10</x:v>
      </x:c>
      <x:c r="J282" s="120" t="n">
        <x:v>0.00001222388743654083</x:v>
      </x:c>
      <x:c r="K282" s="120" t="n">
        <x:v>-1.293051798937943</x:v>
      </x:c>
      <x:c r="L282" s="120" t="n">
        <x:v>-0.1326365184999304</x:v>
      </x:c>
      <x:c r="M282" s="120" t="n">
        <x:v>1</x:v>
      </x:c>
      <x:c r="N282" s="120" t="n">
        <x:v>1</x:v>
      </x:c>
      <x:c r="O282" s="120" t="n">
        <x:v>1</x:v>
      </x:c>
      <x:c r="P282" s="120" t="n">
        <x:v>135</x:v>
      </x:c>
      <x:c r="Q282" s="120" t="n">
        <x:v>139</x:v>
      </x:c>
      <x:c r="R282" s="120" t="n">
        <x:v>2.6178224385721435e-13</x:v>
      </x:c>
      <x:c r="S282" s="120" t="n">
        <x:v>6.782254545958343e-13</x:v>
      </x:c>
      <x:c r="T282" s="120" t="n">
        <x:v>417</x:v>
      </x:c>
      <x:c r="U282" s="120" t="n">
        <x:v>418</x:v>
      </x:c>
      <x:c r="V282" s="120" t="n">
        <x:v>3.583295541036469e-13</x:v>
      </x:c>
      <x:c r="W282" s="120" t="n">
        <x:v>3.574723063665568e-13</x:v>
      </x:c>
      <x:c r="X282" s="120" t="n">
        <x:v>282</x:v>
      </x:c>
      <x:c r="Y282" s="151" t="n">
        <x:v>44714.23689814815</x:v>
      </x:c>
      <x:c r="Z282" s="151" t="n">
        <x:v>44714.24172453704</x:v>
      </x:c>
      <x:c r="AA282" s="120" t="n">
        <x:v>418</x:v>
      </x:c>
      <x:c r="AB282" s="120" t="str">
        <x:v>Normal</x:v>
      </x:c>
      <x:c r="AC282" s="120" t="n">
        <x:v>0</x:v>
      </x:c>
      <x:c r="AD282" s="120"/>
      <x:c r="AE282" s="120"/>
      <x:c r="AF282" s="120"/>
      <x:c r="AG282" s="120"/>
    </x:row>
    <x:row r="283">
      <x:c r="A283" s="120" t="n">
        <x:v>282</x:v>
      </x:c>
      <x:c r="B283" s="120" t="n">
        <x:v>1</x:v>
      </x:c>
      <x:c r="C283" s="120" t="n">
        <x:v>1</x:v>
      </x:c>
      <x:c r="D283" s="120" t="str">
        <x:v>CADC0874</x:v>
      </x:c>
      <x:c r="E283" s="120" t="n">
        <x:v>1</x:v>
      </x:c>
      <x:c r="F283" s="120" t="n">
        <x:v>416</x:v>
      </x:c>
      <x:c r="G283" s="120" t="n">
        <x:v>417</x:v>
      </x:c>
      <x:c r="H283" s="120" t="n">
        <x:v>-0.00000401535671822542</x:v>
      </x:c>
      <x:c r="I283" s="120" t="n">
        <x:v>1.0667798605326795e-10</x:v>
      </x:c>
      <x:c r="J283" s="120" t="n">
        <x:v>0.000010328503572796397</x:v>
      </x:c>
      <x:c r="K283" s="120" t="n">
        <x:v>-1.3603096927900593</x:v>
      </x:c>
      <x:c r="L283" s="120" t="n">
        <x:v>0.08535034432287629</x:v>
      </x:c>
      <x:c r="M283" s="120" t="n">
        <x:v>2</x:v>
      </x:c>
      <x:c r="N283" s="120" t="n">
        <x:v>2</x:v>
      </x:c>
      <x:c r="O283" s="120" t="n">
        <x:v>1</x:v>
      </x:c>
      <x:c r="P283" s="120" t="n">
        <x:v>34</x:v>
      </x:c>
      <x:c r="Q283" s="120" t="n">
        <x:v>66</x:v>
      </x:c>
      <x:c r="R283" s="120" t="n">
        <x:v>5.601049214338436e-13</x:v>
      </x:c>
      <x:c r="S283" s="120" t="n">
        <x:v>1.2550640598661324e-12</x:v>
      </x:c>
      <x:c r="T283" s="120" t="n">
        <x:v>416</x:v>
      </x:c>
      <x:c r="U283" s="120" t="n">
        <x:v>417</x:v>
      </x:c>
      <x:c r="V283" s="120" t="n">
        <x:v>2.564374664742018e-13</x:v>
      </x:c>
      <x:c r="W283" s="120" t="n">
        <x:v>2.5582250852102624e-13</x:v>
      </x:c>
      <x:c r="X283" s="120" t="n">
        <x:v>283</x:v>
      </x:c>
      <x:c r="Y283" s="151" t="n">
        <x:v>44714.241736111115</x:v>
      </x:c>
      <x:c r="Z283" s="151" t="n">
        <x:v>44714.24655092593</x:v>
      </x:c>
      <x:c r="AA283" s="120" t="n">
        <x:v>417</x:v>
      </x:c>
      <x:c r="AB283" s="120" t="str">
        <x:v>Anomalous</x:v>
      </x:c>
      <x:c r="AC283" s="120" t="n">
        <x:v>1</x:v>
      </x:c>
      <x:c r="AD283" s="120" t="n">
        <x:v>832</x:v>
      </x:c>
      <x:c r="AE283" s="120" t="n">
        <x:v>9</x:v>
      </x:c>
      <x:c r="AF283" s="120" t="n">
        <x:v>32</x:v>
      </x:c>
      <x:c r="AG283" s="120" t="str">
        <x:v>train=1|anomaly=1</x:v>
      </x:c>
    </x:row>
    <x:row r="284">
      <x:c r="A284" s="120" t="n">
        <x:v>283</x:v>
      </x:c>
      <x:c r="B284" s="120" t="n">
        <x:v>1</x:v>
      </x:c>
      <x:c r="C284" s="120" t="n">
        <x:v>1</x:v>
      </x:c>
      <x:c r="D284" s="120" t="str">
        <x:v>CADC0874</x:v>
      </x:c>
      <x:c r="E284" s="120" t="n">
        <x:v>1</x:v>
      </x:c>
      <x:c r="F284" s="120" t="n">
        <x:v>478</x:v>
      </x:c>
      <x:c r="G284" s="120" t="n">
        <x:v>479</x:v>
      </x:c>
      <x:c r="H284" s="120" t="n">
        <x:v>-0.0000012997764143235903</x:v>
      </x:c>
      <x:c r="I284" s="120" t="n">
        <x:v>1.0257918369536444e-10</x:v>
      </x:c>
      <x:c r="J284" s="120" t="n">
        <x:v>0.000010128138214665341</x:v>
      </x:c>
      <x:c r="K284" s="120" t="n">
        <x:v>-0.8983877456357119</x:v>
      </x:c>
      <x:c r="L284" s="120" t="n">
        <x:v>-0.26632127813069467</x:v>
      </x:c>
      <x:c r="M284" s="120" t="n">
        <x:v>2</x:v>
      </x:c>
      <x:c r="N284" s="120" t="n">
        <x:v>2</x:v>
      </x:c>
      <x:c r="O284" s="120" t="n">
        <x:v>2</x:v>
      </x:c>
      <x:c r="P284" s="120" t="n">
        <x:v>2</x:v>
      </x:c>
      <x:c r="Q284" s="120" t="n">
        <x:v>3</x:v>
      </x:c>
      <x:c r="R284" s="120" t="n">
        <x:v>5.702212266111727e-12</x:v>
      </x:c>
      <x:c r="S284" s="120" t="n">
        <x:v>1.551912383060802e-11</x:v>
      </x:c>
      <x:c r="T284" s="120" t="n">
        <x:v>478</x:v>
      </x:c>
      <x:c r="U284" s="120" t="n">
        <x:v>479</x:v>
      </x:c>
      <x:c r="V284" s="120" t="n">
        <x:v>2.1460080270996745e-13</x:v>
      </x:c>
      <x:c r="W284" s="120" t="n">
        <x:v>2.1415278433270238e-13</x:v>
      </x:c>
      <x:c r="X284" s="120" t="n">
        <x:v>284</x:v>
      </x:c>
      <x:c r="Y284" s="151" t="n">
        <x:v>44714.2465625</x:v>
      </x:c>
      <x:c r="Z284" s="151" t="n">
        <x:v>44714.25209490741</x:v>
      </x:c>
      <x:c r="AA284" s="120" t="n">
        <x:v>479</x:v>
      </x:c>
      <x:c r="AB284" s="120" t="str">
        <x:v>Anomalous</x:v>
      </x:c>
      <x:c r="AC284" s="120" t="n">
        <x:v>0</x:v>
      </x:c>
      <x:c r="AD284" s="120"/>
      <x:c r="AE284" s="120"/>
      <x:c r="AF284" s="120"/>
      <x:c r="AG284" s="120"/>
    </x:row>
    <x:row r="285">
      <x:c r="A285" s="120" t="n">
        <x:v>284</x:v>
      </x:c>
      <x:c r="B285" s="120" t="n">
        <x:v>1</x:v>
      </x:c>
      <x:c r="C285" s="120" t="n">
        <x:v>1</x:v>
      </x:c>
      <x:c r="D285" s="120" t="str">
        <x:v>CADC0874</x:v>
      </x:c>
      <x:c r="E285" s="120" t="n">
        <x:v>1</x:v>
      </x:c>
      <x:c r="F285" s="120" t="n">
        <x:v>449</x:v>
      </x:c>
      <x:c r="G285" s="120" t="n">
        <x:v>450</x:v>
      </x:c>
      <x:c r="H285" s="120" t="n">
        <x:v>0.000004584135606444444</x:v>
      </x:c>
      <x:c r="I285" s="120" t="n">
        <x:v>2.2982560926907476e-10</x:v>
      </x:c>
      <x:c r="J285" s="120" t="n">
        <x:v>0.000015160000305708267</x:v>
      </x:c>
      <x:c r="K285" s="120" t="n">
        <x:v>-1.4114754258587183</x:v>
      </x:c>
      <x:c r="L285" s="120" t="n">
        <x:v>-0.0032655867998753864</x:v>
      </x:c>
      <x:c r="M285" s="120" t="n">
        <x:v>2</x:v>
      </x:c>
      <x:c r="N285" s="120" t="n">
        <x:v>2</x:v>
      </x:c>
      <x:c r="O285" s="120" t="n">
        <x:v>1</x:v>
      </x:c>
      <x:c r="P285" s="120" t="n">
        <x:v>39</x:v>
      </x:c>
      <x:c r="Q285" s="120" t="n">
        <x:v>70</x:v>
      </x:c>
      <x:c r="R285" s="120" t="n">
        <x:v>1.7171059641915452e-12</x:v>
      </x:c>
      <x:c r="S285" s="120" t="n">
        <x:v>4.476209553190461e-12</x:v>
      </x:c>
      <x:c r="T285" s="120" t="n">
        <x:v>449</x:v>
      </x:c>
      <x:c r="U285" s="120" t="n">
        <x:v>450</x:v>
      </x:c>
      <x:c r="V285" s="120" t="n">
        <x:v>5.118610451427055e-13</x:v>
      </x:c>
      <x:c r="W285" s="120" t="n">
        <x:v>5.107235761534994e-13</x:v>
      </x:c>
      <x:c r="X285" s="120" t="n">
        <x:v>285</x:v>
      </x:c>
      <x:c r="Y285" s="151" t="n">
        <x:v>44714.25210648148</x:v>
      </x:c>
      <x:c r="Z285" s="151" t="n">
        <x:v>44714.25730324074</x:v>
      </x:c>
      <x:c r="AA285" s="120" t="n">
        <x:v>450</x:v>
      </x:c>
      <x:c r="AB285" s="120" t="str">
        <x:v>Anomalous</x:v>
      </x:c>
      <x:c r="AC285" s="120" t="n">
        <x:v>1</x:v>
      </x:c>
      <x:c r="AD285" s="120" t="n">
        <x:v>715</x:v>
      </x:c>
      <x:c r="AE285" s="120" t="n">
        <x:v>8</x:v>
      </x:c>
      <x:c r="AF285" s="120" t="n">
        <x:v>15</x:v>
      </x:c>
      <x:c r="AG285" s="120" t="str">
        <x:v>train=1|anomaly=1</x:v>
      </x:c>
    </x:row>
    <x:row r="286">
      <x:c r="A286" s="120" t="n">
        <x:v>285</x:v>
      </x:c>
      <x:c r="B286" s="120" t="n">
        <x:v>0</x:v>
      </x:c>
      <x:c r="C286" s="120" t="n">
        <x:v>1</x:v>
      </x:c>
      <x:c r="D286" s="120" t="str">
        <x:v>CADC0874</x:v>
      </x:c>
      <x:c r="E286" s="120" t="n">
        <x:v>1</x:v>
      </x:c>
      <x:c r="F286" s="120" t="n">
        <x:v>443</x:v>
      </x:c>
      <x:c r="G286" s="120" t="n">
        <x:v>444</x:v>
      </x:c>
      <x:c r="H286" s="120" t="n">
        <x:v>0.000005328725221846848</x:v>
      </x:c>
      <x:c r="I286" s="120" t="n">
        <x:v>4.0168603219417343e-10</x:v>
      </x:c>
      <x:c r="J286" s="120" t="n">
        <x:v>0.000020042106480960865</x:v>
      </x:c>
      <x:c r="K286" s="120" t="n">
        <x:v>-1.4412834190850488</x:v>
      </x:c>
      <x:c r="L286" s="120" t="n">
        <x:v>0.03365310315733578</x:v>
      </x:c>
      <x:c r="M286" s="120" t="n">
        <x:v>1</x:v>
      </x:c>
      <x:c r="N286" s="120" t="n">
        <x:v>1</x:v>
      </x:c>
      <x:c r="O286" s="120" t="n">
        <x:v>1</x:v>
      </x:c>
      <x:c r="P286" s="120" t="n">
        <x:v>115</x:v>
      </x:c>
      <x:c r="Q286" s="120" t="n">
        <x:v>127</x:v>
      </x:c>
      <x:c r="R286" s="120" t="n">
        <x:v>8.703463805126912e-13</x:v>
      </x:c>
      <x:c r="S286" s="120" t="n">
        <x:v>2.4090938338227823e-12</x:v>
      </x:c>
      <x:c r="T286" s="120" t="n">
        <x:v>443</x:v>
      </x:c>
      <x:c r="U286" s="120" t="n">
        <x:v>444</x:v>
      </x:c>
      <x:c r="V286" s="120" t="n">
        <x:v>9.067404789936195e-13</x:v>
      </x:c>
      <x:c r="W286" s="120" t="n">
        <x:v>9.046982707075978e-13</x:v>
      </x:c>
      <x:c r="X286" s="120" t="n">
        <x:v>286</x:v>
      </x:c>
      <x:c r="Y286" s="151" t="n">
        <x:v>44714.257314814815</x:v>
      </x:c>
      <x:c r="Z286" s="151" t="n">
        <x:v>44714.26244212963</x:v>
      </x:c>
      <x:c r="AA286" s="120" t="n">
        <x:v>444</x:v>
      </x:c>
      <x:c r="AB286" s="120" t="str">
        <x:v>Normal</x:v>
      </x:c>
      <x:c r="AC286" s="120" t="n">
        <x:v>0</x:v>
      </x:c>
      <x:c r="AD286" s="120"/>
      <x:c r="AE286" s="120"/>
      <x:c r="AF286" s="120"/>
      <x:c r="AG286" s="120"/>
    </x:row>
    <x:row r="287">
      <x:c r="A287" s="120" t="n">
        <x:v>286</x:v>
      </x:c>
      <x:c r="B287" s="120" t="n">
        <x:v>1</x:v>
      </x:c>
      <x:c r="C287" s="120" t="n">
        <x:v>1</x:v>
      </x:c>
      <x:c r="D287" s="120" t="str">
        <x:v>CADC0874</x:v>
      </x:c>
      <x:c r="E287" s="120" t="n">
        <x:v>1</x:v>
      </x:c>
      <x:c r="F287" s="120" t="n">
        <x:v>410</x:v>
      </x:c>
      <x:c r="G287" s="120" t="n">
        <x:v>411</x:v>
      </x:c>
      <x:c r="H287" s="120" t="n">
        <x:v>0.000004547663381995135</x:v>
      </x:c>
      <x:c r="I287" s="120" t="n">
        <x:v>5.194300031535356e-10</x:v>
      </x:c>
      <x:c r="J287" s="120" t="n">
        <x:v>0.000022791007067559248</x:v>
      </x:c>
      <x:c r="K287" s="120" t="n">
        <x:v>-1.4030188753127373</x:v>
      </x:c>
      <x:c r="L287" s="120" t="n">
        <x:v>0.13254684315653195</x:v>
      </x:c>
      <x:c r="M287" s="120" t="n">
        <x:v>3</x:v>
      </x:c>
      <x:c r="N287" s="120" t="n">
        <x:v>2</x:v>
      </x:c>
      <x:c r="O287" s="120" t="n">
        <x:v>2</x:v>
      </x:c>
      <x:c r="P287" s="120" t="n">
        <x:v>2</x:v>
      </x:c>
      <x:c r="Q287" s="120" t="n">
        <x:v>5</x:v>
      </x:c>
      <x:c r="R287" s="120" t="n">
        <x:v>5.997632983890291e-12</x:v>
      </x:c>
      <x:c r="S287" s="120" t="n">
        <x:v>1.1986270415168944e-11</x:v>
      </x:c>
      <x:c r="T287" s="120" t="n">
        <x:v>410</x:v>
      </x:c>
      <x:c r="U287" s="120" t="n">
        <x:v>411</x:v>
      </x:c>
      <x:c r="V287" s="120" t="n">
        <x:v>1.2669024467159407e-12</x:v>
      </x:c>
      <x:c r="W287" s="120" t="n">
        <x:v>1.2638199590110357e-12</x:v>
      </x:c>
      <x:c r="X287" s="120" t="n">
        <x:v>287</x:v>
      </x:c>
      <x:c r="Y287" s="151" t="n">
        <x:v>44714.262453703705</x:v>
      </x:c>
      <x:c r="Z287" s="151" t="n">
        <x:v>44714.26719907407</x:v>
      </x:c>
      <x:c r="AA287" s="120" t="n">
        <x:v>411</x:v>
      </x:c>
      <x:c r="AB287" s="120" t="str">
        <x:v>Anomalous</x:v>
      </x:c>
      <x:c r="AC287" s="120" t="n">
        <x:v>1</x:v>
      </x:c>
      <x:c r="AD287" s="120" t="n">
        <x:v>801</x:v>
      </x:c>
      <x:c r="AE287" s="120" t="n">
        <x:v>9</x:v>
      </x:c>
      <x:c r="AF287" s="120" t="n">
        <x:v>1</x:v>
      </x:c>
      <x:c r="AG287" s="120" t="str">
        <x:v>train=1|anomaly=1</x:v>
      </x:c>
    </x:row>
    <x:row r="288">
      <x:c r="A288" s="120" t="n">
        <x:v>287</x:v>
      </x:c>
      <x:c r="B288" s="120" t="n">
        <x:v>0</x:v>
      </x:c>
      <x:c r="C288" s="120" t="n">
        <x:v>1</x:v>
      </x:c>
      <x:c r="D288" s="120" t="str">
        <x:v>CADC0874</x:v>
      </x:c>
      <x:c r="E288" s="120" t="n">
        <x:v>1</x:v>
      </x:c>
      <x:c r="F288" s="120" t="n">
        <x:v>436</x:v>
      </x:c>
      <x:c r="G288" s="120" t="n">
        <x:v>437</x:v>
      </x:c>
      <x:c r="H288" s="120" t="n">
        <x:v>0.000003453854398169336</x:v>
      </x:c>
      <x:c r="I288" s="120" t="n">
        <x:v>4.546396374131621e-10</x:v>
      </x:c>
      <x:c r="J288" s="120" t="n">
        <x:v>0.00002132228030519161</x:v>
      </x:c>
      <x:c r="K288" s="120" t="n">
        <x:v>-1.5160925804941525</x:v>
      </x:c>
      <x:c r="L288" s="120" t="n">
        <x:v>-0.008043042475756235</x:v>
      </x:c>
      <x:c r="M288" s="120" t="n">
        <x:v>1</x:v>
      </x:c>
      <x:c r="N288" s="120" t="n">
        <x:v>1</x:v>
      </x:c>
      <x:c r="O288" s="120" t="n">
        <x:v>1</x:v>
      </x:c>
      <x:c r="P288" s="120" t="n">
        <x:v>139</x:v>
      </x:c>
      <x:c r="Q288" s="120" t="n">
        <x:v>150</x:v>
      </x:c>
      <x:c r="R288" s="120" t="n">
        <x:v>3.562412594324445e-13</x:v>
      </x:c>
      <x:c r="S288" s="120" t="n">
        <x:v>7.924781766091768e-13</x:v>
      </x:c>
      <x:c r="T288" s="120" t="n">
        <x:v>436</x:v>
      </x:c>
      <x:c r="U288" s="120" t="n">
        <x:v>437</x:v>
      </x:c>
      <x:c r="V288" s="120" t="n">
        <x:v>1.0427514619567938e-12</x:v>
      </x:c>
      <x:c r="W288" s="120" t="n">
        <x:v>1.0403653030049475e-12</x:v>
      </x:c>
      <x:c r="X288" s="120" t="n">
        <x:v>288</x:v>
      </x:c>
      <x:c r="Y288" s="151" t="n">
        <x:v>44714.26721064815</x:v>
      </x:c>
      <x:c r="Z288" s="151" t="n">
        <x:v>44714.272256944445</x:v>
      </x:c>
      <x:c r="AA288" s="120" t="n">
        <x:v>437</x:v>
      </x:c>
      <x:c r="AB288" s="120" t="str">
        <x:v>Normal</x:v>
      </x:c>
      <x:c r="AC288" s="120" t="n">
        <x:v>0</x:v>
      </x:c>
      <x:c r="AD288" s="120"/>
      <x:c r="AE288" s="120"/>
      <x:c r="AF288" s="120"/>
      <x:c r="AG288" s="120"/>
    </x:row>
    <x:row r="289">
      <x:c r="A289" s="120" t="n">
        <x:v>288</x:v>
      </x:c>
      <x:c r="B289" s="120" t="n">
        <x:v>1</x:v>
      </x:c>
      <x:c r="C289" s="120" t="n">
        <x:v>1</x:v>
      </x:c>
      <x:c r="D289" s="120" t="str">
        <x:v>CADC0874</x:v>
      </x:c>
      <x:c r="E289" s="120" t="n">
        <x:v>1</x:v>
      </x:c>
      <x:c r="F289" s="120" t="n">
        <x:v>440</x:v>
      </x:c>
      <x:c r="G289" s="120" t="n">
        <x:v>441</x:v>
      </x:c>
      <x:c r="H289" s="120" t="n">
        <x:v>3.134955192743767e-7</x:v>
      </x:c>
      <x:c r="I289" s="120" t="n">
        <x:v>3.048183782856262e-10</x:v>
      </x:c>
      <x:c r="J289" s="120" t="n">
        <x:v>0.000017459048607688397</x:v>
      </x:c>
      <x:c r="K289" s="120" t="n">
        <x:v>-1.1415300029107096</x:v>
      </x:c>
      <x:c r="L289" s="120" t="n">
        <x:v>0.13396300090292917</x:v>
      </x:c>
      <x:c r="M289" s="120" t="n">
        <x:v>2</x:v>
      </x:c>
      <x:c r="N289" s="120" t="n">
        <x:v>2</x:v>
      </x:c>
      <x:c r="O289" s="120" t="n">
        <x:v>1</x:v>
      </x:c>
      <x:c r="P289" s="120" t="n">
        <x:v>2</x:v>
      </x:c>
      <x:c r="Q289" s="120" t="n">
        <x:v>3</x:v>
      </x:c>
      <x:c r="R289" s="120" t="n">
        <x:v>1.7687948272939398e-11</x:v>
      </x:c>
      <x:c r="S289" s="120" t="n">
        <x:v>5.204158465109144e-11</x:v>
      </x:c>
      <x:c r="T289" s="120" t="n">
        <x:v>440</x:v>
      </x:c>
      <x:c r="U289" s="120" t="n">
        <x:v>441</x:v>
      </x:c>
      <x:c r="V289" s="120" t="n">
        <x:v>6.927690415582414e-13</x:v>
      </x:c>
      <x:c r="W289" s="120" t="n">
        <x:v>6.911981367021002e-13</x:v>
      </x:c>
      <x:c r="X289" s="120" t="n">
        <x:v>289</x:v>
      </x:c>
      <x:c r="Y289" s="151" t="n">
        <x:v>44714.27226851852</x:v>
      </x:c>
      <x:c r="Z289" s="151" t="n">
        <x:v>44714.27736111111</x:v>
      </x:c>
      <x:c r="AA289" s="120" t="n">
        <x:v>441</x:v>
      </x:c>
      <x:c r="AB289" s="120" t="str">
        <x:v>Anomalous</x:v>
      </x:c>
      <x:c r="AC289" s="120" t="n">
        <x:v>1</x:v>
      </x:c>
      <x:c r="AD289" s="120" t="n">
        <x:v>726</x:v>
      </x:c>
      <x:c r="AE289" s="120" t="n">
        <x:v>8</x:v>
      </x:c>
      <x:c r="AF289" s="120" t="n">
        <x:v>26</x:v>
      </x:c>
      <x:c r="AG289" s="120" t="str">
        <x:v>train=1|anomaly=1</x:v>
      </x:c>
    </x:row>
    <x:row r="290">
      <x:c r="A290" s="120" t="n">
        <x:v>289</x:v>
      </x:c>
      <x:c r="B290" s="120" t="n">
        <x:v>1</x:v>
      </x:c>
      <x:c r="C290" s="120" t="n">
        <x:v>0</x:v>
      </x:c>
      <x:c r="D290" s="120" t="str">
        <x:v>CADC0874</x:v>
      </x:c>
      <x:c r="E290" s="120" t="n">
        <x:v>1</x:v>
      </x:c>
      <x:c r="F290" s="120" t="n">
        <x:v>478</x:v>
      </x:c>
      <x:c r="G290" s="120" t="n">
        <x:v>479</x:v>
      </x:c>
      <x:c r="H290" s="120" t="n">
        <x:v>2.36637545260961e-7</x:v>
      </x:c>
      <x:c r="I290" s="120" t="n">
        <x:v>1.5065428041922773e-10</x:v>
      </x:c>
      <x:c r="J290" s="120" t="n">
        <x:v>0.000012274130536181687</x:v>
      </x:c>
      <x:c r="K290" s="120" t="n">
        <x:v>-1.2284863782285211</x:v>
      </x:c>
      <x:c r="L290" s="120" t="n">
        <x:v>-0.22479739233566357</x:v>
      </x:c>
      <x:c r="M290" s="120" t="n">
        <x:v>2</x:v>
      </x:c>
      <x:c r="N290" s="120" t="n">
        <x:v>2</x:v>
      </x:c>
      <x:c r="O290" s="120" t="n">
        <x:v>2</x:v>
      </x:c>
      <x:c r="P290" s="120" t="n">
        <x:v>1</x:v>
      </x:c>
      <x:c r="Q290" s="120" t="n">
        <x:v>10</x:v>
      </x:c>
      <x:c r="R290" s="120" t="n">
        <x:v>1.989426823930779e-12</x:v>
      </x:c>
      <x:c r="S290" s="120" t="n">
        <x:v>4.212032299909524e-12</x:v>
      </x:c>
      <x:c r="T290" s="120" t="n">
        <x:v>478</x:v>
      </x:c>
      <x:c r="U290" s="120" t="n">
        <x:v>479</x:v>
      </x:c>
      <x:c r="V290" s="120" t="n">
        <x:v>3.1517631886867727e-13</x:v>
      </x:c>
      <x:c r="W290" s="120" t="n">
        <x:v>3.145183307290767e-13</x:v>
      </x:c>
      <x:c r="X290" s="120" t="n">
        <x:v>290</x:v>
      </x:c>
      <x:c r="Y290" s="151" t="n">
        <x:v>44714.27737268519</x:v>
      </x:c>
      <x:c r="Z290" s="151" t="n">
        <x:v>44714.282905092594</x:v>
      </x:c>
      <x:c r="AA290" s="120" t="n">
        <x:v>479</x:v>
      </x:c>
      <x:c r="AB290" s="120" t="str">
        <x:v>Anomalous</x:v>
      </x:c>
      <x:c r="AC290" s="120" t="n">
        <x:v>0</x:v>
      </x:c>
      <x:c r="AD290" s="120"/>
      <x:c r="AE290" s="120"/>
      <x:c r="AF290" s="120"/>
      <x:c r="AG290" s="120"/>
    </x:row>
    <x:row r="291">
      <x:c r="A291" s="120" t="n">
        <x:v>290</x:v>
      </x:c>
      <x:c r="B291" s="120" t="n">
        <x:v>1</x:v>
      </x:c>
      <x:c r="C291" s="120" t="n">
        <x:v>1</x:v>
      </x:c>
      <x:c r="D291" s="120" t="str">
        <x:v>CADC0874</x:v>
      </x:c>
      <x:c r="E291" s="120" t="n">
        <x:v>1</x:v>
      </x:c>
      <x:c r="F291" s="120" t="n">
        <x:v>439</x:v>
      </x:c>
      <x:c r="G291" s="120" t="n">
        <x:v>440</x:v>
      </x:c>
      <x:c r="H291" s="120" t="n">
        <x:v>0.000004777621143181818</x:v>
      </x:c>
      <x:c r="I291" s="120" t="n">
        <x:v>2.367835825878268e-10</x:v>
      </x:c>
      <x:c r="J291" s="120" t="n">
        <x:v>0.000015387773802205007</x:v>
      </x:c>
      <x:c r="K291" s="120" t="n">
        <x:v>-1.3090296445833978</x:v>
      </x:c>
      <x:c r="L291" s="120" t="n">
        <x:v>-0.020288346974158288</x:v>
      </x:c>
      <x:c r="M291" s="120" t="n">
        <x:v>2</x:v>
      </x:c>
      <x:c r="N291" s="120" t="n">
        <x:v>1</x:v>
      </x:c>
      <x:c r="O291" s="120" t="n">
        <x:v>1</x:v>
      </x:c>
      <x:c r="P291" s="120" t="n">
        <x:v>2</x:v>
      </x:c>
      <x:c r="Q291" s="120" t="n">
        <x:v>6</x:v>
      </x:c>
      <x:c r="R291" s="120" t="n">
        <x:v>1.5779017972986626e-12</x:v>
      </x:c>
      <x:c r="S291" s="120" t="n">
        <x:v>3.3336966374970987e-12</x:v>
      </x:c>
      <x:c r="T291" s="120" t="n">
        <x:v>439</x:v>
      </x:c>
      <x:c r="U291" s="120" t="n">
        <x:v>440</x:v>
      </x:c>
      <x:c r="V291" s="120" t="n">
        <x:v>5.393703475804711e-13</x:v>
      </x:c>
      <x:c r="W291" s="120" t="n">
        <x:v>5.381445058814245e-13</x:v>
      </x:c>
      <x:c r="X291" s="120" t="n">
        <x:v>291</x:v>
      </x:c>
      <x:c r="Y291" s="151" t="n">
        <x:v>44714.28291666666</x:v>
      </x:c>
      <x:c r="Z291" s="151" t="n">
        <x:v>44714.287997685184</x:v>
      </x:c>
      <x:c r="AA291" s="120" t="n">
        <x:v>440</x:v>
      </x:c>
      <x:c r="AB291" s="120" t="str">
        <x:v>Anomalous</x:v>
      </x:c>
      <x:c r="AC291" s="120" t="n">
        <x:v>0</x:v>
      </x:c>
      <x:c r="AD291" s="120"/>
      <x:c r="AE291" s="120"/>
      <x:c r="AF291" s="120"/>
      <x:c r="AG291" s="120"/>
    </x:row>
    <x:row r="292">
      <x:c r="A292" s="120" t="n">
        <x:v>291</x:v>
      </x:c>
      <x:c r="B292" s="120" t="n">
        <x:v>1</x:v>
      </x:c>
      <x:c r="C292" s="120" t="n">
        <x:v>1</x:v>
      </x:c>
      <x:c r="D292" s="120" t="str">
        <x:v>CADC0874</x:v>
      </x:c>
      <x:c r="E292" s="120" t="n">
        <x:v>1</x:v>
      </x:c>
      <x:c r="F292" s="120" t="n">
        <x:v>452</x:v>
      </x:c>
      <x:c r="G292" s="120" t="n">
        <x:v>453</x:v>
      </x:c>
      <x:c r="H292" s="120" t="n">
        <x:v>0.0000037685600110375258</x:v>
      </x:c>
      <x:c r="I292" s="120" t="n">
        <x:v>4.997092838763164e-10</x:v>
      </x:c>
      <x:c r="J292" s="120" t="n">
        <x:v>0.000022354178219659885</x:v>
      </x:c>
      <x:c r="K292" s="120" t="n">
        <x:v>-1.2924951585806521</x:v>
      </x:c>
      <x:c r="L292" s="120" t="n">
        <x:v>0.06371670424995807</x:v>
      </x:c>
      <x:c r="M292" s="120" t="n">
        <x:v>2</x:v>
      </x:c>
      <x:c r="N292" s="120" t="n">
        <x:v>2</x:v>
      </x:c>
      <x:c r="O292" s="120" t="n">
        <x:v>2</x:v>
      </x:c>
      <x:c r="P292" s="120" t="n">
        <x:v>2</x:v>
      </x:c>
      <x:c r="Q292" s="120" t="n">
        <x:v>4</x:v>
      </x:c>
      <x:c r="R292" s="120" t="n">
        <x:v>1.5386754018634403e-11</x:v>
      </x:c>
      <x:c r="S292" s="120" t="n">
        <x:v>3.863921474949943e-11</x:v>
      </x:c>
      <x:c r="T292" s="120" t="n">
        <x:v>452</x:v>
      </x:c>
      <x:c r="U292" s="120" t="n">
        <x:v>453</x:v>
      </x:c>
      <x:c r="V292" s="120" t="n">
        <x:v>1.1055515130007e-12</x:v>
      </x:c>
      <x:c r="W292" s="120" t="n">
        <x:v>1.1031110019344734e-12</x:v>
      </x:c>
      <x:c r="X292" s="120" t="n">
        <x:v>292</x:v>
      </x:c>
      <x:c r="Y292" s="151" t="n">
        <x:v>44714.28800925926</x:v>
      </x:c>
      <x:c r="Z292" s="151" t="n">
        <x:v>44714.29324074074</x:v>
      </x:c>
      <x:c r="AA292" s="120" t="n">
        <x:v>453</x:v>
      </x:c>
      <x:c r="AB292" s="120" t="str">
        <x:v>Anomalous</x:v>
      </x:c>
      <x:c r="AC292" s="120" t="n">
        <x:v>1</x:v>
      </x:c>
      <x:c r="AD292" s="120" t="n">
        <x:v>32</x:v>
      </x:c>
      <x:c r="AE292" s="120" t="n">
        <x:v>1</x:v>
      </x:c>
      <x:c r="AF292" s="120" t="n">
        <x:v>32</x:v>
      </x:c>
      <x:c r="AG292" s="120" t="str">
        <x:v>train=1|anomaly=1</x:v>
      </x:c>
    </x:row>
    <x:row r="293">
      <x:c r="A293" s="120" t="n">
        <x:v>292</x:v>
      </x:c>
      <x:c r="B293" s="120" t="n">
        <x:v>1</x:v>
      </x:c>
      <x:c r="C293" s="120" t="n">
        <x:v>0</x:v>
      </x:c>
      <x:c r="D293" s="120" t="str">
        <x:v>CADC0874</x:v>
      </x:c>
      <x:c r="E293" s="120" t="n">
        <x:v>1</x:v>
      </x:c>
      <x:c r="F293" s="120" t="n">
        <x:v>431</x:v>
      </x:c>
      <x:c r="G293" s="120" t="n">
        <x:v>432</x:v>
      </x:c>
      <x:c r="H293" s="120" t="n">
        <x:v>0.000003894326956018519</x:v>
      </x:c>
      <x:c r="I293" s="120" t="n">
        <x:v>5.924161029585922e-10</x:v>
      </x:c>
      <x:c r="J293" s="120" t="n">
        <x:v>0.000024339599482296173</x:v>
      </x:c>
      <x:c r="K293" s="120" t="n">
        <x:v>-1.3571745170058216</x:v>
      </x:c>
      <x:c r="L293" s="120" t="n">
        <x:v>0.17697516507413075</x:v>
      </x:c>
      <x:c r="M293" s="120" t="n">
        <x:v>2</x:v>
      </x:c>
      <x:c r="N293" s="120" t="n">
        <x:v>2</x:v>
      </x:c>
      <x:c r="O293" s="120" t="n">
        <x:v>2</x:v>
      </x:c>
      <x:c r="P293" s="120" t="n">
        <x:v>1</x:v>
      </x:c>
      <x:c r="Q293" s="120" t="n">
        <x:v>2</x:v>
      </x:c>
      <x:c r="R293" s="120" t="n">
        <x:v>2.7408454549722523e-12</x:v>
      </x:c>
      <x:c r="S293" s="120" t="n">
        <x:v>5.472835373152135e-12</x:v>
      </x:c>
      <x:c r="T293" s="120" t="n">
        <x:v>431</x:v>
      </x:c>
      <x:c r="U293" s="120" t="n">
        <x:v>432</x:v>
      </x:c>
      <x:c r="V293" s="120" t="n">
        <x:v>1.374515320089541e-12</x:v>
      </x:c>
      <x:c r="W293" s="120" t="n">
        <x:v>1.3713335716634079e-12</x:v>
      </x:c>
      <x:c r="X293" s="120" t="n">
        <x:v>293</x:v>
      </x:c>
      <x:c r="Y293" s="151" t="n">
        <x:v>44714.29325231481</x:v>
      </x:c>
      <x:c r="Z293" s="151" t="n">
        <x:v>44714.29824074074</x:v>
      </x:c>
      <x:c r="AA293" s="120" t="n">
        <x:v>432</x:v>
      </x:c>
      <x:c r="AB293" s="120" t="str">
        <x:v>Anomalous</x:v>
      </x:c>
      <x:c r="AC293" s="120" t="n">
        <x:v>0</x:v>
      </x:c>
      <x:c r="AD293" s="120"/>
      <x:c r="AE293" s="120"/>
      <x:c r="AF293" s="120"/>
      <x:c r="AG293" s="120"/>
    </x:row>
    <x:row r="294">
      <x:c r="A294" s="120" t="n">
        <x:v>293</x:v>
      </x:c>
      <x:c r="B294" s="120" t="n">
        <x:v>1</x:v>
      </x:c>
      <x:c r="C294" s="120" t="n">
        <x:v>1</x:v>
      </x:c>
      <x:c r="D294" s="120" t="str">
        <x:v>CADC0874</x:v>
      </x:c>
      <x:c r="E294" s="120" t="n">
        <x:v>1</x:v>
      </x:c>
      <x:c r="F294" s="120" t="n">
        <x:v>440</x:v>
      </x:c>
      <x:c r="G294" s="120" t="n">
        <x:v>441</x:v>
      </x:c>
      <x:c r="H294" s="120" t="n">
        <x:v>0.0000023156192428571427</x:v>
      </x:c>
      <x:c r="I294" s="120" t="n">
        <x:v>2.9298218148800724e-10</x:v>
      </x:c>
      <x:c r="J294" s="120" t="n">
        <x:v>0.000017116722276417505</x:v>
      </x:c>
      <x:c r="K294" s="120" t="n">
        <x:v>-1.3067146590575869</x:v>
      </x:c>
      <x:c r="L294" s="120" t="n">
        <x:v>-0.049491244754469706</x:v>
      </x:c>
      <x:c r="M294" s="120" t="n">
        <x:v>2</x:v>
      </x:c>
      <x:c r="N294" s="120" t="n">
        <x:v>2</x:v>
      </x:c>
      <x:c r="O294" s="120" t="n">
        <x:v>2</x:v>
      </x:c>
      <x:c r="P294" s="120" t="n">
        <x:v>1</x:v>
      </x:c>
      <x:c r="Q294" s="120" t="n">
        <x:v>4</x:v>
      </x:c>
      <x:c r="R294" s="120" t="n">
        <x:v>1.2326506633859583e-12</x:v>
      </x:c>
      <x:c r="S294" s="120" t="n">
        <x:v>2.543550423704264e-12</x:v>
      </x:c>
      <x:c r="T294" s="120" t="n">
        <x:v>440</x:v>
      </x:c>
      <x:c r="U294" s="120" t="n">
        <x:v>441</x:v>
      </x:c>
      <x:c r="V294" s="120" t="n">
        <x:v>6.658685942909255e-13</x:v>
      </x:c>
      <x:c r="W294" s="120" t="n">
        <x:v>6.643586881814223e-13</x:v>
      </x:c>
      <x:c r="X294" s="120" t="n">
        <x:v>294</x:v>
      </x:c>
      <x:c r="Y294" s="151" t="n">
        <x:v>44714.29825231482</x:v>
      </x:c>
      <x:c r="Z294" s="151" t="n">
        <x:v>44714.30334490741</x:v>
      </x:c>
      <x:c r="AA294" s="120" t="n">
        <x:v>441</x:v>
      </x:c>
      <x:c r="AB294" s="120" t="str">
        <x:v>Anomalous</x:v>
      </x:c>
      <x:c r="AC294" s="120" t="n">
        <x:v>0</x:v>
      </x:c>
      <x:c r="AD294" s="120"/>
      <x:c r="AE294" s="120"/>
      <x:c r="AF294" s="120"/>
      <x:c r="AG294" s="120"/>
    </x:row>
    <x:row r="295">
      <x:c r="A295" s="120" t="n">
        <x:v>294</x:v>
      </x:c>
      <x:c r="B295" s="120" t="n">
        <x:v>1</x:v>
      </x:c>
      <x:c r="C295" s="120" t="n">
        <x:v>1</x:v>
      </x:c>
      <x:c r="D295" s="120" t="str">
        <x:v>CADC0874</x:v>
      </x:c>
      <x:c r="E295" s="120" t="n">
        <x:v>1</x:v>
      </x:c>
      <x:c r="F295" s="120" t="n">
        <x:v>431</x:v>
      </x:c>
      <x:c r="G295" s="120" t="n">
        <x:v>432</x:v>
      </x:c>
      <x:c r="H295" s="120" t="n">
        <x:v>-4.3166904930555654e-7</x:v>
      </x:c>
      <x:c r="I295" s="120" t="n">
        <x:v>1.4897943594562476e-10</x:v>
      </x:c>
      <x:c r="J295" s="120" t="n">
        <x:v>0.00001220571325018021</x:v>
      </x:c>
      <x:c r="K295" s="120" t="n">
        <x:v>1.7181707814991407</x:v>
      </x:c>
      <x:c r="L295" s="120" t="n">
        <x:v>0.7141639236088707</x:v>
      </x:c>
      <x:c r="M295" s="120" t="n">
        <x:v>2</x:v>
      </x:c>
      <x:c r="N295" s="120" t="n">
        <x:v>3</x:v>
      </x:c>
      <x:c r="O295" s="120" t="n">
        <x:v>2</x:v>
      </x:c>
      <x:c r="P295" s="120" t="n">
        <x:v>1</x:v>
      </x:c>
      <x:c r="Q295" s="120" t="n">
        <x:v>2</x:v>
      </x:c>
      <x:c r="R295" s="120" t="n">
        <x:v>1.6399160091115227e-11</x:v>
      </x:c>
      <x:c r="S295" s="120" t="n">
        <x:v>3.296824867133044e-11</x:v>
      </x:c>
      <x:c r="T295" s="120" t="n">
        <x:v>431</x:v>
      </x:c>
      <x:c r="U295" s="120" t="n">
        <x:v>432</x:v>
      </x:c>
      <x:c r="V295" s="120" t="n">
        <x:v>3.456599441893846e-13</x:v>
      </x:c>
      <x:c r="W295" s="120" t="n">
        <x:v>3.4485980542968694e-13</x:v>
      </x:c>
      <x:c r="X295" s="120" t="n">
        <x:v>295</x:v>
      </x:c>
      <x:c r="Y295" s="151" t="n">
        <x:v>44714.30335648148</x:v>
      </x:c>
      <x:c r="Z295" s="151" t="n">
        <x:v>44714.308344907404</x:v>
      </x:c>
      <x:c r="AA295" s="120" t="n">
        <x:v>432</x:v>
      </x:c>
      <x:c r="AB295" s="120" t="str">
        <x:v>Anomalous</x:v>
      </x:c>
      <x:c r="AC295" s="120" t="n">
        <x:v>0</x:v>
      </x:c>
      <x:c r="AD295" s="120"/>
      <x:c r="AE295" s="120"/>
      <x:c r="AF295" s="120"/>
      <x:c r="AG295" s="120"/>
    </x:row>
    <x:row r="296">
      <x:c r="A296" s="120" t="n">
        <x:v>295</x:v>
      </x:c>
      <x:c r="B296" s="120" t="n">
        <x:v>1</x:v>
      </x:c>
      <x:c r="C296" s="120" t="n">
        <x:v>1</x:v>
      </x:c>
      <x:c r="D296" s="120" t="str">
        <x:v>CADC0874</x:v>
      </x:c>
      <x:c r="E296" s="120" t="n">
        <x:v>1</x:v>
      </x:c>
      <x:c r="F296" s="120" t="n">
        <x:v>447</x:v>
      </x:c>
      <x:c r="G296" s="120" t="n">
        <x:v>448</x:v>
      </x:c>
      <x:c r="H296" s="120" t="n">
        <x:v>-0.000001220345450669643</x:v>
      </x:c>
      <x:c r="I296" s="120" t="n">
        <x:v>9.708754862031473e-11</x:v>
      </x:c>
      <x:c r="J296" s="120" t="n">
        <x:v>0.000009853301407158655</x:v>
      </x:c>
      <x:c r="K296" s="120" t="n">
        <x:v>-1.5077249486254316</x:v>
      </x:c>
      <x:c r="L296" s="120" t="n">
        <x:v>-0.10493449908078419</x:v>
      </x:c>
      <x:c r="M296" s="120" t="n">
        <x:v>2</x:v>
      </x:c>
      <x:c r="N296" s="120" t="n">
        <x:v>2</x:v>
      </x:c>
      <x:c r="O296" s="120" t="n">
        <x:v>2</x:v>
      </x:c>
      <x:c r="P296" s="120" t="n">
        <x:v>4</x:v>
      </x:c>
      <x:c r="Q296" s="120" t="n">
        <x:v>29</x:v>
      </x:c>
      <x:c r="R296" s="120" t="n">
        <x:v>8.944096199138252e-13</x:v>
      </x:c>
      <x:c r="S296" s="120" t="n">
        <x:v>1.8905677582589186e-12</x:v>
      </x:c>
      <x:c r="T296" s="120" t="n">
        <x:v>447</x:v>
      </x:c>
      <x:c r="U296" s="120" t="n">
        <x:v>448</x:v>
      </x:c>
      <x:c r="V296" s="120" t="n">
        <x:v>2.1719809534746023e-13</x:v>
      </x:c>
      <x:c r="W296" s="120" t="n">
        <x:v>2.1671327817034538e-13</x:v>
      </x:c>
      <x:c r="X296" s="120" t="n">
        <x:v>296</x:v>
      </x:c>
      <x:c r="Y296" s="151" t="n">
        <x:v>44714.30835648148</x:v>
      </x:c>
      <x:c r="Z296" s="151" t="n">
        <x:v>44714.31353009259</x:v>
      </x:c>
      <x:c r="AA296" s="120" t="n">
        <x:v>448</x:v>
      </x:c>
      <x:c r="AB296" s="120" t="str">
        <x:v>Anomalous</x:v>
      </x:c>
      <x:c r="AC296" s="120" t="n">
        <x:v>1</x:v>
      </x:c>
      <x:c r="AD296" s="120" t="n">
        <x:v>896</x:v>
      </x:c>
      <x:c r="AE296" s="120" t="n">
        <x:v>9</x:v>
      </x:c>
      <x:c r="AF296" s="120" t="n">
        <x:v>96</x:v>
      </x:c>
      <x:c r="AG296" s="120" t="str">
        <x:v>train=1|anomaly=1</x:v>
      </x:c>
    </x:row>
    <x:row r="297">
      <x:c r="A297" s="120" t="n">
        <x:v>296</x:v>
      </x:c>
      <x:c r="B297" s="120" t="n">
        <x:v>1</x:v>
      </x:c>
      <x:c r="C297" s="120" t="n">
        <x:v>1</x:v>
      </x:c>
      <x:c r="D297" s="120" t="str">
        <x:v>CADC0874</x:v>
      </x:c>
      <x:c r="E297" s="120" t="n">
        <x:v>1</x:v>
      </x:c>
      <x:c r="F297" s="120" t="n">
        <x:v>474</x:v>
      </x:c>
      <x:c r="G297" s="120" t="n">
        <x:v>475</x:v>
      </x:c>
      <x:c r="H297" s="120" t="n">
        <x:v>-1.0136428231578943e-7</x:v>
      </x:c>
      <x:c r="I297" s="120" t="n">
        <x:v>2.701287119374696e-10</x:v>
      </x:c>
      <x:c r="J297" s="120" t="n">
        <x:v>0.000016435592838028984</x:v>
      </x:c>
      <x:c r="K297" s="120" t="n">
        <x:v>-1.1393629841202728</x:v>
      </x:c>
      <x:c r="L297" s="120" t="n">
        <x:v>-0.20795270619761616</x:v>
      </x:c>
      <x:c r="M297" s="120" t="n">
        <x:v>2</x:v>
      </x:c>
      <x:c r="N297" s="120" t="n">
        <x:v>2</x:v>
      </x:c>
      <x:c r="O297" s="120" t="n">
        <x:v>2</x:v>
      </x:c>
      <x:c r="P297" s="120" t="n">
        <x:v>2</x:v>
      </x:c>
      <x:c r="Q297" s="120" t="n">
        <x:v>3</x:v>
      </x:c>
      <x:c r="R297" s="120" t="n">
        <x:v>5.2356351811711544e-12</x:v>
      </x:c>
      <x:c r="S297" s="120" t="n">
        <x:v>1.3060418767009663e-11</x:v>
      </x:c>
      <x:c r="T297" s="120" t="n">
        <x:v>474</x:v>
      </x:c>
      <x:c r="U297" s="120" t="n">
        <x:v>475</x:v>
      </x:c>
      <x:c r="V297" s="120" t="n">
        <x:v>5.698917973364337e-13</x:v>
      </x:c>
      <x:c r="W297" s="120" t="n">
        <x:v>5.68692025131515e-13</x:v>
      </x:c>
      <x:c r="X297" s="120" t="n">
        <x:v>297</x:v>
      </x:c>
      <x:c r="Y297" s="151" t="n">
        <x:v>44714.31354166667</x:v>
      </x:c>
      <x:c r="Z297" s="151" t="n">
        <x:v>44714.319027777776</x:v>
      </x:c>
      <x:c r="AA297" s="120" t="n">
        <x:v>475</x:v>
      </x:c>
      <x:c r="AB297" s="120" t="str">
        <x:v>Anomalous</x:v>
      </x:c>
      <x:c r="AC297" s="120" t="n">
        <x:v>1</x:v>
      </x:c>
      <x:c r="AD297" s="120" t="n">
        <x:v>648</x:v>
      </x:c>
      <x:c r="AE297" s="120" t="n">
        <x:v>7</x:v>
      </x:c>
      <x:c r="AF297" s="120" t="n">
        <x:v>48</x:v>
      </x:c>
      <x:c r="AG297" s="120" t="str">
        <x:v>train=1|anomaly=1</x:v>
      </x:c>
    </x:row>
    <x:row r="298">
      <x:c r="A298" s="120" t="n">
        <x:v>297</x:v>
      </x:c>
      <x:c r="B298" s="120" t="n">
        <x:v>1</x:v>
      </x:c>
      <x:c r="C298" s="120" t="n">
        <x:v>1</x:v>
      </x:c>
      <x:c r="D298" s="120" t="str">
        <x:v>CADC0874</x:v>
      </x:c>
      <x:c r="E298" s="120" t="n">
        <x:v>1</x:v>
      </x:c>
      <x:c r="F298" s="120" t="n">
        <x:v>495</x:v>
      </x:c>
      <x:c r="G298" s="120" t="n">
        <x:v>496</x:v>
      </x:c>
      <x:c r="H298" s="120" t="n">
        <x:v>-0.0000018269767923387108</x:v>
      </x:c>
      <x:c r="I298" s="120" t="n">
        <x:v>5.127817863928172e-10</x:v>
      </x:c>
      <x:c r="J298" s="120" t="n">
        <x:v>0.000022644685610377047</x:v>
      </x:c>
      <x:c r="K298" s="120" t="n">
        <x:v>-1.3963101803074935</x:v>
      </x:c>
      <x:c r="L298" s="120" t="n">
        <x:v>0.17397235293461788</x:v>
      </x:c>
      <x:c r="M298" s="120" t="n">
        <x:v>3</x:v>
      </x:c>
      <x:c r="N298" s="120" t="n">
        <x:v>3</x:v>
      </x:c>
      <x:c r="O298" s="120" t="n">
        <x:v>2</x:v>
      </x:c>
      <x:c r="P298" s="120" t="n">
        <x:v>2</x:v>
      </x:c>
      <x:c r="Q298" s="120" t="n">
        <x:v>5</x:v>
      </x:c>
      <x:c r="R298" s="120" t="n">
        <x:v>4.942300184589721e-12</x:v>
      </x:c>
      <x:c r="S298" s="120" t="n">
        <x:v>1.008822848040904e-11</x:v>
      </x:c>
      <x:c r="T298" s="120" t="n">
        <x:v>495</x:v>
      </x:c>
      <x:c r="U298" s="120" t="n">
        <x:v>496</x:v>
      </x:c>
      <x:c r="V298" s="120" t="n">
        <x:v>1.03592280079357e-12</x:v>
      </x:c>
      <x:c r="W298" s="120" t="n">
        <x:v>1.033834246759712e-12</x:v>
      </x:c>
      <x:c r="X298" s="120" t="n">
        <x:v>298</x:v>
      </x:c>
      <x:c r="Y298" s="151" t="n">
        <x:v>44714.31903935185</x:v>
      </x:c>
      <x:c r="Z298" s="151" t="n">
        <x:v>44714.32476851852</x:v>
      </x:c>
      <x:c r="AA298" s="120" t="n">
        <x:v>496</x:v>
      </x:c>
      <x:c r="AB298" s="120" t="str">
        <x:v>Anomalous</x:v>
      </x:c>
      <x:c r="AC298" s="120" t="n">
        <x:v>0</x:v>
      </x:c>
      <x:c r="AD298" s="120"/>
      <x:c r="AE298" s="120"/>
      <x:c r="AF298" s="120"/>
      <x:c r="AG298" s="120"/>
    </x:row>
    <x:row r="299">
      <x:c r="A299" s="120" t="n">
        <x:v>298</x:v>
      </x:c>
      <x:c r="B299" s="120" t="n">
        <x:v>1</x:v>
      </x:c>
      <x:c r="C299" s="120" t="n">
        <x:v>1</x:v>
      </x:c>
      <x:c r="D299" s="120" t="str">
        <x:v>CADC0874</x:v>
      </x:c>
      <x:c r="E299" s="120" t="n">
        <x:v>1</x:v>
      </x:c>
      <x:c r="F299" s="120" t="n">
        <x:v>456</x:v>
      </x:c>
      <x:c r="G299" s="120" t="n">
        <x:v>457</x:v>
      </x:c>
      <x:c r="H299" s="120" t="n">
        <x:v>-6.823789934354536e-8</x:v>
      </x:c>
      <x:c r="I299" s="120" t="n">
        <x:v>3.2099154180390993e-10</x:v>
      </x:c>
      <x:c r="J299" s="120" t="n">
        <x:v>0.00001791623682037916</x:v>
      </x:c>
      <x:c r="K299" s="120" t="n">
        <x:v>-0.6099825903443534</x:v>
      </x:c>
      <x:c r="L299" s="120" t="n">
        <x:v>0.17559935250798764</x:v>
      </x:c>
      <x:c r="M299" s="120" t="n">
        <x:v>2</x:v>
      </x:c>
      <x:c r="N299" s="120" t="n">
        <x:v>2</x:v>
      </x:c>
      <x:c r="O299" s="120" t="n">
        <x:v>2</x:v>
      </x:c>
      <x:c r="P299" s="120" t="n">
        <x:v>1</x:v>
      </x:c>
      <x:c r="Q299" s="120" t="n">
        <x:v>2</x:v>
      </x:c>
      <x:c r="R299" s="120" t="n">
        <x:v>5.217062351749592e-12</x:v>
      </x:c>
      <x:c r="S299" s="120" t="n">
        <x:v>1.0479527033893673e-11</x:v>
      </x:c>
      <x:c r="T299" s="120" t="n">
        <x:v>456</x:v>
      </x:c>
      <x:c r="U299" s="120" t="n">
        <x:v>457</x:v>
      </x:c>
      <x:c r="V299" s="120" t="n">
        <x:v>7.039288197454165e-13</x:v>
      </x:c>
      <x:c r="W299" s="120" t="n">
        <x:v>7.023884941004594e-13</x:v>
      </x:c>
      <x:c r="X299" s="120" t="n">
        <x:v>299</x:v>
      </x:c>
      <x:c r="Y299" s="151" t="n">
        <x:v>44714.32478009259</x:v>
      </x:c>
      <x:c r="Z299" s="151" t="n">
        <x:v>44714.33005787037</x:v>
      </x:c>
      <x:c r="AA299" s="120" t="n">
        <x:v>457</x:v>
      </x:c>
      <x:c r="AB299" s="120" t="str">
        <x:v>Anomalous</x:v>
      </x:c>
      <x:c r="AC299" s="120" t="n">
        <x:v>1</x:v>
      </x:c>
      <x:c r="AD299" s="120" t="n">
        <x:v>707</x:v>
      </x:c>
      <x:c r="AE299" s="120" t="n">
        <x:v>8</x:v>
      </x:c>
      <x:c r="AF299" s="120" t="n">
        <x:v>7</x:v>
      </x:c>
      <x:c r="AG299" s="120" t="str">
        <x:v>train=1|anomaly=1</x:v>
      </x:c>
    </x:row>
    <x:row r="300">
      <x:c r="A300" s="120" t="n">
        <x:v>299</x:v>
      </x:c>
      <x:c r="B300" s="120" t="n">
        <x:v>1</x:v>
      </x:c>
      <x:c r="C300" s="120" t="n">
        <x:v>1</x:v>
      </x:c>
      <x:c r="D300" s="120" t="str">
        <x:v>CADC0874</x:v>
      </x:c>
      <x:c r="E300" s="120" t="n">
        <x:v>1</x:v>
      </x:c>
      <x:c r="F300" s="120" t="n">
        <x:v>492</x:v>
      </x:c>
      <x:c r="G300" s="120" t="n">
        <x:v>493</x:v>
      </x:c>
      <x:c r="H300" s="120" t="n">
        <x:v>0.000008410616911622717</x:v>
      </x:c>
      <x:c r="I300" s="120" t="n">
        <x:v>2.8290332434909044e-10</x:v>
      </x:c>
      <x:c r="J300" s="120" t="n">
        <x:v>0.000016819730210353863</x:v>
      </x:c>
      <x:c r="K300" s="120" t="n">
        <x:v>-1.4575346708180283</x:v>
      </x:c>
      <x:c r="L300" s="120" t="n">
        <x:v>0.008462101347069359</x:v>
      </x:c>
      <x:c r="M300" s="120" t="n">
        <x:v>3</x:v>
      </x:c>
      <x:c r="N300" s="120" t="n">
        <x:v>3</x:v>
      </x:c>
      <x:c r="O300" s="120" t="n">
        <x:v>2</x:v>
      </x:c>
      <x:c r="P300" s="120" t="n">
        <x:v>2</x:v>
      </x:c>
      <x:c r="Q300" s="120" t="n">
        <x:v>6</x:v>
      </x:c>
      <x:c r="R300" s="120" t="n">
        <x:v>2.532277541535772e-12</x:v>
      </x:c>
      <x:c r="S300" s="120" t="n">
        <x:v>5.249568335562315e-12</x:v>
      </x:c>
      <x:c r="T300" s="120" t="n">
        <x:v>492</x:v>
      </x:c>
      <x:c r="U300" s="120" t="n">
        <x:v>493</x:v>
      </x:c>
      <x:c r="V300" s="120" t="n">
        <x:v>5.750067568070944e-13</x:v>
      </x:c>
      <x:c r="W300" s="120" t="n">
        <x:v>5.738404145011976e-13</x:v>
      </x:c>
      <x:c r="X300" s="120" t="n">
        <x:v>300</x:v>
      </x:c>
      <x:c r="Y300" s="151" t="n">
        <x:v>44714.33006944445</x:v>
      </x:c>
      <x:c r="Z300" s="151" t="n">
        <x:v>44714.33576388889</x:v>
      </x:c>
      <x:c r="AA300" s="120" t="n">
        <x:v>493</x:v>
      </x:c>
      <x:c r="AB300" s="120" t="str">
        <x:v>Anomalous</x:v>
      </x:c>
      <x:c r="AC300" s="120" t="n">
        <x:v>0</x:v>
      </x:c>
      <x:c r="AD300" s="120"/>
      <x:c r="AE300" s="120"/>
      <x:c r="AF300" s="120"/>
      <x:c r="AG300" s="120"/>
    </x:row>
    <x:row r="301">
      <x:c r="A301" s="120" t="n">
        <x:v>300</x:v>
      </x:c>
      <x:c r="B301" s="120" t="n">
        <x:v>1</x:v>
      </x:c>
      <x:c r="C301" s="120" t="n">
        <x:v>1</x:v>
      </x:c>
      <x:c r="D301" s="120" t="str">
        <x:v>CADC0874</x:v>
      </x:c>
      <x:c r="E301" s="120" t="n">
        <x:v>1</x:v>
      </x:c>
      <x:c r="F301" s="120" t="n">
        <x:v>499</x:v>
      </x:c>
      <x:c r="G301" s="120" t="n">
        <x:v>500</x:v>
      </x:c>
      <x:c r="H301" s="120" t="n">
        <x:v>0.0000021439372010199994</x:v>
      </x:c>
      <x:c r="I301" s="120" t="n">
        <x:v>1.0229725250070726e-10</x:v>
      </x:c>
      <x:c r="J301" s="120" t="n">
        <x:v>0.000010114210423987988</x:v>
      </x:c>
      <x:c r="K301" s="120" t="n">
        <x:v>-1.249226146118187</x:v>
      </x:c>
      <x:c r="L301" s="120" t="n">
        <x:v>0.25909253911634883</x:v>
      </x:c>
      <x:c r="M301" s="120" t="n">
        <x:v>2</x:v>
      </x:c>
      <x:c r="N301" s="120" t="n">
        <x:v>2</x:v>
      </x:c>
      <x:c r="O301" s="120" t="n">
        <x:v>2</x:v>
      </x:c>
      <x:c r="P301" s="120" t="n">
        <x:v>1</x:v>
      </x:c>
      <x:c r="Q301" s="120" t="n">
        <x:v>12</x:v>
      </x:c>
      <x:c r="R301" s="120" t="n">
        <x:v>1.3076830573515456e-12</x:v>
      </x:c>
      <x:c r="S301" s="120" t="n">
        <x:v>2.797619988192444e-12</x:v>
      </x:c>
      <x:c r="T301" s="120" t="n">
        <x:v>499</x:v>
      </x:c>
      <x:c r="U301" s="120" t="n">
        <x:v>500</x:v>
      </x:c>
      <x:c r="V301" s="120" t="n">
        <x:v>2.0500451402947348e-13</x:v>
      </x:c>
      <x:c r="W301" s="120" t="n">
        <x:v>2.0459450500141453e-13</x:v>
      </x:c>
      <x:c r="X301" s="120" t="n">
        <x:v>301</x:v>
      </x:c>
      <x:c r="Y301" s="151" t="n">
        <x:v>44714.33577546296</x:v>
      </x:c>
      <x:c r="Z301" s="151" t="n">
        <x:v>44714.34155092593</x:v>
      </x:c>
      <x:c r="AA301" s="120" t="n">
        <x:v>500</x:v>
      </x:c>
      <x:c r="AB301" s="120" t="str">
        <x:v>Anomalous</x:v>
      </x:c>
      <x:c r="AC301" s="120" t="n">
        <x:v>1</x:v>
      </x:c>
      <x:c r="AD301" s="120" t="n">
        <x:v>984</x:v>
      </x:c>
      <x:c r="AE301" s="120" t="n">
        <x:v>10</x:v>
      </x:c>
      <x:c r="AF301" s="120" t="n">
        <x:v>84</x:v>
      </x:c>
      <x:c r="AG301" s="120" t="str">
        <x:v>train=1|anomaly=1</x:v>
      </x:c>
    </x:row>
    <x:row r="302">
      <x:c r="A302" s="120" t="n">
        <x:v>301</x:v>
      </x:c>
      <x:c r="B302" s="120" t="n">
        <x:v>1</x:v>
      </x:c>
      <x:c r="C302" s="120" t="n">
        <x:v>0</x:v>
      </x:c>
      <x:c r="D302" s="120" t="str">
        <x:v>CADC0874</x:v>
      </x:c>
      <x:c r="E302" s="120" t="n">
        <x:v>1</x:v>
      </x:c>
      <x:c r="F302" s="120" t="n">
        <x:v>558</x:v>
      </x:c>
      <x:c r="G302" s="120" t="n">
        <x:v>559</x:v>
      </x:c>
      <x:c r="H302" s="120" t="n">
        <x:v>-0.000002812743969588552</x:v>
      </x:c>
      <x:c r="I302" s="120" t="n">
        <x:v>1.0547891161339955e-10</x:v>
      </x:c>
      <x:c r="J302" s="120" t="n">
        <x:v>0.000010270292674184098</x:v>
      </x:c>
      <x:c r="K302" s="120" t="n">
        <x:v>-1.3951975068680158</x:v>
      </x:c>
      <x:c r="L302" s="120" t="n">
        <x:v>-0.061199250327601734</x:v>
      </x:c>
      <x:c r="M302" s="120" t="n">
        <x:v>3</x:v>
      </x:c>
      <x:c r="N302" s="120" t="n">
        <x:v>3</x:v>
      </x:c>
      <x:c r="O302" s="120" t="n">
        <x:v>2</x:v>
      </x:c>
      <x:c r="P302" s="120" t="n">
        <x:v>4</x:v>
      </x:c>
      <x:c r="Q302" s="120" t="n">
        <x:v>23</x:v>
      </x:c>
      <x:c r="R302" s="120" t="n">
        <x:v>1.1744673229838044e-12</x:v>
      </x:c>
      <x:c r="S302" s="120" t="n">
        <x:v>2.551117864311186e-12</x:v>
      </x:c>
      <x:c r="T302" s="120" t="n">
        <x:v>558</x:v>
      </x:c>
      <x:c r="U302" s="120" t="n">
        <x:v>559</x:v>
      </x:c>
      <x:c r="V302" s="120" t="n">
        <x:v>1.8903030755089525e-13</x:v>
      </x:c>
      <x:c r="W302" s="120" t="n">
        <x:v>1.886921495767434e-13</x:v>
      </x:c>
      <x:c r="X302" s="120" t="n">
        <x:v>302</x:v>
      </x:c>
      <x:c r="Y302" s="151" t="n">
        <x:v>44714.3415625</x:v>
      </x:c>
      <x:c r="Z302" s="151" t="n">
        <x:v>44714.348020833335</x:v>
      </x:c>
      <x:c r="AA302" s="120" t="n">
        <x:v>559</x:v>
      </x:c>
      <x:c r="AB302" s="120" t="str">
        <x:v>Anomalous</x:v>
      </x:c>
      <x:c r="AC302" s="120" t="n">
        <x:v>0</x:v>
      </x:c>
      <x:c r="AD302" s="120"/>
      <x:c r="AE302" s="120"/>
      <x:c r="AF302" s="120"/>
      <x:c r="AG302" s="120"/>
    </x:row>
    <x:row r="303">
      <x:c r="A303" s="120" t="n">
        <x:v>302</x:v>
      </x:c>
      <x:c r="B303" s="120" t="n">
        <x:v>0</x:v>
      </x:c>
      <x:c r="C303" s="120" t="n">
        <x:v>1</x:v>
      </x:c>
      <x:c r="D303" s="120" t="str">
        <x:v>CADC0874</x:v>
      </x:c>
      <x:c r="E303" s="120" t="n">
        <x:v>1</x:v>
      </x:c>
      <x:c r="F303" s="120" t="n">
        <x:v>513</x:v>
      </x:c>
      <x:c r="G303" s="120" t="n">
        <x:v>514</x:v>
      </x:c>
      <x:c r="H303" s="120" t="n">
        <x:v>-0.000006126638621575876</x:v>
      </x:c>
      <x:c r="I303" s="120" t="n">
        <x:v>1.9427538340574215e-10</x:v>
      </x:c>
      <x:c r="J303" s="120" t="n">
        <x:v>0.000013938270459628129</x:v>
      </x:c>
      <x:c r="K303" s="120" t="n">
        <x:v>-1.1471208577494398</x:v>
      </x:c>
      <x:c r="L303" s="120" t="n">
        <x:v>-0.20452237473938154</x:v>
      </x:c>
      <x:c r="M303" s="120" t="n">
        <x:v>1</x:v>
      </x:c>
      <x:c r="N303" s="120" t="n">
        <x:v>1</x:v>
      </x:c>
      <x:c r="O303" s="120" t="n">
        <x:v>1</x:v>
      </x:c>
      <x:c r="P303" s="120" t="n">
        <x:v>154</x:v>
      </x:c>
      <x:c r="Q303" s="120" t="n">
        <x:v>166</x:v>
      </x:c>
      <x:c r="R303" s="120" t="n">
        <x:v>2.772961131456901e-13</x:v>
      </x:c>
      <x:c r="S303" s="120" t="n">
        <x:v>7.440221480026508e-13</x:v>
      </x:c>
      <x:c r="T303" s="120" t="n">
        <x:v>513</x:v>
      </x:c>
      <x:c r="U303" s="120" t="n">
        <x:v>514</x:v>
      </x:c>
      <x:c r="V303" s="120" t="n">
        <x:v>3.7870445108331805e-13</x:v>
      </x:c>
      <x:c r="W303" s="120" t="n">
        <x:v>3.779676719956073e-13</x:v>
      </x:c>
      <x:c r="X303" s="120" t="n">
        <x:v>303</x:v>
      </x:c>
      <x:c r="Y303" s="151" t="n">
        <x:v>44714.348032407404</x:v>
      </x:c>
      <x:c r="Z303" s="151" t="n">
        <x:v>44714.35396990741</x:v>
      </x:c>
      <x:c r="AA303" s="120" t="n">
        <x:v>514</x:v>
      </x:c>
      <x:c r="AB303" s="120" t="str">
        <x:v>Normal</x:v>
      </x:c>
      <x:c r="AC303" s="120" t="n">
        <x:v>0</x:v>
      </x:c>
      <x:c r="AD303" s="120"/>
      <x:c r="AE303" s="120"/>
      <x:c r="AF303" s="120"/>
      <x:c r="AG303" s="120"/>
    </x:row>
    <x:row r="304">
      <x:c r="A304" s="120" t="n">
        <x:v>303</x:v>
      </x:c>
      <x:c r="B304" s="120" t="n">
        <x:v>0</x:v>
      </x:c>
      <x:c r="C304" s="120" t="n">
        <x:v>1</x:v>
      </x:c>
      <x:c r="D304" s="120" t="str">
        <x:v>CADC0874</x:v>
      </x:c>
      <x:c r="E304" s="120" t="n">
        <x:v>1</x:v>
      </x:c>
      <x:c r="F304" s="120" t="n">
        <x:v>511</x:v>
      </x:c>
      <x:c r="G304" s="120" t="n">
        <x:v>512</x:v>
      </x:c>
      <x:c r="H304" s="120" t="n">
        <x:v>-0.0000016318384132812493</x:v>
      </x:c>
      <x:c r="I304" s="120" t="n">
        <x:v>4.4750464247069176e-10</x:v>
      </x:c>
      <x:c r="J304" s="120" t="n">
        <x:v>0.00002115430553033334</x:v>
      </x:c>
      <x:c r="K304" s="120" t="n">
        <x:v>-1.475799044275182</x:v>
      </x:c>
      <x:c r="L304" s="120" t="n">
        <x:v>0.038129607041726944</x:v>
      </x:c>
      <x:c r="M304" s="120" t="n">
        <x:v>1</x:v>
      </x:c>
      <x:c r="N304" s="120" t="n">
        <x:v>1</x:v>
      </x:c>
      <x:c r="O304" s="120" t="n">
        <x:v>1</x:v>
      </x:c>
      <x:c r="P304" s="120" t="n">
        <x:v>149</x:v>
      </x:c>
      <x:c r="Q304" s="120" t="n">
        <x:v>166</x:v>
      </x:c>
      <x:c r="R304" s="120" t="n">
        <x:v>2.9962638441211987e-13</x:v>
      </x:c>
      <x:c r="S304" s="120" t="n">
        <x:v>7.031402126356265e-13</x:v>
      </x:c>
      <x:c r="T304" s="120" t="n">
        <x:v>511</x:v>
      </x:c>
      <x:c r="U304" s="120" t="n">
        <x:v>512</x:v>
      </x:c>
      <x:c r="V304" s="120" t="n">
        <x:v>8.757429402557569e-13</x:v>
      </x:c>
      <x:c r="W304" s="120" t="n">
        <x:v>8.740325048255698e-13</x:v>
      </x:c>
      <x:c r="X304" s="120" t="n">
        <x:v>304</x:v>
      </x:c>
      <x:c r="Y304" s="151" t="n">
        <x:v>44714.35398148148</x:v>
      </x:c>
      <x:c r="Z304" s="151" t="n">
        <x:v>44714.35989583333</x:v>
      </x:c>
      <x:c r="AA304" s="120" t="n">
        <x:v>512</x:v>
      </x:c>
      <x:c r="AB304" s="120" t="str">
        <x:v>Normal</x:v>
      </x:c>
      <x:c r="AC304" s="120" t="n">
        <x:v>1</x:v>
      </x:c>
      <x:c r="AD304" s="120" t="n">
        <x:v>760</x:v>
      </x:c>
      <x:c r="AE304" s="120" t="n">
        <x:v>8</x:v>
      </x:c>
      <x:c r="AF304" s="120" t="n">
        <x:v>60</x:v>
      </x:c>
      <x:c r="AG304" s="120" t="str">
        <x:v>train=1|anomaly=0</x:v>
      </x:c>
    </x:row>
    <x:row r="305">
      <x:c r="A305" s="120" t="n">
        <x:v>304</x:v>
      </x:c>
      <x:c r="B305" s="120" t="n">
        <x:v>0</x:v>
      </x:c>
      <x:c r="C305" s="120" t="n">
        <x:v>0</x:v>
      </x:c>
      <x:c r="D305" s="120" t="str">
        <x:v>CADC0874</x:v>
      </x:c>
      <x:c r="E305" s="120" t="n">
        <x:v>1</x:v>
      </x:c>
      <x:c r="F305" s="120" t="n">
        <x:v>496</x:v>
      </x:c>
      <x:c r="G305" s="120" t="n">
        <x:v>497</x:v>
      </x:c>
      <x:c r="H305" s="120" t="n">
        <x:v>0.000007720787100603623</x:v>
      </x:c>
      <x:c r="I305" s="120" t="n">
        <x:v>5.453220887412037e-10</x:v>
      </x:c>
      <x:c r="J305" s="120" t="n">
        <x:v>0.000023352132423853796</x:v>
      </x:c>
      <x:c r="K305" s="120" t="n">
        <x:v>-1.4431665344205116</x:v>
      </x:c>
      <x:c r="L305" s="120" t="n">
        <x:v>-0.0031486066037179996</x:v>
      </x:c>
      <x:c r="M305" s="120" t="n">
        <x:v>1</x:v>
      </x:c>
      <x:c r="N305" s="120" t="n">
        <x:v>1</x:v>
      </x:c>
      <x:c r="O305" s="120" t="n">
        <x:v>1</x:v>
      </x:c>
      <x:c r="P305" s="120" t="n">
        <x:v>143</x:v>
      </x:c>
      <x:c r="Q305" s="120" t="n">
        <x:v>159</x:v>
      </x:c>
      <x:c r="R305" s="120" t="n">
        <x:v>3.0216231871145317e-13</x:v>
      </x:c>
      <x:c r="S305" s="120" t="n">
        <x:v>6.296256819820146e-13</x:v>
      </x:c>
      <x:c r="T305" s="120" t="n">
        <x:v>496</x:v>
      </x:c>
      <x:c r="U305" s="120" t="n">
        <x:v>497</x:v>
      </x:c>
      <x:c r="V305" s="120" t="n">
        <x:v>1.0994396950427494e-12</x:v>
      </x:c>
      <x:c r="W305" s="120" t="n">
        <x:v>1.0972275427388405e-12</x:v>
      </x:c>
      <x:c r="X305" s="120" t="n">
        <x:v>305</x:v>
      </x:c>
      <x:c r="Y305" s="151" t="n">
        <x:v>44714.35990740741</x:v>
      </x:c>
      <x:c r="Z305" s="151" t="n">
        <x:v>44714.365648148145</x:v>
      </x:c>
      <x:c r="AA305" s="120" t="n">
        <x:v>497</x:v>
      </x:c>
      <x:c r="AB305" s="120" t="str">
        <x:v>Normal</x:v>
      </x:c>
      <x:c r="AC305" s="120" t="n">
        <x:v>0</x:v>
      </x:c>
      <x:c r="AD305" s="120"/>
      <x:c r="AE305" s="120"/>
      <x:c r="AF305" s="120"/>
      <x:c r="AG305" s="120"/>
    </x:row>
    <x:row r="306">
      <x:c r="A306" s="120" t="n">
        <x:v>305</x:v>
      </x:c>
      <x:c r="B306" s="120" t="n">
        <x:v>1</x:v>
      </x:c>
      <x:c r="C306" s="120" t="n">
        <x:v>1</x:v>
      </x:c>
      <x:c r="D306" s="120" t="str">
        <x:v>CADC0874</x:v>
      </x:c>
      <x:c r="E306" s="120" t="n">
        <x:v>1</x:v>
      </x:c>
      <x:c r="F306" s="120" t="n">
        <x:v>551</x:v>
      </x:c>
      <x:c r="G306" s="120" t="n">
        <x:v>552</x:v>
      </x:c>
      <x:c r="H306" s="120" t="n">
        <x:v>0.000014230006739130436</x:v>
      </x:c>
      <x:c r="I306" s="120" t="n">
        <x:v>4.852550626571154e-10</x:v>
      </x:c>
      <x:c r="J306" s="120" t="n">
        <x:v>0.000022028505683707087</x:v>
      </x:c>
      <x:c r="K306" s="120" t="n">
        <x:v>-1.4081000535126482</x:v>
      </x:c>
      <x:c r="L306" s="120" t="n">
        <x:v>0.048969702393648167</x:v>
      </x:c>
      <x:c r="M306" s="120" t="n">
        <x:v>2</x:v>
      </x:c>
      <x:c r="N306" s="120" t="n">
        <x:v>2</x:v>
      </x:c>
      <x:c r="O306" s="120" t="n">
        <x:v>1</x:v>
      </x:c>
      <x:c r="P306" s="120" t="n">
        <x:v>1</x:v>
      </x:c>
      <x:c r="Q306" s="120" t="n">
        <x:v>3</x:v>
      </x:c>
      <x:c r="R306" s="120" t="n">
        <x:v>1.525744747651592e-12</x:v>
      </x:c>
      <x:c r="S306" s="120" t="n">
        <x:v>3.0924229859168676e-12</x:v>
      </x:c>
      <x:c r="T306" s="120" t="n">
        <x:v>551</x:v>
      </x:c>
      <x:c r="U306" s="120" t="n">
        <x:v>552</x:v>
      </x:c>
      <x:c r="V306" s="120" t="n">
        <x:v>8.806806944775235e-13</x:v>
      </x:c>
      <x:c r="W306" s="120" t="n">
        <x:v>8.790852584368033e-13</x:v>
      </x:c>
      <x:c r="X306" s="120" t="n">
        <x:v>306</x:v>
      </x:c>
      <x:c r="Y306" s="151" t="n">
        <x:v>44714.36565972222</x:v>
      </x:c>
      <x:c r="Z306" s="151" t="n">
        <x:v>44714.372037037036</x:v>
      </x:c>
      <x:c r="AA306" s="120" t="n">
        <x:v>552</x:v>
      </x:c>
      <x:c r="AB306" s="120" t="str">
        <x:v>Anomalous</x:v>
      </x:c>
      <x:c r="AC306" s="120" t="n">
        <x:v>1</x:v>
      </x:c>
      <x:c r="AD306" s="120" t="n">
        <x:v>517</x:v>
      </x:c>
      <x:c r="AE306" s="120" t="n">
        <x:v>6</x:v>
      </x:c>
      <x:c r="AF306" s="120" t="n">
        <x:v>17</x:v>
      </x:c>
      <x:c r="AG306" s="120" t="str">
        <x:v>train=1|anomaly=1</x:v>
      </x:c>
    </x:row>
    <x:row r="307">
      <x:c r="A307" s="120" t="n">
        <x:v>306</x:v>
      </x:c>
      <x:c r="B307" s="120" t="n">
        <x:v>1</x:v>
      </x:c>
      <x:c r="C307" s="120" t="n">
        <x:v>0</x:v>
      </x:c>
      <x:c r="D307" s="120" t="str">
        <x:v>CADC0874</x:v>
      </x:c>
      <x:c r="E307" s="120" t="n">
        <x:v>1</x:v>
      </x:c>
      <x:c r="F307" s="120" t="n">
        <x:v>609</x:v>
      </x:c>
      <x:c r="G307" s="120" t="n">
        <x:v>610</x:v>
      </x:c>
      <x:c r="H307" s="120" t="n">
        <x:v>0.000006907003318360656</x:v>
      </x:c>
      <x:c r="I307" s="120" t="n">
        <x:v>3.2757986133248567e-10</x:v>
      </x:c>
      <x:c r="J307" s="120" t="n">
        <x:v>0.000018099167420975077</x:v>
      </x:c>
      <x:c r="K307" s="120" t="n">
        <x:v>-1.2157198335436878</x:v>
      </x:c>
      <x:c r="L307" s="120" t="n">
        <x:v>-0.08268900072290836</x:v>
      </x:c>
      <x:c r="M307" s="120" t="n">
        <x:v>7</x:v>
      </x:c>
      <x:c r="N307" s="120" t="n">
        <x:v>2</x:v>
      </x:c>
      <x:c r="O307" s="120" t="n">
        <x:v>2</x:v>
      </x:c>
      <x:c r="P307" s="120" t="n">
        <x:v>9</x:v>
      </x:c>
      <x:c r="Q307" s="120" t="n">
        <x:v>14</x:v>
      </x:c>
      <x:c r="R307" s="120" t="n">
        <x:v>1.6583674437444716e-11</x:v>
      </x:c>
      <x:c r="S307" s="120" t="n">
        <x:v>4.676651179503984e-11</x:v>
      </x:c>
      <x:c r="T307" s="120" t="n">
        <x:v>609</x:v>
      </x:c>
      <x:c r="U307" s="120" t="n">
        <x:v>610</x:v>
      </x:c>
      <x:c r="V307" s="120" t="n">
        <x:v>5.378979660631949e-13</x:v>
      </x:c>
      <x:c r="W307" s="120" t="n">
        <x:v>5.370161661188289e-13</x:v>
      </x:c>
      <x:c r="X307" s="120" t="n">
        <x:v>307</x:v>
      </x:c>
      <x:c r="Y307" s="151" t="n">
        <x:v>44714.37204861111</x:v>
      </x:c>
      <x:c r="Z307" s="151" t="n">
        <x:v>44714.37909722222</x:v>
      </x:c>
      <x:c r="AA307" s="120" t="n">
        <x:v>610</x:v>
      </x:c>
      <x:c r="AB307" s="120" t="str">
        <x:v>Anomalous</x:v>
      </x:c>
      <x:c r="AC307" s="120" t="n">
        <x:v>1</x:v>
      </x:c>
      <x:c r="AD307" s="120" t="n">
        <x:v>328</x:v>
      </x:c>
      <x:c r="AE307" s="120" t="n">
        <x:v>4</x:v>
      </x:c>
      <x:c r="AF307" s="120" t="n">
        <x:v>28</x:v>
      </x:c>
      <x:c r="AG307" s="120" t="str">
        <x:v>train=0|anomaly=1</x:v>
      </x:c>
    </x:row>
    <x:row r="308">
      <x:c r="A308" s="120" t="n">
        <x:v>307</x:v>
      </x:c>
      <x:c r="B308" s="120" t="n">
        <x:v>1</x:v>
      </x:c>
      <x:c r="C308" s="120" t="n">
        <x:v>1</x:v>
      </x:c>
      <x:c r="D308" s="120" t="str">
        <x:v>CADC0874</x:v>
      </x:c>
      <x:c r="E308" s="120" t="n">
        <x:v>1</x:v>
      </x:c>
      <x:c r="F308" s="120" t="n">
        <x:v>568</x:v>
      </x:c>
      <x:c r="G308" s="120" t="n">
        <x:v>569</x:v>
      </x:c>
      <x:c r="H308" s="120" t="n">
        <x:v>-0.000005958848278734623</x:v>
      </x:c>
      <x:c r="I308" s="120" t="n">
        <x:v>3.1618721864172404e-10</x:v>
      </x:c>
      <x:c r="J308" s="120" t="n">
        <x:v>0.000017781653990608523</x:v>
      </x:c>
      <x:c r="K308" s="120" t="n">
        <x:v>-1.2621448603204417</x:v>
      </x:c>
      <x:c r="L308" s="120" t="n">
        <x:v>-0.24644411278925146</x:v>
      </x:c>
      <x:c r="M308" s="120" t="n">
        <x:v>2</x:v>
      </x:c>
      <x:c r="N308" s="120" t="n">
        <x:v>2</x:v>
      </x:c>
      <x:c r="O308" s="120" t="n">
        <x:v>2</x:v>
      </x:c>
      <x:c r="P308" s="120" t="n">
        <x:v>2</x:v>
      </x:c>
      <x:c r="Q308" s="120" t="n">
        <x:v>5</x:v>
      </x:c>
      <x:c r="R308" s="120" t="n">
        <x:v>2.1625285565043757e-12</x:v>
      </x:c>
      <x:c r="S308" s="120" t="n">
        <x:v>4.451473237244772e-12</x:v>
      </x:c>
      <x:c r="T308" s="120" t="n">
        <x:v>568</x:v>
      </x:c>
      <x:c r="U308" s="120" t="n">
        <x:v>569</x:v>
      </x:c>
      <x:c r="V308" s="120" t="n">
        <x:v>5.566676384537395e-13</x:v>
      </x:c>
      <x:c r="W308" s="120" t="n">
        <x:v>5.556893121998665e-13</x:v>
      </x:c>
      <x:c r="X308" s="120" t="n">
        <x:v>308</x:v>
      </x:c>
      <x:c r="Y308" s="151" t="n">
        <x:v>44714.379108796296</x:v>
      </x:c>
      <x:c r="Z308" s="151" t="n">
        <x:v>44714.38568287037</x:v>
      </x:c>
      <x:c r="AA308" s="120" t="n">
        <x:v>569</x:v>
      </x:c>
      <x:c r="AB308" s="120" t="str">
        <x:v>Anomalous</x:v>
      </x:c>
      <x:c r="AC308" s="120" t="n">
        <x:v>0</x:v>
      </x:c>
      <x:c r="AD308" s="120"/>
      <x:c r="AE308" s="120"/>
      <x:c r="AF308" s="120"/>
      <x:c r="AG308" s="120"/>
    </x:row>
    <x:row r="309">
      <x:c r="A309" s="120" t="n">
        <x:v>308</x:v>
      </x:c>
      <x:c r="B309" s="120" t="n">
        <x:v>0</x:v>
      </x:c>
      <x:c r="C309" s="120" t="n">
        <x:v>0</x:v>
      </x:c>
      <x:c r="D309" s="120" t="str">
        <x:v>CADC0874</x:v>
      </x:c>
      <x:c r="E309" s="120" t="n">
        <x:v>1</x:v>
      </x:c>
      <x:c r="F309" s="120" t="n">
        <x:v>556</x:v>
      </x:c>
      <x:c r="G309" s="120" t="n">
        <x:v>557</x:v>
      </x:c>
      <x:c r="H309" s="120" t="n">
        <x:v>9.70062569120288e-7</x:v>
      </x:c>
      <x:c r="I309" s="120" t="n">
        <x:v>6.075349436604471e-10</x:v>
      </x:c>
      <x:c r="J309" s="120" t="n">
        <x:v>0.000024648223945356534</x:v>
      </x:c>
      <x:c r="K309" s="120" t="n">
        <x:v>-1.429153650071261</x:v>
      </x:c>
      <x:c r="L309" s="120" t="n">
        <x:v>0.06968624494519761</x:v>
      </x:c>
      <x:c r="M309" s="120" t="n">
        <x:v>1</x:v>
      </x:c>
      <x:c r="N309" s="120" t="n">
        <x:v>1</x:v>
      </x:c>
      <x:c r="O309" s="120" t="n">
        <x:v>1</x:v>
      </x:c>
      <x:c r="P309" s="120" t="n">
        <x:v>159</x:v>
      </x:c>
      <x:c r="Q309" s="120" t="n">
        <x:v>181</x:v>
      </x:c>
      <x:c r="R309" s="120" t="n">
        <x:v>2.9387796482647576e-13</x:v>
      </x:c>
      <x:c r="S309" s="120" t="n">
        <x:v>6.069300451398873e-13</x:v>
      </x:c>
      <x:c r="T309" s="120" t="n">
        <x:v>556</x:v>
      </x:c>
      <x:c r="U309" s="120" t="n">
        <x:v>557</x:v>
      </x:c>
      <x:c r="V309" s="120" t="n">
        <x:v>1.0926887475907322e-12</x:v>
      </x:c>
      <x:c r="W309" s="120" t="n">
        <x:v>1.0907270083670505e-12</x:v>
      </x:c>
      <x:c r="X309" s="120" t="n">
        <x:v>309</x:v>
      </x:c>
      <x:c r="Y309" s="151" t="n">
        <x:v>44714.38569444444</x:v>
      </x:c>
      <x:c r="Z309" s="151" t="n">
        <x:v>44714.39212962963</x:v>
      </x:c>
      <x:c r="AA309" s="120" t="n">
        <x:v>557</x:v>
      </x:c>
      <x:c r="AB309" s="120" t="str">
        <x:v>Normal</x:v>
      </x:c>
      <x:c r="AC309" s="120" t="n">
        <x:v>0</x:v>
      </x:c>
      <x:c r="AD309" s="120"/>
      <x:c r="AE309" s="120"/>
      <x:c r="AF309" s="120"/>
      <x:c r="AG309" s="120"/>
    </x:row>
    <x:row r="310">
      <x:c r="A310" s="120" t="n">
        <x:v>309</x:v>
      </x:c>
      <x:c r="B310" s="120" t="n">
        <x:v>1</x:v>
      </x:c>
      <x:c r="C310" s="120" t="n">
        <x:v>0</x:v>
      </x:c>
      <x:c r="D310" s="120" t="str">
        <x:v>CADC0874</x:v>
      </x:c>
      <x:c r="E310" s="120" t="n">
        <x:v>1</x:v>
      </x:c>
      <x:c r="F310" s="120" t="n">
        <x:v>564</x:v>
      </x:c>
      <x:c r="G310" s="120" t="n">
        <x:v>565</x:v>
      </x:c>
      <x:c r="H310" s="120" t="n">
        <x:v>0.000011224710925362832</x:v>
      </x:c>
      <x:c r="I310" s="120" t="n">
        <x:v>3.9114085570567315e-10</x:v>
      </x:c>
      <x:c r="J310" s="120" t="n">
        <x:v>0.000019777281302182896</x:v>
      </x:c>
      <x:c r="K310" s="120" t="n">
        <x:v>-1.1745076728805932</x:v>
      </x:c>
      <x:c r="L310" s="120" t="n">
        <x:v>-0.08487440748231002</x:v>
      </x:c>
      <x:c r="M310" s="120" t="n">
        <x:v>3</x:v>
      </x:c>
      <x:c r="N310" s="120" t="n">
        <x:v>3</x:v>
      </x:c>
      <x:c r="O310" s="120" t="n">
        <x:v>3</x:v>
      </x:c>
      <x:c r="P310" s="120" t="n">
        <x:v>2</x:v>
      </x:c>
      <x:c r="Q310" s="120" t="n">
        <x:v>5</x:v>
      </x:c>
      <x:c r="R310" s="120" t="n">
        <x:v>9.776753358246303e-12</x:v>
      </x:c>
      <x:c r="S310" s="120" t="n">
        <x:v>1.9892592435052656e-11</x:v>
      </x:c>
      <x:c r="T310" s="120" t="n">
        <x:v>564</x:v>
      </x:c>
      <x:c r="U310" s="120" t="n">
        <x:v>565</x:v>
      </x:c>
      <x:c r="V310" s="120" t="n">
        <x:v>6.935121555065126e-13</x:v>
      </x:c>
      <x:c r="W310" s="120" t="n">
        <x:v>6.922847003640232e-13</x:v>
      </x:c>
      <x:c r="X310" s="120" t="n">
        <x:v>310</x:v>
      </x:c>
      <x:c r="Y310" s="151" t="n">
        <x:v>44714.3921412037</x:v>
      </x:c>
      <x:c r="Z310" s="151" t="n">
        <x:v>44714.398668981485</x:v>
      </x:c>
      <x:c r="AA310" s="120" t="n">
        <x:v>565</x:v>
      </x:c>
      <x:c r="AB310" s="120" t="str">
        <x:v>Anomalous</x:v>
      </x:c>
      <x:c r="AC310" s="120" t="n">
        <x:v>0</x:v>
      </x:c>
      <x:c r="AD310" s="120"/>
      <x:c r="AE310" s="120"/>
      <x:c r="AF310" s="120"/>
      <x:c r="AG310" s="120"/>
    </x:row>
    <x:row r="311">
      <x:c r="A311" s="120" t="n">
        <x:v>310</x:v>
      </x:c>
      <x:c r="B311" s="120" t="n">
        <x:v>0</x:v>
      </x:c>
      <x:c r="C311" s="120" t="n">
        <x:v>0</x:v>
      </x:c>
      <x:c r="D311" s="120" t="str">
        <x:v>CADC0874</x:v>
      </x:c>
      <x:c r="E311" s="120" t="n">
        <x:v>1</x:v>
      </x:c>
      <x:c r="F311" s="120" t="n">
        <x:v>598</x:v>
      </x:c>
      <x:c r="G311" s="120" t="n">
        <x:v>599</x:v>
      </x:c>
      <x:c r="H311" s="120" t="n">
        <x:v>0.000009838437784058431</x:v>
      </x:c>
      <x:c r="I311" s="120" t="n">
        <x:v>1.3542198472397594e-10</x:v>
      </x:c>
      <x:c r="J311" s="120" t="n">
        <x:v>0.000011637095201293833</x:v>
      </x:c>
      <x:c r="K311" s="120" t="n">
        <x:v>-1.415079150716263</x:v>
      </x:c>
      <x:c r="L311" s="120" t="n">
        <x:v>-0.12380696650425319</x:v>
      </x:c>
      <x:c r="M311" s="120" t="n">
        <x:v>1</x:v>
      </x:c>
      <x:c r="N311" s="120" t="n">
        <x:v>1</x:v>
      </x:c>
      <x:c r="O311" s="120" t="n">
        <x:v>1</x:v>
      </x:c>
      <x:c r="P311" s="120" t="n">
        <x:v>182</x:v>
      </x:c>
      <x:c r="Q311" s="120" t="n">
        <x:v>196</x:v>
      </x:c>
      <x:c r="R311" s="120" t="n">
        <x:v>2.2867003151150397e-13</x:v>
      </x:c>
      <x:c r="S311" s="120" t="n">
        <x:v>6.47208410570224e-13</x:v>
      </x:c>
      <x:c r="T311" s="120" t="n">
        <x:v>598</x:v>
      </x:c>
      <x:c r="U311" s="120" t="n">
        <x:v>599</x:v>
      </x:c>
      <x:c r="V311" s="120" t="n">
        <x:v>2.2645816843474238e-13</x:v>
      </x:c>
      <x:c r="W311" s="120" t="n">
        <x:v>2.2608010805338222e-13</x:v>
      </x:c>
      <x:c r="X311" s="120" t="n">
        <x:v>311</x:v>
      </x:c>
      <x:c r="Y311" s="151" t="n">
        <x:v>44714.398680555554</x:v>
      </x:c>
      <x:c r="Z311" s="151" t="n">
        <x:v>44714.40560185185</x:v>
      </x:c>
      <x:c r="AA311" s="120" t="n">
        <x:v>599</x:v>
      </x:c>
      <x:c r="AB311" s="120" t="str">
        <x:v>Normal</x:v>
      </x:c>
      <x:c r="AC311" s="120" t="n">
        <x:v>0</x:v>
      </x:c>
      <x:c r="AD311" s="120"/>
      <x:c r="AE311" s="120"/>
      <x:c r="AF311" s="120"/>
      <x:c r="AG311" s="120"/>
    </x:row>
    <x:row r="312">
      <x:c r="A312" s="120" t="n">
        <x:v>311</x:v>
      </x:c>
      <x:c r="B312" s="120" t="n">
        <x:v>1</x:v>
      </x:c>
      <x:c r="C312" s="120" t="n">
        <x:v>1</x:v>
      </x:c>
      <x:c r="D312" s="120" t="str">
        <x:v>CADC0874</x:v>
      </x:c>
      <x:c r="E312" s="120" t="n">
        <x:v>1</x:v>
      </x:c>
      <x:c r="F312" s="120" t="n">
        <x:v>617</x:v>
      </x:c>
      <x:c r="G312" s="120" t="n">
        <x:v>618</x:v>
      </x:c>
      <x:c r="H312" s="120" t="n">
        <x:v>3.606775556634309e-7</x:v>
      </x:c>
      <x:c r="I312" s="120" t="n">
        <x:v>1.414783088186695e-10</x:v>
      </x:c>
      <x:c r="J312" s="120" t="n">
        <x:v>0.000011894465470069242</x:v>
      </x:c>
      <x:c r="K312" s="120" t="n">
        <x:v>-1.1747755380848224</x:v>
      </x:c>
      <x:c r="L312" s="120" t="n">
        <x:v>-0.19110379689191515</x:v>
      </x:c>
      <x:c r="M312" s="120" t="n">
        <x:v>2</x:v>
      </x:c>
      <x:c r="N312" s="120" t="n">
        <x:v>1</x:v>
      </x:c>
      <x:c r="O312" s="120" t="n">
        <x:v>1</x:v>
      </x:c>
      <x:c r="P312" s="120" t="n">
        <x:v>51</x:v>
      </x:c>
      <x:c r="Q312" s="120" t="n">
        <x:v>122</x:v>
      </x:c>
      <x:c r="R312" s="120" t="n">
        <x:v>3.3419110294833433e-13</x:v>
      </x:c>
      <x:c r="S312" s="120" t="n">
        <x:v>8.400681336524096e-13</x:v>
      </x:c>
      <x:c r="T312" s="120" t="n">
        <x:v>617</x:v>
      </x:c>
      <x:c r="U312" s="120" t="n">
        <x:v>618</x:v>
      </x:c>
      <x:c r="V312" s="120" t="n">
        <x:v>2.293003384419279e-13</x:v>
      </x:c>
      <x:c r="W312" s="120" t="n">
        <x:v>2.289293022955817e-13</x:v>
      </x:c>
      <x:c r="X312" s="120" t="n">
        <x:v>312</x:v>
      </x:c>
      <x:c r="Y312" s="151" t="n">
        <x:v>44714.40561342592</x:v>
      </x:c>
      <x:c r="Z312" s="151" t="n">
        <x:v>44714.41275462963</x:v>
      </x:c>
      <x:c r="AA312" s="120" t="n">
        <x:v>618</x:v>
      </x:c>
      <x:c r="AB312" s="120" t="str">
        <x:v>Anomalous</x:v>
      </x:c>
      <x:c r="AC312" s="120" t="n">
        <x:v>0</x:v>
      </x:c>
      <x:c r="AD312" s="120"/>
      <x:c r="AE312" s="120"/>
      <x:c r="AF312" s="120"/>
      <x:c r="AG312" s="120"/>
    </x:row>
    <x:row r="313">
      <x:c r="A313" s="120" t="n">
        <x:v>312</x:v>
      </x:c>
      <x:c r="B313" s="120" t="n">
        <x:v>1</x:v>
      </x:c>
      <x:c r="C313" s="120" t="n">
        <x:v>1</x:v>
      </x:c>
      <x:c r="D313" s="120" t="str">
        <x:v>CADC0874</x:v>
      </x:c>
      <x:c r="E313" s="120" t="n">
        <x:v>1</x:v>
      </x:c>
      <x:c r="F313" s="120" t="n">
        <x:v>650</x:v>
      </x:c>
      <x:c r="G313" s="120" t="n">
        <x:v>651</x:v>
      </x:c>
      <x:c r="H313" s="120" t="n">
        <x:v>-0.000008781999760368665</x:v>
      </x:c>
      <x:c r="I313" s="120" t="n">
        <x:v>2.3558021668845084e-10</x:v>
      </x:c>
      <x:c r="J313" s="120" t="n">
        <x:v>0.000015348622631638673</x:v>
      </x:c>
      <x:c r="K313" s="120" t="n">
        <x:v>-0.9700192847627336</x:v>
      </x:c>
      <x:c r="L313" s="120" t="n">
        <x:v>-0.3413720934413149</x:v>
      </x:c>
      <x:c r="M313" s="120" t="n">
        <x:v>2</x:v>
      </x:c>
      <x:c r="N313" s="120" t="n">
        <x:v>2</x:v>
      </x:c>
      <x:c r="O313" s="120" t="n">
        <x:v>2</x:v>
      </x:c>
      <x:c r="P313" s="120" t="n">
        <x:v>1</x:v>
      </x:c>
      <x:c r="Q313" s="120" t="n">
        <x:v>4</x:v>
      </x:c>
      <x:c r="R313" s="120" t="n">
        <x:v>1.5959186878738367e-12</x:v>
      </x:c>
      <x:c r="S313" s="120" t="n">
        <x:v>3.3822438058520323e-12</x:v>
      </x:c>
      <x:c r="T313" s="120" t="n">
        <x:v>650</x:v>
      </x:c>
      <x:c r="U313" s="120" t="n">
        <x:v>651</x:v>
      </x:c>
      <x:c r="V313" s="120" t="n">
        <x:v>3.6243110259761665e-13</x:v>
      </x:c>
      <x:c r="W313" s="120" t="n">
        <x:v>3.6187437279331927e-13</x:v>
      </x:c>
      <x:c r="X313" s="120" t="n">
        <x:v>313</x:v>
      </x:c>
      <x:c r="Y313" s="151" t="n">
        <x:v>44714.412766203706</x:v>
      </x:c>
      <x:c r="Z313" s="151" t="n">
        <x:v>44714.42028935185</x:v>
      </x:c>
      <x:c r="AA313" s="120" t="n">
        <x:v>651</x:v>
      </x:c>
      <x:c r="AB313" s="120" t="str">
        <x:v>Anomalous</x:v>
      </x:c>
      <x:c r="AC313" s="120" t="n">
        <x:v>1</x:v>
      </x:c>
      <x:c r="AD313" s="120" t="n">
        <x:v>122</x:v>
      </x:c>
      <x:c r="AE313" s="120" t="n">
        <x:v>2</x:v>
      </x:c>
      <x:c r="AF313" s="120" t="n">
        <x:v>22</x:v>
      </x:c>
      <x:c r="AG313" s="120" t="str">
        <x:v>train=1|anomaly=1</x:v>
      </x:c>
    </x:row>
    <x:row r="314">
      <x:c r="A314" s="120" t="n">
        <x:v>313</x:v>
      </x:c>
      <x:c r="B314" s="120" t="n">
        <x:v>1</x:v>
      </x:c>
      <x:c r="C314" s="120" t="n">
        <x:v>1</x:v>
      </x:c>
      <x:c r="D314" s="120" t="str">
        <x:v>CADC0874</x:v>
      </x:c>
      <x:c r="E314" s="120" t="n">
        <x:v>1</x:v>
      </x:c>
      <x:c r="F314" s="120" t="n">
        <x:v>538</x:v>
      </x:c>
      <x:c r="G314" s="120" t="n">
        <x:v>539</x:v>
      </x:c>
      <x:c r="H314" s="120" t="n">
        <x:v>-0.000002107213661595548</x:v>
      </x:c>
      <x:c r="I314" s="120" t="n">
        <x:v>6.881869708732e-10</x:v>
      </x:c>
      <x:c r="J314" s="120" t="n">
        <x:v>0.00002623331795395314</x:v>
      </x:c>
      <x:c r="K314" s="120" t="n">
        <x:v>-1.3862665580217983</x:v>
      </x:c>
      <x:c r="L314" s="120" t="n">
        <x:v>0.16108932775075102</x:v>
      </x:c>
      <x:c r="M314" s="120" t="n">
        <x:v>3</x:v>
      </x:c>
      <x:c r="N314" s="120" t="n">
        <x:v>2</x:v>
      </x:c>
      <x:c r="O314" s="120" t="n">
        <x:v>2</x:v>
      </x:c>
      <x:c r="P314" s="120" t="n">
        <x:v>2</x:v>
      </x:c>
      <x:c r="Q314" s="120" t="n">
        <x:v>2</x:v>
      </x:c>
      <x:c r="R314" s="120" t="n">
        <x:v>2.021696731012821e-11</x:v>
      </x:c>
      <x:c r="S314" s="120" t="n">
        <x:v>5.820161765916799e-11</x:v>
      </x:c>
      <x:c r="T314" s="120" t="n">
        <x:v>538</x:v>
      </x:c>
      <x:c r="U314" s="120" t="n">
        <x:v>539</x:v>
      </x:c>
      <x:c r="V314" s="120" t="n">
        <x:v>1.2791579384260222e-12</x:v>
      </x:c>
      <x:c r="W314" s="120" t="n">
        <x:v>1.2767847326033396e-12</x:v>
      </x:c>
      <x:c r="X314" s="120" t="n">
        <x:v>314</x:v>
      </x:c>
      <x:c r="Y314" s="151" t="n">
        <x:v>44714.42030092593</x:v>
      </x:c>
      <x:c r="Z314" s="151" t="n">
        <x:v>44714.42652777778</x:v>
      </x:c>
      <x:c r="AA314" s="120" t="n">
        <x:v>539</x:v>
      </x:c>
      <x:c r="AB314" s="120" t="str">
        <x:v>Anomalous</x:v>
      </x:c>
      <x:c r="AC314" s="120" t="n">
        <x:v>1</x:v>
      </x:c>
      <x:c r="AD314" s="120" t="n">
        <x:v>170</x:v>
      </x:c>
      <x:c r="AE314" s="120" t="n">
        <x:v>2</x:v>
      </x:c>
      <x:c r="AF314" s="120" t="n">
        <x:v>70</x:v>
      </x:c>
      <x:c r="AG314" s="120" t="str">
        <x:v>train=1|anomaly=1</x:v>
      </x:c>
    </x:row>
    <x:row r="315">
      <x:c r="A315" s="120" t="n">
        <x:v>314</x:v>
      </x:c>
      <x:c r="B315" s="120" t="n">
        <x:v>0</x:v>
      </x:c>
      <x:c r="C315" s="120" t="n">
        <x:v>0</x:v>
      </x:c>
      <x:c r="D315" s="120" t="str">
        <x:v>CADC0874</x:v>
      </x:c>
      <x:c r="E315" s="120" t="n">
        <x:v>1</x:v>
      </x:c>
      <x:c r="F315" s="120" t="n">
        <x:v>524</x:v>
      </x:c>
      <x:c r="G315" s="120" t="n">
        <x:v>525</x:v>
      </x:c>
      <x:c r="H315" s="120" t="n">
        <x:v>0.0000058375143196190485</x:v>
      </x:c>
      <x:c r="I315" s="120" t="n">
        <x:v>8.089307672357147e-10</x:v>
      </x:c>
      <x:c r="J315" s="120" t="n">
        <x:v>0.000028441708233432723</x:v>
      </x:c>
      <x:c r="K315" s="120" t="n">
        <x:v>-1.510926053197641</x:v>
      </x:c>
      <x:c r="L315" s="120" t="n">
        <x:v>-0.009184066432045905</x:v>
      </x:c>
      <x:c r="M315" s="120" t="n">
        <x:v>1</x:v>
      </x:c>
      <x:c r="N315" s="120" t="n">
        <x:v>1</x:v>
      </x:c>
      <x:c r="O315" s="120" t="n">
        <x:v>1</x:v>
      </x:c>
      <x:c r="P315" s="120" t="n">
        <x:v>160</x:v>
      </x:c>
      <x:c r="Q315" s="120" t="n">
        <x:v>178</x:v>
      </x:c>
      <x:c r="R315" s="120" t="n">
        <x:v>3.796499102207109e-13</x:v>
      </x:c>
      <x:c r="S315" s="120" t="n">
        <x:v>7.821353001538442e-13</x:v>
      </x:c>
      <x:c r="T315" s="120" t="n">
        <x:v>524</x:v>
      </x:c>
      <x:c r="U315" s="120" t="n">
        <x:v>525</x:v>
      </x:c>
      <x:c r="V315" s="120" t="n">
        <x:v>1.5437610061750281e-12</x:v>
      </x:c>
      <x:c r="W315" s="120" t="n">
        <x:v>1.540820509020409e-12</x:v>
      </x:c>
      <x:c r="X315" s="120" t="n">
        <x:v>315</x:v>
      </x:c>
      <x:c r="Y315" s="151" t="n">
        <x:v>44714.42653935185</x:v>
      </x:c>
      <x:c r="Z315" s="151" t="n">
        <x:v>44714.432604166665</x:v>
      </x:c>
      <x:c r="AA315" s="120" t="n">
        <x:v>525</x:v>
      </x:c>
      <x:c r="AB315" s="120" t="str">
        <x:v>Normal</x:v>
      </x:c>
      <x:c r="AC315" s="120" t="n">
        <x:v>0</x:v>
      </x:c>
      <x:c r="AD315" s="120"/>
      <x:c r="AE315" s="120"/>
      <x:c r="AF315" s="120"/>
      <x:c r="AG315" s="120"/>
    </x:row>
    <x:row r="316">
      <x:c r="A316" s="120" t="n">
        <x:v>315</x:v>
      </x:c>
      <x:c r="B316" s="120" t="n">
        <x:v>1</x:v>
      </x:c>
      <x:c r="C316" s="120" t="n">
        <x:v>0</x:v>
      </x:c>
      <x:c r="D316" s="120" t="str">
        <x:v>CADC0874</x:v>
      </x:c>
      <x:c r="E316" s="120" t="n">
        <x:v>1</x:v>
      </x:c>
      <x:c r="F316" s="120" t="n">
        <x:v>600</x:v>
      </x:c>
      <x:c r="G316" s="120" t="n">
        <x:v>601</x:v>
      </x:c>
      <x:c r="H316" s="120" t="n">
        <x:v>0.000009581199818302828</x:v>
      </x:c>
      <x:c r="I316" s="120" t="n">
        <x:v>6.799769664540346e-10</x:v>
      </x:c>
      <x:c r="J316" s="120" t="n">
        <x:v>0.00002607636796898745</x:v>
      </x:c>
      <x:c r="K316" s="120" t="n">
        <x:v>-1.4828281990510206</x:v>
      </x:c>
      <x:c r="L316" s="120" t="n">
        <x:v>-0.09993849436044874</x:v>
      </x:c>
      <x:c r="M316" s="120" t="n">
        <x:v>2</x:v>
      </x:c>
      <x:c r="N316" s="120" t="n">
        <x:v>1</x:v>
      </x:c>
      <x:c r="O316" s="120" t="n">
        <x:v>1</x:v>
      </x:c>
      <x:c r="P316" s="120" t="n">
        <x:v>6</x:v>
      </x:c>
      <x:c r="Q316" s="120" t="n">
        <x:v>35</x:v>
      </x:c>
      <x:c r="R316" s="120" t="n">
        <x:v>6.908812990731019e-13</x:v>
      </x:c>
      <x:c r="S316" s="120" t="n">
        <x:v>1.4799819102849836e-12</x:v>
      </x:c>
      <x:c r="T316" s="120" t="n">
        <x:v>600</x:v>
      </x:c>
      <x:c r="U316" s="120" t="n">
        <x:v>601</x:v>
      </x:c>
      <x:c r="V316" s="120" t="n">
        <x:v>1.1332949440900576e-12</x:v>
      </x:c>
      <x:c r="W316" s="120" t="n">
        <x:v>1.1314092619867464e-12</x:v>
      </x:c>
      <x:c r="X316" s="120" t="n">
        <x:v>316</x:v>
      </x:c>
      <x:c r="Y316" s="151" t="n">
        <x:v>44714.43261574074</x:v>
      </x:c>
      <x:c r="Z316" s="151" t="n">
        <x:v>44714.43956018519</x:v>
      </x:c>
      <x:c r="AA316" s="120" t="n">
        <x:v>601</x:v>
      </x:c>
      <x:c r="AB316" s="120" t="str">
        <x:v>Anomalous</x:v>
      </x:c>
      <x:c r="AC316" s="120" t="n">
        <x:v>1</x:v>
      </x:c>
      <x:c r="AD316" s="120" t="n">
        <x:v>432</x:v>
      </x:c>
      <x:c r="AE316" s="120" t="n">
        <x:v>5</x:v>
      </x:c>
      <x:c r="AF316" s="120" t="n">
        <x:v>32</x:v>
      </x:c>
      <x:c r="AG316" s="120" t="str">
        <x:v>train=0|anomaly=1</x:v>
      </x:c>
    </x:row>
    <x:row r="317">
      <x:c r="A317" s="120" t="n">
        <x:v>316</x:v>
      </x:c>
      <x:c r="B317" s="120" t="n">
        <x:v>1</x:v>
      </x:c>
      <x:c r="C317" s="120" t="n">
        <x:v>1</x:v>
      </x:c>
      <x:c r="D317" s="120" t="str">
        <x:v>CADC0874</x:v>
      </x:c>
      <x:c r="E317" s="120" t="n">
        <x:v>1</x:v>
      </x:c>
      <x:c r="F317" s="120" t="n">
        <x:v>671</x:v>
      </x:c>
      <x:c r="G317" s="120" t="n">
        <x:v>672</x:v>
      </x:c>
      <x:c r="H317" s="120" t="n">
        <x:v>-0.0000014751074032738093</x:v>
      </x:c>
      <x:c r="I317" s="120" t="n">
        <x:v>4.154822673156988e-10</x:v>
      </x:c>
      <x:c r="J317" s="120" t="n">
        <x:v>0.000020383382136331026</x:v>
      </x:c>
      <x:c r="K317" s="120" t="n">
        <x:v>-1.2950515651245007</x:v>
      </x:c>
      <x:c r="L317" s="120" t="n">
        <x:v>-0.0033923456841708456</x:v>
      </x:c>
      <x:c r="M317" s="120" t="n">
        <x:v>2</x:v>
      </x:c>
      <x:c r="N317" s="120" t="n">
        <x:v>2</x:v>
      </x:c>
      <x:c r="O317" s="120" t="n">
        <x:v>2</x:v>
      </x:c>
      <x:c r="P317" s="120" t="n">
        <x:v>1</x:v>
      </x:c>
      <x:c r="Q317" s="120" t="n">
        <x:v>9</x:v>
      </x:c>
      <x:c r="R317" s="120" t="n">
        <x:v>9.651751135273995e-13</x:v>
      </x:c>
      <x:c r="S317" s="120" t="n">
        <x:v>2.0124205700687684e-12</x:v>
      </x:c>
      <x:c r="T317" s="120" t="n">
        <x:v>671</x:v>
      </x:c>
      <x:c r="U317" s="120" t="n">
        <x:v>672</x:v>
      </x:c>
      <x:c r="V317" s="120" t="n">
        <x:v>6.19198610008493e-13</x:v>
      </x:c>
      <x:c r="W317" s="120" t="n">
        <x:v>6.182771835055042e-13</x:v>
      </x:c>
      <x:c r="X317" s="120" t="n">
        <x:v>317</x:v>
      </x:c>
      <x:c r="Y317" s="151" t="n">
        <x:v>44714.439571759256</x:v>
      </x:c>
      <x:c r="Z317" s="151" t="n">
        <x:v>44714.44733796296</x:v>
      </x:c>
      <x:c r="AA317" s="120" t="n">
        <x:v>672</x:v>
      </x:c>
      <x:c r="AB317" s="120" t="str">
        <x:v>Anomalous</x:v>
      </x:c>
      <x:c r="AC317" s="120" t="n">
        <x:v>1</x:v>
      </x:c>
      <x:c r="AD317" s="120" t="n">
        <x:v>312</x:v>
      </x:c>
      <x:c r="AE317" s="120" t="n">
        <x:v>4</x:v>
      </x:c>
      <x:c r="AF317" s="120" t="n">
        <x:v>12</x:v>
      </x:c>
      <x:c r="AG317" s="120" t="str">
        <x:v>train=1|anomaly=1</x:v>
      </x:c>
    </x:row>
    <x:row r="318">
      <x:c r="A318" s="120" t="n">
        <x:v>317</x:v>
      </x:c>
      <x:c r="B318" s="120" t="n">
        <x:v>0</x:v>
      </x:c>
      <x:c r="C318" s="120" t="n">
        <x:v>1</x:v>
      </x:c>
      <x:c r="D318" s="120" t="str">
        <x:v>CADC0874</x:v>
      </x:c>
      <x:c r="E318" s="120" t="n">
        <x:v>1</x:v>
      </x:c>
      <x:c r="F318" s="120" t="n">
        <x:v>610</x:v>
      </x:c>
      <x:c r="G318" s="120" t="n">
        <x:v>611</x:v>
      </x:c>
      <x:c r="H318" s="120" t="n">
        <x:v>-0.0000024689046270049083</x:v>
      </x:c>
      <x:c r="I318" s="120" t="n">
        <x:v>5.358564822913603e-10</x:v>
      </x:c>
      <x:c r="J318" s="120" t="n">
        <x:v>0.00002314857408764869</x:v>
      </x:c>
      <x:c r="K318" s="120" t="n">
        <x:v>-1.5192525038582296</x:v>
      </x:c>
      <x:c r="L318" s="120" t="n">
        <x:v>0.06294818307574729</x:v>
      </x:c>
      <x:c r="M318" s="120" t="n">
        <x:v>1</x:v>
      </x:c>
      <x:c r="N318" s="120" t="n">
        <x:v>1</x:v>
      </x:c>
      <x:c r="O318" s="120" t="n">
        <x:v>1</x:v>
      </x:c>
      <x:c r="P318" s="120" t="n">
        <x:v>174</x:v>
      </x:c>
      <x:c r="Q318" s="120" t="n">
        <x:v>196</x:v>
      </x:c>
      <x:c r="R318" s="120" t="n">
        <x:v>2.810111411663585e-13</x:v>
      </x:c>
      <x:c r="S318" s="120" t="n">
        <x:v>6.036510653846065e-13</x:v>
      </x:c>
      <x:c r="T318" s="120" t="n">
        <x:v>610</x:v>
      </x:c>
      <x:c r="U318" s="120" t="n">
        <x:v>611</x:v>
      </x:c>
      <x:c r="V318" s="120" t="n">
        <x:v>8.784532496579677e-13</x:v>
      </x:c>
      <x:c r="W318" s="120" t="n">
        <x:v>8.77015519298462e-13</x:v>
      </x:c>
      <x:c r="X318" s="120" t="n">
        <x:v>318</x:v>
      </x:c>
      <x:c r="Y318" s="151" t="n">
        <x:v>44714.44734953704</x:v>
      </x:c>
      <x:c r="Z318" s="151" t="n">
        <x:v>44714.454409722224</x:v>
      </x:c>
      <x:c r="AA318" s="120" t="n">
        <x:v>611</x:v>
      </x:c>
      <x:c r="AB318" s="120" t="str">
        <x:v>Normal</x:v>
      </x:c>
      <x:c r="AC318" s="120" t="n">
        <x:v>1</x:v>
      </x:c>
      <x:c r="AD318" s="120" t="n">
        <x:v>722</x:v>
      </x:c>
      <x:c r="AE318" s="120" t="n">
        <x:v>8</x:v>
      </x:c>
      <x:c r="AF318" s="120" t="n">
        <x:v>22</x:v>
      </x:c>
      <x:c r="AG318" s="120" t="str">
        <x:v>train=1|anomaly=0</x:v>
      </x:c>
    </x:row>
    <x:row r="319">
      <x:c r="A319" s="120" t="n">
        <x:v>318</x:v>
      </x:c>
      <x:c r="B319" s="120" t="n">
        <x:v>1</x:v>
      </x:c>
      <x:c r="C319" s="120" t="n">
        <x:v>0</x:v>
      </x:c>
      <x:c r="D319" s="120" t="str">
        <x:v>CADC0874</x:v>
      </x:c>
      <x:c r="E319" s="120" t="n">
        <x:v>1</x:v>
      </x:c>
      <x:c r="F319" s="120" t="n">
        <x:v>628</x:v>
      </x:c>
      <x:c r="G319" s="120" t="n">
        <x:v>629</x:v>
      </x:c>
      <x:c r="H319" s="120" t="n">
        <x:v>0.000008501573006836248</x:v>
      </x:c>
      <x:c r="I319" s="120" t="n">
        <x:v>4.813559558078821e-10</x:v>
      </x:c>
      <x:c r="J319" s="120" t="n">
        <x:v>0.000021939825792560026</x:v>
      </x:c>
      <x:c r="K319" s="120" t="n">
        <x:v>-0.9475603407753863</x:v>
      </x:c>
      <x:c r="L319" s="120" t="n">
        <x:v>-0.2296122455484083</x:v>
      </x:c>
      <x:c r="M319" s="120" t="n">
        <x:v>2</x:v>
      </x:c>
      <x:c r="N319" s="120" t="n">
        <x:v>2</x:v>
      </x:c>
      <x:c r="O319" s="120" t="n">
        <x:v>2</x:v>
      </x:c>
      <x:c r="P319" s="120" t="n">
        <x:v>1</x:v>
      </x:c>
      <x:c r="Q319" s="120" t="n">
        <x:v>2</x:v>
      </x:c>
      <x:c r="R319" s="120" t="n">
        <x:v>4.859593466974362e-12</x:v>
      </x:c>
      <x:c r="S319" s="120" t="n">
        <x:v>9.83435292545769e-12</x:v>
      </x:c>
      <x:c r="T319" s="120" t="n">
        <x:v>628</x:v>
      </x:c>
      <x:c r="U319" s="120" t="n">
        <x:v>629</x:v>
      </x:c>
      <x:c r="V319" s="120" t="n">
        <x:v>7.664903754902582e-13</x:v>
      </x:c>
      <x:c r="W319" s="120" t="n">
        <x:v>7.652717898376504e-13</x:v>
      </x:c>
      <x:c r="X319" s="120" t="n">
        <x:v>319</x:v>
      </x:c>
      <x:c r="Y319" s="151" t="n">
        <x:v>44714.454421296294</x:v>
      </x:c>
      <x:c r="Z319" s="151" t="n">
        <x:v>44714.461689814816</x:v>
      </x:c>
      <x:c r="AA319" s="120" t="n">
        <x:v>629</x:v>
      </x:c>
      <x:c r="AB319" s="120" t="str">
        <x:v>Anomalous</x:v>
      </x:c>
      <x:c r="AC319" s="120" t="n">
        <x:v>0</x:v>
      </x:c>
      <x:c r="AD319" s="120"/>
      <x:c r="AE319" s="120"/>
      <x:c r="AF319" s="120"/>
      <x:c r="AG319" s="120"/>
    </x:row>
    <x:row r="320">
      <x:c r="A320" s="120" t="n">
        <x:v>319</x:v>
      </x:c>
      <x:c r="B320" s="120" t="n">
        <x:v>1</x:v>
      </x:c>
      <x:c r="C320" s="120" t="n">
        <x:v>1</x:v>
      </x:c>
      <x:c r="D320" s="120" t="str">
        <x:v>CADC0874</x:v>
      </x:c>
      <x:c r="E320" s="120" t="n">
        <x:v>1</x:v>
      </x:c>
      <x:c r="F320" s="120" t="n">
        <x:v>914</x:v>
      </x:c>
      <x:c r="G320" s="120" t="n">
        <x:v>915</x:v>
      </x:c>
      <x:c r="H320" s="120" t="n">
        <x:v>0.000012491965480546449</x:v>
      </x:c>
      <x:c r="I320" s="120" t="n">
        <x:v>1.3408859313534451e-10</x:v>
      </x:c>
      <x:c r="J320" s="120" t="n">
        <x:v>0.000011579662911127617</x:v>
      </x:c>
      <x:c r="K320" s="120" t="n">
        <x:v>-1.2541567588336688</x:v>
      </x:c>
      <x:c r="L320" s="120" t="n">
        <x:v>-0.26107964866778677</x:v>
      </x:c>
      <x:c r="M320" s="120" t="n">
        <x:v>5</x:v>
      </x:c>
      <x:c r="N320" s="120" t="n">
        <x:v>5</x:v>
      </x:c>
      <x:c r="O320" s="120" t="n">
        <x:v>4</x:v>
      </x:c>
      <x:c r="P320" s="120" t="n">
        <x:v>4</x:v>
      </x:c>
      <x:c r="Q320" s="120" t="n">
        <x:v>11</x:v>
      </x:c>
      <x:c r="R320" s="120" t="n">
        <x:v>3.101651054064827e-12</x:v>
      </x:c>
      <x:c r="S320" s="120" t="n">
        <x:v>6.37513972246211e-12</x:v>
      </x:c>
      <x:c r="T320" s="120" t="n">
        <x:v>914</x:v>
      </x:c>
      <x:c r="U320" s="120" t="n">
        <x:v>915</x:v>
      </x:c>
      <x:c r="V320" s="120" t="n">
        <x:v>1.4670524413057386e-13</x:v>
      </x:c>
      <x:c r="W320" s="120" t="n">
        <x:v>1.4654491053043117e-13</x:v>
      </x:c>
      <x:c r="X320" s="120" t="n">
        <x:v>320</x:v>
      </x:c>
      <x:c r="Y320" s="151" t="n">
        <x:v>44714.461701388886</x:v>
      </x:c>
      <x:c r="Z320" s="151" t="n">
        <x:v>44714.472280092596</x:v>
      </x:c>
      <x:c r="AA320" s="120" t="n">
        <x:v>915</x:v>
      </x:c>
      <x:c r="AB320" s="120" t="str">
        <x:v>Anomalous</x:v>
      </x:c>
      <x:c r="AC320" s="120" t="n">
        <x:v>1</x:v>
      </x:c>
      <x:c r="AD320" s="120" t="n">
        <x:v>552</x:v>
      </x:c>
      <x:c r="AE320" s="120" t="n">
        <x:v>6</x:v>
      </x:c>
      <x:c r="AF320" s="120" t="n">
        <x:v>52</x:v>
      </x:c>
      <x:c r="AG320" s="120" t="str">
        <x:v>train=1|anomaly=1</x:v>
      </x:c>
    </x:row>
    <x:row r="321">
      <x:c r="A321" s="120" t="n">
        <x:v>320</x:v>
      </x:c>
      <x:c r="B321" s="120" t="n">
        <x:v>1</x:v>
      </x:c>
      <x:c r="C321" s="120" t="n">
        <x:v>0</x:v>
      </x:c>
      <x:c r="D321" s="120" t="str">
        <x:v>CADC0874</x:v>
      </x:c>
      <x:c r="E321" s="120" t="n">
        <x:v>1</x:v>
      </x:c>
      <x:c r="F321" s="120" t="n">
        <x:v>857</x:v>
      </x:c>
      <x:c r="G321" s="120" t="n">
        <x:v>858</x:v>
      </x:c>
      <x:c r="H321" s="120" t="n">
        <x:v>-0.000004922142133869465</x:v>
      </x:c>
      <x:c r="I321" s="120" t="n">
        <x:v>1.523138111411118e-10</x:v>
      </x:c>
      <x:c r="J321" s="120" t="n">
        <x:v>0.00001234154816630036</x:v>
      </x:c>
      <x:c r="K321" s="120" t="n">
        <x:v>-0.6077708615843775</x:v>
      </x:c>
      <x:c r="L321" s="120" t="n">
        <x:v>-0.5236244406754611</x:v>
      </x:c>
      <x:c r="M321" s="120" t="n">
        <x:v>3</x:v>
      </x:c>
      <x:c r="N321" s="120" t="n">
        <x:v>3</x:v>
      </x:c>
      <x:c r="O321" s="120" t="n">
        <x:v>3</x:v>
      </x:c>
      <x:c r="P321" s="120" t="n">
        <x:v>2</x:v>
      </x:c>
      <x:c r="Q321" s="120" t="n">
        <x:v>6</x:v>
      </x:c>
      <x:c r="R321" s="120" t="n">
        <x:v>2.810419073367362e-12</x:v>
      </x:c>
      <x:c r="S321" s="120" t="n">
        <x:v>5.863288663347379e-12</x:v>
      </x:c>
      <x:c r="T321" s="120" t="n">
        <x:v>857</x:v>
      </x:c>
      <x:c r="U321" s="120" t="n">
        <x:v>858</x:v>
      </x:c>
      <x:c r="V321" s="120" t="n">
        <x:v>1.7772906784260418e-13</x:v>
      </x:c>
      <x:c r="W321" s="120" t="n">
        <x:v>1.775219244068902e-13</x:v>
      </x:c>
      <x:c r="X321" s="120" t="n">
        <x:v>321</x:v>
      </x:c>
      <x:c r="Y321" s="151" t="n">
        <x:v>44714.472291666665</x:v>
      </x:c>
      <x:c r="Z321" s="151" t="n">
        <x:v>44714.48221064815</x:v>
      </x:c>
      <x:c r="AA321" s="120" t="n">
        <x:v>858</x:v>
      </x:c>
      <x:c r="AB321" s="120" t="str">
        <x:v>Anomalous</x:v>
      </x:c>
      <x:c r="AC321" s="120" t="n">
        <x:v>1</x:v>
      </x:c>
      <x:c r="AD321" s="120" t="n">
        <x:v>748</x:v>
      </x:c>
      <x:c r="AE321" s="120" t="n">
        <x:v>8</x:v>
      </x:c>
      <x:c r="AF321" s="120" t="n">
        <x:v>48</x:v>
      </x:c>
      <x:c r="AG321" s="120" t="str">
        <x:v>train=0|anomaly=1</x:v>
      </x:c>
    </x:row>
    <x:row r="322">
      <x:c r="A322" s="120" t="n">
        <x:v>321</x:v>
      </x:c>
      <x:c r="B322" s="120" t="n">
        <x:v>1</x:v>
      </x:c>
      <x:c r="C322" s="120" t="n">
        <x:v>1</x:v>
      </x:c>
      <x:c r="D322" s="120" t="str">
        <x:v>CADC0874</x:v>
      </x:c>
      <x:c r="E322" s="120" t="n">
        <x:v>1</x:v>
      </x:c>
      <x:c r="F322" s="120" t="n">
        <x:v>667</x:v>
      </x:c>
      <x:c r="G322" s="120" t="n">
        <x:v>668</x:v>
      </x:c>
      <x:c r="H322" s="120" t="n">
        <x:v>8.031183383233542e-7</x:v>
      </x:c>
      <x:c r="I322" s="120" t="n">
        <x:v>3.6429607104513277e-10</x:v>
      </x:c>
      <x:c r="J322" s="120" t="n">
        <x:v>0.000019086541620868164</x:v>
      </x:c>
      <x:c r="K322" s="120" t="n">
        <x:v>-0.8732232889205882</x:v>
      </x:c>
      <x:c r="L322" s="120" t="n">
        <x:v>-0.014043567243102852</x:v>
      </x:c>
      <x:c r="M322" s="120" t="n">
        <x:v>3</x:v>
      </x:c>
      <x:c r="N322" s="120" t="n">
        <x:v>2</x:v>
      </x:c>
      <x:c r="O322" s="120" t="n">
        <x:v>2</x:v>
      </x:c>
      <x:c r="P322" s="120" t="n">
        <x:v>3</x:v>
      </x:c>
      <x:c r="Q322" s="120" t="n">
        <x:v>6</x:v>
      </x:c>
      <x:c r="R322" s="120" t="n">
        <x:v>1.0611866374084224e-11</x:v>
      </x:c>
      <x:c r="S322" s="120" t="n">
        <x:v>2.752505682286777e-11</x:v>
      </x:c>
      <x:c r="T322" s="120" t="n">
        <x:v>667</x:v>
      </x:c>
      <x:c r="U322" s="120" t="n">
        <x:v>668</x:v>
      </x:c>
      <x:c r="V322" s="120" t="n">
        <x:v>5.461710210571706e-13</x:v>
      </x:c>
      <x:c r="W322" s="120" t="n">
        <x:v>5.453533997681628e-13</x:v>
      </x:c>
      <x:c r="X322" s="120" t="n">
        <x:v>322</x:v>
      </x:c>
      <x:c r="Y322" s="151" t="n">
        <x:v>44714.48222222222</x:v>
      </x:c>
      <x:c r="Z322" s="151" t="n">
        <x:v>44714.48994212963</x:v>
      </x:c>
      <x:c r="AA322" s="120" t="n">
        <x:v>668</x:v>
      </x:c>
      <x:c r="AB322" s="120" t="str">
        <x:v>Anomalous</x:v>
      </x:c>
      <x:c r="AC322" s="120" t="n">
        <x:v>0</x:v>
      </x:c>
      <x:c r="AD322" s="120"/>
      <x:c r="AE322" s="120"/>
      <x:c r="AF322" s="120"/>
      <x:c r="AG322" s="120"/>
    </x:row>
    <x:row r="323">
      <x:c r="A323" s="120" t="n">
        <x:v>322</x:v>
      </x:c>
      <x:c r="B323" s="120" t="n">
        <x:v>1</x:v>
      </x:c>
      <x:c r="C323" s="120" t="n">
        <x:v>1</x:v>
      </x:c>
      <x:c r="D323" s="120" t="str">
        <x:v>CADC0874</x:v>
      </x:c>
      <x:c r="E323" s="120" t="n">
        <x:v>1</x:v>
      </x:c>
      <x:c r="F323" s="120" t="n">
        <x:v>1039</x:v>
      </x:c>
      <x:c r="G323" s="120" t="n">
        <x:v>1040</x:v>
      </x:c>
      <x:c r="H323" s="120" t="n">
        <x:v>0.000016642899749326924</x:v>
      </x:c>
      <x:c r="I323" s="120" t="n">
        <x:v>3.374645188036168e-10</x:v>
      </x:c>
      <x:c r="J323" s="120" t="n">
        <x:v>0.000018370207369641117</x:v>
      </x:c>
      <x:c r="K323" s="120" t="n">
        <x:v>-0.47201696560414996</x:v>
      </x:c>
      <x:c r="L323" s="120" t="n">
        <x:v>-0.30993804841855693</x:v>
      </x:c>
      <x:c r="M323" s="120" t="n">
        <x:v>3</x:v>
      </x:c>
      <x:c r="N323" s="120" t="n">
        <x:v>3</x:v>
      </x:c>
      <x:c r="O323" s="120" t="n">
        <x:v>3</x:v>
      </x:c>
      <x:c r="P323" s="120" t="n">
        <x:v>3</x:v>
      </x:c>
      <x:c r="Q323" s="120" t="n">
        <x:v>5</x:v>
      </x:c>
      <x:c r="R323" s="120" t="n">
        <x:v>1.6893681166777756e-11</x:v>
      </x:c>
      <x:c r="S323" s="120" t="n">
        <x:v>4.8192431358366997e-11</x:v>
      </x:c>
      <x:c r="T323" s="120" t="n">
        <x:v>1039</x:v>
      </x:c>
      <x:c r="U323" s="120" t="n">
        <x:v>1040</x:v>
      </x:c>
      <x:c r="V323" s="120" t="n">
        <x:v>3.24797419445252e-13</x:v>
      </x:c>
      <x:c r="W323" s="120" t="n">
        <x:v>3.2448511423424693e-13</x:v>
      </x:c>
      <x:c r="X323" s="120" t="n">
        <x:v>323</x:v>
      </x:c>
      <x:c r="Y323" s="151" t="n">
        <x:v>44714.489953703705</x:v>
      </x:c>
      <x:c r="Z323" s="151" t="n">
        <x:v>44714.501979166664</x:v>
      </x:c>
      <x:c r="AA323" s="120" t="n">
        <x:v>1040</x:v>
      </x:c>
      <x:c r="AB323" s="120" t="str">
        <x:v>Anomalous</x:v>
      </x:c>
      <x:c r="AC323" s="120" t="n">
        <x:v>0</x:v>
      </x:c>
      <x:c r="AD323" s="120"/>
      <x:c r="AE323" s="120"/>
      <x:c r="AF323" s="120"/>
      <x:c r="AG323" s="120"/>
    </x:row>
    <x:row r="324">
      <x:c r="A324" s="120" t="n">
        <x:v>323</x:v>
      </x:c>
      <x:c r="B324" s="120" t="n">
        <x:v>0</x:v>
      </x:c>
      <x:c r="C324" s="120" t="n">
        <x:v>1</x:v>
      </x:c>
      <x:c r="D324" s="120" t="str">
        <x:v>CADC0874</x:v>
      </x:c>
      <x:c r="E324" s="120" t="n">
        <x:v>1</x:v>
      </x:c>
      <x:c r="F324" s="120" t="n">
        <x:v>779</x:v>
      </x:c>
      <x:c r="G324" s="120" t="n">
        <x:v>780</x:v>
      </x:c>
      <x:c r="H324" s="120" t="n">
        <x:v>0.000009161525776923077</x:v>
      </x:c>
      <x:c r="I324" s="120" t="n">
        <x:v>3.702652966034569e-10</x:v>
      </x:c>
      <x:c r="J324" s="120" t="n">
        <x:v>0.000019242278882800157</x:v>
      </x:c>
      <x:c r="K324" s="120" t="n">
        <x:v>-1.1526029517323726</x:v>
      </x:c>
      <x:c r="L324" s="120" t="n">
        <x:v>-0.3462450658466417</x:v>
      </x:c>
      <x:c r="M324" s="120" t="n">
        <x:v>1</x:v>
      </x:c>
      <x:c r="N324" s="120" t="n">
        <x:v>1</x:v>
      </x:c>
      <x:c r="O324" s="120" t="n">
        <x:v>1</x:v>
      </x:c>
      <x:c r="P324" s="120" t="n">
        <x:v>234</x:v>
      </x:c>
      <x:c r="Q324" s="120" t="n">
        <x:v>252</x:v>
      </x:c>
      <x:c r="R324" s="120" t="n">
        <x:v>2.2888668655148966e-13</x:v>
      </x:c>
      <x:c r="S324" s="120" t="n">
        <x:v>6.305135758613395e-13</x:v>
      </x:c>
      <x:c r="T324" s="120" t="n">
        <x:v>779</x:v>
      </x:c>
      <x:c r="U324" s="120" t="n">
        <x:v>780</x:v>
      </x:c>
      <x:c r="V324" s="120" t="n">
        <x:v>4.753084680403811e-13</x:v>
      </x:c>
      <x:c r="W324" s="120" t="n">
        <x:v>4.746990982095601e-13</x:v>
      </x:c>
      <x:c r="X324" s="120" t="n">
        <x:v>324</x:v>
      </x:c>
      <x:c r="Y324" s="151" t="n">
        <x:v>44714.50199074074</x:v>
      </x:c>
      <x:c r="Z324" s="151" t="n">
        <x:v>44714.51100694444</x:v>
      </x:c>
      <x:c r="AA324" s="120" t="n">
        <x:v>780</x:v>
      </x:c>
      <x:c r="AB324" s="120" t="str">
        <x:v>Normal</x:v>
      </x:c>
      <x:c r="AC324" s="120" t="n">
        <x:v>1</x:v>
      </x:c>
      <x:c r="AD324" s="120" t="n">
        <x:v>325</x:v>
      </x:c>
      <x:c r="AE324" s="120" t="n">
        <x:v>4</x:v>
      </x:c>
      <x:c r="AF324" s="120" t="n">
        <x:v>25</x:v>
      </x:c>
      <x:c r="AG324" s="120" t="str">
        <x:v>train=1|anomaly=0</x:v>
      </x:c>
    </x:row>
    <x:row r="325">
      <x:c r="A325" s="120" t="n">
        <x:v>324</x:v>
      </x:c>
      <x:c r="B325" s="120" t="n">
        <x:v>1</x:v>
      </x:c>
      <x:c r="C325" s="120" t="n">
        <x:v>1</x:v>
      </x:c>
      <x:c r="D325" s="120" t="str">
        <x:v>CADC0874</x:v>
      </x:c>
      <x:c r="E325" s="120" t="n">
        <x:v>1</x:v>
      </x:c>
      <x:c r="F325" s="120" t="n">
        <x:v>797</x:v>
      </x:c>
      <x:c r="G325" s="120" t="n">
        <x:v>798</x:v>
      </x:c>
      <x:c r="H325" s="120" t="n">
        <x:v>0.000003470419385213033</x:v>
      </x:c>
      <x:c r="I325" s="120" t="n">
        <x:v>3.7788277489937353e-10</x:v>
      </x:c>
      <x:c r="J325" s="120" t="n">
        <x:v>0.00001943920715717011</x:v>
      </x:c>
      <x:c r="K325" s="120" t="n">
        <x:v>-0.9341779981118101</x:v>
      </x:c>
      <x:c r="L325" s="120" t="n">
        <x:v>-0.3988210461850471</x:v>
      </x:c>
      <x:c r="M325" s="120" t="n">
        <x:v>4</x:v>
      </x:c>
      <x:c r="N325" s="120" t="n">
        <x:v>4</x:v>
      </x:c>
      <x:c r="O325" s="120" t="n">
        <x:v>4</x:v>
      </x:c>
      <x:c r="P325" s="120" t="n">
        <x:v>4</x:v>
      </x:c>
      <x:c r="Q325" s="120" t="n">
        <x:v>8</x:v>
      </x:c>
      <x:c r="R325" s="120" t="n">
        <x:v>5.844651187931543e-12</x:v>
      </x:c>
      <x:c r="S325" s="120" t="n">
        <x:v>1.1699643418730053e-11</x:v>
      </x:c>
      <x:c r="T325" s="120" t="n">
        <x:v>797</x:v>
      </x:c>
      <x:c r="U325" s="120" t="n">
        <x:v>798</x:v>
      </x:c>
      <x:c r="V325" s="120" t="n">
        <x:v>4.741314616052365e-13</x:v>
      </x:c>
      <x:c r="W325" s="120" t="n">
        <x:v>4.735373119039769e-13</x:v>
      </x:c>
      <x:c r="X325" s="120" t="n">
        <x:v>325</x:v>
      </x:c>
      <x:c r="Y325" s="151" t="n">
        <x:v>44714.51101851852</x:v>
      </x:c>
      <x:c r="Z325" s="151" t="n">
        <x:v>44714.52024305556</x:v>
      </x:c>
      <x:c r="AA325" s="120" t="n">
        <x:v>798</x:v>
      </x:c>
      <x:c r="AB325" s="120" t="str">
        <x:v>Anomalous</x:v>
      </x:c>
      <x:c r="AC325" s="120" t="n">
        <x:v>1</x:v>
      </x:c>
      <x:c r="AD325" s="120" t="n">
        <x:v>263</x:v>
      </x:c>
      <x:c r="AE325" s="120" t="n">
        <x:v>3</x:v>
      </x:c>
      <x:c r="AF325" s="120" t="n">
        <x:v>63</x:v>
      </x:c>
      <x:c r="AG325" s="120" t="str">
        <x:v>train=1|anomaly=1</x:v>
      </x:c>
    </x:row>
    <x:row r="326">
      <x:c r="A326" s="120" t="n">
        <x:v>325</x:v>
      </x:c>
      <x:c r="B326" s="120" t="n">
        <x:v>1</x:v>
      </x:c>
      <x:c r="C326" s="120" t="n">
        <x:v>1</x:v>
      </x:c>
      <x:c r="D326" s="120" t="str">
        <x:v>CADC0874</x:v>
      </x:c>
      <x:c r="E326" s="120" t="n">
        <x:v>1</x:v>
      </x:c>
      <x:c r="F326" s="120" t="n">
        <x:v>675</x:v>
      </x:c>
      <x:c r="G326" s="120" t="n">
        <x:v>676</x:v>
      </x:c>
      <x:c r="H326" s="120" t="n">
        <x:v>0.000018137951165236684</x:v>
      </x:c>
      <x:c r="I326" s="120" t="n">
        <x:v>1.1296771875096542e-10</x:v>
      </x:c>
      <x:c r="J326" s="120" t="n">
        <x:v>0.000010628627322047067</x:v>
      </x:c>
      <x:c r="K326" s="120" t="n">
        <x:v>1.799849000819484</x:v>
      </x:c>
      <x:c r="L326" s="120" t="n">
        <x:v>-1.091506037374902</x:v>
      </x:c>
      <x:c r="M326" s="120" t="n">
        <x:v>2</x:v>
      </x:c>
      <x:c r="N326" s="120" t="n">
        <x:v>2</x:v>
      </x:c>
      <x:c r="O326" s="120" t="n">
        <x:v>2</x:v>
      </x:c>
      <x:c r="P326" s="120" t="n">
        <x:v>2</x:v>
      </x:c>
      <x:c r="Q326" s="120" t="n">
        <x:v>2</x:v>
      </x:c>
      <x:c r="R326" s="120" t="n">
        <x:v>1.1859176407834736e-11</x:v>
      </x:c>
      <x:c r="S326" s="120" t="n">
        <x:v>2.3782134058401076e-11</x:v>
      </x:c>
      <x:c r="T326" s="120" t="n">
        <x:v>675</x:v>
      </x:c>
      <x:c r="U326" s="120" t="n">
        <x:v>676</x:v>
      </x:c>
      <x:c r="V326" s="120" t="n">
        <x:v>1.6735958333476357e-13</x:v>
      </x:c>
      <x:c r="W326" s="120" t="n">
        <x:v>1.6711200998663524e-13</x:v>
      </x:c>
      <x:c r="X326" s="120" t="n">
        <x:v>326</x:v>
      </x:c>
      <x:c r="Y326" s="151" t="n">
        <x:v>44714.52025462963</x:v>
      </x:c>
      <x:c r="Z326" s="151" t="n">
        <x:v>44714.52806712963</x:v>
      </x:c>
      <x:c r="AA326" s="120" t="n">
        <x:v>676</x:v>
      </x:c>
      <x:c r="AB326" s="120" t="str">
        <x:v>Anomalous</x:v>
      </x:c>
      <x:c r="AC326" s="120" t="n">
        <x:v>1</x:v>
      </x:c>
      <x:c r="AD326" s="120" t="n">
        <x:v>86</x:v>
      </x:c>
      <x:c r="AE326" s="120" t="n">
        <x:v>1</x:v>
      </x:c>
      <x:c r="AF326" s="120" t="n">
        <x:v>86</x:v>
      </x:c>
      <x:c r="AG326" s="120" t="str">
        <x:v>train=1|anomaly=1</x:v>
      </x:c>
    </x:row>
    <x:row r="327">
      <x:c r="A327" s="120" t="n">
        <x:v>326</x:v>
      </x:c>
      <x:c r="B327" s="120" t="n">
        <x:v>1</x:v>
      </x:c>
      <x:c r="C327" s="120" t="n">
        <x:v>0</x:v>
      </x:c>
      <x:c r="D327" s="120" t="str">
        <x:v>CADC0874</x:v>
      </x:c>
      <x:c r="E327" s="120" t="n">
        <x:v>1</x:v>
      </x:c>
      <x:c r="F327" s="120" t="n">
        <x:v>714</x:v>
      </x:c>
      <x:c r="G327" s="120" t="n">
        <x:v>715</x:v>
      </x:c>
      <x:c r="H327" s="120" t="n">
        <x:v>0.000011632235745454546</x:v>
      </x:c>
      <x:c r="I327" s="120" t="n">
        <x:v>3.9965541579627424e-10</x:v>
      </x:c>
      <x:c r="J327" s="120" t="n">
        <x:v>0.000019991383538821774</x:v>
      </x:c>
      <x:c r="K327" s="120" t="n">
        <x:v>-1.3301979863939783</x:v>
      </x:c>
      <x:c r="L327" s="120" t="n">
        <x:v>-0.49461598303290105</x:v>
      </x:c>
      <x:c r="M327" s="120" t="n">
        <x:v>1</x:v>
      </x:c>
      <x:c r="N327" s="120" t="n">
        <x:v>1</x:v>
      </x:c>
      <x:c r="O327" s="120" t="n">
        <x:v>1</x:v>
      </x:c>
      <x:c r="P327" s="120" t="n">
        <x:v>33</x:v>
      </x:c>
      <x:c r="Q327" s="120" t="n">
        <x:v>69</x:v>
      </x:c>
      <x:c r="R327" s="120" t="n">
        <x:v>3.459806799001585e-13</x:v>
      </x:c>
      <x:c r="S327" s="120" t="n">
        <x:v>8.015032109244782e-13</x:v>
      </x:c>
      <x:c r="T327" s="120" t="n">
        <x:v>714</x:v>
      </x:c>
      <x:c r="U327" s="120" t="n">
        <x:v>715</x:v>
      </x:c>
      <x:c r="V327" s="120" t="n">
        <x:v>5.597414787062665e-13</x:v>
      </x:c>
      <x:c r="W327" s="120" t="n">
        <x:v>5.589586234912926e-13</x:v>
      </x:c>
      <x:c r="X327" s="120" t="n">
        <x:v>327</x:v>
      </x:c>
      <x:c r="Y327" s="151" t="n">
        <x:v>44714.528078703705</x:v>
      </x:c>
      <x:c r="Z327" s="151" t="n">
        <x:v>44714.53634259259</x:v>
      </x:c>
      <x:c r="AA327" s="120" t="n">
        <x:v>715</x:v>
      </x:c>
      <x:c r="AB327" s="120" t="str">
        <x:v>Anomalous</x:v>
      </x:c>
      <x:c r="AC327" s="120" t="n">
        <x:v>1</x:v>
      </x:c>
      <x:c r="AD327" s="120" t="n">
        <x:v>623</x:v>
      </x:c>
      <x:c r="AE327" s="120" t="n">
        <x:v>7</x:v>
      </x:c>
      <x:c r="AF327" s="120" t="n">
        <x:v>23</x:v>
      </x:c>
      <x:c r="AG327" s="120" t="str">
        <x:v>train=0|anomaly=1</x:v>
      </x:c>
    </x:row>
    <x:row r="328">
      <x:c r="A328" s="120" t="n">
        <x:v>327</x:v>
      </x:c>
      <x:c r="B328" s="120" t="n">
        <x:v>1</x:v>
      </x:c>
      <x:c r="C328" s="120" t="n">
        <x:v>0</x:v>
      </x:c>
      <x:c r="D328" s="120" t="str">
        <x:v>CADC0874</x:v>
      </x:c>
      <x:c r="E328" s="120" t="n">
        <x:v>1</x:v>
      </x:c>
      <x:c r="F328" s="120" t="n">
        <x:v>1001</x:v>
      </x:c>
      <x:c r="G328" s="120" t="n">
        <x:v>1002</x:v>
      </x:c>
      <x:c r="H328" s="120" t="n">
        <x:v>-0.0000044145355557884235</x:v>
      </x:c>
      <x:c r="I328" s="120" t="n">
        <x:v>1.0281941289194475e-10</x:v>
      </x:c>
      <x:c r="J328" s="120" t="n">
        <x:v>0.000010139990773760337</x:v>
      </x:c>
      <x:c r="K328" s="120" t="n">
        <x:v>-1.0982636525855598</x:v>
      </x:c>
      <x:c r="L328" s="120" t="n">
        <x:v>-0.11548789748596892</x:v>
      </x:c>
      <x:c r="M328" s="120" t="n">
        <x:v>1</x:v>
      </x:c>
      <x:c r="N328" s="120" t="n">
        <x:v>1</x:v>
      </x:c>
      <x:c r="O328" s="120" t="n">
        <x:v>1</x:v>
      </x:c>
      <x:c r="P328" s="120" t="n">
        <x:v>70</x:v>
      </x:c>
      <x:c r="Q328" s="120" t="n">
        <x:v>92</x:v>
      </x:c>
      <x:c r="R328" s="120" t="n">
        <x:v>3.274134672728824e-13</x:v>
      </x:c>
      <x:c r="S328" s="120" t="n">
        <x:v>8.583528786481974e-13</x:v>
      </x:c>
      <x:c r="T328" s="120" t="n">
        <x:v>1001</x:v>
      </x:c>
      <x:c r="U328" s="120" t="n">
        <x:v>1002</x:v>
      </x:c>
      <x:c r="V328" s="120" t="n">
        <x:v>1.0271669619574901e-13</x:v>
      </x:c>
      <x:c r="W328" s="120" t="n">
        <x:v>1.0261418452289896e-13</x:v>
      </x:c>
      <x:c r="X328" s="120" t="n">
        <x:v>328</x:v>
      </x:c>
      <x:c r="Y328" s="151" t="n">
        <x:v>44714.53635416667</x:v>
      </x:c>
      <x:c r="Z328" s="151" t="n">
        <x:v>44714.547939814816</x:v>
      </x:c>
      <x:c r="AA328" s="120" t="n">
        <x:v>1002</x:v>
      </x:c>
      <x:c r="AB328" s="120" t="str">
        <x:v>Anomalous</x:v>
      </x:c>
      <x:c r="AC328" s="120" t="n">
        <x:v>0</x:v>
      </x:c>
      <x:c r="AD328" s="120"/>
      <x:c r="AE328" s="120"/>
      <x:c r="AF328" s="120"/>
      <x:c r="AG328" s="120"/>
    </x:row>
    <x:row r="329">
      <x:c r="A329" s="120" t="n">
        <x:v>328</x:v>
      </x:c>
      <x:c r="B329" s="120" t="n">
        <x:v>1</x:v>
      </x:c>
      <x:c r="C329" s="120" t="n">
        <x:v>0</x:v>
      </x:c>
      <x:c r="D329" s="120" t="str">
        <x:v>CADC0874</x:v>
      </x:c>
      <x:c r="E329" s="120" t="n">
        <x:v>1</x:v>
      </x:c>
      <x:c r="F329" s="120" t="n">
        <x:v>748</x:v>
      </x:c>
      <x:c r="G329" s="120" t="n">
        <x:v>749</x:v>
      </x:c>
      <x:c r="H329" s="120" t="n">
        <x:v>0.00001991163759038718</x:v>
      </x:c>
      <x:c r="I329" s="120" t="n">
        <x:v>4.5784354485805443e-10</x:v>
      </x:c>
      <x:c r="J329" s="120" t="n">
        <x:v>0.000021397278912470494</x:v>
      </x:c>
      <x:c r="K329" s="120" t="n">
        <x:v>-1.018917010850572</x:v>
      </x:c>
      <x:c r="L329" s="120" t="n">
        <x:v>-0.6770222505535344</x:v>
      </x:c>
      <x:c r="M329" s="120" t="n">
        <x:v>2</x:v>
      </x:c>
      <x:c r="N329" s="120" t="n">
        <x:v>2</x:v>
      </x:c>
      <x:c r="O329" s="120" t="n">
        <x:v>1</x:v>
      </x:c>
      <x:c r="P329" s="120" t="n">
        <x:v>1</x:v>
      </x:c>
      <x:c r="Q329" s="120" t="n">
        <x:v>3</x:v>
      </x:c>
      <x:c r="R329" s="120" t="n">
        <x:v>8.803067530206716e-12</x:v>
      </x:c>
      <x:c r="S329" s="120" t="n">
        <x:v>2.4444085759121556e-11</x:v>
      </x:c>
      <x:c r="T329" s="120" t="n">
        <x:v>748</x:v>
      </x:c>
      <x:c r="U329" s="120" t="n">
        <x:v>749</x:v>
      </x:c>
      <x:c r="V329" s="120" t="n">
        <x:v>6.120903006123722e-13</x:v>
      </x:c>
      <x:c r="W329" s="120" t="n">
        <x:v>6.112730905982035e-13</x:v>
      </x:c>
      <x:c r="X329" s="120" t="n">
        <x:v>329</x:v>
      </x:c>
      <x:c r="Y329" s="151" t="n">
        <x:v>44714.547951388886</x:v>
      </x:c>
      <x:c r="Z329" s="151" t="n">
        <x:v>44714.556608796294</x:v>
      </x:c>
      <x:c r="AA329" s="120" t="n">
        <x:v>749</x:v>
      </x:c>
      <x:c r="AB329" s="120" t="str">
        <x:v>Anomalous</x:v>
      </x:c>
      <x:c r="AC329" s="120" t="n">
        <x:v>1</x:v>
      </x:c>
      <x:c r="AD329" s="120" t="n">
        <x:v>44</x:v>
      </x:c>
      <x:c r="AE329" s="120" t="n">
        <x:v>1</x:v>
      </x:c>
      <x:c r="AF329" s="120" t="n">
        <x:v>44</x:v>
      </x:c>
      <x:c r="AG329" s="120" t="str">
        <x:v>train=0|anomaly=1</x:v>
      </x:c>
    </x:row>
    <x:row r="330">
      <x:c r="A330" s="120" t="n">
        <x:v>329</x:v>
      </x:c>
      <x:c r="B330" s="120" t="n">
        <x:v>0</x:v>
      </x:c>
      <x:c r="C330" s="120" t="n">
        <x:v>1</x:v>
      </x:c>
      <x:c r="D330" s="120" t="str">
        <x:v>CADC0874</x:v>
      </x:c>
      <x:c r="E330" s="120" t="n">
        <x:v>1</x:v>
      </x:c>
      <x:c r="F330" s="120" t="n">
        <x:v>639</x:v>
      </x:c>
      <x:c r="G330" s="120" t="n">
        <x:v>640</x:v>
      </x:c>
      <x:c r="H330" s="120" t="n">
        <x:v>0.000018221088986875</x:v>
      </x:c>
      <x:c r="I330" s="120" t="n">
        <x:v>3.7093898291155806e-10</x:v>
      </x:c>
      <x:c r="J330" s="120" t="n">
        <x:v>0.000019259776294431823</x:v>
      </x:c>
      <x:c r="K330" s="120" t="n">
        <x:v>-1.0104282452897546</x:v>
      </x:c>
      <x:c r="L330" s="120" t="n">
        <x:v>-0.7143467388280231</x:v>
      </x:c>
      <x:c r="M330" s="120" t="n">
        <x:v>1</x:v>
      </x:c>
      <x:c r="N330" s="120" t="n">
        <x:v>1</x:v>
      </x:c>
      <x:c r="O330" s="120" t="n">
        <x:v>1</x:v>
      </x:c>
      <x:c r="P330" s="120" t="n">
        <x:v>186</x:v>
      </x:c>
      <x:c r="Q330" s="120" t="n">
        <x:v>219</x:v>
      </x:c>
      <x:c r="R330" s="120" t="n">
        <x:v>2.1488785013077388e-13</x:v>
      </x:c>
      <x:c r="S330" s="120" t="n">
        <x:v>6.034669797634293e-13</x:v>
      </x:c>
      <x:c r="T330" s="120" t="n">
        <x:v>639</x:v>
      </x:c>
      <x:c r="U330" s="120" t="n">
        <x:v>640</x:v>
      </x:c>
      <x:c r="V330" s="120" t="n">
        <x:v>5.804991907849109e-13</x:v>
      </x:c>
      <x:c r="W330" s="120" t="n">
        <x:v>5.795921607993095e-13</x:v>
      </x:c>
      <x:c r="X330" s="120" t="n">
        <x:v>330</x:v>
      </x:c>
      <x:c r="Y330" s="151" t="n">
        <x:v>44714.55662037037</x:v>
      </x:c>
      <x:c r="Z330" s="151" t="n">
        <x:v>44714.5640162037</x:v>
      </x:c>
      <x:c r="AA330" s="120" t="n">
        <x:v>640</x:v>
      </x:c>
      <x:c r="AB330" s="120" t="str">
        <x:v>Normal</x:v>
      </x:c>
      <x:c r="AC330" s="120" t="n">
        <x:v>1</x:v>
      </x:c>
      <x:c r="AD330" s="120" t="n">
        <x:v>332</x:v>
      </x:c>
      <x:c r="AE330" s="120" t="n">
        <x:v>4</x:v>
      </x:c>
      <x:c r="AF330" s="120" t="n">
        <x:v>32</x:v>
      </x:c>
      <x:c r="AG330" s="120" t="str">
        <x:v>train=1|anomaly=0</x:v>
      </x:c>
    </x:row>
    <x:row r="331">
      <x:c r="A331" s="120" t="n">
        <x:v>330</x:v>
      </x:c>
      <x:c r="B331" s="120" t="n">
        <x:v>1</x:v>
      </x:c>
      <x:c r="C331" s="120" t="n">
        <x:v>1</x:v>
      </x:c>
      <x:c r="D331" s="120" t="str">
        <x:v>CADC0874</x:v>
      </x:c>
      <x:c r="E331" s="120" t="n">
        <x:v>1</x:v>
      </x:c>
      <x:c r="F331" s="120" t="n">
        <x:v>568</x:v>
      </x:c>
      <x:c r="G331" s="120" t="n">
        <x:v>569</x:v>
      </x:c>
      <x:c r="H331" s="120" t="n">
        <x:v>0.0000040001104458699474</x:v>
      </x:c>
      <x:c r="I331" s="120" t="n">
        <x:v>1.8307383623761408e-10</x:v>
      </x:c>
      <x:c r="J331" s="120" t="n">
        <x:v>0.000013530478049116154</x:v>
      </x:c>
      <x:c r="K331" s="120" t="n">
        <x:v>-1.0353505238817917</x:v>
      </x:c>
      <x:c r="L331" s="120" t="n">
        <x:v>-0.26824811178639146</x:v>
      </x:c>
      <x:c r="M331" s="120" t="n">
        <x:v>2</x:v>
      </x:c>
      <x:c r="N331" s="120" t="n">
        <x:v>1</x:v>
      </x:c>
      <x:c r="O331" s="120" t="n">
        <x:v>1</x:v>
      </x:c>
      <x:c r="P331" s="120" t="n">
        <x:v>1</x:v>
      </x:c>
      <x:c r="Q331" s="120" t="n">
        <x:v>1</x:v>
      </x:c>
      <x:c r="R331" s="120" t="n">
        <x:v>5.787919664757835e-12</x:v>
      </x:c>
      <x:c r="S331" s="120" t="n">
        <x:v>1.7139849137961395e-11</x:v>
      </x:c>
      <x:c r="T331" s="120" t="n">
        <x:v>568</x:v>
      </x:c>
      <x:c r="U331" s="120" t="n">
        <x:v>569</x:v>
      </x:c>
      <x:c r="V331" s="120" t="n">
        <x:v>3.2231309196763044e-13</x:v>
      </x:c>
      <x:c r="W331" s="120" t="n">
        <x:v>3.217466366214659e-13</x:v>
      </x:c>
      <x:c r="X331" s="120" t="n">
        <x:v>331</x:v>
      </x:c>
      <x:c r="Y331" s="151" t="n">
        <x:v>44714.56402777778</x:v>
      </x:c>
      <x:c r="Z331" s="151" t="n">
        <x:v>44714.570601851854</x:v>
      </x:c>
      <x:c r="AA331" s="120" t="n">
        <x:v>569</x:v>
      </x:c>
      <x:c r="AB331" s="120" t="str">
        <x:v>Anomalous</x:v>
      </x:c>
      <x:c r="AC331" s="120" t="n">
        <x:v>0</x:v>
      </x:c>
      <x:c r="AD331" s="120"/>
      <x:c r="AE331" s="120"/>
      <x:c r="AF331" s="120"/>
      <x:c r="AG331" s="120"/>
    </x:row>
    <x:row r="332">
      <x:c r="A332" s="120" t="n">
        <x:v>331</x:v>
      </x:c>
      <x:c r="B332" s="120" t="n">
        <x:v>0</x:v>
      </x:c>
      <x:c r="C332" s="120" t="n">
        <x:v>1</x:v>
      </x:c>
      <x:c r="D332" s="120" t="str">
        <x:v>CADC0874</x:v>
      </x:c>
      <x:c r="E332" s="120" t="n">
        <x:v>1</x:v>
      </x:c>
      <x:c r="F332" s="120" t="n">
        <x:v>773</x:v>
      </x:c>
      <x:c r="G332" s="120" t="n">
        <x:v>774</x:v>
      </x:c>
      <x:c r="H332" s="120" t="n">
        <x:v>0.000006853396716666667</x:v>
      </x:c>
      <x:c r="I332" s="120" t="n">
        <x:v>2.41712223631066e-10</x:v>
      </x:c>
      <x:c r="J332" s="120" t="n">
        <x:v>0.000015547096951877094</x:v>
      </x:c>
      <x:c r="K332" s="120" t="n">
        <x:v>-0.8865927911506302</x:v>
      </x:c>
      <x:c r="L332" s="120" t="n">
        <x:v>-0.5622429804689464</x:v>
      </x:c>
      <x:c r="M332" s="120" t="n">
        <x:v>1</x:v>
      </x:c>
      <x:c r="N332" s="120" t="n">
        <x:v>1</x:v>
      </x:c>
      <x:c r="O332" s="120" t="n">
        <x:v>1</x:v>
      </x:c>
      <x:c r="P332" s="120" t="n">
        <x:v>240</x:v>
      </x:c>
      <x:c r="Q332" s="120" t="n">
        <x:v>256</x:v>
      </x:c>
      <x:c r="R332" s="120" t="n">
        <x:v>2.5760162024862444e-13</x:v>
      </x:c>
      <x:c r="S332" s="120" t="n">
        <x:v>7.495050884536903e-13</x:v>
      </x:c>
      <x:c r="T332" s="120" t="n">
        <x:v>773</x:v>
      </x:c>
      <x:c r="U332" s="120" t="n">
        <x:v>774</x:v>
      </x:c>
      <x:c r="V332" s="120" t="n">
        <x:v>3.12693691631392e-13</x:v>
      </x:c>
      <x:c r="W332" s="120" t="n">
        <x:v>3.122896946137804e-13</x:v>
      </x:c>
      <x:c r="X332" s="120" t="n">
        <x:v>332</x:v>
      </x:c>
      <x:c r="Y332" s="151" t="n">
        <x:v>44714.57061342592</x:v>
      </x:c>
      <x:c r="Z332" s="151" t="n">
        <x:v>44714.579560185186</x:v>
      </x:c>
      <x:c r="AA332" s="120" t="n">
        <x:v>774</x:v>
      </x:c>
      <x:c r="AB332" s="120" t="str">
        <x:v>Normal</x:v>
      </x:c>
      <x:c r="AC332" s="120" t="n">
        <x:v>1</x:v>
      </x:c>
      <x:c r="AD332" s="120" t="n">
        <x:v>365</x:v>
      </x:c>
      <x:c r="AE332" s="120" t="n">
        <x:v>4</x:v>
      </x:c>
      <x:c r="AF332" s="120" t="n">
        <x:v>65</x:v>
      </x:c>
      <x:c r="AG332" s="120" t="str">
        <x:v>train=1|anomaly=0</x:v>
      </x:c>
    </x:row>
    <x:row r="333">
      <x:c r="A333" s="120" t="n">
        <x:v>332</x:v>
      </x:c>
      <x:c r="B333" s="120" t="n">
        <x:v>0</x:v>
      </x:c>
      <x:c r="C333" s="120" t="n">
        <x:v>1</x:v>
      </x:c>
      <x:c r="D333" s="120" t="str">
        <x:v>CADC0874</x:v>
      </x:c>
      <x:c r="E333" s="120" t="n">
        <x:v>1</x:v>
      </x:c>
      <x:c r="F333" s="120" t="n">
        <x:v>598</x:v>
      </x:c>
      <x:c r="G333" s="120" t="n">
        <x:v>599</x:v>
      </x:c>
      <x:c r="H333" s="120" t="n">
        <x:v>0.00001661416202003339</x:v>
      </x:c>
      <x:c r="I333" s="120" t="n">
        <x:v>3.9704322044703596e-11</x:v>
      </x:c>
      <x:c r="J333" s="120" t="n">
        <x:v>0.000006301136567691863</x:v>
      </x:c>
      <x:c r="K333" s="120" t="n">
        <x:v>-0.6475712678820256</x:v>
      </x:c>
      <x:c r="L333" s="120" t="n">
        <x:v>-0.696991547766469</x:v>
      </x:c>
      <x:c r="M333" s="120" t="n">
        <x:v>1</x:v>
      </x:c>
      <x:c r="N333" s="120" t="n">
        <x:v>1</x:v>
      </x:c>
      <x:c r="O333" s="120" t="n">
        <x:v>1</x:v>
      </x:c>
      <x:c r="P333" s="120" t="n">
        <x:v>192</x:v>
      </x:c>
      <x:c r="Q333" s="120" t="n">
        <x:v>199</x:v>
      </x:c>
      <x:c r="R333" s="120" t="n">
        <x:v>2.3088858967519287e-13</x:v>
      </x:c>
      <x:c r="S333" s="120" t="n">
        <x:v>6.918078739771693e-13</x:v>
      </x:c>
      <x:c r="T333" s="120" t="n">
        <x:v>598</x:v>
      </x:c>
      <x:c r="U333" s="120" t="n">
        <x:v>599</x:v>
      </x:c>
      <x:c r="V333" s="120" t="n">
        <x:v>6.639518736572508e-14</x:v>
      </x:c>
      <x:c r="W333" s="120" t="n">
        <x:v>6.628434398114122e-14</x:v>
      </x:c>
      <x:c r="X333" s="120" t="n">
        <x:v>333</x:v>
      </x:c>
      <x:c r="Y333" s="151" t="n">
        <x:v>44714.57957175926</x:v>
      </x:c>
      <x:c r="Z333" s="151" t="n">
        <x:v>44714.586493055554</x:v>
      </x:c>
      <x:c r="AA333" s="120" t="n">
        <x:v>599</x:v>
      </x:c>
      <x:c r="AB333" s="120" t="str">
        <x:v>Normal</x:v>
      </x:c>
      <x:c r="AC333" s="120" t="n">
        <x:v>1</x:v>
      </x:c>
      <x:c r="AD333" s="120" t="n">
        <x:v>369</x:v>
      </x:c>
      <x:c r="AE333" s="120" t="n">
        <x:v>4</x:v>
      </x:c>
      <x:c r="AF333" s="120" t="n">
        <x:v>69</x:v>
      </x:c>
      <x:c r="AG333" s="120" t="str">
        <x:v>train=1|anomaly=0</x:v>
      </x:c>
    </x:row>
    <x:row r="334">
      <x:c r="A334" s="120" t="n">
        <x:v>333</x:v>
      </x:c>
      <x:c r="B334" s="120" t="n">
        <x:v>0</x:v>
      </x:c>
      <x:c r="C334" s="120" t="n">
        <x:v>1</x:v>
      </x:c>
      <x:c r="D334" s="120" t="str">
        <x:v>CADC0884</x:v>
      </x:c>
      <x:c r="E334" s="120" t="n">
        <x:v>5</x:v>
      </x:c>
      <x:c r="F334" s="120" t="n">
        <x:v>550</x:v>
      </x:c>
      <x:c r="G334" s="120" t="n">
        <x:v>111</x:v>
      </x:c>
      <x:c r="H334" s="120" t="n">
        <x:v>0.310478142972973</x:v>
      </x:c>
      <x:c r="I334" s="120" t="n">
        <x:v>0.12721069132739385</x:v>
      </x:c>
      <x:c r="J334" s="120" t="n">
        <x:v>0.35666607818433455</x:v>
      </x:c>
      <x:c r="K334" s="120" t="n">
        <x:v>-1.3015162458372733</x:v>
      </x:c>
      <x:c r="L334" s="120" t="n">
        <x:v>0.6085554605564972</x:v>
      </x:c>
      <x:c r="M334" s="120" t="n">
        <x:v>1</x:v>
      </x:c>
      <x:c r="N334" s="120" t="n">
        <x:v>1</x:v>
      </x:c>
      <x:c r="O334" s="120" t="n">
        <x:v>1</x:v>
      </x:c>
      <x:c r="P334" s="120" t="n">
        <x:v>4</x:v>
      </x:c>
      <x:c r="Q334" s="120" t="n">
        <x:v>15</x:v>
      </x:c>
      <x:c r="R334" s="120" t="n">
        <x:v>0.00063496098312756</x:v>
      </x:c>
      <x:c r="S334" s="120" t="n">
        <x:v>0.00010736436940952478</x:v>
      </x:c>
      <x:c r="T334" s="120" t="n">
        <x:v>2750</x:v>
      </x:c>
      <x:c r="U334" s="120" t="n">
        <x:v>555</x:v>
      </x:c>
      <x:c r="V334" s="120" t="n">
        <x:v>0.000231292166049807</x:v>
      </x:c>
      <x:c r="W334" s="120" t="n">
        <x:v>0.0011460422642107554</x:v>
      </x:c>
      <x:c r="X334" s="120" t="n">
        <x:v>334</x:v>
      </x:c>
      <x:c r="Y334" s="151" t="n">
        <x:v>44713.98574074074</x:v>
      </x:c>
      <x:c r="Z334" s="151" t="n">
        <x:v>44713.992106481484</x:v>
      </x:c>
      <x:c r="AA334" s="120" t="n">
        <x:v>111</x:v>
      </x:c>
      <x:c r="AB334" s="120" t="str">
        <x:v>Normal</x:v>
      </x:c>
      <x:c r="AC334" s="120" t="n">
        <x:v>1</x:v>
      </x:c>
      <x:c r="AD334" s="120" t="n">
        <x:v>311</x:v>
      </x:c>
      <x:c r="AE334" s="120" t="n">
        <x:v>4</x:v>
      </x:c>
      <x:c r="AF334" s="120" t="n">
        <x:v>11</x:v>
      </x:c>
      <x:c r="AG334" s="120" t="str">
        <x:v>train=1|anomaly=0</x:v>
      </x:c>
    </x:row>
    <x:row r="335">
      <x:c r="A335" s="120" t="n">
        <x:v>334</x:v>
      </x:c>
      <x:c r="B335" s="120" t="n">
        <x:v>0</x:v>
      </x:c>
      <x:c r="C335" s="120" t="n">
        <x:v>1</x:v>
      </x:c>
      <x:c r="D335" s="120" t="str">
        <x:v>CADC0884</x:v>
      </x:c>
      <x:c r="E335" s="120" t="n">
        <x:v>5</x:v>
      </x:c>
      <x:c r="F335" s="120" t="n">
        <x:v>555</x:v>
      </x:c>
      <x:c r="G335" s="120" t="n">
        <x:v>112</x:v>
      </x:c>
      <x:c r="H335" s="120" t="n">
        <x:v>0.29920054410714286</x:v>
      </x:c>
      <x:c r="I335" s="120" t="n">
        <x:v>0.12088775218827841</x:v>
      </x:c>
      <x:c r="J335" s="120" t="n">
        <x:v>0.347689160297353</x:v>
      </x:c>
      <x:c r="K335" s="120" t="n">
        <x:v>-1.1392718099508798</x:v>
      </x:c>
      <x:c r="L335" s="120" t="n">
        <x:v>0.6963641748626086</x:v>
      </x:c>
      <x:c r="M335" s="120" t="n">
        <x:v>1</x:v>
      </x:c>
      <x:c r="N335" s="120" t="n">
        <x:v>1</x:v>
      </x:c>
      <x:c r="O335" s="120" t="n">
        <x:v>1</x:v>
      </x:c>
      <x:c r="P335" s="120" t="n">
        <x:v>2</x:v>
      </x:c>
      <x:c r="Q335" s="120" t="n">
        <x:v>17</x:v>
      </x:c>
      <x:c r="R335" s="120" t="n">
        <x:v>0.0006317471694050673</x:v>
      </x:c>
      <x:c r="S335" s="120" t="n">
        <x:v>0.00011062173303412179</x:v>
      </x:c>
      <x:c r="T335" s="120" t="n">
        <x:v>2775</x:v>
      </x:c>
      <x:c r="U335" s="120" t="n">
        <x:v>560</x:v>
      </x:c>
      <x:c r="V335" s="120" t="n">
        <x:v>0.00021781576970860976</x:v>
      </x:c>
      <x:c r="W335" s="120" t="n">
        <x:v>0.0010793549302524858</x:v>
      </x:c>
      <x:c r="X335" s="120" t="n">
        <x:v>335</x:v>
      </x:c>
      <x:c r="Y335" s="151" t="n">
        <x:v>44713.992164351854</x:v>
      </x:c>
      <x:c r="Z335" s="151" t="n">
        <x:v>44713.99858796296</x:v>
      </x:c>
      <x:c r="AA335" s="120" t="n">
        <x:v>112</x:v>
      </x:c>
      <x:c r="AB335" s="120" t="str">
        <x:v>Normal</x:v>
      </x:c>
      <x:c r="AC335" s="120" t="n">
        <x:v>1</x:v>
      </x:c>
      <x:c r="AD335" s="120" t="n">
        <x:v>576</x:v>
      </x:c>
      <x:c r="AE335" s="120" t="n">
        <x:v>6</x:v>
      </x:c>
      <x:c r="AF335" s="120" t="n">
        <x:v>76</x:v>
      </x:c>
      <x:c r="AG335" s="120" t="str">
        <x:v>train=1|anomaly=0</x:v>
      </x:c>
    </x:row>
    <x:row r="336">
      <x:c r="A336" s="120" t="n">
        <x:v>335</x:v>
      </x:c>
      <x:c r="B336" s="120" t="n">
        <x:v>0</x:v>
      </x:c>
      <x:c r="C336" s="120" t="n">
        <x:v>1</x:v>
      </x:c>
      <x:c r="D336" s="120" t="str">
        <x:v>CADC0884</x:v>
      </x:c>
      <x:c r="E336" s="120" t="n">
        <x:v>5</x:v>
      </x:c>
      <x:c r="F336" s="120" t="n">
        <x:v>575</x:v>
      </x:c>
      <x:c r="G336" s="120" t="n">
        <x:v>116</x:v>
      </x:c>
      <x:c r="H336" s="120" t="n">
        <x:v>0.3268521013793103</x:v>
      </x:c>
      <x:c r="I336" s="120" t="n">
        <x:v>0.13428423419588736</x:v>
      </x:c>
      <x:c r="J336" s="120" t="n">
        <x:v>0.3664481330227886</x:v>
      </x:c>
      <x:c r="K336" s="120" t="n">
        <x:v>-0.9678172770504578</x:v>
      </x:c>
      <x:c r="L336" s="120" t="n">
        <x:v>0.795622622681345</x:v>
      </x:c>
      <x:c r="M336" s="120" t="n">
        <x:v>2</x:v>
      </x:c>
      <x:c r="N336" s="120" t="n">
        <x:v>1</x:v>
      </x:c>
      <x:c r="O336" s="120" t="n">
        <x:v>1</x:v>
      </x:c>
      <x:c r="P336" s="120" t="n">
        <x:v>4</x:v>
      </x:c>
      <x:c r="Q336" s="120" t="n">
        <x:v>11</x:v>
      </x:c>
      <x:c r="R336" s="120" t="n">
        <x:v>0.0007445519930958529</x:v>
      </x:c>
      <x:c r="S336" s="120" t="n">
        <x:v>0.00033974765148290213</x:v>
      </x:c>
      <x:c r="T336" s="120" t="n">
        <x:v>2875</x:v>
      </x:c>
      <x:c r="U336" s="120" t="n">
        <x:v>580</x:v>
      </x:c>
      <x:c r="V336" s="120" t="n">
        <x:v>0.00023353779860154324</x:v>
      </x:c>
      <x:c r="W336" s="120" t="n">
        <x:v>0.001157622708585236</x:v>
      </x:c>
      <x:c r="X336" s="120" t="n">
        <x:v>336</x:v>
      </x:c>
      <x:c r="Y336" s="151" t="n">
        <x:v>44713.99864583334</x:v>
      </x:c>
      <x:c r="Z336" s="151" t="n">
        <x:v>44714.00530092593</x:v>
      </x:c>
      <x:c r="AA336" s="120" t="n">
        <x:v>116</x:v>
      </x:c>
      <x:c r="AB336" s="120" t="str">
        <x:v>Normal</x:v>
      </x:c>
      <x:c r="AC336" s="120" t="n">
        <x:v>1</x:v>
      </x:c>
      <x:c r="AD336" s="120" t="n">
        <x:v>588</x:v>
      </x:c>
      <x:c r="AE336" s="120" t="n">
        <x:v>6</x:v>
      </x:c>
      <x:c r="AF336" s="120" t="n">
        <x:v>88</x:v>
      </x:c>
      <x:c r="AG336" s="120" t="str">
        <x:v>train=1|anomaly=0</x:v>
      </x:c>
    </x:row>
    <x:row r="337">
      <x:c r="A337" s="120" t="n">
        <x:v>336</x:v>
      </x:c>
      <x:c r="B337" s="120" t="n">
        <x:v>0</x:v>
      </x:c>
      <x:c r="C337" s="120" t="n">
        <x:v>0</x:v>
      </x:c>
      <x:c r="D337" s="120" t="str">
        <x:v>CADC0884</x:v>
      </x:c>
      <x:c r="E337" s="120" t="n">
        <x:v>5</x:v>
      </x:c>
      <x:c r="F337" s="120" t="n">
        <x:v>500</x:v>
      </x:c>
      <x:c r="G337" s="120" t="n">
        <x:v>101</x:v>
      </x:c>
      <x:c r="H337" s="120" t="n">
        <x:v>0.39277741732673266</x:v>
      </x:c>
      <x:c r="I337" s="120" t="n">
        <x:v>0.14481915024004435</x:v>
      </x:c>
      <x:c r="J337" s="120" t="n">
        <x:v>0.3805511138336667</x:v>
      </x:c>
      <x:c r="K337" s="120" t="n">
        <x:v>-1.3178592777884546</x:v>
      </x:c>
      <x:c r="L337" s="120" t="n">
        <x:v>0.5202055001864376</x:v>
      </x:c>
      <x:c r="M337" s="120" t="n">
        <x:v>1</x:v>
      </x:c>
      <x:c r="N337" s="120" t="n">
        <x:v>1</x:v>
      </x:c>
      <x:c r="O337" s="120" t="n">
        <x:v>1</x:v>
      </x:c>
      <x:c r="P337" s="120" t="n">
        <x:v>4</x:v>
      </x:c>
      <x:c r="Q337" s="120" t="n">
        <x:v>15</x:v>
      </x:c>
      <x:c r="R337" s="120" t="n">
        <x:v>0.0007991434329251249</x:v>
      </x:c>
      <x:c r="S337" s="120" t="n">
        <x:v>0.00017736255898781882</x:v>
      </x:c>
      <x:c r="T337" s="120" t="n">
        <x:v>2500</x:v>
      </x:c>
      <x:c r="U337" s="120" t="n">
        <x:v>505</x:v>
      </x:c>
      <x:c r="V337" s="120" t="n">
        <x:v>0.0002896383004800887</x:v>
      </x:c>
      <x:c r="W337" s="120" t="n">
        <x:v>0.0014338529726737066</x:v>
      </x:c>
      <x:c r="X337" s="120" t="n">
        <x:v>337</x:v>
      </x:c>
      <x:c r="Y337" s="151" t="n">
        <x:v>44714.0053587963</x:v>
      </x:c>
      <x:c r="Z337" s="151" t="n">
        <x:v>44714.011145833334</x:v>
      </x:c>
      <x:c r="AA337" s="120" t="n">
        <x:v>101</x:v>
      </x:c>
      <x:c r="AB337" s="120" t="str">
        <x:v>Normal</x:v>
      </x:c>
      <x:c r="AC337" s="120" t="n">
        <x:v>1</x:v>
      </x:c>
      <x:c r="AD337" s="120" t="n">
        <x:v>565</x:v>
      </x:c>
      <x:c r="AE337" s="120" t="n">
        <x:v>6</x:v>
      </x:c>
      <x:c r="AF337" s="120" t="n">
        <x:v>65</x:v>
      </x:c>
      <x:c r="AG337" s="120" t="str">
        <x:v>train=0|anomaly=0</x:v>
      </x:c>
    </x:row>
    <x:row r="338">
      <x:c r="A338" s="120" t="n">
        <x:v>337</x:v>
      </x:c>
      <x:c r="B338" s="120" t="n">
        <x:v>0</x:v>
      </x:c>
      <x:c r="C338" s="120" t="n">
        <x:v>1</x:v>
      </x:c>
      <x:c r="D338" s="120" t="str">
        <x:v>CADC0884</x:v>
      </x:c>
      <x:c r="E338" s="120" t="n">
        <x:v>5</x:v>
      </x:c>
      <x:c r="F338" s="120" t="n">
        <x:v>560</x:v>
      </x:c>
      <x:c r="G338" s="120" t="n">
        <x:v>113</x:v>
      </x:c>
      <x:c r="H338" s="120" t="n">
        <x:v>0.3460565816814159</x:v>
      </x:c>
      <x:c r="I338" s="120" t="n">
        <x:v>0.15293091031184142</x:v>
      </x:c>
      <x:c r="J338" s="120" t="n">
        <x:v>0.3910638187199647</x:v>
      </x:c>
      <x:c r="K338" s="120" t="n">
        <x:v>-1.1989464978233166</x:v>
      </x:c>
      <x:c r="L338" s="120" t="n">
        <x:v>0.6445065528290795</x:v>
      </x:c>
      <x:c r="M338" s="120" t="n">
        <x:v>1</x:v>
      </x:c>
      <x:c r="N338" s="120" t="n">
        <x:v>1</x:v>
      </x:c>
      <x:c r="O338" s="120" t="n">
        <x:v>1</x:v>
      </x:c>
      <x:c r="P338" s="120" t="n">
        <x:v>6</x:v>
      </x:c>
      <x:c r="Q338" s="120" t="n">
        <x:v>18</x:v>
      </x:c>
      <x:c r="R338" s="120" t="n">
        <x:v>0.0007598974523502604</x:v>
      </x:c>
      <x:c r="S338" s="120" t="n">
        <x:v>0.0001626926816868486</x:v>
      </x:c>
      <x:c r="T338" s="120" t="n">
        <x:v>2800</x:v>
      </x:c>
      <x:c r="U338" s="120" t="n">
        <x:v>565</x:v>
      </x:c>
      <x:c r="V338" s="120" t="n">
        <x:v>0.0002730909112711454</x:v>
      </x:c>
      <x:c r="W338" s="120" t="n">
        <x:v>0.0013533708877154107</x:v>
      </x:c>
      <x:c r="X338" s="120" t="n">
        <x:v>338</x:v>
      </x:c>
      <x:c r="Y338" s="151" t="n">
        <x:v>44714.0112037037</x:v>
      </x:c>
      <x:c r="Z338" s="151" t="n">
        <x:v>44714.01768518519</x:v>
      </x:c>
      <x:c r="AA338" s="120" t="n">
        <x:v>113</x:v>
      </x:c>
      <x:c r="AB338" s="120" t="str">
        <x:v>Normal</x:v>
      </x:c>
      <x:c r="AC338" s="120" t="n">
        <x:v>1</x:v>
      </x:c>
      <x:c r="AD338" s="120" t="n">
        <x:v>943</x:v>
      </x:c>
      <x:c r="AE338" s="120" t="n">
        <x:v>10</x:v>
      </x:c>
      <x:c r="AF338" s="120" t="n">
        <x:v>43</x:v>
      </x:c>
      <x:c r="AG338" s="120" t="str">
        <x:v>train=1|anomaly=0</x:v>
      </x:c>
    </x:row>
    <x:row r="339">
      <x:c r="A339" s="120" t="n">
        <x:v>338</x:v>
      </x:c>
      <x:c r="B339" s="120" t="n">
        <x:v>0</x:v>
      </x:c>
      <x:c r="C339" s="120" t="n">
        <x:v>1</x:v>
      </x:c>
      <x:c r="D339" s="120" t="str">
        <x:v>CADC0884</x:v>
      </x:c>
      <x:c r="E339" s="120" t="n">
        <x:v>5</x:v>
      </x:c>
      <x:c r="F339" s="120" t="n">
        <x:v>470</x:v>
      </x:c>
      <x:c r="G339" s="120" t="n">
        <x:v>95</x:v>
      </x:c>
      <x:c r="H339" s="120" t="n">
        <x:v>0.38879005526315785</x:v>
      </x:c>
      <x:c r="I339" s="120" t="n">
        <x:v>0.1593977963572953</x:v>
      </x:c>
      <x:c r="J339" s="120" t="n">
        <x:v>0.3992465358112645</x:v>
      </x:c>
      <x:c r="K339" s="120" t="n">
        <x:v>-1.3639258106600896</x:v>
      </x:c>
      <x:c r="L339" s="120" t="n">
        <x:v>0.4726850978389797</x:v>
      </x:c>
      <x:c r="M339" s="120" t="n">
        <x:v>1</x:v>
      </x:c>
      <x:c r="N339" s="120" t="n">
        <x:v>1</x:v>
      </x:c>
      <x:c r="O339" s="120" t="n">
        <x:v>1</x:v>
      </x:c>
      <x:c r="P339" s="120" t="n">
        <x:v>9</x:v>
      </x:c>
      <x:c r="Q339" s="120" t="n">
        <x:v>13</x:v>
      </x:c>
      <x:c r="R339" s="120" t="n">
        <x:v>0.0009592071786352659</x:v>
      </x:c>
      <x:c r="S339" s="120" t="n">
        <x:v>0.00021203864297467766</x:v>
      </x:c>
      <x:c r="T339" s="120" t="n">
        <x:v>2350</x:v>
      </x:c>
      <x:c r="U339" s="120" t="n">
        <x:v>475</x:v>
      </x:c>
      <x:c r="V339" s="120" t="n">
        <x:v>0.0003391442475687134</x:v>
      </x:c>
      <x:c r="W339" s="120" t="n">
        <x:v>0.0016778715406031086</x:v>
      </x:c>
      <x:c r="X339" s="120" t="n">
        <x:v>339</x:v>
      </x:c>
      <x:c r="Y339" s="151" t="n">
        <x:v>44714.017743055556</x:v>
      </x:c>
      <x:c r="Z339" s="151" t="n">
        <x:v>44714.02318287037</x:v>
      </x:c>
      <x:c r="AA339" s="120" t="n">
        <x:v>95</x:v>
      </x:c>
      <x:c r="AB339" s="120" t="str">
        <x:v>Normal</x:v>
      </x:c>
      <x:c r="AC339" s="120" t="n">
        <x:v>1</x:v>
      </x:c>
      <x:c r="AD339" s="120" t="n">
        <x:v>844</x:v>
      </x:c>
      <x:c r="AE339" s="120" t="n">
        <x:v>9</x:v>
      </x:c>
      <x:c r="AF339" s="120" t="n">
        <x:v>44</x:v>
      </x:c>
      <x:c r="AG339" s="120" t="str">
        <x:v>train=1|anomaly=0</x:v>
      </x:c>
    </x:row>
    <x:row r="340">
      <x:c r="A340" s="120" t="n">
        <x:v>339</x:v>
      </x:c>
      <x:c r="B340" s="120" t="n">
        <x:v>0</x:v>
      </x:c>
      <x:c r="C340" s="120" t="n">
        <x:v>1</x:v>
      </x:c>
      <x:c r="D340" s="120" t="str">
        <x:v>CADC0884</x:v>
      </x:c>
      <x:c r="E340" s="120" t="n">
        <x:v>5</x:v>
      </x:c>
      <x:c r="F340" s="120" t="n">
        <x:v>555</x:v>
      </x:c>
      <x:c r="G340" s="120" t="n">
        <x:v>112</x:v>
      </x:c>
      <x:c r="H340" s="120" t="n">
        <x:v>0.3101511782142857</x:v>
      </x:c>
      <x:c r="I340" s="120" t="n">
        <x:v>0.13321758231663758</x:v>
      </x:c>
      <x:c r="J340" s="120" t="n">
        <x:v>0.36498983864847195</x:v>
      </x:c>
      <x:c r="K340" s="120" t="n">
        <x:v>-1.0540050748745087</x:v>
      </x:c>
      <x:c r="L340" s="120" t="n">
        <x:v>0.7232356160507676</x:v>
      </x:c>
      <x:c r="M340" s="120" t="n">
        <x:v>1</x:v>
      </x:c>
      <x:c r="N340" s="120" t="n">
        <x:v>1</x:v>
      </x:c>
      <x:c r="O340" s="120" t="n">
        <x:v>1</x:v>
      </x:c>
      <x:c r="P340" s="120" t="n">
        <x:v>6</x:v>
      </x:c>
      <x:c r="Q340" s="120" t="n">
        <x:v>10</x:v>
      </x:c>
      <x:c r="R340" s="120" t="n">
        <x:v>0.0007204712748026991</x:v>
      </x:c>
      <x:c r="S340" s="120" t="n">
        <x:v>0.0003075006988558237</x:v>
      </x:c>
      <x:c r="T340" s="120" t="n">
        <x:v>2775</x:v>
      </x:c>
      <x:c r="U340" s="120" t="n">
        <x:v>560</x:v>
      </x:c>
      <x:c r="V340" s="120" t="n">
        <x:v>0.00024003167984979745</x:v>
      </x:c>
      <x:c r="W340" s="120" t="n">
        <x:v>0.0011894426992556926</x:v>
      </x:c>
      <x:c r="X340" s="120" t="n">
        <x:v>340</x:v>
      </x:c>
      <x:c r="Y340" s="151" t="n">
        <x:v>44714.02324074074</x:v>
      </x:c>
      <x:c r="Z340" s="151" t="n">
        <x:v>44714.02966435185</x:v>
      </x:c>
      <x:c r="AA340" s="120" t="n">
        <x:v>112</x:v>
      </x:c>
      <x:c r="AB340" s="120" t="str">
        <x:v>Normal</x:v>
      </x:c>
      <x:c r="AC340" s="120" t="n">
        <x:v>1</x:v>
      </x:c>
      <x:c r="AD340" s="120" t="n">
        <x:v>908</x:v>
      </x:c>
      <x:c r="AE340" s="120" t="n">
        <x:v>10</x:v>
      </x:c>
      <x:c r="AF340" s="120" t="n">
        <x:v>8</x:v>
      </x:c>
      <x:c r="AG340" s="120" t="str">
        <x:v>train=1|anomaly=0</x:v>
      </x:c>
    </x:row>
    <x:row r="341">
      <x:c r="A341" s="120" t="n">
        <x:v>340</x:v>
      </x:c>
      <x:c r="B341" s="120" t="n">
        <x:v>0</x:v>
      </x:c>
      <x:c r="C341" s="120" t="n">
        <x:v>1</x:v>
      </x:c>
      <x:c r="D341" s="120" t="str">
        <x:v>CADC0884</x:v>
      </x:c>
      <x:c r="E341" s="120" t="n">
        <x:v>5</x:v>
      </x:c>
      <x:c r="F341" s="120" t="n">
        <x:v>505</x:v>
      </x:c>
      <x:c r="G341" s="120" t="n">
        <x:v>102</x:v>
      </x:c>
      <x:c r="H341" s="120" t="n">
        <x:v>0.3481960707843137</x:v>
      </x:c>
      <x:c r="I341" s="120" t="n">
        <x:v>0.13655062282287475</x:v>
      </x:c>
      <x:c r="J341" s="120" t="n">
        <x:v>0.36952756706756634</x:v>
      </x:c>
      <x:c r="K341" s="120" t="n">
        <x:v>-1.4478991002212191</x:v>
      </x:c>
      <x:c r="L341" s="120" t="n">
        <x:v>0.4741476248224503</x:v>
      </x:c>
      <x:c r="M341" s="120" t="n">
        <x:v>3</x:v>
      </x:c>
      <x:c r="N341" s="120" t="n">
        <x:v>1</x:v>
      </x:c>
      <x:c r="O341" s="120" t="n">
        <x:v>1</x:v>
      </x:c>
      <x:c r="P341" s="120" t="n">
        <x:v>6</x:v>
      </x:c>
      <x:c r="Q341" s="120" t="n">
        <x:v>20</x:v>
      </x:c>
      <x:c r="R341" s="120" t="n">
        <x:v>0.0007186080528659089</x:v>
      </x:c>
      <x:c r="S341" s="120" t="n">
        <x:v>0.00010543199625430381</x:v>
      </x:c>
      <x:c r="T341" s="120" t="n">
        <x:v>2525</x:v>
      </x:c>
      <x:c r="U341" s="120" t="n">
        <x:v>510</x:v>
      </x:c>
      <x:c r="V341" s="120" t="n">
        <x:v>0.00027039727291658367</x:v>
      </x:c>
      <x:c r="W341" s="120" t="n">
        <x:v>0.0013387315963026935</x:v>
      </x:c>
      <x:c r="X341" s="120" t="n">
        <x:v>341</x:v>
      </x:c>
      <x:c r="Y341" s="151" t="n">
        <x:v>44714.02972222222</x:v>
      </x:c>
      <x:c r="Z341" s="151" t="n">
        <x:v>44714.03556712963</x:v>
      </x:c>
      <x:c r="AA341" s="120" t="n">
        <x:v>102</x:v>
      </x:c>
      <x:c r="AB341" s="120" t="str">
        <x:v>Normal</x:v>
      </x:c>
      <x:c r="AC341" s="120" t="n">
        <x:v>0</x:v>
      </x:c>
      <x:c r="AD341" s="120"/>
      <x:c r="AE341" s="120"/>
      <x:c r="AF341" s="120"/>
      <x:c r="AG341" s="120"/>
    </x:row>
    <x:row r="342">
      <x:c r="A342" s="120" t="n">
        <x:v>341</x:v>
      </x:c>
      <x:c r="B342" s="120" t="n">
        <x:v>0</x:v>
      </x:c>
      <x:c r="C342" s="120" t="n">
        <x:v>1</x:v>
      </x:c>
      <x:c r="D342" s="120" t="str">
        <x:v>CADC0884</x:v>
      </x:c>
      <x:c r="E342" s="120" t="n">
        <x:v>5</x:v>
      </x:c>
      <x:c r="F342" s="120" t="n">
        <x:v>510</x:v>
      </x:c>
      <x:c r="G342" s="120" t="n">
        <x:v>103</x:v>
      </x:c>
      <x:c r="H342" s="120" t="n">
        <x:v>0.36805000291262135</x:v>
      </x:c>
      <x:c r="I342" s="120" t="n">
        <x:v>0.14497045590990257</x:v>
      </x:c>
      <x:c r="J342" s="120" t="n">
        <x:v>0.3807498600261103</x:v>
      </x:c>
      <x:c r="K342" s="120" t="n">
        <x:v>-1.3637713098333668</x:v>
      </x:c>
      <x:c r="L342" s="120" t="n">
        <x:v>0.4698591822216859</x:v>
      </x:c>
      <x:c r="M342" s="120" t="n">
        <x:v>1</x:v>
      </x:c>
      <x:c r="N342" s="120" t="n">
        <x:v>1</x:v>
      </x:c>
      <x:c r="O342" s="120" t="n">
        <x:v>1</x:v>
      </x:c>
      <x:c r="P342" s="120" t="n">
        <x:v>10</x:v>
      </x:c>
      <x:c r="Q342" s="120" t="n">
        <x:v>27</x:v>
      </x:c>
      <x:c r="R342" s="120" t="n">
        <x:v>0.0007284158509276471</x:v>
      </x:c>
      <x:c r="S342" s="120" t="n">
        <x:v>0.00009669901867148499</x:v>
      </x:c>
      <x:c r="T342" s="120" t="n">
        <x:v>2550</x:v>
      </x:c>
      <x:c r="U342" s="120" t="n">
        <x:v>515</x:v>
      </x:c>
      <x:c r="V342" s="120" t="n">
        <x:v>0.00028425579590176975</x:v>
      </x:c>
      <x:c r="W342" s="120" t="n">
        <x:v>0.0014074801544650736</x:v>
      </x:c>
      <x:c r="X342" s="120" t="n">
        <x:v>342</x:v>
      </x:c>
      <x:c r="Y342" s="151" t="n">
        <x:v>44714.035625</x:v>
      </x:c>
      <x:c r="Z342" s="151" t="n">
        <x:v>44714.04152777778</x:v>
      </x:c>
      <x:c r="AA342" s="120" t="n">
        <x:v>103</x:v>
      </x:c>
      <x:c r="AB342" s="120" t="str">
        <x:v>Normal</x:v>
      </x:c>
      <x:c r="AC342" s="120" t="n">
        <x:v>1</x:v>
      </x:c>
      <x:c r="AD342" s="120" t="n">
        <x:v>476</x:v>
      </x:c>
      <x:c r="AE342" s="120" t="n">
        <x:v>5</x:v>
      </x:c>
      <x:c r="AF342" s="120" t="n">
        <x:v>76</x:v>
      </x:c>
      <x:c r="AG342" s="120" t="str">
        <x:v>train=1|anomaly=0</x:v>
      </x:c>
    </x:row>
    <x:row r="343">
      <x:c r="A343" s="120" t="n">
        <x:v>342</x:v>
      </x:c>
      <x:c r="B343" s="120" t="n">
        <x:v>0</x:v>
      </x:c>
      <x:c r="C343" s="120" t="n">
        <x:v>1</x:v>
      </x:c>
      <x:c r="D343" s="120" t="str">
        <x:v>CADC0884</x:v>
      </x:c>
      <x:c r="E343" s="120" t="n">
        <x:v>5</x:v>
      </x:c>
      <x:c r="F343" s="120" t="n">
        <x:v>495</x:v>
      </x:c>
      <x:c r="G343" s="120" t="n">
        <x:v>100</x:v>
      </x:c>
      <x:c r="H343" s="120" t="n">
        <x:v>0.43068229599999996</x:v>
      </x:c>
      <x:c r="I343" s="120" t="n">
        <x:v>0.16324001329283575</x:v>
      </x:c>
      <x:c r="J343" s="120" t="n">
        <x:v>0.40402971832878304</x:v>
      </x:c>
      <x:c r="K343" s="120" t="n">
        <x:v>-1.4722389883689393</x:v>
      </x:c>
      <x:c r="L343" s="120" t="n">
        <x:v>0.3474863034520686</x:v>
      </x:c>
      <x:c r="M343" s="120" t="n">
        <x:v>1</x:v>
      </x:c>
      <x:c r="N343" s="120" t="n">
        <x:v>1</x:v>
      </x:c>
      <x:c r="O343" s="120" t="n">
        <x:v>1</x:v>
      </x:c>
      <x:c r="P343" s="120" t="n">
        <x:v>8</x:v>
      </x:c>
      <x:c r="Q343" s="120" t="n">
        <x:v>29</x:v>
      </x:c>
      <x:c r="R343" s="120" t="n">
        <x:v>0.0007716842862254546</x:v>
      </x:c>
      <x:c r="S343" s="120" t="n">
        <x:v>0.00008604260874591815</x:v>
      </x:c>
      <x:c r="T343" s="120" t="n">
        <x:v>2475</x:v>
      </x:c>
      <x:c r="U343" s="120" t="n">
        <x:v>500</x:v>
      </x:c>
      <x:c r="V343" s="120" t="n">
        <x:v>0.0003297778046319914</x:v>
      </x:c>
      <x:c r="W343" s="120" t="n">
        <x:v>0.0016324001329283576</x:v>
      </x:c>
      <x:c r="X343" s="120" t="n">
        <x:v>343</x:v>
      </x:c>
      <x:c r="Y343" s="151" t="n">
        <x:v>44714.04158564815</x:v>
      </x:c>
      <x:c r="Z343" s="151" t="n">
        <x:v>44714.047314814816</x:v>
      </x:c>
      <x:c r="AA343" s="120" t="n">
        <x:v>100</x:v>
      </x:c>
      <x:c r="AB343" s="120" t="str">
        <x:v>Normal</x:v>
      </x:c>
      <x:c r="AC343" s="120" t="n">
        <x:v>1</x:v>
      </x:c>
      <x:c r="AD343" s="120" t="n">
        <x:v>624</x:v>
      </x:c>
      <x:c r="AE343" s="120" t="n">
        <x:v>7</x:v>
      </x:c>
      <x:c r="AF343" s="120" t="n">
        <x:v>24</x:v>
      </x:c>
      <x:c r="AG343" s="120" t="str">
        <x:v>train=1|anomaly=0</x:v>
      </x:c>
    </x:row>
    <x:row r="344">
      <x:c r="A344" s="120" t="n">
        <x:v>343</x:v>
      </x:c>
      <x:c r="B344" s="120" t="n">
        <x:v>0</x:v>
      </x:c>
      <x:c r="C344" s="120" t="n">
        <x:v>0</x:v>
      </x:c>
      <x:c r="D344" s="120" t="str">
        <x:v>CADC0884</x:v>
      </x:c>
      <x:c r="E344" s="120" t="n">
        <x:v>5</x:v>
      </x:c>
      <x:c r="F344" s="120" t="n">
        <x:v>450</x:v>
      </x:c>
      <x:c r="G344" s="120" t="n">
        <x:v>91</x:v>
      </x:c>
      <x:c r="H344" s="120" t="n">
        <x:v>0.47932799010989013</x:v>
      </x:c>
      <x:c r="I344" s="120" t="n">
        <x:v>0.17561776807068416</x:v>
      </x:c>
      <x:c r="J344" s="120" t="n">
        <x:v>0.41906773685250953</x:v>
      </x:c>
      <x:c r="K344" s="120" t="n">
        <x:v>-1.3973378176181799</x:v>
      </x:c>
      <x:c r="L344" s="120" t="n">
        <x:v>0.315074947294613</x:v>
      </x:c>
      <x:c r="M344" s="120" t="n">
        <x:v>1</x:v>
      </x:c>
      <x:c r="N344" s="120" t="n">
        <x:v>1</x:v>
      </x:c>
      <x:c r="O344" s="120" t="n">
        <x:v>1</x:v>
      </x:c>
      <x:c r="P344" s="120" t="n">
        <x:v>10</x:v>
      </x:c>
      <x:c r="Q344" s="120" t="n">
        <x:v>26</x:v>
      </x:c>
      <x:c r="R344" s="120" t="n">
        <x:v>0.0009789177126984445</x:v>
      </x:c>
      <x:c r="S344" s="120" t="n">
        <x:v>0.00015484958644606712</x:v>
      </x:c>
      <x:c r="T344" s="120" t="n">
        <x:v>2250</x:v>
      </x:c>
      <x:c r="U344" s="120" t="n">
        <x:v>455</x:v>
      </x:c>
      <x:c r="V344" s="120" t="n">
        <x:v>0.0003902617068237426</x:v>
      </x:c>
      <x:c r="W344" s="120" t="n">
        <x:v>0.0019298655831943314</x:v>
      </x:c>
      <x:c r="X344" s="120" t="n">
        <x:v>344</x:v>
      </x:c>
      <x:c r="Y344" s="151" t="n">
        <x:v>44714.047372685185</x:v>
      </x:c>
      <x:c r="Z344" s="151" t="n">
        <x:v>44714.05258101852</x:v>
      </x:c>
      <x:c r="AA344" s="120" t="n">
        <x:v>91</x:v>
      </x:c>
      <x:c r="AB344" s="120" t="str">
        <x:v>Normal</x:v>
      </x:c>
      <x:c r="AC344" s="120" t="n">
        <x:v>0</x:v>
      </x:c>
      <x:c r="AD344" s="120"/>
      <x:c r="AE344" s="120"/>
      <x:c r="AF344" s="120"/>
      <x:c r="AG344" s="120"/>
    </x:row>
    <x:row r="345">
      <x:c r="A345" s="120" t="n">
        <x:v>344</x:v>
      </x:c>
      <x:c r="B345" s="120" t="n">
        <x:v>0</x:v>
      </x:c>
      <x:c r="C345" s="120" t="n">
        <x:v>1</x:v>
      </x:c>
      <x:c r="D345" s="120" t="str">
        <x:v>CADC0884</x:v>
      </x:c>
      <x:c r="E345" s="120" t="n">
        <x:v>5</x:v>
      </x:c>
      <x:c r="F345" s="120" t="n">
        <x:v>500</x:v>
      </x:c>
      <x:c r="G345" s="120" t="n">
        <x:v>101</x:v>
      </x:c>
      <x:c r="H345" s="120" t="n">
        <x:v>0.44772635762376223</x:v>
      </x:c>
      <x:c r="I345" s="120" t="n">
        <x:v>0.18492508955873627</x:v>
      </x:c>
      <x:c r="J345" s="120" t="n">
        <x:v>0.43002917291590376</x:v>
      </x:c>
      <x:c r="K345" s="120" t="n">
        <x:v>-1.4475730881931268</x:v>
      </x:c>
      <x:c r="L345" s="120" t="n">
        <x:v>0.3706471211859231</x:v>
      </x:c>
      <x:c r="M345" s="120" t="n">
        <x:v>1</x:v>
      </x:c>
      <x:c r="N345" s="120" t="n">
        <x:v>1</x:v>
      </x:c>
      <x:c r="O345" s="120" t="n">
        <x:v>1</x:v>
      </x:c>
      <x:c r="P345" s="120" t="n">
        <x:v>8</x:v>
      </x:c>
      <x:c r="Q345" s="120" t="n">
        <x:v>25</x:v>
      </x:c>
      <x:c r="R345" s="120" t="n">
        <x:v>0.0009081120455684488</x:v>
      </x:c>
      <x:c r="S345" s="120" t="n">
        <x:v>0.0001258693033725886</x:v>
      </x:c>
      <x:c r="T345" s="120" t="n">
        <x:v>2500</x:v>
      </x:c>
      <x:c r="U345" s="120" t="n">
        <x:v>505</x:v>
      </x:c>
      <x:c r="V345" s="120" t="n">
        <x:v>0.00036985017911747255</x:v>
      </x:c>
      <x:c r="W345" s="120" t="n">
        <x:v>0.001830941480779567</x:v>
      </x:c>
      <x:c r="X345" s="120" t="n">
        <x:v>345</x:v>
      </x:c>
      <x:c r="Y345" s="151" t="n">
        <x:v>44714.05263888889</x:v>
      </x:c>
      <x:c r="Z345" s="151" t="n">
        <x:v>44714.05842592593</x:v>
      </x:c>
      <x:c r="AA345" s="120" t="n">
        <x:v>101</x:v>
      </x:c>
      <x:c r="AB345" s="120" t="str">
        <x:v>Normal</x:v>
      </x:c>
      <x:c r="AC345" s="120" t="n">
        <x:v>0</x:v>
      </x:c>
      <x:c r="AD345" s="120"/>
      <x:c r="AE345" s="120"/>
      <x:c r="AF345" s="120"/>
      <x:c r="AG345" s="120"/>
    </x:row>
    <x:row r="346">
      <x:c r="A346" s="120" t="n">
        <x:v>345</x:v>
      </x:c>
      <x:c r="B346" s="120" t="n">
        <x:v>0</x:v>
      </x:c>
      <x:c r="C346" s="120" t="n">
        <x:v>1</x:v>
      </x:c>
      <x:c r="D346" s="120" t="str">
        <x:v>CADC0884</x:v>
      </x:c>
      <x:c r="E346" s="120" t="n">
        <x:v>5</x:v>
      </x:c>
      <x:c r="F346" s="120" t="n">
        <x:v>470</x:v>
      </x:c>
      <x:c r="G346" s="120" t="n">
        <x:v>95</x:v>
      </x:c>
      <x:c r="H346" s="120" t="n">
        <x:v>0.45277800557894726</x:v>
      </x:c>
      <x:c r="I346" s="120" t="n">
        <x:v>0.17331421053884863</x:v>
      </x:c>
      <x:c r="J346" s="120" t="n">
        <x:v>0.4163102335264516</x:v>
      </x:c>
      <x:c r="K346" s="120" t="n">
        <x:v>-1.4746279989517905</x:v>
      </x:c>
      <x:c r="L346" s="120" t="n">
        <x:v>0.3637143899273389</x:v>
      </x:c>
      <x:c r="M346" s="120" t="n">
        <x:v>1</x:v>
      </x:c>
      <x:c r="N346" s="120" t="n">
        <x:v>1</x:v>
      </x:c>
      <x:c r="O346" s="120" t="n">
        <x:v>1</x:v>
      </x:c>
      <x:c r="P346" s="120" t="n">
        <x:v>5</x:v>
      </x:c>
      <x:c r="Q346" s="120" t="n">
        <x:v>17</x:v>
      </x:c>
      <x:c r="R346" s="120" t="n">
        <x:v>0.001019103827159541</x:v>
      </x:c>
      <x:c r="S346" s="120" t="n">
        <x:v>0.0003723899131499806</x:v>
      </x:c>
      <x:c r="T346" s="120" t="n">
        <x:v>2350</x:v>
      </x:c>
      <x:c r="U346" s="120" t="n">
        <x:v>475</x:v>
      </x:c>
      <x:c r="V346" s="120" t="n">
        <x:v>0.0003687536394443588</x:v>
      </x:c>
      <x:c r="W346" s="120" t="n">
        <x:v>0.0018243601109352487</x:v>
      </x:c>
      <x:c r="X346" s="120" t="n">
        <x:v>346</x:v>
      </x:c>
      <x:c r="Y346" s="151" t="n">
        <x:v>44714.058483796296</x:v>
      </x:c>
      <x:c r="Z346" s="151" t="n">
        <x:v>44714.06392361111</x:v>
      </x:c>
      <x:c r="AA346" s="120" t="n">
        <x:v>95</x:v>
      </x:c>
      <x:c r="AB346" s="120" t="str">
        <x:v>Normal</x:v>
      </x:c>
      <x:c r="AC346" s="120" t="n">
        <x:v>0</x:v>
      </x:c>
      <x:c r="AD346" s="120"/>
      <x:c r="AE346" s="120"/>
      <x:c r="AF346" s="120"/>
      <x:c r="AG346" s="120"/>
    </x:row>
    <x:row r="347">
      <x:c r="A347" s="120" t="n">
        <x:v>346</x:v>
      </x:c>
      <x:c r="B347" s="120" t="n">
        <x:v>0</x:v>
      </x:c>
      <x:c r="C347" s="120" t="n">
        <x:v>1</x:v>
      </x:c>
      <x:c r="D347" s="120" t="str">
        <x:v>CADC0884</x:v>
      </x:c>
      <x:c r="E347" s="120" t="n">
        <x:v>5</x:v>
      </x:c>
      <x:c r="F347" s="120" t="n">
        <x:v>480</x:v>
      </x:c>
      <x:c r="G347" s="120" t="n">
        <x:v>97</x:v>
      </x:c>
      <x:c r="H347" s="120" t="n">
        <x:v>0.4733432402061857</x:v>
      </x:c>
      <x:c r="I347" s="120" t="n">
        <x:v>0.18091633327861334</x:v>
      </x:c>
      <x:c r="J347" s="120" t="n">
        <x:v>0.4253426069401152</x:v>
      </x:c>
      <x:c r="K347" s="120" t="n">
        <x:v>-1.2408826136693243</x:v>
      </x:c>
      <x:c r="L347" s="120" t="n">
        <x:v>0.4948382557248652</x:v>
      </x:c>
      <x:c r="M347" s="120" t="n">
        <x:v>1</x:v>
      </x:c>
      <x:c r="N347" s="120" t="n">
        <x:v>1</x:v>
      </x:c>
      <x:c r="O347" s="120" t="n">
        <x:v>1</x:v>
      </x:c>
      <x:c r="P347" s="120" t="n">
        <x:v>10</x:v>
      </x:c>
      <x:c r="Q347" s="120" t="n">
        <x:v>26</x:v>
      </x:c>
      <x:c r="R347" s="120" t="n">
        <x:v>0.0010061541187690972</x:v>
      </x:c>
      <x:c r="S347" s="120" t="n">
        <x:v>0.00012249464707906889</x:v>
      </x:c>
      <x:c r="T347" s="120" t="n">
        <x:v>2400</x:v>
      </x:c>
      <x:c r="U347" s="120" t="n">
        <x:v>485</x:v>
      </x:c>
      <x:c r="V347" s="120" t="n">
        <x:v>0.00037690902766377777</x:v>
      </x:c>
      <x:c r="W347" s="120" t="n">
        <x:v>0.0018651168379238488</x:v>
      </x:c>
      <x:c r="X347" s="120" t="n">
        <x:v>347</x:v>
      </x:c>
      <x:c r="Y347" s="151" t="n">
        <x:v>44714.06398148148</x:v>
      </x:c>
      <x:c r="Z347" s="151" t="n">
        <x:v>44714.06953703704</x:v>
      </x:c>
      <x:c r="AA347" s="120" t="n">
        <x:v>97</x:v>
      </x:c>
      <x:c r="AB347" s="120" t="str">
        <x:v>Normal</x:v>
      </x:c>
      <x:c r="AC347" s="120" t="n">
        <x:v>1</x:v>
      </x:c>
      <x:c r="AD347" s="120" t="n">
        <x:v>219</x:v>
      </x:c>
      <x:c r="AE347" s="120" t="n">
        <x:v>3</x:v>
      </x:c>
      <x:c r="AF347" s="120" t="n">
        <x:v>19</x:v>
      </x:c>
      <x:c r="AG347" s="120" t="str">
        <x:v>train=1|anomaly=0</x:v>
      </x:c>
    </x:row>
    <x:row r="348">
      <x:c r="A348" s="120" t="n">
        <x:v>347</x:v>
      </x:c>
      <x:c r="B348" s="120" t="n">
        <x:v>0</x:v>
      </x:c>
      <x:c r="C348" s="120" t="n">
        <x:v>1</x:v>
      </x:c>
      <x:c r="D348" s="120" t="str">
        <x:v>CADC0884</x:v>
      </x:c>
      <x:c r="E348" s="120" t="n">
        <x:v>5</x:v>
      </x:c>
      <x:c r="F348" s="120" t="n">
        <x:v>465</x:v>
      </x:c>
      <x:c r="G348" s="120" t="n">
        <x:v>94</x:v>
      </x:c>
      <x:c r="H348" s="120" t="n">
        <x:v>0.4956318951063829</x:v>
      </x:c>
      <x:c r="I348" s="120" t="n">
        <x:v>0.20535771526627658</x:v>
      </x:c>
      <x:c r="J348" s="120" t="n">
        <x:v>0.45316411515727567</x:v>
      </x:c>
      <x:c r="K348" s="120" t="n">
        <x:v>-1.2343779707914229</x:v>
      </x:c>
      <x:c r="L348" s="120" t="n">
        <x:v>0.5232793698573557</x:v>
      </x:c>
      <x:c r="M348" s="120" t="n">
        <x:v>1</x:v>
      </x:c>
      <x:c r="N348" s="120" t="n">
        <x:v>1</x:v>
      </x:c>
      <x:c r="O348" s="120" t="n">
        <x:v>1</x:v>
      </x:c>
      <x:c r="P348" s="120" t="n">
        <x:v>6</x:v>
      </x:c>
      <x:c r="Q348" s="120" t="n">
        <x:v>11</x:v>
      </x:c>
      <x:c r="R348" s="120" t="n">
        <x:v>0.0013584995950315546</x:v>
      </x:c>
      <x:c r="S348" s="120" t="n">
        <x:v>0.0006285214229973247</x:v>
      </x:c>
      <x:c r="T348" s="120" t="n">
        <x:v>2325</x:v>
      </x:c>
      <x:c r="U348" s="120" t="n">
        <x:v>470</x:v>
      </x:c>
      <x:c r="V348" s="120" t="n">
        <x:v>0.0004416294951962937</x:v>
      </x:c>
      <x:c r="W348" s="120" t="n">
        <x:v>0.002184656545385921</x:v>
      </x:c>
      <x:c r="X348" s="120" t="n">
        <x:v>348</x:v>
      </x:c>
      <x:c r="Y348" s="151" t="n">
        <x:v>44714.06959490741</x:v>
      </x:c>
      <x:c r="Z348" s="151" t="n">
        <x:v>44714.07497685185</x:v>
      </x:c>
      <x:c r="AA348" s="120" t="n">
        <x:v>94</x:v>
      </x:c>
      <x:c r="AB348" s="120" t="str">
        <x:v>Normal</x:v>
      </x:c>
      <x:c r="AC348" s="120" t="n">
        <x:v>1</x:v>
      </x:c>
      <x:c r="AD348" s="120" t="n">
        <x:v>175</x:v>
      </x:c>
      <x:c r="AE348" s="120" t="n">
        <x:v>2</x:v>
      </x:c>
      <x:c r="AF348" s="120" t="n">
        <x:v>75</x:v>
      </x:c>
      <x:c r="AG348" s="120" t="str">
        <x:v>train=1|anomaly=0</x:v>
      </x:c>
    </x:row>
    <x:row r="349">
      <x:c r="A349" s="120" t="n">
        <x:v>348</x:v>
      </x:c>
      <x:c r="B349" s="120" t="n">
        <x:v>0</x:v>
      </x:c>
      <x:c r="C349" s="120" t="n">
        <x:v>1</x:v>
      </x:c>
      <x:c r="D349" s="120" t="str">
        <x:v>CADC0884</x:v>
      </x:c>
      <x:c r="E349" s="120" t="n">
        <x:v>5</x:v>
      </x:c>
      <x:c r="F349" s="120" t="n">
        <x:v>410</x:v>
      </x:c>
      <x:c r="G349" s="120" t="n">
        <x:v>83</x:v>
      </x:c>
      <x:c r="H349" s="120" t="n">
        <x:v>0.5204391626506024</x:v>
      </x:c>
      <x:c r="I349" s="120" t="n">
        <x:v>0.19795462281674983</x:v>
      </x:c>
      <x:c r="J349" s="120" t="n">
        <x:v>0.44492091748618634</x:v>
      </x:c>
      <x:c r="K349" s="120" t="n">
        <x:v>-1.4383408283730001</x:v>
      </x:c>
      <x:c r="L349" s="120" t="n">
        <x:v>0.2691730581636312</x:v>
      </x:c>
      <x:c r="M349" s="120" t="n">
        <x:v>1</x:v>
      </x:c>
      <x:c r="N349" s="120" t="n">
        <x:v>1</x:v>
      </x:c>
      <x:c r="O349" s="120" t="n">
        <x:v>1</x:v>
      </x:c>
      <x:c r="P349" s="120" t="n">
        <x:v>11</x:v>
      </x:c>
      <x:c r="Q349" s="120" t="n">
        <x:v>26</x:v>
      </x:c>
      <x:c r="R349" s="120" t="n">
        <x:v>0.001323878454969215</x:v>
      </x:c>
      <x:c r="S349" s="120" t="n">
        <x:v>0.0001656012453007683</x:v>
      </x:c>
      <x:c r="T349" s="120" t="n">
        <x:v>2050</x:v>
      </x:c>
      <x:c r="U349" s="120" t="n">
        <x:v>415</x:v>
      </x:c>
      <x:c r="V349" s="120" t="n">
        <x:v>0.000482816153211585</x:v>
      </x:c>
      <x:c r="W349" s="120" t="n">
        <x:v>0.002384995455623492</x:v>
      </x:c>
      <x:c r="X349" s="120" t="n">
        <x:v>349</x:v>
      </x:c>
      <x:c r="Y349" s="151" t="n">
        <x:v>44714.07503472222</x:v>
      </x:c>
      <x:c r="Z349" s="151" t="n">
        <x:v>44714.079780092594</x:v>
      </x:c>
      <x:c r="AA349" s="120" t="n">
        <x:v>83</x:v>
      </x:c>
      <x:c r="AB349" s="120" t="str">
        <x:v>Normal</x:v>
      </x:c>
      <x:c r="AC349" s="120" t="n">
        <x:v>1</x:v>
      </x:c>
      <x:c r="AD349" s="120" t="n">
        <x:v>247</x:v>
      </x:c>
      <x:c r="AE349" s="120" t="n">
        <x:v>3</x:v>
      </x:c>
      <x:c r="AF349" s="120" t="n">
        <x:v>47</x:v>
      </x:c>
      <x:c r="AG349" s="120" t="str">
        <x:v>train=1|anomaly=0</x:v>
      </x:c>
    </x:row>
    <x:row r="350">
      <x:c r="A350" s="120" t="n">
        <x:v>349</x:v>
      </x:c>
      <x:c r="B350" s="120" t="n">
        <x:v>0</x:v>
      </x:c>
      <x:c r="C350" s="120" t="n">
        <x:v>1</x:v>
      </x:c>
      <x:c r="D350" s="120" t="str">
        <x:v>CADC0884</x:v>
      </x:c>
      <x:c r="E350" s="120" t="n">
        <x:v>5</x:v>
      </x:c>
      <x:c r="F350" s="120" t="n">
        <x:v>430</x:v>
      </x:c>
      <x:c r="G350" s="120" t="n">
        <x:v>87</x:v>
      </x:c>
      <x:c r="H350" s="120" t="n">
        <x:v>0.4988636505747126</x:v>
      </x:c>
      <x:c r="I350" s="120" t="n">
        <x:v>0.19964945377687413</x:v>
      </x:c>
      <x:c r="J350" s="120" t="n">
        <x:v>0.4468215010234782</x:v>
      </x:c>
      <x:c r="K350" s="120" t="n">
        <x:v>-1.3889670407615986</x:v>
      </x:c>
      <x:c r="L350" s="120" t="n">
        <x:v>0.3637199583868283</x:v>
      </x:c>
      <x:c r="M350" s="120" t="n">
        <x:v>1</x:v>
      </x:c>
      <x:c r="N350" s="120" t="n">
        <x:v>1</x:v>
      </x:c>
      <x:c r="O350" s="120" t="n">
        <x:v>1</x:v>
      </x:c>
      <x:c r="P350" s="120" t="n">
        <x:v>7</x:v>
      </x:c>
      <x:c r="Q350" s="120" t="n">
        <x:v>29</x:v>
      </x:c>
      <x:c r="R350" s="120" t="n">
        <x:v>0.0012007499010399491</x:v>
      </x:c>
      <x:c r="S350" s="120" t="n">
        <x:v>0.00011330607321340978</x:v>
      </x:c>
      <x:c r="T350" s="120" t="n">
        <x:v>2150</x:v>
      </x:c>
      <x:c r="U350" s="120" t="n">
        <x:v>435</x:v>
      </x:c>
      <x:c r="V350" s="120" t="n">
        <x:v>0.0004643010552950561</x:v>
      </x:c>
      <x:c r="W350" s="120" t="n">
        <x:v>0.0022948213077801623</x:v>
      </x:c>
      <x:c r="X350" s="120" t="n">
        <x:v>350</x:v>
      </x:c>
      <x:c r="Y350" s="151" t="n">
        <x:v>44714.07983796296</x:v>
      </x:c>
      <x:c r="Z350" s="151" t="n">
        <x:v>44714.084814814814</x:v>
      </x:c>
      <x:c r="AA350" s="120" t="n">
        <x:v>87</x:v>
      </x:c>
      <x:c r="AB350" s="120" t="str">
        <x:v>Normal</x:v>
      </x:c>
      <x:c r="AC350" s="120" t="n">
        <x:v>0</x:v>
      </x:c>
      <x:c r="AD350" s="120"/>
      <x:c r="AE350" s="120"/>
      <x:c r="AF350" s="120"/>
      <x:c r="AG350" s="120"/>
    </x:row>
    <x:row r="351">
      <x:c r="A351" s="120" t="n">
        <x:v>350</x:v>
      </x:c>
      <x:c r="B351" s="120" t="n">
        <x:v>0</x:v>
      </x:c>
      <x:c r="C351" s="120" t="n">
        <x:v>1</x:v>
      </x:c>
      <x:c r="D351" s="120" t="str">
        <x:v>CADC0884</x:v>
      </x:c>
      <x:c r="E351" s="120" t="n">
        <x:v>5</x:v>
      </x:c>
      <x:c r="F351" s="120" t="n">
        <x:v>425</x:v>
      </x:c>
      <x:c r="G351" s="120" t="n">
        <x:v>86</x:v>
      </x:c>
      <x:c r="H351" s="120" t="n">
        <x:v>0.47749752209302326</x:v>
      </x:c>
      <x:c r="I351" s="120" t="n">
        <x:v>0.18332385953091682</x:v>
      </x:c>
      <x:c r="J351" s="120" t="n">
        <x:v>0.4281633561281451</x:v>
      </x:c>
      <x:c r="K351" s="120" t="n">
        <x:v>-1.382778582088921</x:v>
      </x:c>
      <x:c r="L351" s="120" t="n">
        <x:v>0.3460852436847877</x:v>
      </x:c>
      <x:c r="M351" s="120" t="n">
        <x:v>2</x:v>
      </x:c>
      <x:c r="N351" s="120" t="n">
        <x:v>1</x:v>
      </x:c>
      <x:c r="O351" s="120" t="n">
        <x:v>1</x:v>
      </x:c>
      <x:c r="P351" s="120" t="n">
        <x:v>7</x:v>
      </x:c>
      <x:c r="Q351" s="120" t="n">
        <x:v>18</x:v>
      </x:c>
      <x:c r="R351" s="120" t="n">
        <x:v>0.0011803926591105883</x:v>
      </x:c>
      <x:c r="S351" s="120" t="n">
        <x:v>0.00022795892162999986</x:v>
      </x:c>
      <x:c r="T351" s="120" t="n">
        <x:v>2125</x:v>
      </x:c>
      <x:c r="U351" s="120" t="n">
        <x:v>430</x:v>
      </x:c>
      <x:c r="V351" s="120" t="n">
        <x:v>0.00043135025771980426</x:v>
      </x:c>
      <x:c r="W351" s="120" t="n">
        <x:v>0.002131672785243219</x:v>
      </x:c>
      <x:c r="X351" s="120" t="n">
        <x:v>351</x:v>
      </x:c>
      <x:c r="Y351" s="151" t="n">
        <x:v>44714.084872685184</x:v>
      </x:c>
      <x:c r="Z351" s="151" t="n">
        <x:v>44714.089791666665</x:v>
      </x:c>
      <x:c r="AA351" s="120" t="n">
        <x:v>86</x:v>
      </x:c>
      <x:c r="AB351" s="120" t="str">
        <x:v>Normal</x:v>
      </x:c>
      <x:c r="AC351" s="120" t="n">
        <x:v>0</x:v>
      </x:c>
      <x:c r="AD351" s="120"/>
      <x:c r="AE351" s="120"/>
      <x:c r="AF351" s="120"/>
      <x:c r="AG351" s="120"/>
    </x:row>
    <x:row r="352">
      <x:c r="A352" s="120" t="n">
        <x:v>351</x:v>
      </x:c>
      <x:c r="B352" s="120" t="n">
        <x:v>0</x:v>
      </x:c>
      <x:c r="C352" s="120" t="n">
        <x:v>0</x:v>
      </x:c>
      <x:c r="D352" s="120" t="str">
        <x:v>CADC0884</x:v>
      </x:c>
      <x:c r="E352" s="120" t="n">
        <x:v>5</x:v>
      </x:c>
      <x:c r="F352" s="120" t="n">
        <x:v>435</x:v>
      </x:c>
      <x:c r="G352" s="120" t="n">
        <x:v>88</x:v>
      </x:c>
      <x:c r="H352" s="120" t="n">
        <x:v>0.47620311159090906</x:v>
      </x:c>
      <x:c r="I352" s="120" t="n">
        <x:v>0.17982366066138256</x:v>
      </x:c>
      <x:c r="J352" s="120" t="n">
        <x:v>0.42405619988556065</x:v>
      </x:c>
      <x:c r="K352" s="120" t="n">
        <x:v>-1.4307295450102024</x:v>
      </x:c>
      <x:c r="L352" s="120" t="n">
        <x:v>0.3156608629460164</x:v>
      </x:c>
      <x:c r="M352" s="120" t="n">
        <x:v>1</x:v>
      </x:c>
      <x:c r="N352" s="120" t="n">
        <x:v>1</x:v>
      </x:c>
      <x:c r="O352" s="120" t="n">
        <x:v>1</x:v>
      </x:c>
      <x:c r="P352" s="120" t="n">
        <x:v>7</x:v>
      </x:c>
      <x:c r="Q352" s="120" t="n">
        <x:v>19</x:v>
      </x:c>
      <x:c r="R352" s="120" t="n">
        <x:v>0.0010730199871091127</x:v>
      </x:c>
      <x:c r="S352" s="120" t="n">
        <x:v>0.00018629734415360943</x:v>
      </x:c>
      <x:c r="T352" s="120" t="n">
        <x:v>2175</x:v>
      </x:c>
      <x:c r="U352" s="120" t="n">
        <x:v>440</x:v>
      </x:c>
      <x:c r="V352" s="120" t="n">
        <x:v>0.0004133877256583507</x:v>
      </x:c>
      <x:c r="W352" s="120" t="n">
        <x:v>0.0020434506893338925</x:v>
      </x:c>
      <x:c r="X352" s="120" t="n">
        <x:v>352</x:v>
      </x:c>
      <x:c r="Y352" s="151" t="n">
        <x:v>44714.089849537035</x:v>
      </x:c>
      <x:c r="Z352" s="151" t="n">
        <x:v>44714.09488425926</x:v>
      </x:c>
      <x:c r="AA352" s="120" t="n">
        <x:v>88</x:v>
      </x:c>
      <x:c r="AB352" s="120" t="str">
        <x:v>Normal</x:v>
      </x:c>
      <x:c r="AC352" s="120" t="n">
        <x:v>1</x:v>
      </x:c>
      <x:c r="AD352" s="120" t="n">
        <x:v>262</x:v>
      </x:c>
      <x:c r="AE352" s="120" t="n">
        <x:v>3</x:v>
      </x:c>
      <x:c r="AF352" s="120" t="n">
        <x:v>62</x:v>
      </x:c>
      <x:c r="AG352" s="120" t="str">
        <x:v>train=0|anomaly=0</x:v>
      </x:c>
    </x:row>
    <x:row r="353">
      <x:c r="A353" s="120" t="n">
        <x:v>352</x:v>
      </x:c>
      <x:c r="B353" s="120" t="n">
        <x:v>0</x:v>
      </x:c>
      <x:c r="C353" s="120" t="n">
        <x:v>1</x:v>
      </x:c>
      <x:c r="D353" s="120" t="str">
        <x:v>CADC0884</x:v>
      </x:c>
      <x:c r="E353" s="120" t="n">
        <x:v>5</x:v>
      </x:c>
      <x:c r="F353" s="120" t="n">
        <x:v>425</x:v>
      </x:c>
      <x:c r="G353" s="120" t="n">
        <x:v>86</x:v>
      </x:c>
      <x:c r="H353" s="120" t="n">
        <x:v>0.4834652941860465</x:v>
      </x:c>
      <x:c r="I353" s="120" t="n">
        <x:v>0.17545912955198617</x:v>
      </x:c>
      <x:c r="J353" s="120" t="n">
        <x:v>0.418878418579886</x:v>
      </x:c>
      <x:c r="K353" s="120" t="n">
        <x:v>-1.5278428189129756</x:v>
      </x:c>
      <x:c r="L353" s="120" t="n">
        <x:v>0.19374018564431753</x:v>
      </x:c>
      <x:c r="M353" s="120" t="n">
        <x:v>1</x:v>
      </x:c>
      <x:c r="N353" s="120" t="n">
        <x:v>1</x:v>
      </x:c>
      <x:c r="O353" s="120" t="n">
        <x:v>1</x:v>
      </x:c>
      <x:c r="P353" s="120" t="n">
        <x:v>5</x:v>
      </x:c>
      <x:c r="Q353" s="120" t="n">
        <x:v>21</x:v>
      </x:c>
      <x:c r="R353" s="120" t="n">
        <x:v>0.0010575166012788237</x:v>
      </x:c>
      <x:c r="S353" s="120" t="n">
        <x:v>0.00010667960795595239</x:v>
      </x:c>
      <x:c r="T353" s="120" t="n">
        <x:v>2125</x:v>
      </x:c>
      <x:c r="U353" s="120" t="n">
        <x:v>430</x:v>
      </x:c>
      <x:c r="V353" s="120" t="n">
        <x:v>0.0004128450107105557</x:v>
      </x:c>
      <x:c r="W353" s="120" t="n">
        <x:v>0.0020402224366510018</x:v>
      </x:c>
      <x:c r="X353" s="120" t="n">
        <x:v>353</x:v>
      </x:c>
      <x:c r="Y353" s="151" t="n">
        <x:v>44714.09494212963</x:v>
      </x:c>
      <x:c r="Z353" s="151" t="n">
        <x:v>44714.09986111111</x:v>
      </x:c>
      <x:c r="AA353" s="120" t="n">
        <x:v>86</x:v>
      </x:c>
      <x:c r="AB353" s="120" t="str">
        <x:v>Normal</x:v>
      </x:c>
      <x:c r="AC353" s="120" t="n">
        <x:v>1</x:v>
      </x:c>
      <x:c r="AD353" s="120" t="n">
        <x:v>934</x:v>
      </x:c>
      <x:c r="AE353" s="120" t="n">
        <x:v>10</x:v>
      </x:c>
      <x:c r="AF353" s="120" t="n">
        <x:v>34</x:v>
      </x:c>
      <x:c r="AG353" s="120" t="str">
        <x:v>train=1|anomaly=0</x:v>
      </x:c>
    </x:row>
    <x:row r="354">
      <x:c r="A354" s="120" t="n">
        <x:v>353</x:v>
      </x:c>
      <x:c r="B354" s="120" t="n">
        <x:v>0</x:v>
      </x:c>
      <x:c r="C354" s="120" t="n">
        <x:v>1</x:v>
      </x:c>
      <x:c r="D354" s="120" t="str">
        <x:v>CADC0884</x:v>
      </x:c>
      <x:c r="E354" s="120" t="n">
        <x:v>5</x:v>
      </x:c>
      <x:c r="F354" s="120" t="n">
        <x:v>450</x:v>
      </x:c>
      <x:c r="G354" s="120" t="n">
        <x:v>91</x:v>
      </x:c>
      <x:c r="H354" s="120" t="n">
        <x:v>0.479444789010989</x:v>
      </x:c>
      <x:c r="I354" s="120" t="n">
        <x:v>0.1684414915203434</x:v>
      </x:c>
      <x:c r="J354" s="120" t="n">
        <x:v>0.4104162417842932</x:v>
      </x:c>
      <x:c r="K354" s="120" t="n">
        <x:v>-1.4668158429686768</x:v>
      </x:c>
      <x:c r="L354" s="120" t="n">
        <x:v>0.25671209976476245</x:v>
      </x:c>
      <x:c r="M354" s="120" t="n">
        <x:v>1</x:v>
      </x:c>
      <x:c r="N354" s="120" t="n">
        <x:v>1</x:v>
      </x:c>
      <x:c r="O354" s="120" t="n">
        <x:v>1</x:v>
      </x:c>
      <x:c r="P354" s="120" t="n">
        <x:v>10</x:v>
      </x:c>
      <x:c r="Q354" s="120" t="n">
        <x:v>22</x:v>
      </x:c>
      <x:c r="R354" s="120" t="n">
        <x:v>0.0009428201777851112</x:v>
      </x:c>
      <x:c r="S354" s="120" t="n">
        <x:v>0.0002308435314056184</x:v>
      </x:c>
      <x:c r="T354" s="120" t="n">
        <x:v>2250</x:v>
      </x:c>
      <x:c r="U354" s="120" t="n">
        <x:v>455</x:v>
      </x:c>
      <x:c r="V354" s="120" t="n">
        <x:v>0.0003743144256007631</x:v>
      </x:c>
      <x:c r="W354" s="120" t="n">
        <x:v>0.001851005401322455</x:v>
      </x:c>
      <x:c r="X354" s="120" t="n">
        <x:v>354</x:v>
      </x:c>
      <x:c r="Y354" s="151" t="n">
        <x:v>44714.09991898148</x:v>
      </x:c>
      <x:c r="Z354" s="151" t="n">
        <x:v>44714.10512731481</x:v>
      </x:c>
      <x:c r="AA354" s="120" t="n">
        <x:v>91</x:v>
      </x:c>
      <x:c r="AB354" s="120" t="str">
        <x:v>Normal</x:v>
      </x:c>
      <x:c r="AC354" s="120" t="n">
        <x:v>0</x:v>
      </x:c>
      <x:c r="AD354" s="120"/>
      <x:c r="AE354" s="120"/>
      <x:c r="AF354" s="120"/>
      <x:c r="AG354" s="120"/>
    </x:row>
    <x:row r="355">
      <x:c r="A355" s="120" t="n">
        <x:v>354</x:v>
      </x:c>
      <x:c r="B355" s="120" t="n">
        <x:v>0</x:v>
      </x:c>
      <x:c r="C355" s="120" t="n">
        <x:v>1</x:v>
      </x:c>
      <x:c r="D355" s="120" t="str">
        <x:v>CADC0884</x:v>
      </x:c>
      <x:c r="E355" s="120" t="n">
        <x:v>5</x:v>
      </x:c>
      <x:c r="F355" s="120" t="n">
        <x:v>430</x:v>
      </x:c>
      <x:c r="G355" s="120" t="n">
        <x:v>87</x:v>
      </x:c>
      <x:c r="H355" s="120" t="n">
        <x:v>0.4935587540229885</x:v>
      </x:c>
      <x:c r="I355" s="120" t="n">
        <x:v>0.15913513806767357</x:v>
      </x:c>
      <x:c r="J355" s="120" t="n">
        <x:v>0.3989174577123362</x:v>
      </x:c>
      <x:c r="K355" s="120" t="n">
        <x:v>-1.4086625791501795</x:v>
      </x:c>
      <x:c r="L355" s="120" t="n">
        <x:v>0.2764800692111023</x:v>
      </x:c>
      <x:c r="M355" s="120" t="n">
        <x:v>1</x:v>
      </x:c>
      <x:c r="N355" s="120" t="n">
        <x:v>1</x:v>
      </x:c>
      <x:c r="O355" s="120" t="n">
        <x:v>1</x:v>
      </x:c>
      <x:c r="P355" s="120" t="n">
        <x:v>8</x:v>
      </x:c>
      <x:c r="Q355" s="120" t="n">
        <x:v>29</x:v>
      </x:c>
      <x:c r="R355" s="120" t="n">
        <x:v>0.0009422325476967893</x:v>
      </x:c>
      <x:c r="S355" s="120" t="n">
        <x:v>0.00013493456952284609</x:v>
      </x:c>
      <x:c r="T355" s="120" t="n">
        <x:v>2150</x:v>
      </x:c>
      <x:c r="U355" s="120" t="n">
        <x:v>435</x:v>
      </x:c>
      <x:c r="V355" s="120" t="n">
        <x:v>0.0003700817164364502</x:v>
      </x:c>
      <x:c r="W355" s="120" t="n">
        <x:v>0.0018291395180192365</x:v>
      </x:c>
      <x:c r="X355" s="120" t="n">
        <x:v>355</x:v>
      </x:c>
      <x:c r="Y355" s="151" t="n">
        <x:v>44714.10518518519</x:v>
      </x:c>
      <x:c r="Z355" s="151" t="n">
        <x:v>44714.11016203704</x:v>
      </x:c>
      <x:c r="AA355" s="120" t="n">
        <x:v>87</x:v>
      </x:c>
      <x:c r="AB355" s="120" t="str">
        <x:v>Normal</x:v>
      </x:c>
      <x:c r="AC355" s="120" t="n">
        <x:v>1</x:v>
      </x:c>
      <x:c r="AD355" s="120" t="n">
        <x:v>581</x:v>
      </x:c>
      <x:c r="AE355" s="120" t="n">
        <x:v>6</x:v>
      </x:c>
      <x:c r="AF355" s="120" t="n">
        <x:v>81</x:v>
      </x:c>
      <x:c r="AG355" s="120" t="str">
        <x:v>train=1|anomaly=0</x:v>
      </x:c>
    </x:row>
    <x:row r="356">
      <x:c r="A356" s="120" t="n">
        <x:v>355</x:v>
      </x:c>
      <x:c r="B356" s="120" t="n">
        <x:v>0</x:v>
      </x:c>
      <x:c r="C356" s="120" t="n">
        <x:v>1</x:v>
      </x:c>
      <x:c r="D356" s="120" t="str">
        <x:v>CADC0884</x:v>
      </x:c>
      <x:c r="E356" s="120" t="n">
        <x:v>5</x:v>
      </x:c>
      <x:c r="F356" s="120" t="n">
        <x:v>415</x:v>
      </x:c>
      <x:c r="G356" s="120" t="n">
        <x:v>84</x:v>
      </x:c>
      <x:c r="H356" s="120" t="n">
        <x:v>0.529153920595238</x:v>
      </x:c>
      <x:c r="I356" s="120" t="n">
        <x:v>0.16393608223769082</x:v>
      </x:c>
      <x:c r="J356" s="120" t="n">
        <x:v>0.40489021010354254</x:v>
      </x:c>
      <x:c r="K356" s="120" t="n">
        <x:v>-1.511830413722199</x:v>
      </x:c>
      <x:c r="L356" s="120" t="n">
        <x:v>0.1750467416941086</x:v>
      </x:c>
      <x:c r="M356" s="120" t="n">
        <x:v>1</x:v>
      </x:c>
      <x:c r="N356" s="120" t="n">
        <x:v>1</x:v>
      </x:c>
      <x:c r="O356" s="120" t="n">
        <x:v>1</x:v>
      </x:c>
      <x:c r="P356" s="120" t="n">
        <x:v>8</x:v>
      </x:c>
      <x:c r="Q356" s="120" t="n">
        <x:v>16</x:v>
      </x:c>
      <x:c r="R356" s="120" t="n">
        <x:v>0.0010278195419037423</x:v>
      </x:c>
      <x:c r="S356" s="120" t="n">
        <x:v>0.00018549764198395373</x:v>
      </x:c>
      <x:c r="T356" s="120" t="n">
        <x:v>2075</x:v>
      </x:c>
      <x:c r="U356" s="120" t="n">
        <x:v>420</x:v>
      </x:c>
      <x:c r="V356" s="120" t="n">
        <x:v>0.0003950267041872068</x:v>
      </x:c>
      <x:c r="W356" s="120" t="n">
        <x:v>0.0019516200266391764</x:v>
      </x:c>
      <x:c r="X356" s="120" t="n">
        <x:v>356</x:v>
      </x:c>
      <x:c r="Y356" s="151" t="n">
        <x:v>44714.11021990741</x:v>
      </x:c>
      <x:c r="Z356" s="151" t="n">
        <x:v>44714.11502314815</x:v>
      </x:c>
      <x:c r="AA356" s="120" t="n">
        <x:v>84</x:v>
      </x:c>
      <x:c r="AB356" s="120" t="str">
        <x:v>Normal</x:v>
      </x:c>
      <x:c r="AC356" s="120" t="n">
        <x:v>0</x:v>
      </x:c>
      <x:c r="AD356" s="120"/>
      <x:c r="AE356" s="120"/>
      <x:c r="AF356" s="120"/>
      <x:c r="AG356" s="120"/>
    </x:row>
    <x:row r="357">
      <x:c r="A357" s="120" t="n">
        <x:v>356</x:v>
      </x:c>
      <x:c r="B357" s="120" t="n">
        <x:v>0</x:v>
      </x:c>
      <x:c r="C357" s="120" t="n">
        <x:v>0</x:v>
      </x:c>
      <x:c r="D357" s="120" t="str">
        <x:v>CADC0884</x:v>
      </x:c>
      <x:c r="E357" s="120" t="n">
        <x:v>5</x:v>
      </x:c>
      <x:c r="F357" s="120" t="n">
        <x:v>390</x:v>
      </x:c>
      <x:c r="G357" s="120" t="n">
        <x:v>79</x:v>
      </x:c>
      <x:c r="H357" s="120" t="n">
        <x:v>0.5750211037974682</x:v>
      </x:c>
      <x:c r="I357" s="120" t="n">
        <x:v>0.15301157759589834</x:v>
      </x:c>
      <x:c r="J357" s="120" t="n">
        <x:v>0.3911669433833825</x:v>
      </x:c>
      <x:c r="K357" s="120" t="n">
        <x:v>-1.430948569478949</x:v>
      </x:c>
      <x:c r="L357" s="120" t="n">
        <x:v>0.17937349835734442</x:v>
      </x:c>
      <x:c r="M357" s="120" t="n">
        <x:v>1</x:v>
      </x:c>
      <x:c r="N357" s="120" t="n">
        <x:v>1</x:v>
      </x:c>
      <x:c r="O357" s="120" t="n">
        <x:v>1</x:v>
      </x:c>
      <x:c r="P357" s="120" t="n">
        <x:v>6</x:v>
      </x:c>
      <x:c r="Q357" s="120" t="n">
        <x:v>22</x:v>
      </x:c>
      <x:c r="R357" s="120" t="n">
        <x:v>0.0010412719224185405</x:v>
      </x:c>
      <x:c r="S357" s="120" t="n">
        <x:v>0.00009875532692738786</x:v>
      </x:c>
      <x:c r="T357" s="120" t="n">
        <x:v>1950</x:v>
      </x:c>
      <x:c r="U357" s="120" t="n">
        <x:v>395</x:v>
      </x:c>
      <x:c r="V357" s="120" t="n">
        <x:v>0.00039233737845102137</x:v>
      </x:c>
      <x:c r="W357" s="120" t="n">
        <x:v>0.0019368554126063082</x:v>
      </x:c>
      <x:c r="X357" s="120" t="n">
        <x:v>357</x:v>
      </x:c>
      <x:c r="Y357" s="151" t="n">
        <x:v>44714.11508101852</x:v>
      </x:c>
      <x:c r="Z357" s="151" t="n">
        <x:v>44714.11959490741</x:v>
      </x:c>
      <x:c r="AA357" s="120" t="n">
        <x:v>79</x:v>
      </x:c>
      <x:c r="AB357" s="120" t="str">
        <x:v>Normal</x:v>
      </x:c>
      <x:c r="AC357" s="120" t="n">
        <x:v>1</x:v>
      </x:c>
      <x:c r="AD357" s="120" t="n">
        <x:v>575</x:v>
      </x:c>
      <x:c r="AE357" s="120" t="n">
        <x:v>6</x:v>
      </x:c>
      <x:c r="AF357" s="120" t="n">
        <x:v>75</x:v>
      </x:c>
      <x:c r="AG357" s="120" t="str">
        <x:v>train=0|anomaly=0</x:v>
      </x:c>
    </x:row>
    <x:row r="358">
      <x:c r="A358" s="120" t="n">
        <x:v>357</x:v>
      </x:c>
      <x:c r="B358" s="120" t="n">
        <x:v>0</x:v>
      </x:c>
      <x:c r="C358" s="120" t="n">
        <x:v>0</x:v>
      </x:c>
      <x:c r="D358" s="120" t="str">
        <x:v>CADC0884</x:v>
      </x:c>
      <x:c r="E358" s="120" t="n">
        <x:v>5</x:v>
      </x:c>
      <x:c r="F358" s="120" t="n">
        <x:v>420</x:v>
      </x:c>
      <x:c r="G358" s="120" t="n">
        <x:v>85</x:v>
      </x:c>
      <x:c r="H358" s="120" t="n">
        <x:v>0.5533835470588235</x:v>
      </x:c>
      <x:c r="I358" s="120" t="n">
        <x:v>0.15417180536294156</x:v>
      </x:c>
      <x:c r="J358" s="120" t="n">
        <x:v>0.39264717669039917</x:v>
      </x:c>
      <x:c r="K358" s="120" t="n">
        <x:v>-1.3732506786131946</x:v>
      </x:c>
      <x:c r="L358" s="120" t="n">
        <x:v>0.29772492053182015</x:v>
      </x:c>
      <x:c r="M358" s="120" t="n">
        <x:v>1</x:v>
      </x:c>
      <x:c r="N358" s="120" t="n">
        <x:v>1</x:v>
      </x:c>
      <x:c r="O358" s="120" t="n">
        <x:v>1</x:v>
      </x:c>
      <x:c r="P358" s="120" t="n">
        <x:v>9</x:v>
      </x:c>
      <x:c r="Q358" s="120" t="n">
        <x:v>17</x:v>
      </x:c>
      <x:c r="R358" s="120" t="n">
        <x:v>0.0010782666393720011</x:v>
      </x:c>
      <x:c r="S358" s="120" t="n">
        <x:v>0.0004665988842967164</x:v>
      </x:c>
      <x:c r="T358" s="120" t="n">
        <x:v>2100</x:v>
      </x:c>
      <x:c r="U358" s="120" t="n">
        <x:v>425</x:v>
      </x:c>
      <x:c r="V358" s="120" t="n">
        <x:v>0.00036707572705462274</x:v>
      </x:c>
      <x:c r="W358" s="120" t="n">
        <x:v>0.0018137859454463712</x:v>
      </x:c>
      <x:c r="X358" s="120" t="n">
        <x:v>358</x:v>
      </x:c>
      <x:c r="Y358" s="151" t="n">
        <x:v>44714.11965277778</x:v>
      </x:c>
      <x:c r="Z358" s="151" t="n">
        <x:v>44714.12451388889</x:v>
      </x:c>
      <x:c r="AA358" s="120" t="n">
        <x:v>85</x:v>
      </x:c>
      <x:c r="AB358" s="120" t="str">
        <x:v>Normal</x:v>
      </x:c>
      <x:c r="AC358" s="120" t="n">
        <x:v>1</x:v>
      </x:c>
      <x:c r="AD358" s="120" t="n">
        <x:v>875</x:v>
      </x:c>
      <x:c r="AE358" s="120" t="n">
        <x:v>9</x:v>
      </x:c>
      <x:c r="AF358" s="120" t="n">
        <x:v>75</x:v>
      </x:c>
      <x:c r="AG358" s="120" t="str">
        <x:v>train=0|anomaly=0</x:v>
      </x:c>
    </x:row>
    <x:row r="359">
      <x:c r="A359" s="120" t="n">
        <x:v>358</x:v>
      </x:c>
      <x:c r="B359" s="120" t="n">
        <x:v>0</x:v>
      </x:c>
      <x:c r="C359" s="120" t="n">
        <x:v>1</x:v>
      </x:c>
      <x:c r="D359" s="120" t="str">
        <x:v>CADC0884</x:v>
      </x:c>
      <x:c r="E359" s="120" t="n">
        <x:v>5</x:v>
      </x:c>
      <x:c r="F359" s="120" t="n">
        <x:v>405</x:v>
      </x:c>
      <x:c r="G359" s="120" t="n">
        <x:v>82</x:v>
      </x:c>
      <x:c r="H359" s="120" t="n">
        <x:v>0.5945639341463415</x:v>
      </x:c>
      <x:c r="I359" s="120" t="n">
        <x:v>0.15984400908259444</x:v>
      </x:c>
      <x:c r="J359" s="120" t="n">
        <x:v>0.39980496380434605</x:v>
      </x:c>
      <x:c r="K359" s="120" t="n">
        <x:v>-1.4882657209453278</x:v>
      </x:c>
      <x:c r="L359" s="120" t="n">
        <x:v>0.12721531483026927</x:v>
      </x:c>
      <x:c r="M359" s="120" t="n">
        <x:v>1</x:v>
      </x:c>
      <x:c r="N359" s="120" t="n">
        <x:v>1</x:v>
      </x:c>
      <x:c r="O359" s="120" t="n">
        <x:v>1</x:v>
      </x:c>
      <x:c r="P359" s="120" t="n">
        <x:v>10</x:v>
      </x:c>
      <x:c r="Q359" s="120" t="n">
        <x:v>29</x:v>
      </x:c>
      <x:c r="R359" s="120" t="n">
        <x:v>0.0010347211423202471</x:v>
      </x:c>
      <x:c r="S359" s="120" t="n">
        <x:v>0.00014019550797077408</x:v>
      </x:c>
      <x:c r="T359" s="120" t="n">
        <x:v>2025</x:v>
      </x:c>
      <x:c r="U359" s="120" t="n">
        <x:v>410</x:v>
      </x:c>
      <x:c r="V359" s="120" t="n">
        <x:v>0.0003946765656360357</x:v>
      </x:c>
      <x:c r="W359" s="120" t="n">
        <x:v>0.0019493171839340786</x:v>
      </x:c>
      <x:c r="X359" s="120" t="n">
        <x:v>359</x:v>
      </x:c>
      <x:c r="Y359" s="151" t="n">
        <x:v>44714.12457175926</x:v>
      </x:c>
      <x:c r="Z359" s="151" t="n">
        <x:v>44714.12925925926</x:v>
      </x:c>
      <x:c r="AA359" s="120" t="n">
        <x:v>82</x:v>
      </x:c>
      <x:c r="AB359" s="120" t="str">
        <x:v>Normal</x:v>
      </x:c>
      <x:c r="AC359" s="120" t="n">
        <x:v>1</x:v>
      </x:c>
      <x:c r="AD359" s="120" t="n">
        <x:v>956</x:v>
      </x:c>
      <x:c r="AE359" s="120" t="n">
        <x:v>10</x:v>
      </x:c>
      <x:c r="AF359" s="120" t="n">
        <x:v>56</x:v>
      </x:c>
      <x:c r="AG359" s="120" t="str">
        <x:v>train=1|anomaly=0</x:v>
      </x:c>
    </x:row>
    <x:row r="360">
      <x:c r="A360" s="120" t="n">
        <x:v>359</x:v>
      </x:c>
      <x:c r="B360" s="120" t="n">
        <x:v>0</x:v>
      </x:c>
      <x:c r="C360" s="120" t="n">
        <x:v>1</x:v>
      </x:c>
      <x:c r="D360" s="120" t="str">
        <x:v>CADC0884</x:v>
      </x:c>
      <x:c r="E360" s="120" t="n">
        <x:v>5</x:v>
      </x:c>
      <x:c r="F360" s="120" t="n">
        <x:v>425</x:v>
      </x:c>
      <x:c r="G360" s="120" t="n">
        <x:v>86</x:v>
      </x:c>
      <x:c r="H360" s="120" t="n">
        <x:v>0.6041264604651163</x:v>
      </x:c>
      <x:c r="I360" s="120" t="n">
        <x:v>0.17323048653494846</x:v>
      </x:c>
      <x:c r="J360" s="120" t="n">
        <x:v>0.4162096665563505</x:v>
      </x:c>
      <x:c r="K360" s="120" t="n">
        <x:v>-1.4268939884414462</x:v>
      </x:c>
      <x:c r="L360" s="120" t="n">
        <x:v>0.23028302451297364</x:v>
      </x:c>
      <x:c r="M360" s="120" t="n">
        <x:v>1</x:v>
      </x:c>
      <x:c r="N360" s="120" t="n">
        <x:v>1</x:v>
      </x:c>
      <x:c r="O360" s="120" t="n">
        <x:v>1</x:v>
      </x:c>
      <x:c r="P360" s="120" t="n">
        <x:v>12</x:v>
      </x:c>
      <x:c r="Q360" s="120" t="n">
        <x:v>29</x:v>
      </x:c>
      <x:c r="R360" s="120" t="n">
        <x:v>0.0010354939791349061</x:v>
      </x:c>
      <x:c r="S360" s="120" t="n">
        <x:v>0.00016915516653756698</x:v>
      </x:c>
      <x:c r="T360" s="120" t="n">
        <x:v>2125</x:v>
      </x:c>
      <x:c r="U360" s="120" t="n">
        <x:v>430</x:v>
      </x:c>
      <x:c r="V360" s="120" t="n">
        <x:v>0.000407601144788114</x:v>
      </x:c>
      <x:c r="W360" s="120" t="n">
        <x:v>0.002014307982964517</x:v>
      </x:c>
      <x:c r="X360" s="120" t="n">
        <x:v>360</x:v>
      </x:c>
      <x:c r="Y360" s="151" t="n">
        <x:v>44714.12931712963</x:v>
      </x:c>
      <x:c r="Z360" s="151" t="n">
        <x:v>44714.13423611111</x:v>
      </x:c>
      <x:c r="AA360" s="120" t="n">
        <x:v>86</x:v>
      </x:c>
      <x:c r="AB360" s="120" t="str">
        <x:v>Normal</x:v>
      </x:c>
      <x:c r="AC360" s="120" t="n">
        <x:v>0</x:v>
      </x:c>
      <x:c r="AD360" s="120"/>
      <x:c r="AE360" s="120"/>
      <x:c r="AF360" s="120"/>
      <x:c r="AG360" s="120"/>
    </x:row>
    <x:row r="361">
      <x:c r="A361" s="120" t="n">
        <x:v>360</x:v>
      </x:c>
      <x:c r="B361" s="120" t="n">
        <x:v>0</x:v>
      </x:c>
      <x:c r="C361" s="120" t="n">
        <x:v>1</x:v>
      </x:c>
      <x:c r="D361" s="120" t="str">
        <x:v>CADC0884</x:v>
      </x:c>
      <x:c r="E361" s="120" t="n">
        <x:v>5</x:v>
      </x:c>
      <x:c r="F361" s="120" t="n">
        <x:v>425</x:v>
      </x:c>
      <x:c r="G361" s="120" t="n">
        <x:v>84</x:v>
      </x:c>
      <x:c r="H361" s="120" t="n">
        <x:v>0.6519150476190476</x:v>
      </x:c>
      <x:c r="I361" s="120" t="n">
        <x:v>0.16681045008645012</x:v>
      </x:c>
      <x:c r="J361" s="120" t="n">
        <x:v>0.40842435050624754</x:v>
      </x:c>
      <x:c r="K361" s="120" t="n">
        <x:v>-1.4004149089004487</x:v>
      </x:c>
      <x:c r="L361" s="120" t="n">
        <x:v>0.2136603541177429</x:v>
      </x:c>
      <x:c r="M361" s="120" t="n">
        <x:v>1</x:v>
      </x:c>
      <x:c r="N361" s="120" t="n">
        <x:v>1</x:v>
      </x:c>
      <x:c r="O361" s="120" t="n">
        <x:v>1</x:v>
      </x:c>
      <x:c r="P361" s="120" t="n">
        <x:v>11</x:v>
      </x:c>
      <x:c r="Q361" s="120" t="n">
        <x:v>24</x:v>
      </x:c>
      <x:c r="R361" s="120" t="n">
        <x:v>0.0010307633178841633</x:v>
      </x:c>
      <x:c r="S361" s="120" t="n">
        <x:v>0.00013494544599999974</x:v>
      </x:c>
      <x:c r="T361" s="120" t="n">
        <x:v>2275</x:v>
      </x:c>
      <x:c r="U361" s="120" t="n">
        <x:v>420</x:v>
      </x:c>
      <x:c r="V361" s="120" t="n">
        <x:v>0.0003924951766740003</x:v>
      </x:c>
      <x:c r="W361" s="120" t="n">
        <x:v>0.001985838691505359</x:v>
      </x:c>
      <x:c r="X361" s="120" t="n">
        <x:v>361</x:v>
      </x:c>
      <x:c r="Y361" s="151" t="n">
        <x:v>44714.13429398148</x:v>
      </x:c>
      <x:c r="Z361" s="151" t="n">
        <x:v>44714.13921296296</x:v>
      </x:c>
      <x:c r="AA361" s="120" t="n">
        <x:v>84</x:v>
      </x:c>
      <x:c r="AB361" s="120" t="str">
        <x:v>Normal</x:v>
      </x:c>
      <x:c r="AC361" s="120" t="n">
        <x:v>0</x:v>
      </x:c>
      <x:c r="AD361" s="120"/>
      <x:c r="AE361" s="120"/>
      <x:c r="AF361" s="120"/>
      <x:c r="AG361" s="120"/>
    </x:row>
    <x:row r="362">
      <x:c r="A362" s="120" t="n">
        <x:v>361</x:v>
      </x:c>
      <x:c r="B362" s="120" t="n">
        <x:v>0</x:v>
      </x:c>
      <x:c r="C362" s="120" t="n">
        <x:v>1</x:v>
      </x:c>
      <x:c r="D362" s="120" t="str">
        <x:v>CADC0884</x:v>
      </x:c>
      <x:c r="E362" s="120" t="n">
        <x:v>5</x:v>
      </x:c>
      <x:c r="F362" s="120" t="n">
        <x:v>395</x:v>
      </x:c>
      <x:c r="G362" s="120" t="n">
        <x:v>80</x:v>
      </x:c>
      <x:c r="H362" s="120" t="n">
        <x:v>0.60118749625</x:v>
      </x:c>
      <x:c r="I362" s="120" t="n">
        <x:v>0.15500577508291186</x:v>
      </x:c>
      <x:c r="J362" s="120" t="n">
        <x:v>0.3937077279949072</x:v>
      </x:c>
      <x:c r="K362" s="120" t="n">
        <x:v>-1.3335519871984503</x:v>
      </x:c>
      <x:c r="L362" s="120" t="n">
        <x:v>0.28297085599973065</x:v>
      </x:c>
      <x:c r="M362" s="120" t="n">
        <x:v>1</x:v>
      </x:c>
      <x:c r="N362" s="120" t="n">
        <x:v>1</x:v>
      </x:c>
      <x:c r="O362" s="120" t="n">
        <x:v>1</x:v>
      </x:c>
      <x:c r="P362" s="120" t="n">
        <x:v>7</x:v>
      </x:c>
      <x:c r="Q362" s="120" t="n">
        <x:v>21</x:v>
      </x:c>
      <x:c r="R362" s="120" t="n">
        <x:v>0.0011028090644811313</x:v>
      </x:c>
      <x:c r="S362" s="120" t="n">
        <x:v>0.00011005005122076243</x:v>
      </x:c>
      <x:c r="T362" s="120" t="n">
        <x:v>1975</x:v>
      </x:c>
      <x:c r="U362" s="120" t="n">
        <x:v>400</x:v>
      </x:c>
      <x:c r="V362" s="120" t="n">
        <x:v>0.00039241968375420725</x:v>
      </x:c>
      <x:c r="W362" s="120" t="n">
        <x:v>0.0019375721885363981</x:v>
      </x:c>
      <x:c r="X362" s="120" t="n">
        <x:v>362</x:v>
      </x:c>
      <x:c r="Y362" s="151" t="n">
        <x:v>44714.13927083334</x:v>
      </x:c>
      <x:c r="Z362" s="151" t="n">
        <x:v>44714.143842592595</x:v>
      </x:c>
      <x:c r="AA362" s="120" t="n">
        <x:v>80</x:v>
      </x:c>
      <x:c r="AB362" s="120" t="str">
        <x:v>Normal</x:v>
      </x:c>
      <x:c r="AC362" s="120" t="n">
        <x:v>1</x:v>
      </x:c>
      <x:c r="AD362" s="120" t="n">
        <x:v>786</x:v>
      </x:c>
      <x:c r="AE362" s="120" t="n">
        <x:v>8</x:v>
      </x:c>
      <x:c r="AF362" s="120" t="n">
        <x:v>86</x:v>
      </x:c>
      <x:c r="AG362" s="120" t="str">
        <x:v>train=1|anomaly=0</x:v>
      </x:c>
    </x:row>
    <x:row r="363">
      <x:c r="A363" s="120" t="n">
        <x:v>362</x:v>
      </x:c>
      <x:c r="B363" s="120" t="n">
        <x:v>0</x:v>
      </x:c>
      <x:c r="C363" s="120" t="n">
        <x:v>1</x:v>
      </x:c>
      <x:c r="D363" s="120" t="str">
        <x:v>CADC0884</x:v>
      </x:c>
      <x:c r="E363" s="120" t="n">
        <x:v>5</x:v>
      </x:c>
      <x:c r="F363" s="120" t="n">
        <x:v>400</x:v>
      </x:c>
      <x:c r="G363" s="120" t="n">
        <x:v>81</x:v>
      </x:c>
      <x:c r="H363" s="120" t="n">
        <x:v>0.6125372962962964</x:v>
      </x:c>
      <x:c r="I363" s="120" t="n">
        <x:v>0.1567335215235665</x:v>
      </x:c>
      <x:c r="J363" s="120" t="n">
        <x:v>0.3958958468127274</x:v>
      </x:c>
      <x:c r="K363" s="120" t="n">
        <x:v>-1.4491289225010613</x:v>
      </x:c>
      <x:c r="L363" s="120" t="n">
        <x:v>0.210073427609787</x:v>
      </x:c>
      <x:c r="M363" s="120" t="n">
        <x:v>2</x:v>
      </x:c>
      <x:c r="N363" s="120" t="n">
        <x:v>1</x:v>
      </x:c>
      <x:c r="O363" s="120" t="n">
        <x:v>1</x:v>
      </x:c>
      <x:c r="P363" s="120" t="n">
        <x:v>10</x:v>
      </x:c>
      <x:c r="Q363" s="120" t="n">
        <x:v>27</x:v>
      </x:c>
      <x:c r="R363" s="120" t="n">
        <x:v>0.0010297903976975002</x:v>
      </x:c>
      <x:c r="S363" s="120" t="n">
        <x:v>0.00011567190481877905</x:v>
      </x:c>
      <x:c r="T363" s="120" t="n">
        <x:v>2000</x:v>
      </x:c>
      <x:c r="U363" s="120" t="n">
        <x:v>405</x:v>
      </x:c>
      <x:c r="V363" s="120" t="n">
        <x:v>0.00039183380380891625</x:v>
      </x:c>
      <x:c r="W363" s="120" t="n">
        <x:v>0.0019349817472045247</x:v>
      </x:c>
      <x:c r="X363" s="120" t="n">
        <x:v>363</x:v>
      </x:c>
      <x:c r="Y363" s="151" t="n">
        <x:v>44714.143900462965</x:v>
      </x:c>
      <x:c r="Z363" s="151" t="n">
        <x:v>44714.14853009259</x:v>
      </x:c>
      <x:c r="AA363" s="120" t="n">
        <x:v>81</x:v>
      </x:c>
      <x:c r="AB363" s="120" t="str">
        <x:v>Normal</x:v>
      </x:c>
      <x:c r="AC363" s="120" t="n">
        <x:v>0</x:v>
      </x:c>
      <x:c r="AD363" s="120"/>
      <x:c r="AE363" s="120"/>
      <x:c r="AF363" s="120"/>
      <x:c r="AG363" s="120"/>
    </x:row>
    <x:row r="364">
      <x:c r="A364" s="120" t="n">
        <x:v>363</x:v>
      </x:c>
      <x:c r="B364" s="120" t="n">
        <x:v>0</x:v>
      </x:c>
      <x:c r="C364" s="120" t="n">
        <x:v>1</x:v>
      </x:c>
      <x:c r="D364" s="120" t="str">
        <x:v>CADC0884</x:v>
      </x:c>
      <x:c r="E364" s="120" t="n">
        <x:v>5</x:v>
      </x:c>
      <x:c r="F364" s="120" t="n">
        <x:v>390</x:v>
      </x:c>
      <x:c r="G364" s="120" t="n">
        <x:v>79</x:v>
      </x:c>
      <x:c r="H364" s="120" t="n">
        <x:v>0.6067537215189872</x:v>
      </x:c>
      <x:c r="I364" s="120" t="n">
        <x:v>0.13738679705782122</x:v>
      </x:c>
      <x:c r="J364" s="120" t="n">
        <x:v>0.37065725010826545</x:v>
      </x:c>
      <x:c r="K364" s="120" t="n">
        <x:v>-1.4265770884560887</x:v>
      </x:c>
      <x:c r="L364" s="120" t="n">
        <x:v>0.22613371766415014</x:v>
      </x:c>
      <x:c r="M364" s="120" t="n">
        <x:v>2</x:v>
      </x:c>
      <x:c r="N364" s="120" t="n">
        <x:v>1</x:v>
      </x:c>
      <x:c r="O364" s="120" t="n">
        <x:v>1</x:v>
      </x:c>
      <x:c r="P364" s="120" t="n">
        <x:v>9</x:v>
      </x:c>
      <x:c r="Q364" s="120" t="n">
        <x:v>12</x:v>
      </x:c>
      <x:c r="R364" s="120" t="n">
        <x:v>0.000997195471607495</x:v>
      </x:c>
      <x:c r="S364" s="120" t="n">
        <x:v>0.0002229179041497719</x:v>
      </x:c>
      <x:c r="T364" s="120" t="n">
        <x:v>1950</x:v>
      </x:c>
      <x:c r="U364" s="120" t="n">
        <x:v>395</x:v>
      </x:c>
      <x:c r="V364" s="120" t="n">
        <x:v>0.00035227383860979804</x:v>
      </x:c>
      <x:c r="W364" s="120" t="n">
        <x:v>0.0017390733804787497</x:v>
      </x:c>
      <x:c r="X364" s="120" t="n">
        <x:v>364</x:v>
      </x:c>
      <x:c r="Y364" s="151" t="n">
        <x:v>44714.14858796296</x:v>
      </x:c>
      <x:c r="Z364" s="151" t="n">
        <x:v>44714.15310185185</x:v>
      </x:c>
      <x:c r="AA364" s="120" t="n">
        <x:v>79</x:v>
      </x:c>
      <x:c r="AB364" s="120" t="str">
        <x:v>Normal</x:v>
      </x:c>
      <x:c r="AC364" s="120" t="n">
        <x:v>0</x:v>
      </x:c>
      <x:c r="AD364" s="120"/>
      <x:c r="AE364" s="120"/>
      <x:c r="AF364" s="120"/>
      <x:c r="AG364" s="120"/>
    </x:row>
    <x:row r="365">
      <x:c r="A365" s="120" t="n">
        <x:v>364</x:v>
      </x:c>
      <x:c r="B365" s="120" t="n">
        <x:v>0</x:v>
      </x:c>
      <x:c r="C365" s="120" t="n">
        <x:v>1</x:v>
      </x:c>
      <x:c r="D365" s="120" t="str">
        <x:v>CADC0884</x:v>
      </x:c>
      <x:c r="E365" s="120" t="n">
        <x:v>5</x:v>
      </x:c>
      <x:c r="F365" s="120" t="n">
        <x:v>400</x:v>
      </x:c>
      <x:c r="G365" s="120" t="n">
        <x:v>81</x:v>
      </x:c>
      <x:c r="H365" s="120" t="n">
        <x:v>0.5889168111111112</x:v>
      </x:c>
      <x:c r="I365" s="120" t="n">
        <x:v>0.1439752824755109</x:v>
      </x:c>
      <x:c r="J365" s="120" t="n">
        <x:v>0.3794407496243793</x:v>
      </x:c>
      <x:c r="K365" s="120" t="n">
        <x:v>-1.36371313061788</x:v>
      </x:c>
      <x:c r="L365" s="120" t="n">
        <x:v>0.2380155594465021</x:v>
      </x:c>
      <x:c r="M365" s="120" t="n">
        <x:v>1</x:v>
      </x:c>
      <x:c r="N365" s="120" t="n">
        <x:v>1</x:v>
      </x:c>
      <x:c r="O365" s="120" t="n">
        <x:v>1</x:v>
      </x:c>
      <x:c r="P365" s="120" t="n">
        <x:v>10</x:v>
      </x:c>
      <x:c r="Q365" s="120" t="n">
        <x:v>27</x:v>
      </x:c>
      <x:c r="R365" s="120" t="n">
        <x:v>0.0009593549458621938</x:v>
      </x:c>
      <x:c r="S365" s="120" t="n">
        <x:v>0.00008969150953132206</x:v>
      </x:c>
      <x:c r="T365" s="120" t="n">
        <x:v>2000</x:v>
      </x:c>
      <x:c r="U365" s="120" t="n">
        <x:v>405</x:v>
      </x:c>
      <x:c r="V365" s="120" t="n">
        <x:v>0.00035993820618877723</x:v>
      </x:c>
      <x:c r="W365" s="120" t="n">
        <x:v>0.0017774726231544555</x:v>
      </x:c>
      <x:c r="X365" s="120" t="n">
        <x:v>365</x:v>
      </x:c>
      <x:c r="Y365" s="151" t="n">
        <x:v>44714.15315972222</x:v>
      </x:c>
      <x:c r="Z365" s="151" t="n">
        <x:v>44714.157789351855</x:v>
      </x:c>
      <x:c r="AA365" s="120" t="n">
        <x:v>81</x:v>
      </x:c>
      <x:c r="AB365" s="120" t="str">
        <x:v>Normal</x:v>
      </x:c>
      <x:c r="AC365" s="120" t="n">
        <x:v>0</x:v>
      </x:c>
      <x:c r="AD365" s="120"/>
      <x:c r="AE365" s="120"/>
      <x:c r="AF365" s="120"/>
      <x:c r="AG365" s="120"/>
    </x:row>
    <x:row r="366">
      <x:c r="A366" s="120" t="n">
        <x:v>365</x:v>
      </x:c>
      <x:c r="B366" s="120" t="n">
        <x:v>0</x:v>
      </x:c>
      <x:c r="C366" s="120" t="n">
        <x:v>1</x:v>
      </x:c>
      <x:c r="D366" s="120" t="str">
        <x:v>CADC0884</x:v>
      </x:c>
      <x:c r="E366" s="120" t="n">
        <x:v>5</x:v>
      </x:c>
      <x:c r="F366" s="120" t="n">
        <x:v>410</x:v>
      </x:c>
      <x:c r="G366" s="120" t="n">
        <x:v>83</x:v>
      </x:c>
      <x:c r="H366" s="120" t="n">
        <x:v>0.5558408036144579</x:v>
      </x:c>
      <x:c r="I366" s="120" t="n">
        <x:v>0.16169829407045913</x:v>
      </x:c>
      <x:c r="J366" s="120" t="n">
        <x:v>0.4021172640790981</x:v>
      </x:c>
      <x:c r="K366" s="120" t="n">
        <x:v>-1.5200453556291236</x:v>
      </x:c>
      <x:c r="L366" s="120" t="n">
        <x:v>0.14511570258716833</x:v>
      </x:c>
      <x:c r="M366" s="120" t="n">
        <x:v>1</x:v>
      </x:c>
      <x:c r="N366" s="120" t="n">
        <x:v>1</x:v>
      </x:c>
      <x:c r="O366" s="120" t="n">
        <x:v>1</x:v>
      </x:c>
      <x:c r="P366" s="120" t="n">
        <x:v>5</x:v>
      </x:c>
      <x:c r="Q366" s="120" t="n">
        <x:v>28</x:v>
      </x:c>
      <x:c r="R366" s="120" t="n">
        <x:v>0.0009903948996845867</x:v>
      </x:c>
      <x:c r="S366" s="120" t="n">
        <x:v>0.00007365660266025903</x:v>
      </x:c>
      <x:c r="T366" s="120" t="n">
        <x:v>2050</x:v>
      </x:c>
      <x:c r="U366" s="120" t="n">
        <x:v>415</x:v>
      </x:c>
      <x:c r="V366" s="120" t="n">
        <x:v>0.0003943860830986808</x:v>
      </x:c>
      <x:c r="W366" s="120" t="n">
        <x:v>0.001948172217716375</x:v>
      </x:c>
      <x:c r="X366" s="120" t="n">
        <x:v>366</x:v>
      </x:c>
      <x:c r="Y366" s="151" t="n">
        <x:v>44714.157847222225</x:v>
      </x:c>
      <x:c r="Z366" s="151" t="n">
        <x:v>44714.16259259259</x:v>
      </x:c>
      <x:c r="AA366" s="120" t="n">
        <x:v>83</x:v>
      </x:c>
      <x:c r="AB366" s="120" t="str">
        <x:v>Normal</x:v>
      </x:c>
      <x:c r="AC366" s="120" t="n">
        <x:v>0</x:v>
      </x:c>
      <x:c r="AD366" s="120"/>
      <x:c r="AE366" s="120"/>
      <x:c r="AF366" s="120"/>
      <x:c r="AG366" s="120"/>
    </x:row>
    <x:row r="367">
      <x:c r="A367" s="120" t="n">
        <x:v>366</x:v>
      </x:c>
      <x:c r="B367" s="120" t="n">
        <x:v>0</x:v>
      </x:c>
      <x:c r="C367" s="120" t="n">
        <x:v>1</x:v>
      </x:c>
      <x:c r="D367" s="120" t="str">
        <x:v>CADC0884</x:v>
      </x:c>
      <x:c r="E367" s="120" t="n">
        <x:v>5</x:v>
      </x:c>
      <x:c r="F367" s="120" t="n">
        <x:v>400</x:v>
      </x:c>
      <x:c r="G367" s="120" t="n">
        <x:v>81</x:v>
      </x:c>
      <x:c r="H367" s="120" t="n">
        <x:v>0.5786261012345679</x:v>
      </x:c>
      <x:c r="I367" s="120" t="n">
        <x:v>0.13942964882067937</x:v>
      </x:c>
      <x:c r="J367" s="120" t="n">
        <x:v>0.3734027970177505</x:v>
      </x:c>
      <x:c r="K367" s="120" t="n">
        <x:v>-1.4625428718074196</x:v>
      </x:c>
      <x:c r="L367" s="120" t="n">
        <x:v>0.1161264384594537</x:v>
      </x:c>
      <x:c r="M367" s="120" t="n">
        <x:v>1</x:v>
      </x:c>
      <x:c r="N367" s="120" t="n">
        <x:v>1</x:v>
      </x:c>
      <x:c r="O367" s="120" t="n">
        <x:v>1</x:v>
      </x:c>
      <x:c r="P367" s="120" t="n">
        <x:v>9</x:v>
      </x:c>
      <x:c r="Q367" s="120" t="n">
        <x:v>29</x:v>
      </x:c>
      <x:c r="R367" s="120" t="n">
        <x:v>0.0008950098846644439</x:v>
      </x:c>
      <x:c r="S367" s="120" t="n">
        <x:v>0.00007286389730502202</x:v>
      </x:c>
      <x:c r="T367" s="120" t="n">
        <x:v>2000</x:v>
      </x:c>
      <x:c r="U367" s="120" t="n">
        <x:v>405</x:v>
      </x:c>
      <x:c r="V367" s="120" t="n">
        <x:v>0.00034857412205169843</x:v>
      </x:c>
      <x:c r="W367" s="120" t="n">
        <x:v>0.0017213536891441897</x:v>
      </x:c>
      <x:c r="X367" s="120" t="n">
        <x:v>367</x:v>
      </x:c>
      <x:c r="Y367" s="151" t="n">
        <x:v>44714.16265046296</x:v>
      </x:c>
      <x:c r="Z367" s="151" t="n">
        <x:v>44714.167280092595</x:v>
      </x:c>
      <x:c r="AA367" s="120" t="n">
        <x:v>81</x:v>
      </x:c>
      <x:c r="AB367" s="120" t="str">
        <x:v>Normal</x:v>
      </x:c>
      <x:c r="AC367" s="120" t="n">
        <x:v>1</x:v>
      </x:c>
      <x:c r="AD367" s="120" t="n">
        <x:v>670</x:v>
      </x:c>
      <x:c r="AE367" s="120" t="n">
        <x:v>7</x:v>
      </x:c>
      <x:c r="AF367" s="120" t="n">
        <x:v>70</x:v>
      </x:c>
      <x:c r="AG367" s="120" t="str">
        <x:v>train=1|anomaly=0</x:v>
      </x:c>
    </x:row>
    <x:row r="368">
      <x:c r="A368" s="120" t="n">
        <x:v>367</x:v>
      </x:c>
      <x:c r="B368" s="120" t="n">
        <x:v>0</x:v>
      </x:c>
      <x:c r="C368" s="120" t="n">
        <x:v>1</x:v>
      </x:c>
      <x:c r="D368" s="120" t="str">
        <x:v>CADC0884</x:v>
      </x:c>
      <x:c r="E368" s="120" t="n">
        <x:v>5</x:v>
      </x:c>
      <x:c r="F368" s="120" t="n">
        <x:v>410</x:v>
      </x:c>
      <x:c r="G368" s="120" t="n">
        <x:v>83</x:v>
      </x:c>
      <x:c r="H368" s="120" t="n">
        <x:v>0.5629032602409638</x:v>
      </x:c>
      <x:c r="I368" s="120" t="n">
        <x:v>0.12636803008060551</x:v>
      </x:c>
      <x:c r="J368" s="120" t="n">
        <x:v>0.3554828126374122</x:v>
      </x:c>
      <x:c r="K368" s="120" t="n">
        <x:v>-1.4120238904715539</x:v>
      </x:c>
      <x:c r="L368" s="120" t="n">
        <x:v>0.2040065990606882</x:v>
      </x:c>
      <x:c r="M368" s="120" t="n">
        <x:v>1</x:v>
      </x:c>
      <x:c r="N368" s="120" t="n">
        <x:v>1</x:v>
      </x:c>
      <x:c r="O368" s="120" t="n">
        <x:v>1</x:v>
      </x:c>
      <x:c r="P368" s="120" t="n">
        <x:v>7</x:v>
      </x:c>
      <x:c r="Q368" s="120" t="n">
        <x:v>25</x:v>
      </x:c>
      <x:c r="R368" s="120" t="n">
        <x:v>0.0007923970304964902</x:v>
      </x:c>
      <x:c r="S368" s="120" t="n">
        <x:v>0.00008087114043064451</x:v>
      </x:c>
      <x:c r="T368" s="120" t="n">
        <x:v>2050</x:v>
      </x:c>
      <x:c r="U368" s="120" t="n">
        <x:v>415</x:v>
      </x:c>
      <x:c r="V368" s="120" t="n">
        <x:v>0.000308214707513672</x:v>
      </x:c>
      <x:c r="W368" s="120" t="n">
        <x:v>0.0015225063865133195</x:v>
      </x:c>
      <x:c r="X368" s="120" t="n">
        <x:v>368</x:v>
      </x:c>
      <x:c r="Y368" s="151" t="n">
        <x:v>44714.167337962965</x:v>
      </x:c>
      <x:c r="Z368" s="151" t="n">
        <x:v>44714.17208333333</x:v>
      </x:c>
      <x:c r="AA368" s="120" t="n">
        <x:v>83</x:v>
      </x:c>
      <x:c r="AB368" s="120" t="str">
        <x:v>Normal</x:v>
      </x:c>
      <x:c r="AC368" s="120" t="n">
        <x:v>0</x:v>
      </x:c>
      <x:c r="AD368" s="120"/>
      <x:c r="AE368" s="120"/>
      <x:c r="AF368" s="120"/>
      <x:c r="AG368" s="120"/>
    </x:row>
    <x:row r="369">
      <x:c r="A369" s="120" t="n">
        <x:v>368</x:v>
      </x:c>
      <x:c r="B369" s="120" t="n">
        <x:v>0</x:v>
      </x:c>
      <x:c r="C369" s="120" t="n">
        <x:v>1</x:v>
      </x:c>
      <x:c r="D369" s="120" t="str">
        <x:v>CADC0884</x:v>
      </x:c>
      <x:c r="E369" s="120" t="n">
        <x:v>5</x:v>
      </x:c>
      <x:c r="F369" s="120" t="n">
        <x:v>390</x:v>
      </x:c>
      <x:c r="G369" s="120" t="n">
        <x:v>79</x:v>
      </x:c>
      <x:c r="H369" s="120" t="n">
        <x:v>0.5820045493670886</x:v>
      </x:c>
      <x:c r="I369" s="120" t="n">
        <x:v>0.12737194752989012</x:v>
      </x:c>
      <x:c r="J369" s="120" t="n">
        <x:v>0.35689206705934234</x:v>
      </x:c>
      <x:c r="K369" s="120" t="n">
        <x:v>-1.4992776094418026</x:v>
      </x:c>
      <x:c r="L369" s="120" t="n">
        <x:v>0.10451595636082468</x:v>
      </x:c>
      <x:c r="M369" s="120" t="n">
        <x:v>1</x:v>
      </x:c>
      <x:c r="N369" s="120" t="n">
        <x:v>1</x:v>
      </x:c>
      <x:c r="O369" s="120" t="n">
        <x:v>1</x:v>
      </x:c>
      <x:c r="P369" s="120" t="n">
        <x:v>8</x:v>
      </x:c>
      <x:c r="Q369" s="120" t="n">
        <x:v>22</x:v>
      </x:c>
      <x:c r="R369" s="120" t="n">
        <x:v>0.0008543837055102763</x:v>
      </x:c>
      <x:c r="S369" s="120" t="n">
        <x:v>0.00007541801065949738</x:v>
      </x:c>
      <x:c r="T369" s="120" t="n">
        <x:v>1950</x:v>
      </x:c>
      <x:c r="U369" s="120" t="n">
        <x:v>395</x:v>
      </x:c>
      <x:c r="V369" s="120" t="n">
        <x:v>0.0003265947372561285</x:v>
      </x:c>
      <x:c r="W369" s="120" t="n">
        <x:v>0.0016123031332897484</x:v>
      </x:c>
      <x:c r="X369" s="120" t="n">
        <x:v>369</x:v>
      </x:c>
      <x:c r="Y369" s="151" t="n">
        <x:v>44714.1721412037</x:v>
      </x:c>
      <x:c r="Z369" s="151" t="n">
        <x:v>44714.17665509259</x:v>
      </x:c>
      <x:c r="AA369" s="120" t="n">
        <x:v>79</x:v>
      </x:c>
      <x:c r="AB369" s="120" t="str">
        <x:v>Normal</x:v>
      </x:c>
      <x:c r="AC369" s="120" t="n">
        <x:v>1</x:v>
      </x:c>
      <x:c r="AD369" s="120" t="n">
        <x:v>375</x:v>
      </x:c>
      <x:c r="AE369" s="120" t="n">
        <x:v>4</x:v>
      </x:c>
      <x:c r="AF369" s="120" t="n">
        <x:v>75</x:v>
      </x:c>
      <x:c r="AG369" s="120" t="str">
        <x:v>train=1|anomaly=0</x:v>
      </x:c>
    </x:row>
    <x:row r="370">
      <x:c r="A370" s="120" t="n">
        <x:v>369</x:v>
      </x:c>
      <x:c r="B370" s="120" t="n">
        <x:v>0</x:v>
      </x:c>
      <x:c r="C370" s="120" t="n">
        <x:v>1</x:v>
      </x:c>
      <x:c r="D370" s="120" t="str">
        <x:v>CADC0884</x:v>
      </x:c>
      <x:c r="E370" s="120" t="n">
        <x:v>5</x:v>
      </x:c>
      <x:c r="F370" s="120" t="n">
        <x:v>395</x:v>
      </x:c>
      <x:c r="G370" s="120" t="n">
        <x:v>80</x:v>
      </x:c>
      <x:c r="H370" s="120" t="n">
        <x:v>0.6014731</x:v>
      </x:c>
      <x:c r="I370" s="120" t="n">
        <x:v>0.10941016412459</x:v>
      </x:c>
      <x:c r="J370" s="120" t="n">
        <x:v>0.33077207277004206</x:v>
      </x:c>
      <x:c r="K370" s="120" t="n">
        <x:v>-1.442389998437622</x:v>
      </x:c>
      <x:c r="L370" s="120" t="n">
        <x:v>0.1344951822648029</x:v>
      </x:c>
      <x:c r="M370" s="120" t="n">
        <x:v>1</x:v>
      </x:c>
      <x:c r="N370" s="120" t="n">
        <x:v>1</x:v>
      </x:c>
      <x:c r="O370" s="120" t="n">
        <x:v>1</x:v>
      </x:c>
      <x:c r="P370" s="120" t="n">
        <x:v>8</x:v>
      </x:c>
      <x:c r="Q370" s="120" t="n">
        <x:v>28</x:v>
      </x:c>
      <x:c r="R370" s="120" t="n">
        <x:v>0.0007228981825659351</x:v>
      </x:c>
      <x:c r="S370" s="120" t="n">
        <x:v>0.00007118796376216336</x:v>
      </x:c>
      <x:c r="T370" s="120" t="n">
        <x:v>1975</x:v>
      </x:c>
      <x:c r="U370" s="120" t="n">
        <x:v>400</x:v>
      </x:c>
      <x:c r="V370" s="120" t="n">
        <x:v>0.00027698775727744303</x:v>
      </x:c>
      <x:c r="W370" s="120" t="n">
        <x:v>0.0013676270515573749</x:v>
      </x:c>
      <x:c r="X370" s="120" t="n">
        <x:v>370</x:v>
      </x:c>
      <x:c r="Y370" s="151" t="n">
        <x:v>44714.176712962966</x:v>
      </x:c>
      <x:c r="Z370" s="151" t="n">
        <x:v>44714.181284722225</x:v>
      </x:c>
      <x:c r="AA370" s="120" t="n">
        <x:v>80</x:v>
      </x:c>
      <x:c r="AB370" s="120" t="str">
        <x:v>Normal</x:v>
      </x:c>
      <x:c r="AC370" s="120" t="n">
        <x:v>1</x:v>
      </x:c>
      <x:c r="AD370" s="120" t="n">
        <x:v>629</x:v>
      </x:c>
      <x:c r="AE370" s="120" t="n">
        <x:v>7</x:v>
      </x:c>
      <x:c r="AF370" s="120" t="n">
        <x:v>29</x:v>
      </x:c>
      <x:c r="AG370" s="120" t="str">
        <x:v>train=1|anomaly=0</x:v>
      </x:c>
    </x:row>
    <x:row r="371">
      <x:c r="A371" s="120" t="n">
        <x:v>370</x:v>
      </x:c>
      <x:c r="B371" s="120" t="n">
        <x:v>0</x:v>
      </x:c>
      <x:c r="C371" s="120" t="n">
        <x:v>1</x:v>
      </x:c>
      <x:c r="D371" s="120" t="str">
        <x:v>CADC0884</x:v>
      </x:c>
      <x:c r="E371" s="120" t="n">
        <x:v>5</x:v>
      </x:c>
      <x:c r="F371" s="120" t="n">
        <x:v>385</x:v>
      </x:c>
      <x:c r="G371" s="120" t="n">
        <x:v>78</x:v>
      </x:c>
      <x:c r="H371" s="120" t="n">
        <x:v>0.6229470897435897</x:v>
      </x:c>
      <x:c r="I371" s="120" t="n">
        <x:v>0.09266289981041502</x:v>
      </x:c>
      <x:c r="J371" s="120" t="n">
        <x:v>0.3044058143505393</x:v>
      </x:c>
      <x:c r="K371" s="120" t="n">
        <x:v>-1.415948320043724</x:v>
      </x:c>
      <x:c r="L371" s="120" t="n">
        <x:v>0.18690905987095263</x:v>
      </x:c>
      <x:c r="M371" s="120" t="n">
        <x:v>1</x:v>
      </x:c>
      <x:c r="N371" s="120" t="n">
        <x:v>1</x:v>
      </x:c>
      <x:c r="O371" s="120" t="n">
        <x:v>1</x:v>
      </x:c>
      <x:c r="P371" s="120" t="n">
        <x:v>9</x:v>
      </x:c>
      <x:c r="Q371" s="120" t="n">
        <x:v>26</x:v>
      </x:c>
      <x:c r="R371" s="120" t="n">
        <x:v>0.0006518990174258731</x:v>
      </x:c>
      <x:c r="S371" s="120" t="n">
        <x:v>0.000060800373913261824</x:v>
      </x:c>
      <x:c r="T371" s="120" t="n">
        <x:v>1925</x:v>
      </x:c>
      <x:c r="U371" s="120" t="n">
        <x:v>390</x:v>
      </x:c>
      <x:c r="V371" s="120" t="n">
        <x:v>0.0002406828566504286</x:v>
      </x:c>
      <x:c r="W371" s="120" t="n">
        <x:v>0.0011879858950053208</x:v>
      </x:c>
      <x:c r="X371" s="120" t="n">
        <x:v>371</x:v>
      </x:c>
      <x:c r="Y371" s="151" t="n">
        <x:v>44714.181342592594</x:v>
      </x:c>
      <x:c r="Z371" s="151" t="n">
        <x:v>44714.18579861111</x:v>
      </x:c>
      <x:c r="AA371" s="120" t="n">
        <x:v>78</x:v>
      </x:c>
      <x:c r="AB371" s="120" t="str">
        <x:v>Normal</x:v>
      </x:c>
      <x:c r="AC371" s="120" t="n">
        <x:v>0</x:v>
      </x:c>
      <x:c r="AD371" s="120"/>
      <x:c r="AE371" s="120"/>
      <x:c r="AF371" s="120"/>
      <x:c r="AG371" s="120"/>
    </x:row>
    <x:row r="372">
      <x:c r="A372" s="120" t="n">
        <x:v>371</x:v>
      </x:c>
      <x:c r="B372" s="120" t="n">
        <x:v>0</x:v>
      </x:c>
      <x:c r="C372" s="120" t="n">
        <x:v>1</x:v>
      </x:c>
      <x:c r="D372" s="120" t="str">
        <x:v>CADC0884</x:v>
      </x:c>
      <x:c r="E372" s="120" t="n">
        <x:v>5</x:v>
      </x:c>
      <x:c r="F372" s="120" t="n">
        <x:v>385</x:v>
      </x:c>
      <x:c r="G372" s="120" t="n">
        <x:v>78</x:v>
      </x:c>
      <x:c r="H372" s="120" t="n">
        <x:v>0.6464484743589743</x:v>
      </x:c>
      <x:c r="I372" s="120" t="n">
        <x:v>0.11265465474860832</x:v>
      </x:c>
      <x:c r="J372" s="120" t="n">
        <x:v>0.33564066313336993</x:v>
      </x:c>
      <x:c r="K372" s="120" t="n">
        <x:v>-1.450727745010372</x:v>
      </x:c>
      <x:c r="L372" s="120" t="n">
        <x:v>0.1381178967736503</x:v>
      </x:c>
      <x:c r="M372" s="120" t="n">
        <x:v>1</x:v>
      </x:c>
      <x:c r="N372" s="120" t="n">
        <x:v>1</x:v>
      </x:c>
      <x:c r="O372" s="120" t="n">
        <x:v>1</x:v>
      </x:c>
      <x:c r="P372" s="120" t="n">
        <x:v>7</x:v>
      </x:c>
      <x:c r="Q372" s="120" t="n">
        <x:v>24</x:v>
      </x:c>
      <x:c r="R372" s="120" t="n">
        <x:v>0.000785762722672626</x:v>
      </x:c>
      <x:c r="S372" s="120" t="n">
        <x:v>0.00007490725091759012</x:v>
      </x:c>
      <x:c r="T372" s="120" t="n">
        <x:v>1925</x:v>
      </x:c>
      <x:c r="U372" s="120" t="n">
        <x:v>390</x:v>
      </x:c>
      <x:c r="V372" s="120" t="n">
        <x:v>0.0002926094928535281</x:v>
      </x:c>
      <x:c r="W372" s="120" t="n">
        <x:v>0.0014442904454949786</x:v>
      </x:c>
      <x:c r="X372" s="120" t="n">
        <x:v>372</x:v>
      </x:c>
      <x:c r="Y372" s="151" t="n">
        <x:v>44714.18585648148</x:v>
      </x:c>
      <x:c r="Z372" s="151" t="n">
        <x:v>44714.1903125</x:v>
      </x:c>
      <x:c r="AA372" s="120" t="n">
        <x:v>78</x:v>
      </x:c>
      <x:c r="AB372" s="120" t="str">
        <x:v>Normal</x:v>
      </x:c>
      <x:c r="AC372" s="120" t="n">
        <x:v>0</x:v>
      </x:c>
      <x:c r="AD372" s="120"/>
      <x:c r="AE372" s="120"/>
      <x:c r="AF372" s="120"/>
      <x:c r="AG372" s="120"/>
    </x:row>
    <x:row r="373">
      <x:c r="A373" s="120" t="n">
        <x:v>372</x:v>
      </x:c>
      <x:c r="B373" s="120" t="n">
        <x:v>0</x:v>
      </x:c>
      <x:c r="C373" s="120" t="n">
        <x:v>0</x:v>
      </x:c>
      <x:c r="D373" s="120" t="str">
        <x:v>CADC0884</x:v>
      </x:c>
      <x:c r="E373" s="120" t="n">
        <x:v>5</x:v>
      </x:c>
      <x:c r="F373" s="120" t="n">
        <x:v>374</x:v>
      </x:c>
      <x:c r="G373" s="120" t="n">
        <x:v>76</x:v>
      </x:c>
      <x:c r="H373" s="120" t="n">
        <x:v>0.6590833947368421</x:v>
      </x:c>
      <x:c r="I373" s="120" t="n">
        <x:v>0.11132357171484418</x:v>
      </x:c>
      <x:c r="J373" s="120" t="n">
        <x:v>0.3336518720385728</x:v>
      </x:c>
      <x:c r="K373" s="120" t="n">
        <x:v>-1.4497388318608468</x:v>
      </x:c>
      <x:c r="L373" s="120" t="n">
        <x:v>0.0921303767551071</x:v>
      </x:c>
      <x:c r="M373" s="120" t="n">
        <x:v>3</x:v>
      </x:c>
      <x:c r="N373" s="120" t="n">
        <x:v>1</x:v>
      </x:c>
      <x:c r="O373" s="120" t="n">
        <x:v>1</x:v>
      </x:c>
      <x:c r="P373" s="120" t="n">
        <x:v>15</x:v>
      </x:c>
      <x:c r="Q373" s="120" t="n">
        <x:v>30</x:v>
      </x:c>
      <x:c r="R373" s="120" t="n">
        <x:v>0.000837999447288889</x:v>
      </x:c>
      <x:c r="S373" s="120" t="n">
        <x:v>0.00019298994659331634</x:v>
      </x:c>
      <x:c r="T373" s="120" t="n">
        <x:v>1868</x:v>
      </x:c>
      <x:c r="U373" s="120" t="n">
        <x:v>380</x:v>
      </x:c>
      <x:c r="V373" s="120" t="n">
        <x:v>0.00029765660886321975</x:v>
      </x:c>
      <x:c r="W373" s="120" t="n">
        <x:v>0.001464783838353213</x:v>
      </x:c>
      <x:c r="X373" s="120" t="n">
        <x:v>373</x:v>
      </x:c>
      <x:c r="Y373" s="151" t="n">
        <x:v>44714.19037037037</x:v>
      </x:c>
      <x:c r="Z373" s="151" t="n">
        <x:v>44714.194699074076</x:v>
      </x:c>
      <x:c r="AA373" s="120" t="n">
        <x:v>76</x:v>
      </x:c>
      <x:c r="AB373" s="120" t="str">
        <x:v>Normal</x:v>
      </x:c>
      <x:c r="AC373" s="120" t="n">
        <x:v>0</x:v>
      </x:c>
      <x:c r="AD373" s="120"/>
      <x:c r="AE373" s="120"/>
      <x:c r="AF373" s="120"/>
      <x:c r="AG373" s="120"/>
    </x:row>
    <x:row r="374">
      <x:c r="A374" s="120" t="n">
        <x:v>373</x:v>
      </x:c>
      <x:c r="B374" s="120" t="n">
        <x:v>0</x:v>
      </x:c>
      <x:c r="C374" s="120" t="n">
        <x:v>1</x:v>
      </x:c>
      <x:c r="D374" s="120" t="str">
        <x:v>CADC0884</x:v>
      </x:c>
      <x:c r="E374" s="120" t="n">
        <x:v>5</x:v>
      </x:c>
      <x:c r="F374" s="120" t="n">
        <x:v>410</x:v>
      </x:c>
      <x:c r="G374" s="120" t="n">
        <x:v>81</x:v>
      </x:c>
      <x:c r="H374" s="120" t="n">
        <x:v>0.6731757530864197</x:v>
      </x:c>
      <x:c r="I374" s="120" t="n">
        <x:v>0.10234099166754398</x:v>
      </x:c>
      <x:c r="J374" s="120" t="n">
        <x:v>0.31990778619399685</x:v>
      </x:c>
      <x:c r="K374" s="120" t="n">
        <x:v>-1.4786127403875604</x:v>
      </x:c>
      <x:c r="L374" s="120" t="n">
        <x:v>0.14593710845100466</x:v>
      </x:c>
      <x:c r="M374" s="120" t="n">
        <x:v>1</x:v>
      </x:c>
      <x:c r="N374" s="120" t="n">
        <x:v>1</x:v>
      </x:c>
      <x:c r="O374" s="120" t="n">
        <x:v>1</x:v>
      </x:c>
      <x:c r="P374" s="120" t="n">
        <x:v>8</x:v>
      </x:c>
      <x:c r="Q374" s="120" t="n">
        <x:v>29</x:v>
      </x:c>
      <x:c r="R374" s="120" t="n">
        <x:v>0.0006722023551493751</x:v>
      </x:c>
      <x:c r="S374" s="120" t="n">
        <x:v>0.00010184964569043435</x:v>
      </x:c>
      <x:c r="T374" s="120" t="n">
        <x:v>2200</x:v>
      </x:c>
      <x:c r="U374" s="120" t="n">
        <x:v>405</x:v>
      </x:c>
      <x:c r="V374" s="120" t="n">
        <x:v>0.0002496121747988878</x:v>
      </x:c>
      <x:c r="W374" s="120" t="n">
        <x:v>0.0012634690329326418</x:v>
      </x:c>
      <x:c r="X374" s="120" t="n">
        <x:v>374</x:v>
      </x:c>
      <x:c r="Y374" s="151" t="n">
        <x:v>44714.194756944446</x:v>
      </x:c>
      <x:c r="Z374" s="151" t="n">
        <x:v>44714.19950231481</x:v>
      </x:c>
      <x:c r="AA374" s="120" t="n">
        <x:v>81</x:v>
      </x:c>
      <x:c r="AB374" s="120" t="str">
        <x:v>Normal</x:v>
      </x:c>
      <x:c r="AC374" s="120" t="n">
        <x:v>1</x:v>
      </x:c>
      <x:c r="AD374" s="120" t="n">
        <x:v>632</x:v>
      </x:c>
      <x:c r="AE374" s="120" t="n">
        <x:v>7</x:v>
      </x:c>
      <x:c r="AF374" s="120" t="n">
        <x:v>32</x:v>
      </x:c>
      <x:c r="AG374" s="120" t="str">
        <x:v>train=1|anomaly=0</x:v>
      </x:c>
    </x:row>
    <x:row r="375">
      <x:c r="A375" s="120" t="n">
        <x:v>374</x:v>
      </x:c>
      <x:c r="B375" s="120" t="n">
        <x:v>0</x:v>
      </x:c>
      <x:c r="C375" s="120" t="n">
        <x:v>1</x:v>
      </x:c>
      <x:c r="D375" s="120" t="str">
        <x:v>CADC0884</x:v>
      </x:c>
      <x:c r="E375" s="120" t="n">
        <x:v>5</x:v>
      </x:c>
      <x:c r="F375" s="120" t="n">
        <x:v>385</x:v>
      </x:c>
      <x:c r="G375" s="120" t="n">
        <x:v>78</x:v>
      </x:c>
      <x:c r="H375" s="120" t="n">
        <x:v>0.7014715512820512</x:v>
      </x:c>
      <x:c r="I375" s="120" t="n">
        <x:v>0.09679870904706787</x:v>
      </x:c>
      <x:c r="J375" s="120" t="n">
        <x:v>0.3111249090752264</x:v>
      </x:c>
      <x:c r="K375" s="120" t="n">
        <x:v>-1.353174286610778</x:v>
      </x:c>
      <x:c r="L375" s="120" t="n">
        <x:v>0.2014364145660254</x:v>
      </x:c>
      <x:c r="M375" s="120" t="n">
        <x:v>1</x:v>
      </x:c>
      <x:c r="N375" s="120" t="n">
        <x:v>1</x:v>
      </x:c>
      <x:c r="O375" s="120" t="n">
        <x:v>1</x:v>
      </x:c>
      <x:c r="P375" s="120" t="n">
        <x:v>10</x:v>
      </x:c>
      <x:c r="Q375" s="120" t="n">
        <x:v>20</x:v>
      </x:c>
      <x:c r="R375" s="120" t="n">
        <x:v>0.0007071996331681567</x:v>
      </x:c>
      <x:c r="S375" s="120" t="n">
        <x:v>0.00009923274498943933</x:v>
      </x:c>
      <x:c r="T375" s="120" t="n">
        <x:v>1925</x:v>
      </x:c>
      <x:c r="U375" s="120" t="n">
        <x:v>390</x:v>
      </x:c>
      <x:c r="V375" s="120" t="n">
        <x:v>0.0002514252183040724</x:v>
      </x:c>
      <x:c r="W375" s="120" t="n">
        <x:v>0.001241009090347024</x:v>
      </x:c>
      <x:c r="X375" s="120" t="n">
        <x:v>375</x:v>
      </x:c>
      <x:c r="Y375" s="151" t="n">
        <x:v>44714.19956018519</x:v>
      </x:c>
      <x:c r="Z375" s="151" t="n">
        <x:v>44714.2040162037</x:v>
      </x:c>
      <x:c r="AA375" s="120" t="n">
        <x:v>78</x:v>
      </x:c>
      <x:c r="AB375" s="120" t="str">
        <x:v>Normal</x:v>
      </x:c>
      <x:c r="AC375" s="120" t="n">
        <x:v>0</x:v>
      </x:c>
      <x:c r="AD375" s="120"/>
      <x:c r="AE375" s="120"/>
      <x:c r="AF375" s="120"/>
      <x:c r="AG375" s="120"/>
    </x:row>
    <x:row r="376">
      <x:c r="A376" s="120" t="n">
        <x:v>375</x:v>
      </x:c>
      <x:c r="B376" s="120" t="n">
        <x:v>0</x:v>
      </x:c>
      <x:c r="C376" s="120" t="n">
        <x:v>1</x:v>
      </x:c>
      <x:c r="D376" s="120" t="str">
        <x:v>CADC0884</x:v>
      </x:c>
      <x:c r="E376" s="120" t="n">
        <x:v>5</x:v>
      </x:c>
      <x:c r="F376" s="120" t="n">
        <x:v>375</x:v>
      </x:c>
      <x:c r="G376" s="120" t="n">
        <x:v>76</x:v>
      </x:c>
      <x:c r="H376" s="120" t="n">
        <x:v>0.6904580263157896</x:v>
      </x:c>
      <x:c r="I376" s="120" t="n">
        <x:v>0.09748923781557825</x:v>
      </x:c>
      <x:c r="J376" s="120" t="n">
        <x:v>0.31223266615711154</x:v>
      </x:c>
      <x:c r="K376" s="120" t="n">
        <x:v>-1.4996179263517722</x:v>
      </x:c>
      <x:c r="L376" s="120" t="n">
        <x:v>0.08339814381885975</x:v>
      </x:c>
      <x:c r="M376" s="120" t="n">
        <x:v>1</x:v>
      </x:c>
      <x:c r="N376" s="120" t="n">
        <x:v>1</x:v>
      </x:c>
      <x:c r="O376" s="120" t="n">
        <x:v>1</x:v>
      </x:c>
      <x:c r="P376" s="120" t="n">
        <x:v>12</x:v>
      </x:c>
      <x:c r="Q376" s="120" t="n">
        <x:v>24</x:v>
      </x:c>
      <x:c r="R376" s="120" t="n">
        <x:v>0.000719788416082489</x:v>
      </x:c>
      <x:c r="S376" s="120" t="n">
        <x:v>0.00010543228917092805</x:v>
      </x:c>
      <x:c r="T376" s="120" t="n">
        <x:v>1875</x:v>
      </x:c>
      <x:c r="U376" s="120" t="n">
        <x:v>380</x:v>
      </x:c>
      <x:c r="V376" s="120" t="n">
        <x:v>0.000259971300841542</x:v>
      </x:c>
      <x:c r="W376" s="120" t="n">
        <x:v>0.0012827531291523455</x:v>
      </x:c>
      <x:c r="X376" s="120" t="n">
        <x:v>376</x:v>
      </x:c>
      <x:c r="Y376" s="151" t="n">
        <x:v>44714.20407407408</x:v>
      </x:c>
      <x:c r="Z376" s="151" t="n">
        <x:v>44714.20841435185</x:v>
      </x:c>
      <x:c r="AA376" s="120" t="n">
        <x:v>76</x:v>
      </x:c>
      <x:c r="AB376" s="120" t="str">
        <x:v>Normal</x:v>
      </x:c>
      <x:c r="AC376" s="120" t="n">
        <x:v>0</x:v>
      </x:c>
      <x:c r="AD376" s="120"/>
      <x:c r="AE376" s="120"/>
      <x:c r="AF376" s="120"/>
      <x:c r="AG376" s="120"/>
    </x:row>
    <x:row r="377">
      <x:c r="A377" s="120" t="n">
        <x:v>376</x:v>
      </x:c>
      <x:c r="B377" s="120" t="n">
        <x:v>0</x:v>
      </x:c>
      <x:c r="C377" s="120" t="n">
        <x:v>1</x:v>
      </x:c>
      <x:c r="D377" s="120" t="str">
        <x:v>CADC0884</x:v>
      </x:c>
      <x:c r="E377" s="120" t="n">
        <x:v>5</x:v>
      </x:c>
      <x:c r="F377" s="120" t="n">
        <x:v>375</x:v>
      </x:c>
      <x:c r="G377" s="120" t="n">
        <x:v>76</x:v>
      </x:c>
      <x:c r="H377" s="120" t="n">
        <x:v>0.7131173684210527</x:v>
      </x:c>
      <x:c r="I377" s="120" t="n">
        <x:v>0.08372284621844321</x:v>
      </x:c>
      <x:c r="J377" s="120" t="n">
        <x:v>0.289349004177383</x:v>
      </x:c>
      <x:c r="K377" s="120" t="n">
        <x:v>-1.4191020960696847</x:v>
      </x:c>
      <x:c r="L377" s="120" t="n">
        <x:v>0.13644100586723742</x:v>
      </x:c>
      <x:c r="M377" s="120" t="n">
        <x:v>1</x:v>
      </x:c>
      <x:c r="N377" s="120" t="n">
        <x:v>1</x:v>
      </x:c>
      <x:c r="O377" s="120" t="n">
        <x:v>1</x:v>
      </x:c>
      <x:c r="P377" s="120" t="n">
        <x:v>12</x:v>
      </x:c>
      <x:c r="Q377" s="120" t="n">
        <x:v>26</x:v>
      </x:c>
      <x:c r="R377" s="120" t="n">
        <x:v>0.000638260810808889</x:v>
      </x:c>
      <x:c r="S377" s="120" t="n">
        <x:v>0.00011752298635299473</x:v>
      </x:c>
      <x:c r="T377" s="120" t="n">
        <x:v>1875</x:v>
      </x:c>
      <x:c r="U377" s="120" t="n">
        <x:v>380</x:v>
      </x:c>
      <x:c r="V377" s="120" t="n">
        <x:v>0.00022326092324918189</x:v>
      </x:c>
      <x:c r="W377" s="120" t="n">
        <x:v>0.0011016163976110948</x:v>
      </x:c>
      <x:c r="X377" s="120" t="n">
        <x:v>377</x:v>
      </x:c>
      <x:c r="Y377" s="151" t="n">
        <x:v>44714.20847222222</x:v>
      </x:c>
      <x:c r="Z377" s="151" t="n">
        <x:v>44714.2128125</x:v>
      </x:c>
      <x:c r="AA377" s="120" t="n">
        <x:v>76</x:v>
      </x:c>
      <x:c r="AB377" s="120" t="str">
        <x:v>Normal</x:v>
      </x:c>
      <x:c r="AC377" s="120" t="n">
        <x:v>0</x:v>
      </x:c>
      <x:c r="AD377" s="120"/>
      <x:c r="AE377" s="120"/>
      <x:c r="AF377" s="120"/>
      <x:c r="AG377" s="120"/>
    </x:row>
    <x:row r="378">
      <x:c r="A378" s="120" t="n">
        <x:v>377</x:v>
      </x:c>
      <x:c r="B378" s="120" t="n">
        <x:v>0</x:v>
      </x:c>
      <x:c r="C378" s="120" t="n">
        <x:v>1</x:v>
      </x:c>
      <x:c r="D378" s="120" t="str">
        <x:v>CADC0884</x:v>
      </x:c>
      <x:c r="E378" s="120" t="n">
        <x:v>5</x:v>
      </x:c>
      <x:c r="F378" s="120" t="n">
        <x:v>375</x:v>
      </x:c>
      <x:c r="G378" s="120" t="n">
        <x:v>76</x:v>
      </x:c>
      <x:c r="H378" s="120" t="n">
        <x:v>0.6665723947368423</x:v>
      </x:c>
      <x:c r="I378" s="120" t="n">
        <x:v>0.06346750903055469</x:v>
      </x:c>
      <x:c r="J378" s="120" t="n">
        <x:v>0.25192758687875905</x:v>
      </x:c>
      <x:c r="K378" s="120" t="n">
        <x:v>-1.399238624874814</x:v>
      </x:c>
      <x:c r="L378" s="120" t="n">
        <x:v>0.18251380369503156</x:v>
      </x:c>
      <x:c r="M378" s="120" t="n">
        <x:v>1</x:v>
      </x:c>
      <x:c r="N378" s="120" t="n">
        <x:v>1</x:v>
      </x:c>
      <x:c r="O378" s="120" t="n">
        <x:v>1</x:v>
      </x:c>
      <x:c r="P378" s="120" t="n">
        <x:v>15</x:v>
      </x:c>
      <x:c r="Q378" s="120" t="n">
        <x:v>25</x:v>
      </x:c>
      <x:c r="R378" s="120" t="n">
        <x:v>0.0005003800615171558</x:v>
      </x:c>
      <x:c r="S378" s="120" t="n">
        <x:v>0.00010922643531775068</x:v>
      </x:c>
      <x:c r="T378" s="120" t="n">
        <x:v>1875</x:v>
      </x:c>
      <x:c r="U378" s="120" t="n">
        <x:v>380</x:v>
      </x:c>
      <x:c r="V378" s="120" t="n">
        <x:v>0.00016924669074814584</x:v>
      </x:c>
      <x:c r="W378" s="120" t="n">
        <x:v>0.0008350988030336144</x:v>
      </x:c>
      <x:c r="X378" s="120" t="n">
        <x:v>378</x:v>
      </x:c>
      <x:c r="Y378" s="151" t="n">
        <x:v>44714.21287037037</x:v>
      </x:c>
      <x:c r="Z378" s="151" t="n">
        <x:v>44714.217210648145</x:v>
      </x:c>
      <x:c r="AA378" s="120" t="n">
        <x:v>76</x:v>
      </x:c>
      <x:c r="AB378" s="120" t="str">
        <x:v>Normal</x:v>
      </x:c>
      <x:c r="AC378" s="120" t="n">
        <x:v>0</x:v>
      </x:c>
      <x:c r="AD378" s="120"/>
      <x:c r="AE378" s="120"/>
      <x:c r="AF378" s="120"/>
      <x:c r="AG378" s="120"/>
    </x:row>
    <x:row r="379">
      <x:c r="A379" s="120" t="n">
        <x:v>378</x:v>
      </x:c>
      <x:c r="B379" s="120" t="n">
        <x:v>0</x:v>
      </x:c>
      <x:c r="C379" s="120" t="n">
        <x:v>1</x:v>
      </x:c>
      <x:c r="D379" s="120" t="str">
        <x:v>CADC0884</x:v>
      </x:c>
      <x:c r="E379" s="120" t="n">
        <x:v>5</x:v>
      </x:c>
      <x:c r="F379" s="120" t="n">
        <x:v>360</x:v>
      </x:c>
      <x:c r="G379" s="120" t="n">
        <x:v>73</x:v>
      </x:c>
      <x:c r="H379" s="120" t="n">
        <x:v>0.6886939863013698</x:v>
      </x:c>
      <x:c r="I379" s="120" t="n">
        <x:v>0.09019850333938338</x:v>
      </x:c>
      <x:c r="J379" s="120" t="n">
        <x:v>0.3003306566759101</x:v>
      </x:c>
      <x:c r="K379" s="120" t="n">
        <x:v>-1.456772548884851</x:v>
      </x:c>
      <x:c r="L379" s="120" t="n">
        <x:v>0.07819425028191306</x:v>
      </x:c>
      <x:c r="M379" s="120" t="n">
        <x:v>1</x:v>
      </x:c>
      <x:c r="N379" s="120" t="n">
        <x:v>1</x:v>
      </x:c>
      <x:c r="O379" s="120" t="n">
        <x:v>1</x:v>
      </x:c>
      <x:c r="P379" s="120" t="n">
        <x:v>8</x:v>
      </x:c>
      <x:c r="Q379" s="120" t="n">
        <x:v>25</x:v>
      </x:c>
      <x:c r="R379" s="120" t="n">
        <x:v>0.0007149664819303626</x:v>
      </x:c>
      <x:c r="S379" s="120" t="n">
        <x:v>0.00007563286281531423</x:v>
      </x:c>
      <x:c r="T379" s="120" t="n">
        <x:v>1800</x:v>
      </x:c>
      <x:c r="U379" s="120" t="n">
        <x:v>365</x:v>
      </x:c>
      <x:c r="V379" s="120" t="n">
        <x:v>0.0002505513981649538</x:v>
      </x:c>
      <x:c r="W379" s="120" t="n">
        <x:v>0.0012355959361559368</x:v>
      </x:c>
      <x:c r="X379" s="120" t="n">
        <x:v>379</x:v>
      </x:c>
      <x:c r="Y379" s="151" t="n">
        <x:v>44714.21726851852</x:v>
      </x:c>
      <x:c r="Z379" s="151" t="n">
        <x:v>44714.22143518519</x:v>
      </x:c>
      <x:c r="AA379" s="120" t="n">
        <x:v>73</x:v>
      </x:c>
      <x:c r="AB379" s="120" t="str">
        <x:v>Normal</x:v>
      </x:c>
      <x:c r="AC379" s="120" t="n">
        <x:v>0</x:v>
      </x:c>
      <x:c r="AD379" s="120"/>
      <x:c r="AE379" s="120"/>
      <x:c r="AF379" s="120"/>
      <x:c r="AG379" s="120"/>
    </x:row>
    <x:row r="380">
      <x:c r="A380" s="120" t="n">
        <x:v>379</x:v>
      </x:c>
      <x:c r="B380" s="120" t="n">
        <x:v>0</x:v>
      </x:c>
      <x:c r="C380" s="120" t="n">
        <x:v>1</x:v>
      </x:c>
      <x:c r="D380" s="120" t="str">
        <x:v>CADC0884</x:v>
      </x:c>
      <x:c r="E380" s="120" t="n">
        <x:v>5</x:v>
      </x:c>
      <x:c r="F380" s="120" t="n">
        <x:v>375</x:v>
      </x:c>
      <x:c r="G380" s="120" t="n">
        <x:v>76</x:v>
      </x:c>
      <x:c r="H380" s="120" t="n">
        <x:v>0.6428869342105262</x:v>
      </x:c>
      <x:c r="I380" s="120" t="n">
        <x:v>0.09483598123219304</x:v>
      </x:c>
      <x:c r="J380" s="120" t="n">
        <x:v>0.3079545116282485</x:v>
      </x:c>
      <x:c r="K380" s="120" t="n">
        <x:v>-1.4607304898198044</x:v>
      </x:c>
      <x:c r="L380" s="120" t="n">
        <x:v>0.12450066629239882</x:v>
      </x:c>
      <x:c r="M380" s="120" t="n">
        <x:v>1</x:v>
      </x:c>
      <x:c r="N380" s="120" t="n">
        <x:v>1</x:v>
      </x:c>
      <x:c r="O380" s="120" t="n">
        <x:v>1</x:v>
      </x:c>
      <x:c r="P380" s="120" t="n">
        <x:v>8</x:v>
      </x:c>
      <x:c r="Q380" s="120" t="n">
        <x:v>25</x:v>
      </x:c>
      <x:c r="R380" s="120" t="n">
        <x:v>0.0006959251445717333</x:v>
      </x:c>
      <x:c r="S380" s="120" t="n">
        <x:v>0.000060454164511321863</x:v>
      </x:c>
      <x:c r="T380" s="120" t="n">
        <x:v>1875</x:v>
      </x:c>
      <x:c r="U380" s="120" t="n">
        <x:v>380</x:v>
      </x:c>
      <x:c r="V380" s="120" t="n">
        <x:v>0.00025289594995251476</x:v>
      </x:c>
      <x:c r="W380" s="120" t="n">
        <x:v>0.0012478418583183296</x:v>
      </x:c>
      <x:c r="X380" s="120" t="n">
        <x:v>380</x:v>
      </x:c>
      <x:c r="Y380" s="151" t="n">
        <x:v>44714.22149305556</x:v>
      </x:c>
      <x:c r="Z380" s="151" t="n">
        <x:v>44714.22583333333</x:v>
      </x:c>
      <x:c r="AA380" s="120" t="n">
        <x:v>76</x:v>
      </x:c>
      <x:c r="AB380" s="120" t="str">
        <x:v>Normal</x:v>
      </x:c>
      <x:c r="AC380" s="120" t="n">
        <x:v>0</x:v>
      </x:c>
      <x:c r="AD380" s="120"/>
      <x:c r="AE380" s="120"/>
      <x:c r="AF380" s="120"/>
      <x:c r="AG380" s="120"/>
    </x:row>
    <x:row r="381">
      <x:c r="A381" s="120" t="n">
        <x:v>380</x:v>
      </x:c>
      <x:c r="B381" s="120" t="n">
        <x:v>0</x:v>
      </x:c>
      <x:c r="C381" s="120" t="n">
        <x:v>1</x:v>
      </x:c>
      <x:c r="D381" s="120" t="str">
        <x:v>CADC0884</x:v>
      </x:c>
      <x:c r="E381" s="120" t="n">
        <x:v>5</x:v>
      </x:c>
      <x:c r="F381" s="120" t="n">
        <x:v>415</x:v>
      </x:c>
      <x:c r="G381" s="120" t="n">
        <x:v>84</x:v>
      </x:c>
      <x:c r="H381" s="120" t="n">
        <x:v>0.6178833452380952</x:v>
      </x:c>
      <x:c r="I381" s="120" t="n">
        <x:v>0.09380862620172604</x:v>
      </x:c>
      <x:c r="J381" s="120" t="n">
        <x:v>0.3062819390720355</x:v>
      </x:c>
      <x:c r="K381" s="120" t="n">
        <x:v>-1.44704963331851</x:v>
      </x:c>
      <x:c r="L381" s="120" t="n">
        <x:v>0.19338505405719553</x:v>
      </x:c>
      <x:c r="M381" s="120" t="n">
        <x:v>1</x:v>
      </x:c>
      <x:c r="N381" s="120" t="n">
        <x:v>1</x:v>
      </x:c>
      <x:c r="O381" s="120" t="n">
        <x:v>1</x:v>
      </x:c>
      <x:c r="P381" s="120" t="n">
        <x:v>9</x:v>
      </x:c>
      <x:c r="Q381" s="120" t="n">
        <x:v>27</x:v>
      </x:c>
      <x:c r="R381" s="120" t="n">
        <x:v>0.0005729125559529685</x:v>
      </x:c>
      <x:c r="S381" s="120" t="n">
        <x:v>0.00006820144114693642</x:v>
      </x:c>
      <x:c r="T381" s="120" t="n">
        <x:v>2075</x:v>
      </x:c>
      <x:c r="U381" s="120" t="n">
        <x:v>420</x:v>
      </x:c>
      <x:c r="V381" s="120" t="n">
        <x:v>0.0002260448824137977</x:v>
      </x:c>
      <x:c r="W381" s="120" t="n">
        <x:v>0.0011167693595443577</x:v>
      </x:c>
      <x:c r="X381" s="120" t="n">
        <x:v>381</x:v>
      </x:c>
      <x:c r="Y381" s="151" t="n">
        <x:v>44714.22589120371</x:v>
      </x:c>
      <x:c r="Z381" s="151" t="n">
        <x:v>44714.23069444444</x:v>
      </x:c>
      <x:c r="AA381" s="120" t="n">
        <x:v>84</x:v>
      </x:c>
      <x:c r="AB381" s="120" t="str">
        <x:v>Normal</x:v>
      </x:c>
      <x:c r="AC381" s="120" t="n">
        <x:v>1</x:v>
      </x:c>
      <x:c r="AD381" s="120" t="n">
        <x:v>682</x:v>
      </x:c>
      <x:c r="AE381" s="120" t="n">
        <x:v>7</x:v>
      </x:c>
      <x:c r="AF381" s="120" t="n">
        <x:v>82</x:v>
      </x:c>
      <x:c r="AG381" s="120" t="str">
        <x:v>train=1|anomaly=0</x:v>
      </x:c>
    </x:row>
    <x:row r="382">
      <x:c r="A382" s="120" t="n">
        <x:v>381</x:v>
      </x:c>
      <x:c r="B382" s="120" t="n">
        <x:v>0</x:v>
      </x:c>
      <x:c r="C382" s="120" t="n">
        <x:v>0</x:v>
      </x:c>
      <x:c r="D382" s="120" t="str">
        <x:v>CADC0884</x:v>
      </x:c>
      <x:c r="E382" s="120" t="n">
        <x:v>5</x:v>
      </x:c>
      <x:c r="F382" s="120" t="n">
        <x:v>380</x:v>
      </x:c>
      <x:c r="G382" s="120" t="n">
        <x:v>77</x:v>
      </x:c>
      <x:c r="H382" s="120" t="n">
        <x:v>0.6249484285714285</x:v>
      </x:c>
      <x:c r="I382" s="120" t="n">
        <x:v>0.09494722858707606</x:v>
      </x:c>
      <x:c r="J382" s="120" t="n">
        <x:v>0.30813508172078696</x:v>
      </x:c>
      <x:c r="K382" s="120" t="n">
        <x:v>-1.4567765541203905</x:v>
      </x:c>
      <x:c r="L382" s="120" t="n">
        <x:v>0.08283199988377783</x:v>
      </x:c>
      <x:c r="M382" s="120" t="n">
        <x:v>1</x:v>
      </x:c>
      <x:c r="N382" s="120" t="n">
        <x:v>1</x:v>
      </x:c>
      <x:c r="O382" s="120" t="n">
        <x:v>1</x:v>
      </x:c>
      <x:c r="P382" s="120" t="n">
        <x:v>4</x:v>
      </x:c>
      <x:c r="Q382" s="120" t="n">
        <x:v>23</x:v>
      </x:c>
      <x:c r="R382" s="120" t="n">
        <x:v>0.0006771812096057824</x:v>
      </x:c>
      <x:c r="S382" s="120" t="n">
        <x:v>0.00006875379796195518</x:v>
      </x:c>
      <x:c r="T382" s="120" t="n">
        <x:v>1900</x:v>
      </x:c>
      <x:c r="U382" s="120" t="n">
        <x:v>385</x:v>
      </x:c>
      <x:c r="V382" s="120" t="n">
        <x:v>0.0002498611278607265</x:v>
      </x:c>
      <x:c r="W382" s="120" t="n">
        <x:v>0.0012330808907412476</x:v>
      </x:c>
      <x:c r="X382" s="120" t="n">
        <x:v>382</x:v>
      </x:c>
      <x:c r="Y382" s="151" t="n">
        <x:v>44714.23075231481</x:v>
      </x:c>
      <x:c r="Z382" s="151" t="n">
        <x:v>44714.23515046296</x:v>
      </x:c>
      <x:c r="AA382" s="120" t="n">
        <x:v>77</x:v>
      </x:c>
      <x:c r="AB382" s="120" t="str">
        <x:v>Normal</x:v>
      </x:c>
      <x:c r="AC382" s="120" t="n">
        <x:v>1</x:v>
      </x:c>
      <x:c r="AD382" s="120" t="n">
        <x:v>273</x:v>
      </x:c>
      <x:c r="AE382" s="120" t="n">
        <x:v>3</x:v>
      </x:c>
      <x:c r="AF382" s="120" t="n">
        <x:v>73</x:v>
      </x:c>
      <x:c r="AG382" s="120" t="str">
        <x:v>train=0|anomaly=0</x:v>
      </x:c>
    </x:row>
    <x:row r="383">
      <x:c r="A383" s="120" t="n">
        <x:v>382</x:v>
      </x:c>
      <x:c r="B383" s="120" t="n">
        <x:v>0</x:v>
      </x:c>
      <x:c r="C383" s="120" t="n">
        <x:v>0</x:v>
      </x:c>
      <x:c r="D383" s="120" t="str">
        <x:v>CADC0884</x:v>
      </x:c>
      <x:c r="E383" s="120" t="n">
        <x:v>5</x:v>
      </x:c>
      <x:c r="F383" s="120" t="n">
        <x:v>370</x:v>
      </x:c>
      <x:c r="G383" s="120" t="n">
        <x:v>75</x:v>
      </x:c>
      <x:c r="H383" s="120" t="n">
        <x:v>0.6405692933333333</x:v>
      </x:c>
      <x:c r="I383" s="120" t="n">
        <x:v>0.08660608680050062</x:v>
      </x:c>
      <x:c r="J383" s="120" t="n">
        <x:v>0.2942891211045706</x:v>
      </x:c>
      <x:c r="K383" s="120" t="n">
        <x:v>-1.432385621315664</x:v>
      </x:c>
      <x:c r="L383" s="120" t="n">
        <x:v>0.015467355578299048</x:v>
      </x:c>
      <x:c r="M383" s="120" t="n">
        <x:v>1</x:v>
      </x:c>
      <x:c r="N383" s="120" t="n">
        <x:v>1</x:v>
      </x:c>
      <x:c r="O383" s="120" t="n">
        <x:v>1</x:v>
      </x:c>
      <x:c r="P383" s="120" t="n">
        <x:v>11</x:v>
      </x:c>
      <x:c r="Q383" s="120" t="n">
        <x:v>21</x:v>
      </x:c>
      <x:c r="R383" s="120" t="n">
        <x:v>0.000645994446265157</x:v>
      </x:c>
      <x:c r="S383" s="120" t="n">
        <x:v>0.00008468366487746301</x:v>
      </x:c>
      <x:c r="T383" s="120" t="n">
        <x:v>1850</x:v>
      </x:c>
      <x:c r="U383" s="120" t="n">
        <x:v>375</x:v>
      </x:c>
      <x:c r="V383" s="120" t="n">
        <x:v>0.0002340705048662179</x:v>
      </x:c>
      <x:c r="W383" s="120" t="n">
        <x:v>0.001154747824006675</x:v>
      </x:c>
      <x:c r="X383" s="120" t="n">
        <x:v>383</x:v>
      </x:c>
      <x:c r="Y383" s="151" t="n">
        <x:v>44714.23520833333</x:v>
      </x:c>
      <x:c r="Z383" s="151" t="n">
        <x:v>44714.23949074074</x:v>
      </x:c>
      <x:c r="AA383" s="120" t="n">
        <x:v>75</x:v>
      </x:c>
      <x:c r="AB383" s="120" t="str">
        <x:v>Normal</x:v>
      </x:c>
      <x:c r="AC383" s="120" t="n">
        <x:v>0</x:v>
      </x:c>
      <x:c r="AD383" s="120"/>
      <x:c r="AE383" s="120"/>
      <x:c r="AF383" s="120"/>
      <x:c r="AG383" s="120"/>
    </x:row>
    <x:row r="384">
      <x:c r="A384" s="120" t="n">
        <x:v>383</x:v>
      </x:c>
      <x:c r="B384" s="120" t="n">
        <x:v>0</x:v>
      </x:c>
      <x:c r="C384" s="120" t="n">
        <x:v>1</x:v>
      </x:c>
      <x:c r="D384" s="120" t="str">
        <x:v>CADC0884</x:v>
      </x:c>
      <x:c r="E384" s="120" t="n">
        <x:v>5</x:v>
      </x:c>
      <x:c r="F384" s="120" t="n">
        <x:v>390</x:v>
      </x:c>
      <x:c r="G384" s="120" t="n">
        <x:v>79</x:v>
      </x:c>
      <x:c r="H384" s="120" t="n">
        <x:v>0.6409399746835444</x:v>
      </x:c>
      <x:c r="I384" s="120" t="n">
        <x:v>0.06275520082445508</x:v>
      </x:c>
      <x:c r="J384" s="120" t="n">
        <x:v>0.2505098816902341</x:v>
      </x:c>
      <x:c r="K384" s="120" t="n">
        <x:v>-1.4757951083380667</x:v>
      </x:c>
      <x:c r="L384" s="120" t="n">
        <x:v>0.11074006172516417</x:v>
      </x:c>
      <x:c r="M384" s="120" t="n">
        <x:v>1</x:v>
      </x:c>
      <x:c r="N384" s="120" t="n">
        <x:v>1</x:v>
      </x:c>
      <x:c r="O384" s="120" t="n">
        <x:v>1</x:v>
      </x:c>
      <x:c r="P384" s="120" t="n">
        <x:v>15</x:v>
      </x:c>
      <x:c r="Q384" s="120" t="n">
        <x:v>27</x:v>
      </x:c>
      <x:c r="R384" s="120" t="n">
        <x:v>0.00043929006008481267</x:v>
      </x:c>
      <x:c r="S384" s="120" t="n">
        <x:v>0.00009892592021926139</x:v>
      </x:c>
      <x:c r="T384" s="120" t="n">
        <x:v>1950</x:v>
      </x:c>
      <x:c r="U384" s="120" t="n">
        <x:v>395</x:v>
      </x:c>
      <x:c r="V384" s="120" t="n">
        <x:v>0.00016091077134475662</x:v>
      </x:c>
      <x:c r="W384" s="120" t="n">
        <x:v>0.0007943696306893049</x:v>
      </x:c>
      <x:c r="X384" s="120" t="n">
        <x:v>384</x:v>
      </x:c>
      <x:c r="Y384" s="151" t="n">
        <x:v>44714.23954861111</x:v>
      </x:c>
      <x:c r="Z384" s="151" t="n">
        <x:v>44714.2440625</x:v>
      </x:c>
      <x:c r="AA384" s="120" t="n">
        <x:v>79</x:v>
      </x:c>
      <x:c r="AB384" s="120" t="str">
        <x:v>Normal</x:v>
      </x:c>
      <x:c r="AC384" s="120" t="n">
        <x:v>1</x:v>
      </x:c>
      <x:c r="AD384" s="120" t="n">
        <x:v>318</x:v>
      </x:c>
      <x:c r="AE384" s="120" t="n">
        <x:v>4</x:v>
      </x:c>
      <x:c r="AF384" s="120" t="n">
        <x:v>18</x:v>
      </x:c>
      <x:c r="AG384" s="120" t="str">
        <x:v>train=1|anomaly=0</x:v>
      </x:c>
    </x:row>
    <x:row r="385">
      <x:c r="A385" s="120" t="n">
        <x:v>384</x:v>
      </x:c>
      <x:c r="B385" s="120" t="n">
        <x:v>0</x:v>
      </x:c>
      <x:c r="C385" s="120" t="n">
        <x:v>0</x:v>
      </x:c>
      <x:c r="D385" s="120" t="str">
        <x:v>CADC0884</x:v>
      </x:c>
      <x:c r="E385" s="120" t="n">
        <x:v>5</x:v>
      </x:c>
      <x:c r="F385" s="120" t="n">
        <x:v>380</x:v>
      </x:c>
      <x:c r="G385" s="120" t="n">
        <x:v>77</x:v>
      </x:c>
      <x:c r="H385" s="120" t="n">
        <x:v>0.6477450779220778</x:v>
      </x:c>
      <x:c r="I385" s="120" t="n">
        <x:v>0.05332264638913681</x:v>
      </x:c>
      <x:c r="J385" s="120" t="n">
        <x:v>0.2309169686037317</x:v>
      </x:c>
      <x:c r="K385" s="120" t="n">
        <x:v>-1.4335885171030216</x:v>
      </x:c>
      <x:c r="L385" s="120" t="n">
        <x:v>0.17754051558271272</x:v>
      </x:c>
      <x:c r="M385" s="120" t="n">
        <x:v>1</x:v>
      </x:c>
      <x:c r="N385" s="120" t="n">
        <x:v>1</x:v>
      </x:c>
      <x:c r="O385" s="120" t="n">
        <x:v>1</x:v>
      </x:c>
      <x:c r="P385" s="120" t="n">
        <x:v>13</x:v>
      </x:c>
      <x:c r="Q385" s="120" t="n">
        <x:v>24</x:v>
      </x:c>
      <x:c r="R385" s="120" t="n">
        <x:v>0.0004004093700740997</x:v>
      </x:c>
      <x:c r="S385" s="120" t="n">
        <x:v>0.00007337664824000017</x:v>
      </x:c>
      <x:c r="T385" s="120" t="n">
        <x:v>1900</x:v>
      </x:c>
      <x:c r="U385" s="120" t="n">
        <x:v>385</x:v>
      </x:c>
      <x:c r="V385" s="120" t="n">
        <x:v>0.00014032275365562317</x:v>
      </x:c>
      <x:c r="W385" s="120" t="n">
        <x:v>0.0006925019011576208</x:v>
      </x:c>
      <x:c r="X385" s="120" t="n">
        <x:v>385</x:v>
      </x:c>
      <x:c r="Y385" s="151" t="n">
        <x:v>44714.24412037037</x:v>
      </x:c>
      <x:c r="Z385" s="151" t="n">
        <x:v>44714.24851851852</x:v>
      </x:c>
      <x:c r="AA385" s="120" t="n">
        <x:v>77</x:v>
      </x:c>
      <x:c r="AB385" s="120" t="str">
        <x:v>Normal</x:v>
      </x:c>
      <x:c r="AC385" s="120" t="n">
        <x:v>0</x:v>
      </x:c>
      <x:c r="AD385" s="120"/>
      <x:c r="AE385" s="120"/>
      <x:c r="AF385" s="120"/>
      <x:c r="AG385" s="120"/>
    </x:row>
    <x:row r="386">
      <x:c r="A386" s="120" t="n">
        <x:v>385</x:v>
      </x:c>
      <x:c r="B386" s="120" t="n">
        <x:v>0</x:v>
      </x:c>
      <x:c r="C386" s="120" t="n">
        <x:v>1</x:v>
      </x:c>
      <x:c r="D386" s="120" t="str">
        <x:v>CADC0884</x:v>
      </x:c>
      <x:c r="E386" s="120" t="n">
        <x:v>5</x:v>
      </x:c>
      <x:c r="F386" s="120" t="n">
        <x:v>365</x:v>
      </x:c>
      <x:c r="G386" s="120" t="n">
        <x:v>74</x:v>
      </x:c>
      <x:c r="H386" s="120" t="n">
        <x:v>0.6835975540540541</x:v>
      </x:c>
      <x:c r="I386" s="120" t="n">
        <x:v>0.06256125163224709</x:v>
      </x:c>
      <x:c r="J386" s="120" t="n">
        <x:v>0.25012247326509285</x:v>
      </x:c>
      <x:c r="K386" s="120" t="n">
        <x:v>-1.5065551788793234</x:v>
      </x:c>
      <x:c r="L386" s="120" t="n">
        <x:v>0.10079191033053321</x:v>
      </x:c>
      <x:c r="M386" s="120" t="n">
        <x:v>1</x:v>
      </x:c>
      <x:c r="N386" s="120" t="n">
        <x:v>1</x:v>
      </x:c>
      <x:c r="O386" s="120" t="n">
        <x:v>1</x:v>
      </x:c>
      <x:c r="P386" s="120" t="n">
        <x:v>11</x:v>
      </x:c>
      <x:c r="Q386" s="120" t="n">
        <x:v>25</x:v>
      </x:c>
      <x:c r="R386" s="120" t="n">
        <x:v>0.0004970467461572529</x:v>
      </x:c>
      <x:c r="S386" s="120" t="n">
        <x:v>0.00008631594064795546</x:v>
      </x:c>
      <x:c r="T386" s="120" t="n">
        <x:v>1825</x:v>
      </x:c>
      <x:c r="U386" s="120" t="n">
        <x:v>370</x:v>
      </x:c>
      <x:c r="V386" s="120" t="n">
        <x:v>0.00017140068940341667</x:v>
      </x:c>
      <x:c r="W386" s="120" t="n">
        <x:v>0.0008454223193546903</x:v>
      </x:c>
      <x:c r="X386" s="120" t="n">
        <x:v>386</x:v>
      </x:c>
      <x:c r="Y386" s="151" t="n">
        <x:v>44714.24857638889</x:v>
      </x:c>
      <x:c r="Z386" s="151" t="n">
        <x:v>44714.252800925926</x:v>
      </x:c>
      <x:c r="AA386" s="120" t="n">
        <x:v>74</x:v>
      </x:c>
      <x:c r="AB386" s="120" t="str">
        <x:v>Normal</x:v>
      </x:c>
      <x:c r="AC386" s="120" t="n">
        <x:v>1</x:v>
      </x:c>
      <x:c r="AD386" s="120" t="n">
        <x:v>178</x:v>
      </x:c>
      <x:c r="AE386" s="120" t="n">
        <x:v>2</x:v>
      </x:c>
      <x:c r="AF386" s="120" t="n">
        <x:v>78</x:v>
      </x:c>
      <x:c r="AG386" s="120" t="str">
        <x:v>train=1|anomaly=0</x:v>
      </x:c>
    </x:row>
    <x:row r="387">
      <x:c r="A387" s="120" t="n">
        <x:v>386</x:v>
      </x:c>
      <x:c r="B387" s="120" t="n">
        <x:v>0</x:v>
      </x:c>
      <x:c r="C387" s="120" t="n">
        <x:v>1</x:v>
      </x:c>
      <x:c r="D387" s="120" t="str">
        <x:v>CADC0884</x:v>
      </x:c>
      <x:c r="E387" s="120" t="n">
        <x:v>5</x:v>
      </x:c>
      <x:c r="F387" s="120" t="n">
        <x:v>360</x:v>
      </x:c>
      <x:c r="G387" s="120" t="n">
        <x:v>73</x:v>
      </x:c>
      <x:c r="H387" s="120" t="n">
        <x:v>0.6994167397260274</x:v>
      </x:c>
      <x:c r="I387" s="120" t="n">
        <x:v>0.05134800448539801</x:v>
      </x:c>
      <x:c r="J387" s="120" t="n">
        <x:v>0.22660098076883517</x:v>
      </x:c>
      <x:c r="K387" s="120" t="n">
        <x:v>-1.4478597886530205</x:v>
      </x:c>
      <x:c r="L387" s="120" t="n">
        <x:v>0.13492129864043984</x:v>
      </x:c>
      <x:c r="M387" s="120" t="n">
        <x:v>1</x:v>
      </x:c>
      <x:c r="N387" s="120" t="n">
        <x:v>1</x:v>
      </x:c>
      <x:c r="O387" s="120" t="n">
        <x:v>1</x:v>
      </x:c>
      <x:c r="P387" s="120" t="n">
        <x:v>13</x:v>
      </x:c>
      <x:c r="Q387" s="120" t="n">
        <x:v>22</x:v>
      </x:c>
      <x:c r="R387" s="120" t="n">
        <x:v>0.0004252227733979554</x:v>
      </x:c>
      <x:c r="S387" s="120" t="n">
        <x:v>0.00008022503226185309</x:v>
      </x:c>
      <x:c r="T387" s="120" t="n">
        <x:v>1800</x:v>
      </x:c>
      <x:c r="U387" s="120" t="n">
        <x:v>365</x:v>
      </x:c>
      <x:c r="V387" s="120" t="n">
        <x:v>0.00014263334579277224</x:v>
      </x:c>
      <x:c r="W387" s="120" t="n">
        <x:v>0.0007033973217177809</x:v>
      </x:c>
      <x:c r="X387" s="120" t="n">
        <x:v>387</x:v>
      </x:c>
      <x:c r="Y387" s="151" t="n">
        <x:v>44714.252858796295</x:v>
      </x:c>
      <x:c r="Z387" s="151" t="n">
        <x:v>44714.25702546296</x:v>
      </x:c>
      <x:c r="AA387" s="120" t="n">
        <x:v>73</x:v>
      </x:c>
      <x:c r="AB387" s="120" t="str">
        <x:v>Normal</x:v>
      </x:c>
      <x:c r="AC387" s="120" t="n">
        <x:v>0</x:v>
      </x:c>
      <x:c r="AD387" s="120"/>
      <x:c r="AE387" s="120"/>
      <x:c r="AF387" s="120"/>
      <x:c r="AG387" s="120"/>
    </x:row>
    <x:row r="388">
      <x:c r="A388" s="120" t="n">
        <x:v>387</x:v>
      </x:c>
      <x:c r="B388" s="120" t="n">
        <x:v>0</x:v>
      </x:c>
      <x:c r="C388" s="120" t="n">
        <x:v>1</x:v>
      </x:c>
      <x:c r="D388" s="120" t="str">
        <x:v>CADC0884</x:v>
      </x:c>
      <x:c r="E388" s="120" t="n">
        <x:v>5</x:v>
      </x:c>
      <x:c r="F388" s="120" t="n">
        <x:v>385</x:v>
      </x:c>
      <x:c r="G388" s="120" t="n">
        <x:v>78</x:v>
      </x:c>
      <x:c r="H388" s="120" t="n">
        <x:v>0.7013925512820511</x:v>
      </x:c>
      <x:c r="I388" s="120" t="n">
        <x:v>0.045809561687247355</x:v>
      </x:c>
      <x:c r="J388" s="120" t="n">
        <x:v>0.21403168383967677</x:v>
      </x:c>
      <x:c r="K388" s="120" t="n">
        <x:v>-1.4175265890439717</x:v>
      </x:c>
      <x:c r="L388" s="120" t="n">
        <x:v>0.15217833566452388</x:v>
      </x:c>
      <x:c r="M388" s="120" t="n">
        <x:v>1</x:v>
      </x:c>
      <x:c r="N388" s="120" t="n">
        <x:v>1</x:v>
      </x:c>
      <x:c r="O388" s="120" t="n">
        <x:v>1</x:v>
      </x:c>
      <x:c r="P388" s="120" t="n">
        <x:v>14</x:v>
      </x:c>
      <x:c r="Q388" s="120" t="n">
        <x:v>24</x:v>
      </x:c>
      <x:c r="R388" s="120" t="n">
        <x:v>0.000335905056778546</x:v>
      </x:c>
      <x:c r="S388" s="120" t="n">
        <x:v>0.00006445676374930719</x:v>
      </x:c>
      <x:c r="T388" s="120" t="n">
        <x:v>1925</x:v>
      </x:c>
      <x:c r="U388" s="120" t="n">
        <x:v>390</x:v>
      </x:c>
      <x:c r="V388" s="120" t="n">
        <x:v>0.0001189858745123308</x:v>
      </x:c>
      <x:c r="W388" s="120" t="n">
        <x:v>0.0005873020729134276</x:v>
      </x:c>
      <x:c r="X388" s="120" t="n">
        <x:v>388</x:v>
      </x:c>
      <x:c r="Y388" s="151" t="n">
        <x:v>44714.25708333333</x:v>
      </x:c>
      <x:c r="Z388" s="151" t="n">
        <x:v>44714.26153935185</x:v>
      </x:c>
      <x:c r="AA388" s="120" t="n">
        <x:v>78</x:v>
      </x:c>
      <x:c r="AB388" s="120" t="str">
        <x:v>Normal</x:v>
      </x:c>
      <x:c r="AC388" s="120" t="n">
        <x:v>1</x:v>
      </x:c>
      <x:c r="AD388" s="120" t="n">
        <x:v>66</x:v>
      </x:c>
      <x:c r="AE388" s="120" t="n">
        <x:v>1</x:v>
      </x:c>
      <x:c r="AF388" s="120" t="n">
        <x:v>66</x:v>
      </x:c>
      <x:c r="AG388" s="120" t="str">
        <x:v>train=1|anomaly=0</x:v>
      </x:c>
    </x:row>
    <x:row r="389">
      <x:c r="A389" s="120" t="n">
        <x:v>388</x:v>
      </x:c>
      <x:c r="B389" s="120" t="n">
        <x:v>0</x:v>
      </x:c>
      <x:c r="C389" s="120" t="n">
        <x:v>0</x:v>
      </x:c>
      <x:c r="D389" s="120" t="str">
        <x:v>CADC0884</x:v>
      </x:c>
      <x:c r="E389" s="120" t="n">
        <x:v>5</x:v>
      </x:c>
      <x:c r="F389" s="120" t="n">
        <x:v>360</x:v>
      </x:c>
      <x:c r="G389" s="120" t="n">
        <x:v>71</x:v>
      </x:c>
      <x:c r="H389" s="120" t="n">
        <x:v>0.7524499718309859</x:v>
      </x:c>
      <x:c r="I389" s="120" t="n">
        <x:v>0.053847346436337234</x:v>
      </x:c>
      <x:c r="J389" s="120" t="n">
        <x:v>0.23205031014057542</x:v>
      </x:c>
      <x:c r="K389" s="120" t="n">
        <x:v>-1.4863956295597196</x:v>
      </x:c>
      <x:c r="L389" s="120" t="n">
        <x:v>-0.07541966638032563</x:v>
      </x:c>
      <x:c r="M389" s="120" t="n">
        <x:v>1</x:v>
      </x:c>
      <x:c r="N389" s="120" t="n">
        <x:v>1</x:v>
      </x:c>
      <x:c r="O389" s="120" t="n">
        <x:v>1</x:v>
      </x:c>
      <x:c r="P389" s="120" t="n">
        <x:v>7</x:v>
      </x:c>
      <x:c r="Q389" s="120" t="n">
        <x:v>22</x:v>
      </x:c>
      <x:c r="R389" s="120" t="n">
        <x:v>0.00047968504134285724</x:v>
      </x:c>
      <x:c r="S389" s="120" t="n">
        <x:v>0.00011372856956941846</x:v>
      </x:c>
      <x:c r="T389" s="120" t="n">
        <x:v>1950</x:v>
      </x:c>
      <x:c r="U389" s="120" t="n">
        <x:v>355</x:v>
      </x:c>
      <x:c r="V389" s="120" t="n">
        <x:v>0.00014957596232315898</x:v>
      </x:c>
      <x:c r="W389" s="120" t="n">
        <x:v>0.0007584133300892568</x:v>
      </x:c>
      <x:c r="X389" s="120" t="n">
        <x:v>389</x:v>
      </x:c>
      <x:c r="Y389" s="151" t="n">
        <x:v>44714.26159722222</x:v>
      </x:c>
      <x:c r="Z389" s="151" t="n">
        <x:v>44714.26576388889</x:v>
      </x:c>
      <x:c r="AA389" s="120" t="n">
        <x:v>71</x:v>
      </x:c>
      <x:c r="AB389" s="120" t="str">
        <x:v>Normal</x:v>
      </x:c>
      <x:c r="AC389" s="120" t="n">
        <x:v>0</x:v>
      </x:c>
      <x:c r="AD389" s="120"/>
      <x:c r="AE389" s="120"/>
      <x:c r="AF389" s="120"/>
      <x:c r="AG389" s="120"/>
    </x:row>
    <x:row r="390">
      <x:c r="A390" s="120" t="n">
        <x:v>389</x:v>
      </x:c>
      <x:c r="B390" s="120" t="n">
        <x:v>0</x:v>
      </x:c>
      <x:c r="C390" s="120" t="n">
        <x:v>1</x:v>
      </x:c>
      <x:c r="D390" s="120" t="str">
        <x:v>CADC0884</x:v>
      </x:c>
      <x:c r="E390" s="120" t="n">
        <x:v>5</x:v>
      </x:c>
      <x:c r="F390" s="120" t="n">
        <x:v>380</x:v>
      </x:c>
      <x:c r="G390" s="120" t="n">
        <x:v>77</x:v>
      </x:c>
      <x:c r="H390" s="120" t="n">
        <x:v>0.7615751558441558</x:v>
      </x:c>
      <x:c r="I390" s="120" t="n">
        <x:v>0.052242623944884804</x:v>
      </x:c>
      <x:c r="J390" s="120" t="n">
        <x:v>0.22856645411101956</x:v>
      </x:c>
      <x:c r="K390" s="120" t="n">
        <x:v>-1.4492604943972132</x:v>
      </x:c>
      <x:c r="L390" s="120" t="n">
        <x:v>0.022235803346259644</x:v>
      </x:c>
      <x:c r="M390" s="120" t="n">
        <x:v>1</x:v>
      </x:c>
      <x:c r="N390" s="120" t="n">
        <x:v>1</x:v>
      </x:c>
      <x:c r="O390" s="120" t="n">
        <x:v>1</x:v>
      </x:c>
      <x:c r="P390" s="120" t="n">
        <x:v>16</x:v>
      </x:c>
      <x:c r="Q390" s="120" t="n">
        <x:v>24</x:v>
      </x:c>
      <x:c r="R390" s="120" t="n">
        <x:v>0.00039316374058033255</x:v>
      </x:c>
      <x:c r="S390" s="120" t="n">
        <x:v>0.00010429766163555576</x:v>
      </x:c>
      <x:c r="T390" s="120" t="n">
        <x:v>1900</x:v>
      </x:c>
      <x:c r="U390" s="120" t="n">
        <x:v>385</x:v>
      </x:c>
      <x:c r="V390" s="120" t="n">
        <x:v>0.00013748058932864423</x:v>
      </x:c>
      <x:c r="W390" s="120" t="n">
        <x:v>0.0006784756356478546</x:v>
      </x:c>
      <x:c r="X390" s="120" t="n">
        <x:v>390</x:v>
      </x:c>
      <x:c r="Y390" s="151" t="n">
        <x:v>44714.26582175926</x:v>
      </x:c>
      <x:c r="Z390" s="151" t="n">
        <x:v>44714.270219907405</x:v>
      </x:c>
      <x:c r="AA390" s="120" t="n">
        <x:v>77</x:v>
      </x:c>
      <x:c r="AB390" s="120" t="str">
        <x:v>Normal</x:v>
      </x:c>
      <x:c r="AC390" s="120" t="n">
        <x:v>0</x:v>
      </x:c>
      <x:c r="AD390" s="120"/>
      <x:c r="AE390" s="120"/>
      <x:c r="AF390" s="120"/>
      <x:c r="AG390" s="120"/>
    </x:row>
    <x:row r="391">
      <x:c r="A391" s="120" t="n">
        <x:v>390</x:v>
      </x:c>
      <x:c r="B391" s="120" t="n">
        <x:v>0</x:v>
      </x:c>
      <x:c r="C391" s="120" t="n">
        <x:v>1</x:v>
      </x:c>
      <x:c r="D391" s="120" t="str">
        <x:v>CADC0884</x:v>
      </x:c>
      <x:c r="E391" s="120" t="n">
        <x:v>5</x:v>
      </x:c>
      <x:c r="F391" s="120" t="n">
        <x:v>420</x:v>
      </x:c>
      <x:c r="G391" s="120" t="n">
        <x:v>85</x:v>
      </x:c>
      <x:c r="H391" s="120" t="n">
        <x:v>0.7221493176470588</x:v>
      </x:c>
      <x:c r="I391" s="120" t="n">
        <x:v>0.03588030165012263</x:v>
      </x:c>
      <x:c r="J391" s="120" t="n">
        <x:v>0.18942096412520615</x:v>
      </x:c>
      <x:c r="K391" s="120" t="n">
        <x:v>-1.4619996474943264</x:v>
      </x:c>
      <x:c r="L391" s="120" t="n">
        <x:v>0.23291884923409242</x:v>
      </x:c>
      <x:c r="M391" s="120" t="n">
        <x:v>2</x:v>
      </x:c>
      <x:c r="N391" s="120" t="n">
        <x:v>1</x:v>
      </x:c>
      <x:c r="O391" s="120" t="n">
        <x:v>1</x:v>
      </x:c>
      <x:c r="P391" s="120" t="n">
        <x:v>19</x:v>
      </x:c>
      <x:c r="Q391" s="120" t="n">
        <x:v>30</x:v>
      </x:c>
      <x:c r="R391" s="120" t="n">
        <x:v>0.00024678982772392285</x:v>
      </x:c>
      <x:c r="S391" s="120" t="n">
        <x:v>0.00010307874289882413</x:v>
      </x:c>
      <x:c r="T391" s="120" t="n">
        <x:v>2100</x:v>
      </x:c>
      <x:c r="U391" s="120" t="n">
        <x:v>425</x:v>
      </x:c>
      <x:c r="V391" s="120" t="n">
        <x:v>0.00008542928964314913</x:v>
      </x:c>
      <x:c r="W391" s="120" t="n">
        <x:v>0.0004221211958837957</x:v>
      </x:c>
      <x:c r="X391" s="120" t="n">
        <x:v>391</x:v>
      </x:c>
      <x:c r="Y391" s="151" t="n">
        <x:v>44714.27027777778</x:v>
      </x:c>
      <x:c r="Z391" s="151" t="n">
        <x:v>44714.27513888889</x:v>
      </x:c>
      <x:c r="AA391" s="120" t="n">
        <x:v>85</x:v>
      </x:c>
      <x:c r="AB391" s="120" t="str">
        <x:v>Normal</x:v>
      </x:c>
      <x:c r="AC391" s="120" t="n">
        <x:v>0</x:v>
      </x:c>
      <x:c r="AD391" s="120"/>
      <x:c r="AE391" s="120"/>
      <x:c r="AF391" s="120"/>
      <x:c r="AG391" s="120"/>
    </x:row>
    <x:row r="392">
      <x:c r="A392" s="120" t="n">
        <x:v>391</x:v>
      </x:c>
      <x:c r="B392" s="120" t="n">
        <x:v>0</x:v>
      </x:c>
      <x:c r="C392" s="120" t="n">
        <x:v>1</x:v>
      </x:c>
      <x:c r="D392" s="120" t="str">
        <x:v>CADC0884</x:v>
      </x:c>
      <x:c r="E392" s="120" t="n">
        <x:v>5</x:v>
      </x:c>
      <x:c r="F392" s="120" t="n">
        <x:v>370</x:v>
      </x:c>
      <x:c r="G392" s="120" t="n">
        <x:v>75</x:v>
      </x:c>
      <x:c r="H392" s="120" t="n">
        <x:v>0.7288632133333334</x:v>
      </x:c>
      <x:c r="I392" s="120" t="n">
        <x:v>0.032441061721581156</x:v>
      </x:c>
      <x:c r="J392" s="120" t="n">
        <x:v>0.18011402422238296</x:v>
      </x:c>
      <x:c r="K392" s="120" t="n">
        <x:v>-1.3990693712584097</x:v>
      </x:c>
      <x:c r="L392" s="120" t="n">
        <x:v>0.06810167181556727</x:v>
      </x:c>
      <x:c r="M392" s="120" t="n">
        <x:v>1</x:v>
      </x:c>
      <x:c r="N392" s="120" t="n">
        <x:v>1</x:v>
      </x:c>
      <x:c r="O392" s="120" t="n">
        <x:v>1</x:v>
      </x:c>
      <x:c r="P392" s="120" t="n">
        <x:v>11</x:v>
      </x:c>
      <x:c r="Q392" s="120" t="n">
        <x:v>26</x:v>
      </x:c>
      <x:c r="R392" s="120" t="n">
        <x:v>0.0002522320726515705</x:v>
      </x:c>
      <x:c r="S392" s="120" t="n">
        <x:v>0.00004505256034302865</x:v>
      </x:c>
      <x:c r="T392" s="120" t="n">
        <x:v>1850</x:v>
      </x:c>
      <x:c r="U392" s="120" t="n">
        <x:v>375</x:v>
      </x:c>
      <x:c r="V392" s="120" t="n">
        <x:v>0.00008767854519346258</x:v>
      </x:c>
      <x:c r="W392" s="120" t="n">
        <x:v>0.0004325474896210821</x:v>
      </x:c>
      <x:c r="X392" s="120" t="n">
        <x:v>392</x:v>
      </x:c>
      <x:c r="Y392" s="151" t="n">
        <x:v>44714.275196759256</x:v>
      </x:c>
      <x:c r="Z392" s="151" t="n">
        <x:v>44714.27947916667</x:v>
      </x:c>
      <x:c r="AA392" s="120" t="n">
        <x:v>75</x:v>
      </x:c>
      <x:c r="AB392" s="120" t="str">
        <x:v>Normal</x:v>
      </x:c>
      <x:c r="AC392" s="120" t="n">
        <x:v>0</x:v>
      </x:c>
      <x:c r="AD392" s="120"/>
      <x:c r="AE392" s="120"/>
      <x:c r="AF392" s="120"/>
      <x:c r="AG392" s="120"/>
    </x:row>
    <x:row r="393">
      <x:c r="A393" s="120" t="n">
        <x:v>392</x:v>
      </x:c>
      <x:c r="B393" s="120" t="n">
        <x:v>0</x:v>
      </x:c>
      <x:c r="C393" s="120" t="n">
        <x:v>1</x:v>
      </x:c>
      <x:c r="D393" s="120" t="str">
        <x:v>CADC0884</x:v>
      </x:c>
      <x:c r="E393" s="120" t="n">
        <x:v>5</x:v>
      </x:c>
      <x:c r="F393" s="120" t="n">
        <x:v>355</x:v>
      </x:c>
      <x:c r="G393" s="120" t="n">
        <x:v>72</x:v>
      </x:c>
      <x:c r="H393" s="120" t="n">
        <x:v>0.7289035555555555</x:v>
      </x:c>
      <x:c r="I393" s="120" t="n">
        <x:v>0.03838415663655248</x:v>
      </x:c>
      <x:c r="J393" s="120" t="n">
        <x:v>0.19591875008929718</x:v>
      </x:c>
      <x:c r="K393" s="120" t="n">
        <x:v>-1.4976654428771343</x:v>
      </x:c>
      <x:c r="L393" s="120" t="n">
        <x:v>0.05103255651812071</x:v>
      </x:c>
      <x:c r="M393" s="120" t="n">
        <x:v>1</x:v>
      </x:c>
      <x:c r="N393" s="120" t="n">
        <x:v>1</x:v>
      </x:c>
      <x:c r="O393" s="120" t="n">
        <x:v>1</x:v>
      </x:c>
      <x:c r="P393" s="120" t="n">
        <x:v>15</x:v>
      </x:c>
      <x:c r="Q393" s="120" t="n">
        <x:v>26</x:v>
      </x:c>
      <x:c r="R393" s="120" t="n">
        <x:v>0.00033543026132394366</x:v>
      </x:c>
      <x:c r="S393" s="120" t="n">
        <x:v>0.00009684163184571407</x:v>
      </x:c>
      <x:c r="T393" s="120" t="n">
        <x:v>1775</x:v>
      </x:c>
      <x:c r="U393" s="120" t="n">
        <x:v>360</x:v>
      </x:c>
      <x:c r="V393" s="120" t="n">
        <x:v>0.00010812438489169712</x:v>
      </x:c>
      <x:c r="W393" s="120" t="n">
        <x:v>0.0005331132866187845</x:v>
      </x:c>
      <x:c r="X393" s="120" t="n">
        <x:v>393</x:v>
      </x:c>
      <x:c r="Y393" s="151" t="n">
        <x:v>44714.27953703704</x:v>
      </x:c>
      <x:c r="Z393" s="151" t="n">
        <x:v>44714.28364583333</x:v>
      </x:c>
      <x:c r="AA393" s="120" t="n">
        <x:v>72</x:v>
      </x:c>
      <x:c r="AB393" s="120" t="str">
        <x:v>Normal</x:v>
      </x:c>
      <x:c r="AC393" s="120" t="n">
        <x:v>1</x:v>
      </x:c>
      <x:c r="AD393" s="120" t="n">
        <x:v>114</x:v>
      </x:c>
      <x:c r="AE393" s="120" t="n">
        <x:v>2</x:v>
      </x:c>
      <x:c r="AF393" s="120" t="n">
        <x:v>14</x:v>
      </x:c>
      <x:c r="AG393" s="120" t="str">
        <x:v>train=1|anomaly=0</x:v>
      </x:c>
    </x:row>
    <x:row r="394">
      <x:c r="A394" s="120" t="n">
        <x:v>393</x:v>
      </x:c>
      <x:c r="B394" s="120" t="n">
        <x:v>0</x:v>
      </x:c>
      <x:c r="C394" s="120" t="n">
        <x:v>1</x:v>
      </x:c>
      <x:c r="D394" s="120" t="str">
        <x:v>CADC0884</x:v>
      </x:c>
      <x:c r="E394" s="120" t="n">
        <x:v>5</x:v>
      </x:c>
      <x:c r="F394" s="120" t="n">
        <x:v>370</x:v>
      </x:c>
      <x:c r="G394" s="120" t="n">
        <x:v>75</x:v>
      </x:c>
      <x:c r="H394" s="120" t="n">
        <x:v>0.7082918399999999</x:v>
      </x:c>
      <x:c r="I394" s="120" t="n">
        <x:v>0.03536940860453439</x:v>
      </x:c>
      <x:c r="J394" s="120" t="n">
        <x:v>0.18806756393523683</x:v>
      </x:c>
      <x:c r="K394" s="120" t="n">
        <x:v>-1.4501455093256475</x:v>
      </x:c>
      <x:c r="L394" s="120" t="n">
        <x:v>0.09370456321945153</x:v>
      </x:c>
      <x:c r="M394" s="120" t="n">
        <x:v>1</x:v>
      </x:c>
      <x:c r="N394" s="120" t="n">
        <x:v>1</x:v>
      </x:c>
      <x:c r="O394" s="120" t="n">
        <x:v>1</x:v>
      </x:c>
      <x:c r="P394" s="120" t="n">
        <x:v>15</x:v>
      </x:c>
      <x:c r="Q394" s="120" t="n">
        <x:v>25</x:v>
      </x:c>
      <x:c r="R394" s="120" t="n">
        <x:v>0.000290001837466764</x:v>
      </x:c>
      <x:c r="S394" s="120" t="n">
        <x:v>0.00008144546527453559</x:v>
      </x:c>
      <x:c r="T394" s="120" t="n">
        <x:v>1850</x:v>
      </x:c>
      <x:c r="U394" s="120" t="n">
        <x:v>375</x:v>
      </x:c>
      <x:c r="V394" s="120" t="n">
        <x:v>0.00009559299622847133</x:v>
      </x:c>
      <x:c r="W394" s="120" t="n">
        <x:v>0.0004715921147271252</x:v>
      </x:c>
      <x:c r="X394" s="120" t="n">
        <x:v>394</x:v>
      </x:c>
      <x:c r="Y394" s="151" t="n">
        <x:v>44714.2837037037</x:v>
      </x:c>
      <x:c r="Z394" s="151" t="n">
        <x:v>44714.287986111114</x:v>
      </x:c>
      <x:c r="AA394" s="120" t="n">
        <x:v>75</x:v>
      </x:c>
      <x:c r="AB394" s="120" t="str">
        <x:v>Normal</x:v>
      </x:c>
      <x:c r="AC394" s="120" t="n">
        <x:v>0</x:v>
      </x:c>
      <x:c r="AD394" s="120"/>
      <x:c r="AE394" s="120"/>
      <x:c r="AF394" s="120"/>
      <x:c r="AG394" s="120"/>
    </x:row>
    <x:row r="395">
      <x:c r="A395" s="120" t="n">
        <x:v>394</x:v>
      </x:c>
      <x:c r="B395" s="120" t="n">
        <x:v>0</x:v>
      </x:c>
      <x:c r="C395" s="120" t="n">
        <x:v>1</x:v>
      </x:c>
      <x:c r="D395" s="120" t="str">
        <x:v>CADC0884</x:v>
      </x:c>
      <x:c r="E395" s="120" t="n">
        <x:v>5</x:v>
      </x:c>
      <x:c r="F395" s="120" t="n">
        <x:v>410</x:v>
      </x:c>
      <x:c r="G395" s="120" t="n">
        <x:v>83</x:v>
      </x:c>
      <x:c r="H395" s="120" t="n">
        <x:v>0.6842630843373494</x:v>
      </x:c>
      <x:c r="I395" s="120" t="n">
        <x:v>0.04692892867528204</x:v>
      </x:c>
      <x:c r="J395" s="120" t="n">
        <x:v>0.216630858086474</x:v>
      </x:c>
      <x:c r="K395" s="120" t="n">
        <x:v>-1.3536793781696044</x:v>
      </x:c>
      <x:c r="L395" s="120" t="n">
        <x:v>0.08292429005796453</x:v>
      </x:c>
      <x:c r="M395" s="120" t="n">
        <x:v>1</x:v>
      </x:c>
      <x:c r="N395" s="120" t="n">
        <x:v>1</x:v>
      </x:c>
      <x:c r="O395" s="120" t="n">
        <x:v>1</x:v>
      </x:c>
      <x:c r="P395" s="120" t="n">
        <x:v>9</x:v>
      </x:c>
      <x:c r="Q395" s="120" t="n">
        <x:v>25</x:v>
      </x:c>
      <x:c r="R395" s="120" t="n">
        <x:v>0.0002966200462207019</x:v>
      </x:c>
      <x:c r="S395" s="120" t="n">
        <x:v>0.00004123747646364852</x:v>
      </x:c>
      <x:c r="T395" s="120" t="n">
        <x:v>2050</x:v>
      </x:c>
      <x:c r="U395" s="120" t="n">
        <x:v>415</x:v>
      </x:c>
      <x:c r="V395" s="120" t="n">
        <x:v>0.00011446080164702937</x:v>
      </x:c>
      <x:c r="W395" s="120" t="n">
        <x:v>0.0005654087792202656</x:v>
      </x:c>
      <x:c r="X395" s="120" t="n">
        <x:v>395</x:v>
      </x:c>
      <x:c r="Y395" s="151" t="n">
        <x:v>44714.28804398148</x:v>
      </x:c>
      <x:c r="Z395" s="151" t="n">
        <x:v>44714.29278935185</x:v>
      </x:c>
      <x:c r="AA395" s="120" t="n">
        <x:v>83</x:v>
      </x:c>
      <x:c r="AB395" s="120" t="str">
        <x:v>Normal</x:v>
      </x:c>
      <x:c r="AC395" s="120" t="n">
        <x:v>0</x:v>
      </x:c>
      <x:c r="AD395" s="120"/>
      <x:c r="AE395" s="120"/>
      <x:c r="AF395" s="120"/>
      <x:c r="AG395" s="120"/>
    </x:row>
    <x:row r="396">
      <x:c r="A396" s="120" t="n">
        <x:v>395</x:v>
      </x:c>
      <x:c r="B396" s="120" t="n">
        <x:v>0</x:v>
      </x:c>
      <x:c r="C396" s="120" t="n">
        <x:v>0</x:v>
      </x:c>
      <x:c r="D396" s="120" t="str">
        <x:v>CADC0884</x:v>
      </x:c>
      <x:c r="E396" s="120" t="n">
        <x:v>5</x:v>
      </x:c>
      <x:c r="F396" s="120" t="n">
        <x:v>385</x:v>
      </x:c>
      <x:c r="G396" s="120" t="n">
        <x:v>78</x:v>
      </x:c>
      <x:c r="H396" s="120" t="n">
        <x:v>0.659582</x:v>
      </x:c>
      <x:c r="I396" s="120" t="n">
        <x:v>0.0711110305661795</x:v>
      </x:c>
      <x:c r="J396" s="120" t="n">
        <x:v>0.26666651564487714</x:v>
      </x:c>
      <x:c r="K396" s="120" t="n">
        <x:v>-1.4787554255681357</x:v>
      </x:c>
      <x:c r="L396" s="120" t="n">
        <x:v>-0.04893064574701917</x:v>
      </x:c>
      <x:c r="M396" s="120" t="n">
        <x:v>1</x:v>
      </x:c>
      <x:c r="N396" s="120" t="n">
        <x:v>1</x:v>
      </x:c>
      <x:c r="O396" s="120" t="n">
        <x:v>1</x:v>
      </x:c>
      <x:c r="P396" s="120" t="n">
        <x:v>10</x:v>
      </x:c>
      <x:c r="Q396" s="120" t="n">
        <x:v>27</x:v>
      </x:c>
      <x:c r="R396" s="120" t="n">
        <x:v>0.0004992054403653229</x:v>
      </x:c>
      <x:c r="S396" s="120" t="n">
        <x:v>0.00009429366126315788</x:v>
      </x:c>
      <x:c r="T396" s="120" t="n">
        <x:v>1925</x:v>
      </x:c>
      <x:c r="U396" s="120" t="n">
        <x:v>390</x:v>
      </x:c>
      <x:c r="V396" s="120" t="n">
        <x:v>0.00018470397549657011</x:v>
      </x:c>
      <x:c r="W396" s="120" t="n">
        <x:v>0.0009116798790535833</x:v>
      </x:c>
      <x:c r="X396" s="120" t="n">
        <x:v>396</x:v>
      </x:c>
      <x:c r="Y396" s="151" t="n">
        <x:v>44714.29284722222</x:v>
      </x:c>
      <x:c r="Z396" s="151" t="n">
        <x:v>44714.29730324074</x:v>
      </x:c>
      <x:c r="AA396" s="120" t="n">
        <x:v>78</x:v>
      </x:c>
      <x:c r="AB396" s="120" t="str">
        <x:v>Normal</x:v>
      </x:c>
      <x:c r="AC396" s="120" t="n">
        <x:v>0</x:v>
      </x:c>
      <x:c r="AD396" s="120"/>
      <x:c r="AE396" s="120"/>
      <x:c r="AF396" s="120"/>
      <x:c r="AG396" s="120"/>
    </x:row>
    <x:row r="397">
      <x:c r="A397" s="120" t="n">
        <x:v>396</x:v>
      </x:c>
      <x:c r="B397" s="120" t="n">
        <x:v>0</x:v>
      </x:c>
      <x:c r="C397" s="120" t="n">
        <x:v>1</x:v>
      </x:c>
      <x:c r="D397" s="120" t="str">
        <x:v>CADC0884</x:v>
      </x:c>
      <x:c r="E397" s="120" t="n">
        <x:v>5</x:v>
      </x:c>
      <x:c r="F397" s="120" t="n">
        <x:v>400</x:v>
      </x:c>
      <x:c r="G397" s="120" t="n">
        <x:v>81</x:v>
      </x:c>
      <x:c r="H397" s="120" t="n">
        <x:v>0.6537262592592592</x:v>
      </x:c>
      <x:c r="I397" s="120" t="n">
        <x:v>0.06539111766767353</x:v>
      </x:c>
      <x:c r="J397" s="120" t="n">
        <x:v>0.25571687012724353</x:v>
      </x:c>
      <x:c r="K397" s="120" t="n">
        <x:v>-1.4316535577213736</x:v>
      </x:c>
      <x:c r="L397" s="120" t="n">
        <x:v>0.036890217223654306</x:v>
      </x:c>
      <x:c r="M397" s="120" t="n">
        <x:v>1</x:v>
      </x:c>
      <x:c r="N397" s="120" t="n">
        <x:v>1</x:v>
      </x:c>
      <x:c r="O397" s="120" t="n">
        <x:v>1</x:v>
      </x:c>
      <x:c r="P397" s="120" t="n">
        <x:v>13</x:v>
      </x:c>
      <x:c r="Q397" s="120" t="n">
        <x:v>29</x:v>
      </x:c>
      <x:c r="R397" s="120" t="n">
        <x:v>0.0004301237437423438</x:v>
      </x:c>
      <x:c r="S397" s="120" t="n">
        <x:v>0.000079670475904182</x:v>
      </x:c>
      <x:c r="T397" s="120" t="n">
        <x:v>2000</x:v>
      </x:c>
      <x:c r="U397" s="120" t="n">
        <x:v>405</x:v>
      </x:c>
      <x:c r="V397" s="120" t="n">
        <x:v>0.00016347779416918382</x:v>
      </x:c>
      <x:c r="W397" s="120" t="n">
        <x:v>0.0008072977489836238</x:v>
      </x:c>
      <x:c r="X397" s="120" t="n">
        <x:v>397</x:v>
      </x:c>
      <x:c r="Y397" s="151" t="n">
        <x:v>44714.29736111111</x:v>
      </x:c>
      <x:c r="Z397" s="151" t="n">
        <x:v>44714.30199074074</x:v>
      </x:c>
      <x:c r="AA397" s="120" t="n">
        <x:v>81</x:v>
      </x:c>
      <x:c r="AB397" s="120" t="str">
        <x:v>Normal</x:v>
      </x:c>
      <x:c r="AC397" s="120" t="n">
        <x:v>0</x:v>
      </x:c>
      <x:c r="AD397" s="120"/>
      <x:c r="AE397" s="120"/>
      <x:c r="AF397" s="120"/>
      <x:c r="AG397" s="120"/>
    </x:row>
    <x:row r="398">
      <x:c r="A398" s="120" t="n">
        <x:v>397</x:v>
      </x:c>
      <x:c r="B398" s="120" t="n">
        <x:v>0</x:v>
      </x:c>
      <x:c r="C398" s="120" t="n">
        <x:v>0</x:v>
      </x:c>
      <x:c r="D398" s="120" t="str">
        <x:v>CADC0884</x:v>
      </x:c>
      <x:c r="E398" s="120" t="n">
        <x:v>5</x:v>
      </x:c>
      <x:c r="F398" s="120" t="n">
        <x:v>410</x:v>
      </x:c>
      <x:c r="G398" s="120" t="n">
        <x:v>83</x:v>
      </x:c>
      <x:c r="H398" s="120" t="n">
        <x:v>0.6512172530120482</x:v>
      </x:c>
      <x:c r="I398" s="120" t="n">
        <x:v>0.0496801089049119</x:v>
      </x:c>
      <x:c r="J398" s="120" t="n">
        <x:v>0.22289035175375335</x:v>
      </x:c>
      <x:c r="K398" s="120" t="n">
        <x:v>-1.4078716563103135</x:v>
      </x:c>
      <x:c r="L398" s="120" t="n">
        <x:v>0.15475139690774342</x:v>
      </x:c>
      <x:c r="M398" s="120" t="n">
        <x:v>1</x:v>
      </x:c>
      <x:c r="N398" s="120" t="n">
        <x:v>1</x:v>
      </x:c>
      <x:c r="O398" s="120" t="n">
        <x:v>1</x:v>
      </x:c>
      <x:c r="P398" s="120" t="n">
        <x:v>17</x:v>
      </x:c>
      <x:c r="Q398" s="120" t="n">
        <x:v>26</x:v>
      </x:c>
      <x:c r="R398" s="120" t="n">
        <x:v>0.0003272033308056217</x:v>
      </x:c>
      <x:c r="S398" s="120" t="n">
        <x:v>0.0000731920315842098</x:v>
      </x:c>
      <x:c r="T398" s="120" t="n">
        <x:v>2050</x:v>
      </x:c>
      <x:c r="U398" s="120" t="n">
        <x:v>415</x:v>
      </x:c>
      <x:c r="V398" s="120" t="n">
        <x:v>0.00012117099732905342</x:v>
      </x:c>
      <x:c r="W398" s="120" t="n">
        <x:v>0.0005985555289748422</x:v>
      </x:c>
      <x:c r="X398" s="120" t="n">
        <x:v>398</x:v>
      </x:c>
      <x:c r="Y398" s="151" t="n">
        <x:v>44714.30204861111</x:v>
      </x:c>
      <x:c r="Z398" s="151" t="n">
        <x:v>44714.30679398148</x:v>
      </x:c>
      <x:c r="AA398" s="120" t="n">
        <x:v>83</x:v>
      </x:c>
      <x:c r="AB398" s="120" t="str">
        <x:v>Normal</x:v>
      </x:c>
      <x:c r="AC398" s="120" t="n">
        <x:v>0</x:v>
      </x:c>
      <x:c r="AD398" s="120"/>
      <x:c r="AE398" s="120"/>
      <x:c r="AF398" s="120"/>
      <x:c r="AG398" s="120"/>
    </x:row>
    <x:row r="399">
      <x:c r="A399" s="120" t="n">
        <x:v>398</x:v>
      </x:c>
      <x:c r="B399" s="120" t="n">
        <x:v>0</x:v>
      </x:c>
      <x:c r="C399" s="120" t="n">
        <x:v>1</x:v>
      </x:c>
      <x:c r="D399" s="120" t="str">
        <x:v>CADC0884</x:v>
      </x:c>
      <x:c r="E399" s="120" t="n">
        <x:v>5</x:v>
      </x:c>
      <x:c r="F399" s="120" t="n">
        <x:v>390</x:v>
      </x:c>
      <x:c r="G399" s="120" t="n">
        <x:v>79</x:v>
      </x:c>
      <x:c r="H399" s="120" t="n">
        <x:v>0.6617712658227848</x:v>
      </x:c>
      <x:c r="I399" s="120" t="n">
        <x:v>0.055461159273460986</x:v>
      </x:c>
      <x:c r="J399" s="120" t="n">
        <x:v>0.23550193050898965</x:v>
      </x:c>
      <x:c r="K399" s="120" t="n">
        <x:v>-1.513227986916391</x:v>
      </x:c>
      <x:c r="L399" s="120" t="n">
        <x:v>0.06437050302714202</x:v>
      </x:c>
      <x:c r="M399" s="120" t="n">
        <x:v>1</x:v>
      </x:c>
      <x:c r="N399" s="120" t="n">
        <x:v>1</x:v>
      </x:c>
      <x:c r="O399" s="120" t="n">
        <x:v>1</x:v>
      </x:c>
      <x:c r="P399" s="120" t="n">
        <x:v>10</x:v>
      </x:c>
      <x:c r="Q399" s="120" t="n">
        <x:v>26</x:v>
      </x:c>
      <x:c r="R399" s="120" t="n">
        <x:v>0.00038942783695940193</x:v>
      </x:c>
      <x:c r="S399" s="120" t="n">
        <x:v>0.00007787275441288625</x:v>
      </x:c>
      <x:c r="T399" s="120" t="n">
        <x:v>1950</x:v>
      </x:c>
      <x:c r="U399" s="120" t="n">
        <x:v>395</x:v>
      </x:c>
      <x:c r="V399" s="120" t="n">
        <x:v>0.00014220810070118202</x:v>
      </x:c>
      <x:c r="W399" s="120" t="n">
        <x:v>0.0007020399908033037</x:v>
      </x:c>
      <x:c r="X399" s="120" t="n">
        <x:v>399</x:v>
      </x:c>
      <x:c r="Y399" s="151" t="n">
        <x:v>44714.30685185185</x:v>
      </x:c>
      <x:c r="Z399" s="151" t="n">
        <x:v>44714.31136574074</x:v>
      </x:c>
      <x:c r="AA399" s="120" t="n">
        <x:v>79</x:v>
      </x:c>
      <x:c r="AB399" s="120" t="str">
        <x:v>Normal</x:v>
      </x:c>
      <x:c r="AC399" s="120" t="n">
        <x:v>0</x:v>
      </x:c>
      <x:c r="AD399" s="120"/>
      <x:c r="AE399" s="120"/>
      <x:c r="AF399" s="120"/>
      <x:c r="AG399" s="120"/>
    </x:row>
    <x:row r="400">
      <x:c r="A400" s="120" t="n">
        <x:v>399</x:v>
      </x:c>
      <x:c r="B400" s="120" t="n">
        <x:v>0</x:v>
      </x:c>
      <x:c r="C400" s="120" t="n">
        <x:v>1</x:v>
      </x:c>
      <x:c r="D400" s="120" t="str">
        <x:v>CADC0884</x:v>
      </x:c>
      <x:c r="E400" s="120" t="n">
        <x:v>5</x:v>
      </x:c>
      <x:c r="F400" s="120" t="n">
        <x:v>415</x:v>
      </x:c>
      <x:c r="G400" s="120" t="n">
        <x:v>84</x:v>
      </x:c>
      <x:c r="H400" s="120" t="n">
        <x:v>0.6665397619047619</x:v>
      </x:c>
      <x:c r="I400" s="120" t="n">
        <x:v>0.047813443022776646</x:v>
      </x:c>
      <x:c r="J400" s="120" t="n">
        <x:v>0.21866285240702557</x:v>
      </x:c>
      <x:c r="K400" s="120" t="n">
        <x:v>-1.452361685073876</x:v>
      </x:c>
      <x:c r="L400" s="120" t="n">
        <x:v>0.15094642660589566</x:v>
      </x:c>
      <x:c r="M400" s="120" t="n">
        <x:v>1</x:v>
      </x:c>
      <x:c r="N400" s="120" t="n">
        <x:v>1</x:v>
      </x:c>
      <x:c r="O400" s="120" t="n">
        <x:v>1</x:v>
      </x:c>
      <x:c r="P400" s="120" t="n">
        <x:v>19</x:v>
      </x:c>
      <x:c r="Q400" s="120" t="n">
        <x:v>30</x:v>
      </x:c>
      <x:c r="R400" s="120" t="n">
        <x:v>0.0003108578978557119</x:v>
      </x:c>
      <x:c r="S400" s="120" t="n">
        <x:v>0.00007666021134220684</x:v>
      </x:c>
      <x:c r="T400" s="120" t="n">
        <x:v>2075</x:v>
      </x:c>
      <x:c r="U400" s="120" t="n">
        <x:v>420</x:v>
      </x:c>
      <x:c r="V400" s="120" t="n">
        <x:v>0.00011521311571753409</x:v>
      </x:c>
      <x:c r="W400" s="120" t="n">
        <x:v>0.0005692076550330553</x:v>
      </x:c>
      <x:c r="X400" s="120" t="n">
        <x:v>400</x:v>
      </x:c>
      <x:c r="Y400" s="151" t="n">
        <x:v>44714.311423611114</x:v>
      </x:c>
      <x:c r="Z400" s="151" t="n">
        <x:v>44714.31622685185</x:v>
      </x:c>
      <x:c r="AA400" s="120" t="n">
        <x:v>84</x:v>
      </x:c>
      <x:c r="AB400" s="120" t="str">
        <x:v>Normal</x:v>
      </x:c>
      <x:c r="AC400" s="120" t="n">
        <x:v>1</x:v>
      </x:c>
      <x:c r="AD400" s="120" t="n">
        <x:v>792</x:v>
      </x:c>
      <x:c r="AE400" s="120" t="n">
        <x:v>8</x:v>
      </x:c>
      <x:c r="AF400" s="120" t="n">
        <x:v>92</x:v>
      </x:c>
      <x:c r="AG400" s="120" t="str">
        <x:v>train=1|anomaly=0</x:v>
      </x:c>
    </x:row>
    <x:row r="401">
      <x:c r="A401" s="120" t="n">
        <x:v>400</x:v>
      </x:c>
      <x:c r="B401" s="120" t="n">
        <x:v>0</x:v>
      </x:c>
      <x:c r="C401" s="120" t="n">
        <x:v>1</x:v>
      </x:c>
      <x:c r="D401" s="120" t="str">
        <x:v>CADC0884</x:v>
      </x:c>
      <x:c r="E401" s="120" t="n">
        <x:v>5</x:v>
      </x:c>
      <x:c r="F401" s="120" t="n">
        <x:v>400</x:v>
      </x:c>
      <x:c r="G401" s="120" t="n">
        <x:v>81</x:v>
      </x:c>
      <x:c r="H401" s="120" t="n">
        <x:v>0.6735073086419754</x:v>
      </x:c>
      <x:c r="I401" s="120" t="n">
        <x:v>0.04392489611912696</x:v>
      </x:c>
      <x:c r="J401" s="120" t="n">
        <x:v>0.2095826713235781</x:v>
      </x:c>
      <x:c r="K401" s="120" t="n">
        <x:v>-1.4956732701777244</x:v>
      </x:c>
      <x:c r="L401" s="120" t="n">
        <x:v>0.11744258854213169</x:v>
      </x:c>
      <x:c r="M401" s="120" t="n">
        <x:v>1</x:v>
      </x:c>
      <x:c r="N401" s="120" t="n">
        <x:v>1</x:v>
      </x:c>
      <x:c r="O401" s="120" t="n">
        <x:v>1</x:v>
      </x:c>
      <x:c r="P401" s="120" t="n">
        <x:v>12</x:v>
      </x:c>
      <x:c r="Q401" s="120" t="n">
        <x:v>22</x:v>
      </x:c>
      <x:c r="R401" s="120" t="n">
        <x:v>0.00029823457754000007</x:v>
      </x:c>
      <x:c r="S401" s="120" t="n">
        <x:v>0.00007612989546931605</x:v>
      </x:c>
      <x:c r="T401" s="120" t="n">
        <x:v>2000</x:v>
      </x:c>
      <x:c r="U401" s="120" t="n">
        <x:v>405</x:v>
      </x:c>
      <x:c r="V401" s="120" t="n">
        <x:v>0.00010981224029781741</x:v>
      </x:c>
      <x:c r="W401" s="120" t="n">
        <x:v>0.0005422826681373699</x:v>
      </x:c>
      <x:c r="X401" s="120" t="n">
        <x:v>401</x:v>
      </x:c>
      <x:c r="Y401" s="151" t="n">
        <x:v>44714.348807870374</x:v>
      </x:c>
      <x:c r="Z401" s="151" t="n">
        <x:v>44714.3534375</x:v>
      </x:c>
      <x:c r="AA401" s="120" t="n">
        <x:v>81</x:v>
      </x:c>
      <x:c r="AB401" s="120" t="str">
        <x:v>Normal</x:v>
      </x:c>
      <x:c r="AC401" s="120" t="n">
        <x:v>1</x:v>
      </x:c>
      <x:c r="AD401" s="120" t="n">
        <x:v>610</x:v>
      </x:c>
      <x:c r="AE401" s="120" t="n">
        <x:v>7</x:v>
      </x:c>
      <x:c r="AF401" s="120" t="n">
        <x:v>10</x:v>
      </x:c>
      <x:c r="AG401" s="120" t="str">
        <x:v>train=1|anomaly=0</x:v>
      </x:c>
    </x:row>
    <x:row r="402">
      <x:c r="A402" s="120" t="n">
        <x:v>401</x:v>
      </x:c>
      <x:c r="B402" s="120" t="n">
        <x:v>0</x:v>
      </x:c>
      <x:c r="C402" s="120" t="n">
        <x:v>1</x:v>
      </x:c>
      <x:c r="D402" s="120" t="str">
        <x:v>CADC0884</x:v>
      </x:c>
      <x:c r="E402" s="120" t="n">
        <x:v>5</x:v>
      </x:c>
      <x:c r="F402" s="120" t="n">
        <x:v>420</x:v>
      </x:c>
      <x:c r="G402" s="120" t="n">
        <x:v>85</x:v>
      </x:c>
      <x:c r="H402" s="120" t="n">
        <x:v>0.6561139176470588</x:v>
      </x:c>
      <x:c r="I402" s="120" t="n">
        <x:v>0.0665878981825697</x:v>
      </x:c>
      <x:c r="J402" s="120" t="n">
        <x:v>0.25804631015104573</x:v>
      </x:c>
      <x:c r="K402" s="120" t="n">
        <x:v>-1.3263800979788267</x:v>
      </x:c>
      <x:c r="L402" s="120" t="n">
        <x:v>0.04414483715189817</x:v>
      </x:c>
      <x:c r="M402" s="120" t="n">
        <x:v>1</x:v>
      </x:c>
      <x:c r="N402" s="120" t="n">
        <x:v>1</x:v>
      </x:c>
      <x:c r="O402" s="120" t="n">
        <x:v>1</x:v>
      </x:c>
      <x:c r="P402" s="120" t="n">
        <x:v>10</x:v>
      </x:c>
      <x:c r="Q402" s="120" t="n">
        <x:v>30</x:v>
      </x:c>
      <x:c r="R402" s="120" t="n">
        <x:v>0.00039760215606235834</x:v>
      </x:c>
      <x:c r="S402" s="120" t="n">
        <x:v>0.00008379354092611414</x:v>
      </x:c>
      <x:c r="T402" s="120" t="n">
        <x:v>2100</x:v>
      </x:c>
      <x:c r="U402" s="120" t="n">
        <x:v>425</x:v>
      </x:c>
      <x:c r="V402" s="120" t="n">
        <x:v>0.00015854261472040404</x:v>
      </x:c>
      <x:c r="W402" s="120" t="n">
        <x:v>0.0007833870374419965</x:v>
      </x:c>
      <x:c r="X402" s="120" t="n">
        <x:v>402</x:v>
      </x:c>
      <x:c r="Y402" s="151" t="n">
        <x:v>44714.35349537037</x:v>
      </x:c>
      <x:c r="Z402" s="151" t="n">
        <x:v>44714.35835648148</x:v>
      </x:c>
      <x:c r="AA402" s="120" t="n">
        <x:v>85</x:v>
      </x:c>
      <x:c r="AB402" s="120" t="str">
        <x:v>Normal</x:v>
      </x:c>
      <x:c r="AC402" s="120" t="n">
        <x:v>0</x:v>
      </x:c>
      <x:c r="AD402" s="120"/>
      <x:c r="AE402" s="120"/>
      <x:c r="AF402" s="120"/>
      <x:c r="AG402" s="120"/>
    </x:row>
    <x:row r="403">
      <x:c r="A403" s="120" t="n">
        <x:v>402</x:v>
      </x:c>
      <x:c r="B403" s="120" t="n">
        <x:v>0</x:v>
      </x:c>
      <x:c r="C403" s="120" t="n">
        <x:v>1</x:v>
      </x:c>
      <x:c r="D403" s="120" t="str">
        <x:v>CADC0884</x:v>
      </x:c>
      <x:c r="E403" s="120" t="n">
        <x:v>5</x:v>
      </x:c>
      <x:c r="F403" s="120" t="n">
        <x:v>410</x:v>
      </x:c>
      <x:c r="G403" s="120" t="n">
        <x:v>83</x:v>
      </x:c>
      <x:c r="H403" s="120" t="n">
        <x:v>0.6200768072289158</x:v>
      </x:c>
      <x:c r="I403" s="120" t="n">
        <x:v>0.10528657596102309</x:v>
      </x:c>
      <x:c r="J403" s="120" t="n">
        <x:v>0.32447892991845106</x:v>
      </x:c>
      <x:c r="K403" s="120" t="n">
        <x:v>-1.434496038898301</x:v>
      </x:c>
      <x:c r="L403" s="120" t="n">
        <x:v>-0.001954985024186661</x:v>
      </x:c>
      <x:c r="M403" s="120" t="n">
        <x:v>1</x:v>
      </x:c>
      <x:c r="N403" s="120" t="n">
        <x:v>1</x:v>
      </x:c>
      <x:c r="O403" s="120" t="n">
        <x:v>1</x:v>
      </x:c>
      <x:c r="P403" s="120" t="n">
        <x:v>9</x:v>
      </x:c>
      <x:c r="Q403" s="120" t="n">
        <x:v>27</x:v>
      </x:c>
      <x:c r="R403" s="120" t="n">
        <x:v>0.0006303136142250148</x:v>
      </x:c>
      <x:c r="S403" s="120" t="n">
        <x:v>0.00007152998474074069</x:v>
      </x:c>
      <x:c r="T403" s="120" t="n">
        <x:v>2050</x:v>
      </x:c>
      <x:c r="U403" s="120" t="n">
        <x:v>415</x:v>
      </x:c>
      <x:c r="V403" s="120" t="n">
        <x:v>0.00025679652673420264</x:v>
      </x:c>
      <x:c r="W403" s="120" t="n">
        <x:v>0.0012685129633858204</x:v>
      </x:c>
      <x:c r="X403" s="120" t="n">
        <x:v>403</x:v>
      </x:c>
      <x:c r="Y403" s="151" t="n">
        <x:v>44714.35841435185</x:v>
      </x:c>
      <x:c r="Z403" s="151" t="n">
        <x:v>44714.36315972222</x:v>
      </x:c>
      <x:c r="AA403" s="120" t="n">
        <x:v>83</x:v>
      </x:c>
      <x:c r="AB403" s="120" t="str">
        <x:v>Normal</x:v>
      </x:c>
      <x:c r="AC403" s="120" t="n">
        <x:v>1</x:v>
      </x:c>
      <x:c r="AD403" s="120" t="n">
        <x:v>378</x:v>
      </x:c>
      <x:c r="AE403" s="120" t="n">
        <x:v>4</x:v>
      </x:c>
      <x:c r="AF403" s="120" t="n">
        <x:v>78</x:v>
      </x:c>
      <x:c r="AG403" s="120" t="str">
        <x:v>train=1|anomaly=0</x:v>
      </x:c>
    </x:row>
    <x:row r="404">
      <x:c r="A404" s="120" t="n">
        <x:v>403</x:v>
      </x:c>
      <x:c r="B404" s="120" t="n">
        <x:v>0</x:v>
      </x:c>
      <x:c r="C404" s="120" t="n">
        <x:v>0</x:v>
      </x:c>
      <x:c r="D404" s="120" t="str">
        <x:v>CADC0884</x:v>
      </x:c>
      <x:c r="E404" s="120" t="n">
        <x:v>5</x:v>
      </x:c>
      <x:c r="F404" s="120" t="n">
        <x:v>420</x:v>
      </x:c>
      <x:c r="G404" s="120" t="n">
        <x:v>85</x:v>
      </x:c>
      <x:c r="H404" s="120" t="n">
        <x:v>0.5966631764705883</x:v>
      </x:c>
      <x:c r="I404" s="120" t="n">
        <x:v>0.10696036801995712</x:v>
      </x:c>
      <x:c r="J404" s="120" t="n">
        <x:v>0.32704795981622803</x:v>
      </x:c>
      <x:c r="K404" s="120" t="n">
        <x:v>-1.4554809826762758</x:v>
      </x:c>
      <x:c r="L404" s="120" t="n">
        <x:v>0.08692966808595075</x:v>
      </x:c>
      <x:c r="M404" s="120" t="n">
        <x:v>1</x:v>
      </x:c>
      <x:c r="N404" s="120" t="n">
        <x:v>1</x:v>
      </x:c>
      <x:c r="O404" s="120" t="n">
        <x:v>1</x:v>
      </x:c>
      <x:c r="P404" s="120" t="n">
        <x:v>9</x:v>
      </x:c>
      <x:c r="Q404" s="120" t="n">
        <x:v>27</x:v>
      </x:c>
      <x:c r="R404" s="120" t="n">
        <x:v>0.0006291793368350341</x:v>
      </x:c>
      <x:c r="S404" s="120" t="n">
        <x:v>0.00008785212461634484</x:v>
      </x:c>
      <x:c r="T404" s="120" t="n">
        <x:v>2100</x:v>
      </x:c>
      <x:c r="U404" s="120" t="n">
        <x:v>425</x:v>
      </x:c>
      <x:c r="V404" s="120" t="n">
        <x:v>0.0002546675429046598</x:v>
      </x:c>
      <x:c r="W404" s="120" t="n">
        <x:v>0.001258357270823025</x:v>
      </x:c>
      <x:c r="X404" s="120" t="n">
        <x:v>404</x:v>
      </x:c>
      <x:c r="Y404" s="151" t="n">
        <x:v>44714.363217592596</x:v>
      </x:c>
      <x:c r="Z404" s="151" t="n">
        <x:v>44714.3680787037</x:v>
      </x:c>
      <x:c r="AA404" s="120" t="n">
        <x:v>85</x:v>
      </x:c>
      <x:c r="AB404" s="120" t="str">
        <x:v>Normal</x:v>
      </x:c>
      <x:c r="AC404" s="120" t="n">
        <x:v>0</x:v>
      </x:c>
      <x:c r="AD404" s="120"/>
      <x:c r="AE404" s="120"/>
      <x:c r="AF404" s="120"/>
      <x:c r="AG404" s="120"/>
    </x:row>
    <x:row r="405">
      <x:c r="A405" s="120" t="n">
        <x:v>404</x:v>
      </x:c>
      <x:c r="B405" s="120" t="n">
        <x:v>0</x:v>
      </x:c>
      <x:c r="C405" s="120" t="n">
        <x:v>1</x:v>
      </x:c>
      <x:c r="D405" s="120" t="str">
        <x:v>CADC0884</x:v>
      </x:c>
      <x:c r="E405" s="120" t="n">
        <x:v>5</x:v>
      </x:c>
      <x:c r="F405" s="120" t="n">
        <x:v>470</x:v>
      </x:c>
      <x:c r="G405" s="120" t="n">
        <x:v>95</x:v>
      </x:c>
      <x:c r="H405" s="120" t="n">
        <x:v>0.5679791894736842</x:v>
      </x:c>
      <x:c r="I405" s="120" t="n">
        <x:v>0.10414205942305883</x:v>
      </x:c>
      <x:c r="J405" s="120" t="n">
        <x:v>0.3227104885544609</x:v>
      </x:c>
      <x:c r="K405" s="120" t="n">
        <x:v>-1.448538007907685</x:v>
      </x:c>
      <x:c r="L405" s="120" t="n">
        <x:v>0.2260704487578738</x:v>
      </x:c>
      <x:c r="M405" s="120" t="n">
        <x:v>1</x:v>
      </x:c>
      <x:c r="N405" s="120" t="n">
        <x:v>1</x:v>
      </x:c>
      <x:c r="O405" s="120" t="n">
        <x:v>1</x:v>
      </x:c>
      <x:c r="P405" s="120" t="n">
        <x:v>11</x:v>
      </x:c>
      <x:c r="Q405" s="120" t="n">
        <x:v>30</x:v>
      </x:c>
      <x:c r="R405" s="120" t="n">
        <x:v>0.0004993695931313942</x:v>
      </x:c>
      <x:c r="S405" s="120" t="n">
        <x:v>0.00005417213963232723</x:v>
      </x:c>
      <x:c r="T405" s="120" t="n">
        <x:v>2350</x:v>
      </x:c>
      <x:c r="U405" s="120" t="n">
        <x:v>475</x:v>
      </x:c>
      <x:c r="V405" s="120" t="n">
        <x:v>0.00022157884983629538</x:v>
      </x:c>
      <x:c r="W405" s="120" t="n">
        <x:v>0.001096232204453251</x:v>
      </x:c>
      <x:c r="X405" s="120" t="n">
        <x:v>405</x:v>
      </x:c>
      <x:c r="Y405" s="151" t="n">
        <x:v>44714.36813657408</x:v>
      </x:c>
      <x:c r="Z405" s="151" t="n">
        <x:v>44714.37357638889</x:v>
      </x:c>
      <x:c r="AA405" s="120" t="n">
        <x:v>95</x:v>
      </x:c>
      <x:c r="AB405" s="120" t="str">
        <x:v>Normal</x:v>
      </x:c>
      <x:c r="AC405" s="120" t="n">
        <x:v>1</x:v>
      </x:c>
      <x:c r="AD405" s="120" t="n">
        <x:v>743</x:v>
      </x:c>
      <x:c r="AE405" s="120" t="n">
        <x:v>8</x:v>
      </x:c>
      <x:c r="AF405" s="120" t="n">
        <x:v>43</x:v>
      </x:c>
      <x:c r="AG405" s="120" t="str">
        <x:v>train=1|anomaly=0</x:v>
      </x:c>
    </x:row>
    <x:row r="406">
      <x:c r="A406" s="120" t="n">
        <x:v>405</x:v>
      </x:c>
      <x:c r="B406" s="120" t="n">
        <x:v>0</x:v>
      </x:c>
      <x:c r="C406" s="120" t="n">
        <x:v>1</x:v>
      </x:c>
      <x:c r="D406" s="120" t="str">
        <x:v>CADC0884</x:v>
      </x:c>
      <x:c r="E406" s="120" t="n">
        <x:v>5</x:v>
      </x:c>
      <x:c r="F406" s="120" t="n">
        <x:v>435</x:v>
      </x:c>
      <x:c r="G406" s="120" t="n">
        <x:v>88</x:v>
      </x:c>
      <x:c r="H406" s="120" t="n">
        <x:v>0.5860178522727272</x:v>
      </x:c>
      <x:c r="I406" s="120" t="n">
        <x:v>0.10276098923871681</x:v>
      </x:c>
      <x:c r="J406" s="120" t="n">
        <x:v>0.3205635494542647</x:v>
      </x:c>
      <x:c r="K406" s="120" t="n">
        <x:v>-1.4254002022515593</x:v>
      </x:c>
      <x:c r="L406" s="120" t="n">
        <x:v>0.17789512489251685</x:v>
      </x:c>
      <x:c r="M406" s="120" t="n">
        <x:v>1</x:v>
      </x:c>
      <x:c r="N406" s="120" t="n">
        <x:v>1</x:v>
      </x:c>
      <x:c r="O406" s="120" t="n">
        <x:v>1</x:v>
      </x:c>
      <x:c r="P406" s="120" t="n">
        <x:v>12</x:v>
      </x:c>
      <x:c r="Q406" s="120" t="n">
        <x:v>27</x:v>
      </x:c>
      <x:c r="R406" s="120" t="n">
        <x:v>0.0005758903447356322</x:v>
      </x:c>
      <x:c r="S406" s="120" t="n">
        <x:v>0.00006924838912128199</x:v>
      </x:c>
      <x:c r="T406" s="120" t="n">
        <x:v>2175</x:v>
      </x:c>
      <x:c r="U406" s="120" t="n">
        <x:v>440</x:v>
      </x:c>
      <x:c r="V406" s="120" t="n">
        <x:v>0.00023623215916946392</x:v>
      </x:c>
      <x:c r="W406" s="120" t="n">
        <x:v>0.0011677385140763273</x:v>
      </x:c>
      <x:c r="X406" s="120" t="n">
        <x:v>406</x:v>
      </x:c>
      <x:c r="Y406" s="151" t="n">
        <x:v>44714.37363425926</x:v>
      </x:c>
      <x:c r="Z406" s="151" t="n">
        <x:v>44714.37866898148</x:v>
      </x:c>
      <x:c r="AA406" s="120" t="n">
        <x:v>88</x:v>
      </x:c>
      <x:c r="AB406" s="120" t="str">
        <x:v>Normal</x:v>
      </x:c>
      <x:c r="AC406" s="120" t="n">
        <x:v>1</x:v>
      </x:c>
      <x:c r="AD406" s="120" t="n">
        <x:v>664</x:v>
      </x:c>
      <x:c r="AE406" s="120" t="n">
        <x:v>7</x:v>
      </x:c>
      <x:c r="AF406" s="120" t="n">
        <x:v>64</x:v>
      </x:c>
      <x:c r="AG406" s="120" t="str">
        <x:v>train=1|anomaly=0</x:v>
      </x:c>
    </x:row>
    <x:row r="407">
      <x:c r="A407" s="120" t="n">
        <x:v>406</x:v>
      </x:c>
      <x:c r="B407" s="120" t="n">
        <x:v>0</x:v>
      </x:c>
      <x:c r="C407" s="120" t="n">
        <x:v>0</x:v>
      </x:c>
      <x:c r="D407" s="120" t="str">
        <x:v>CADC0884</x:v>
      </x:c>
      <x:c r="E407" s="120" t="n">
        <x:v>5</x:v>
      </x:c>
      <x:c r="F407" s="120" t="n">
        <x:v>415</x:v>
      </x:c>
      <x:c r="G407" s="120" t="n">
        <x:v>84</x:v>
      </x:c>
      <x:c r="H407" s="120" t="n">
        <x:v>0.635993238095238</x:v>
      </x:c>
      <x:c r="I407" s="120" t="n">
        <x:v>0.10592746557587188</x:v>
      </x:c>
      <x:c r="J407" s="120" t="n">
        <x:v>0.32546499900276815</x:v>
      </x:c>
      <x:c r="K407" s="120" t="n">
        <x:v>-1.4902051918917674</x:v>
      </x:c>
      <x:c r="L407" s="120" t="n">
        <x:v>0.08016432626097458</x:v>
      </x:c>
      <x:c r="M407" s="120" t="n">
        <x:v>1</x:v>
      </x:c>
      <x:c r="N407" s="120" t="n">
        <x:v>1</x:v>
      </x:c>
      <x:c r="O407" s="120" t="n">
        <x:v>1</x:v>
      </x:c>
      <x:c r="P407" s="120" t="n">
        <x:v>14</x:v>
      </x:c>
      <x:c r="Q407" s="120" t="n">
        <x:v>27</x:v>
      </x:c>
      <x:c r="R407" s="120" t="n">
        <x:v>0.0006367964316934242</x:v>
      </x:c>
      <x:c r="S407" s="120" t="n">
        <x:v>0.0000677657915823914</x:v>
      </x:c>
      <x:c r="T407" s="120" t="n">
        <x:v>2075</x:v>
      </x:c>
      <x:c r="U407" s="120" t="n">
        <x:v>420</x:v>
      </x:c>
      <x:c r="V407" s="120" t="n">
        <x:v>0.0002552469050021009</x:v>
      </x:c>
      <x:c r="W407" s="120" t="n">
        <x:v>0.0012610412568556176</x:v>
      </x:c>
      <x:c r="X407" s="120" t="n">
        <x:v>407</x:v>
      </x:c>
      <x:c r="Y407" s="151" t="n">
        <x:v>44714.37872685185</x:v>
      </x:c>
      <x:c r="Z407" s="151" t="n">
        <x:v>44714.38353009259</x:v>
      </x:c>
      <x:c r="AA407" s="120" t="n">
        <x:v>84</x:v>
      </x:c>
      <x:c r="AB407" s="120" t="str">
        <x:v>Normal</x:v>
      </x:c>
      <x:c r="AC407" s="120" t="n">
        <x:v>1</x:v>
      </x:c>
      <x:c r="AD407" s="120" t="n">
        <x:v>856</x:v>
      </x:c>
      <x:c r="AE407" s="120" t="n">
        <x:v>9</x:v>
      </x:c>
      <x:c r="AF407" s="120" t="n">
        <x:v>56</x:v>
      </x:c>
      <x:c r="AG407" s="120" t="str">
        <x:v>train=0|anomaly=0</x:v>
      </x:c>
    </x:row>
    <x:row r="408">
      <x:c r="A408" s="120" t="n">
        <x:v>407</x:v>
      </x:c>
      <x:c r="B408" s="120" t="n">
        <x:v>0</x:v>
      </x:c>
      <x:c r="C408" s="120" t="n">
        <x:v>1</x:v>
      </x:c>
      <x:c r="D408" s="120" t="str">
        <x:v>CADC0884</x:v>
      </x:c>
      <x:c r="E408" s="120" t="n">
        <x:v>5</x:v>
      </x:c>
      <x:c r="F408" s="120" t="n">
        <x:v>420</x:v>
      </x:c>
      <x:c r="G408" s="120" t="n">
        <x:v>85</x:v>
      </x:c>
      <x:c r="H408" s="120" t="n">
        <x:v>0.6236049529411765</x:v>
      </x:c>
      <x:c r="I408" s="120" t="n">
        <x:v>0.09284978427091543</x:v>
      </x:c>
      <x:c r="J408" s="120" t="n">
        <x:v>0.3047126257162893</x:v>
      </x:c>
      <x:c r="K408" s="120" t="n">
        <x:v>-1.430979181533028</x:v>
      </x:c>
      <x:c r="L408" s="120" t="n">
        <x:v>0.17225258949996558</x:v>
      </x:c>
      <x:c r="M408" s="120" t="n">
        <x:v>1</x:v>
      </x:c>
      <x:c r="N408" s="120" t="n">
        <x:v>1</x:v>
      </x:c>
      <x:c r="O408" s="120" t="n">
        <x:v>1</x:v>
      </x:c>
      <x:c r="P408" s="120" t="n">
        <x:v>17</x:v>
      </x:c>
      <x:c r="Q408" s="120" t="n">
        <x:v>25</x:v>
      </x:c>
      <x:c r="R408" s="120" t="n">
        <x:v>0.0005632126268201531</x:v>
      </x:c>
      <x:c r="S408" s="120" t="n">
        <x:v>0.00008099334141529969</x:v>
      </x:c>
      <x:c r="T408" s="120" t="n">
        <x:v>2100</x:v>
      </x:c>
      <x:c r="U408" s="120" t="n">
        <x:v>425</x:v>
      </x:c>
      <x:c r="V408" s="120" t="n">
        <x:v>0.00022107091493075103</x:v>
      </x:c>
      <x:c r="W408" s="120" t="n">
        <x:v>0.0010923504031872405</x:v>
      </x:c>
      <x:c r="X408" s="120" t="n">
        <x:v>408</x:v>
      </x:c>
      <x:c r="Y408" s="151" t="n">
        <x:v>44714.38358796296</x:v>
      </x:c>
      <x:c r="Z408" s="151" t="n">
        <x:v>44714.388449074075</x:v>
      </x:c>
      <x:c r="AA408" s="120" t="n">
        <x:v>85</x:v>
      </x:c>
      <x:c r="AB408" s="120" t="str">
        <x:v>Normal</x:v>
      </x:c>
      <x:c r="AC408" s="120" t="n">
        <x:v>1</x:v>
      </x:c>
      <x:c r="AD408" s="120" t="n">
        <x:v>799</x:v>
      </x:c>
      <x:c r="AE408" s="120" t="n">
        <x:v>8</x:v>
      </x:c>
      <x:c r="AF408" s="120" t="n">
        <x:v>99</x:v>
      </x:c>
      <x:c r="AG408" s="120" t="str">
        <x:v>train=1|anomaly=0</x:v>
      </x:c>
    </x:row>
    <x:row r="409">
      <x:c r="A409" s="120" t="n">
        <x:v>408</x:v>
      </x:c>
      <x:c r="B409" s="120" t="n">
        <x:v>0</x:v>
      </x:c>
      <x:c r="C409" s="120" t="n">
        <x:v>1</x:v>
      </x:c>
      <x:c r="D409" s="120" t="str">
        <x:v>CADC0884</x:v>
      </x:c>
      <x:c r="E409" s="120" t="n">
        <x:v>5</x:v>
      </x:c>
      <x:c r="F409" s="120" t="n">
        <x:v>430</x:v>
      </x:c>
      <x:c r="G409" s="120" t="n">
        <x:v>87</x:v>
      </x:c>
      <x:c r="H409" s="120" t="n">
        <x:v>0.6669478160919541</x:v>
      </x:c>
      <x:c r="I409" s="120" t="n">
        <x:v>0.10131513200769032</x:v>
      </x:c>
      <x:c r="J409" s="120" t="n">
        <x:v>0.318300380156371</x:v>
      </x:c>
      <x:c r="K409" s="120" t="n">
        <x:v>-1.376501398040142</x:v>
      </x:c>
      <x:c r="L409" s="120" t="n">
        <x:v>0.16785862995337744</x:v>
      </x:c>
      <x:c r="M409" s="120" t="n">
        <x:v>1</x:v>
      </x:c>
      <x:c r="N409" s="120" t="n">
        <x:v>1</x:v>
      </x:c>
      <x:c r="O409" s="120" t="n">
        <x:v>1</x:v>
      </x:c>
      <x:c r="P409" s="120" t="n">
        <x:v>18</x:v>
      </x:c>
      <x:c r="Q409" s="120" t="n">
        <x:v>31</x:v>
      </x:c>
      <x:c r="R409" s="120" t="n">
        <x:v>0.0006038152626231746</x:v>
      </x:c>
      <x:c r="S409" s="120" t="n">
        <x:v>0.00014270841010297522</x:v>
      </x:c>
      <x:c r="T409" s="120" t="n">
        <x:v>2150</x:v>
      </x:c>
      <x:c r="U409" s="120" t="n">
        <x:v>435</x:v>
      </x:c>
      <x:c r="V409" s="120" t="n">
        <x:v>0.0002356165860643961</x:v>
      </x:c>
      <x:c r="W409" s="120" t="n">
        <x:v>0.0011645417472148313</x:v>
      </x:c>
      <x:c r="X409" s="120" t="n">
        <x:v>409</x:v>
      </x:c>
      <x:c r="Y409" s="151" t="n">
        <x:v>44714.388506944444</x:v>
      </x:c>
      <x:c r="Z409" s="151" t="n">
        <x:v>44714.393483796295</x:v>
      </x:c>
      <x:c r="AA409" s="120" t="n">
        <x:v>87</x:v>
      </x:c>
      <x:c r="AB409" s="120" t="str">
        <x:v>Normal</x:v>
      </x:c>
      <x:c r="AC409" s="120" t="n">
        <x:v>0</x:v>
      </x:c>
      <x:c r="AD409" s="120"/>
      <x:c r="AE409" s="120"/>
      <x:c r="AF409" s="120"/>
      <x:c r="AG409" s="120"/>
    </x:row>
    <x:row r="410">
      <x:c r="A410" s="120" t="n">
        <x:v>409</x:v>
      </x:c>
      <x:c r="B410" s="120" t="n">
        <x:v>0</x:v>
      </x:c>
      <x:c r="C410" s="120" t="n">
        <x:v>1</x:v>
      </x:c>
      <x:c r="D410" s="120" t="str">
        <x:v>CADC0884</x:v>
      </x:c>
      <x:c r="E410" s="120" t="n">
        <x:v>5</x:v>
      </x:c>
      <x:c r="F410" s="120" t="n">
        <x:v>475</x:v>
      </x:c>
      <x:c r="G410" s="120" t="n">
        <x:v>96</x:v>
      </x:c>
      <x:c r="H410" s="120" t="n">
        <x:v>0.6521156458333333</x:v>
      </x:c>
      <x:c r="I410" s="120" t="n">
        <x:v>0.13819163266218706</x:v>
      </x:c>
      <x:c r="J410" s="120" t="n">
        <x:v>0.37174135183240925</x:v>
      </x:c>
      <x:c r="K410" s="120" t="n">
        <x:v>-1.4756566402458657</x:v>
      </x:c>
      <x:c r="L410" s="120" t="n">
        <x:v>0.1907923963255202</x:v>
      </x:c>
      <x:c r="M410" s="120" t="n">
        <x:v>1</x:v>
      </x:c>
      <x:c r="N410" s="120" t="n">
        <x:v>1</x:v>
      </x:c>
      <x:c r="O410" s="120" t="n">
        <x:v>1</x:v>
      </x:c>
      <x:c r="P410" s="120" t="n">
        <x:v>15</x:v>
      </x:c>
      <x:c r="Q410" s="120" t="n">
        <x:v>30</x:v>
      </x:c>
      <x:c r="R410" s="120" t="n">
        <x:v>0.0006716232959406095</x:v>
      </x:c>
      <x:c r="S410" s="120" t="n">
        <x:v>0.00013858794826946576</x:v>
      </x:c>
      <x:c r="T410" s="120" t="n">
        <x:v>2375</x:v>
      </x:c>
      <x:c r="U410" s="120" t="n">
        <x:v>480</x:v>
      </x:c>
      <x:c r="V410" s="120" t="n">
        <x:v>0.0002909297529730254</x:v>
      </x:c>
      <x:c r="W410" s="120" t="n">
        <x:v>0.0014394961735644486</x:v>
      </x:c>
      <x:c r="X410" s="120" t="n">
        <x:v>410</x:v>
      </x:c>
      <x:c r="Y410" s="151" t="n">
        <x:v>44714.393541666665</x:v>
      </x:c>
      <x:c r="Z410" s="151" t="n">
        <x:v>44714.399039351854</x:v>
      </x:c>
      <x:c r="AA410" s="120" t="n">
        <x:v>96</x:v>
      </x:c>
      <x:c r="AB410" s="120" t="str">
        <x:v>Normal</x:v>
      </x:c>
      <x:c r="AC410" s="120" t="n">
        <x:v>0</x:v>
      </x:c>
      <x:c r="AD410" s="120"/>
      <x:c r="AE410" s="120"/>
      <x:c r="AF410" s="120"/>
      <x:c r="AG410" s="120"/>
    </x:row>
    <x:row r="411">
      <x:c r="A411" s="120" t="n">
        <x:v>410</x:v>
      </x:c>
      <x:c r="B411" s="120" t="n">
        <x:v>0</x:v>
      </x:c>
      <x:c r="C411" s="120" t="n">
        <x:v>0</x:v>
      </x:c>
      <x:c r="D411" s="120" t="str">
        <x:v>CADC0884</x:v>
      </x:c>
      <x:c r="E411" s="120" t="n">
        <x:v>5</x:v>
      </x:c>
      <x:c r="F411" s="120" t="n">
        <x:v>425</x:v>
      </x:c>
      <x:c r="G411" s="120" t="n">
        <x:v>86</x:v>
      </x:c>
      <x:c r="H411" s="120" t="n">
        <x:v>0.6502747360465115</x:v>
      </x:c>
      <x:c r="I411" s="120" t="n">
        <x:v>0.1473094162368086</x:v>
      </x:c>
      <x:c r="J411" s="120" t="n">
        <x:v>0.3838090882676029</x:v>
      </x:c>
      <x:c r="K411" s="120" t="n">
        <x:v>-1.4524084074348282</x:v>
      </x:c>
      <x:c r="L411" s="120" t="n">
        <x:v>0.040448626747738005</x:v>
      </x:c>
      <x:c r="M411" s="120" t="n">
        <x:v>2</x:v>
      </x:c>
      <x:c r="N411" s="120" t="n">
        <x:v>1</x:v>
      </x:c>
      <x:c r="O411" s="120" t="n">
        <x:v>1</x:v>
      </x:c>
      <x:c r="P411" s="120" t="n">
        <x:v>13</x:v>
      </x:c>
      <x:c r="Q411" s="120" t="n">
        <x:v>29</x:v>
      </x:c>
      <x:c r="R411" s="120" t="n">
        <x:v>0.0008675798331117703</x:v>
      </x:c>
      <x:c r="S411" s="120" t="n">
        <x:v>0.00015493514447288557</x:v>
      </x:c>
      <x:c r="T411" s="120" t="n">
        <x:v>2125</x:v>
      </x:c>
      <x:c r="U411" s="120" t="n">
        <x:v>430</x:v>
      </x:c>
      <x:c r="V411" s="120" t="n">
        <x:v>0.000346610391145432</x:v>
      </x:c>
      <x:c r="W411" s="120" t="n">
        <x:v>0.0017129001888001</x:v>
      </x:c>
      <x:c r="X411" s="120" t="n">
        <x:v>411</x:v>
      </x:c>
      <x:c r="Y411" s="151" t="n">
        <x:v>44714.399097222224</x:v>
      </x:c>
      <x:c r="Z411" s="151" t="n">
        <x:v>44714.404016203705</x:v>
      </x:c>
      <x:c r="AA411" s="120" t="n">
        <x:v>86</x:v>
      </x:c>
      <x:c r="AB411" s="120" t="str">
        <x:v>Normal</x:v>
      </x:c>
      <x:c r="AC411" s="120" t="n">
        <x:v>1</x:v>
      </x:c>
      <x:c r="AD411" s="120" t="n">
        <x:v>299</x:v>
      </x:c>
      <x:c r="AE411" s="120" t="n">
        <x:v>3</x:v>
      </x:c>
      <x:c r="AF411" s="120" t="n">
        <x:v>99</x:v>
      </x:c>
      <x:c r="AG411" s="120" t="str">
        <x:v>train=0|anomaly=0</x:v>
      </x:c>
    </x:row>
    <x:row r="412">
      <x:c r="A412" s="120" t="n">
        <x:v>411</x:v>
      </x:c>
      <x:c r="B412" s="120" t="n">
        <x:v>0</x:v>
      </x:c>
      <x:c r="C412" s="120" t="n">
        <x:v>1</x:v>
      </x:c>
      <x:c r="D412" s="120" t="str">
        <x:v>CADC0884</x:v>
      </x:c>
      <x:c r="E412" s="120" t="n">
        <x:v>5</x:v>
      </x:c>
      <x:c r="F412" s="120" t="n">
        <x:v>470</x:v>
      </x:c>
      <x:c r="G412" s="120" t="n">
        <x:v>95</x:v>
      </x:c>
      <x:c r="H412" s="120" t="n">
        <x:v>0.5874935810526315</x:v>
      </x:c>
      <x:c r="I412" s="120" t="n">
        <x:v>0.15371905728258828</x:v>
      </x:c>
      <x:c r="J412" s="120" t="n">
        <x:v>0.3920702198364322</x:v>
      </x:c>
      <x:c r="K412" s="120" t="n">
        <x:v>-1.4370423119077587</x:v>
      </x:c>
      <x:c r="L412" s="120" t="n">
        <x:v>0.20356454051111994</x:v>
      </x:c>
      <x:c r="M412" s="120" t="n">
        <x:v>1</x:v>
      </x:c>
      <x:c r="N412" s="120" t="n">
        <x:v>1</x:v>
      </x:c>
      <x:c r="O412" s="120" t="n">
        <x:v>1</x:v>
      </x:c>
      <x:c r="P412" s="120" t="n">
        <x:v>8</x:v>
      </x:c>
      <x:c r="Q412" s="120" t="n">
        <x:v>28</x:v>
      </x:c>
      <x:c r="R412" s="120" t="n">
        <x:v>0.0007312009433493845</x:v>
      </x:c>
      <x:c r="S412" s="120" t="n">
        <x:v>0.0000817934752120246</x:v>
      </x:c>
      <x:c r="T412" s="120" t="n">
        <x:v>2350</x:v>
      </x:c>
      <x:c r="U412" s="120" t="n">
        <x:v>475</x:v>
      </x:c>
      <x:c r="V412" s="120" t="n">
        <x:v>0.00032706182400550697</x:v>
      </x:c>
      <x:c r="W412" s="120" t="n">
        <x:v>0.0016180953398167188</x:v>
      </x:c>
      <x:c r="X412" s="120" t="n">
        <x:v>412</x:v>
      </x:c>
      <x:c r="Y412" s="151" t="n">
        <x:v>44714.404074074075</x:v>
      </x:c>
      <x:c r="Z412" s="151" t="n">
        <x:v>44714.40951388889</x:v>
      </x:c>
      <x:c r="AA412" s="120" t="n">
        <x:v>95</x:v>
      </x:c>
      <x:c r="AB412" s="120" t="str">
        <x:v>Normal</x:v>
      </x:c>
      <x:c r="AC412" s="120" t="n">
        <x:v>0</x:v>
      </x:c>
      <x:c r="AD412" s="120"/>
      <x:c r="AE412" s="120"/>
      <x:c r="AF412" s="120"/>
      <x:c r="AG412" s="120"/>
    </x:row>
    <x:row r="413">
      <x:c r="A413" s="120" t="n">
        <x:v>412</x:v>
      </x:c>
      <x:c r="B413" s="120" t="n">
        <x:v>0</x:v>
      </x:c>
      <x:c r="C413" s="120" t="n">
        <x:v>1</x:v>
      </x:c>
      <x:c r="D413" s="120" t="str">
        <x:v>CADC0884</x:v>
      </x:c>
      <x:c r="E413" s="120" t="n">
        <x:v>5</x:v>
      </x:c>
      <x:c r="F413" s="120" t="n">
        <x:v>455</x:v>
      </x:c>
      <x:c r="G413" s="120" t="n">
        <x:v>92</x:v>
      </x:c>
      <x:c r="H413" s="120" t="n">
        <x:v>0.5975520869565218</x:v>
      </x:c>
      <x:c r="I413" s="120" t="n">
        <x:v>0.13282510177199244</x:v>
      </x:c>
      <x:c r="J413" s="120" t="n">
        <x:v>0.36445178250626303</x:v>
      </x:c>
      <x:c r="K413" s="120" t="n">
        <x:v>-1.4415979032476882</x:v>
      </x:c>
      <x:c r="L413" s="120" t="n">
        <x:v>0.17600723618622235</x:v>
      </x:c>
      <x:c r="M413" s="120" t="n">
        <x:v>1</x:v>
      </x:c>
      <x:c r="N413" s="120" t="n">
        <x:v>1</x:v>
      </x:c>
      <x:c r="O413" s="120" t="n">
        <x:v>1</x:v>
      </x:c>
      <x:c r="P413" s="120" t="n">
        <x:v>15</x:v>
      </x:c>
      <x:c r="Q413" s="120" t="n">
        <x:v>32</x:v>
      </x:c>
      <x:c r="R413" s="120" t="n">
        <x:v>0.0006814380487016061</x:v>
      </x:c>
      <x:c r="S413" s="120" t="n">
        <x:v>0.00011277422636111108</x:v>
      </x:c>
      <x:c r="T413" s="120" t="n">
        <x:v>2275</x:v>
      </x:c>
      <x:c r="U413" s="120" t="n">
        <x:v>460</x:v>
      </x:c>
      <x:c r="V413" s="120" t="n">
        <x:v>0.00029192330059778557</x:v>
      </x:c>
      <x:c r="W413" s="120" t="n">
        <x:v>0.001443751106217309</x:v>
      </x:c>
      <x:c r="X413" s="120" t="n">
        <x:v>413</x:v>
      </x:c>
      <x:c r="Y413" s="151" t="n">
        <x:v>44714.40957175926</x:v>
      </x:c>
      <x:c r="Z413" s="151" t="n">
        <x:v>44714.41483796296</x:v>
      </x:c>
      <x:c r="AA413" s="120" t="n">
        <x:v>92</x:v>
      </x:c>
      <x:c r="AB413" s="120" t="str">
        <x:v>Normal</x:v>
      </x:c>
      <x:c r="AC413" s="120" t="n">
        <x:v>1</x:v>
      </x:c>
      <x:c r="AD413" s="120" t="n">
        <x:v>954</x:v>
      </x:c>
      <x:c r="AE413" s="120" t="n">
        <x:v>10</x:v>
      </x:c>
      <x:c r="AF413" s="120" t="n">
        <x:v>54</x:v>
      </x:c>
      <x:c r="AG413" s="120" t="str">
        <x:v>train=1|anomaly=0</x:v>
      </x:c>
    </x:row>
    <x:row r="414">
      <x:c r="A414" s="120" t="n">
        <x:v>413</x:v>
      </x:c>
      <x:c r="B414" s="120" t="n">
        <x:v>0</x:v>
      </x:c>
      <x:c r="C414" s="120" t="n">
        <x:v>1</x:v>
      </x:c>
      <x:c r="D414" s="120" t="str">
        <x:v>CADC0884</x:v>
      </x:c>
      <x:c r="E414" s="120" t="n">
        <x:v>5</x:v>
      </x:c>
      <x:c r="F414" s="120" t="n">
        <x:v>465</x:v>
      </x:c>
      <x:c r="G414" s="120" t="n">
        <x:v>94</x:v>
      </x:c>
      <x:c r="H414" s="120" t="n">
        <x:v>0.5350706468085107</x:v>
      </x:c>
      <x:c r="I414" s="120" t="n">
        <x:v>0.13473570721713246</x:v>
      </x:c>
      <x:c r="J414" s="120" t="n">
        <x:v>0.36706362829505795</x:v>
      </x:c>
      <x:c r="K414" s="120" t="n">
        <x:v>-1.3688293876040987</x:v>
      </x:c>
      <x:c r="L414" s="120" t="n">
        <x:v>0.29371499160522113</x:v>
      </x:c>
      <x:c r="M414" s="120" t="n">
        <x:v>1</x:v>
      </x:c>
      <x:c r="N414" s="120" t="n">
        <x:v>1</x:v>
      </x:c>
      <x:c r="O414" s="120" t="n">
        <x:v>1</x:v>
      </x:c>
      <x:c r="P414" s="120" t="n">
        <x:v>14</x:v>
      </x:c>
      <x:c r="Q414" s="120" t="n">
        <x:v>26</x:v>
      </x:c>
      <x:c r="R414" s="120" t="n">
        <x:v>0.0007193229305416025</x:v>
      </x:c>
      <x:c r="S414" s="120" t="n">
        <x:v>0.00021940350652603058</x:v>
      </x:c>
      <x:c r="T414" s="120" t="n">
        <x:v>2325</x:v>
      </x:c>
      <x:c r="U414" s="120" t="n">
        <x:v>470</x:v>
      </x:c>
      <x:c r="V414" s="120" t="n">
        <x:v>0.00028975420906910207</x:v>
      </x:c>
      <x:c r="W414" s="120" t="n">
        <x:v>0.0014333585874163027</x:v>
      </x:c>
      <x:c r="X414" s="120" t="n">
        <x:v>414</x:v>
      </x:c>
      <x:c r="Y414" s="151" t="n">
        <x:v>44714.41489583333</x:v>
      </x:c>
      <x:c r="Z414" s="151" t="n">
        <x:v>44714.420277777775</x:v>
      </x:c>
      <x:c r="AA414" s="120" t="n">
        <x:v>94</x:v>
      </x:c>
      <x:c r="AB414" s="120" t="str">
        <x:v>Normal</x:v>
      </x:c>
      <x:c r="AC414" s="120" t="n">
        <x:v>0</x:v>
      </x:c>
      <x:c r="AD414" s="120"/>
      <x:c r="AE414" s="120"/>
      <x:c r="AF414" s="120"/>
      <x:c r="AG414" s="120"/>
    </x:row>
    <x:row r="415">
      <x:c r="A415" s="120" t="n">
        <x:v>414</x:v>
      </x:c>
      <x:c r="B415" s="120" t="n">
        <x:v>0</x:v>
      </x:c>
      <x:c r="C415" s="120" t="n">
        <x:v>1</x:v>
      </x:c>
      <x:c r="D415" s="120" t="str">
        <x:v>CADC0884</x:v>
      </x:c>
      <x:c r="E415" s="120" t="n">
        <x:v>5</x:v>
      </x:c>
      <x:c r="F415" s="120" t="n">
        <x:v>475</x:v>
      </x:c>
      <x:c r="G415" s="120" t="n">
        <x:v>96</x:v>
      </x:c>
      <x:c r="H415" s="120" t="n">
        <x:v>0.5333816947916666</x:v>
      </x:c>
      <x:c r="I415" s="120" t="n">
        <x:v>0.16099452552580987</x:v>
      </x:c>
      <x:c r="J415" s="120" t="n">
        <x:v>0.40124123108899196</x:v>
      </x:c>
      <x:c r="K415" s="120" t="n">
        <x:v>-1.4295716879152995</x:v>
      </x:c>
      <x:c r="L415" s="120" t="n">
        <x:v>0.18629474591547981</x:v>
      </x:c>
      <x:c r="M415" s="120" t="n">
        <x:v>1</x:v>
      </x:c>
      <x:c r="N415" s="120" t="n">
        <x:v>1</x:v>
      </x:c>
      <x:c r="O415" s="120" t="n">
        <x:v>1</x:v>
      </x:c>
      <x:c r="P415" s="120" t="n">
        <x:v>9</x:v>
      </x:c>
      <x:c r="Q415" s="120" t="n">
        <x:v>27</x:v>
      </x:c>
      <x:c r="R415" s="120" t="n">
        <x:v>0.0007575405887142091</x:v>
      </x:c>
      <x:c r="S415" s="120" t="n">
        <x:v>0.00007769318136356368</x:v>
      </x:c>
      <x:c r="T415" s="120" t="n">
        <x:v>2375</x:v>
      </x:c>
      <x:c r="U415" s="120" t="n">
        <x:v>480</x:v>
      </x:c>
      <x:c r="V415" s="120" t="n">
        <x:v>0.0003389358432122313</x:v>
      </x:c>
      <x:c r="W415" s="120" t="n">
        <x:v>0.0016770263075605195</x:v>
      </x:c>
      <x:c r="X415" s="120" t="n">
        <x:v>415</x:v>
      </x:c>
      <x:c r="Y415" s="151" t="n">
        <x:v>44714.420335648145</x:v>
      </x:c>
      <x:c r="Z415" s="151" t="n">
        <x:v>44714.425833333335</x:v>
      </x:c>
      <x:c r="AA415" s="120" t="n">
        <x:v>96</x:v>
      </x:c>
      <x:c r="AB415" s="120" t="str">
        <x:v>Normal</x:v>
      </x:c>
      <x:c r="AC415" s="120" t="n">
        <x:v>1</x:v>
      </x:c>
      <x:c r="AD415" s="120" t="n">
        <x:v>250</x:v>
      </x:c>
      <x:c r="AE415" s="120" t="n">
        <x:v>3</x:v>
      </x:c>
      <x:c r="AF415" s="120" t="n">
        <x:v>50</x:v>
      </x:c>
      <x:c r="AG415" s="120" t="str">
        <x:v>train=1|anomaly=0</x:v>
      </x:c>
    </x:row>
    <x:row r="416">
      <x:c r="A416" s="120" t="n">
        <x:v>415</x:v>
      </x:c>
      <x:c r="B416" s="120" t="n">
        <x:v>0</x:v>
      </x:c>
      <x:c r="C416" s="120" t="n">
        <x:v>0</x:v>
      </x:c>
      <x:c r="D416" s="120" t="str">
        <x:v>CADC0884</x:v>
      </x:c>
      <x:c r="E416" s="120" t="n">
        <x:v>5</x:v>
      </x:c>
      <x:c r="F416" s="120" t="n">
        <x:v>480</x:v>
      </x:c>
      <x:c r="G416" s="120" t="n">
        <x:v>97</x:v>
      </x:c>
      <x:c r="H416" s="120" t="n">
        <x:v>0.4914537226804124</x:v>
      </x:c>
      <x:c r="I416" s="120" t="n">
        <x:v>0.17536904067122175</x:v>
      </x:c>
      <x:c r="J416" s="120" t="n">
        <x:v>0.4187708689381602</x:v>
      </x:c>
      <x:c r="K416" s="120" t="n">
        <x:v>-1.5059650271599396</x:v>
      </x:c>
      <x:c r="L416" s="120" t="n">
        <x:v>0.18775221073115422</x:v>
      </x:c>
      <x:c r="M416" s="120" t="n">
        <x:v>1</x:v>
      </x:c>
      <x:c r="N416" s="120" t="n">
        <x:v>1</x:v>
      </x:c>
      <x:c r="O416" s="120" t="n">
        <x:v>1</x:v>
      </x:c>
      <x:c r="P416" s="120" t="n">
        <x:v>12</x:v>
      </x:c>
      <x:c r="Q416" s="120" t="n">
        <x:v>26</x:v>
      </x:c>
      <x:c r="R416" s="120" t="n">
        <x:v>0.0008440116745118748</x:v>
      </x:c>
      <x:c r="S416" s="120" t="n">
        <x:v>0.00011290922633347315</x:v>
      </x:c>
      <x:c r="T416" s="120" t="n">
        <x:v>2400</x:v>
      </x:c>
      <x:c r="U416" s="120" t="n">
        <x:v>485</x:v>
      </x:c>
      <x:c r="V416" s="120" t="n">
        <x:v>0.00036535216806504533</x:v>
      </x:c>
      <x:c r="W416" s="120" t="n">
        <x:v>0.0018079282543424923</x:v>
      </x:c>
      <x:c r="X416" s="120" t="n">
        <x:v>416</x:v>
      </x:c>
      <x:c r="Y416" s="151" t="n">
        <x:v>44714.425891203704</x:v>
      </x:c>
      <x:c r="Z416" s="151" t="n">
        <x:v>44714.431446759256</x:v>
      </x:c>
      <x:c r="AA416" s="120" t="n">
        <x:v>97</x:v>
      </x:c>
      <x:c r="AB416" s="120" t="str">
        <x:v>Normal</x:v>
      </x:c>
      <x:c r="AC416" s="120" t="n">
        <x:v>1</x:v>
      </x:c>
      <x:c r="AD416" s="120" t="n">
        <x:v>907</x:v>
      </x:c>
      <x:c r="AE416" s="120" t="n">
        <x:v>10</x:v>
      </x:c>
      <x:c r="AF416" s="120" t="n">
        <x:v>7</x:v>
      </x:c>
      <x:c r="AG416" s="120" t="str">
        <x:v>train=0|anomaly=0</x:v>
      </x:c>
    </x:row>
    <x:row r="417">
      <x:c r="A417" s="120" t="n">
        <x:v>416</x:v>
      </x:c>
      <x:c r="B417" s="120" t="n">
        <x:v>0</x:v>
      </x:c>
      <x:c r="C417" s="120" t="n">
        <x:v>1</x:v>
      </x:c>
      <x:c r="D417" s="120" t="str">
        <x:v>CADC0884</x:v>
      </x:c>
      <x:c r="E417" s="120" t="n">
        <x:v>5</x:v>
      </x:c>
      <x:c r="F417" s="120" t="n">
        <x:v>495</x:v>
      </x:c>
      <x:c r="G417" s="120" t="n">
        <x:v>100</x:v>
      </x:c>
      <x:c r="H417" s="120" t="n">
        <x:v>0.44963735400000004</x:v>
      </x:c>
      <x:c r="I417" s="120" t="n">
        <x:v>0.17641089341223523</x:v>
      </x:c>
      <x:c r="J417" s="120" t="n">
        <x:v>0.4200129681476933</x:v>
      </x:c>
      <x:c r="K417" s="120" t="n">
        <x:v>-1.467135224623707</x:v>
      </x:c>
      <x:c r="L417" s="120" t="n">
        <x:v>0.31374650970940393</x:v>
      </x:c>
      <x:c r="M417" s="120" t="n">
        <x:v>1</x:v>
      </x:c>
      <x:c r="N417" s="120" t="n">
        <x:v>1</x:v>
      </x:c>
      <x:c r="O417" s="120" t="n">
        <x:v>1</x:v>
      </x:c>
      <x:c r="P417" s="120" t="n">
        <x:v>9</x:v>
      </x:c>
      <x:c r="Q417" s="120" t="n">
        <x:v>22</x:v>
      </x:c>
      <x:c r="R417" s="120" t="n">
        <x:v>0.0008337793655789901</x:v>
      </x:c>
      <x:c r="S417" s="120" t="n">
        <x:v>0.00010591500897755156</x:v>
      </x:c>
      <x:c r="T417" s="120" t="n">
        <x:v>2475</x:v>
      </x:c>
      <x:c r="U417" s="120" t="n">
        <x:v>500</x:v>
      </x:c>
      <x:c r="V417" s="120" t="n">
        <x:v>0.00035638564325704086</x:v>
      </x:c>
      <x:c r="W417" s="120" t="n">
        <x:v>0.0017641089341223523</x:v>
      </x:c>
      <x:c r="X417" s="120" t="n">
        <x:v>417</x:v>
      </x:c>
      <x:c r="Y417" s="151" t="n">
        <x:v>44714.43150462963</x:v>
      </x:c>
      <x:c r="Z417" s="151" t="n">
        <x:v>44714.4372337963</x:v>
      </x:c>
      <x:c r="AA417" s="120" t="n">
        <x:v>100</x:v>
      </x:c>
      <x:c r="AB417" s="120" t="str">
        <x:v>Normal</x:v>
      </x:c>
      <x:c r="AC417" s="120" t="n">
        <x:v>1</x:v>
      </x:c>
      <x:c r="AD417" s="120" t="n">
        <x:v>741</x:v>
      </x:c>
      <x:c r="AE417" s="120" t="n">
        <x:v>8</x:v>
      </x:c>
      <x:c r="AF417" s="120" t="n">
        <x:v>41</x:v>
      </x:c>
      <x:c r="AG417" s="120" t="str">
        <x:v>train=1|anomaly=0</x:v>
      </x:c>
    </x:row>
    <x:row r="418">
      <x:c r="A418" s="120" t="n">
        <x:v>417</x:v>
      </x:c>
      <x:c r="B418" s="120" t="n">
        <x:v>0</x:v>
      </x:c>
      <x:c r="C418" s="120" t="n">
        <x:v>0</x:v>
      </x:c>
      <x:c r="D418" s="120" t="str">
        <x:v>CADC0884</x:v>
      </x:c>
      <x:c r="E418" s="120" t="n">
        <x:v>5</x:v>
      </x:c>
      <x:c r="F418" s="120" t="n">
        <x:v>490</x:v>
      </x:c>
      <x:c r="G418" s="120" t="n">
        <x:v>99</x:v>
      </x:c>
      <x:c r="H418" s="120" t="n">
        <x:v>0.4471570801010101</x:v>
      </x:c>
      <x:c r="I418" s="120" t="n">
        <x:v>0.1747720316832461</x:v>
      </x:c>
      <x:c r="J418" s="120" t="n">
        <x:v>0.4180574502185628</x:v>
      </x:c>
      <x:c r="K418" s="120" t="n">
        <x:v>-1.4468932758775337</x:v>
      </x:c>
      <x:c r="L418" s="120" t="n">
        <x:v>0.32674078031219317</x:v>
      </x:c>
      <x:c r="M418" s="120" t="n">
        <x:v>1</x:v>
      </x:c>
      <x:c r="N418" s="120" t="n">
        <x:v>1</x:v>
      </x:c>
      <x:c r="O418" s="120" t="n">
        <x:v>1</x:v>
      </x:c>
      <x:c r="P418" s="120" t="n">
        <x:v>8</x:v>
      </x:c>
      <x:c r="Q418" s="120" t="n">
        <x:v>23</x:v>
      </x:c>
      <x:c r="R418" s="120" t="n">
        <x:v>0.0008263695282028143</x:v>
      </x:c>
      <x:c r="S418" s="120" t="n">
        <x:v>0.00006136694816962263</x:v>
      </x:c>
      <x:c r="T418" s="120" t="n">
        <x:v>2450</x:v>
      </x:c>
      <x:c r="U418" s="120" t="n">
        <x:v>495</x:v>
      </x:c>
      <x:c r="V418" s="120" t="n">
        <x:v>0.00035667761568009405</x:v>
      </x:c>
      <x:c r="W418" s="120" t="n">
        <x:v>0.0017653740574065263</x:v>
      </x:c>
      <x:c r="X418" s="120" t="n">
        <x:v>418</x:v>
      </x:c>
      <x:c r="Y418" s="151" t="n">
        <x:v>44714.43729166667</x:v>
      </x:c>
      <x:c r="Z418" s="151" t="n">
        <x:v>44714.44296296296</x:v>
      </x:c>
      <x:c r="AA418" s="120" t="n">
        <x:v>99</x:v>
      </x:c>
      <x:c r="AB418" s="120" t="str">
        <x:v>Normal</x:v>
      </x:c>
      <x:c r="AC418" s="120" t="n">
        <x:v>1</x:v>
      </x:c>
      <x:c r="AD418" s="120" t="n">
        <x:v>950</x:v>
      </x:c>
      <x:c r="AE418" s="120" t="n">
        <x:v>10</x:v>
      </x:c>
      <x:c r="AF418" s="120" t="n">
        <x:v>50</x:v>
      </x:c>
      <x:c r="AG418" s="120" t="str">
        <x:v>train=0|anomaly=0</x:v>
      </x:c>
    </x:row>
    <x:row r="419">
      <x:c r="A419" s="120" t="n">
        <x:v>418</x:v>
      </x:c>
      <x:c r="B419" s="120" t="n">
        <x:v>0</x:v>
      </x:c>
      <x:c r="C419" s="120" t="n">
        <x:v>1</x:v>
      </x:c>
      <x:c r="D419" s="120" t="str">
        <x:v>CADC0884</x:v>
      </x:c>
      <x:c r="E419" s="120" t="n">
        <x:v>5</x:v>
      </x:c>
      <x:c r="F419" s="120" t="n">
        <x:v>490</x:v>
      </x:c>
      <x:c r="G419" s="120" t="n">
        <x:v>99</x:v>
      </x:c>
      <x:c r="H419" s="120" t="n">
        <x:v>0.46693515353535353</x:v>
      </x:c>
      <x:c r="I419" s="120" t="n">
        <x:v>0.18381700113920757</x:v>
      </x:c>
      <x:c r="J419" s="120" t="n">
        <x:v>0.42873884958003</x:v>
      </x:c>
      <x:c r="K419" s="120" t="n">
        <x:v>-1.4489820906706654</x:v>
      </x:c>
      <x:c r="L419" s="120" t="n">
        <x:v>0.307561678301684</x:v>
      </x:c>
      <x:c r="M419" s="120" t="n">
        <x:v>1</x:v>
      </x:c>
      <x:c r="N419" s="120" t="n">
        <x:v>1</x:v>
      </x:c>
      <x:c r="O419" s="120" t="n">
        <x:v>1</x:v>
      </x:c>
      <x:c r="P419" s="120" t="n">
        <x:v>5</x:v>
      </x:c>
      <x:c r="Q419" s="120" t="n">
        <x:v>24</x:v>
      </x:c>
      <x:c r="R419" s="120" t="n">
        <x:v>0.000866280952167143</x:v>
      </x:c>
      <x:c r="S419" s="120" t="n">
        <x:v>0.00006760212884742277</x:v>
      </x:c>
      <x:c r="T419" s="120" t="n">
        <x:v>2450</x:v>
      </x:c>
      <x:c r="U419" s="120" t="n">
        <x:v>495</x:v>
      </x:c>
      <x:c r="V419" s="120" t="n">
        <x:v>0.000375136737018791</x:v>
      </x:c>
      <x:c r="W419" s="120" t="n">
        <x:v>0.001856737385244521</x:v>
      </x:c>
      <x:c r="X419" s="120" t="n">
        <x:v>419</x:v>
      </x:c>
      <x:c r="Y419" s="151" t="n">
        <x:v>44714.443020833336</x:v>
      </x:c>
      <x:c r="Z419" s="151" t="n">
        <x:v>44714.44869212963</x:v>
      </x:c>
      <x:c r="AA419" s="120" t="n">
        <x:v>99</x:v>
      </x:c>
      <x:c r="AB419" s="120" t="str">
        <x:v>Normal</x:v>
      </x:c>
      <x:c r="AC419" s="120" t="n">
        <x:v>1</x:v>
      </x:c>
      <x:c r="AD419" s="120" t="n">
        <x:v>163</x:v>
      </x:c>
      <x:c r="AE419" s="120" t="n">
        <x:v>2</x:v>
      </x:c>
      <x:c r="AF419" s="120" t="n">
        <x:v>63</x:v>
      </x:c>
      <x:c r="AG419" s="120" t="str">
        <x:v>train=1|anomaly=0</x:v>
      </x:c>
    </x:row>
    <x:row r="420">
      <x:c r="A420" s="120" t="n">
        <x:v>419</x:v>
      </x:c>
      <x:c r="B420" s="120" t="n">
        <x:v>0</x:v>
      </x:c>
      <x:c r="C420" s="120" t="n">
        <x:v>1</x:v>
      </x:c>
      <x:c r="D420" s="120" t="str">
        <x:v>CADC0884</x:v>
      </x:c>
      <x:c r="E420" s="120" t="n">
        <x:v>5</x:v>
      </x:c>
      <x:c r="F420" s="120" t="n">
        <x:v>495</x:v>
      </x:c>
      <x:c r="G420" s="120" t="n">
        <x:v>100</x:v>
      </x:c>
      <x:c r="H420" s="120" t="n">
        <x:v>0.47167696989999996</x:v>
      </x:c>
      <x:c r="I420" s="120" t="n">
        <x:v>0.19692916182751105</x:v>
      </x:c>
      <x:c r="J420" s="120" t="n">
        <x:v>0.443767013000641</x:v>
      </x:c>
      <x:c r="K420" s="120" t="n">
        <x:v>-1.4266258925226696</x:v>
      </x:c>
      <x:c r="L420" s="120" t="n">
        <x:v>0.3715246081991266</x:v>
      </x:c>
      <x:c r="M420" s="120" t="n">
        <x:v>1</x:v>
      </x:c>
      <x:c r="N420" s="120" t="n">
        <x:v>1</x:v>
      </x:c>
      <x:c r="O420" s="120" t="n">
        <x:v>1</x:v>
      </x:c>
      <x:c r="P420" s="120" t="n">
        <x:v>9</x:v>
      </x:c>
      <x:c r="Q420" s="120" t="n">
        <x:v>22</x:v>
      </x:c>
      <x:c r="R420" s="120" t="n">
        <x:v>0.0009257745733090223</x:v>
      </x:c>
      <x:c r="S420" s="120" t="n">
        <x:v>0.00008992266533629604</x:v>
      </x:c>
      <x:c r="T420" s="120" t="n">
        <x:v>2475</x:v>
      </x:c>
      <x:c r="U420" s="120" t="n">
        <x:v>500</x:v>
      </x:c>
      <x:c r="V420" s="120" t="n">
        <x:v>0.00039783669056062836</x:v>
      </x:c>
      <x:c r="W420" s="120" t="n">
        <x:v>0.0019692916182751105</x:v>
      </x:c>
      <x:c r="X420" s="120" t="n">
        <x:v>420</x:v>
      </x:c>
      <x:c r="Y420" s="151" t="n">
        <x:v>44714.44875</x:v>
      </x:c>
      <x:c r="Z420" s="151" t="n">
        <x:v>44714.45447916666</x:v>
      </x:c>
      <x:c r="AA420" s="120" t="n">
        <x:v>100</x:v>
      </x:c>
      <x:c r="AB420" s="120" t="str">
        <x:v>Normal</x:v>
      </x:c>
      <x:c r="AC420" s="120" t="n">
        <x:v>0</x:v>
      </x:c>
      <x:c r="AD420" s="120"/>
      <x:c r="AE420" s="120"/>
      <x:c r="AF420" s="120"/>
      <x:c r="AG420" s="120"/>
    </x:row>
    <x:row r="421">
      <x:c r="A421" s="120" t="n">
        <x:v>420</x:v>
      </x:c>
      <x:c r="B421" s="120" t="n">
        <x:v>0</x:v>
      </x:c>
      <x:c r="C421" s="120" t="n">
        <x:v>0</x:v>
      </x:c>
      <x:c r="D421" s="120" t="str">
        <x:v>CADC0884</x:v>
      </x:c>
      <x:c r="E421" s="120" t="n">
        <x:v>5</x:v>
      </x:c>
      <x:c r="F421" s="120" t="n">
        <x:v>475</x:v>
      </x:c>
      <x:c r="G421" s="120" t="n">
        <x:v>96</x:v>
      </x:c>
      <x:c r="H421" s="120" t="n">
        <x:v>0.4743670541666667</x:v>
      </x:c>
      <x:c r="I421" s="120" t="n">
        <x:v>0.1909889482506041</x:v>
      </x:c>
      <x:c r="J421" s="120" t="n">
        <x:v>0.4370228234893506</x:v>
      </x:c>
      <x:c r="K421" s="120" t="n">
        <x:v>-1.4133037634159165</x:v>
      </x:c>
      <x:c r="L421" s="120" t="n">
        <x:v>0.3967348103475012</x:v>
      </x:c>
      <x:c r="M421" s="120" t="n">
        <x:v>1</x:v>
      </x:c>
      <x:c r="N421" s="120" t="n">
        <x:v>1</x:v>
      </x:c>
      <x:c r="O421" s="120" t="n">
        <x:v>1</x:v>
      </x:c>
      <x:c r="P421" s="120" t="n">
        <x:v>10</x:v>
      </x:c>
      <x:c r="Q421" s="120" t="n">
        <x:v>19</x:v>
      </x:c>
      <x:c r="R421" s="120" t="n">
        <x:v>0.001033301848483885</x:v>
      </x:c>
      <x:c r="S421" s="120" t="n">
        <x:v>0.00020533435180567218</x:v>
      </x:c>
      <x:c r="T421" s="120" t="n">
        <x:v>2375</x:v>
      </x:c>
      <x:c r="U421" s="120" t="n">
        <x:v>480</x:v>
      </x:c>
      <x:c r="V421" s="120" t="n">
        <x:v>0.0004020819963170613</x:v>
      </x:c>
      <x:c r="W421" s="120" t="n">
        <x:v>0.0019894682109437927</x:v>
      </x:c>
      <x:c r="X421" s="120" t="n">
        <x:v>421</x:v>
      </x:c>
      <x:c r="Y421" s="151" t="n">
        <x:v>44714.45453703704</x:v>
      </x:c>
      <x:c r="Z421" s="151" t="n">
        <x:v>44714.46003472222</x:v>
      </x:c>
      <x:c r="AA421" s="120" t="n">
        <x:v>96</x:v>
      </x:c>
      <x:c r="AB421" s="120" t="str">
        <x:v>Normal</x:v>
      </x:c>
      <x:c r="AC421" s="120" t="n">
        <x:v>1</x:v>
      </x:c>
      <x:c r="AD421" s="120" t="n">
        <x:v>343</x:v>
      </x:c>
      <x:c r="AE421" s="120" t="n">
        <x:v>4</x:v>
      </x:c>
      <x:c r="AF421" s="120" t="n">
        <x:v>43</x:v>
      </x:c>
      <x:c r="AG421" s="120" t="str">
        <x:v>train=0|anomaly=0</x:v>
      </x:c>
    </x:row>
    <x:row r="422">
      <x:c r="A422" s="120" t="n">
        <x:v>421</x:v>
      </x:c>
      <x:c r="B422" s="120" t="n">
        <x:v>0</x:v>
      </x:c>
      <x:c r="C422" s="120" t="n">
        <x:v>0</x:v>
      </x:c>
      <x:c r="D422" s="120" t="str">
        <x:v>CADC0884</x:v>
      </x:c>
      <x:c r="E422" s="120" t="n">
        <x:v>5</x:v>
      </x:c>
      <x:c r="F422" s="120" t="n">
        <x:v>505</x:v>
      </x:c>
      <x:c r="G422" s="120" t="n">
        <x:v>102</x:v>
      </x:c>
      <x:c r="H422" s="120" t="n">
        <x:v>0.42788687843137263</x:v>
      </x:c>
      <x:c r="I422" s="120" t="n">
        <x:v>0.15423752753929232</x:v>
      </x:c>
      <x:c r="J422" s="120" t="n">
        <x:v>0.3927308589088618</x:v>
      </x:c>
      <x:c r="K422" s="120" t="n">
        <x:v>-1.247018505852078</x:v>
      </x:c>
      <x:c r="L422" s="120" t="n">
        <x:v>0.5484232889709791</x:v>
      </x:c>
      <x:c r="M422" s="120" t="n">
        <x:v>1</x:v>
      </x:c>
      <x:c r="N422" s="120" t="n">
        <x:v>1</x:v>
      </x:c>
      <x:c r="O422" s="120" t="n">
        <x:v>1</x:v>
      </x:c>
      <x:c r="P422" s="120" t="n">
        <x:v>10</x:v>
      </x:c>
      <x:c r="Q422" s="120" t="n">
        <x:v>28</x:v>
      </x:c>
      <x:c r="R422" s="120" t="n">
        <x:v>0.0008101584343062386</x:v>
      </x:c>
      <x:c r="S422" s="120" t="n">
        <x:v>0.00009971739811683797</x:v>
      </x:c>
      <x:c r="T422" s="120" t="n">
        <x:v>2525</x:v>
      </x:c>
      <x:c r="U422" s="120" t="n">
        <x:v>510</x:v>
      </x:c>
      <x:c r="V422" s="120" t="n">
        <x:v>0.00030542084661246003</x:v>
      </x:c>
      <x:c r="W422" s="120" t="n">
        <x:v>0.0015121326229342385</x:v>
      </x:c>
      <x:c r="X422" s="120" t="n">
        <x:v>422</x:v>
      </x:c>
      <x:c r="Y422" s="151" t="n">
        <x:v>44714.46009259259</x:v>
      </x:c>
      <x:c r="Z422" s="151" t="n">
        <x:v>44714.4659375</x:v>
      </x:c>
      <x:c r="AA422" s="120" t="n">
        <x:v>102</x:v>
      </x:c>
      <x:c r="AB422" s="120" t="str">
        <x:v>Normal</x:v>
      </x:c>
      <x:c r="AC422" s="120" t="n">
        <x:v>0</x:v>
      </x:c>
      <x:c r="AD422" s="120"/>
      <x:c r="AE422" s="120"/>
      <x:c r="AF422" s="120"/>
      <x:c r="AG422" s="120"/>
    </x:row>
    <x:row r="423">
      <x:c r="A423" s="120" t="n">
        <x:v>422</x:v>
      </x:c>
      <x:c r="B423" s="120" t="n">
        <x:v>0</x:v>
      </x:c>
      <x:c r="C423" s="120" t="n">
        <x:v>1</x:v>
      </x:c>
      <x:c r="D423" s="120" t="str">
        <x:v>CADC0884</x:v>
      </x:c>
      <x:c r="E423" s="120" t="n">
        <x:v>5</x:v>
      </x:c>
      <x:c r="F423" s="120" t="n">
        <x:v>440</x:v>
      </x:c>
      <x:c r="G423" s="120" t="n">
        <x:v>89</x:v>
      </x:c>
      <x:c r="H423" s="120" t="n">
        <x:v>0.3490531707865168</x:v>
      </x:c>
      <x:c r="I423" s="120" t="n">
        <x:v>0.10936664420307689</x:v>
      </x:c>
      <x:c r="J423" s="120" t="n">
        <x:v>0.3307062808642692</x:v>
      </x:c>
      <x:c r="K423" s="120" t="n">
        <x:v>-1.3037147455190896</x:v>
      </x:c>
      <x:c r="L423" s="120" t="n">
        <x:v>0.5799816198821022</x:v>
      </x:c>
      <x:c r="M423" s="120" t="n">
        <x:v>1</x:v>
      </x:c>
      <x:c r="N423" s="120" t="n">
        <x:v>1</x:v>
      </x:c>
      <x:c r="O423" s="120" t="n">
        <x:v>1</x:v>
      </x:c>
      <x:c r="P423" s="120" t="n">
        <x:v>7</x:v>
      </x:c>
      <x:c r="Q423" s="120" t="n">
        <x:v>13</x:v>
      </x:c>
      <x:c r="R423" s="120" t="n">
        <x:v>0.0008389335397737345</x:v>
      </x:c>
      <x:c r="S423" s="120" t="n">
        <x:v>0.0002603554625517165</x:v>
      </x:c>
      <x:c r="T423" s="120" t="n">
        <x:v>2200</x:v>
      </x:c>
      <x:c r="U423" s="120" t="n">
        <x:v>445</x:v>
      </x:c>
      <x:c r="V423" s="120" t="n">
        <x:v>0.00024856055500699294</x:v>
      </x:c>
      <x:c r="W423" s="120" t="n">
        <x:v>0.0012288386989109763</x:v>
      </x:c>
      <x:c r="X423" s="120" t="n">
        <x:v>423</x:v>
      </x:c>
      <x:c r="Y423" s="151" t="n">
        <x:v>44714.465995370374</x:v>
      </x:c>
      <x:c r="Z423" s="151" t="n">
        <x:v>44714.471087962964</x:v>
      </x:c>
      <x:c r="AA423" s="120" t="n">
        <x:v>89</x:v>
      </x:c>
      <x:c r="AB423" s="120" t="str">
        <x:v>Normal</x:v>
      </x:c>
      <x:c r="AC423" s="120" t="n">
        <x:v>1</x:v>
      </x:c>
      <x:c r="AD423" s="120" t="n">
        <x:v>780</x:v>
      </x:c>
      <x:c r="AE423" s="120" t="n">
        <x:v>8</x:v>
      </x:c>
      <x:c r="AF423" s="120" t="n">
        <x:v>80</x:v>
      </x:c>
      <x:c r="AG423" s="120" t="str">
        <x:v>train=1|anomaly=0</x:v>
      </x:c>
    </x:row>
    <x:row r="424">
      <x:c r="A424" s="120" t="n">
        <x:v>423</x:v>
      </x:c>
      <x:c r="B424" s="120" t="n">
        <x:v>0</x:v>
      </x:c>
      <x:c r="C424" s="120" t="n">
        <x:v>1</x:v>
      </x:c>
      <x:c r="D424" s="120" t="str">
        <x:v>CADC0884</x:v>
      </x:c>
      <x:c r="E424" s="120" t="n">
        <x:v>5</x:v>
      </x:c>
      <x:c r="F424" s="120" t="n">
        <x:v>505</x:v>
      </x:c>
      <x:c r="G424" s="120" t="n">
        <x:v>102</x:v>
      </x:c>
      <x:c r="H424" s="120" t="n">
        <x:v>0.4296718519607844</x:v>
      </x:c>
      <x:c r="I424" s="120" t="n">
        <x:v>0.16020425229957644</x:v>
      </x:c>
      <x:c r="J424" s="120" t="n">
        <x:v>0.4002552339440128</x:v>
      </x:c>
      <x:c r="K424" s="120" t="n">
        <x:v>-1.2863691299269338</x:v>
      </x:c>
      <x:c r="L424" s="120" t="n">
        <x:v>0.5248651226614576</x:v>
      </x:c>
      <x:c r="M424" s="120" t="n">
        <x:v>1</x:v>
      </x:c>
      <x:c r="N424" s="120" t="n">
        <x:v>1</x:v>
      </x:c>
      <x:c r="O424" s="120" t="n">
        <x:v>1</x:v>
      </x:c>
      <x:c r="P424" s="120" t="n">
        <x:v>7</x:v>
      </x:c>
      <x:c r="Q424" s="120" t="n">
        <x:v>20</x:v>
      </x:c>
      <x:c r="R424" s="120" t="n">
        <x:v>0.0008338576613519444</x:v>
      </x:c>
      <x:c r="S424" s="120" t="n">
        <x:v>0.00016575104444864445</x:v>
      </x:c>
      <x:c r="T424" s="120" t="n">
        <x:v>2525</x:v>
      </x:c>
      <x:c r="U424" s="120" t="n">
        <x:v>510</x:v>
      </x:c>
      <x:c r="V424" s="120" t="n">
        <x:v>0.00031723614316747807</x:v>
      </x:c>
      <x:c r="W424" s="120" t="n">
        <x:v>0.0015706299245056513</x:v>
      </x:c>
      <x:c r="X424" s="120" t="n">
        <x:v>424</x:v>
      </x:c>
      <x:c r="Y424" s="151" t="n">
        <x:v>44714.47114583333</x:v>
      </x:c>
      <x:c r="Z424" s="151" t="n">
        <x:v>44714.47699074074</x:v>
      </x:c>
      <x:c r="AA424" s="120" t="n">
        <x:v>102</x:v>
      </x:c>
      <x:c r="AB424" s="120" t="str">
        <x:v>Normal</x:v>
      </x:c>
      <x:c r="AC424" s="120" t="n">
        <x:v>0</x:v>
      </x:c>
      <x:c r="AD424" s="120"/>
      <x:c r="AE424" s="120"/>
      <x:c r="AF424" s="120"/>
      <x:c r="AG424" s="120"/>
    </x:row>
    <x:row r="425">
      <x:c r="A425" s="120" t="n">
        <x:v>424</x:v>
      </x:c>
      <x:c r="B425" s="120" t="n">
        <x:v>0</x:v>
      </x:c>
      <x:c r="C425" s="120" t="n">
        <x:v>1</x:v>
      </x:c>
      <x:c r="D425" s="120" t="str">
        <x:v>CADC0884</x:v>
      </x:c>
      <x:c r="E425" s="120" t="n">
        <x:v>5</x:v>
      </x:c>
      <x:c r="F425" s="120" t="n">
        <x:v>475</x:v>
      </x:c>
      <x:c r="G425" s="120" t="n">
        <x:v>96</x:v>
      </x:c>
      <x:c r="H425" s="120" t="n">
        <x:v>0.41486893541666664</x:v>
      </x:c>
      <x:c r="I425" s="120" t="n">
        <x:v>0.17104427613402728</x:v>
      </x:c>
      <x:c r="J425" s="120" t="n">
        <x:v>0.41357499457054614</x:v>
      </x:c>
      <x:c r="K425" s="120" t="n">
        <x:v>-1.3538737824337717</x:v>
      </x:c>
      <x:c r="L425" s="120" t="n">
        <x:v>0.4920845669612822</x:v>
      </x:c>
      <x:c r="M425" s="120" t="n">
        <x:v>1</x:v>
      </x:c>
      <x:c r="N425" s="120" t="n">
        <x:v>1</x:v>
      </x:c>
      <x:c r="O425" s="120" t="n">
        <x:v>1</x:v>
      </x:c>
      <x:c r="P425" s="120" t="n">
        <x:v>9</x:v>
      </x:c>
      <x:c r="Q425" s="120" t="n">
        <x:v>25</x:v>
      </x:c>
      <x:c r="R425" s="120" t="n">
        <x:v>0.0009635950219270431</x:v>
      </x:c>
      <x:c r="S425" s="120" t="n">
        <x:v>0.00014022176119311884</x:v>
      </x:c>
      <x:c r="T425" s="120" t="n">
        <x:v>2375</x:v>
      </x:c>
      <x:c r="U425" s="120" t="n">
        <x:v>480</x:v>
      </x:c>
      <x:c r="V425" s="120" t="n">
        <x:v>0.0003600932129137417</x:v>
      </x:c>
      <x:c r="W425" s="120" t="n">
        <x:v>0.0017817112097294509</x:v>
      </x:c>
      <x:c r="X425" s="120" t="n">
        <x:v>425</x:v>
      </x:c>
      <x:c r="Y425" s="151" t="n">
        <x:v>44714.47704861111</x:v>
      </x:c>
      <x:c r="Z425" s="151" t="n">
        <x:v>44714.4825462963</x:v>
      </x:c>
      <x:c r="AA425" s="120" t="n">
        <x:v>96</x:v>
      </x:c>
      <x:c r="AB425" s="120" t="str">
        <x:v>Normal</x:v>
      </x:c>
      <x:c r="AC425" s="120" t="n">
        <x:v>1</x:v>
      </x:c>
      <x:c r="AD425" s="120" t="n">
        <x:v>173</x:v>
      </x:c>
      <x:c r="AE425" s="120" t="n">
        <x:v>2</x:v>
      </x:c>
      <x:c r="AF425" s="120" t="n">
        <x:v>73</x:v>
      </x:c>
      <x:c r="AG425" s="120" t="str">
        <x:v>train=1|anomaly=0</x:v>
      </x:c>
    </x:row>
    <x:row r="426">
      <x:c r="A426" s="120" t="n">
        <x:v>425</x:v>
      </x:c>
      <x:c r="B426" s="120" t="n">
        <x:v>0</x:v>
      </x:c>
      <x:c r="C426" s="120" t="n">
        <x:v>1</x:v>
      </x:c>
      <x:c r="D426" s="120" t="str">
        <x:v>CADC0884</x:v>
      </x:c>
      <x:c r="E426" s="120" t="n">
        <x:v>5</x:v>
      </x:c>
      <x:c r="F426" s="120" t="n">
        <x:v>530</x:v>
      </x:c>
      <x:c r="G426" s="120" t="n">
        <x:v>107</x:v>
      </x:c>
      <x:c r="H426" s="120" t="n">
        <x:v>0.37972181149532713</x:v>
      </x:c>
      <x:c r="I426" s="120" t="n">
        <x:v>0.16132233339786803</x:v>
      </x:c>
      <x:c r="J426" s="120" t="n">
        <x:v>0.4016495156201088</x:v>
      </x:c>
      <x:c r="K426" s="120" t="n">
        <x:v>-1.2272991677044724</x:v>
      </x:c>
      <x:c r="L426" s="120" t="n">
        <x:v>0.5740419508240183</x:v>
      </x:c>
      <x:c r="M426" s="120" t="n">
        <x:v>1</x:v>
      </x:c>
      <x:c r="N426" s="120" t="n">
        <x:v>1</x:v>
      </x:c>
      <x:c r="O426" s="120" t="n">
        <x:v>1</x:v>
      </x:c>
      <x:c r="P426" s="120" t="n">
        <x:v>11</x:v>
      </x:c>
      <x:c r="Q426" s="120" t="n">
        <x:v>27</x:v>
      </x:c>
      <x:c r="R426" s="120" t="n">
        <x:v>0.0007461280994051583</x:v>
      </x:c>
      <x:c r="S426" s="120" t="n">
        <x:v>0.00009431160539281289</x:v>
      </x:c>
      <x:c r="T426" s="120" t="n">
        <x:v>2650</x:v>
      </x:c>
      <x:c r="U426" s="120" t="n">
        <x:v>535</x:v>
      </x:c>
      <x:c r="V426" s="120" t="n">
        <x:v>0.0003043817611280529</x:v>
      </x:c>
      <x:c r="W426" s="120" t="n">
        <x:v>0.0015076853588585797</x:v>
      </x:c>
      <x:c r="X426" s="120" t="n">
        <x:v>426</x:v>
      </x:c>
      <x:c r="Y426" s="151" t="n">
        <x:v>44714.48260416667</x:v>
      </x:c>
      <x:c r="Z426" s="151" t="n">
        <x:v>44714.48873842593</x:v>
      </x:c>
      <x:c r="AA426" s="120" t="n">
        <x:v>107</x:v>
      </x:c>
      <x:c r="AB426" s="120" t="str">
        <x:v>Normal</x:v>
      </x:c>
      <x:c r="AC426" s="120" t="n">
        <x:v>1</x:v>
      </x:c>
      <x:c r="AD426" s="120" t="n">
        <x:v>120</x:v>
      </x:c>
      <x:c r="AE426" s="120" t="n">
        <x:v>2</x:v>
      </x:c>
      <x:c r="AF426" s="120" t="n">
        <x:v>20</x:v>
      </x:c>
      <x:c r="AG426" s="120" t="str">
        <x:v>train=1|anomaly=0</x:v>
      </x:c>
    </x:row>
    <x:row r="427">
      <x:c r="A427" s="120" t="n">
        <x:v>426</x:v>
      </x:c>
      <x:c r="B427" s="120" t="n">
        <x:v>0</x:v>
      </x:c>
      <x:c r="C427" s="120" t="n">
        <x:v>1</x:v>
      </x:c>
      <x:c r="D427" s="120" t="str">
        <x:v>CADC0884</x:v>
      </x:c>
      <x:c r="E427" s="120" t="n">
        <x:v>5</x:v>
      </x:c>
      <x:c r="F427" s="120" t="n">
        <x:v>555</x:v>
      </x:c>
      <x:c r="G427" s="120" t="n">
        <x:v>112</x:v>
      </x:c>
      <x:c r="H427" s="120" t="n">
        <x:v>0.424426425</x:v>
      </x:c>
      <x:c r="I427" s="120" t="n">
        <x:v>0.17795232730192886</x:v>
      </x:c>
      <x:c r="J427" s="120" t="n">
        <x:v>0.42184396084562936</x:v>
      </x:c>
      <x:c r="K427" s="120" t="n">
        <x:v>-1.407554856214682</x:v>
      </x:c>
      <x:c r="L427" s="120" t="n">
        <x:v>0.4212499713099642</x:v>
      </x:c>
      <x:c r="M427" s="120" t="n">
        <x:v>1</x:v>
      </x:c>
      <x:c r="N427" s="120" t="n">
        <x:v>1</x:v>
      </x:c>
      <x:c r="O427" s="120" t="n">
        <x:v>1</x:v>
      </x:c>
      <x:c r="P427" s="120" t="n">
        <x:v>10</x:v>
      </x:c>
      <x:c r="Q427" s="120" t="n">
        <x:v>22</x:v>
      </x:c>
      <x:c r="R427" s="120" t="n">
        <x:v>0.0007415282398735135</x:v>
      </x:c>
      <x:c r="S427" s="120" t="n">
        <x:v>0.00019835954283818193</x:v>
      </x:c>
      <x:c r="T427" s="120" t="n">
        <x:v>2775</x:v>
      </x:c>
      <x:c r="U427" s="120" t="n">
        <x:v>560</x:v>
      </x:c>
      <x:c r="V427" s="120" t="n">
        <x:v>0.0003206348239674394</x:v>
      </x:c>
      <x:c r="W427" s="120" t="n">
        <x:v>0.0015888600651957935</x:v>
      </x:c>
      <x:c r="X427" s="120" t="n">
        <x:v>427</x:v>
      </x:c>
      <x:c r="Y427" s="151" t="n">
        <x:v>44714.4887962963</x:v>
      </x:c>
      <x:c r="Z427" s="151" t="n">
        <x:v>44714.49521990741</x:v>
      </x:c>
      <x:c r="AA427" s="120" t="n">
        <x:v>112</x:v>
      </x:c>
      <x:c r="AB427" s="120" t="str">
        <x:v>Normal</x:v>
      </x:c>
      <x:c r="AC427" s="120" t="n">
        <x:v>0</x:v>
      </x:c>
      <x:c r="AD427" s="120"/>
      <x:c r="AE427" s="120"/>
      <x:c r="AF427" s="120"/>
      <x:c r="AG427" s="120"/>
    </x:row>
    <x:row r="428">
      <x:c r="A428" s="120" t="n">
        <x:v>427</x:v>
      </x:c>
      <x:c r="B428" s="120" t="n">
        <x:v>0</x:v>
      </x:c>
      <x:c r="C428" s="120" t="n">
        <x:v>0</x:v>
      </x:c>
      <x:c r="D428" s="120" t="str">
        <x:v>CADC0884</x:v>
      </x:c>
      <x:c r="E428" s="120" t="n">
        <x:v>5</x:v>
      </x:c>
      <x:c r="F428" s="120" t="n">
        <x:v>630</x:v>
      </x:c>
      <x:c r="G428" s="120" t="n">
        <x:v>127</x:v>
      </x:c>
      <x:c r="H428" s="120" t="n">
        <x:v>0.4050869937007873</x:v>
      </x:c>
      <x:c r="I428" s="120" t="n">
        <x:v>0.17955856540891107</x:v>
      </x:c>
      <x:c r="J428" s="120" t="n">
        <x:v>0.42374351370718477</x:v>
      </x:c>
      <x:c r="K428" s="120" t="n">
        <x:v>-1.3822919830002627</x:v>
      </x:c>
      <x:c r="L428" s="120" t="n">
        <x:v>0.4799607171248217</x:v>
      </x:c>
      <x:c r="M428" s="120" t="n">
        <x:v>2</x:v>
      </x:c>
      <x:c r="N428" s="120" t="n">
        <x:v>1</x:v>
      </x:c>
      <x:c r="O428" s="120" t="n">
        <x:v>1</x:v>
      </x:c>
      <x:c r="P428" s="120" t="n">
        <x:v>12</x:v>
      </x:c>
      <x:c r="Q428" s="120" t="n">
        <x:v>26</x:v>
      </x:c>
      <x:c r="R428" s="120" t="n">
        <x:v>0.0006046145791249206</x:v>
      </x:c>
      <x:c r="S428" s="120" t="n">
        <x:v>0.00010334432311215997</x:v>
      </x:c>
      <x:c r="T428" s="120" t="n">
        <x:v>3150</x:v>
      </x:c>
      <x:c r="U428" s="120" t="n">
        <x:v>635</x:v>
      </x:c>
      <x:c r="V428" s="120" t="n">
        <x:v>0.00028501359588716045</x:v>
      </x:c>
      <x:c r="W428" s="120" t="n">
        <x:v>0.0014138469717237092</x:v>
      </x:c>
      <x:c r="X428" s="120" t="n">
        <x:v>428</x:v>
      </x:c>
      <x:c r="Y428" s="151" t="n">
        <x:v>44714.49527777778</x:v>
      </x:c>
      <x:c r="Z428" s="151" t="n">
        <x:v>44714.50256944444</x:v>
      </x:c>
      <x:c r="AA428" s="120" t="n">
        <x:v>127</x:v>
      </x:c>
      <x:c r="AB428" s="120" t="str">
        <x:v>Normal</x:v>
      </x:c>
      <x:c r="AC428" s="120" t="n">
        <x:v>0</x:v>
      </x:c>
      <x:c r="AD428" s="120"/>
      <x:c r="AE428" s="120"/>
      <x:c r="AF428" s="120"/>
      <x:c r="AG428" s="120"/>
    </x:row>
    <x:row r="429">
      <x:c r="A429" s="120" t="n">
        <x:v>428</x:v>
      </x:c>
      <x:c r="B429" s="120" t="n">
        <x:v>0</x:v>
      </x:c>
      <x:c r="C429" s="120" t="n">
        <x:v>1</x:v>
      </x:c>
      <x:c r="D429" s="120" t="str">
        <x:v>CADC0884</x:v>
      </x:c>
      <x:c r="E429" s="120" t="n">
        <x:v>5</x:v>
      </x:c>
      <x:c r="F429" s="120" t="n">
        <x:v>620</x:v>
      </x:c>
      <x:c r="G429" s="120" t="n">
        <x:v>125</x:v>
      </x:c>
      <x:c r="H429" s="120" t="n">
        <x:v>0.40911499919999994</x:v>
      </x:c>
      <x:c r="I429" s="120" t="n">
        <x:v>0.17558719428802572</x:v>
      </x:c>
      <x:c r="J429" s="120" t="n">
        <x:v>0.4190312569344031</x:v>
      </x:c>
      <x:c r="K429" s="120" t="n">
        <x:v>-1.3942633050908444</x:v>
      </x:c>
      <x:c r="L429" s="120" t="n">
        <x:v>0.45796294681535454</x:v>
      </x:c>
      <x:c r="M429" s="120" t="n">
        <x:v>1</x:v>
      </x:c>
      <x:c r="N429" s="120" t="n">
        <x:v>1</x:v>
      </x:c>
      <x:c r="O429" s="120" t="n">
        <x:v>1</x:v>
      </x:c>
      <x:c r="P429" s="120" t="n">
        <x:v>14</x:v>
      </x:c>
      <x:c r="Q429" s="120" t="n">
        <x:v>23</x:v>
      </x:c>
      <x:c r="R429" s="120" t="n">
        <x:v>0.0006090048347340325</x:v>
      </x:c>
      <x:c r="S429" s="120" t="n">
        <x:v>0.0001595103197808136</x:v>
      </x:c>
      <x:c r="T429" s="120" t="n">
        <x:v>3100</x:v>
      </x:c>
      <x:c r="U429" s="120" t="n">
        <x:v>625</x:v>
      </x:c>
      <x:c r="V429" s="120" t="n">
        <x:v>0.00028320515207746084</x:v>
      </x:c>
      <x:c r="W429" s="120" t="n">
        <x:v>0.0014046975543042057</x:v>
      </x:c>
      <x:c r="X429" s="120" t="n">
        <x:v>429</x:v>
      </x:c>
      <x:c r="Y429" s="151" t="n">
        <x:v>44714.50262731482</x:v>
      </x:c>
      <x:c r="Z429" s="151" t="n">
        <x:v>44714.50980324074</x:v>
      </x:c>
      <x:c r="AA429" s="120" t="n">
        <x:v>125</x:v>
      </x:c>
      <x:c r="AB429" s="120" t="str">
        <x:v>Normal</x:v>
      </x:c>
      <x:c r="AC429" s="120" t="n">
        <x:v>1</x:v>
      </x:c>
      <x:c r="AD429" s="120" t="n">
        <x:v>374</x:v>
      </x:c>
      <x:c r="AE429" s="120" t="n">
        <x:v>4</x:v>
      </x:c>
      <x:c r="AF429" s="120" t="n">
        <x:v>74</x:v>
      </x:c>
      <x:c r="AG429" s="120" t="str">
        <x:v>train=1|anomaly=0</x:v>
      </x:c>
    </x:row>
    <x:row r="430">
      <x:c r="A430" s="120" t="n">
        <x:v>429</x:v>
      </x:c>
      <x:c r="B430" s="120" t="n">
        <x:v>0</x:v>
      </x:c>
      <x:c r="C430" s="120" t="n">
        <x:v>0</x:v>
      </x:c>
      <x:c r="D430" s="120" t="str">
        <x:v>CADC0884</x:v>
      </x:c>
      <x:c r="E430" s="120" t="n">
        <x:v>5</x:v>
      </x:c>
      <x:c r="F430" s="120" t="n">
        <x:v>620</x:v>
      </x:c>
      <x:c r="G430" s="120" t="n">
        <x:v>125</x:v>
      </x:c>
      <x:c r="H430" s="120" t="n">
        <x:v>0.3903554564</x:v>
      </x:c>
      <x:c r="I430" s="120" t="n">
        <x:v>0.18955678932963715</x:v>
      </x:c>
      <x:c r="J430" s="120" t="n">
        <x:v>0.43538120001860114</x:v>
      </x:c>
      <x:c r="K430" s="120" t="n">
        <x:v>-1.2078225776662312</x:v>
      </x:c>
      <x:c r="L430" s="120" t="n">
        <x:v>0.6189020992756833</x:v>
      </x:c>
      <x:c r="M430" s="120" t="n">
        <x:v>1</x:v>
      </x:c>
      <x:c r="N430" s="120" t="n">
        <x:v>1</x:v>
      </x:c>
      <x:c r="O430" s="120" t="n">
        <x:v>1</x:v>
      </x:c>
      <x:c r="P430" s="120" t="n">
        <x:v>9</x:v>
      </x:c>
      <x:c r="Q430" s="120" t="n">
        <x:v>24</x:v>
      </x:c>
      <x:c r="R430" s="120" t="n">
        <x:v>0.0006973034224355242</x:v>
      </x:c>
      <x:c r="S430" s="120" t="n">
        <x:v>0.00009977842372703239</x:v>
      </x:c>
      <x:c r="T430" s="120" t="n">
        <x:v>3100</x:v>
      </x:c>
      <x:c r="U430" s="120" t="n">
        <x:v>625</x:v>
      </x:c>
      <x:c r="V430" s="120" t="n">
        <x:v>0.0003057367569832857</x:v>
      </x:c>
      <x:c r="W430" s="120" t="n">
        <x:v>0.0015164543146370972</x:v>
      </x:c>
      <x:c r="X430" s="120" t="n">
        <x:v>430</x:v>
      </x:c>
      <x:c r="Y430" s="151" t="n">
        <x:v>44714.50986111111</x:v>
      </x:c>
      <x:c r="Z430" s="151" t="n">
        <x:v>44714.51703703704</x:v>
      </x:c>
      <x:c r="AA430" s="120" t="n">
        <x:v>125</x:v>
      </x:c>
      <x:c r="AB430" s="120" t="str">
        <x:v>Normal</x:v>
      </x:c>
      <x:c r="AC430" s="120" t="n">
        <x:v>0</x:v>
      </x:c>
      <x:c r="AD430" s="120"/>
      <x:c r="AE430" s="120"/>
      <x:c r="AF430" s="120"/>
      <x:c r="AG430" s="120"/>
    </x:row>
    <x:row r="431">
      <x:c r="A431" s="120" t="n">
        <x:v>430</x:v>
      </x:c>
      <x:c r="B431" s="120" t="n">
        <x:v>0</x:v>
      </x:c>
      <x:c r="C431" s="120" t="n">
        <x:v>1</x:v>
      </x:c>
      <x:c r="D431" s="120" t="str">
        <x:v>CADC0884</x:v>
      </x:c>
      <x:c r="E431" s="120" t="n">
        <x:v>5</x:v>
      </x:c>
      <x:c r="F431" s="120" t="n">
        <x:v>595</x:v>
      </x:c>
      <x:c r="G431" s="120" t="n">
        <x:v>120</x:v>
      </x:c>
      <x:c r="H431" s="120" t="n">
        <x:v>0.4113571160833333</x:v>
      </x:c>
      <x:c r="I431" s="120" t="n">
        <x:v>0.19363857808315382</x:v>
      </x:c>
      <x:c r="J431" s="120" t="n">
        <x:v>0.44004383654717155</x:v>
      </x:c>
      <x:c r="K431" s="120" t="n">
        <x:v>-1.2281085807348036</x:v>
      </x:c>
      <x:c r="L431" s="120" t="n">
        <x:v>0.5922767334982192</x:v>
      </x:c>
      <x:c r="M431" s="120" t="n">
        <x:v>1</x:v>
      </x:c>
      <x:c r="N431" s="120" t="n">
        <x:v>1</x:v>
      </x:c>
      <x:c r="O431" s="120" t="n">
        <x:v>1</x:v>
      </x:c>
      <x:c r="P431" s="120" t="n">
        <x:v>10</x:v>
      </x:c>
      <x:c r="Q431" s="120" t="n">
        <x:v>19</x:v>
      </x:c>
      <x:c r="R431" s="120" t="n">
        <x:v>0.0007835742455446675</x:v>
      </x:c>
      <x:c r="S431" s="120" t="n">
        <x:v>0.00017296720064300733</x:v>
      </x:c>
      <x:c r="T431" s="120" t="n">
        <x:v>2975</x:v>
      </x:c>
      <x:c r="U431" s="120" t="n">
        <x:v>600</x:v>
      </x:c>
      <x:c r="V431" s="120" t="n">
        <x:v>0.0003254429883750484</x:v>
      </x:c>
      <x:c r="W431" s="120" t="n">
        <x:v>0.0016136548173596153</x:v>
      </x:c>
      <x:c r="X431" s="120" t="n">
        <x:v>431</x:v>
      </x:c>
      <x:c r="Y431" s="151" t="n">
        <x:v>44714.51709490741</x:v>
      </x:c>
      <x:c r="Z431" s="151" t="n">
        <x:v>44714.523981481485</x:v>
      </x:c>
      <x:c r="AA431" s="120" t="n">
        <x:v>120</x:v>
      </x:c>
      <x:c r="AB431" s="120" t="str">
        <x:v>Normal</x:v>
      </x:c>
      <x:c r="AC431" s="120" t="n">
        <x:v>0</x:v>
      </x:c>
      <x:c r="AD431" s="120"/>
      <x:c r="AE431" s="120"/>
      <x:c r="AF431" s="120"/>
      <x:c r="AG431" s="120"/>
    </x:row>
    <x:row r="432">
      <x:c r="A432" s="120" t="n">
        <x:v>431</x:v>
      </x:c>
      <x:c r="B432" s="120" t="n">
        <x:v>0</x:v>
      </x:c>
      <x:c r="C432" s="120" t="n">
        <x:v>1</x:v>
      </x:c>
      <x:c r="D432" s="120" t="str">
        <x:v>CADC0884</x:v>
      </x:c>
      <x:c r="E432" s="120" t="n">
        <x:v>5</x:v>
      </x:c>
      <x:c r="F432" s="120" t="n">
        <x:v>695</x:v>
      </x:c>
      <x:c r="G432" s="120" t="n">
        <x:v>140</x:v>
      </x:c>
      <x:c r="H432" s="120" t="n">
        <x:v>0.4407520425714286</x:v>
      </x:c>
      <x:c r="I432" s="120" t="n">
        <x:v>0.19739825033638175</x:v>
      </x:c>
      <x:c r="J432" s="120" t="n">
        <x:v>0.4442952288021803</x:v>
      </x:c>
      <x:c r="K432" s="120" t="n">
        <x:v>-1.201875315397058</x:v>
      </x:c>
      <x:c r="L432" s="120" t="n">
        <x:v>0.6308205778536456</x:v>
      </x:c>
      <x:c r="M432" s="120" t="n">
        <x:v>2</x:v>
      </x:c>
      <x:c r="N432" s="120" t="n">
        <x:v>1</x:v>
      </x:c>
      <x:c r="O432" s="120" t="n">
        <x:v>1</x:v>
      </x:c>
      <x:c r="P432" s="120" t="n">
        <x:v>17</x:v>
      </x:c>
      <x:c r="Q432" s="120" t="n">
        <x:v>45</x:v>
      </x:c>
      <x:c r="R432" s="120" t="n">
        <x:v>0.0006399098495255771</x:v>
      </x:c>
      <x:c r="S432" s="120" t="n">
        <x:v>0.0001454028161081448</x:v>
      </x:c>
      <x:c r="T432" s="120" t="n">
        <x:v>3475</x:v>
      </x:c>
      <x:c r="U432" s="120" t="n">
        <x:v>700</x:v>
      </x:c>
      <x:c r="V432" s="120" t="n">
        <x:v>0.00028402625947680825</x:v>
      </x:c>
      <x:c r="W432" s="120" t="n">
        <x:v>0.0014099875024027268</x:v>
      </x:c>
      <x:c r="X432" s="120" t="n">
        <x:v>432</x:v>
      </x:c>
      <x:c r="Y432" s="151" t="n">
        <x:v>44714.524039351854</x:v>
      </x:c>
      <x:c r="Z432" s="151" t="n">
        <x:v>44714.53208333333</x:v>
      </x:c>
      <x:c r="AA432" s="120" t="n">
        <x:v>140</x:v>
      </x:c>
      <x:c r="AB432" s="120" t="str">
        <x:v>Normal</x:v>
      </x:c>
      <x:c r="AC432" s="120" t="n">
        <x:v>0</x:v>
      </x:c>
      <x:c r="AD432" s="120"/>
      <x:c r="AE432" s="120"/>
      <x:c r="AF432" s="120"/>
      <x:c r="AG432" s="120"/>
    </x:row>
    <x:row r="433">
      <x:c r="A433" s="120" t="n">
        <x:v>432</x:v>
      </x:c>
      <x:c r="B433" s="120" t="n">
        <x:v>0</x:v>
      </x:c>
      <x:c r="C433" s="120" t="n">
        <x:v>1</x:v>
      </x:c>
      <x:c r="D433" s="120" t="str">
        <x:v>CADC0884</x:v>
      </x:c>
      <x:c r="E433" s="120" t="n">
        <x:v>5</x:v>
      </x:c>
      <x:c r="F433" s="120" t="n">
        <x:v>665</x:v>
      </x:c>
      <x:c r="G433" s="120" t="n">
        <x:v>134</x:v>
      </x:c>
      <x:c r="H433" s="120" t="n">
        <x:v>0.42075528507462684</x:v>
      </x:c>
      <x:c r="I433" s="120" t="n">
        <x:v>0.15016224704776543</x:v>
      </x:c>
      <x:c r="J433" s="120" t="n">
        <x:v>0.3875077380488878</x:v>
      </x:c>
      <x:c r="K433" s="120" t="n">
        <x:v>-1.3858350169757048</x:v>
      </x:c>
      <x:c r="L433" s="120" t="n">
        <x:v>0.44846647739310386</x:v>
      </x:c>
      <x:c r="M433" s="120" t="n">
        <x:v>2</x:v>
      </x:c>
      <x:c r="N433" s="120" t="n">
        <x:v>1</x:v>
      </x:c>
      <x:c r="O433" s="120" t="n">
        <x:v>1</x:v>
      </x:c>
      <x:c r="P433" s="120" t="n">
        <x:v>20</x:v>
      </x:c>
      <x:c r="Q433" s="120" t="n">
        <x:v>40</x:v>
      </x:c>
      <x:c r="R433" s="120" t="n">
        <x:v>0.0004610943688499317</x:v>
      </x:c>
      <x:c r="S433" s="120" t="n">
        <x:v>0.0000889774130646973</x:v>
      </x:c>
      <x:c r="T433" s="120" t="n">
        <x:v>3325</x:v>
      </x:c>
      <x:c r="U433" s="120" t="n">
        <x:v>670</x:v>
      </x:c>
      <x:c r="V433" s="120" t="n">
        <x:v>0.00022580789029739162</x:v>
      </x:c>
      <x:c r="W433" s="120" t="n">
        <x:v>0.0011206137839385479</x:v>
      </x:c>
      <x:c r="X433" s="120" t="n">
        <x:v>433</x:v>
      </x:c>
      <x:c r="Y433" s="151" t="n">
        <x:v>44714.5321412037</x:v>
      </x:c>
      <x:c r="Z433" s="151" t="n">
        <x:v>44714.53983796296</x:v>
      </x:c>
      <x:c r="AA433" s="120" t="n">
        <x:v>134</x:v>
      </x:c>
      <x:c r="AB433" s="120" t="str">
        <x:v>Normal</x:v>
      </x:c>
      <x:c r="AC433" s="120" t="n">
        <x:v>1</x:v>
      </x:c>
      <x:c r="AD433" s="120" t="n">
        <x:v>372</x:v>
      </x:c>
      <x:c r="AE433" s="120" t="n">
        <x:v>4</x:v>
      </x:c>
      <x:c r="AF433" s="120" t="n">
        <x:v>72</x:v>
      </x:c>
      <x:c r="AG433" s="120" t="str">
        <x:v>train=1|anomaly=0</x:v>
      </x:c>
    </x:row>
    <x:row r="434">
      <x:c r="A434" s="120" t="n">
        <x:v>433</x:v>
      </x:c>
      <x:c r="B434" s="120" t="n">
        <x:v>0</x:v>
      </x:c>
      <x:c r="C434" s="120" t="n">
        <x:v>0</x:v>
      </x:c>
      <x:c r="D434" s="120" t="str">
        <x:v>CADC0884</x:v>
      </x:c>
      <x:c r="E434" s="120" t="n">
        <x:v>5</x:v>
      </x:c>
      <x:c r="F434" s="120" t="n">
        <x:v>770</x:v>
      </x:c>
      <x:c r="G434" s="120" t="n">
        <x:v>155</x:v>
      </x:c>
      <x:c r="H434" s="120" t="n">
        <x:v>0.3567922406451613</x:v>
      </x:c>
      <x:c r="I434" s="120" t="n">
        <x:v>0.1545165754947993</x:v>
      </x:c>
      <x:c r="J434" s="120" t="n">
        <x:v>0.39308596451005384</x:v>
      </x:c>
      <x:c r="K434" s="120" t="n">
        <x:v>-1.1685023796071896</x:v>
      </x:c>
      <x:c r="L434" s="120" t="n">
        <x:v>0.644834554195536</x:v>
      </x:c>
      <x:c r="M434" s="120" t="n">
        <x:v>1</x:v>
      </x:c>
      <x:c r="N434" s="120" t="n">
        <x:v>1</x:v>
      </x:c>
      <x:c r="O434" s="120" t="n">
        <x:v>1</x:v>
      </x:c>
      <x:c r="P434" s="120" t="n">
        <x:v>7</x:v>
      </x:c>
      <x:c r="Q434" s="120" t="n">
        <x:v>12</x:v>
      </x:c>
      <x:c r="R434" s="120" t="n">
        <x:v>0.00044526183616199735</x:v>
      </x:c>
      <x:c r="S434" s="120" t="n">
        <x:v>0.00021210673011633988</x:v>
      </x:c>
      <x:c r="T434" s="120" t="n">
        <x:v>3850</x:v>
      </x:c>
      <x:c r="U434" s="120" t="n">
        <x:v>775</x:v>
      </x:c>
      <x:c r="V434" s="120" t="n">
        <x:v>0.00020067087726597312</x:v>
      </x:c>
      <x:c r="W434" s="120" t="n">
        <x:v>0.0009968811322245115</x:v>
      </x:c>
      <x:c r="X434" s="120" t="n">
        <x:v>434</x:v>
      </x:c>
      <x:c r="Y434" s="151" t="n">
        <x:v>44714.53989583333</x:v>
      </x:c>
      <x:c r="Z434" s="151" t="n">
        <x:v>44714.54880787037</x:v>
      </x:c>
      <x:c r="AA434" s="120" t="n">
        <x:v>155</x:v>
      </x:c>
      <x:c r="AB434" s="120" t="str">
        <x:v>Normal</x:v>
      </x:c>
      <x:c r="AC434" s="120" t="n">
        <x:v>0</x:v>
      </x:c>
      <x:c r="AD434" s="120"/>
      <x:c r="AE434" s="120"/>
      <x:c r="AF434" s="120"/>
      <x:c r="AG434" s="120"/>
    </x:row>
    <x:row r="435">
      <x:c r="A435" s="120" t="n">
        <x:v>434</x:v>
      </x:c>
      <x:c r="B435" s="120" t="n">
        <x:v>0</x:v>
      </x:c>
      <x:c r="C435" s="120" t="n">
        <x:v>1</x:v>
      </x:c>
      <x:c r="D435" s="120" t="str">
        <x:v>CADC0884</x:v>
      </x:c>
      <x:c r="E435" s="120" t="n">
        <x:v>5</x:v>
      </x:c>
      <x:c r="F435" s="120" t="n">
        <x:v>765</x:v>
      </x:c>
      <x:c r="G435" s="120" t="n">
        <x:v>154</x:v>
      </x:c>
      <x:c r="H435" s="120" t="n">
        <x:v>0.3276229948051948</x:v>
      </x:c>
      <x:c r="I435" s="120" t="n">
        <x:v>0.14496608042405904</x:v>
      </x:c>
      <x:c r="J435" s="120" t="n">
        <x:v>0.3807441141029747</x:v>
      </x:c>
      <x:c r="K435" s="120" t="n">
        <x:v>-1.1927363664358215</x:v>
      </x:c>
      <x:c r="L435" s="120" t="n">
        <x:v>0.6581924479496735</x:v>
      </x:c>
      <x:c r="M435" s="120" t="n">
        <x:v>1</x:v>
      </x:c>
      <x:c r="N435" s="120" t="n">
        <x:v>1</x:v>
      </x:c>
      <x:c r="O435" s="120" t="n">
        <x:v>1</x:v>
      </x:c>
      <x:c r="P435" s="120" t="n">
        <x:v>14</x:v>
      </x:c>
      <x:c r="Q435" s="120" t="n">
        <x:v>21</x:v>
      </x:c>
      <x:c r="R435" s="120" t="n">
        <x:v>0.00041263908238836595</x:v>
      </x:c>
      <x:c r="S435" s="120" t="n">
        <x:v>0.00013333680396055933</x:v>
      </x:c>
      <x:c r="T435" s="120" t="n">
        <x:v>3825</x:v>
      </x:c>
      <x:c r="U435" s="120" t="n">
        <x:v>770</x:v>
      </x:c>
      <x:c r="V435" s="120" t="n">
        <x:v>0.0001894981443451752</x:v>
      </x:c>
      <x:c r="W435" s="120" t="n">
        <x:v>0.0009413381845718119</x:v>
      </x:c>
      <x:c r="X435" s="120" t="n">
        <x:v>435</x:v>
      </x:c>
      <x:c r="Y435" s="151" t="n">
        <x:v>44714.54886574074</x:v>
      </x:c>
      <x:c r="Z435" s="151" t="n">
        <x:v>44714.55771990741</x:v>
      </x:c>
      <x:c r="AA435" s="120" t="n">
        <x:v>154</x:v>
      </x:c>
      <x:c r="AB435" s="120" t="str">
        <x:v>Normal</x:v>
      </x:c>
      <x:c r="AC435" s="120" t="n">
        <x:v>1</x:v>
      </x:c>
      <x:c r="AD435" s="120" t="n">
        <x:v>142</x:v>
      </x:c>
      <x:c r="AE435" s="120" t="n">
        <x:v>2</x:v>
      </x:c>
      <x:c r="AF435" s="120" t="n">
        <x:v>42</x:v>
      </x:c>
      <x:c r="AG435" s="120" t="str">
        <x:v>train=1|anomaly=0</x:v>
      </x:c>
    </x:row>
    <x:row r="436">
      <x:c r="A436" s="120" t="n">
        <x:v>435</x:v>
      </x:c>
      <x:c r="B436" s="120" t="n">
        <x:v>0</x:v>
      </x:c>
      <x:c r="C436" s="120" t="n">
        <x:v>1</x:v>
      </x:c>
      <x:c r="D436" s="120" t="str">
        <x:v>CADC0884</x:v>
      </x:c>
      <x:c r="E436" s="120" t="n">
        <x:v>5</x:v>
      </x:c>
      <x:c r="F436" s="120" t="n">
        <x:v>830</x:v>
      </x:c>
      <x:c r="G436" s="120" t="n">
        <x:v>167</x:v>
      </x:c>
      <x:c r="H436" s="120" t="n">
        <x:v>0.2264603606586826</x:v>
      </x:c>
      <x:c r="I436" s="120" t="n">
        <x:v>0.0831689904182288</x:v>
      </x:c>
      <x:c r="J436" s="120" t="n">
        <x:v>0.2883903438366632</x:v>
      </x:c>
      <x:c r="K436" s="120" t="n">
        <x:v>-0.837962579803492</x:v>
      </x:c>
      <x:c r="L436" s="120" t="n">
        <x:v>0.8699466863890988</x:v>
      </x:c>
      <x:c r="M436" s="120" t="n">
        <x:v>2</x:v>
      </x:c>
      <x:c r="N436" s="120" t="n">
        <x:v>1</x:v>
      </x:c>
      <x:c r="O436" s="120" t="n">
        <x:v>1</x:v>
      </x:c>
      <x:c r="P436" s="120" t="n">
        <x:v>12</x:v>
      </x:c>
      <x:c r="Q436" s="120" t="n">
        <x:v>27</x:v>
      </x:c>
      <x:c r="R436" s="120" t="n">
        <x:v>0.00022162952461867344</x:v>
      </x:c>
      <x:c r="S436" s="120" t="n">
        <x:v>0.00005216978002557197</x:v>
      </x:c>
      <x:c r="T436" s="120" t="n">
        <x:v>4150</x:v>
      </x:c>
      <x:c r="U436" s="120" t="n">
        <x:v>835</x:v>
      </x:c>
      <x:c r="V436" s="120" t="n">
        <x:v>0.00010020360291352868</x:v>
      </x:c>
      <x:c r="W436" s="120" t="n">
        <x:v>0.0004980179066959808</x:v>
      </x:c>
      <x:c r="X436" s="120" t="n">
        <x:v>436</x:v>
      </x:c>
      <x:c r="Y436" s="151" t="n">
        <x:v>44714.55777777778</x:v>
      </x:c>
      <x:c r="Z436" s="151" t="n">
        <x:v>44714.56738425926</x:v>
      </x:c>
      <x:c r="AA436" s="120" t="n">
        <x:v>167</x:v>
      </x:c>
      <x:c r="AB436" s="120" t="str">
        <x:v>Normal</x:v>
      </x:c>
      <x:c r="AC436" s="120" t="n">
        <x:v>0</x:v>
      </x:c>
      <x:c r="AD436" s="120"/>
      <x:c r="AE436" s="120"/>
      <x:c r="AF436" s="120"/>
      <x:c r="AG436" s="120"/>
    </x:row>
    <x:row r="437">
      <x:c r="A437" s="120" t="n">
        <x:v>436</x:v>
      </x:c>
      <x:c r="B437" s="120" t="n">
        <x:v>0</x:v>
      </x:c>
      <x:c r="C437" s="120" t="n">
        <x:v>1</x:v>
      </x:c>
      <x:c r="D437" s="120" t="str">
        <x:v>CADC0884</x:v>
      </x:c>
      <x:c r="E437" s="120" t="n">
        <x:v>5</x:v>
      </x:c>
      <x:c r="F437" s="120" t="n">
        <x:v>780</x:v>
      </x:c>
      <x:c r="G437" s="120" t="n">
        <x:v>157</x:v>
      </x:c>
      <x:c r="H437" s="120" t="n">
        <x:v>0.23878516878980893</x:v>
      </x:c>
      <x:c r="I437" s="120" t="n">
        <x:v>0.08985489447758975</x:v>
      </x:c>
      <x:c r="J437" s="120" t="n">
        <x:v>0.2997580599042997</x:v>
      </x:c>
      <x:c r="K437" s="120" t="n">
        <x:v>-0.8497195012996839</x:v>
      </x:c>
      <x:c r="L437" s="120" t="n">
        <x:v>0.8539007018330359</x:v>
      </x:c>
      <x:c r="M437" s="120" t="n">
        <x:v>1</x:v>
      </x:c>
      <x:c r="N437" s="120" t="n">
        <x:v>1</x:v>
      </x:c>
      <x:c r="O437" s="120" t="n">
        <x:v>1</x:v>
      </x:c>
      <x:c r="P437" s="120" t="n">
        <x:v>4</x:v>
      </x:c>
      <x:c r="Q437" s="120" t="n">
        <x:v>20</x:v>
      </x:c>
      <x:c r="R437" s="120" t="n">
        <x:v>0.0002919221308696154</x:v>
      </x:c>
      <x:c r="S437" s="120" t="n">
        <x:v>0.0001594976816696774</x:v>
      </x:c>
      <x:c r="T437" s="120" t="n">
        <x:v>3900</x:v>
      </x:c>
      <x:c r="U437" s="120" t="n">
        <x:v>785</x:v>
      </x:c>
      <x:c r="V437" s="120" t="n">
        <x:v>0.0001151985826635766</x:v>
      </x:c>
      <x:c r="W437" s="120" t="n">
        <x:v>0.0005723241686470685</x:v>
      </x:c>
      <x:c r="X437" s="120" t="n">
        <x:v>437</x:v>
      </x:c>
      <x:c r="Y437" s="151" t="n">
        <x:v>44714.56744212963</x:v>
      </x:c>
      <x:c r="Z437" s="151" t="n">
        <x:v>44714.576469907406</x:v>
      </x:c>
      <x:c r="AA437" s="120" t="n">
        <x:v>157</x:v>
      </x:c>
      <x:c r="AB437" s="120" t="str">
        <x:v>Normal</x:v>
      </x:c>
      <x:c r="AC437" s="120" t="n">
        <x:v>1</x:v>
      </x:c>
      <x:c r="AD437" s="120" t="n">
        <x:v>769</x:v>
      </x:c>
      <x:c r="AE437" s="120" t="n">
        <x:v>8</x:v>
      </x:c>
      <x:c r="AF437" s="120" t="n">
        <x:v>69</x:v>
      </x:c>
      <x:c r="AG437" s="120" t="str">
        <x:v>train=1|anomaly=0</x:v>
      </x:c>
    </x:row>
    <x:row r="438">
      <x:c r="A438" s="120" t="n">
        <x:v>437</x:v>
      </x:c>
      <x:c r="B438" s="120" t="n">
        <x:v>0</x:v>
      </x:c>
      <x:c r="C438" s="120" t="n">
        <x:v>0</x:v>
      </x:c>
      <x:c r="D438" s="120" t="str">
        <x:v>CADC0884</x:v>
      </x:c>
      <x:c r="E438" s="120" t="n">
        <x:v>5</x:v>
      </x:c>
      <x:c r="F438" s="120" t="n">
        <x:v>790</x:v>
      </x:c>
      <x:c r="G438" s="120" t="n">
        <x:v>159</x:v>
      </x:c>
      <x:c r="H438" s="120" t="n">
        <x:v>0.288015008490566</x:v>
      </x:c>
      <x:c r="I438" s="120" t="n">
        <x:v>0.13929475754143303</x:v>
      </x:c>
      <x:c r="J438" s="120" t="n">
        <x:v>0.3732221289546388</x:v>
      </x:c>
      <x:c r="K438" s="120" t="n">
        <x:v>-0.8710801697596495</x:v>
      </x:c>
      <x:c r="L438" s="120" t="n">
        <x:v>0.8774773659439528</x:v>
      </x:c>
      <x:c r="M438" s="120" t="n">
        <x:v>1</x:v>
      </x:c>
      <x:c r="N438" s="120" t="n">
        <x:v>1</x:v>
      </x:c>
      <x:c r="O438" s="120" t="n">
        <x:v>1</x:v>
      </x:c>
      <x:c r="P438" s="120" t="n">
        <x:v>9</x:v>
      </x:c>
      <x:c r="Q438" s="120" t="n">
        <x:v>20</x:v>
      </x:c>
      <x:c r="R438" s="120" t="n">
        <x:v>0.0004202780622952089</x:v>
      </x:c>
      <x:c r="S438" s="120" t="n">
        <x:v>0.00011266938062672107</x:v>
      </x:c>
      <x:c r="T438" s="120" t="n">
        <x:v>3950</x:v>
      </x:c>
      <x:c r="U438" s="120" t="n">
        <x:v>795</x:v>
      </x:c>
      <x:c r="V438" s="120" t="n">
        <x:v>0.00017632247790054812</x:v>
      </x:c>
      <x:c r="W438" s="120" t="n">
        <x:v>0.0008760676574932895</x:v>
      </x:c>
      <x:c r="X438" s="120" t="n">
        <x:v>438</x:v>
      </x:c>
      <x:c r="Y438" s="151" t="n">
        <x:v>44714.576527777775</x:v>
      </x:c>
      <x:c r="Z438" s="151" t="n">
        <x:v>44714.5856712963</x:v>
      </x:c>
      <x:c r="AA438" s="120" t="n">
        <x:v>159</x:v>
      </x:c>
      <x:c r="AB438" s="120" t="str">
        <x:v>Normal</x:v>
      </x:c>
      <x:c r="AC438" s="120" t="n">
        <x:v>0</x:v>
      </x:c>
      <x:c r="AD438" s="120"/>
      <x:c r="AE438" s="120"/>
      <x:c r="AF438" s="120"/>
      <x:c r="AG438" s="120"/>
    </x:row>
    <x:row r="439">
      <x:c r="A439" s="120" t="n">
        <x:v>438</x:v>
      </x:c>
      <x:c r="B439" s="120" t="n">
        <x:v>0</x:v>
      </x:c>
      <x:c r="C439" s="120" t="n">
        <x:v>1</x:v>
      </x:c>
      <x:c r="D439" s="120" t="str">
        <x:v>CADC0884</x:v>
      </x:c>
      <x:c r="E439" s="120" t="n">
        <x:v>5</x:v>
      </x:c>
      <x:c r="F439" s="120" t="n">
        <x:v>810</x:v>
      </x:c>
      <x:c r="G439" s="120" t="n">
        <x:v>163</x:v>
      </x:c>
      <x:c r="H439" s="120" t="n">
        <x:v>0.25957845306748467</x:v>
      </x:c>
      <x:c r="I439" s="120" t="n">
        <x:v>0.0662459968781287</x:v>
      </x:c>
      <x:c r="J439" s="120" t="n">
        <x:v>0.2573829770558432</x:v>
      </x:c>
      <x:c r="K439" s="120" t="n">
        <x:v>-1.2978124406800913</x:v>
      </x:c>
      <x:c r="L439" s="120" t="n">
        <x:v>0.5784887613088646</x:v>
      </x:c>
      <x:c r="M439" s="120" t="n">
        <x:v>2</x:v>
      </x:c>
      <x:c r="N439" s="120" t="n">
        <x:v>1</x:v>
      </x:c>
      <x:c r="O439" s="120" t="n">
        <x:v>1</x:v>
      </x:c>
      <x:c r="P439" s="120" t="n">
        <x:v>16</x:v>
      </x:c>
      <x:c r="Q439" s="120" t="n">
        <x:v>32</x:v>
      </x:c>
      <x:c r="R439" s="120" t="n">
        <x:v>0.00017137259587590495</x:v>
      </x:c>
      <x:c r="S439" s="120" t="n">
        <x:v>0.00006848408545782116</x:v>
      </x:c>
      <x:c r="T439" s="120" t="n">
        <x:v>4050</x:v>
      </x:c>
      <x:c r="U439" s="120" t="n">
        <x:v>815</x:v>
      </x:c>
      <x:c r="V439" s="120" t="n">
        <x:v>0.00008178518133102308</x:v>
      </x:c>
      <x:c r="W439" s="120" t="n">
        <x:v>0.00040641715876152574</x:v>
      </x:c>
      <x:c r="X439" s="120" t="n">
        <x:v>439</x:v>
      </x:c>
      <x:c r="Y439" s="151" t="n">
        <x:v>44714.58572916667</x:v>
      </x:c>
      <x:c r="Z439" s="151" t="n">
        <x:v>44714.59510416666</x:v>
      </x:c>
      <x:c r="AA439" s="120" t="n">
        <x:v>163</x:v>
      </x:c>
      <x:c r="AB439" s="120" t="str">
        <x:v>Normal</x:v>
      </x:c>
      <x:c r="AC439" s="120" t="n">
        <x:v>0</x:v>
      </x:c>
      <x:c r="AD439" s="120"/>
      <x:c r="AE439" s="120"/>
      <x:c r="AF439" s="120"/>
      <x:c r="AG439" s="120"/>
    </x:row>
    <x:row r="440">
      <x:c r="A440" s="120" t="n">
        <x:v>439</x:v>
      </x:c>
      <x:c r="B440" s="120" t="n">
        <x:v>0</x:v>
      </x:c>
      <x:c r="C440" s="120" t="n">
        <x:v>1</x:v>
      </x:c>
      <x:c r="D440" s="120" t="str">
        <x:v>CADC0884</x:v>
      </x:c>
      <x:c r="E440" s="120" t="n">
        <x:v>5</x:v>
      </x:c>
      <x:c r="F440" s="120" t="n">
        <x:v>860</x:v>
      </x:c>
      <x:c r="G440" s="120" t="n">
        <x:v>173</x:v>
      </x:c>
      <x:c r="H440" s="120" t="n">
        <x:v>0.2827022401734104</x:v>
      </x:c>
      <x:c r="I440" s="120" t="n">
        <x:v>0.08658585916084119</x:v>
      </x:c>
      <x:c r="J440" s="120" t="n">
        <x:v>0.29425475214657315</x:v>
      </x:c>
      <x:c r="K440" s="120" t="n">
        <x:v>-1.2411028591953115</x:v>
      </x:c>
      <x:c r="L440" s="120" t="n">
        <x:v>0.6616351810580091</x:v>
      </x:c>
      <x:c r="M440" s="120" t="n">
        <x:v>1</x:v>
      </x:c>
      <x:c r="N440" s="120" t="n">
        <x:v>1</x:v>
      </x:c>
      <x:c r="O440" s="120" t="n">
        <x:v>1</x:v>
      </x:c>
      <x:c r="P440" s="120" t="n">
        <x:v>31</x:v>
      </x:c>
      <x:c r="Q440" s="120" t="n">
        <x:v>47</x:v>
      </x:c>
      <x:c r="R440" s="120" t="n">
        <x:v>0.00020936097884346203</x:v>
      </x:c>
      <x:c r="S440" s="120" t="n">
        <x:v>0.00005921448451010242</x:v>
      </x:c>
      <x:c r="T440" s="120" t="n">
        <x:v>4300</x:v>
      </x:c>
      <x:c r="U440" s="120" t="n">
        <x:v>865</x:v>
      </x:c>
      <x:c r="V440" s="120" t="n">
        <x:v>0.00010068123158237347</x:v>
      </x:c>
      <x:c r="W440" s="120" t="n">
        <x:v>0.0005004962957274057</x:v>
      </x:c>
      <x:c r="X440" s="120" t="n">
        <x:v>440</x:v>
      </x:c>
      <x:c r="Y440" s="151" t="n">
        <x:v>44714.59516203704</x:v>
      </x:c>
      <x:c r="Z440" s="151" t="n">
        <x:v>44714.60511574074</x:v>
      </x:c>
      <x:c r="AA440" s="120" t="n">
        <x:v>173</x:v>
      </x:c>
      <x:c r="AB440" s="120" t="str">
        <x:v>Normal</x:v>
      </x:c>
      <x:c r="AC440" s="120" t="n">
        <x:v>0</x:v>
      </x:c>
      <x:c r="AD440" s="120"/>
      <x:c r="AE440" s="120"/>
      <x:c r="AF440" s="120"/>
      <x:c r="AG440" s="120"/>
    </x:row>
    <x:row r="441">
      <x:c r="A441" s="120" t="n">
        <x:v>440</x:v>
      </x:c>
      <x:c r="B441" s="120" t="n">
        <x:v>0</x:v>
      </x:c>
      <x:c r="C441" s="120" t="n">
        <x:v>0</x:v>
      </x:c>
      <x:c r="D441" s="120" t="str">
        <x:v>CADC0884</x:v>
      </x:c>
      <x:c r="E441" s="120" t="n">
        <x:v>5</x:v>
      </x:c>
      <x:c r="F441" s="120" t="n">
        <x:v>715</x:v>
      </x:c>
      <x:c r="G441" s="120" t="n">
        <x:v>144</x:v>
      </x:c>
      <x:c r="H441" s="120" t="n">
        <x:v>0.351028160625</x:v>
      </x:c>
      <x:c r="I441" s="120" t="n">
        <x:v>0.17463824214586796</x:v>
      </x:c>
      <x:c r="J441" s="120" t="n">
        <x:v>0.4178974062444848</x:v>
      </x:c>
      <x:c r="K441" s="120" t="n">
        <x:v>-1.0954339063414897</x:v>
      </x:c>
      <x:c r="L441" s="120" t="n">
        <x:v>0.7471798121176594</x:v>
      </x:c>
      <x:c r="M441" s="120" t="n">
        <x:v>1</x:v>
      </x:c>
      <x:c r="N441" s="120" t="n">
        <x:v>1</x:v>
      </x:c>
      <x:c r="O441" s="120" t="n">
        <x:v>1</x:v>
      </x:c>
      <x:c r="P441" s="120" t="n">
        <x:v>13</x:v>
      </x:c>
      <x:c r="Q441" s="120" t="n">
        <x:v>24</x:v>
      </x:c>
      <x:c r="R441" s="120" t="n">
        <x:v>0.0005709533219439492</x:v>
      </x:c>
      <x:c r="S441" s="120" t="n">
        <x:v>0.00013489440427127757</x:v>
      </x:c>
      <x:c r="T441" s="120" t="n">
        <x:v>3575</x:v>
      </x:c>
      <x:c r="U441" s="120" t="n">
        <x:v>720</x:v>
      </x:c>
      <x:c r="V441" s="120" t="n">
        <x:v>0.00024424928971450064</x:v>
      </x:c>
      <x:c r="W441" s="120" t="n">
        <x:v>0.0012127655704574163</x:v>
      </x:c>
      <x:c r="X441" s="120" t="n">
        <x:v>441</x:v>
      </x:c>
      <x:c r="Y441" s="151" t="n">
        <x:v>44714.60517361111</x:v>
      </x:c>
      <x:c r="Z441" s="151" t="n">
        <x:v>44714.61344907407</x:v>
      </x:c>
      <x:c r="AA441" s="120" t="n">
        <x:v>144</x:v>
      </x:c>
      <x:c r="AB441" s="120" t="str">
        <x:v>Normal</x:v>
      </x:c>
      <x:c r="AC441" s="120" t="n">
        <x:v>0</x:v>
      </x:c>
      <x:c r="AD441" s="120"/>
      <x:c r="AE441" s="120"/>
      <x:c r="AF441" s="120"/>
      <x:c r="AG441" s="120"/>
    </x:row>
    <x:row r="442">
      <x:c r="A442" s="120" t="n">
        <x:v>441</x:v>
      </x:c>
      <x:c r="B442" s="120" t="n">
        <x:v>0</x:v>
      </x:c>
      <x:c r="C442" s="120" t="n">
        <x:v>1</x:v>
      </x:c>
      <x:c r="D442" s="120" t="str">
        <x:v>CADC0884</x:v>
      </x:c>
      <x:c r="E442" s="120" t="n">
        <x:v>5</x:v>
      </x:c>
      <x:c r="F442" s="120" t="n">
        <x:v>805</x:v>
      </x:c>
      <x:c r="G442" s="120" t="n">
        <x:v>162</x:v>
      </x:c>
      <x:c r="H442" s="120" t="n">
        <x:v>0.2871934913580247</x:v>
      </x:c>
      <x:c r="I442" s="120" t="n">
        <x:v>0.12176506262984535</x:v>
      </x:c>
      <x:c r="J442" s="120" t="n">
        <x:v>0.3489485099980302</x:v>
      </x:c>
      <x:c r="K442" s="120" t="n">
        <x:v>-1.1905116097809394</x:v>
      </x:c>
      <x:c r="L442" s="120" t="n">
        <x:v>0.7031303142338738</x:v>
      </x:c>
      <x:c r="M442" s="120" t="n">
        <x:v>1</x:v>
      </x:c>
      <x:c r="N442" s="120" t="n">
        <x:v>1</x:v>
      </x:c>
      <x:c r="O442" s="120" t="n">
        <x:v>1</x:v>
      </x:c>
      <x:c r="P442" s="120" t="n">
        <x:v>13</x:v>
      </x:c>
      <x:c r="Q442" s="120" t="n">
        <x:v>24</x:v>
      </x:c>
      <x:c r="R442" s="120" t="n">
        <x:v>0.0003095395772001242</x:v>
      </x:c>
      <x:c r="S442" s="120" t="n">
        <x:v>0.000049311143499375</x:v>
      </x:c>
      <x:c r="T442" s="120" t="n">
        <x:v>4025</x:v>
      </x:c>
      <x:c r="U442" s="120" t="n">
        <x:v>810</x:v>
      </x:c>
      <x:c r="V442" s="120" t="n">
        <x:v>0.0001512609473662675</x:v>
      </x:c>
      <x:c r="W442" s="120" t="n">
        <x:v>0.0007516361890731194</x:v>
      </x:c>
      <x:c r="X442" s="120" t="n">
        <x:v>442</x:v>
      </x:c>
      <x:c r="Y442" s="151" t="n">
        <x:v>44714.61350694444</x:v>
      </x:c>
      <x:c r="Z442" s="151" t="n">
        <x:v>44714.622824074075</x:v>
      </x:c>
      <x:c r="AA442" s="120" t="n">
        <x:v>162</x:v>
      </x:c>
      <x:c r="AB442" s="120" t="str">
        <x:v>Normal</x:v>
      </x:c>
      <x:c r="AC442" s="120" t="n">
        <x:v>0</x:v>
      </x:c>
      <x:c r="AD442" s="120"/>
      <x:c r="AE442" s="120"/>
      <x:c r="AF442" s="120"/>
      <x:c r="AG442" s="120"/>
    </x:row>
    <x:row r="443">
      <x:c r="A443" s="120" t="n">
        <x:v>442</x:v>
      </x:c>
      <x:c r="B443" s="120" t="n">
        <x:v>0</x:v>
      </x:c>
      <x:c r="C443" s="120" t="n">
        <x:v>1</x:v>
      </x:c>
      <x:c r="D443" s="120" t="str">
        <x:v>CADC0884</x:v>
      </x:c>
      <x:c r="E443" s="120" t="n">
        <x:v>5</x:v>
      </x:c>
      <x:c r="F443" s="120" t="n">
        <x:v>825</x:v>
      </x:c>
      <x:c r="G443" s="120" t="n">
        <x:v>166</x:v>
      </x:c>
      <x:c r="H443" s="120" t="n">
        <x:v>0.2730763031325302</x:v>
      </x:c>
      <x:c r="I443" s="120" t="n">
        <x:v>0.10281746982407845</x:v>
      </x:c>
      <x:c r="J443" s="120" t="n">
        <x:v>0.32065163312242534</x:v>
      </x:c>
      <x:c r="K443" s="120" t="n">
        <x:v>-1.2632163472202456</x:v>
      </x:c>
      <x:c r="L443" s="120" t="n">
        <x:v>0.6439808293008952</x:v>
      </x:c>
      <x:c r="M443" s="120" t="n">
        <x:v>1</x:v>
      </x:c>
      <x:c r="N443" s="120" t="n">
        <x:v>1</x:v>
      </x:c>
      <x:c r="O443" s="120" t="n">
        <x:v>1</x:v>
      </x:c>
      <x:c r="P443" s="120" t="n">
        <x:v>10</x:v>
      </x:c>
      <x:c r="Q443" s="120" t="n">
        <x:v>26</x:v>
      </x:c>
      <x:c r="R443" s="120" t="n">
        <x:v>0.0002494854650740412</x:v>
      </x:c>
      <x:c r="S443" s="120" t="n">
        <x:v>0.0000676796832106975</x:v>
      </x:c>
      <x:c r="T443" s="120" t="n">
        <x:v>4125</x:v>
      </x:c>
      <x:c r="U443" s="120" t="n">
        <x:v>830</x:v>
      </x:c>
      <x:c r="V443" s="120" t="n">
        <x:v>0.00012462723615039813</x:v>
      </x:c>
      <x:c r="W443" s="120" t="n">
        <x:v>0.000619382348337822</x:v>
      </x:c>
      <x:c r="X443" s="120" t="n">
        <x:v>443</x:v>
      </x:c>
      <x:c r="Y443" s="151" t="n">
        <x:v>44714.622881944444</x:v>
      </x:c>
      <x:c r="Z443" s="151" t="n">
        <x:v>44714.63243055555</x:v>
      </x:c>
      <x:c r="AA443" s="120" t="n">
        <x:v>166</x:v>
      </x:c>
      <x:c r="AB443" s="120" t="str">
        <x:v>Normal</x:v>
      </x:c>
      <x:c r="AC443" s="120" t="n">
        <x:v>0</x:v>
      </x:c>
      <x:c r="AD443" s="120"/>
      <x:c r="AE443" s="120"/>
      <x:c r="AF443" s="120"/>
      <x:c r="AG443" s="120"/>
    </x:row>
    <x:row r="444">
      <x:c r="A444" s="120" t="n">
        <x:v>443</x:v>
      </x:c>
      <x:c r="B444" s="120" t="n">
        <x:v>1</x:v>
      </x:c>
      <x:c r="C444" s="120" t="n">
        <x:v>1</x:v>
      </x:c>
      <x:c r="D444" s="120" t="str">
        <x:v>CADC0873</x:v>
      </x:c>
      <x:c r="E444" s="120" t="n">
        <x:v>1</x:v>
      </x:c>
      <x:c r="F444" s="120" t="n">
        <x:v>289</x:v>
      </x:c>
      <x:c r="G444" s="120" t="n">
        <x:v>290</x:v>
      </x:c>
      <x:c r="H444" s="120" t="n">
        <x:v>-0.00001071573578275862</x:v>
      </x:c>
      <x:c r="I444" s="120" t="n">
        <x:v>2.7219739244729657e-10</x:v>
      </x:c>
      <x:c r="J444" s="120" t="n">
        <x:v>0.00001649840575471753</x:v>
      </x:c>
      <x:c r="K444" s="120" t="n">
        <x:v>-1.4115365863417595</x:v>
      </x:c>
      <x:c r="L444" s="120" t="n">
        <x:v>-0.021957786128297702</x:v>
      </x:c>
      <x:c r="M444" s="120" t="n">
        <x:v>2</x:v>
      </x:c>
      <x:c r="N444" s="120" t="n">
        <x:v>2</x:v>
      </x:c>
      <x:c r="O444" s="120" t="n">
        <x:v>2</x:v>
      </x:c>
      <x:c r="P444" s="120" t="n">
        <x:v>1</x:v>
      </x:c>
      <x:c r="Q444" s="120" t="n">
        <x:v>8</x:v>
      </x:c>
      <x:c r="R444" s="120" t="n">
        <x:v>1.5711540896592219e-12</x:v>
      </x:c>
      <x:c r="S444" s="120" t="n">
        <x:v>2.8603939668623684e-12</x:v>
      </x:c>
      <x:c r="T444" s="120" t="n">
        <x:v>289</x:v>
      </x:c>
      <x:c r="U444" s="120" t="n">
        <x:v>290</x:v>
      </x:c>
      <x:c r="V444" s="120" t="n">
        <x:v>9.418594894370123e-13</x:v>
      </x:c>
      <x:c r="W444" s="120" t="n">
        <x:v>9.386116980941261e-13</x:v>
      </x:c>
      <x:c r="X444" s="120" t="n">
        <x:v>444</x:v>
      </x:c>
      <x:c r="Y444" s="151" t="n">
        <x:v>44713.988912037035</x:v>
      </x:c>
      <x:c r="Z444" s="151" t="n">
        <x:v>44713.992256944446</x:v>
      </x:c>
      <x:c r="AA444" s="120" t="n">
        <x:v>290</x:v>
      </x:c>
      <x:c r="AB444" s="120" t="str">
        <x:v>Anomalous</x:v>
      </x:c>
      <x:c r="AC444" s="120" t="n">
        <x:v>1</x:v>
      </x:c>
      <x:c r="AD444" s="120" t="n">
        <x:v>81</x:v>
      </x:c>
      <x:c r="AE444" s="120" t="n">
        <x:v>1</x:v>
      </x:c>
      <x:c r="AF444" s="120" t="n">
        <x:v>81</x:v>
      </x:c>
      <x:c r="AG444" s="120" t="str">
        <x:v>train=1|anomaly=1</x:v>
      </x:c>
    </x:row>
    <x:row r="445">
      <x:c r="A445" s="120" t="n">
        <x:v>444</x:v>
      </x:c>
      <x:c r="B445" s="120" t="n">
        <x:v>1</x:v>
      </x:c>
      <x:c r="C445" s="120" t="n">
        <x:v>0</x:v>
      </x:c>
      <x:c r="D445" s="120" t="str">
        <x:v>CADC0873</x:v>
      </x:c>
      <x:c r="E445" s="120" t="n">
        <x:v>1</x:v>
      </x:c>
      <x:c r="F445" s="120" t="n">
        <x:v>501</x:v>
      </x:c>
      <x:c r="G445" s="120" t="n">
        <x:v>502</x:v>
      </x:c>
      <x:c r="H445" s="120" t="n">
        <x:v>0.000005773268397808765</x:v>
      </x:c>
      <x:c r="I445" s="120" t="n">
        <x:v>4.4126767615758726e-10</x:v>
      </x:c>
      <x:c r="J445" s="120" t="n">
        <x:v>0.00002100637227504043</x:v>
      </x:c>
      <x:c r="K445" s="120" t="n">
        <x:v>-0.45085468639069504</x:v>
      </x:c>
      <x:c r="L445" s="120" t="n">
        <x:v>-0.39018372003288715</x:v>
      </x:c>
      <x:c r="M445" s="120" t="n">
        <x:v>4</x:v>
      </x:c>
      <x:c r="N445" s="120" t="n">
        <x:v>4</x:v>
      </x:c>
      <x:c r="O445" s="120" t="n">
        <x:v>4</x:v>
      </x:c>
      <x:c r="P445" s="120" t="n">
        <x:v>4</x:v>
      </x:c>
      <x:c r="Q445" s="120" t="n">
        <x:v>8</x:v>
      </x:c>
      <x:c r="R445" s="120" t="n">
        <x:v>2.4974897038821384e-11</x:v>
      </x:c>
      <x:c r="S445" s="120" t="n">
        <x:v>5.891639646721521e-11</x:v>
      </x:c>
      <x:c r="T445" s="120" t="n">
        <x:v>501</x:v>
      </x:c>
      <x:c r="U445" s="120" t="n">
        <x:v>502</x:v>
      </x:c>
      <x:c r="V445" s="120" t="n">
        <x:v>8.80773804705763e-13</x:v>
      </x:c>
      <x:c r="W445" s="120" t="n">
        <x:v>8.790192752143172e-13</x:v>
      </x:c>
      <x:c r="X445" s="120" t="n">
        <x:v>445</x:v>
      </x:c>
      <x:c r="Y445" s="151" t="n">
        <x:v>44713.992268518516</x:v>
      </x:c>
      <x:c r="Z445" s="151" t="n">
        <x:v>44713.99806712963</x:v>
      </x:c>
      <x:c r="AA445" s="120" t="n">
        <x:v>502</x:v>
      </x:c>
      <x:c r="AB445" s="120" t="str">
        <x:v>Anomalous</x:v>
      </x:c>
      <x:c r="AC445" s="120" t="n">
        <x:v>1</x:v>
      </x:c>
      <x:c r="AD445" s="120" t="n">
        <x:v>180</x:v>
      </x:c>
      <x:c r="AE445" s="120" t="n">
        <x:v>2</x:v>
      </x:c>
      <x:c r="AF445" s="120" t="n">
        <x:v>80</x:v>
      </x:c>
      <x:c r="AG445" s="120" t="str">
        <x:v>train=0|anomaly=1</x:v>
      </x:c>
    </x:row>
    <x:row r="446">
      <x:c r="A446" s="120" t="n">
        <x:v>445</x:v>
      </x:c>
      <x:c r="B446" s="120" t="n">
        <x:v>0</x:v>
      </x:c>
      <x:c r="C446" s="120" t="n">
        <x:v>1</x:v>
      </x:c>
      <x:c r="D446" s="120" t="str">
        <x:v>CADC0873</x:v>
      </x:c>
      <x:c r="E446" s="120" t="n">
        <x:v>1</x:v>
      </x:c>
      <x:c r="F446" s="120" t="n">
        <x:v>254</x:v>
      </x:c>
      <x:c r="G446" s="120" t="n">
        <x:v>255</x:v>
      </x:c>
      <x:c r="H446" s="120" t="n">
        <x:v>-0.00002194139007843137</x:v>
      </x:c>
      <x:c r="I446" s="120" t="n">
        <x:v>1.50605151613149e-10</x:v>
      </x:c>
      <x:c r="J446" s="120" t="n">
        <x:v>0.00001227212905787537</x:v>
      </x:c>
      <x:c r="K446" s="120" t="n">
        <x:v>-1.1314487787689194</x:v>
      </x:c>
      <x:c r="L446" s="120" t="n">
        <x:v>-0.613929616897912</x:v>
      </x:c>
      <x:c r="M446" s="120" t="n">
        <x:v>1</x:v>
      </x:c>
      <x:c r="N446" s="120" t="n">
        <x:v>1</x:v>
      </x:c>
      <x:c r="O446" s="120" t="n">
        <x:v>1</x:v>
      </x:c>
      <x:c r="P446" s="120" t="n">
        <x:v>81</x:v>
      </x:c>
      <x:c r="Q446" s="120" t="n">
        <x:v>84</x:v>
      </x:c>
      <x:c r="R446" s="120" t="n">
        <x:v>2.2520793806091507e-13</x:v>
      </x:c>
      <x:c r="S446" s="120" t="n">
        <x:v>6.014457538898122e-13</x:v>
      </x:c>
      <x:c r="T446" s="120" t="n">
        <x:v>254</x:v>
      </x:c>
      <x:c r="U446" s="120" t="n">
        <x:v>255</x:v>
      </x:c>
      <x:c r="V446" s="120" t="n">
        <x:v>5.929336677683032e-13</x:v>
      </x:c>
      <x:c r="W446" s="120" t="n">
        <x:v>5.906084376986236e-13</x:v>
      </x:c>
      <x:c r="X446" s="120" t="n">
        <x:v>446</x:v>
      </x:c>
      <x:c r="Y446" s="151" t="n">
        <x:v>44713.998078703706</x:v>
      </x:c>
      <x:c r="Z446" s="151" t="n">
        <x:v>44714.00101851852</x:v>
      </x:c>
      <x:c r="AA446" s="120" t="n">
        <x:v>255</x:v>
      </x:c>
      <x:c r="AB446" s="120" t="str">
        <x:v>Normal</x:v>
      </x:c>
      <x:c r="AC446" s="120" t="n">
        <x:v>1</x:v>
      </x:c>
      <x:c r="AD446" s="120" t="n">
        <x:v>422</x:v>
      </x:c>
      <x:c r="AE446" s="120" t="n">
        <x:v>5</x:v>
      </x:c>
      <x:c r="AF446" s="120" t="n">
        <x:v>22</x:v>
      </x:c>
      <x:c r="AG446" s="120" t="str">
        <x:v>train=1|anomaly=0</x:v>
      </x:c>
    </x:row>
    <x:row r="447">
      <x:c r="A447" s="120" t="n">
        <x:v>446</x:v>
      </x:c>
      <x:c r="B447" s="120" t="n">
        <x:v>1</x:v>
      </x:c>
      <x:c r="C447" s="120" t="n">
        <x:v>1</x:v>
      </x:c>
      <x:c r="D447" s="120" t="str">
        <x:v>CADC0873</x:v>
      </x:c>
      <x:c r="E447" s="120" t="n">
        <x:v>1</x:v>
      </x:c>
      <x:c r="F447" s="120" t="n">
        <x:v>305</x:v>
      </x:c>
      <x:c r="G447" s="120" t="n">
        <x:v>306</x:v>
      </x:c>
      <x:c r="H447" s="120" t="n">
        <x:v>0.000010027554398039216</x:v>
      </x:c>
      <x:c r="I447" s="120" t="n">
        <x:v>4.947987851411544e-10</x:v>
      </x:c>
      <x:c r="J447" s="120" t="n">
        <x:v>0.000022244073033982656</x:v>
      </x:c>
      <x:c r="K447" s="120" t="n">
        <x:v>-1.2030433114404222</x:v>
      </x:c>
      <x:c r="L447" s="120" t="n">
        <x:v>-0.06088689087418858</x:v>
      </x:c>
      <x:c r="M447" s="120" t="n">
        <x:v>1</x:v>
      </x:c>
      <x:c r="N447" s="120" t="n">
        <x:v>1</x:v>
      </x:c>
      <x:c r="O447" s="120" t="n">
        <x:v>1</x:v>
      </x:c>
      <x:c r="P447" s="120" t="n">
        <x:v>1</x:v>
      </x:c>
      <x:c r="Q447" s="120" t="n">
        <x:v>1</x:v>
      </x:c>
      <x:c r="R447" s="120" t="n">
        <x:v>4.711994827072925e-12</x:v>
      </x:c>
      <x:c r="S447" s="120" t="n">
        <x:v>9.190753074738547e-12</x:v>
      </x:c>
      <x:c r="T447" s="120" t="n">
        <x:v>305</x:v>
      </x:c>
      <x:c r="U447" s="120" t="n">
        <x:v>306</x:v>
      </x:c>
      <x:c r="V447" s="120" t="n">
        <x:v>1.6222910988234571e-12</x:v>
      </x:c>
      <x:c r="W447" s="120" t="n">
        <x:v>1.6169894939253412e-12</x:v>
      </x:c>
      <x:c r="X447" s="120" t="n">
        <x:v>447</x:v>
      </x:c>
      <x:c r="Y447" s="151" t="n">
        <x:v>44714.00103009259</x:v>
      </x:c>
      <x:c r="Z447" s="151" t="n">
        <x:v>44714.00456018518</x:v>
      </x:c>
      <x:c r="AA447" s="120" t="n">
        <x:v>306</x:v>
      </x:c>
      <x:c r="AB447" s="120" t="str">
        <x:v>Anomalous</x:v>
      </x:c>
      <x:c r="AC447" s="120" t="n">
        <x:v>1</x:v>
      </x:c>
      <x:c r="AD447" s="120" t="n">
        <x:v>731</x:v>
      </x:c>
      <x:c r="AE447" s="120" t="n">
        <x:v>8</x:v>
      </x:c>
      <x:c r="AF447" s="120" t="n">
        <x:v>31</x:v>
      </x:c>
      <x:c r="AG447" s="120" t="str">
        <x:v>train=1|anomaly=1</x:v>
      </x:c>
    </x:row>
    <x:row r="448">
      <x:c r="A448" s="120" t="n">
        <x:v>447</x:v>
      </x:c>
      <x:c r="B448" s="120" t="n">
        <x:v>1</x:v>
      </x:c>
      <x:c r="C448" s="120" t="n">
        <x:v>1</x:v>
      </x:c>
      <x:c r="D448" s="120" t="str">
        <x:v>CADC0873</x:v>
      </x:c>
      <x:c r="E448" s="120" t="n">
        <x:v>1</x:v>
      </x:c>
      <x:c r="F448" s="120" t="n">
        <x:v>263</x:v>
      </x:c>
      <x:c r="G448" s="120" t="n">
        <x:v>264</x:v>
      </x:c>
      <x:c r="H448" s="120" t="n">
        <x:v>-0.000007449758527651515</x:v>
      </x:c>
      <x:c r="I448" s="120" t="n">
        <x:v>4.1881647193176115e-10</x:v>
      </x:c>
      <x:c r="J448" s="120" t="n">
        <x:v>0.00002046500603302528</x:v>
      </x:c>
      <x:c r="K448" s="120" t="n">
        <x:v>-0.8731875899637767</x:v>
      </x:c>
      <x:c r="L448" s="120" t="n">
        <x:v>-0.314248248922415</x:v>
      </x:c>
      <x:c r="M448" s="120" t="n">
        <x:v>2</x:v>
      </x:c>
      <x:c r="N448" s="120" t="n">
        <x:v>2</x:v>
      </x:c>
      <x:c r="O448" s="120" t="n">
        <x:v>2</x:v>
      </x:c>
      <x:c r="P448" s="120" t="n">
        <x:v>2</x:v>
      </x:c>
      <x:c r="Q448" s="120" t="n">
        <x:v>4</x:v>
      </x:c>
      <x:c r="R448" s="120" t="n">
        <x:v>4.243098659800062e-11</x:v>
      </x:c>
      <x:c r="S448" s="120" t="n">
        <x:v>1.1750729040888304e-10</x:v>
      </x:c>
      <x:c r="T448" s="120" t="n">
        <x:v>263</x:v>
      </x:c>
      <x:c r="U448" s="120" t="n">
        <x:v>264</x:v>
      </x:c>
      <x:c r="V448" s="120" t="n">
        <x:v>1.5924580681816013e-12</x:v>
      </x:c>
      <x:c r="W448" s="120" t="n">
        <x:v>1.58642603004455e-12</x:v>
      </x:c>
      <x:c r="X448" s="120" t="n">
        <x:v>448</x:v>
      </x:c>
      <x:c r="Y448" s="151" t="n">
        <x:v>44714.00457175926</x:v>
      </x:c>
      <x:c r="Z448" s="151" t="n">
        <x:v>44714.00761574074</x:v>
      </x:c>
      <x:c r="AA448" s="120" t="n">
        <x:v>264</x:v>
      </x:c>
      <x:c r="AB448" s="120" t="str">
        <x:v>Anomalous</x:v>
      </x:c>
      <x:c r="AC448" s="120" t="n">
        <x:v>1</x:v>
      </x:c>
      <x:c r="AD448" s="120" t="n">
        <x:v>857</x:v>
      </x:c>
      <x:c r="AE448" s="120" t="n">
        <x:v>9</x:v>
      </x:c>
      <x:c r="AF448" s="120" t="n">
        <x:v>57</x:v>
      </x:c>
      <x:c r="AG448" s="120" t="str">
        <x:v>train=1|anomaly=1</x:v>
      </x:c>
    </x:row>
    <x:row r="449">
      <x:c r="A449" s="120" t="n">
        <x:v>448</x:v>
      </x:c>
      <x:c r="B449" s="120" t="n">
        <x:v>0</x:v>
      </x:c>
      <x:c r="C449" s="120" t="n">
        <x:v>1</x:v>
      </x:c>
      <x:c r="D449" s="120" t="str">
        <x:v>CADC0873</x:v>
      </x:c>
      <x:c r="E449" s="120" t="n">
        <x:v>1</x:v>
      </x:c>
      <x:c r="F449" s="120" t="n">
        <x:v>252</x:v>
      </x:c>
      <x:c r="G449" s="120" t="n">
        <x:v>253</x:v>
      </x:c>
      <x:c r="H449" s="120" t="n">
        <x:v>-0.000007731730199881423</x:v>
      </x:c>
      <x:c r="I449" s="120" t="n">
        <x:v>4.764884514377453e-10</x:v>
      </x:c>
      <x:c r="J449" s="120" t="n">
        <x:v>0.000021828615426493392</x:v>
      </x:c>
      <x:c r="K449" s="120" t="n">
        <x:v>-1.3868801890581055</x:v>
      </x:c>
      <x:c r="L449" s="120" t="n">
        <x:v>-0.0996677503306829</x:v>
      </x:c>
      <x:c r="M449" s="120" t="n">
        <x:v>1</x:v>
      </x:c>
      <x:c r="N449" s="120" t="n">
        <x:v>1</x:v>
      </x:c>
      <x:c r="O449" s="120" t="n">
        <x:v>1</x:v>
      </x:c>
      <x:c r="P449" s="120" t="n">
        <x:v>74</x:v>
      </x:c>
      <x:c r="Q449" s="120" t="n">
        <x:v>84</x:v>
      </x:c>
      <x:c r="R449" s="120" t="n">
        <x:v>5.224590387530515e-13</x:v>
      </x:c>
      <x:c r="S449" s="120" t="n">
        <x:v>7.137833951482998e-13</x:v>
      </x:c>
      <x:c r="T449" s="120" t="n">
        <x:v>252</x:v>
      </x:c>
      <x:c r="U449" s="120" t="n">
        <x:v>253</x:v>
      </x:c>
      <x:c r="V449" s="120" t="n">
        <x:v>1.890827188245021e-12</x:v>
      </x:c>
      <x:c r="W449" s="120" t="n">
        <x:v>1.8833535629950406e-12</x:v>
      </x:c>
      <x:c r="X449" s="120" t="n">
        <x:v>449</x:v>
      </x:c>
      <x:c r="Y449" s="151" t="n">
        <x:v>44714.007627314815</x:v>
      </x:c>
      <x:c r="Z449" s="151" t="n">
        <x:v>44714.01054398148</x:v>
      </x:c>
      <x:c r="AA449" s="120" t="n">
        <x:v>253</x:v>
      </x:c>
      <x:c r="AB449" s="120" t="str">
        <x:v>Normal</x:v>
      </x:c>
      <x:c r="AC449" s="120" t="n">
        <x:v>1</x:v>
      </x:c>
      <x:c r="AD449" s="120" t="n">
        <x:v>862</x:v>
      </x:c>
      <x:c r="AE449" s="120" t="n">
        <x:v>9</x:v>
      </x:c>
      <x:c r="AF449" s="120" t="n">
        <x:v>62</x:v>
      </x:c>
      <x:c r="AG449" s="120" t="str">
        <x:v>train=1|anomaly=0</x:v>
      </x:c>
    </x:row>
    <x:row r="450">
      <x:c r="A450" s="120" t="n">
        <x:v>449</x:v>
      </x:c>
      <x:c r="B450" s="120" t="n">
        <x:v>0</x:v>
      </x:c>
      <x:c r="C450" s="120" t="n">
        <x:v>0</x:v>
      </x:c>
      <x:c r="D450" s="120" t="str">
        <x:v>CADC0873</x:v>
      </x:c>
      <x:c r="E450" s="120" t="n">
        <x:v>1</x:v>
      </x:c>
      <x:c r="F450" s="120" t="n">
        <x:v>264</x:v>
      </x:c>
      <x:c r="G450" s="120" t="n">
        <x:v>265</x:v>
      </x:c>
      <x:c r="H450" s="120" t="n">
        <x:v>0.0000015422092244150955</x:v>
      </x:c>
      <x:c r="I450" s="120" t="n">
        <x:v>7.702717784533665e-10</x:v>
      </x:c>
      <x:c r="J450" s="120" t="n">
        <x:v>0.00002775377052678368</x:v>
      </x:c>
      <x:c r="K450" s="120" t="n">
        <x:v>-1.4830691774939861</x:v>
      </x:c>
      <x:c r="L450" s="120" t="n">
        <x:v>0.026237261589663687</x:v>
      </x:c>
      <x:c r="M450" s="120" t="n">
        <x:v>1</x:v>
      </x:c>
      <x:c r="N450" s="120" t="n">
        <x:v>1</x:v>
      </x:c>
      <x:c r="O450" s="120" t="n">
        <x:v>1</x:v>
      </x:c>
      <x:c r="P450" s="120" t="n">
        <x:v>80</x:v>
      </x:c>
      <x:c r="Q450" s="120" t="n">
        <x:v>90</x:v>
      </x:c>
      <x:c r="R450" s="120" t="n">
        <x:v>6.744131629211695e-13</x:v>
      </x:c>
      <x:c r="S450" s="120" t="n">
        <x:v>7.451652993254005e-13</x:v>
      </x:c>
      <x:c r="T450" s="120" t="n">
        <x:v>264</x:v>
      </x:c>
      <x:c r="U450" s="120" t="n">
        <x:v>265</x:v>
      </x:c>
      <x:c r="V450" s="120" t="n">
        <x:v>2.917696130505176e-12</x:v>
      </x:c>
      <x:c r="W450" s="120" t="n">
        <x:v>2.906685956427798e-12</x:v>
      </x:c>
      <x:c r="X450" s="120" t="n">
        <x:v>450</x:v>
      </x:c>
      <x:c r="Y450" s="151" t="n">
        <x:v>44714.01055555556</x:v>
      </x:c>
      <x:c r="Z450" s="151" t="n">
        <x:v>44714.01361111111</x:v>
      </x:c>
      <x:c r="AA450" s="120" t="n">
        <x:v>265</x:v>
      </x:c>
      <x:c r="AB450" s="120" t="str">
        <x:v>Normal</x:v>
      </x:c>
      <x:c r="AC450" s="120" t="n">
        <x:v>0</x:v>
      </x:c>
      <x:c r="AD450" s="120"/>
      <x:c r="AE450" s="120"/>
      <x:c r="AF450" s="120"/>
      <x:c r="AG450" s="120"/>
    </x:row>
    <x:row r="451">
      <x:c r="A451" s="120" t="n">
        <x:v>450</x:v>
      </x:c>
      <x:c r="B451" s="120" t="n">
        <x:v>1</x:v>
      </x:c>
      <x:c r="C451" s="120" t="n">
        <x:v>0</x:v>
      </x:c>
      <x:c r="D451" s="120" t="str">
        <x:v>CADC0873</x:v>
      </x:c>
      <x:c r="E451" s="120" t="n">
        <x:v>1</x:v>
      </x:c>
      <x:c r="F451" s="120" t="n">
        <x:v>494</x:v>
      </x:c>
      <x:c r="G451" s="120" t="n">
        <x:v>495</x:v>
      </x:c>
      <x:c r="H451" s="120" t="n">
        <x:v>-4.749823359595952e-7</x:v>
      </x:c>
      <x:c r="I451" s="120" t="n">
        <x:v>2.442024987096912e-10</x:v>
      </x:c>
      <x:c r="J451" s="120" t="n">
        <x:v>0.000015626979833278444</x:v>
      </x:c>
      <x:c r="K451" s="120" t="n">
        <x:v>0.12721375689649728</x:v>
      </x:c>
      <x:c r="L451" s="120" t="n">
        <x:v>-0.5310672970742335</x:v>
      </x:c>
      <x:c r="M451" s="120" t="n">
        <x:v>3</x:v>
      </x:c>
      <x:c r="N451" s="120" t="n">
        <x:v>2</x:v>
      </x:c>
      <x:c r="O451" s="120" t="n">
        <x:v>2</x:v>
      </x:c>
      <x:c r="P451" s="120" t="n">
        <x:v>2</x:v>
      </x:c>
      <x:c r="Q451" s="120" t="n">
        <x:v>3</x:v>
      </x:c>
      <x:c r="R451" s="120" t="n">
        <x:v>2.1044822621369288e-11</x:v>
      </x:c>
      <x:c r="S451" s="120" t="n">
        <x:v>6.090794615233343e-11</x:v>
      </x:c>
      <x:c r="T451" s="120" t="n">
        <x:v>494</x:v>
      </x:c>
      <x:c r="U451" s="120" t="n">
        <x:v>495</x:v>
      </x:c>
      <x:c r="V451" s="120" t="n">
        <x:v>4.943370419224519e-13</x:v>
      </x:c>
      <x:c r="W451" s="120" t="n">
        <x:v>4.933383812316994e-13</x:v>
      </x:c>
      <x:c r="X451" s="120" t="n">
        <x:v>451</x:v>
      </x:c>
      <x:c r="Y451" s="151" t="n">
        <x:v>44714.01362268518</x:v>
      </x:c>
      <x:c r="Z451" s="151" t="n">
        <x:v>44714.01934027778</x:v>
      </x:c>
      <x:c r="AA451" s="120" t="n">
        <x:v>495</x:v>
      </x:c>
      <x:c r="AB451" s="120" t="str">
        <x:v>Anomalous</x:v>
      </x:c>
      <x:c r="AC451" s="120" t="n">
        <x:v>1</x:v>
      </x:c>
      <x:c r="AD451" s="120" t="n">
        <x:v>15</x:v>
      </x:c>
      <x:c r="AE451" s="120" t="n">
        <x:v>1</x:v>
      </x:c>
      <x:c r="AF451" s="120" t="n">
        <x:v>15</x:v>
      </x:c>
      <x:c r="AG451" s="120" t="str">
        <x:v>train=0|anomaly=1</x:v>
      </x:c>
    </x:row>
    <x:row r="452">
      <x:c r="A452" s="120" t="n">
        <x:v>451</x:v>
      </x:c>
      <x:c r="B452" s="120" t="n">
        <x:v>1</x:v>
      </x:c>
      <x:c r="C452" s="120" t="n">
        <x:v>1</x:v>
      </x:c>
      <x:c r="D452" s="120" t="str">
        <x:v>CADC0873</x:v>
      </x:c>
      <x:c r="E452" s="120" t="n">
        <x:v>1</x:v>
      </x:c>
      <x:c r="F452" s="120" t="n">
        <x:v>268</x:v>
      </x:c>
      <x:c r="G452" s="120" t="n">
        <x:v>269</x:v>
      </x:c>
      <x:c r="H452" s="120" t="n">
        <x:v>-0.0000018914122591078062</x:v>
      </x:c>
      <x:c r="I452" s="120" t="n">
        <x:v>1.7406220774584521e-10</x:v>
      </x:c>
      <x:c r="J452" s="120" t="n">
        <x:v>0.000013193263726077987</x:v>
      </x:c>
      <x:c r="K452" s="120" t="n">
        <x:v>-1.381205364670891</x:v>
      </x:c>
      <x:c r="L452" s="120" t="n">
        <x:v>0.12499757699959765</x:v>
      </x:c>
      <x:c r="M452" s="120" t="n">
        <x:v>2</x:v>
      </x:c>
      <x:c r="N452" s="120" t="n">
        <x:v>2</x:v>
      </x:c>
      <x:c r="O452" s="120" t="n">
        <x:v>2</x:v>
      </x:c>
      <x:c r="P452" s="120" t="n">
        <x:v>1</x:v>
      </x:c>
      <x:c r="Q452" s="120" t="n">
        <x:v>4</x:v>
      </x:c>
      <x:c r="R452" s="120" t="n">
        <x:v>2.791701295818117e-12</x:v>
      </x:c>
      <x:c r="S452" s="120" t="n">
        <x:v>5.9035816930570974e-12</x:v>
      </x:c>
      <x:c r="T452" s="120" t="n">
        <x:v>268</x:v>
      </x:c>
      <x:c r="U452" s="120" t="n">
        <x:v>269</x:v>
      </x:c>
      <x:c r="V452" s="120" t="n">
        <x:v>6.4948584979793e-13</x:v>
      </x:c>
      <x:c r="W452" s="120" t="n">
        <x:v>6.470714042596476e-13</x:v>
      </x:c>
      <x:c r="X452" s="120" t="n">
        <x:v>452</x:v>
      </x:c>
      <x:c r="Y452" s="151" t="n">
        <x:v>44714.01935185185</x:v>
      </x:c>
      <x:c r="Z452" s="151" t="n">
        <x:v>44714.02245370371</x:v>
      </x:c>
      <x:c r="AA452" s="120" t="n">
        <x:v>269</x:v>
      </x:c>
      <x:c r="AB452" s="120" t="str">
        <x:v>Anomalous</x:v>
      </x:c>
      <x:c r="AC452" s="120" t="n">
        <x:v>0</x:v>
      </x:c>
      <x:c r="AD452" s="120"/>
      <x:c r="AE452" s="120"/>
      <x:c r="AF452" s="120"/>
      <x:c r="AG452" s="120"/>
    </x:row>
    <x:row r="453">
      <x:c r="A453" s="120" t="n">
        <x:v>452</x:v>
      </x:c>
      <x:c r="B453" s="120" t="n">
        <x:v>1</x:v>
      </x:c>
      <x:c r="C453" s="120" t="n">
        <x:v>0</x:v>
      </x:c>
      <x:c r="D453" s="120" t="str">
        <x:v>CADC0873</x:v>
      </x:c>
      <x:c r="E453" s="120" t="n">
        <x:v>1</x:v>
      </x:c>
      <x:c r="F453" s="120" t="n">
        <x:v>255</x:v>
      </x:c>
      <x:c r="G453" s="120" t="n">
        <x:v>256</x:v>
      </x:c>
      <x:c r="H453" s="120" t="n">
        <x:v>-3.749100781250004e-7</x:v>
      </x:c>
      <x:c r="I453" s="120" t="n">
        <x:v>2.2769468179640742e-10</x:v>
      </x:c>
      <x:c r="J453" s="120" t="n">
        <x:v>0.000015089555387631784</x:v>
      </x:c>
      <x:c r="K453" s="120" t="n">
        <x:v>-1.4282180430948879</x:v>
      </x:c>
      <x:c r="L453" s="120" t="n">
        <x:v>-0.07202255045483867</x:v>
      </x:c>
      <x:c r="M453" s="120" t="n">
        <x:v>1</x:v>
      </x:c>
      <x:c r="N453" s="120" t="n">
        <x:v>1</x:v>
      </x:c>
      <x:c r="O453" s="120" t="n">
        <x:v>1</x:v>
      </x:c>
      <x:c r="P453" s="120" t="n">
        <x:v>41</x:v>
      </x:c>
      <x:c r="Q453" s="120" t="n">
        <x:v>48</x:v>
      </x:c>
      <x:c r="R453" s="120" t="n">
        <x:v>6.326151257734021e-13</x:v>
      </x:c>
      <x:c r="S453" s="120" t="n">
        <x:v>1.1597879540134968e-12</x:v>
      </x:c>
      <x:c r="T453" s="120" t="n">
        <x:v>255</x:v>
      </x:c>
      <x:c r="U453" s="120" t="n">
        <x:v>256</x:v>
      </x:c>
      <x:c r="V453" s="120" t="n">
        <x:v>8.929203207702251e-13</x:v>
      </x:c>
      <x:c r="W453" s="120" t="n">
        <x:v>8.894323507672165e-13</x:v>
      </x:c>
      <x:c r="X453" s="120" t="n">
        <x:v>453</x:v>
      </x:c>
      <x:c r="Y453" s="151" t="n">
        <x:v>44714.022465277776</x:v>
      </x:c>
      <x:c r="Z453" s="151" t="n">
        <x:v>44714.025416666664</x:v>
      </x:c>
      <x:c r="AA453" s="120" t="n">
        <x:v>256</x:v>
      </x:c>
      <x:c r="AB453" s="120" t="str">
        <x:v>Anomalous</x:v>
      </x:c>
      <x:c r="AC453" s="120" t="n">
        <x:v>0</x:v>
      </x:c>
      <x:c r="AD453" s="120"/>
      <x:c r="AE453" s="120"/>
      <x:c r="AF453" s="120"/>
      <x:c r="AG453" s="120"/>
    </x:row>
    <x:row r="454">
      <x:c r="A454" s="120" t="n">
        <x:v>453</x:v>
      </x:c>
      <x:c r="B454" s="120" t="n">
        <x:v>1</x:v>
      </x:c>
      <x:c r="C454" s="120" t="n">
        <x:v>1</x:v>
      </x:c>
      <x:c r="D454" s="120" t="str">
        <x:v>CADC0873</x:v>
      </x:c>
      <x:c r="E454" s="120" t="n">
        <x:v>1</x:v>
      </x:c>
      <x:c r="F454" s="120" t="n">
        <x:v>525</x:v>
      </x:c>
      <x:c r="G454" s="120" t="n">
        <x:v>526</x:v>
      </x:c>
      <x:c r="H454" s="120" t="n">
        <x:v>-7.011938404942958e-7</x:v>
      </x:c>
      <x:c r="I454" s="120" t="n">
        <x:v>2.347243010782354e-10</x:v>
      </x:c>
      <x:c r="J454" s="120" t="n">
        <x:v>0.000015320714770474497</x:v>
      </x:c>
      <x:c r="K454" s="120" t="n">
        <x:v>-0.7189908976565844</x:v>
      </x:c>
      <x:c r="L454" s="120" t="n">
        <x:v>-0.8049939104405839</x:v>
      </x:c>
      <x:c r="M454" s="120" t="n">
        <x:v>1</x:v>
      </x:c>
      <x:c r="N454" s="120" t="n">
        <x:v>1</x:v>
      </x:c>
      <x:c r="O454" s="120" t="n">
        <x:v>1</x:v>
      </x:c>
      <x:c r="P454" s="120" t="n">
        <x:v>160</x:v>
      </x:c>
      <x:c r="Q454" s="120" t="n">
        <x:v>178</x:v>
      </x:c>
      <x:c r="R454" s="120" t="n">
        <x:v>2.531519965864975e-13</x:v>
      </x:c>
      <x:c r="S454" s="120" t="n">
        <x:v>5.989030983118799e-13</x:v>
      </x:c>
      <x:c r="T454" s="120" t="n">
        <x:v>525</x:v>
      </x:c>
      <x:c r="U454" s="120" t="n">
        <x:v>526</x:v>
      </x:c>
      <x:c r="V454" s="120" t="n">
        <x:v>4.470939068156864e-13</x:v>
      </x:c>
      <x:c r="W454" s="120" t="n">
        <x:v>4.46243918399687e-13</x:v>
      </x:c>
      <x:c r="X454" s="120" t="n">
        <x:v>454</x:v>
      </x:c>
      <x:c r="Y454" s="151" t="n">
        <x:v>44714.02542824074</x:v>
      </x:c>
      <x:c r="Z454" s="151" t="n">
        <x:v>44714.03150462963</x:v>
      </x:c>
      <x:c r="AA454" s="120" t="n">
        <x:v>526</x:v>
      </x:c>
      <x:c r="AB454" s="120" t="str">
        <x:v>Anomalous</x:v>
      </x:c>
      <x:c r="AC454" s="120" t="n">
        <x:v>0</x:v>
      </x:c>
      <x:c r="AD454" s="120"/>
      <x:c r="AE454" s="120"/>
      <x:c r="AF454" s="120"/>
      <x:c r="AG454" s="120"/>
    </x:row>
    <x:row r="455">
      <x:c r="A455" s="120" t="n">
        <x:v>454</x:v>
      </x:c>
      <x:c r="B455" s="120" t="n">
        <x:v>0</x:v>
      </x:c>
      <x:c r="C455" s="120" t="n">
        <x:v>1</x:v>
      </x:c>
      <x:c r="D455" s="120" t="str">
        <x:v>CADC0873</x:v>
      </x:c>
      <x:c r="E455" s="120" t="n">
        <x:v>1</x:v>
      </x:c>
      <x:c r="F455" s="120" t="n">
        <x:v>293</x:v>
      </x:c>
      <x:c r="G455" s="120" t="n">
        <x:v>294</x:v>
      </x:c>
      <x:c r="H455" s="120" t="n">
        <x:v>0.0000017511297823129246</x:v>
      </x:c>
      <x:c r="I455" s="120" t="n">
        <x:v>7.407908429495359e-10</x:v>
      </x:c>
      <x:c r="J455" s="120" t="n">
        <x:v>0.000027217473118376288</x:v>
      </x:c>
      <x:c r="K455" s="120" t="n">
        <x:v>-1.5095549310792469</x:v>
      </x:c>
      <x:c r="L455" s="120" t="n">
        <x:v>0.06887403741694426</x:v>
      </x:c>
      <x:c r="M455" s="120" t="n">
        <x:v>1</x:v>
      </x:c>
      <x:c r="N455" s="120" t="n">
        <x:v>1</x:v>
      </x:c>
      <x:c r="O455" s="120" t="n">
        <x:v>1</x:v>
      </x:c>
      <x:c r="P455" s="120" t="n">
        <x:v>91</x:v>
      </x:c>
      <x:c r="Q455" s="120" t="n">
        <x:v>100</x:v>
      </x:c>
      <x:c r="R455" s="120" t="n">
        <x:v>6.059505388568534e-13</x:v>
      </x:c>
      <x:c r="S455" s="120" t="n">
        <x:v>8.076917411073521e-13</x:v>
      </x:c>
      <x:c r="T455" s="120" t="n">
        <x:v>293</x:v>
      </x:c>
      <x:c r="U455" s="120" t="n">
        <x:v>294</x:v>
      </x:c>
      <x:c r="V455" s="120" t="n">
        <x:v>2.5282963923192354e-12</x:v>
      </x:c>
      <x:c r="W455" s="120" t="n">
        <x:v>2.519696744726313e-12</x:v>
      </x:c>
      <x:c r="X455" s="120" t="n">
        <x:v>455</x:v>
      </x:c>
      <x:c r="Y455" s="151" t="n">
        <x:v>44714.0315162037</x:v>
      </x:c>
      <x:c r="Z455" s="151" t="n">
        <x:v>44714.034907407404</x:v>
      </x:c>
      <x:c r="AA455" s="120" t="n">
        <x:v>294</x:v>
      </x:c>
      <x:c r="AB455" s="120" t="str">
        <x:v>Normal</x:v>
      </x:c>
      <x:c r="AC455" s="120" t="n">
        <x:v>0</x:v>
      </x:c>
      <x:c r="AD455" s="120"/>
      <x:c r="AE455" s="120"/>
      <x:c r="AF455" s="120"/>
      <x:c r="AG455" s="120"/>
    </x:row>
    <x:row r="456">
      <x:c r="A456" s="120" t="n">
        <x:v>455</x:v>
      </x:c>
      <x:c r="B456" s="120" t="n">
        <x:v>0</x:v>
      </x:c>
      <x:c r="C456" s="120" t="n">
        <x:v>1</x:v>
      </x:c>
      <x:c r="D456" s="120" t="str">
        <x:v>CADC0873</x:v>
      </x:c>
      <x:c r="E456" s="120" t="n">
        <x:v>1</x:v>
      </x:c>
      <x:c r="F456" s="120" t="n">
        <x:v>226</x:v>
      </x:c>
      <x:c r="G456" s="120" t="n">
        <x:v>227</x:v>
      </x:c>
      <x:c r="H456" s="120" t="n">
        <x:v>-0.000012951803017621147</x:v>
      </x:c>
      <x:c r="I456" s="120" t="n">
        <x:v>3.621002617716588e-10</x:v>
      </x:c>
      <x:c r="J456" s="120" t="n">
        <x:v>0.000019028932228889218</x:v>
      </x:c>
      <x:c r="K456" s="120" t="n">
        <x:v>-1.4832858146410732</x:v>
      </x:c>
      <x:c r="L456" s="120" t="n">
        <x:v>-0.02990432334974155</x:v>
      </x:c>
      <x:c r="M456" s="120" t="n">
        <x:v>1</x:v>
      </x:c>
      <x:c r="N456" s="120" t="n">
        <x:v>1</x:v>
      </x:c>
      <x:c r="O456" s="120" t="n">
        <x:v>1</x:v>
      </x:c>
      <x:c r="P456" s="120" t="n">
        <x:v>68</x:v>
      </x:c>
      <x:c r="Q456" s="120" t="n">
        <x:v>73</x:v>
      </x:c>
      <x:c r="R456" s="120" t="n">
        <x:v>5.33179355950344e-13</x:v>
      </x:c>
      <x:c r="S456" s="120" t="n">
        <x:v>7.477196336665612e-13</x:v>
      </x:c>
      <x:c r="T456" s="120" t="n">
        <x:v>226</x:v>
      </x:c>
      <x:c r="U456" s="120" t="n">
        <x:v>227</x:v>
      </x:c>
      <x:c r="V456" s="120" t="n">
        <x:v>1.602213547662207e-12</x:v>
      </x:c>
      <x:c r="W456" s="120" t="n">
        <x:v>1.59515533820114e-12</x:v>
      </x:c>
      <x:c r="X456" s="120" t="n">
        <x:v>456</x:v>
      </x:c>
      <x:c r="Y456" s="151" t="n">
        <x:v>44714.03491898148</x:v>
      </x:c>
      <x:c r="Z456" s="151" t="n">
        <x:v>44714.03753472222</x:v>
      </x:c>
      <x:c r="AA456" s="120" t="n">
        <x:v>227</x:v>
      </x:c>
      <x:c r="AB456" s="120" t="str">
        <x:v>Normal</x:v>
      </x:c>
      <x:c r="AC456" s="120" t="n">
        <x:v>0</x:v>
      </x:c>
      <x:c r="AD456" s="120"/>
      <x:c r="AE456" s="120"/>
      <x:c r="AF456" s="120"/>
      <x:c r="AG456" s="120"/>
    </x:row>
    <x:row r="457">
      <x:c r="A457" s="120" t="n">
        <x:v>456</x:v>
      </x:c>
      <x:c r="B457" s="120" t="n">
        <x:v>0</x:v>
      </x:c>
      <x:c r="C457" s="120" t="n">
        <x:v>1</x:v>
      </x:c>
      <x:c r="D457" s="120" t="str">
        <x:v>CADC0873</x:v>
      </x:c>
      <x:c r="E457" s="120" t="n">
        <x:v>1</x:v>
      </x:c>
      <x:c r="F457" s="120" t="n">
        <x:v>229</x:v>
      </x:c>
      <x:c r="G457" s="120" t="n">
        <x:v>230</x:v>
      </x:c>
      <x:c r="H457" s="120" t="n">
        <x:v>-0.000002800124391304348</x:v>
      </x:c>
      <x:c r="I457" s="120" t="n">
        <x:v>6.889553192875968e-10</x:v>
      </x:c>
      <x:c r="J457" s="120" t="n">
        <x:v>0.000026247958383226625</x:v>
      </x:c>
      <x:c r="K457" s="120" t="n">
        <x:v>-1.4812499045570486</x:v>
      </x:c>
      <x:c r="L457" s="120" t="n">
        <x:v>-0.06732147620628184</x:v>
      </x:c>
      <x:c r="M457" s="120" t="n">
        <x:v>1</x:v>
      </x:c>
      <x:c r="N457" s="120" t="n">
        <x:v>1</x:v>
      </x:c>
      <x:c r="O457" s="120" t="n">
        <x:v>1</x:v>
      </x:c>
      <x:c r="P457" s="120" t="n">
        <x:v>57</x:v>
      </x:c>
      <x:c r="Q457" s="120" t="n">
        <x:v>70</x:v>
      </x:c>
      <x:c r="R457" s="120" t="n">
        <x:v>8.735331875399244e-13</x:v>
      </x:c>
      <x:c r="S457" s="120" t="n">
        <x:v>9.261943209244133e-13</x:v>
      </x:c>
      <x:c r="T457" s="120" t="n">
        <x:v>229</x:v>
      </x:c>
      <x:c r="U457" s="120" t="n">
        <x:v>230</x:v>
      </x:c>
      <x:c r="V457" s="120" t="n">
        <x:v>3.008538512172912e-12</x:v>
      </x:c>
      <x:c r="W457" s="120" t="n">
        <x:v>2.9954579099460732e-12</x:v>
      </x:c>
      <x:c r="X457" s="120" t="n">
        <x:v>457</x:v>
      </x:c>
      <x:c r="Y457" s="151" t="n">
        <x:v>44714.0375462963</x:v>
      </x:c>
      <x:c r="Z457" s="151" t="n">
        <x:v>44714.04019675926</x:v>
      </x:c>
      <x:c r="AA457" s="120" t="n">
        <x:v>230</x:v>
      </x:c>
      <x:c r="AB457" s="120" t="str">
        <x:v>Normal</x:v>
      </x:c>
      <x:c r="AC457" s="120" t="n">
        <x:v>0</x:v>
      </x:c>
      <x:c r="AD457" s="120"/>
      <x:c r="AE457" s="120"/>
      <x:c r="AF457" s="120"/>
      <x:c r="AG457" s="120"/>
    </x:row>
    <x:row r="458">
      <x:c r="A458" s="120" t="n">
        <x:v>457</x:v>
      </x:c>
      <x:c r="B458" s="120" t="n">
        <x:v>1</x:v>
      </x:c>
      <x:c r="C458" s="120" t="n">
        <x:v>1</x:v>
      </x:c>
      <x:c r="D458" s="120" t="str">
        <x:v>CADC0873</x:v>
      </x:c>
      <x:c r="E458" s="120" t="n">
        <x:v>1</x:v>
      </x:c>
      <x:c r="F458" s="120" t="n">
        <x:v>230</x:v>
      </x:c>
      <x:c r="G458" s="120" t="n">
        <x:v>231</x:v>
      </x:c>
      <x:c r="H458" s="120" t="n">
        <x:v>-0.000005764011471861473</x:v>
      </x:c>
      <x:c r="I458" s="120" t="n">
        <x:v>6.254211151514806e-10</x:v>
      </x:c>
      <x:c r="J458" s="120" t="n">
        <x:v>0.000025008420884803594</x:v>
      </x:c>
      <x:c r="K458" s="120" t="n">
        <x:v>-0.8148714287875949</x:v>
      </x:c>
      <x:c r="L458" s="120" t="n">
        <x:v>0.37370896817441296</x:v>
      </x:c>
      <x:c r="M458" s="120" t="n">
        <x:v>1</x:v>
      </x:c>
      <x:c r="N458" s="120" t="n">
        <x:v>1</x:v>
      </x:c>
      <x:c r="O458" s="120" t="n">
        <x:v>1</x:v>
      </x:c>
      <x:c r="P458" s="120" t="n">
        <x:v>1</x:v>
      </x:c>
      <x:c r="Q458" s="120" t="n">
        <x:v>1</x:v>
      </x:c>
      <x:c r="R458" s="120" t="n">
        <x:v>8.440556981368867e-12</x:v>
      </x:c>
      <x:c r="S458" s="120" t="n">
        <x:v>1.6065785942281647e-11</x:v>
      </x:c>
      <x:c r="T458" s="120" t="n">
        <x:v>230</x:v>
      </x:c>
      <x:c r="U458" s="120" t="n">
        <x:v>231</x:v>
      </x:c>
      <x:c r="V458" s="120" t="n">
        <x:v>2.7192222397890457e-12</x:v>
      </x:c>
      <x:c r="W458" s="120" t="n">
        <x:v>2.7074507149414742e-12</x:v>
      </x:c>
      <x:c r="X458" s="120" t="n">
        <x:v>458</x:v>
      </x:c>
      <x:c r="Y458" s="151" t="n">
        <x:v>44714.04020833333</x:v>
      </x:c>
      <x:c r="Z458" s="151" t="n">
        <x:v>44714.04287037037</x:v>
      </x:c>
      <x:c r="AA458" s="120" t="n">
        <x:v>231</x:v>
      </x:c>
      <x:c r="AB458" s="120" t="str">
        <x:v>Anomalous</x:v>
      </x:c>
      <x:c r="AC458" s="120" t="n">
        <x:v>0</x:v>
      </x:c>
      <x:c r="AD458" s="120"/>
      <x:c r="AE458" s="120"/>
      <x:c r="AF458" s="120"/>
      <x:c r="AG458" s="120"/>
    </x:row>
    <x:row r="459">
      <x:c r="A459" s="120" t="n">
        <x:v>458</x:v>
      </x:c>
      <x:c r="B459" s="120" t="n">
        <x:v>1</x:v>
      </x:c>
      <x:c r="C459" s="120" t="n">
        <x:v>0</x:v>
      </x:c>
      <x:c r="D459" s="120" t="str">
        <x:v>CADC0873</x:v>
      </x:c>
      <x:c r="E459" s="120" t="n">
        <x:v>1</x:v>
      </x:c>
      <x:c r="F459" s="120" t="n">
        <x:v>214</x:v>
      </x:c>
      <x:c r="G459" s="120" t="n">
        <x:v>215</x:v>
      </x:c>
      <x:c r="H459" s="120" t="n">
        <x:v>0.00000475330381395349</x:v>
      </x:c>
      <x:c r="I459" s="120" t="n">
        <x:v>5.228220517008924e-10</x:v>
      </x:c>
      <x:c r="J459" s="120" t="n">
        <x:v>0.00002286530235314837</x:v>
      </x:c>
      <x:c r="K459" s="120" t="n">
        <x:v>-0.8951683248943021</x:v>
      </x:c>
      <x:c r="L459" s="120" t="n">
        <x:v>-0.45983880369160424</x:v>
      </x:c>
      <x:c r="M459" s="120" t="n">
        <x:v>1</x:v>
      </x:c>
      <x:c r="N459" s="120" t="n">
        <x:v>1</x:v>
      </x:c>
      <x:c r="O459" s="120" t="n">
        <x:v>1</x:v>
      </x:c>
      <x:c r="P459" s="120" t="n">
        <x:v>29</x:v>
      </x:c>
      <x:c r="Q459" s="120" t="n">
        <x:v>40</x:v>
      </x:c>
      <x:c r="R459" s="120" t="n">
        <x:v>1.1654959878127055e-12</x:v>
      </x:c>
      <x:c r="S459" s="120" t="n">
        <x:v>1.9937140701465585e-12</x:v>
      </x:c>
      <x:c r="T459" s="120" t="n">
        <x:v>214</x:v>
      </x:c>
      <x:c r="U459" s="120" t="n">
        <x:v>215</x:v>
      </x:c>
      <x:c r="V459" s="120" t="n">
        <x:v>2.44309369953688e-12</x:v>
      </x:c>
      <x:c r="W459" s="120" t="n">
        <x:v>2.4317304730274065e-12</x:v>
      </x:c>
      <x:c r="X459" s="120" t="n">
        <x:v>459</x:v>
      </x:c>
      <x:c r="Y459" s="151" t="n">
        <x:v>44714.04288194444</x:v>
      </x:c>
      <x:c r="Z459" s="151" t="n">
        <x:v>44714.0453587963</x:v>
      </x:c>
      <x:c r="AA459" s="120" t="n">
        <x:v>215</x:v>
      </x:c>
      <x:c r="AB459" s="120" t="str">
        <x:v>Anomalous</x:v>
      </x:c>
      <x:c r="AC459" s="120" t="n">
        <x:v>0</x:v>
      </x:c>
      <x:c r="AD459" s="120"/>
      <x:c r="AE459" s="120"/>
      <x:c r="AF459" s="120"/>
      <x:c r="AG459" s="120"/>
    </x:row>
    <x:row r="460">
      <x:c r="A460" s="120" t="n">
        <x:v>459</x:v>
      </x:c>
      <x:c r="B460" s="120" t="n">
        <x:v>0</x:v>
      </x:c>
      <x:c r="C460" s="120" t="n">
        <x:v>1</x:v>
      </x:c>
      <x:c r="D460" s="120" t="str">
        <x:v>CADC0873</x:v>
      </x:c>
      <x:c r="E460" s="120" t="n">
        <x:v>1</x:v>
      </x:c>
      <x:c r="F460" s="120" t="n">
        <x:v>204</x:v>
      </x:c>
      <x:c r="G460" s="120" t="n">
        <x:v>205</x:v>
      </x:c>
      <x:c r="H460" s="120" t="n">
        <x:v>-0.0000030157512375609747</x:v>
      </x:c>
      <x:c r="I460" s="120" t="n">
        <x:v>2.7084853287051604e-10</x:v>
      </x:c>
      <x:c r="J460" s="120" t="n">
        <x:v>0.00001645747650372061</x:v>
      </x:c>
      <x:c r="K460" s="120" t="n">
        <x:v>-0.844144120870578</x:v>
      </x:c>
      <x:c r="L460" s="120" t="n">
        <x:v>-0.6091176084344226</x:v>
      </x:c>
      <x:c r="M460" s="120" t="n">
        <x:v>1</x:v>
      </x:c>
      <x:c r="N460" s="120" t="n">
        <x:v>1</x:v>
      </x:c>
      <x:c r="O460" s="120" t="n">
        <x:v>1</x:v>
      </x:c>
      <x:c r="P460" s="120" t="n">
        <x:v>44</x:v>
      </x:c>
      <x:c r="Q460" s="120" t="n">
        <x:v>53</x:v>
      </x:c>
      <x:c r="R460" s="120" t="n">
        <x:v>1.0625272962586865e-12</x:v>
      </x:c>
      <x:c r="S460" s="120" t="n">
        <x:v>2.299555161334394e-12</x:v>
      </x:c>
      <x:c r="T460" s="120" t="n">
        <x:v>204</x:v>
      </x:c>
      <x:c r="U460" s="120" t="n">
        <x:v>205</x:v>
      </x:c>
      <x:c r="V460" s="120" t="n">
        <x:v>1.3276888866201766e-12</x:v>
      </x:c>
      <x:c r="W460" s="120" t="n">
        <x:v>1.3212123554659319e-12</x:v>
      </x:c>
      <x:c r="X460" s="120" t="n">
        <x:v>460</x:v>
      </x:c>
      <x:c r="Y460" s="151" t="n">
        <x:v>44714.04537037037</x:v>
      </x:c>
      <x:c r="Z460" s="151" t="n">
        <x:v>44714.04773148148</x:v>
      </x:c>
      <x:c r="AA460" s="120" t="n">
        <x:v>205</x:v>
      </x:c>
      <x:c r="AB460" s="120" t="str">
        <x:v>Normal</x:v>
      </x:c>
      <x:c r="AC460" s="120" t="n">
        <x:v>1</x:v>
      </x:c>
      <x:c r="AD460" s="120" t="n">
        <x:v>448</x:v>
      </x:c>
      <x:c r="AE460" s="120" t="n">
        <x:v>5</x:v>
      </x:c>
      <x:c r="AF460" s="120" t="n">
        <x:v>48</x:v>
      </x:c>
      <x:c r="AG460" s="120" t="str">
        <x:v>train=1|anomaly=0</x:v>
      </x:c>
    </x:row>
    <x:row r="461">
      <x:c r="A461" s="120" t="n">
        <x:v>460</x:v>
      </x:c>
      <x:c r="B461" s="120" t="n">
        <x:v>0</x:v>
      </x:c>
      <x:c r="C461" s="120" t="n">
        <x:v>1</x:v>
      </x:c>
      <x:c r="D461" s="120" t="str">
        <x:v>CADC0873</x:v>
      </x:c>
      <x:c r="E461" s="120" t="n">
        <x:v>1</x:v>
      </x:c>
      <x:c r="F461" s="120" t="n">
        <x:v>255</x:v>
      </x:c>
      <x:c r="G461" s="120" t="n">
        <x:v>256</x:v>
      </x:c>
      <x:c r="H461" s="120" t="n">
        <x:v>5.003626210937505e-7</x:v>
      </x:c>
      <x:c r="I461" s="120" t="n">
        <x:v>5.699173519065016e-10</x:v>
      </x:c>
      <x:c r="J461" s="120" t="n">
        <x:v>0.00002387294183603063</x:v>
      </x:c>
      <x:c r="K461" s="120" t="n">
        <x:v>-1.502005608727575</x:v>
      </x:c>
      <x:c r="L461" s="120" t="n">
        <x:v>-0.004382721281794213</x:v>
      </x:c>
      <x:c r="M461" s="120" t="n">
        <x:v>1</x:v>
      </x:c>
      <x:c r="N461" s="120" t="n">
        <x:v>1</x:v>
      </x:c>
      <x:c r="O461" s="120" t="n">
        <x:v>1</x:v>
      </x:c>
      <x:c r="P461" s="120" t="n">
        <x:v>55</x:v>
      </x:c>
      <x:c r="Q461" s="120" t="n">
        <x:v>66</x:v>
      </x:c>
      <x:c r="R461" s="120" t="n">
        <x:v>1.2025695558046537e-12</x:v>
      </x:c>
      <x:c r="S461" s="120" t="n">
        <x:v>2.5494989114525476e-12</x:v>
      </x:c>
      <x:c r="T461" s="120" t="n">
        <x:v>255</x:v>
      </x:c>
      <x:c r="U461" s="120" t="n">
        <x:v>256</x:v>
      </x:c>
      <x:c r="V461" s="120" t="n">
        <x:v>2.234970007476477e-12</x:v>
      </x:c>
      <x:c r="W461" s="120" t="n">
        <x:v>2.226239655884772e-12</x:v>
      </x:c>
      <x:c r="X461" s="120" t="n">
        <x:v>461</x:v>
      </x:c>
      <x:c r="Y461" s="151" t="n">
        <x:v>44714.047743055555</x:v>
      </x:c>
      <x:c r="Z461" s="151" t="n">
        <x:v>44714.05069444444</x:v>
      </x:c>
      <x:c r="AA461" s="120" t="n">
        <x:v>256</x:v>
      </x:c>
      <x:c r="AB461" s="120" t="str">
        <x:v>Normal</x:v>
      </x:c>
      <x:c r="AC461" s="120" t="n">
        <x:v>0</x:v>
      </x:c>
      <x:c r="AD461" s="120"/>
      <x:c r="AE461" s="120"/>
      <x:c r="AF461" s="120"/>
      <x:c r="AG461" s="120"/>
    </x:row>
    <x:row r="462">
      <x:c r="A462" s="120" t="n">
        <x:v>461</x:v>
      </x:c>
      <x:c r="B462" s="120" t="n">
        <x:v>0</x:v>
      </x:c>
      <x:c r="C462" s="120" t="n">
        <x:v>1</x:v>
      </x:c>
      <x:c r="D462" s="120" t="str">
        <x:v>CADC0873</x:v>
      </x:c>
      <x:c r="E462" s="120" t="n">
        <x:v>1</x:v>
      </x:c>
      <x:c r="F462" s="120" t="n">
        <x:v>224</x:v>
      </x:c>
      <x:c r="G462" s="120" t="n">
        <x:v>225</x:v>
      </x:c>
      <x:c r="H462" s="120" t="n">
        <x:v>-0.00000177322328888889</x:v>
      </x:c>
      <x:c r="I462" s="120" t="n">
        <x:v>2.3508038810315627e-10</x:v>
      </x:c>
      <x:c r="J462" s="120" t="n">
        <x:v>0.00001533233146338665</x:v>
      </x:c>
      <x:c r="K462" s="120" t="n">
        <x:v>-0.962063640554359</x:v>
      </x:c>
      <x:c r="L462" s="120" t="n">
        <x:v>-0.42972209646826287</x:v>
      </x:c>
      <x:c r="M462" s="120" t="n">
        <x:v>1</x:v>
      </x:c>
      <x:c r="N462" s="120" t="n">
        <x:v>1</x:v>
      </x:c>
      <x:c r="O462" s="120" t="n">
        <x:v>1</x:v>
      </x:c>
      <x:c r="P462" s="120" t="n">
        <x:v>52</x:v>
      </x:c>
      <x:c r="Q462" s="120" t="n">
        <x:v>63</x:v>
      </x:c>
      <x:c r="R462" s="120" t="n">
        <x:v>9.039674529640722e-13</x:v>
      </x:c>
      <x:c r="S462" s="120" t="n">
        <x:v>2.016029430514324e-12</x:v>
      </x:c>
      <x:c r="T462" s="120" t="n">
        <x:v>224</x:v>
      </x:c>
      <x:c r="U462" s="120" t="n">
        <x:v>225</x:v>
      </x:c>
      <x:c r="V462" s="120" t="n">
        <x:v>1.049466018317662e-12</x:v>
      </x:c>
      <x:c r="W462" s="120" t="n">
        <x:v>1.0448017249029167e-12</x:v>
      </x:c>
      <x:c r="X462" s="120" t="n">
        <x:v>462</x:v>
      </x:c>
      <x:c r="Y462" s="151" t="n">
        <x:v>44714.05070601852</x:v>
      </x:c>
      <x:c r="Z462" s="151" t="n">
        <x:v>44714.053298611114</x:v>
      </x:c>
      <x:c r="AA462" s="120" t="n">
        <x:v>225</x:v>
      </x:c>
      <x:c r="AB462" s="120" t="str">
        <x:v>Normal</x:v>
      </x:c>
      <x:c r="AC462" s="120" t="n">
        <x:v>1</x:v>
      </x:c>
      <x:c r="AD462" s="120" t="n">
        <x:v>398</x:v>
      </x:c>
      <x:c r="AE462" s="120" t="n">
        <x:v>4</x:v>
      </x:c>
      <x:c r="AF462" s="120" t="n">
        <x:v>98</x:v>
      </x:c>
      <x:c r="AG462" s="120" t="str">
        <x:v>train=1|anomaly=0</x:v>
      </x:c>
    </x:row>
    <x:row r="463">
      <x:c r="A463" s="120" t="n">
        <x:v>462</x:v>
      </x:c>
      <x:c r="B463" s="120" t="n">
        <x:v>0</x:v>
      </x:c>
      <x:c r="C463" s="120" t="n">
        <x:v>1</x:v>
      </x:c>
      <x:c r="D463" s="120" t="str">
        <x:v>CADC0873</x:v>
      </x:c>
      <x:c r="E463" s="120" t="n">
        <x:v>1</x:v>
      </x:c>
      <x:c r="F463" s="120" t="n">
        <x:v>215</x:v>
      </x:c>
      <x:c r="G463" s="120" t="n">
        <x:v>216</x:v>
      </x:c>
      <x:c r="H463" s="120" t="n">
        <x:v>0.000005072232648148149</x:v>
      </x:c>
      <x:c r="I463" s="120" t="n">
        <x:v>2.419191576291416e-10</x:v>
      </x:c>
      <x:c r="J463" s="120" t="n">
        <x:v>0.000015553750596854173</x:v>
      </x:c>
      <x:c r="K463" s="120" t="n">
        <x:v>-1.3008245404737635</x:v>
      </x:c>
      <x:c r="L463" s="120" t="n">
        <x:v>-0.0921963792258525</x:v>
      </x:c>
      <x:c r="M463" s="120" t="n">
        <x:v>2</x:v>
      </x:c>
      <x:c r="N463" s="120" t="n">
        <x:v>1</x:v>
      </x:c>
      <x:c r="O463" s="120" t="n">
        <x:v>1</x:v>
      </x:c>
      <x:c r="P463" s="120" t="n">
        <x:v>27</x:v>
      </x:c>
      <x:c r="Q463" s="120" t="n">
        <x:v>31</x:v>
      </x:c>
      <x:c r="R463" s="120" t="n">
        <x:v>1.16061332370117e-12</x:v>
      </x:c>
      <x:c r="S463" s="120" t="n">
        <x:v>2.8262339652568e-12</x:v>
      </x:c>
      <x:c r="T463" s="120" t="n">
        <x:v>215</x:v>
      </x:c>
      <x:c r="U463" s="120" t="n">
        <x:v>216</x:v>
      </x:c>
      <x:c r="V463" s="120" t="n">
        <x:v>1.125205384321589e-12</x:v>
      </x:c>
      <x:c r="W463" s="120" t="n">
        <x:v>1.1199961001349149e-12</x:v>
      </x:c>
      <x:c r="X463" s="120" t="n">
        <x:v>463</x:v>
      </x:c>
      <x:c r="Y463" s="151" t="n">
        <x:v>44714.05331018518</x:v>
      </x:c>
      <x:c r="Z463" s="151" t="n">
        <x:v>44714.05579861111</x:v>
      </x:c>
      <x:c r="AA463" s="120" t="n">
        <x:v>216</x:v>
      </x:c>
      <x:c r="AB463" s="120" t="str">
        <x:v>Normal</x:v>
      </x:c>
      <x:c r="AC463" s="120" t="n">
        <x:v>1</x:v>
      </x:c>
      <x:c r="AD463" s="120" t="n">
        <x:v>326</x:v>
      </x:c>
      <x:c r="AE463" s="120" t="n">
        <x:v>4</x:v>
      </x:c>
      <x:c r="AF463" s="120" t="n">
        <x:v>26</x:v>
      </x:c>
      <x:c r="AG463" s="120" t="str">
        <x:v>train=1|anomaly=0</x:v>
      </x:c>
    </x:row>
    <x:row r="464">
      <x:c r="A464" s="120" t="n">
        <x:v>463</x:v>
      </x:c>
      <x:c r="B464" s="120" t="n">
        <x:v>1</x:v>
      </x:c>
      <x:c r="C464" s="120" t="n">
        <x:v>1</x:v>
      </x:c>
      <x:c r="D464" s="120" t="str">
        <x:v>CADC0873</x:v>
      </x:c>
      <x:c r="E464" s="120" t="n">
        <x:v>1</x:v>
      </x:c>
      <x:c r="F464" s="120" t="n">
        <x:v>202</x:v>
      </x:c>
      <x:c r="G464" s="120" t="n">
        <x:v>203</x:v>
      </x:c>
      <x:c r="H464" s="120" t="n">
        <x:v>-0.0000069798363743842375</x:v>
      </x:c>
      <x:c r="I464" s="120" t="n">
        <x:v>1.6379542426209222e-10</x:v>
      </x:c>
      <x:c r="J464" s="120" t="n">
        <x:v>0.000012798258641787648</x:v>
      </x:c>
      <x:c r="K464" s="120" t="n">
        <x:v>-1.2452389731108764</x:v>
      </x:c>
      <x:c r="L464" s="120" t="n">
        <x:v>-0.14701212688863097</x:v>
      </x:c>
      <x:c r="M464" s="120" t="n">
        <x:v>2</x:v>
      </x:c>
      <x:c r="N464" s="120" t="n">
        <x:v>2</x:v>
      </x:c>
      <x:c r="O464" s="120" t="n">
        <x:v>1</x:v>
      </x:c>
      <x:c r="P464" s="120" t="n">
        <x:v>17</x:v>
      </x:c>
      <x:c r="Q464" s="120" t="n">
        <x:v>31</x:v>
      </x:c>
      <x:c r="R464" s="120" t="n">
        <x:v>2.309042628891923e-12</x:v>
      </x:c>
      <x:c r="S464" s="120" t="n">
        <x:v>5.41242986242641e-12</x:v>
      </x:c>
      <x:c r="T464" s="120" t="n">
        <x:v>202</x:v>
      </x:c>
      <x:c r="U464" s="120" t="n">
        <x:v>203</x:v>
      </x:c>
      <x:c r="V464" s="120" t="n">
        <x:v>8.108684369410505e-13</x:v>
      </x:c>
      <x:c r="W464" s="120" t="n">
        <x:v>8.068740111433114e-13</x:v>
      </x:c>
      <x:c r="X464" s="120" t="n">
        <x:v>464</x:v>
      </x:c>
      <x:c r="Y464" s="151" t="n">
        <x:v>44714.055810185186</x:v>
      </x:c>
      <x:c r="Z464" s="151" t="n">
        <x:v>44714.05814814815</x:v>
      </x:c>
      <x:c r="AA464" s="120" t="n">
        <x:v>203</x:v>
      </x:c>
      <x:c r="AB464" s="120" t="str">
        <x:v>Anomalous</x:v>
      </x:c>
      <x:c r="AC464" s="120" t="n">
        <x:v>0</x:v>
      </x:c>
      <x:c r="AD464" s="120"/>
      <x:c r="AE464" s="120"/>
      <x:c r="AF464" s="120"/>
      <x:c r="AG464" s="120"/>
    </x:row>
    <x:row r="465">
      <x:c r="A465" s="120" t="n">
        <x:v>464</x:v>
      </x:c>
      <x:c r="B465" s="120" t="n">
        <x:v>1</x:v>
      </x:c>
      <x:c r="C465" s="120" t="n">
        <x:v>1</x:v>
      </x:c>
      <x:c r="D465" s="120" t="str">
        <x:v>CADC0873</x:v>
      </x:c>
      <x:c r="E465" s="120" t="n">
        <x:v>1</x:v>
      </x:c>
      <x:c r="F465" s="120" t="n">
        <x:v>291</x:v>
      </x:c>
      <x:c r="G465" s="120" t="n">
        <x:v>292</x:v>
      </x:c>
      <x:c r="H465" s="120" t="n">
        <x:v>-0.000004447216589041096</x:v>
      </x:c>
      <x:c r="I465" s="120" t="n">
        <x:v>4.089422042957811e-10</x:v>
      </x:c>
      <x:c r="J465" s="120" t="n">
        <x:v>0.000020222319458849945</x:v>
      </x:c>
      <x:c r="K465" s="120" t="n">
        <x:v>-1.0053744562468685</x:v>
      </x:c>
      <x:c r="L465" s="120" t="n">
        <x:v>0.1460355115778962</x:v>
      </x:c>
      <x:c r="M465" s="120" t="n">
        <x:v>2</x:v>
      </x:c>
      <x:c r="N465" s="120" t="n">
        <x:v>2</x:v>
      </x:c>
      <x:c r="O465" s="120" t="n">
        <x:v>2</x:v>
      </x:c>
      <x:c r="P465" s="120" t="n">
        <x:v>2</x:v>
      </x:c>
      <x:c r="Q465" s="120" t="n">
        <x:v>8</x:v>
      </x:c>
      <x:c r="R465" s="120" t="n">
        <x:v>7.849178437575183e-12</x:v>
      </x:c>
      <x:c r="S465" s="120" t="n">
        <x:v>1.6104291712436322e-11</x:v>
      </x:c>
      <x:c r="T465" s="120" t="n">
        <x:v>291</x:v>
      </x:c>
      <x:c r="U465" s="120" t="n">
        <x:v>292</x:v>
      </x:c>
      <x:c r="V465" s="120" t="n">
        <x:v>1.4052996711195228e-12</x:v>
      </x:c>
      <x:c r="W465" s="120" t="n">
        <x:v>1.400487001012949e-12</x:v>
      </x:c>
      <x:c r="X465" s="120" t="n">
        <x:v>465</x:v>
      </x:c>
      <x:c r="Y465" s="151" t="n">
        <x:v>44714.05815972222</x:v>
      </x:c>
      <x:c r="Z465" s="151" t="n">
        <x:v>44714.061527777776</x:v>
      </x:c>
      <x:c r="AA465" s="120" t="n">
        <x:v>292</x:v>
      </x:c>
      <x:c r="AB465" s="120" t="str">
        <x:v>Anomalous</x:v>
      </x:c>
      <x:c r="AC465" s="120" t="n">
        <x:v>0</x:v>
      </x:c>
      <x:c r="AD465" s="120"/>
      <x:c r="AE465" s="120"/>
      <x:c r="AF465" s="120"/>
      <x:c r="AG465" s="120"/>
    </x:row>
    <x:row r="466">
      <x:c r="A466" s="120" t="n">
        <x:v>465</x:v>
      </x:c>
      <x:c r="B466" s="120" t="n">
        <x:v>1</x:v>
      </x:c>
      <x:c r="C466" s="120" t="n">
        <x:v>1</x:v>
      </x:c>
      <x:c r="D466" s="120" t="str">
        <x:v>CADC0873</x:v>
      </x:c>
      <x:c r="E466" s="120" t="n">
        <x:v>1</x:v>
      </x:c>
      <x:c r="F466" s="120" t="n">
        <x:v>237</x:v>
      </x:c>
      <x:c r="G466" s="120" t="n">
        <x:v>238</x:v>
      </x:c>
      <x:c r="H466" s="120" t="n">
        <x:v>0.000001511107478991596</x:v>
      </x:c>
      <x:c r="I466" s="120" t="n">
        <x:v>3.090228345103183e-10</x:v>
      </x:c>
      <x:c r="J466" s="120" t="n">
        <x:v>0.000017579045324201148</x:v>
      </x:c>
      <x:c r="K466" s="120" t="n">
        <x:v>-0.07952568399435611</x:v>
      </x:c>
      <x:c r="L466" s="120" t="n">
        <x:v>-0.8162222758285417</x:v>
      </x:c>
      <x:c r="M466" s="120" t="n">
        <x:v>2</x:v>
      </x:c>
      <x:c r="N466" s="120" t="n">
        <x:v>2</x:v>
      </x:c>
      <x:c r="O466" s="120" t="n">
        <x:v>2</x:v>
      </x:c>
      <x:c r="P466" s="120" t="n">
        <x:v>2</x:v>
      </x:c>
      <x:c r="Q466" s="120" t="n">
        <x:v>3</x:v>
      </x:c>
      <x:c r="R466" s="120" t="n">
        <x:v>5.1021887680935e-11</x:v>
      </x:c>
      <x:c r="S466" s="120" t="n">
        <x:v>1.457189584963325e-10</x:v>
      </x:c>
      <x:c r="T466" s="120" t="n">
        <x:v>237</x:v>
      </x:c>
      <x:c r="U466" s="120" t="n">
        <x:v>238</x:v>
      </x:c>
      <x:c r="V466" s="120" t="n">
        <x:v>1.3038938164992333e-12</x:v>
      </x:c>
      <x:c r="W466" s="120" t="n">
        <x:v>1.2984152710517574e-12</x:v>
      </x:c>
      <x:c r="X466" s="120" t="n">
        <x:v>466</x:v>
      </x:c>
      <x:c r="Y466" s="151" t="n">
        <x:v>44714.06153935185</x:v>
      </x:c>
      <x:c r="Z466" s="151" t="n">
        <x:v>44714.06428240741</x:v>
      </x:c>
      <x:c r="AA466" s="120" t="n">
        <x:v>238</x:v>
      </x:c>
      <x:c r="AB466" s="120" t="str">
        <x:v>Anomalous</x:v>
      </x:c>
      <x:c r="AC466" s="120" t="n">
        <x:v>1</x:v>
      </x:c>
      <x:c r="AD466" s="120" t="n">
        <x:v>989</x:v>
      </x:c>
      <x:c r="AE466" s="120" t="n">
        <x:v>10</x:v>
      </x:c>
      <x:c r="AF466" s="120" t="n">
        <x:v>89</x:v>
      </x:c>
      <x:c r="AG466" s="120" t="str">
        <x:v>train=1|anomaly=1</x:v>
      </x:c>
    </x:row>
    <x:row r="467">
      <x:c r="A467" s="120" t="n">
        <x:v>466</x:v>
      </x:c>
      <x:c r="B467" s="120" t="n">
        <x:v>1</x:v>
      </x:c>
      <x:c r="C467" s="120" t="n">
        <x:v>0</x:v>
      </x:c>
      <x:c r="D467" s="120" t="str">
        <x:v>CADC0873</x:v>
      </x:c>
      <x:c r="E467" s="120" t="n">
        <x:v>1</x:v>
      </x:c>
      <x:c r="F467" s="120" t="n">
        <x:v>207</x:v>
      </x:c>
      <x:c r="G467" s="120" t="n">
        <x:v>208</x:v>
      </x:c>
      <x:c r="H467" s="120" t="n">
        <x:v>-0.000002909289697115385</x:v>
      </x:c>
      <x:c r="I467" s="120" t="n">
        <x:v>4.383230371389899e-10</x:v>
      </x:c>
      <x:c r="J467" s="120" t="n">
        <x:v>0.000020936165769762857</x:v>
      </x:c>
      <x:c r="K467" s="120" t="n">
        <x:v>-0.7578909408955652</x:v>
      </x:c>
      <x:c r="L467" s="120" t="n">
        <x:v>-0.6558059189751202</x:v>
      </x:c>
      <x:c r="M467" s="120" t="n">
        <x:v>2</x:v>
      </x:c>
      <x:c r="N467" s="120" t="n">
        <x:v>2</x:v>
      </x:c>
      <x:c r="O467" s="120" t="n">
        <x:v>2</x:v>
      </x:c>
      <x:c r="P467" s="120" t="n">
        <x:v>6</x:v>
      </x:c>
      <x:c r="Q467" s="120" t="n">
        <x:v>11</x:v>
      </x:c>
      <x:c r="R467" s="120" t="n">
        <x:v>5.786538623029464e-12</x:v>
      </x:c>
      <x:c r="S467" s="120" t="n">
        <x:v>1.2057196826073732e-11</x:v>
      </x:c>
      <x:c r="T467" s="120" t="n">
        <x:v>207</x:v>
      </x:c>
      <x:c r="U467" s="120" t="n">
        <x:v>208</x:v>
      </x:c>
      <x:c r="V467" s="120" t="n">
        <x:v>2.1175025948743476e-12</x:v>
      </x:c>
      <x:c r="W467" s="120" t="n">
        <x:v>2.1073222939374516e-12</x:v>
      </x:c>
      <x:c r="X467" s="120" t="n">
        <x:v>467</x:v>
      </x:c>
      <x:c r="Y467" s="151" t="n">
        <x:v>44714.06429398148</x:v>
      </x:c>
      <x:c r="Z467" s="151" t="n">
        <x:v>44714.06668981481</x:v>
      </x:c>
      <x:c r="AA467" s="120" t="n">
        <x:v>208</x:v>
      </x:c>
      <x:c r="AB467" s="120" t="str">
        <x:v>Anomalous</x:v>
      </x:c>
      <x:c r="AC467" s="120" t="n">
        <x:v>0</x:v>
      </x:c>
      <x:c r="AD467" s="120"/>
      <x:c r="AE467" s="120"/>
      <x:c r="AF467" s="120"/>
      <x:c r="AG467" s="120"/>
    </x:row>
    <x:row r="468">
      <x:c r="A468" s="120" t="n">
        <x:v>467</x:v>
      </x:c>
      <x:c r="B468" s="120" t="n">
        <x:v>1</x:v>
      </x:c>
      <x:c r="C468" s="120" t="n">
        <x:v>1</x:v>
      </x:c>
      <x:c r="D468" s="120" t="str">
        <x:v>CADC0873</x:v>
      </x:c>
      <x:c r="E468" s="120" t="n">
        <x:v>1</x:v>
      </x:c>
      <x:c r="F468" s="120" t="n">
        <x:v>227</x:v>
      </x:c>
      <x:c r="G468" s="120" t="n">
        <x:v>228</x:v>
      </x:c>
      <x:c r="H468" s="120" t="n">
        <x:v>0.000005746536894736844</x:v>
      </x:c>
      <x:c r="I468" s="120" t="n">
        <x:v>7.876351447803832e-10</x:v>
      </x:c>
      <x:c r="J468" s="120" t="n">
        <x:v>0.000028064838228295264</x:v>
      </x:c>
      <x:c r="K468" s="120" t="n">
        <x:v>-1.142303519330636</x:v>
      </x:c>
      <x:c r="L468" s="120" t="n">
        <x:v>-0.2242401355029765</x:v>
      </x:c>
      <x:c r="M468" s="120" t="n">
        <x:v>1</x:v>
      </x:c>
      <x:c r="N468" s="120" t="n">
        <x:v>1</x:v>
      </x:c>
      <x:c r="O468" s="120" t="n">
        <x:v>1</x:v>
      </x:c>
      <x:c r="P468" s="120" t="n">
        <x:v>6</x:v>
      </x:c>
      <x:c r="Q468" s="120" t="n">
        <x:v>6</x:v>
      </x:c>
      <x:c r="R468" s="120" t="n">
        <x:v>3.4888166318360093e-12</x:v>
      </x:c>
      <x:c r="S468" s="120" t="n">
        <x:v>6.77732976546407e-12</x:v>
      </x:c>
      <x:c r="T468" s="120" t="n">
        <x:v>227</x:v>
      </x:c>
      <x:c r="U468" s="120" t="n">
        <x:v>228</x:v>
      </x:c>
      <x:c r="V468" s="120" t="n">
        <x:v>3.469758347050146e-12</x:v>
      </x:c>
      <x:c r="W468" s="120" t="n">
        <x:v>3.4545401086858912e-12</x:v>
      </x:c>
      <x:c r="X468" s="120" t="n">
        <x:v>468</x:v>
      </x:c>
      <x:c r="Y468" s="151" t="n">
        <x:v>44714.06670138889</x:v>
      </x:c>
      <x:c r="Z468" s="151" t="n">
        <x:v>44714.06932870371</x:v>
      </x:c>
      <x:c r="AA468" s="120" t="n">
        <x:v>228</x:v>
      </x:c>
      <x:c r="AB468" s="120" t="str">
        <x:v>Anomalous</x:v>
      </x:c>
      <x:c r="AC468" s="120" t="n">
        <x:v>0</x:v>
      </x:c>
      <x:c r="AD468" s="120"/>
      <x:c r="AE468" s="120"/>
      <x:c r="AF468" s="120"/>
      <x:c r="AG468" s="120"/>
    </x:row>
    <x:row r="469">
      <x:c r="A469" s="120" t="n">
        <x:v>468</x:v>
      </x:c>
      <x:c r="B469" s="120" t="n">
        <x:v>1</x:v>
      </x:c>
      <x:c r="C469" s="120" t="n">
        <x:v>1</x:v>
      </x:c>
      <x:c r="D469" s="120" t="str">
        <x:v>CADC0873</x:v>
      </x:c>
      <x:c r="E469" s="120" t="n">
        <x:v>1</x:v>
      </x:c>
      <x:c r="F469" s="120" t="n">
        <x:v>203</x:v>
      </x:c>
      <x:c r="G469" s="120" t="n">
        <x:v>204</x:v>
      </x:c>
      <x:c r="H469" s="120" t="n">
        <x:v>-0.000002428640838235295</x:v>
      </x:c>
      <x:c r="I469" s="120" t="n">
        <x:v>4.356715378702853e-10</x:v>
      </x:c>
      <x:c r="J469" s="120" t="n">
        <x:v>0.00002087274629439752</x:v>
      </x:c>
      <x:c r="K469" s="120" t="n">
        <x:v>-0.6213584834457739</x:v>
      </x:c>
      <x:c r="L469" s="120" t="n">
        <x:v>-0.6428609021149603</x:v>
      </x:c>
      <x:c r="M469" s="120" t="n">
        <x:v>1</x:v>
      </x:c>
      <x:c r="N469" s="120" t="n">
        <x:v>1</x:v>
      </x:c>
      <x:c r="O469" s="120" t="n">
        <x:v>1</x:v>
      </x:c>
      <x:c r="P469" s="120" t="n">
        <x:v>11</x:v>
      </x:c>
      <x:c r="Q469" s="120" t="n">
        <x:v>12</x:v>
      </x:c>
      <x:c r="R469" s="120" t="n">
        <x:v>3.270923624772563e-12</x:v>
      </x:c>
      <x:c r="S469" s="120" t="n">
        <x:v>7.848802751414099e-12</x:v>
      </x:c>
      <x:c r="T469" s="120" t="n">
        <x:v>203</x:v>
      </x:c>
      <x:c r="U469" s="120" t="n">
        <x:v>204</x:v>
      </x:c>
      <x:c r="V469" s="120" t="n">
        <x:v>2.1461652111836713e-12</x:v>
      </x:c>
      <x:c r="W469" s="120" t="n">
        <x:v>2.135644793481791e-12</x:v>
      </x:c>
      <x:c r="X469" s="120" t="n">
        <x:v>469</x:v>
      </x:c>
      <x:c r="Y469" s="151" t="n">
        <x:v>44714.069340277776</x:v>
      </x:c>
      <x:c r="Z469" s="151" t="n">
        <x:v>44714.07168981482</x:v>
      </x:c>
      <x:c r="AA469" s="120" t="n">
        <x:v>204</x:v>
      </x:c>
      <x:c r="AB469" s="120" t="str">
        <x:v>Anomalous</x:v>
      </x:c>
      <x:c r="AC469" s="120" t="n">
        <x:v>0</x:v>
      </x:c>
      <x:c r="AD469" s="120"/>
      <x:c r="AE469" s="120"/>
      <x:c r="AF469" s="120"/>
      <x:c r="AG469" s="120"/>
    </x:row>
    <x:row r="470">
      <x:c r="A470" s="120" t="n">
        <x:v>469</x:v>
      </x:c>
      <x:c r="B470" s="120" t="n">
        <x:v>0</x:v>
      </x:c>
      <x:c r="C470" s="120" t="n">
        <x:v>1</x:v>
      </x:c>
      <x:c r="D470" s="120" t="str">
        <x:v>CADC0873</x:v>
      </x:c>
      <x:c r="E470" s="120" t="n">
        <x:v>1</x:v>
      </x:c>
      <x:c r="F470" s="120" t="n">
        <x:v>210</x:v>
      </x:c>
      <x:c r="G470" s="120" t="n">
        <x:v>211</x:v>
      </x:c>
      <x:c r="H470" s="120" t="n">
        <x:v>-0.000008219217886255925</x:v>
      </x:c>
      <x:c r="I470" s="120" t="n">
        <x:v>6.59328544961749e-10</x:v>
      </x:c>
      <x:c r="J470" s="120" t="n">
        <x:v>0.000025677393655933014</x:v>
      </x:c>
      <x:c r="K470" s="120" t="n">
        <x:v>-1.4953519885974271</x:v>
      </x:c>
      <x:c r="L470" s="120" t="n">
        <x:v>-0.017829181891204384</x:v>
      </x:c>
      <x:c r="M470" s="120" t="n">
        <x:v>1</x:v>
      </x:c>
      <x:c r="N470" s="120" t="n">
        <x:v>1</x:v>
      </x:c>
      <x:c r="O470" s="120" t="n">
        <x:v>1</x:v>
      </x:c>
      <x:c r="P470" s="120" t="n">
        <x:v>24</x:v>
      </x:c>
      <x:c r="Q470" s="120" t="n">
        <x:v>50</x:v>
      </x:c>
      <x:c r="R470" s="120" t="n">
        <x:v>1.925264361424772e-12</x:v>
      </x:c>
      <x:c r="S470" s="120" t="n">
        <x:v>3.250151561122375e-12</x:v>
      </x:c>
      <x:c r="T470" s="120" t="n">
        <x:v>210</x:v>
      </x:c>
      <x:c r="U470" s="120" t="n">
        <x:v>211</x:v>
      </x:c>
      <x:c r="V470" s="120" t="n">
        <x:v>3.1396597379130905e-12</x:v>
      </x:c>
      <x:c r="W470" s="120" t="n">
        <x:v>3.124779833941938e-12</x:v>
      </x:c>
      <x:c r="X470" s="120" t="n">
        <x:v>470</x:v>
      </x:c>
      <x:c r="Y470" s="151" t="n">
        <x:v>44714.071701388886</x:v>
      </x:c>
      <x:c r="Z470" s="151" t="n">
        <x:v>44714.07413194444</x:v>
      </x:c>
      <x:c r="AA470" s="120" t="n">
        <x:v>211</x:v>
      </x:c>
      <x:c r="AB470" s="120" t="str">
        <x:v>Normal</x:v>
      </x:c>
      <x:c r="AC470" s="120" t="n">
        <x:v>1</x:v>
      </x:c>
      <x:c r="AD470" s="120" t="n">
        <x:v>7</x:v>
      </x:c>
      <x:c r="AE470" s="120" t="n">
        <x:v>1</x:v>
      </x:c>
      <x:c r="AF470" s="120" t="n">
        <x:v>7</x:v>
      </x:c>
      <x:c r="AG470" s="120" t="str">
        <x:v>train=1|anomaly=0</x:v>
      </x:c>
    </x:row>
    <x:row r="471">
      <x:c r="A471" s="120" t="n">
        <x:v>470</x:v>
      </x:c>
      <x:c r="B471" s="120" t="n">
        <x:v>0</x:v>
      </x:c>
      <x:c r="C471" s="120" t="n">
        <x:v>1</x:v>
      </x:c>
      <x:c r="D471" s="120" t="str">
        <x:v>CADC0873</x:v>
      </x:c>
      <x:c r="E471" s="120" t="n">
        <x:v>1</x:v>
      </x:c>
      <x:c r="F471" s="120" t="n">
        <x:v>203</x:v>
      </x:c>
      <x:c r="G471" s="120" t="n">
        <x:v>204</x:v>
      </x:c>
      <x:c r="H471" s="120" t="n">
        <x:v>-0.000001345735617647059</x:v>
      </x:c>
      <x:c r="I471" s="120" t="n">
        <x:v>8.16664291864438e-10</x:v>
      </x:c>
      <x:c r="J471" s="120" t="n">
        <x:v>0.000028577338782056632</x:v>
      </x:c>
      <x:c r="K471" s="120" t="n">
        <x:v>-1.4935574863373338</x:v>
      </x:c>
      <x:c r="L471" s="120" t="n">
        <x:v>-0.015732699473455205</x:v>
      </x:c>
      <x:c r="M471" s="120" t="n">
        <x:v>1</x:v>
      </x:c>
      <x:c r="N471" s="120" t="n">
        <x:v>1</x:v>
      </x:c>
      <x:c r="O471" s="120" t="n">
        <x:v>1</x:v>
      </x:c>
      <x:c r="P471" s="120" t="n">
        <x:v>44</x:v>
      </x:c>
      <x:c r="Q471" s="120" t="n">
        <x:v>57</x:v>
      </x:c>
      <x:c r="R471" s="120" t="n">
        <x:v>2.287184156542632e-12</x:v>
      </x:c>
      <x:c r="S471" s="120" t="n">
        <x:v>3.997934869053754e-12</x:v>
      </x:c>
      <x:c r="T471" s="120" t="n">
        <x:v>203</x:v>
      </x:c>
      <x:c r="U471" s="120" t="n">
        <x:v>204</x:v>
      </x:c>
      <x:c r="V471" s="120" t="n">
        <x:v>4.022976807213981e-12</x:v>
      </x:c>
      <x:c r="W471" s="120" t="n">
        <x:v>4.003256332668814e-12</x:v>
      </x:c>
      <x:c r="X471" s="120" t="n">
        <x:v>471</x:v>
      </x:c>
      <x:c r="Y471" s="151" t="n">
        <x:v>44714.07414351852</x:v>
      </x:c>
      <x:c r="Z471" s="151" t="n">
        <x:v>44714.07649305555</x:v>
      </x:c>
      <x:c r="AA471" s="120" t="n">
        <x:v>204</x:v>
      </x:c>
      <x:c r="AB471" s="120" t="str">
        <x:v>Normal</x:v>
      </x:c>
      <x:c r="AC471" s="120" t="n">
        <x:v>0</x:v>
      </x:c>
      <x:c r="AD471" s="120"/>
      <x:c r="AE471" s="120"/>
      <x:c r="AF471" s="120"/>
      <x:c r="AG471" s="120"/>
    </x:row>
    <x:row r="472">
      <x:c r="A472" s="120" t="n">
        <x:v>471</x:v>
      </x:c>
      <x:c r="B472" s="120" t="n">
        <x:v>0</x:v>
      </x:c>
      <x:c r="C472" s="120" t="n">
        <x:v>1</x:v>
      </x:c>
      <x:c r="D472" s="120" t="str">
        <x:v>CADC0873</x:v>
      </x:c>
      <x:c r="E472" s="120" t="n">
        <x:v>1</x:v>
      </x:c>
      <x:c r="F472" s="120" t="n">
        <x:v>182</x:v>
      </x:c>
      <x:c r="G472" s="120" t="n">
        <x:v>183</x:v>
      </x:c>
      <x:c r="H472" s="120" t="n">
        <x:v>-0.0000034398522131147544</x:v>
      </x:c>
      <x:c r="I472" s="120" t="n">
        <x:v>3.649975586443212e-10</x:v>
      </x:c>
      <x:c r="J472" s="120" t="n">
        <x:v>0.000019104909281237668</x:v>
      </x:c>
      <x:c r="K472" s="120" t="n">
        <x:v>-0.7475563602266311</x:v>
      </x:c>
      <x:c r="L472" s="120" t="n">
        <x:v>-0.6938426569494647</x:v>
      </x:c>
      <x:c r="M472" s="120" t="n">
        <x:v>1</x:v>
      </x:c>
      <x:c r="N472" s="120" t="n">
        <x:v>1</x:v>
      </x:c>
      <x:c r="O472" s="120" t="n">
        <x:v>1</x:v>
      </x:c>
      <x:c r="P472" s="120" t="n">
        <x:v>21</x:v>
      </x:c>
      <x:c r="Q472" s="120" t="n">
        <x:v>25</x:v>
      </x:c>
      <x:c r="R472" s="120" t="n">
        <x:v>1.835024441924782e-12</x:v>
      </x:c>
      <x:c r="S472" s="120" t="n">
        <x:v>4.197235567244979e-12</x:v>
      </x:c>
      <x:c r="T472" s="120" t="n">
        <x:v>182</x:v>
      </x:c>
      <x:c r="U472" s="120" t="n">
        <x:v>183</x:v>
      </x:c>
      <x:c r="V472" s="120" t="n">
        <x:v>2.0054810914523145e-12</x:v>
      </x:c>
      <x:c r="W472" s="120" t="n">
        <x:v>1.994522178384269e-12</x:v>
      </x:c>
      <x:c r="X472" s="120" t="n">
        <x:v>472</x:v>
      </x:c>
      <x:c r="Y472" s="151" t="n">
        <x:v>44714.07650462963</x:v>
      </x:c>
      <x:c r="Z472" s="151" t="n">
        <x:v>44714.07861111111</x:v>
      </x:c>
      <x:c r="AA472" s="120" t="n">
        <x:v>183</x:v>
      </x:c>
      <x:c r="AB472" s="120" t="str">
        <x:v>Normal</x:v>
      </x:c>
      <x:c r="AC472" s="120" t="n">
        <x:v>1</x:v>
      </x:c>
      <x:c r="AD472" s="120" t="n">
        <x:v>879</x:v>
      </x:c>
      <x:c r="AE472" s="120" t="n">
        <x:v>9</x:v>
      </x:c>
      <x:c r="AF472" s="120" t="n">
        <x:v>79</x:v>
      </x:c>
      <x:c r="AG472" s="120" t="str">
        <x:v>train=1|anomaly=0</x:v>
      </x:c>
    </x:row>
    <x:row r="473">
      <x:c r="A473" s="120" t="n">
        <x:v>472</x:v>
      </x:c>
      <x:c r="B473" s="120" t="n">
        <x:v>0</x:v>
      </x:c>
      <x:c r="C473" s="120" t="n">
        <x:v>1</x:v>
      </x:c>
      <x:c r="D473" s="120" t="str">
        <x:v>CADC0873</x:v>
      </x:c>
      <x:c r="E473" s="120" t="n">
        <x:v>1</x:v>
      </x:c>
      <x:c r="F473" s="120" t="n">
        <x:v>208</x:v>
      </x:c>
      <x:c r="G473" s="120" t="n">
        <x:v>209</x:v>
      </x:c>
      <x:c r="H473" s="120" t="n">
        <x:v>0.000003701089071770335</x:v>
      </x:c>
      <x:c r="I473" s="120" t="n">
        <x:v>3.5582595495200685e-10</x:v>
      </x:c>
      <x:c r="J473" s="120" t="n">
        <x:v>0.00001886334951571451</x:v>
      </x:c>
      <x:c r="K473" s="120" t="n">
        <x:v>-0.9450611166901584</x:v>
      </x:c>
      <x:c r="L473" s="120" t="n">
        <x:v>-0.4554031165665406</x:v>
      </x:c>
      <x:c r="M473" s="120" t="n">
        <x:v>1</x:v>
      </x:c>
      <x:c r="N473" s="120" t="n">
        <x:v>1</x:v>
      </x:c>
      <x:c r="O473" s="120" t="n">
        <x:v>1</x:v>
      </x:c>
      <x:c r="P473" s="120" t="n">
        <x:v>46</x:v>
      </x:c>
      <x:c r="Q473" s="120" t="n">
        <x:v>52</x:v>
      </x:c>
      <x:c r="R473" s="120" t="n">
        <x:v>1.5466609262989655e-12</x:v>
      </x:c>
      <x:c r="S473" s="120" t="n">
        <x:v>3.4636007463956113e-12</x:v>
      </x:c>
      <x:c r="T473" s="120" t="n">
        <x:v>208</x:v>
      </x:c>
      <x:c r="U473" s="120" t="n">
        <x:v>209</x:v>
      </x:c>
      <x:c r="V473" s="120" t="n">
        <x:v>1.7107017065000329e-12</x:v>
      </x:c>
      <x:c r="W473" s="120" t="n">
        <x:v>1.7025165308708463e-12</x:v>
      </x:c>
      <x:c r="X473" s="120" t="n">
        <x:v>473</x:v>
      </x:c>
      <x:c r="Y473" s="151" t="n">
        <x:v>44714.078622685185</x:v>
      </x:c>
      <x:c r="Z473" s="151" t="n">
        <x:v>44714.081030092595</x:v>
      </x:c>
      <x:c r="AA473" s="120" t="n">
        <x:v>209</x:v>
      </x:c>
      <x:c r="AB473" s="120" t="str">
        <x:v>Normal</x:v>
      </x:c>
      <x:c r="AC473" s="120" t="n">
        <x:v>0</x:v>
      </x:c>
      <x:c r="AD473" s="120"/>
      <x:c r="AE473" s="120"/>
      <x:c r="AF473" s="120"/>
      <x:c r="AG473" s="120"/>
    </x:row>
    <x:row r="474">
      <x:c r="A474" s="120" t="n">
        <x:v>473</x:v>
      </x:c>
      <x:c r="B474" s="120" t="n">
        <x:v>1</x:v>
      </x:c>
      <x:c r="C474" s="120" t="n">
        <x:v>1</x:v>
      </x:c>
      <x:c r="D474" s="120" t="str">
        <x:v>CADC0873</x:v>
      </x:c>
      <x:c r="E474" s="120" t="n">
        <x:v>1</x:v>
      </x:c>
      <x:c r="F474" s="120" t="n">
        <x:v>225</x:v>
      </x:c>
      <x:c r="G474" s="120" t="n">
        <x:v>226</x:v>
      </x:c>
      <x:c r="H474" s="120" t="n">
        <x:v>3.161302659292033e-7</x:v>
      </x:c>
      <x:c r="I474" s="120" t="n">
        <x:v>3.383208085041524e-10</x:v>
      </x:c>
      <x:c r="J474" s="120" t="n">
        <x:v>0.000018393499082669192</x:v>
      </x:c>
      <x:c r="K474" s="120" t="n">
        <x:v>-1.2414977471014432</x:v>
      </x:c>
      <x:c r="L474" s="120" t="n">
        <x:v>-0.011359904498848007</x:v>
      </x:c>
      <x:c r="M474" s="120" t="n">
        <x:v>2</x:v>
      </x:c>
      <x:c r="N474" s="120" t="n">
        <x:v>2</x:v>
      </x:c>
      <x:c r="O474" s="120" t="n">
        <x:v>1</x:v>
      </x:c>
      <x:c r="P474" s="120" t="n">
        <x:v>8</x:v>
      </x:c>
      <x:c r="Q474" s="120" t="n">
        <x:v>15</x:v>
      </x:c>
      <x:c r="R474" s="120" t="n">
        <x:v>3.986197024701912e-12</x:v>
      </x:c>
      <x:c r="S474" s="120" t="n">
        <x:v>8.08635619393976e-12</x:v>
      </x:c>
      <x:c r="T474" s="120" t="n">
        <x:v>225</x:v>
      </x:c>
      <x:c r="U474" s="120" t="n">
        <x:v>226</x:v>
      </x:c>
      <x:c r="V474" s="120" t="n">
        <x:v>1.5036480377962329e-12</x:v>
      </x:c>
      <x:c r="W474" s="120" t="n">
        <x:v>1.4969947278944796e-12</x:v>
      </x:c>
      <x:c r="X474" s="120" t="n">
        <x:v>474</x:v>
      </x:c>
      <x:c r="Y474" s="151" t="n">
        <x:v>44714.081041666665</x:v>
      </x:c>
      <x:c r="Z474" s="151" t="n">
        <x:v>44714.083645833336</x:v>
      </x:c>
      <x:c r="AA474" s="120" t="n">
        <x:v>226</x:v>
      </x:c>
      <x:c r="AB474" s="120" t="str">
        <x:v>Anomalous</x:v>
      </x:c>
      <x:c r="AC474" s="120" t="n">
        <x:v>0</x:v>
      </x:c>
      <x:c r="AD474" s="120"/>
      <x:c r="AE474" s="120"/>
      <x:c r="AF474" s="120"/>
      <x:c r="AG474" s="120"/>
    </x:row>
    <x:row r="475">
      <x:c r="A475" s="120" t="n">
        <x:v>474</x:v>
      </x:c>
      <x:c r="B475" s="120" t="n">
        <x:v>1</x:v>
      </x:c>
      <x:c r="C475" s="120" t="n">
        <x:v>1</x:v>
      </x:c>
      <x:c r="D475" s="120" t="str">
        <x:v>CADC0873</x:v>
      </x:c>
      <x:c r="E475" s="120" t="n">
        <x:v>1</x:v>
      </x:c>
      <x:c r="F475" s="120" t="n">
        <x:v>175</x:v>
      </x:c>
      <x:c r="G475" s="120" t="n">
        <x:v>176</x:v>
      </x:c>
      <x:c r="H475" s="120" t="n">
        <x:v>-0.000003643050717045455</x:v>
      </x:c>
      <x:c r="I475" s="120" t="n">
        <x:v>4.842687947996303e-11</x:v>
      </x:c>
      <x:c r="J475" s="120" t="n">
        <x:v>0.000006958942411025043</x:v>
      </x:c>
      <x:c r="K475" s="120" t="n">
        <x:v>-0.8419861801360411</x:v>
      </x:c>
      <x:c r="L475" s="120" t="n">
        <x:v>-0.6132750172084654</x:v>
      </x:c>
      <x:c r="M475" s="120" t="n">
        <x:v>2</x:v>
      </x:c>
      <x:c r="N475" s="120" t="n">
        <x:v>1</x:v>
      </x:c>
      <x:c r="O475" s="120" t="n">
        <x:v>1</x:v>
      </x:c>
      <x:c r="P475" s="120" t="n">
        <x:v>10</x:v>
      </x:c>
      <x:c r="Q475" s="120" t="n">
        <x:v>9</x:v>
      </x:c>
      <x:c r="R475" s="120" t="n">
        <x:v>1.8743677328866224e-12</x:v>
      </x:c>
      <x:c r="S475" s="120" t="n">
        <x:v>4.296545750825645e-12</x:v>
      </x:c>
      <x:c r="T475" s="120" t="n">
        <x:v>175</x:v>
      </x:c>
      <x:c r="U475" s="120" t="n">
        <x:v>176</x:v>
      </x:c>
      <x:c r="V475" s="120" t="n">
        <x:v>2.767250255997887e-13</x:v>
      </x:c>
      <x:c r="W475" s="120" t="n">
        <x:v>2.7515272431797176e-13</x:v>
      </x:c>
      <x:c r="X475" s="120" t="n">
        <x:v>475</x:v>
      </x:c>
      <x:c r="Y475" s="151" t="n">
        <x:v>44714.083657407406</x:v>
      </x:c>
      <x:c r="Z475" s="151" t="n">
        <x:v>44714.08568287037</x:v>
      </x:c>
      <x:c r="AA475" s="120" t="n">
        <x:v>176</x:v>
      </x:c>
      <x:c r="AB475" s="120" t="str">
        <x:v>Anomalous</x:v>
      </x:c>
      <x:c r="AC475" s="120" t="n">
        <x:v>1</x:v>
      </x:c>
      <x:c r="AD475" s="120" t="n">
        <x:v>627</x:v>
      </x:c>
      <x:c r="AE475" s="120" t="n">
        <x:v>7</x:v>
      </x:c>
      <x:c r="AF475" s="120" t="n">
        <x:v>27</x:v>
      </x:c>
      <x:c r="AG475" s="120" t="str">
        <x:v>train=1|anomaly=1</x:v>
      </x:c>
    </x:row>
    <x:row r="476">
      <x:c r="A476" s="120" t="n">
        <x:v>475</x:v>
      </x:c>
      <x:c r="B476" s="120" t="n">
        <x:v>1</x:v>
      </x:c>
      <x:c r="C476" s="120" t="n">
        <x:v>1</x:v>
      </x:c>
      <x:c r="D476" s="120" t="str">
        <x:v>CADC0873</x:v>
      </x:c>
      <x:c r="E476" s="120" t="n">
        <x:v>1</x:v>
      </x:c>
      <x:c r="F476" s="120" t="n">
        <x:v>196</x:v>
      </x:c>
      <x:c r="G476" s="120" t="n">
        <x:v>197</x:v>
      </x:c>
      <x:c r="H476" s="120" t="n">
        <x:v>0.000004515496298984771</x:v>
      </x:c>
      <x:c r="I476" s="120" t="n">
        <x:v>1.16578473930887e-10</x:v>
      </x:c>
      <x:c r="J476" s="120" t="n">
        <x:v>0.000010797151195148051</x:v>
      </x:c>
      <x:c r="K476" s="120" t="n">
        <x:v>-1.2208385814724616</x:v>
      </x:c>
      <x:c r="L476" s="120" t="n">
        <x:v>-0.061299276427690744</x:v>
      </x:c>
      <x:c r="M476" s="120" t="n">
        <x:v>1</x:v>
      </x:c>
      <x:c r="N476" s="120" t="n">
        <x:v>1</x:v>
      </x:c>
      <x:c r="O476" s="120" t="n">
        <x:v>1</x:v>
      </x:c>
      <x:c r="P476" s="120" t="n">
        <x:v>13</x:v>
      </x:c>
      <x:c r="Q476" s="120" t="n">
        <x:v>10</x:v>
      </x:c>
      <x:c r="R476" s="120" t="n">
        <x:v>9.366889437909698e-13</x:v>
      </x:c>
      <x:c r="S476" s="120" t="n">
        <x:v>1.8417656214439857e-12</x:v>
      </x:c>
      <x:c r="T476" s="120" t="n">
        <x:v>196</x:v>
      </x:c>
      <x:c r="U476" s="120" t="n">
        <x:v>197</x:v>
      </x:c>
      <x:c r="V476" s="120" t="n">
        <x:v>5.947881323004439e-13</x:v>
      </x:c>
      <x:c r="W476" s="120" t="n">
        <x:v>5.917689032024721e-13</x:v>
      </x:c>
      <x:c r="X476" s="120" t="n">
        <x:v>476</x:v>
      </x:c>
      <x:c r="Y476" s="151" t="n">
        <x:v>44714.085694444446</x:v>
      </x:c>
      <x:c r="Z476" s="151" t="n">
        <x:v>44714.08796296296</x:v>
      </x:c>
      <x:c r="AA476" s="120" t="n">
        <x:v>197</x:v>
      </x:c>
      <x:c r="AB476" s="120" t="str">
        <x:v>Anomalous</x:v>
      </x:c>
      <x:c r="AC476" s="120" t="n">
        <x:v>1</x:v>
      </x:c>
      <x:c r="AD476" s="120" t="n">
        <x:v>5</x:v>
      </x:c>
      <x:c r="AE476" s="120" t="n">
        <x:v>1</x:v>
      </x:c>
      <x:c r="AF476" s="120" t="n">
        <x:v>5</x:v>
      </x:c>
      <x:c r="AG476" s="120" t="str">
        <x:v>train=1|anomaly=1</x:v>
      </x:c>
    </x:row>
    <x:row r="477">
      <x:c r="A477" s="120" t="n">
        <x:v>476</x:v>
      </x:c>
      <x:c r="B477" s="120" t="n">
        <x:v>0</x:v>
      </x:c>
      <x:c r="C477" s="120" t="n">
        <x:v>0</x:v>
      </x:c>
      <x:c r="D477" s="120" t="str">
        <x:v>CADC0873</x:v>
      </x:c>
      <x:c r="E477" s="120" t="n">
        <x:v>1</x:v>
      </x:c>
      <x:c r="F477" s="120" t="n">
        <x:v>208</x:v>
      </x:c>
      <x:c r="G477" s="120" t="n">
        <x:v>209</x:v>
      </x:c>
      <x:c r="H477" s="120" t="n">
        <x:v>0.0000018081764545454545</x:v>
      </x:c>
      <x:c r="I477" s="120" t="n">
        <x:v>2.723322066854819e-10</x:v>
      </x:c>
      <x:c r="J477" s="120" t="n">
        <x:v>0.000016502490923660036</x:v>
      </x:c>
      <x:c r="K477" s="120" t="n">
        <x:v>-1.2845208616127828</x:v>
      </x:c>
      <x:c r="L477" s="120" t="n">
        <x:v>-0.1598704707932483</x:v>
      </x:c>
      <x:c r="M477" s="120" t="n">
        <x:v>2</x:v>
      </x:c>
      <x:c r="N477" s="120" t="n">
        <x:v>1</x:v>
      </x:c>
      <x:c r="O477" s="120" t="n">
        <x:v>1</x:v>
      </x:c>
      <x:c r="P477" s="120" t="n">
        <x:v>11</x:v>
      </x:c>
      <x:c r="Q477" s="120" t="n">
        <x:v>17</x:v>
      </x:c>
      <x:c r="R477" s="120" t="n">
        <x:v>1.441780375711566e-12</x:v>
      </x:c>
      <x:c r="S477" s="120" t="n">
        <x:v>3.5969102878390585e-12</x:v>
      </x:c>
      <x:c r="T477" s="120" t="n">
        <x:v>208</x:v>
      </x:c>
      <x:c r="U477" s="120" t="n">
        <x:v>209</x:v>
      </x:c>
      <x:c r="V477" s="120" t="n">
        <x:v>1.309289455218663e-12</x:v>
      </x:c>
      <x:c r="W477" s="120" t="n">
        <x:v>1.3030249123707268e-12</x:v>
      </x:c>
      <x:c r="X477" s="120" t="n">
        <x:v>477</x:v>
      </x:c>
      <x:c r="Y477" s="151" t="n">
        <x:v>44714.08797453704</x:v>
      </x:c>
      <x:c r="Z477" s="151" t="n">
        <x:v>44714.09038194444</x:v>
      </x:c>
      <x:c r="AA477" s="120" t="n">
        <x:v>209</x:v>
      </x:c>
      <x:c r="AB477" s="120" t="str">
        <x:v>Normal</x:v>
      </x:c>
      <x:c r="AC477" s="120" t="n">
        <x:v>1</x:v>
      </x:c>
      <x:c r="AD477" s="120" t="n">
        <x:v>716</x:v>
      </x:c>
      <x:c r="AE477" s="120" t="n">
        <x:v>8</x:v>
      </x:c>
      <x:c r="AF477" s="120" t="n">
        <x:v>16</x:v>
      </x:c>
      <x:c r="AG477" s="120" t="str">
        <x:v>train=0|anomaly=0</x:v>
      </x:c>
    </x:row>
    <x:row r="478">
      <x:c r="A478" s="120" t="n">
        <x:v>477</x:v>
      </x:c>
      <x:c r="B478" s="120" t="n">
        <x:v>0</x:v>
      </x:c>
      <x:c r="C478" s="120" t="n">
        <x:v>1</x:v>
      </x:c>
      <x:c r="D478" s="120" t="str">
        <x:v>CADC0873</x:v>
      </x:c>
      <x:c r="E478" s="120" t="n">
        <x:v>1</x:v>
      </x:c>
      <x:c r="F478" s="120" t="n">
        <x:v>230</x:v>
      </x:c>
      <x:c r="G478" s="120" t="n">
        <x:v>231</x:v>
      </x:c>
      <x:c r="H478" s="120" t="n">
        <x:v>0.000003937554316883117</x:v>
      </x:c>
      <x:c r="I478" s="120" t="n">
        <x:v>3.3679348282692854e-10</x:v>
      </x:c>
      <x:c r="J478" s="120" t="n">
        <x:v>0.000018351934035052777</x:v>
      </x:c>
      <x:c r="K478" s="120" t="n">
        <x:v>-1.3584740499043622</x:v>
      </x:c>
      <x:c r="L478" s="120" t="n">
        <x:v>-0.01826242207304166</x:v>
      </x:c>
      <x:c r="M478" s="120" t="n">
        <x:v>2</x:v>
      </x:c>
      <x:c r="N478" s="120" t="n">
        <x:v>1</x:v>
      </x:c>
      <x:c r="O478" s="120" t="n">
        <x:v>1</x:v>
      </x:c>
      <x:c r="P478" s="120" t="n">
        <x:v>22</x:v>
      </x:c>
      <x:c r="Q478" s="120" t="n">
        <x:v>34</x:v>
      </x:c>
      <x:c r="R478" s="120" t="n">
        <x:v>1.0912037926857903e-12</x:v>
      </x:c>
      <x:c r="S478" s="120" t="n">
        <x:v>2.4280080214580158e-12</x:v>
      </x:c>
      <x:c r="T478" s="120" t="n">
        <x:v>230</x:v>
      </x:c>
      <x:c r="U478" s="120" t="n">
        <x:v>231</x:v>
      </x:c>
      <x:c r="V478" s="120" t="n">
        <x:v>1.4643194905518632e-12</x:v>
      </x:c>
      <x:c r="W478" s="120" t="n">
        <x:v>1.4579804451382188e-12</x:v>
      </x:c>
      <x:c r="X478" s="120" t="n">
        <x:v>478</x:v>
      </x:c>
      <x:c r="Y478" s="151" t="n">
        <x:v>44714.09039351852</x:v>
      </x:c>
      <x:c r="Z478" s="151" t="n">
        <x:v>44714.09305555555</x:v>
      </x:c>
      <x:c r="AA478" s="120" t="n">
        <x:v>231</x:v>
      </x:c>
      <x:c r="AB478" s="120" t="str">
        <x:v>Normal</x:v>
      </x:c>
      <x:c r="AC478" s="120" t="n">
        <x:v>1</x:v>
      </x:c>
      <x:c r="AD478" s="120" t="n">
        <x:v>426</x:v>
      </x:c>
      <x:c r="AE478" s="120" t="n">
        <x:v>5</x:v>
      </x:c>
      <x:c r="AF478" s="120" t="n">
        <x:v>26</x:v>
      </x:c>
      <x:c r="AG478" s="120" t="str">
        <x:v>train=1|anomaly=0</x:v>
      </x:c>
    </x:row>
    <x:row r="479">
      <x:c r="A479" s="120" t="n">
        <x:v>478</x:v>
      </x:c>
      <x:c r="B479" s="120" t="n">
        <x:v>0</x:v>
      </x:c>
      <x:c r="C479" s="120" t="n">
        <x:v>0</x:v>
      </x:c>
      <x:c r="D479" s="120" t="str">
        <x:v>CADC0873</x:v>
      </x:c>
      <x:c r="E479" s="120" t="n">
        <x:v>1</x:v>
      </x:c>
      <x:c r="F479" s="120" t="n">
        <x:v>176</x:v>
      </x:c>
      <x:c r="G479" s="120" t="n">
        <x:v>177</x:v>
      </x:c>
      <x:c r="H479" s="120" t="n">
        <x:v>-0.000010146516167231638</x:v>
      </x:c>
      <x:c r="I479" s="120" t="n">
        <x:v>1.281946759081508e-10</x:v>
      </x:c>
      <x:c r="J479" s="120" t="n">
        <x:v>0.000011322308771101008</x:v>
      </x:c>
      <x:c r="K479" s="120" t="n">
        <x:v>-0.8984018809689247</x:v>
      </x:c>
      <x:c r="L479" s="120" t="n">
        <x:v>-0.554533797744543</x:v>
      </x:c>
      <x:c r="M479" s="120" t="n">
        <x:v>3</x:v>
      </x:c>
      <x:c r="N479" s="120" t="n">
        <x:v>1</x:v>
      </x:c>
      <x:c r="O479" s="120" t="n">
        <x:v>1</x:v>
      </x:c>
      <x:c r="P479" s="120" t="n">
        <x:v>33</x:v>
      </x:c>
      <x:c r="Q479" s="120" t="n">
        <x:v>28</x:v>
      </x:c>
      <x:c r="R479" s="120" t="n">
        <x:v>1.1011815714972953e-12</x:v>
      </x:c>
      <x:c r="S479" s="120" t="n">
        <x:v>2.954404638521812e-12</x:v>
      </x:c>
      <x:c r="T479" s="120" t="n">
        <x:v>176</x:v>
      </x:c>
      <x:c r="U479" s="120" t="n">
        <x:v>177</x:v>
      </x:c>
      <x:c r="V479" s="120" t="n">
        <x:v>7.283788403872205e-13</x:v>
      </x:c>
      <x:c r="W479" s="120" t="n">
        <x:v>7.242637056957673e-13</x:v>
      </x:c>
      <x:c r="X479" s="120" t="n">
        <x:v>479</x:v>
      </x:c>
      <x:c r="Y479" s="151" t="n">
        <x:v>44714.09306712963</x:v>
      </x:c>
      <x:c r="Z479" s="151" t="n">
        <x:v>44714.09510416666</x:v>
      </x:c>
      <x:c r="AA479" s="120" t="n">
        <x:v>177</x:v>
      </x:c>
      <x:c r="AB479" s="120" t="str">
        <x:v>Normal</x:v>
      </x:c>
      <x:c r="AC479" s="120" t="n">
        <x:v>1</x:v>
      </x:c>
      <x:c r="AD479" s="120" t="n">
        <x:v>415</x:v>
      </x:c>
      <x:c r="AE479" s="120" t="n">
        <x:v>5</x:v>
      </x:c>
      <x:c r="AF479" s="120" t="n">
        <x:v>15</x:v>
      </x:c>
      <x:c r="AG479" s="120" t="str">
        <x:v>train=0|anomaly=0</x:v>
      </x:c>
    </x:row>
    <x:row r="480">
      <x:c r="A480" s="120" t="n">
        <x:v>479</x:v>
      </x:c>
      <x:c r="B480" s="120" t="n">
        <x:v>0</x:v>
      </x:c>
      <x:c r="C480" s="120" t="n">
        <x:v>1</x:v>
      </x:c>
      <x:c r="D480" s="120" t="str">
        <x:v>CADC0873</x:v>
      </x:c>
      <x:c r="E480" s="120" t="n">
        <x:v>1</x:v>
      </x:c>
      <x:c r="F480" s="120" t="n">
        <x:v>224</x:v>
      </x:c>
      <x:c r="G480" s="120" t="n">
        <x:v>225</x:v>
      </x:c>
      <x:c r="H480" s="120" t="n">
        <x:v>0.0000018510598311111115</x:v>
      </x:c>
      <x:c r="I480" s="120" t="n">
        <x:v>7.432171825657013e-10</x:v>
      </x:c>
      <x:c r="J480" s="120" t="n">
        <x:v>0.000027262009877587918</x:v>
      </x:c>
      <x:c r="K480" s="120" t="n">
        <x:v>-1.382705161335377</x:v>
      </x:c>
      <x:c r="L480" s="120" t="n">
        <x:v>-0.0681610326284322</x:v>
      </x:c>
      <x:c r="M480" s="120" t="n">
        <x:v>1</x:v>
      </x:c>
      <x:c r="N480" s="120" t="n">
        <x:v>1</x:v>
      </x:c>
      <x:c r="O480" s="120" t="n">
        <x:v>1</x:v>
      </x:c>
      <x:c r="P480" s="120" t="n">
        <x:v>31</x:v>
      </x:c>
      <x:c r="Q480" s="120" t="n">
        <x:v>30</x:v>
      </x:c>
      <x:c r="R480" s="120" t="n">
        <x:v>1.897981619945222e-12</x:v>
      </x:c>
      <x:c r="S480" s="120" t="n">
        <x:v>3.7268766282100735e-12</x:v>
      </x:c>
      <x:c r="T480" s="120" t="n">
        <x:v>224</x:v>
      </x:c>
      <x:c r="U480" s="120" t="n">
        <x:v>225</x:v>
      </x:c>
      <x:c r="V480" s="120" t="n">
        <x:v>3.3179338507397377e-12</x:v>
      </x:c>
      <x:c r="W480" s="120" t="n">
        <x:v>3.3031874780697835e-12</x:v>
      </x:c>
      <x:c r="X480" s="120" t="n">
        <x:v>480</x:v>
      </x:c>
      <x:c r="Y480" s="151" t="n">
        <x:v>44714.09511574074</x:v>
      </x:c>
      <x:c r="Z480" s="151" t="n">
        <x:v>44714.097708333335</x:v>
      </x:c>
      <x:c r="AA480" s="120" t="n">
        <x:v>225</x:v>
      </x:c>
      <x:c r="AB480" s="120" t="str">
        <x:v>Normal</x:v>
      </x:c>
      <x:c r="AC480" s="120" t="n">
        <x:v>1</x:v>
      </x:c>
      <x:c r="AD480" s="120" t="n">
        <x:v>665</x:v>
      </x:c>
      <x:c r="AE480" s="120" t="n">
        <x:v>7</x:v>
      </x:c>
      <x:c r="AF480" s="120" t="n">
        <x:v>65</x:v>
      </x:c>
      <x:c r="AG480" s="120" t="str">
        <x:v>train=1|anomaly=0</x:v>
      </x:c>
    </x:row>
    <x:row r="481">
      <x:c r="A481" s="120" t="n">
        <x:v>480</x:v>
      </x:c>
      <x:c r="B481" s="120" t="n">
        <x:v>0</x:v>
      </x:c>
      <x:c r="C481" s="120" t="n">
        <x:v>1</x:v>
      </x:c>
      <x:c r="D481" s="120" t="str">
        <x:v>CADC0873</x:v>
      </x:c>
      <x:c r="E481" s="120" t="n">
        <x:v>1</x:v>
      </x:c>
      <x:c r="F481" s="120" t="n">
        <x:v>197</x:v>
      </x:c>
      <x:c r="G481" s="120" t="n">
        <x:v>198</x:v>
      </x:c>
      <x:c r="H481" s="120" t="n">
        <x:v>-0.000005828678505050504</x:v>
      </x:c>
      <x:c r="I481" s="120" t="n">
        <x:v>4.867820742541308e-10</x:v>
      </x:c>
      <x:c r="J481" s="120" t="n">
        <x:v>0.00002206313835913039</x:v>
      </x:c>
      <x:c r="K481" s="120" t="n">
        <x:v>-1.242940606465222</x:v>
      </x:c>
      <x:c r="L481" s="120" t="n">
        <x:v>-0.18919623420440138</x:v>
      </x:c>
      <x:c r="M481" s="120" t="n">
        <x:v>2</x:v>
      </x:c>
      <x:c r="N481" s="120" t="n">
        <x:v>1</x:v>
      </x:c>
      <x:c r="O481" s="120" t="n">
        <x:v>1</x:v>
      </x:c>
      <x:c r="P481" s="120" t="n">
        <x:v>13</x:v>
      </x:c>
      <x:c r="Q481" s="120" t="n">
        <x:v>18</x:v>
      </x:c>
      <x:c r="R481" s="120" t="n">
        <x:v>2.146278402970282e-12</x:v>
      </x:c>
      <x:c r="S481" s="120" t="n">
        <x:v>5.156769319620442e-12</x:v>
      </x:c>
      <x:c r="T481" s="120" t="n">
        <x:v>197</x:v>
      </x:c>
      <x:c r="U481" s="120" t="n">
        <x:v>198</x:v>
      </x:c>
      <x:c r="V481" s="120" t="n">
        <x:v>2.470974996213862e-12</x:v>
      </x:c>
      <x:c r="W481" s="120" t="n">
        <x:v>2.4584953245158124e-12</x:v>
      </x:c>
      <x:c r="X481" s="120" t="n">
        <x:v>481</x:v>
      </x:c>
      <x:c r="Y481" s="151" t="n">
        <x:v>44714.097719907404</x:v>
      </x:c>
      <x:c r="Z481" s="151" t="n">
        <x:v>44714.1</x:v>
      </x:c>
      <x:c r="AA481" s="120" t="n">
        <x:v>198</x:v>
      </x:c>
      <x:c r="AB481" s="120" t="str">
        <x:v>Normal</x:v>
      </x:c>
      <x:c r="AC481" s="120" t="n">
        <x:v>1</x:v>
      </x:c>
      <x:c r="AD481" s="120" t="n">
        <x:v>51</x:v>
      </x:c>
      <x:c r="AE481" s="120" t="n">
        <x:v>1</x:v>
      </x:c>
      <x:c r="AF481" s="120" t="n">
        <x:v>51</x:v>
      </x:c>
      <x:c r="AG481" s="120" t="str">
        <x:v>train=1|anomaly=0</x:v>
      </x:c>
    </x:row>
    <x:row r="482">
      <x:c r="A482" s="120" t="n">
        <x:v>481</x:v>
      </x:c>
      <x:c r="B482" s="120" t="n">
        <x:v>0</x:v>
      </x:c>
      <x:c r="C482" s="120" t="n">
        <x:v>1</x:v>
      </x:c>
      <x:c r="D482" s="120" t="str">
        <x:v>CADC0873</x:v>
      </x:c>
      <x:c r="E482" s="120" t="n">
        <x:v>1</x:v>
      </x:c>
      <x:c r="F482" s="120" t="n">
        <x:v>203</x:v>
      </x:c>
      <x:c r="G482" s="120" t="n">
        <x:v>204</x:v>
      </x:c>
      <x:c r="H482" s="120" t="n">
        <x:v>0.000006590171489705881</x:v>
      </x:c>
      <x:c r="I482" s="120" t="n">
        <x:v>7.36860693629087e-10</x:v>
      </x:c>
      <x:c r="J482" s="120" t="n">
        <x:v>0.00002714517809168116</x:v>
      </x:c>
      <x:c r="K482" s="120" t="n">
        <x:v>-1.4160510289567063</x:v>
      </x:c>
      <x:c r="L482" s="120" t="n">
        <x:v>-0.009546088909102206</x:v>
      </x:c>
      <x:c r="M482" s="120" t="n">
        <x:v>1</x:v>
      </x:c>
      <x:c r="N482" s="120" t="n">
        <x:v>1</x:v>
      </x:c>
      <x:c r="O482" s="120" t="n">
        <x:v>1</x:v>
      </x:c>
      <x:c r="P482" s="120" t="n">
        <x:v>42</x:v>
      </x:c>
      <x:c r="Q482" s="120" t="n">
        <x:v>42</x:v>
      </x:c>
      <x:c r="R482" s="120" t="n">
        <x:v>1.6707309694857596e-12</x:v>
      </x:c>
      <x:c r="S482" s="120" t="n">
        <x:v>3.052693683044647e-12</x:v>
      </x:c>
      <x:c r="T482" s="120" t="n">
        <x:v>203</x:v>
      </x:c>
      <x:c r="U482" s="120" t="n">
        <x:v>204</x:v>
      </x:c>
      <x:c r="V482" s="120" t="n">
        <x:v>3.6298556336408223e-12</x:v>
      </x:c>
      <x:c r="W482" s="120" t="n">
        <x:v>3.612062223671995e-12</x:v>
      </x:c>
      <x:c r="X482" s="120" t="n">
        <x:v>482</x:v>
      </x:c>
      <x:c r="Y482" s="151" t="n">
        <x:v>44714.100011574075</x:v>
      </x:c>
      <x:c r="Z482" s="151" t="n">
        <x:v>44714.10236111111</x:v>
      </x:c>
      <x:c r="AA482" s="120" t="n">
        <x:v>204</x:v>
      </x:c>
      <x:c r="AB482" s="120" t="str">
        <x:v>Normal</x:v>
      </x:c>
      <x:c r="AC482" s="120" t="n">
        <x:v>0</x:v>
      </x:c>
      <x:c r="AD482" s="120"/>
      <x:c r="AE482" s="120"/>
      <x:c r="AF482" s="120"/>
      <x:c r="AG482" s="120"/>
    </x:row>
    <x:row r="483">
      <x:c r="A483" s="120" t="n">
        <x:v>482</x:v>
      </x:c>
      <x:c r="B483" s="120" t="n">
        <x:v>0</x:v>
      </x:c>
      <x:c r="C483" s="120" t="n">
        <x:v>1</x:v>
      </x:c>
      <x:c r="D483" s="120" t="str">
        <x:v>CADC0873</x:v>
      </x:c>
      <x:c r="E483" s="120" t="n">
        <x:v>1</x:v>
      </x:c>
      <x:c r="F483" s="120" t="n">
        <x:v>199</x:v>
      </x:c>
      <x:c r="G483" s="120" t="n">
        <x:v>200</x:v>
      </x:c>
      <x:c r="H483" s="120" t="n">
        <x:v>0.0000029080754549999997</x:v>
      </x:c>
      <x:c r="I483" s="120" t="n">
        <x:v>7.718210999515856e-10</x:v>
      </x:c>
      <x:c r="J483" s="120" t="n">
        <x:v>0.00002778166841555031</x:v>
      </x:c>
      <x:c r="K483" s="120" t="n">
        <x:v>-1.49490185710512</x:v>
      </x:c>
      <x:c r="L483" s="120" t="n">
        <x:v>0.018579552067650856</x:v>
      </x:c>
      <x:c r="M483" s="120" t="n">
        <x:v>1</x:v>
      </x:c>
      <x:c r="N483" s="120" t="n">
        <x:v>1</x:v>
      </x:c>
      <x:c r="O483" s="120" t="n">
        <x:v>1</x:v>
      </x:c>
      <x:c r="P483" s="120" t="n">
        <x:v>42</x:v>
      </x:c>
      <x:c r="Q483" s="120" t="n">
        <x:v>45</x:v>
      </x:c>
      <x:c r="R483" s="120" t="n">
        <x:v>1.4196994748544984e-12</x:v>
      </x:c>
      <x:c r="S483" s="120" t="n">
        <x:v>1.8345575366673086e-12</x:v>
      </x:c>
      <x:c r="T483" s="120" t="n">
        <x:v>199</x:v>
      </x:c>
      <x:c r="U483" s="120" t="n">
        <x:v>200</x:v>
      </x:c>
      <x:c r="V483" s="120" t="n">
        <x:v>3.87849798970646e-12</x:v>
      </x:c>
      <x:c r="W483" s="120" t="n">
        <x:v>3.859105499757928e-12</x:v>
      </x:c>
      <x:c r="X483" s="120" t="n">
        <x:v>483</x:v>
      </x:c>
      <x:c r="Y483" s="151" t="n">
        <x:v>44714.102372685185</x:v>
      </x:c>
      <x:c r="Z483" s="151" t="n">
        <x:v>44714.104675925926</x:v>
      </x:c>
      <x:c r="AA483" s="120" t="n">
        <x:v>200</x:v>
      </x:c>
      <x:c r="AB483" s="120" t="str">
        <x:v>Normal</x:v>
      </x:c>
      <x:c r="AC483" s="120" t="n">
        <x:v>1</x:v>
      </x:c>
      <x:c r="AD483" s="120" t="n">
        <x:v>646</x:v>
      </x:c>
      <x:c r="AE483" s="120" t="n">
        <x:v>7</x:v>
      </x:c>
      <x:c r="AF483" s="120" t="n">
        <x:v>46</x:v>
      </x:c>
      <x:c r="AG483" s="120" t="str">
        <x:v>train=1|anomaly=0</x:v>
      </x:c>
    </x:row>
    <x:row r="484">
      <x:c r="A484" s="120" t="n">
        <x:v>483</x:v>
      </x:c>
      <x:c r="B484" s="120" t="n">
        <x:v>0</x:v>
      </x:c>
      <x:c r="C484" s="120" t="n">
        <x:v>1</x:v>
      </x:c>
      <x:c r="D484" s="120" t="str">
        <x:v>CADC0873</x:v>
      </x:c>
      <x:c r="E484" s="120" t="n">
        <x:v>1</x:v>
      </x:c>
      <x:c r="F484" s="120" t="n">
        <x:v>195</x:v>
      </x:c>
      <x:c r="G484" s="120" t="n">
        <x:v>196</x:v>
      </x:c>
      <x:c r="H484" s="120" t="n">
        <x:v>0.000001784363336734695</x:v>
      </x:c>
      <x:c r="I484" s="120" t="n">
        <x:v>6.133474307691102e-10</x:v>
      </x:c>
      <x:c r="J484" s="120" t="n">
        <x:v>0.00002476585211070094</x:v>
      </x:c>
      <x:c r="K484" s="120" t="n">
        <x:v>-1.489031127272882</x:v>
      </x:c>
      <x:c r="L484" s="120" t="n">
        <x:v>0.0305735977017212</x:v>
      </x:c>
      <x:c r="M484" s="120" t="n">
        <x:v>1</x:v>
      </x:c>
      <x:c r="N484" s="120" t="n">
        <x:v>1</x:v>
      </x:c>
      <x:c r="O484" s="120" t="n">
        <x:v>1</x:v>
      </x:c>
      <x:c r="P484" s="120" t="n">
        <x:v>51</x:v>
      </x:c>
      <x:c r="Q484" s="120" t="n">
        <x:v>60</x:v>
      </x:c>
      <x:c r="R484" s="120" t="n">
        <x:v>1.1231518481531078e-12</x:v>
      </x:c>
      <x:c r="S484" s="120" t="n">
        <x:v>1.4115140813317076e-12</x:v>
      </x:c>
      <x:c r="T484" s="120" t="n">
        <x:v>195</x:v>
      </x:c>
      <x:c r="U484" s="120" t="n">
        <x:v>196</x:v>
      </x:c>
      <x:c r="V484" s="120" t="n">
        <x:v>3.145371439841591e-12</x:v>
      </x:c>
      <x:c r="W484" s="120" t="n">
        <x:v>3.1293236263730115e-12</x:v>
      </x:c>
      <x:c r="X484" s="120" t="n">
        <x:v>484</x:v>
      </x:c>
      <x:c r="Y484" s="151" t="n">
        <x:v>44714.1046875</x:v>
      </x:c>
      <x:c r="Z484" s="151" t="n">
        <x:v>44714.106944444444</x:v>
      </x:c>
      <x:c r="AA484" s="120" t="n">
        <x:v>196</x:v>
      </x:c>
      <x:c r="AB484" s="120" t="str">
        <x:v>Normal</x:v>
      </x:c>
      <x:c r="AC484" s="120" t="n">
        <x:v>0</x:v>
      </x:c>
      <x:c r="AD484" s="120"/>
      <x:c r="AE484" s="120"/>
      <x:c r="AF484" s="120"/>
      <x:c r="AG484" s="120"/>
    </x:row>
    <x:row r="485">
      <x:c r="A485" s="120" t="n">
        <x:v>484</x:v>
      </x:c>
      <x:c r="B485" s="120" t="n">
        <x:v>1</x:v>
      </x:c>
      <x:c r="C485" s="120" t="n">
        <x:v>1</x:v>
      </x:c>
      <x:c r="D485" s="120" t="str">
        <x:v>CADC0873</x:v>
      </x:c>
      <x:c r="E485" s="120" t="n">
        <x:v>1</x:v>
      </x:c>
      <x:c r="F485" s="120" t="n">
        <x:v>179</x:v>
      </x:c>
      <x:c r="G485" s="120" t="n">
        <x:v>180</x:v>
      </x:c>
      <x:c r="H485" s="120" t="n">
        <x:v>-0.000009469137600000001</x:v>
      </x:c>
      <x:c r="I485" s="120" t="n">
        <x:v>2.0278668235541396e-10</x:v>
      </x:c>
      <x:c r="J485" s="120" t="n">
        <x:v>0.000014240318899358046</x:v>
      </x:c>
      <x:c r="K485" s="120" t="n">
        <x:v>-1.4730875577197486</x:v>
      </x:c>
      <x:c r="L485" s="120" t="n">
        <x:v>-0.03439804526723614</x:v>
      </x:c>
      <x:c r="M485" s="120" t="n">
        <x:v>2</x:v>
      </x:c>
      <x:c r="N485" s="120" t="n">
        <x:v>1</x:v>
      </x:c>
      <x:c r="O485" s="120" t="n">
        <x:v>1</x:v>
      </x:c>
      <x:c r="P485" s="120" t="n">
        <x:v>14</x:v>
      </x:c>
      <x:c r="Q485" s="120" t="n">
        <x:v>20</x:v>
      </x:c>
      <x:c r="R485" s="120" t="n">
        <x:v>1.2307374206461425e-12</x:v>
      </x:c>
      <x:c r="S485" s="120" t="n">
        <x:v>2.7670566562543593e-12</x:v>
      </x:c>
      <x:c r="T485" s="120" t="n">
        <x:v>179</x:v>
      </x:c>
      <x:c r="U485" s="120" t="n">
        <x:v>180</x:v>
      </x:c>
      <x:c r="V485" s="120" t="n">
        <x:v>1.1328864936056645e-12</x:v>
      </x:c>
      <x:c r="W485" s="120" t="n">
        <x:v>1.1265926797522997e-12</x:v>
      </x:c>
      <x:c r="X485" s="120" t="n">
        <x:v>485</x:v>
      </x:c>
      <x:c r="Y485" s="151" t="n">
        <x:v>44714.10695601852</x:v>
      </x:c>
      <x:c r="Z485" s="151" t="n">
        <x:v>44714.10902777778</x:v>
      </x:c>
      <x:c r="AA485" s="120" t="n">
        <x:v>180</x:v>
      </x:c>
      <x:c r="AB485" s="120" t="str">
        <x:v>Anomalous</x:v>
      </x:c>
      <x:c r="AC485" s="120" t="n">
        <x:v>1</x:v>
      </x:c>
      <x:c r="AD485" s="120" t="n">
        <x:v>810</x:v>
      </x:c>
      <x:c r="AE485" s="120" t="n">
        <x:v>9</x:v>
      </x:c>
      <x:c r="AF485" s="120" t="n">
        <x:v>10</x:v>
      </x:c>
      <x:c r="AG485" s="120" t="str">
        <x:v>train=1|anomaly=1</x:v>
      </x:c>
    </x:row>
    <x:row r="486">
      <x:c r="A486" s="120" t="n">
        <x:v>485</x:v>
      </x:c>
      <x:c r="B486" s="120" t="n">
        <x:v>0</x:v>
      </x:c>
      <x:c r="C486" s="120" t="n">
        <x:v>1</x:v>
      </x:c>
      <x:c r="D486" s="120" t="str">
        <x:v>CADC0873</x:v>
      </x:c>
      <x:c r="E486" s="120" t="n">
        <x:v>1</x:v>
      </x:c>
      <x:c r="F486" s="120" t="n">
        <x:v>202</x:v>
      </x:c>
      <x:c r="G486" s="120" t="n">
        <x:v>203</x:v>
      </x:c>
      <x:c r="H486" s="120" t="n">
        <x:v>8.997633251231528e-7</x:v>
      </x:c>
      <x:c r="I486" s="120" t="n">
        <x:v>4.83584970740144e-10</x:v>
      </x:c>
      <x:c r="J486" s="120" t="n">
        <x:v>0.000021990565493869045</x:v>
      </x:c>
      <x:c r="K486" s="120" t="n">
        <x:v>-1.5038101806953326</x:v>
      </x:c>
      <x:c r="L486" s="120" t="n">
        <x:v>0.006758003140937551</x:v>
      </x:c>
      <x:c r="M486" s="120" t="n">
        <x:v>1</x:v>
      </x:c>
      <x:c r="N486" s="120" t="n">
        <x:v>1</x:v>
      </x:c>
      <x:c r="O486" s="120" t="n">
        <x:v>1</x:v>
      </x:c>
      <x:c r="P486" s="120" t="n">
        <x:v>42</x:v>
      </x:c>
      <x:c r="Q486" s="120" t="n">
        <x:v>47</x:v>
      </x:c>
      <x:c r="R486" s="120" t="n">
        <x:v>1.3511838648443083e-12</x:v>
      </x:c>
      <x:c r="S486" s="120" t="n">
        <x:v>2.566105217817792e-12</x:v>
      </x:c>
      <x:c r="T486" s="120" t="n">
        <x:v>202</x:v>
      </x:c>
      <x:c r="U486" s="120" t="n">
        <x:v>203</x:v>
      </x:c>
      <x:c r="V486" s="120" t="n">
        <x:v>2.393985003664079e-12</x:v>
      </x:c>
      <x:c r="W486" s="120" t="n">
        <x:v>2.382191974089379e-12</x:v>
      </x:c>
      <x:c r="X486" s="120" t="n">
        <x:v>486</x:v>
      </x:c>
      <x:c r="Y486" s="151" t="n">
        <x:v>44714.10903935185</x:v>
      </x:c>
      <x:c r="Z486" s="151" t="n">
        <x:v>44714.11137731482</x:v>
      </x:c>
      <x:c r="AA486" s="120" t="n">
        <x:v>203</x:v>
      </x:c>
      <x:c r="AB486" s="120" t="str">
        <x:v>Normal</x:v>
      </x:c>
      <x:c r="AC486" s="120" t="n">
        <x:v>0</x:v>
      </x:c>
      <x:c r="AD486" s="120"/>
      <x:c r="AE486" s="120"/>
      <x:c r="AF486" s="120"/>
      <x:c r="AG486" s="120"/>
    </x:row>
    <x:row r="487">
      <x:c r="A487" s="120" t="n">
        <x:v>486</x:v>
      </x:c>
      <x:c r="B487" s="120" t="n">
        <x:v>0</x:v>
      </x:c>
      <x:c r="C487" s="120" t="n">
        <x:v>1</x:v>
      </x:c>
      <x:c r="D487" s="120" t="str">
        <x:v>CADC0873</x:v>
      </x:c>
      <x:c r="E487" s="120" t="n">
        <x:v>1</x:v>
      </x:c>
      <x:c r="F487" s="120" t="n">
        <x:v>181</x:v>
      </x:c>
      <x:c r="G487" s="120" t="n">
        <x:v>182</x:v>
      </x:c>
      <x:c r="H487" s="120" t="n">
        <x:v>-0.000001763306506593408</x:v>
      </x:c>
      <x:c r="I487" s="120" t="n">
        <x:v>2.1547278128428986e-10</x:v>
      </x:c>
      <x:c r="J487" s="120" t="n">
        <x:v>0.000014678991153491777</x:v>
      </x:c>
      <x:c r="K487" s="120" t="n">
        <x:v>-0.7732430976718523</x:v>
      </x:c>
      <x:c r="L487" s="120" t="n">
        <x:v>-0.682436974192708</x:v>
      </x:c>
      <x:c r="M487" s="120" t="n">
        <x:v>1</x:v>
      </x:c>
      <x:c r="N487" s="120" t="n">
        <x:v>1</x:v>
      </x:c>
      <x:c r="O487" s="120" t="n">
        <x:v>1</x:v>
      </x:c>
      <x:c r="P487" s="120" t="n">
        <x:v>46</x:v>
      </x:c>
      <x:c r="Q487" s="120" t="n">
        <x:v>49</x:v>
      </x:c>
      <x:c r="R487" s="120" t="n">
        <x:v>6.345370749458991e-13</x:v>
      </x:c>
      <x:c r="S487" s="120" t="n">
        <x:v>1.441671941932635e-12</x:v>
      </x:c>
      <x:c r="T487" s="120" t="n">
        <x:v>181</x:v>
      </x:c>
      <x:c r="U487" s="120" t="n">
        <x:v>182</x:v>
      </x:c>
      <x:c r="V487" s="120" t="n">
        <x:v>1.1904573551618223e-12</x:v>
      </x:c>
      <x:c r="W487" s="120" t="n">
        <x:v>1.1839163806829113e-12</x:v>
      </x:c>
      <x:c r="X487" s="120" t="n">
        <x:v>487</x:v>
      </x:c>
      <x:c r="Y487" s="151" t="n">
        <x:v>44714.11138888889</x:v>
      </x:c>
      <x:c r="Z487" s="151" t="n">
        <x:v>44714.113483796296</x:v>
      </x:c>
      <x:c r="AA487" s="120" t="n">
        <x:v>182</x:v>
      </x:c>
      <x:c r="AB487" s="120" t="str">
        <x:v>Normal</x:v>
      </x:c>
      <x:c r="AC487" s="120" t="n">
        <x:v>0</x:v>
      </x:c>
      <x:c r="AD487" s="120"/>
      <x:c r="AE487" s="120"/>
      <x:c r="AF487" s="120"/>
      <x:c r="AG487" s="120"/>
    </x:row>
    <x:row r="488">
      <x:c r="A488" s="120" t="n">
        <x:v>487</x:v>
      </x:c>
      <x:c r="B488" s="120" t="n">
        <x:v>0</x:v>
      </x:c>
      <x:c r="C488" s="120" t="n">
        <x:v>1</x:v>
      </x:c>
      <x:c r="D488" s="120" t="str">
        <x:v>CADC0873</x:v>
      </x:c>
      <x:c r="E488" s="120" t="n">
        <x:v>1</x:v>
      </x:c>
      <x:c r="F488" s="120" t="n">
        <x:v>191</x:v>
      </x:c>
      <x:c r="G488" s="120" t="n">
        <x:v>192</x:v>
      </x:c>
      <x:c r="H488" s="120" t="n">
        <x:v>0.0000017455067661458326</x:v>
      </x:c>
      <x:c r="I488" s="120" t="n">
        <x:v>2.0592436970607993e-10</x:v>
      </x:c>
      <x:c r="J488" s="120" t="n">
        <x:v>0.000014350065146405431</x:v>
      </x:c>
      <x:c r="K488" s="120" t="n">
        <x:v>-0.6752673383769361</x:v>
      </x:c>
      <x:c r="L488" s="120" t="n">
        <x:v>-0.6910872643507323</x:v>
      </x:c>
      <x:c r="M488" s="120" t="n">
        <x:v>1</x:v>
      </x:c>
      <x:c r="N488" s="120" t="n">
        <x:v>1</x:v>
      </x:c>
      <x:c r="O488" s="120" t="n">
        <x:v>1</x:v>
      </x:c>
      <x:c r="P488" s="120" t="n">
        <x:v>38</x:v>
      </x:c>
      <x:c r="Q488" s="120" t="n">
        <x:v>36</x:v>
      </x:c>
      <x:c r="R488" s="120" t="n">
        <x:v>1.1489370704666642e-12</x:v>
      </x:c>
      <x:c r="S488" s="120" t="n">
        <x:v>2.7818989754927835e-12</x:v>
      </x:c>
      <x:c r="T488" s="120" t="n">
        <x:v>191</x:v>
      </x:c>
      <x:c r="U488" s="120" t="n">
        <x:v>192</x:v>
      </x:c>
      <x:c r="V488" s="120" t="n">
        <x:v>1.0781380612883767e-12</x:v>
      </x:c>
      <x:c r="W488" s="120" t="n">
        <x:v>1.072522758885833e-12</x:v>
      </x:c>
      <x:c r="X488" s="120" t="n">
        <x:v>488</x:v>
      </x:c>
      <x:c r="Y488" s="151" t="n">
        <x:v>44714.11349537037</x:v>
      </x:c>
      <x:c r="Z488" s="151" t="n">
        <x:v>44714.11570601852</x:v>
      </x:c>
      <x:c r="AA488" s="120" t="n">
        <x:v>192</x:v>
      </x:c>
      <x:c r="AB488" s="120" t="str">
        <x:v>Normal</x:v>
      </x:c>
      <x:c r="AC488" s="120" t="n">
        <x:v>0</x:v>
      </x:c>
      <x:c r="AD488" s="120"/>
      <x:c r="AE488" s="120"/>
      <x:c r="AF488" s="120"/>
      <x:c r="AG488" s="120"/>
    </x:row>
    <x:row r="489">
      <x:c r="A489" s="120" t="n">
        <x:v>488</x:v>
      </x:c>
      <x:c r="B489" s="120" t="n">
        <x:v>0</x:v>
      </x:c>
      <x:c r="C489" s="120" t="n">
        <x:v>1</x:v>
      </x:c>
      <x:c r="D489" s="120" t="str">
        <x:v>CADC0873</x:v>
      </x:c>
      <x:c r="E489" s="120" t="n">
        <x:v>1</x:v>
      </x:c>
      <x:c r="F489" s="120" t="n">
        <x:v>199</x:v>
      </x:c>
      <x:c r="G489" s="120" t="n">
        <x:v>200</x:v>
      </x:c>
      <x:c r="H489" s="120" t="n">
        <x:v>-9.35900535e-8</x:v>
      </x:c>
      <x:c r="I489" s="120" t="n">
        <x:v>3.1580791052330947e-10</x:v>
      </x:c>
      <x:c r="J489" s="120" t="n">
        <x:v>0.000017770985074646522</x:v>
      </x:c>
      <x:c r="K489" s="120" t="n">
        <x:v>-1.4665972678536416</x:v>
      </x:c>
      <x:c r="L489" s="120" t="n">
        <x:v>-0.04873811405451189</x:v>
      </x:c>
      <x:c r="M489" s="120" t="n">
        <x:v>1</x:v>
      </x:c>
      <x:c r="N489" s="120" t="n">
        <x:v>1</x:v>
      </x:c>
      <x:c r="O489" s="120" t="n">
        <x:v>1</x:v>
      </x:c>
      <x:c r="P489" s="120" t="n">
        <x:v>34</x:v>
      </x:c>
      <x:c r="Q489" s="120" t="n">
        <x:v>31</x:v>
      </x:c>
      <x:c r="R489" s="120" t="n">
        <x:v>1.168080676642814e-12</x:v>
      </x:c>
      <x:c r="S489" s="120" t="n">
        <x:v>2.7144914080095786e-12</x:v>
      </x:c>
      <x:c r="T489" s="120" t="n">
        <x:v>199</x:v>
      </x:c>
      <x:c r="U489" s="120" t="n">
        <x:v>200</x:v>
      </x:c>
      <x:c r="V489" s="120" t="n">
        <x:v>1.5869744247402485e-12</x:v>
      </x:c>
      <x:c r="W489" s="120" t="n">
        <x:v>1.5790395526165474e-12</x:v>
      </x:c>
      <x:c r="X489" s="120" t="n">
        <x:v>489</x:v>
      </x:c>
      <x:c r="Y489" s="151" t="n">
        <x:v>44714.11571759259</x:v>
      </x:c>
      <x:c r="Z489" s="151" t="n">
        <x:v>44714.11802083333</x:v>
      </x:c>
      <x:c r="AA489" s="120" t="n">
        <x:v>200</x:v>
      </x:c>
      <x:c r="AB489" s="120" t="str">
        <x:v>Normal</x:v>
      </x:c>
      <x:c r="AC489" s="120" t="n">
        <x:v>0</x:v>
      </x:c>
      <x:c r="AD489" s="120"/>
      <x:c r="AE489" s="120"/>
      <x:c r="AF489" s="120"/>
      <x:c r="AG489" s="120"/>
    </x:row>
    <x:row r="490">
      <x:c r="A490" s="120" t="n">
        <x:v>489</x:v>
      </x:c>
      <x:c r="B490" s="120" t="n">
        <x:v>0</x:v>
      </x:c>
      <x:c r="C490" s="120" t="n">
        <x:v>1</x:v>
      </x:c>
      <x:c r="D490" s="120" t="str">
        <x:v>CADC0873</x:v>
      </x:c>
      <x:c r="E490" s="120" t="n">
        <x:v>1</x:v>
      </x:c>
      <x:c r="F490" s="120" t="n">
        <x:v>195</x:v>
      </x:c>
      <x:c r="G490" s="120" t="n">
        <x:v>196</x:v>
      </x:c>
      <x:c r="H490" s="120" t="n">
        <x:v>-0.000004639189219387755</x:v>
      </x:c>
      <x:c r="I490" s="120" t="n">
        <x:v>2.2115026070738162e-10</x:v>
      </x:c>
      <x:c r="J490" s="120" t="n">
        <x:v>0.000014871121703065362</x:v>
      </x:c>
      <x:c r="K490" s="120" t="n">
        <x:v>-1.5240314259982577</x:v>
      </x:c>
      <x:c r="L490" s="120" t="n">
        <x:v>0.03878032984562165</x:v>
      </x:c>
      <x:c r="M490" s="120" t="n">
        <x:v>2</x:v>
      </x:c>
      <x:c r="N490" s="120" t="n">
        <x:v>1</x:v>
      </x:c>
      <x:c r="O490" s="120" t="n">
        <x:v>1</x:v>
      </x:c>
      <x:c r="P490" s="120" t="n">
        <x:v>19</x:v>
      </x:c>
      <x:c r="Q490" s="120" t="n">
        <x:v>31</x:v>
      </x:c>
      <x:c r="R490" s="120" t="n">
        <x:v>1.6658832654921583e-12</x:v>
      </x:c>
      <x:c r="S490" s="120" t="n">
        <x:v>4.31010320345537e-12</x:v>
      </x:c>
      <x:c r="T490" s="120" t="n">
        <x:v>195</x:v>
      </x:c>
      <x:c r="U490" s="120" t="n">
        <x:v>196</x:v>
      </x:c>
      <x:c r="V490" s="120" t="n">
        <x:v>1.1341039010634956e-12</x:v>
      </x:c>
      <x:c r="W490" s="120" t="n">
        <x:v>1.1283176566703144e-12</x:v>
      </x:c>
      <x:c r="X490" s="120" t="n">
        <x:v>490</x:v>
      </x:c>
      <x:c r="Y490" s="151" t="n">
        <x:v>44714.11803240741</x:v>
      </x:c>
      <x:c r="Z490" s="151" t="n">
        <x:v>44714.12028935185</x:v>
      </x:c>
      <x:c r="AA490" s="120" t="n">
        <x:v>196</x:v>
      </x:c>
      <x:c r="AB490" s="120" t="str">
        <x:v>Normal</x:v>
      </x:c>
      <x:c r="AC490" s="120" t="n">
        <x:v>0</x:v>
      </x:c>
      <x:c r="AD490" s="120"/>
      <x:c r="AE490" s="120"/>
      <x:c r="AF490" s="120"/>
      <x:c r="AG490" s="120"/>
    </x:row>
    <x:row r="491">
      <x:c r="A491" s="120" t="n">
        <x:v>490</x:v>
      </x:c>
      <x:c r="B491" s="120" t="n">
        <x:v>0</x:v>
      </x:c>
      <x:c r="C491" s="120" t="n">
        <x:v>1</x:v>
      </x:c>
      <x:c r="D491" s="120" t="str">
        <x:v>CADC0873</x:v>
      </x:c>
      <x:c r="E491" s="120" t="n">
        <x:v>1</x:v>
      </x:c>
      <x:c r="F491" s="120" t="n">
        <x:v>181</x:v>
      </x:c>
      <x:c r="G491" s="120" t="n">
        <x:v>182</x:v>
      </x:c>
      <x:c r="H491" s="120" t="n">
        <x:v>0.000003452827120879121</x:v>
      </x:c>
      <x:c r="I491" s="120" t="n">
        <x:v>2.3927402465451895e-10</x:v>
      </x:c>
      <x:c r="J491" s="120" t="n">
        <x:v>0.000015468484885550973</x:v>
      </x:c>
      <x:c r="K491" s="120" t="n">
        <x:v>-1.1398700443260736</x:v>
      </x:c>
      <x:c r="L491" s="120" t="n">
        <x:v>-0.2785221364409244</x:v>
      </x:c>
      <x:c r="M491" s="120" t="n">
        <x:v>1</x:v>
      </x:c>
      <x:c r="N491" s="120" t="n">
        <x:v>1</x:v>
      </x:c>
      <x:c r="O491" s="120" t="n">
        <x:v>1</x:v>
      </x:c>
      <x:c r="P491" s="120" t="n">
        <x:v>41</x:v>
      </x:c>
      <x:c r="Q491" s="120" t="n">
        <x:v>42</x:v>
      </x:c>
      <x:c r="R491" s="120" t="n">
        <x:v>7.742719983896893e-13</x:v>
      </x:c>
      <x:c r="S491" s="120" t="n">
        <x:v>1.5719687633441428e-12</x:v>
      </x:c>
      <x:c r="T491" s="120" t="n">
        <x:v>181</x:v>
      </x:c>
      <x:c r="U491" s="120" t="n">
        <x:v>182</x:v>
      </x:c>
      <x:c r="V491" s="120" t="n">
        <x:v>1.3219559373177842e-12</x:v>
      </x:c>
      <x:c r="W491" s="120" t="n">
        <x:v>1.3146924431566976e-12</x:v>
      </x:c>
      <x:c r="X491" s="120" t="n">
        <x:v>491</x:v>
      </x:c>
      <x:c r="Y491" s="151" t="n">
        <x:v>44714.120300925926</x:v>
      </x:c>
      <x:c r="Z491" s="151" t="n">
        <x:v>44714.122395833336</x:v>
      </x:c>
      <x:c r="AA491" s="120" t="n">
        <x:v>182</x:v>
      </x:c>
      <x:c r="AB491" s="120" t="str">
        <x:v>Normal</x:v>
      </x:c>
      <x:c r="AC491" s="120" t="n">
        <x:v>1</x:v>
      </x:c>
      <x:c r="AD491" s="120" t="n">
        <x:v>963</x:v>
      </x:c>
      <x:c r="AE491" s="120" t="n">
        <x:v>10</x:v>
      </x:c>
      <x:c r="AF491" s="120" t="n">
        <x:v>63</x:v>
      </x:c>
      <x:c r="AG491" s="120" t="str">
        <x:v>train=1|anomaly=0</x:v>
      </x:c>
    </x:row>
    <x:row r="492">
      <x:c r="A492" s="120" t="n">
        <x:v>491</x:v>
      </x:c>
      <x:c r="B492" s="120" t="n">
        <x:v>0</x:v>
      </x:c>
      <x:c r="C492" s="120" t="n">
        <x:v>1</x:v>
      </x:c>
      <x:c r="D492" s="120" t="str">
        <x:v>CADC0873</x:v>
      </x:c>
      <x:c r="E492" s="120" t="n">
        <x:v>1</x:v>
      </x:c>
      <x:c r="F492" s="120" t="n">
        <x:v>201</x:v>
      </x:c>
      <x:c r="G492" s="120" t="n">
        <x:v>202</x:v>
      </x:c>
      <x:c r="H492" s="120" t="n">
        <x:v>0.0000010183377326732672</x:v>
      </x:c>
      <x:c r="I492" s="120" t="n">
        <x:v>3.6778546320540927e-10</x:v>
      </x:c>
      <x:c r="J492" s="120" t="n">
        <x:v>0.000019177733526290567</x:v>
      </x:c>
      <x:c r="K492" s="120" t="n">
        <x:v>-0.9139039012714756</x:v>
      </x:c>
      <x:c r="L492" s="120" t="n">
        <x:v>-0.4742773934177193</x:v>
      </x:c>
      <x:c r="M492" s="120" t="n">
        <x:v>1</x:v>
      </x:c>
      <x:c r="N492" s="120" t="n">
        <x:v>1</x:v>
      </x:c>
      <x:c r="O492" s="120" t="n">
        <x:v>1</x:v>
      </x:c>
      <x:c r="P492" s="120" t="n">
        <x:v>43</x:v>
      </x:c>
      <x:c r="Q492" s="120" t="n">
        <x:v>53</x:v>
      </x:c>
      <x:c r="R492" s="120" t="n">
        <x:v>1.5282867064622908e-12</x:v>
      </x:c>
      <x:c r="S492" s="120" t="n">
        <x:v>3.370489763973797e-12</x:v>
      </x:c>
      <x:c r="T492" s="120" t="n">
        <x:v>201</x:v>
      </x:c>
      <x:c r="U492" s="120" t="n">
        <x:v>202</x:v>
      </x:c>
      <x:c r="V492" s="120" t="n">
        <x:v>1.8297784239075087e-12</x:v>
      </x:c>
      <x:c r="W492" s="120" t="n">
        <x:v>1.820720114878264e-12</x:v>
      </x:c>
      <x:c r="X492" s="120" t="n">
        <x:v>492</x:v>
      </x:c>
      <x:c r="Y492" s="151" t="n">
        <x:v>44714.122407407405</x:v>
      </x:c>
      <x:c r="Z492" s="151" t="n">
        <x:v>44714.1247337963</x:v>
      </x:c>
      <x:c r="AA492" s="120" t="n">
        <x:v>202</x:v>
      </x:c>
      <x:c r="AB492" s="120" t="str">
        <x:v>Normal</x:v>
      </x:c>
      <x:c r="AC492" s="120" t="n">
        <x:v>0</x:v>
      </x:c>
      <x:c r="AD492" s="120"/>
      <x:c r="AE492" s="120"/>
      <x:c r="AF492" s="120"/>
      <x:c r="AG492" s="120"/>
    </x:row>
    <x:row r="493">
      <x:c r="A493" s="120" t="n">
        <x:v>492</x:v>
      </x:c>
      <x:c r="B493" s="120" t="n">
        <x:v>0</x:v>
      </x:c>
      <x:c r="C493" s="120" t="n">
        <x:v>1</x:v>
      </x:c>
      <x:c r="D493" s="120" t="str">
        <x:v>CADC0873</x:v>
      </x:c>
      <x:c r="E493" s="120" t="n">
        <x:v>1</x:v>
      </x:c>
      <x:c r="F493" s="120" t="n">
        <x:v>233</x:v>
      </x:c>
      <x:c r="G493" s="120" t="n">
        <x:v>234</x:v>
      </x:c>
      <x:c r="H493" s="120" t="n">
        <x:v>0.000005915300866880344</x:v>
      </x:c>
      <x:c r="I493" s="120" t="n">
        <x:v>6.376248764300855e-10</x:v>
      </x:c>
      <x:c r="J493" s="120" t="n">
        <x:v>0.00002525123514662373</x:v>
      </x:c>
      <x:c r="K493" s="120" t="n">
        <x:v>-1.4017854206629412</x:v>
      </x:c>
      <x:c r="L493" s="120" t="n">
        <x:v>-0.042898738905825726</x:v>
      </x:c>
      <x:c r="M493" s="120" t="n">
        <x:v>1</x:v>
      </x:c>
      <x:c r="N493" s="120" t="n">
        <x:v>1</x:v>
      </x:c>
      <x:c r="O493" s="120" t="n">
        <x:v>1</x:v>
      </x:c>
      <x:c r="P493" s="120" t="n">
        <x:v>65</x:v>
      </x:c>
      <x:c r="Q493" s="120" t="n">
        <x:v>74</x:v>
      </x:c>
      <x:c r="R493" s="120" t="n">
        <x:v>8.712215499004638e-13</x:v>
      </x:c>
      <x:c r="S493" s="120" t="n">
        <x:v>1.1711930446410948e-12</x:v>
      </x:c>
      <x:c r="T493" s="120" t="n">
        <x:v>233</x:v>
      </x:c>
      <x:c r="U493" s="120" t="n">
        <x:v>234</x:v>
      </x:c>
      <x:c r="V493" s="120" t="n">
        <x:v>2.7365874524896374e-12</x:v>
      </x:c>
      <x:c r="W493" s="120" t="n">
        <x:v>2.7248926343166047e-12</x:v>
      </x:c>
      <x:c r="X493" s="120" t="n">
        <x:v>493</x:v>
      </x:c>
      <x:c r="Y493" s="151" t="n">
        <x:v>44714.12474537037</x:v>
      </x:c>
      <x:c r="Z493" s="151" t="n">
        <x:v>44714.12744212963</x:v>
      </x:c>
      <x:c r="AA493" s="120" t="n">
        <x:v>234</x:v>
      </x:c>
      <x:c r="AB493" s="120" t="str">
        <x:v>Normal</x:v>
      </x:c>
      <x:c r="AC493" s="120" t="n">
        <x:v>1</x:v>
      </x:c>
      <x:c r="AD493" s="120" t="n">
        <x:v>295</x:v>
      </x:c>
      <x:c r="AE493" s="120" t="n">
        <x:v>3</x:v>
      </x:c>
      <x:c r="AF493" s="120" t="n">
        <x:v>95</x:v>
      </x:c>
      <x:c r="AG493" s="120" t="str">
        <x:v>train=1|anomaly=0</x:v>
      </x:c>
    </x:row>
    <x:row r="494">
      <x:c r="A494" s="120" t="n">
        <x:v>493</x:v>
      </x:c>
      <x:c r="B494" s="120" t="n">
        <x:v>0</x:v>
      </x:c>
      <x:c r="C494" s="120" t="n">
        <x:v>0</x:v>
      </x:c>
      <x:c r="D494" s="120" t="str">
        <x:v>CADC0873</x:v>
      </x:c>
      <x:c r="E494" s="120" t="n">
        <x:v>1</x:v>
      </x:c>
      <x:c r="F494" s="120" t="n">
        <x:v>165</x:v>
      </x:c>
      <x:c r="G494" s="120" t="n">
        <x:v>166</x:v>
      </x:c>
      <x:c r="H494" s="120" t="n">
        <x:v>-0.000008851821813253012</x:v>
      </x:c>
      <x:c r="I494" s="120" t="n">
        <x:v>9.389054727867641e-11</x:v>
      </x:c>
      <x:c r="J494" s="120" t="n">
        <x:v>0.000009689713477635776</x:v>
      </x:c>
      <x:c r="K494" s="120" t="n">
        <x:v>-1.326252688292355</x:v>
      </x:c>
      <x:c r="L494" s="120" t="n">
        <x:v>-0.017170170725820073</x:v>
      </x:c>
      <x:c r="M494" s="120" t="n">
        <x:v>1</x:v>
      </x:c>
      <x:c r="N494" s="120" t="n">
        <x:v>1</x:v>
      </x:c>
      <x:c r="O494" s="120" t="n">
        <x:v>1</x:v>
      </x:c>
      <x:c r="P494" s="120" t="n">
        <x:v>39</x:v>
      </x:c>
      <x:c r="Q494" s="120" t="n">
        <x:v>43</x:v>
      </x:c>
      <x:c r="R494" s="120" t="n">
        <x:v>6.780266748420502e-13</x:v>
      </x:c>
      <x:c r="S494" s="120" t="n">
        <x:v>1.3303214371535666e-12</x:v>
      </x:c>
      <x:c r="T494" s="120" t="n">
        <x:v>165</x:v>
      </x:c>
      <x:c r="U494" s="120" t="n">
        <x:v>166</x:v>
      </x:c>
      <x:c r="V494" s="120" t="n">
        <x:v>5.690336198707661e-13</x:v>
      </x:c>
      <x:c r="W494" s="120" t="n">
        <x:v>5.656057064980507e-13</x:v>
      </x:c>
      <x:c r="X494" s="120" t="n">
        <x:v>494</x:v>
      </x:c>
      <x:c r="Y494" s="151" t="n">
        <x:v>44714.1274537037</x:v>
      </x:c>
      <x:c r="Z494" s="151" t="n">
        <x:v>44714.12936342593</x:v>
      </x:c>
      <x:c r="AA494" s="120" t="n">
        <x:v>166</x:v>
      </x:c>
      <x:c r="AB494" s="120" t="str">
        <x:v>Normal</x:v>
      </x:c>
      <x:c r="AC494" s="120" t="n">
        <x:v>1</x:v>
      </x:c>
      <x:c r="AD494" s="120" t="n">
        <x:v>889</x:v>
      </x:c>
      <x:c r="AE494" s="120" t="n">
        <x:v>9</x:v>
      </x:c>
      <x:c r="AF494" s="120" t="n">
        <x:v>89</x:v>
      </x:c>
      <x:c r="AG494" s="120" t="str">
        <x:v>train=0|anomaly=0</x:v>
      </x:c>
    </x:row>
    <x:row r="495">
      <x:c r="A495" s="120" t="n">
        <x:v>494</x:v>
      </x:c>
      <x:c r="B495" s="120" t="n">
        <x:v>0</x:v>
      </x:c>
      <x:c r="C495" s="120" t="n">
        <x:v>1</x:v>
      </x:c>
      <x:c r="D495" s="120" t="str">
        <x:v>CADC0873</x:v>
      </x:c>
      <x:c r="E495" s="120" t="n">
        <x:v>1</x:v>
      </x:c>
      <x:c r="F495" s="120" t="n">
        <x:v>212</x:v>
      </x:c>
      <x:c r="G495" s="120" t="n">
        <x:v>213</x:v>
      </x:c>
      <x:c r="H495" s="120" t="n">
        <x:v>0.00000852972468544601</x:v>
      </x:c>
      <x:c r="I495" s="120" t="n">
        <x:v>7.144348519600874e-10</x:v>
      </x:c>
      <x:c r="J495" s="120" t="n">
        <x:v>0.00002672891415602376</x:v>
      </x:c>
      <x:c r="K495" s="120" t="n">
        <x:v>-1.2197753814158074</x:v>
      </x:c>
      <x:c r="L495" s="120" t="n">
        <x:v>-0.18334733896727</x:v>
      </x:c>
      <x:c r="M495" s="120" t="n">
        <x:v>1</x:v>
      </x:c>
      <x:c r="N495" s="120" t="n">
        <x:v>1</x:v>
      </x:c>
      <x:c r="O495" s="120" t="n">
        <x:v>1</x:v>
      </x:c>
      <x:c r="P495" s="120" t="n">
        <x:v>53</x:v>
      </x:c>
      <x:c r="Q495" s="120" t="n">
        <x:v>57</x:v>
      </x:c>
      <x:c r="R495" s="120" t="n">
        <x:v>1.6717936990863923e-12</x:v>
      </x:c>
      <x:c r="S495" s="120" t="n">
        <x:v>2.9519348030297464e-12</x:v>
      </x:c>
      <x:c r="T495" s="120" t="n">
        <x:v>212</x:v>
      </x:c>
      <x:c r="U495" s="120" t="n">
        <x:v>213</x:v>
      </x:c>
      <x:c r="V495" s="120" t="n">
        <x:v>3.369975716792865e-12</x:v>
      </x:c>
      <x:c r="W495" s="120" t="n">
        <x:v>3.3541542345544008e-12</x:v>
      </x:c>
      <x:c r="X495" s="120" t="n">
        <x:v>495</x:v>
      </x:c>
      <x:c r="Y495" s="151" t="n">
        <x:v>44714.129375</x:v>
      </x:c>
      <x:c r="Z495" s="151" t="n">
        <x:v>44714.13182870371</x:v>
      </x:c>
      <x:c r="AA495" s="120" t="n">
        <x:v>213</x:v>
      </x:c>
      <x:c r="AB495" s="120" t="str">
        <x:v>Normal</x:v>
      </x:c>
      <x:c r="AC495" s="120" t="n">
        <x:v>1</x:v>
      </x:c>
      <x:c r="AD495" s="120" t="n">
        <x:v>804</x:v>
      </x:c>
      <x:c r="AE495" s="120" t="n">
        <x:v>9</x:v>
      </x:c>
      <x:c r="AF495" s="120" t="n">
        <x:v>4</x:v>
      </x:c>
      <x:c r="AG495" s="120" t="str">
        <x:v>train=1|anomaly=0</x:v>
      </x:c>
    </x:row>
    <x:row r="496">
      <x:c r="A496" s="120" t="n">
        <x:v>495</x:v>
      </x:c>
      <x:c r="B496" s="120" t="n">
        <x:v>1</x:v>
      </x:c>
      <x:c r="C496" s="120" t="n">
        <x:v>1</x:v>
      </x:c>
      <x:c r="D496" s="120" t="str">
        <x:v>CADC0873</x:v>
      </x:c>
      <x:c r="E496" s="120" t="n">
        <x:v>1</x:v>
      </x:c>
      <x:c r="F496" s="120" t="n">
        <x:v>190</x:v>
      </x:c>
      <x:c r="G496" s="120" t="n">
        <x:v>191</x:v>
      </x:c>
      <x:c r="H496" s="120" t="n">
        <x:v>0.0000044621757225130886</x:v>
      </x:c>
      <x:c r="I496" s="120" t="n">
        <x:v>5.872483136132847e-10</x:v>
      </x:c>
      <x:c r="J496" s="120" t="n">
        <x:v>0.000024233206837174578</x:v>
      </x:c>
      <x:c r="K496" s="120" t="n">
        <x:v>-1.1184283374508373</x:v>
      </x:c>
      <x:c r="L496" s="120" t="n">
        <x:v>-0.22939755161246303</x:v>
      </x:c>
      <x:c r="M496" s="120" t="n">
        <x:v>3</x:v>
      </x:c>
      <x:c r="N496" s="120" t="n">
        <x:v>2</x:v>
      </x:c>
      <x:c r="O496" s="120" t="n">
        <x:v>1</x:v>
      </x:c>
      <x:c r="P496" s="120" t="n">
        <x:v>2</x:v>
      </x:c>
      <x:c r="Q496" s="120" t="n">
        <x:v>7</x:v>
      </x:c>
      <x:c r="R496" s="120" t="n">
        <x:v>3.9332831436291904e-11</x:v>
      </x:c>
      <x:c r="S496" s="120" t="n">
        <x:v>6.937326595896354e-11</x:v>
      </x:c>
      <x:c r="T496" s="120" t="n">
        <x:v>190</x:v>
      </x:c>
      <x:c r="U496" s="120" t="n">
        <x:v>191</x:v>
      </x:c>
      <x:c r="V496" s="120" t="n">
        <x:v>3.0907805979646565e-12</x:v>
      </x:c>
      <x:c r="W496" s="120" t="n">
        <x:v>3.0745985005931137e-12</x:v>
      </x:c>
      <x:c r="X496" s="120" t="n">
        <x:v>496</x:v>
      </x:c>
      <x:c r="Y496" s="151" t="n">
        <x:v>44714.131840277776</x:v>
      </x:c>
      <x:c r="Z496" s="151" t="n">
        <x:v>44714.134039351855</x:v>
      </x:c>
      <x:c r="AA496" s="120" t="n">
        <x:v>191</x:v>
      </x:c>
      <x:c r="AB496" s="120" t="str">
        <x:v>Anomalous</x:v>
      </x:c>
      <x:c r="AC496" s="120" t="n">
        <x:v>1</x:v>
      </x:c>
      <x:c r="AD496" s="120" t="n">
        <x:v>283</x:v>
      </x:c>
      <x:c r="AE496" s="120" t="n">
        <x:v>3</x:v>
      </x:c>
      <x:c r="AF496" s="120" t="n">
        <x:v>83</x:v>
      </x:c>
      <x:c r="AG496" s="120" t="str">
        <x:v>train=1|anomaly=1</x:v>
      </x:c>
    </x:row>
    <x:row r="497">
      <x:c r="A497" s="120" t="n">
        <x:v>496</x:v>
      </x:c>
      <x:c r="B497" s="120" t="n">
        <x:v>0</x:v>
      </x:c>
      <x:c r="C497" s="120" t="n">
        <x:v>1</x:v>
      </x:c>
      <x:c r="D497" s="120" t="str">
        <x:v>CADC0873</x:v>
      </x:c>
      <x:c r="E497" s="120" t="n">
        <x:v>1</x:v>
      </x:c>
      <x:c r="F497" s="120" t="n">
        <x:v>178</x:v>
      </x:c>
      <x:c r="G497" s="120" t="n">
        <x:v>179</x:v>
      </x:c>
      <x:c r="H497" s="120" t="n">
        <x:v>0.000005892627435754189</x:v>
      </x:c>
      <x:c r="I497" s="120" t="n">
        <x:v>6.398749223877494e-10</x:v>
      </x:c>
      <x:c r="J497" s="120" t="n">
        <x:v>0.00002529574909718527</x:v>
      </x:c>
      <x:c r="K497" s="120" t="n">
        <x:v>-1.2093258018026776</x:v>
      </x:c>
      <x:c r="L497" s="120" t="n">
        <x:v>-0.2093546541176863</x:v>
      </x:c>
      <x:c r="M497" s="120" t="n">
        <x:v>1</x:v>
      </x:c>
      <x:c r="N497" s="120" t="n">
        <x:v>1</x:v>
      </x:c>
      <x:c r="O497" s="120" t="n">
        <x:v>1</x:v>
      </x:c>
      <x:c r="P497" s="120" t="n">
        <x:v>40</x:v>
      </x:c>
      <x:c r="Q497" s="120" t="n">
        <x:v>50</x:v>
      </x:c>
      <x:c r="R497" s="120" t="n">
        <x:v>1.6445756318814914e-12</x:v>
      </x:c>
      <x:c r="S497" s="120" t="n">
        <x:v>2.373824049247879e-12</x:v>
      </x:c>
      <x:c r="T497" s="120" t="n">
        <x:v>178</x:v>
      </x:c>
      <x:c r="U497" s="120" t="n">
        <x:v>179</x:v>
      </x:c>
      <x:c r="V497" s="120" t="n">
        <x:v>3.594802934762637e-12</x:v>
      </x:c>
      <x:c r="W497" s="120" t="n">
        <x:v>3.574720236803069e-12</x:v>
      </x:c>
      <x:c r="X497" s="120" t="n">
        <x:v>497</x:v>
      </x:c>
      <x:c r="Y497" s="151" t="n">
        <x:v>44714.134050925924</x:v>
      </x:c>
      <x:c r="Z497" s="151" t="n">
        <x:v>44714.13611111111</x:v>
      </x:c>
      <x:c r="AA497" s="120" t="n">
        <x:v>179</x:v>
      </x:c>
      <x:c r="AB497" s="120" t="str">
        <x:v>Normal</x:v>
      </x:c>
      <x:c r="AC497" s="120" t="n">
        <x:v>0</x:v>
      </x:c>
      <x:c r="AD497" s="120"/>
      <x:c r="AE497" s="120"/>
      <x:c r="AF497" s="120"/>
      <x:c r="AG497" s="120"/>
    </x:row>
    <x:row r="498">
      <x:c r="A498" s="120" t="n">
        <x:v>497</x:v>
      </x:c>
      <x:c r="B498" s="120" t="n">
        <x:v>0</x:v>
      </x:c>
      <x:c r="C498" s="120" t="n">
        <x:v>1</x:v>
      </x:c>
      <x:c r="D498" s="120" t="str">
        <x:v>CADC0873</x:v>
      </x:c>
      <x:c r="E498" s="120" t="n">
        <x:v>1</x:v>
      </x:c>
      <x:c r="F498" s="120" t="n">
        <x:v>187</x:v>
      </x:c>
      <x:c r="G498" s="120" t="n">
        <x:v>188</x:v>
      </x:c>
      <x:c r="H498" s="120" t="n">
        <x:v>-0.0000018629235425531915</x:v>
      </x:c>
      <x:c r="I498" s="120" t="n">
        <x:v>7.579212848707935e-10</x:v>
      </x:c>
      <x:c r="J498" s="120" t="n">
        <x:v>0.000027530370227637578</x:v>
      </x:c>
      <x:c r="K498" s="120" t="n">
        <x:v>-1.483795737478639</x:v>
      </x:c>
      <x:c r="L498" s="120" t="n">
        <x:v>-0.03487282533353723</x:v>
      </x:c>
      <x:c r="M498" s="120" t="n">
        <x:v>1</x:v>
      </x:c>
      <x:c r="N498" s="120" t="n">
        <x:v>1</x:v>
      </x:c>
      <x:c r="O498" s="120" t="n">
        <x:v>1</x:v>
      </x:c>
      <x:c r="P498" s="120" t="n">
        <x:v>45</x:v>
      </x:c>
      <x:c r="Q498" s="120" t="n">
        <x:v>51</x:v>
      </x:c>
      <x:c r="R498" s="120" t="n">
        <x:v>1.7724307917889083e-12</x:v>
      </x:c>
      <x:c r="S498" s="120" t="n">
        <x:v>2.676770835891885e-12</x:v>
      </x:c>
      <x:c r="T498" s="120" t="n">
        <x:v>187</x:v>
      </x:c>
      <x:c r="U498" s="120" t="n">
        <x:v>188</x:v>
      </x:c>
      <x:c r="V498" s="120" t="n">
        <x:v>4.053054999309056e-12</x:v>
      </x:c>
      <x:c r="W498" s="120" t="n">
        <x:v>4.031496196121242e-12</x:v>
      </x:c>
      <x:c r="X498" s="120" t="n">
        <x:v>498</x:v>
      </x:c>
      <x:c r="Y498" s="151" t="n">
        <x:v>44714.13612268519</x:v>
      </x:c>
      <x:c r="Z498" s="151" t="n">
        <x:v>44714.138287037036</x:v>
      </x:c>
      <x:c r="AA498" s="120" t="n">
        <x:v>188</x:v>
      </x:c>
      <x:c r="AB498" s="120" t="str">
        <x:v>Normal</x:v>
      </x:c>
      <x:c r="AC498" s="120" t="n">
        <x:v>1</x:v>
      </x:c>
      <x:c r="AD498" s="120" t="n">
        <x:v>838</x:v>
      </x:c>
      <x:c r="AE498" s="120" t="n">
        <x:v>9</x:v>
      </x:c>
      <x:c r="AF498" s="120" t="n">
        <x:v>38</x:v>
      </x:c>
      <x:c r="AG498" s="120" t="str">
        <x:v>train=1|anomaly=0</x:v>
      </x:c>
    </x:row>
    <x:row r="499">
      <x:c r="A499" s="120" t="n">
        <x:v>498</x:v>
      </x:c>
      <x:c r="B499" s="120" t="n">
        <x:v>0</x:v>
      </x:c>
      <x:c r="C499" s="120" t="n">
        <x:v>0</x:v>
      </x:c>
      <x:c r="D499" s="120" t="str">
        <x:v>CADC0873</x:v>
      </x:c>
      <x:c r="E499" s="120" t="n">
        <x:v>1</x:v>
      </x:c>
      <x:c r="F499" s="120" t="n">
        <x:v>190</x:v>
      </x:c>
      <x:c r="G499" s="120" t="n">
        <x:v>191</x:v>
      </x:c>
      <x:c r="H499" s="120" t="n">
        <x:v>-0.000005031083056544503</x:v>
      </x:c>
      <x:c r="I499" s="120" t="n">
        <x:v>8.014369034893849e-10</x:v>
      </x:c>
      <x:c r="J499" s="120" t="n">
        <x:v>0.000028309660956807392</x:v>
      </x:c>
      <x:c r="K499" s="120" t="n">
        <x:v>-1.4877413168246976</x:v>
      </x:c>
      <x:c r="L499" s="120" t="n">
        <x:v>0.043612912534913076</x:v>
      </x:c>
      <x:c r="M499" s="120" t="n">
        <x:v>1</x:v>
      </x:c>
      <x:c r="N499" s="120" t="n">
        <x:v>1</x:v>
      </x:c>
      <x:c r="O499" s="120" t="n">
        <x:v>1</x:v>
      </x:c>
      <x:c r="P499" s="120" t="n">
        <x:v>31</x:v>
      </x:c>
      <x:c r="Q499" s="120" t="n">
        <x:v>38</x:v>
      </x:c>
      <x:c r="R499" s="120" t="n">
        <x:v>2.8241258957320732e-12</x:v>
      </x:c>
      <x:c r="S499" s="120" t="n">
        <x:v>4.4958371763454165e-12</x:v>
      </x:c>
      <x:c r="T499" s="120" t="n">
        <x:v>190</x:v>
      </x:c>
      <x:c r="U499" s="120" t="n">
        <x:v>191</x:v>
      </x:c>
      <x:c r="V499" s="120" t="n">
        <x:v>4.218088965733605e-12</x:v>
      </x:c>
      <x:c r="W499" s="120" t="n">
        <x:v>4.196004730310916e-12</x:v>
      </x:c>
      <x:c r="X499" s="120" t="n">
        <x:v>499</x:v>
      </x:c>
      <x:c r="Y499" s="151" t="n">
        <x:v>44714.13829861111</x:v>
      </x:c>
      <x:c r="Z499" s="151" t="n">
        <x:v>44714.140497685185</x:v>
      </x:c>
      <x:c r="AA499" s="120" t="n">
        <x:v>191</x:v>
      </x:c>
      <x:c r="AB499" s="120" t="str">
        <x:v>Normal</x:v>
      </x:c>
      <x:c r="AC499" s="120" t="n">
        <x:v>0</x:v>
      </x:c>
      <x:c r="AD499" s="120"/>
      <x:c r="AE499" s="120"/>
      <x:c r="AF499" s="120"/>
      <x:c r="AG499" s="120"/>
    </x:row>
    <x:row r="500">
      <x:c r="A500" s="120" t="n">
        <x:v>499</x:v>
      </x:c>
      <x:c r="B500" s="120" t="n">
        <x:v>0</x:v>
      </x:c>
      <x:c r="C500" s="120" t="n">
        <x:v>1</x:v>
      </x:c>
      <x:c r="D500" s="120" t="str">
        <x:v>CADC0873</x:v>
      </x:c>
      <x:c r="E500" s="120" t="n">
        <x:v>1</x:v>
      </x:c>
      <x:c r="F500" s="120" t="n">
        <x:v>176</x:v>
      </x:c>
      <x:c r="G500" s="120" t="n">
        <x:v>177</x:v>
      </x:c>
      <x:c r="H500" s="120" t="n">
        <x:v>-0.000008241446870056497</x:v>
      </x:c>
      <x:c r="I500" s="120" t="n">
        <x:v>3.414407737772653e-10</x:v>
      </x:c>
      <x:c r="J500" s="120" t="n">
        <x:v>0.000018478116077600153</x:v>
      </x:c>
      <x:c r="K500" s="120" t="n">
        <x:v>-1.165229283277197</x:v>
      </x:c>
      <x:c r="L500" s="120" t="n">
        <x:v>-0.20929398469270935</x:v>
      </x:c>
      <x:c r="M500" s="120" t="n">
        <x:v>1</x:v>
      </x:c>
      <x:c r="N500" s="120" t="n">
        <x:v>1</x:v>
      </x:c>
      <x:c r="O500" s="120" t="n">
        <x:v>1</x:v>
      </x:c>
      <x:c r="P500" s="120" t="n">
        <x:v>38</x:v>
      </x:c>
      <x:c r="Q500" s="120" t="n">
        <x:v>46</x:v>
      </x:c>
      <x:c r="R500" s="120" t="n">
        <x:v>1.844633060368583e-12</x:v>
      </x:c>
      <x:c r="S500" s="120" t="n">
        <x:v>4.205754539364833e-12</x:v>
      </x:c>
      <x:c r="T500" s="120" t="n">
        <x:v>176</x:v>
      </x:c>
      <x:c r="U500" s="120" t="n">
        <x:v>177</x:v>
      </x:c>
      <x:c r="V500" s="120" t="n">
        <x:v>1.9400043964617345e-12</x:v>
      </x:c>
      <x:c r="W500" s="120" t="n">
        <x:v>1.9290439196455665e-12</x:v>
      </x:c>
      <x:c r="X500" s="120" t="n">
        <x:v>500</x:v>
      </x:c>
      <x:c r="Y500" s="151" t="n">
        <x:v>44714.14050925926</x:v>
      </x:c>
      <x:c r="Z500" s="151" t="n">
        <x:v>44714.142546296294</x:v>
      </x:c>
      <x:c r="AA500" s="120" t="n">
        <x:v>177</x:v>
      </x:c>
      <x:c r="AB500" s="120" t="str">
        <x:v>Normal</x:v>
      </x:c>
      <x:c r="AC500" s="120" t="n">
        <x:v>1</x:v>
      </x:c>
      <x:c r="AD500" s="120" t="n">
        <x:v>735</x:v>
      </x:c>
      <x:c r="AE500" s="120" t="n">
        <x:v>8</x:v>
      </x:c>
      <x:c r="AF500" s="120" t="n">
        <x:v>35</x:v>
      </x:c>
      <x:c r="AG500" s="120" t="str">
        <x:v>train=1|anomaly=0</x:v>
      </x:c>
    </x:row>
    <x:row r="501">
      <x:c r="A501" s="120" t="n">
        <x:v>500</x:v>
      </x:c>
      <x:c r="B501" s="120" t="n">
        <x:v>0</x:v>
      </x:c>
      <x:c r="C501" s="120" t="n">
        <x:v>0</x:v>
      </x:c>
      <x:c r="D501" s="120" t="str">
        <x:v>CADC0873</x:v>
      </x:c>
      <x:c r="E501" s="120" t="n">
        <x:v>1</x:v>
      </x:c>
      <x:c r="F501" s="120" t="n">
        <x:v>186</x:v>
      </x:c>
      <x:c r="G501" s="120" t="n">
        <x:v>187</x:v>
      </x:c>
      <x:c r="H501" s="120" t="n">
        <x:v>0.000004248129716577541</x:v>
      </x:c>
      <x:c r="I501" s="120" t="n">
        <x:v>4.98507475503461e-10</x:v>
      </x:c>
      <x:c r="J501" s="120" t="n">
        <x:v>0.00002232728096977912</x:v>
      </x:c>
      <x:c r="K501" s="120" t="n">
        <x:v>-1.4220386803275575</x:v>
      </x:c>
      <x:c r="L501" s="120" t="n">
        <x:v>-0.08965819225384965</x:v>
      </x:c>
      <x:c r="M501" s="120" t="n">
        <x:v>1</x:v>
      </x:c>
      <x:c r="N501" s="120" t="n">
        <x:v>1</x:v>
      </x:c>
      <x:c r="O501" s="120" t="n">
        <x:v>1</x:v>
      </x:c>
      <x:c r="P501" s="120" t="n">
        <x:v>37</x:v>
      </x:c>
      <x:c r="Q501" s="120" t="n">
        <x:v>47</x:v>
      </x:c>
      <x:c r="R501" s="120" t="n">
        <x:v>1.6159218932908478e-12</x:v>
      </x:c>
      <x:c r="S501" s="120" t="n">
        <x:v>2.621357818035426e-12</x:v>
      </x:c>
      <x:c r="T501" s="120" t="n">
        <x:v>186</x:v>
      </x:c>
      <x:c r="U501" s="120" t="n">
        <x:v>187</x:v>
      </x:c>
      <x:c r="V501" s="120" t="n">
        <x:v>2.680147717760543e-12</x:v>
      </x:c>
      <x:c r="W501" s="120" t="n">
        <x:v>2.6658153770238555e-12</x:v>
      </x:c>
      <x:c r="X501" s="120" t="n">
        <x:v>501</x:v>
      </x:c>
      <x:c r="Y501" s="151" t="n">
        <x:v>44714.14255787037</x:v>
      </x:c>
      <x:c r="Z501" s="151" t="n">
        <x:v>44714.14471064815</x:v>
      </x:c>
      <x:c r="AA501" s="120" t="n">
        <x:v>187</x:v>
      </x:c>
      <x:c r="AB501" s="120" t="str">
        <x:v>Normal</x:v>
      </x:c>
      <x:c r="AC501" s="120" t="n">
        <x:v>0</x:v>
      </x:c>
      <x:c r="AD501" s="120"/>
      <x:c r="AE501" s="120"/>
      <x:c r="AF501" s="120"/>
      <x:c r="AG501" s="120"/>
    </x:row>
    <x:row r="502">
      <x:c r="A502" s="120" t="n">
        <x:v>501</x:v>
      </x:c>
      <x:c r="B502" s="120" t="n">
        <x:v>1</x:v>
      </x:c>
      <x:c r="C502" s="120" t="n">
        <x:v>1</x:v>
      </x:c>
      <x:c r="D502" s="120" t="str">
        <x:v>CADC0873</x:v>
      </x:c>
      <x:c r="E502" s="120" t="n">
        <x:v>1</x:v>
      </x:c>
      <x:c r="F502" s="120" t="n">
        <x:v>191</x:v>
      </x:c>
      <x:c r="G502" s="120" t="n">
        <x:v>192</x:v>
      </x:c>
      <x:c r="H502" s="120" t="n">
        <x:v>0.0000024630414270833336</x:v>
      </x:c>
      <x:c r="I502" s="120" t="n">
        <x:v>3.178769197780168e-10</x:v>
      </x:c>
      <x:c r="J502" s="120" t="n">
        <x:v>0.00001782910316807934</x:v>
      </x:c>
      <x:c r="K502" s="120" t="n">
        <x:v>-0.9962426775492741</x:v>
      </x:c>
      <x:c r="L502" s="120" t="n">
        <x:v>-0.25216331340108966</x:v>
      </x:c>
      <x:c r="M502" s="120" t="n">
        <x:v>2</x:v>
      </x:c>
      <x:c r="N502" s="120" t="n">
        <x:v>2</x:v>
      </x:c>
      <x:c r="O502" s="120" t="n">
        <x:v>1</x:v>
      </x:c>
      <x:c r="P502" s="120" t="n">
        <x:v>5</x:v>
      </x:c>
      <x:c r="Q502" s="120" t="n">
        <x:v>15</x:v>
      </x:c>
      <x:c r="R502" s="120" t="n">
        <x:v>5.0400709400229724e-12</x:v>
      </x:c>
      <x:c r="S502" s="120" t="n">
        <x:v>1.0762796642908454e-11</x:v>
      </x:c>
      <x:c r="T502" s="120" t="n">
        <x:v>191</x:v>
      </x:c>
      <x:c r="U502" s="120" t="n">
        <x:v>192</x:v>
      </x:c>
      <x:c r="V502" s="120" t="n">
        <x:v>1.6642770669006115e-12</x:v>
      </x:c>
      <x:c r="W502" s="120" t="n">
        <x:v>1.6556089571771708e-12</x:v>
      </x:c>
      <x:c r="X502" s="120" t="n">
        <x:v>502</x:v>
      </x:c>
      <x:c r="Y502" s="151" t="n">
        <x:v>44714.14472222222</x:v>
      </x:c>
      <x:c r="Z502" s="151" t="n">
        <x:v>44714.14693287037</x:v>
      </x:c>
      <x:c r="AA502" s="120" t="n">
        <x:v>192</x:v>
      </x:c>
      <x:c r="AB502" s="120" t="str">
        <x:v>Anomalous</x:v>
      </x:c>
      <x:c r="AC502" s="120" t="n">
        <x:v>0</x:v>
      </x:c>
      <x:c r="AD502" s="120"/>
      <x:c r="AE502" s="120"/>
      <x:c r="AF502" s="120"/>
      <x:c r="AG502" s="120"/>
    </x:row>
    <x:row r="503">
      <x:c r="A503" s="120" t="n">
        <x:v>502</x:v>
      </x:c>
      <x:c r="B503" s="120" t="n">
        <x:v>1</x:v>
      </x:c>
      <x:c r="C503" s="120" t="n">
        <x:v>1</x:v>
      </x:c>
      <x:c r="D503" s="120" t="str">
        <x:v>CADC0873</x:v>
      </x:c>
      <x:c r="E503" s="120" t="n">
        <x:v>1</x:v>
      </x:c>
      <x:c r="F503" s="120" t="n">
        <x:v>165</x:v>
      </x:c>
      <x:c r="G503" s="120" t="n">
        <x:v>166</x:v>
      </x:c>
      <x:c r="H503" s="120" t="n">
        <x:v>-0.000002970854078313254</x:v>
      </x:c>
      <x:c r="I503" s="120" t="n">
        <x:v>1.0248916080201672e-10</x:v>
      </x:c>
      <x:c r="J503" s="120" t="n">
        <x:v>0.000010123693041672922</x:v>
      </x:c>
      <x:c r="K503" s="120" t="n">
        <x:v>-0.4669911147027763</x:v>
      </x:c>
      <x:c r="L503" s="120" t="n">
        <x:v>-0.6232225293138468</x:v>
      </x:c>
      <x:c r="M503" s="120" t="n">
        <x:v>4</x:v>
      </x:c>
      <x:c r="N503" s="120" t="n">
        <x:v>3</x:v>
      </x:c>
      <x:c r="O503" s="120" t="n">
        <x:v>1</x:v>
      </x:c>
      <x:c r="P503" s="120" t="n">
        <x:v>5</x:v>
      </x:c>
      <x:c r="Q503" s="120" t="n">
        <x:v>12</x:v>
      </x:c>
      <x:c r="R503" s="120" t="n">
        <x:v>9.963070141334106e-12</x:v>
      </x:c>
      <x:c r="S503" s="120" t="n">
        <x:v>2.032855172056466e-11</x:v>
      </x:c>
      <x:c r="T503" s="120" t="n">
        <x:v>165</x:v>
      </x:c>
      <x:c r="U503" s="120" t="n">
        <x:v>166</x:v>
      </x:c>
      <x:c r="V503" s="120" t="n">
        <x:v>6.211464291031317e-13</x:v>
      </x:c>
      <x:c r="W503" s="120" t="n">
        <x:v>6.174045831446791e-13</x:v>
      </x:c>
      <x:c r="X503" s="120" t="n">
        <x:v>503</x:v>
      </x:c>
      <x:c r="Y503" s="151" t="n">
        <x:v>44714.146944444445</x:v>
      </x:c>
      <x:c r="Z503" s="151" t="n">
        <x:v>44714.14885416667</x:v>
      </x:c>
      <x:c r="AA503" s="120" t="n">
        <x:v>166</x:v>
      </x:c>
      <x:c r="AB503" s="120" t="str">
        <x:v>Anomalous</x:v>
      </x:c>
      <x:c r="AC503" s="120" t="n">
        <x:v>1</x:v>
      </x:c>
      <x:c r="AD503" s="120" t="n">
        <x:v>960</x:v>
      </x:c>
      <x:c r="AE503" s="120" t="n">
        <x:v>10</x:v>
      </x:c>
      <x:c r="AF503" s="120" t="n">
        <x:v>60</x:v>
      </x:c>
      <x:c r="AG503" s="120" t="str">
        <x:v>train=1|anomaly=1</x:v>
      </x:c>
    </x:row>
    <x:row r="504">
      <x:c r="A504" s="120" t="n">
        <x:v>503</x:v>
      </x:c>
      <x:c r="B504" s="120" t="n">
        <x:v>0</x:v>
      </x:c>
      <x:c r="C504" s="120" t="n">
        <x:v>1</x:v>
      </x:c>
      <x:c r="D504" s="120" t="str">
        <x:v>CADC0873</x:v>
      </x:c>
      <x:c r="E504" s="120" t="n">
        <x:v>1</x:v>
      </x:c>
      <x:c r="F504" s="120" t="n">
        <x:v>192</x:v>
      </x:c>
      <x:c r="G504" s="120" t="n">
        <x:v>193</x:v>
      </x:c>
      <x:c r="H504" s="120" t="n">
        <x:v>-0.000001226386989637306</x:v>
      </x:c>
      <x:c r="I504" s="120" t="n">
        <x:v>2.678567047018532e-10</x:v>
      </x:c>
      <x:c r="J504" s="120" t="n">
        <x:v>0.000016366328381828747</x:v>
      </x:c>
      <x:c r="K504" s="120" t="n">
        <x:v>-1.4979537559290041</x:v>
      </x:c>
      <x:c r="L504" s="120" t="n">
        <x:v>-0.020236910069604756</x:v>
      </x:c>
      <x:c r="M504" s="120" t="n">
        <x:v>1</x:v>
      </x:c>
      <x:c r="N504" s="120" t="n">
        <x:v>1</x:v>
      </x:c>
      <x:c r="O504" s="120" t="n">
        <x:v>1</x:v>
      </x:c>
      <x:c r="P504" s="120" t="n">
        <x:v>59</x:v>
      </x:c>
      <x:c r="Q504" s="120" t="n">
        <x:v>68</x:v>
      </x:c>
      <x:c r="R504" s="120" t="n">
        <x:v>5.918306067052183e-13</x:v>
      </x:c>
      <x:c r="S504" s="120" t="n">
        <x:v>8.935610467035495e-13</x:v>
      </x:c>
      <x:c r="T504" s="120" t="n">
        <x:v>192</x:v>
      </x:c>
      <x:c r="U504" s="120" t="n">
        <x:v>193</x:v>
      </x:c>
      <x:c r="V504" s="120" t="n">
        <x:v>1.3950870036554854e-12</x:v>
      </x:c>
      <x:c r="W504" s="120" t="n">
        <x:v>1.3878585735847316e-12</x:v>
      </x:c>
      <x:c r="X504" s="120" t="n">
        <x:v>504</x:v>
      </x:c>
      <x:c r="Y504" s="151" t="n">
        <x:v>44714.14886574074</x:v>
      </x:c>
      <x:c r="Z504" s="151" t="n">
        <x:v>44714.151087962964</x:v>
      </x:c>
      <x:c r="AA504" s="120" t="n">
        <x:v>193</x:v>
      </x:c>
      <x:c r="AB504" s="120" t="str">
        <x:v>Normal</x:v>
      </x:c>
      <x:c r="AC504" s="120" t="n">
        <x:v>0</x:v>
      </x:c>
      <x:c r="AD504" s="120"/>
      <x:c r="AE504" s="120"/>
      <x:c r="AF504" s="120"/>
      <x:c r="AG504" s="120"/>
    </x:row>
    <x:row r="505">
      <x:c r="A505" s="120" t="n">
        <x:v>504</x:v>
      </x:c>
      <x:c r="B505" s="120" t="n">
        <x:v>1</x:v>
      </x:c>
      <x:c r="C505" s="120" t="n">
        <x:v>0</x:v>
      </x:c>
      <x:c r="D505" s="120" t="str">
        <x:v>CADC0873</x:v>
      </x:c>
      <x:c r="E505" s="120" t="n">
        <x:v>1</x:v>
      </x:c>
      <x:c r="F505" s="120" t="n">
        <x:v>192</x:v>
      </x:c>
      <x:c r="G505" s="120" t="n">
        <x:v>193</x:v>
      </x:c>
      <x:c r="H505" s="120" t="n">
        <x:v>-0.000002865592550259067</x:v>
      </x:c>
      <x:c r="I505" s="120" t="n">
        <x:v>1.8620110492181662e-10</x:v>
      </x:c>
      <x:c r="J505" s="120" t="n">
        <x:v>0.00001364555256931051</x:v>
      </x:c>
      <x:c r="K505" s="120" t="n">
        <x:v>-1.2865240426442681</x:v>
      </x:c>
      <x:c r="L505" s="120" t="n">
        <x:v>0.07542886647586738</x:v>
      </x:c>
      <x:c r="M505" s="120" t="n">
        <x:v>2</x:v>
      </x:c>
      <x:c r="N505" s="120" t="n">
        <x:v>2</x:v>
      </x:c>
      <x:c r="O505" s="120" t="n">
        <x:v>2</x:v>
      </x:c>
      <x:c r="P505" s="120" t="n">
        <x:v>1</x:v>
      </x:c>
      <x:c r="Q505" s="120" t="n">
        <x:v>3</x:v>
      </x:c>
      <x:c r="R505" s="120" t="n">
        <x:v>4.641745707653255e-12</x:v>
      </x:c>
      <x:c r="S505" s="120" t="n">
        <x:v>8.995768314663484e-12</x:v>
      </x:c>
      <x:c r="T505" s="120" t="n">
        <x:v>192</x:v>
      </x:c>
      <x:c r="U505" s="120" t="n">
        <x:v>193</x:v>
      </x:c>
      <x:c r="V505" s="120" t="n">
        <x:v>9.697974214677949e-13</x:v>
      </x:c>
      <x:c r="W505" s="120" t="n">
        <x:v>9.64772564361744e-13</x:v>
      </x:c>
      <x:c r="X505" s="120" t="n">
        <x:v>505</x:v>
      </x:c>
      <x:c r="Y505" s="151" t="n">
        <x:v>44714.15109953703</x:v>
      </x:c>
      <x:c r="Z505" s="151" t="n">
        <x:v>44714.15332175926</x:v>
      </x:c>
      <x:c r="AA505" s="120" t="n">
        <x:v>193</x:v>
      </x:c>
      <x:c r="AB505" s="120" t="str">
        <x:v>Anomalous</x:v>
      </x:c>
      <x:c r="AC505" s="120" t="n">
        <x:v>0</x:v>
      </x:c>
      <x:c r="AD505" s="120"/>
      <x:c r="AE505" s="120"/>
      <x:c r="AF505" s="120"/>
      <x:c r="AG505" s="120"/>
    </x:row>
    <x:row r="506">
      <x:c r="A506" s="120" t="n">
        <x:v>505</x:v>
      </x:c>
      <x:c r="B506" s="120" t="n">
        <x:v>0</x:v>
      </x:c>
      <x:c r="C506" s="120" t="n">
        <x:v>1</x:v>
      </x:c>
      <x:c r="D506" s="120" t="str">
        <x:v>CADC0873</x:v>
      </x:c>
      <x:c r="E506" s="120" t="n">
        <x:v>1</x:v>
      </x:c>
      <x:c r="F506" s="120" t="n">
        <x:v>182</x:v>
      </x:c>
      <x:c r="G506" s="120" t="n">
        <x:v>183</x:v>
      </x:c>
      <x:c r="H506" s="120" t="n">
        <x:v>0.000005374017054644808</x:v>
      </x:c>
      <x:c r="I506" s="120" t="n">
        <x:v>2.6896113558442596e-10</x:v>
      </x:c>
      <x:c r="J506" s="120" t="n">
        <x:v>0.00001640003462143986</x:v>
      </x:c>
      <x:c r="K506" s="120" t="n">
        <x:v>-1.449352528347865</x:v>
      </x:c>
      <x:c r="L506" s="120" t="n">
        <x:v>-0.030678706194934468</x:v>
      </x:c>
      <x:c r="M506" s="120" t="n">
        <x:v>1</x:v>
      </x:c>
      <x:c r="N506" s="120" t="n">
        <x:v>1</x:v>
      </x:c>
      <x:c r="O506" s="120" t="n">
        <x:v>1</x:v>
      </x:c>
      <x:c r="P506" s="120" t="n">
        <x:v>52</x:v>
      </x:c>
      <x:c r="Q506" s="120" t="n">
        <x:v>62</x:v>
      </x:c>
      <x:c r="R506" s="120" t="n">
        <x:v>5.895075071009044e-13</x:v>
      </x:c>
      <x:c r="S506" s="120" t="n">
        <x:v>7.235270584112363e-13</x:v>
      </x:c>
      <x:c r="T506" s="120" t="n">
        <x:v>182</x:v>
      </x:c>
      <x:c r="U506" s="120" t="n">
        <x:v>183</x:v>
      </x:c>
      <x:c r="V506" s="120" t="n">
        <x:v>1.4778084372770658e-12</x:v>
      </x:c>
      <x:c r="W506" s="120" t="n">
        <x:v>1.469732981335661e-12</x:v>
      </x:c>
      <x:c r="X506" s="120" t="n">
        <x:v>506</x:v>
      </x:c>
      <x:c r="Y506" s="151" t="n">
        <x:v>44714.153333333335</x:v>
      </x:c>
      <x:c r="Z506" s="151" t="n">
        <x:v>44714.155439814815</x:v>
      </x:c>
      <x:c r="AA506" s="120" t="n">
        <x:v>183</x:v>
      </x:c>
      <x:c r="AB506" s="120" t="str">
        <x:v>Normal</x:v>
      </x:c>
      <x:c r="AC506" s="120" t="n">
        <x:v>1</x:v>
      </x:c>
      <x:c r="AD506" s="120" t="n">
        <x:v>666</x:v>
      </x:c>
      <x:c r="AE506" s="120" t="n">
        <x:v>7</x:v>
      </x:c>
      <x:c r="AF506" s="120" t="n">
        <x:v>66</x:v>
      </x:c>
      <x:c r="AG506" s="120" t="str">
        <x:v>train=1|anomaly=0</x:v>
      </x:c>
    </x:row>
    <x:row r="507">
      <x:c r="A507" s="120" t="n">
        <x:v>506</x:v>
      </x:c>
      <x:c r="B507" s="120" t="n">
        <x:v>1</x:v>
      </x:c>
      <x:c r="C507" s="120" t="n">
        <x:v>1</x:v>
      </x:c>
      <x:c r="D507" s="120" t="str">
        <x:v>CADC0873</x:v>
      </x:c>
      <x:c r="E507" s="120" t="n">
        <x:v>1</x:v>
      </x:c>
      <x:c r="F507" s="120" t="n">
        <x:v>177</x:v>
      </x:c>
      <x:c r="G507" s="120" t="n">
        <x:v>178</x:v>
      </x:c>
      <x:c r="H507" s="120" t="n">
        <x:v>-0.000004015726252808988</x:v>
      </x:c>
      <x:c r="I507" s="120" t="n">
        <x:v>2.641427845559859e-10</x:v>
      </x:c>
      <x:c r="J507" s="120" t="n">
        <x:v>0.00001625247010629418</x:v>
      </x:c>
      <x:c r="K507" s="120" t="n">
        <x:v>-0.9285198500386955</x:v>
      </x:c>
      <x:c r="L507" s="120" t="n">
        <x:v>-0.3624669022924857</x:v>
      </x:c>
      <x:c r="M507" s="120" t="n">
        <x:v>2</x:v>
      </x:c>
      <x:c r="N507" s="120" t="n">
        <x:v>1</x:v>
      </x:c>
      <x:c r="O507" s="120" t="n">
        <x:v>1</x:v>
      </x:c>
      <x:c r="P507" s="120" t="n">
        <x:v>1</x:v>
      </x:c>
      <x:c r="Q507" s="120" t="n">
        <x:v>6</x:v>
      </x:c>
      <x:c r="R507" s="120" t="n">
        <x:v>2.233309094414141e-12</x:v>
      </x:c>
      <x:c r="S507" s="120" t="n">
        <x:v>4.081588315657727e-12</x:v>
      </x:c>
      <x:c r="T507" s="120" t="n">
        <x:v>177</x:v>
      </x:c>
      <x:c r="U507" s="120" t="n">
        <x:v>178</x:v>
      </x:c>
      <x:c r="V507" s="120" t="n">
        <x:v>1.4923321161355137e-12</x:v>
      </x:c>
      <x:c r="W507" s="120" t="n">
        <x:v>1.4839482278426174e-12</x:v>
      </x:c>
      <x:c r="X507" s="120" t="n">
        <x:v>507</x:v>
      </x:c>
      <x:c r="Y507" s="151" t="n">
        <x:v>44714.15545138889</x:v>
      </x:c>
      <x:c r="Z507" s="151" t="n">
        <x:v>44714.1575</x:v>
      </x:c>
      <x:c r="AA507" s="120" t="n">
        <x:v>178</x:v>
      </x:c>
      <x:c r="AB507" s="120" t="str">
        <x:v>Anomalous</x:v>
      </x:c>
      <x:c r="AC507" s="120" t="n">
        <x:v>0</x:v>
      </x:c>
      <x:c r="AD507" s="120"/>
      <x:c r="AE507" s="120"/>
      <x:c r="AF507" s="120"/>
      <x:c r="AG507" s="120"/>
    </x:row>
    <x:row r="508">
      <x:c r="A508" s="120" t="n">
        <x:v>507</x:v>
      </x:c>
      <x:c r="B508" s="120" t="n">
        <x:v>0</x:v>
      </x:c>
      <x:c r="C508" s="120" t="n">
        <x:v>1</x:v>
      </x:c>
      <x:c r="D508" s="120" t="str">
        <x:v>CADC0873</x:v>
      </x:c>
      <x:c r="E508" s="120" t="n">
        <x:v>1</x:v>
      </x:c>
      <x:c r="F508" s="120" t="n">
        <x:v>206</x:v>
      </x:c>
      <x:c r="G508" s="120" t="n">
        <x:v>207</x:v>
      </x:c>
      <x:c r="H508" s="120" t="n">
        <x:v>-0.0000015406380966183576</x:v>
      </x:c>
      <x:c r="I508" s="120" t="n">
        <x:v>6.850443669592956e-10</x:v>
      </x:c>
      <x:c r="J508" s="120" t="n">
        <x:v>0.00002617335223006972</x:v>
      </x:c>
      <x:c r="K508" s="120" t="n">
        <x:v>-1.4961113782654853</x:v>
      </x:c>
      <x:c r="L508" s="120" t="n">
        <x:v>0.010214111009387395</x:v>
      </x:c>
      <x:c r="M508" s="120" t="n">
        <x:v>1</x:v>
      </x:c>
      <x:c r="N508" s="120" t="n">
        <x:v>1</x:v>
      </x:c>
      <x:c r="O508" s="120" t="n">
        <x:v>1</x:v>
      </x:c>
      <x:c r="P508" s="120" t="n">
        <x:v>58</x:v>
      </x:c>
      <x:c r="Q508" s="120" t="n">
        <x:v>69</x:v>
      </x:c>
      <x:c r="R508" s="120" t="n">
        <x:v>9.286078293616416e-13</x:v>
      </x:c>
      <x:c r="S508" s="120" t="n">
        <x:v>9.10783120250895e-13</x:v>
      </x:c>
      <x:c r="T508" s="120" t="n">
        <x:v>206</x:v>
      </x:c>
      <x:c r="U508" s="120" t="n">
        <x:v>207</x:v>
      </x:c>
      <x:c r="V508" s="120" t="n">
        <x:v>3.3254580920354155e-12</x:v>
      </x:c>
      <x:c r="W508" s="120" t="n">
        <x:v>3.3093930770980463e-12</x:v>
      </x:c>
      <x:c r="X508" s="120" t="n">
        <x:v>508</x:v>
      </x:c>
      <x:c r="Y508" s="151" t="n">
        <x:v>44714.15751157407</x:v>
      </x:c>
      <x:c r="Z508" s="151" t="n">
        <x:v>44714.159895833334</x:v>
      </x:c>
      <x:c r="AA508" s="120" t="n">
        <x:v>207</x:v>
      </x:c>
      <x:c r="AB508" s="120" t="str">
        <x:v>Normal</x:v>
      </x:c>
      <x:c r="AC508" s="120" t="n">
        <x:v>1</x:v>
      </x:c>
      <x:c r="AD508" s="120" t="n">
        <x:v>812</x:v>
      </x:c>
      <x:c r="AE508" s="120" t="n">
        <x:v>9</x:v>
      </x:c>
      <x:c r="AF508" s="120" t="n">
        <x:v>12</x:v>
      </x:c>
      <x:c r="AG508" s="120" t="str">
        <x:v>train=1|anomaly=0</x:v>
      </x:c>
    </x:row>
    <x:row r="509">
      <x:c r="A509" s="120" t="n">
        <x:v>508</x:v>
      </x:c>
      <x:c r="B509" s="120" t="n">
        <x:v>0</x:v>
      </x:c>
      <x:c r="C509" s="120" t="n">
        <x:v>1</x:v>
      </x:c>
      <x:c r="D509" s="120" t="str">
        <x:v>CADC0873</x:v>
      </x:c>
      <x:c r="E509" s="120" t="n">
        <x:v>1</x:v>
      </x:c>
      <x:c r="F509" s="120" t="n">
        <x:v>174</x:v>
      </x:c>
      <x:c r="G509" s="120" t="n">
        <x:v>175</x:v>
      </x:c>
      <x:c r="H509" s="120" t="n">
        <x:v>-0.000008395947119428571</x:v>
      </x:c>
      <x:c r="I509" s="120" t="n">
        <x:v>3.399533454531624e-10</x:v>
      </x:c>
      <x:c r="J509" s="120" t="n">
        <x:v>0.00001843782377215821</x:v>
      </x:c>
      <x:c r="K509" s="120" t="n">
        <x:v>-1.2855223869421482</x:v>
      </x:c>
      <x:c r="L509" s="120" t="n">
        <x:v>-0.1313491695657763</x:v>
      </x:c>
      <x:c r="M509" s="120" t="n">
        <x:v>1</x:v>
      </x:c>
      <x:c r="N509" s="120" t="n">
        <x:v>1</x:v>
      </x:c>
      <x:c r="O509" s="120" t="n">
        <x:v>1</x:v>
      </x:c>
      <x:c r="P509" s="120" t="n">
        <x:v>51</x:v>
      </x:c>
      <x:c r="Q509" s="120" t="n">
        <x:v>58</x:v>
      </x:c>
      <x:c r="R509" s="120" t="n">
        <x:v>6.587749492415952e-13</x:v>
      </x:c>
      <x:c r="S509" s="120" t="n">
        <x:v>7.331872612727789e-13</x:v>
      </x:c>
      <x:c r="T509" s="120" t="n">
        <x:v>174</x:v>
      </x:c>
      <x:c r="U509" s="120" t="n">
        <x:v>175</x:v>
      </x:c>
      <x:c r="V509" s="120" t="n">
        <x:v>1.9537548589262205e-12</x:v>
      </x:c>
      <x:c r="W509" s="120" t="n">
        <x:v>1.942590545446642e-12</x:v>
      </x:c>
      <x:c r="X509" s="120" t="n">
        <x:v>509</x:v>
      </x:c>
      <x:c r="Y509" s="151" t="n">
        <x:v>44714.159907407404</x:v>
      </x:c>
      <x:c r="Z509" s="151" t="n">
        <x:v>44714.1619212963</x:v>
      </x:c>
      <x:c r="AA509" s="120" t="n">
        <x:v>175</x:v>
      </x:c>
      <x:c r="AB509" s="120" t="str">
        <x:v>Normal</x:v>
      </x:c>
      <x:c r="AC509" s="120" t="n">
        <x:v>0</x:v>
      </x:c>
      <x:c r="AD509" s="120"/>
      <x:c r="AE509" s="120"/>
      <x:c r="AF509" s="120"/>
      <x:c r="AG509" s="120"/>
    </x:row>
    <x:row r="510">
      <x:c r="A510" s="120" t="n">
        <x:v>509</x:v>
      </x:c>
      <x:c r="B510" s="120" t="n">
        <x:v>0</x:v>
      </x:c>
      <x:c r="C510" s="120" t="n">
        <x:v>1</x:v>
      </x:c>
      <x:c r="D510" s="120" t="str">
        <x:v>CADC0873</x:v>
      </x:c>
      <x:c r="E510" s="120" t="n">
        <x:v>1</x:v>
      </x:c>
      <x:c r="F510" s="120" t="n">
        <x:v>199</x:v>
      </x:c>
      <x:c r="G510" s="120" t="n">
        <x:v>200</x:v>
      </x:c>
      <x:c r="H510" s="120" t="n">
        <x:v>0.00000378755649</x:v>
      </x:c>
      <x:c r="I510" s="120" t="n">
        <x:v>8.340302403502108e-10</x:v>
      </x:c>
      <x:c r="J510" s="120" t="n">
        <x:v>0.00002887958172048568</x:v>
      </x:c>
      <x:c r="K510" s="120" t="n">
        <x:v>-1.3895944542859284</x:v>
      </x:c>
      <x:c r="L510" s="120" t="n">
        <x:v>-0.03605992571106926</x:v>
      </x:c>
      <x:c r="M510" s="120" t="n">
        <x:v>1</x:v>
      </x:c>
      <x:c r="N510" s="120" t="n">
        <x:v>1</x:v>
      </x:c>
      <x:c r="O510" s="120" t="n">
        <x:v>1</x:v>
      </x:c>
      <x:c r="P510" s="120" t="n">
        <x:v>45</x:v>
      </x:c>
      <x:c r="Q510" s="120" t="n">
        <x:v>59</x:v>
      </x:c>
      <x:c r="R510" s="120" t="n">
        <x:v>1.0699546927156872e-12</x:v>
      </x:c>
      <x:c r="S510" s="120" t="n">
        <x:v>7.079303585417745e-13</x:v>
      </x:c>
      <x:c r="T510" s="120" t="n">
        <x:v>199</x:v>
      </x:c>
      <x:c r="U510" s="120" t="n">
        <x:v>200</x:v>
      </x:c>
      <x:c r="V510" s="120" t="n">
        <x:v>4.191106735428195e-12</x:v>
      </x:c>
      <x:c r="W510" s="120" t="n">
        <x:v>4.170151201751054e-12</x:v>
      </x:c>
      <x:c r="X510" s="120" t="n">
        <x:v>510</x:v>
      </x:c>
      <x:c r="Y510" s="151" t="n">
        <x:v>44714.16193287037</x:v>
      </x:c>
      <x:c r="Z510" s="151" t="n">
        <x:v>44714.16423611111</x:v>
      </x:c>
      <x:c r="AA510" s="120" t="n">
        <x:v>200</x:v>
      </x:c>
      <x:c r="AB510" s="120" t="str">
        <x:v>Normal</x:v>
      </x:c>
      <x:c r="AC510" s="120" t="n">
        <x:v>1</x:v>
      </x:c>
      <x:c r="AD510" s="120" t="n">
        <x:v>172</x:v>
      </x:c>
      <x:c r="AE510" s="120" t="n">
        <x:v>2</x:v>
      </x:c>
      <x:c r="AF510" s="120" t="n">
        <x:v>72</x:v>
      </x:c>
      <x:c r="AG510" s="120" t="str">
        <x:v>train=1|anomaly=0</x:v>
      </x:c>
    </x:row>
    <x:row r="511">
      <x:c r="A511" s="120" t="n">
        <x:v>510</x:v>
      </x:c>
      <x:c r="B511" s="120" t="n">
        <x:v>0</x:v>
      </x:c>
      <x:c r="C511" s="120" t="n">
        <x:v>1</x:v>
      </x:c>
      <x:c r="D511" s="120" t="str">
        <x:v>CADC0873</x:v>
      </x:c>
      <x:c r="E511" s="120" t="n">
        <x:v>1</x:v>
      </x:c>
      <x:c r="F511" s="120" t="n">
        <x:v>192</x:v>
      </x:c>
      <x:c r="G511" s="120" t="n">
        <x:v>193</x:v>
      </x:c>
      <x:c r="H511" s="120" t="n">
        <x:v>0.000003879629915544041</x:v>
      </x:c>
      <x:c r="I511" s="120" t="n">
        <x:v>8.708179602366338e-10</x:v>
      </x:c>
      <x:c r="J511" s="120" t="n">
        <x:v>0.000029509624874549556</x:v>
      </x:c>
      <x:c r="K511" s="120" t="n">
        <x:v>-1.4228221101629877</x:v>
      </x:c>
      <x:c r="L511" s="120" t="n">
        <x:v>-0.019326775207950935</x:v>
      </x:c>
      <x:c r="M511" s="120" t="n">
        <x:v>1</x:v>
      </x:c>
      <x:c r="N511" s="120" t="n">
        <x:v>1</x:v>
      </x:c>
      <x:c r="O511" s="120" t="n">
        <x:v>1</x:v>
      </x:c>
      <x:c r="P511" s="120" t="n">
        <x:v>50</x:v>
      </x:c>
      <x:c r="Q511" s="120" t="n">
        <x:v>68</x:v>
      </x:c>
      <x:c r="R511" s="120" t="n">
        <x:v>1.2061806685447562e-12</x:v>
      </x:c>
      <x:c r="S511" s="120" t="n">
        <x:v>9.187912338968532e-13</x:v>
      </x:c>
      <x:c r="T511" s="120" t="n">
        <x:v>192</x:v>
      </x:c>
      <x:c r="U511" s="120" t="n">
        <x:v>193</x:v>
      </x:c>
      <x:c r="V511" s="120" t="n">
        <x:v>4.535510209565801e-12</x:v>
      </x:c>
      <x:c r="W511" s="120" t="n">
        <x:v>4.512010156666497e-12</x:v>
      </x:c>
      <x:c r="X511" s="120" t="n">
        <x:v>511</x:v>
      </x:c>
      <x:c r="Y511" s="151" t="n">
        <x:v>44714.164247685185</x:v>
      </x:c>
      <x:c r="Z511" s="151" t="n">
        <x:v>44714.16646990741</x:v>
      </x:c>
      <x:c r="AA511" s="120" t="n">
        <x:v>193</x:v>
      </x:c>
      <x:c r="AB511" s="120" t="str">
        <x:v>Normal</x:v>
      </x:c>
      <x:c r="AC511" s="120" t="n">
        <x:v>0</x:v>
      </x:c>
      <x:c r="AD511" s="120"/>
      <x:c r="AE511" s="120"/>
      <x:c r="AF511" s="120"/>
      <x:c r="AG511" s="120"/>
    </x:row>
    <x:row r="512">
      <x:c r="A512" s="120" t="n">
        <x:v>511</x:v>
      </x:c>
      <x:c r="B512" s="120" t="n">
        <x:v>0</x:v>
      </x:c>
      <x:c r="C512" s="120" t="n">
        <x:v>1</x:v>
      </x:c>
      <x:c r="D512" s="120" t="str">
        <x:v>CADC0873</x:v>
      </x:c>
      <x:c r="E512" s="120" t="n">
        <x:v>1</x:v>
      </x:c>
      <x:c r="F512" s="120" t="n">
        <x:v>178</x:v>
      </x:c>
      <x:c r="G512" s="120" t="n">
        <x:v>179</x:v>
      </x:c>
      <x:c r="H512" s="120" t="n">
        <x:v>0.0000036381937877094966</x:v>
      </x:c>
      <x:c r="I512" s="120" t="n">
        <x:v>6.486121531175146e-10</x:v>
      </x:c>
      <x:c r="J512" s="120" t="n">
        <x:v>0.000025467865107179963</x:v>
      </x:c>
      <x:c r="K512" s="120" t="n">
        <x:v>-1.4504288201038216</x:v>
      </x:c>
      <x:c r="L512" s="120" t="n">
        <x:v>-0.013176953685830233</x:v>
      </x:c>
      <x:c r="M512" s="120" t="n">
        <x:v>1</x:v>
      </x:c>
      <x:c r="N512" s="120" t="n">
        <x:v>1</x:v>
      </x:c>
      <x:c r="O512" s="120" t="n">
        <x:v>1</x:v>
      </x:c>
      <x:c r="P512" s="120" t="n">
        <x:v>46</x:v>
      </x:c>
      <x:c r="Q512" s="120" t="n">
        <x:v>55</x:v>
      </x:c>
      <x:c r="R512" s="120" t="n">
        <x:v>1.0868427707980687e-12</x:v>
      </x:c>
      <x:c r="S512" s="120" t="n">
        <x:v>8.38227998611748e-13</x:v>
      </x:c>
      <x:c r="T512" s="120" t="n">
        <x:v>178</x:v>
      </x:c>
      <x:c r="U512" s="120" t="n">
        <x:v>179</x:v>
      </x:c>
      <x:c r="V512" s="120" t="n">
        <x:v>3.643888500660195e-12</x:v>
      </x:c>
      <x:c r="W512" s="120" t="n">
        <x:v>3.623531581662093e-12</x:v>
      </x:c>
      <x:c r="X512" s="120" t="n">
        <x:v>512</x:v>
      </x:c>
      <x:c r="Y512" s="151" t="n">
        <x:v>44714.16648148148</x:v>
      </x:c>
      <x:c r="Z512" s="151" t="n">
        <x:v>44714.168541666666</x:v>
      </x:c>
      <x:c r="AA512" s="120" t="n">
        <x:v>179</x:v>
      </x:c>
      <x:c r="AB512" s="120" t="str">
        <x:v>Normal</x:v>
      </x:c>
      <x:c r="AC512" s="120" t="n">
        <x:v>1</x:v>
      </x:c>
      <x:c r="AD512" s="120" t="n">
        <x:v>350</x:v>
      </x:c>
      <x:c r="AE512" s="120" t="n">
        <x:v>4</x:v>
      </x:c>
      <x:c r="AF512" s="120" t="n">
        <x:v>50</x:v>
      </x:c>
      <x:c r="AG512" s="120" t="str">
        <x:v>train=1|anomaly=0</x:v>
      </x:c>
    </x:row>
    <x:row r="513">
      <x:c r="A513" s="120" t="n">
        <x:v>512</x:v>
      </x:c>
      <x:c r="B513" s="120" t="n">
        <x:v>0</x:v>
      </x:c>
      <x:c r="C513" s="120" t="n">
        <x:v>1</x:v>
      </x:c>
      <x:c r="D513" s="120" t="str">
        <x:v>CADC0873</x:v>
      </x:c>
      <x:c r="E513" s="120" t="n">
        <x:v>1</x:v>
      </x:c>
      <x:c r="F513" s="120" t="n">
        <x:v>182</x:v>
      </x:c>
      <x:c r="G513" s="120" t="n">
        <x:v>183</x:v>
      </x:c>
      <x:c r="H513" s="120" t="n">
        <x:v>-0.000006476711709289618</x:v>
      </x:c>
      <x:c r="I513" s="120" t="n">
        <x:v>4.37313880754581e-10</x:v>
      </x:c>
      <x:c r="J513" s="120" t="n">
        <x:v>0.00002091205108913473</x:v>
      </x:c>
      <x:c r="K513" s="120" t="n">
        <x:v>-1.4931199373959971</x:v>
      </x:c>
      <x:c r="L513" s="120" t="n">
        <x:v>-0.030117854156024613</x:v>
      </x:c>
      <x:c r="M513" s="120" t="n">
        <x:v>1</x:v>
      </x:c>
      <x:c r="N513" s="120" t="n">
        <x:v>1</x:v>
      </x:c>
      <x:c r="O513" s="120" t="n">
        <x:v>1</x:v>
      </x:c>
      <x:c r="P513" s="120" t="n">
        <x:v>52</x:v>
      </x:c>
      <x:c r="Q513" s="120" t="n">
        <x:v>57</x:v>
      </x:c>
      <x:c r="R513" s="120" t="n">
        <x:v>7.144797393493661e-13</x:v>
      </x:c>
      <x:c r="S513" s="120" t="n">
        <x:v>5.828695868656914e-13</x:v>
      </x:c>
      <x:c r="T513" s="120" t="n">
        <x:v>182</x:v>
      </x:c>
      <x:c r="U513" s="120" t="n">
        <x:v>183</x:v>
      </x:c>
      <x:c r="V513" s="120" t="n">
        <x:v>2.402823520629566e-12</x:v>
      </x:c>
      <x:c r="W513" s="120" t="n">
        <x:v>2.389693337456727e-12</x:v>
      </x:c>
      <x:c r="X513" s="120" t="n">
        <x:v>513</x:v>
      </x:c>
      <x:c r="Y513" s="151" t="n">
        <x:v>44714.16855324074</x:v>
      </x:c>
      <x:c r="Z513" s="151" t="n">
        <x:v>44714.17065972222</x:v>
      </x:c>
      <x:c r="AA513" s="120" t="n">
        <x:v>183</x:v>
      </x:c>
      <x:c r="AB513" s="120" t="str">
        <x:v>Normal</x:v>
      </x:c>
      <x:c r="AC513" s="120" t="n">
        <x:v>0</x:v>
      </x:c>
      <x:c r="AD513" s="120"/>
      <x:c r="AE513" s="120"/>
      <x:c r="AF513" s="120"/>
      <x:c r="AG513" s="120"/>
    </x:row>
    <x:row r="514">
      <x:c r="A514" s="120" t="n">
        <x:v>513</x:v>
      </x:c>
      <x:c r="B514" s="120" t="n">
        <x:v>0</x:v>
      </x:c>
      <x:c r="C514" s="120" t="n">
        <x:v>1</x:v>
      </x:c>
      <x:c r="D514" s="120" t="str">
        <x:v>CADC0873</x:v>
      </x:c>
      <x:c r="E514" s="120" t="n">
        <x:v>1</x:v>
      </x:c>
      <x:c r="F514" s="120" t="n">
        <x:v>184</x:v>
      </x:c>
      <x:c r="G514" s="120" t="n">
        <x:v>185</x:v>
      </x:c>
      <x:c r="H514" s="120" t="n">
        <x:v>-0.0000021824590691891894</x:v>
      </x:c>
      <x:c r="I514" s="120" t="n">
        <x:v>4.86571297280397e-10</x:v>
      </x:c>
      <x:c r="J514" s="120" t="n">
        <x:v>0.000022058361164882514</x:v>
      </x:c>
      <x:c r="K514" s="120" t="n">
        <x:v>-1.4747263134216955</x:v>
      </x:c>
      <x:c r="L514" s="120" t="n">
        <x:v>-0.024197747253833318</x:v>
      </x:c>
      <x:c r="M514" s="120" t="n">
        <x:v>1</x:v>
      </x:c>
      <x:c r="N514" s="120" t="n">
        <x:v>1</x:v>
      </x:c>
      <x:c r="O514" s="120" t="n">
        <x:v>1</x:v>
      </x:c>
      <x:c r="P514" s="120" t="n">
        <x:v>53</x:v>
      </x:c>
      <x:c r="Q514" s="120" t="n">
        <x:v>62</x:v>
      </x:c>
      <x:c r="R514" s="120" t="n">
        <x:v>8.343251210960853e-13</x:v>
      </x:c>
      <x:c r="S514" s="120" t="n">
        <x:v>7.765929246946428e-13</x:v>
      </x:c>
      <x:c r="T514" s="120" t="n">
        <x:v>184</x:v>
      </x:c>
      <x:c r="U514" s="120" t="n">
        <x:v>185</x:v>
      </x:c>
      <x:c r="V514" s="120" t="n">
        <x:v>2.644409224349984e-12</x:v>
      </x:c>
      <x:c r="W514" s="120" t="n">
        <x:v>2.6301151204345787e-12</x:v>
      </x:c>
      <x:c r="X514" s="120" t="n">
        <x:v>514</x:v>
      </x:c>
      <x:c r="Y514" s="151" t="n">
        <x:v>44714.1706712963</x:v>
      </x:c>
      <x:c r="Z514" s="151" t="n">
        <x:v>44714.172800925924</x:v>
      </x:c>
      <x:c r="AA514" s="120" t="n">
        <x:v>185</x:v>
      </x:c>
      <x:c r="AB514" s="120" t="str">
        <x:v>Normal</x:v>
      </x:c>
      <x:c r="AC514" s="120" t="n">
        <x:v>1</x:v>
      </x:c>
      <x:c r="AD514" s="120" t="n">
        <x:v>512</x:v>
      </x:c>
      <x:c r="AE514" s="120" t="n">
        <x:v>6</x:v>
      </x:c>
      <x:c r="AF514" s="120" t="n">
        <x:v>12</x:v>
      </x:c>
      <x:c r="AG514" s="120" t="str">
        <x:v>train=1|anomaly=0</x:v>
      </x:c>
    </x:row>
    <x:row r="515">
      <x:c r="A515" s="120" t="n">
        <x:v>514</x:v>
      </x:c>
      <x:c r="B515" s="120" t="n">
        <x:v>1</x:v>
      </x:c>
      <x:c r="C515" s="120" t="n">
        <x:v>1</x:v>
      </x:c>
      <x:c r="D515" s="120" t="str">
        <x:v>CADC0873</x:v>
      </x:c>
      <x:c r="E515" s="120" t="n">
        <x:v>1</x:v>
      </x:c>
      <x:c r="F515" s="120" t="n">
        <x:v>171</x:v>
      </x:c>
      <x:c r="G515" s="120" t="n">
        <x:v>172</x:v>
      </x:c>
      <x:c r="H515" s="120" t="n">
        <x:v>-0.000004524261343023255</x:v>
      </x:c>
      <x:c r="I515" s="120" t="n">
        <x:v>1.8860818350341385e-10</x:v>
      </x:c>
      <x:c r="J515" s="120" t="n">
        <x:v>0.000013733469463446367</x:v>
      </x:c>
      <x:c r="K515" s="120" t="n">
        <x:v>-1.0156005957597007</x:v>
      </x:c>
      <x:c r="L515" s="120" t="n">
        <x:v>-0.4147676136446371</x:v>
      </x:c>
      <x:c r="M515" s="120" t="n">
        <x:v>2</x:v>
      </x:c>
      <x:c r="N515" s="120" t="n">
        <x:v>2</x:v>
      </x:c>
      <x:c r="O515" s="120" t="n">
        <x:v>1</x:v>
      </x:c>
      <x:c r="P515" s="120" t="n">
        <x:v>2</x:v>
      </x:c>
      <x:c r="Q515" s="120" t="n">
        <x:v>13</x:v>
      </x:c>
      <x:c r="R515" s="120" t="n">
        <x:v>1.7505866225516607e-12</x:v>
      </x:c>
      <x:c r="S515" s="120" t="n">
        <x:v>3.2342787520206786e-12</x:v>
      </x:c>
      <x:c r="T515" s="120" t="n">
        <x:v>171</x:v>
      </x:c>
      <x:c r="U515" s="120" t="n">
        <x:v>172</x:v>
      </x:c>
      <x:c r="V515" s="120" t="n">
        <x:v>1.1029718333532973e-12</x:v>
      </x:c>
      <x:c r="W515" s="120" t="n">
        <x:v>1.0965592064151969e-12</x:v>
      </x:c>
      <x:c r="X515" s="120" t="n">
        <x:v>515</x:v>
      </x:c>
      <x:c r="Y515" s="151" t="n">
        <x:v>44714.1728125</x:v>
      </x:c>
      <x:c r="Z515" s="151" t="n">
        <x:v>44714.174791666665</x:v>
      </x:c>
      <x:c r="AA515" s="120" t="n">
        <x:v>172</x:v>
      </x:c>
      <x:c r="AB515" s="120" t="str">
        <x:v>Anomalous</x:v>
      </x:c>
      <x:c r="AC515" s="120" t="n">
        <x:v>1</x:v>
      </x:c>
      <x:c r="AD515" s="120" t="n">
        <x:v>103</x:v>
      </x:c>
      <x:c r="AE515" s="120" t="n">
        <x:v>2</x:v>
      </x:c>
      <x:c r="AF515" s="120" t="n">
        <x:v>3</x:v>
      </x:c>
      <x:c r="AG515" s="120" t="str">
        <x:v>train=1|anomaly=1</x:v>
      </x:c>
    </x:row>
    <x:row r="516">
      <x:c r="A516" s="120" t="n">
        <x:v>515</x:v>
      </x:c>
      <x:c r="B516" s="120" t="n">
        <x:v>0</x:v>
      </x:c>
      <x:c r="C516" s="120" t="n">
        <x:v>1</x:v>
      </x:c>
      <x:c r="D516" s="120" t="str">
        <x:v>CADC0873</x:v>
      </x:c>
      <x:c r="E516" s="120" t="n">
        <x:v>1</x:v>
      </x:c>
      <x:c r="F516" s="120" t="n">
        <x:v>185</x:v>
      </x:c>
      <x:c r="G516" s="120" t="n">
        <x:v>186</x:v>
      </x:c>
      <x:c r="H516" s="120" t="n">
        <x:v>0.0000029508180059139784</x:v>
      </x:c>
      <x:c r="I516" s="120" t="n">
        <x:v>2.2553192030386745e-10</x:v>
      </x:c>
      <x:c r="J516" s="120" t="n">
        <x:v>0.000015017720209934244</x:v>
      </x:c>
      <x:c r="K516" s="120" t="n">
        <x:v>-1.3697705028643177</x:v>
      </x:c>
      <x:c r="L516" s="120" t="n">
        <x:v>-0.0911477979554634</x:v>
      </x:c>
      <x:c r="M516" s="120" t="n">
        <x:v>1</x:v>
      </x:c>
      <x:c r="N516" s="120" t="n">
        <x:v>1</x:v>
      </x:c>
      <x:c r="O516" s="120" t="n">
        <x:v>1</x:v>
      </x:c>
      <x:c r="P516" s="120" t="n">
        <x:v>53</x:v>
      </x:c>
      <x:c r="Q516" s="120" t="n">
        <x:v>62</x:v>
      </x:c>
      <x:c r="R516" s="120" t="n">
        <x:v>4.720592380465463e-13</x:v>
      </x:c>
      <x:c r="S516" s="120" t="n">
        <x:v>6.347124689672207e-13</x:v>
      </x:c>
      <x:c r="T516" s="120" t="n">
        <x:v>185</x:v>
      </x:c>
      <x:c r="U516" s="120" t="n">
        <x:v>186</x:v>
      </x:c>
      <x:c r="V516" s="120" t="n">
        <x:v>1.2190914611019863e-12</x:v>
      </x:c>
      <x:c r="W516" s="120" t="n">
        <x:v>1.2125372059347713e-12</x:v>
      </x:c>
      <x:c r="X516" s="120" t="n">
        <x:v>516</x:v>
      </x:c>
      <x:c r="Y516" s="151" t="n">
        <x:v>44714.17480324074</x:v>
      </x:c>
      <x:c r="Z516" s="151" t="n">
        <x:v>44714.17694444444</x:v>
      </x:c>
      <x:c r="AA516" s="120" t="n">
        <x:v>186</x:v>
      </x:c>
      <x:c r="AB516" s="120" t="str">
        <x:v>Normal</x:v>
      </x:c>
      <x:c r="AC516" s="120" t="n">
        <x:v>0</x:v>
      </x:c>
      <x:c r="AD516" s="120"/>
      <x:c r="AE516" s="120"/>
      <x:c r="AF516" s="120"/>
      <x:c r="AG516" s="120"/>
    </x:row>
    <x:row r="517">
      <x:c r="A517" s="120" t="n">
        <x:v>516</x:v>
      </x:c>
      <x:c r="B517" s="120" t="n">
        <x:v>0</x:v>
      </x:c>
      <x:c r="C517" s="120" t="n">
        <x:v>1</x:v>
      </x:c>
      <x:c r="D517" s="120" t="str">
        <x:v>CADC0873</x:v>
      </x:c>
      <x:c r="E517" s="120" t="n">
        <x:v>1</x:v>
      </x:c>
      <x:c r="F517" s="120" t="n">
        <x:v>185</x:v>
      </x:c>
      <x:c r="G517" s="120" t="n">
        <x:v>186</x:v>
      </x:c>
      <x:c r="H517" s="120" t="n">
        <x:v>0.0000018359533387096768</x:v>
      </x:c>
      <x:c r="I517" s="120" t="n">
        <x:v>1.9612418001956386e-10</x:v>
      </x:c>
      <x:c r="J517" s="120" t="n">
        <x:v>0.000014004434298448612</x:v>
      </x:c>
      <x:c r="K517" s="120" t="n">
        <x:v>-1.2356919970681852</x:v>
      </x:c>
      <x:c r="L517" s="120" t="n">
        <x:v>-0.10841362385935054</x:v>
      </x:c>
      <x:c r="M517" s="120" t="n">
        <x:v>1</x:v>
      </x:c>
      <x:c r="N517" s="120" t="n">
        <x:v>1</x:v>
      </x:c>
      <x:c r="O517" s="120" t="n">
        <x:v>1</x:v>
      </x:c>
      <x:c r="P517" s="120" t="n">
        <x:v>57</x:v>
      </x:c>
      <x:c r="Q517" s="120" t="n">
        <x:v>60</x:v>
      </x:c>
      <x:c r="R517" s="120" t="n">
        <x:v>4.72238702039202e-13</x:v>
      </x:c>
      <x:c r="S517" s="120" t="n">
        <x:v>6.995915284376086e-13</x:v>
      </x:c>
      <x:c r="T517" s="120" t="n">
        <x:v>185</x:v>
      </x:c>
      <x:c r="U517" s="120" t="n">
        <x:v>186</x:v>
      </x:c>
      <x:c r="V517" s="120" t="n">
        <x:v>1.0601307028084533e-12</x:v>
      </x:c>
      <x:c r="W517" s="120" t="n">
        <x:v>1.0544310753739991e-12</x:v>
      </x:c>
      <x:c r="X517" s="120" t="n">
        <x:v>517</x:v>
      </x:c>
      <x:c r="Y517" s="151" t="n">
        <x:v>44714.17695601852</x:v>
      </x:c>
      <x:c r="Z517" s="151" t="n">
        <x:v>44714.17909722222</x:v>
      </x:c>
      <x:c r="AA517" s="120" t="n">
        <x:v>186</x:v>
      </x:c>
      <x:c r="AB517" s="120" t="str">
        <x:v>Normal</x:v>
      </x:c>
      <x:c r="AC517" s="120" t="n">
        <x:v>0</x:v>
      </x:c>
      <x:c r="AD517" s="120"/>
      <x:c r="AE517" s="120"/>
      <x:c r="AF517" s="120"/>
      <x:c r="AG517" s="120"/>
    </x:row>
    <x:row r="518">
      <x:c r="A518" s="120" t="n">
        <x:v>517</x:v>
      </x:c>
      <x:c r="B518" s="120" t="n">
        <x:v>1</x:v>
      </x:c>
      <x:c r="C518" s="120" t="n">
        <x:v>1</x:v>
      </x:c>
      <x:c r="D518" s="120" t="str">
        <x:v>CADC0873</x:v>
      </x:c>
      <x:c r="E518" s="120" t="n">
        <x:v>1</x:v>
      </x:c>
      <x:c r="F518" s="120" t="n">
        <x:v>161</x:v>
      </x:c>
      <x:c r="G518" s="120" t="n">
        <x:v>162</x:v>
      </x:c>
      <x:c r="H518" s="120" t="n">
        <x:v>6.510618518518501e-8</x:v>
      </x:c>
      <x:c r="I518" s="120" t="n">
        <x:v>6.659351741823549e-11</x:v>
      </x:c>
      <x:c r="J518" s="120" t="n">
        <x:v>0.000008160485121500772</x:v>
      </x:c>
      <x:c r="K518" s="120" t="n">
        <x:v>-0.884827118688762</x:v>
      </x:c>
      <x:c r="L518" s="120" t="n">
        <x:v>-0.34538113785482694</x:v>
      </x:c>
      <x:c r="M518" s="120" t="n">
        <x:v>1</x:v>
      </x:c>
      <x:c r="N518" s="120" t="n">
        <x:v>1</x:v>
      </x:c>
      <x:c r="O518" s="120" t="n">
        <x:v>1</x:v>
      </x:c>
      <x:c r="P518" s="120" t="n">
        <x:v>3</x:v>
      </x:c>
      <x:c r="Q518" s="120" t="n">
        <x:v>1</x:v>
      </x:c>
      <x:c r="R518" s="120" t="n">
        <x:v>2.46952634830318e-12</x:v>
      </x:c>
      <x:c r="S518" s="120" t="n">
        <x:v>4.991032950207938e-12</x:v>
      </x:c>
      <x:c r="T518" s="120" t="n">
        <x:v>161</x:v>
      </x:c>
      <x:c r="U518" s="120" t="n">
        <x:v>162</x:v>
      </x:c>
      <x:c r="V518" s="120" t="n">
        <x:v>4.136243317902825e-13</x:v>
      </x:c>
      <x:c r="W518" s="120" t="n">
        <x:v>4.1107109517429315e-13</x:v>
      </x:c>
      <x:c r="X518" s="120" t="n">
        <x:v>518</x:v>
      </x:c>
      <x:c r="Y518" s="151" t="n">
        <x:v>44714.1791087963</x:v>
      </x:c>
      <x:c r="Z518" s="151" t="n">
        <x:v>44714.180972222224</x:v>
      </x:c>
      <x:c r="AA518" s="120" t="n">
        <x:v>162</x:v>
      </x:c>
      <x:c r="AB518" s="120" t="str">
        <x:v>Anomalous</x:v>
      </x:c>
      <x:c r="AC518" s="120" t="n">
        <x:v>1</x:v>
      </x:c>
      <x:c r="AD518" s="120" t="n">
        <x:v>676</x:v>
      </x:c>
      <x:c r="AE518" s="120" t="n">
        <x:v>7</x:v>
      </x:c>
      <x:c r="AF518" s="120" t="n">
        <x:v>76</x:v>
      </x:c>
      <x:c r="AG518" s="120" t="str">
        <x:v>train=1|anomaly=1</x:v>
      </x:c>
    </x:row>
    <x:row r="519">
      <x:c r="A519" s="120" t="n">
        <x:v>518</x:v>
      </x:c>
      <x:c r="B519" s="120" t="n">
        <x:v>1</x:v>
      </x:c>
      <x:c r="C519" s="120" t="n">
        <x:v>1</x:v>
      </x:c>
      <x:c r="D519" s="120" t="str">
        <x:v>CADC0873</x:v>
      </x:c>
      <x:c r="E519" s="120" t="n">
        <x:v>1</x:v>
      </x:c>
      <x:c r="F519" s="120" t="n">
        <x:v>190</x:v>
      </x:c>
      <x:c r="G519" s="120" t="n">
        <x:v>191</x:v>
      </x:c>
      <x:c r="H519" s="120" t="n">
        <x:v>0.0000014988065863874345</x:v>
      </x:c>
      <x:c r="I519" s="120" t="n">
        <x:v>2.1147991894082755e-10</x:v>
      </x:c>
      <x:c r="J519" s="120" t="n">
        <x:v>0.000014542349154824592</x:v>
      </x:c>
      <x:c r="K519" s="120" t="n">
        <x:v>-0.8426148860731448</x:v>
      </x:c>
      <x:c r="L519" s="120" t="n">
        <x:v>-0.3033768049381009</x:v>
      </x:c>
      <x:c r="M519" s="120" t="n">
        <x:v>1</x:v>
      </x:c>
      <x:c r="N519" s="120" t="n">
        <x:v>1</x:v>
      </x:c>
      <x:c r="O519" s="120" t="n">
        <x:v>1</x:v>
      </x:c>
      <x:c r="P519" s="120" t="n">
        <x:v>1</x:v>
      </x:c>
      <x:c r="Q519" s="120" t="n">
        <x:v>1</x:v>
      </x:c>
      <x:c r="R519" s="120" t="n">
        <x:v>1.2673488661483195e-11</x:v>
      </x:c>
      <x:c r="S519" s="120" t="n">
        <x:v>3.591918076492065e-11</x:v>
      </x:c>
      <x:c r="T519" s="120" t="n">
        <x:v>190</x:v>
      </x:c>
      <x:c r="U519" s="120" t="n">
        <x:v>191</x:v>
      </x:c>
      <x:c r="V519" s="120" t="n">
        <x:v>1.113052204951724e-12</x:v>
      </x:c>
      <x:c r="W519" s="120" t="n">
        <x:v>1.1072247064964793e-12</x:v>
      </x:c>
      <x:c r="X519" s="120" t="n">
        <x:v>519</x:v>
      </x:c>
      <x:c r="Y519" s="151" t="n">
        <x:v>44714.180983796294</x:v>
      </x:c>
      <x:c r="Z519" s="151" t="n">
        <x:v>44714.18318287037</x:v>
      </x:c>
      <x:c r="AA519" s="120" t="n">
        <x:v>191</x:v>
      </x:c>
      <x:c r="AB519" s="120" t="str">
        <x:v>Anomalous</x:v>
      </x:c>
      <x:c r="AC519" s="120" t="n">
        <x:v>0</x:v>
      </x:c>
      <x:c r="AD519" s="120"/>
      <x:c r="AE519" s="120"/>
      <x:c r="AF519" s="120"/>
      <x:c r="AG519" s="120"/>
    </x:row>
    <x:row r="520">
      <x:c r="A520" s="120" t="n">
        <x:v>519</x:v>
      </x:c>
      <x:c r="B520" s="120" t="n">
        <x:v>0</x:v>
      </x:c>
      <x:c r="C520" s="120" t="n">
        <x:v>1</x:v>
      </x:c>
      <x:c r="D520" s="120" t="str">
        <x:v>CADC0873</x:v>
      </x:c>
      <x:c r="E520" s="120" t="n">
        <x:v>1</x:v>
      </x:c>
      <x:c r="F520" s="120" t="n">
        <x:v>185</x:v>
      </x:c>
      <x:c r="G520" s="120" t="n">
        <x:v>186</x:v>
      </x:c>
      <x:c r="H520" s="120" t="n">
        <x:v>-0.0000012661809611827956</x:v>
      </x:c>
      <x:c r="I520" s="120" t="n">
        <x:v>2.0670185428778926e-10</x:v>
      </x:c>
      <x:c r="J520" s="120" t="n">
        <x:v>0.000014377129556618361</x:v>
      </x:c>
      <x:c r="K520" s="120" t="n">
        <x:v>-1.4452323451382858</x:v>
      </x:c>
      <x:c r="L520" s="120" t="n">
        <x:v>-0.03172131802409506</x:v>
      </x:c>
      <x:c r="M520" s="120" t="n">
        <x:v>1</x:v>
      </x:c>
      <x:c r="N520" s="120" t="n">
        <x:v>1</x:v>
      </x:c>
      <x:c r="O520" s="120" t="n">
        <x:v>1</x:v>
      </x:c>
      <x:c r="P520" s="120" t="n">
        <x:v>55</x:v>
      </x:c>
      <x:c r="Q520" s="120" t="n">
        <x:v>64</x:v>
      </x:c>
      <x:c r="R520" s="120" t="n">
        <x:v>6.15040075018464e-13</x:v>
      </x:c>
      <x:c r="S520" s="120" t="n">
        <x:v>1.115398000433224e-12</x:v>
      </x:c>
      <x:c r="T520" s="120" t="n">
        <x:v>185</x:v>
      </x:c>
      <x:c r="U520" s="120" t="n">
        <x:v>186</x:v>
      </x:c>
      <x:c r="V520" s="120" t="n">
        <x:v>1.1173073204745366e-12</x:v>
      </x:c>
      <x:c r="W520" s="120" t="n">
        <x:v>1.1113002918698347e-12</x:v>
      </x:c>
      <x:c r="X520" s="120" t="n">
        <x:v>520</x:v>
      </x:c>
      <x:c r="Y520" s="151" t="n">
        <x:v>44714.18319444444</x:v>
      </x:c>
      <x:c r="Z520" s="151" t="n">
        <x:v>44714.18533564815</x:v>
      </x:c>
      <x:c r="AA520" s="120" t="n">
        <x:v>186</x:v>
      </x:c>
      <x:c r="AB520" s="120" t="str">
        <x:v>Normal</x:v>
      </x:c>
      <x:c r="AC520" s="120" t="n">
        <x:v>0</x:v>
      </x:c>
      <x:c r="AD520" s="120"/>
      <x:c r="AE520" s="120"/>
      <x:c r="AF520" s="120"/>
      <x:c r="AG520" s="120"/>
    </x:row>
    <x:row r="521">
      <x:c r="A521" s="120" t="n">
        <x:v>520</x:v>
      </x:c>
      <x:c r="B521" s="120" t="n">
        <x:v>0</x:v>
      </x:c>
      <x:c r="C521" s="120" t="n">
        <x:v>0</x:v>
      </x:c>
      <x:c r="D521" s="120" t="str">
        <x:v>CADC0873</x:v>
      </x:c>
      <x:c r="E521" s="120" t="n">
        <x:v>1</x:v>
      </x:c>
      <x:c r="F521" s="120" t="n">
        <x:v>187</x:v>
      </x:c>
      <x:c r="G521" s="120" t="n">
        <x:v>188</x:v>
      </x:c>
      <x:c r="H521" s="120" t="n">
        <x:v>0.000004797291684042555</x:v>
      </x:c>
      <x:c r="I521" s="120" t="n">
        <x:v>2.400830106501991e-10</x:v>
      </x:c>
      <x:c r="J521" s="120" t="n">
        <x:v>0.00001549461231041936</x:v>
      </x:c>
      <x:c r="K521" s="120" t="n">
        <x:v>-1.4961001850393625</x:v>
      </x:c>
      <x:c r="L521" s="120" t="n">
        <x:v>0.03221646591032502</x:v>
      </x:c>
      <x:c r="M521" s="120" t="n">
        <x:v>1</x:v>
      </x:c>
      <x:c r="N521" s="120" t="n">
        <x:v>1</x:v>
      </x:c>
      <x:c r="O521" s="120" t="n">
        <x:v>1</x:v>
      </x:c>
      <x:c r="P521" s="120" t="n">
        <x:v>48</x:v>
      </x:c>
      <x:c r="Q521" s="120" t="n">
        <x:v>57</x:v>
      </x:c>
      <x:c r="R521" s="120" t="n">
        <x:v>1.4059266980064981e-12</x:v>
      </x:c>
      <x:c r="S521" s="120" t="n">
        <x:v>3.348960668922796e-12</x:v>
      </x:c>
      <x:c r="T521" s="120" t="n">
        <x:v>187</x:v>
      </x:c>
      <x:c r="U521" s="120" t="n">
        <x:v>188</x:v>
      </x:c>
      <x:c r="V521" s="120" t="n">
        <x:v>1.2838663671133642e-12</x:v>
      </x:c>
      <x:c r="W521" s="120" t="n">
        <x:v>1.2770372906925484e-12</x:v>
      </x:c>
      <x:c r="X521" s="120" t="n">
        <x:v>521</x:v>
      </x:c>
      <x:c r="Y521" s="151" t="n">
        <x:v>44714.18534722222</x:v>
      </x:c>
      <x:c r="Z521" s="151" t="n">
        <x:v>44714.18751157408</x:v>
      </x:c>
      <x:c r="AA521" s="120" t="n">
        <x:v>188</x:v>
      </x:c>
      <x:c r="AB521" s="120" t="str">
        <x:v>Normal</x:v>
      </x:c>
      <x:c r="AC521" s="120" t="n">
        <x:v>0</x:v>
      </x:c>
      <x:c r="AD521" s="120"/>
      <x:c r="AE521" s="120"/>
      <x:c r="AF521" s="120"/>
      <x:c r="AG521" s="120"/>
    </x:row>
    <x:row r="522">
      <x:c r="A522" s="120" t="n">
        <x:v>521</x:v>
      </x:c>
      <x:c r="B522" s="120" t="n">
        <x:v>0</x:v>
      </x:c>
      <x:c r="C522" s="120" t="n">
        <x:v>1</x:v>
      </x:c>
      <x:c r="D522" s="120" t="str">
        <x:v>CADC0873</x:v>
      </x:c>
      <x:c r="E522" s="120" t="n">
        <x:v>1</x:v>
      </x:c>
      <x:c r="F522" s="120" t="n">
        <x:v>175</x:v>
      </x:c>
      <x:c r="G522" s="120" t="n">
        <x:v>176</x:v>
      </x:c>
      <x:c r="H522" s="120" t="n">
        <x:v>-0.0000017772927988636365</x:v>
      </x:c>
      <x:c r="I522" s="120" t="n">
        <x:v>2.093652157829789e-10</x:v>
      </x:c>
      <x:c r="J522" s="120" t="n">
        <x:v>0.000014469458033491748</x:v>
      </x:c>
      <x:c r="K522" s="120" t="n">
        <x:v>-1.0580305836060948</x:v>
      </x:c>
      <x:c r="L522" s="120" t="n">
        <x:v>-0.351583968802584</x:v>
      </x:c>
      <x:c r="M522" s="120" t="n">
        <x:v>1</x:v>
      </x:c>
      <x:c r="N522" s="120" t="n">
        <x:v>1</x:v>
      </x:c>
      <x:c r="O522" s="120" t="n">
        <x:v>1</x:v>
      </x:c>
      <x:c r="P522" s="120" t="n">
        <x:v>48</x:v>
      </x:c>
      <x:c r="Q522" s="120" t="n">
        <x:v>53</x:v>
      </x:c>
      <x:c r="R522" s="120" t="n">
        <x:v>1.3759641189002422e-12</x:v>
      </x:c>
      <x:c r="S522" s="120" t="n">
        <x:v>3.1707808638731e-12</x:v>
      </x:c>
      <x:c r="T522" s="120" t="n">
        <x:v>175</x:v>
      </x:c>
      <x:c r="U522" s="120" t="n">
        <x:v>176</x:v>
      </x:c>
      <x:c r="V522" s="120" t="n">
        <x:v>1.1963726616170223e-12</x:v>
      </x:c>
      <x:c r="W522" s="120" t="n">
        <x:v>1.1895750896760166e-12</x:v>
      </x:c>
      <x:c r="X522" s="120" t="n">
        <x:v>522</x:v>
      </x:c>
      <x:c r="Y522" s="151" t="n">
        <x:v>44714.187523148146</x:v>
      </x:c>
      <x:c r="Z522" s="151" t="n">
        <x:v>44714.18954861111</x:v>
      </x:c>
      <x:c r="AA522" s="120" t="n">
        <x:v>176</x:v>
      </x:c>
      <x:c r="AB522" s="120" t="str">
        <x:v>Normal</x:v>
      </x:c>
      <x:c r="AC522" s="120" t="n">
        <x:v>1</x:v>
      </x:c>
      <x:c r="AD522" s="120" t="n">
        <x:v>704</x:v>
      </x:c>
      <x:c r="AE522" s="120" t="n">
        <x:v>8</x:v>
      </x:c>
      <x:c r="AF522" s="120" t="n">
        <x:v>4</x:v>
      </x:c>
      <x:c r="AG522" s="120" t="str">
        <x:v>train=1|anomaly=0</x:v>
      </x:c>
    </x:row>
    <x:row r="523">
      <x:c r="A523" s="120" t="n">
        <x:v>522</x:v>
      </x:c>
      <x:c r="B523" s="120" t="n">
        <x:v>0</x:v>
      </x:c>
      <x:c r="C523" s="120" t="n">
        <x:v>0</x:v>
      </x:c>
      <x:c r="D523" s="120" t="str">
        <x:v>CADC0873</x:v>
      </x:c>
      <x:c r="E523" s="120" t="n">
        <x:v>1</x:v>
      </x:c>
      <x:c r="F523" s="120" t="n">
        <x:v>202</x:v>
      </x:c>
      <x:c r="G523" s="120" t="n">
        <x:v>203</x:v>
      </x:c>
      <x:c r="H523" s="120" t="n">
        <x:v>0.0000018956792364532014</x:v>
      </x:c>
      <x:c r="I523" s="120" t="n">
        <x:v>5.732080725023386e-10</x:v>
      </x:c>
      <x:c r="J523" s="120" t="n">
        <x:v>0.000023941764189431377</x:v>
      </x:c>
      <x:c r="K523" s="120" t="n">
        <x:v>-1.5034647960082776</x:v>
      </x:c>
      <x:c r="L523" s="120" t="n">
        <x:v>-0.016668478915281032</x:v>
      </x:c>
      <x:c r="M523" s="120" t="n">
        <x:v>1</x:v>
      </x:c>
      <x:c r="N523" s="120" t="n">
        <x:v>1</x:v>
      </x:c>
      <x:c r="O523" s="120" t="n">
        <x:v>1</x:v>
      </x:c>
      <x:c r="P523" s="120" t="n">
        <x:v>54</x:v>
      </x:c>
      <x:c r="Q523" s="120" t="n">
        <x:v>61</x:v>
      </x:c>
      <x:c r="R523" s="120" t="n">
        <x:v>1.7740204635954038e-12</x:v>
      </x:c>
      <x:c r="S523" s="120" t="n">
        <x:v>3.708229203549298e-12</x:v>
      </x:c>
      <x:c r="T523" s="120" t="n">
        <x:v>202</x:v>
      </x:c>
      <x:c r="U523" s="120" t="n">
        <x:v>203</x:v>
      </x:c>
      <x:c r="V523" s="120" t="n">
        <x:v>2.837663725259102e-12</x:v>
      </x:c>
      <x:c r="W523" s="120" t="n">
        <x:v>2.823685086218417e-12</x:v>
      </x:c>
      <x:c r="X523" s="120" t="n">
        <x:v>523</x:v>
      </x:c>
      <x:c r="Y523" s="151" t="n">
        <x:v>44714.18956018519</x:v>
      </x:c>
      <x:c r="Z523" s="151" t="n">
        <x:v>44714.19189814815</x:v>
      </x:c>
      <x:c r="AA523" s="120" t="n">
        <x:v>203</x:v>
      </x:c>
      <x:c r="AB523" s="120" t="str">
        <x:v>Normal</x:v>
      </x:c>
      <x:c r="AC523" s="120" t="n">
        <x:v>0</x:v>
      </x:c>
      <x:c r="AD523" s="120"/>
      <x:c r="AE523" s="120"/>
      <x:c r="AF523" s="120"/>
      <x:c r="AG523" s="120"/>
    </x:row>
    <x:row r="524">
      <x:c r="A524" s="120" t="n">
        <x:v>523</x:v>
      </x:c>
      <x:c r="B524" s="120" t="n">
        <x:v>0</x:v>
      </x:c>
      <x:c r="C524" s="120" t="n">
        <x:v>1</x:v>
      </x:c>
      <x:c r="D524" s="120" t="str">
        <x:v>CADC0873</x:v>
      </x:c>
      <x:c r="E524" s="120" t="n">
        <x:v>1</x:v>
      </x:c>
      <x:c r="F524" s="120" t="n">
        <x:v>166</x:v>
      </x:c>
      <x:c r="G524" s="120" t="n">
        <x:v>167</x:v>
      </x:c>
      <x:c r="H524" s="120" t="n">
        <x:v>-0.0000024019179065868276</x:v>
      </x:c>
      <x:c r="I524" s="120" t="n">
        <x:v>2.776428902918285e-10</x:v>
      </x:c>
      <x:c r="J524" s="120" t="n">
        <x:v>0.000016662619550713762</x:v>
      </x:c>
      <x:c r="K524" s="120" t="n">
        <x:v>-1.0196644536148851</x:v>
      </x:c>
      <x:c r="L524" s="120" t="n">
        <x:v>-0.3928462660905728</x:v>
      </x:c>
      <x:c r="M524" s="120" t="n">
        <x:v>1</x:v>
      </x:c>
      <x:c r="N524" s="120" t="n">
        <x:v>1</x:v>
      </x:c>
      <x:c r="O524" s="120" t="n">
        <x:v>1</x:v>
      </x:c>
      <x:c r="P524" s="120" t="n">
        <x:v>50</x:v>
      </x:c>
      <x:c r="Q524" s="120" t="n">
        <x:v>53</x:v>
      </x:c>
      <x:c r="R524" s="120" t="n">
        <x:v>1.2077818775930596e-12</x:v>
      </x:c>
      <x:c r="S524" s="120" t="n">
        <x:v>2.65166576173945e-12</x:v>
      </x:c>
      <x:c r="T524" s="120" t="n">
        <x:v>166</x:v>
      </x:c>
      <x:c r="U524" s="120" t="n">
        <x:v>167</x:v>
      </x:c>
      <x:c r="V524" s="120" t="n">
        <x:v>1.6725475318784848e-12</x:v>
      </x:c>
      <x:c r="W524" s="120" t="n">
        <x:v>1.6625322771965778e-12</x:v>
      </x:c>
      <x:c r="X524" s="120" t="n">
        <x:v>524</x:v>
      </x:c>
      <x:c r="Y524" s="151" t="n">
        <x:v>44714.19190972222</x:v>
      </x:c>
      <x:c r="Z524" s="151" t="n">
        <x:v>44714.19383101852</x:v>
      </x:c>
      <x:c r="AA524" s="120" t="n">
        <x:v>167</x:v>
      </x:c>
      <x:c r="AB524" s="120" t="str">
        <x:v>Normal</x:v>
      </x:c>
      <x:c r="AC524" s="120" t="n">
        <x:v>1</x:v>
      </x:c>
      <x:c r="AD524" s="120" t="n">
        <x:v>458</x:v>
      </x:c>
      <x:c r="AE524" s="120" t="n">
        <x:v>5</x:v>
      </x:c>
      <x:c r="AF524" s="120" t="n">
        <x:v>58</x:v>
      </x:c>
      <x:c r="AG524" s="120" t="str">
        <x:v>train=1|anomaly=0</x:v>
      </x:c>
    </x:row>
    <x:row r="525">
      <x:c r="A525" s="120" t="n">
        <x:v>524</x:v>
      </x:c>
      <x:c r="B525" s="120" t="n">
        <x:v>1</x:v>
      </x:c>
      <x:c r="C525" s="120" t="n">
        <x:v>0</x:v>
      </x:c>
      <x:c r="D525" s="120" t="str">
        <x:v>CADC0873</x:v>
      </x:c>
      <x:c r="E525" s="120" t="n">
        <x:v>1</x:v>
      </x:c>
      <x:c r="F525" s="120" t="n">
        <x:v>194</x:v>
      </x:c>
      <x:c r="G525" s="120" t="n">
        <x:v>195</x:v>
      </x:c>
      <x:c r="H525" s="120" t="n">
        <x:v>-9.060793025641027e-7</x:v>
      </x:c>
      <x:c r="I525" s="120" t="n">
        <x:v>3.380223696551884e-10</x:v>
      </x:c>
      <x:c r="J525" s="120" t="n">
        <x:v>0.000018385384675202974</x:v>
      </x:c>
      <x:c r="K525" s="120" t="n">
        <x:v>1.3072800937575595</x:v>
      </x:c>
      <x:c r="L525" s="120" t="n">
        <x:v>-0.5720569282504939</x:v>
      </x:c>
      <x:c r="M525" s="120" t="n">
        <x:v>2</x:v>
      </x:c>
      <x:c r="N525" s="120" t="n">
        <x:v>2</x:v>
      </x:c>
      <x:c r="O525" s="120" t="n">
        <x:v>2</x:v>
      </x:c>
      <x:c r="P525" s="120" t="n">
        <x:v>2</x:v>
      </x:c>
      <x:c r="Q525" s="120" t="n">
        <x:v>2</x:v>
      </x:c>
      <x:c r="R525" s="120" t="n">
        <x:v>1.1502601279965743e-10</x:v>
      </x:c>
      <x:c r="S525" s="120" t="n">
        <x:v>3.349031084904986e-10</x:v>
      </x:c>
      <x:c r="T525" s="120" t="n">
        <x:v>194</x:v>
      </x:c>
      <x:c r="U525" s="120" t="n">
        <x:v>195</x:v>
      </x:c>
      <x:c r="V525" s="120" t="n">
        <x:v>1.7423833487380847e-12</x:v>
      </x:c>
      <x:c r="W525" s="120" t="n">
        <x:v>1.7334480495137868e-12</x:v>
      </x:c>
      <x:c r="X525" s="120" t="n">
        <x:v>525</x:v>
      </x:c>
      <x:c r="Y525" s="151" t="n">
        <x:v>44714.19384259259</x:v>
      </x:c>
      <x:c r="Z525" s="151" t="n">
        <x:v>44714.19608796296</x:v>
      </x:c>
      <x:c r="AA525" s="120" t="n">
        <x:v>195</x:v>
      </x:c>
      <x:c r="AB525" s="120" t="str">
        <x:v>Anomalous</x:v>
      </x:c>
      <x:c r="AC525" s="120" t="n">
        <x:v>1</x:v>
      </x:c>
      <x:c r="AD525" s="120" t="n">
        <x:v>78</x:v>
      </x:c>
      <x:c r="AE525" s="120" t="n">
        <x:v>1</x:v>
      </x:c>
      <x:c r="AF525" s="120" t="n">
        <x:v>78</x:v>
      </x:c>
      <x:c r="AG525" s="120" t="str">
        <x:v>train=0|anomaly=1</x:v>
      </x:c>
    </x:row>
    <x:row r="526">
      <x:c r="A526" s="120" t="n">
        <x:v>525</x:v>
      </x:c>
      <x:c r="B526" s="120" t="n">
        <x:v>1</x:v>
      </x:c>
      <x:c r="C526" s="120" t="n">
        <x:v>1</x:v>
      </x:c>
      <x:c r="D526" s="120" t="str">
        <x:v>CADC0873</x:v>
      </x:c>
      <x:c r="E526" s="120" t="n">
        <x:v>1</x:v>
      </x:c>
      <x:c r="F526" s="120" t="n">
        <x:v>174</x:v>
      </x:c>
      <x:c r="G526" s="120" t="n">
        <x:v>175</x:v>
      </x:c>
      <x:c r="H526" s="120" t="n">
        <x:v>0.000003928754457142857</x:v>
      </x:c>
      <x:c r="I526" s="120" t="n">
        <x:v>6.898856316682082e-10</x:v>
      </x:c>
      <x:c r="J526" s="120" t="n">
        <x:v>0.000026265674018920745</x:v>
      </x:c>
      <x:c r="K526" s="120" t="n">
        <x:v>-1.3314447490337171</x:v>
      </x:c>
      <x:c r="L526" s="120" t="n">
        <x:v>0.0058847122806329815</x:v>
      </x:c>
      <x:c r="M526" s="120" t="n">
        <x:v>1</x:v>
      </x:c>
      <x:c r="N526" s="120" t="n">
        <x:v>1</x:v>
      </x:c>
      <x:c r="O526" s="120" t="n">
        <x:v>1</x:v>
      </x:c>
      <x:c r="P526" s="120" t="n">
        <x:v>37</x:v>
      </x:c>
      <x:c r="Q526" s="120" t="n">
        <x:v>53</x:v>
      </x:c>
      <x:c r="R526" s="120" t="n">
        <x:v>2.144712400531904e-12</x:v>
      </x:c>
      <x:c r="S526" s="120" t="n">
        <x:v>3.4801756369188124e-12</x:v>
      </x:c>
      <x:c r="T526" s="120" t="n">
        <x:v>174</x:v>
      </x:c>
      <x:c r="U526" s="120" t="n">
        <x:v>175</x:v>
      </x:c>
      <x:c r="V526" s="120" t="n">
        <x:v>3.964859952116139e-12</x:v>
      </x:c>
      <x:c r="W526" s="120" t="n">
        <x:v>3.942203609532618e-12</x:v>
      </x:c>
      <x:c r="X526" s="120" t="n">
        <x:v>526</x:v>
      </x:c>
      <x:c r="Y526" s="151" t="n">
        <x:v>44714.19609953704</x:v>
      </x:c>
      <x:c r="Z526" s="151" t="n">
        <x:v>44714.198113425926</x:v>
      </x:c>
      <x:c r="AA526" s="120" t="n">
        <x:v>175</x:v>
      </x:c>
      <x:c r="AB526" s="120" t="str">
        <x:v>Anomalous</x:v>
      </x:c>
      <x:c r="AC526" s="120" t="n">
        <x:v>1</x:v>
      </x:c>
      <x:c r="AD526" s="120" t="n">
        <x:v>990</x:v>
      </x:c>
      <x:c r="AE526" s="120" t="n">
        <x:v>10</x:v>
      </x:c>
      <x:c r="AF526" s="120" t="n">
        <x:v>90</x:v>
      </x:c>
      <x:c r="AG526" s="120" t="str">
        <x:v>train=1|anomaly=1</x:v>
      </x:c>
    </x:row>
    <x:row r="527">
      <x:c r="A527" s="120" t="n">
        <x:v>526</x:v>
      </x:c>
      <x:c r="B527" s="120" t="n">
        <x:v>1</x:v>
      </x:c>
      <x:c r="C527" s="120" t="n">
        <x:v>1</x:v>
      </x:c>
      <x:c r="D527" s="120" t="str">
        <x:v>CADC0873</x:v>
      </x:c>
      <x:c r="E527" s="120" t="n">
        <x:v>1</x:v>
      </x:c>
      <x:c r="F527" s="120" t="n">
        <x:v>169</x:v>
      </x:c>
      <x:c r="G527" s="120" t="n">
        <x:v>170</x:v>
      </x:c>
      <x:c r="H527" s="120" t="n">
        <x:v>-0.000002567113808235294</x:v>
      </x:c>
      <x:c r="I527" s="120" t="n">
        <x:v>5.210297586699146e-10</x:v>
      </x:c>
      <x:c r="J527" s="120" t="n">
        <x:v>0.000022826076287218412</x:v>
      </x:c>
      <x:c r="K527" s="120" t="n">
        <x:v>-1.1340324741240015</x:v>
      </x:c>
      <x:c r="L527" s="120" t="n">
        <x:v>-0.27698016748103366</x:v>
      </x:c>
      <x:c r="M527" s="120" t="n">
        <x:v>2</x:v>
      </x:c>
      <x:c r="N527" s="120" t="n">
        <x:v>2</x:v>
      </x:c>
      <x:c r="O527" s="120" t="n">
        <x:v>1</x:v>
      </x:c>
      <x:c r="P527" s="120" t="n">
        <x:v>2</x:v>
      </x:c>
      <x:c r="Q527" s="120" t="n">
        <x:v>4</x:v>
      </x:c>
      <x:c r="R527" s="120" t="n">
        <x:v>5.803615631219481e-12</x:v>
      </x:c>
      <x:c r="S527" s="120" t="n">
        <x:v>1.0835466682207243e-11</x:v>
      </x:c>
      <x:c r="T527" s="120" t="n">
        <x:v>169</x:v>
      </x:c>
      <x:c r="U527" s="120" t="n">
        <x:v>170</x:v>
      </x:c>
      <x:c r="V527" s="120" t="n">
        <x:v>3.0830163234906194e-12</x:v>
      </x:c>
      <x:c r="W527" s="120" t="n">
        <x:v>3.064880933352439e-12</x:v>
      </x:c>
      <x:c r="X527" s="120" t="n">
        <x:v>527</x:v>
      </x:c>
      <x:c r="Y527" s="151" t="n">
        <x:v>44714.198125</x:v>
      </x:c>
      <x:c r="Z527" s="151" t="n">
        <x:v>44714.20008101852</x:v>
      </x:c>
      <x:c r="AA527" s="120" t="n">
        <x:v>170</x:v>
      </x:c>
      <x:c r="AB527" s="120" t="str">
        <x:v>Anomalous</x:v>
      </x:c>
      <x:c r="AC527" s="120" t="n">
        <x:v>1</x:v>
      </x:c>
      <x:c r="AD527" s="120" t="n">
        <x:v>213</x:v>
      </x:c>
      <x:c r="AE527" s="120" t="n">
        <x:v>3</x:v>
      </x:c>
      <x:c r="AF527" s="120" t="n">
        <x:v>13</x:v>
      </x:c>
      <x:c r="AG527" s="120" t="str">
        <x:v>train=1|anomaly=1</x:v>
      </x:c>
    </x:row>
    <x:row r="528">
      <x:c r="A528" s="120" t="n">
        <x:v>527</x:v>
      </x:c>
      <x:c r="B528" s="120" t="n">
        <x:v>0</x:v>
      </x:c>
      <x:c r="C528" s="120" t="n">
        <x:v>1</x:v>
      </x:c>
      <x:c r="D528" s="120" t="str">
        <x:v>CADC0873</x:v>
      </x:c>
      <x:c r="E528" s="120" t="n">
        <x:v>1</x:v>
      </x:c>
      <x:c r="F528" s="120" t="n">
        <x:v>184</x:v>
      </x:c>
      <x:c r="G528" s="120" t="n">
        <x:v>185</x:v>
      </x:c>
      <x:c r="H528" s="120" t="n">
        <x:v>-0.0000051078842</x:v>
      </x:c>
      <x:c r="I528" s="120" t="n">
        <x:v>8.089410989843596e-10</x:v>
      </x:c>
      <x:c r="J528" s="120" t="n">
        <x:v>0.00002844188986309383</x:v>
      </x:c>
      <x:c r="K528" s="120" t="n">
        <x:v>-1.503217623256128</x:v>
      </x:c>
      <x:c r="L528" s="120" t="n">
        <x:v>-0.011608312827115694</x:v>
      </x:c>
      <x:c r="M528" s="120" t="n">
        <x:v>1</x:v>
      </x:c>
      <x:c r="N528" s="120" t="n">
        <x:v>1</x:v>
      </x:c>
      <x:c r="O528" s="120" t="n">
        <x:v>1</x:v>
      </x:c>
      <x:c r="P528" s="120" t="n">
        <x:v>53</x:v>
      </x:c>
      <x:c r="Q528" s="120" t="n">
        <x:v>64</x:v>
      </x:c>
      <x:c r="R528" s="120" t="n">
        <x:v>1.4717642054904662e-12</x:v>
      </x:c>
      <x:c r="S528" s="120" t="n">
        <x:v>1.5555457875524015e-12</x:v>
      </x:c>
      <x:c r="T528" s="120" t="n">
        <x:v>184</x:v>
      </x:c>
      <x:c r="U528" s="120" t="n">
        <x:v>185</x:v>
      </x:c>
      <x:c r="V528" s="120" t="n">
        <x:v>4.396419016219345e-12</x:v>
      </x:c>
      <x:c r="W528" s="120" t="n">
        <x:v>4.372654589104646e-12</x:v>
      </x:c>
      <x:c r="X528" s="120" t="n">
        <x:v>528</x:v>
      </x:c>
      <x:c r="Y528" s="151" t="n">
        <x:v>44714.20009259259</x:v>
      </x:c>
      <x:c r="Z528" s="151" t="n">
        <x:v>44714.20222222222</x:v>
      </x:c>
      <x:c r="AA528" s="120" t="n">
        <x:v>185</x:v>
      </x:c>
      <x:c r="AB528" s="120" t="str">
        <x:v>Normal</x:v>
      </x:c>
      <x:c r="AC528" s="120" t="n">
        <x:v>1</x:v>
      </x:c>
      <x:c r="AD528" s="120" t="n">
        <x:v>241</x:v>
      </x:c>
      <x:c r="AE528" s="120" t="n">
        <x:v>3</x:v>
      </x:c>
      <x:c r="AF528" s="120" t="n">
        <x:v>41</x:v>
      </x:c>
      <x:c r="AG528" s="120" t="str">
        <x:v>train=1|anomaly=0</x:v>
      </x:c>
    </x:row>
    <x:row r="529">
      <x:c r="A529" s="120" t="n">
        <x:v>528</x:v>
      </x:c>
      <x:c r="B529" s="120" t="n">
        <x:v>0</x:v>
      </x:c>
      <x:c r="C529" s="120" t="n">
        <x:v>1</x:v>
      </x:c>
      <x:c r="D529" s="120" t="str">
        <x:v>CADC0873</x:v>
      </x:c>
      <x:c r="E529" s="120" t="n">
        <x:v>1</x:v>
      </x:c>
      <x:c r="F529" s="120" t="n">
        <x:v>173</x:v>
      </x:c>
      <x:c r="G529" s="120" t="n">
        <x:v>174</x:v>
      </x:c>
      <x:c r="H529" s="120" t="n">
        <x:v>-0.000006735688793103449</x:v>
      </x:c>
      <x:c r="I529" s="120" t="n">
        <x:v>6.870702793458167e-10</x:v>
      </x:c>
      <x:c r="J529" s="120" t="n">
        <x:v>0.000026212025472019834</x:v>
      </x:c>
      <x:c r="K529" s="120" t="n">
        <x:v>-1.4880230135868147</x:v>
      </x:c>
      <x:c r="L529" s="120" t="n">
        <x:v>-0.0043806227083421495</x:v>
      </x:c>
      <x:c r="M529" s="120" t="n">
        <x:v>1</x:v>
      </x:c>
      <x:c r="N529" s="120" t="n">
        <x:v>1</x:v>
      </x:c>
      <x:c r="O529" s="120" t="n">
        <x:v>1</x:v>
      </x:c>
      <x:c r="P529" s="120" t="n">
        <x:v>48</x:v>
      </x:c>
      <x:c r="Q529" s="120" t="n">
        <x:v>58</x:v>
      </x:c>
      <x:c r="R529" s="120" t="n">
        <x:v>1.2911074342122342e-12</x:v>
      </x:c>
      <x:c r="S529" s="120" t="n">
        <x:v>1.128840482180184e-12</x:v>
      </x:c>
      <x:c r="T529" s="120" t="n">
        <x:v>173</x:v>
      </x:c>
      <x:c r="U529" s="120" t="n">
        <x:v>174</x:v>
      </x:c>
      <x:c r="V529" s="120" t="n">
        <x:v>3.9715045048891136e-12</x:v>
      </x:c>
      <x:c r="W529" s="120" t="n">
        <x:v>3.948679766355268e-12</x:v>
      </x:c>
      <x:c r="X529" s="120" t="n">
        <x:v>529</x:v>
      </x:c>
      <x:c r="Y529" s="151" t="n">
        <x:v>44714.2022337963</x:v>
      </x:c>
      <x:c r="Z529" s="151" t="n">
        <x:v>44714.20423611111</x:v>
      </x:c>
      <x:c r="AA529" s="120" t="n">
        <x:v>174</x:v>
      </x:c>
      <x:c r="AB529" s="120" t="str">
        <x:v>Normal</x:v>
      </x:c>
      <x:c r="AC529" s="120" t="n">
        <x:v>1</x:v>
      </x:c>
      <x:c r="AD529" s="120" t="n">
        <x:v>784</x:v>
      </x:c>
      <x:c r="AE529" s="120" t="n">
        <x:v>8</x:v>
      </x:c>
      <x:c r="AF529" s="120" t="n">
        <x:v>84</x:v>
      </x:c>
      <x:c r="AG529" s="120" t="str">
        <x:v>train=1|anomaly=0</x:v>
      </x:c>
    </x:row>
    <x:row r="530">
      <x:c r="A530" s="120" t="n">
        <x:v>529</x:v>
      </x:c>
      <x:c r="B530" s="120" t="n">
        <x:v>0</x:v>
      </x:c>
      <x:c r="C530" s="120" t="n">
        <x:v>0</x:v>
      </x:c>
      <x:c r="D530" s="120" t="str">
        <x:v>CADC0873</x:v>
      </x:c>
      <x:c r="E530" s="120" t="n">
        <x:v>1</x:v>
      </x:c>
      <x:c r="F530" s="120" t="n">
        <x:v>178</x:v>
      </x:c>
      <x:c r="G530" s="120" t="n">
        <x:v>179</x:v>
      </x:c>
      <x:c r="H530" s="120" t="n">
        <x:v>-0.0000018439049106145259</x:v>
      </x:c>
      <x:c r="I530" s="120" t="n">
        <x:v>5.819590247555425e-10</x:v>
      </x:c>
      <x:c r="J530" s="120" t="n">
        <x:v>0.000024123826909417637</x:v>
      </x:c>
      <x:c r="K530" s="120" t="n">
        <x:v>-1.4052033982988035</x:v>
      </x:c>
      <x:c r="L530" s="120" t="n">
        <x:v>-0.015879191752214514</x:v>
      </x:c>
      <x:c r="M530" s="120" t="n">
        <x:v>1</x:v>
      </x:c>
      <x:c r="N530" s="120" t="n">
        <x:v>1</x:v>
      </x:c>
      <x:c r="O530" s="120" t="n">
        <x:v>1</x:v>
      </x:c>
      <x:c r="P530" s="120" t="n">
        <x:v>45</x:v>
      </x:c>
      <x:c r="Q530" s="120" t="n">
        <x:v>60</x:v>
      </x:c>
      <x:c r="R530" s="120" t="n">
        <x:v>9.382177753647056e-13</x:v>
      </x:c>
      <x:c r="S530" s="120" t="n">
        <x:v>6.780398011440341e-13</x:v>
      </x:c>
      <x:c r="T530" s="120" t="n">
        <x:v>178</x:v>
      </x:c>
      <x:c r="U530" s="120" t="n">
        <x:v>179</x:v>
      </x:c>
      <x:c r="V530" s="120" t="n">
        <x:v>3.2694327233457443e-12</x:v>
      </x:c>
      <x:c r="W530" s="120" t="n">
        <x:v>3.2511677360644835e-12</x:v>
      </x:c>
      <x:c r="X530" s="120" t="n">
        <x:v>530</x:v>
      </x:c>
      <x:c r="Y530" s="151" t="n">
        <x:v>44714.204247685186</x:v>
      </x:c>
      <x:c r="Z530" s="151" t="n">
        <x:v>44714.20630787037</x:v>
      </x:c>
      <x:c r="AA530" s="120" t="n">
        <x:v>179</x:v>
      </x:c>
      <x:c r="AB530" s="120" t="str">
        <x:v>Normal</x:v>
      </x:c>
      <x:c r="AC530" s="120" t="n">
        <x:v>0</x:v>
      </x:c>
      <x:c r="AD530" s="120"/>
      <x:c r="AE530" s="120"/>
      <x:c r="AF530" s="120"/>
      <x:c r="AG530" s="120"/>
    </x:row>
    <x:row r="531">
      <x:c r="A531" s="120" t="n">
        <x:v>530</x:v>
      </x:c>
      <x:c r="B531" s="120" t="n">
        <x:v>0</x:v>
      </x:c>
      <x:c r="C531" s="120" t="n">
        <x:v>1</x:v>
      </x:c>
      <x:c r="D531" s="120" t="str">
        <x:v>CADC0873</x:v>
      </x:c>
      <x:c r="E531" s="120" t="n">
        <x:v>1</x:v>
      </x:c>
      <x:c r="F531" s="120" t="n">
        <x:v>173</x:v>
      </x:c>
      <x:c r="G531" s="120" t="n">
        <x:v>174</x:v>
      </x:c>
      <x:c r="H531" s="120" t="n">
        <x:v>0.00000411167585632184</x:v>
      </x:c>
      <x:c r="I531" s="120" t="n">
        <x:v>5.427776244930743e-10</x:v>
      </x:c>
      <x:c r="J531" s="120" t="n">
        <x:v>0.000023297588383630488</x:v>
      </x:c>
      <x:c r="K531" s="120" t="n">
        <x:v>-1.4703082678677812</x:v>
      </x:c>
      <x:c r="L531" s="120" t="n">
        <x:v>-0.0338930975228551</x:v>
      </x:c>
      <x:c r="M531" s="120" t="n">
        <x:v>1</x:v>
      </x:c>
      <x:c r="N531" s="120" t="n">
        <x:v>1</x:v>
      </x:c>
      <x:c r="O531" s="120" t="n">
        <x:v>1</x:v>
      </x:c>
      <x:c r="P531" s="120" t="n">
        <x:v>48</x:v>
      </x:c>
      <x:c r="Q531" s="120" t="n">
        <x:v>58</x:v>
      </x:c>
      <x:c r="R531" s="120" t="n">
        <x:v>9.972380711099992e-13</x:v>
      </x:c>
      <x:c r="S531" s="120" t="n">
        <x:v>8.619117694890645e-13</x:v>
      </x:c>
      <x:c r="T531" s="120" t="n">
        <x:v>173</x:v>
      </x:c>
      <x:c r="U531" s="120" t="n">
        <x:v>174</x:v>
      </x:c>
      <x:c r="V531" s="120" t="n">
        <x:v>3.137442916144938e-12</x:v>
      </x:c>
      <x:c r="W531" s="120" t="n">
        <x:v>3.1194116350176682e-12</x:v>
      </x:c>
      <x:c r="X531" s="120" t="n">
        <x:v>531</x:v>
      </x:c>
      <x:c r="Y531" s="151" t="n">
        <x:v>44714.20631944444</x:v>
      </x:c>
      <x:c r="Z531" s="151" t="n">
        <x:v>44714.20832175926</x:v>
      </x:c>
      <x:c r="AA531" s="120" t="n">
        <x:v>174</x:v>
      </x:c>
      <x:c r="AB531" s="120" t="str">
        <x:v>Normal</x:v>
      </x:c>
      <x:c r="AC531" s="120" t="n">
        <x:v>0</x:v>
      </x:c>
      <x:c r="AD531" s="120"/>
      <x:c r="AE531" s="120"/>
      <x:c r="AF531" s="120"/>
      <x:c r="AG531" s="120"/>
    </x:row>
    <x:row r="532">
      <x:c r="A532" s="120" t="n">
        <x:v>531</x:v>
      </x:c>
      <x:c r="B532" s="120" t="n">
        <x:v>0</x:v>
      </x:c>
      <x:c r="C532" s="120" t="n">
        <x:v>1</x:v>
      </x:c>
      <x:c r="D532" s="120" t="str">
        <x:v>CADC0873</x:v>
      </x:c>
      <x:c r="E532" s="120" t="n">
        <x:v>1</x:v>
      </x:c>
      <x:c r="F532" s="120" t="n">
        <x:v>176</x:v>
      </x:c>
      <x:c r="G532" s="120" t="n">
        <x:v>177</x:v>
      </x:c>
      <x:c r="H532" s="120" t="n">
        <x:v>0.000001867427915254238</x:v>
      </x:c>
      <x:c r="I532" s="120" t="n">
        <x:v>4.1867188357284516e-10</x:v>
      </x:c>
      <x:c r="J532" s="120" t="n">
        <x:v>0.000020461473152557837</x:v>
      </x:c>
      <x:c r="K532" s="120" t="n">
        <x:v>-1.4198594618066445</x:v>
      </x:c>
      <x:c r="L532" s="120" t="n">
        <x:v>-0.0025247830695677743</x:v>
      </x:c>
      <x:c r="M532" s="120" t="n">
        <x:v>1</x:v>
      </x:c>
      <x:c r="N532" s="120" t="n">
        <x:v>1</x:v>
      </x:c>
      <x:c r="O532" s="120" t="n">
        <x:v>1</x:v>
      </x:c>
      <x:c r="P532" s="120" t="n">
        <x:v>50</x:v>
      </x:c>
      <x:c r="Q532" s="120" t="n">
        <x:v>57</x:v>
      </x:c>
      <x:c r="R532" s="120" t="n">
        <x:v>8.177125414513475e-13</x:v>
      </x:c>
      <x:c r="S532" s="120" t="n">
        <x:v>8.271260562881564e-13</x:v>
      </x:c>
      <x:c r="T532" s="120" t="n">
        <x:v>176</x:v>
      </x:c>
      <x:c r="U532" s="120" t="n">
        <x:v>177</x:v>
      </x:c>
      <x:c r="V532" s="120" t="n">
        <x:v>2.3788175203002566e-12</x:v>
      </x:c>
      <x:c r="W532" s="120" t="n">
        <x:v>2.3653778732929106e-12</x:v>
      </x:c>
      <x:c r="X532" s="120" t="n">
        <x:v>532</x:v>
      </x:c>
      <x:c r="Y532" s="151" t="n">
        <x:v>44714.208333333336</x:v>
      </x:c>
      <x:c r="Z532" s="151" t="n">
        <x:v>44714.21037037037</x:v>
      </x:c>
      <x:c r="AA532" s="120" t="n">
        <x:v>177</x:v>
      </x:c>
      <x:c r="AB532" s="120" t="str">
        <x:v>Normal</x:v>
      </x:c>
      <x:c r="AC532" s="120" t="n">
        <x:v>1</x:v>
      </x:c>
      <x:c r="AD532" s="120" t="n">
        <x:v>55</x:v>
      </x:c>
      <x:c r="AE532" s="120" t="n">
        <x:v>1</x:v>
      </x:c>
      <x:c r="AF532" s="120" t="n">
        <x:v>55</x:v>
      </x:c>
      <x:c r="AG532" s="120" t="str">
        <x:v>train=1|anomaly=0</x:v>
      </x:c>
    </x:row>
    <x:row r="533">
      <x:c r="A533" s="120" t="n">
        <x:v>532</x:v>
      </x:c>
      <x:c r="B533" s="120" t="n">
        <x:v>0</x:v>
      </x:c>
      <x:c r="C533" s="120" t="n">
        <x:v>1</x:v>
      </x:c>
      <x:c r="D533" s="120" t="str">
        <x:v>CADC0873</x:v>
      </x:c>
      <x:c r="E533" s="120" t="n">
        <x:v>1</x:v>
      </x:c>
      <x:c r="F533" s="120" t="n">
        <x:v>162</x:v>
      </x:c>
      <x:c r="G533" s="120" t="n">
        <x:v>163</x:v>
      </x:c>
      <x:c r="H533" s="120" t="n">
        <x:v>-0.000005429010650306749</x:v>
      </x:c>
      <x:c r="I533" s="120" t="n">
        <x:v>1.8248729853584234e-10</x:v>
      </x:c>
      <x:c r="J533" s="120" t="n">
        <x:v>0.000013508785975647195</x:v>
      </x:c>
      <x:c r="K533" s="120" t="n">
        <x:v>-1.4273639762217434</x:v>
      </x:c>
      <x:c r="L533" s="120" t="n">
        <x:v>-0.06021082622704946</x:v>
      </x:c>
      <x:c r="M533" s="120" t="n">
        <x:v>1</x:v>
      </x:c>
      <x:c r="N533" s="120" t="n">
        <x:v>1</x:v>
      </x:c>
      <x:c r="O533" s="120" t="n">
        <x:v>1</x:v>
      </x:c>
      <x:c r="P533" s="120" t="n">
        <x:v>49</x:v>
      </x:c>
      <x:c r="Q533" s="120" t="n">
        <x:v>55</x:v>
      </x:c>
      <x:c r="R533" s="120" t="n">
        <x:v>5.522557247718786e-13</x:v>
      </x:c>
      <x:c r="S533" s="120" t="n">
        <x:v>8.32916834859617e-13</x:v>
      </x:c>
      <x:c r="T533" s="120" t="n">
        <x:v>162</x:v>
      </x:c>
      <x:c r="U533" s="120" t="n">
        <x:v>163</x:v>
      </x:c>
      <x:c r="V533" s="120" t="n">
        <x:v>1.1264648057768046e-12</x:v>
      </x:c>
      <x:c r="W533" s="120" t="n">
        <x:v>1.119553978747499e-12</x:v>
      </x:c>
      <x:c r="X533" s="120" t="n">
        <x:v>533</x:v>
      </x:c>
      <x:c r="Y533" s="151" t="n">
        <x:v>44714.210381944446</x:v>
      </x:c>
      <x:c r="Z533" s="151" t="n">
        <x:v>44714.21225694445</x:v>
      </x:c>
      <x:c r="AA533" s="120" t="n">
        <x:v>163</x:v>
      </x:c>
      <x:c r="AB533" s="120" t="str">
        <x:v>Normal</x:v>
      </x:c>
      <x:c r="AC533" s="120" t="n">
        <x:v>0</x:v>
      </x:c>
      <x:c r="AD533" s="120"/>
      <x:c r="AE533" s="120"/>
      <x:c r="AF533" s="120"/>
      <x:c r="AG533" s="120"/>
    </x:row>
    <x:row r="534">
      <x:c r="A534" s="120" t="n">
        <x:v>533</x:v>
      </x:c>
      <x:c r="B534" s="120" t="n">
        <x:v>0</x:v>
      </x:c>
      <x:c r="C534" s="120" t="n">
        <x:v>0</x:v>
      </x:c>
      <x:c r="D534" s="120" t="str">
        <x:v>CADC0873</x:v>
      </x:c>
      <x:c r="E534" s="120" t="n">
        <x:v>1</x:v>
      </x:c>
      <x:c r="F534" s="120" t="n">
        <x:v>180</x:v>
      </x:c>
      <x:c r="G534" s="120" t="n">
        <x:v>181</x:v>
      </x:c>
      <x:c r="H534" s="120" t="n">
        <x:v>-0.0000014765688784530385</x:v>
      </x:c>
      <x:c r="I534" s="120" t="n">
        <x:v>3.028456005213832e-10</x:v>
      </x:c>
      <x:c r="J534" s="120" t="n">
        <x:v>0.000017402459611255623</x:v>
      </x:c>
      <x:c r="K534" s="120" t="n">
        <x:v>-1.4969960686978445</x:v>
      </x:c>
      <x:c r="L534" s="120" t="n">
        <x:v>-0.029016639797763703</x:v>
      </x:c>
      <x:c r="M534" s="120" t="n">
        <x:v>1</x:v>
      </x:c>
      <x:c r="N534" s="120" t="n">
        <x:v>1</x:v>
      </x:c>
      <x:c r="O534" s="120" t="n">
        <x:v>1</x:v>
      </x:c>
      <x:c r="P534" s="120" t="n">
        <x:v>49</x:v>
      </x:c>
      <x:c r="Q534" s="120" t="n">
        <x:v>58</x:v>
      </x:c>
      <x:c r="R534" s="120" t="n">
        <x:v>6.534627581655137e-13</x:v>
      </x:c>
      <x:c r="S534" s="120" t="n">
        <x:v>8.204234873799789e-13</x:v>
      </x:c>
      <x:c r="T534" s="120" t="n">
        <x:v>180</x:v>
      </x:c>
      <x:c r="U534" s="120" t="n">
        <x:v>181</x:v>
      </x:c>
      <x:c r="V534" s="120" t="n">
        <x:v>1.6824755584521288e-12</x:v>
      </x:c>
      <x:c r="W534" s="120" t="n">
        <x:v>1.6731801133778077e-12</x:v>
      </x:c>
      <x:c r="X534" s="120" t="n">
        <x:v>534</x:v>
      </x:c>
      <x:c r="Y534" s="151" t="n">
        <x:v>44714.21226851852</x:v>
      </x:c>
      <x:c r="Z534" s="151" t="n">
        <x:v>44714.21435185185</x:v>
      </x:c>
      <x:c r="AA534" s="120" t="n">
        <x:v>181</x:v>
      </x:c>
      <x:c r="AB534" s="120" t="str">
        <x:v>Normal</x:v>
      </x:c>
      <x:c r="AC534" s="120" t="n">
        <x:v>0</x:v>
      </x:c>
      <x:c r="AD534" s="120"/>
      <x:c r="AE534" s="120"/>
      <x:c r="AF534" s="120"/>
      <x:c r="AG534" s="120"/>
    </x:row>
    <x:row r="535">
      <x:c r="A535" s="120" t="n">
        <x:v>534</x:v>
      </x:c>
      <x:c r="B535" s="120" t="n">
        <x:v>1</x:v>
      </x:c>
      <x:c r="C535" s="120" t="n">
        <x:v>1</x:v>
      </x:c>
      <x:c r="D535" s="120" t="str">
        <x:v>CADC0873</x:v>
      </x:c>
      <x:c r="E535" s="120" t="n">
        <x:v>1</x:v>
      </x:c>
      <x:c r="F535" s="120" t="n">
        <x:v>178</x:v>
      </x:c>
      <x:c r="G535" s="120" t="n">
        <x:v>179</x:v>
      </x:c>
      <x:c r="H535" s="120" t="n">
        <x:v>-6.986181675977654e-7</x:v>
      </x:c>
      <x:c r="I535" s="120" t="n">
        <x:v>2.0000833012047446e-10</x:v>
      </x:c>
      <x:c r="J535" s="120" t="n">
        <x:v>0.00001414243013489812</x:v>
      </x:c>
      <x:c r="K535" s="120" t="n">
        <x:v>-1.3027285494449459</x:v>
      </x:c>
      <x:c r="L535" s="120" t="n">
        <x:v>-0.0464904613871953</x:v>
      </x:c>
      <x:c r="M535" s="120" t="n">
        <x:v>2</x:v>
      </x:c>
      <x:c r="N535" s="120" t="n">
        <x:v>2</x:v>
      </x:c>
      <x:c r="O535" s="120" t="n">
        <x:v>1</x:v>
      </x:c>
      <x:c r="P535" s="120" t="n">
        <x:v>1</x:v>
      </x:c>
      <x:c r="Q535" s="120" t="n">
        <x:v>2</x:v>
      </x:c>
      <x:c r="R535" s="120" t="n">
        <x:v>4.543564979131482e-12</x:v>
      </x:c>
      <x:c r="S535" s="120" t="n">
        <x:v>8.918525503489127e-12</x:v>
      </x:c>
      <x:c r="T535" s="120" t="n">
        <x:v>178</x:v>
      </x:c>
      <x:c r="U535" s="120" t="n">
        <x:v>179</x:v>
      </x:c>
      <x:c r="V535" s="120" t="n">
        <x:v>1.1236423040476094e-12</x:v>
      </x:c>
      <x:c r="W535" s="120" t="n">
        <x:v>1.1173649727400808e-12</x:v>
      </x:c>
      <x:c r="X535" s="120" t="n">
        <x:v>535</x:v>
      </x:c>
      <x:c r="Y535" s="151" t="n">
        <x:v>44714.21436342593</x:v>
      </x:c>
      <x:c r="Z535" s="151" t="n">
        <x:v>44714.21642361111</x:v>
      </x:c>
      <x:c r="AA535" s="120" t="n">
        <x:v>179</x:v>
      </x:c>
      <x:c r="AB535" s="120" t="str">
        <x:v>Anomalous</x:v>
      </x:c>
      <x:c r="AC535" s="120" t="n">
        <x:v>0</x:v>
      </x:c>
      <x:c r="AD535" s="120"/>
      <x:c r="AE535" s="120"/>
      <x:c r="AF535" s="120"/>
      <x:c r="AG535" s="120"/>
    </x:row>
    <x:row r="536">
      <x:c r="A536" s="120" t="n">
        <x:v>535</x:v>
      </x:c>
      <x:c r="B536" s="120" t="n">
        <x:v>0</x:v>
      </x:c>
      <x:c r="C536" s="120" t="n">
        <x:v>0</x:v>
      </x:c>
      <x:c r="D536" s="120" t="str">
        <x:v>CADC0873</x:v>
      </x:c>
      <x:c r="E536" s="120" t="n">
        <x:v>1</x:v>
      </x:c>
      <x:c r="F536" s="120" t="n">
        <x:v>178</x:v>
      </x:c>
      <x:c r="G536" s="120" t="n">
        <x:v>179</x:v>
      </x:c>
      <x:c r="H536" s="120" t="n">
        <x:v>0.00000318376443575419</x:v>
      </x:c>
      <x:c r="I536" s="120" t="n">
        <x:v>2.4711681180388676e-10</x:v>
      </x:c>
      <x:c r="J536" s="120" t="n">
        <x:v>0.000015719949484775285</x:v>
      </x:c>
      <x:c r="K536" s="120" t="n">
        <x:v>-1.4623293937324562</x:v>
      </x:c>
      <x:c r="L536" s="120" t="n">
        <x:v>0.007918811553197262</x:v>
      </x:c>
      <x:c r="M536" s="120" t="n">
        <x:v>1</x:v>
      </x:c>
      <x:c r="N536" s="120" t="n">
        <x:v>1</x:v>
      </x:c>
      <x:c r="O536" s="120" t="n">
        <x:v>1</x:v>
      </x:c>
      <x:c r="P536" s="120" t="n">
        <x:v>50</x:v>
      </x:c>
      <x:c r="Q536" s="120" t="n">
        <x:v>60</x:v>
      </x:c>
      <x:c r="R536" s="120" t="n">
        <x:v>5.635078992856428e-13</x:v>
      </x:c>
      <x:c r="S536" s="120" t="n">
        <x:v>7.581955701835355e-13</x:v>
      </x:c>
      <x:c r="T536" s="120" t="n">
        <x:v>178</x:v>
      </x:c>
      <x:c r="U536" s="120" t="n">
        <x:v>179</x:v>
      </x:c>
      <x:c r="V536" s="120" t="n">
        <x:v>1.3882966955274538e-12</x:v>
      </x:c>
      <x:c r="W536" s="120" t="n">
        <x:v>1.3805408480664065e-12</x:v>
      </x:c>
      <x:c r="X536" s="120" t="n">
        <x:v>536</x:v>
      </x:c>
      <x:c r="Y536" s="151" t="n">
        <x:v>44714.21643518518</x:v>
      </x:c>
      <x:c r="Z536" s="151" t="n">
        <x:v>44714.21849537037</x:v>
      </x:c>
      <x:c r="AA536" s="120" t="n">
        <x:v>179</x:v>
      </x:c>
      <x:c r="AB536" s="120" t="str">
        <x:v>Normal</x:v>
      </x:c>
      <x:c r="AC536" s="120" t="n">
        <x:v>0</x:v>
      </x:c>
      <x:c r="AD536" s="120"/>
      <x:c r="AE536" s="120"/>
      <x:c r="AF536" s="120"/>
      <x:c r="AG536" s="120"/>
    </x:row>
    <x:row r="537">
      <x:c r="A537" s="120" t="n">
        <x:v>536</x:v>
      </x:c>
      <x:c r="B537" s="120" t="n">
        <x:v>0</x:v>
      </x:c>
      <x:c r="C537" s="120" t="n">
        <x:v>1</x:v>
      </x:c>
      <x:c r="D537" s="120" t="str">
        <x:v>CADC0873</x:v>
      </x:c>
      <x:c r="E537" s="120" t="n">
        <x:v>1</x:v>
      </x:c>
      <x:c r="F537" s="120" t="n">
        <x:v>172</x:v>
      </x:c>
      <x:c r="G537" s="120" t="n">
        <x:v>173</x:v>
      </x:c>
      <x:c r="H537" s="120" t="n">
        <x:v>-0.000003669179412947977</x:v>
      </x:c>
      <x:c r="I537" s="120" t="n">
        <x:v>2.9120725992998657e-10</x:v>
      </x:c>
      <x:c r="J537" s="120" t="n">
        <x:v>0.000017064795924065033</x:v>
      </x:c>
      <x:c r="K537" s="120" t="n">
        <x:v>-1.3312601753964157</x:v>
      </x:c>
      <x:c r="L537" s="120" t="n">
        <x:v>-0.12796994619785892</x:v>
      </x:c>
      <x:c r="M537" s="120" t="n">
        <x:v>1</x:v>
      </x:c>
      <x:c r="N537" s="120" t="n">
        <x:v>1</x:v>
      </x:c>
      <x:c r="O537" s="120" t="n">
        <x:v>1</x:v>
      </x:c>
      <x:c r="P537" s="120" t="n">
        <x:v>50</x:v>
      </x:c>
      <x:c r="Q537" s="120" t="n">
        <x:v>60</x:v>
      </x:c>
      <x:c r="R537" s="120" t="n">
        <x:v>6.541446455875393e-13</x:v>
      </x:c>
      <x:c r="S537" s="120" t="n">
        <x:v>8.493656376068844e-13</x:v>
      </x:c>
      <x:c r="T537" s="120" t="n">
        <x:v>172</x:v>
      </x:c>
      <x:c r="U537" s="120" t="n">
        <x:v>173</x:v>
      </x:c>
      <x:c r="V537" s="120" t="n">
        <x:v>1.6930654647092243e-12</x:v>
      </x:c>
      <x:c r="W537" s="120" t="n">
        <x:v>1.6832789591328703e-12</x:v>
      </x:c>
      <x:c r="X537" s="120" t="n">
        <x:v>537</x:v>
      </x:c>
      <x:c r="Y537" s="151" t="n">
        <x:v>44714.218506944446</x:v>
      </x:c>
      <x:c r="Z537" s="151" t="n">
        <x:v>44714.220497685186</x:v>
      </x:c>
      <x:c r="AA537" s="120" t="n">
        <x:v>173</x:v>
      </x:c>
      <x:c r="AB537" s="120" t="str">
        <x:v>Normal</x:v>
      </x:c>
      <x:c r="AC537" s="120" t="n">
        <x:v>0</x:v>
      </x:c>
      <x:c r="AD537" s="120"/>
      <x:c r="AE537" s="120"/>
      <x:c r="AF537" s="120"/>
      <x:c r="AG537" s="120"/>
    </x:row>
    <x:row r="538">
      <x:c r="A538" s="120" t="n">
        <x:v>537</x:v>
      </x:c>
      <x:c r="B538" s="120" t="n">
        <x:v>0</x:v>
      </x:c>
      <x:c r="C538" s="120" t="n">
        <x:v>0</x:v>
      </x:c>
      <x:c r="D538" s="120" t="str">
        <x:v>CADC0873</x:v>
      </x:c>
      <x:c r="E538" s="120" t="n">
        <x:v>1</x:v>
      </x:c>
      <x:c r="F538" s="120" t="n">
        <x:v>184</x:v>
      </x:c>
      <x:c r="G538" s="120" t="n">
        <x:v>185</x:v>
      </x:c>
      <x:c r="H538" s="120" t="n">
        <x:v>-0.0000035199509513513516</x:v>
      </x:c>
      <x:c r="I538" s="120" t="n">
        <x:v>5.304922010095635e-10</x:v>
      </x:c>
      <x:c r="J538" s="120" t="n">
        <x:v>0.000023032416308532707</x:v>
      </x:c>
      <x:c r="K538" s="120" t="n">
        <x:v>-1.4857588901525736</x:v>
      </x:c>
      <x:c r="L538" s="120" t="n">
        <x:v>-0.03711972757418136</x:v>
      </x:c>
      <x:c r="M538" s="120" t="n">
        <x:v>1</x:v>
      </x:c>
      <x:c r="N538" s="120" t="n">
        <x:v>1</x:v>
      </x:c>
      <x:c r="O538" s="120" t="n">
        <x:v>1</x:v>
      </x:c>
      <x:c r="P538" s="120" t="n">
        <x:v>50</x:v>
      </x:c>
      <x:c r="Q538" s="120" t="n">
        <x:v>62</x:v>
      </x:c>
      <x:c r="R538" s="120" t="n">
        <x:v>8.477244340353451e-13</x:v>
      </x:c>
      <x:c r="S538" s="120" t="n">
        <x:v>6.842046370087102e-13</x:v>
      </x:c>
      <x:c r="T538" s="120" t="n">
        <x:v>184</x:v>
      </x:c>
      <x:c r="U538" s="120" t="n">
        <x:v>185</x:v>
      </x:c>
      <x:c r="V538" s="120" t="n">
        <x:v>2.883109788095454e-12</x:v>
      </x:c>
      <x:c r="W538" s="120" t="n">
        <x:v>2.8675254108625053e-12</x:v>
      </x:c>
      <x:c r="X538" s="120" t="n">
        <x:v>538</x:v>
      </x:c>
      <x:c r="Y538" s="151" t="n">
        <x:v>44714.220509259256</x:v>
      </x:c>
      <x:c r="Z538" s="151" t="n">
        <x:v>44714.22263888889</x:v>
      </x:c>
      <x:c r="AA538" s="120" t="n">
        <x:v>185</x:v>
      </x:c>
      <x:c r="AB538" s="120" t="str">
        <x:v>Normal</x:v>
      </x:c>
      <x:c r="AC538" s="120" t="n">
        <x:v>1</x:v>
      </x:c>
      <x:c r="AD538" s="120" t="n">
        <x:v>72</x:v>
      </x:c>
      <x:c r="AE538" s="120" t="n">
        <x:v>1</x:v>
      </x:c>
      <x:c r="AF538" s="120" t="n">
        <x:v>72</x:v>
      </x:c>
      <x:c r="AG538" s="120" t="str">
        <x:v>train=0|anomaly=0</x:v>
      </x:c>
    </x:row>
    <x:row r="539">
      <x:c r="A539" s="120" t="n">
        <x:v>538</x:v>
      </x:c>
      <x:c r="B539" s="120" t="n">
        <x:v>0</x:v>
      </x:c>
      <x:c r="C539" s="120" t="n">
        <x:v>1</x:v>
      </x:c>
      <x:c r="D539" s="120" t="str">
        <x:v>CADC0873</x:v>
      </x:c>
      <x:c r="E539" s="120" t="n">
        <x:v>1</x:v>
      </x:c>
      <x:c r="F539" s="120" t="n">
        <x:v>172</x:v>
      </x:c>
      <x:c r="G539" s="120" t="n">
        <x:v>173</x:v>
      </x:c>
      <x:c r="H539" s="120" t="n">
        <x:v>-0.00000397798358381503</x:v>
      </x:c>
      <x:c r="I539" s="120" t="n">
        <x:v>4.4974158170152773e-10</x:v>
      </x:c>
      <x:c r="J539" s="120" t="n">
        <x:v>0.000021207111583181895</x:v>
      </x:c>
      <x:c r="K539" s="120" t="n">
        <x:v>-1.328992002576331</x:v>
      </x:c>
      <x:c r="L539" s="120" t="n">
        <x:v>-0.08918686344971123</x:v>
      </x:c>
      <x:c r="M539" s="120" t="n">
        <x:v>1</x:v>
      </x:c>
      <x:c r="N539" s="120" t="n">
        <x:v>1</x:v>
      </x:c>
      <x:c r="O539" s="120" t="n">
        <x:v>1</x:v>
      </x:c>
      <x:c r="P539" s="120" t="n">
        <x:v>46</x:v>
      </x:c>
      <x:c r="Q539" s="120" t="n">
        <x:v>60</x:v>
      </x:c>
      <x:c r="R539" s="120" t="n">
        <x:v>8.159706509489115e-13</x:v>
      </x:c>
      <x:c r="S539" s="120" t="n">
        <x:v>7.728679824850827e-13</x:v>
      </x:c>
      <x:c r="T539" s="120" t="n">
        <x:v>172</x:v>
      </x:c>
      <x:c r="U539" s="120" t="n">
        <x:v>173</x:v>
      </x:c>
      <x:c r="V539" s="120" t="n">
        <x:v>2.61477663779958e-12</x:v>
      </x:c>
      <x:c r="W539" s="120" t="n">
        <x:v>2.5996623219741487e-12</x:v>
      </x:c>
      <x:c r="X539" s="120" t="n">
        <x:v>539</x:v>
      </x:c>
      <x:c r="Y539" s="151" t="n">
        <x:v>44714.222650462965</x:v>
      </x:c>
      <x:c r="Z539" s="151" t="n">
        <x:v>44714.224641203706</x:v>
      </x:c>
      <x:c r="AA539" s="120" t="n">
        <x:v>173</x:v>
      </x:c>
      <x:c r="AB539" s="120" t="str">
        <x:v>Normal</x:v>
      </x:c>
      <x:c r="AC539" s="120" t="n">
        <x:v>0</x:v>
      </x:c>
      <x:c r="AD539" s="120"/>
      <x:c r="AE539" s="120"/>
      <x:c r="AF539" s="120"/>
      <x:c r="AG539" s="120"/>
    </x:row>
    <x:row r="540">
      <x:c r="A540" s="120" t="n">
        <x:v>539</x:v>
      </x:c>
      <x:c r="B540" s="120" t="n">
        <x:v>1</x:v>
      </x:c>
      <x:c r="C540" s="120" t="n">
        <x:v>1</x:v>
      </x:c>
      <x:c r="D540" s="120" t="str">
        <x:v>CADC0873</x:v>
      </x:c>
      <x:c r="E540" s="120" t="n">
        <x:v>1</x:v>
      </x:c>
      <x:c r="F540" s="120" t="n">
        <x:v>183</x:v>
      </x:c>
      <x:c r="G540" s="120" t="n">
        <x:v>184</x:v>
      </x:c>
      <x:c r="H540" s="120" t="n">
        <x:v>-0.000004545543016304348</x:v>
      </x:c>
      <x:c r="I540" s="120" t="n">
        <x:v>3.829691680784598e-10</x:v>
      </x:c>
      <x:c r="J540" s="120" t="n">
        <x:v>0.000019569598056129303</x:v>
      </x:c>
      <x:c r="K540" s="120" t="n">
        <x:v>-0.7126271169461913</x:v>
      </x:c>
      <x:c r="L540" s="120" t="n">
        <x:v>-0.07236602860922917</x:v>
      </x:c>
      <x:c r="M540" s="120" t="n">
        <x:v>2</x:v>
      </x:c>
      <x:c r="N540" s="120" t="n">
        <x:v>2</x:v>
      </x:c>
      <x:c r="O540" s="120" t="n">
        <x:v>2</x:v>
      </x:c>
      <x:c r="P540" s="120" t="n">
        <x:v>1</x:v>
      </x:c>
      <x:c r="Q540" s="120" t="n">
        <x:v>2</x:v>
      </x:c>
      <x:c r="R540" s="120" t="n">
        <x:v>1.295919393467186e-11</x:v>
      </x:c>
      <x:c r="S540" s="120" t="n">
        <x:v>2.5482486892953148e-11</x:v>
      </x:c>
      <x:c r="T540" s="120" t="n">
        <x:v>183</x:v>
      </x:c>
      <x:c r="U540" s="120" t="n">
        <x:v>184</x:v>
      </x:c>
      <x:c r="V540" s="120" t="n">
        <x:v>2.0927276944178132e-12</x:v>
      </x:c>
      <x:c r="W540" s="120" t="n">
        <x:v>2.0813541743394553e-12</x:v>
      </x:c>
      <x:c r="X540" s="120" t="n">
        <x:v>540</x:v>
      </x:c>
      <x:c r="Y540" s="151" t="n">
        <x:v>44714.224652777775</x:v>
      </x:c>
      <x:c r="Z540" s="151" t="n">
        <x:v>44714.22677083333</x:v>
      </x:c>
      <x:c r="AA540" s="120" t="n">
        <x:v>184</x:v>
      </x:c>
      <x:c r="AB540" s="120" t="str">
        <x:v>Anomalous</x:v>
      </x:c>
      <x:c r="AC540" s="120" t="n">
        <x:v>1</x:v>
      </x:c>
      <x:c r="AD540" s="120" t="n">
        <x:v>668</x:v>
      </x:c>
      <x:c r="AE540" s="120" t="n">
        <x:v>7</x:v>
      </x:c>
      <x:c r="AF540" s="120" t="n">
        <x:v>68</x:v>
      </x:c>
      <x:c r="AG540" s="120" t="str">
        <x:v>train=1|anomaly=1</x:v>
      </x:c>
    </x:row>
    <x:row r="541">
      <x:c r="A541" s="120" t="n">
        <x:v>540</x:v>
      </x:c>
      <x:c r="B541" s="120" t="n">
        <x:v>0</x:v>
      </x:c>
      <x:c r="C541" s="120" t="n">
        <x:v>1</x:v>
      </x:c>
      <x:c r="D541" s="120" t="str">
        <x:v>CADC0873</x:v>
      </x:c>
      <x:c r="E541" s="120" t="n">
        <x:v>1</x:v>
      </x:c>
      <x:c r="F541" s="120" t="n">
        <x:v>182</x:v>
      </x:c>
      <x:c r="G541" s="120" t="n">
        <x:v>183</x:v>
      </x:c>
      <x:c r="H541" s="120" t="n">
        <x:v>0.000005071600120218578</x:v>
      </x:c>
      <x:c r="I541" s="120" t="n">
        <x:v>8.729236407426706e-10</x:v>
      </x:c>
      <x:c r="J541" s="120" t="n">
        <x:v>0.00002954528119247929</x:v>
      </x:c>
      <x:c r="K541" s="120" t="n">
        <x:v>-1.4679080607749369</x:v>
      </x:c>
      <x:c r="L541" s="120" t="n">
        <x:v>0.00661845945191839</x:v>
      </x:c>
      <x:c r="M541" s="120" t="n">
        <x:v>1</x:v>
      </x:c>
      <x:c r="N541" s="120" t="n">
        <x:v>1</x:v>
      </x:c>
      <x:c r="O541" s="120" t="n">
        <x:v>1</x:v>
      </x:c>
      <x:c r="P541" s="120" t="n">
        <x:v>50</x:v>
      </x:c>
      <x:c r="Q541" s="120" t="n">
        <x:v>64</x:v>
      </x:c>
      <x:c r="R541" s="120" t="n">
        <x:v>1.2769147149866485e-12</x:v>
      </x:c>
      <x:c r="S541" s="120" t="n">
        <x:v>7.51742893762703e-13</x:v>
      </x:c>
      <x:c r="T541" s="120" t="n">
        <x:v>182</x:v>
      </x:c>
      <x:c r="U541" s="120" t="n">
        <x:v>183</x:v>
      </x:c>
      <x:c r="V541" s="120" t="n">
        <x:v>4.796283740344344e-12</x:v>
      </x:c>
      <x:c r="W541" s="120" t="n">
        <x:v>4.770074539577435e-12</x:v>
      </x:c>
      <x:c r="X541" s="120" t="n">
        <x:v>541</x:v>
      </x:c>
      <x:c r="Y541" s="151" t="n">
        <x:v>44714.22678240741</x:v>
      </x:c>
      <x:c r="Z541" s="151" t="n">
        <x:v>44714.22888888889</x:v>
      </x:c>
      <x:c r="AA541" s="120" t="n">
        <x:v>183</x:v>
      </x:c>
      <x:c r="AB541" s="120" t="str">
        <x:v>Normal</x:v>
      </x:c>
      <x:c r="AC541" s="120" t="n">
        <x:v>0</x:v>
      </x:c>
      <x:c r="AD541" s="120"/>
      <x:c r="AE541" s="120"/>
      <x:c r="AF541" s="120"/>
      <x:c r="AG541" s="120"/>
    </x:row>
    <x:row r="542">
      <x:c r="A542" s="120" t="n">
        <x:v>541</x:v>
      </x:c>
      <x:c r="B542" s="120" t="n">
        <x:v>1</x:v>
      </x:c>
      <x:c r="C542" s="120" t="n">
        <x:v>1</x:v>
      </x:c>
      <x:c r="D542" s="120" t="str">
        <x:v>CADC0873</x:v>
      </x:c>
      <x:c r="E542" s="120" t="n">
        <x:v>1</x:v>
      </x:c>
      <x:c r="F542" s="120" t="n">
        <x:v>169</x:v>
      </x:c>
      <x:c r="G542" s="120" t="n">
        <x:v>170</x:v>
      </x:c>
      <x:c r="H542" s="120" t="n">
        <x:v>-0.000003978198005882353</x:v>
      </x:c>
      <x:c r="I542" s="120" t="n">
        <x:v>6.599194174445847e-10</x:v>
      </x:c>
      <x:c r="J542" s="120" t="n">
        <x:v>0.000025688896773598213</x:v>
      </x:c>
      <x:c r="K542" s="120" t="n">
        <x:v>-1.1880321868763484</x:v>
      </x:c>
      <x:c r="L542" s="120" t="n">
        <x:v>-0.0101743705798095</x:v>
      </x:c>
      <x:c r="M542" s="120" t="n">
        <x:v>2</x:v>
      </x:c>
      <x:c r="N542" s="120" t="n">
        <x:v>2</x:v>
      </x:c>
      <x:c r="O542" s="120" t="n">
        <x:v>1</x:v>
      </x:c>
      <x:c r="P542" s="120" t="n">
        <x:v>1</x:v>
      </x:c>
      <x:c r="Q542" s="120" t="n">
        <x:v>3</x:v>
      </x:c>
      <x:c r="R542" s="120" t="n">
        <x:v>2.9631715896940915e-11</x:v>
      </x:c>
      <x:c r="S542" s="120" t="n">
        <x:v>7.397554174097265e-11</x:v>
      </x:c>
      <x:c r="T542" s="120" t="n">
        <x:v>169</x:v>
      </x:c>
      <x:c r="U542" s="120" t="n">
        <x:v>170</x:v>
      </x:c>
      <x:c r="V542" s="120" t="n">
        <x:v>3.904848623932454e-12</x:v>
      </x:c>
      <x:c r="W542" s="120" t="n">
        <x:v>3.8818789261446154e-12</x:v>
      </x:c>
      <x:c r="X542" s="120" t="n">
        <x:v>542</x:v>
      </x:c>
      <x:c r="Y542" s="151" t="n">
        <x:v>44714.228900462964</x:v>
      </x:c>
      <x:c r="Z542" s="151" t="n">
        <x:v>44714.23085648148</x:v>
      </x:c>
      <x:c r="AA542" s="120" t="n">
        <x:v>170</x:v>
      </x:c>
      <x:c r="AB542" s="120" t="str">
        <x:v>Anomalous</x:v>
      </x:c>
      <x:c r="AC542" s="120" t="n">
        <x:v>1</x:v>
      </x:c>
      <x:c r="AD542" s="120" t="n">
        <x:v>344</x:v>
      </x:c>
      <x:c r="AE542" s="120" t="n">
        <x:v>4</x:v>
      </x:c>
      <x:c r="AF542" s="120" t="n">
        <x:v>44</x:v>
      </x:c>
      <x:c r="AG542" s="120" t="str">
        <x:v>train=1|anomaly=1</x:v>
      </x:c>
    </x:row>
    <x:row r="543">
      <x:c r="A543" s="120" t="n">
        <x:v>542</x:v>
      </x:c>
      <x:c r="B543" s="120" t="n">
        <x:v>0</x:v>
      </x:c>
      <x:c r="C543" s="120" t="n">
        <x:v>1</x:v>
      </x:c>
      <x:c r="D543" s="120" t="str">
        <x:v>CADC0873</x:v>
      </x:c>
      <x:c r="E543" s="120" t="n">
        <x:v>1</x:v>
      </x:c>
      <x:c r="F543" s="120" t="n">
        <x:v>181</x:v>
      </x:c>
      <x:c r="G543" s="120" t="n">
        <x:v>182</x:v>
      </x:c>
      <x:c r="H543" s="120" t="n">
        <x:v>-0.000006175218681318682</x:v>
      </x:c>
      <x:c r="I543" s="120" t="n">
        <x:v>7.616885035857179e-10</x:v>
      </x:c>
      <x:c r="J543" s="120" t="n">
        <x:v>0.000027598704744710718</x:v>
      </x:c>
      <x:c r="K543" s="120" t="n">
        <x:v>-1.4938086923615699</x:v>
      </x:c>
      <x:c r="L543" s="120" t="n">
        <x:v>-0.030479560539733667</x:v>
      </x:c>
      <x:c r="M543" s="120" t="n">
        <x:v>1</x:v>
      </x:c>
      <x:c r="N543" s="120" t="n">
        <x:v>1</x:v>
      </x:c>
      <x:c r="O543" s="120" t="n">
        <x:v>1</x:v>
      </x:c>
      <x:c r="P543" s="120" t="n">
        <x:v>43</x:v>
      </x:c>
      <x:c r="Q543" s="120" t="n">
        <x:v>58</x:v>
      </x:c>
      <x:c r="R543" s="120" t="n">
        <x:v>1.150976100213984e-12</x:v>
      </x:c>
      <x:c r="S543" s="120" t="n">
        <x:v>7.329079766115116e-13</x:v>
      </x:c>
      <x:c r="T543" s="120" t="n">
        <x:v>181</x:v>
      </x:c>
      <x:c r="U543" s="120" t="n">
        <x:v>182</x:v>
      </x:c>
      <x:c r="V543" s="120" t="n">
        <x:v>4.208223776716673e-12</x:v>
      </x:c>
      <x:c r="W543" s="120" t="n">
        <x:v>4.185101668053395e-12</x:v>
      </x:c>
      <x:c r="X543" s="120" t="n">
        <x:v>543</x:v>
      </x:c>
      <x:c r="Y543" s="151" t="n">
        <x:v>44714.23086805556</x:v>
      </x:c>
      <x:c r="Z543" s="151" t="n">
        <x:v>44714.23296296296</x:v>
      </x:c>
      <x:c r="AA543" s="120" t="n">
        <x:v>182</x:v>
      </x:c>
      <x:c r="AB543" s="120" t="str">
        <x:v>Normal</x:v>
      </x:c>
      <x:c r="AC543" s="120" t="n">
        <x:v>0</x:v>
      </x:c>
      <x:c r="AD543" s="120"/>
      <x:c r="AE543" s="120"/>
      <x:c r="AF543" s="120"/>
      <x:c r="AG543" s="120"/>
    </x:row>
    <x:row r="544">
      <x:c r="A544" s="120" t="n">
        <x:v>543</x:v>
      </x:c>
      <x:c r="B544" s="120" t="n">
        <x:v>1</x:v>
      </x:c>
      <x:c r="C544" s="120" t="n">
        <x:v>0</x:v>
      </x:c>
      <x:c r="D544" s="120" t="str">
        <x:v>CADC0873</x:v>
      </x:c>
      <x:c r="E544" s="120" t="n">
        <x:v>1</x:v>
      </x:c>
      <x:c r="F544" s="120" t="n">
        <x:v>179</x:v>
      </x:c>
      <x:c r="G544" s="120" t="n">
        <x:v>180</x:v>
      </x:c>
      <x:c r="H544" s="120" t="n">
        <x:v>0.0000017732934666666664</x:v>
      </x:c>
      <x:c r="I544" s="120" t="n">
        <x:v>3.702683626611856e-10</x:v>
      </x:c>
      <x:c r="J544" s="120" t="n">
        <x:v>0.000019242358552453637</x:v>
      </x:c>
      <x:c r="K544" s="120" t="n">
        <x:v>-0.6502014844788238</x:v>
      </x:c>
      <x:c r="L544" s="120" t="n">
        <x:v>-0.36594388218290036</x:v>
      </x:c>
      <x:c r="M544" s="120" t="n">
        <x:v>1</x:v>
      </x:c>
      <x:c r="N544" s="120" t="n">
        <x:v>1</x:v>
      </x:c>
      <x:c r="O544" s="120" t="n">
        <x:v>1</x:v>
      </x:c>
      <x:c r="P544" s="120" t="n">
        <x:v>2</x:v>
      </x:c>
      <x:c r="Q544" s="120" t="n">
        <x:v>2</x:v>
      </x:c>
      <x:c r="R544" s="120" t="n">
        <x:v>1.2121689248481508e-11</x:v>
      </x:c>
      <x:c r="S544" s="120" t="n">
        <x:v>2.3086684372882396e-11</x:v>
      </x:c>
      <x:c r="T544" s="120" t="n">
        <x:v>179</x:v>
      </x:c>
      <x:c r="U544" s="120" t="n">
        <x:v>180</x:v>
      </x:c>
      <x:c r="V544" s="120" t="n">
        <x:v>2.068538338889305e-12</x:v>
      </x:c>
      <x:c r="W544" s="120" t="n">
        <x:v>2.057046459228809e-12</x:v>
      </x:c>
      <x:c r="X544" s="120" t="n">
        <x:v>544</x:v>
      </x:c>
      <x:c r="Y544" s="151" t="n">
        <x:v>44714.23297453704</x:v>
      </x:c>
      <x:c r="Z544" s="151" t="n">
        <x:v>44714.23504629629</x:v>
      </x:c>
      <x:c r="AA544" s="120" t="n">
        <x:v>180</x:v>
      </x:c>
      <x:c r="AB544" s="120" t="str">
        <x:v>Anomalous</x:v>
      </x:c>
      <x:c r="AC544" s="120" t="n">
        <x:v>1</x:v>
      </x:c>
      <x:c r="AD544" s="120" t="n">
        <x:v>346</x:v>
      </x:c>
      <x:c r="AE544" s="120" t="n">
        <x:v>4</x:v>
      </x:c>
      <x:c r="AF544" s="120" t="n">
        <x:v>46</x:v>
      </x:c>
      <x:c r="AG544" s="120" t="str">
        <x:v>train=0|anomaly=1</x:v>
      </x:c>
    </x:row>
    <x:row r="545">
      <x:c r="A545" s="120" t="n">
        <x:v>544</x:v>
      </x:c>
      <x:c r="B545" s="120" t="n">
        <x:v>0</x:v>
      </x:c>
      <x:c r="C545" s="120" t="n">
        <x:v>1</x:v>
      </x:c>
      <x:c r="D545" s="120" t="str">
        <x:v>CADC0873</x:v>
      </x:c>
      <x:c r="E545" s="120" t="n">
        <x:v>1</x:v>
      </x:c>
      <x:c r="F545" s="120" t="n">
        <x:v>174</x:v>
      </x:c>
      <x:c r="G545" s="120" t="n">
        <x:v>175</x:v>
      </x:c>
      <x:c r="H545" s="120" t="n">
        <x:v>-2.211472388571412e-7</x:v>
      </x:c>
      <x:c r="I545" s="120" t="n">
        <x:v>3.5337663375531194e-10</x:v>
      </x:c>
      <x:c r="J545" s="120" t="n">
        <x:v>0.000018798314651992394</x:v>
      </x:c>
      <x:c r="K545" s="120" t="n">
        <x:v>-1.3480222316831327</x:v>
      </x:c>
      <x:c r="L545" s="120" t="n">
        <x:v>-0.06001880917467143</x:v>
      </x:c>
      <x:c r="M545" s="120" t="n">
        <x:v>1</x:v>
      </x:c>
      <x:c r="N545" s="120" t="n">
        <x:v>1</x:v>
      </x:c>
      <x:c r="O545" s="120" t="n">
        <x:v>1</x:v>
      </x:c>
      <x:c r="P545" s="120" t="n">
        <x:v>45</x:v>
      </x:c>
      <x:c r="Q545" s="120" t="n">
        <x:v>55</x:v>
      </x:c>
      <x:c r="R545" s="120" t="n">
        <x:v>7.203693399026809e-13</x:v>
      </x:c>
      <x:c r="S545" s="120" t="n">
        <x:v>7.643121600271907e-13</x:v>
      </x:c>
      <x:c r="T545" s="120" t="n">
        <x:v>174</x:v>
      </x:c>
      <x:c r="U545" s="120" t="n">
        <x:v>175</x:v>
      </x:c>
      <x:c r="V545" s="120" t="n">
        <x:v>2.0309001939960455e-12</x:v>
      </x:c>
      <x:c r="W545" s="120" t="n">
        <x:v>2.019295050030354e-12</x:v>
      </x:c>
      <x:c r="X545" s="120" t="n">
        <x:v>545</x:v>
      </x:c>
      <x:c r="Y545" s="151" t="n">
        <x:v>44714.23505787037</x:v>
      </x:c>
      <x:c r="Z545" s="151" t="n">
        <x:v>44714.23707175926</x:v>
      </x:c>
      <x:c r="AA545" s="120" t="n">
        <x:v>175</x:v>
      </x:c>
      <x:c r="AB545" s="120" t="str">
        <x:v>Normal</x:v>
      </x:c>
      <x:c r="AC545" s="120" t="n">
        <x:v>0</x:v>
      </x:c>
      <x:c r="AD545" s="120"/>
      <x:c r="AE545" s="120"/>
      <x:c r="AF545" s="120"/>
      <x:c r="AG545" s="120"/>
    </x:row>
    <x:row r="546">
      <x:c r="A546" s="120" t="n">
        <x:v>545</x:v>
      </x:c>
      <x:c r="B546" s="120" t="n">
        <x:v>0</x:v>
      </x:c>
      <x:c r="C546" s="120" t="n">
        <x:v>1</x:v>
      </x:c>
      <x:c r="D546" s="120" t="str">
        <x:v>CADC0873</x:v>
      </x:c>
      <x:c r="E546" s="120" t="n">
        <x:v>1</x:v>
      </x:c>
      <x:c r="F546" s="120" t="n">
        <x:v>172</x:v>
      </x:c>
      <x:c r="G546" s="120" t="n">
        <x:v>173</x:v>
      </x:c>
      <x:c r="H546" s="120" t="n">
        <x:v>0.0000034147891849710983</x:v>
      </x:c>
      <x:c r="I546" s="120" t="n">
        <x:v>2.659444116062169e-10</x:v>
      </x:c>
      <x:c r="J546" s="120" t="n">
        <x:v>0.000016307802169704442</x:v>
      </x:c>
      <x:c r="K546" s="120" t="n">
        <x:v>-1.481939896176336</x:v>
      </x:c>
      <x:c r="L546" s="120" t="n">
        <x:v>-0.017964764047826737</x:v>
      </x:c>
      <x:c r="M546" s="120" t="n">
        <x:v>1</x:v>
      </x:c>
      <x:c r="N546" s="120" t="n">
        <x:v>1</x:v>
      </x:c>
      <x:c r="O546" s="120" t="n">
        <x:v>1</x:v>
      </x:c>
      <x:c r="P546" s="120" t="n">
        <x:v>53</x:v>
      </x:c>
      <x:c r="Q546" s="120" t="n">
        <x:v>60</x:v>
      </x:c>
      <x:c r="R546" s="120" t="n">
        <x:v>5.639855470027592e-13</x:v>
      </x:c>
      <x:c r="S546" s="120" t="n">
        <x:v>6.226378705310618e-13</x:v>
      </x:c>
      <x:c r="T546" s="120" t="n">
        <x:v>172</x:v>
      </x:c>
      <x:c r="U546" s="120" t="n">
        <x:v>173</x:v>
      </x:c>
      <x:c r="V546" s="120" t="n">
        <x:v>1.5461884395710284e-12</x:v>
      </x:c>
      <x:c r="W546" s="120" t="n">
        <x:v>1.5372509341399821e-12</x:v>
      </x:c>
      <x:c r="X546" s="120" t="n">
        <x:v>546</x:v>
      </x:c>
      <x:c r="Y546" s="151" t="n">
        <x:v>44714.23708333333</x:v>
      </x:c>
      <x:c r="Z546" s="151" t="n">
        <x:v>44714.239074074074</x:v>
      </x:c>
      <x:c r="AA546" s="120" t="n">
        <x:v>173</x:v>
      </x:c>
      <x:c r="AB546" s="120" t="str">
        <x:v>Normal</x:v>
      </x:c>
      <x:c r="AC546" s="120" t="n">
        <x:v>0</x:v>
      </x:c>
      <x:c r="AD546" s="120"/>
      <x:c r="AE546" s="120"/>
      <x:c r="AF546" s="120"/>
      <x:c r="AG546" s="120"/>
    </x:row>
    <x:row r="547">
      <x:c r="A547" s="120" t="n">
        <x:v>546</x:v>
      </x:c>
      <x:c r="B547" s="120" t="n">
        <x:v>0</x:v>
      </x:c>
      <x:c r="C547" s="120" t="n">
        <x:v>0</x:v>
      </x:c>
      <x:c r="D547" s="120" t="str">
        <x:v>CADC0873</x:v>
      </x:c>
      <x:c r="E547" s="120" t="n">
        <x:v>1</x:v>
      </x:c>
      <x:c r="F547" s="120" t="n">
        <x:v>171</x:v>
      </x:c>
      <x:c r="G547" s="120" t="n">
        <x:v>172</x:v>
      </x:c>
      <x:c r="H547" s="120" t="n">
        <x:v>0.0000019884585383720925</x:v>
      </x:c>
      <x:c r="I547" s="120" t="n">
        <x:v>1.9951119295556856e-10</x:v>
      </x:c>
      <x:c r="J547" s="120" t="n">
        <x:v>0.000014124843112600174</x:v>
      </x:c>
      <x:c r="K547" s="120" t="n">
        <x:v>-1.4261823448150601</x:v>
      </x:c>
      <x:c r="L547" s="120" t="n">
        <x:v>-0.03162896871193453</x:v>
      </x:c>
      <x:c r="M547" s="120" t="n">
        <x:v>1</x:v>
      </x:c>
      <x:c r="N547" s="120" t="n">
        <x:v>1</x:v>
      </x:c>
      <x:c r="O547" s="120" t="n">
        <x:v>1</x:v>
      </x:c>
      <x:c r="P547" s="120" t="n">
        <x:v>55</x:v>
      </x:c>
      <x:c r="Q547" s="120" t="n">
        <x:v>58</x:v>
      </x:c>
      <x:c r="R547" s="120" t="n">
        <x:v>5.052832921984451e-13</x:v>
      </x:c>
      <x:c r="S547" s="120" t="n">
        <x:v>6.923282103486483e-13</x:v>
      </x:c>
      <x:c r="T547" s="120" t="n">
        <x:v>171</x:v>
      </x:c>
      <x:c r="U547" s="120" t="n">
        <x:v>172</x:v>
      </x:c>
      <x:c r="V547" s="120" t="n">
        <x:v>1.1667321225471845e-12</x:v>
      </x:c>
      <x:c r="W547" s="120" t="n">
        <x:v>1.1599487962533056e-12</x:v>
      </x:c>
      <x:c r="X547" s="120" t="n">
        <x:v>547</x:v>
      </x:c>
      <x:c r="Y547" s="151" t="n">
        <x:v>44714.23908564815</x:v>
      </x:c>
      <x:c r="Z547" s="151" t="n">
        <x:v>44714.241064814814</x:v>
      </x:c>
      <x:c r="AA547" s="120" t="n">
        <x:v>172</x:v>
      </x:c>
      <x:c r="AB547" s="120" t="str">
        <x:v>Normal</x:v>
      </x:c>
      <x:c r="AC547" s="120" t="n">
        <x:v>1</x:v>
      </x:c>
      <x:c r="AD547" s="120" t="n">
        <x:v>356</x:v>
      </x:c>
      <x:c r="AE547" s="120" t="n">
        <x:v>4</x:v>
      </x:c>
      <x:c r="AF547" s="120" t="n">
        <x:v>56</x:v>
      </x:c>
      <x:c r="AG547" s="120" t="str">
        <x:v>train=0|anomaly=0</x:v>
      </x:c>
    </x:row>
    <x:row r="548">
      <x:c r="A548" s="120" t="n">
        <x:v>547</x:v>
      </x:c>
      <x:c r="B548" s="120" t="n">
        <x:v>0</x:v>
      </x:c>
      <x:c r="C548" s="120" t="n">
        <x:v>0</x:v>
      </x:c>
      <x:c r="D548" s="120" t="str">
        <x:v>CADC0873</x:v>
      </x:c>
      <x:c r="E548" s="120" t="n">
        <x:v>1</x:v>
      </x:c>
      <x:c r="F548" s="120" t="n">
        <x:v>160</x:v>
      </x:c>
      <x:c r="G548" s="120" t="n">
        <x:v>161</x:v>
      </x:c>
      <x:c r="H548" s="120" t="n">
        <x:v>-0.0000027352636211180124</x:v>
      </x:c>
      <x:c r="I548" s="120" t="n">
        <x:v>1.1163082708514842e-10</x:v>
      </x:c>
      <x:c r="J548" s="120" t="n">
        <x:v>0.000010565549066903642</x:v>
      </x:c>
      <x:c r="K548" s="120" t="n">
        <x:v>-1.3630195915753731</x:v>
      </x:c>
      <x:c r="L548" s="120" t="n">
        <x:v>-0.13910291313672762</x:v>
      </x:c>
      <x:c r="M548" s="120" t="n">
        <x:v>1</x:v>
      </x:c>
      <x:c r="N548" s="120" t="n">
        <x:v>1</x:v>
      </x:c>
      <x:c r="O548" s="120" t="n">
        <x:v>1</x:v>
      </x:c>
      <x:c r="P548" s="120" t="n">
        <x:v>49</x:v>
      </x:c>
      <x:c r="Q548" s="120" t="n">
        <x:v>56</x:v>
      </x:c>
      <x:c r="R548" s="120" t="n">
        <x:v>4.630526242154876e-13</x:v>
      </x:c>
      <x:c r="S548" s="120" t="n">
        <x:v>8.968181353841817e-13</x:v>
      </x:c>
      <x:c r="T548" s="120" t="n">
        <x:v>160</x:v>
      </x:c>
      <x:c r="U548" s="120" t="n">
        <x:v>161</x:v>
      </x:c>
      <x:c r="V548" s="120" t="n">
        <x:v>6.976926692821776e-13</x:v>
      </x:c>
      <x:c r="W548" s="120" t="n">
        <x:v>6.933591744419156e-13</x:v>
      </x:c>
      <x:c r="X548" s="120" t="n">
        <x:v>548</x:v>
      </x:c>
      <x:c r="Y548" s="151" t="n">
        <x:v>44714.24107638889</x:v>
      </x:c>
      <x:c r="Z548" s="151" t="n">
        <x:v>44714.24292824074</x:v>
      </x:c>
      <x:c r="AA548" s="120" t="n">
        <x:v>161</x:v>
      </x:c>
      <x:c r="AB548" s="120" t="str">
        <x:v>Normal</x:v>
      </x:c>
      <x:c r="AC548" s="120" t="n">
        <x:v>0</x:v>
      </x:c>
      <x:c r="AD548" s="120"/>
      <x:c r="AE548" s="120"/>
      <x:c r="AF548" s="120"/>
      <x:c r="AG548" s="120"/>
    </x:row>
    <x:row r="549">
      <x:c r="A549" s="120" t="n">
        <x:v>548</x:v>
      </x:c>
      <x:c r="B549" s="120" t="n">
        <x:v>1</x:v>
      </x:c>
      <x:c r="C549" s="120" t="n">
        <x:v>1</x:v>
      </x:c>
      <x:c r="D549" s="120" t="str">
        <x:v>CADC0873</x:v>
      </x:c>
      <x:c r="E549" s="120" t="n">
        <x:v>1</x:v>
      </x:c>
      <x:c r="F549" s="120" t="n">
        <x:v>178</x:v>
      </x:c>
      <x:c r="G549" s="120" t="n">
        <x:v>179</x:v>
      </x:c>
      <x:c r="H549" s="120" t="n">
        <x:v>-0.0000022378415474860335</x:v>
      </x:c>
      <x:c r="I549" s="120" t="n">
        <x:v>1.9518356121687448e-10</x:v>
      </x:c>
      <x:c r="J549" s="120" t="n">
        <x:v>0.000013970811043632165</x:v>
      </x:c>
      <x:c r="K549" s="120" t="n">
        <x:v>-1.510108141534404</x:v>
      </x:c>
      <x:c r="L549" s="120" t="n">
        <x:v>0.03336881324624817</x:v>
      </x:c>
      <x:c r="M549" s="120" t="n">
        <x:v>1</x:v>
      </x:c>
      <x:c r="N549" s="120" t="n">
        <x:v>1</x:v>
      </x:c>
      <x:c r="O549" s="120" t="n">
        <x:v>1</x:v>
      </x:c>
      <x:c r="P549" s="120" t="n">
        <x:v>38</x:v>
      </x:c>
      <x:c r="Q549" s="120" t="n">
        <x:v>44</x:v>
      </x:c>
      <x:c r="R549" s="120" t="n">
        <x:v>6.782467927172651e-13</x:v>
      </x:c>
      <x:c r="S549" s="120" t="n">
        <x:v>1.1857555022739098e-12</x:v>
      </x:c>
      <x:c r="T549" s="120" t="n">
        <x:v>178</x:v>
      </x:c>
      <x:c r="U549" s="120" t="n">
        <x:v>179</x:v>
      </x:c>
      <x:c r="V549" s="120" t="n">
        <x:v>1.0965368607689577e-12</x:v>
      </x:c>
      <x:c r="W549" s="120" t="n">
        <x:v>1.0904109565188518e-12</x:v>
      </x:c>
      <x:c r="X549" s="120" t="n">
        <x:v>549</x:v>
      </x:c>
      <x:c r="Y549" s="151" t="n">
        <x:v>44714.242939814816</x:v>
      </x:c>
      <x:c r="Z549" s="151" t="n">
        <x:v>44714.245</x:v>
      </x:c>
      <x:c r="AA549" s="120" t="n">
        <x:v>179</x:v>
      </x:c>
      <x:c r="AB549" s="120" t="str">
        <x:v>Anomalous</x:v>
      </x:c>
      <x:c r="AC549" s="120" t="n">
        <x:v>1</x:v>
      </x:c>
      <x:c r="AD549" s="120" t="n">
        <x:v>903</x:v>
      </x:c>
      <x:c r="AE549" s="120" t="n">
        <x:v>10</x:v>
      </x:c>
      <x:c r="AF549" s="120" t="n">
        <x:v>3</x:v>
      </x:c>
      <x:c r="AG549" s="120" t="str">
        <x:v>train=1|anomaly=1</x:v>
      </x:c>
    </x:row>
    <x:row r="550">
      <x:c r="A550" s="120" t="n">
        <x:v>549</x:v>
      </x:c>
      <x:c r="B550" s="120" t="n">
        <x:v>1</x:v>
      </x:c>
      <x:c r="C550" s="120" t="n">
        <x:v>1</x:v>
      </x:c>
      <x:c r="D550" s="120" t="str">
        <x:v>CADC0873</x:v>
      </x:c>
      <x:c r="E550" s="120" t="n">
        <x:v>1</x:v>
      </x:c>
      <x:c r="F550" s="120" t="n">
        <x:v>162</x:v>
      </x:c>
      <x:c r="G550" s="120" t="n">
        <x:v>163</x:v>
      </x:c>
      <x:c r="H550" s="120" t="n">
        <x:v>-3.9004963190184033e-7</x:v>
      </x:c>
      <x:c r="I550" s="120" t="n">
        <x:v>1.2828710678489393e-10</x:v>
      </x:c>
      <x:c r="J550" s="120" t="n">
        <x:v>0.00001132638983899521</x:v>
      </x:c>
      <x:c r="K550" s="120" t="n">
        <x:v>3.2706862452997605</x:v>
      </x:c>
      <x:c r="L550" s="120" t="n">
        <x:v>0.38600866226771746</x:v>
      </x:c>
      <x:c r="M550" s="120" t="n">
        <x:v>2</x:v>
      </x:c>
      <x:c r="N550" s="120" t="n">
        <x:v>2</x:v>
      </x:c>
      <x:c r="O550" s="120" t="n">
        <x:v>1</x:v>
      </x:c>
      <x:c r="P550" s="120" t="n">
        <x:v>1</x:v>
      </x:c>
      <x:c r="Q550" s="120" t="n">
        <x:v>2</x:v>
      </x:c>
      <x:c r="R550" s="120" t="n">
        <x:v>5.654995904113586e-11</x:v>
      </x:c>
      <x:c r="S550" s="120" t="n">
        <x:v>1.6829117419127134e-10</x:v>
      </x:c>
      <x:c r="T550" s="120" t="n">
        <x:v>162</x:v>
      </x:c>
      <x:c r="U550" s="120" t="n">
        <x:v>163</x:v>
      </x:c>
      <x:c r="V550" s="120" t="n">
        <x:v>7.918957208944069e-13</x:v>
      </x:c>
      <x:c r="W550" s="120" t="n">
        <x:v>7.870374649379995e-13</x:v>
      </x:c>
      <x:c r="X550" s="120" t="n">
        <x:v>550</x:v>
      </x:c>
      <x:c r="Y550" s="151" t="n">
        <x:v>44714.24501157407</x:v>
      </x:c>
      <x:c r="Z550" s="151" t="n">
        <x:v>44714.246886574074</x:v>
      </x:c>
      <x:c r="AA550" s="120" t="n">
        <x:v>163</x:v>
      </x:c>
      <x:c r="AB550" s="120" t="str">
        <x:v>Anomalous</x:v>
      </x:c>
      <x:c r="AC550" s="120" t="n">
        <x:v>0</x:v>
      </x:c>
      <x:c r="AD550" s="120"/>
      <x:c r="AE550" s="120"/>
      <x:c r="AF550" s="120"/>
      <x:c r="AG550" s="120"/>
    </x:row>
    <x:row r="551">
      <x:c r="A551" s="120" t="n">
        <x:v>550</x:v>
      </x:c>
      <x:c r="B551" s="120" t="n">
        <x:v>0</x:v>
      </x:c>
      <x:c r="C551" s="120" t="n">
        <x:v>0</x:v>
      </x:c>
      <x:c r="D551" s="120" t="str">
        <x:v>CADC0873</x:v>
      </x:c>
      <x:c r="E551" s="120" t="n">
        <x:v>1</x:v>
      </x:c>
      <x:c r="F551" s="120" t="n">
        <x:v>183</x:v>
      </x:c>
      <x:c r="G551" s="120" t="n">
        <x:v>184</x:v>
      </x:c>
      <x:c r="H551" s="120" t="n">
        <x:v>0.000002313287600543478</x:v>
      </x:c>
      <x:c r="I551" s="120" t="n">
        <x:v>1.978465184048237e-10</x:v>
      </x:c>
      <x:c r="J551" s="120" t="n">
        <x:v>0.00001406579249117602</x:v>
      </x:c>
      <x:c r="K551" s="120" t="n">
        <x:v>-1.4839028107089227</x:v>
      </x:c>
      <x:c r="L551" s="120" t="n">
        <x:v>0.019116002202044065</x:v>
      </x:c>
      <x:c r="M551" s="120" t="n">
        <x:v>1</x:v>
      </x:c>
      <x:c r="N551" s="120" t="n">
        <x:v>1</x:v>
      </x:c>
      <x:c r="O551" s="120" t="n">
        <x:v>1</x:v>
      </x:c>
      <x:c r="P551" s="120" t="n">
        <x:v>49</x:v>
      </x:c>
      <x:c r="Q551" s="120" t="n">
        <x:v>54</x:v>
      </x:c>
      <x:c r="R551" s="120" t="n">
        <x:v>4.993158301207962e-13</x:v>
      </x:c>
      <x:c r="S551" s="120" t="n">
        <x:v>7.098086940355748e-13</x:v>
      </x:c>
      <x:c r="T551" s="120" t="n">
        <x:v>183</x:v>
      </x:c>
      <x:c r="U551" s="120" t="n">
        <x:v>184</x:v>
      </x:c>
      <x:c r="V551" s="120" t="n">
        <x:v>1.0811285158733536e-12</x:v>
      </x:c>
      <x:c r="W551" s="120" t="n">
        <x:v>1.0752528174175202e-12</x:v>
      </x:c>
      <x:c r="X551" s="120" t="n">
        <x:v>551</x:v>
      </x:c>
      <x:c r="Y551" s="151" t="n">
        <x:v>44714.24689814815</x:v>
      </x:c>
      <x:c r="Z551" s="151" t="n">
        <x:v>44714.24901620371</x:v>
      </x:c>
      <x:c r="AA551" s="120" t="n">
        <x:v>184</x:v>
      </x:c>
      <x:c r="AB551" s="120" t="str">
        <x:v>Normal</x:v>
      </x:c>
      <x:c r="AC551" s="120" t="n">
        <x:v>1</x:v>
      </x:c>
      <x:c r="AD551" s="120" t="n">
        <x:v>835</x:v>
      </x:c>
      <x:c r="AE551" s="120" t="n">
        <x:v>9</x:v>
      </x:c>
      <x:c r="AF551" s="120" t="n">
        <x:v>35</x:v>
      </x:c>
      <x:c r="AG551" s="120" t="str">
        <x:v>train=0|anomaly=0</x:v>
      </x:c>
    </x:row>
    <x:row r="552">
      <x:c r="A552" s="120" t="n">
        <x:v>551</x:v>
      </x:c>
      <x:c r="B552" s="120" t="n">
        <x:v>0</x:v>
      </x:c>
      <x:c r="C552" s="120" t="n">
        <x:v>1</x:v>
      </x:c>
      <x:c r="D552" s="120" t="str">
        <x:v>CADC0873</x:v>
      </x:c>
      <x:c r="E552" s="120" t="n">
        <x:v>1</x:v>
      </x:c>
      <x:c r="F552" s="120" t="n">
        <x:v>179</x:v>
      </x:c>
      <x:c r="G552" s="120" t="n">
        <x:v>180</x:v>
      </x:c>
      <x:c r="H552" s="120" t="n">
        <x:v>9.223773e-7</x:v>
      </x:c>
      <x:c r="I552" s="120" t="n">
        <x:v>2.097115200444719e-10</x:v>
      </x:c>
      <x:c r="J552" s="120" t="n">
        <x:v>0.000014481419821428834</x:v>
      </x:c>
      <x:c r="K552" s="120" t="n">
        <x:v>-1.4559627482491648</x:v>
      </x:c>
      <x:c r="L552" s="120" t="n">
        <x:v>-0.0007128391100301527</x:v>
      </x:c>
      <x:c r="M552" s="120" t="n">
        <x:v>1</x:v>
      </x:c>
      <x:c r="N552" s="120" t="n">
        <x:v>1</x:v>
      </x:c>
      <x:c r="O552" s="120" t="n">
        <x:v>1</x:v>
      </x:c>
      <x:c r="P552" s="120" t="n">
        <x:v>53</x:v>
      </x:c>
      <x:c r="Q552" s="120" t="n">
        <x:v>58</x:v>
      </x:c>
      <x:c r="R552" s="120" t="n">
        <x:v>5.818025846824962e-13</x:v>
      </x:c>
      <x:c r="S552" s="120" t="n">
        <x:v>9.245825166475764e-13</x:v>
      </x:c>
      <x:c r="T552" s="120" t="n">
        <x:v>179</x:v>
      </x:c>
      <x:c r="U552" s="120" t="n">
        <x:v>180</x:v>
      </x:c>
      <x:c r="V552" s="120" t="n">
        <x:v>1.171572737678614e-12</x:v>
      </x:c>
      <x:c r="W552" s="120" t="n">
        <x:v>1.1650640002470663e-12</x:v>
      </x:c>
      <x:c r="X552" s="120" t="n">
        <x:v>552</x:v>
      </x:c>
      <x:c r="Y552" s="151" t="n">
        <x:v>44714.249027777776</x:v>
      </x:c>
      <x:c r="Z552" s="151" t="n">
        <x:v>44714.25109953704</x:v>
      </x:c>
      <x:c r="AA552" s="120" t="n">
        <x:v>180</x:v>
      </x:c>
      <x:c r="AB552" s="120" t="str">
        <x:v>Normal</x:v>
      </x:c>
      <x:c r="AC552" s="120" t="n">
        <x:v>0</x:v>
      </x:c>
      <x:c r="AD552" s="120"/>
      <x:c r="AE552" s="120"/>
      <x:c r="AF552" s="120"/>
      <x:c r="AG552" s="120"/>
    </x:row>
    <x:row r="553">
      <x:c r="A553" s="120" t="n">
        <x:v>552</x:v>
      </x:c>
      <x:c r="B553" s="120" t="n">
        <x:v>0</x:v>
      </x:c>
      <x:c r="C553" s="120" t="n">
        <x:v>1</x:v>
      </x:c>
      <x:c r="D553" s="120" t="str">
        <x:v>CADC0873</x:v>
      </x:c>
      <x:c r="E553" s="120" t="n">
        <x:v>1</x:v>
      </x:c>
      <x:c r="F553" s="120" t="n">
        <x:v>179</x:v>
      </x:c>
      <x:c r="G553" s="120" t="n">
        <x:v>180</x:v>
      </x:c>
      <x:c r="H553" s="120" t="n">
        <x:v>-0.000002811631030555556</x:v>
      </x:c>
      <x:c r="I553" s="120" t="n">
        <x:v>2.380955758686041e-10</x:v>
      </x:c>
      <x:c r="J553" s="120" t="n">
        <x:v>0.000015430345941313308</x:v>
      </x:c>
      <x:c r="K553" s="120" t="n">
        <x:v>-1.3909560729388952</x:v>
      </x:c>
      <x:c r="L553" s="120" t="n">
        <x:v>-0.042044029798838235</x:v>
      </x:c>
      <x:c r="M553" s="120" t="n">
        <x:v>1</x:v>
      </x:c>
      <x:c r="N553" s="120" t="n">
        <x:v>1</x:v>
      </x:c>
      <x:c r="O553" s="120" t="n">
        <x:v>1</x:v>
      </x:c>
      <x:c r="P553" s="120" t="n">
        <x:v>43</x:v>
      </x:c>
      <x:c r="Q553" s="120" t="n">
        <x:v>48</x:v>
      </x:c>
      <x:c r="R553" s="120" t="n">
        <x:v>1.24791510341147e-12</x:v>
      </x:c>
      <x:c r="S553" s="120" t="n">
        <x:v>3.056907453007171e-12</x:v>
      </x:c>
      <x:c r="T553" s="120" t="n">
        <x:v>179</x:v>
      </x:c>
      <x:c r="U553" s="120" t="n">
        <x:v>180</x:v>
      </x:c>
      <x:c r="V553" s="120" t="n">
        <x:v>1.3301428819475088e-12</x:v>
      </x:c>
      <x:c r="W553" s="120" t="n">
        <x:v>1.3227531992700226e-12</x:v>
      </x:c>
      <x:c r="X553" s="120" t="n">
        <x:v>553</x:v>
      </x:c>
      <x:c r="Y553" s="151" t="n">
        <x:v>44714.25111111111</x:v>
      </x:c>
      <x:c r="Z553" s="151" t="n">
        <x:v>44714.25318287037</x:v>
      </x:c>
      <x:c r="AA553" s="120" t="n">
        <x:v>180</x:v>
      </x:c>
      <x:c r="AB553" s="120" t="str">
        <x:v>Normal</x:v>
      </x:c>
      <x:c r="AC553" s="120" t="n">
        <x:v>0</x:v>
      </x:c>
      <x:c r="AD553" s="120"/>
      <x:c r="AE553" s="120"/>
      <x:c r="AF553" s="120"/>
      <x:c r="AG553" s="120"/>
    </x:row>
    <x:row r="554">
      <x:c r="A554" s="120" t="n">
        <x:v>553</x:v>
      </x:c>
      <x:c r="B554" s="120" t="n">
        <x:v>0</x:v>
      </x:c>
      <x:c r="C554" s="120" t="n">
        <x:v>0</x:v>
      </x:c>
      <x:c r="D554" s="120" t="str">
        <x:v>CADC0873</x:v>
      </x:c>
      <x:c r="E554" s="120" t="n">
        <x:v>1</x:v>
      </x:c>
      <x:c r="F554" s="120" t="n">
        <x:v>168</x:v>
      </x:c>
      <x:c r="G554" s="120" t="n">
        <x:v>169</x:v>
      </x:c>
      <x:c r="H554" s="120" t="n">
        <x:v>-0.0000036535744733727806</x:v>
      </x:c>
      <x:c r="I554" s="120" t="n">
        <x:v>2.285824893387115e-10</x:v>
      </x:c>
      <x:c r="J554" s="120" t="n">
        <x:v>0.0000151189447164381</x:v>
      </x:c>
      <x:c r="K554" s="120" t="n">
        <x:v>-1.3995239278159226</x:v>
      </x:c>
      <x:c r="L554" s="120" t="n">
        <x:v>-0.05468521834139441</x:v>
      </x:c>
      <x:c r="M554" s="120" t="n">
        <x:v>1</x:v>
      </x:c>
      <x:c r="N554" s="120" t="n">
        <x:v>1</x:v>
      </x:c>
      <x:c r="O554" s="120" t="n">
        <x:v>1</x:v>
      </x:c>
      <x:c r="P554" s="120" t="n">
        <x:v>43</x:v>
      </x:c>
      <x:c r="Q554" s="120" t="n">
        <x:v>51</x:v>
      </x:c>
      <x:c r="R554" s="120" t="n">
        <x:v>1.58320038601926e-12</x:v>
      </x:c>
      <x:c r="S554" s="120" t="n">
        <x:v>3.897569259247844e-12</x:v>
      </x:c>
      <x:c r="T554" s="120" t="n">
        <x:v>168</x:v>
      </x:c>
      <x:c r="U554" s="120" t="n">
        <x:v>169</x:v>
      </x:c>
      <x:c r="V554" s="120" t="n">
        <x:v>1.3606100555875685e-12</x:v>
      </x:c>
      <x:c r="W554" s="120" t="n">
        <x:v>1.3525591085130857e-12</x:v>
      </x:c>
      <x:c r="X554" s="120" t="n">
        <x:v>554</x:v>
      </x:c>
      <x:c r="Y554" s="151" t="n">
        <x:v>44714.25319444444</x:v>
      </x:c>
      <x:c r="Z554" s="151" t="n">
        <x:v>44714.25513888889</x:v>
      </x:c>
      <x:c r="AA554" s="120" t="n">
        <x:v>169</x:v>
      </x:c>
      <x:c r="AB554" s="120" t="str">
        <x:v>Normal</x:v>
      </x:c>
      <x:c r="AC554" s="120" t="n">
        <x:v>1</x:v>
      </x:c>
      <x:c r="AD554" s="120" t="n">
        <x:v>444</x:v>
      </x:c>
      <x:c r="AE554" s="120" t="n">
        <x:v>5</x:v>
      </x:c>
      <x:c r="AF554" s="120" t="n">
        <x:v>44</x:v>
      </x:c>
      <x:c r="AG554" s="120" t="str">
        <x:v>train=0|anomaly=0</x:v>
      </x:c>
    </x:row>
    <x:row r="555">
      <x:c r="A555" s="120" t="n">
        <x:v>554</x:v>
      </x:c>
      <x:c r="B555" s="120" t="n">
        <x:v>1</x:v>
      </x:c>
      <x:c r="C555" s="120" t="n">
        <x:v>0</x:v>
      </x:c>
      <x:c r="D555" s="120" t="str">
        <x:v>CADC0873</x:v>
      </x:c>
      <x:c r="E555" s="120" t="n">
        <x:v>1</x:v>
      </x:c>
      <x:c r="F555" s="120" t="n">
        <x:v>184</x:v>
      </x:c>
      <x:c r="G555" s="120" t="n">
        <x:v>185</x:v>
      </x:c>
      <x:c r="H555" s="120" t="n">
        <x:v>0.0000030613708702702705</x:v>
      </x:c>
      <x:c r="I555" s="120" t="n">
        <x:v>3.7793868142287665e-10</x:v>
      </x:c>
      <x:c r="J555" s="120" t="n">
        <x:v>0.000019440645087621877</x:v>
      </x:c>
      <x:c r="K555" s="120" t="n">
        <x:v>-1.3150299434430819</x:v>
      </x:c>
      <x:c r="L555" s="120" t="n">
        <x:v>0.07874311092762874</x:v>
      </x:c>
      <x:c r="M555" s="120" t="n">
        <x:v>3</x:v>
      </x:c>
      <x:c r="N555" s="120" t="n">
        <x:v>2</x:v>
      </x:c>
      <x:c r="O555" s="120" t="n">
        <x:v>2</x:v>
      </x:c>
      <x:c r="P555" s="120" t="n">
        <x:v>2</x:v>
      </x:c>
      <x:c r="Q555" s="120" t="n">
        <x:v>15</x:v>
      </x:c>
      <x:c r="R555" s="120" t="n">
        <x:v>1.61004654894104e-11</x:v>
      </x:c>
      <x:c r="S555" s="120" t="n">
        <x:v>3.297545704077491e-11</x:v>
      </x:c>
      <x:c r="T555" s="120" t="n">
        <x:v>184</x:v>
      </x:c>
      <x:c r="U555" s="120" t="n">
        <x:v>185</x:v>
      </x:c>
      <x:c r="V555" s="120" t="n">
        <x:v>2.0540145729504167e-12</x:v>
      </x:c>
      <x:c r="W555" s="120" t="n">
        <x:v>2.042911791475009e-12</x:v>
      </x:c>
      <x:c r="X555" s="120" t="n">
        <x:v>555</x:v>
      </x:c>
      <x:c r="Y555" s="151" t="n">
        <x:v>44714.25515046297</x:v>
      </x:c>
      <x:c r="Z555" s="151" t="n">
        <x:v>44714.25728009259</x:v>
      </x:c>
      <x:c r="AA555" s="120" t="n">
        <x:v>185</x:v>
      </x:c>
      <x:c r="AB555" s="120" t="str">
        <x:v>Anomalous</x:v>
      </x:c>
      <x:c r="AC555" s="120" t="n">
        <x:v>0</x:v>
      </x:c>
      <x:c r="AD555" s="120"/>
      <x:c r="AE555" s="120"/>
      <x:c r="AF555" s="120"/>
      <x:c r="AG555" s="120"/>
    </x:row>
    <x:row r="556">
      <x:c r="A556" s="120" t="n">
        <x:v>555</x:v>
      </x:c>
      <x:c r="B556" s="120" t="n">
        <x:v>0</x:v>
      </x:c>
      <x:c r="C556" s="120" t="n">
        <x:v>1</x:v>
      </x:c>
      <x:c r="D556" s="120" t="str">
        <x:v>CADC0873</x:v>
      </x:c>
      <x:c r="E556" s="120" t="n">
        <x:v>1</x:v>
      </x:c>
      <x:c r="F556" s="120" t="n">
        <x:v>179</x:v>
      </x:c>
      <x:c r="G556" s="120" t="n">
        <x:v>180</x:v>
      </x:c>
      <x:c r="H556" s="120" t="n">
        <x:v>0.000007461377183333333</x:v>
      </x:c>
      <x:c r="I556" s="120" t="n">
        <x:v>5.000851385422953e-10</x:v>
      </x:c>
      <x:c r="J556" s="120" t="n">
        <x:v>0.00002236258344964408</x:v>
      </x:c>
      <x:c r="K556" s="120" t="n">
        <x:v>-1.4255998843771889</x:v>
      </x:c>
      <x:c r="L556" s="120" t="n">
        <x:v>-0.003592017235398402</x:v>
      </x:c>
      <x:c r="M556" s="120" t="n">
        <x:v>1</x:v>
      </x:c>
      <x:c r="N556" s="120" t="n">
        <x:v>1</x:v>
      </x:c>
      <x:c r="O556" s="120" t="n">
        <x:v>1</x:v>
      </x:c>
      <x:c r="P556" s="120" t="n">
        <x:v>44</x:v>
      </x:c>
      <x:c r="Q556" s="120" t="n">
        <x:v>54</x:v>
      </x:c>
      <x:c r="R556" s="120" t="n">
        <x:v>1.856440123683434e-12</x:v>
      </x:c>
      <x:c r="S556" s="120" t="n">
        <x:v>3.791295350957484e-12</x:v>
      </x:c>
      <x:c r="T556" s="120" t="n">
        <x:v>179</x:v>
      </x:c>
      <x:c r="U556" s="120" t="n">
        <x:v>180</x:v>
      </x:c>
      <x:c r="V556" s="120" t="n">
        <x:v>2.7937717236999737e-12</x:v>
      </x:c>
      <x:c r="W556" s="120" t="n">
        <x:v>2.7782507696794182e-12</x:v>
      </x:c>
      <x:c r="X556" s="120" t="n">
        <x:v>556</x:v>
      </x:c>
      <x:c r="Y556" s="151" t="n">
        <x:v>44714.25729166667</x:v>
      </x:c>
      <x:c r="Z556" s="151" t="n">
        <x:v>44714.259363425925</x:v>
      </x:c>
      <x:c r="AA556" s="120" t="n">
        <x:v>180</x:v>
      </x:c>
      <x:c r="AB556" s="120" t="str">
        <x:v>Normal</x:v>
      </x:c>
      <x:c r="AC556" s="120" t="n">
        <x:v>1</x:v>
      </x:c>
      <x:c r="AD556" s="120" t="n">
        <x:v>871</x:v>
      </x:c>
      <x:c r="AE556" s="120" t="n">
        <x:v>9</x:v>
      </x:c>
      <x:c r="AF556" s="120" t="n">
        <x:v>71</x:v>
      </x:c>
      <x:c r="AG556" s="120" t="str">
        <x:v>train=1|anomaly=0</x:v>
      </x:c>
    </x:row>
    <x:row r="557">
      <x:c r="A557" s="120" t="n">
        <x:v>556</x:v>
      </x:c>
      <x:c r="B557" s="120" t="n">
        <x:v>0</x:v>
      </x:c>
      <x:c r="C557" s="120" t="n">
        <x:v>0</x:v>
      </x:c>
      <x:c r="D557" s="120" t="str">
        <x:v>CADC0873</x:v>
      </x:c>
      <x:c r="E557" s="120" t="n">
        <x:v>1</x:v>
      </x:c>
      <x:c r="F557" s="120" t="n">
        <x:v>168</x:v>
      </x:c>
      <x:c r="G557" s="120" t="n">
        <x:v>169</x:v>
      </x:c>
      <x:c r="H557" s="120" t="n">
        <x:v>-8.293589349112416e-8</x:v>
      </x:c>
      <x:c r="I557" s="120" t="n">
        <x:v>4.713894984200171e-10</x:v>
      </x:c>
      <x:c r="J557" s="120" t="n">
        <x:v>0.00002171150612970038</x:v>
      </x:c>
      <x:c r="K557" s="120" t="n">
        <x:v>-1.1879160265483562</x:v>
      </x:c>
      <x:c r="L557" s="120" t="n">
        <x:v>-0.23287215968451744</x:v>
      </x:c>
      <x:c r="M557" s="120" t="n">
        <x:v>1</x:v>
      </x:c>
      <x:c r="N557" s="120" t="n">
        <x:v>1</x:v>
      </x:c>
      <x:c r="O557" s="120" t="n">
        <x:v>1</x:v>
      </x:c>
      <x:c r="P557" s="120" t="n">
        <x:v>37</x:v>
      </x:c>
      <x:c r="Q557" s="120" t="n">
        <x:v>43</x:v>
      </x:c>
      <x:c r="R557" s="120" t="n">
        <x:v>2.1790587131071335e-12</x:v>
      </x:c>
      <x:c r="S557" s="120" t="n">
        <x:v>4.849974196896586e-12</x:v>
      </x:c>
      <x:c r="T557" s="120" t="n">
        <x:v>168</x:v>
      </x:c>
      <x:c r="U557" s="120" t="n">
        <x:v>169</x:v>
      </x:c>
      <x:c r="V557" s="120" t="n">
        <x:v>2.8058898715477207e-12</x:v>
      </x:c>
      <x:c r="W557" s="120" t="n">
        <x:v>2.7892869728995093e-12</x:v>
      </x:c>
      <x:c r="X557" s="120" t="n">
        <x:v>557</x:v>
      </x:c>
      <x:c r="Y557" s="151" t="n">
        <x:v>44714.259375</x:v>
      </x:c>
      <x:c r="Z557" s="151" t="n">
        <x:v>44714.26131944444</x:v>
      </x:c>
      <x:c r="AA557" s="120" t="n">
        <x:v>169</x:v>
      </x:c>
      <x:c r="AB557" s="120" t="str">
        <x:v>Normal</x:v>
      </x:c>
      <x:c r="AC557" s="120" t="n">
        <x:v>1</x:v>
      </x:c>
      <x:c r="AD557" s="120" t="n">
        <x:v>399</x:v>
      </x:c>
      <x:c r="AE557" s="120" t="n">
        <x:v>4</x:v>
      </x:c>
      <x:c r="AF557" s="120" t="n">
        <x:v>99</x:v>
      </x:c>
      <x:c r="AG557" s="120" t="str">
        <x:v>train=0|anomaly=0</x:v>
      </x:c>
    </x:row>
    <x:row r="558">
      <x:c r="A558" s="120" t="n">
        <x:v>557</x:v>
      </x:c>
      <x:c r="B558" s="120" t="n">
        <x:v>0</x:v>
      </x:c>
      <x:c r="C558" s="120" t="n">
        <x:v>1</x:v>
      </x:c>
      <x:c r="D558" s="120" t="str">
        <x:v>CADC0873</x:v>
      </x:c>
      <x:c r="E558" s="120" t="n">
        <x:v>1</x:v>
      </x:c>
      <x:c r="F558" s="120" t="n">
        <x:v>180</x:v>
      </x:c>
      <x:c r="G558" s="120" t="n">
        <x:v>181</x:v>
      </x:c>
      <x:c r="H558" s="120" t="n">
        <x:v>-0.000001659282861878453</x:v>
      </x:c>
      <x:c r="I558" s="120" t="n">
        <x:v>7.816376948120391e-10</x:v>
      </x:c>
      <x:c r="J558" s="120" t="n">
        <x:v>0.000027957784154185738</x:v>
      </x:c>
      <x:c r="K558" s="120" t="n">
        <x:v>-1.466738623688669</x:v>
      </x:c>
      <x:c r="L558" s="120" t="n">
        <x:v>-0.01895332220756675</x:v>
      </x:c>
      <x:c r="M558" s="120" t="n">
        <x:v>1</x:v>
      </x:c>
      <x:c r="N558" s="120" t="n">
        <x:v>1</x:v>
      </x:c>
      <x:c r="O558" s="120" t="n">
        <x:v>1</x:v>
      </x:c>
      <x:c r="P558" s="120" t="n">
        <x:v>42</x:v>
      </x:c>
      <x:c r="Q558" s="120" t="n">
        <x:v>57</x:v>
      </x:c>
      <x:c r="R558" s="120" t="n">
        <x:v>1.2555944623646223e-12</x:v>
      </x:c>
      <x:c r="S558" s="120" t="n">
        <x:v>8.590130746152027e-13</x:v>
      </x:c>
      <x:c r="T558" s="120" t="n">
        <x:v>180</x:v>
      </x:c>
      <x:c r="U558" s="120" t="n">
        <x:v>181</x:v>
      </x:c>
      <x:c r="V558" s="120" t="n">
        <x:v>4.342431637844662e-12</x:v>
      </x:c>
      <x:c r="W558" s="120" t="n">
        <x:v>4.318440302828945e-12</x:v>
      </x:c>
      <x:c r="X558" s="120" t="n">
        <x:v>558</x:v>
      </x:c>
      <x:c r="Y558" s="151" t="n">
        <x:v>44714.26133101852</x:v>
      </x:c>
      <x:c r="Z558" s="151" t="n">
        <x:v>44714.26341435185</x:v>
      </x:c>
      <x:c r="AA558" s="120" t="n">
        <x:v>181</x:v>
      </x:c>
      <x:c r="AB558" s="120" t="str">
        <x:v>Normal</x:v>
      </x:c>
      <x:c r="AC558" s="120" t="n">
        <x:v>1</x:v>
      </x:c>
      <x:c r="AD558" s="120" t="n">
        <x:v>209</x:v>
      </x:c>
      <x:c r="AE558" s="120" t="n">
        <x:v>3</x:v>
      </x:c>
      <x:c r="AF558" s="120" t="n">
        <x:v>9</x:v>
      </x:c>
      <x:c r="AG558" s="120" t="str">
        <x:v>train=1|anomaly=0</x:v>
      </x:c>
    </x:row>
    <x:row r="559">
      <x:c r="A559" s="120" t="n">
        <x:v>558</x:v>
      </x:c>
      <x:c r="B559" s="120" t="n">
        <x:v>1</x:v>
      </x:c>
      <x:c r="C559" s="120" t="n">
        <x:v>0</x:v>
      </x:c>
      <x:c r="D559" s="120" t="str">
        <x:v>CADC0873</x:v>
      </x:c>
      <x:c r="E559" s="120" t="n">
        <x:v>1</x:v>
      </x:c>
      <x:c r="F559" s="120" t="n">
        <x:v>162</x:v>
      </x:c>
      <x:c r="G559" s="120" t="n">
        <x:v>163</x:v>
      </x:c>
      <x:c r="H559" s="120" t="n">
        <x:v>-0.000007510999061349691</x:v>
      </x:c>
      <x:c r="I559" s="120" t="n">
        <x:v>5.402719815115216e-10</x:v>
      </x:c>
      <x:c r="J559" s="120" t="n">
        <x:v>0.000023243751450906577</x:v>
      </x:c>
      <x:c r="K559" s="120" t="n">
        <x:v>-1.4106577912380172</x:v>
      </x:c>
      <x:c r="L559" s="120" t="n">
        <x:v>-0.02970385930555709</x:v>
      </x:c>
      <x:c r="M559" s="120" t="n">
        <x:v>2</x:v>
      </x:c>
      <x:c r="N559" s="120" t="n">
        <x:v>2</x:v>
      </x:c>
      <x:c r="O559" s="120" t="n">
        <x:v>2</x:v>
      </x:c>
      <x:c r="P559" s="120" t="n">
        <x:v>3</x:v>
      </x:c>
      <x:c r="Q559" s="120" t="n">
        <x:v>6</x:v>
      </x:c>
      <x:c r="R559" s="120" t="n">
        <x:v>2.4327129488390134e-11</x:v>
      </x:c>
      <x:c r="S559" s="120" t="n">
        <x:v>4.7886398284878706e-11</x:v>
      </x:c>
      <x:c r="T559" s="120" t="n">
        <x:v>162</x:v>
      </x:c>
      <x:c r="U559" s="120" t="n">
        <x:v>163</x:v>
      </x:c>
      <x:c r="V559" s="120" t="n">
        <x:v>3.335012231552602e-12</x:v>
      </x:c>
      <x:c r="W559" s="120" t="n">
        <x:v>3.314552033813016e-12</x:v>
      </x:c>
      <x:c r="X559" s="120" t="n">
        <x:v>559</x:v>
      </x:c>
      <x:c r="Y559" s="151" t="n">
        <x:v>44714.26342592593</x:v>
      </x:c>
      <x:c r="Z559" s="151" t="n">
        <x:v>44714.26530092592</x:v>
      </x:c>
      <x:c r="AA559" s="120" t="n">
        <x:v>163</x:v>
      </x:c>
      <x:c r="AB559" s="120" t="str">
        <x:v>Anomalous</x:v>
      </x:c>
      <x:c r="AC559" s="120" t="n">
        <x:v>1</x:v>
      </x:c>
      <x:c r="AD559" s="120" t="n">
        <x:v>744</x:v>
      </x:c>
      <x:c r="AE559" s="120" t="n">
        <x:v>8</x:v>
      </x:c>
      <x:c r="AF559" s="120" t="n">
        <x:v>44</x:v>
      </x:c>
      <x:c r="AG559" s="120" t="str">
        <x:v>train=0|anomaly=1</x:v>
      </x:c>
    </x:row>
    <x:row r="560">
      <x:c r="A560" s="120" t="n">
        <x:v>559</x:v>
      </x:c>
      <x:c r="B560" s="120" t="n">
        <x:v>0</x:v>
      </x:c>
      <x:c r="C560" s="120" t="n">
        <x:v>1</x:v>
      </x:c>
      <x:c r="D560" s="120" t="str">
        <x:v>CADC0873</x:v>
      </x:c>
      <x:c r="E560" s="120" t="n">
        <x:v>1</x:v>
      </x:c>
      <x:c r="F560" s="120" t="n">
        <x:v>181</x:v>
      </x:c>
      <x:c r="G560" s="120" t="n">
        <x:v>182</x:v>
      </x:c>
      <x:c r="H560" s="120" t="n">
        <x:v>-1.209923576923081e-7</x:v>
      </x:c>
      <x:c r="I560" s="120" t="n">
        <x:v>7.557549509521984e-10</x:v>
      </x:c>
      <x:c r="J560" s="120" t="n">
        <x:v>0.000027490997634720324</x:v>
      </x:c>
      <x:c r="K560" s="120" t="n">
        <x:v>-1.4981933296930314</x:v>
      </x:c>
      <x:c r="L560" s="120" t="n">
        <x:v>0.01226274971559172</x:v>
      </x:c>
      <x:c r="M560" s="120" t="n">
        <x:v>1</x:v>
      </x:c>
      <x:c r="N560" s="120" t="n">
        <x:v>1</x:v>
      </x:c>
      <x:c r="O560" s="120" t="n">
        <x:v>1</x:v>
      </x:c>
      <x:c r="P560" s="120" t="n">
        <x:v>42</x:v>
      </x:c>
      <x:c r="Q560" s="120" t="n">
        <x:v>58</x:v>
      </x:c>
      <x:c r="R560" s="120" t="n">
        <x:v>1.1185401561712305e-12</x:v>
      </x:c>
      <x:c r="S560" s="120" t="n">
        <x:v>5.745037179490592e-13</x:v>
      </x:c>
      <x:c r="T560" s="120" t="n">
        <x:v>181</x:v>
      </x:c>
      <x:c r="U560" s="120" t="n">
        <x:v>182</x:v>
      </x:c>
      <x:c r="V560" s="120" t="n">
        <x:v>4.175441717967947e-12</x:v>
      </x:c>
      <x:c r="W560" s="120" t="n">
        <x:v>4.152499730506585e-12</x:v>
      </x:c>
      <x:c r="X560" s="120" t="n">
        <x:v>560</x:v>
      </x:c>
      <x:c r="Y560" s="151" t="n">
        <x:v>44714.2653125</x:v>
      </x:c>
      <x:c r="Z560" s="151" t="n">
        <x:v>44714.26740740741</x:v>
      </x:c>
      <x:c r="AA560" s="120" t="n">
        <x:v>182</x:v>
      </x:c>
      <x:c r="AB560" s="120" t="str">
        <x:v>Normal</x:v>
      </x:c>
      <x:c r="AC560" s="120" t="n">
        <x:v>1</x:v>
      </x:c>
      <x:c r="AD560" s="120" t="n">
        <x:v>99</x:v>
      </x:c>
      <x:c r="AE560" s="120" t="n">
        <x:v>1</x:v>
      </x:c>
      <x:c r="AF560" s="120" t="n">
        <x:v>99</x:v>
      </x:c>
      <x:c r="AG560" s="120" t="str">
        <x:v>train=1|anomaly=0</x:v>
      </x:c>
    </x:row>
    <x:row r="561">
      <x:c r="A561" s="120" t="n">
        <x:v>560</x:v>
      </x:c>
      <x:c r="B561" s="120" t="n">
        <x:v>0</x:v>
      </x:c>
      <x:c r="C561" s="120" t="n">
        <x:v>1</x:v>
      </x:c>
      <x:c r="D561" s="120" t="str">
        <x:v>CADC0873</x:v>
      </x:c>
      <x:c r="E561" s="120" t="n">
        <x:v>1</x:v>
      </x:c>
      <x:c r="F561" s="120" t="n">
        <x:v>179</x:v>
      </x:c>
      <x:c r="G561" s="120" t="n">
        <x:v>180</x:v>
      </x:c>
      <x:c r="H561" s="120" t="n">
        <x:v>0.0000033313553666666667</x:v>
      </x:c>
      <x:c r="I561" s="120" t="n">
        <x:v>7.569871006985138e-10</x:v>
      </x:c>
      <x:c r="J561" s="120" t="n">
        <x:v>0.00002751339856685309</x:v>
      </x:c>
      <x:c r="K561" s="120" t="n">
        <x:v>-1.4305043850002435</x:v>
      </x:c>
      <x:c r="L561" s="120" t="n">
        <x:v>-0.02912510039395652</x:v>
      </x:c>
      <x:c r="M561" s="120" t="n">
        <x:v>1</x:v>
      </x:c>
      <x:c r="N561" s="120" t="n">
        <x:v>1</x:v>
      </x:c>
      <x:c r="O561" s="120" t="n">
        <x:v>1</x:v>
      </x:c>
      <x:c r="P561" s="120" t="n">
        <x:v>48</x:v>
      </x:c>
      <x:c r="Q561" s="120" t="n">
        <x:v>65</x:v>
      </x:c>
      <x:c r="R561" s="120" t="n">
        <x:v>1.1486341226854199e-12</x:v>
      </x:c>
      <x:c r="S561" s="120" t="n">
        <x:v>7.800615896075149e-13</x:v>
      </x:c>
      <x:c r="T561" s="120" t="n">
        <x:v>179</x:v>
      </x:c>
      <x:c r="U561" s="120" t="n">
        <x:v>180</x:v>
      </x:c>
      <x:c r="V561" s="120" t="n">
        <x:v>4.228978216192814e-12</x:v>
      </x:c>
      <x:c r="W561" s="120" t="n">
        <x:v>4.205483892769521e-12</x:v>
      </x:c>
      <x:c r="X561" s="120" t="n">
        <x:v>561</x:v>
      </x:c>
      <x:c r="Y561" s="151" t="n">
        <x:v>44714.26741898148</x:v>
      </x:c>
      <x:c r="Z561" s="151" t="n">
        <x:v>44714.26949074074</x:v>
      </x:c>
      <x:c r="AA561" s="120" t="n">
        <x:v>180</x:v>
      </x:c>
      <x:c r="AB561" s="120" t="str">
        <x:v>Normal</x:v>
      </x:c>
      <x:c r="AC561" s="120" t="n">
        <x:v>1</x:v>
      </x:c>
      <x:c r="AD561" s="120" t="n">
        <x:v>201</x:v>
      </x:c>
      <x:c r="AE561" s="120" t="n">
        <x:v>3</x:v>
      </x:c>
      <x:c r="AF561" s="120" t="n">
        <x:v>1</x:v>
      </x:c>
      <x:c r="AG561" s="120" t="str">
        <x:v>train=1|anomaly=0</x:v>
      </x:c>
    </x:row>
    <x:row r="562">
      <x:c r="A562" s="120" t="n">
        <x:v>561</x:v>
      </x:c>
      <x:c r="B562" s="120" t="n">
        <x:v>0</x:v>
      </x:c>
      <x:c r="C562" s="120" t="n">
        <x:v>1</x:v>
      </x:c>
      <x:c r="D562" s="120" t="str">
        <x:v>CADC0873</x:v>
      </x:c>
      <x:c r="E562" s="120" t="n">
        <x:v>1</x:v>
      </x:c>
      <x:c r="F562" s="120" t="n">
        <x:v>173</x:v>
      </x:c>
      <x:c r="G562" s="120" t="n">
        <x:v>174</x:v>
      </x:c>
      <x:c r="H562" s="120" t="n">
        <x:v>0.0000031061501724137935</x:v>
      </x:c>
      <x:c r="I562" s="120" t="n">
        <x:v>6.307744907694023e-10</x:v>
      </x:c>
      <x:c r="J562" s="120" t="n">
        <x:v>0.000025115224282681656</x:v>
      </x:c>
      <x:c r="K562" s="120" t="n">
        <x:v>-1.4747052794438444</x:v>
      </x:c>
      <x:c r="L562" s="120" t="n">
        <x:v>-0.011411344256305675</x:v>
      </x:c>
      <x:c r="M562" s="120" t="n">
        <x:v>1</x:v>
      </x:c>
      <x:c r="N562" s="120" t="n">
        <x:v>1</x:v>
      </x:c>
      <x:c r="O562" s="120" t="n">
        <x:v>1</x:v>
      </x:c>
      <x:c r="P562" s="120" t="n">
        <x:v>46</x:v>
      </x:c>
      <x:c r="Q562" s="120" t="n">
        <x:v>58</x:v>
      </x:c>
      <x:c r="R562" s="120" t="n">
        <x:v>1.0503139329057761e-12</x:v>
      </x:c>
      <x:c r="S562" s="120" t="n">
        <x:v>7.207755916829353e-13</x:v>
      </x:c>
      <x:c r="T562" s="120" t="n">
        <x:v>173</x:v>
      </x:c>
      <x:c r="U562" s="120" t="n">
        <x:v>174</x:v>
      </x:c>
      <x:c r="V562" s="120" t="n">
        <x:v>3.646095322366487e-12</x:v>
      </x:c>
      <x:c r="W562" s="120" t="n">
        <x:v>3.625140751548289e-12</x:v>
      </x:c>
      <x:c r="X562" s="120" t="n">
        <x:v>562</x:v>
      </x:c>
      <x:c r="Y562" s="151" t="n">
        <x:v>44714.26950231481</x:v>
      </x:c>
      <x:c r="Z562" s="151" t="n">
        <x:v>44714.27150462963</x:v>
      </x:c>
      <x:c r="AA562" s="120" t="n">
        <x:v>174</x:v>
      </x:c>
      <x:c r="AB562" s="120" t="str">
        <x:v>Normal</x:v>
      </x:c>
      <x:c r="AC562" s="120" t="n">
        <x:v>0</x:v>
      </x:c>
      <x:c r="AD562" s="120"/>
      <x:c r="AE562" s="120"/>
      <x:c r="AF562" s="120"/>
      <x:c r="AG562" s="120"/>
    </x:row>
    <x:row r="563">
      <x:c r="A563" s="120" t="n">
        <x:v>562</x:v>
      </x:c>
      <x:c r="B563" s="120" t="n">
        <x:v>1</x:v>
      </x:c>
      <x:c r="C563" s="120" t="n">
        <x:v>1</x:v>
      </x:c>
      <x:c r="D563" s="120" t="str">
        <x:v>CADC0873</x:v>
      </x:c>
      <x:c r="E563" s="120" t="n">
        <x:v>1</x:v>
      </x:c>
      <x:c r="F563" s="120" t="n">
        <x:v>179</x:v>
      </x:c>
      <x:c r="G563" s="120" t="n">
        <x:v>180</x:v>
      </x:c>
      <x:c r="H563" s="120" t="n">
        <x:v>-0.0000021904585055555555</x:v>
      </x:c>
      <x:c r="I563" s="120" t="n">
        <x:v>5.135813689510476e-10</x:v>
      </x:c>
      <x:c r="J563" s="120" t="n">
        <x:v>0.000022662333704873546</x:v>
      </x:c>
      <x:c r="K563" s="120" t="n">
        <x:v>-1.3938524709107605</x:v>
      </x:c>
      <x:c r="L563" s="120" t="n">
        <x:v>-0.08250665973358358</x:v>
      </x:c>
      <x:c r="M563" s="120" t="n">
        <x:v>2</x:v>
      </x:c>
      <x:c r="N563" s="120" t="n">
        <x:v>1</x:v>
      </x:c>
      <x:c r="O563" s="120" t="n">
        <x:v>1</x:v>
      </x:c>
      <x:c r="P563" s="120" t="n">
        <x:v>2</x:v>
      </x:c>
      <x:c r="Q563" s="120" t="n">
        <x:v>3</x:v>
      </x:c>
      <x:c r="R563" s="120" t="n">
        <x:v>2.256705965844255e-11</x:v>
      </x:c>
      <x:c r="S563" s="120" t="n">
        <x:v>5.1707194724401215e-11</x:v>
      </x:c>
      <x:c r="T563" s="120" t="n">
        <x:v>179</x:v>
      </x:c>
      <x:c r="U563" s="120" t="n">
        <x:v>180</x:v>
      </x:c>
      <x:c r="V563" s="120" t="n">
        <x:v>2.8691696589444003e-12</x:v>
      </x:c>
      <x:c r="W563" s="120" t="n">
        <x:v>2.85322982750582e-12</x:v>
      </x:c>
      <x:c r="X563" s="120" t="n">
        <x:v>563</x:v>
      </x:c>
      <x:c r="Y563" s="151" t="n">
        <x:v>44714.271516203706</x:v>
      </x:c>
      <x:c r="Z563" s="151" t="n">
        <x:v>44714.27358796296</x:v>
      </x:c>
      <x:c r="AA563" s="120" t="n">
        <x:v>180</x:v>
      </x:c>
      <x:c r="AB563" s="120" t="str">
        <x:v>Anomalous</x:v>
      </x:c>
      <x:c r="AC563" s="120" t="n">
        <x:v>0</x:v>
      </x:c>
      <x:c r="AD563" s="120"/>
      <x:c r="AE563" s="120"/>
      <x:c r="AF563" s="120"/>
      <x:c r="AG563" s="120"/>
    </x:row>
    <x:row r="564">
      <x:c r="A564" s="120" t="n">
        <x:v>563</x:v>
      </x:c>
      <x:c r="B564" s="120" t="n">
        <x:v>0</x:v>
      </x:c>
      <x:c r="C564" s="120" t="n">
        <x:v>1</x:v>
      </x:c>
      <x:c r="D564" s="120" t="str">
        <x:v>CADC0873</x:v>
      </x:c>
      <x:c r="E564" s="120" t="n">
        <x:v>1</x:v>
      </x:c>
      <x:c r="F564" s="120" t="n">
        <x:v>175</x:v>
      </x:c>
      <x:c r="G564" s="120" t="n">
        <x:v>176</x:v>
      </x:c>
      <x:c r="H564" s="120" t="n">
        <x:v>-0.000005481933357954546</x:v>
      </x:c>
      <x:c r="I564" s="120" t="n">
        <x:v>3.9679613590452134e-10</x:v>
      </x:c>
      <x:c r="J564" s="120" t="n">
        <x:v>0.000019919742365415306</x:v>
      </x:c>
      <x:c r="K564" s="120" t="n">
        <x:v>-1.4874514328350243</x:v>
      </x:c>
      <x:c r="L564" s="120" t="n">
        <x:v>0.016129286344704154</x:v>
      </x:c>
      <x:c r="M564" s="120" t="n">
        <x:v>1</x:v>
      </x:c>
      <x:c r="N564" s="120" t="n">
        <x:v>1</x:v>
      </x:c>
      <x:c r="O564" s="120" t="n">
        <x:v>1</x:v>
      </x:c>
      <x:c r="P564" s="120" t="n">
        <x:v>48</x:v>
      </x:c>
      <x:c r="Q564" s="120" t="n">
        <x:v>61</x:v>
      </x:c>
      <x:c r="R564" s="120" t="n">
        <x:v>7.009598036848163e-13</x:v>
      </x:c>
      <x:c r="S564" s="120" t="n">
        <x:v>5.603670705841424e-13</x:v>
      </x:c>
      <x:c r="T564" s="120" t="n">
        <x:v>175</x:v>
      </x:c>
      <x:c r="U564" s="120" t="n">
        <x:v>176</x:v>
      </x:c>
      <x:c r="V564" s="120" t="n">
        <x:v>2.267406490882979e-12</x:v>
      </x:c>
      <x:c r="W564" s="120" t="n">
        <x:v>2.2545234994575076e-12</x:v>
      </x:c>
      <x:c r="X564" s="120" t="n">
        <x:v>564</x:v>
      </x:c>
      <x:c r="Y564" s="151" t="n">
        <x:v>44714.27359953704</x:v>
      </x:c>
      <x:c r="Z564" s="151" t="n">
        <x:v>44714.275625</x:v>
      </x:c>
      <x:c r="AA564" s="120" t="n">
        <x:v>176</x:v>
      </x:c>
      <x:c r="AB564" s="120" t="str">
        <x:v>Normal</x:v>
      </x:c>
      <x:c r="AC564" s="120" t="n">
        <x:v>1</x:v>
      </x:c>
      <x:c r="AD564" s="120" t="n">
        <x:v>841</x:v>
      </x:c>
      <x:c r="AE564" s="120" t="n">
        <x:v>9</x:v>
      </x:c>
      <x:c r="AF564" s="120" t="n">
        <x:v>41</x:v>
      </x:c>
      <x:c r="AG564" s="120" t="str">
        <x:v>train=1|anomaly=0</x:v>
      </x:c>
    </x:row>
    <x:row r="565">
      <x:c r="A565" s="120" t="n">
        <x:v>564</x:v>
      </x:c>
      <x:c r="B565" s="120" t="n">
        <x:v>1</x:v>
      </x:c>
      <x:c r="C565" s="120" t="n">
        <x:v>0</x:v>
      </x:c>
      <x:c r="D565" s="120" t="str">
        <x:v>CADC0873</x:v>
      </x:c>
      <x:c r="E565" s="120" t="n">
        <x:v>1</x:v>
      </x:c>
      <x:c r="F565" s="120" t="n">
        <x:v>177</x:v>
      </x:c>
      <x:c r="G565" s="120" t="n">
        <x:v>178</x:v>
      </x:c>
      <x:c r="H565" s="120" t="n">
        <x:v>-0.0000013631992702247191</x:v>
      </x:c>
      <x:c r="I565" s="120" t="n">
        <x:v>2.9429497515230195e-10</x:v>
      </x:c>
      <x:c r="J565" s="120" t="n">
        <x:v>0.000017155027693137132</x:v>
      </x:c>
      <x:c r="K565" s="120" t="n">
        <x:v>-1.3881633182576683</x:v>
      </x:c>
      <x:c r="L565" s="120" t="n">
        <x:v>-0.09930044302743601</x:v>
      </x:c>
      <x:c r="M565" s="120" t="n">
        <x:v>1</x:v>
      </x:c>
      <x:c r="N565" s="120" t="n">
        <x:v>1</x:v>
      </x:c>
      <x:c r="O565" s="120" t="n">
        <x:v>1</x:v>
      </x:c>
      <x:c r="P565" s="120" t="n">
        <x:v>16</x:v>
      </x:c>
      <x:c r="Q565" s="120" t="n">
        <x:v>20</x:v>
      </x:c>
      <x:c r="R565" s="120" t="n">
        <x:v>1.1737408986525488e-12</x:v>
      </x:c>
      <x:c r="S565" s="120" t="n">
        <x:v>1.7667767789512799e-12</x:v>
      </x:c>
      <x:c r="T565" s="120" t="n">
        <x:v>177</x:v>
      </x:c>
      <x:c r="U565" s="120" t="n">
        <x:v>178</x:v>
      </x:c>
      <x:c r="V565" s="120" t="n">
        <x:v>1.6626834754367341e-12</x:v>
      </x:c>
      <x:c r="W565" s="120" t="n">
        <x:v>1.6533425570354041e-12</x:v>
      </x:c>
      <x:c r="X565" s="120" t="n">
        <x:v>565</x:v>
      </x:c>
      <x:c r="Y565" s="151" t="n">
        <x:v>44714.27563657407</x:v>
      </x:c>
      <x:c r="Z565" s="151" t="n">
        <x:v>44714.27768518519</x:v>
      </x:c>
      <x:c r="AA565" s="120" t="n">
        <x:v>178</x:v>
      </x:c>
      <x:c r="AB565" s="120" t="str">
        <x:v>Anomalous</x:v>
      </x:c>
      <x:c r="AC565" s="120" t="n">
        <x:v>1</x:v>
      </x:c>
      <x:c r="AD565" s="120" t="n">
        <x:v>30</x:v>
      </x:c>
      <x:c r="AE565" s="120" t="n">
        <x:v>1</x:v>
      </x:c>
      <x:c r="AF565" s="120" t="n">
        <x:v>30</x:v>
      </x:c>
      <x:c r="AG565" s="120" t="str">
        <x:v>train=0|anomaly=1</x:v>
      </x:c>
    </x:row>
    <x:row r="566">
      <x:c r="A566" s="120" t="n">
        <x:v>565</x:v>
      </x:c>
      <x:c r="B566" s="120" t="n">
        <x:v>1</x:v>
      </x:c>
      <x:c r="C566" s="120" t="n">
        <x:v>0</x:v>
      </x:c>
      <x:c r="D566" s="120" t="str">
        <x:v>CADC0873</x:v>
      </x:c>
      <x:c r="E566" s="120" t="n">
        <x:v>1</x:v>
      </x:c>
      <x:c r="F566" s="120" t="n">
        <x:v>177</x:v>
      </x:c>
      <x:c r="G566" s="120" t="n">
        <x:v>178</x:v>
      </x:c>
      <x:c r="H566" s="120" t="n">
        <x:v>0.0000055683021404494385</x:v>
      </x:c>
      <x:c r="I566" s="120" t="n">
        <x:v>1.925241809962748e-10</x:v>
      </x:c>
      <x:c r="J566" s="120" t="n">
        <x:v>0.000013875308320764436</x:v>
      </x:c>
      <x:c r="K566" s="120" t="n">
        <x:v>-1.1821395231387561</x:v>
      </x:c>
      <x:c r="L566" s="120" t="n">
        <x:v>-0.07661517743660223</x:v>
      </x:c>
      <x:c r="M566" s="120" t="n">
        <x:v>1</x:v>
      </x:c>
      <x:c r="N566" s="120" t="n">
        <x:v>1</x:v>
      </x:c>
      <x:c r="O566" s="120" t="n">
        <x:v>1</x:v>
      </x:c>
      <x:c r="P566" s="120" t="n">
        <x:v>13</x:v>
      </x:c>
      <x:c r="Q566" s="120" t="n">
        <x:v>16</x:v>
      </x:c>
      <x:c r="R566" s="120" t="n">
        <x:v>9.552801721496108e-13</x:v>
      </x:c>
      <x:c r="S566" s="120" t="n">
        <x:v>1.5646166713174175e-12</x:v>
      </x:c>
      <x:c r="T566" s="120" t="n">
        <x:v>177</x:v>
      </x:c>
      <x:c r="U566" s="120" t="n">
        <x:v>178</x:v>
      </x:c>
      <x:c r="V566" s="120" t="n">
        <x:v>1.0877072372670893e-12</x:v>
      </x:c>
      <x:c r="W566" s="120" t="n">
        <x:v>1.081596522450982e-12</x:v>
      </x:c>
      <x:c r="X566" s="120" t="n">
        <x:v>566</x:v>
      </x:c>
      <x:c r="Y566" s="151" t="n">
        <x:v>44714.27769675926</x:v>
      </x:c>
      <x:c r="Z566" s="151" t="n">
        <x:v>44714.27974537037</x:v>
      </x:c>
      <x:c r="AA566" s="120" t="n">
        <x:v>178</x:v>
      </x:c>
      <x:c r="AB566" s="120" t="str">
        <x:v>Anomalous</x:v>
      </x:c>
      <x:c r="AC566" s="120" t="n">
        <x:v>1</x:v>
      </x:c>
      <x:c r="AD566" s="120" t="n">
        <x:v>898</x:v>
      </x:c>
      <x:c r="AE566" s="120" t="n">
        <x:v>9</x:v>
      </x:c>
      <x:c r="AF566" s="120" t="n">
        <x:v>98</x:v>
      </x:c>
      <x:c r="AG566" s="120" t="str">
        <x:v>train=0|anomaly=1</x:v>
      </x:c>
    </x:row>
    <x:row r="567">
      <x:c r="A567" s="120" t="n">
        <x:v>566</x:v>
      </x:c>
      <x:c r="B567" s="120" t="n">
        <x:v>0</x:v>
      </x:c>
      <x:c r="C567" s="120" t="n">
        <x:v>0</x:v>
      </x:c>
      <x:c r="D567" s="120" t="str">
        <x:v>CADC0873</x:v>
      </x:c>
      <x:c r="E567" s="120" t="n">
        <x:v>1</x:v>
      </x:c>
      <x:c r="F567" s="120" t="n">
        <x:v>179</x:v>
      </x:c>
      <x:c r="G567" s="120" t="n">
        <x:v>180</x:v>
      </x:c>
      <x:c r="H567" s="120" t="n">
        <x:v>6.026532722222221e-7</x:v>
      </x:c>
      <x:c r="I567" s="120" t="n">
        <x:v>2.4545578628251065e-10</x:v>
      </x:c>
      <x:c r="J567" s="120" t="n">
        <x:v>0.000015667028636040422</x:v>
      </x:c>
      <x:c r="K567" s="120" t="n">
        <x:v>-1.4247893453367557</x:v>
      </x:c>
      <x:c r="L567" s="120" t="n">
        <x:v>-0.019998737094397635</x:v>
      </x:c>
      <x:c r="M567" s="120" t="n">
        <x:v>1</x:v>
      </x:c>
      <x:c r="N567" s="120" t="n">
        <x:v>1</x:v>
      </x:c>
      <x:c r="O567" s="120" t="n">
        <x:v>1</x:v>
      </x:c>
      <x:c r="P567" s="120" t="n">
        <x:v>51</x:v>
      </x:c>
      <x:c r="Q567" s="120" t="n">
        <x:v>57</x:v>
      </x:c>
      <x:c r="R567" s="120" t="n">
        <x:v>5.123414207891012e-13</x:v>
      </x:c>
      <x:c r="S567" s="120" t="n">
        <x:v>6.301460954832799e-13</x:v>
      </x:c>
      <x:c r="T567" s="120" t="n">
        <x:v>179</x:v>
      </x:c>
      <x:c r="U567" s="120" t="n">
        <x:v>180</x:v>
      </x:c>
      <x:c r="V567" s="120" t="n">
        <x:v>1.3712613758799479e-12</x:v>
      </x:c>
      <x:c r="W567" s="120" t="n">
        <x:v>1.3636432571250592e-12</x:v>
      </x:c>
      <x:c r="X567" s="120" t="n">
        <x:v>567</x:v>
      </x:c>
      <x:c r="Y567" s="151" t="n">
        <x:v>44714.279756944445</x:v>
      </x:c>
      <x:c r="Z567" s="151" t="n">
        <x:v>44714.2818287037</x:v>
      </x:c>
      <x:c r="AA567" s="120" t="n">
        <x:v>180</x:v>
      </x:c>
      <x:c r="AB567" s="120" t="str">
        <x:v>Normal</x:v>
      </x:c>
      <x:c r="AC567" s="120" t="n">
        <x:v>0</x:v>
      </x:c>
      <x:c r="AD567" s="120"/>
      <x:c r="AE567" s="120"/>
      <x:c r="AF567" s="120"/>
      <x:c r="AG567" s="120"/>
    </x:row>
    <x:row r="568">
      <x:c r="A568" s="120" t="n">
        <x:v>567</x:v>
      </x:c>
      <x:c r="B568" s="120" t="n">
        <x:v>0</x:v>
      </x:c>
      <x:c r="C568" s="120" t="n">
        <x:v>1</x:v>
      </x:c>
      <x:c r="D568" s="120" t="str">
        <x:v>CADC0873</x:v>
      </x:c>
      <x:c r="E568" s="120" t="n">
        <x:v>1</x:v>
      </x:c>
      <x:c r="F568" s="120" t="n">
        <x:v>180</x:v>
      </x:c>
      <x:c r="G568" s="120" t="n">
        <x:v>181</x:v>
      </x:c>
      <x:c r="H568" s="120" t="n">
        <x:v>-0.000004140155955801105</x:v>
      </x:c>
      <x:c r="I568" s="120" t="n">
        <x:v>2.924762678503694e-10</x:v>
      </x:c>
      <x:c r="J568" s="120" t="n">
        <x:v>0.00001710193754667492</x:v>
      </x:c>
      <x:c r="K568" s="120" t="n">
        <x:v>-1.4150006471533736</x:v>
      </x:c>
      <x:c r="L568" s="120" t="n">
        <x:v>-0.03608830504843601</x:v>
      </x:c>
      <x:c r="M568" s="120" t="n">
        <x:v>1</x:v>
      </x:c>
      <x:c r="N568" s="120" t="n">
        <x:v>1</x:v>
      </x:c>
      <x:c r="O568" s="120" t="n">
        <x:v>1</x:v>
      </x:c>
      <x:c r="P568" s="120" t="n">
        <x:v>54</x:v>
      </x:c>
      <x:c r="Q568" s="120" t="n">
        <x:v>58</x:v>
      </x:c>
      <x:c r="R568" s="120" t="n">
        <x:v>6.021037785261555e-13</x:v>
      </x:c>
      <x:c r="S568" s="120" t="n">
        <x:v>7.516016427814265e-13</x:v>
      </x:c>
      <x:c r="T568" s="120" t="n">
        <x:v>180</x:v>
      </x:c>
      <x:c r="U568" s="120" t="n">
        <x:v>181</x:v>
      </x:c>
      <x:c r="V568" s="120" t="n">
        <x:v>1.6248681547242743e-12</x:v>
      </x:c>
      <x:c r="W568" s="120" t="n">
        <x:v>1.615890982598726e-12</x:v>
      </x:c>
      <x:c r="X568" s="120" t="n">
        <x:v>568</x:v>
      </x:c>
      <x:c r="Y568" s="151" t="n">
        <x:v>44714.28184027778</x:v>
      </x:c>
      <x:c r="Z568" s="151" t="n">
        <x:v>44714.28392361111</x:v>
      </x:c>
      <x:c r="AA568" s="120" t="n">
        <x:v>181</x:v>
      </x:c>
      <x:c r="AB568" s="120" t="str">
        <x:v>Normal</x:v>
      </x:c>
      <x:c r="AC568" s="120" t="n">
        <x:v>1</x:v>
      </x:c>
      <x:c r="AD568" s="120" t="n">
        <x:v>450</x:v>
      </x:c>
      <x:c r="AE568" s="120" t="n">
        <x:v>5</x:v>
      </x:c>
      <x:c r="AF568" s="120" t="n">
        <x:v>50</x:v>
      </x:c>
      <x:c r="AG568" s="120" t="str">
        <x:v>train=1|anomaly=0</x:v>
      </x:c>
    </x:row>
    <x:row r="569">
      <x:c r="A569" s="120" t="n">
        <x:v>568</x:v>
      </x:c>
      <x:c r="B569" s="120" t="n">
        <x:v>0</x:v>
      </x:c>
      <x:c r="C569" s="120" t="n">
        <x:v>1</x:v>
      </x:c>
      <x:c r="D569" s="120" t="str">
        <x:v>CADC0873</x:v>
      </x:c>
      <x:c r="E569" s="120" t="n">
        <x:v>1</x:v>
      </x:c>
      <x:c r="F569" s="120" t="n">
        <x:v>181</x:v>
      </x:c>
      <x:c r="G569" s="120" t="n">
        <x:v>182</x:v>
      </x:c>
      <x:c r="H569" s="120" t="n">
        <x:v>-0.0000041619305719780215</x:v>
      </x:c>
      <x:c r="I569" s="120" t="n">
        <x:v>3.7691948799907345e-10</x:v>
      </x:c>
      <x:c r="J569" s="120" t="n">
        <x:v>0.00001941441443873787</x:v>
      </x:c>
      <x:c r="K569" s="120" t="n">
        <x:v>-1.5042561515878556</x:v>
      </x:c>
      <x:c r="L569" s="120" t="n">
        <x:v>0.06666168195078012</x:v>
      </x:c>
      <x:c r="M569" s="120" t="n">
        <x:v>1</x:v>
      </x:c>
      <x:c r="N569" s="120" t="n">
        <x:v>1</x:v>
      </x:c>
      <x:c r="O569" s="120" t="n">
        <x:v>1</x:v>
      </x:c>
      <x:c r="P569" s="120" t="n">
        <x:v>56</x:v>
      </x:c>
      <x:c r="Q569" s="120" t="n">
        <x:v>66</x:v>
      </x:c>
      <x:c r="R569" s="120" t="n">
        <x:v>6.928733144743676e-13</x:v>
      </x:c>
      <x:c r="S569" s="120" t="n">
        <x:v>7.09714961267746e-13</x:v>
      </x:c>
      <x:c r="T569" s="120" t="n">
        <x:v>181</x:v>
      </x:c>
      <x:c r="U569" s="120" t="n">
        <x:v>182</x:v>
      </x:c>
      <x:c r="V569" s="120" t="n">
        <x:v>2.0824281104921186e-12</x:v>
      </x:c>
      <x:c r="W569" s="120" t="n">
        <x:v>2.070986197797107e-12</x:v>
      </x:c>
      <x:c r="X569" s="120" t="n">
        <x:v>569</x:v>
      </x:c>
      <x:c r="Y569" s="151" t="n">
        <x:v>44714.28393518519</x:v>
      </x:c>
      <x:c r="Z569" s="151" t="n">
        <x:v>44714.28603009259</x:v>
      </x:c>
      <x:c r="AA569" s="120" t="n">
        <x:v>182</x:v>
      </x:c>
      <x:c r="AB569" s="120" t="str">
        <x:v>Normal</x:v>
      </x:c>
      <x:c r="AC569" s="120" t="n">
        <x:v>1</x:v>
      </x:c>
      <x:c r="AD569" s="120" t="n">
        <x:v>107</x:v>
      </x:c>
      <x:c r="AE569" s="120" t="n">
        <x:v>2</x:v>
      </x:c>
      <x:c r="AF569" s="120" t="n">
        <x:v>7</x:v>
      </x:c>
      <x:c r="AG569" s="120" t="str">
        <x:v>train=1|anomaly=0</x:v>
      </x:c>
    </x:row>
    <x:row r="570">
      <x:c r="A570" s="120" t="n">
        <x:v>569</x:v>
      </x:c>
      <x:c r="B570" s="120" t="n">
        <x:v>1</x:v>
      </x:c>
      <x:c r="C570" s="120" t="n">
        <x:v>0</x:v>
      </x:c>
      <x:c r="D570" s="120" t="str">
        <x:v>CADC0873</x:v>
      </x:c>
      <x:c r="E570" s="120" t="n">
        <x:v>1</x:v>
      </x:c>
      <x:c r="F570" s="120" t="n">
        <x:v>157</x:v>
      </x:c>
      <x:c r="G570" s="120" t="n">
        <x:v>158</x:v>
      </x:c>
      <x:c r="H570" s="120" t="n">
        <x:v>0.000008033583196835443</x:v>
      </x:c>
      <x:c r="I570" s="120" t="n">
        <x:v>3.626424588712601e-10</x:v>
      </x:c>
      <x:c r="J570" s="120" t="n">
        <x:v>0.00001904317355041591</x:v>
      </x:c>
      <x:c r="K570" s="120" t="n">
        <x:v>-1.0655295272396377</x:v>
      </x:c>
      <x:c r="L570" s="120" t="n">
        <x:v>-0.10049384213989093</x:v>
      </x:c>
      <x:c r="M570" s="120" t="n">
        <x:v>2</x:v>
      </x:c>
      <x:c r="N570" s="120" t="n">
        <x:v>2</x:v>
      </x:c>
      <x:c r="O570" s="120" t="n">
        <x:v>2</x:v>
      </x:c>
      <x:c r="P570" s="120" t="n">
        <x:v>1</x:v>
      </x:c>
      <x:c r="Q570" s="120" t="n">
        <x:v>4</x:v>
      </x:c>
      <x:c r="R570" s="120" t="n">
        <x:v>1.8779967962695615e-11</x:v>
      </x:c>
      <x:c r="S570" s="120" t="n">
        <x:v>3.682602501795995e-11</x:v>
      </x:c>
      <x:c r="T570" s="120" t="n">
        <x:v>157</x:v>
      </x:c>
      <x:c r="U570" s="120" t="n">
        <x:v>158</x:v>
      </x:c>
      <x:c r="V570" s="120" t="n">
        <x:v>2.309824578797835e-12</x:v>
      </x:c>
      <x:c r="W570" s="120" t="n">
        <x:v>2.295205435894051e-12</x:v>
      </x:c>
      <x:c r="X570" s="120" t="n">
        <x:v>570</x:v>
      </x:c>
      <x:c r="Y570" s="151" t="n">
        <x:v>44714.286041666666</x:v>
      </x:c>
      <x:c r="Z570" s="151" t="n">
        <x:v>44714.2878587963</x:v>
      </x:c>
      <x:c r="AA570" s="120" t="n">
        <x:v>158</x:v>
      </x:c>
      <x:c r="AB570" s="120" t="str">
        <x:v>Anomalous</x:v>
      </x:c>
      <x:c r="AC570" s="120" t="n">
        <x:v>1</x:v>
      </x:c>
      <x:c r="AD570" s="120" t="n">
        <x:v>442</x:v>
      </x:c>
      <x:c r="AE570" s="120" t="n">
        <x:v>5</x:v>
      </x:c>
      <x:c r="AF570" s="120" t="n">
        <x:v>42</x:v>
      </x:c>
      <x:c r="AG570" s="120" t="str">
        <x:v>train=0|anomaly=1</x:v>
      </x:c>
    </x:row>
    <x:row r="571">
      <x:c r="A571" s="120" t="n">
        <x:v>570</x:v>
      </x:c>
      <x:c r="B571" s="120" t="n">
        <x:v>1</x:v>
      </x:c>
      <x:c r="C571" s="120" t="n">
        <x:v>1</x:v>
      </x:c>
      <x:c r="D571" s="120" t="str">
        <x:v>CADC0873</x:v>
      </x:c>
      <x:c r="E571" s="120" t="n">
        <x:v>1</x:v>
      </x:c>
      <x:c r="F571" s="120" t="n">
        <x:v>193</x:v>
      </x:c>
      <x:c r="G571" s="120" t="n">
        <x:v>194</x:v>
      </x:c>
      <x:c r="H571" s="120" t="n">
        <x:v>0.000005798176829896908</x:v>
      </x:c>
      <x:c r="I571" s="120" t="n">
        <x:v>6.141588712069875e-10</x:v>
      </x:c>
      <x:c r="J571" s="120" t="n">
        <x:v>0.000024782228939443433</x:v>
      </x:c>
      <x:c r="K571" s="120" t="n">
        <x:v>-1.317755470211787</x:v>
      </x:c>
      <x:c r="L571" s="120" t="n">
        <x:v>0.07155181488246536</x:v>
      </x:c>
      <x:c r="M571" s="120" t="n">
        <x:v>1</x:v>
      </x:c>
      <x:c r="N571" s="120" t="n">
        <x:v>1</x:v>
      </x:c>
      <x:c r="O571" s="120" t="n">
        <x:v>1</x:v>
      </x:c>
      <x:c r="P571" s="120" t="n">
        <x:v>1</x:v>
      </x:c>
      <x:c r="Q571" s="120" t="n">
        <x:v>1</x:v>
      </x:c>
      <x:c r="R571" s="120" t="n">
        <x:v>6.254610699593568e-12</x:v>
      </x:c>
      <x:c r="S571" s="120" t="n">
        <x:v>1.1356505065961675e-11</x:v>
      </x:c>
      <x:c r="T571" s="120" t="n">
        <x:v>193</x:v>
      </x:c>
      <x:c r="U571" s="120" t="n">
        <x:v>194</x:v>
      </x:c>
      <x:c r="V571" s="120" t="n">
        <x:v>3.1821703171346503e-12</x:v>
      </x:c>
      <x:c r="W571" s="120" t="n">
        <x:v>3.165767377355606e-12</x:v>
      </x:c>
      <x:c r="X571" s="120" t="n">
        <x:v>571</x:v>
      </x:c>
      <x:c r="Y571" s="151" t="n">
        <x:v>44714.28787037037</x:v>
      </x:c>
      <x:c r="Z571" s="151" t="n">
        <x:v>44714.29010416667</x:v>
      </x:c>
      <x:c r="AA571" s="120" t="n">
        <x:v>194</x:v>
      </x:c>
      <x:c r="AB571" s="120" t="str">
        <x:v>Anomalous</x:v>
      </x:c>
      <x:c r="AC571" s="120" t="n">
        <x:v>1</x:v>
      </x:c>
      <x:c r="AD571" s="120" t="n">
        <x:v>165</x:v>
      </x:c>
      <x:c r="AE571" s="120" t="n">
        <x:v>2</x:v>
      </x:c>
      <x:c r="AF571" s="120" t="n">
        <x:v>65</x:v>
      </x:c>
      <x:c r="AG571" s="120" t="str">
        <x:v>train=1|anomaly=1</x:v>
      </x:c>
    </x:row>
    <x:row r="572">
      <x:c r="A572" s="120" t="n">
        <x:v>571</x:v>
      </x:c>
      <x:c r="B572" s="120" t="n">
        <x:v>1</x:v>
      </x:c>
      <x:c r="C572" s="120" t="n">
        <x:v>1</x:v>
      </x:c>
      <x:c r="D572" s="120" t="str">
        <x:v>CADC0873</x:v>
      </x:c>
      <x:c r="E572" s="120" t="n">
        <x:v>1</x:v>
      </x:c>
      <x:c r="F572" s="120" t="n">
        <x:v>173</x:v>
      </x:c>
      <x:c r="G572" s="120" t="n">
        <x:v>174</x:v>
      </x:c>
      <x:c r="H572" s="120" t="n">
        <x:v>-0.00000293373433908046</x:v>
      </x:c>
      <x:c r="I572" s="120" t="n">
        <x:v>7.572117639294513e-10</x:v>
      </x:c>
      <x:c r="J572" s="120" t="n">
        <x:v>0.000027517481060763016</x:v>
      </x:c>
      <x:c r="K572" s="120" t="n">
        <x:v>-1.3765036572401799</x:v>
      </x:c>
      <x:c r="L572" s="120" t="n">
        <x:v>-0.05256315292665877</x:v>
      </x:c>
      <x:c r="M572" s="120" t="n">
        <x:v>2</x:v>
      </x:c>
      <x:c r="N572" s="120" t="n">
        <x:v>1</x:v>
      </x:c>
      <x:c r="O572" s="120" t="n">
        <x:v>1</x:v>
      </x:c>
      <x:c r="P572" s="120" t="n">
        <x:v>1</x:v>
      </x:c>
      <x:c r="Q572" s="120" t="n">
        <x:v>1</x:v>
      </x:c>
      <x:c r="R572" s="120" t="n">
        <x:v>3.640618106343097e-11</x:v>
      </x:c>
      <x:c r="S572" s="120" t="n">
        <x:v>1.0536611200784959e-10</x:v>
      </x:c>
      <x:c r="T572" s="120" t="n">
        <x:v>173</x:v>
      </x:c>
      <x:c r="U572" s="120" t="n">
        <x:v>174</x:v>
      </x:c>
      <x:c r="V572" s="120" t="n">
        <x:v>4.376946612308967e-12</x:v>
      </x:c>
      <x:c r="W572" s="120" t="n">
        <x:v>4.351791746720984e-12</x:v>
      </x:c>
      <x:c r="X572" s="120" t="n">
        <x:v>572</x:v>
      </x:c>
      <x:c r="Y572" s="151" t="n">
        <x:v>44714.29011574074</x:v>
      </x:c>
      <x:c r="Z572" s="151" t="n">
        <x:v>44714.29211805556</x:v>
      </x:c>
      <x:c r="AA572" s="120" t="n">
        <x:v>174</x:v>
      </x:c>
      <x:c r="AB572" s="120" t="str">
        <x:v>Anomalous</x:v>
      </x:c>
      <x:c r="AC572" s="120" t="n">
        <x:v>1</x:v>
      </x:c>
      <x:c r="AD572" s="120" t="n">
        <x:v>900</x:v>
      </x:c>
      <x:c r="AE572" s="120" t="n">
        <x:v>9</x:v>
      </x:c>
      <x:c r="AF572" s="120" t="n">
        <x:v>100</x:v>
      </x:c>
      <x:c r="AG572" s="120" t="str">
        <x:v>train=1|anomaly=1</x:v>
      </x:c>
    </x:row>
    <x:row r="573">
      <x:c r="A573" s="120" t="n">
        <x:v>572</x:v>
      </x:c>
      <x:c r="B573" s="120" t="n">
        <x:v>0</x:v>
      </x:c>
      <x:c r="C573" s="120" t="n">
        <x:v>1</x:v>
      </x:c>
      <x:c r="D573" s="120" t="str">
        <x:v>CADC0873</x:v>
      </x:c>
      <x:c r="E573" s="120" t="n">
        <x:v>1</x:v>
      </x:c>
      <x:c r="F573" s="120" t="n">
        <x:v>185</x:v>
      </x:c>
      <x:c r="G573" s="120" t="n">
        <x:v>186</x:v>
      </x:c>
      <x:c r="H573" s="120" t="n">
        <x:v>-0.000005332718838709678</x:v>
      </x:c>
      <x:c r="I573" s="120" t="n">
        <x:v>9.434642022396853e-10</x:v>
      </x:c>
      <x:c r="J573" s="120" t="n">
        <x:v>0.00003071586238801843</x:v>
      </x:c>
      <x:c r="K573" s="120" t="n">
        <x:v>-1.4953121874785282</x:v>
      </x:c>
      <x:c r="L573" s="120" t="n">
        <x:v>-0.02630243720687424</x:v>
      </x:c>
      <x:c r="M573" s="120" t="n">
        <x:v>1</x:v>
      </x:c>
      <x:c r="N573" s="120" t="n">
        <x:v>1</x:v>
      </x:c>
      <x:c r="O573" s="120" t="n">
        <x:v>1</x:v>
      </x:c>
      <x:c r="P573" s="120" t="n">
        <x:v>48</x:v>
      </x:c>
      <x:c r="Q573" s="120" t="n">
        <x:v>56</x:v>
      </x:c>
      <x:c r="R573" s="120" t="n">
        <x:v>1.36114690601729e-12</x:v>
      </x:c>
      <x:c r="S573" s="120" t="n">
        <x:v>8.421599136218383e-13</x:v>
      </x:c>
      <x:c r="T573" s="120" t="n">
        <x:v>185</x:v>
      </x:c>
      <x:c r="U573" s="120" t="n">
        <x:v>186</x:v>
      </x:c>
      <x:c r="V573" s="120" t="n">
        <x:v>5.099806498592893e-12</x:v>
      </x:c>
      <x:c r="W573" s="120" t="n">
        <x:v>5.072388184084329e-12</x:v>
      </x:c>
      <x:c r="X573" s="120" t="n">
        <x:v>573</x:v>
      </x:c>
      <x:c r="Y573" s="151" t="n">
        <x:v>44714.292129629626</x:v>
      </x:c>
      <x:c r="Z573" s="151" t="n">
        <x:v>44714.294270833336</x:v>
      </x:c>
      <x:c r="AA573" s="120" t="n">
        <x:v>186</x:v>
      </x:c>
      <x:c r="AB573" s="120" t="str">
        <x:v>Normal</x:v>
      </x:c>
      <x:c r="AC573" s="120" t="n">
        <x:v>1</x:v>
      </x:c>
      <x:c r="AD573" s="120" t="n">
        <x:v>916</x:v>
      </x:c>
      <x:c r="AE573" s="120" t="n">
        <x:v>10</x:v>
      </x:c>
      <x:c r="AF573" s="120" t="n">
        <x:v>16</x:v>
      </x:c>
      <x:c r="AG573" s="120" t="str">
        <x:v>train=1|anomaly=0</x:v>
      </x:c>
    </x:row>
    <x:row r="574">
      <x:c r="A574" s="120" t="n">
        <x:v>573</x:v>
      </x:c>
      <x:c r="B574" s="120" t="n">
        <x:v>1</x:v>
      </x:c>
      <x:c r="C574" s="120" t="n">
        <x:v>1</x:v>
      </x:c>
      <x:c r="D574" s="120" t="str">
        <x:v>CADC0873</x:v>
      </x:c>
      <x:c r="E574" s="120" t="n">
        <x:v>1</x:v>
      </x:c>
      <x:c r="F574" s="120" t="n">
        <x:v>182</x:v>
      </x:c>
      <x:c r="G574" s="120" t="n">
        <x:v>183</x:v>
      </x:c>
      <x:c r="H574" s="120" t="n">
        <x:v>-0.000005823235721311476</x:v>
      </x:c>
      <x:c r="I574" s="120" t="n">
        <x:v>6.968868213303102e-10</x:v>
      </x:c>
      <x:c r="J574" s="120" t="n">
        <x:v>0.00002639861400396449</x:v>
      </x:c>
      <x:c r="K574" s="120" t="n">
        <x:v>-1.2832912670621839</x:v>
      </x:c>
      <x:c r="L574" s="120" t="n">
        <x:v>-0.2906108170883721</x:v>
      </x:c>
      <x:c r="M574" s="120" t="n">
        <x:v>1</x:v>
      </x:c>
      <x:c r="N574" s="120" t="n">
        <x:v>1</x:v>
      </x:c>
      <x:c r="O574" s="120" t="n">
        <x:v>1</x:v>
      </x:c>
      <x:c r="P574" s="120" t="n">
        <x:v>1</x:v>
      </x:c>
      <x:c r="Q574" s="120" t="n">
        <x:v>1</x:v>
      </x:c>
      <x:c r="R574" s="120" t="n">
        <x:v>7.472346443158271e-12</x:v>
      </x:c>
      <x:c r="S574" s="120" t="n">
        <x:v>1.3552977462478552e-11</x:v>
      </x:c>
      <x:c r="T574" s="120" t="n">
        <x:v>182</x:v>
      </x:c>
      <x:c r="U574" s="120" t="n">
        <x:v>183</x:v>
      </x:c>
      <x:c r="V574" s="120" t="n">
        <x:v>3.829048468847858e-12</x:v>
      </x:c>
      <x:c r="W574" s="120" t="n">
        <x:v>3.8081247067230066e-12</x:v>
      </x:c>
      <x:c r="X574" s="120" t="n">
        <x:v>574</x:v>
      </x:c>
      <x:c r="Y574" s="151" t="n">
        <x:v>44714.294282407405</x:v>
      </x:c>
      <x:c r="Z574" s="151" t="n">
        <x:v>44714.29638888889</x:v>
      </x:c>
      <x:c r="AA574" s="120" t="n">
        <x:v>183</x:v>
      </x:c>
      <x:c r="AB574" s="120" t="str">
        <x:v>Anomalous</x:v>
      </x:c>
      <x:c r="AC574" s="120" t="n">
        <x:v>1</x:v>
      </x:c>
      <x:c r="AD574" s="120" t="n">
        <x:v>445</x:v>
      </x:c>
      <x:c r="AE574" s="120" t="n">
        <x:v>5</x:v>
      </x:c>
      <x:c r="AF574" s="120" t="n">
        <x:v>45</x:v>
      </x:c>
      <x:c r="AG574" s="120" t="str">
        <x:v>train=1|anomaly=1</x:v>
      </x:c>
    </x:row>
    <x:row r="575">
      <x:c r="A575" s="120" t="n">
        <x:v>574</x:v>
      </x:c>
      <x:c r="B575" s="120" t="n">
        <x:v>0</x:v>
      </x:c>
      <x:c r="C575" s="120" t="n">
        <x:v>1</x:v>
      </x:c>
      <x:c r="D575" s="120" t="str">
        <x:v>CADC0873</x:v>
      </x:c>
      <x:c r="E575" s="120" t="n">
        <x:v>1</x:v>
      </x:c>
      <x:c r="F575" s="120" t="n">
        <x:v>189</x:v>
      </x:c>
      <x:c r="G575" s="120" t="n">
        <x:v>190</x:v>
      </x:c>
      <x:c r="H575" s="120" t="n">
        <x:v>8.217037368421051e-7</x:v>
      </x:c>
      <x:c r="I575" s="120" t="n">
        <x:v>7.195700209133077e-10</x:v>
      </x:c>
      <x:c r="J575" s="120" t="n">
        <x:v>0.00002682480234621138</x:v>
      </x:c>
      <x:c r="K575" s="120" t="n">
        <x:v>-1.4865158095214255</x:v>
      </x:c>
      <x:c r="L575" s="120" t="n">
        <x:v>0.004384513912506648</x:v>
      </x:c>
      <x:c r="M575" s="120" t="n">
        <x:v>1</x:v>
      </x:c>
      <x:c r="N575" s="120" t="n">
        <x:v>1</x:v>
      </x:c>
      <x:c r="O575" s="120" t="n">
        <x:v>1</x:v>
      </x:c>
      <x:c r="P575" s="120" t="n">
        <x:v>57</x:v>
      </x:c>
      <x:c r="Q575" s="120" t="n">
        <x:v>65</x:v>
      </x:c>
      <x:c r="R575" s="120" t="n">
        <x:v>9.881817133168797e-13</x:v>
      </x:c>
      <x:c r="S575" s="120" t="n">
        <x:v>5.89694228521042e-13</x:v>
      </x:c>
      <x:c r="T575" s="120" t="n">
        <x:v>189</x:v>
      </x:c>
      <x:c r="U575" s="120" t="n">
        <x:v>190</x:v>
      </x:c>
      <x:c r="V575" s="120" t="n">
        <x:v>3.807248787901099e-12</x:v>
      </x:c>
      <x:c r="W575" s="120" t="n">
        <x:v>3.78721063638583e-12</x:v>
      </x:c>
      <x:c r="X575" s="120" t="n">
        <x:v>575</x:v>
      </x:c>
      <x:c r="Y575" s="151" t="n">
        <x:v>44714.29640046296</x:v>
      </x:c>
      <x:c r="Z575" s="151" t="n">
        <x:v>44714.29858796296</x:v>
      </x:c>
      <x:c r="AA575" s="120" t="n">
        <x:v>190</x:v>
      </x:c>
      <x:c r="AB575" s="120" t="str">
        <x:v>Normal</x:v>
      </x:c>
      <x:c r="AC575" s="120" t="n">
        <x:v>0</x:v>
      </x:c>
      <x:c r="AD575" s="120"/>
      <x:c r="AE575" s="120"/>
      <x:c r="AF575" s="120"/>
      <x:c r="AG575" s="120"/>
    </x:row>
    <x:row r="576">
      <x:c r="A576" s="120" t="n">
        <x:v>575</x:v>
      </x:c>
      <x:c r="B576" s="120" t="n">
        <x:v>0</x:v>
      </x:c>
      <x:c r="C576" s="120" t="n">
        <x:v>1</x:v>
      </x:c>
      <x:c r="D576" s="120" t="str">
        <x:v>CADC0873</x:v>
      </x:c>
      <x:c r="E576" s="120" t="n">
        <x:v>1</x:v>
      </x:c>
      <x:c r="F576" s="120" t="n">
        <x:v>187</x:v>
      </x:c>
      <x:c r="G576" s="120" t="n">
        <x:v>188</x:v>
      </x:c>
      <x:c r="H576" s="120" t="n">
        <x:v>0.0000037492990851063837</x:v>
      </x:c>
      <x:c r="I576" s="120" t="n">
        <x:v>5.226379713222644e-10</x:v>
      </x:c>
      <x:c r="J576" s="120" t="n">
        <x:v>0.000022861276677435676</x:v>
      </x:c>
      <x:c r="K576" s="120" t="n">
        <x:v>-1.3504396868136828</x:v>
      </x:c>
      <x:c r="L576" s="120" t="n">
        <x:v>-0.0724098708836704</x:v>
      </x:c>
      <x:c r="M576" s="120" t="n">
        <x:v>1</x:v>
      </x:c>
      <x:c r="N576" s="120" t="n">
        <x:v>1</x:v>
      </x:c>
      <x:c r="O576" s="120" t="n">
        <x:v>1</x:v>
      </x:c>
      <x:c r="P576" s="120" t="n">
        <x:v>50</x:v>
      </x:c>
      <x:c r="Q576" s="120" t="n">
        <x:v>59</x:v>
      </x:c>
      <x:c r="R576" s="120" t="n">
        <x:v>9.301160795213683e-13</x:v>
      </x:c>
      <x:c r="S576" s="120" t="n">
        <x:v>1.011943030247648e-12</x:v>
      </x:c>
      <x:c r="T576" s="120" t="n">
        <x:v>187</x:v>
      </x:c>
      <x:c r="U576" s="120" t="n">
        <x:v>188</x:v>
      </x:c>
      <x:c r="V576" s="120" t="n">
        <x:v>2.794855461616387e-12</x:v>
      </x:c>
      <x:c r="W576" s="120" t="n">
        <x:v>2.7799892091609805e-12</x:v>
      </x:c>
      <x:c r="X576" s="120" t="n">
        <x:v>576</x:v>
      </x:c>
      <x:c r="Y576" s="151" t="n">
        <x:v>44714.29859953704</x:v>
      </x:c>
      <x:c r="Z576" s="151" t="n">
        <x:v>44714.30076388889</x:v>
      </x:c>
      <x:c r="AA576" s="120" t="n">
        <x:v>188</x:v>
      </x:c>
      <x:c r="AB576" s="120" t="str">
        <x:v>Normal</x:v>
      </x:c>
      <x:c r="AC576" s="120" t="n">
        <x:v>0</x:v>
      </x:c>
      <x:c r="AD576" s="120"/>
      <x:c r="AE576" s="120"/>
      <x:c r="AF576" s="120"/>
      <x:c r="AG576" s="120"/>
    </x:row>
    <x:row r="577">
      <x:c r="A577" s="120" t="n">
        <x:v>576</x:v>
      </x:c>
      <x:c r="B577" s="120" t="n">
        <x:v>1</x:v>
      </x:c>
      <x:c r="C577" s="120" t="n">
        <x:v>0</x:v>
      </x:c>
      <x:c r="D577" s="120" t="str">
        <x:v>CADC0873</x:v>
      </x:c>
      <x:c r="E577" s="120" t="n">
        <x:v>1</x:v>
      </x:c>
      <x:c r="F577" s="120" t="n">
        <x:v>178</x:v>
      </x:c>
      <x:c r="G577" s="120" t="n">
        <x:v>179</x:v>
      </x:c>
      <x:c r="H577" s="120" t="n">
        <x:v>-3.9347292737430123e-7</x:v>
      </x:c>
      <x:c r="I577" s="120" t="n">
        <x:v>2.4309433147694147e-10</x:v>
      </x:c>
      <x:c r="J577" s="120" t="n">
        <x:v>0.00001559148265807141</x:v>
      </x:c>
      <x:c r="K577" s="120" t="n">
        <x:v>-1.1746427837789168</x:v>
      </x:c>
      <x:c r="L577" s="120" t="n">
        <x:v>0.16578286781332927</x:v>
      </x:c>
      <x:c r="M577" s="120" t="n">
        <x:v>2</x:v>
      </x:c>
      <x:c r="N577" s="120" t="n">
        <x:v>2</x:v>
      </x:c>
      <x:c r="O577" s="120" t="n">
        <x:v>2</x:v>
      </x:c>
      <x:c r="P577" s="120" t="n">
        <x:v>1</x:v>
      </x:c>
      <x:c r="Q577" s="120" t="n">
        <x:v>2</x:v>
      </x:c>
      <x:c r="R577" s="120" t="n">
        <x:v>7.680488844565865e-12</x:v>
      </x:c>
      <x:c r="S577" s="120" t="n">
        <x:v>1.4968803342247053e-11</x:v>
      </x:c>
      <x:c r="T577" s="120" t="n">
        <x:v>178</x:v>
      </x:c>
      <x:c r="U577" s="120" t="n">
        <x:v>179</x:v>
      </x:c>
      <x:c r="V577" s="120" t="n">
        <x:v>1.3656984914434913e-12</x:v>
      </x:c>
      <x:c r="W577" s="120" t="n">
        <x:v>1.358068890932634e-12</x:v>
      </x:c>
      <x:c r="X577" s="120" t="n">
        <x:v>577</x:v>
      </x:c>
      <x:c r="Y577" s="151" t="n">
        <x:v>44714.300775462965</x:v>
      </x:c>
      <x:c r="Z577" s="151" t="n">
        <x:v>44714.302835648145</x:v>
      </x:c>
      <x:c r="AA577" s="120" t="n">
        <x:v>179</x:v>
      </x:c>
      <x:c r="AB577" s="120" t="str">
        <x:v>Anomalous</x:v>
      </x:c>
      <x:c r="AC577" s="120" t="n">
        <x:v>1</x:v>
      </x:c>
      <x:c r="AD577" s="120" t="n">
        <x:v>342</x:v>
      </x:c>
      <x:c r="AE577" s="120" t="n">
        <x:v>4</x:v>
      </x:c>
      <x:c r="AF577" s="120" t="n">
        <x:v>42</x:v>
      </x:c>
      <x:c r="AG577" s="120" t="str">
        <x:v>train=0|anomaly=1</x:v>
      </x:c>
    </x:row>
    <x:row r="578">
      <x:c r="A578" s="120" t="n">
        <x:v>577</x:v>
      </x:c>
      <x:c r="B578" s="120" t="n">
        <x:v>0</x:v>
      </x:c>
      <x:c r="C578" s="120" t="n">
        <x:v>1</x:v>
      </x:c>
      <x:c r="D578" s="120" t="str">
        <x:v>CADC0873</x:v>
      </x:c>
      <x:c r="E578" s="120" t="n">
        <x:v>1</x:v>
      </x:c>
      <x:c r="F578" s="120" t="n">
        <x:v>177</x:v>
      </x:c>
      <x:c r="G578" s="120" t="n">
        <x:v>178</x:v>
      </x:c>
      <x:c r="H578" s="120" t="n">
        <x:v>-0.0000010566310657303373</x:v>
      </x:c>
      <x:c r="I578" s="120" t="n">
        <x:v>2.1866225550069758e-10</x:v>
      </x:c>
      <x:c r="J578" s="120" t="n">
        <x:v>0.000014787232854753374</x:v>
      </x:c>
      <x:c r="K578" s="120" t="n">
        <x:v>-1.4712828382195469</x:v>
      </x:c>
      <x:c r="L578" s="120" t="n">
        <x:v>-0.06991853994826984</x:v>
      </x:c>
      <x:c r="M578" s="120" t="n">
        <x:v>1</x:v>
      </x:c>
      <x:c r="N578" s="120" t="n">
        <x:v>1</x:v>
      </x:c>
      <x:c r="O578" s="120" t="n">
        <x:v>1</x:v>
      </x:c>
      <x:c r="P578" s="120" t="n">
        <x:v>49</x:v>
      </x:c>
      <x:c r="Q578" s="120" t="n">
        <x:v>57</x:v>
      </x:c>
      <x:c r="R578" s="120" t="n">
        <x:v>5.290810510561341e-13</x:v>
      </x:c>
      <x:c r="S578" s="120" t="n">
        <x:v>6.987183563225617e-13</x:v>
      </x:c>
      <x:c r="T578" s="120" t="n">
        <x:v>177</x:v>
      </x:c>
      <x:c r="U578" s="120" t="n">
        <x:v>178</x:v>
      </x:c>
      <x:c r="V578" s="120" t="n">
        <x:v>1.2353799745802124e-12</x:v>
      </x:c>
      <x:c r="W578" s="120" t="n">
        <x:v>1.2284396376443684e-12</x:v>
      </x:c>
      <x:c r="X578" s="120" t="n">
        <x:v>578</x:v>
      </x:c>
      <x:c r="Y578" s="151" t="n">
        <x:v>44714.30284722222</x:v>
      </x:c>
      <x:c r="Z578" s="151" t="n">
        <x:v>44714.30489583333</x:v>
      </x:c>
      <x:c r="AA578" s="120" t="n">
        <x:v>178</x:v>
      </x:c>
      <x:c r="AB578" s="120" t="str">
        <x:v>Normal</x:v>
      </x:c>
      <x:c r="AC578" s="120" t="n">
        <x:v>0</x:v>
      </x:c>
      <x:c r="AD578" s="120"/>
      <x:c r="AE578" s="120"/>
      <x:c r="AF578" s="120"/>
      <x:c r="AG578" s="120"/>
    </x:row>
    <x:row r="579">
      <x:c r="A579" s="120" t="n">
        <x:v>578</x:v>
      </x:c>
      <x:c r="B579" s="120" t="n">
        <x:v>1</x:v>
      </x:c>
      <x:c r="C579" s="120" t="n">
        <x:v>1</x:v>
      </x:c>
      <x:c r="D579" s="120" t="str">
        <x:v>CADC0873</x:v>
      </x:c>
      <x:c r="E579" s="120" t="n">
        <x:v>1</x:v>
      </x:c>
      <x:c r="F579" s="120" t="n">
        <x:v>179</x:v>
      </x:c>
      <x:c r="G579" s="120" t="n">
        <x:v>180</x:v>
      </x:c>
      <x:c r="H579" s="120" t="n">
        <x:v>-0.000002014020322222222</x:v>
      </x:c>
      <x:c r="I579" s="120" t="n">
        <x:v>1.5770360666355238e-10</x:v>
      </x:c>
      <x:c r="J579" s="120" t="n">
        <x:v>0.000012558009661708036</x:v>
      </x:c>
      <x:c r="K579" s="120" t="n">
        <x:v>0.35102137552711277</x:v>
      </x:c>
      <x:c r="L579" s="120" t="n">
        <x:v>-0.5798384008818683</x:v>
      </x:c>
      <x:c r="M579" s="120" t="n">
        <x:v>2</x:v>
      </x:c>
      <x:c r="N579" s="120" t="n">
        <x:v>2</x:v>
      </x:c>
      <x:c r="O579" s="120" t="n">
        <x:v>1</x:v>
      </x:c>
      <x:c r="P579" s="120" t="n">
        <x:v>2</x:v>
      </x:c>
      <x:c r="Q579" s="120" t="n">
        <x:v>3</x:v>
      </x:c>
      <x:c r="R579" s="120" t="n">
        <x:v>2.1560049877531808e-11</x:v>
      </x:c>
      <x:c r="S579" s="120" t="n">
        <x:v>4.2847942893750396e-11</x:v>
      </x:c>
      <x:c r="T579" s="120" t="n">
        <x:v>179</x:v>
      </x:c>
      <x:c r="U579" s="120" t="n">
        <x:v>180</x:v>
      </x:c>
      <x:c r="V579" s="120" t="n">
        <x:v>8.81025735550572e-13</x:v>
      </x:c>
      <x:c r="W579" s="120" t="n">
        <x:v>8.761311481308465e-13</x:v>
      </x:c>
      <x:c r="X579" s="120" t="n">
        <x:v>579</x:v>
      </x:c>
      <x:c r="Y579" s="151" t="n">
        <x:v>44714.30490740741</x:v>
      </x:c>
      <x:c r="Z579" s="151" t="n">
        <x:v>44714.306979166664</x:v>
      </x:c>
      <x:c r="AA579" s="120" t="n">
        <x:v>180</x:v>
      </x:c>
      <x:c r="AB579" s="120" t="str">
        <x:v>Anomalous</x:v>
      </x:c>
      <x:c r="AC579" s="120" t="n">
        <x:v>0</x:v>
      </x:c>
      <x:c r="AD579" s="120"/>
      <x:c r="AE579" s="120"/>
      <x:c r="AF579" s="120"/>
      <x:c r="AG579" s="120"/>
    </x:row>
    <x:row r="580">
      <x:c r="A580" s="120" t="n">
        <x:v>579</x:v>
      </x:c>
      <x:c r="B580" s="120" t="n">
        <x:v>1</x:v>
      </x:c>
      <x:c r="C580" s="120" t="n">
        <x:v>1</x:v>
      </x:c>
      <x:c r="D580" s="120" t="str">
        <x:v>CADC0873</x:v>
      </x:c>
      <x:c r="E580" s="120" t="n">
        <x:v>1</x:v>
      </x:c>
      <x:c r="F580" s="120" t="n">
        <x:v>171</x:v>
      </x:c>
      <x:c r="G580" s="120" t="n">
        <x:v>172</x:v>
      </x:c>
      <x:c r="H580" s="120" t="n">
        <x:v>-8.532835232558139e-7</x:v>
      </x:c>
      <x:c r="I580" s="120" t="n">
        <x:v>1.1769918155933584e-10</x:v>
      </x:c>
      <x:c r="J580" s="120" t="n">
        <x:v>0.000010848925364262391</x:v>
      </x:c>
      <x:c r="K580" s="120" t="n">
        <x:v>-1.3013140875018387</x:v>
      </x:c>
      <x:c r="L580" s="120" t="n">
        <x:v>-0.15386586502544736</x:v>
      </x:c>
      <x:c r="M580" s="120" t="n">
        <x:v>2</x:v>
      </x:c>
      <x:c r="N580" s="120" t="n">
        <x:v>2</x:v>
      </x:c>
      <x:c r="O580" s="120" t="n">
        <x:v>1</x:v>
      </x:c>
      <x:c r="P580" s="120" t="n">
        <x:v>1</x:v>
      </x:c>
      <x:c r="Q580" s="120" t="n">
        <x:v>3</x:v>
      </x:c>
      <x:c r="R580" s="120" t="n">
        <x:v>3.399091893034279e-12</x:v>
      </x:c>
      <x:c r="S580" s="120" t="n">
        <x:v>6.533922622802891e-12</x:v>
      </x:c>
      <x:c r="T580" s="120" t="n">
        <x:v>171</x:v>
      </x:c>
      <x:c r="U580" s="120" t="n">
        <x:v>172</x:v>
      </x:c>
      <x:c r="V580" s="120" t="n">
        <x:v>6.88299307364537e-13</x:v>
      </x:c>
      <x:c r="W580" s="120" t="n">
        <x:v>6.842975672054409e-13</x:v>
      </x:c>
      <x:c r="X580" s="120" t="n">
        <x:v>580</x:v>
      </x:c>
      <x:c r="Y580" s="151" t="n">
        <x:v>44714.30699074074</x:v>
      </x:c>
      <x:c r="Z580" s="151" t="n">
        <x:v>44714.308969907404</x:v>
      </x:c>
      <x:c r="AA580" s="120" t="n">
        <x:v>172</x:v>
      </x:c>
      <x:c r="AB580" s="120" t="str">
        <x:v>Anomalous</x:v>
      </x:c>
      <x:c r="AC580" s="120" t="n">
        <x:v>0</x:v>
      </x:c>
      <x:c r="AD580" s="120"/>
      <x:c r="AE580" s="120"/>
      <x:c r="AF580" s="120"/>
      <x:c r="AG580" s="120"/>
    </x:row>
    <x:row r="581">
      <x:c r="A581" s="120" t="n">
        <x:v>580</x:v>
      </x:c>
      <x:c r="B581" s="120" t="n">
        <x:v>0</x:v>
      </x:c>
      <x:c r="C581" s="120" t="n">
        <x:v>1</x:v>
      </x:c>
      <x:c r="D581" s="120" t="str">
        <x:v>CADC0873</x:v>
      </x:c>
      <x:c r="E581" s="120" t="n">
        <x:v>1</x:v>
      </x:c>
      <x:c r="F581" s="120" t="n">
        <x:v>187</x:v>
      </x:c>
      <x:c r="G581" s="120" t="n">
        <x:v>188</x:v>
      </x:c>
      <x:c r="H581" s="120" t="n">
        <x:v>9.269253297872343e-7</x:v>
      </x:c>
      <x:c r="I581" s="120" t="n">
        <x:v>1.5902265618061183e-10</x:v>
      </x:c>
      <x:c r="J581" s="120" t="n">
        <x:v>0.000012610418556916016</x:v>
      </x:c>
      <x:c r="K581" s="120" t="n">
        <x:v>-1.5064808703543173</x:v>
      </x:c>
      <x:c r="L581" s="120" t="n">
        <x:v>0.019081937291347658</x:v>
      </x:c>
      <x:c r="M581" s="120" t="n">
        <x:v>1</x:v>
      </x:c>
      <x:c r="N581" s="120" t="n">
        <x:v>1</x:v>
      </x:c>
      <x:c r="O581" s="120" t="n">
        <x:v>1</x:v>
      </x:c>
      <x:c r="P581" s="120" t="n">
        <x:v>51</x:v>
      </x:c>
      <x:c r="Q581" s="120" t="n">
        <x:v>56</x:v>
      </x:c>
      <x:c r="R581" s="120" t="n">
        <x:v>3.993201106143337e-13</x:v>
      </x:c>
      <x:c r="S581" s="120" t="n">
        <x:v>5.94209964153926e-13</x:v>
      </x:c>
      <x:c r="T581" s="120" t="n">
        <x:v>187</x:v>
      </x:c>
      <x:c r="U581" s="120" t="n">
        <x:v>188</x:v>
      </x:c>
      <x:c r="V581" s="120" t="n">
        <x:v>8.50388535725197e-13</x:v>
      </x:c>
      <x:c r="W581" s="120" t="n">
        <x:v>8.458651924500629e-13</x:v>
      </x:c>
      <x:c r="X581" s="120" t="n">
        <x:v>581</x:v>
      </x:c>
      <x:c r="Y581" s="151" t="n">
        <x:v>44714.30898148148</x:v>
      </x:c>
      <x:c r="Z581" s="151" t="n">
        <x:v>44714.31114583334</x:v>
      </x:c>
      <x:c r="AA581" s="120" t="n">
        <x:v>188</x:v>
      </x:c>
      <x:c r="AB581" s="120" t="str">
        <x:v>Normal</x:v>
      </x:c>
      <x:c r="AC581" s="120" t="n">
        <x:v>0</x:v>
      </x:c>
      <x:c r="AD581" s="120"/>
      <x:c r="AE581" s="120"/>
      <x:c r="AF581" s="120"/>
      <x:c r="AG581" s="120"/>
    </x:row>
    <x:row r="582">
      <x:c r="A582" s="120" t="n">
        <x:v>581</x:v>
      </x:c>
      <x:c r="B582" s="120" t="n">
        <x:v>0</x:v>
      </x:c>
      <x:c r="C582" s="120" t="n">
        <x:v>1</x:v>
      </x:c>
      <x:c r="D582" s="120" t="str">
        <x:v>CADC0873</x:v>
      </x:c>
      <x:c r="E582" s="120" t="n">
        <x:v>1</x:v>
      </x:c>
      <x:c r="F582" s="120" t="n">
        <x:v>187</x:v>
      </x:c>
      <x:c r="G582" s="120" t="n">
        <x:v>188</x:v>
      </x:c>
      <x:c r="H582" s="120" t="n">
        <x:v>0.0000020999678138297868</x:v>
      </x:c>
      <x:c r="I582" s="120" t="n">
        <x:v>1.446061648064251e-10</x:v>
      </x:c>
      <x:c r="J582" s="120" t="n">
        <x:v>0.000012025230343175348</x:v>
      </x:c>
      <x:c r="K582" s="120" t="n">
        <x:v>-1.502190591547847</x:v>
      </x:c>
      <x:c r="L582" s="120" t="n">
        <x:v>0.06194767735831536</x:v>
      </x:c>
      <x:c r="M582" s="120" t="n">
        <x:v>1</x:v>
      </x:c>
      <x:c r="N582" s="120" t="n">
        <x:v>1</x:v>
      </x:c>
      <x:c r="O582" s="120" t="n">
        <x:v>1</x:v>
      </x:c>
      <x:c r="P582" s="120" t="n">
        <x:v>51</x:v>
      </x:c>
      <x:c r="Q582" s="120" t="n">
        <x:v>60</x:v>
      </x:c>
      <x:c r="R582" s="120" t="n">
        <x:v>3.9515439073235006e-13</x:v>
      </x:c>
      <x:c r="S582" s="120" t="n">
        <x:v>6.110517297600732e-13</x:v>
      </x:c>
      <x:c r="T582" s="120" t="n">
        <x:v>187</x:v>
      </x:c>
      <x:c r="U582" s="120" t="n">
        <x:v>188</x:v>
      </x:c>
      <x:c r="V582" s="120" t="n">
        <x:v>7.7329499896484e-13</x:v>
      </x:c>
      <x:c r="W582" s="120" t="n">
        <x:v>7.691817276937505e-13</x:v>
      </x:c>
      <x:c r="X582" s="120" t="n">
        <x:v>582</x:v>
      </x:c>
      <x:c r="Y582" s="151" t="n">
        <x:v>44714.31115740741</x:v>
      </x:c>
      <x:c r="Z582" s="151" t="n">
        <x:v>44714.31332175926</x:v>
      </x:c>
      <x:c r="AA582" s="120" t="n">
        <x:v>188</x:v>
      </x:c>
      <x:c r="AB582" s="120" t="str">
        <x:v>Normal</x:v>
      </x:c>
      <x:c r="AC582" s="120" t="n">
        <x:v>0</x:v>
      </x:c>
      <x:c r="AD582" s="120"/>
      <x:c r="AE582" s="120"/>
      <x:c r="AF582" s="120"/>
      <x:c r="AG582" s="120"/>
    </x:row>
    <x:row r="583">
      <x:c r="A583" s="120" t="n">
        <x:v>582</x:v>
      </x:c>
      <x:c r="B583" s="120" t="n">
        <x:v>0</x:v>
      </x:c>
      <x:c r="C583" s="120" t="n">
        <x:v>0</x:v>
      </x:c>
      <x:c r="D583" s="120" t="str">
        <x:v>CADC0873</x:v>
      </x:c>
      <x:c r="E583" s="120" t="n">
        <x:v>1</x:v>
      </x:c>
      <x:c r="F583" s="120" t="n">
        <x:v>189</x:v>
      </x:c>
      <x:c r="G583" s="120" t="n">
        <x:v>190</x:v>
      </x:c>
      <x:c r="H583" s="120" t="n">
        <x:v>-0.000003543368947368421</x:v>
      </x:c>
      <x:c r="I583" s="120" t="n">
        <x:v>4.134398661035982e-10</x:v>
      </x:c>
      <x:c r="J583" s="120" t="n">
        <x:v>0.000020333220750869702</x:v>
      </x:c>
      <x:c r="K583" s="120" t="n">
        <x:v>-1.4960498999687855</x:v>
      </x:c>
      <x:c r="L583" s="120" t="n">
        <x:v>-0.004221399459728353</x:v>
      </x:c>
      <x:c r="M583" s="120" t="n">
        <x:v>1</x:v>
      </x:c>
      <x:c r="N583" s="120" t="n">
        <x:v>1</x:v>
      </x:c>
      <x:c r="O583" s="120" t="n">
        <x:v>1</x:v>
      </x:c>
      <x:c r="P583" s="120" t="n">
        <x:v>61</x:v>
      </x:c>
      <x:c r="Q583" s="120" t="n">
        <x:v>65</x:v>
      </x:c>
      <x:c r="R583" s="120" t="n">
        <x:v>6.740231392401314e-13</x:v>
      </x:c>
      <x:c r="S583" s="120" t="n">
        <x:v>6.54354137774353e-13</x:v>
      </x:c>
      <x:c r="T583" s="120" t="n">
        <x:v>189</x:v>
      </x:c>
      <x:c r="U583" s="120" t="n">
        <x:v>190</x:v>
      </x:c>
      <x:c r="V583" s="120" t="n">
        <x:v>2.187512519066657e-12</x:v>
      </x:c>
      <x:c r="W583" s="120" t="n">
        <x:v>2.175999295282096e-12</x:v>
      </x:c>
      <x:c r="X583" s="120" t="n">
        <x:v>583</x:v>
      </x:c>
      <x:c r="Y583" s="151" t="n">
        <x:v>44714.31333333333</x:v>
      </x:c>
      <x:c r="Z583" s="151" t="n">
        <x:v>44714.315520833334</x:v>
      </x:c>
      <x:c r="AA583" s="120" t="n">
        <x:v>190</x:v>
      </x:c>
      <x:c r="AB583" s="120" t="str">
        <x:v>Normal</x:v>
      </x:c>
      <x:c r="AC583" s="120" t="n">
        <x:v>1</x:v>
      </x:c>
      <x:c r="AD583" s="120" t="n">
        <x:v>586</x:v>
      </x:c>
      <x:c r="AE583" s="120" t="n">
        <x:v>6</x:v>
      </x:c>
      <x:c r="AF583" s="120" t="n">
        <x:v>86</x:v>
      </x:c>
      <x:c r="AG583" s="120" t="str">
        <x:v>train=0|anomaly=0</x:v>
      </x:c>
    </x:row>
    <x:row r="584">
      <x:c r="A584" s="120" t="n">
        <x:v>583</x:v>
      </x:c>
      <x:c r="B584" s="120" t="n">
        <x:v>1</x:v>
      </x:c>
      <x:c r="C584" s="120" t="n">
        <x:v>1</x:v>
      </x:c>
      <x:c r="D584" s="120" t="str">
        <x:v>CADC0873</x:v>
      </x:c>
      <x:c r="E584" s="120" t="n">
        <x:v>1</x:v>
      </x:c>
      <x:c r="F584" s="120" t="n">
        <x:v>193</x:v>
      </x:c>
      <x:c r="G584" s="120" t="n">
        <x:v>194</x:v>
      </x:c>
      <x:c r="H584" s="120" t="n">
        <x:v>-0.0000021673943737113404</x:v>
      </x:c>
      <x:c r="I584" s="120" t="n">
        <x:v>4.338585852036456e-10</x:v>
      </x:c>
      <x:c r="J584" s="120" t="n">
        <x:v>0.000020829272315749428</x:v>
      </x:c>
      <x:c r="K584" s="120" t="n">
        <x:v>-1.0043174824855625</x:v>
      </x:c>
      <x:c r="L584" s="120" t="n">
        <x:v>0.22718312978250016</x:v>
      </x:c>
      <x:c r="M584" s="120" t="n">
        <x:v>2</x:v>
      </x:c>
      <x:c r="N584" s="120" t="n">
        <x:v>2</x:v>
      </x:c>
      <x:c r="O584" s="120" t="n">
        <x:v>2</x:v>
      </x:c>
      <x:c r="P584" s="120" t="n">
        <x:v>1</x:v>
      </x:c>
      <x:c r="Q584" s="120" t="n">
        <x:v>3</x:v>
      </x:c>
      <x:c r="R584" s="120" t="n">
        <x:v>2.9246393255875896e-11</x:v>
      </x:c>
      <x:c r="S584" s="120" t="n">
        <x:v>7.820510244256383e-11</x:v>
      </x:c>
      <x:c r="T584" s="120" t="n">
        <x:v>193</x:v>
      </x:c>
      <x:c r="U584" s="120" t="n">
        <x:v>194</x:v>
      </x:c>
      <x:c r="V584" s="120" t="n">
        <x:v>2.24797194406034e-12</x:v>
      </x:c>
      <x:c r="W584" s="120" t="n">
        <x:v>2.236384459812606e-12</x:v>
      </x:c>
      <x:c r="X584" s="120" t="n">
        <x:v>584</x:v>
      </x:c>
      <x:c r="Y584" s="151" t="n">
        <x:v>44714.31553240741</x:v>
      </x:c>
      <x:c r="Z584" s="151" t="n">
        <x:v>44714.317766203705</x:v>
      </x:c>
      <x:c r="AA584" s="120" t="n">
        <x:v>194</x:v>
      </x:c>
      <x:c r="AB584" s="120" t="str">
        <x:v>Anomalous</x:v>
      </x:c>
      <x:c r="AC584" s="120" t="n">
        <x:v>0</x:v>
      </x:c>
      <x:c r="AD584" s="120"/>
      <x:c r="AE584" s="120"/>
      <x:c r="AF584" s="120"/>
      <x:c r="AG584" s="120"/>
    </x:row>
    <x:row r="585">
      <x:c r="A585" s="120" t="n">
        <x:v>584</x:v>
      </x:c>
      <x:c r="B585" s="120" t="n">
        <x:v>0</x:v>
      </x:c>
      <x:c r="C585" s="120" t="n">
        <x:v>1</x:v>
      </x:c>
      <x:c r="D585" s="120" t="str">
        <x:v>CADC0873</x:v>
      </x:c>
      <x:c r="E585" s="120" t="n">
        <x:v>1</x:v>
      </x:c>
      <x:c r="F585" s="120" t="n">
        <x:v>191</x:v>
      </x:c>
      <x:c r="G585" s="120" t="n">
        <x:v>192</x:v>
      </x:c>
      <x:c r="H585" s="120" t="n">
        <x:v>0.000005340459023437501</x:v>
      </x:c>
      <x:c r="I585" s="120" t="n">
        <x:v>7.176389841455956e-10</x:v>
      </x:c>
      <x:c r="J585" s="120" t="n">
        <x:v>0.00002678878467093264</x:v>
      </x:c>
      <x:c r="K585" s="120" t="n">
        <x:v>-1.4804315624468949</x:v>
      </x:c>
      <x:c r="L585" s="120" t="n">
        <x:v>0.041028623881334755</x:v>
      </x:c>
      <x:c r="M585" s="120" t="n">
        <x:v>1</x:v>
      </x:c>
      <x:c r="N585" s="120" t="n">
        <x:v>1</x:v>
      </x:c>
      <x:c r="O585" s="120" t="n">
        <x:v>1</x:v>
      </x:c>
      <x:c r="P585" s="120" t="n">
        <x:v>57</x:v>
      </x:c>
      <x:c r="Q585" s="120" t="n">
        <x:v>63</x:v>
      </x:c>
      <x:c r="R585" s="120" t="n">
        <x:v>1.0232023744893637e-12</x:v>
      </x:c>
      <x:c r="S585" s="120" t="n">
        <x:v>7.79902469683205e-13</x:v>
      </x:c>
      <x:c r="T585" s="120" t="n">
        <x:v>191</x:v>
      </x:c>
      <x:c r="U585" s="120" t="n">
        <x:v>192</x:v>
      </x:c>
      <x:c r="V585" s="120" t="n">
        <x:v>3.757272168301548e-12</x:v>
      </x:c>
      <x:c r="W585" s="120" t="n">
        <x:v>3.737703042424977e-12</x:v>
      </x:c>
      <x:c r="X585" s="120" t="n">
        <x:v>585</x:v>
      </x:c>
      <x:c r="Y585" s="151" t="n">
        <x:v>44714.317777777775</x:v>
      </x:c>
      <x:c r="Z585" s="151" t="n">
        <x:v>44714.31998842592</x:v>
      </x:c>
      <x:c r="AA585" s="120" t="n">
        <x:v>192</x:v>
      </x:c>
      <x:c r="AB585" s="120" t="str">
        <x:v>Normal</x:v>
      </x:c>
      <x:c r="AC585" s="120" t="n">
        <x:v>1</x:v>
      </x:c>
      <x:c r="AD585" s="120" t="n">
        <x:v>364</x:v>
      </x:c>
      <x:c r="AE585" s="120" t="n">
        <x:v>4</x:v>
      </x:c>
      <x:c r="AF585" s="120" t="n">
        <x:v>64</x:v>
      </x:c>
      <x:c r="AG585" s="120" t="str">
        <x:v>train=1|anomaly=0</x:v>
      </x:c>
    </x:row>
    <x:row r="586">
      <x:c r="A586" s="120" t="n">
        <x:v>585</x:v>
      </x:c>
      <x:c r="B586" s="120" t="n">
        <x:v>1</x:v>
      </x:c>
      <x:c r="C586" s="120" t="n">
        <x:v>0</x:v>
      </x:c>
      <x:c r="D586" s="120" t="str">
        <x:v>CADC0873</x:v>
      </x:c>
      <x:c r="E586" s="120" t="n">
        <x:v>1</x:v>
      </x:c>
      <x:c r="F586" s="120" t="n">
        <x:v>189</x:v>
      </x:c>
      <x:c r="G586" s="120" t="n">
        <x:v>190</x:v>
      </x:c>
      <x:c r="H586" s="120" t="n">
        <x:v>-0.0000032103657631578944</x:v>
      </x:c>
      <x:c r="I586" s="120" t="n">
        <x:v>7.524935029499061e-10</x:v>
      </x:c>
      <x:c r="J586" s="120" t="n">
        <x:v>0.000027431615026277728</x:v>
      </x:c>
      <x:c r="K586" s="120" t="n">
        <x:v>-1.129820883976288</x:v>
      </x:c>
      <x:c r="L586" s="120" t="n">
        <x:v>0.17994630072706322</x:v>
      </x:c>
      <x:c r="M586" s="120" t="n">
        <x:v>3</x:v>
      </x:c>
      <x:c r="N586" s="120" t="n">
        <x:v>3</x:v>
      </x:c>
      <x:c r="O586" s="120" t="n">
        <x:v>1</x:v>
      </x:c>
      <x:c r="P586" s="120" t="n">
        <x:v>2</x:v>
      </x:c>
      <x:c r="Q586" s="120" t="n">
        <x:v>5</x:v>
      </x:c>
      <x:c r="R586" s="120" t="n">
        <x:v>1.709227305571228e-11</x:v>
      </x:c>
      <x:c r="S586" s="120" t="n">
        <x:v>3.330460068715387e-11</x:v>
      </x:c>
      <x:c r="T586" s="120" t="n">
        <x:v>189</x:v>
      </x:c>
      <x:c r="U586" s="120" t="n">
        <x:v>190</x:v>
      </x:c>
      <x:c r="V586" s="120" t="n">
        <x:v>3.981447105555059e-12</x:v>
      </x:c>
      <x:c r="W586" s="120" t="n">
        <x:v>3.960492120788979e-12</x:v>
      </x:c>
      <x:c r="X586" s="120" t="n">
        <x:v>586</x:v>
      </x:c>
      <x:c r="Y586" s="151" t="n">
        <x:v>44714.32</x:v>
      </x:c>
      <x:c r="Z586" s="151" t="n">
        <x:v>44714.3221875</x:v>
      </x:c>
      <x:c r="AA586" s="120" t="n">
        <x:v>190</x:v>
      </x:c>
      <x:c r="AB586" s="120" t="str">
        <x:v>Anomalous</x:v>
      </x:c>
      <x:c r="AC586" s="120" t="n">
        <x:v>0</x:v>
      </x:c>
      <x:c r="AD586" s="120"/>
      <x:c r="AE586" s="120"/>
      <x:c r="AF586" s="120"/>
      <x:c r="AG586" s="120"/>
    </x:row>
    <x:row r="587">
      <x:c r="A587" s="120" t="n">
        <x:v>586</x:v>
      </x:c>
      <x:c r="B587" s="120" t="n">
        <x:v>0</x:v>
      </x:c>
      <x:c r="C587" s="120" t="n">
        <x:v>1</x:v>
      </x:c>
      <x:c r="D587" s="120" t="str">
        <x:v>CADC0873</x:v>
      </x:c>
      <x:c r="E587" s="120" t="n">
        <x:v>1</x:v>
      </x:c>
      <x:c r="F587" s="120" t="n">
        <x:v>203</x:v>
      </x:c>
      <x:c r="G587" s="120" t="n">
        <x:v>204</x:v>
      </x:c>
      <x:c r="H587" s="120" t="n">
        <x:v>-0.000005036043</x:v>
      </x:c>
      <x:c r="I587" s="120" t="n">
        <x:v>9.146646213672085e-10</x:v>
      </x:c>
      <x:c r="J587" s="120" t="n">
        <x:v>0.000030243422778634176</x:v>
      </x:c>
      <x:c r="K587" s="120" t="n">
        <x:v>-1.4994299325480938</x:v>
      </x:c>
      <x:c r="L587" s="120" t="n">
        <x:v>0.007246777357822283</x:v>
      </x:c>
      <x:c r="M587" s="120" t="n">
        <x:v>1</x:v>
      </x:c>
      <x:c r="N587" s="120" t="n">
        <x:v>1</x:v>
      </x:c>
      <x:c r="O587" s="120" t="n">
        <x:v>1</x:v>
      </x:c>
      <x:c r="P587" s="120" t="n">
        <x:v>47</x:v>
      </x:c>
      <x:c r="Q587" s="120" t="n">
        <x:v>66</x:v>
      </x:c>
      <x:c r="R587" s="120" t="n">
        <x:v>1.0800085989555378e-12</x:v>
      </x:c>
      <x:c r="S587" s="120" t="n">
        <x:v>6.079179229298127e-13</x:v>
      </x:c>
      <x:c r="T587" s="120" t="n">
        <x:v>203</x:v>
      </x:c>
      <x:c r="U587" s="120" t="n">
        <x:v>204</x:v>
      </x:c>
      <x:c r="V587" s="120" t="n">
        <x:v>4.5057370510699925e-12</x:v>
      </x:c>
      <x:c r="W587" s="120" t="n">
        <x:v>4.483650104741218e-12</x:v>
      </x:c>
      <x:c r="X587" s="120" t="n">
        <x:v>587</x:v>
      </x:c>
      <x:c r="Y587" s="151" t="n">
        <x:v>44714.32219907407</x:v>
      </x:c>
      <x:c r="Z587" s="151" t="n">
        <x:v>44714.32454861111</x:v>
      </x:c>
      <x:c r="AA587" s="120" t="n">
        <x:v>204</x:v>
      </x:c>
      <x:c r="AB587" s="120" t="str">
        <x:v>Normal</x:v>
      </x:c>
      <x:c r="AC587" s="120" t="n">
        <x:v>1</x:v>
      </x:c>
      <x:c r="AD587" s="120" t="n">
        <x:v>902</x:v>
      </x:c>
      <x:c r="AE587" s="120" t="n">
        <x:v>10</x:v>
      </x:c>
      <x:c r="AF587" s="120" t="n">
        <x:v>2</x:v>
      </x:c>
      <x:c r="AG587" s="120" t="str">
        <x:v>train=1|anomaly=0</x:v>
      </x:c>
    </x:row>
    <x:row r="588">
      <x:c r="A588" s="120" t="n">
        <x:v>587</x:v>
      </x:c>
      <x:c r="B588" s="120" t="n">
        <x:v>1</x:v>
      </x:c>
      <x:c r="C588" s="120" t="n">
        <x:v>1</x:v>
      </x:c>
      <x:c r="D588" s="120" t="str">
        <x:v>CADC0873</x:v>
      </x:c>
      <x:c r="E588" s="120" t="n">
        <x:v>1</x:v>
      </x:c>
      <x:c r="F588" s="120" t="n">
        <x:v>194</x:v>
      </x:c>
      <x:c r="G588" s="120" t="n">
        <x:v>195</x:v>
      </x:c>
      <x:c r="H588" s="120" t="n">
        <x:v>-0.000015552824307692304</x:v>
      </x:c>
      <x:c r="I588" s="120" t="n">
        <x:v>3.161140945724215e-10</x:v>
      </x:c>
      <x:c r="J588" s="120" t="n">
        <x:v>0.000017779597705584385</x:v>
      </x:c>
      <x:c r="K588" s="120" t="n">
        <x:v>-1.3762819913374904</x:v>
      </x:c>
      <x:c r="L588" s="120" t="n">
        <x:v>-0.5134175414095293</x:v>
      </x:c>
      <x:c r="M588" s="120" t="n">
        <x:v>1</x:v>
      </x:c>
      <x:c r="N588" s="120" t="n">
        <x:v>1</x:v>
      </x:c>
      <x:c r="O588" s="120" t="n">
        <x:v>1</x:v>
      </x:c>
      <x:c r="P588" s="120" t="n">
        <x:v>1</x:v>
      </x:c>
      <x:c r="Q588" s="120" t="n">
        <x:v>3</x:v>
      </x:c>
      <x:c r="R588" s="120" t="n">
        <x:v>2.56451577609813e-12</x:v>
      </x:c>
      <x:c r="S588" s="120" t="n">
        <x:v>4.187942810283249e-12</x:v>
      </x:c>
      <x:c r="T588" s="120" t="n">
        <x:v>194</x:v>
      </x:c>
      <x:c r="U588" s="120" t="n">
        <x:v>195</x:v>
      </x:c>
      <x:c r="V588" s="120" t="n">
        <x:v>1.6294540957341315e-12</x:v>
      </x:c>
      <x:c r="W588" s="120" t="n">
        <x:v>1.6210979208842129e-12</x:v>
      </x:c>
      <x:c r="X588" s="120" t="n">
        <x:v>588</x:v>
      </x:c>
      <x:c r="Y588" s="151" t="n">
        <x:v>44714.32456018519</x:v>
      </x:c>
      <x:c r="Z588" s="151" t="n">
        <x:v>44714.32680555555</x:v>
      </x:c>
      <x:c r="AA588" s="120" t="n">
        <x:v>195</x:v>
      </x:c>
      <x:c r="AB588" s="120" t="str">
        <x:v>Anomalous</x:v>
      </x:c>
      <x:c r="AC588" s="120" t="n">
        <x:v>1</x:v>
      </x:c>
      <x:c r="AD588" s="120" t="n">
        <x:v>518</x:v>
      </x:c>
      <x:c r="AE588" s="120" t="n">
        <x:v>6</x:v>
      </x:c>
      <x:c r="AF588" s="120" t="n">
        <x:v>18</x:v>
      </x:c>
      <x:c r="AG588" s="120" t="str">
        <x:v>train=1|anomaly=1</x:v>
      </x:c>
    </x:row>
    <x:row r="589">
      <x:c r="A589" s="120" t="n">
        <x:v>588</x:v>
      </x:c>
      <x:c r="B589" s="120" t="n">
        <x:v>0</x:v>
      </x:c>
      <x:c r="C589" s="120" t="n">
        <x:v>1</x:v>
      </x:c>
      <x:c r="D589" s="120" t="str">
        <x:v>CADC0873</x:v>
      </x:c>
      <x:c r="E589" s="120" t="n">
        <x:v>1</x:v>
      </x:c>
      <x:c r="F589" s="120" t="n">
        <x:v>215</x:v>
      </x:c>
      <x:c r="G589" s="120" t="n">
        <x:v>216</x:v>
      </x:c>
      <x:c r="H589" s="120" t="n">
        <x:v>2.730474810185189e-7</x:v>
      </x:c>
      <x:c r="I589" s="120" t="n">
        <x:v>7.32724243409441e-10</x:v>
      </x:c>
      <x:c r="J589" s="120" t="n">
        <x:v>0.000027068879611270227</x:v>
      </x:c>
      <x:c r="K589" s="120" t="n">
        <x:v>-1.4856226127678427</x:v>
      </x:c>
      <x:c r="L589" s="120" t="n">
        <x:v>-0.007826674242786885</x:v>
      </x:c>
      <x:c r="M589" s="120" t="n">
        <x:v>1</x:v>
      </x:c>
      <x:c r="N589" s="120" t="n">
        <x:v>1</x:v>
      </x:c>
      <x:c r="O589" s="120" t="n">
        <x:v>1</x:v>
      </x:c>
      <x:c r="P589" s="120" t="n">
        <x:v>62</x:v>
      </x:c>
      <x:c r="Q589" s="120" t="n">
        <x:v>73</x:v>
      </x:c>
      <x:c r="R589" s="120" t="n">
        <x:v>8.627547958944228e-13</x:v>
      </x:c>
      <x:c r="S589" s="120" t="n">
        <x:v>7.143196919771664e-13</x:v>
      </x:c>
      <x:c r="T589" s="120" t="n">
        <x:v>215</x:v>
      </x:c>
      <x:c r="U589" s="120" t="n">
        <x:v>216</x:v>
      </x:c>
      <x:c r="V589" s="120" t="n">
        <x:v>3.4080197367880977e-12</x:v>
      </x:c>
      <x:c r="W589" s="120" t="n">
        <x:v>3.392241867636301e-12</x:v>
      </x:c>
      <x:c r="X589" s="120" t="n">
        <x:v>589</x:v>
      </x:c>
      <x:c r="Y589" s="151" t="n">
        <x:v>44714.32681712963</x:v>
      </x:c>
      <x:c r="Z589" s="151" t="n">
        <x:v>44714.329305555555</x:v>
      </x:c>
      <x:c r="AA589" s="120" t="n">
        <x:v>216</x:v>
      </x:c>
      <x:c r="AB589" s="120" t="str">
        <x:v>Normal</x:v>
      </x:c>
      <x:c r="AC589" s="120" t="n">
        <x:v>0</x:v>
      </x:c>
      <x:c r="AD589" s="120"/>
      <x:c r="AE589" s="120"/>
      <x:c r="AF589" s="120"/>
      <x:c r="AG589" s="120"/>
    </x:row>
    <x:row r="590">
      <x:c r="A590" s="120" t="n">
        <x:v>589</x:v>
      </x:c>
      <x:c r="B590" s="120" t="n">
        <x:v>0</x:v>
      </x:c>
      <x:c r="C590" s="120" t="n">
        <x:v>1</x:v>
      </x:c>
      <x:c r="D590" s="120" t="str">
        <x:v>CADC0873</x:v>
      </x:c>
      <x:c r="E590" s="120" t="n">
        <x:v>1</x:v>
      </x:c>
      <x:c r="F590" s="120" t="n">
        <x:v>203</x:v>
      </x:c>
      <x:c r="G590" s="120" t="n">
        <x:v>204</x:v>
      </x:c>
      <x:c r="H590" s="120" t="n">
        <x:v>-1.3290167647059006e-7</x:v>
      </x:c>
      <x:c r="I590" s="120" t="n">
        <x:v>4.0361489305818173e-10</x:v>
      </x:c>
      <x:c r="J590" s="120" t="n">
        <x:v>0.000020090169064947706</x:v>
      </x:c>
      <x:c r="K590" s="120" t="n">
        <x:v>-0.89583455372544</x:v>
      </x:c>
      <x:c r="L590" s="120" t="n">
        <x:v>-0.472632553338852</x:v>
      </x:c>
      <x:c r="M590" s="120" t="n">
        <x:v>1</x:v>
      </x:c>
      <x:c r="N590" s="120" t="n">
        <x:v>1</x:v>
      </x:c>
      <x:c r="O590" s="120" t="n">
        <x:v>1</x:v>
      </x:c>
      <x:c r="P590" s="120" t="n">
        <x:v>62</x:v>
      </x:c>
      <x:c r="Q590" s="120" t="n">
        <x:v>69</x:v>
      </x:c>
      <x:c r="R590" s="120" t="n">
        <x:v>5.465609182772431e-13</x:v>
      </x:c>
      <x:c r="S590" s="120" t="n">
        <x:v>7.850517156175252e-13</x:v>
      </x:c>
      <x:c r="T590" s="120" t="n">
        <x:v>203</x:v>
      </x:c>
      <x:c r="U590" s="120" t="n">
        <x:v>204</x:v>
      </x:c>
      <x:c r="V590" s="120" t="n">
        <x:v>1.988250704720107e-12</x:v>
      </x:c>
      <x:c r="W590" s="120" t="n">
        <x:v>1.978504377736185e-12</x:v>
      </x:c>
      <x:c r="X590" s="120" t="n">
        <x:v>590</x:v>
      </x:c>
      <x:c r="Y590" s="151" t="n">
        <x:v>44714.32931712963</x:v>
      </x:c>
      <x:c r="Z590" s="151" t="n">
        <x:v>44714.331666666665</x:v>
      </x:c>
      <x:c r="AA590" s="120" t="n">
        <x:v>204</x:v>
      </x:c>
      <x:c r="AB590" s="120" t="str">
        <x:v>Normal</x:v>
      </x:c>
      <x:c r="AC590" s="120" t="n">
        <x:v>1</x:v>
      </x:c>
      <x:c r="AD590" s="120" t="n">
        <x:v>795</x:v>
      </x:c>
      <x:c r="AE590" s="120" t="n">
        <x:v>8</x:v>
      </x:c>
      <x:c r="AF590" s="120" t="n">
        <x:v>95</x:v>
      </x:c>
      <x:c r="AG590" s="120" t="str">
        <x:v>train=1|anomaly=0</x:v>
      </x:c>
    </x:row>
    <x:row r="591">
      <x:c r="A591" s="120" t="n">
        <x:v>590</x:v>
      </x:c>
      <x:c r="B591" s="120" t="n">
        <x:v>1</x:v>
      </x:c>
      <x:c r="C591" s="120" t="n">
        <x:v>0</x:v>
      </x:c>
      <x:c r="D591" s="120" t="str">
        <x:v>CADC0873</x:v>
      </x:c>
      <x:c r="E591" s="120" t="n">
        <x:v>1</x:v>
      </x:c>
      <x:c r="F591" s="120" t="n">
        <x:v>204</x:v>
      </x:c>
      <x:c r="G591" s="120" t="n">
        <x:v>205</x:v>
      </x:c>
      <x:c r="H591" s="120" t="n">
        <x:v>5.901464151219515e-7</x:v>
      </x:c>
      <x:c r="I591" s="120" t="n">
        <x:v>1.9283740315328942e-10</x:v>
      </x:c>
      <x:c r="J591" s="120" t="n">
        <x:v>0.00001388659076783389</x:v>
      </x:c>
      <x:c r="K591" s="120" t="n">
        <x:v>-0.7478911905113228</x:v>
      </x:c>
      <x:c r="L591" s="120" t="n">
        <x:v>0.02653801650284137</x:v>
      </x:c>
      <x:c r="M591" s="120" t="n">
        <x:v>3</x:v>
      </x:c>
      <x:c r="N591" s="120" t="n">
        <x:v>2</x:v>
      </x:c>
      <x:c r="O591" s="120" t="n">
        <x:v>2</x:v>
      </x:c>
      <x:c r="P591" s="120" t="n">
        <x:v>2</x:v>
      </x:c>
      <x:c r="Q591" s="120" t="n">
        <x:v>5</x:v>
      </x:c>
      <x:c r="R591" s="120" t="n">
        <x:v>7.01770441062781e-12</x:v>
      </x:c>
      <x:c r="S591" s="120" t="n">
        <x:v>1.390634519843228e-11</x:v>
      </x:c>
      <x:c r="T591" s="120" t="n">
        <x:v>204</x:v>
      </x:c>
      <x:c r="U591" s="120" t="n">
        <x:v>205</x:v>
      </x:c>
      <x:c r="V591" s="120" t="n">
        <x:v>9.452813880063207e-13</x:v>
      </x:c>
      <x:c r="W591" s="120" t="n">
        <x:v>9.406702592843386e-13</x:v>
      </x:c>
      <x:c r="X591" s="120" t="n">
        <x:v>591</x:v>
      </x:c>
      <x:c r="Y591" s="151" t="n">
        <x:v>44714.33167824074</x:v>
      </x:c>
      <x:c r="Z591" s="151" t="n">
        <x:v>44714.33403935185</x:v>
      </x:c>
      <x:c r="AA591" s="120" t="n">
        <x:v>205</x:v>
      </x:c>
      <x:c r="AB591" s="120" t="str">
        <x:v>Anomalous</x:v>
      </x:c>
      <x:c r="AC591" s="120" t="n">
        <x:v>0</x:v>
      </x:c>
      <x:c r="AD591" s="120"/>
      <x:c r="AE591" s="120"/>
      <x:c r="AF591" s="120"/>
      <x:c r="AG591" s="120"/>
    </x:row>
    <x:row r="592">
      <x:c r="A592" s="120" t="n">
        <x:v>591</x:v>
      </x:c>
      <x:c r="B592" s="120" t="n">
        <x:v>0</x:v>
      </x:c>
      <x:c r="C592" s="120" t="n">
        <x:v>0</x:v>
      </x:c>
      <x:c r="D592" s="120" t="str">
        <x:v>CADC0873</x:v>
      </x:c>
      <x:c r="E592" s="120" t="n">
        <x:v>1</x:v>
      </x:c>
      <x:c r="F592" s="120" t="n">
        <x:v>210</x:v>
      </x:c>
      <x:c r="G592" s="120" t="n">
        <x:v>211</x:v>
      </x:c>
      <x:c r="H592" s="120" t="n">
        <x:v>0.0000017187409265402859</x:v>
      </x:c>
      <x:c r="I592" s="120" t="n">
        <x:v>2.342772408858432e-10</x:v>
      </x:c>
      <x:c r="J592" s="120" t="n">
        <x:v>0.000015306117760093288</x:v>
      </x:c>
      <x:c r="K592" s="120" t="n">
        <x:v>-1.3237751440741168</x:v>
      </x:c>
      <x:c r="L592" s="120" t="n">
        <x:v>-0.13158982095707722</x:v>
      </x:c>
      <x:c r="M592" s="120" t="n">
        <x:v>1</x:v>
      </x:c>
      <x:c r="N592" s="120" t="n">
        <x:v>1</x:v>
      </x:c>
      <x:c r="O592" s="120" t="n">
        <x:v>1</x:v>
      </x:c>
      <x:c r="P592" s="120" t="n">
        <x:v>64</x:v>
      </x:c>
      <x:c r="Q592" s="120" t="n">
        <x:v>73</x:v>
      </x:c>
      <x:c r="R592" s="120" t="n">
        <x:v>3.937276320675397e-13</x:v>
      </x:c>
      <x:c r="S592" s="120" t="n">
        <x:v>5.616809255385636e-13</x:v>
      </x:c>
      <x:c r="T592" s="120" t="n">
        <x:v>210</x:v>
      </x:c>
      <x:c r="U592" s="120" t="n">
        <x:v>211</x:v>
      </x:c>
      <x:c r="V592" s="120" t="n">
        <x:v>1.1156059089802055e-12</x:v>
      </x:c>
      <x:c r="W592" s="120" t="n">
        <x:v>1.110318677184091e-12</x:v>
      </x:c>
      <x:c r="X592" s="120" t="n">
        <x:v>592</x:v>
      </x:c>
      <x:c r="Y592" s="151" t="n">
        <x:v>44714.33405092593</x:v>
      </x:c>
      <x:c r="Z592" s="151" t="n">
        <x:v>44714.336481481485</x:v>
      </x:c>
      <x:c r="AA592" s="120" t="n">
        <x:v>211</x:v>
      </x:c>
      <x:c r="AB592" s="120" t="str">
        <x:v>Normal</x:v>
      </x:c>
      <x:c r="AC592" s="120" t="n">
        <x:v>0</x:v>
      </x:c>
      <x:c r="AD592" s="120"/>
      <x:c r="AE592" s="120"/>
      <x:c r="AF592" s="120"/>
      <x:c r="AG592" s="120"/>
    </x:row>
    <x:row r="593">
      <x:c r="A593" s="120" t="n">
        <x:v>592</x:v>
      </x:c>
      <x:c r="B593" s="120" t="n">
        <x:v>1</x:v>
      </x:c>
      <x:c r="C593" s="120" t="n">
        <x:v>1</x:v>
      </x:c>
      <x:c r="D593" s="120" t="str">
        <x:v>CADC0873</x:v>
      </x:c>
      <x:c r="E593" s="120" t="n">
        <x:v>1</x:v>
      </x:c>
      <x:c r="F593" s="120" t="n">
        <x:v>194</x:v>
      </x:c>
      <x:c r="G593" s="120" t="n">
        <x:v>195</x:v>
      </x:c>
      <x:c r="H593" s="120" t="n">
        <x:v>-0.000001275361303076923</x:v>
      </x:c>
      <x:c r="I593" s="120" t="n">
        <x:v>8.774068800372643e-11</x:v>
      </x:c>
      <x:c r="J593" s="120" t="n">
        <x:v>0.00000936699994682003</x:v>
      </x:c>
      <x:c r="K593" s="120" t="n">
        <x:v>-0.8586737228239278</x:v>
      </x:c>
      <x:c r="L593" s="120" t="n">
        <x:v>-0.4961004971757697</x:v>
      </x:c>
      <x:c r="M593" s="120" t="n">
        <x:v>2</x:v>
      </x:c>
      <x:c r="N593" s="120" t="n">
        <x:v>2</x:v>
      </x:c>
      <x:c r="O593" s="120" t="n">
        <x:v>1</x:v>
      </x:c>
      <x:c r="P593" s="120" t="n">
        <x:v>3</x:v>
      </x:c>
      <x:c r="Q593" s="120" t="n">
        <x:v>7</x:v>
      </x:c>
      <x:c r="R593" s="120" t="n">
        <x:v>1.6598144613669097e-12</x:v>
      </x:c>
      <x:c r="S593" s="120" t="n">
        <x:v>3.4895872430821245e-12</x:v>
      </x:c>
      <x:c r="T593" s="120" t="n">
        <x:v>194</x:v>
      </x:c>
      <x:c r="U593" s="120" t="n">
        <x:v>195</x:v>
      </x:c>
      <x:c r="V593" s="120" t="n">
        <x:v>4.522715876480744e-13</x:v>
      </x:c>
      <x:c r="W593" s="120" t="n">
        <x:v>4.4995224617295605e-13</x:v>
      </x:c>
      <x:c r="X593" s="120" t="n">
        <x:v>593</x:v>
      </x:c>
      <x:c r="Y593" s="151" t="n">
        <x:v>44714.336493055554</x:v>
      </x:c>
      <x:c r="Z593" s="151" t="n">
        <x:v>44714.338738425926</x:v>
      </x:c>
      <x:c r="AA593" s="120" t="n">
        <x:v>195</x:v>
      </x:c>
      <x:c r="AB593" s="120" t="str">
        <x:v>Anomalous</x:v>
      </x:c>
      <x:c r="AC593" s="120" t="n">
        <x:v>0</x:v>
      </x:c>
      <x:c r="AD593" s="120"/>
      <x:c r="AE593" s="120"/>
      <x:c r="AF593" s="120"/>
      <x:c r="AG593" s="120"/>
    </x:row>
    <x:row r="594">
      <x:c r="A594" s="120" t="n">
        <x:v>593</x:v>
      </x:c>
      <x:c r="B594" s="120" t="n">
        <x:v>1</x:v>
      </x:c>
      <x:c r="C594" s="120" t="n">
        <x:v>1</x:v>
      </x:c>
      <x:c r="D594" s="120" t="str">
        <x:v>CADC0873</x:v>
      </x:c>
      <x:c r="E594" s="120" t="n">
        <x:v>1</x:v>
      </x:c>
      <x:c r="F594" s="120" t="n">
        <x:v>204</x:v>
      </x:c>
      <x:c r="G594" s="120" t="n">
        <x:v>205</x:v>
      </x:c>
      <x:c r="H594" s="120" t="n">
        <x:v>-0.0000021547941321951217</x:v>
      </x:c>
      <x:c r="I594" s="120" t="n">
        <x:v>1.2088117069354011e-10</x:v>
      </x:c>
      <x:c r="J594" s="120" t="n">
        <x:v>0.000010994597341128055</x:v>
      </x:c>
      <x:c r="K594" s="120" t="n">
        <x:v>-1.4369448901212476</x:v>
      </x:c>
      <x:c r="L594" s="120" t="n">
        <x:v>-0.1176510849457859</x:v>
      </x:c>
      <x:c r="M594" s="120" t="n">
        <x:v>2</x:v>
      </x:c>
      <x:c r="N594" s="120" t="n">
        <x:v>2</x:v>
      </x:c>
      <x:c r="O594" s="120" t="n">
        <x:v>1</x:v>
      </x:c>
      <x:c r="P594" s="120" t="n">
        <x:v>1</x:v>
      </x:c>
      <x:c r="Q594" s="120" t="n">
        <x:v>5</x:v>
      </x:c>
      <x:c r="R594" s="120" t="n">
        <x:v>2.8726889629900364e-12</x:v>
      </x:c>
      <x:c r="S594" s="120" t="n">
        <x:v>5.6272416371678445e-12</x:v>
      </x:c>
      <x:c r="T594" s="120" t="n">
        <x:v>204</x:v>
      </x:c>
      <x:c r="U594" s="120" t="n">
        <x:v>205</x:v>
      </x:c>
      <x:c r="V594" s="120" t="n">
        <x:v>5.925547583016673e-13</x:v>
      </x:c>
      <x:c r="W594" s="120" t="n">
        <x:v>5.896642472855615e-13</x:v>
      </x:c>
      <x:c r="X594" s="120" t="n">
        <x:v>594</x:v>
      </x:c>
      <x:c r="Y594" s="151" t="n">
        <x:v>44714.33875</x:v>
      </x:c>
      <x:c r="Z594" s="151" t="n">
        <x:v>44714.34111111111</x:v>
      </x:c>
      <x:c r="AA594" s="120" t="n">
        <x:v>205</x:v>
      </x:c>
      <x:c r="AB594" s="120" t="str">
        <x:v>Anomalous</x:v>
      </x:c>
      <x:c r="AC594" s="120" t="n">
        <x:v>0</x:v>
      </x:c>
      <x:c r="AD594" s="120"/>
      <x:c r="AE594" s="120"/>
      <x:c r="AF594" s="120"/>
      <x:c r="AG594" s="120"/>
    </x:row>
    <x:row r="595">
      <x:c r="A595" s="120" t="n">
        <x:v>594</x:v>
      </x:c>
      <x:c r="B595" s="120" t="n">
        <x:v>0</x:v>
      </x:c>
      <x:c r="C595" s="120" t="n">
        <x:v>0</x:v>
      </x:c>
      <x:c r="D595" s="120" t="str">
        <x:v>CADC0873</x:v>
      </x:c>
      <x:c r="E595" s="120" t="n">
        <x:v>1</x:v>
      </x:c>
      <x:c r="F595" s="120" t="n">
        <x:v>210</x:v>
      </x:c>
      <x:c r="G595" s="120" t="n">
        <x:v>211</x:v>
      </x:c>
      <x:c r="H595" s="120" t="n">
        <x:v>-5.609154976303323e-7</x:v>
      </x:c>
      <x:c r="I595" s="120" t="n">
        <x:v>1.388318428451607e-10</x:v>
      </x:c>
      <x:c r="J595" s="120" t="n">
        <x:v>0.00001178269251254401</x:v>
      </x:c>
      <x:c r="K595" s="120" t="n">
        <x:v>-1.500860582073222</x:v>
      </x:c>
      <x:c r="L595" s="120" t="n">
        <x:v>-0.014079458989897552</x:v>
      </x:c>
      <x:c r="M595" s="120" t="n">
        <x:v>1</x:v>
      </x:c>
      <x:c r="N595" s="120" t="n">
        <x:v>1</x:v>
      </x:c>
      <x:c r="O595" s="120" t="n">
        <x:v>1</x:v>
      </x:c>
      <x:c r="P595" s="120" t="n">
        <x:v>65</x:v>
      </x:c>
      <x:c r="Q595" s="120" t="n">
        <x:v>71</x:v>
      </x:c>
      <x:c r="R595" s="120" t="n">
        <x:v>3.5472615904645753e-13</x:v>
      </x:c>
      <x:c r="S595" s="120" t="n">
        <x:v>6.874272943165022e-13</x:v>
      </x:c>
      <x:c r="T595" s="120" t="n">
        <x:v>210</x:v>
      </x:c>
      <x:c r="U595" s="120" t="n">
        <x:v>211</x:v>
      </x:c>
      <x:c r="V595" s="120" t="n">
        <x:v>6.611040135483843e-13</x:v>
      </x:c>
      <x:c r="W595" s="120" t="n">
        <x:v>6.579708191713777e-13</x:v>
      </x:c>
      <x:c r="X595" s="120" t="n">
        <x:v>595</x:v>
      </x:c>
      <x:c r="Y595" s="151" t="n">
        <x:v>44714.34112268518</x:v>
      </x:c>
      <x:c r="Z595" s="151" t="n">
        <x:v>44714.34355324074</x:v>
      </x:c>
      <x:c r="AA595" s="120" t="n">
        <x:v>211</x:v>
      </x:c>
      <x:c r="AB595" s="120" t="str">
        <x:v>Normal</x:v>
      </x:c>
      <x:c r="AC595" s="120" t="n">
        <x:v>0</x:v>
      </x:c>
      <x:c r="AD595" s="120"/>
      <x:c r="AE595" s="120"/>
      <x:c r="AF595" s="120"/>
      <x:c r="AG595" s="120"/>
    </x:row>
    <x:row r="596">
      <x:c r="A596" s="120" t="n">
        <x:v>595</x:v>
      </x:c>
      <x:c r="B596" s="120" t="n">
        <x:v>1</x:v>
      </x:c>
      <x:c r="C596" s="120" t="n">
        <x:v>1</x:v>
      </x:c>
      <x:c r="D596" s="120" t="str">
        <x:v>CADC0873</x:v>
      </x:c>
      <x:c r="E596" s="120" t="n">
        <x:v>1</x:v>
      </x:c>
      <x:c r="F596" s="120" t="n">
        <x:v>210</x:v>
      </x:c>
      <x:c r="G596" s="120" t="n">
        <x:v>211</x:v>
      </x:c>
      <x:c r="H596" s="120" t="n">
        <x:v>0.000002233324222748815</x:v>
      </x:c>
      <x:c r="I596" s="120" t="n">
        <x:v>1.1855512224142902e-10</x:v>
      </x:c>
      <x:c r="J596" s="120" t="n">
        <x:v>0.000010888302082576008</x:v>
      </x:c>
      <x:c r="K596" s="120" t="n">
        <x:v>-1.340737674702476</x:v>
      </x:c>
      <x:c r="L596" s="120" t="n">
        <x:v>-0.032497881771165776</x:v>
      </x:c>
      <x:c r="M596" s="120" t="n">
        <x:v>2</x:v>
      </x:c>
      <x:c r="N596" s="120" t="n">
        <x:v>1</x:v>
      </x:c>
      <x:c r="O596" s="120" t="n">
        <x:v>1</x:v>
      </x:c>
      <x:c r="P596" s="120" t="n">
        <x:v>25</x:v>
      </x:c>
      <x:c r="Q596" s="120" t="n">
        <x:v>34</x:v>
      </x:c>
      <x:c r="R596" s="120" t="n">
        <x:v>6.80867531135732e-13</x:v>
      </x:c>
      <x:c r="S596" s="120" t="n">
        <x:v>1.4000799933249871e-12</x:v>
      </x:c>
      <x:c r="T596" s="120" t="n">
        <x:v>210</x:v>
      </x:c>
      <x:c r="U596" s="120" t="n">
        <x:v>211</x:v>
      </x:c>
      <x:c r="V596" s="120" t="n">
        <x:v>5.64548201149662e-13</x:v>
      </x:c>
      <x:c r="W596" s="120" t="n">
        <x:v>5.618726172579574e-13</x:v>
      </x:c>
      <x:c r="X596" s="120" t="n">
        <x:v>596</x:v>
      </x:c>
      <x:c r="Y596" s="151" t="n">
        <x:v>44714.343564814815</x:v>
      </x:c>
      <x:c r="Z596" s="151" t="n">
        <x:v>44714.34599537037</x:v>
      </x:c>
      <x:c r="AA596" s="120" t="n">
        <x:v>211</x:v>
      </x:c>
      <x:c r="AB596" s="120" t="str">
        <x:v>Anomalous</x:v>
      </x:c>
      <x:c r="AC596" s="120" t="n">
        <x:v>0</x:v>
      </x:c>
      <x:c r="AD596" s="120"/>
      <x:c r="AE596" s="120"/>
      <x:c r="AF596" s="120"/>
      <x:c r="AG596" s="120"/>
    </x:row>
    <x:row r="597">
      <x:c r="A597" s="120" t="n">
        <x:v>596</x:v>
      </x:c>
      <x:c r="B597" s="120" t="n">
        <x:v>0</x:v>
      </x:c>
      <x:c r="C597" s="120" t="n">
        <x:v>1</x:v>
      </x:c>
      <x:c r="D597" s="120" t="str">
        <x:v>CADC0873</x:v>
      </x:c>
      <x:c r="E597" s="120" t="n">
        <x:v>1</x:v>
      </x:c>
      <x:c r="F597" s="120" t="n">
        <x:v>203</x:v>
      </x:c>
      <x:c r="G597" s="120" t="n">
        <x:v>204</x:v>
      </x:c>
      <x:c r="H597" s="120" t="n">
        <x:v>-0.0000016734823039215685</x:v>
      </x:c>
      <x:c r="I597" s="120" t="n">
        <x:v>1.5590532073309763e-10</x:v>
      </x:c>
      <x:c r="J597" s="120" t="n">
        <x:v>0.000012486205217482917</x:v>
      </x:c>
      <x:c r="K597" s="120" t="n">
        <x:v>-0.8838021757307066</x:v>
      </x:c>
      <x:c r="L597" s="120" t="n">
        <x:v>-0.455091876066281</x:v>
      </x:c>
      <x:c r="M597" s="120" t="n">
        <x:v>1</x:v>
      </x:c>
      <x:c r="N597" s="120" t="n">
        <x:v>1</x:v>
      </x:c>
      <x:c r="O597" s="120" t="n">
        <x:v>1</x:v>
      </x:c>
      <x:c r="P597" s="120" t="n">
        <x:v>58</x:v>
      </x:c>
      <x:c r="Q597" s="120" t="n">
        <x:v>69</x:v>
      </x:c>
      <x:c r="R597" s="120" t="n">
        <x:v>3.56169412514092e-13</x:v>
      </x:c>
      <x:c r="S597" s="120" t="n">
        <x:v>7.152515181494598e-13</x:v>
      </x:c>
      <x:c r="T597" s="120" t="n">
        <x:v>203</x:v>
      </x:c>
      <x:c r="U597" s="120" t="n">
        <x:v>204</x:v>
      </x:c>
      <x:c r="V597" s="120" t="n">
        <x:v>7.680065060743725e-13</x:v>
      </x:c>
      <x:c r="W597" s="120" t="n">
        <x:v>7.642417682994982e-13</x:v>
      </x:c>
      <x:c r="X597" s="120" t="n">
        <x:v>597</x:v>
      </x:c>
      <x:c r="Y597" s="151" t="n">
        <x:v>44714.34600694444</x:v>
      </x:c>
      <x:c r="Z597" s="151" t="n">
        <x:v>44714.34835648148</x:v>
      </x:c>
      <x:c r="AA597" s="120" t="n">
        <x:v>204</x:v>
      </x:c>
      <x:c r="AB597" s="120" t="str">
        <x:v>Normal</x:v>
      </x:c>
      <x:c r="AC597" s="120" t="n">
        <x:v>0</x:v>
      </x:c>
      <x:c r="AD597" s="120"/>
      <x:c r="AE597" s="120"/>
      <x:c r="AF597" s="120"/>
      <x:c r="AG597" s="120"/>
    </x:row>
    <x:row r="598">
      <x:c r="A598" s="120" t="n">
        <x:v>597</x:v>
      </x:c>
      <x:c r="B598" s="120" t="n">
        <x:v>0</x:v>
      </x:c>
      <x:c r="C598" s="120" t="n">
        <x:v>1</x:v>
      </x:c>
      <x:c r="D598" s="120" t="str">
        <x:v>CADC0873</x:v>
      </x:c>
      <x:c r="E598" s="120" t="n">
        <x:v>1</x:v>
      </x:c>
      <x:c r="F598" s="120" t="n">
        <x:v>214</x:v>
      </x:c>
      <x:c r="G598" s="120" t="n">
        <x:v>215</x:v>
      </x:c>
      <x:c r="H598" s="120" t="n">
        <x:v>-0.0000025397930860465114</x:v>
      </x:c>
      <x:c r="I598" s="120" t="n">
        <x:v>3.7216808344265136e-10</x:v>
      </x:c>
      <x:c r="J598" s="120" t="n">
        <x:v>0.000019291658390160535</x:v>
      </x:c>
      <x:c r="K598" s="120" t="n">
        <x:v>-1.4953656873691223</x:v>
      </x:c>
      <x:c r="L598" s="120" t="n">
        <x:v>-0.003556022089262018</x:v>
      </x:c>
      <x:c r="M598" s="120" t="n">
        <x:v>1</x:v>
      </x:c>
      <x:c r="N598" s="120" t="n">
        <x:v>1</x:v>
      </x:c>
      <x:c r="O598" s="120" t="n">
        <x:v>1</x:v>
      </x:c>
      <x:c r="P598" s="120" t="n">
        <x:v>59</x:v>
      </x:c>
      <x:c r="Q598" s="120" t="n">
        <x:v>70</x:v>
      </x:c>
      <x:c r="R598" s="120" t="n">
        <x:v>5.196732627888497e-13</x:v>
      </x:c>
      <x:c r="S598" s="120" t="n">
        <x:v>5.81382016388851e-13</x:v>
      </x:c>
      <x:c r="T598" s="120" t="n">
        <x:v>214</x:v>
      </x:c>
      <x:c r="U598" s="120" t="n">
        <x:v>215</x:v>
      </x:c>
      <x:c r="V598" s="120" t="n">
        <x:v>1.7391031936572493e-12</x:v>
      </x:c>
      <x:c r="W598" s="120" t="n">
        <x:v>1.7310143415937273e-12</x:v>
      </x:c>
      <x:c r="X598" s="120" t="n">
        <x:v>598</x:v>
      </x:c>
      <x:c r="Y598" s="151" t="n">
        <x:v>44714.34836805556</x:v>
      </x:c>
      <x:c r="Z598" s="151" t="n">
        <x:v>44714.35084490741</x:v>
      </x:c>
      <x:c r="AA598" s="120" t="n">
        <x:v>215</x:v>
      </x:c>
      <x:c r="AB598" s="120" t="str">
        <x:v>Normal</x:v>
      </x:c>
      <x:c r="AC598" s="120" t="n">
        <x:v>0</x:v>
      </x:c>
      <x:c r="AD598" s="120"/>
      <x:c r="AE598" s="120"/>
      <x:c r="AF598" s="120"/>
      <x:c r="AG598" s="120"/>
    </x:row>
    <x:row r="599">
      <x:c r="A599" s="120" t="n">
        <x:v>598</x:v>
      </x:c>
      <x:c r="B599" s="120" t="n">
        <x:v>0</x:v>
      </x:c>
      <x:c r="C599" s="120" t="n">
        <x:v>1</x:v>
      </x:c>
      <x:c r="D599" s="120" t="str">
        <x:v>CADC0873</x:v>
      </x:c>
      <x:c r="E599" s="120" t="n">
        <x:v>1</x:v>
      </x:c>
      <x:c r="F599" s="120" t="n">
        <x:v>201</x:v>
      </x:c>
      <x:c r="G599" s="120" t="n">
        <x:v>202</x:v>
      </x:c>
      <x:c r="H599" s="120" t="n">
        <x:v>-0.000005529147031683167</x:v>
      </x:c>
      <x:c r="I599" s="120" t="n">
        <x:v>2.9808875391876393e-10</x:v>
      </x:c>
      <x:c r="J599" s="120" t="n">
        <x:v>0.000017265246998486986</x:v>
      </x:c>
      <x:c r="K599" s="120" t="n">
        <x:v>-1.4784950654951787</x:v>
      </x:c>
      <x:c r="L599" s="120" t="n">
        <x:v>-0.02827574302914165</x:v>
      </x:c>
      <x:c r="M599" s="120" t="n">
        <x:v>1</x:v>
      </x:c>
      <x:c r="N599" s="120" t="n">
        <x:v>1</x:v>
      </x:c>
      <x:c r="O599" s="120" t="n">
        <x:v>1</x:v>
      </x:c>
      <x:c r="P599" s="120" t="n">
        <x:v>56</x:v>
      </x:c>
      <x:c r="Q599" s="120" t="n">
        <x:v>67</x:v>
      </x:c>
      <x:c r="R599" s="120" t="n">
        <x:v>4.709249889967386e-13</x:v>
      </x:c>
      <x:c r="S599" s="120" t="n">
        <x:v>5.090006177916766e-13</x:v>
      </x:c>
      <x:c r="T599" s="120" t="n">
        <x:v>201</x:v>
      </x:c>
      <x:c r="U599" s="120" t="n">
        <x:v>202</x:v>
      </x:c>
      <x:c r="V599" s="120" t="n">
        <x:v>1.483028626461512e-12</x:v>
      </x:c>
      <x:c r="W599" s="120" t="n">
        <x:v>1.4756869005879402e-12</x:v>
      </x:c>
      <x:c r="X599" s="120" t="n">
        <x:v>599</x:v>
      </x:c>
      <x:c r="Y599" s="151" t="n">
        <x:v>44714.350856481484</x:v>
      </x:c>
      <x:c r="Z599" s="151" t="n">
        <x:v>44714.35318287037</x:v>
      </x:c>
      <x:c r="AA599" s="120" t="n">
        <x:v>202</x:v>
      </x:c>
      <x:c r="AB599" s="120" t="str">
        <x:v>Normal</x:v>
      </x:c>
      <x:c r="AC599" s="120" t="n">
        <x:v>1</x:v>
      </x:c>
      <x:c r="AD599" s="120" t="n">
        <x:v>658</x:v>
      </x:c>
      <x:c r="AE599" s="120" t="n">
        <x:v>7</x:v>
      </x:c>
      <x:c r="AF599" s="120" t="n">
        <x:v>58</x:v>
      </x:c>
      <x:c r="AG599" s="120" t="str">
        <x:v>train=1|anomaly=0</x:v>
      </x:c>
    </x:row>
    <x:row r="600">
      <x:c r="A600" s="120" t="n">
        <x:v>599</x:v>
      </x:c>
      <x:c r="B600" s="120" t="n">
        <x:v>0</x:v>
      </x:c>
      <x:c r="C600" s="120" t="n">
        <x:v>1</x:v>
      </x:c>
      <x:c r="D600" s="120" t="str">
        <x:v>CADC0873</x:v>
      </x:c>
      <x:c r="E600" s="120" t="n">
        <x:v>1</x:v>
      </x:c>
      <x:c r="F600" s="120" t="n">
        <x:v>203</x:v>
      </x:c>
      <x:c r="G600" s="120" t="n">
        <x:v>204</x:v>
      </x:c>
      <x:c r="H600" s="120" t="n">
        <x:v>0.000004837398918627452</x:v>
      </x:c>
      <x:c r="I600" s="120" t="n">
        <x:v>5.889272234350478e-10</x:v>
      </x:c>
      <x:c r="J600" s="120" t="n">
        <x:v>0.00002426782279964661</x:v>
      </x:c>
      <x:c r="K600" s="120" t="n">
        <x:v>-1.4883753139614255</x:v>
      </x:c>
      <x:c r="L600" s="120" t="n">
        <x:v>0.04422530276536291</x:v>
      </x:c>
      <x:c r="M600" s="120" t="n">
        <x:v>1</x:v>
      </x:c>
      <x:c r="N600" s="120" t="n">
        <x:v>1</x:v>
      </x:c>
      <x:c r="O600" s="120" t="n">
        <x:v>1</x:v>
      </x:c>
      <x:c r="P600" s="120" t="n">
        <x:v>62</x:v>
      </x:c>
      <x:c r="Q600" s="120" t="n">
        <x:v>68</x:v>
      </x:c>
      <x:c r="R600" s="120" t="n">
        <x:v>8.037595467324065e-13</x:v>
      </x:c>
      <x:c r="S600" s="120" t="n">
        <x:v>7.273267583384909e-13</x:v>
      </x:c>
      <x:c r="T600" s="120" t="n">
        <x:v>203</x:v>
      </x:c>
      <x:c r="U600" s="120" t="n">
        <x:v>204</x:v>
      </x:c>
      <x:c r="V600" s="120" t="n">
        <x:v>2.901119327266245e-12</x:v>
      </x:c>
      <x:c r="W600" s="120" t="n">
        <x:v>2.8868981540933714e-12</x:v>
      </x:c>
      <x:c r="X600" s="120" t="n">
        <x:v>600</x:v>
      </x:c>
      <x:c r="Y600" s="151" t="n">
        <x:v>44714.35319444445</x:v>
      </x:c>
      <x:c r="Z600" s="151" t="n">
        <x:v>44714.35554398148</x:v>
      </x:c>
      <x:c r="AA600" s="120" t="n">
        <x:v>204</x:v>
      </x:c>
      <x:c r="AB600" s="120" t="str">
        <x:v>Normal</x:v>
      </x:c>
      <x:c r="AC600" s="120" t="n">
        <x:v>1</x:v>
      </x:c>
      <x:c r="AD600" s="120" t="n">
        <x:v>787</x:v>
      </x:c>
      <x:c r="AE600" s="120" t="n">
        <x:v>8</x:v>
      </x:c>
      <x:c r="AF600" s="120" t="n">
        <x:v>87</x:v>
      </x:c>
      <x:c r="AG600" s="120" t="str">
        <x:v>train=1|anomaly=0</x:v>
      </x:c>
    </x:row>
    <x:row r="601">
      <x:c r="A601" s="120" t="n">
        <x:v>600</x:v>
      </x:c>
      <x:c r="B601" s="120" t="n">
        <x:v>0</x:v>
      </x:c>
      <x:c r="C601" s="120" t="n">
        <x:v>0</x:v>
      </x:c>
      <x:c r="D601" s="120" t="str">
        <x:v>CADC0873</x:v>
      </x:c>
      <x:c r="E601" s="120" t="n">
        <x:v>1</x:v>
      </x:c>
      <x:c r="F601" s="120" t="n">
        <x:v>206</x:v>
      </x:c>
      <x:c r="G601" s="120" t="n">
        <x:v>207</x:v>
      </x:c>
      <x:c r="H601" s="120" t="n">
        <x:v>0.000004025310743961351</x:v>
      </x:c>
      <x:c r="I601" s="120" t="n">
        <x:v>7.314965750676103e-10</x:v>
      </x:c>
      <x:c r="J601" s="120" t="n">
        <x:v>0.000027046193356323</x:v>
      </x:c>
      <x:c r="K601" s="120" t="n">
        <x:v>-1.4737433339685517</x:v>
      </x:c>
      <x:c r="L601" s="120" t="n">
        <x:v>0.02266822357112863</x:v>
      </x:c>
      <x:c r="M601" s="120" t="n">
        <x:v>1</x:v>
      </x:c>
      <x:c r="N601" s="120" t="n">
        <x:v>1</x:v>
      </x:c>
      <x:c r="O601" s="120" t="n">
        <x:v>1</x:v>
      </x:c>
      <x:c r="P601" s="120" t="n">
        <x:v>52</x:v>
      </x:c>
      <x:c r="Q601" s="120" t="n">
        <x:v>75</x:v>
      </x:c>
      <x:c r="R601" s="120" t="n">
        <x:v>9.64086849325818e-13</x:v>
      </x:c>
      <x:c r="S601" s="120" t="n">
        <x:v>8.194811100282937e-13</x:v>
      </x:c>
      <x:c r="T601" s="120" t="n">
        <x:v>206</x:v>
      </x:c>
      <x:c r="U601" s="120" t="n">
        <x:v>207</x:v>
      </x:c>
      <x:c r="V601" s="120" t="n">
        <x:v>3.5509542479010207e-12</x:v>
      </x:c>
      <x:c r="W601" s="120" t="n">
        <x:v>3.533799879553673e-12</x:v>
      </x:c>
      <x:c r="X601" s="120" t="n">
        <x:v>601</x:v>
      </x:c>
      <x:c r="Y601" s="151" t="n">
        <x:v>44714.35555555556</x:v>
      </x:c>
      <x:c r="Z601" s="151" t="n">
        <x:v>44714.357939814814</x:v>
      </x:c>
      <x:c r="AA601" s="120" t="n">
        <x:v>207</x:v>
      </x:c>
      <x:c r="AB601" s="120" t="str">
        <x:v>Normal</x:v>
      </x:c>
      <x:c r="AC601" s="120" t="n">
        <x:v>0</x:v>
      </x:c>
      <x:c r="AD601" s="120"/>
      <x:c r="AE601" s="120"/>
      <x:c r="AF601" s="120"/>
      <x:c r="AG601" s="120"/>
    </x:row>
    <x:row r="602">
      <x:c r="A602" s="120" t="n">
        <x:v>601</x:v>
      </x:c>
      <x:c r="B602" s="120" t="n">
        <x:v>0</x:v>
      </x:c>
      <x:c r="C602" s="120" t="n">
        <x:v>1</x:v>
      </x:c>
      <x:c r="D602" s="120" t="str">
        <x:v>CADC0873</x:v>
      </x:c>
      <x:c r="E602" s="120" t="n">
        <x:v>1</x:v>
      </x:c>
      <x:c r="F602" s="120" t="n">
        <x:v>218</x:v>
      </x:c>
      <x:c r="G602" s="120" t="n">
        <x:v>219</x:v>
      </x:c>
      <x:c r="H602" s="120" t="n">
        <x:v>9.024026598173512e-7</x:v>
      </x:c>
      <x:c r="I602" s="120" t="n">
        <x:v>7.504600362979323e-10</x:v>
      </x:c>
      <x:c r="J602" s="120" t="n">
        <x:v>0.000027394525662948288</x:v>
      </x:c>
      <x:c r="K602" s="120" t="n">
        <x:v>-1.502860519142977</x:v>
      </x:c>
      <x:c r="L602" s="120" t="n">
        <x:v>0.04658590579700586</x:v>
      </x:c>
      <x:c r="M602" s="120" t="n">
        <x:v>1</x:v>
      </x:c>
      <x:c r="N602" s="120" t="n">
        <x:v>1</x:v>
      </x:c>
      <x:c r="O602" s="120" t="n">
        <x:v>1</x:v>
      </x:c>
      <x:c r="P602" s="120" t="n">
        <x:v>53</x:v>
      </x:c>
      <x:c r="Q602" s="120" t="n">
        <x:v>69</x:v>
      </x:c>
      <x:c r="R602" s="120" t="n">
        <x:v>9.958952033567953e-13</x:v>
      </x:c>
      <x:c r="S602" s="120" t="n">
        <x:v>1.0230810098495004e-12</x:v>
      </x:c>
      <x:c r="T602" s="120" t="n">
        <x:v>218</x:v>
      </x:c>
      <x:c r="U602" s="120" t="n">
        <x:v>219</x:v>
      </x:c>
      <x:c r="V602" s="120" t="n">
        <x:v>3.44247723072446e-12</x:v>
      </x:c>
      <x:c r="W602" s="120" t="n">
        <x:v>3.426758156611563e-12</x:v>
      </x:c>
      <x:c r="X602" s="120" t="n">
        <x:v>602</x:v>
      </x:c>
      <x:c r="Y602" s="151" t="n">
        <x:v>44714.35795138889</x:v>
      </x:c>
      <x:c r="Z602" s="151" t="n">
        <x:v>44714.36047453704</x:v>
      </x:c>
      <x:c r="AA602" s="120" t="n">
        <x:v>219</x:v>
      </x:c>
      <x:c r="AB602" s="120" t="str">
        <x:v>Normal</x:v>
      </x:c>
      <x:c r="AC602" s="120" t="n">
        <x:v>0</x:v>
      </x:c>
      <x:c r="AD602" s="120"/>
      <x:c r="AE602" s="120"/>
      <x:c r="AF602" s="120"/>
      <x:c r="AG602" s="120"/>
    </x:row>
    <x:row r="603">
      <x:c r="A603" s="120" t="n">
        <x:v>602</x:v>
      </x:c>
      <x:c r="B603" s="120" t="n">
        <x:v>0</x:v>
      </x:c>
      <x:c r="C603" s="120" t="n">
        <x:v>0</x:v>
      </x:c>
      <x:c r="D603" s="120" t="str">
        <x:v>CADC0873</x:v>
      </x:c>
      <x:c r="E603" s="120" t="n">
        <x:v>1</x:v>
      </x:c>
      <x:c r="F603" s="120" t="n">
        <x:v>205</x:v>
      </x:c>
      <x:c r="G603" s="120" t="n">
        <x:v>206</x:v>
      </x:c>
      <x:c r="H603" s="120" t="n">
        <x:v>-0.000010170743388349514</x:v>
      </x:c>
      <x:c r="I603" s="120" t="n">
        <x:v>4.806200080861378e-10</x:v>
      </x:c>
      <x:c r="J603" s="120" t="n">
        <x:v>0.000021923047417869117</x:v>
      </x:c>
      <x:c r="K603" s="120" t="n">
        <x:v>-1.4514051445705636</x:v>
      </x:c>
      <x:c r="L603" s="120" t="n">
        <x:v>-0.048115735771601754</x:v>
      </x:c>
      <x:c r="M603" s="120" t="n">
        <x:v>1</x:v>
      </x:c>
      <x:c r="N603" s="120" t="n">
        <x:v>1</x:v>
      </x:c>
      <x:c r="O603" s="120" t="n">
        <x:v>1</x:v>
      </x:c>
      <x:c r="P603" s="120" t="n">
        <x:v>55</x:v>
      </x:c>
      <x:c r="Q603" s="120" t="n">
        <x:v>67</x:v>
      </x:c>
      <x:c r="R603" s="120" t="n">
        <x:v>7.306785331623035e-13</x:v>
      </x:c>
      <x:c r="S603" s="120" t="n">
        <x:v>8.326022119340334e-13</x:v>
      </x:c>
      <x:c r="T603" s="120" t="n">
        <x:v>205</x:v>
      </x:c>
      <x:c r="U603" s="120" t="n">
        <x:v>206</x:v>
      </x:c>
      <x:c r="V603" s="120" t="n">
        <x:v>2.3444878443226235e-12</x:v>
      </x:c>
      <x:c r="W603" s="120" t="n">
        <x:v>2.333106835369601e-12</x:v>
      </x:c>
      <x:c r="X603" s="120" t="n">
        <x:v>603</x:v>
      </x:c>
      <x:c r="Y603" s="151" t="n">
        <x:v>44714.36048611111</x:v>
      </x:c>
      <x:c r="Z603" s="151" t="n">
        <x:v>44714.362858796296</x:v>
      </x:c>
      <x:c r="AA603" s="120" t="n">
        <x:v>206</x:v>
      </x:c>
      <x:c r="AB603" s="120" t="str">
        <x:v>Normal</x:v>
      </x:c>
      <x:c r="AC603" s="120" t="n">
        <x:v>1</x:v>
      </x:c>
      <x:c r="AD603" s="120" t="n">
        <x:v>190</x:v>
      </x:c>
      <x:c r="AE603" s="120" t="n">
        <x:v>2</x:v>
      </x:c>
      <x:c r="AF603" s="120" t="n">
        <x:v>90</x:v>
      </x:c>
      <x:c r="AG603" s="120" t="str">
        <x:v>train=0|anomaly=0</x:v>
      </x:c>
    </x:row>
    <x:row r="604">
      <x:c r="A604" s="120" t="n">
        <x:v>603</x:v>
      </x:c>
      <x:c r="B604" s="120" t="n">
        <x:v>0</x:v>
      </x:c>
      <x:c r="C604" s="120" t="n">
        <x:v>1</x:v>
      </x:c>
      <x:c r="D604" s="120" t="str">
        <x:v>CADC0873</x:v>
      </x:c>
      <x:c r="E604" s="120" t="n">
        <x:v>1</x:v>
      </x:c>
      <x:c r="F604" s="120" t="n">
        <x:v>240</x:v>
      </x:c>
      <x:c r="G604" s="120" t="n">
        <x:v>241</x:v>
      </x:c>
      <x:c r="H604" s="120" t="n">
        <x:v>-0.0000016662614594190866</x:v>
      </x:c>
      <x:c r="I604" s="120" t="n">
        <x:v>8.964343819861829e-10</x:v>
      </x:c>
      <x:c r="J604" s="120" t="n">
        <x:v>0.000029940514056812432</x:v>
      </x:c>
      <x:c r="K604" s="120" t="n">
        <x:v>-1.4932834695879675</x:v>
      </x:c>
      <x:c r="L604" s="120" t="n">
        <x:v>-0.01644023174452129</x:v>
      </x:c>
      <x:c r="M604" s="120" t="n">
        <x:v>1</x:v>
      </x:c>
      <x:c r="N604" s="120" t="n">
        <x:v>1</x:v>
      </x:c>
      <x:c r="O604" s="120" t="n">
        <x:v>1</x:v>
      </x:c>
      <x:c r="P604" s="120" t="n">
        <x:v>66</x:v>
      </x:c>
      <x:c r="Q604" s="120" t="n">
        <x:v>77</x:v>
      </x:c>
      <x:c r="R604" s="120" t="n">
        <x:v>9.845303146405569e-13</x:v>
      </x:c>
      <x:c r="S604" s="120" t="n">
        <x:v>1.0274059876217558e-12</x:v>
      </x:c>
      <x:c r="T604" s="120" t="n">
        <x:v>240</x:v>
      </x:c>
      <x:c r="U604" s="120" t="n">
        <x:v>241</x:v>
      </x:c>
      <x:c r="V604" s="120" t="n">
        <x:v>3.735143258275762e-12</x:v>
      </x:c>
      <x:c r="W604" s="120" t="n">
        <x:v>3.7196447385318795e-12</x:v>
      </x:c>
      <x:c r="X604" s="120" t="n">
        <x:v>604</x:v>
      </x:c>
      <x:c r="Y604" s="151" t="n">
        <x:v>44714.36287037037</x:v>
      </x:c>
      <x:c r="Z604" s="151" t="n">
        <x:v>44714.365648148145</x:v>
      </x:c>
      <x:c r="AA604" s="120" t="n">
        <x:v>241</x:v>
      </x:c>
      <x:c r="AB604" s="120" t="str">
        <x:v>Normal</x:v>
      </x:c>
      <x:c r="AC604" s="120" t="n">
        <x:v>0</x:v>
      </x:c>
      <x:c r="AD604" s="120"/>
      <x:c r="AE604" s="120"/>
      <x:c r="AF604" s="120"/>
      <x:c r="AG604" s="120"/>
    </x:row>
    <x:row r="605">
      <x:c r="A605" s="120" t="n">
        <x:v>604</x:v>
      </x:c>
      <x:c r="B605" s="120" t="n">
        <x:v>1</x:v>
      </x:c>
      <x:c r="C605" s="120" t="n">
        <x:v>1</x:v>
      </x:c>
      <x:c r="D605" s="120" t="str">
        <x:v>CADC0873</x:v>
      </x:c>
      <x:c r="E605" s="120" t="n">
        <x:v>1</x:v>
      </x:c>
      <x:c r="F605" s="120" t="n">
        <x:v>208</x:v>
      </x:c>
      <x:c r="G605" s="120" t="n">
        <x:v>209</x:v>
      </x:c>
      <x:c r="H605" s="120" t="n">
        <x:v>-0.000011587311778468898</x:v>
      </x:c>
      <x:c r="I605" s="120" t="n">
        <x:v>2.672247300298246e-10</x:v>
      </x:c>
      <x:c r="J605" s="120" t="n">
        <x:v>0.000016347009819224574</x:v>
      </x:c>
      <x:c r="K605" s="120" t="n">
        <x:v>-0.7753039716572827</x:v>
      </x:c>
      <x:c r="L605" s="120" t="n">
        <x:v>-0.5442391892137586</x:v>
      </x:c>
      <x:c r="M605" s="120" t="n">
        <x:v>2</x:v>
      </x:c>
      <x:c r="N605" s="120" t="n">
        <x:v>2</x:v>
      </x:c>
      <x:c r="O605" s="120" t="n">
        <x:v>2</x:v>
      </x:c>
      <x:c r="P605" s="120" t="n">
        <x:v>1</x:v>
      </x:c>
      <x:c r="Q605" s="120" t="n">
        <x:v>3</x:v>
      </x:c>
      <x:c r="R605" s="120" t="n">
        <x:v>1.5553477663537176e-11</x:v>
      </x:c>
      <x:c r="S605" s="120" t="n">
        <x:v>3.1265062922282936e-11</x:v>
      </x:c>
      <x:c r="T605" s="120" t="n">
        <x:v>208</x:v>
      </x:c>
      <x:c r="U605" s="120" t="n">
        <x:v>209</x:v>
      </x:c>
      <x:c r="V605" s="120" t="n">
        <x:v>1.2847342789895413e-12</x:v>
      </x:c>
      <x:c r="W605" s="120" t="n">
        <x:v>1.278587225023084e-12</x:v>
      </x:c>
      <x:c r="X605" s="120" t="n">
        <x:v>605</x:v>
      </x:c>
      <x:c r="Y605" s="151" t="n">
        <x:v>44714.36565972222</x:v>
      </x:c>
      <x:c r="Z605" s="151" t="n">
        <x:v>44714.36806712963</x:v>
      </x:c>
      <x:c r="AA605" s="120" t="n">
        <x:v>209</x:v>
      </x:c>
      <x:c r="AB605" s="120" t="str">
        <x:v>Anomalous</x:v>
      </x:c>
      <x:c r="AC605" s="120" t="n">
        <x:v>1</x:v>
      </x:c>
      <x:c r="AD605" s="120" t="n">
        <x:v>882</x:v>
      </x:c>
      <x:c r="AE605" s="120" t="n">
        <x:v>9</x:v>
      </x:c>
      <x:c r="AF605" s="120" t="n">
        <x:v>82</x:v>
      </x:c>
      <x:c r="AG605" s="120" t="str">
        <x:v>train=1|anomaly=1</x:v>
      </x:c>
    </x:row>
    <x:row r="606">
      <x:c r="A606" s="120" t="n">
        <x:v>605</x:v>
      </x:c>
      <x:c r="B606" s="120" t="n">
        <x:v>0</x:v>
      </x:c>
      <x:c r="C606" s="120" t="n">
        <x:v>0</x:v>
      </x:c>
      <x:c r="D606" s="120" t="str">
        <x:v>CADC0873</x:v>
      </x:c>
      <x:c r="E606" s="120" t="n">
        <x:v>1</x:v>
      </x:c>
      <x:c r="F606" s="120" t="n">
        <x:v>260</x:v>
      </x:c>
      <x:c r="G606" s="120" t="n">
        <x:v>261</x:v>
      </x:c>
      <x:c r="H606" s="120" t="n">
        <x:v>0.000004186264419923371</x:v>
      </x:c>
      <x:c r="I606" s="120" t="n">
        <x:v>7.243158469804445e-10</x:v>
      </x:c>
      <x:c r="J606" s="120" t="n">
        <x:v>0.000026913116634467375</x:v>
      </x:c>
      <x:c r="K606" s="120" t="n">
        <x:v>-1.352752306309069</x:v>
      </x:c>
      <x:c r="L606" s="120" t="n">
        <x:v>-0.07158115357924212</x:v>
      </x:c>
      <x:c r="M606" s="120" t="n">
        <x:v>1</x:v>
      </x:c>
      <x:c r="N606" s="120" t="n">
        <x:v>1</x:v>
      </x:c>
      <x:c r="O606" s="120" t="n">
        <x:v>1</x:v>
      </x:c>
      <x:c r="P606" s="120" t="n">
        <x:v>78</x:v>
      </x:c>
      <x:c r="Q606" s="120" t="n">
        <x:v>92</x:v>
      </x:c>
      <x:c r="R606" s="120" t="n">
        <x:v>7.094151238137532e-13</x:v>
      </x:c>
      <x:c r="S606" s="120" t="n">
        <x:v>9.191870189733438e-13</x:v>
      </x:c>
      <x:c r="T606" s="120" t="n">
        <x:v>260</x:v>
      </x:c>
      <x:c r="U606" s="120" t="n">
        <x:v>261</x:v>
      </x:c>
      <x:c r="V606" s="120" t="n">
        <x:v>2.7858301806940175e-12</x:v>
      </x:c>
      <x:c r="W606" s="120" t="n">
        <x:v>2.775156501840784e-12</x:v>
      </x:c>
      <x:c r="X606" s="120" t="n">
        <x:v>606</x:v>
      </x:c>
      <x:c r="Y606" s="151" t="n">
        <x:v>44714.3680787037</x:v>
      </x:c>
      <x:c r="Z606" s="151" t="n">
        <x:v>44714.371087962965</x:v>
      </x:c>
      <x:c r="AA606" s="120" t="n">
        <x:v>261</x:v>
      </x:c>
      <x:c r="AB606" s="120" t="str">
        <x:v>Normal</x:v>
      </x:c>
      <x:c r="AC606" s="120" t="n">
        <x:v>0</x:v>
      </x:c>
      <x:c r="AD606" s="120"/>
      <x:c r="AE606" s="120"/>
      <x:c r="AF606" s="120"/>
      <x:c r="AG606" s="120"/>
    </x:row>
    <x:row r="607">
      <x:c r="A607" s="120" t="n">
        <x:v>606</x:v>
      </x:c>
      <x:c r="B607" s="120" t="n">
        <x:v>1</x:v>
      </x:c>
      <x:c r="C607" s="120" t="n">
        <x:v>1</x:v>
      </x:c>
      <x:c r="D607" s="120" t="str">
        <x:v>CADC0873</x:v>
      </x:c>
      <x:c r="E607" s="120" t="n">
        <x:v>1</x:v>
      </x:c>
      <x:c r="F607" s="120" t="n">
        <x:v>230</x:v>
      </x:c>
      <x:c r="G607" s="120" t="n">
        <x:v>231</x:v>
      </x:c>
      <x:c r="H607" s="120" t="n">
        <x:v>0.000005946156154978357</x:v>
      </x:c>
      <x:c r="I607" s="120" t="n">
        <x:v>3.712331235942289e-10</x:v>
      </x:c>
      <x:c r="J607" s="120" t="n">
        <x:v>0.00001926741092088475</x:v>
      </x:c>
      <x:c r="K607" s="120" t="n">
        <x:v>-0.6808751053871167</x:v>
      </x:c>
      <x:c r="L607" s="120" t="n">
        <x:v>-0.43701663808076757</x:v>
      </x:c>
      <x:c r="M607" s="120" t="n">
        <x:v>2</x:v>
      </x:c>
      <x:c r="N607" s="120" t="n">
        <x:v>2</x:v>
      </x:c>
      <x:c r="O607" s="120" t="n">
        <x:v>1</x:v>
      </x:c>
      <x:c r="P607" s="120" t="n">
        <x:v>1</x:v>
      </x:c>
      <x:c r="Q607" s="120" t="n">
        <x:v>3</x:v>
      </x:c>
      <x:c r="R607" s="120" t="n">
        <x:v>1.2631867988149987e-11</x:v>
      </x:c>
      <x:c r="S607" s="120" t="n">
        <x:v>2.5174790957650506e-11</x:v>
      </x:c>
      <x:c r="T607" s="120" t="n">
        <x:v>230</x:v>
      </x:c>
      <x:c r="U607" s="120" t="n">
        <x:v>231</x:v>
      </x:c>
      <x:c r="V607" s="120" t="n">
        <x:v>1.614057059105343e-12</x:v>
      </x:c>
      <x:c r="W607" s="120" t="n">
        <x:v>1.6070697991092162e-12</x:v>
      </x:c>
      <x:c r="X607" s="120" t="n">
        <x:v>607</x:v>
      </x:c>
      <x:c r="Y607" s="151" t="n">
        <x:v>44714.371099537035</x:v>
      </x:c>
      <x:c r="Z607" s="151" t="n">
        <x:v>44714.373761574076</x:v>
      </x:c>
      <x:c r="AA607" s="120" t="n">
        <x:v>231</x:v>
      </x:c>
      <x:c r="AB607" s="120" t="str">
        <x:v>Anomalous</x:v>
      </x:c>
      <x:c r="AC607" s="120" t="n">
        <x:v>1</x:v>
      </x:c>
      <x:c r="AD607" s="120" t="n">
        <x:v>985</x:v>
      </x:c>
      <x:c r="AE607" s="120" t="n">
        <x:v>10</x:v>
      </x:c>
      <x:c r="AF607" s="120" t="n">
        <x:v>85</x:v>
      </x:c>
      <x:c r="AG607" s="120" t="str">
        <x:v>train=1|anomaly=1</x:v>
      </x:c>
    </x:row>
    <x:row r="608">
      <x:c r="A608" s="120" t="n">
        <x:v>607</x:v>
      </x:c>
      <x:c r="B608" s="120" t="n">
        <x:v>1</x:v>
      </x:c>
      <x:c r="C608" s="120" t="n">
        <x:v>1</x:v>
      </x:c>
      <x:c r="D608" s="120" t="str">
        <x:v>CADC0873</x:v>
      </x:c>
      <x:c r="E608" s="120" t="n">
        <x:v>1</x:v>
      </x:c>
      <x:c r="F608" s="120" t="n">
        <x:v>222</x:v>
      </x:c>
      <x:c r="G608" s="120" t="n">
        <x:v>223</x:v>
      </x:c>
      <x:c r="H608" s="120" t="n">
        <x:v>0.000002158126847533632</x:v>
      </x:c>
      <x:c r="I608" s="120" t="n">
        <x:v>2.9226704255462016e-10</x:v>
      </x:c>
      <x:c r="J608" s="120" t="n">
        <x:v>0.000017095819446713286</x:v>
      </x:c>
      <x:c r="K608" s="120" t="n">
        <x:v>-0.9889775425097631</x:v>
      </x:c>
      <x:c r="L608" s="120" t="n">
        <x:v>-0.28013765348469255</x:v>
      </x:c>
      <x:c r="M608" s="120" t="n">
        <x:v>2</x:v>
      </x:c>
      <x:c r="N608" s="120" t="n">
        <x:v>1</x:v>
      </x:c>
      <x:c r="O608" s="120" t="n">
        <x:v>1</x:v>
      </x:c>
      <x:c r="P608" s="120" t="n">
        <x:v>1</x:v>
      </x:c>
      <x:c r="Q608" s="120" t="n">
        <x:v>1</x:v>
      </x:c>
      <x:c r="R608" s="120" t="n">
        <x:v>2.408617291864031e-11</x:v>
      </x:c>
      <x:c r="S608" s="120" t="n">
        <x:v>7.17669958307965e-11</x:v>
      </x:c>
      <x:c r="T608" s="120" t="n">
        <x:v>222</x:v>
      </x:c>
      <x:c r="U608" s="120" t="n">
        <x:v>223</x:v>
      </x:c>
      <x:c r="V608" s="120" t="n">
        <x:v>1.3165182097054962e-12</x:v>
      </x:c>
      <x:c r="W608" s="120" t="n">
        <x:v>1.3106145406036778e-12</x:v>
      </x:c>
      <x:c r="X608" s="120" t="n">
        <x:v>608</x:v>
      </x:c>
      <x:c r="Y608" s="151" t="n">
        <x:v>44714.373773148145</x:v>
      </x:c>
      <x:c r="Z608" s="151" t="n">
        <x:v>44714.37634259259</x:v>
      </x:c>
      <x:c r="AA608" s="120" t="n">
        <x:v>223</x:v>
      </x:c>
      <x:c r="AB608" s="120" t="str">
        <x:v>Anomalous</x:v>
      </x:c>
      <x:c r="AC608" s="120" t="n">
        <x:v>0</x:v>
      </x:c>
      <x:c r="AD608" s="120"/>
      <x:c r="AE608" s="120"/>
      <x:c r="AF608" s="120"/>
      <x:c r="AG608" s="120"/>
    </x:row>
    <x:row r="609">
      <x:c r="A609" s="120" t="n">
        <x:v>608</x:v>
      </x:c>
      <x:c r="B609" s="120" t="n">
        <x:v>0</x:v>
      </x:c>
      <x:c r="C609" s="120" t="n">
        <x:v>1</x:v>
      </x:c>
      <x:c r="D609" s="120" t="str">
        <x:v>CADC0873</x:v>
      </x:c>
      <x:c r="E609" s="120" t="n">
        <x:v>1</x:v>
      </x:c>
      <x:c r="F609" s="120" t="n">
        <x:v>230</x:v>
      </x:c>
      <x:c r="G609" s="120" t="n">
        <x:v>231</x:v>
      </x:c>
      <x:c r="H609" s="120" t="n">
        <x:v>-0.000005623284359307359</x:v>
      </x:c>
      <x:c r="I609" s="120" t="n">
        <x:v>2.8297097812740705e-10</x:v>
      </x:c>
      <x:c r="J609" s="120" t="n">
        <x:v>0.00001682174123351703</x:v>
      </x:c>
      <x:c r="K609" s="120" t="n">
        <x:v>-1.4696503488937442</x:v>
      </x:c>
      <x:c r="L609" s="120" t="n">
        <x:v>-0.006348814579296885</x:v>
      </x:c>
      <x:c r="M609" s="120" t="n">
        <x:v>1</x:v>
      </x:c>
      <x:c r="N609" s="120" t="n">
        <x:v>1</x:v>
      </x:c>
      <x:c r="O609" s="120" t="n">
        <x:v>1</x:v>
      </x:c>
      <x:c r="P609" s="120" t="n">
        <x:v>63</x:v>
      </x:c>
      <x:c r="Q609" s="120" t="n">
        <x:v>79</x:v>
      </x:c>
      <x:c r="R609" s="120" t="n">
        <x:v>4.51565743742209e-13</x:v>
      </x:c>
      <x:c r="S609" s="120" t="n">
        <x:v>6.829762826442294e-13</x:v>
      </x:c>
      <x:c r="T609" s="120" t="n">
        <x:v>230</x:v>
      </x:c>
      <x:c r="U609" s="120" t="n">
        <x:v>231</x:v>
      </x:c>
      <x:c r="V609" s="120" t="n">
        <x:v>1.2303086005539437e-12</x:v>
      </x:c>
      <x:c r="W609" s="120" t="n">
        <x:v>1.2249825892961344e-12</x:v>
      </x:c>
      <x:c r="X609" s="120" t="n">
        <x:v>609</x:v>
      </x:c>
      <x:c r="Y609" s="151" t="n">
        <x:v>44714.37635416666</x:v>
      </x:c>
      <x:c r="Z609" s="151" t="n">
        <x:v>44714.379016203704</x:v>
      </x:c>
      <x:c r="AA609" s="120" t="n">
        <x:v>231</x:v>
      </x:c>
      <x:c r="AB609" s="120" t="str">
        <x:v>Normal</x:v>
      </x:c>
      <x:c r="AC609" s="120" t="n">
        <x:v>0</x:v>
      </x:c>
      <x:c r="AD609" s="120"/>
      <x:c r="AE609" s="120"/>
      <x:c r="AF609" s="120"/>
      <x:c r="AG609" s="120"/>
    </x:row>
    <x:row r="610">
      <x:c r="A610" s="120" t="n">
        <x:v>609</x:v>
      </x:c>
      <x:c r="B610" s="120" t="n">
        <x:v>1</x:v>
      </x:c>
      <x:c r="C610" s="120" t="n">
        <x:v>1</x:v>
      </x:c>
      <x:c r="D610" s="120" t="str">
        <x:v>CADC0873</x:v>
      </x:c>
      <x:c r="E610" s="120" t="n">
        <x:v>1</x:v>
      </x:c>
      <x:c r="F610" s="120" t="n">
        <x:v>232</x:v>
      </x:c>
      <x:c r="G610" s="120" t="n">
        <x:v>233</x:v>
      </x:c>
      <x:c r="H610" s="120" t="n">
        <x:v>-1.3023824892703858e-7</x:v>
      </x:c>
      <x:c r="I610" s="120" t="n">
        <x:v>5.059906822346824e-10</x:v>
      </x:c>
      <x:c r="J610" s="120" t="n">
        <x:v>0.000022494236644853773</x:v>
      </x:c>
      <x:c r="K610" s="120" t="n">
        <x:v>-1.3663339234846343</x:v>
      </x:c>
      <x:c r="L610" s="120" t="n">
        <x:v>-0.11004474809802434</x:v>
      </x:c>
      <x:c r="M610" s="120" t="n">
        <x:v>2</x:v>
      </x:c>
      <x:c r="N610" s="120" t="n">
        <x:v>2</x:v>
      </x:c>
      <x:c r="O610" s="120" t="n">
        <x:v>2</x:v>
      </x:c>
      <x:c r="P610" s="120" t="n">
        <x:v>2</x:v>
      </x:c>
      <x:c r="Q610" s="120" t="n">
        <x:v>3</x:v>
      </x:c>
      <x:c r="R610" s="120" t="n">
        <x:v>6.984612955640601e-12</x:v>
      </x:c>
      <x:c r="S610" s="120" t="n">
        <x:v>1.3197843141225933e-11</x:v>
      </x:c>
      <x:c r="T610" s="120" t="n">
        <x:v>232</x:v>
      </x:c>
      <x:c r="U610" s="120" t="n">
        <x:v>233</x:v>
      </x:c>
      <x:c r="V610" s="120" t="n">
        <x:v>2.180994319977079e-12</x:v>
      </x:c>
      <x:c r="W610" s="120" t="n">
        <x:v>2.171633829333401e-12</x:v>
      </x:c>
      <x:c r="X610" s="120" t="n">
        <x:v>610</x:v>
      </x:c>
      <x:c r="Y610" s="151" t="n">
        <x:v>44714.37902777778</x:v>
      </x:c>
      <x:c r="Z610" s="151" t="n">
        <x:v>44714.38171296296</x:v>
      </x:c>
      <x:c r="AA610" s="120" t="n">
        <x:v>233</x:v>
      </x:c>
      <x:c r="AB610" s="120" t="str">
        <x:v>Anomalous</x:v>
      </x:c>
      <x:c r="AC610" s="120" t="n">
        <x:v>1</x:v>
      </x:c>
      <x:c r="AD610" s="120" t="n">
        <x:v>567</x:v>
      </x:c>
      <x:c r="AE610" s="120" t="n">
        <x:v>6</x:v>
      </x:c>
      <x:c r="AF610" s="120" t="n">
        <x:v>67</x:v>
      </x:c>
      <x:c r="AG610" s="120" t="str">
        <x:v>train=1|anomaly=1</x:v>
      </x:c>
    </x:row>
    <x:row r="611">
      <x:c r="A611" s="120" t="n">
        <x:v>610</x:v>
      </x:c>
      <x:c r="B611" s="120" t="n">
        <x:v>1</x:v>
      </x:c>
      <x:c r="C611" s="120" t="n">
        <x:v>0</x:v>
      </x:c>
      <x:c r="D611" s="120" t="str">
        <x:v>CADC0873</x:v>
      </x:c>
      <x:c r="E611" s="120" t="n">
        <x:v>1</x:v>
      </x:c>
      <x:c r="F611" s="120" t="n">
        <x:v>227</x:v>
      </x:c>
      <x:c r="G611" s="120" t="n">
        <x:v>228</x:v>
      </x:c>
      <x:c r="H611" s="120" t="n">
        <x:v>4.378146798245618e-7</x:v>
      </x:c>
      <x:c r="I611" s="120" t="n">
        <x:v>4.4245044923534597e-10</x:v>
      </x:c>
      <x:c r="J611" s="120" t="n">
        <x:v>0.000021034506156203097</x:v>
      </x:c>
      <x:c r="K611" s="120" t="n">
        <x:v>-1.2004587413287837</x:v>
      </x:c>
      <x:c r="L611" s="120" t="n">
        <x:v>-0.08784737465240722</x:v>
      </x:c>
      <x:c r="M611" s="120" t="n">
        <x:v>2</x:v>
      </x:c>
      <x:c r="N611" s="120" t="n">
        <x:v>2</x:v>
      </x:c>
      <x:c r="O611" s="120" t="n">
        <x:v>2</x:v>
      </x:c>
      <x:c r="P611" s="120" t="n">
        <x:v>1</x:v>
      </x:c>
      <x:c r="Q611" s="120" t="n">
        <x:v>2</x:v>
      </x:c>
      <x:c r="R611" s="120" t="n">
        <x:v>9.609513476414387e-12</x:v>
      </x:c>
      <x:c r="S611" s="120" t="n">
        <x:v>1.8622248261878747e-11</x:v>
      </x:c>
      <x:c r="T611" s="120" t="n">
        <x:v>227</x:v>
      </x:c>
      <x:c r="U611" s="120" t="n">
        <x:v>228</x:v>
      </x:c>
      <x:c r="V611" s="120" t="n">
        <x:v>1.949120921741612e-12</x:v>
      </x:c>
      <x:c r="W611" s="120" t="n">
        <x:v>1.9405721457690613e-12</x:v>
      </x:c>
      <x:c r="X611" s="120" t="n">
        <x:v>611</x:v>
      </x:c>
      <x:c r="Y611" s="151" t="n">
        <x:v>44714.38172453704</x:v>
      </x:c>
      <x:c r="Z611" s="151" t="n">
        <x:v>44714.384351851855</x:v>
      </x:c>
      <x:c r="AA611" s="120" t="n">
        <x:v>228</x:v>
      </x:c>
      <x:c r="AB611" s="120" t="str">
        <x:v>Anomalous</x:v>
      </x:c>
      <x:c r="AC611" s="120" t="n">
        <x:v>0</x:v>
      </x:c>
      <x:c r="AD611" s="120"/>
      <x:c r="AE611" s="120"/>
      <x:c r="AF611" s="120"/>
      <x:c r="AG611" s="120"/>
    </x:row>
    <x:row r="612">
      <x:c r="A612" s="120" t="n">
        <x:v>611</x:v>
      </x:c>
      <x:c r="B612" s="120" t="n">
        <x:v>0</x:v>
      </x:c>
      <x:c r="C612" s="120" t="n">
        <x:v>0</x:v>
      </x:c>
      <x:c r="D612" s="120" t="str">
        <x:v>CADC0873</x:v>
      </x:c>
      <x:c r="E612" s="120" t="n">
        <x:v>1</x:v>
      </x:c>
      <x:c r="F612" s="120" t="n">
        <x:v>224</x:v>
      </x:c>
      <x:c r="G612" s="120" t="n">
        <x:v>225</x:v>
      </x:c>
      <x:c r="H612" s="120" t="n">
        <x:v>0.000007611514888888889</x:v>
      </x:c>
      <x:c r="I612" s="120" t="n">
        <x:v>6.577119268046363e-10</x:v>
      </x:c>
      <x:c r="J612" s="120" t="n">
        <x:v>0.00002564589493085855</x:v>
      </x:c>
      <x:c r="K612" s="120" t="n">
        <x:v>-1.4093672346457535</x:v>
      </x:c>
      <x:c r="L612" s="120" t="n">
        <x:v>-0.01977221765832114</x:v>
      </x:c>
      <x:c r="M612" s="120" t="n">
        <x:v>1</x:v>
      </x:c>
      <x:c r="N612" s="120" t="n">
        <x:v>1</x:v>
      </x:c>
      <x:c r="O612" s="120" t="n">
        <x:v>1</x:v>
      </x:c>
      <x:c r="P612" s="120" t="n">
        <x:v>66</x:v>
      </x:c>
      <x:c r="Q612" s="120" t="n">
        <x:v>78</x:v>
      </x:c>
      <x:c r="R612" s="120" t="n">
        <x:v>8.337399633617346e-13</x:v>
      </x:c>
      <x:c r="S612" s="120" t="n">
        <x:v>9.467215513123024e-13</x:v>
      </x:c>
      <x:c r="T612" s="120" t="n">
        <x:v>224</x:v>
      </x:c>
      <x:c r="U612" s="120" t="n">
        <x:v>225</x:v>
      </x:c>
      <x:c r="V612" s="120" t="n">
        <x:v>2.936213958949269e-12</x:v>
      </x:c>
      <x:c r="W612" s="120" t="n">
        <x:v>2.9231641191317168e-12</x:v>
      </x:c>
      <x:c r="X612" s="120" t="n">
        <x:v>612</x:v>
      </x:c>
      <x:c r="Y612" s="151" t="n">
        <x:v>44714.384363425925</x:v>
      </x:c>
      <x:c r="Z612" s="151" t="n">
        <x:v>44714.38695601852</x:v>
      </x:c>
      <x:c r="AA612" s="120" t="n">
        <x:v>225</x:v>
      </x:c>
      <x:c r="AB612" s="120" t="str">
        <x:v>Normal</x:v>
      </x:c>
      <x:c r="AC612" s="120" t="n">
        <x:v>1</x:v>
      </x:c>
      <x:c r="AD612" s="120" t="n">
        <x:v>864</x:v>
      </x:c>
      <x:c r="AE612" s="120" t="n">
        <x:v>9</x:v>
      </x:c>
      <x:c r="AF612" s="120" t="n">
        <x:v>64</x:v>
      </x:c>
      <x:c r="AG612" s="120" t="str">
        <x:v>train=0|anomaly=0</x:v>
      </x:c>
    </x:row>
    <x:row r="613">
      <x:c r="A613" s="120" t="n">
        <x:v>612</x:v>
      </x:c>
      <x:c r="B613" s="120" t="n">
        <x:v>0</x:v>
      </x:c>
      <x:c r="C613" s="120" t="n">
        <x:v>1</x:v>
      </x:c>
      <x:c r="D613" s="120" t="str">
        <x:v>CADC0873</x:v>
      </x:c>
      <x:c r="E613" s="120" t="n">
        <x:v>1</x:v>
      </x:c>
      <x:c r="F613" s="120" t="n">
        <x:v>231</x:v>
      </x:c>
      <x:c r="G613" s="120" t="n">
        <x:v>232</x:v>
      </x:c>
      <x:c r="H613" s="120" t="n">
        <x:v>-0.0000024303651637931036</x:v>
      </x:c>
      <x:c r="I613" s="120" t="n">
        <x:v>7.350877080849727e-10</x:v>
      </x:c>
      <x:c r="J613" s="120" t="n">
        <x:v>0.00002711250095592387</x:v>
      </x:c>
      <x:c r="K613" s="120" t="n">
        <x:v>-1.439216497269319</x:v>
      </x:c>
      <x:c r="L613" s="120" t="n">
        <x:v>-0.015391010222663032</x:v>
      </x:c>
      <x:c r="M613" s="120" t="n">
        <x:v>1</x:v>
      </x:c>
      <x:c r="N613" s="120" t="n">
        <x:v>1</x:v>
      </x:c>
      <x:c r="O613" s="120" t="n">
        <x:v>1</x:v>
      </x:c>
      <x:c r="P613" s="120" t="n">
        <x:v>58</x:v>
      </x:c>
      <x:c r="Q613" s="120" t="n">
        <x:v>76</x:v>
      </x:c>
      <x:c r="R613" s="120" t="n">
        <x:v>9.188304567381605e-13</x:v>
      </x:c>
      <x:c r="S613" s="120" t="n">
        <x:v>1.0601010843871337e-12</x:v>
      </x:c>
      <x:c r="T613" s="120" t="n">
        <x:v>231</x:v>
      </x:c>
      <x:c r="U613" s="120" t="n">
        <x:v>232</x:v>
      </x:c>
      <x:c r="V613" s="120" t="n">
        <x:v>3.1821978704977172e-12</x:v>
      </x:c>
      <x:c r="W613" s="120" t="n">
        <x:v>3.1684815003662616e-12</x:v>
      </x:c>
      <x:c r="X613" s="120" t="n">
        <x:v>613</x:v>
      </x:c>
      <x:c r="Y613" s="151" t="n">
        <x:v>44714.386967592596</x:v>
      </x:c>
      <x:c r="Z613" s="151" t="n">
        <x:v>44714.38964120371</x:v>
      </x:c>
      <x:c r="AA613" s="120" t="n">
        <x:v>232</x:v>
      </x:c>
      <x:c r="AB613" s="120" t="str">
        <x:v>Normal</x:v>
      </x:c>
      <x:c r="AC613" s="120" t="n">
        <x:v>0</x:v>
      </x:c>
      <x:c r="AD613" s="120"/>
      <x:c r="AE613" s="120"/>
      <x:c r="AF613" s="120"/>
      <x:c r="AG613" s="120"/>
    </x:row>
    <x:row r="614">
      <x:c r="A614" s="120" t="n">
        <x:v>613</x:v>
      </x:c>
      <x:c r="B614" s="120" t="n">
        <x:v>0</x:v>
      </x:c>
      <x:c r="C614" s="120" t="n">
        <x:v>1</x:v>
      </x:c>
      <x:c r="D614" s="120" t="str">
        <x:v>CADC0873</x:v>
      </x:c>
      <x:c r="E614" s="120" t="n">
        <x:v>1</x:v>
      </x:c>
      <x:c r="F614" s="120" t="n">
        <x:v>263</x:v>
      </x:c>
      <x:c r="G614" s="120" t="n">
        <x:v>264</x:v>
      </x:c>
      <x:c r="H614" s="120" t="n">
        <x:v>7.83516295454545e-7</x:v>
      </x:c>
      <x:c r="I614" s="120" t="n">
        <x:v>7.643686406672391e-10</x:v>
      </x:c>
      <x:c r="J614" s="120" t="n">
        <x:v>0.000027647217593588673</x:v>
      </x:c>
      <x:c r="K614" s="120" t="n">
        <x:v>-1.4367712236084769</x:v>
      </x:c>
      <x:c r="L614" s="120" t="n">
        <x:v>-0.03236038945691425</x:v>
      </x:c>
      <x:c r="M614" s="120" t="n">
        <x:v>1</x:v>
      </x:c>
      <x:c r="N614" s="120" t="n">
        <x:v>1</x:v>
      </x:c>
      <x:c r="O614" s="120" t="n">
        <x:v>1</x:v>
      </x:c>
      <x:c r="P614" s="120" t="n">
        <x:v>68</x:v>
      </x:c>
      <x:c r="Q614" s="120" t="n">
        <x:v>86</x:v>
      </x:c>
      <x:c r="R614" s="120" t="n">
        <x:v>7.310166282699164e-13</x:v>
      </x:c>
      <x:c r="S614" s="120" t="n">
        <x:v>8.017770638422449e-13</x:v>
      </x:c>
      <x:c r="T614" s="120" t="n">
        <x:v>263</x:v>
      </x:c>
      <x:c r="U614" s="120" t="n">
        <x:v>264</x:v>
      </x:c>
      <x:c r="V614" s="120" t="n">
        <x:v>2.9063446413203007e-12</x:v>
      </x:c>
      <x:c r="W614" s="120" t="n">
        <x:v>2.8953357601031784e-12</x:v>
      </x:c>
      <x:c r="X614" s="120" t="n">
        <x:v>614</x:v>
      </x:c>
      <x:c r="Y614" s="151" t="n">
        <x:v>44714.389652777776</x:v>
      </x:c>
      <x:c r="Z614" s="151" t="n">
        <x:v>44714.392696759256</x:v>
      </x:c>
      <x:c r="AA614" s="120" t="n">
        <x:v>264</x:v>
      </x:c>
      <x:c r="AB614" s="120" t="str">
        <x:v>Normal</x:v>
      </x:c>
      <x:c r="AC614" s="120" t="n">
        <x:v>1</x:v>
      </x:c>
      <x:c r="AD614" s="120" t="n">
        <x:v>867</x:v>
      </x:c>
      <x:c r="AE614" s="120" t="n">
        <x:v>9</x:v>
      </x:c>
      <x:c r="AF614" s="120" t="n">
        <x:v>67</x:v>
      </x:c>
      <x:c r="AG614" s="120" t="str">
        <x:v>train=1|anomaly=0</x:v>
      </x:c>
    </x:row>
    <x:row r="615">
      <x:c r="A615" s="120" t="n">
        <x:v>614</x:v>
      </x:c>
      <x:c r="B615" s="120" t="n">
        <x:v>1</x:v>
      </x:c>
      <x:c r="C615" s="120" t="n">
        <x:v>0</x:v>
      </x:c>
      <x:c r="D615" s="120" t="str">
        <x:v>CADC0873</x:v>
      </x:c>
      <x:c r="E615" s="120" t="n">
        <x:v>1</x:v>
      </x:c>
      <x:c r="F615" s="120" t="n">
        <x:v>222</x:v>
      </x:c>
      <x:c r="G615" s="120" t="n">
        <x:v>223</x:v>
      </x:c>
      <x:c r="H615" s="120" t="n">
        <x:v>-0.000015544786004484307</x:v>
      </x:c>
      <x:c r="I615" s="120" t="n">
        <x:v>1.364600679963025e-10</x:v>
      </x:c>
      <x:c r="J615" s="120" t="n">
        <x:v>0.000011681612388549044</x:v>
      </x:c>
      <x:c r="K615" s="120" t="n">
        <x:v>-1.5500060900113073</x:v>
      </x:c>
      <x:c r="L615" s="120" t="n">
        <x:v>-0.09905140643038272</x:v>
      </x:c>
      <x:c r="M615" s="120" t="n">
        <x:v>2</x:v>
      </x:c>
      <x:c r="N615" s="120" t="n">
        <x:v>2</x:v>
      </x:c>
      <x:c r="O615" s="120" t="n">
        <x:v>1</x:v>
      </x:c>
      <x:c r="P615" s="120" t="n">
        <x:v>2</x:v>
      </x:c>
      <x:c r="Q615" s="120" t="n">
        <x:v>5</x:v>
      </x:c>
      <x:c r="R615" s="120" t="n">
        <x:v>3.4795380395603506e-12</x:v>
      </x:c>
      <x:c r="S615" s="120" t="n">
        <x:v>6.625468523458877e-12</x:v>
      </x:c>
      <x:c r="T615" s="120" t="n">
        <x:v>222</x:v>
      </x:c>
      <x:c r="U615" s="120" t="n">
        <x:v>223</x:v>
      </x:c>
      <x:c r="V615" s="120" t="n">
        <x:v>6.146849909743356e-13</x:v>
      </x:c>
      <x:c r="W615" s="120" t="n">
        <x:v>6.11928556037231e-13</x:v>
      </x:c>
      <x:c r="X615" s="120" t="n">
        <x:v>615</x:v>
      </x:c>
      <x:c r="Y615" s="151" t="n">
        <x:v>44714.39270833333</x:v>
      </x:c>
      <x:c r="Z615" s="151" t="n">
        <x:v>44714.39527777778</x:v>
      </x:c>
      <x:c r="AA615" s="120" t="n">
        <x:v>223</x:v>
      </x:c>
      <x:c r="AB615" s="120" t="str">
        <x:v>Anomalous</x:v>
      </x:c>
      <x:c r="AC615" s="120" t="n">
        <x:v>0</x:v>
      </x:c>
      <x:c r="AD615" s="120"/>
      <x:c r="AE615" s="120"/>
      <x:c r="AF615" s="120"/>
      <x:c r="AG615" s="120"/>
    </x:row>
    <x:row r="616">
      <x:c r="A616" s="120" t="n">
        <x:v>615</x:v>
      </x:c>
      <x:c r="B616" s="120" t="n">
        <x:v>0</x:v>
      </x:c>
      <x:c r="C616" s="120" t="n">
        <x:v>0</x:v>
      </x:c>
      <x:c r="D616" s="120" t="str">
        <x:v>CADC0873</x:v>
      </x:c>
      <x:c r="E616" s="120" t="n">
        <x:v>1</x:v>
      </x:c>
      <x:c r="F616" s="120" t="n">
        <x:v>319</x:v>
      </x:c>
      <x:c r="G616" s="120" t="n">
        <x:v>320</x:v>
      </x:c>
      <x:c r="H616" s="120" t="n">
        <x:v>0.0000019516851809375015</x:v>
      </x:c>
      <x:c r="I616" s="120" t="n">
        <x:v>4.781130722321244e-10</x:v>
      </x:c>
      <x:c r="J616" s="120" t="n">
        <x:v>0.000021865796857926864</x:v>
      </x:c>
      <x:c r="K616" s="120" t="n">
        <x:v>-1.4290707505958893</x:v>
      </x:c>
      <x:c r="L616" s="120" t="n">
        <x:v>-0.055050263301689786</x:v>
      </x:c>
      <x:c r="M616" s="120" t="n">
        <x:v>1</x:v>
      </x:c>
      <x:c r="N616" s="120" t="n">
        <x:v>1</x:v>
      </x:c>
      <x:c r="O616" s="120" t="n">
        <x:v>1</x:v>
      </x:c>
      <x:c r="P616" s="120" t="n">
        <x:v>89</x:v>
      </x:c>
      <x:c r="Q616" s="120" t="n">
        <x:v>100</x:v>
      </x:c>
      <x:c r="R616" s="120" t="n">
        <x:v>3.9293056169148e-13</x:v>
      </x:c>
      <x:c r="S616" s="120" t="n">
        <x:v>6.390132649194615e-13</x:v>
      </x:c>
      <x:c r="T616" s="120" t="n">
        <x:v>319</x:v>
      </x:c>
      <x:c r="U616" s="120" t="n">
        <x:v>320</x:v>
      </x:c>
      <x:c r="V616" s="120" t="n">
        <x:v>1.4987870602887912e-12</x:v>
      </x:c>
      <x:c r="W616" s="120" t="n">
        <x:v>1.4941033507253887e-12</x:v>
      </x:c>
      <x:c r="X616" s="120" t="n">
        <x:v>616</x:v>
      </x:c>
      <x:c r="Y616" s="151" t="n">
        <x:v>44714.39528935185</x:v>
      </x:c>
      <x:c r="Z616" s="151" t="n">
        <x:v>44714.398981481485</x:v>
      </x:c>
      <x:c r="AA616" s="120" t="n">
        <x:v>320</x:v>
      </x:c>
      <x:c r="AB616" s="120" t="str">
        <x:v>Normal</x:v>
      </x:c>
      <x:c r="AC616" s="120" t="n">
        <x:v>0</x:v>
      </x:c>
      <x:c r="AD616" s="120"/>
      <x:c r="AE616" s="120"/>
      <x:c r="AF616" s="120"/>
      <x:c r="AG616" s="120"/>
    </x:row>
    <x:row r="617">
      <x:c r="A617" s="120" t="n">
        <x:v>616</x:v>
      </x:c>
      <x:c r="B617" s="120" t="n">
        <x:v>0</x:v>
      </x:c>
      <x:c r="C617" s="120" t="n">
        <x:v>0</x:v>
      </x:c>
      <x:c r="D617" s="120" t="str">
        <x:v>CADC0873</x:v>
      </x:c>
      <x:c r="E617" s="120" t="n">
        <x:v>1</x:v>
      </x:c>
      <x:c r="F617" s="120" t="n">
        <x:v>242</x:v>
      </x:c>
      <x:c r="G617" s="120" t="n">
        <x:v>243</x:v>
      </x:c>
      <x:c r="H617" s="120" t="n">
        <x:v>-0.00001339265757201646</x:v>
      </x:c>
      <x:c r="I617" s="120" t="n">
        <x:v>3.5341974695327034e-11</x:v>
      </x:c>
      <x:c r="J617" s="120" t="n">
        <x:v>0.000005944911664215629</x:v>
      </x:c>
      <x:c r="K617" s="120" t="n">
        <x:v>-0.8220674002738582</x:v>
      </x:c>
      <x:c r="L617" s="120" t="n">
        <x:v>-0.6806353758021495</x:v>
      </x:c>
      <x:c r="M617" s="120" t="n">
        <x:v>1</x:v>
      </x:c>
      <x:c r="N617" s="120" t="n">
        <x:v>1</x:v>
      </x:c>
      <x:c r="O617" s="120" t="n">
        <x:v>1</x:v>
      </x:c>
      <x:c r="P617" s="120" t="n">
        <x:v>76</x:v>
      </x:c>
      <x:c r="Q617" s="120" t="n">
        <x:v>84</x:v>
      </x:c>
      <x:c r="R617" s="120" t="n">
        <x:v>2.2578870543305787e-13</x:v>
      </x:c>
      <x:c r="S617" s="120" t="n">
        <x:v>6.00318699179532e-13</x:v>
      </x:c>
      <x:c r="T617" s="120" t="n">
        <x:v>242</x:v>
      </x:c>
      <x:c r="U617" s="120" t="n">
        <x:v>243</x:v>
      </x:c>
      <x:c r="V617" s="120" t="n">
        <x:v>1.4604121774928526e-13</x:v>
      </x:c>
      <x:c r="W617" s="120" t="n">
        <x:v>1.4544022508365034e-13</x:v>
      </x:c>
      <x:c r="X617" s="120" t="n">
        <x:v>617</x:v>
      </x:c>
      <x:c r="Y617" s="151" t="n">
        <x:v>44714.398993055554</x:v>
      </x:c>
      <x:c r="Z617" s="151" t="n">
        <x:v>44714.40179398148</x:v>
      </x:c>
      <x:c r="AA617" s="120" t="n">
        <x:v>243</x:v>
      </x:c>
      <x:c r="AB617" s="120" t="str">
        <x:v>Normal</x:v>
      </x:c>
      <x:c r="AC617" s="120" t="n">
        <x:v>0</x:v>
      </x:c>
      <x:c r="AD617" s="120"/>
      <x:c r="AE617" s="120"/>
      <x:c r="AF617" s="120"/>
      <x:c r="AG617" s="120"/>
    </x:row>
    <x:row r="618">
      <x:c r="A618" s="120" t="n">
        <x:v>617</x:v>
      </x:c>
      <x:c r="B618" s="120" t="n">
        <x:v>1</x:v>
      </x:c>
      <x:c r="C618" s="120" t="n">
        <x:v>1</x:v>
      </x:c>
      <x:c r="D618" s="120" t="str">
        <x:v>CADC0873</x:v>
      </x:c>
      <x:c r="E618" s="120" t="n">
        <x:v>1</x:v>
      </x:c>
      <x:c r="F618" s="120" t="n">
        <x:v>299</x:v>
      </x:c>
      <x:c r="G618" s="120" t="n">
        <x:v>300</x:v>
      </x:c>
      <x:c r="H618" s="120" t="n">
        <x:v>0.0000023606182200000008</x:v>
      </x:c>
      <x:c r="I618" s="120" t="n">
        <x:v>1.565688371027495e-10</x:v>
      </x:c>
      <x:c r="J618" s="120" t="n">
        <x:v>0.000012512746984685238</x:v>
      </x:c>
      <x:c r="K618" s="120" t="n">
        <x:v>-1.3299406660932485</x:v>
      </x:c>
      <x:c r="L618" s="120" t="n">
        <x:v>-0.1329220869905339</x:v>
      </x:c>
      <x:c r="M618" s="120" t="n">
        <x:v>2</x:v>
      </x:c>
      <x:c r="N618" s="120" t="n">
        <x:v>2</x:v>
      </x:c>
      <x:c r="O618" s="120" t="n">
        <x:v>1</x:v>
      </x:c>
      <x:c r="P618" s="120" t="n">
        <x:v>1</x:v>
      </x:c>
      <x:c r="Q618" s="120" t="n">
        <x:v>12</x:v>
      </x:c>
      <x:c r="R618" s="120" t="n">
        <x:v>1.8293868884310737e-12</x:v>
      </x:c>
      <x:c r="S618" s="120" t="n">
        <x:v>3.732664935061863e-12</x:v>
      </x:c>
      <x:c r="T618" s="120" t="n">
        <x:v>299</x:v>
      </x:c>
      <x:c r="U618" s="120" t="n">
        <x:v>300</x:v>
      </x:c>
      <x:c r="V618" s="120" t="n">
        <x:v>5.236415956613696e-13</x:v>
      </x:c>
      <x:c r="W618" s="120" t="n">
        <x:v>5.218961236758317e-13</x:v>
      </x:c>
      <x:c r="X618" s="120" t="n">
        <x:v>618</x:v>
      </x:c>
      <x:c r="Y618" s="151" t="n">
        <x:v>44714.40180555556</x:v>
      </x:c>
      <x:c r="Z618" s="151" t="n">
        <x:v>44714.40526620371</x:v>
      </x:c>
      <x:c r="AA618" s="120" t="n">
        <x:v>300</x:v>
      </x:c>
      <x:c r="AB618" s="120" t="str">
        <x:v>Anomalous</x:v>
      </x:c>
      <x:c r="AC618" s="120" t="n">
        <x:v>1</x:v>
      </x:c>
      <x:c r="AD618" s="120" t="n">
        <x:v>38</x:v>
      </x:c>
      <x:c r="AE618" s="120" t="n">
        <x:v>1</x:v>
      </x:c>
      <x:c r="AF618" s="120" t="n">
        <x:v>38</x:v>
      </x:c>
      <x:c r="AG618" s="120" t="str">
        <x:v>train=1|anomaly=1</x:v>
      </x:c>
    </x:row>
    <x:row r="619">
      <x:c r="A619" s="120" t="n">
        <x:v>618</x:v>
      </x:c>
      <x:c r="B619" s="120" t="n">
        <x:v>0</x:v>
      </x:c>
      <x:c r="C619" s="120" t="n">
        <x:v>1</x:v>
      </x:c>
      <x:c r="D619" s="120" t="str">
        <x:v>CADC0873</x:v>
      </x:c>
      <x:c r="E619" s="120" t="n">
        <x:v>1</x:v>
      </x:c>
      <x:c r="F619" s="120" t="n">
        <x:v>268</x:v>
      </x:c>
      <x:c r="G619" s="120" t="n">
        <x:v>269</x:v>
      </x:c>
      <x:c r="H619" s="120" t="n">
        <x:v>-0.0000030244435423791827</x:v>
      </x:c>
      <x:c r="I619" s="120" t="n">
        <x:v>9.917610838523343e-11</x:v>
      </x:c>
      <x:c r="J619" s="120" t="n">
        <x:v>0.000009958720218242575</x:v>
      </x:c>
      <x:c r="K619" s="120" t="n">
        <x:v>-1.3692225483094962</x:v>
      </x:c>
      <x:c r="L619" s="120" t="n">
        <x:v>-0.09043367175753292</x:v>
      </x:c>
      <x:c r="M619" s="120" t="n">
        <x:v>1</x:v>
      </x:c>
      <x:c r="N619" s="120" t="n">
        <x:v>1</x:v>
      </x:c>
      <x:c r="O619" s="120" t="n">
        <x:v>1</x:v>
      </x:c>
      <x:c r="P619" s="120" t="n">
        <x:v>76</x:v>
      </x:c>
      <x:c r="Q619" s="120" t="n">
        <x:v>86</x:v>
      </x:c>
      <x:c r="R619" s="120" t="n">
        <x:v>2.743599313691974e-13</x:v>
      </x:c>
      <x:c r="S619" s="120" t="n">
        <x:v>6.617344037037481e-13</x:v>
      </x:c>
      <x:c r="T619" s="120" t="n">
        <x:v>268</x:v>
      </x:c>
      <x:c r="U619" s="120" t="n">
        <x:v>269</x:v>
      </x:c>
      <x:c r="V619" s="120" t="n">
        <x:v>3.700601059150501e-13</x:v>
      </x:c>
      <x:c r="W619" s="120" t="n">
        <x:v>3.6868441778897186e-13</x:v>
      </x:c>
      <x:c r="X619" s="120" t="n">
        <x:v>619</x:v>
      </x:c>
      <x:c r="Y619" s="151" t="n">
        <x:v>44714.405277777776</x:v>
      </x:c>
      <x:c r="Z619" s="151" t="n">
        <x:v>44714.40837962963</x:v>
      </x:c>
      <x:c r="AA619" s="120" t="n">
        <x:v>269</x:v>
      </x:c>
      <x:c r="AB619" s="120" t="str">
        <x:v>Normal</x:v>
      </x:c>
      <x:c r="AC619" s="120" t="n">
        <x:v>0</x:v>
      </x:c>
      <x:c r="AD619" s="120"/>
      <x:c r="AE619" s="120"/>
      <x:c r="AF619" s="120"/>
      <x:c r="AG619" s="120"/>
    </x:row>
    <x:row r="620">
      <x:c r="A620" s="120" t="n">
        <x:v>619</x:v>
      </x:c>
      <x:c r="B620" s="120" t="n">
        <x:v>0</x:v>
      </x:c>
      <x:c r="C620" s="120" t="n">
        <x:v>1</x:v>
      </x:c>
      <x:c r="D620" s="120" t="str">
        <x:v>CADC0873</x:v>
      </x:c>
      <x:c r="E620" s="120" t="n">
        <x:v>1</x:v>
      </x:c>
      <x:c r="F620" s="120" t="n">
        <x:v>250</x:v>
      </x:c>
      <x:c r="G620" s="120" t="n">
        <x:v>251</x:v>
      </x:c>
      <x:c r="H620" s="120" t="n">
        <x:v>0.0000032757652179282875</x:v>
      </x:c>
      <x:c r="I620" s="120" t="n">
        <x:v>8.357626611765702e-11</x:v>
      </x:c>
      <x:c r="J620" s="120" t="n">
        <x:v>0.000009142005585081264</x:v>
      </x:c>
      <x:c r="K620" s="120" t="n">
        <x:v>-1.1002301344281324</x:v>
      </x:c>
      <x:c r="L620" s="120" t="n">
        <x:v>-0.27339583119552324</x:v>
      </x:c>
      <x:c r="M620" s="120" t="n">
        <x:v>1</x:v>
      </x:c>
      <x:c r="N620" s="120" t="n">
        <x:v>1</x:v>
      </x:c>
      <x:c r="O620" s="120" t="n">
        <x:v>1</x:v>
      </x:c>
      <x:c r="P620" s="120" t="n">
        <x:v>75</x:v>
      </x:c>
      <x:c r="Q620" s="120" t="n">
        <x:v>79</x:v>
      </x:c>
      <x:c r="R620" s="120" t="n">
        <x:v>2.5203177023871624e-13</x:v>
      </x:c>
      <x:c r="S620" s="120" t="n">
        <x:v>6.157514374582749e-13</x:v>
      </x:c>
      <x:c r="T620" s="120" t="n">
        <x:v>250</x:v>
      </x:c>
      <x:c r="U620" s="120" t="n">
        <x:v>251</x:v>
      </x:c>
      <x:c r="V620" s="120" t="n">
        <x:v>3.343050644706281e-13</x:v>
      </x:c>
      <x:c r="W620" s="120" t="n">
        <x:v>3.329731717834941e-13</x:v>
      </x:c>
      <x:c r="X620" s="120" t="n">
        <x:v>620</x:v>
      </x:c>
      <x:c r="Y620" s="151" t="n">
        <x:v>44714.4083912037</x:v>
      </x:c>
      <x:c r="Z620" s="151" t="n">
        <x:v>44714.41128472222</x:v>
      </x:c>
      <x:c r="AA620" s="120" t="n">
        <x:v>251</x:v>
      </x:c>
      <x:c r="AB620" s="120" t="str">
        <x:v>Normal</x:v>
      </x:c>
      <x:c r="AC620" s="120" t="n">
        <x:v>1</x:v>
      </x:c>
      <x:c r="AD620" s="120" t="n">
        <x:v>224</x:v>
      </x:c>
      <x:c r="AE620" s="120" t="n">
        <x:v>3</x:v>
      </x:c>
      <x:c r="AF620" s="120" t="n">
        <x:v>24</x:v>
      </x:c>
      <x:c r="AG620" s="120" t="str">
        <x:v>train=1|anomaly=0</x:v>
      </x:c>
    </x:row>
    <x:row r="621">
      <x:c r="A621" s="120" t="n">
        <x:v>620</x:v>
      </x:c>
      <x:c r="B621" s="120" t="n">
        <x:v>0</x:v>
      </x:c>
      <x:c r="C621" s="120" t="n">
        <x:v>1</x:v>
      </x:c>
      <x:c r="D621" s="120" t="str">
        <x:v>CADC0873</x:v>
      </x:c>
      <x:c r="E621" s="120" t="n">
        <x:v>1</x:v>
      </x:c>
      <x:c r="F621" s="120" t="n">
        <x:v>277</x:v>
      </x:c>
      <x:c r="G621" s="120" t="n">
        <x:v>278</x:v>
      </x:c>
      <x:c r="H621" s="120" t="n">
        <x:v>0.000001327405536330936</x:v>
      </x:c>
      <x:c r="I621" s="120" t="n">
        <x:v>2.2164329899853475e-10</x:v>
      </x:c>
      <x:c r="J621" s="120" t="n">
        <x:v>0.00001488768951175886</x:v>
      </x:c>
      <x:c r="K621" s="120" t="n">
        <x:v>-0.7221424145637867</x:v>
      </x:c>
      <x:c r="L621" s="120" t="n">
        <x:v>-0.6255699081238433</x:v>
      </x:c>
      <x:c r="M621" s="120" t="n">
        <x:v>1</x:v>
      </x:c>
      <x:c r="N621" s="120" t="n">
        <x:v>1</x:v>
      </x:c>
      <x:c r="O621" s="120" t="n">
        <x:v>1</x:v>
      </x:c>
      <x:c r="P621" s="120" t="n">
        <x:v>73</x:v>
      </x:c>
      <x:c r="Q621" s="120" t="n">
        <x:v>88</x:v>
      </x:c>
      <x:c r="R621" s="120" t="n">
        <x:v>3.4310090944960594e-13</x:v>
      </x:c>
      <x:c r="S621" s="120" t="n">
        <x:v>7.311974873730774e-13</x:v>
      </x:c>
      <x:c r="T621" s="120" t="n">
        <x:v>277</x:v>
      </x:c>
      <x:c r="U621" s="120" t="n">
        <x:v>278</x:v>
      </x:c>
      <x:c r="V621" s="120" t="n">
        <x:v>8.001563140741327e-13</x:v>
      </x:c>
      <x:c r="W621" s="120" t="n">
        <x:v>7.972780539515639e-13</x:v>
      </x:c>
      <x:c r="X621" s="120" t="n">
        <x:v>621</x:v>
      </x:c>
      <x:c r="Y621" s="151" t="n">
        <x:v>44714.4112962963</x:v>
      </x:c>
      <x:c r="Z621" s="151" t="n">
        <x:v>44714.414502314816</x:v>
      </x:c>
      <x:c r="AA621" s="120" t="n">
        <x:v>278</x:v>
      </x:c>
      <x:c r="AB621" s="120" t="str">
        <x:v>Normal</x:v>
      </x:c>
      <x:c r="AC621" s="120" t="n">
        <x:v>0</x:v>
      </x:c>
      <x:c r="AD621" s="120"/>
      <x:c r="AE621" s="120"/>
      <x:c r="AF621" s="120"/>
      <x:c r="AG621" s="120"/>
    </x:row>
    <x:row r="622">
      <x:c r="A622" s="120" t="n">
        <x:v>621</x:v>
      </x:c>
      <x:c r="B622" s="120" t="n">
        <x:v>0</x:v>
      </x:c>
      <x:c r="C622" s="120" t="n">
        <x:v>1</x:v>
      </x:c>
      <x:c r="D622" s="120" t="str">
        <x:v>CADC0873</x:v>
      </x:c>
      <x:c r="E622" s="120" t="n">
        <x:v>1</x:v>
      </x:c>
      <x:c r="F622" s="120" t="n">
        <x:v>278</x:v>
      </x:c>
      <x:c r="G622" s="120" t="n">
        <x:v>279</x:v>
      </x:c>
      <x:c r="H622" s="120" t="n">
        <x:v>0.0000020047935555555552</x:v>
      </x:c>
      <x:c r="I622" s="120" t="n">
        <x:v>4.310030985336767e-10</x:v>
      </x:c>
      <x:c r="J622" s="120" t="n">
        <x:v>0.0000207606141174503</x:v>
      </x:c>
      <x:c r="K622" s="120" t="n">
        <x:v>-1.4872428791303753</x:v>
      </x:c>
      <x:c r="L622" s="120" t="n">
        <x:v>0.03254668396884972</x:v>
      </x:c>
      <x:c r="M622" s="120" t="n">
        <x:v>1</x:v>
      </x:c>
      <x:c r="N622" s="120" t="n">
        <x:v>1</x:v>
      </x:c>
      <x:c r="O622" s="120" t="n">
        <x:v>1</x:v>
      </x:c>
      <x:c r="P622" s="120" t="n">
        <x:v>85</x:v>
      </x:c>
      <x:c r="Q622" s="120" t="n">
        <x:v>93</x:v>
      </x:c>
      <x:c r="R622" s="120" t="n">
        <x:v>4.312275343178374e-13</x:v>
      </x:c>
      <x:c r="S622" s="120" t="n">
        <x:v>6.391455332400299e-13</x:v>
      </x:c>
      <x:c r="T622" s="120" t="n">
        <x:v>278</x:v>
      </x:c>
      <x:c r="U622" s="120" t="n">
        <x:v>279</x:v>
      </x:c>
      <x:c r="V622" s="120" t="n">
        <x:v>1.5503708580348082e-12</x:v>
      </x:c>
      <x:c r="W622" s="120" t="n">
        <x:v>1.5448139732389846e-12</x:v>
      </x:c>
      <x:c r="X622" s="120" t="n">
        <x:v>622</x:v>
      </x:c>
      <x:c r="Y622" s="151" t="n">
        <x:v>44714.414513888885</x:v>
      </x:c>
      <x:c r="Z622" s="151" t="n">
        <x:v>44714.41773148148</x:v>
      </x:c>
      <x:c r="AA622" s="120" t="n">
        <x:v>279</x:v>
      </x:c>
      <x:c r="AB622" s="120" t="str">
        <x:v>Normal</x:v>
      </x:c>
      <x:c r="AC622" s="120" t="n">
        <x:v>1</x:v>
      </x:c>
      <x:c r="AD622" s="120" t="n">
        <x:v>102</x:v>
      </x:c>
      <x:c r="AE622" s="120" t="n">
        <x:v>2</x:v>
      </x:c>
      <x:c r="AF622" s="120" t="n">
        <x:v>2</x:v>
      </x:c>
      <x:c r="AG622" s="120" t="str">
        <x:v>train=1|anomaly=0</x:v>
      </x:c>
    </x:row>
    <x:row r="623">
      <x:c r="A623" s="120" t="n">
        <x:v>622</x:v>
      </x:c>
      <x:c r="B623" s="120" t="n">
        <x:v>0</x:v>
      </x:c>
      <x:c r="C623" s="120" t="n">
        <x:v>1</x:v>
      </x:c>
      <x:c r="D623" s="120" t="str">
        <x:v>CADC0873</x:v>
      </x:c>
      <x:c r="E623" s="120" t="n">
        <x:v>1</x:v>
      </x:c>
      <x:c r="F623" s="120" t="n">
        <x:v>252</x:v>
      </x:c>
      <x:c r="G623" s="120" t="n">
        <x:v>253</x:v>
      </x:c>
      <x:c r="H623" s="120" t="n">
        <x:v>-0.000011066349449802373</x:v>
      </x:c>
      <x:c r="I623" s="120" t="n">
        <x:v>2.9451537735332797e-10</x:v>
      </x:c>
      <x:c r="J623" s="120" t="n">
        <x:v>0.000017161450327793627</x:v>
      </x:c>
      <x:c r="K623" s="120" t="n">
        <x:v>-1.1501945331816505</x:v>
      </x:c>
      <x:c r="L623" s="120" t="n">
        <x:v>-0.2881158736636934</x:v>
      </x:c>
      <x:c r="M623" s="120" t="n">
        <x:v>1</x:v>
      </x:c>
      <x:c r="N623" s="120" t="n">
        <x:v>1</x:v>
      </x:c>
      <x:c r="O623" s="120" t="n">
        <x:v>1</x:v>
      </x:c>
      <x:c r="P623" s="120" t="n">
        <x:v>76</x:v>
      </x:c>
      <x:c r="Q623" s="120" t="n">
        <x:v>85</x:v>
      </x:c>
      <x:c r="R623" s="120" t="n">
        <x:v>4.112384085152091e-13</x:v>
      </x:c>
      <x:c r="S623" s="120" t="n">
        <x:v>7.431804390729453e-13</x:v>
      </x:c>
      <x:c r="T623" s="120" t="n">
        <x:v>252</x:v>
      </x:c>
      <x:c r="U623" s="120" t="n">
        <x:v>253</x:v>
      </x:c>
      <x:c r="V623" s="120" t="n">
        <x:v>1.1687118148941586e-12</x:v>
      </x:c>
      <x:c r="W623" s="120" t="n">
        <x:v>1.1640924006060394e-12</x:v>
      </x:c>
      <x:c r="X623" s="120" t="n">
        <x:v>623</x:v>
      </x:c>
      <x:c r="Y623" s="151" t="n">
        <x:v>44714.41774305556</x:v>
      </x:c>
      <x:c r="Z623" s="151" t="n">
        <x:v>44714.42065972222</x:v>
      </x:c>
      <x:c r="AA623" s="120" t="n">
        <x:v>253</x:v>
      </x:c>
      <x:c r="AB623" s="120" t="str">
        <x:v>Normal</x:v>
      </x:c>
      <x:c r="AC623" s="120" t="n">
        <x:v>1</x:v>
      </x:c>
      <x:c r="AD623" s="120" t="n">
        <x:v>199</x:v>
      </x:c>
      <x:c r="AE623" s="120" t="n">
        <x:v>2</x:v>
      </x:c>
      <x:c r="AF623" s="120" t="n">
        <x:v>99</x:v>
      </x:c>
      <x:c r="AG623" s="120" t="str">
        <x:v>train=1|anomaly=0</x:v>
      </x:c>
    </x:row>
    <x:row r="624">
      <x:c r="A624" s="120" t="n">
        <x:v>623</x:v>
      </x:c>
      <x:c r="B624" s="120" t="n">
        <x:v>1</x:v>
      </x:c>
      <x:c r="C624" s="120" t="n">
        <x:v>0</x:v>
      </x:c>
      <x:c r="D624" s="120" t="str">
        <x:v>CADC0873</x:v>
      </x:c>
      <x:c r="E624" s="120" t="n">
        <x:v>1</x:v>
      </x:c>
      <x:c r="F624" s="120" t="n">
        <x:v>277</x:v>
      </x:c>
      <x:c r="G624" s="120" t="n">
        <x:v>278</x:v>
      </x:c>
      <x:c r="H624" s="120" t="n">
        <x:v>-0.000010681148053956835</x:v>
      </x:c>
      <x:c r="I624" s="120" t="n">
        <x:v>5.373288884005348e-10</x:v>
      </x:c>
      <x:c r="J624" s="120" t="n">
        <x:v>0.00002318035565733483</x:v>
      </x:c>
      <x:c r="K624" s="120" t="n">
        <x:v>-1.274461863138737</x:v>
      </x:c>
      <x:c r="L624" s="120" t="n">
        <x:v>0.12101988770913125</x:v>
      </x:c>
      <x:c r="M624" s="120" t="n">
        <x:v>1</x:v>
      </x:c>
      <x:c r="N624" s="120" t="n">
        <x:v>1</x:v>
      </x:c>
      <x:c r="O624" s="120" t="n">
        <x:v>1</x:v>
      </x:c>
      <x:c r="P624" s="120" t="n">
        <x:v>1</x:v>
      </x:c>
      <x:c r="Q624" s="120" t="n">
        <x:v>2</x:v>
      </x:c>
      <x:c r="R624" s="120" t="n">
        <x:v>1.8121347780165644e-11</x:v>
      </x:c>
      <x:c r="S624" s="120" t="n">
        <x:v>5.1726906459546725e-11</x:v>
      </x:c>
      <x:c r="T624" s="120" t="n">
        <x:v>277</x:v>
      </x:c>
      <x:c r="U624" s="120" t="n">
        <x:v>278</x:v>
      </x:c>
      <x:c r="V624" s="120" t="n">
        <x:v>1.939815481590378e-12</x:v>
      </x:c>
      <x:c r="W624" s="120" t="n">
        <x:v>1.9328377280594777e-12</x:v>
      </x:c>
      <x:c r="X624" s="120" t="n">
        <x:v>624</x:v>
      </x:c>
      <x:c r="Y624" s="151" t="n">
        <x:v>44714.4206712963</x:v>
      </x:c>
      <x:c r="Z624" s="151" t="n">
        <x:v>44714.42387731482</x:v>
      </x:c>
      <x:c r="AA624" s="120" t="n">
        <x:v>278</x:v>
      </x:c>
      <x:c r="AB624" s="120" t="str">
        <x:v>Anomalous</x:v>
      </x:c>
      <x:c r="AC624" s="120" t="n">
        <x:v>0</x:v>
      </x:c>
      <x:c r="AD624" s="120"/>
      <x:c r="AE624" s="120"/>
      <x:c r="AF624" s="120"/>
      <x:c r="AG624" s="120"/>
    </x:row>
    <x:row r="625">
      <x:c r="A625" s="120" t="n">
        <x:v>624</x:v>
      </x:c>
      <x:c r="B625" s="120" t="n">
        <x:v>0</x:v>
      </x:c>
      <x:c r="C625" s="120" t="n">
        <x:v>1</x:v>
      </x:c>
      <x:c r="D625" s="120" t="str">
        <x:v>CADC0873</x:v>
      </x:c>
      <x:c r="E625" s="120" t="n">
        <x:v>1</x:v>
      </x:c>
      <x:c r="F625" s="120" t="n">
        <x:v>301</x:v>
      </x:c>
      <x:c r="G625" s="120" t="n">
        <x:v>302</x:v>
      </x:c>
      <x:c r="H625" s="120" t="n">
        <x:v>0.000004268021966887418</x:v>
      </x:c>
      <x:c r="I625" s="120" t="n">
        <x:v>5.629414043770022e-10</x:v>
      </x:c>
      <x:c r="J625" s="120" t="n">
        <x:v>0.000023726386247741188</x:v>
      </x:c>
      <x:c r="K625" s="120" t="n">
        <x:v>-0.9134367881974002</x:v>
      </x:c>
      <x:c r="L625" s="120" t="n">
        <x:v>-0.46488413642378823</x:v>
      </x:c>
      <x:c r="M625" s="120" t="n">
        <x:v>1</x:v>
      </x:c>
      <x:c r="N625" s="120" t="n">
        <x:v>1</x:v>
      </x:c>
      <x:c r="O625" s="120" t="n">
        <x:v>1</x:v>
      </x:c>
      <x:c r="P625" s="120" t="n">
        <x:v>93</x:v>
      </x:c>
      <x:c r="Q625" s="120" t="n">
        <x:v>103</x:v>
      </x:c>
      <x:c r="R625" s="120" t="n">
        <x:v>4.4577239433120065e-13</x:v>
      </x:c>
      <x:c r="S625" s="120" t="n">
        <x:v>7.4294563554946e-13</x:v>
      </x:c>
      <x:c r="T625" s="120" t="n">
        <x:v>301</x:v>
      </x:c>
      <x:c r="U625" s="120" t="n">
        <x:v>302</x:v>
      </x:c>
      <x:c r="V625" s="120" t="n">
        <x:v>1.870237223843861e-12</x:v>
      </x:c>
      <x:c r="W625" s="120" t="n">
        <x:v>1.864044385354312e-12</x:v>
      </x:c>
      <x:c r="X625" s="120" t="n">
        <x:v>625</x:v>
      </x:c>
      <x:c r="Y625" s="151" t="n">
        <x:v>44714.42388888889</x:v>
      </x:c>
      <x:c r="Z625" s="151" t="n">
        <x:v>44714.42737268518</x:v>
      </x:c>
      <x:c r="AA625" s="120" t="n">
        <x:v>302</x:v>
      </x:c>
      <x:c r="AB625" s="120" t="str">
        <x:v>Normal</x:v>
      </x:c>
      <x:c r="AC625" s="120" t="n">
        <x:v>0</x:v>
      </x:c>
      <x:c r="AD625" s="120"/>
      <x:c r="AE625" s="120"/>
      <x:c r="AF625" s="120"/>
      <x:c r="AG625" s="120"/>
    </x:row>
    <x:row r="626">
      <x:c r="A626" s="120" t="n">
        <x:v>625</x:v>
      </x:c>
      <x:c r="B626" s="120" t="n">
        <x:v>0</x:v>
      </x:c>
      <x:c r="C626" s="120" t="n">
        <x:v>1</x:v>
      </x:c>
      <x:c r="D626" s="120" t="str">
        <x:v>CADC0873</x:v>
      </x:c>
      <x:c r="E626" s="120" t="n">
        <x:v>1</x:v>
      </x:c>
      <x:c r="F626" s="120" t="n">
        <x:v>362</x:v>
      </x:c>
      <x:c r="G626" s="120" t="n">
        <x:v>363</x:v>
      </x:c>
      <x:c r="H626" s="120" t="n">
        <x:v>-0.000002739956841597797</x:v>
      </x:c>
      <x:c r="I626" s="120" t="n">
        <x:v>4.738526498267468e-10</x:v>
      </x:c>
      <x:c r="J626" s="120" t="n">
        <x:v>0.000021768156785239003</x:v>
      </x:c>
      <x:c r="K626" s="120" t="n">
        <x:v>-1.313935137779975</x:v>
      </x:c>
      <x:c r="L626" s="120" t="n">
        <x:v>-0.14063670765210512</x:v>
      </x:c>
      <x:c r="M626" s="120" t="n">
        <x:v>1</x:v>
      </x:c>
      <x:c r="N626" s="120" t="n">
        <x:v>1</x:v>
      </x:c>
      <x:c r="O626" s="120" t="n">
        <x:v>1</x:v>
      </x:c>
      <x:c r="P626" s="120" t="n">
        <x:v>102</x:v>
      </x:c>
      <x:c r="Q626" s="120" t="n">
        <x:v>117</x:v>
      </x:c>
      <x:c r="R626" s="120" t="n">
        <x:v>3.2833729838008703e-13</x:v>
      </x:c>
      <x:c r="S626" s="120" t="n">
        <x:v>7.031133753525739e-13</x:v>
      </x:c>
      <x:c r="T626" s="120" t="n">
        <x:v>362</x:v>
      </x:c>
      <x:c r="U626" s="120" t="n">
        <x:v>363</x:v>
      </x:c>
      <x:c r="V626" s="120" t="n">
        <x:v>1.3089852205158752e-12</x:v>
      </x:c>
      <x:c r="W626" s="120" t="n">
        <x:v>1.3053792006246468e-12</x:v>
      </x:c>
      <x:c r="X626" s="120" t="n">
        <x:v>626</x:v>
      </x:c>
      <x:c r="Y626" s="151" t="n">
        <x:v>44714.42738425926</x:v>
      </x:c>
      <x:c r="Z626" s="151" t="n">
        <x:v>44714.43157407407</x:v>
      </x:c>
      <x:c r="AA626" s="120" t="n">
        <x:v>363</x:v>
      </x:c>
      <x:c r="AB626" s="120" t="str">
        <x:v>Normal</x:v>
      </x:c>
      <x:c r="AC626" s="120" t="n">
        <x:v>0</x:v>
      </x:c>
      <x:c r="AD626" s="120"/>
      <x:c r="AE626" s="120"/>
      <x:c r="AF626" s="120"/>
      <x:c r="AG626" s="120"/>
    </x:row>
    <x:row r="627">
      <x:c r="A627" s="120" t="n">
        <x:v>626</x:v>
      </x:c>
      <x:c r="B627" s="120" t="n">
        <x:v>1</x:v>
      </x:c>
      <x:c r="C627" s="120" t="n">
        <x:v>1</x:v>
      </x:c>
      <x:c r="D627" s="120" t="str">
        <x:v>CADC0873</x:v>
      </x:c>
      <x:c r="E627" s="120" t="n">
        <x:v>1</x:v>
      </x:c>
      <x:c r="F627" s="120" t="n">
        <x:v>336</x:v>
      </x:c>
      <x:c r="G627" s="120" t="n">
        <x:v>337</x:v>
      </x:c>
      <x:c r="H627" s="120" t="n">
        <x:v>-0.000013439459567655788</x:v>
      </x:c>
      <x:c r="I627" s="120" t="n">
        <x:v>1.5447235543644704e-10</x:v>
      </x:c>
      <x:c r="J627" s="120" t="n">
        <x:v>0.0000124286908174774</x:v>
      </x:c>
      <x:c r="K627" s="120" t="n">
        <x:v>-1.0123959935635545</x:v>
      </x:c>
      <x:c r="L627" s="120" t="n">
        <x:v>-0.5672862874843846</x:v>
      </x:c>
      <x:c r="M627" s="120" t="n">
        <x:v>2</x:v>
      </x:c>
      <x:c r="N627" s="120" t="n">
        <x:v>2</x:v>
      </x:c>
      <x:c r="O627" s="120" t="n">
        <x:v>2</x:v>
      </x:c>
      <x:c r="P627" s="120" t="n">
        <x:v>1</x:v>
      </x:c>
      <x:c r="Q627" s="120" t="n">
        <x:v>3</x:v>
      </x:c>
      <x:c r="R627" s="120" t="n">
        <x:v>5.0255738588886585e-12</x:v>
      </x:c>
      <x:c r="S627" s="120" t="n">
        <x:v>1.0158765212788993e-11</x:v>
      </x:c>
      <x:c r="T627" s="120" t="n">
        <x:v>336</x:v>
      </x:c>
      <x:c r="U627" s="120" t="n">
        <x:v>337</x:v>
      </x:c>
      <x:c r="V627" s="120" t="n">
        <x:v>4.597391530846639e-13</x:v>
      </x:c>
      <x:c r="W627" s="120" t="n">
        <x:v>4.583749419479141e-13</x:v>
      </x:c>
      <x:c r="X627" s="120" t="n">
        <x:v>627</x:v>
      </x:c>
      <x:c r="Y627" s="151" t="n">
        <x:v>44714.43158564815</x:v>
      </x:c>
      <x:c r="Z627" s="151" t="n">
        <x:v>44714.43547453704</x:v>
      </x:c>
      <x:c r="AA627" s="120" t="n">
        <x:v>337</x:v>
      </x:c>
      <x:c r="AB627" s="120" t="str">
        <x:v>Anomalous</x:v>
      </x:c>
      <x:c r="AC627" s="120" t="n">
        <x:v>1</x:v>
      </x:c>
      <x:c r="AD627" s="120" t="n">
        <x:v>884</x:v>
      </x:c>
      <x:c r="AE627" s="120" t="n">
        <x:v>9</x:v>
      </x:c>
      <x:c r="AF627" s="120" t="n">
        <x:v>84</x:v>
      </x:c>
      <x:c r="AG627" s="120" t="str">
        <x:v>train=1|anomaly=1</x:v>
      </x:c>
    </x:row>
    <x:row r="628">
      <x:c r="A628" s="120" t="n">
        <x:v>627</x:v>
      </x:c>
      <x:c r="B628" s="120" t="n">
        <x:v>1</x:v>
      </x:c>
      <x:c r="C628" s="120" t="n">
        <x:v>0</x:v>
      </x:c>
      <x:c r="D628" s="120" t="str">
        <x:v>CADC0873</x:v>
      </x:c>
      <x:c r="E628" s="120" t="n">
        <x:v>1</x:v>
      </x:c>
      <x:c r="F628" s="120" t="n">
        <x:v>355</x:v>
      </x:c>
      <x:c r="G628" s="120" t="n">
        <x:v>356</x:v>
      </x:c>
      <x:c r="H628" s="120" t="n">
        <x:v>0.0000054298809050561794</x:v>
      </x:c>
      <x:c r="I628" s="120" t="n">
        <x:v>4.0194340747011876e-10</x:v>
      </x:c>
      <x:c r="J628" s="120" t="n">
        <x:v>0.000020048526316667737</x:v>
      </x:c>
      <x:c r="K628" s="120" t="n">
        <x:v>-0.940611268891403</x:v>
      </x:c>
      <x:c r="L628" s="120" t="n">
        <x:v>-0.2817495217010028</x:v>
      </x:c>
      <x:c r="M628" s="120" t="n">
        <x:v>2</x:v>
      </x:c>
      <x:c r="N628" s="120" t="n">
        <x:v>2</x:v>
      </x:c>
      <x:c r="O628" s="120" t="n">
        <x:v>2</x:v>
      </x:c>
      <x:c r="P628" s="120" t="n">
        <x:v>1</x:v>
      </x:c>
      <x:c r="Q628" s="120" t="n">
        <x:v>3</x:v>
      </x:c>
      <x:c r="R628" s="120" t="n">
        <x:v>4.135393987565205e-12</x:v>
      </x:c>
      <x:c r="S628" s="120" t="n">
        <x:v>8.191077380533233e-12</x:v>
      </x:c>
      <x:c r="T628" s="120" t="n">
        <x:v>355</x:v>
      </x:c>
      <x:c r="U628" s="120" t="n">
        <x:v>356</x:v>
      </x:c>
      <x:c r="V628" s="120" t="n">
        <x:v>1.1322349506200528e-12</x:v>
      </x:c>
      <x:c r="W628" s="120" t="n">
        <x:v>1.1290545153655022e-12</x:v>
      </x:c>
      <x:c r="X628" s="120" t="n">
        <x:v>628</x:v>
      </x:c>
      <x:c r="Y628" s="151" t="n">
        <x:v>44714.43548611111</x:v>
      </x:c>
      <x:c r="Z628" s="151" t="n">
        <x:v>44714.43959490741</x:v>
      </x:c>
      <x:c r="AA628" s="120" t="n">
        <x:v>356</x:v>
      </x:c>
      <x:c r="AB628" s="120" t="str">
        <x:v>Anomalous</x:v>
      </x:c>
      <x:c r="AC628" s="120" t="n">
        <x:v>1</x:v>
      </x:c>
      <x:c r="AD628" s="120" t="n">
        <x:v>177</x:v>
      </x:c>
      <x:c r="AE628" s="120" t="n">
        <x:v>2</x:v>
      </x:c>
      <x:c r="AF628" s="120" t="n">
        <x:v>77</x:v>
      </x:c>
      <x:c r="AG628" s="120" t="str">
        <x:v>train=0|anomaly=1</x:v>
      </x:c>
    </x:row>
    <x:row r="629">
      <x:c r="A629" s="120" t="n">
        <x:v>628</x:v>
      </x:c>
      <x:c r="B629" s="120" t="n">
        <x:v>0</x:v>
      </x:c>
      <x:c r="C629" s="120" t="n">
        <x:v>0</x:v>
      </x:c>
      <x:c r="D629" s="120" t="str">
        <x:v>CADC0873</x:v>
      </x:c>
      <x:c r="E629" s="120" t="n">
        <x:v>1</x:v>
      </x:c>
      <x:c r="F629" s="120" t="n">
        <x:v>329</x:v>
      </x:c>
      <x:c r="G629" s="120" t="n">
        <x:v>330</x:v>
      </x:c>
      <x:c r="H629" s="120" t="n">
        <x:v>-0.00000911117470848485</x:v>
      </x:c>
      <x:c r="I629" s="120" t="n">
        <x:v>3.051303519789817e-10</x:v>
      </x:c>
      <x:c r="J629" s="120" t="n">
        <x:v>0.0000174679807642149</x:v>
      </x:c>
      <x:c r="K629" s="120" t="n">
        <x:v>-1.470840582265048</x:v>
      </x:c>
      <x:c r="L629" s="120" t="n">
        <x:v>-0.019527065527099208</x:v>
      </x:c>
      <x:c r="M629" s="120" t="n">
        <x:v>1</x:v>
      </x:c>
      <x:c r="N629" s="120" t="n">
        <x:v>1</x:v>
      </x:c>
      <x:c r="O629" s="120" t="n">
        <x:v>1</x:v>
      </x:c>
      <x:c r="P629" s="120" t="n">
        <x:v>96</x:v>
      </x:c>
      <x:c r="Q629" s="120" t="n">
        <x:v>108</x:v>
      </x:c>
      <x:c r="R629" s="120" t="n">
        <x:v>3.601181211840568e-13</x:v>
      </x:c>
      <x:c r="S629" s="120" t="n">
        <x:v>7.082899211672725e-13</x:v>
      </x:c>
      <x:c r="T629" s="120" t="n">
        <x:v>329</x:v>
      </x:c>
      <x:c r="U629" s="120" t="n">
        <x:v>330</x:v>
      </x:c>
      <x:c r="V629" s="120" t="n">
        <x:v>9.274478783555674e-13</x:v>
      </x:c>
      <x:c r="W629" s="120" t="n">
        <x:v>9.246374302393385e-13</x:v>
      </x:c>
      <x:c r="X629" s="120" t="n">
        <x:v>629</x:v>
      </x:c>
      <x:c r="Y629" s="151" t="n">
        <x:v>44714.43960648148</x:v>
      </x:c>
      <x:c r="Z629" s="151" t="n">
        <x:v>44714.44341435185</x:v>
      </x:c>
      <x:c r="AA629" s="120" t="n">
        <x:v>330</x:v>
      </x:c>
      <x:c r="AB629" s="120" t="str">
        <x:v>Normal</x:v>
      </x:c>
      <x:c r="AC629" s="120" t="n">
        <x:v>1</x:v>
      </x:c>
      <x:c r="AD629" s="120" t="n">
        <x:v>45</x:v>
      </x:c>
      <x:c r="AE629" s="120" t="n">
        <x:v>1</x:v>
      </x:c>
      <x:c r="AF629" s="120" t="n">
        <x:v>45</x:v>
      </x:c>
      <x:c r="AG629" s="120" t="str">
        <x:v>train=0|anomaly=0</x:v>
      </x:c>
    </x:row>
    <x:row r="630">
      <x:c r="A630" s="120" t="n">
        <x:v>629</x:v>
      </x:c>
      <x:c r="B630" s="120" t="n">
        <x:v>0</x:v>
      </x:c>
      <x:c r="C630" s="120" t="n">
        <x:v>1</x:v>
      </x:c>
      <x:c r="D630" s="120" t="str">
        <x:v>CADC0873</x:v>
      </x:c>
      <x:c r="E630" s="120" t="n">
        <x:v>1</x:v>
      </x:c>
      <x:c r="F630" s="120" t="n">
        <x:v>310</x:v>
      </x:c>
      <x:c r="G630" s="120" t="n">
        <x:v>311</x:v>
      </x:c>
      <x:c r="H630" s="120" t="n">
        <x:v>-0.00001294745764340836</x:v>
      </x:c>
      <x:c r="I630" s="120" t="n">
        <x:v>1.0421498556145852e-10</x:v>
      </x:c>
      <x:c r="J630" s="120" t="n">
        <x:v>0.000010208574119898357</x:v>
      </x:c>
      <x:c r="K630" s="120" t="n">
        <x:v>-1.1753026874025967</x:v>
      </x:c>
      <x:c r="L630" s="120" t="n">
        <x:v>-0.2910185054519421</x:v>
      </x:c>
      <x:c r="M630" s="120" t="n">
        <x:v>1</x:v>
      </x:c>
      <x:c r="N630" s="120" t="n">
        <x:v>1</x:v>
      </x:c>
      <x:c r="O630" s="120" t="n">
        <x:v>1</x:v>
      </x:c>
      <x:c r="P630" s="120" t="n">
        <x:v>88</x:v>
      </x:c>
      <x:c r="Q630" s="120" t="n">
        <x:v>100</x:v>
      </x:c>
      <x:c r="R630" s="120" t="n">
        <x:v>2.1518449225158026e-13</x:v>
      </x:c>
      <x:c r="S630" s="120" t="n">
        <x:v>4.939625872267572e-13</x:v>
      </x:c>
      <x:c r="T630" s="120" t="n">
        <x:v>310</x:v>
      </x:c>
      <x:c r="U630" s="120" t="n">
        <x:v>311</x:v>
      </x:c>
      <x:c r="V630" s="120" t="n">
        <x:v>3.3617737277889847e-13</x:v>
      </x:c>
      <x:c r="W630" s="120" t="n">
        <x:v>3.3509641659632966e-13</x:v>
      </x:c>
      <x:c r="X630" s="120" t="n">
        <x:v>630</x:v>
      </x:c>
      <x:c r="Y630" s="151" t="n">
        <x:v>44714.44342592593</x:v>
      </x:c>
      <x:c r="Z630" s="151" t="n">
        <x:v>44714.44701388889</x:v>
      </x:c>
      <x:c r="AA630" s="120" t="n">
        <x:v>311</x:v>
      </x:c>
      <x:c r="AB630" s="120" t="str">
        <x:v>Normal</x:v>
      </x:c>
      <x:c r="AC630" s="120" t="n">
        <x:v>1</x:v>
      </x:c>
      <x:c r="AD630" s="120" t="n">
        <x:v>67</x:v>
      </x:c>
      <x:c r="AE630" s="120" t="n">
        <x:v>1</x:v>
      </x:c>
      <x:c r="AF630" s="120" t="n">
        <x:v>67</x:v>
      </x:c>
      <x:c r="AG630" s="120" t="str">
        <x:v>train=1|anomaly=0</x:v>
      </x:c>
    </x:row>
    <x:row r="631">
      <x:c r="A631" s="120" t="n">
        <x:v>630</x:v>
      </x:c>
      <x:c r="B631" s="120" t="n">
        <x:v>0</x:v>
      </x:c>
      <x:c r="C631" s="120" t="n">
        <x:v>0</x:v>
      </x:c>
      <x:c r="D631" s="120" t="str">
        <x:v>CADC0873</x:v>
      </x:c>
      <x:c r="E631" s="120" t="n">
        <x:v>1</x:v>
      </x:c>
      <x:c r="F631" s="120" t="n">
        <x:v>321</x:v>
      </x:c>
      <x:c r="G631" s="120" t="n">
        <x:v>322</x:v>
      </x:c>
      <x:c r="H631" s="120" t="n">
        <x:v>-4.994717248447197e-7</x:v>
      </x:c>
      <x:c r="I631" s="120" t="n">
        <x:v>4.6152764026933723e-10</x:v>
      </x:c>
      <x:c r="J631" s="120" t="n">
        <x:v>0.00002148319436837402</x:v>
      </x:c>
      <x:c r="K631" s="120" t="n">
        <x:v>-1.3998136233987564</x:v>
      </x:c>
      <x:c r="L631" s="120" t="n">
        <x:v>0.04863061218750627</x:v>
      </x:c>
      <x:c r="M631" s="120" t="n">
        <x:v>1</x:v>
      </x:c>
      <x:c r="N631" s="120" t="n">
        <x:v>1</x:v>
      </x:c>
      <x:c r="O631" s="120" t="n">
        <x:v>1</x:v>
      </x:c>
      <x:c r="P631" s="120" t="n">
        <x:v>97</x:v>
      </x:c>
      <x:c r="Q631" s="120" t="n">
        <x:v>113</x:v>
      </x:c>
      <x:c r="R631" s="120" t="n">
        <x:v>4.091113319644553e-13</x:v>
      </x:c>
      <x:c r="S631" s="120" t="n">
        <x:v>6.209825499993115e-13</x:v>
      </x:c>
      <x:c r="T631" s="120" t="n">
        <x:v>321</x:v>
      </x:c>
      <x:c r="U631" s="120" t="n">
        <x:v>322</x:v>
      </x:c>
      <x:c r="V631" s="120" t="n">
        <x:v>1.4377808108079041e-12</x:v>
      </x:c>
      <x:c r="W631" s="120" t="n">
        <x:v>1.433315653010364e-12</x:v>
      </x:c>
      <x:c r="X631" s="120" t="n">
        <x:v>631</x:v>
      </x:c>
      <x:c r="Y631" s="151" t="n">
        <x:v>44714.44702546296</x:v>
      </x:c>
      <x:c r="Z631" s="151" t="n">
        <x:v>44714.450740740744</x:v>
      </x:c>
      <x:c r="AA631" s="120" t="n">
        <x:v>322</x:v>
      </x:c>
      <x:c r="AB631" s="120" t="str">
        <x:v>Normal</x:v>
      </x:c>
      <x:c r="AC631" s="120" t="n">
        <x:v>1</x:v>
      </x:c>
      <x:c r="AD631" s="120" t="n">
        <x:v>31</x:v>
      </x:c>
      <x:c r="AE631" s="120" t="n">
        <x:v>1</x:v>
      </x:c>
      <x:c r="AF631" s="120" t="n">
        <x:v>31</x:v>
      </x:c>
      <x:c r="AG631" s="120" t="str">
        <x:v>train=0|anomaly=0</x:v>
      </x:c>
    </x:row>
    <x:row r="632">
      <x:c r="A632" s="120" t="n">
        <x:v>631</x:v>
      </x:c>
      <x:c r="B632" s="120" t="n">
        <x:v>0</x:v>
      </x:c>
      <x:c r="C632" s="120" t="n">
        <x:v>1</x:v>
      </x:c>
      <x:c r="D632" s="120" t="str">
        <x:v>CADC0873</x:v>
      </x:c>
      <x:c r="E632" s="120" t="n">
        <x:v>1</x:v>
      </x:c>
      <x:c r="F632" s="120" t="n">
        <x:v>325</x:v>
      </x:c>
      <x:c r="G632" s="120" t="n">
        <x:v>326</x:v>
      </x:c>
      <x:c r="H632" s="120" t="n">
        <x:v>-0.000005254405487730061</x:v>
      </x:c>
      <x:c r="I632" s="120" t="n">
        <x:v>5.561344721817215e-10</x:v>
      </x:c>
      <x:c r="J632" s="120" t="n">
        <x:v>0.000023582503518111082</x:v>
      </x:c>
      <x:c r="K632" s="120" t="n">
        <x:v>-1.4988253478422526</x:v>
      </x:c>
      <x:c r="L632" s="120" t="n">
        <x:v>0.012133435165165608</x:v>
      </x:c>
      <x:c r="M632" s="120" t="n">
        <x:v>1</x:v>
      </x:c>
      <x:c r="N632" s="120" t="n">
        <x:v>1</x:v>
      </x:c>
      <x:c r="O632" s="120" t="n">
        <x:v>1</x:v>
      </x:c>
      <x:c r="P632" s="120" t="n">
        <x:v>94</x:v>
      </x:c>
      <x:c r="Q632" s="120" t="n">
        <x:v>113</x:v>
      </x:c>
      <x:c r="R632" s="120" t="n">
        <x:v>4.5116936736289594e-13</x:v>
      </x:c>
      <x:c r="S632" s="120" t="n">
        <x:v>6.723539068181527e-13</x:v>
      </x:c>
      <x:c r="T632" s="120" t="n">
        <x:v>325</x:v>
      </x:c>
      <x:c r="U632" s="120" t="n">
        <x:v>326</x:v>
      </x:c>
      <x:c r="V632" s="120" t="n">
        <x:v>1.711182991328374e-12</x:v>
      </x:c>
      <x:c r="W632" s="120" t="n">
        <x:v>1.705933963747612e-12</x:v>
      </x:c>
      <x:c r="X632" s="120" t="n">
        <x:v>632</x:v>
      </x:c>
      <x:c r="Y632" s="151" t="n">
        <x:v>44714.45075231481</x:v>
      </x:c>
      <x:c r="Z632" s="151" t="n">
        <x:v>44714.454513888886</x:v>
      </x:c>
      <x:c r="AA632" s="120" t="n">
        <x:v>326</x:v>
      </x:c>
      <x:c r="AB632" s="120" t="str">
        <x:v>Normal</x:v>
      </x:c>
      <x:c r="AC632" s="120" t="n">
        <x:v>0</x:v>
      </x:c>
      <x:c r="AD632" s="120"/>
      <x:c r="AE632" s="120"/>
      <x:c r="AF632" s="120"/>
      <x:c r="AG632" s="120"/>
    </x:row>
    <x:row r="633">
      <x:c r="A633" s="120" t="n">
        <x:v>632</x:v>
      </x:c>
      <x:c r="B633" s="120" t="n">
        <x:v>1</x:v>
      </x:c>
      <x:c r="C633" s="120" t="n">
        <x:v>0</x:v>
      </x:c>
      <x:c r="D633" s="120" t="str">
        <x:v>CADC0873</x:v>
      </x:c>
      <x:c r="E633" s="120" t="n">
        <x:v>1</x:v>
      </x:c>
      <x:c r="F633" s="120" t="n">
        <x:v>290</x:v>
      </x:c>
      <x:c r="G633" s="120" t="n">
        <x:v>291</x:v>
      </x:c>
      <x:c r="H633" s="120" t="n">
        <x:v>-0.000012117553608247424</x:v>
      </x:c>
      <x:c r="I633" s="120" t="n">
        <x:v>1.8813563251512406e-10</x:v>
      </x:c>
      <x:c r="J633" s="120" t="n">
        <x:v>0.000013716254317966114</x:v>
      </x:c>
      <x:c r="K633" s="120" t="n">
        <x:v>-0.7555706250208294</x:v>
      </x:c>
      <x:c r="L633" s="120" t="n">
        <x:v>-0.6616732149976254</x:v>
      </x:c>
      <x:c r="M633" s="120" t="n">
        <x:v>2</x:v>
      </x:c>
      <x:c r="N633" s="120" t="n">
        <x:v>1</x:v>
      </x:c>
      <x:c r="O633" s="120" t="n">
        <x:v>1</x:v>
      </x:c>
      <x:c r="P633" s="120" t="n">
        <x:v>22</x:v>
      </x:c>
      <x:c r="Q633" s="120" t="n">
        <x:v>48</x:v>
      </x:c>
      <x:c r="R633" s="120" t="n">
        <x:v>4.933321519906359e-13</x:v>
      </x:c>
      <x:c r="S633" s="120" t="n">
        <x:v>9.9031588895937e-13</x:v>
      </x:c>
      <x:c r="T633" s="120" t="n">
        <x:v>290</x:v>
      </x:c>
      <x:c r="U633" s="120" t="n">
        <x:v>291</x:v>
      </x:c>
      <x:c r="V633" s="120" t="n">
        <x:v>6.487435603969795e-13</x:v>
      </x:c>
      <x:c r="W633" s="120" t="n">
        <x:v>6.465142010829005e-13</x:v>
      </x:c>
      <x:c r="X633" s="120" t="n">
        <x:v>633</x:v>
      </x:c>
      <x:c r="Y633" s="151" t="n">
        <x:v>44714.45452546296</x:v>
      </x:c>
      <x:c r="Z633" s="151" t="n">
        <x:v>44714.45788194444</x:v>
      </x:c>
      <x:c r="AA633" s="120" t="n">
        <x:v>291</x:v>
      </x:c>
      <x:c r="AB633" s="120" t="str">
        <x:v>Anomalous</x:v>
      </x:c>
      <x:c r="AC633" s="120" t="n">
        <x:v>1</x:v>
      </x:c>
      <x:c r="AD633" s="120" t="n">
        <x:v>158</x:v>
      </x:c>
      <x:c r="AE633" s="120" t="n">
        <x:v>2</x:v>
      </x:c>
      <x:c r="AF633" s="120" t="n">
        <x:v>58</x:v>
      </x:c>
      <x:c r="AG633" s="120" t="str">
        <x:v>train=0|anomaly=1</x:v>
      </x:c>
    </x:row>
    <x:row r="634">
      <x:c r="A634" s="120" t="n">
        <x:v>633</x:v>
      </x:c>
      <x:c r="B634" s="120" t="n">
        <x:v>0</x:v>
      </x:c>
      <x:c r="C634" s="120" t="n">
        <x:v>0</x:v>
      </x:c>
      <x:c r="D634" s="120" t="str">
        <x:v>CADC0873</x:v>
      </x:c>
      <x:c r="E634" s="120" t="n">
        <x:v>1</x:v>
      </x:c>
      <x:c r="F634" s="120" t="n">
        <x:v>390</x:v>
      </x:c>
      <x:c r="G634" s="120" t="n">
        <x:v>391</x:v>
      </x:c>
      <x:c r="H634" s="120" t="n">
        <x:v>0.0000029702409184143214</x:v>
      </x:c>
      <x:c r="I634" s="120" t="n">
        <x:v>5.908005259188323e-10</x:v>
      </x:c>
      <x:c r="J634" s="120" t="n">
        <x:v>0.00002430638858240426</x:v>
      </x:c>
      <x:c r="K634" s="120" t="n">
        <x:v>-1.3623100451195218</x:v>
      </x:c>
      <x:c r="L634" s="120" t="n">
        <x:v>-0.06698203504256744</x:v>
      </x:c>
      <x:c r="M634" s="120" t="n">
        <x:v>1</x:v>
      </x:c>
      <x:c r="N634" s="120" t="n">
        <x:v>1</x:v>
      </x:c>
      <x:c r="O634" s="120" t="n">
        <x:v>1</x:v>
      </x:c>
      <x:c r="P634" s="120" t="n">
        <x:v>115</x:v>
      </x:c>
      <x:c r="Q634" s="120" t="n">
        <x:v>128</x:v>
      </x:c>
      <x:c r="R634" s="120" t="n">
        <x:v>3.6237204578523636e-13</x:v>
      </x:c>
      <x:c r="S634" s="120" t="n">
        <x:v>6.822689328327499e-13</x:v>
      </x:c>
      <x:c r="T634" s="120" t="n">
        <x:v>390</x:v>
      </x:c>
      <x:c r="U634" s="120" t="n">
        <x:v>391</x:v>
      </x:c>
      <x:c r="V634" s="120" t="n">
        <x:v>1.514873143381621e-12</x:v>
      </x:c>
      <x:c r="W634" s="120" t="n">
        <x:v>1.510998787516195e-12</x:v>
      </x:c>
      <x:c r="X634" s="120" t="n">
        <x:v>634</x:v>
      </x:c>
      <x:c r="Y634" s="151" t="n">
        <x:v>44714.45789351852</x:v>
      </x:c>
      <x:c r="Z634" s="151" t="n">
        <x:v>44714.46240740741</x:v>
      </x:c>
      <x:c r="AA634" s="120" t="n">
        <x:v>391</x:v>
      </x:c>
      <x:c r="AB634" s="120" t="str">
        <x:v>Normal</x:v>
      </x:c>
      <x:c r="AC634" s="120" t="n">
        <x:v>0</x:v>
      </x:c>
      <x:c r="AD634" s="120"/>
      <x:c r="AE634" s="120"/>
      <x:c r="AF634" s="120"/>
      <x:c r="AG634" s="120"/>
    </x:row>
    <x:row r="635">
      <x:c r="A635" s="120" t="n">
        <x:v>634</x:v>
      </x:c>
      <x:c r="B635" s="120" t="n">
        <x:v>1</x:v>
      </x:c>
      <x:c r="C635" s="120" t="n">
        <x:v>1</x:v>
      </x:c>
      <x:c r="D635" s="120" t="str">
        <x:v>CADC0873</x:v>
      </x:c>
      <x:c r="E635" s="120" t="n">
        <x:v>1</x:v>
      </x:c>
      <x:c r="F635" s="120" t="n">
        <x:v>397</x:v>
      </x:c>
      <x:c r="G635" s="120" t="n">
        <x:v>398</x:v>
      </x:c>
      <x:c r="H635" s="120" t="n">
        <x:v>-0.000002289782940502513</x:v>
      </x:c>
      <x:c r="I635" s="120" t="n">
        <x:v>2.961681386296673e-10</x:v>
      </x:c>
      <x:c r="J635" s="120" t="n">
        <x:v>0.0000172095362700355</x:v>
      </x:c>
      <x:c r="K635" s="120" t="n">
        <x:v>-0.9185141188270416</x:v>
      </x:c>
      <x:c r="L635" s="120" t="n">
        <x:v>-0.7313333150034609</x:v>
      </x:c>
      <x:c r="M635" s="120" t="n">
        <x:v>3</x:v>
      </x:c>
      <x:c r="N635" s="120" t="n">
        <x:v>2</x:v>
      </x:c>
      <x:c r="O635" s="120" t="n">
        <x:v>2</x:v>
      </x:c>
      <x:c r="P635" s="120" t="n">
        <x:v>4</x:v>
      </x:c>
      <x:c r="Q635" s="120" t="n">
        <x:v>8</x:v>
      </x:c>
      <x:c r="R635" s="120" t="n">
        <x:v>5.676023932685339e-12</x:v>
      </x:c>
      <x:c r="S635" s="120" t="n">
        <x:v>1.1547705248439561e-11</x:v>
      </x:c>
      <x:c r="T635" s="120" t="n">
        <x:v>397</x:v>
      </x:c>
      <x:c r="U635" s="120" t="n">
        <x:v>398</x:v>
      </x:c>
      <x:c r="V635" s="120" t="n">
        <x:v>7.460154625432426e-13</x:v>
      </x:c>
      <x:c r="W635" s="120" t="n">
        <x:v>7.44141051833335e-13</x:v>
      </x:c>
      <x:c r="X635" s="120" t="n">
        <x:v>635</x:v>
      </x:c>
      <x:c r="Y635" s="151" t="n">
        <x:v>44714.46241898148</x:v>
      </x:c>
      <x:c r="Z635" s="151" t="n">
        <x:v>44714.46701388889</x:v>
      </x:c>
      <x:c r="AA635" s="120" t="n">
        <x:v>398</x:v>
      </x:c>
      <x:c r="AB635" s="120" t="str">
        <x:v>Anomalous</x:v>
      </x:c>
      <x:c r="AC635" s="120" t="n">
        <x:v>0</x:v>
      </x:c>
      <x:c r="AD635" s="120"/>
      <x:c r="AE635" s="120"/>
      <x:c r="AF635" s="120"/>
      <x:c r="AG635" s="120"/>
    </x:row>
    <x:row r="636">
      <x:c r="A636" s="120" t="n">
        <x:v>635</x:v>
      </x:c>
      <x:c r="B636" s="120" t="n">
        <x:v>1</x:v>
      </x:c>
      <x:c r="C636" s="120" t="n">
        <x:v>1</x:v>
      </x:c>
      <x:c r="D636" s="120" t="str">
        <x:v>CADC0873</x:v>
      </x:c>
      <x:c r="E636" s="120" t="n">
        <x:v>1</x:v>
      </x:c>
      <x:c r="F636" s="120" t="n">
        <x:v>296</x:v>
      </x:c>
      <x:c r="G636" s="120" t="n">
        <x:v>297</x:v>
      </x:c>
      <x:c r="H636" s="120" t="n">
        <x:v>0.000004560616185185184</x:v>
      </x:c>
      <x:c r="I636" s="120" t="n">
        <x:v>1.6048893867154924e-10</x:v>
      </x:c>
      <x:c r="J636" s="120" t="n">
        <x:v>0.000012668422895986274</x:v>
      </x:c>
      <x:c r="K636" s="120" t="n">
        <x:v>-0.753669931429882</x:v>
      </x:c>
      <x:c r="L636" s="120" t="n">
        <x:v>-0.8443159077969206</x:v>
      </x:c>
      <x:c r="M636" s="120" t="n">
        <x:v>2</x:v>
      </x:c>
      <x:c r="N636" s="120" t="n">
        <x:v>1</x:v>
      </x:c>
      <x:c r="O636" s="120" t="n">
        <x:v>1</x:v>
      </x:c>
      <x:c r="P636" s="120" t="n">
        <x:v>1</x:v>
      </x:c>
      <x:c r="Q636" s="120" t="n">
        <x:v>4</x:v>
      </x:c>
      <x:c r="R636" s="120" t="n">
        <x:v>3.4215491796628838e-12</x:v>
      </x:c>
      <x:c r="S636" s="120" t="n">
        <x:v>7.041850570801138e-12</x:v>
      </x:c>
      <x:c r="T636" s="120" t="n">
        <x:v>296</x:v>
      </x:c>
      <x:c r="U636" s="120" t="n">
        <x:v>297</x:v>
      </x:c>
      <x:c r="V636" s="120" t="n">
        <x:v>5.421923603768556e-13</x:v>
      </x:c>
      <x:c r="W636" s="120" t="n">
        <x:v>5.403667968739031e-13</x:v>
      </x:c>
      <x:c r="X636" s="120" t="n">
        <x:v>636</x:v>
      </x:c>
      <x:c r="Y636" s="151" t="n">
        <x:v>44714.46702546296</x:v>
      </x:c>
      <x:c r="Z636" s="151" t="n">
        <x:v>44714.47045138889</x:v>
      </x:c>
      <x:c r="AA636" s="120" t="n">
        <x:v>297</x:v>
      </x:c>
      <x:c r="AB636" s="120" t="str">
        <x:v>Anomalous</x:v>
      </x:c>
      <x:c r="AC636" s="120" t="n">
        <x:v>0</x:v>
      </x:c>
      <x:c r="AD636" s="120"/>
      <x:c r="AE636" s="120"/>
      <x:c r="AF636" s="120"/>
      <x:c r="AG636" s="120"/>
    </x:row>
    <x:row r="637">
      <x:c r="A637" s="120" t="n">
        <x:v>636</x:v>
      </x:c>
      <x:c r="B637" s="120" t="n">
        <x:v>0</x:v>
      </x:c>
      <x:c r="C637" s="120" t="n">
        <x:v>1</x:v>
      </x:c>
      <x:c r="D637" s="120" t="str">
        <x:v>CADC0873</x:v>
      </x:c>
      <x:c r="E637" s="120" t="n">
        <x:v>1</x:v>
      </x:c>
      <x:c r="F637" s="120" t="n">
        <x:v>353</x:v>
      </x:c>
      <x:c r="G637" s="120" t="n">
        <x:v>354</x:v>
      </x:c>
      <x:c r="H637" s="120" t="n">
        <x:v>-8.328565974576277e-7</x:v>
      </x:c>
      <x:c r="I637" s="120" t="n">
        <x:v>2.0849154208067407e-10</x:v>
      </x:c>
      <x:c r="J637" s="120" t="n">
        <x:v>0.000014439236201429564</x:v>
      </x:c>
      <x:c r="K637" s="120" t="n">
        <x:v>-1.4848766038769978</x:v>
      </x:c>
      <x:c r="L637" s="120" t="n">
        <x:v>0.027653053948177044</x:v>
      </x:c>
      <x:c r="M637" s="120" t="n">
        <x:v>1</x:v>
      </x:c>
      <x:c r="N637" s="120" t="n">
        <x:v>1</x:v>
      </x:c>
      <x:c r="O637" s="120" t="n">
        <x:v>1</x:v>
      </x:c>
      <x:c r="P637" s="120" t="n">
        <x:v>101</x:v>
      </x:c>
      <x:c r="Q637" s="120" t="n">
        <x:v>118</x:v>
      </x:c>
      <x:c r="R637" s="120" t="n">
        <x:v>2.781906800527104e-13</x:v>
      </x:c>
      <x:c r="S637" s="120" t="n">
        <x:v>6.058906187471585e-13</x:v>
      </x:c>
      <x:c r="T637" s="120" t="n">
        <x:v>353</x:v>
      </x:c>
      <x:c r="U637" s="120" t="n">
        <x:v>354</x:v>
      </x:c>
      <x:c r="V637" s="120" t="n">
        <x:v>5.906275979622495e-13</x:v>
      </x:c>
      <x:c r="W637" s="120" t="n">
        <x:v>5.889591584199832e-13</x:v>
      </x:c>
      <x:c r="X637" s="120" t="n">
        <x:v>637</x:v>
      </x:c>
      <x:c r="Y637" s="151" t="n">
        <x:v>44714.47046296296</x:v>
      </x:c>
      <x:c r="Z637" s="151" t="n">
        <x:v>44714.47454861111</x:v>
      </x:c>
      <x:c r="AA637" s="120" t="n">
        <x:v>354</x:v>
      </x:c>
      <x:c r="AB637" s="120" t="str">
        <x:v>Normal</x:v>
      </x:c>
      <x:c r="AC637" s="120" t="n">
        <x:v>0</x:v>
      </x:c>
      <x:c r="AD637" s="120"/>
      <x:c r="AE637" s="120"/>
      <x:c r="AF637" s="120"/>
      <x:c r="AG637" s="120"/>
    </x:row>
    <x:row r="638">
      <x:c r="A638" s="120" t="n">
        <x:v>637</x:v>
      </x:c>
      <x:c r="B638" s="120" t="n">
        <x:v>1</x:v>
      </x:c>
      <x:c r="C638" s="120" t="n">
        <x:v>1</x:v>
      </x:c>
      <x:c r="D638" s="120" t="str">
        <x:v>CADC0873</x:v>
      </x:c>
      <x:c r="E638" s="120" t="n">
        <x:v>1</x:v>
      </x:c>
      <x:c r="F638" s="120" t="n">
        <x:v>371</x:v>
      </x:c>
      <x:c r="G638" s="120" t="n">
        <x:v>372</x:v>
      </x:c>
      <x:c r="H638" s="120" t="n">
        <x:v>7.428311561827965e-7</x:v>
      </x:c>
      <x:c r="I638" s="120" t="n">
        <x:v>2.0013048205490778e-10</x:v>
      </x:c>
      <x:c r="J638" s="120" t="n">
        <x:v>0.000014146748108837868</x:v>
      </x:c>
      <x:c r="K638" s="120" t="n">
        <x:v>-1.36252350715378</x:v>
      </x:c>
      <x:c r="L638" s="120" t="n">
        <x:v>-0.09285275961302597</x:v>
      </x:c>
      <x:c r="M638" s="120" t="n">
        <x:v>2</x:v>
      </x:c>
      <x:c r="N638" s="120" t="n">
        <x:v>2</x:v>
      </x:c>
      <x:c r="O638" s="120" t="n">
        <x:v>2</x:v>
      </x:c>
      <x:c r="P638" s="120" t="n">
        <x:v>3</x:v>
      </x:c>
      <x:c r="Q638" s="120" t="n">
        <x:v>12</x:v>
      </x:c>
      <x:c r="R638" s="120" t="n">
        <x:v>1.28500304957818e-12</x:v>
      </x:c>
      <x:c r="S638" s="120" t="n">
        <x:v>2.653572908470577e-12</x:v>
      </x:c>
      <x:c r="T638" s="120" t="n">
        <x:v>371</x:v>
      </x:c>
      <x:c r="U638" s="120" t="n">
        <x:v>372</x:v>
      </x:c>
      <x:c r="V638" s="120" t="n">
        <x:v>5.39435261603525e-13</x:v>
      </x:c>
      <x:c r="W638" s="120" t="n">
        <x:v>5.379851668142682e-13</x:v>
      </x:c>
      <x:c r="X638" s="120" t="n">
        <x:v>638</x:v>
      </x:c>
      <x:c r="Y638" s="151" t="n">
        <x:v>44714.47456018518</x:v>
      </x:c>
      <x:c r="Z638" s="151" t="n">
        <x:v>44714.478854166664</x:v>
      </x:c>
      <x:c r="AA638" s="120" t="n">
        <x:v>372</x:v>
      </x:c>
      <x:c r="AB638" s="120" t="str">
        <x:v>Anomalous</x:v>
      </x:c>
      <x:c r="AC638" s="120" t="n">
        <x:v>0</x:v>
      </x:c>
      <x:c r="AD638" s="120"/>
      <x:c r="AE638" s="120"/>
      <x:c r="AF638" s="120"/>
      <x:c r="AG638" s="120"/>
    </x:row>
    <x:row r="639">
      <x:c r="A639" s="120" t="n">
        <x:v>638</x:v>
      </x:c>
      <x:c r="B639" s="120" t="n">
        <x:v>1</x:v>
      </x:c>
      <x:c r="C639" s="120" t="n">
        <x:v>0</x:v>
      </x:c>
      <x:c r="D639" s="120" t="str">
        <x:v>CADC0873</x:v>
      </x:c>
      <x:c r="E639" s="120" t="n">
        <x:v>1</x:v>
      </x:c>
      <x:c r="F639" s="120" t="n">
        <x:v>270</x:v>
      </x:c>
      <x:c r="G639" s="120" t="n">
        <x:v>271</x:v>
      </x:c>
      <x:c r="H639" s="120" t="n">
        <x:v>-0.000009803891918819188</x:v>
      </x:c>
      <x:c r="I639" s="120" t="n">
        <x:v>5.30898521101107e-11</x:v>
      </x:c>
      <x:c r="J639" s="120" t="n">
        <x:v>0.000007286278344265384</x:v>
      </x:c>
      <x:c r="K639" s="120" t="n">
        <x:v>-1.3624122713462095</x:v>
      </x:c>
      <x:c r="L639" s="120" t="n">
        <x:v>-0.27659599609577096</x:v>
      </x:c>
      <x:c r="M639" s="120" t="n">
        <x:v>1</x:v>
      </x:c>
      <x:c r="N639" s="120" t="n">
        <x:v>1</x:v>
      </x:c>
      <x:c r="O639" s="120" t="n">
        <x:v>1</x:v>
      </x:c>
      <x:c r="P639" s="120" t="n">
        <x:v>2</x:v>
      </x:c>
      <x:c r="Q639" s="120" t="n">
        <x:v>2</x:v>
      </x:c>
      <x:c r="R639" s="120" t="n">
        <x:v>2.3136257455276554e-12</x:v>
      </x:c>
      <x:c r="S639" s="120" t="n">
        <x:v>4.78816616453527e-12</x:v>
      </x:c>
      <x:c r="T639" s="120" t="n">
        <x:v>270</x:v>
      </x:c>
      <x:c r="U639" s="120" t="n">
        <x:v>271</x:v>
      </x:c>
      <x:c r="V639" s="120" t="n">
        <x:v>1.966290818892989e-13</x:v>
      </x:c>
      <x:c r="W639" s="120" t="n">
        <x:v>1.959035133214417e-13</x:v>
      </x:c>
      <x:c r="X639" s="120" t="n">
        <x:v>639</x:v>
      </x:c>
      <x:c r="Y639" s="151" t="n">
        <x:v>44714.47886574074</x:v>
      </x:c>
      <x:c r="Z639" s="151" t="n">
        <x:v>44714.481990740744</x:v>
      </x:c>
      <x:c r="AA639" s="120" t="n">
        <x:v>271</x:v>
      </x:c>
      <x:c r="AB639" s="120" t="str">
        <x:v>Anomalous</x:v>
      </x:c>
      <x:c r="AC639" s="120" t="n">
        <x:v>0</x:v>
      </x:c>
      <x:c r="AD639" s="120"/>
      <x:c r="AE639" s="120"/>
      <x:c r="AF639" s="120"/>
      <x:c r="AG639" s="120"/>
    </x:row>
    <x:row r="640">
      <x:c r="A640" s="120" t="n">
        <x:v>639</x:v>
      </x:c>
      <x:c r="B640" s="120" t="n">
        <x:v>1</x:v>
      </x:c>
      <x:c r="C640" s="120" t="n">
        <x:v>1</x:v>
      </x:c>
      <x:c r="D640" s="120" t="str">
        <x:v>CADC0873</x:v>
      </x:c>
      <x:c r="E640" s="120" t="n">
        <x:v>1</x:v>
      </x:c>
      <x:c r="F640" s="120" t="n">
        <x:v>354</x:v>
      </x:c>
      <x:c r="G640" s="120" t="n">
        <x:v>355</x:v>
      </x:c>
      <x:c r="H640" s="120" t="n">
        <x:v>-0.0000031841948042253533</x:v>
      </x:c>
      <x:c r="I640" s="120" t="n">
        <x:v>2.204289427884685e-10</x:v>
      </x:c>
      <x:c r="J640" s="120" t="n">
        <x:v>0.000014846849591360064</x:v>
      </x:c>
      <x:c r="K640" s="120" t="n">
        <x:v>1.1270384665511024</x:v>
      </x:c>
      <x:c r="L640" s="120" t="n">
        <x:v>-0.727004881188215</x:v>
      </x:c>
      <x:c r="M640" s="120" t="n">
        <x:v>3</x:v>
      </x:c>
      <x:c r="N640" s="120" t="n">
        <x:v>2</x:v>
      </x:c>
      <x:c r="O640" s="120" t="n">
        <x:v>1</x:v>
      </x:c>
      <x:c r="P640" s="120" t="n">
        <x:v>3</x:v>
      </x:c>
      <x:c r="Q640" s="120" t="n">
        <x:v>3</x:v>
      </x:c>
      <x:c r="R640" s="120" t="n">
        <x:v>2.113084331428511e-11</x:v>
      </x:c>
      <x:c r="S640" s="120" t="n">
        <x:v>6.160664904323941e-11</x:v>
      </x:c>
      <x:c r="T640" s="120" t="n">
        <x:v>354</x:v>
      </x:c>
      <x:c r="U640" s="120" t="n">
        <x:v>355</x:v>
      </x:c>
      <x:c r="V640" s="120" t="n">
        <x:v>6.226806293459561e-13</x:v>
      </x:c>
      <x:c r="W640" s="120" t="n">
        <x:v>6.209265994041365e-13</x:v>
      </x:c>
      <x:c r="X640" s="120" t="n">
        <x:v>640</x:v>
      </x:c>
      <x:c r="Y640" s="151" t="n">
        <x:v>44714.48200231481</x:v>
      </x:c>
      <x:c r="Z640" s="151" t="n">
        <x:v>44714.48609953704</x:v>
      </x:c>
      <x:c r="AA640" s="120" t="n">
        <x:v>355</x:v>
      </x:c>
      <x:c r="AB640" s="120" t="str">
        <x:v>Anomalous</x:v>
      </x:c>
      <x:c r="AC640" s="120" t="n">
        <x:v>1</x:v>
      </x:c>
      <x:c r="AD640" s="120" t="n">
        <x:v>202</x:v>
      </x:c>
      <x:c r="AE640" s="120" t="n">
        <x:v>3</x:v>
      </x:c>
      <x:c r="AF640" s="120" t="n">
        <x:v>2</x:v>
      </x:c>
      <x:c r="AG640" s="120" t="str">
        <x:v>train=1|anomaly=1</x:v>
      </x:c>
    </x:row>
    <x:row r="641">
      <x:c r="A641" s="120" t="n">
        <x:v>640</x:v>
      </x:c>
      <x:c r="B641" s="120" t="n">
        <x:v>0</x:v>
      </x:c>
      <x:c r="C641" s="120" t="n">
        <x:v>1</x:v>
      </x:c>
      <x:c r="D641" s="120" t="str">
        <x:v>CADC0873</x:v>
      </x:c>
      <x:c r="E641" s="120" t="n">
        <x:v>1</x:v>
      </x:c>
      <x:c r="F641" s="120" t="n">
        <x:v>390</x:v>
      </x:c>
      <x:c r="G641" s="120" t="n">
        <x:v>391</x:v>
      </x:c>
      <x:c r="H641" s="120" t="n">
        <x:v>-0.000003405585696675193</x:v>
      </x:c>
      <x:c r="I641" s="120" t="n">
        <x:v>8.060231403432756e-10</x:v>
      </x:c>
      <x:c r="J641" s="120" t="n">
        <x:v>0.000028390546672145565</x:v>
      </x:c>
      <x:c r="K641" s="120" t="n">
        <x:v>-1.4815556486220247</x:v>
      </x:c>
      <x:c r="L641" s="120" t="n">
        <x:v>0.03789690702238601</x:v>
      </x:c>
      <x:c r="M641" s="120" t="n">
        <x:v>1</x:v>
      </x:c>
      <x:c r="N641" s="120" t="n">
        <x:v>1</x:v>
      </x:c>
      <x:c r="O641" s="120" t="n">
        <x:v>1</x:v>
      </x:c>
      <x:c r="P641" s="120" t="n">
        <x:v>118</x:v>
      </x:c>
      <x:c r="Q641" s="120" t="n">
        <x:v>134</x:v>
      </x:c>
      <x:c r="R641" s="120" t="n">
        <x:v>4.2784017285493243e-13</x:v>
      </x:c>
      <x:c r="S641" s="120" t="n">
        <x:v>6.693257288995194e-13</x:v>
      </x:c>
      <x:c r="T641" s="120" t="n">
        <x:v>390</x:v>
      </x:c>
      <x:c r="U641" s="120" t="n">
        <x:v>391</x:v>
      </x:c>
      <x:c r="V641" s="120" t="n">
        <x:v>2.066726000880194e-12</x:v>
      </x:c>
      <x:c r="W641" s="120" t="n">
        <x:v>2.0614402566324185e-12</x:v>
      </x:c>
      <x:c r="X641" s="120" t="n">
        <x:v>641</x:v>
      </x:c>
      <x:c r="Y641" s="151" t="n">
        <x:v>44714.48611111111</x:v>
      </x:c>
      <x:c r="Z641" s="151" t="n">
        <x:v>44714.490625</x:v>
      </x:c>
      <x:c r="AA641" s="120" t="n">
        <x:v>391</x:v>
      </x:c>
      <x:c r="AB641" s="120" t="str">
        <x:v>Normal</x:v>
      </x:c>
      <x:c r="AC641" s="120" t="n">
        <x:v>1</x:v>
      </x:c>
      <x:c r="AD641" s="120" t="n">
        <x:v>681</x:v>
      </x:c>
      <x:c r="AE641" s="120" t="n">
        <x:v>7</x:v>
      </x:c>
      <x:c r="AF641" s="120" t="n">
        <x:v>81</x:v>
      </x:c>
      <x:c r="AG641" s="120" t="str">
        <x:v>train=1|anomaly=0</x:v>
      </x:c>
    </x:row>
    <x:row r="642">
      <x:c r="A642" s="120" t="n">
        <x:v>641</x:v>
      </x:c>
      <x:c r="B642" s="120" t="n">
        <x:v>1</x:v>
      </x:c>
      <x:c r="C642" s="120" t="n">
        <x:v>1</x:v>
      </x:c>
      <x:c r="D642" s="120" t="str">
        <x:v>CADC0873</x:v>
      </x:c>
      <x:c r="E642" s="120" t="n">
        <x:v>1</x:v>
      </x:c>
      <x:c r="F642" s="120" t="n">
        <x:v>328</x:v>
      </x:c>
      <x:c r="G642" s="120" t="n">
        <x:v>329</x:v>
      </x:c>
      <x:c r="H642" s="120" t="n">
        <x:v>-0.000025333686930091185</x:v>
      </x:c>
      <x:c r="I642" s="120" t="n">
        <x:v>1.2892159509773188e-10</x:v>
      </x:c>
      <x:c r="J642" s="120" t="n">
        <x:v>0.000011354364583618578</x:v>
      </x:c>
      <x:c r="K642" s="120" t="n">
        <x:v>4.857953184279241</x:v>
      </x:c>
      <x:c r="L642" s="120" t="n">
        <x:v>-1.2294571196622253</x:v>
      </x:c>
      <x:c r="M642" s="120" t="n">
        <x:v>2</x:v>
      </x:c>
      <x:c r="N642" s="120" t="n">
        <x:v>2</x:v>
      </x:c>
      <x:c r="O642" s="120" t="n">
        <x:v>3</x:v>
      </x:c>
      <x:c r="P642" s="120" t="n">
        <x:v>2</x:v>
      </x:c>
      <x:c r="Q642" s="120" t="n">
        <x:v>2</x:v>
      </x:c>
      <x:c r="R642" s="120" t="n">
        <x:v>5.144291141983158e-11</x:v>
      </x:c>
      <x:c r="S642" s="120" t="n">
        <x:v>1.505520283254357e-10</x:v>
      </x:c>
      <x:c r="T642" s="120" t="n">
        <x:v>328</x:v>
      </x:c>
      <x:c r="U642" s="120" t="n">
        <x:v>329</x:v>
      </x:c>
      <x:c r="V642" s="120" t="n">
        <x:v>3.9305364359064597e-13</x:v>
      </x:c>
      <x:c r="W642" s="120" t="n">
        <x:v>3.9185895166483857e-13</x:v>
      </x:c>
      <x:c r="X642" s="120" t="n">
        <x:v>642</x:v>
      </x:c>
      <x:c r="Y642" s="151" t="n">
        <x:v>44714.490636574075</x:v>
      </x:c>
      <x:c r="Z642" s="151" t="n">
        <x:v>44714.49443287037</x:v>
      </x:c>
      <x:c r="AA642" s="120" t="n">
        <x:v>329</x:v>
      </x:c>
      <x:c r="AB642" s="120" t="str">
        <x:v>Anomalous</x:v>
      </x:c>
      <x:c r="AC642" s="120" t="n">
        <x:v>0</x:v>
      </x:c>
      <x:c r="AD642" s="120"/>
      <x:c r="AE642" s="120"/>
      <x:c r="AF642" s="120"/>
      <x:c r="AG642" s="120"/>
    </x:row>
    <x:row r="643">
      <x:c r="A643" s="120" t="n">
        <x:v>642</x:v>
      </x:c>
      <x:c r="B643" s="120" t="n">
        <x:v>1</x:v>
      </x:c>
      <x:c r="C643" s="120" t="n">
        <x:v>1</x:v>
      </x:c>
      <x:c r="D643" s="120" t="str">
        <x:v>CADC0873</x:v>
      </x:c>
      <x:c r="E643" s="120" t="n">
        <x:v>1</x:v>
      </x:c>
      <x:c r="F643" s="120" t="n">
        <x:v>572</x:v>
      </x:c>
      <x:c r="G643" s="120" t="n">
        <x:v>573</x:v>
      </x:c>
      <x:c r="H643" s="120" t="n">
        <x:v>0.0000024462507998254803</x:v>
      </x:c>
      <x:c r="I643" s="120" t="n">
        <x:v>7.835468816684894e-10</x:v>
      </x:c>
      <x:c r="J643" s="120" t="n">
        <x:v>0.0000279919074317648</x:v>
      </x:c>
      <x:c r="K643" s="120" t="n">
        <x:v>-1.2436133799976545</x:v>
      </x:c>
      <x:c r="L643" s="120" t="n">
        <x:v>0.07231004802548112</x:v>
      </x:c>
      <x:c r="M643" s="120" t="n">
        <x:v>2</x:v>
      </x:c>
      <x:c r="N643" s="120" t="n">
        <x:v>2</x:v>
      </x:c>
      <x:c r="O643" s="120" t="n">
        <x:v>2</x:v>
      </x:c>
      <x:c r="P643" s="120" t="n">
        <x:v>2</x:v>
      </x:c>
      <x:c r="Q643" s="120" t="n">
        <x:v>2</x:v>
      </x:c>
      <x:c r="R643" s="120" t="n">
        <x:v>2.003711883670073e-11</x:v>
      </x:c>
      <x:c r="S643" s="120" t="n">
        <x:v>5.584422526282879e-11</x:v>
      </x:c>
      <x:c r="T643" s="120" t="n">
        <x:v>572</x:v>
      </x:c>
      <x:c r="U643" s="120" t="n">
        <x:v>573</x:v>
      </x:c>
      <x:c r="V643" s="120" t="n">
        <x:v>1.3698372057141422e-12</x:v>
      </x:c>
      <x:c r="W643" s="120" t="n">
        <x:v>1.3674465648664737e-12</x:v>
      </x:c>
      <x:c r="X643" s="120" t="n">
        <x:v>643</x:v>
      </x:c>
      <x:c r="Y643" s="151" t="n">
        <x:v>44714.49444444444</x:v>
      </x:c>
      <x:c r="Z643" s="151" t="n">
        <x:v>44714.501064814816</x:v>
      </x:c>
      <x:c r="AA643" s="120" t="n">
        <x:v>573</x:v>
      </x:c>
      <x:c r="AB643" s="120" t="str">
        <x:v>Anomalous</x:v>
      </x:c>
      <x:c r="AC643" s="120" t="n">
        <x:v>1</x:v>
      </x:c>
      <x:c r="AD643" s="120" t="n">
        <x:v>772</x:v>
      </x:c>
      <x:c r="AE643" s="120" t="n">
        <x:v>8</x:v>
      </x:c>
      <x:c r="AF643" s="120" t="n">
        <x:v>72</x:v>
      </x:c>
      <x:c r="AG643" s="120" t="str">
        <x:v>train=1|anomaly=1</x:v>
      </x:c>
    </x:row>
    <x:row r="644">
      <x:c r="A644" s="120" t="n">
        <x:v>643</x:v>
      </x:c>
      <x:c r="B644" s="120" t="n">
        <x:v>0</x:v>
      </x:c>
      <x:c r="C644" s="120" t="n">
        <x:v>1</x:v>
      </x:c>
      <x:c r="D644" s="120" t="str">
        <x:v>CADC0873</x:v>
      </x:c>
      <x:c r="E644" s="120" t="n">
        <x:v>1</x:v>
      </x:c>
      <x:c r="F644" s="120" t="n">
        <x:v>387</x:v>
      </x:c>
      <x:c r="G644" s="120" t="n">
        <x:v>388</x:v>
      </x:c>
      <x:c r="H644" s="120" t="n">
        <x:v>-0.000009357890458762888</x:v>
      </x:c>
      <x:c r="I644" s="120" t="n">
        <x:v>3.9128022935814864e-10</x:v>
      </x:c>
      <x:c r="J644" s="120" t="n">
        <x:v>0.000019780804568018678</x:v>
      </x:c>
      <x:c r="K644" s="120" t="n">
        <x:v>-1.22465712173522</x:v>
      </x:c>
      <x:c r="L644" s="120" t="n">
        <x:v>-0.18481046118808567</x:v>
      </x:c>
      <x:c r="M644" s="120" t="n">
        <x:v>1</x:v>
      </x:c>
      <x:c r="N644" s="120" t="n">
        <x:v>1</x:v>
      </x:c>
      <x:c r="O644" s="120" t="n">
        <x:v>1</x:v>
      </x:c>
      <x:c r="P644" s="120" t="n">
        <x:v>124</x:v>
      </x:c>
      <x:c r="Q644" s="120" t="n">
        <x:v>134</x:v>
      </x:c>
      <x:c r="R644" s="120" t="n">
        <x:v>3.278917752968776e-13</x:v>
      </x:c>
      <x:c r="S644" s="120" t="n">
        <x:v>7.692913759149896e-13</x:v>
      </x:c>
      <x:c r="T644" s="120" t="n">
        <x:v>387</x:v>
      </x:c>
      <x:c r="U644" s="120" t="n">
        <x:v>388</x:v>
      </x:c>
      <x:c r="V644" s="120" t="n">
        <x:v>1.0110600241812626e-12</x:v>
      </x:c>
      <x:c r="W644" s="120" t="n">
        <x:v>1.0084541993766718e-12</x:v>
      </x:c>
      <x:c r="X644" s="120" t="n">
        <x:v>644</x:v>
      </x:c>
      <x:c r="Y644" s="151" t="n">
        <x:v>44714.501076388886</x:v>
      </x:c>
      <x:c r="Z644" s="151" t="n">
        <x:v>44714.50555555556</x:v>
      </x:c>
      <x:c r="AA644" s="120" t="n">
        <x:v>388</x:v>
      </x:c>
      <x:c r="AB644" s="120" t="str">
        <x:v>Normal</x:v>
      </x:c>
      <x:c r="AC644" s="120" t="n">
        <x:v>1</x:v>
      </x:c>
      <x:c r="AD644" s="120" t="n">
        <x:v>98</x:v>
      </x:c>
      <x:c r="AE644" s="120" t="n">
        <x:v>1</x:v>
      </x:c>
      <x:c r="AF644" s="120" t="n">
        <x:v>98</x:v>
      </x:c>
      <x:c r="AG644" s="120" t="str">
        <x:v>train=1|anomaly=0</x:v>
      </x:c>
    </x:row>
    <x:row r="645">
      <x:c r="A645" s="120" t="n">
        <x:v>644</x:v>
      </x:c>
      <x:c r="B645" s="120" t="n">
        <x:v>0</x:v>
      </x:c>
      <x:c r="C645" s="120" t="n">
        <x:v>1</x:v>
      </x:c>
      <x:c r="D645" s="120" t="str">
        <x:v>CADC0873</x:v>
      </x:c>
      <x:c r="E645" s="120" t="n">
        <x:v>1</x:v>
      </x:c>
      <x:c r="F645" s="120" t="n">
        <x:v>473</x:v>
      </x:c>
      <x:c r="G645" s="120" t="n">
        <x:v>474</x:v>
      </x:c>
      <x:c r="H645" s="120" t="n">
        <x:v>0.0000039801516989451485</x:v>
      </x:c>
      <x:c r="I645" s="120" t="n">
        <x:v>2.0375046274857642e-10</x:v>
      </x:c>
      <x:c r="J645" s="120" t="n">
        <x:v>0.000014274118632986641</x:v>
      </x:c>
      <x:c r="K645" s="120" t="n">
        <x:v>-1.1224664446690487</x:v>
      </x:c>
      <x:c r="L645" s="120" t="n">
        <x:v>-0.12154935216102795</x:v>
      </x:c>
      <x:c r="M645" s="120" t="n">
        <x:v>1</x:v>
      </x:c>
      <x:c r="N645" s="120" t="n">
        <x:v>1</x:v>
      </x:c>
      <x:c r="O645" s="120" t="n">
        <x:v>1</x:v>
      </x:c>
      <x:c r="P645" s="120" t="n">
        <x:v>144</x:v>
      </x:c>
      <x:c r="Q645" s="120" t="n">
        <x:v>155</x:v>
      </x:c>
      <x:c r="R645" s="120" t="n">
        <x:v>2.597408708751861e-13</x:v>
      </x:c>
      <x:c r="S645" s="120" t="n">
        <x:v>6.702875840977897e-13</x:v>
      </x:c>
      <x:c r="T645" s="120" t="n">
        <x:v>473</x:v>
      </x:c>
      <x:c r="U645" s="120" t="n">
        <x:v>474</x:v>
      </x:c>
      <x:c r="V645" s="120" t="n">
        <x:v>4.3076207769255055e-13</x:v>
      </x:c>
      <x:c r="W645" s="120" t="n">
        <x:v>4.298532969379249e-13</x:v>
      </x:c>
      <x:c r="X645" s="120" t="n">
        <x:v>645</x:v>
      </x:c>
      <x:c r="Y645" s="151" t="n">
        <x:v>44714.50556712963</x:v>
      </x:c>
      <x:c r="Z645" s="151" t="n">
        <x:v>44714.511041666665</x:v>
      </x:c>
      <x:c r="AA645" s="120" t="n">
        <x:v>474</x:v>
      </x:c>
      <x:c r="AB645" s="120" t="str">
        <x:v>Normal</x:v>
      </x:c>
      <x:c r="AC645" s="120" t="n">
        <x:v>0</x:v>
      </x:c>
      <x:c r="AD645" s="120"/>
      <x:c r="AE645" s="120"/>
      <x:c r="AF645" s="120"/>
      <x:c r="AG645" s="120"/>
    </x:row>
    <x:row r="646">
      <x:c r="A646" s="120" t="n">
        <x:v>645</x:v>
      </x:c>
      <x:c r="B646" s="120" t="n">
        <x:v>1</x:v>
      </x:c>
      <x:c r="C646" s="120" t="n">
        <x:v>1</x:v>
      </x:c>
      <x:c r="D646" s="120" t="str">
        <x:v>CADC0873</x:v>
      </x:c>
      <x:c r="E646" s="120" t="n">
        <x:v>1</x:v>
      </x:c>
      <x:c r="F646" s="120" t="n">
        <x:v>334</x:v>
      </x:c>
      <x:c r="G646" s="120" t="n">
        <x:v>335</x:v>
      </x:c>
      <x:c r="H646" s="120" t="n">
        <x:v>-0.000008542883764776122</x:v>
      </x:c>
      <x:c r="I646" s="120" t="n">
        <x:v>1.1672585917142397e-10</x:v>
      </x:c>
      <x:c r="J646" s="120" t="n">
        <x:v>0.000010803974230412805</x:v>
      </x:c>
      <x:c r="K646" s="120" t="n">
        <x:v>-0.29022659947521934</x:v>
      </x:c>
      <x:c r="L646" s="120" t="n">
        <x:v>-1.0007413097515365</x:v>
      </x:c>
      <x:c r="M646" s="120" t="n">
        <x:v>2</x:v>
      </x:c>
      <x:c r="N646" s="120" t="n">
        <x:v>2</x:v>
      </x:c>
      <x:c r="O646" s="120" t="n">
        <x:v>2</x:v>
      </x:c>
      <x:c r="P646" s="120" t="n">
        <x:v>2</x:v>
      </x:c>
      <x:c r="Q646" s="120" t="n">
        <x:v>4</x:v>
      </x:c>
      <x:c r="R646" s="120" t="n">
        <x:v>2.4750723661311682e-12</x:v>
      </x:c>
      <x:c r="S646" s="120" t="n">
        <x:v>5.239170318158857e-12</x:v>
      </x:c>
      <x:c r="T646" s="120" t="n">
        <x:v>334</x:v>
      </x:c>
      <x:c r="U646" s="120" t="n">
        <x:v>335</x:v>
      </x:c>
      <x:c r="V646" s="120" t="n">
        <x:v>3.4947862027372445e-13</x:v>
      </x:c>
      <x:c r="W646" s="120" t="n">
        <x:v>3.4843540051171334e-13</x:v>
      </x:c>
      <x:c r="X646" s="120" t="n">
        <x:v>646</x:v>
      </x:c>
      <x:c r="Y646" s="151" t="n">
        <x:v>44714.51105324074</x:v>
      </x:c>
      <x:c r="Z646" s="151" t="n">
        <x:v>44714.514918981484</x:v>
      </x:c>
      <x:c r="AA646" s="120" t="n">
        <x:v>335</x:v>
      </x:c>
      <x:c r="AB646" s="120" t="str">
        <x:v>Anomalous</x:v>
      </x:c>
      <x:c r="AC646" s="120" t="n">
        <x:v>1</x:v>
      </x:c>
      <x:c r="AD646" s="120" t="n">
        <x:v>499</x:v>
      </x:c>
      <x:c r="AE646" s="120" t="n">
        <x:v>5</x:v>
      </x:c>
      <x:c r="AF646" s="120" t="n">
        <x:v>99</x:v>
      </x:c>
      <x:c r="AG646" s="120" t="str">
        <x:v>train=1|anomaly=1</x:v>
      </x:c>
    </x:row>
    <x:row r="647">
      <x:c r="A647" s="120" t="n">
        <x:v>646</x:v>
      </x:c>
      <x:c r="B647" s="120" t="n">
        <x:v>1</x:v>
      </x:c>
      <x:c r="C647" s="120" t="n">
        <x:v>1</x:v>
      </x:c>
      <x:c r="D647" s="120" t="str">
        <x:v>CADC0873</x:v>
      </x:c>
      <x:c r="E647" s="120" t="n">
        <x:v>1</x:v>
      </x:c>
      <x:c r="F647" s="120" t="n">
        <x:v>350</x:v>
      </x:c>
      <x:c r="G647" s="120" t="n">
        <x:v>351</x:v>
      </x:c>
      <x:c r="H647" s="120" t="n">
        <x:v>-0.000006354020421367522</x:v>
      </x:c>
      <x:c r="I647" s="120" t="n">
        <x:v>2.459169726506025e-10</x:v>
      </x:c>
      <x:c r="J647" s="120" t="n">
        <x:v>0.00001568174010276291</x:v>
      </x:c>
      <x:c r="K647" s="120" t="n">
        <x:v>-1.330005678273515</x:v>
      </x:c>
      <x:c r="L647" s="120" t="n">
        <x:v>-0.03415073837754169</x:v>
      </x:c>
      <x:c r="M647" s="120" t="n">
        <x:v>2</x:v>
      </x:c>
      <x:c r="N647" s="120" t="n">
        <x:v>2</x:v>
      </x:c>
      <x:c r="O647" s="120" t="n">
        <x:v>2</x:v>
      </x:c>
      <x:c r="P647" s="120" t="n">
        <x:v>1</x:v>
      </x:c>
      <x:c r="Q647" s="120" t="n">
        <x:v>4</x:v>
      </x:c>
      <x:c r="R647" s="120" t="n">
        <x:v>2.2041589290087147e-12</x:v>
      </x:c>
      <x:c r="S647" s="120" t="n">
        <x:v>4.599174340818868e-12</x:v>
      </x:c>
      <x:c r="T647" s="120" t="n">
        <x:v>350</x:v>
      </x:c>
      <x:c r="U647" s="120" t="n">
        <x:v>351</x:v>
      </x:c>
      <x:c r="V647" s="120" t="n">
        <x:v>7.026199218588644e-13</x:v>
      </x:c>
      <x:c r="W647" s="120" t="n">
        <x:v>7.006181556997223e-13</x:v>
      </x:c>
      <x:c r="X647" s="120" t="n">
        <x:v>647</x:v>
      </x:c>
      <x:c r="Y647" s="151" t="n">
        <x:v>44714.51493055555</x:v>
      </x:c>
      <x:c r="Z647" s="151" t="n">
        <x:v>44714.51898148148</x:v>
      </x:c>
      <x:c r="AA647" s="120" t="n">
        <x:v>351</x:v>
      </x:c>
      <x:c r="AB647" s="120" t="str">
        <x:v>Anomalous</x:v>
      </x:c>
      <x:c r="AC647" s="120" t="n">
        <x:v>0</x:v>
      </x:c>
      <x:c r="AD647" s="120"/>
      <x:c r="AE647" s="120"/>
      <x:c r="AF647" s="120"/>
      <x:c r="AG647" s="120"/>
    </x:row>
    <x:row r="648">
      <x:c r="A648" s="120" t="n">
        <x:v>647</x:v>
      </x:c>
      <x:c r="B648" s="120" t="n">
        <x:v>0</x:v>
      </x:c>
      <x:c r="C648" s="120" t="n">
        <x:v>0</x:v>
      </x:c>
      <x:c r="D648" s="120" t="str">
        <x:v>CADC0873</x:v>
      </x:c>
      <x:c r="E648" s="120" t="n">
        <x:v>1</x:v>
      </x:c>
      <x:c r="F648" s="120" t="n">
        <x:v>412</x:v>
      </x:c>
      <x:c r="G648" s="120" t="n">
        <x:v>413</x:v>
      </x:c>
      <x:c r="H648" s="120" t="n">
        <x:v>0.00000208230318087167</x:v>
      </x:c>
      <x:c r="I648" s="120" t="n">
        <x:v>5.094468432225627e-10</x:v>
      </x:c>
      <x:c r="J648" s="120" t="n">
        <x:v>0.000022570929161701843</x:v>
      </x:c>
      <x:c r="K648" s="120" t="n">
        <x:v>-1.469208675627947</x:v>
      </x:c>
      <x:c r="L648" s="120" t="n">
        <x:v>0.017055156363847204</x:v>
      </x:c>
      <x:c r="M648" s="120" t="n">
        <x:v>1</x:v>
      </x:c>
      <x:c r="N648" s="120" t="n">
        <x:v>1</x:v>
      </x:c>
      <x:c r="O648" s="120" t="n">
        <x:v>1</x:v>
      </x:c>
      <x:c r="P648" s="120" t="n">
        <x:v>116</x:v>
      </x:c>
      <x:c r="Q648" s="120" t="n">
        <x:v>139</x:v>
      </x:c>
      <x:c r="R648" s="120" t="n">
        <x:v>3.314105201559714e-13</x:v>
      </x:c>
      <x:c r="S648" s="120" t="n">
        <x:v>5.969693254862547e-13</x:v>
      </x:c>
      <x:c r="T648" s="120" t="n">
        <x:v>412</x:v>
      </x:c>
      <x:c r="U648" s="120" t="n">
        <x:v>413</x:v>
      </x:c>
      <x:c r="V648" s="120" t="n">
        <x:v>1.2365214641324338e-12</x:v>
      </x:c>
      <x:c r="W648" s="120" t="n">
        <x:v>1.233527465429934e-12</x:v>
      </x:c>
      <x:c r="X648" s="120" t="n">
        <x:v>648</x:v>
      </x:c>
      <x:c r="Y648" s="151" t="n">
        <x:v>44714.51899305556</x:v>
      </x:c>
      <x:c r="Z648" s="151" t="n">
        <x:v>44714.52376157408</x:v>
      </x:c>
      <x:c r="AA648" s="120" t="n">
        <x:v>413</x:v>
      </x:c>
      <x:c r="AB648" s="120" t="str">
        <x:v>Normal</x:v>
      </x:c>
      <x:c r="AC648" s="120" t="n">
        <x:v>1</x:v>
      </x:c>
      <x:c r="AD648" s="120" t="n">
        <x:v>580</x:v>
      </x:c>
      <x:c r="AE648" s="120" t="n">
        <x:v>6</x:v>
      </x:c>
      <x:c r="AF648" s="120" t="n">
        <x:v>80</x:v>
      </x:c>
      <x:c r="AG648" s="120" t="str">
        <x:v>train=0|anomaly=0</x:v>
      </x:c>
    </x:row>
    <x:row r="649">
      <x:c r="A649" s="120" t="n">
        <x:v>648</x:v>
      </x:c>
      <x:c r="B649" s="120" t="n">
        <x:v>1</x:v>
      </x:c>
      <x:c r="C649" s="120" t="n">
        <x:v>1</x:v>
      </x:c>
      <x:c r="D649" s="120" t="str">
        <x:v>CADC0873</x:v>
      </x:c>
      <x:c r="E649" s="120" t="n">
        <x:v>1</x:v>
      </x:c>
      <x:c r="F649" s="120" t="n">
        <x:v>285</x:v>
      </x:c>
      <x:c r="G649" s="120" t="n">
        <x:v>286</x:v>
      </x:c>
      <x:c r="H649" s="120" t="n">
        <x:v>-0.00002205278111888112</x:v>
      </x:c>
      <x:c r="I649" s="120" t="n">
        <x:v>9.704970016432882e-11</x:v>
      </x:c>
      <x:c r="J649" s="120" t="n">
        <x:v>0.000009851380622244215</x:v>
      </x:c>
      <x:c r="K649" s="120" t="n">
        <x:v>31.201842346507235</x:v>
      </x:c>
      <x:c r="L649" s="120" t="n">
        <x:v>4.374560239157033</x:v>
      </x:c>
      <x:c r="M649" s="120" t="n">
        <x:v>1</x:v>
      </x:c>
      <x:c r="N649" s="120" t="n">
        <x:v>1</x:v>
      </x:c>
      <x:c r="O649" s="120" t="n">
        <x:v>1</x:v>
      </x:c>
      <x:c r="P649" s="120" t="n">
        <x:v>2</x:v>
      </x:c>
      <x:c r="Q649" s="120" t="n">
        <x:v>3</x:v>
      </x:c>
      <x:c r="R649" s="120" t="n">
        <x:v>3.585515694721033e-11</x:v>
      </x:c>
      <x:c r="S649" s="120" t="n">
        <x:v>7.133825191467118e-11</x:v>
      </x:c>
      <x:c r="T649" s="120" t="n">
        <x:v>285</x:v>
      </x:c>
      <x:c r="U649" s="120" t="n">
        <x:v>286</x:v>
      </x:c>
      <x:c r="V649" s="120" t="n">
        <x:v>3.405252637344871e-13</x:v>
      </x:c>
      <x:c r="W649" s="120" t="n">
        <x:v>3.393346159591917e-13</x:v>
      </x:c>
      <x:c r="X649" s="120" t="n">
        <x:v>649</x:v>
      </x:c>
      <x:c r="Y649" s="151" t="n">
        <x:v>44714.52377314815</x:v>
      </x:c>
      <x:c r="Z649" s="151" t="n">
        <x:v>44714.52707175926</x:v>
      </x:c>
      <x:c r="AA649" s="120" t="n">
        <x:v>286</x:v>
      </x:c>
      <x:c r="AB649" s="120" t="str">
        <x:v>Anomalous</x:v>
      </x:c>
      <x:c r="AC649" s="120" t="n">
        <x:v>0</x:v>
      </x:c>
      <x:c r="AD649" s="120"/>
      <x:c r="AE649" s="120"/>
      <x:c r="AF649" s="120"/>
      <x:c r="AG649" s="120"/>
    </x:row>
    <x:row r="650">
      <x:c r="A650" s="120" t="n">
        <x:v>649</x:v>
      </x:c>
      <x:c r="B650" s="120" t="n">
        <x:v>0</x:v>
      </x:c>
      <x:c r="C650" s="120" t="n">
        <x:v>1</x:v>
      </x:c>
      <x:c r="D650" s="120" t="str">
        <x:v>CADC0873</x:v>
      </x:c>
      <x:c r="E650" s="120" t="n">
        <x:v>1</x:v>
      </x:c>
      <x:c r="F650" s="120" t="n">
        <x:v>385</x:v>
      </x:c>
      <x:c r="G650" s="120" t="n">
        <x:v>386</x:v>
      </x:c>
      <x:c r="H650" s="120" t="n">
        <x:v>0.000008873186415414507</x:v>
      </x:c>
      <x:c r="I650" s="120" t="n">
        <x:v>2.5711402372263683e-10</x:v>
      </x:c>
      <x:c r="J650" s="120" t="n">
        <x:v>0.000016034775449710445</x:v>
      </x:c>
      <x:c r="K650" s="120" t="n">
        <x:v>-1.3580490822937488</x:v>
      </x:c>
      <x:c r="L650" s="120" t="n">
        <x:v>-0.04361977416502138</x:v>
      </x:c>
      <x:c r="M650" s="120" t="n">
        <x:v>1</x:v>
      </x:c>
      <x:c r="N650" s="120" t="n">
        <x:v>1</x:v>
      </x:c>
      <x:c r="O650" s="120" t="n">
        <x:v>1</x:v>
      </x:c>
      <x:c r="P650" s="120" t="n">
        <x:v>106</x:v>
      </x:c>
      <x:c r="Q650" s="120" t="n">
        <x:v>120</x:v>
      </x:c>
      <x:c r="R650" s="120" t="n">
        <x:v>2.6528600388039966e-13</x:v>
      </x:c>
      <x:c r="S650" s="120" t="n">
        <x:v>5.456638035246951e-13</x:v>
      </x:c>
      <x:c r="T650" s="120" t="n">
        <x:v>385</x:v>
      </x:c>
      <x:c r="U650" s="120" t="n">
        <x:v>386</x:v>
      </x:c>
      <x:c r="V650" s="120" t="n">
        <x:v>6.678286330458099e-13</x:v>
      </x:c>
      <x:c r="W650" s="120" t="n">
        <x:v>6.660985070534633e-13</x:v>
      </x:c>
      <x:c r="X650" s="120" t="n">
        <x:v>650</x:v>
      </x:c>
      <x:c r="Y650" s="151" t="n">
        <x:v>44714.527083333334</x:v>
      </x:c>
      <x:c r="Z650" s="151" t="n">
        <x:v>44714.531539351854</x:v>
      </x:c>
      <x:c r="AA650" s="120" t="n">
        <x:v>386</x:v>
      </x:c>
      <x:c r="AB650" s="120" t="str">
        <x:v>Normal</x:v>
      </x:c>
      <x:c r="AC650" s="120" t="n">
        <x:v>0</x:v>
      </x:c>
      <x:c r="AD650" s="120"/>
      <x:c r="AE650" s="120"/>
      <x:c r="AF650" s="120"/>
      <x:c r="AG650" s="120"/>
    </x:row>
    <x:row r="651">
      <x:c r="A651" s="120" t="n">
        <x:v>650</x:v>
      </x:c>
      <x:c r="B651" s="120" t="n">
        <x:v>1</x:v>
      </x:c>
      <x:c r="C651" s="120" t="n">
        <x:v>1</x:v>
      </x:c>
      <x:c r="D651" s="120" t="str">
        <x:v>CADC0873</x:v>
      </x:c>
      <x:c r="E651" s="120" t="n">
        <x:v>1</x:v>
      </x:c>
      <x:c r="F651" s="120" t="n">
        <x:v>348</x:v>
      </x:c>
      <x:c r="G651" s="120" t="n">
        <x:v>349</x:v>
      </x:c>
      <x:c r="H651" s="120" t="n">
        <x:v>-0.0000033535688905444143</x:v>
      </x:c>
      <x:c r="I651" s="120" t="n">
        <x:v>1.2656145538038833e-10</x:v>
      </x:c>
      <x:c r="J651" s="120" t="n">
        <x:v>0.000011249953572365903</x:v>
      </x:c>
      <x:c r="K651" s="120" t="n">
        <x:v>-0.5678205357266006</x:v>
      </x:c>
      <x:c r="L651" s="120" t="n">
        <x:v>-0.6968804891506</x:v>
      </x:c>
      <x:c r="M651" s="120" t="n">
        <x:v>2</x:v>
      </x:c>
      <x:c r="N651" s="120" t="n">
        <x:v>2</x:v>
      </x:c>
      <x:c r="O651" s="120" t="n">
        <x:v>2</x:v>
      </x:c>
      <x:c r="P651" s="120" t="n">
        <x:v>1</x:v>
      </x:c>
      <x:c r="Q651" s="120" t="n">
        <x:v>3</x:v>
      </x:c>
      <x:c r="R651" s="120" t="n">
        <x:v>4.560469874766701e-12</x:v>
      </x:c>
      <x:c r="S651" s="120" t="n">
        <x:v>9.32262514401934e-12</x:v>
      </x:c>
      <x:c r="T651" s="120" t="n">
        <x:v>348</x:v>
      </x:c>
      <x:c r="U651" s="120" t="n">
        <x:v>349</x:v>
      </x:c>
      <x:c r="V651" s="120" t="n">
        <x:v>3.636823430470929e-13</x:v>
      </x:c>
      <x:c r="W651" s="120" t="n">
        <x:v>3.6264027329624166e-13</x:v>
      </x:c>
      <x:c r="X651" s="120" t="n">
        <x:v>651</x:v>
      </x:c>
      <x:c r="Y651" s="151" t="n">
        <x:v>44714.53155092592</x:v>
      </x:c>
      <x:c r="Z651" s="151" t="n">
        <x:v>44714.535578703704</x:v>
      </x:c>
      <x:c r="AA651" s="120" t="n">
        <x:v>349</x:v>
      </x:c>
      <x:c r="AB651" s="120" t="str">
        <x:v>Anomalous</x:v>
      </x:c>
      <x:c r="AC651" s="120" t="n">
        <x:v>1</x:v>
      </x:c>
      <x:c r="AD651" s="120" t="n">
        <x:v>351</x:v>
      </x:c>
      <x:c r="AE651" s="120" t="n">
        <x:v>4</x:v>
      </x:c>
      <x:c r="AF651" s="120" t="n">
        <x:v>51</x:v>
      </x:c>
      <x:c r="AG651" s="120" t="str">
        <x:v>train=1|anomaly=1</x:v>
      </x:c>
    </x:row>
    <x:row r="652">
      <x:c r="A652" s="120" t="n">
        <x:v>651</x:v>
      </x:c>
      <x:c r="B652" s="120" t="n">
        <x:v>0</x:v>
      </x:c>
      <x:c r="C652" s="120" t="n">
        <x:v>1</x:v>
      </x:c>
      <x:c r="D652" s="120" t="str">
        <x:v>CADC0873</x:v>
      </x:c>
      <x:c r="E652" s="120" t="n">
        <x:v>1</x:v>
      </x:c>
      <x:c r="F652" s="120" t="n">
        <x:v>369</x:v>
      </x:c>
      <x:c r="G652" s="120" t="n">
        <x:v>370</x:v>
      </x:c>
      <x:c r="H652" s="120" t="n">
        <x:v>-0.000006120889681081081</x:v>
      </x:c>
      <x:c r="I652" s="120" t="n">
        <x:v>1.500604310340664e-10</x:v>
      </x:c>
      <x:c r="J652" s="120" t="n">
        <x:v>0.000012249915552119794</x:v>
      </x:c>
      <x:c r="K652" s="120" t="n">
        <x:v>-1.3908195261935639</x:v>
      </x:c>
      <x:c r="L652" s="120" t="n">
        <x:v>-0.1411070090115151</x:v>
      </x:c>
      <x:c r="M652" s="120" t="n">
        <x:v>1</x:v>
      </x:c>
      <x:c r="N652" s="120" t="n">
        <x:v>1</x:v>
      </x:c>
      <x:c r="O652" s="120" t="n">
        <x:v>1</x:v>
      </x:c>
      <x:c r="P652" s="120" t="n">
        <x:v>96</x:v>
      </x:c>
      <x:c r="Q652" s="120" t="n">
        <x:v>114</x:v>
      </x:c>
      <x:c r="R652" s="120" t="n">
        <x:v>2.6793016777958885e-13</x:v>
      </x:c>
      <x:c r="S652" s="120" t="n">
        <x:v>6.200484006949155e-13</x:v>
      </x:c>
      <x:c r="T652" s="120" t="n">
        <x:v>369</x:v>
      </x:c>
      <x:c r="U652" s="120" t="n">
        <x:v>370</x:v>
      </x:c>
      <x:c r="V652" s="120" t="n">
        <x:v>4.0666783478066775e-13</x:v>
      </x:c>
      <x:c r="W652" s="120" t="n">
        <x:v>4.0556873252450375e-13</x:v>
      </x:c>
      <x:c r="X652" s="120" t="n">
        <x:v>652</x:v>
      </x:c>
      <x:c r="Y652" s="151" t="n">
        <x:v>44714.53559027778</x:v>
      </x:c>
      <x:c r="Z652" s="151" t="n">
        <x:v>44714.53986111111</x:v>
      </x:c>
      <x:c r="AA652" s="120" t="n">
        <x:v>370</x:v>
      </x:c>
      <x:c r="AB652" s="120" t="str">
        <x:v>Normal</x:v>
      </x:c>
      <x:c r="AC652" s="120" t="n">
        <x:v>0</x:v>
      </x:c>
      <x:c r="AD652" s="120"/>
      <x:c r="AE652" s="120"/>
      <x:c r="AF652" s="120"/>
      <x:c r="AG652" s="120"/>
    </x:row>
    <x:row r="653">
      <x:c r="A653" s="120" t="n">
        <x:v>652</x:v>
      </x:c>
      <x:c r="B653" s="120" t="n">
        <x:v>0</x:v>
      </x:c>
      <x:c r="C653" s="120" t="n">
        <x:v>1</x:v>
      </x:c>
      <x:c r="D653" s="120" t="str">
        <x:v>CADC0873</x:v>
      </x:c>
      <x:c r="E653" s="120" t="n">
        <x:v>1</x:v>
      </x:c>
      <x:c r="F653" s="120" t="n">
        <x:v>477</x:v>
      </x:c>
      <x:c r="G653" s="120" t="n">
        <x:v>478</x:v>
      </x:c>
      <x:c r="H653" s="120" t="n">
        <x:v>3.07316481589958e-7</x:v>
      </x:c>
      <x:c r="I653" s="120" t="n">
        <x:v>2.8066356975369433e-10</x:v>
      </x:c>
      <x:c r="J653" s="120" t="n">
        <x:v>0.00001675301673591041</x:v>
      </x:c>
      <x:c r="K653" s="120" t="n">
        <x:v>-1.456925515736977</x:v>
      </x:c>
      <x:c r="L653" s="120" t="n">
        <x:v>-0.0347487758367279</x:v>
      </x:c>
      <x:c r="M653" s="120" t="n">
        <x:v>1</x:v>
      </x:c>
      <x:c r="N653" s="120" t="n">
        <x:v>1</x:v>
      </x:c>
      <x:c r="O653" s="120" t="n">
        <x:v>1</x:v>
      </x:c>
      <x:c r="P653" s="120" t="n">
        <x:v>146</x:v>
      </x:c>
      <x:c r="Q653" s="120" t="n">
        <x:v>165</x:v>
      </x:c>
      <x:c r="R653" s="120" t="n">
        <x:v>2.839951813806874e-13</x:v>
      </x:c>
      <x:c r="S653" s="120" t="n">
        <x:v>7.272235848755422e-13</x:v>
      </x:c>
      <x:c r="T653" s="120" t="n">
        <x:v>477</x:v>
      </x:c>
      <x:c r="U653" s="120" t="n">
        <x:v>478</x:v>
      </x:c>
      <x:c r="V653" s="120" t="n">
        <x:v>5.883932279951663e-13</x:v>
      </x:c>
      <x:c r="W653" s="120" t="n">
        <x:v>5.871622798194442e-13</x:v>
      </x:c>
      <x:c r="X653" s="120" t="n">
        <x:v>653</x:v>
      </x:c>
      <x:c r="Y653" s="151" t="n">
        <x:v>44714.539872685185</x:v>
      </x:c>
      <x:c r="Z653" s="151" t="n">
        <x:v>44714.54539351852</x:v>
      </x:c>
      <x:c r="AA653" s="120" t="n">
        <x:v>478</x:v>
      </x:c>
      <x:c r="AB653" s="120" t="str">
        <x:v>Normal</x:v>
      </x:c>
      <x:c r="AC653" s="120" t="n">
        <x:v>0</x:v>
      </x:c>
      <x:c r="AD653" s="120"/>
      <x:c r="AE653" s="120"/>
      <x:c r="AF653" s="120"/>
      <x:c r="AG653" s="120"/>
    </x:row>
    <x:row r="654">
      <x:c r="A654" s="120" t="n">
        <x:v>653</x:v>
      </x:c>
      <x:c r="B654" s="120" t="n">
        <x:v>1</x:v>
      </x:c>
      <x:c r="C654" s="120" t="n">
        <x:v>1</x:v>
      </x:c>
      <x:c r="D654" s="120" t="str">
        <x:v>CADC0873</x:v>
      </x:c>
      <x:c r="E654" s="120" t="n">
        <x:v>1</x:v>
      </x:c>
      <x:c r="F654" s="120" t="n">
        <x:v>387</x:v>
      </x:c>
      <x:c r="G654" s="120" t="n">
        <x:v>388</x:v>
      </x:c>
      <x:c r="H654" s="120" t="n">
        <x:v>-0.0000030849258865979383</x:v>
      </x:c>
      <x:c r="I654" s="120" t="n">
        <x:v>3.238299067443041e-10</x:v>
      </x:c>
      <x:c r="J654" s="120" t="n">
        <x:v>0.00001799527456707188</x:v>
      </x:c>
      <x:c r="K654" s="120" t="n">
        <x:v>-1.1401883786345761</x:v>
      </x:c>
      <x:c r="L654" s="120" t="n">
        <x:v>0.11237370152127453</x:v>
      </x:c>
      <x:c r="M654" s="120" t="n">
        <x:v>2</x:v>
      </x:c>
      <x:c r="N654" s="120" t="n">
        <x:v>2</x:v>
      </x:c>
      <x:c r="O654" s="120" t="n">
        <x:v>2</x:v>
      </x:c>
      <x:c r="P654" s="120" t="n">
        <x:v>1</x:v>
      </x:c>
      <x:c r="Q654" s="120" t="n">
        <x:v>2</x:v>
      </x:c>
      <x:c r="R654" s="120" t="n">
        <x:v>4.57350836995033e-12</x:v>
      </x:c>
      <x:c r="S654" s="120" t="n">
        <x:v>9.259463058702424e-12</x:v>
      </x:c>
      <x:c r="T654" s="120" t="n">
        <x:v>387</x:v>
      </x:c>
      <x:c r="U654" s="120" t="n">
        <x:v>388</x:v>
      </x:c>
      <x:c r="V654" s="120" t="n">
        <x:v>8.367697848690028e-13</x:v>
      </x:c>
      <x:c r="W654" s="120" t="n">
        <x:v>8.346131617121239e-13</x:v>
      </x:c>
      <x:c r="X654" s="120" t="n">
        <x:v>654</x:v>
      </x:c>
      <x:c r="Y654" s="151" t="n">
        <x:v>44714.54540509259</x:v>
      </x:c>
      <x:c r="Z654" s="151" t="n">
        <x:v>44714.54988425926</x:v>
      </x:c>
      <x:c r="AA654" s="120" t="n">
        <x:v>388</x:v>
      </x:c>
      <x:c r="AB654" s="120" t="str">
        <x:v>Anomalous</x:v>
      </x:c>
      <x:c r="AC654" s="120" t="n">
        <x:v>0</x:v>
      </x:c>
      <x:c r="AD654" s="120"/>
      <x:c r="AE654" s="120"/>
      <x:c r="AF654" s="120"/>
      <x:c r="AG654" s="120"/>
    </x:row>
    <x:row r="655">
      <x:c r="A655" s="120" t="n">
        <x:v>654</x:v>
      </x:c>
      <x:c r="B655" s="120" t="n">
        <x:v>0</x:v>
      </x:c>
      <x:c r="C655" s="120" t="n">
        <x:v>1</x:v>
      </x:c>
      <x:c r="D655" s="120" t="str">
        <x:v>CADC0873</x:v>
      </x:c>
      <x:c r="E655" s="120" t="n">
        <x:v>1</x:v>
      </x:c>
      <x:c r="F655" s="120" t="n">
        <x:v>396</x:v>
      </x:c>
      <x:c r="G655" s="120" t="n">
        <x:v>397</x:v>
      </x:c>
      <x:c r="H655" s="120" t="n">
        <x:v>0.00001213706056952141</x:v>
      </x:c>
      <x:c r="I655" s="120" t="n">
        <x:v>4.862785747736965e-10</x:v>
      </x:c>
      <x:c r="J655" s="120" t="n">
        <x:v>0.000022051724984084498</x:v>
      </x:c>
      <x:c r="K655" s="120" t="n">
        <x:v>-0.8049530159045046</x:v>
      </x:c>
      <x:c r="L655" s="120" t="n">
        <x:v>-0.7224391591058799</x:v>
      </x:c>
      <x:c r="M655" s="120" t="n">
        <x:v>1</x:v>
      </x:c>
      <x:c r="N655" s="120" t="n">
        <x:v>1</x:v>
      </x:c>
      <x:c r="O655" s="120" t="n">
        <x:v>1</x:v>
      </x:c>
      <x:c r="P655" s="120" t="n">
        <x:v>127</x:v>
      </x:c>
      <x:c r="Q655" s="120" t="n">
        <x:v>132</x:v>
      </x:c>
      <x:c r="R655" s="120" t="n">
        <x:v>2.461911951454108e-13</x:v>
      </x:c>
      <x:c r="S655" s="120" t="n">
        <x:v>5.393657545953352e-13</x:v>
      </x:c>
      <x:c r="T655" s="120" t="n">
        <x:v>396</x:v>
      </x:c>
      <x:c r="U655" s="120" t="n">
        <x:v>397</x:v>
      </x:c>
      <x:c r="V655" s="120" t="n">
        <x:v>1.227976198923476e-12</x:v>
      </x:c>
      <x:c r="W655" s="120" t="n">
        <x:v>1.2248830598833665e-12</x:v>
      </x:c>
      <x:c r="X655" s="120" t="n">
        <x:v>655</x:v>
      </x:c>
      <x:c r="Y655" s="151" t="n">
        <x:v>44714.549895833334</x:v>
      </x:c>
      <x:c r="Z655" s="151" t="n">
        <x:v>44714.55447916667</x:v>
      </x:c>
      <x:c r="AA655" s="120" t="n">
        <x:v>397</x:v>
      </x:c>
      <x:c r="AB655" s="120" t="str">
        <x:v>Normal</x:v>
      </x:c>
      <x:c r="AC655" s="120" t="n">
        <x:v>0</x:v>
      </x:c>
      <x:c r="AD655" s="120"/>
      <x:c r="AE655" s="120"/>
      <x:c r="AF655" s="120"/>
      <x:c r="AG655" s="120"/>
    </x:row>
    <x:row r="656">
      <x:c r="A656" s="120" t="n">
        <x:v>655</x:v>
      </x:c>
      <x:c r="B656" s="120" t="n">
        <x:v>1</x:v>
      </x:c>
      <x:c r="C656" s="120" t="n">
        <x:v>0</x:v>
      </x:c>
      <x:c r="D656" s="120" t="str">
        <x:v>CADC0873</x:v>
      </x:c>
      <x:c r="E656" s="120" t="n">
        <x:v>1</x:v>
      </x:c>
      <x:c r="F656" s="120" t="n">
        <x:v>359</x:v>
      </x:c>
      <x:c r="G656" s="120" t="n">
        <x:v>360</x:v>
      </x:c>
      <x:c r="H656" s="120" t="n">
        <x:v>-0.000006692731736111111</x:v>
      </x:c>
      <x:c r="I656" s="120" t="n">
        <x:v>3.321272659193155e-10</x:v>
      </x:c>
      <x:c r="J656" s="120" t="n">
        <x:v>0.000018224359136038654</x:v>
      </x:c>
      <x:c r="K656" s="120" t="n">
        <x:v>-1.4834366482452193</x:v>
      </x:c>
      <x:c r="L656" s="120" t="n">
        <x:v>-0.35660940406188496</x:v>
      </x:c>
      <x:c r="M656" s="120" t="n">
        <x:v>1</x:v>
      </x:c>
      <x:c r="N656" s="120" t="n">
        <x:v>2</x:v>
      </x:c>
      <x:c r="O656" s="120" t="n">
        <x:v>2</x:v>
      </x:c>
      <x:c r="P656" s="120" t="n">
        <x:v>2</x:v>
      </x:c>
      <x:c r="Q656" s="120" t="n">
        <x:v>3</x:v>
      </x:c>
      <x:c r="R656" s="120" t="n">
        <x:v>1.061075175674281e-11</x:v>
      </x:c>
      <x:c r="S656" s="120" t="n">
        <x:v>2.66102101972583e-11</x:v>
      </x:c>
      <x:c r="T656" s="120" t="n">
        <x:v>359</x:v>
      </x:c>
      <x:c r="U656" s="120" t="n">
        <x:v>360</x:v>
      </x:c>
      <x:c r="V656" s="120" t="n">
        <x:v>9.251455875189846e-13</x:v>
      </x:c>
      <x:c r="W656" s="120" t="n">
        <x:v>9.225757386647653e-13</x:v>
      </x:c>
      <x:c r="X656" s="120" t="n">
        <x:v>656</x:v>
      </x:c>
      <x:c r="Y656" s="151" t="n">
        <x:v>44714.55449074074</x:v>
      </x:c>
      <x:c r="Z656" s="151" t="n">
        <x:v>44714.558645833335</x:v>
      </x:c>
      <x:c r="AA656" s="120" t="n">
        <x:v>360</x:v>
      </x:c>
      <x:c r="AB656" s="120" t="str">
        <x:v>Anomalous</x:v>
      </x:c>
      <x:c r="AC656" s="120" t="n">
        <x:v>1</x:v>
      </x:c>
      <x:c r="AD656" s="120" t="n">
        <x:v>397</x:v>
      </x:c>
      <x:c r="AE656" s="120" t="n">
        <x:v>4</x:v>
      </x:c>
      <x:c r="AF656" s="120" t="n">
        <x:v>97</x:v>
      </x:c>
      <x:c r="AG656" s="120" t="str">
        <x:v>train=0|anomaly=1</x:v>
      </x:c>
    </x:row>
    <x:row r="657">
      <x:c r="A657" s="120" t="n">
        <x:v>656</x:v>
      </x:c>
      <x:c r="B657" s="120" t="n">
        <x:v>0</x:v>
      </x:c>
      <x:c r="C657" s="120" t="n">
        <x:v>1</x:v>
      </x:c>
      <x:c r="D657" s="120" t="str">
        <x:v>CADC0873</x:v>
      </x:c>
      <x:c r="E657" s="120" t="n">
        <x:v>1</x:v>
      </x:c>
      <x:c r="F657" s="120" t="n">
        <x:v>322</x:v>
      </x:c>
      <x:c r="G657" s="120" t="n">
        <x:v>323</x:v>
      </x:c>
      <x:c r="H657" s="120" t="n">
        <x:v>-0.000030496728173374612</x:v>
      </x:c>
      <x:c r="I657" s="120" t="n">
        <x:v>1.4227632727905952e-11</x:v>
      </x:c>
      <x:c r="J657" s="120" t="n">
        <x:v>0.0000037719534366036322</x:v>
      </x:c>
      <x:c r="K657" s="120" t="n">
        <x:v>-1.2340583895539976</x:v>
      </x:c>
      <x:c r="L657" s="120" t="n">
        <x:v>-0.23005644790264076</x:v>
      </x:c>
      <x:c r="M657" s="120" t="n">
        <x:v>2</x:v>
      </x:c>
      <x:c r="N657" s="120" t="n">
        <x:v>1</x:v>
      </x:c>
      <x:c r="O657" s="120" t="n">
        <x:v>1</x:v>
      </x:c>
      <x:c r="P657" s="120" t="n">
        <x:v>104</x:v>
      </x:c>
      <x:c r="Q657" s="120" t="n">
        <x:v>108</x:v>
      </x:c>
      <x:c r="R657" s="120" t="n">
        <x:v>1.9623297779869594e-13</x:v>
      </x:c>
      <x:c r="S657" s="120" t="n">
        <x:v>5.531091160493391e-13</x:v>
      </x:c>
      <x:c r="T657" s="120" t="n">
        <x:v>322</x:v>
      </x:c>
      <x:c r="U657" s="120" t="n">
        <x:v>323</x:v>
      </x:c>
      <x:c r="V657" s="120" t="n">
        <x:v>4.418519480716134e-14</x:v>
      </x:c>
      <x:c r="W657" s="120" t="n">
        <x:v>4.404839853840852e-14</x:v>
      </x:c>
      <x:c r="X657" s="120" t="n">
        <x:v>657</x:v>
      </x:c>
      <x:c r="Y657" s="151" t="n">
        <x:v>44714.558657407404</x:v>
      </x:c>
      <x:c r="Z657" s="151" t="n">
        <x:v>44714.56238425926</x:v>
      </x:c>
      <x:c r="AA657" s="120" t="n">
        <x:v>323</x:v>
      </x:c>
      <x:c r="AB657" s="120" t="str">
        <x:v>Normal</x:v>
      </x:c>
      <x:c r="AC657" s="120" t="n">
        <x:v>1</x:v>
      </x:c>
      <x:c r="AD657" s="120" t="n">
        <x:v>747</x:v>
      </x:c>
      <x:c r="AE657" s="120" t="n">
        <x:v>8</x:v>
      </x:c>
      <x:c r="AF657" s="120" t="n">
        <x:v>47</x:v>
      </x:c>
      <x:c r="AG657" s="120" t="str">
        <x:v>train=1|anomaly=0</x:v>
      </x:c>
    </x:row>
    <x:row r="658">
      <x:c r="A658" s="120" t="n">
        <x:v>657</x:v>
      </x:c>
      <x:c r="B658" s="120" t="n">
        <x:v>1</x:v>
      </x:c>
      <x:c r="C658" s="120" t="n">
        <x:v>1</x:v>
      </x:c>
      <x:c r="D658" s="120" t="str">
        <x:v>CADC0873</x:v>
      </x:c>
      <x:c r="E658" s="120" t="n">
        <x:v>1</x:v>
      </x:c>
      <x:c r="F658" s="120" t="n">
        <x:v>447</x:v>
      </x:c>
      <x:c r="G658" s="120" t="n">
        <x:v>448</x:v>
      </x:c>
      <x:c r="H658" s="120" t="n">
        <x:v>-1.5673420758928692e-7</x:v>
      </x:c>
      <x:c r="I658" s="120" t="n">
        <x:v>6.887698594393481e-10</x:v>
      </x:c>
      <x:c r="J658" s="120" t="n">
        <x:v>0.000026244425302135084</x:v>
      </x:c>
      <x:c r="K658" s="120" t="n">
        <x:v>-1.4200447904710456</x:v>
      </x:c>
      <x:c r="L658" s="120" t="n">
        <x:v>0.04763711078779808</x:v>
      </x:c>
      <x:c r="M658" s="120" t="n">
        <x:v>2</x:v>
      </x:c>
      <x:c r="N658" s="120" t="n">
        <x:v>2</x:v>
      </x:c>
      <x:c r="O658" s="120" t="n">
        <x:v>2</x:v>
      </x:c>
      <x:c r="P658" s="120" t="n">
        <x:v>2</x:v>
      </x:c>
      <x:c r="Q658" s="120" t="n">
        <x:v>3</x:v>
      </x:c>
      <x:c r="R658" s="120" t="n">
        <x:v>2.9636372473412215e-11</x:v>
      </x:c>
      <x:c r="S658" s="120" t="n">
        <x:v>8.429265415101736e-11</x:v>
      </x:c>
      <x:c r="T658" s="120" t="n">
        <x:v>447</x:v>
      </x:c>
      <x:c r="U658" s="120" t="n">
        <x:v>448</x:v>
      </x:c>
      <x:c r="V658" s="120" t="n">
        <x:v>1.5408721687681167e-12</x:v>
      </x:c>
      <x:c r="W658" s="120" t="n">
        <x:v>1.5374327219628307e-12</x:v>
      </x:c>
      <x:c r="X658" s="120" t="n">
        <x:v>658</x:v>
      </x:c>
      <x:c r="Y658" s="151" t="n">
        <x:v>44714.56239583333</x:v>
      </x:c>
      <x:c r="Z658" s="151" t="n">
        <x:v>44714.56756944444</x:v>
      </x:c>
      <x:c r="AA658" s="120" t="n">
        <x:v>448</x:v>
      </x:c>
      <x:c r="AB658" s="120" t="str">
        <x:v>Anomalous</x:v>
      </x:c>
      <x:c r="AC658" s="120" t="n">
        <x:v>0</x:v>
      </x:c>
      <x:c r="AD658" s="120"/>
      <x:c r="AE658" s="120"/>
      <x:c r="AF658" s="120"/>
      <x:c r="AG658" s="120"/>
    </x:row>
    <x:row r="659">
      <x:c r="A659" s="120" t="n">
        <x:v>658</x:v>
      </x:c>
      <x:c r="B659" s="120" t="n">
        <x:v>0</x:v>
      </x:c>
      <x:c r="C659" s="120" t="n">
        <x:v>1</x:v>
      </x:c>
      <x:c r="D659" s="120" t="str">
        <x:v>CADC0873</x:v>
      </x:c>
      <x:c r="E659" s="120" t="n">
        <x:v>1</x:v>
      </x:c>
      <x:c r="F659" s="120" t="n">
        <x:v>434</x:v>
      </x:c>
      <x:c r="G659" s="120" t="n">
        <x:v>435</x:v>
      </x:c>
      <x:c r="H659" s="120" t="n">
        <x:v>-0.000004042040784827585</x:v>
      </x:c>
      <x:c r="I659" s="120" t="n">
        <x:v>4.763282084384145e-10</x:v>
      </x:c>
      <x:c r="J659" s="120" t="n">
        <x:v>0.000021824944637694147</x:v>
      </x:c>
      <x:c r="K659" s="120" t="n">
        <x:v>-1.421526088689126</x:v>
      </x:c>
      <x:c r="L659" s="120" t="n">
        <x:v>0.11720914422729237</x:v>
      </x:c>
      <x:c r="M659" s="120" t="n">
        <x:v>1</x:v>
      </x:c>
      <x:c r="N659" s="120" t="n">
        <x:v>1</x:v>
      </x:c>
      <x:c r="O659" s="120" t="n">
        <x:v>1</x:v>
      </x:c>
      <x:c r="P659" s="120" t="n">
        <x:v>133</x:v>
      </x:c>
      <x:c r="Q659" s="120" t="n">
        <x:v>149</x:v>
      </x:c>
      <x:c r="R659" s="120" t="n">
        <x:v>3.4034911049134653e-13</x:v>
      </x:c>
      <x:c r="S659" s="120" t="n">
        <x:v>7.144768659434382e-13</x:v>
      </x:c>
      <x:c r="T659" s="120" t="n">
        <x:v>434</x:v>
      </x:c>
      <x:c r="U659" s="120" t="n">
        <x:v>435</x:v>
      </x:c>
      <x:c r="V659" s="120" t="n">
        <x:v>1.0975304341898951e-12</x:v>
      </x:c>
      <x:c r="W659" s="120" t="n">
        <x:v>1.095007375720493e-12</x:v>
      </x:c>
      <x:c r="X659" s="120" t="n">
        <x:v>659</x:v>
      </x:c>
      <x:c r="Y659" s="151" t="n">
        <x:v>44714.56758101852</x:v>
      </x:c>
      <x:c r="Z659" s="151" t="n">
        <x:v>44714.572604166664</x:v>
      </x:c>
      <x:c r="AA659" s="120" t="n">
        <x:v>435</x:v>
      </x:c>
      <x:c r="AB659" s="120" t="str">
        <x:v>Normal</x:v>
      </x:c>
      <x:c r="AC659" s="120" t="n">
        <x:v>1</x:v>
      </x:c>
      <x:c r="AD659" s="120" t="n">
        <x:v>974</x:v>
      </x:c>
      <x:c r="AE659" s="120" t="n">
        <x:v>10</x:v>
      </x:c>
      <x:c r="AF659" s="120" t="n">
        <x:v>74</x:v>
      </x:c>
      <x:c r="AG659" s="120" t="str">
        <x:v>train=1|anomaly=0</x:v>
      </x:c>
    </x:row>
    <x:row r="660">
      <x:c r="A660" s="120" t="n">
        <x:v>659</x:v>
      </x:c>
      <x:c r="B660" s="120" t="n">
        <x:v>0</x:v>
      </x:c>
      <x:c r="C660" s="120" t="n">
        <x:v>1</x:v>
      </x:c>
      <x:c r="D660" s="120" t="str">
        <x:v>CADC0873</x:v>
      </x:c>
      <x:c r="E660" s="120" t="n">
        <x:v>1</x:v>
      </x:c>
      <x:c r="F660" s="120" t="n">
        <x:v>442</x:v>
      </x:c>
      <x:c r="G660" s="120" t="n">
        <x:v>443</x:v>
      </x:c>
      <x:c r="H660" s="120" t="n">
        <x:v>-0.000004103288391873589</x:v>
      </x:c>
      <x:c r="I660" s="120" t="n">
        <x:v>1.8412679094434243e-10</x:v>
      </x:c>
      <x:c r="J660" s="120" t="n">
        <x:v>0.000013569332737623558</x:v>
      </x:c>
      <x:c r="K660" s="120" t="n">
        <x:v>-1.2920231423171742</x:v>
      </x:c>
      <x:c r="L660" s="120" t="n">
        <x:v>-0.1806535233199896</x:v>
      </x:c>
      <x:c r="M660" s="120" t="n">
        <x:v>1</x:v>
      </x:c>
      <x:c r="N660" s="120" t="n">
        <x:v>1</x:v>
      </x:c>
      <x:c r="O660" s="120" t="n">
        <x:v>1</x:v>
      </x:c>
      <x:c r="P660" s="120" t="n">
        <x:v>135</x:v>
      </x:c>
      <x:c r="Q660" s="120" t="n">
        <x:v>149</x:v>
      </x:c>
      <x:c r="R660" s="120" t="n">
        <x:v>2.5147814881423457e-13</x:v>
      </x:c>
      <x:c r="S660" s="120" t="n">
        <x:v>6.558831663435351e-13</x:v>
      </x:c>
      <x:c r="T660" s="120" t="n">
        <x:v>442</x:v>
      </x:c>
      <x:c r="U660" s="120" t="n">
        <x:v>443</x:v>
      </x:c>
      <x:c r="V660" s="120" t="n">
        <x:v>4.1657645010032225e-13</x:v>
      </x:c>
      <x:c r="W660" s="120" t="n">
        <x:v>4.156360969398249e-13</x:v>
      </x:c>
      <x:c r="X660" s="120" t="n">
        <x:v>660</x:v>
      </x:c>
      <x:c r="Y660" s="151" t="n">
        <x:v>44714.57261574074</x:v>
      </x:c>
      <x:c r="Z660" s="151" t="n">
        <x:v>44714.577731481484</x:v>
      </x:c>
      <x:c r="AA660" s="120" t="n">
        <x:v>443</x:v>
      </x:c>
      <x:c r="AB660" s="120" t="str">
        <x:v>Normal</x:v>
      </x:c>
      <x:c r="AC660" s="120" t="n">
        <x:v>1</x:v>
      </x:c>
      <x:c r="AD660" s="120" t="n">
        <x:v>866</x:v>
      </x:c>
      <x:c r="AE660" s="120" t="n">
        <x:v>9</x:v>
      </x:c>
      <x:c r="AF660" s="120" t="n">
        <x:v>66</x:v>
      </x:c>
      <x:c r="AG660" s="120" t="str">
        <x:v>train=1|anomaly=0</x:v>
      </x:c>
    </x:row>
    <x:row r="661">
      <x:c r="A661" s="120" t="n">
        <x:v>660</x:v>
      </x:c>
      <x:c r="B661" s="120" t="n">
        <x:v>0</x:v>
      </x:c>
      <x:c r="C661" s="120" t="n">
        <x:v>1</x:v>
      </x:c>
      <x:c r="D661" s="120" t="str">
        <x:v>CADC0873</x:v>
      </x:c>
      <x:c r="E661" s="120" t="n">
        <x:v>1</x:v>
      </x:c>
      <x:c r="F661" s="120" t="n">
        <x:v>362</x:v>
      </x:c>
      <x:c r="G661" s="120" t="n">
        <x:v>363</x:v>
      </x:c>
      <x:c r="H661" s="120" t="n">
        <x:v>0.000008817695077134986</x:v>
      </x:c>
      <x:c r="I661" s="120" t="n">
        <x:v>1.2769773804253893e-10</x:v>
      </x:c>
      <x:c r="J661" s="120" t="n">
        <x:v>0.000011300342386075695</x:v>
      </x:c>
      <x:c r="K661" s="120" t="n">
        <x:v>-1.3594811421627664</x:v>
      </x:c>
      <x:c r="L661" s="120" t="n">
        <x:v>-0.08793530348853858</x:v>
      </x:c>
      <x:c r="M661" s="120" t="n">
        <x:v>1</x:v>
      </x:c>
      <x:c r="N661" s="120" t="n">
        <x:v>1</x:v>
      </x:c>
      <x:c r="O661" s="120" t="n">
        <x:v>1</x:v>
      </x:c>
      <x:c r="P661" s="120" t="n">
        <x:v>109</x:v>
      </x:c>
      <x:c r="Q661" s="120" t="n">
        <x:v>118</x:v>
      </x:c>
      <x:c r="R661" s="120" t="n">
        <x:v>2.1414940987270008e-13</x:v>
      </x:c>
      <x:c r="S661" s="120" t="n">
        <x:v>5.361139972985108e-13</x:v>
      </x:c>
      <x:c r="T661" s="120" t="n">
        <x:v>362</x:v>
      </x:c>
      <x:c r="U661" s="120" t="n">
        <x:v>363</x:v>
      </x:c>
      <x:c r="V661" s="120" t="n">
        <x:v>3.5275618243795285e-13</x:v>
      </x:c>
      <x:c r="W661" s="120" t="n">
        <x:v>3.517844023210439e-13</x:v>
      </x:c>
      <x:c r="X661" s="120" t="n">
        <x:v>661</x:v>
      </x:c>
      <x:c r="Y661" s="151" t="n">
        <x:v>44714.57774305555</x:v>
      </x:c>
      <x:c r="Z661" s="151" t="n">
        <x:v>44714.58193287037</x:v>
      </x:c>
      <x:c r="AA661" s="120" t="n">
        <x:v>363</x:v>
      </x:c>
      <x:c r="AB661" s="120" t="str">
        <x:v>Normal</x:v>
      </x:c>
      <x:c r="AC661" s="120" t="n">
        <x:v>0</x:v>
      </x:c>
      <x:c r="AD661" s="120"/>
      <x:c r="AE661" s="120"/>
      <x:c r="AF661" s="120"/>
      <x:c r="AG661" s="120"/>
    </x:row>
    <x:row r="662">
      <x:c r="A662" s="120" t="n">
        <x:v>661</x:v>
      </x:c>
      <x:c r="B662" s="120" t="n">
        <x:v>0</x:v>
      </x:c>
      <x:c r="C662" s="120" t="n">
        <x:v>1</x:v>
      </x:c>
      <x:c r="D662" s="120" t="str">
        <x:v>CADC0873</x:v>
      </x:c>
      <x:c r="E662" s="120" t="n">
        <x:v>1</x:v>
      </x:c>
      <x:c r="F662" s="120" t="n">
        <x:v>390</x:v>
      </x:c>
      <x:c r="G662" s="120" t="n">
        <x:v>391</x:v>
      </x:c>
      <x:c r="H662" s="120" t="n">
        <x:v>-0.0000014908418473145784</x:v>
      </x:c>
      <x:c r="I662" s="120" t="n">
        <x:v>2.2434927683384454e-10</x:v>
      </x:c>
      <x:c r="J662" s="120" t="n">
        <x:v>0.000014978293522088707</x:v>
      </x:c>
      <x:c r="K662" s="120" t="n">
        <x:v>-1.081238137397236</x:v>
      </x:c>
      <x:c r="L662" s="120" t="n">
        <x:v>-0.5106796049587627</x:v>
      </x:c>
      <x:c r="M662" s="120" t="n">
        <x:v>1</x:v>
      </x:c>
      <x:c r="N662" s="120" t="n">
        <x:v>1</x:v>
      </x:c>
      <x:c r="O662" s="120" t="n">
        <x:v>1</x:v>
      </x:c>
      <x:c r="P662" s="120" t="n">
        <x:v>130</x:v>
      </x:c>
      <x:c r="Q662" s="120" t="n">
        <x:v>137</x:v>
      </x:c>
      <x:c r="R662" s="120" t="n">
        <x:v>2.2783361002543423e-13</x:v>
      </x:c>
      <x:c r="S662" s="120" t="n">
        <x:v>5.802733176625147e-13</x:v>
      </x:c>
      <x:c r="T662" s="120" t="n">
        <x:v>390</x:v>
      </x:c>
      <x:c r="U662" s="120" t="n">
        <x:v>391</x:v>
      </x:c>
      <x:c r="V662" s="120" t="n">
        <x:v>5.752545559842167e-13</x:v>
      </x:c>
      <x:c r="W662" s="120" t="n">
        <x:v>5.737833167105998e-13</x:v>
      </x:c>
      <x:c r="X662" s="120" t="n">
        <x:v>662</x:v>
      </x:c>
      <x:c r="Y662" s="151" t="n">
        <x:v>44714.58194444444</x:v>
      </x:c>
      <x:c r="Z662" s="151" t="n">
        <x:v>44714.58645833333</x:v>
      </x:c>
      <x:c r="AA662" s="120" t="n">
        <x:v>391</x:v>
      </x:c>
      <x:c r="AB662" s="120" t="str">
        <x:v>Normal</x:v>
      </x:c>
      <x:c r="AC662" s="120" t="n">
        <x:v>1</x:v>
      </x:c>
      <x:c r="AD662" s="120" t="n">
        <x:v>303</x:v>
      </x:c>
      <x:c r="AE662" s="120" t="n">
        <x:v>4</x:v>
      </x:c>
      <x:c r="AF662" s="120" t="n">
        <x:v>3</x:v>
      </x:c>
      <x:c r="AG662" s="120" t="str">
        <x:v>train=1|anomaly=0</x:v>
      </x:c>
    </x:row>
    <x:row r="663">
      <x:c r="A663" s="120" t="n">
        <x:v>662</x:v>
      </x:c>
      <x:c r="B663" s="120" t="n">
        <x:v>1</x:v>
      </x:c>
      <x:c r="C663" s="120" t="n">
        <x:v>1</x:v>
      </x:c>
      <x:c r="D663" s="120" t="str">
        <x:v>CADC0873</x:v>
      </x:c>
      <x:c r="E663" s="120" t="n">
        <x:v>1</x:v>
      </x:c>
      <x:c r="F663" s="120" t="n">
        <x:v>672</x:v>
      </x:c>
      <x:c r="G663" s="120" t="n">
        <x:v>673</x:v>
      </x:c>
      <x:c r="H663" s="120" t="n">
        <x:v>0.000002625470122897474</x:v>
      </x:c>
      <x:c r="I663" s="120" t="n">
        <x:v>4.600884564906194e-10</x:v>
      </x:c>
      <x:c r="J663" s="120" t="n">
        <x:v>0.00002144967264297102</x:v>
      </x:c>
      <x:c r="K663" s="120" t="n">
        <x:v>-1.269065482332875</x:v>
      </x:c>
      <x:c r="L663" s="120" t="n">
        <x:v>-0.18802130892398655</x:v>
      </x:c>
      <x:c r="M663" s="120" t="n">
        <x:v>3</x:v>
      </x:c>
      <x:c r="N663" s="120" t="n">
        <x:v>2</x:v>
      </x:c>
      <x:c r="O663" s="120" t="n">
        <x:v>1</x:v>
      </x:c>
      <x:c r="P663" s="120" t="n">
        <x:v>2</x:v>
      </x:c>
      <x:c r="Q663" s="120" t="n">
        <x:v>3</x:v>
      </x:c>
      <x:c r="R663" s="120" t="n">
        <x:v>5.385482679593137e-12</x:v>
      </x:c>
      <x:c r="S663" s="120" t="n">
        <x:v>1.4869142018594828e-11</x:v>
      </x:c>
      <x:c r="T663" s="120" t="n">
        <x:v>672</x:v>
      </x:c>
      <x:c r="U663" s="120" t="n">
        <x:v>673</x:v>
      </x:c>
      <x:c r="V663" s="120" t="n">
        <x:v>6.846554412062789e-13</x:v>
      </x:c>
      <x:c r="W663" s="120" t="n">
        <x:v>6.836381225714998e-13</x:v>
      </x:c>
      <x:c r="X663" s="120" t="n">
        <x:v>663</x:v>
      </x:c>
      <x:c r="Y663" s="151" t="n">
        <x:v>44714.58646990741</x:v>
      </x:c>
      <x:c r="Z663" s="151" t="n">
        <x:v>44714.594247685185</x:v>
      </x:c>
      <x:c r="AA663" s="120" t="n">
        <x:v>673</x:v>
      </x:c>
      <x:c r="AB663" s="120" t="str">
        <x:v>Anomalous</x:v>
      </x:c>
      <x:c r="AC663" s="120" t="n">
        <x:v>0</x:v>
      </x:c>
      <x:c r="AD663" s="120"/>
      <x:c r="AE663" s="120"/>
      <x:c r="AF663" s="120"/>
      <x:c r="AG663" s="120"/>
    </x:row>
    <x:row r="664">
      <x:c r="A664" s="120" t="n">
        <x:v>663</x:v>
      </x:c>
      <x:c r="B664" s="120" t="n">
        <x:v>0</x:v>
      </x:c>
      <x:c r="C664" s="120" t="n">
        <x:v>1</x:v>
      </x:c>
      <x:c r="D664" s="120" t="str">
        <x:v>CADC0884</x:v>
      </x:c>
      <x:c r="E664" s="120" t="n">
        <x:v>5</x:v>
      </x:c>
      <x:c r="F664" s="120" t="n">
        <x:v>100</x:v>
      </x:c>
      <x:c r="G664" s="120" t="n">
        <x:v>21</x:v>
      </x:c>
      <x:c r="H664" s="120" t="n">
        <x:v>0.11689278095238091</x:v>
      </x:c>
      <x:c r="I664" s="120" t="n">
        <x:v>0.009241068342772017</x:v>
      </x:c>
      <x:c r="J664" s="120" t="n">
        <x:v>0.09613047561919173</x:v>
      </x:c>
      <x:c r="K664" s="120" t="n">
        <x:v>-1.3230431912155083</x:v>
      </x:c>
      <x:c r="L664" s="120" t="n">
        <x:v>0.31444246904708234</x:v>
      </x:c>
      <x:c r="M664" s="120" t="n">
        <x:v>1</x:v>
      </x:c>
      <x:c r="N664" s="120" t="n">
        <x:v>1</x:v>
      </x:c>
      <x:c r="O664" s="120" t="n">
        <x:v>1</x:v>
      </x:c>
      <x:c r="P664" s="120" t="n">
        <x:v>2</x:v>
      </x:c>
      <x:c r="Q664" s="120" t="n">
        <x:v>2</x:v>
      </x:c>
      <x:c r="R664" s="120" t="n">
        <x:v>0.0009549926731840001</x:v>
      </x:c>
      <x:c r="S664" s="120" t="n">
        <x:v>0.0001805950221242105</x:v>
      </x:c>
      <x:c r="T664" s="120" t="n">
        <x:v>500</x:v>
      </x:c>
      <x:c r="U664" s="120" t="n">
        <x:v>105</x:v>
      </x:c>
      <x:c r="V664" s="120" t="n">
        <x:v>0.00009241068342772017</x:v>
      </x:c>
      <x:c r="W664" s="120" t="n">
        <x:v>0.0004400508734653342</x:v>
      </x:c>
      <x:c r="X664" s="120" t="n">
        <x:v>664</x:v>
      </x:c>
      <x:c r="Y664" s="151" t="n">
        <x:v>44565.891493055555</x:v>
      </x:c>
      <x:c r="Z664" s="151" t="n">
        <x:v>44565.89265046296</x:v>
      </x:c>
      <x:c r="AA664" s="120" t="n">
        <x:v>21</x:v>
      </x:c>
      <x:c r="AB664" s="120" t="str">
        <x:v>Normal</x:v>
      </x:c>
      <x:c r="AC664" s="120" t="n">
        <x:v>1</x:v>
      </x:c>
      <x:c r="AD664" s="120" t="n">
        <x:v>294</x:v>
      </x:c>
      <x:c r="AE664" s="120" t="n">
        <x:v>3</x:v>
      </x:c>
      <x:c r="AF664" s="120" t="n">
        <x:v>94</x:v>
      </x:c>
      <x:c r="AG664" s="120" t="str">
        <x:v>train=1|anomaly=0</x:v>
      </x:c>
    </x:row>
    <x:row r="665">
      <x:c r="A665" s="120" t="n">
        <x:v>664</x:v>
      </x:c>
      <x:c r="B665" s="120" t="n">
        <x:v>0</x:v>
      </x:c>
      <x:c r="C665" s="120" t="n">
        <x:v>1</x:v>
      </x:c>
      <x:c r="D665" s="120" t="str">
        <x:v>CADC0884</x:v>
      </x:c>
      <x:c r="E665" s="120" t="n">
        <x:v>5</x:v>
      </x:c>
      <x:c r="F665" s="120" t="n">
        <x:v>80</x:v>
      </x:c>
      <x:c r="G665" s="120" t="n">
        <x:v>17</x:v>
      </x:c>
      <x:c r="H665" s="120" t="n">
        <x:v>0.07038959</x:v>
      </x:c>
      <x:c r="I665" s="120" t="n">
        <x:v>0.003073458095939483</x:v>
      </x:c>
      <x:c r="J665" s="120" t="n">
        <x:v>0.05543877790806254</x:v>
      </x:c>
      <x:c r="K665" s="120" t="n">
        <x:v>-1.4963336828024765</x:v>
      </x:c>
      <x:c r="L665" s="120" t="n">
        <x:v>0.10704113328948454</x:v>
      </x:c>
      <x:c r="M665" s="120" t="n">
        <x:v>1</x:v>
      </x:c>
      <x:c r="N665" s="120" t="n">
        <x:v>1</x:v>
      </x:c>
      <x:c r="O665" s="120" t="n">
        <x:v>1</x:v>
      </x:c>
      <x:c r="P665" s="120" t="n">
        <x:v>1</x:v>
      </x:c>
      <x:c r="Q665" s="120" t="n">
        <x:v>0</x:v>
      </x:c>
      <x:c r="R665" s="120" t="n">
        <x:v>0.00045042179256523756</x:v>
      </x:c>
      <x:c r="S665" s="120" t="n">
        <x:v>0.00007823976702163827</x:v>
      </x:c>
      <x:c r="T665" s="120" t="n">
        <x:v>400</x:v>
      </x:c>
      <x:c r="U665" s="120" t="n">
        <x:v>85</x:v>
      </x:c>
      <x:c r="V665" s="120" t="n">
        <x:v>0.00003841822619924354</x:v>
      </x:c>
      <x:c r="W665" s="120" t="n">
        <x:v>0.00018079165270232255</x:v>
      </x:c>
      <x:c r="X665" s="120" t="n">
        <x:v>665</x:v>
      </x:c>
      <x:c r="Y665" s="151" t="n">
        <x:v>44565.89270833333</x:v>
      </x:c>
      <x:c r="Z665" s="151" t="n">
        <x:v>44565.89363425926</x:v>
      </x:c>
      <x:c r="AA665" s="120" t="n">
        <x:v>17</x:v>
      </x:c>
      <x:c r="AB665" s="120" t="str">
        <x:v>Normal</x:v>
      </x:c>
      <x:c r="AC665" s="120" t="n">
        <x:v>0</x:v>
      </x:c>
      <x:c r="AD665" s="120"/>
      <x:c r="AE665" s="120"/>
      <x:c r="AF665" s="120"/>
      <x:c r="AG665" s="120"/>
    </x:row>
    <x:row r="666">
      <x:c r="A666" s="120" t="n">
        <x:v>665</x:v>
      </x:c>
      <x:c r="B666" s="120" t="n">
        <x:v>0</x:v>
      </x:c>
      <x:c r="C666" s="120" t="n">
        <x:v>1</x:v>
      </x:c>
      <x:c r="D666" s="120" t="str">
        <x:v>CADC0884</x:v>
      </x:c>
      <x:c r="E666" s="120" t="n">
        <x:v>5</x:v>
      </x:c>
      <x:c r="F666" s="120" t="n">
        <x:v>95</x:v>
      </x:c>
      <x:c r="G666" s="120" t="n">
        <x:v>20</x:v>
      </x:c>
      <x:c r="H666" s="120" t="n">
        <x:v>0.1319119925</x:v>
      </x:c>
      <x:c r="I666" s="120" t="n">
        <x:v>0.01140238069163407</x:v>
      </x:c>
      <x:c r="J666" s="120" t="n">
        <x:v>0.10678193054835668</x:v>
      </x:c>
      <x:c r="K666" s="120" t="n">
        <x:v>-1.499344081314009</x:v>
      </x:c>
      <x:c r="L666" s="120" t="n">
        <x:v>0.08780510097900947</x:v>
      </x:c>
      <x:c r="M666" s="120" t="n">
        <x:v>1</x:v>
      </x:c>
      <x:c r="N666" s="120" t="n">
        <x:v>1</x:v>
      </x:c>
      <x:c r="O666" s="120" t="n">
        <x:v>1</x:v>
      </x:c>
      <x:c r="P666" s="120" t="n">
        <x:v>1</x:v>
      </x:c>
      <x:c r="Q666" s="120" t="n">
        <x:v>3</x:v>
      </x:c>
      <x:c r="R666" s="120" t="n">
        <x:v>0.0012852400142249999</x:v>
      </x:c>
      <x:c r="S666" s="120" t="n">
        <x:v>0.00038127635795194445</x:v>
      </x:c>
      <x:c r="T666" s="120" t="n">
        <x:v>475</x:v>
      </x:c>
      <x:c r="U666" s="120" t="n">
        <x:v>100</x:v>
      </x:c>
      <x:c r="V666" s="120" t="n">
        <x:v>0.00012002505991193757</x:v>
      </x:c>
      <x:c r="W666" s="120" t="n">
        <x:v>0.0005701190345817035</x:v>
      </x:c>
      <x:c r="X666" s="120" t="n">
        <x:v>666</x:v>
      </x:c>
      <x:c r="Y666" s="151" t="n">
        <x:v>44565.893692129626</x:v>
      </x:c>
      <x:c r="Z666" s="151" t="n">
        <x:v>44565.894791666666</x:v>
      </x:c>
      <x:c r="AA666" s="120" t="n">
        <x:v>20</x:v>
      </x:c>
      <x:c r="AB666" s="120" t="str">
        <x:v>Normal</x:v>
      </x:c>
      <x:c r="AC666" s="120" t="n">
        <x:v>1</x:v>
      </x:c>
      <x:c r="AD666" s="120" t="n">
        <x:v>388</x:v>
      </x:c>
      <x:c r="AE666" s="120" t="n">
        <x:v>4</x:v>
      </x:c>
      <x:c r="AF666" s="120" t="n">
        <x:v>88</x:v>
      </x:c>
      <x:c r="AG666" s="120" t="str">
        <x:v>train=1|anomaly=0</x:v>
      </x:c>
    </x:row>
    <x:row r="667">
      <x:c r="A667" s="120" t="n">
        <x:v>666</x:v>
      </x:c>
      <x:c r="B667" s="120" t="n">
        <x:v>0</x:v>
      </x:c>
      <x:c r="C667" s="120" t="n">
        <x:v>1</x:v>
      </x:c>
      <x:c r="D667" s="120" t="str">
        <x:v>CADC0884</x:v>
      </x:c>
      <x:c r="E667" s="120" t="n">
        <x:v>5</x:v>
      </x:c>
      <x:c r="F667" s="120" t="n">
        <x:v>80</x:v>
      </x:c>
      <x:c r="G667" s="120" t="n">
        <x:v>17</x:v>
      </x:c>
      <x:c r="H667" s="120" t="n">
        <x:v>0.09849287235294117</x:v>
      </x:c>
      <x:c r="I667" s="120" t="n">
        <x:v>0.0066595551774207</x:v>
      </x:c>
      <x:c r="J667" s="120" t="n">
        <x:v>0.0816060976730336</x:v>
      </x:c>
      <x:c r="K667" s="120" t="n">
        <x:v>-1.4634028491371067</x:v>
      </x:c>
      <x:c r="L667" s="120" t="n">
        <x:v>0.23092658740588273</x:v>
      </x:c>
      <x:c r="M667" s="120" t="n">
        <x:v>1</x:v>
      </x:c>
      <x:c r="N667" s="120" t="n">
        <x:v>1</x:v>
      </x:c>
      <x:c r="O667" s="120" t="n">
        <x:v>1</x:v>
      </x:c>
      <x:c r="P667" s="120" t="n">
        <x:v>1</x:v>
      </x:c>
      <x:c r="Q667" s="120" t="n">
        <x:v>2</x:v>
      </x:c>
      <x:c r="R667" s="120" t="n">
        <x:v>0.0010049508349512376</x:v>
      </x:c>
      <x:c r="S667" s="120" t="n">
        <x:v>0.00015941819531524888</x:v>
      </x:c>
      <x:c r="T667" s="120" t="n">
        <x:v>400</x:v>
      </x:c>
      <x:c r="U667" s="120" t="n">
        <x:v>85</x:v>
      </x:c>
      <x:c r="V667" s="120" t="n">
        <x:v>0.00008324443971775875</x:v>
      </x:c>
      <x:c r="W667" s="120" t="n">
        <x:v>0.00039173853984827647</x:v>
      </x:c>
      <x:c r="X667" s="120" t="n">
        <x:v>667</x:v>
      </x:c>
      <x:c r="Y667" s="151" t="n">
        <x:v>44565.894849537035</x:v>
      </x:c>
      <x:c r="Z667" s="151" t="n">
        <x:v>44565.89577546297</x:v>
      </x:c>
      <x:c r="AA667" s="120" t="n">
        <x:v>17</x:v>
      </x:c>
      <x:c r="AB667" s="120" t="str">
        <x:v>Normal</x:v>
      </x:c>
      <x:c r="AC667" s="120" t="n">
        <x:v>0</x:v>
      </x:c>
      <x:c r="AD667" s="120"/>
      <x:c r="AE667" s="120"/>
      <x:c r="AF667" s="120"/>
      <x:c r="AG667" s="120"/>
    </x:row>
    <x:row r="668">
      <x:c r="A668" s="120" t="n">
        <x:v>667</x:v>
      </x:c>
      <x:c r="B668" s="120" t="n">
        <x:v>0</x:v>
      </x:c>
      <x:c r="C668" s="120" t="n">
        <x:v>1</x:v>
      </x:c>
      <x:c r="D668" s="120" t="str">
        <x:v>CADC0884</x:v>
      </x:c>
      <x:c r="E668" s="120" t="n">
        <x:v>5</x:v>
      </x:c>
      <x:c r="F668" s="120" t="n">
        <x:v>90</x:v>
      </x:c>
      <x:c r="G668" s="120" t="n">
        <x:v>19</x:v>
      </x:c>
      <x:c r="H668" s="120" t="n">
        <x:v>0.17905423157894737</x:v>
      </x:c>
      <x:c r="I668" s="120" t="n">
        <x:v>0.021571880963344267</x:v>
      </x:c>
      <x:c r="J668" s="120" t="n">
        <x:v>0.14687369050767488</x:v>
      </x:c>
      <x:c r="K668" s="120" t="n">
        <x:v>-1.4518059690939593</x:v>
      </x:c>
      <x:c r="L668" s="120" t="n">
        <x:v>0.22834975961325288</x:v>
      </x:c>
      <x:c r="M668" s="120" t="n">
        <x:v>1</x:v>
      </x:c>
      <x:c r="N668" s="120" t="n">
        <x:v>1</x:v>
      </x:c>
      <x:c r="O668" s="120" t="n">
        <x:v>1</x:v>
      </x:c>
      <x:c r="P668" s="120" t="n">
        <x:v>1</x:v>
      </x:c>
      <x:c r="Q668" s="120" t="n">
        <x:v>3</x:v>
      </x:c>
      <x:c r="R668" s="120" t="n">
        <x:v>0.002626148133546667</x:v>
      </x:c>
      <x:c r="S668" s="120" t="n">
        <x:v>0.0004843730677391004</x:v>
      </x:c>
      <x:c r="T668" s="120" t="n">
        <x:v>450</x:v>
      </x:c>
      <x:c r="U668" s="120" t="n">
        <x:v>95</x:v>
      </x:c>
      <x:c r="V668" s="120" t="n">
        <x:v>0.00023968756625938073</x:v>
      </x:c>
      <x:c r="W668" s="120" t="n">
        <x:v>0.0011353621559654877</x:v>
      </x:c>
      <x:c r="X668" s="120" t="n">
        <x:v>668</x:v>
      </x:c>
      <x:c r="Y668" s="151" t="n">
        <x:v>44565.895833333336</x:v>
      </x:c>
      <x:c r="Z668" s="151" t="n">
        <x:v>44565.896875</x:v>
      </x:c>
      <x:c r="AA668" s="120" t="n">
        <x:v>19</x:v>
      </x:c>
      <x:c r="AB668" s="120" t="str">
        <x:v>Normal</x:v>
      </x:c>
      <x:c r="AC668" s="120" t="n">
        <x:v>0</x:v>
      </x:c>
      <x:c r="AD668" s="120"/>
      <x:c r="AE668" s="120"/>
      <x:c r="AF668" s="120"/>
      <x:c r="AG668" s="120"/>
    </x:row>
    <x:row r="669">
      <x:c r="A669" s="120" t="n">
        <x:v>668</x:v>
      </x:c>
      <x:c r="B669" s="120" t="n">
        <x:v>0</x:v>
      </x:c>
      <x:c r="C669" s="120" t="n">
        <x:v>1</x:v>
      </x:c>
      <x:c r="D669" s="120" t="str">
        <x:v>CADC0884</x:v>
      </x:c>
      <x:c r="E669" s="120" t="n">
        <x:v>5</x:v>
      </x:c>
      <x:c r="F669" s="120" t="n">
        <x:v>90</x:v>
      </x:c>
      <x:c r="G669" s="120" t="n">
        <x:v>19</x:v>
      </x:c>
      <x:c r="H669" s="120" t="n">
        <x:v>0.11481185894736841</x:v>
      </x:c>
      <x:c r="I669" s="120" t="n">
        <x:v>0.011568314984519596</x:v>
      </x:c>
      <x:c r="J669" s="120" t="n">
        <x:v>0.10755610156806351</x:v>
      </x:c>
      <x:c r="K669" s="120" t="n">
        <x:v>-1.3740195903407717</x:v>
      </x:c>
      <x:c r="L669" s="120" t="n">
        <x:v>0.40935822051439646</x:v>
      </x:c>
      <x:c r="M669" s="120" t="n">
        <x:v>1</x:v>
      </x:c>
      <x:c r="N669" s="120" t="n">
        <x:v>1</x:v>
      </x:c>
      <x:c r="O669" s="120" t="n">
        <x:v>1</x:v>
      </x:c>
      <x:c r="P669" s="120" t="n">
        <x:v>1</x:v>
      </x:c>
      <x:c r="Q669" s="120" t="n">
        <x:v>1</x:v>
      </x:c>
      <x:c r="R669" s="120" t="n">
        <x:v>0.0014900249895160441</x:v>
      </x:c>
      <x:c r="S669" s="120" t="n">
        <x:v>0.0002552497986874242</x:v>
      </x:c>
      <x:c r="T669" s="120" t="n">
        <x:v>450</x:v>
      </x:c>
      <x:c r="U669" s="120" t="n">
        <x:v>95</x:v>
      </x:c>
      <x:c r="V669" s="120" t="n">
        <x:v>0.00012853683316132883</x:v>
      </x:c>
      <x:c r="W669" s="120" t="n">
        <x:v>0.0006088586833957682</x:v>
      </x:c>
      <x:c r="X669" s="120" t="n">
        <x:v>669</x:v>
      </x:c>
      <x:c r="Y669" s="151" t="n">
        <x:v>44565.89693287037</x:v>
      </x:c>
      <x:c r="Z669" s="151" t="n">
        <x:v>44565.89797453704</x:v>
      </x:c>
      <x:c r="AA669" s="120" t="n">
        <x:v>19</x:v>
      </x:c>
      <x:c r="AB669" s="120" t="str">
        <x:v>Normal</x:v>
      </x:c>
      <x:c r="AC669" s="120" t="n">
        <x:v>1</x:v>
      </x:c>
      <x:c r="AD669" s="120" t="n">
        <x:v>600</x:v>
      </x:c>
      <x:c r="AE669" s="120" t="n">
        <x:v>6</x:v>
      </x:c>
      <x:c r="AF669" s="120" t="n">
        <x:v>100</x:v>
      </x:c>
      <x:c r="AG669" s="120" t="str">
        <x:v>train=1|anomaly=0</x:v>
      </x:c>
    </x:row>
    <x:row r="670">
      <x:c r="A670" s="120" t="n">
        <x:v>669</x:v>
      </x:c>
      <x:c r="B670" s="120" t="n">
        <x:v>0</x:v>
      </x:c>
      <x:c r="C670" s="120" t="n">
        <x:v>1</x:v>
      </x:c>
      <x:c r="D670" s="120" t="str">
        <x:v>CADC0884</x:v>
      </x:c>
      <x:c r="E670" s="120" t="n">
        <x:v>5</x:v>
      </x:c>
      <x:c r="F670" s="120" t="n">
        <x:v>90</x:v>
      </x:c>
      <x:c r="G670" s="120" t="n">
        <x:v>19</x:v>
      </x:c>
      <x:c r="H670" s="120" t="n">
        <x:v>0.18472036947368423</x:v>
      </x:c>
      <x:c r="I670" s="120" t="n">
        <x:v>0.024285683245298246</x:v>
      </x:c>
      <x:c r="J670" s="120" t="n">
        <x:v>0.15583864490330454</x:v>
      </x:c>
      <x:c r="K670" s="120" t="n">
        <x:v>-1.438672496028029</x:v>
      </x:c>
      <x:c r="L670" s="120" t="n">
        <x:v>0.2974889023826974</x:v>
      </x:c>
      <x:c r="M670" s="120" t="n">
        <x:v>1</x:v>
      </x:c>
      <x:c r="N670" s="120" t="n">
        <x:v>1</x:v>
      </x:c>
      <x:c r="O670" s="120" t="n">
        <x:v>1</x:v>
      </x:c>
      <x:c r="P670" s="120" t="n">
        <x:v>1</x:v>
      </x:c>
      <x:c r="Q670" s="120" t="n">
        <x:v>3</x:v>
      </x:c>
      <x:c r="R670" s="120" t="n">
        <x:v>0.0030107964893607113</x:v>
      </x:c>
      <x:c r="S670" s="120" t="n">
        <x:v>0.0005563199859329052</x:v>
      </x:c>
      <x:c r="T670" s="120" t="n">
        <x:v>450</x:v>
      </x:c>
      <x:c r="U670" s="120" t="n">
        <x:v>95</x:v>
      </x:c>
      <x:c r="V670" s="120" t="n">
        <x:v>0.0002698409249477583</x:v>
      </x:c>
      <x:c r="W670" s="120" t="n">
        <x:v>0.001278193855015697</x:v>
      </x:c>
      <x:c r="X670" s="120" t="n">
        <x:v>670</x:v>
      </x:c>
      <x:c r="Y670" s="151" t="n">
        <x:v>44565.89803240741</x:v>
      </x:c>
      <x:c r="Z670" s="151" t="n">
        <x:v>44565.89907407408</x:v>
      </x:c>
      <x:c r="AA670" s="120" t="n">
        <x:v>19</x:v>
      </x:c>
      <x:c r="AB670" s="120" t="str">
        <x:v>Normal</x:v>
      </x:c>
      <x:c r="AC670" s="120" t="n">
        <x:v>0</x:v>
      </x:c>
      <x:c r="AD670" s="120"/>
      <x:c r="AE670" s="120"/>
      <x:c r="AF670" s="120"/>
      <x:c r="AG670" s="120"/>
    </x:row>
    <x:row r="671">
      <x:c r="A671" s="120" t="n">
        <x:v>670</x:v>
      </x:c>
      <x:c r="B671" s="120" t="n">
        <x:v>0</x:v>
      </x:c>
      <x:c r="C671" s="120" t="n">
        <x:v>0</x:v>
      </x:c>
      <x:c r="D671" s="120" t="str">
        <x:v>CADC0884</x:v>
      </x:c>
      <x:c r="E671" s="120" t="n">
        <x:v>5</x:v>
      </x:c>
      <x:c r="F671" s="120" t="n">
        <x:v>85</x:v>
      </x:c>
      <x:c r="G671" s="120" t="n">
        <x:v>18</x:v>
      </x:c>
      <x:c r="H671" s="120" t="n">
        <x:v>0.10631101777777778</x:v>
      </x:c>
      <x:c r="I671" s="120" t="n">
        <x:v>0.008074624014682487</x:v>
      </x:c>
      <x:c r="J671" s="120" t="n">
        <x:v>0.08985891171543581</x:v>
      </x:c>
      <x:c r="K671" s="120" t="n">
        <x:v>-1.4521293854823936</x:v>
      </x:c>
      <x:c r="L671" s="120" t="n">
        <x:v>0.24575923323919097</x:v>
      </x:c>
      <x:c r="M671" s="120" t="n">
        <x:v>1</x:v>
      </x:c>
      <x:c r="N671" s="120" t="n">
        <x:v>1</x:v>
      </x:c>
      <x:c r="O671" s="120" t="n">
        <x:v>1</x:v>
      </x:c>
      <x:c r="P671" s="120" t="n">
        <x:v>1</x:v>
      </x:c>
      <x:c r="Q671" s="120" t="n">
        <x:v>2</x:v>
      </x:c>
      <x:c r="R671" s="120" t="n">
        <x:v>0.0010855954142581646</x:v>
      </x:c>
      <x:c r="S671" s="120" t="n">
        <x:v>0.00017946270308177503</x:v>
      </x:c>
      <x:c r="T671" s="120" t="n">
        <x:v>425</x:v>
      </x:c>
      <x:c r="U671" s="120" t="n">
        <x:v>90</x:v>
      </x:c>
      <x:c r="V671" s="120" t="n">
        <x:v>0.00009499557664332338</x:v>
      </x:c>
      <x:c r="W671" s="120" t="n">
        <x:v>0.00044859022303791595</x:v>
      </x:c>
      <x:c r="X671" s="120" t="n">
        <x:v>671</x:v>
      </x:c>
      <x:c r="Y671" s="151" t="n">
        <x:v>44565.89913194445</x:v>
      </x:c>
      <x:c r="Z671" s="151" t="n">
        <x:v>44565.90011574074</x:v>
      </x:c>
      <x:c r="AA671" s="120" t="n">
        <x:v>18</x:v>
      </x:c>
      <x:c r="AB671" s="120" t="str">
        <x:v>Normal</x:v>
      </x:c>
      <x:c r="AC671" s="120" t="n">
        <x:v>0</x:v>
      </x:c>
      <x:c r="AD671" s="120"/>
      <x:c r="AE671" s="120"/>
      <x:c r="AF671" s="120"/>
      <x:c r="AG671" s="120"/>
    </x:row>
    <x:row r="672">
      <x:c r="A672" s="120" t="n">
        <x:v>671</x:v>
      </x:c>
      <x:c r="B672" s="120" t="n">
        <x:v>0</x:v>
      </x:c>
      <x:c r="C672" s="120" t="n">
        <x:v>0</x:v>
      </x:c>
      <x:c r="D672" s="120" t="str">
        <x:v>CADC0884</x:v>
      </x:c>
      <x:c r="E672" s="120" t="n">
        <x:v>5</x:v>
      </x:c>
      <x:c r="F672" s="120" t="n">
        <x:v>95</x:v>
      </x:c>
      <x:c r="G672" s="120" t="n">
        <x:v>20</x:v>
      </x:c>
      <x:c r="H672" s="120" t="n">
        <x:v>0.1707943725</x:v>
      </x:c>
      <x:c r="I672" s="120" t="n">
        <x:v>0.024348222227330373</x:v>
      </x:c>
      <x:c r="J672" s="120" t="n">
        <x:v>0.15603916888823258</x:v>
      </x:c>
      <x:c r="K672" s="120" t="n">
        <x:v>-1.3922791487085822</x:v>
      </x:c>
      <x:c r="L672" s="120" t="n">
        <x:v>0.36910928544582305</x:v>
      </x:c>
      <x:c r="M672" s="120" t="n">
        <x:v>1</x:v>
      </x:c>
      <x:c r="N672" s="120" t="n">
        <x:v>1</x:v>
      </x:c>
      <x:c r="O672" s="120" t="n">
        <x:v>1</x:v>
      </x:c>
      <x:c r="P672" s="120" t="n">
        <x:v>1</x:v>
      </x:c>
      <x:c r="Q672" s="120" t="n">
        <x:v>3</x:v>
      </x:c>
      <x:c r="R672" s="120" t="n">
        <x:v>0.0028528674826523684</x:v>
      </x:c>
      <x:c r="S672" s="120" t="n">
        <x:v>0.0006028584416591669</x:v>
      </x:c>
      <x:c r="T672" s="120" t="n">
        <x:v>475</x:v>
      </x:c>
      <x:c r="U672" s="120" t="n">
        <x:v>100</x:v>
      </x:c>
      <x:c r="V672" s="120" t="n">
        <x:v>0.0002562970760771618</x:v>
      </x:c>
      <x:c r="W672" s="120" t="n">
        <x:v>0.0012174111113665187</x:v>
      </x:c>
      <x:c r="X672" s="120" t="n">
        <x:v>672</x:v>
      </x:c>
      <x:c r="Y672" s="151" t="n">
        <x:v>44565.90017361111</x:v>
      </x:c>
      <x:c r="Z672" s="151" t="n">
        <x:v>44565.90127314815</x:v>
      </x:c>
      <x:c r="AA672" s="120" t="n">
        <x:v>20</x:v>
      </x:c>
      <x:c r="AB672" s="120" t="str">
        <x:v>Normal</x:v>
      </x:c>
      <x:c r="AC672" s="120" t="n">
        <x:v>0</x:v>
      </x:c>
      <x:c r="AD672" s="120"/>
      <x:c r="AE672" s="120"/>
      <x:c r="AF672" s="120"/>
      <x:c r="AG672" s="120"/>
    </x:row>
    <x:row r="673">
      <x:c r="A673" s="120" t="n">
        <x:v>672</x:v>
      </x:c>
      <x:c r="B673" s="120" t="n">
        <x:v>0</x:v>
      </x:c>
      <x:c r="C673" s="120" t="n">
        <x:v>1</x:v>
      </x:c>
      <x:c r="D673" s="120" t="str">
        <x:v>CADC0884</x:v>
      </x:c>
      <x:c r="E673" s="120" t="n">
        <x:v>5</x:v>
      </x:c>
      <x:c r="F673" s="120" t="n">
        <x:v>80</x:v>
      </x:c>
      <x:c r="G673" s="120" t="n">
        <x:v>17</x:v>
      </x:c>
      <x:c r="H673" s="120" t="n">
        <x:v>0.10545019</x:v>
      </x:c>
      <x:c r="I673" s="120" t="n">
        <x:v>0.008495533031245601</x:v>
      </x:c>
      <x:c r="J673" s="120" t="n">
        <x:v>0.09217121584988233</x:v>
      </x:c>
      <x:c r="K673" s="120" t="n">
        <x:v>-1.4239543101083303</x:v>
      </x:c>
      <x:c r="L673" s="120" t="n">
        <x:v>0.32828340021900904</x:v>
      </x:c>
      <x:c r="M673" s="120" t="n">
        <x:v>1</x:v>
      </x:c>
      <x:c r="N673" s="120" t="n">
        <x:v>1</x:v>
      </x:c>
      <x:c r="O673" s="120" t="n">
        <x:v>1</x:v>
      </x:c>
      <x:c r="P673" s="120" t="n">
        <x:v>1</x:v>
      </x:c>
      <x:c r="Q673" s="120" t="n">
        <x:v>1</x:v>
      </x:c>
      <x:c r="R673" s="120" t="n">
        <x:v>0.0013120904033714878</x:v>
      </x:c>
      <x:c r="S673" s="120" t="n">
        <x:v>0.0002442742741807049</x:v>
      </x:c>
      <x:c r="T673" s="120" t="n">
        <x:v>400</x:v>
      </x:c>
      <x:c r="U673" s="120" t="n">
        <x:v>85</x:v>
      </x:c>
      <x:c r="V673" s="120" t="n">
        <x:v>0.00010619416289057002</x:v>
      </x:c>
      <x:c r="W673" s="120" t="n">
        <x:v>0.0004997372371320942</x:v>
      </x:c>
      <x:c r="X673" s="120" t="n">
        <x:v>673</x:v>
      </x:c>
      <x:c r="Y673" s="151" t="n">
        <x:v>44565.90133101852</x:v>
      </x:c>
      <x:c r="Z673" s="151" t="n">
        <x:v>44565.90225694444</x:v>
      </x:c>
      <x:c r="AA673" s="120" t="n">
        <x:v>17</x:v>
      </x:c>
      <x:c r="AB673" s="120" t="str">
        <x:v>Normal</x:v>
      </x:c>
      <x:c r="AC673" s="120" t="n">
        <x:v>1</x:v>
      </x:c>
      <x:c r="AD673" s="120" t="n">
        <x:v>886</x:v>
      </x:c>
      <x:c r="AE673" s="120" t="n">
        <x:v>9</x:v>
      </x:c>
      <x:c r="AF673" s="120" t="n">
        <x:v>86</x:v>
      </x:c>
      <x:c r="AG673" s="120" t="str">
        <x:v>train=1|anomaly=0</x:v>
      </x:c>
    </x:row>
    <x:row r="674">
      <x:c r="A674" s="120" t="n">
        <x:v>673</x:v>
      </x:c>
      <x:c r="B674" s="120" t="n">
        <x:v>0</x:v>
      </x:c>
      <x:c r="C674" s="120" t="n">
        <x:v>1</x:v>
      </x:c>
      <x:c r="D674" s="120" t="str">
        <x:v>CADC0884</x:v>
      </x:c>
      <x:c r="E674" s="120" t="n">
        <x:v>5</x:v>
      </x:c>
      <x:c r="F674" s="120" t="n">
        <x:v>95</x:v>
      </x:c>
      <x:c r="G674" s="120" t="n">
        <x:v>20</x:v>
      </x:c>
      <x:c r="H674" s="120" t="n">
        <x:v>0.1502838775</x:v>
      </x:c>
      <x:c r="I674" s="120" t="n">
        <x:v>0.01970757616803262</x:v>
      </x:c>
      <x:c r="J674" s="120" t="n">
        <x:v>0.14038367486297193</x:v>
      </x:c>
      <x:c r="K674" s="120" t="n">
        <x:v>-1.3484253080095256</x:v>
      </x:c>
      <x:c r="L674" s="120" t="n">
        <x:v>0.43009119721603867</x:v>
      </x:c>
      <x:c r="M674" s="120" t="n">
        <x:v>1</x:v>
      </x:c>
      <x:c r="N674" s="120" t="n">
        <x:v>1</x:v>
      </x:c>
      <x:c r="O674" s="120" t="n">
        <x:v>1</x:v>
      </x:c>
      <x:c r="P674" s="120" t="n">
        <x:v>1</x:v>
      </x:c>
      <x:c r="Q674" s="120" t="n">
        <x:v>3</x:v>
      </x:c>
      <x:c r="R674" s="120" t="n">
        <x:v>0.002350577765157632</x:v>
      </x:c>
      <x:c r="S674" s="120" t="n">
        <x:v>0.0005141937691202779</x:v>
      </x:c>
      <x:c r="T674" s="120" t="n">
        <x:v>475</x:v>
      </x:c>
      <x:c r="U674" s="120" t="n">
        <x:v>100</x:v>
      </x:c>
      <x:c r="V674" s="120" t="n">
        <x:v>0.00020744817018981704</x:v>
      </x:c>
      <x:c r="W674" s="120" t="n">
        <x:v>0.000985378808401631</x:v>
      </x:c>
      <x:c r="X674" s="120" t="n">
        <x:v>674</x:v>
      </x:c>
      <x:c r="Y674" s="151" t="n">
        <x:v>44565.90231481481</x:v>
      </x:c>
      <x:c r="Z674" s="151" t="n">
        <x:v>44565.90341435185</x:v>
      </x:c>
      <x:c r="AA674" s="120" t="n">
        <x:v>20</x:v>
      </x:c>
      <x:c r="AB674" s="120" t="str">
        <x:v>Normal</x:v>
      </x:c>
      <x:c r="AC674" s="120" t="n">
        <x:v>0</x:v>
      </x:c>
      <x:c r="AD674" s="120"/>
      <x:c r="AE674" s="120"/>
      <x:c r="AF674" s="120"/>
      <x:c r="AG674" s="120"/>
    </x:row>
    <x:row r="675">
      <x:c r="A675" s="120" t="n">
        <x:v>674</x:v>
      </x:c>
      <x:c r="B675" s="120" t="n">
        <x:v>0</x:v>
      </x:c>
      <x:c r="C675" s="120" t="n">
        <x:v>1</x:v>
      </x:c>
      <x:c r="D675" s="120" t="str">
        <x:v>CADC0884</x:v>
      </x:c>
      <x:c r="E675" s="120" t="n">
        <x:v>5</x:v>
      </x:c>
      <x:c r="F675" s="120" t="n">
        <x:v>80</x:v>
      </x:c>
      <x:c r="G675" s="120" t="n">
        <x:v>17</x:v>
      </x:c>
      <x:c r="H675" s="120" t="n">
        <x:v>0.08402116764705883</x:v>
      </x:c>
      <x:c r="I675" s="120" t="n">
        <x:v>0.006161467043163029</x:v>
      </x:c>
      <x:c r="J675" s="120" t="n">
        <x:v>0.07849501285535934</x:v>
      </x:c>
      <x:c r="K675" s="120" t="n">
        <x:v>-1.0419195627016131</x:v>
      </x:c>
      <x:c r="L675" s="120" t="n">
        <x:v>0.5640934624631958</x:v>
      </x:c>
      <x:c r="M675" s="120" t="n">
        <x:v>1</x:v>
      </x:c>
      <x:c r="N675" s="120" t="n">
        <x:v>1</x:v>
      </x:c>
      <x:c r="O675" s="120" t="n">
        <x:v>1</x:v>
      </x:c>
      <x:c r="P675" s="120" t="n">
        <x:v>1</x:v>
      </x:c>
      <x:c r="Q675" s="120" t="n">
        <x:v>1</x:v>
      </x:c>
      <x:c r="R675" s="120" t="n">
        <x:v>0.0011227869375970375</x:v>
      </x:c>
      <x:c r="S675" s="120" t="n">
        <x:v>0.00043201531148699814</x:v>
      </x:c>
      <x:c r="T675" s="120" t="n">
        <x:v>400</x:v>
      </x:c>
      <x:c r="U675" s="120" t="n">
        <x:v>85</x:v>
      </x:c>
      <x:c r="V675" s="120" t="n">
        <x:v>0.00007701833803953786</x:v>
      </x:c>
      <x:c r="W675" s="120" t="n">
        <x:v>0.00036243923783311935</x:v>
      </x:c>
      <x:c r="X675" s="120" t="n">
        <x:v>675</x:v>
      </x:c>
      <x:c r="Y675" s="151" t="n">
        <x:v>44565.90347222222</x:v>
      </x:c>
      <x:c r="Z675" s="151" t="n">
        <x:v>44565.904398148145</x:v>
      </x:c>
      <x:c r="AA675" s="120" t="n">
        <x:v>17</x:v>
      </x:c>
      <x:c r="AB675" s="120" t="str">
        <x:v>Normal</x:v>
      </x:c>
      <x:c r="AC675" s="120" t="n">
        <x:v>0</x:v>
      </x:c>
      <x:c r="AD675" s="120"/>
      <x:c r="AE675" s="120"/>
      <x:c r="AF675" s="120"/>
      <x:c r="AG675" s="120"/>
    </x:row>
    <x:row r="676">
      <x:c r="A676" s="120" t="n">
        <x:v>675</x:v>
      </x:c>
      <x:c r="B676" s="120" t="n">
        <x:v>0</x:v>
      </x:c>
      <x:c r="C676" s="120" t="n">
        <x:v>1</x:v>
      </x:c>
      <x:c r="D676" s="120" t="str">
        <x:v>CADC0884</x:v>
      </x:c>
      <x:c r="E676" s="120" t="n">
        <x:v>5</x:v>
      </x:c>
      <x:c r="F676" s="120" t="n">
        <x:v>105</x:v>
      </x:c>
      <x:c r="G676" s="120" t="n">
        <x:v>22</x:v>
      </x:c>
      <x:c r="H676" s="120" t="n">
        <x:v>0.12293349181818182</x:v>
      </x:c>
      <x:c r="I676" s="120" t="n">
        <x:v>0.016860741447423593</x:v>
      </x:c>
      <x:c r="J676" s="120" t="n">
        <x:v>0.12984891777532684</x:v>
      </x:c>
      <x:c r="K676" s="120" t="n">
        <x:v>-1.1945495818382112</x:v>
      </x:c>
      <x:c r="L676" s="120" t="n">
        <x:v>0.6158300519669855</x:v>
      </x:c>
      <x:c r="M676" s="120" t="n">
        <x:v>1</x:v>
      </x:c>
      <x:c r="N676" s="120" t="n">
        <x:v>1</x:v>
      </x:c>
      <x:c r="O676" s="120" t="n">
        <x:v>1</x:v>
      </x:c>
      <x:c r="P676" s="120" t="n">
        <x:v>1</x:v>
      </x:c>
      <x:c r="Q676" s="120" t="n">
        <x:v>3</x:v>
      </x:c>
      <x:c r="R676" s="120" t="n">
        <x:v>0.00189361905348061</x:v>
      </x:c>
      <x:c r="S676" s="120" t="n">
        <x:v>0.00046377194515952007</x:v>
      </x:c>
      <x:c r="T676" s="120" t="n">
        <x:v>525</x:v>
      </x:c>
      <x:c r="U676" s="120" t="n">
        <x:v>110</x:v>
      </x:c>
      <x:c r="V676" s="120" t="n">
        <x:v>0.0001605784899754628</x:v>
      </x:c>
      <x:c r="W676" s="120" t="n">
        <x:v>0.0007663973385192542</x:v>
      </x:c>
      <x:c r="X676" s="120" t="n">
        <x:v>676</x:v>
      </x:c>
      <x:c r="Y676" s="151" t="n">
        <x:v>44565.90445601852</x:v>
      </x:c>
      <x:c r="Z676" s="151" t="n">
        <x:v>44565.9056712963</x:v>
      </x:c>
      <x:c r="AA676" s="120" t="n">
        <x:v>22</x:v>
      </x:c>
      <x:c r="AB676" s="120" t="str">
        <x:v>Normal</x:v>
      </x:c>
      <x:c r="AC676" s="120" t="n">
        <x:v>0</x:v>
      </x:c>
      <x:c r="AD676" s="120"/>
      <x:c r="AE676" s="120"/>
      <x:c r="AF676" s="120"/>
      <x:c r="AG676" s="120"/>
    </x:row>
    <x:row r="677">
      <x:c r="A677" s="120" t="n">
        <x:v>676</x:v>
      </x:c>
      <x:c r="B677" s="120" t="n">
        <x:v>0</x:v>
      </x:c>
      <x:c r="C677" s="120" t="n">
        <x:v>1</x:v>
      </x:c>
      <x:c r="D677" s="120" t="str">
        <x:v>CADC0884</x:v>
      </x:c>
      <x:c r="E677" s="120" t="n">
        <x:v>5</x:v>
      </x:c>
      <x:c r="F677" s="120" t="n">
        <x:v>80</x:v>
      </x:c>
      <x:c r="G677" s="120" t="n">
        <x:v>17</x:v>
      </x:c>
      <x:c r="H677" s="120" t="n">
        <x:v>0.1515742305882353</x:v>
      </x:c>
      <x:c r="I677" s="120" t="n">
        <x:v>0.016523987353083913</x:v>
      </x:c>
      <x:c r="J677" s="120" t="n">
        <x:v>0.128545662521471</x:v>
      </x:c>
      <x:c r="K677" s="120" t="n">
        <x:v>-1.3275826823290995</x:v>
      </x:c>
      <x:c r="L677" s="120" t="n">
        <x:v>0.30881511420522767</x:v>
      </x:c>
      <x:c r="M677" s="120" t="n">
        <x:v>1</x:v>
      </x:c>
      <x:c r="N677" s="120" t="n">
        <x:v>1</x:v>
      </x:c>
      <x:c r="O677" s="120" t="n">
        <x:v>1</x:v>
      </x:c>
      <x:c r="P677" s="120" t="n">
        <x:v>1</x:v>
      </x:c>
      <x:c r="Q677" s="120" t="n">
        <x:v>1</x:v>
      </x:c>
      <x:c r="R677" s="120" t="n">
        <x:v>0.0026336945934588435</x:v>
      </x:c>
      <x:c r="S677" s="120" t="n">
        <x:v>0.0007531361758007886</x:v>
      </x:c>
      <x:c r="T677" s="120" t="n">
        <x:v>400</x:v>
      </x:c>
      <x:c r="U677" s="120" t="n">
        <x:v>85</x:v>
      </x:c>
      <x:c r="V677" s="120" t="n">
        <x:v>0.0002065498419135489</x:v>
      </x:c>
      <x:c r="W677" s="120" t="n">
        <x:v>0.0009719992560637596</x:v>
      </x:c>
      <x:c r="X677" s="120" t="n">
        <x:v>677</x:v>
      </x:c>
      <x:c r="Y677" s="151" t="n">
        <x:v>44566.03194444445</x:v>
      </x:c>
      <x:c r="Z677" s="151" t="n">
        <x:v>44566.03287037037</x:v>
      </x:c>
      <x:c r="AA677" s="120" t="n">
        <x:v>17</x:v>
      </x:c>
      <x:c r="AB677" s="120" t="str">
        <x:v>Normal</x:v>
      </x:c>
      <x:c r="AC677" s="120" t="n">
        <x:v>1</x:v>
      </x:c>
      <x:c r="AD677" s="120" t="n">
        <x:v>307</x:v>
      </x:c>
      <x:c r="AE677" s="120" t="n">
        <x:v>4</x:v>
      </x:c>
      <x:c r="AF677" s="120" t="n">
        <x:v>7</x:v>
      </x:c>
      <x:c r="AG677" s="120" t="str">
        <x:v>train=1|anomaly=0</x:v>
      </x:c>
    </x:row>
    <x:row r="678">
      <x:c r="A678" s="120" t="n">
        <x:v>677</x:v>
      </x:c>
      <x:c r="B678" s="120" t="n">
        <x:v>0</x:v>
      </x:c>
      <x:c r="C678" s="120" t="n">
        <x:v>1</x:v>
      </x:c>
      <x:c r="D678" s="120" t="str">
        <x:v>CADC0884</x:v>
      </x:c>
      <x:c r="E678" s="120" t="n">
        <x:v>5</x:v>
      </x:c>
      <x:c r="F678" s="120" t="n">
        <x:v>95</x:v>
      </x:c>
      <x:c r="G678" s="120" t="n">
        <x:v>20</x:v>
      </x:c>
      <x:c r="H678" s="120" t="n">
        <x:v>0.1633515225</x:v>
      </x:c>
      <x:c r="I678" s="120" t="n">
        <x:v>0.016223594568833117</x:v>
      </x:c>
      <x:c r="J678" s="120" t="n">
        <x:v>0.12737187510919792</x:v>
      </x:c>
      <x:c r="K678" s="120" t="n">
        <x:v>-1.4057771016676355</x:v>
      </x:c>
      <x:c r="L678" s="120" t="n">
        <x:v>0.25117639777624806</x:v>
      </x:c>
      <x:c r="M678" s="120" t="n">
        <x:v>1</x:v>
      </x:c>
      <x:c r="N678" s="120" t="n">
        <x:v>1</x:v>
      </x:c>
      <x:c r="O678" s="120" t="n">
        <x:v>1</x:v>
      </x:c>
      <x:c r="P678" s="120" t="n">
        <x:v>1</x:v>
      </x:c>
      <x:c r="Q678" s="120" t="n">
        <x:v>3</x:v>
      </x:c>
      <x:c r="R678" s="120" t="n">
        <x:v>0.0017822099168711212</x:v>
      </x:c>
      <x:c r="S678" s="120" t="n">
        <x:v>0.0003512402123184023</x:v>
      </x:c>
      <x:c r="T678" s="120" t="n">
        <x:v>475</x:v>
      </x:c>
      <x:c r="U678" s="120" t="n">
        <x:v>100</x:v>
      </x:c>
      <x:c r="V678" s="120" t="n">
        <x:v>0.00017077467967192755</x:v>
      </x:c>
      <x:c r="W678" s="120" t="n">
        <x:v>0.0008111797284416558</x:v>
      </x:c>
      <x:c r="X678" s="120" t="n">
        <x:v>678</x:v>
      </x:c>
      <x:c r="Y678" s="151" t="n">
        <x:v>44566.03292824074</x:v>
      </x:c>
      <x:c r="Z678" s="151" t="n">
        <x:v>44566.03402777778</x:v>
      </x:c>
      <x:c r="AA678" s="120" t="n">
        <x:v>20</x:v>
      </x:c>
      <x:c r="AB678" s="120" t="str">
        <x:v>Normal</x:v>
      </x:c>
      <x:c r="AC678" s="120" t="n">
        <x:v>0</x:v>
      </x:c>
      <x:c r="AD678" s="120"/>
      <x:c r="AE678" s="120"/>
      <x:c r="AF678" s="120"/>
      <x:c r="AG678" s="120"/>
    </x:row>
    <x:row r="679">
      <x:c r="A679" s="120" t="n">
        <x:v>678</x:v>
      </x:c>
      <x:c r="B679" s="120" t="n">
        <x:v>0</x:v>
      </x:c>
      <x:c r="C679" s="120" t="n">
        <x:v>0</x:v>
      </x:c>
      <x:c r="D679" s="120" t="str">
        <x:v>CADC0884</x:v>
      </x:c>
      <x:c r="E679" s="120" t="n">
        <x:v>5</x:v>
      </x:c>
      <x:c r="F679" s="120" t="n">
        <x:v>80</x:v>
      </x:c>
      <x:c r="G679" s="120" t="n">
        <x:v>17</x:v>
      </x:c>
      <x:c r="H679" s="120" t="n">
        <x:v>0.14821885</x:v>
      </x:c>
      <x:c r="I679" s="120" t="n">
        <x:v>0.017565431471820003</x:v>
      </x:c>
      <x:c r="J679" s="120" t="n">
        <x:v>0.1325346425347728</x:v>
      </x:c>
      <x:c r="K679" s="120" t="n">
        <x:v>-1.4219019963092507</x:v>
      </x:c>
      <x:c r="L679" s="120" t="n">
        <x:v>0.34126093544811514</x:v>
      </x:c>
      <x:c r="M679" s="120" t="n">
        <x:v>1</x:v>
      </x:c>
      <x:c r="N679" s="120" t="n">
        <x:v>1</x:v>
      </x:c>
      <x:c r="O679" s="120" t="n">
        <x:v>1</x:v>
      </x:c>
      <x:c r="P679" s="120" t="n">
        <x:v>1</x:v>
      </x:c>
      <x:c r="Q679" s="120" t="n">
        <x:v>3</x:v>
      </x:c>
      <x:c r="R679" s="120" t="n">
        <x:v>0.002802675345691162</x:v>
      </x:c>
      <x:c r="S679" s="120" t="n">
        <x:v>0.0007032129732329553</x:v>
      </x:c>
      <x:c r="T679" s="120" t="n">
        <x:v>400</x:v>
      </x:c>
      <x:c r="U679" s="120" t="n">
        <x:v>85</x:v>
      </x:c>
      <x:c r="V679" s="120" t="n">
        <x:v>0.00021956789339775003</x:v>
      </x:c>
      <x:c r="W679" s="120" t="n">
        <x:v>0.0010332606748129412</x:v>
      </x:c>
      <x:c r="X679" s="120" t="n">
        <x:v>679</x:v>
      </x:c>
      <x:c r="Y679" s="151" t="n">
        <x:v>44566.03408564815</x:v>
      </x:c>
      <x:c r="Z679" s="151" t="n">
        <x:v>44566.03501157407</x:v>
      </x:c>
      <x:c r="AA679" s="120" t="n">
        <x:v>17</x:v>
      </x:c>
      <x:c r="AB679" s="120" t="str">
        <x:v>Normal</x:v>
      </x:c>
      <x:c r="AC679" s="120" t="n">
        <x:v>0</x:v>
      </x:c>
      <x:c r="AD679" s="120"/>
      <x:c r="AE679" s="120"/>
      <x:c r="AF679" s="120"/>
      <x:c r="AG679" s="120"/>
    </x:row>
    <x:row r="680">
      <x:c r="A680" s="120" t="n">
        <x:v>679</x:v>
      </x:c>
      <x:c r="B680" s="120" t="n">
        <x:v>0</x:v>
      </x:c>
      <x:c r="C680" s="120" t="n">
        <x:v>0</x:v>
      </x:c>
      <x:c r="D680" s="120" t="str">
        <x:v>CADC0884</x:v>
      </x:c>
      <x:c r="E680" s="120" t="n">
        <x:v>5</x:v>
      </x:c>
      <x:c r="F680" s="120" t="n">
        <x:v>95</x:v>
      </x:c>
      <x:c r="G680" s="120" t="n">
        <x:v>20</x:v>
      </x:c>
      <x:c r="H680" s="120" t="n">
        <x:v>0.1108946775</x:v>
      </x:c>
      <x:c r="I680" s="120" t="n">
        <x:v>0.008193422453669618</x:v>
      </x:c>
      <x:c r="J680" s="120" t="n">
        <x:v>0.09051752567138376</x:v>
      </x:c>
      <x:c r="K680" s="120" t="n">
        <x:v>-1.3844300309909072</x:v>
      </x:c>
      <x:c r="L680" s="120" t="n">
        <x:v>0.2697228743838545</x:v>
      </x:c>
      <x:c r="M680" s="120" t="n">
        <x:v>1</x:v>
      </x:c>
      <x:c r="N680" s="120" t="n">
        <x:v>1</x:v>
      </x:c>
      <x:c r="O680" s="120" t="n">
        <x:v>1</x:v>
      </x:c>
      <x:c r="P680" s="120" t="n">
        <x:v>2</x:v>
      </x:c>
      <x:c r="Q680" s="120" t="n">
        <x:v>3</x:v>
      </x:c>
      <x:c r="R680" s="120" t="n">
        <x:v>0.0009598757333313158</x:v>
      </x:c>
      <x:c r="S680" s="120" t="n">
        <x:v>0.00033685554993395796</x:v>
      </x:c>
      <x:c r="T680" s="120" t="n">
        <x:v>475</x:v>
      </x:c>
      <x:c r="U680" s="120" t="n">
        <x:v>100</x:v>
      </x:c>
      <x:c r="V680" s="120" t="n">
        <x:v>0.00008624655214389072</x:v>
      </x:c>
      <x:c r="W680" s="120" t="n">
        <x:v>0.0004096711226834809</x:v>
      </x:c>
      <x:c r="X680" s="120" t="n">
        <x:v>680</x:v>
      </x:c>
      <x:c r="Y680" s="151" t="n">
        <x:v>44566.03506944444</x:v>
      </x:c>
      <x:c r="Z680" s="151" t="n">
        <x:v>44566.03616898148</x:v>
      </x:c>
      <x:c r="AA680" s="120" t="n">
        <x:v>20</x:v>
      </x:c>
      <x:c r="AB680" s="120" t="str">
        <x:v>Normal</x:v>
      </x:c>
      <x:c r="AC680" s="120" t="n">
        <x:v>1</x:v>
      </x:c>
      <x:c r="AD680" s="120" t="n">
        <x:v>887</x:v>
      </x:c>
      <x:c r="AE680" s="120" t="n">
        <x:v>9</x:v>
      </x:c>
      <x:c r="AF680" s="120" t="n">
        <x:v>87</x:v>
      </x:c>
      <x:c r="AG680" s="120" t="str">
        <x:v>train=0|anomaly=0</x:v>
      </x:c>
    </x:row>
    <x:row r="681">
      <x:c r="A681" s="120" t="n">
        <x:v>680</x:v>
      </x:c>
      <x:c r="B681" s="120" t="n">
        <x:v>0</x:v>
      </x:c>
      <x:c r="C681" s="120" t="n">
        <x:v>0</x:v>
      </x:c>
      <x:c r="D681" s="120" t="str">
        <x:v>CADC0884</x:v>
      </x:c>
      <x:c r="E681" s="120" t="n">
        <x:v>5</x:v>
      </x:c>
      <x:c r="F681" s="120" t="n">
        <x:v>85</x:v>
      </x:c>
      <x:c r="G681" s="120" t="n">
        <x:v>18</x:v>
      </x:c>
      <x:c r="H681" s="120" t="n">
        <x:v>0.1345641777777778</x:v>
      </x:c>
      <x:c r="I681" s="120" t="n">
        <x:v>0.01620668870965284</x:v>
      </x:c>
      <x:c r="J681" s="120" t="n">
        <x:v>0.12730549363500712</x:v>
      </x:c>
      <x:c r="K681" s="120" t="n">
        <x:v>-1.425679930270598</x:v>
      </x:c>
      <x:c r="L681" s="120" t="n">
        <x:v>0.3829013986296159</x:v>
      </x:c>
      <x:c r="M681" s="120" t="n">
        <x:v>1</x:v>
      </x:c>
      <x:c r="N681" s="120" t="n">
        <x:v>1</x:v>
      </x:c>
      <x:c r="O681" s="120" t="n">
        <x:v>1</x:v>
      </x:c>
      <x:c r="P681" s="120" t="n">
        <x:v>1</x:v>
      </x:c>
      <x:c r="Q681" s="120" t="n">
        <x:v>2</x:v>
      </x:c>
      <x:c r="R681" s="120" t="n">
        <x:v>0.002362392534016471</x:v>
      </x:c>
      <x:c r="S681" s="120" t="n">
        <x:v>0.0005548475492137498</x:v>
      </x:c>
      <x:c r="T681" s="120" t="n">
        <x:v>425</x:v>
      </x:c>
      <x:c r="U681" s="120" t="n">
        <x:v>90</x:v>
      </x:c>
      <x:c r="V681" s="120" t="n">
        <x:v>0.00019066692599591578</x:v>
      </x:c>
      <x:c r="W681" s="120" t="n">
        <x:v>0.0009003715949807133</x:v>
      </x:c>
      <x:c r="X681" s="120" t="n">
        <x:v>681</x:v>
      </x:c>
      <x:c r="Y681" s="151" t="n">
        <x:v>44566.03622685185</x:v>
      </x:c>
      <x:c r="Z681" s="151" t="n">
        <x:v>44566.037210648145</x:v>
      </x:c>
      <x:c r="AA681" s="120" t="n">
        <x:v>18</x:v>
      </x:c>
      <x:c r="AB681" s="120" t="str">
        <x:v>Normal</x:v>
      </x:c>
      <x:c r="AC681" s="120" t="n">
        <x:v>0</x:v>
      </x:c>
      <x:c r="AD681" s="120"/>
      <x:c r="AE681" s="120"/>
      <x:c r="AF681" s="120"/>
      <x:c r="AG681" s="120"/>
    </x:row>
    <x:row r="682">
      <x:c r="A682" s="120" t="n">
        <x:v>681</x:v>
      </x:c>
      <x:c r="B682" s="120" t="n">
        <x:v>0</x:v>
      </x:c>
      <x:c r="C682" s="120" t="n">
        <x:v>1</x:v>
      </x:c>
      <x:c r="D682" s="120" t="str">
        <x:v>CADC0884</x:v>
      </x:c>
      <x:c r="E682" s="120" t="n">
        <x:v>5</x:v>
      </x:c>
      <x:c r="F682" s="120" t="n">
        <x:v>90</x:v>
      </x:c>
      <x:c r="G682" s="120" t="n">
        <x:v>19</x:v>
      </x:c>
      <x:c r="H682" s="120" t="n">
        <x:v>0.0876084752631579</x:v>
      </x:c>
      <x:c r="I682" s="120" t="n">
        <x:v>0.005539365699138804</x:v>
      </x:c>
      <x:c r="J682" s="120" t="n">
        <x:v>0.07442691515264356</x:v>
      </x:c>
      <x:c r="K682" s="120" t="n">
        <x:v>-1.428606809576743</x:v>
      </x:c>
      <x:c r="L682" s="120" t="n">
        <x:v>0.23505230647939315</x:v>
      </x:c>
      <x:c r="M682" s="120" t="n">
        <x:v>1</x:v>
      </x:c>
      <x:c r="N682" s="120" t="n">
        <x:v>1</x:v>
      </x:c>
      <x:c r="O682" s="120" t="n">
        <x:v>1</x:v>
      </x:c>
      <x:c r="P682" s="120" t="n">
        <x:v>1</x:v>
      </x:c>
      <x:c r="Q682" s="120" t="n">
        <x:v>3</x:v>
      </x:c>
      <x:c r="R682" s="120" t="n">
        <x:v>0.0007113893324691002</x:v>
      </x:c>
      <x:c r="S682" s="120" t="n">
        <x:v>0.00018918320649620002</x:v>
      </x:c>
      <x:c r="T682" s="120" t="n">
        <x:v>450</x:v>
      </x:c>
      <x:c r="U682" s="120" t="n">
        <x:v>95</x:v>
      </x:c>
      <x:c r="V682" s="120" t="n">
        <x:v>0.00006154850776820894</x:v>
      </x:c>
      <x:c r="W682" s="120" t="n">
        <x:v>0.00029154556311256866</x:v>
      </x:c>
      <x:c r="X682" s="120" t="n">
        <x:v>682</x:v>
      </x:c>
      <x:c r="Y682" s="151" t="n">
        <x:v>44566.03726851852</x:v>
      </x:c>
      <x:c r="Z682" s="151" t="n">
        <x:v>44566.038310185184</x:v>
      </x:c>
      <x:c r="AA682" s="120" t="n">
        <x:v>19</x:v>
      </x:c>
      <x:c r="AB682" s="120" t="str">
        <x:v>Normal</x:v>
      </x:c>
      <x:c r="AC682" s="120" t="n">
        <x:v>0</x:v>
      </x:c>
      <x:c r="AD682" s="120"/>
      <x:c r="AE682" s="120"/>
      <x:c r="AF682" s="120"/>
      <x:c r="AG682" s="120"/>
    </x:row>
    <x:row r="683">
      <x:c r="A683" s="120" t="n">
        <x:v>682</x:v>
      </x:c>
      <x:c r="B683" s="120" t="n">
        <x:v>0</x:v>
      </x:c>
      <x:c r="C683" s="120" t="n">
        <x:v>0</x:v>
      </x:c>
      <x:c r="D683" s="120" t="str">
        <x:v>CADC0884</x:v>
      </x:c>
      <x:c r="E683" s="120" t="n">
        <x:v>5</x:v>
      </x:c>
      <x:c r="F683" s="120" t="n">
        <x:v>90</x:v>
      </x:c>
      <x:c r="G683" s="120" t="n">
        <x:v>19</x:v>
      </x:c>
      <x:c r="H683" s="120" t="n">
        <x:v>0.1369416489473684</x:v>
      </x:c>
      <x:c r="I683" s="120" t="n">
        <x:v>0.020118882220786182</x:v>
      </x:c>
      <x:c r="J683" s="120" t="n">
        <x:v>0.14184104561369457</x:v>
      </x:c>
      <x:c r="K683" s="120" t="n">
        <x:v>-1.3137748866122767</x:v>
      </x:c>
      <x:c r="L683" s="120" t="n">
        <x:v>0.5180703208325831</x:v>
      </x:c>
      <x:c r="M683" s="120" t="n">
        <x:v>1</x:v>
      </x:c>
      <x:c r="N683" s="120" t="n">
        <x:v>1</x:v>
      </x:c>
      <x:c r="O683" s="120" t="n">
        <x:v>1</x:v>
      </x:c>
      <x:c r="P683" s="120" t="n">
        <x:v>1</x:v>
      </x:c>
      <x:c r="Q683" s="120" t="n">
        <x:v>2</x:v>
      </x:c>
      <x:c r="R683" s="120" t="n">
        <x:v>0.0028539946301086557</x:v>
      </x:c>
      <x:c r="S683" s="120" t="n">
        <x:v>0.0006995086875404351</x:v>
      </x:c>
      <x:c r="T683" s="120" t="n">
        <x:v>450</x:v>
      </x:c>
      <x:c r="U683" s="120" t="n">
        <x:v>95</x:v>
      </x:c>
      <x:c r="V683" s="120" t="n">
        <x:v>0.00022354313578651315</x:v>
      </x:c>
      <x:c r="W683" s="120" t="n">
        <x:v>0.001058888537936115</x:v>
      </x:c>
      <x:c r="X683" s="120" t="n">
        <x:v>683</x:v>
      </x:c>
      <x:c r="Y683" s="151" t="n">
        <x:v>44566.03836805555</x:v>
      </x:c>
      <x:c r="Z683" s="151" t="n">
        <x:v>44566.03940972222</x:v>
      </x:c>
      <x:c r="AA683" s="120" t="n">
        <x:v>19</x:v>
      </x:c>
      <x:c r="AB683" s="120" t="str">
        <x:v>Normal</x:v>
      </x:c>
      <x:c r="AC683" s="120" t="n">
        <x:v>0</x:v>
      </x:c>
      <x:c r="AD683" s="120"/>
      <x:c r="AE683" s="120"/>
      <x:c r="AF683" s="120"/>
      <x:c r="AG683" s="120"/>
    </x:row>
    <x:row r="684">
      <x:c r="A684" s="120" t="n">
        <x:v>683</x:v>
      </x:c>
      <x:c r="B684" s="120" t="n">
        <x:v>0</x:v>
      </x:c>
      <x:c r="C684" s="120" t="n">
        <x:v>0</x:v>
      </x:c>
      <x:c r="D684" s="120" t="str">
        <x:v>CADC0884</x:v>
      </x:c>
      <x:c r="E684" s="120" t="n">
        <x:v>5</x:v>
      </x:c>
      <x:c r="F684" s="120" t="n">
        <x:v>95</x:v>
      </x:c>
      <x:c r="G684" s="120" t="n">
        <x:v>20</x:v>
      </x:c>
      <x:c r="H684" s="120" t="n">
        <x:v>0.13452582600000002</x:v>
      </x:c>
      <x:c r="I684" s="120" t="n">
        <x:v>0.02238735211951425</x:v>
      </x:c>
      <x:c r="J684" s="120" t="n">
        <x:v>0.14962403590170348</x:v>
      </x:c>
      <x:c r="K684" s="120" t="n">
        <x:v>-1.2151727307339995</x:v>
      </x:c>
      <x:c r="L684" s="120" t="n">
        <x:v>0.6377275515249441</x:v>
      </x:c>
      <x:c r="M684" s="120" t="n">
        <x:v>1</x:v>
      </x:c>
      <x:c r="N684" s="120" t="n">
        <x:v>1</x:v>
      </x:c>
      <x:c r="O684" s="120" t="n">
        <x:v>1</x:v>
      </x:c>
      <x:c r="P684" s="120" t="n">
        <x:v>1</x:v>
      </x:c>
      <x:c r="Q684" s="120" t="n">
        <x:v>3</x:v>
      </x:c>
      <x:c r="R684" s="120" t="n">
        <x:v>0.003106255156813305</x:v>
      </x:c>
      <x:c r="S684" s="120" t="n">
        <x:v>0.0007308980530852442</x:v>
      </x:c>
      <x:c r="T684" s="120" t="n">
        <x:v>475</x:v>
      </x:c>
      <x:c r="U684" s="120" t="n">
        <x:v>100</x:v>
      </x:c>
      <x:c r="V684" s="120" t="n">
        <x:v>0.00023565633810014998</x:v>
      </x:c>
      <x:c r="W684" s="120" t="n">
        <x:v>0.0011193676059757123</x:v>
      </x:c>
      <x:c r="X684" s="120" t="n">
        <x:v>684</x:v>
      </x:c>
      <x:c r="Y684" s="151" t="n">
        <x:v>44566.1072337963</x:v>
      </x:c>
      <x:c r="Z684" s="151" t="n">
        <x:v>44566.10833333333</x:v>
      </x:c>
      <x:c r="AA684" s="120" t="n">
        <x:v>20</x:v>
      </x:c>
      <x:c r="AB684" s="120" t="str">
        <x:v>Normal</x:v>
      </x:c>
      <x:c r="AC684" s="120" t="n">
        <x:v>1</x:v>
      </x:c>
      <x:c r="AD684" s="120" t="n">
        <x:v>893</x:v>
      </x:c>
      <x:c r="AE684" s="120" t="n">
        <x:v>9</x:v>
      </x:c>
      <x:c r="AF684" s="120" t="n">
        <x:v>93</x:v>
      </x:c>
      <x:c r="AG684" s="120" t="str">
        <x:v>train=0|anomaly=0</x:v>
      </x:c>
    </x:row>
    <x:row r="685">
      <x:c r="A685" s="120" t="n">
        <x:v>684</x:v>
      </x:c>
      <x:c r="B685" s="120" t="n">
        <x:v>0</x:v>
      </x:c>
      <x:c r="C685" s="120" t="n">
        <x:v>1</x:v>
      </x:c>
      <x:c r="D685" s="120" t="str">
        <x:v>CADC0884</x:v>
      </x:c>
      <x:c r="E685" s="120" t="n">
        <x:v>5</x:v>
      </x:c>
      <x:c r="F685" s="120" t="n">
        <x:v>90</x:v>
      </x:c>
      <x:c r="G685" s="120" t="n">
        <x:v>19</x:v>
      </x:c>
      <x:c r="H685" s="120" t="n">
        <x:v>0.05479095947368421</x:v>
      </x:c>
      <x:c r="I685" s="120" t="n">
        <x:v>0.004637370477029352</x:v>
      </x:c>
      <x:c r="J685" s="120" t="n">
        <x:v>0.06809824136517295</x:v>
      </x:c>
      <x:c r="K685" s="120" t="n">
        <x:v>-1.0334126578323792</x:v>
      </x:c>
      <x:c r="L685" s="120" t="n">
        <x:v>0.773721883583295</x:v>
      </x:c>
      <x:c r="M685" s="120" t="n">
        <x:v>1</x:v>
      </x:c>
      <x:c r="N685" s="120" t="n">
        <x:v>1</x:v>
      </x:c>
      <x:c r="O685" s="120" t="n">
        <x:v>1</x:v>
      </x:c>
      <x:c r="P685" s="120" t="n">
        <x:v>1</x:v>
      </x:c>
      <x:c r="Q685" s="120" t="n">
        <x:v>4</x:v>
      </x:c>
      <x:c r="R685" s="120" t="n">
        <x:v>0.0009225295629868777</x:v>
      </x:c>
      <x:c r="S685" s="120" t="n">
        <x:v>0.000588554048038553</x:v>
      </x:c>
      <x:c r="T685" s="120" t="n">
        <x:v>450</x:v>
      </x:c>
      <x:c r="U685" s="120" t="n">
        <x:v>95</x:v>
      </x:c>
      <x:c r="V685" s="120" t="n">
        <x:v>0.000051526338633659465</x:v>
      </x:c>
      <x:c r="W685" s="120" t="n">
        <x:v>0.0002440721303699659</x:v>
      </x:c>
      <x:c r="X685" s="120" t="n">
        <x:v>685</x:v>
      </x:c>
      <x:c r="Y685" s="151" t="n">
        <x:v>44566.10839120371</x:v>
      </x:c>
      <x:c r="Z685" s="151" t="n">
        <x:v>44566.10943287037</x:v>
      </x:c>
      <x:c r="AA685" s="120" t="n">
        <x:v>19</x:v>
      </x:c>
      <x:c r="AB685" s="120" t="str">
        <x:v>Normal</x:v>
      </x:c>
      <x:c r="AC685" s="120" t="n">
        <x:v>0</x:v>
      </x:c>
      <x:c r="AD685" s="120"/>
      <x:c r="AE685" s="120"/>
      <x:c r="AF685" s="120"/>
      <x:c r="AG685" s="120"/>
    </x:row>
    <x:row r="686">
      <x:c r="A686" s="120" t="n">
        <x:v>685</x:v>
      </x:c>
      <x:c r="B686" s="120" t="n">
        <x:v>0</x:v>
      </x:c>
      <x:c r="C686" s="120" t="n">
        <x:v>1</x:v>
      </x:c>
      <x:c r="D686" s="120" t="str">
        <x:v>CADC0884</x:v>
      </x:c>
      <x:c r="E686" s="120" t="n">
        <x:v>5</x:v>
      </x:c>
      <x:c r="F686" s="120" t="n">
        <x:v>100</x:v>
      </x:c>
      <x:c r="G686" s="120" t="n">
        <x:v>21</x:v>
      </x:c>
      <x:c r="H686" s="120" t="n">
        <x:v>0.11455336428571428</x:v>
      </x:c>
      <x:c r="I686" s="120" t="n">
        <x:v>0.01889565383892169</x:v>
      </x:c>
      <x:c r="J686" s="120" t="n">
        <x:v>0.13746146310483418</x:v>
      </x:c>
      <x:c r="K686" s="120" t="n">
        <x:v>-1.055320811114492</x:v>
      </x:c>
      <x:c r="L686" s="120" t="n">
        <x:v>0.7472968519217124</x:v>
      </x:c>
      <x:c r="M686" s="120" t="n">
        <x:v>1</x:v>
      </x:c>
      <x:c r="N686" s="120" t="n">
        <x:v>1</x:v>
      </x:c>
      <x:c r="O686" s="120" t="n">
        <x:v>1</x:v>
      </x:c>
      <x:c r="P686" s="120" t="n">
        <x:v>1</x:v>
      </x:c>
      <x:c r="Q686" s="120" t="n">
        <x:v>5</x:v>
      </x:c>
      <x:c r="R686" s="120" t="n">
        <x:v>0.0026334640428332503</x:v>
      </x:c>
      <x:c r="S686" s="120" t="n">
        <x:v>0.0007222145384144736</x:v>
      </x:c>
      <x:c r="T686" s="120" t="n">
        <x:v>500</x:v>
      </x:c>
      <x:c r="U686" s="120" t="n">
        <x:v>105</x:v>
      </x:c>
      <x:c r="V686" s="120" t="n">
        <x:v>0.00018895653838921691</x:v>
      </x:c>
      <x:c r="W686" s="120" t="n">
        <x:v>0.000899793039948652</x:v>
      </x:c>
      <x:c r="X686" s="120" t="n">
        <x:v>686</x:v>
      </x:c>
      <x:c r="Y686" s="151" t="n">
        <x:v>44566.10949074074</x:v>
      </x:c>
      <x:c r="Z686" s="151" t="n">
        <x:v>44566.11064814815</x:v>
      </x:c>
      <x:c r="AA686" s="120" t="n">
        <x:v>21</x:v>
      </x:c>
      <x:c r="AB686" s="120" t="str">
        <x:v>Normal</x:v>
      </x:c>
      <x:c r="AC686" s="120" t="n">
        <x:v>1</x:v>
      </x:c>
      <x:c r="AD686" s="120" t="n">
        <x:v>246</x:v>
      </x:c>
      <x:c r="AE686" s="120" t="n">
        <x:v>3</x:v>
      </x:c>
      <x:c r="AF686" s="120" t="n">
        <x:v>46</x:v>
      </x:c>
      <x:c r="AG686" s="120" t="str">
        <x:v>train=1|anomaly=0</x:v>
      </x:c>
    </x:row>
    <x:row r="687">
      <x:c r="A687" s="120" t="n">
        <x:v>686</x:v>
      </x:c>
      <x:c r="B687" s="120" t="n">
        <x:v>0</x:v>
      </x:c>
      <x:c r="C687" s="120" t="n">
        <x:v>1</x:v>
      </x:c>
      <x:c r="D687" s="120" t="str">
        <x:v>CADC0884</x:v>
      </x:c>
      <x:c r="E687" s="120" t="n">
        <x:v>5</x:v>
      </x:c>
      <x:c r="F687" s="120" t="n">
        <x:v>85</x:v>
      </x:c>
      <x:c r="G687" s="120" t="n">
        <x:v>18</x:v>
      </x:c>
      <x:c r="H687" s="120" t="n">
        <x:v>0.06323587777777778</x:v>
      </x:c>
      <x:c r="I687" s="120" t="n">
        <x:v>0.005669629660551729</x:v>
      </x:c>
      <x:c r="J687" s="120" t="n">
        <x:v>0.07529694323511234</x:v>
      </x:c>
      <x:c r="K687" s="120" t="n">
        <x:v>-1.1331493867029998</x:v>
      </x:c>
      <x:c r="L687" s="120" t="n">
        <x:v>0.6988618229980129</x:v>
      </x:c>
      <x:c r="M687" s="120" t="n">
        <x:v>1</x:v>
      </x:c>
      <x:c r="N687" s="120" t="n">
        <x:v>1</x:v>
      </x:c>
      <x:c r="O687" s="120" t="n">
        <x:v>1</x:v>
      </x:c>
      <x:c r="P687" s="120" t="n">
        <x:v>1</x:v>
      </x:c>
      <x:c r="Q687" s="120" t="n">
        <x:v>4</x:v>
      </x:c>
      <x:c r="R687" s="120" t="n">
        <x:v>0.0010797675786117645</x:v>
      </x:c>
      <x:c r="S687" s="120" t="n">
        <x:v>0.00045182796640000003</x:v>
      </x:c>
      <x:c r="T687" s="120" t="n">
        <x:v>425</x:v>
      </x:c>
      <x:c r="U687" s="120" t="n">
        <x:v>90</x:v>
      </x:c>
      <x:c r="V687" s="120" t="n">
        <x:v>0.00006670152541825563</x:v>
      </x:c>
      <x:c r="W687" s="120" t="n">
        <x:v>0.0003149794255862071</x:v>
      </x:c>
      <x:c r="X687" s="120" t="n">
        <x:v>687</x:v>
      </x:c>
      <x:c r="Y687" s="151" t="n">
        <x:v>44566.11070601852</x:v>
      </x:c>
      <x:c r="Z687" s="151" t="n">
        <x:v>44566.11168981482</x:v>
      </x:c>
      <x:c r="AA687" s="120" t="n">
        <x:v>18</x:v>
      </x:c>
      <x:c r="AB687" s="120" t="str">
        <x:v>Normal</x:v>
      </x:c>
      <x:c r="AC687" s="120" t="n">
        <x:v>0</x:v>
      </x:c>
      <x:c r="AD687" s="120"/>
      <x:c r="AE687" s="120"/>
      <x:c r="AF687" s="120"/>
      <x:c r="AG687" s="120"/>
    </x:row>
    <x:row r="688">
      <x:c r="A688" s="120" t="n">
        <x:v>687</x:v>
      </x:c>
      <x:c r="B688" s="120" t="n">
        <x:v>0</x:v>
      </x:c>
      <x:c r="C688" s="120" t="n">
        <x:v>1</x:v>
      </x:c>
      <x:c r="D688" s="120" t="str">
        <x:v>CADC0884</x:v>
      </x:c>
      <x:c r="E688" s="120" t="n">
        <x:v>5</x:v>
      </x:c>
      <x:c r="F688" s="120" t="n">
        <x:v>95</x:v>
      </x:c>
      <x:c r="G688" s="120" t="n">
        <x:v>20</x:v>
      </x:c>
      <x:c r="H688" s="120" t="n">
        <x:v>0.09797157999999999</x:v>
      </x:c>
      <x:c r="I688" s="120" t="n">
        <x:v>0.013020568161706597</x:v>
      </x:c>
      <x:c r="J688" s="120" t="n">
        <x:v>0.11410770421714127</x:v>
      </x:c>
      <x:c r="K688" s="120" t="n">
        <x:v>-1.1420160988822943</x:v>
      </x:c>
      <x:c r="L688" s="120" t="n">
        <x:v>0.6925658461895986</x:v>
      </x:c>
      <x:c r="M688" s="120" t="n">
        <x:v>1</x:v>
      </x:c>
      <x:c r="N688" s="120" t="n">
        <x:v>1</x:v>
      </x:c>
      <x:c r="O688" s="120" t="n">
        <x:v>1</x:v>
      </x:c>
      <x:c r="P688" s="120" t="n">
        <x:v>1</x:v>
      </x:c>
      <x:c r="Q688" s="120" t="n">
        <x:v>3</x:v>
      </x:c>
      <x:c r="R688" s="120" t="n">
        <x:v>0.0019238948607789472</x:v>
      </x:c>
      <x:c r="S688" s="120" t="n">
        <x:v>0.0005491647897155554</x:v>
      </x:c>
      <x:c r="T688" s="120" t="n">
        <x:v>475</x:v>
      </x:c>
      <x:c r="U688" s="120" t="n">
        <x:v>100</x:v>
      </x:c>
      <x:c r="V688" s="120" t="n">
        <x:v>0.0001370586122284905</x:v>
      </x:c>
      <x:c r="W688" s="120" t="n">
        <x:v>0.0006510284080853299</x:v>
      </x:c>
      <x:c r="X688" s="120" t="n">
        <x:v>688</x:v>
      </x:c>
      <x:c r="Y688" s="151" t="n">
        <x:v>44566.11174768519</x:v>
      </x:c>
      <x:c r="Z688" s="151" t="n">
        <x:v>44566.11284722222</x:v>
      </x:c>
      <x:c r="AA688" s="120" t="n">
        <x:v>20</x:v>
      </x:c>
      <x:c r="AB688" s="120" t="str">
        <x:v>Normal</x:v>
      </x:c>
      <x:c r="AC688" s="120" t="n">
        <x:v>0</x:v>
      </x:c>
      <x:c r="AD688" s="120"/>
      <x:c r="AE688" s="120"/>
      <x:c r="AF688" s="120"/>
      <x:c r="AG688" s="120"/>
    </x:row>
    <x:row r="689">
      <x:c r="A689" s="120" t="n">
        <x:v>688</x:v>
      </x:c>
      <x:c r="B689" s="120" t="n">
        <x:v>0</x:v>
      </x:c>
      <x:c r="C689" s="120" t="n">
        <x:v>1</x:v>
      </x:c>
      <x:c r="D689" s="120" t="str">
        <x:v>CADC0884</x:v>
      </x:c>
      <x:c r="E689" s="120" t="n">
        <x:v>5</x:v>
      </x:c>
      <x:c r="F689" s="120" t="n">
        <x:v>90</x:v>
      </x:c>
      <x:c r="G689" s="120" t="n">
        <x:v>19</x:v>
      </x:c>
      <x:c r="H689" s="120" t="n">
        <x:v>0.07205266947368422</x:v>
      </x:c>
      <x:c r="I689" s="120" t="n">
        <x:v>0.007633467703840775</x:v>
      </x:c>
      <x:c r="J689" s="120" t="n">
        <x:v>0.08736971846034973</x:v>
      </x:c>
      <x:c r="K689" s="120" t="n">
        <x:v>-1.1866775197287458</x:v>
      </x:c>
      <x:c r="L689" s="120" t="n">
        <x:v>0.6921113546387975</x:v>
      </x:c>
      <x:c r="M689" s="120" t="n">
        <x:v>1</x:v>
      </x:c>
      <x:c r="N689" s="120" t="n">
        <x:v>1</x:v>
      </x:c>
      <x:c r="O689" s="120" t="n">
        <x:v>1</x:v>
      </x:c>
      <x:c r="P689" s="120" t="n">
        <x:v>1</x:v>
      </x:c>
      <x:c r="Q689" s="120" t="n">
        <x:v>2</x:v>
      </x:c>
      <x:c r="R689" s="120" t="n">
        <x:v>0.0013595284236124889</x:v>
      </x:c>
      <x:c r="S689" s="120" t="n">
        <x:v>0.0005780394124257882</x:v>
      </x:c>
      <x:c r="T689" s="120" t="n">
        <x:v>450</x:v>
      </x:c>
      <x:c r="U689" s="120" t="n">
        <x:v>95</x:v>
      </x:c>
      <x:c r="V689" s="120" t="n">
        <x:v>0.00008481630782045306</x:v>
      </x:c>
      <x:c r="W689" s="120" t="n">
        <x:v>0.0004017614580968829</x:v>
      </x:c>
      <x:c r="X689" s="120" t="n">
        <x:v>689</x:v>
      </x:c>
      <x:c r="Y689" s="151" t="n">
        <x:v>44566.112905092596</x:v>
      </x:c>
      <x:c r="Z689" s="151" t="n">
        <x:v>44566.11394675926</x:v>
      </x:c>
      <x:c r="AA689" s="120" t="n">
        <x:v>19</x:v>
      </x:c>
      <x:c r="AB689" s="120" t="str">
        <x:v>Normal</x:v>
      </x:c>
      <x:c r="AC689" s="120" t="n">
        <x:v>0</x:v>
      </x:c>
      <x:c r="AD689" s="120"/>
      <x:c r="AE689" s="120"/>
      <x:c r="AF689" s="120"/>
      <x:c r="AG689" s="120"/>
    </x:row>
    <x:row r="690">
      <x:c r="A690" s="120" t="n">
        <x:v>689</x:v>
      </x:c>
      <x:c r="B690" s="120" t="n">
        <x:v>0</x:v>
      </x:c>
      <x:c r="C690" s="120" t="n">
        <x:v>1</x:v>
      </x:c>
      <x:c r="D690" s="120" t="str">
        <x:v>CADC0884</x:v>
      </x:c>
      <x:c r="E690" s="120" t="n">
        <x:v>5</x:v>
      </x:c>
      <x:c r="F690" s="120" t="n">
        <x:v>95</x:v>
      </x:c>
      <x:c r="G690" s="120" t="n">
        <x:v>20</x:v>
      </x:c>
      <x:c r="H690" s="120" t="n">
        <x:v>0.06924498999999999</x:v>
      </x:c>
      <x:c r="I690" s="120" t="n">
        <x:v>0.006916720067955899</x:v>
      </x:c>
      <x:c r="J690" s="120" t="n">
        <x:v>0.08316682071569105</x:v>
      </x:c>
      <x:c r="K690" s="120" t="n">
        <x:v>-1.0885508734627822</x:v>
      </x:c>
      <x:c r="L690" s="120" t="n">
        <x:v>0.7337334399604308</x:v>
      </x:c>
      <x:c r="M690" s="120" t="n">
        <x:v>1</x:v>
      </x:c>
      <x:c r="N690" s="120" t="n">
        <x:v>1</x:v>
      </x:c>
      <x:c r="O690" s="120" t="n">
        <x:v>1</x:v>
      </x:c>
      <x:c r="P690" s="120" t="n">
        <x:v>1</x:v>
      </x:c>
      <x:c r="Q690" s="120" t="n">
        <x:v>3</x:v>
      </x:c>
      <x:c r="R690" s="120" t="n">
        <x:v>0.0010738269846589474</x:v>
      </x:c>
      <x:c r="S690" s="120" t="n">
        <x:v>0.0003249795718577778</x:v>
      </x:c>
      <x:c r="T690" s="120" t="n">
        <x:v>475</x:v>
      </x:c>
      <x:c r="U690" s="120" t="n">
        <x:v>100</x:v>
      </x:c>
      <x:c r="V690" s="120" t="n">
        <x:v>0.00007280757966269367</x:v>
      </x:c>
      <x:c r="W690" s="120" t="n">
        <x:v>0.00034583600339779493</x:v>
      </x:c>
      <x:c r="X690" s="120" t="n">
        <x:v>690</x:v>
      </x:c>
      <x:c r="Y690" s="151" t="n">
        <x:v>44566.11400462963</x:v>
      </x:c>
      <x:c r="Z690" s="151" t="n">
        <x:v>44566.11510416667</x:v>
      </x:c>
      <x:c r="AA690" s="120" t="n">
        <x:v>20</x:v>
      </x:c>
      <x:c r="AB690" s="120" t="str">
        <x:v>Normal</x:v>
      </x:c>
      <x:c r="AC690" s="120" t="n">
        <x:v>1</x:v>
      </x:c>
      <x:c r="AD690" s="120" t="n">
        <x:v>88</x:v>
      </x:c>
      <x:c r="AE690" s="120" t="n">
        <x:v>1</x:v>
      </x:c>
      <x:c r="AF690" s="120" t="n">
        <x:v>88</x:v>
      </x:c>
      <x:c r="AG690" s="120" t="str">
        <x:v>train=1|anomaly=0</x:v>
      </x:c>
    </x:row>
    <x:row r="691">
      <x:c r="A691" s="120" t="n">
        <x:v>690</x:v>
      </x:c>
      <x:c r="B691" s="120" t="n">
        <x:v>0</x:v>
      </x:c>
      <x:c r="C691" s="120" t="n">
        <x:v>1</x:v>
      </x:c>
      <x:c r="D691" s="120" t="str">
        <x:v>CADC0884</x:v>
      </x:c>
      <x:c r="E691" s="120" t="n">
        <x:v>5</x:v>
      </x:c>
      <x:c r="F691" s="120" t="n">
        <x:v>95</x:v>
      </x:c>
      <x:c r="G691" s="120" t="n">
        <x:v>20</x:v>
      </x:c>
      <x:c r="H691" s="120" t="n">
        <x:v>0.08765615000000002</x:v>
      </x:c>
      <x:c r="I691" s="120" t="n">
        <x:v>0.010110826608970499</x:v>
      </x:c>
      <x:c r="J691" s="120" t="n">
        <x:v>0.10055260617691865</x:v>
      </x:c>
      <x:c r="K691" s="120" t="n">
        <x:v>-1.2110014581419264</x:v>
      </x:c>
      <x:c r="L691" s="120" t="n">
        <x:v>0.649563479504532</x:v>
      </x:c>
      <x:c r="M691" s="120" t="n">
        <x:v>1</x:v>
      </x:c>
      <x:c r="N691" s="120" t="n">
        <x:v>1</x:v>
      </x:c>
      <x:c r="O691" s="120" t="n">
        <x:v>1</x:v>
      </x:c>
      <x:c r="P691" s="120" t="n">
        <x:v>1</x:v>
      </x:c>
      <x:c r="Q691" s="120" t="n">
        <x:v>2</x:v>
      </x:c>
      <x:c r="R691" s="120" t="n">
        <x:v>0.0014568744775136841</x:v>
      </x:c>
      <x:c r="S691" s="120" t="n">
        <x:v>0.0003840068104177778</x:v>
      </x:c>
      <x:c r="T691" s="120" t="n">
        <x:v>475</x:v>
      </x:c>
      <x:c r="U691" s="120" t="n">
        <x:v>100</x:v>
      </x:c>
      <x:c r="V691" s="120" t="n">
        <x:v>0.00010642975377863683</x:v>
      </x:c>
      <x:c r="W691" s="120" t="n">
        <x:v>0.000505541330448525</x:v>
      </x:c>
      <x:c r="X691" s="120" t="n">
        <x:v>691</x:v>
      </x:c>
      <x:c r="Y691" s="151" t="n">
        <x:v>44566.11516203704</x:v>
      </x:c>
      <x:c r="Z691" s="151" t="n">
        <x:v>44566.116261574076</x:v>
      </x:c>
      <x:c r="AA691" s="120" t="n">
        <x:v>20</x:v>
      </x:c>
      <x:c r="AB691" s="120" t="str">
        <x:v>Normal</x:v>
      </x:c>
      <x:c r="AC691" s="120" t="n">
        <x:v>1</x:v>
      </x:c>
      <x:c r="AD691" s="120" t="n">
        <x:v>808</x:v>
      </x:c>
      <x:c r="AE691" s="120" t="n">
        <x:v>9</x:v>
      </x:c>
      <x:c r="AF691" s="120" t="n">
        <x:v>8</x:v>
      </x:c>
      <x:c r="AG691" s="120" t="str">
        <x:v>train=1|anomaly=0</x:v>
      </x:c>
    </x:row>
    <x:row r="692">
      <x:c r="A692" s="120" t="n">
        <x:v>691</x:v>
      </x:c>
      <x:c r="B692" s="120" t="n">
        <x:v>0</x:v>
      </x:c>
      <x:c r="C692" s="120" t="n">
        <x:v>1</x:v>
      </x:c>
      <x:c r="D692" s="120" t="str">
        <x:v>CADC0884</x:v>
      </x:c>
      <x:c r="E692" s="120" t="n">
        <x:v>5</x:v>
      </x:c>
      <x:c r="F692" s="120" t="n">
        <x:v>90</x:v>
      </x:c>
      <x:c r="G692" s="120" t="n">
        <x:v>19</x:v>
      </x:c>
      <x:c r="H692" s="120" t="n">
        <x:v>0.04677247894736842</x:v>
      </x:c>
      <x:c r="I692" s="120" t="n">
        <x:v>0.0033629387767111366</x:v>
      </x:c>
      <x:c r="J692" s="120" t="n">
        <x:v>0.057990850801752654</x:v>
      </x:c>
      <x:c r="K692" s="120" t="n">
        <x:v>-1.0432737998129482</x:v>
      </x:c>
      <x:c r="L692" s="120" t="n">
        <x:v>0.7595564802079445</x:v>
      </x:c>
      <x:c r="M692" s="120" t="n">
        <x:v>1</x:v>
      </x:c>
      <x:c r="N692" s="120" t="n">
        <x:v>1</x:v>
      </x:c>
      <x:c r="O692" s="120" t="n">
        <x:v>2</x:v>
      </x:c>
      <x:c r="P692" s="120" t="n">
        <x:v>1</x:v>
      </x:c>
      <x:c r="Q692" s="120" t="n">
        <x:v>3</x:v>
      </x:c>
      <x:c r="R692" s="120" t="n">
        <x:v>0.0006261040437533335</x:v>
      </x:c>
      <x:c r="S692" s="120" t="n">
        <x:v>0.00030268431301764707</x:v>
      </x:c>
      <x:c r="T692" s="120" t="n">
        <x:v>450</x:v>
      </x:c>
      <x:c r="U692" s="120" t="n">
        <x:v>95</x:v>
      </x:c>
      <x:c r="V692" s="120" t="n">
        <x:v>0.00003736598640790152</x:v>
      </x:c>
      <x:c r="W692" s="120" t="n">
        <x:v>0.00017699677772163876</x:v>
      </x:c>
      <x:c r="X692" s="120" t="n">
        <x:v>692</x:v>
      </x:c>
      <x:c r="Y692" s="151" t="n">
        <x:v>44566.116319444445</x:v>
      </x:c>
      <x:c r="Z692" s="151" t="n">
        <x:v>44566.11736111111</x:v>
      </x:c>
      <x:c r="AA692" s="120" t="n">
        <x:v>19</x:v>
      </x:c>
      <x:c r="AB692" s="120" t="str">
        <x:v>Normal</x:v>
      </x:c>
      <x:c r="AC692" s="120" t="n">
        <x:v>0</x:v>
      </x:c>
      <x:c r="AD692" s="120"/>
      <x:c r="AE692" s="120"/>
      <x:c r="AF692" s="120"/>
      <x:c r="AG692" s="120"/>
    </x:row>
    <x:row r="693">
      <x:c r="A693" s="120" t="n">
        <x:v>692</x:v>
      </x:c>
      <x:c r="B693" s="120" t="n">
        <x:v>0</x:v>
      </x:c>
      <x:c r="C693" s="120" t="n">
        <x:v>1</x:v>
      </x:c>
      <x:c r="D693" s="120" t="str">
        <x:v>CADC0884</x:v>
      </x:c>
      <x:c r="E693" s="120" t="n">
        <x:v>5</x:v>
      </x:c>
      <x:c r="F693" s="120" t="n">
        <x:v>110</x:v>
      </x:c>
      <x:c r="G693" s="120" t="n">
        <x:v>23</x:v>
      </x:c>
      <x:c r="H693" s="120" t="n">
        <x:v>0.08537568391304347</x:v>
      </x:c>
      <x:c r="I693" s="120" t="n">
        <x:v>0.011810730592780913</x:v>
      </x:c>
      <x:c r="J693" s="120" t="n">
        <x:v>0.10867718524502239</x:v>
      </x:c>
      <x:c r="K693" s="120" t="n">
        <x:v>-0.9734189721366833</x:v>
      </x:c>
      <x:c r="L693" s="120" t="n">
        <x:v>0.8231195539161542</x:v>
      </x:c>
      <x:c r="M693" s="120" t="n">
        <x:v>1</x:v>
      </x:c>
      <x:c r="N693" s="120" t="n">
        <x:v>1</x:v>
      </x:c>
      <x:c r="O693" s="120" t="n">
        <x:v>1</x:v>
      </x:c>
      <x:c r="P693" s="120" t="n">
        <x:v>1</x:v>
      </x:c>
      <x:c r="Q693" s="120" t="n">
        <x:v>2</x:v>
      </x:c>
      <x:c r="R693" s="120" t="n">
        <x:v>0.0015011370073755364</x:v>
      </x:c>
      <x:c r="S693" s="120" t="n">
        <x:v>0.00036860379236616184</x:v>
      </x:c>
      <x:c r="T693" s="120" t="n">
        <x:v>550</x:v>
      </x:c>
      <x:c r="U693" s="120" t="n">
        <x:v>115</x:v>
      </x:c>
      <x:c r="V693" s="120" t="n">
        <x:v>0.00010737027811619012</x:v>
      </x:c>
      <x:c r="W693" s="120" t="n">
        <x:v>0.0005135100257730832</x:v>
      </x:c>
      <x:c r="X693" s="120" t="n">
        <x:v>693</x:v>
      </x:c>
      <x:c r="Y693" s="151" t="n">
        <x:v>44566.117418981485</x:v>
      </x:c>
      <x:c r="Z693" s="151" t="n">
        <x:v>44566.11869212963</x:v>
      </x:c>
      <x:c r="AA693" s="120" t="n">
        <x:v>23</x:v>
      </x:c>
      <x:c r="AB693" s="120" t="str">
        <x:v>Normal</x:v>
      </x:c>
      <x:c r="AC693" s="120" t="n">
        <x:v>0</x:v>
      </x:c>
      <x:c r="AD693" s="120"/>
      <x:c r="AE693" s="120"/>
      <x:c r="AF693" s="120"/>
      <x:c r="AG693" s="120"/>
    </x:row>
    <x:row r="694">
      <x:c r="A694" s="120" t="n">
        <x:v>693</x:v>
      </x:c>
      <x:c r="B694" s="120" t="n">
        <x:v>0</x:v>
      </x:c>
      <x:c r="C694" s="120" t="n">
        <x:v>1</x:v>
      </x:c>
      <x:c r="D694" s="120" t="str">
        <x:v>CADC0884</x:v>
      </x:c>
      <x:c r="E694" s="120" t="n">
        <x:v>5</x:v>
      </x:c>
      <x:c r="F694" s="120" t="n">
        <x:v>90</x:v>
      </x:c>
      <x:c r="G694" s="120" t="n">
        <x:v>19</x:v>
      </x:c>
      <x:c r="H694" s="120" t="n">
        <x:v>0.18723842105263158</x:v>
      </x:c>
      <x:c r="I694" s="120" t="n">
        <x:v>0.02650984947271535</x:v>
      </x:c>
      <x:c r="J694" s="120" t="n">
        <x:v>0.16281845556544058</x:v>
      </x:c>
      <x:c r="K694" s="120" t="n">
        <x:v>-1.3607477947008288</x:v>
      </x:c>
      <x:c r="L694" s="120" t="n">
        <x:v>0.3648287826218225</x:v>
      </x:c>
      <x:c r="M694" s="120" t="n">
        <x:v>1</x:v>
      </x:c>
      <x:c r="N694" s="120" t="n">
        <x:v>1</x:v>
      </x:c>
      <x:c r="O694" s="120" t="n">
        <x:v>1</x:v>
      </x:c>
      <x:c r="P694" s="120" t="n">
        <x:v>1</x:v>
      </x:c>
      <x:c r="Q694" s="120" t="n">
        <x:v>4</x:v>
      </x:c>
      <x:c r="R694" s="120" t="n">
        <x:v>0.003562587035546667</x:v>
      </x:c>
      <x:c r="S694" s="120" t="n">
        <x:v>0.0009451597805932179</x:v>
      </x:c>
      <x:c r="T694" s="120" t="n">
        <x:v>450</x:v>
      </x:c>
      <x:c r="U694" s="120" t="n">
        <x:v>95</x:v>
      </x:c>
      <x:c r="V694" s="120" t="n">
        <x:v>0.00029455388303017055</x:v>
      </x:c>
      <x:c r="W694" s="120" t="n">
        <x:v>0.0013952552354060711</x:v>
      </x:c>
      <x:c r="X694" s="120" t="n">
        <x:v>694</x:v>
      </x:c>
      <x:c r="Y694" s="151" t="n">
        <x:v>44566.16469907408</x:v>
      </x:c>
      <x:c r="Z694" s="151" t="n">
        <x:v>44566.16574074074</x:v>
      </x:c>
      <x:c r="AA694" s="120" t="n">
        <x:v>19</x:v>
      </x:c>
      <x:c r="AB694" s="120" t="str">
        <x:v>Normal</x:v>
      </x:c>
      <x:c r="AC694" s="120" t="n">
        <x:v>0</x:v>
      </x:c>
      <x:c r="AD694" s="120"/>
      <x:c r="AE694" s="120"/>
      <x:c r="AF694" s="120"/>
      <x:c r="AG694" s="120"/>
    </x:row>
    <x:row r="695">
      <x:c r="A695" s="120" t="n">
        <x:v>694</x:v>
      </x:c>
      <x:c r="B695" s="120" t="n">
        <x:v>0</x:v>
      </x:c>
      <x:c r="C695" s="120" t="n">
        <x:v>1</x:v>
      </x:c>
      <x:c r="D695" s="120" t="str">
        <x:v>CADC0884</x:v>
      </x:c>
      <x:c r="E695" s="120" t="n">
        <x:v>5</x:v>
      </x:c>
      <x:c r="F695" s="120" t="n">
        <x:v>95</x:v>
      </x:c>
      <x:c r="G695" s="120" t="n">
        <x:v>20</x:v>
      </x:c>
      <x:c r="H695" s="120" t="n">
        <x:v>0.15727412100000002</x:v>
      </x:c>
      <x:c r="I695" s="120" t="n">
        <x:v>0.014184519873424378</x:v>
      </x:c>
      <x:c r="J695" s="120" t="n">
        <x:v>0.11909878199807242</x:v>
      </x:c>
      <x:c r="K695" s="120" t="n">
        <x:v>-1.3224742045155502</x:v>
      </x:c>
      <x:c r="L695" s="120" t="n">
        <x:v>0.20313114067552906</x:v>
      </x:c>
      <x:c r="M695" s="120" t="n">
        <x:v>1</x:v>
      </x:c>
      <x:c r="N695" s="120" t="n">
        <x:v>1</x:v>
      </x:c>
      <x:c r="O695" s="120" t="n">
        <x:v>1</x:v>
      </x:c>
      <x:c r="P695" s="120" t="n">
        <x:v>2</x:v>
      </x:c>
      <x:c r="Q695" s="120" t="n">
        <x:v>3</x:v>
      </x:c>
      <x:c r="R695" s="120" t="n">
        <x:v>0.0016594627974844635</x:v>
      </x:c>
      <x:c r="S695" s="120" t="n">
        <x:v>0.00028813345414559124</x:v>
      </x:c>
      <x:c r="T695" s="120" t="n">
        <x:v>475</x:v>
      </x:c>
      <x:c r="U695" s="120" t="n">
        <x:v>100</x:v>
      </x:c>
      <x:c r="V695" s="120" t="n">
        <x:v>0.0001493107355097303</x:v>
      </x:c>
      <x:c r="W695" s="120" t="n">
        <x:v>0.0007092259936712188</x:v>
      </x:c>
      <x:c r="X695" s="120" t="n">
        <x:v>695</x:v>
      </x:c>
      <x:c r="Y695" s="151" t="n">
        <x:v>44566.16579861111</x:v>
      </x:c>
      <x:c r="Z695" s="151" t="n">
        <x:v>44566.16689814815</x:v>
      </x:c>
      <x:c r="AA695" s="120" t="n">
        <x:v>20</x:v>
      </x:c>
      <x:c r="AB695" s="120" t="str">
        <x:v>Normal</x:v>
      </x:c>
      <x:c r="AC695" s="120" t="n">
        <x:v>0</x:v>
      </x:c>
      <x:c r="AD695" s="120"/>
      <x:c r="AE695" s="120"/>
      <x:c r="AF695" s="120"/>
      <x:c r="AG695" s="120"/>
    </x:row>
    <x:row r="696">
      <x:c r="A696" s="120" t="n">
        <x:v>695</x:v>
      </x:c>
      <x:c r="B696" s="120" t="n">
        <x:v>0</x:v>
      </x:c>
      <x:c r="C696" s="120" t="n">
        <x:v>1</x:v>
      </x:c>
      <x:c r="D696" s="120" t="str">
        <x:v>CADC0884</x:v>
      </x:c>
      <x:c r="E696" s="120" t="n">
        <x:v>5</x:v>
      </x:c>
      <x:c r="F696" s="120" t="n">
        <x:v>95</x:v>
      </x:c>
      <x:c r="G696" s="120" t="n">
        <x:v>20</x:v>
      </x:c>
      <x:c r="H696" s="120" t="n">
        <x:v>0.180937716</x:v>
      </x:c>
      <x:c r="I696" s="120" t="n">
        <x:v>0.02979885712909086</x:v>
      </x:c>
      <x:c r="J696" s="120" t="n">
        <x:v>0.17262345474787272</x:v>
      </x:c>
      <x:c r="K696" s="120" t="n">
        <x:v>-1.3328678676077648</x:v>
      </x:c>
      <x:c r="L696" s="120" t="n">
        <x:v>0.4948638301759134</x:v>
      </x:c>
      <x:c r="M696" s="120" t="n">
        <x:v>1</x:v>
      </x:c>
      <x:c r="N696" s="120" t="n">
        <x:v>1</x:v>
      </x:c>
      <x:c r="O696" s="120" t="n">
        <x:v>1</x:v>
      </x:c>
      <x:c r="P696" s="120" t="n">
        <x:v>1</x:v>
      </x:c>
      <x:c r="Q696" s="120" t="n">
        <x:v>2</x:v>
      </x:c>
      <x:c r="R696" s="120" t="n">
        <x:v>0.0037428252266697255</x:v>
      </x:c>
      <x:c r="S696" s="120" t="n">
        <x:v>0.0007003423756779063</x:v>
      </x:c>
      <x:c r="T696" s="120" t="n">
        <x:v>475</x:v>
      </x:c>
      <x:c r="U696" s="120" t="n">
        <x:v>100</x:v>
      </x:c>
      <x:c r="V696" s="120" t="n">
        <x:v>0.0003136721803062196</x:v>
      </x:c>
      <x:c r="W696" s="120" t="n">
        <x:v>0.001489942856454543</x:v>
      </x:c>
      <x:c r="X696" s="120" t="n">
        <x:v>696</x:v>
      </x:c>
      <x:c r="Y696" s="151" t="n">
        <x:v>44566.16695601852</x:v>
      </x:c>
      <x:c r="Z696" s="151" t="n">
        <x:v>44566.16805555556</x:v>
      </x:c>
      <x:c r="AA696" s="120" t="n">
        <x:v>20</x:v>
      </x:c>
      <x:c r="AB696" s="120" t="str">
        <x:v>Normal</x:v>
      </x:c>
      <x:c r="AC696" s="120" t="n">
        <x:v>0</x:v>
      </x:c>
      <x:c r="AD696" s="120"/>
      <x:c r="AE696" s="120"/>
      <x:c r="AF696" s="120"/>
      <x:c r="AG696" s="120"/>
    </x:row>
    <x:row r="697">
      <x:c r="A697" s="120" t="n">
        <x:v>696</x:v>
      </x:c>
      <x:c r="B697" s="120" t="n">
        <x:v>0</x:v>
      </x:c>
      <x:c r="C697" s="120" t="n">
        <x:v>1</x:v>
      </x:c>
      <x:c r="D697" s="120" t="str">
        <x:v>CADC0884</x:v>
      </x:c>
      <x:c r="E697" s="120" t="n">
        <x:v>5</x:v>
      </x:c>
      <x:c r="F697" s="120" t="n">
        <x:v>95</x:v>
      </x:c>
      <x:c r="G697" s="120" t="n">
        <x:v>20</x:v>
      </x:c>
      <x:c r="H697" s="120" t="n">
        <x:v>0.12260543249999997</x:v>
      </x:c>
      <x:c r="I697" s="120" t="n">
        <x:v>0.009296567800017069</x:v>
      </x:c>
      <x:c r="J697" s="120" t="n">
        <x:v>0.09641871083984202</x:v>
      </x:c>
      <x:c r="K697" s="120" t="n">
        <x:v>-1.4252305496396847</x:v>
      </x:c>
      <x:c r="L697" s="120" t="n">
        <x:v>0.15827482433303533</x:v>
      </x:c>
      <x:c r="M697" s="120" t="n">
        <x:v>1</x:v>
      </x:c>
      <x:c r="N697" s="120" t="n">
        <x:v>1</x:v>
      </x:c>
      <x:c r="O697" s="120" t="n">
        <x:v>1</x:v>
      </x:c>
      <x:c r="P697" s="120" t="n">
        <x:v>1</x:v>
      </x:c>
      <x:c r="Q697" s="120" t="n">
        <x:v>3</x:v>
      </x:c>
      <x:c r="R697" s="120" t="n">
        <x:v>0.0011069095792544735</x:v>
      </x:c>
      <x:c r="S697" s="120" t="n">
        <x:v>0.00029942870219118044</x:v>
      </x:c>
      <x:c r="T697" s="120" t="n">
        <x:v>475</x:v>
      </x:c>
      <x:c r="U697" s="120" t="n">
        <x:v>100</x:v>
      </x:c>
      <x:c r="V697" s="120" t="n">
        <x:v>0.0000978586084212323</x:v>
      </x:c>
      <x:c r="W697" s="120" t="n">
        <x:v>0.0004648283900008534</x:v>
      </x:c>
      <x:c r="X697" s="120" t="n">
        <x:v>697</x:v>
      </x:c>
      <x:c r="Y697" s="151" t="n">
        <x:v>44566.16811342593</x:v>
      </x:c>
      <x:c r="Z697" s="151" t="n">
        <x:v>44566.16921296297</x:v>
      </x:c>
      <x:c r="AA697" s="120" t="n">
        <x:v>20</x:v>
      </x:c>
      <x:c r="AB697" s="120" t="str">
        <x:v>Normal</x:v>
      </x:c>
      <x:c r="AC697" s="120" t="n">
        <x:v>0</x:v>
      </x:c>
      <x:c r="AD697" s="120"/>
      <x:c r="AE697" s="120"/>
      <x:c r="AF697" s="120"/>
      <x:c r="AG697" s="120"/>
    </x:row>
    <x:row r="698">
      <x:c r="A698" s="120" t="n">
        <x:v>697</x:v>
      </x:c>
      <x:c r="B698" s="120" t="n">
        <x:v>0</x:v>
      </x:c>
      <x:c r="C698" s="120" t="n">
        <x:v>1</x:v>
      </x:c>
      <x:c r="D698" s="120" t="str">
        <x:v>CADC0884</x:v>
      </x:c>
      <x:c r="E698" s="120" t="n">
        <x:v>5</x:v>
      </x:c>
      <x:c r="F698" s="120" t="n">
        <x:v>105</x:v>
      </x:c>
      <x:c r="G698" s="120" t="n">
        <x:v>22</x:v>
      </x:c>
      <x:c r="H698" s="120" t="n">
        <x:v>0.17765351954545452</x:v>
      </x:c>
      <x:c r="I698" s="120" t="n">
        <x:v>0.03680184093936775</x:v>
      </x:c>
      <x:c r="J698" s="120" t="n">
        <x:v>0.19183805915242094</x:v>
      </x:c>
      <x:c r="K698" s="120" t="n">
        <x:v>-1.219881548679153</x:v>
      </x:c>
      <x:c r="L698" s="120" t="n">
        <x:v>0.6288301052974299</x:v>
      </x:c>
      <x:c r="M698" s="120" t="n">
        <x:v>1</x:v>
      </x:c>
      <x:c r="N698" s="120" t="n">
        <x:v>1</x:v>
      </x:c>
      <x:c r="O698" s="120" t="n">
        <x:v>1</x:v>
      </x:c>
      <x:c r="P698" s="120" t="n">
        <x:v>1</x:v>
      </x:c>
      <x:c r="Q698" s="120" t="n">
        <x:v>2</x:v>
      </x:c>
      <x:c r="R698" s="120" t="n">
        <x:v>0.0041520777253868475</x:v>
      </x:c>
      <x:c r="S698" s="120" t="n">
        <x:v>0.0007700822641727699</x:v>
      </x:c>
      <x:c r="T698" s="120" t="n">
        <x:v>525</x:v>
      </x:c>
      <x:c r="U698" s="120" t="n">
        <x:v>110</x:v>
      </x:c>
      <x:c r="V698" s="120" t="n">
        <x:v>0.00035049372323207385</x:v>
      </x:c>
      <x:c r="W698" s="120" t="n">
        <x:v>0.0016728109517894433</x:v>
      </x:c>
      <x:c r="X698" s="120" t="n">
        <x:v>698</x:v>
      </x:c>
      <x:c r="Y698" s="151" t="n">
        <x:v>44566.169270833336</x:v>
      </x:c>
      <x:c r="Z698" s="151" t="n">
        <x:v>44566.170486111114</x:v>
      </x:c>
      <x:c r="AA698" s="120" t="n">
        <x:v>22</x:v>
      </x:c>
      <x:c r="AB698" s="120" t="str">
        <x:v>Normal</x:v>
      </x:c>
      <x:c r="AC698" s="120" t="n">
        <x:v>0</x:v>
      </x:c>
      <x:c r="AD698" s="120"/>
      <x:c r="AE698" s="120"/>
      <x:c r="AF698" s="120"/>
      <x:c r="AG698" s="120"/>
    </x:row>
    <x:row r="699">
      <x:c r="A699" s="120" t="n">
        <x:v>698</x:v>
      </x:c>
      <x:c r="B699" s="120" t="n">
        <x:v>0</x:v>
      </x:c>
      <x:c r="C699" s="120" t="n">
        <x:v>1</x:v>
      </x:c>
      <x:c r="D699" s="120" t="str">
        <x:v>CADC0884</x:v>
      </x:c>
      <x:c r="E699" s="120" t="n">
        <x:v>5</x:v>
      </x:c>
      <x:c r="F699" s="120" t="n">
        <x:v>95</x:v>
      </x:c>
      <x:c r="G699" s="120" t="n">
        <x:v>20</x:v>
      </x:c>
      <x:c r="H699" s="120" t="n">
        <x:v>0.09802122999999999</x:v>
      </x:c>
      <x:c r="I699" s="120" t="n">
        <x:v>0.010056660645169099</x:v>
      </x:c>
      <x:c r="J699" s="120" t="n">
        <x:v>0.10028290305515242</x:v>
      </x:c>
      <x:c r="K699" s="120" t="n">
        <x:v>-1.3417164374791453</x:v>
      </x:c>
      <x:c r="L699" s="120" t="n">
        <x:v>0.5356586549746276</x:v>
      </x:c>
      <x:c r="M699" s="120" t="n">
        <x:v>1</x:v>
      </x:c>
      <x:c r="N699" s="120" t="n">
        <x:v>1</x:v>
      </x:c>
      <x:c r="O699" s="120" t="n">
        <x:v>1</x:v>
      </x:c>
      <x:c r="P699" s="120" t="n">
        <x:v>1</x:v>
      </x:c>
      <x:c r="Q699" s="120" t="n">
        <x:v>5</x:v>
      </x:c>
      <x:c r="R699" s="120" t="n">
        <x:v>0.0014172914151126315</x:v>
      </x:c>
      <x:c r="S699" s="120" t="n">
        <x:v>0.0005745739857177778</x:v>
      </x:c>
      <x:c r="T699" s="120" t="n">
        <x:v>475</x:v>
      </x:c>
      <x:c r="U699" s="120" t="n">
        <x:v>100</x:v>
      </x:c>
      <x:c r="V699" s="120" t="n">
        <x:v>0.00010585958573862209</x:v>
      </x:c>
      <x:c r="W699" s="120" t="n">
        <x:v>0.000502833032258455</x:v>
      </x:c>
      <x:c r="X699" s="120" t="n">
        <x:v>699</x:v>
      </x:c>
      <x:c r="Y699" s="151" t="n">
        <x:v>44566.17054398148</x:v>
      </x:c>
      <x:c r="Z699" s="151" t="n">
        <x:v>44566.171643518515</x:v>
      </x:c>
      <x:c r="AA699" s="120" t="n">
        <x:v>20</x:v>
      </x:c>
      <x:c r="AB699" s="120" t="str">
        <x:v>Normal</x:v>
      </x:c>
      <x:c r="AC699" s="120" t="n">
        <x:v>1</x:v>
      </x:c>
      <x:c r="AD699" s="120" t="n">
        <x:v>161</x:v>
      </x:c>
      <x:c r="AE699" s="120" t="n">
        <x:v>2</x:v>
      </x:c>
      <x:c r="AF699" s="120" t="n">
        <x:v>61</x:v>
      </x:c>
      <x:c r="AG699" s="120" t="str">
        <x:v>train=1|anomaly=0</x:v>
      </x:c>
    </x:row>
    <x:row r="700">
      <x:c r="A700" s="120" t="n">
        <x:v>699</x:v>
      </x:c>
      <x:c r="B700" s="120" t="n">
        <x:v>0</x:v>
      </x:c>
      <x:c r="C700" s="120" t="n">
        <x:v>1</x:v>
      </x:c>
      <x:c r="D700" s="120" t="str">
        <x:v>CADC0884</x:v>
      </x:c>
      <x:c r="E700" s="120" t="n">
        <x:v>5</x:v>
      </x:c>
      <x:c r="F700" s="120" t="n">
        <x:v>100</x:v>
      </x:c>
      <x:c r="G700" s="120" t="n">
        <x:v>21</x:v>
      </x:c>
      <x:c r="H700" s="120" t="n">
        <x:v>0.15977837238095238</x:v>
      </x:c>
      <x:c r="I700" s="120" t="n">
        <x:v>0.029518623802500407</x:v>
      </x:c>
      <x:c r="J700" s="120" t="n">
        <x:v>0.17180984780419428</x:v>
      </x:c>
      <x:c r="K700" s="120" t="n">
        <x:v>-1.3174549379046498</x:v>
      </x:c>
      <x:c r="L700" s="120" t="n">
        <x:v>0.5654367752243403</x:v>
      </x:c>
      <x:c r="M700" s="120" t="n">
        <x:v>1</x:v>
      </x:c>
      <x:c r="N700" s="120" t="n">
        <x:v>1</x:v>
      </x:c>
      <x:c r="O700" s="120" t="n">
        <x:v>1</x:v>
      </x:c>
      <x:c r="P700" s="120" t="n">
        <x:v>1</x:v>
      </x:c>
      <x:c r="Q700" s="120" t="n">
        <x:v>2</x:v>
      </x:c>
      <x:c r="R700" s="120" t="n">
        <x:v>0.00358803252522264</x:v>
      </x:c>
      <x:c r="S700" s="120" t="n">
        <x:v>0.000766164021117179</x:v>
      </x:c>
      <x:c r="T700" s="120" t="n">
        <x:v>500</x:v>
      </x:c>
      <x:c r="U700" s="120" t="n">
        <x:v>105</x:v>
      </x:c>
      <x:c r="V700" s="120" t="n">
        <x:v>0.0002951862380250041</x:v>
      </x:c>
      <x:c r="W700" s="120" t="n">
        <x:v>0.0014056487525000193</x:v>
      </x:c>
      <x:c r="X700" s="120" t="n">
        <x:v>700</x:v>
      </x:c>
      <x:c r="Y700" s="151" t="n">
        <x:v>44566.17170138889</x:v>
      </x:c>
      <x:c r="Z700" s="151" t="n">
        <x:v>44566.17285879629</x:v>
      </x:c>
      <x:c r="AA700" s="120" t="n">
        <x:v>21</x:v>
      </x:c>
      <x:c r="AB700" s="120" t="str">
        <x:v>Normal</x:v>
      </x:c>
      <x:c r="AC700" s="120" t="n">
        <x:v>1</x:v>
      </x:c>
      <x:c r="AD700" s="120" t="n">
        <x:v>141</x:v>
      </x:c>
      <x:c r="AE700" s="120" t="n">
        <x:v>2</x:v>
      </x:c>
      <x:c r="AF700" s="120" t="n">
        <x:v>41</x:v>
      </x:c>
      <x:c r="AG700" s="120" t="str">
        <x:v>train=1|anomaly=0</x:v>
      </x:c>
    </x:row>
    <x:row r="701">
      <x:c r="A701" s="120" t="n">
        <x:v>700</x:v>
      </x:c>
      <x:c r="B701" s="120" t="n">
        <x:v>0</x:v>
      </x:c>
      <x:c r="C701" s="120" t="n">
        <x:v>1</x:v>
      </x:c>
      <x:c r="D701" s="120" t="str">
        <x:v>CADC0884</x:v>
      </x:c>
      <x:c r="E701" s="120" t="n">
        <x:v>5</x:v>
      </x:c>
      <x:c r="F701" s="120" t="n">
        <x:v>100</x:v>
      </x:c>
      <x:c r="G701" s="120" t="n">
        <x:v>21</x:v>
      </x:c>
      <x:c r="H701" s="120" t="n">
        <x:v>0.07622999190476192</x:v>
      </x:c>
      <x:c r="I701" s="120" t="n">
        <x:v>0.007535754656769881</x:v>
      </x:c>
      <x:c r="J701" s="120" t="n">
        <x:v>0.0868087245429276</x:v>
      </x:c>
      <x:c r="K701" s="120" t="n">
        <x:v>-1.0824928697336385</x:v>
      </x:c>
      <x:c r="L701" s="120" t="n">
        <x:v>0.7013831137431146</x:v>
      </x:c>
      <x:c r="M701" s="120" t="n">
        <x:v>1</x:v>
      </x:c>
      <x:c r="N701" s="120" t="n">
        <x:v>1</x:v>
      </x:c>
      <x:c r="O701" s="120" t="n">
        <x:v>1</x:v>
      </x:c>
      <x:c r="P701" s="120" t="n">
        <x:v>2</x:v>
      </x:c>
      <x:c r="Q701" s="120" t="n">
        <x:v>4</x:v>
      </x:c>
      <x:c r="R701" s="120" t="n">
        <x:v>0.0010471811376521899</x:v>
      </x:c>
      <x:c r="S701" s="120" t="n">
        <x:v>0.0004244431264808104</x:v>
      </x:c>
      <x:c r="T701" s="120" t="n">
        <x:v>500</x:v>
      </x:c>
      <x:c r="U701" s="120" t="n">
        <x:v>105</x:v>
      </x:c>
      <x:c r="V701" s="120" t="n">
        <x:v>0.0000753575465676988</x:v>
      </x:c>
      <x:c r="W701" s="120" t="n">
        <x:v>0.00035884545984618484</x:v>
      </x:c>
      <x:c r="X701" s="120" t="n">
        <x:v>701</x:v>
      </x:c>
      <x:c r="Y701" s="151" t="n">
        <x:v>44566.17291666667</x:v>
      </x:c>
      <x:c r="Z701" s="151" t="n">
        <x:v>44566.17407407407</x:v>
      </x:c>
      <x:c r="AA701" s="120" t="n">
        <x:v>21</x:v>
      </x:c>
      <x:c r="AB701" s="120" t="str">
        <x:v>Normal</x:v>
      </x:c>
      <x:c r="AC701" s="120" t="n">
        <x:v>0</x:v>
      </x:c>
      <x:c r="AD701" s="120"/>
      <x:c r="AE701" s="120"/>
      <x:c r="AF701" s="120"/>
      <x:c r="AG701" s="120"/>
    </x:row>
    <x:row r="702">
      <x:c r="A702" s="120" t="n">
        <x:v>701</x:v>
      </x:c>
      <x:c r="B702" s="120" t="n">
        <x:v>0</x:v>
      </x:c>
      <x:c r="C702" s="120" t="n">
        <x:v>0</x:v>
      </x:c>
      <x:c r="D702" s="120" t="str">
        <x:v>CADC0884</x:v>
      </x:c>
      <x:c r="E702" s="120" t="n">
        <x:v>5</x:v>
      </x:c>
      <x:c r="F702" s="120" t="n">
        <x:v>105</x:v>
      </x:c>
      <x:c r="G702" s="120" t="n">
        <x:v>22</x:v>
      </x:c>
      <x:c r="H702" s="120" t="n">
        <x:v>0.14308441136363637</x:v>
      </x:c>
      <x:c r="I702" s="120" t="n">
        <x:v>0.025772146523434524</x:v>
      </x:c>
      <x:c r="J702" s="120" t="n">
        <x:v>0.16053705654282605</x:v>
      </x:c>
      <x:c r="K702" s="120" t="n">
        <x:v>-1.2213038677229997</x:v>
      </x:c>
      <x:c r="L702" s="120" t="n">
        <x:v>0.6408159340770039</x:v>
      </x:c>
      <x:c r="M702" s="120" t="n">
        <x:v>1</x:v>
      </x:c>
      <x:c r="N702" s="120" t="n">
        <x:v>1</x:v>
      </x:c>
      <x:c r="O702" s="120" t="n">
        <x:v>1</x:v>
      </x:c>
      <x:c r="P702" s="120" t="n">
        <x:v>1</x:v>
      </x:c>
      <x:c r="Q702" s="120" t="n">
        <x:v>3</x:v>
      </x:c>
      <x:c r="R702" s="120" t="n">
        <x:v>0.0030051030296440475</x:v>
      </x:c>
      <x:c r="S702" s="120" t="n">
        <x:v>0.0006838521084612501</x:v>
      </x:c>
      <x:c r="T702" s="120" t="n">
        <x:v>525</x:v>
      </x:c>
      <x:c r="U702" s="120" t="n">
        <x:v>110</x:v>
      </x:c>
      <x:c r="V702" s="120" t="n">
        <x:v>0.0002454490145089002</x:v>
      </x:c>
      <x:c r="W702" s="120" t="n">
        <x:v>0.0011714612056106602</x:v>
      </x:c>
      <x:c r="X702" s="120" t="n">
        <x:v>702</x:v>
      </x:c>
      <x:c r="Y702" s="151" t="n">
        <x:v>44566.17413194444</x:v>
      </x:c>
      <x:c r="Z702" s="151" t="n">
        <x:v>44566.17534722222</x:v>
      </x:c>
      <x:c r="AA702" s="120" t="n">
        <x:v>22</x:v>
      </x:c>
      <x:c r="AB702" s="120" t="str">
        <x:v>Normal</x:v>
      </x:c>
      <x:c r="AC702" s="120" t="n">
        <x:v>1</x:v>
      </x:c>
      <x:c r="AD702" s="120" t="n">
        <x:v>822</x:v>
      </x:c>
      <x:c r="AE702" s="120" t="n">
        <x:v>9</x:v>
      </x:c>
      <x:c r="AF702" s="120" t="n">
        <x:v>22</x:v>
      </x:c>
      <x:c r="AG702" s="120" t="str">
        <x:v>train=0|anomaly=0</x:v>
      </x:c>
    </x:row>
    <x:row r="703">
      <x:c r="A703" s="120" t="n">
        <x:v>702</x:v>
      </x:c>
      <x:c r="B703" s="120" t="n">
        <x:v>0</x:v>
      </x:c>
      <x:c r="C703" s="120" t="n">
        <x:v>1</x:v>
      </x:c>
      <x:c r="D703" s="120" t="str">
        <x:v>CADC0884</x:v>
      </x:c>
      <x:c r="E703" s="120" t="n">
        <x:v>5</x:v>
      </x:c>
      <x:c r="F703" s="120" t="n">
        <x:v>235</x:v>
      </x:c>
      <x:c r="G703" s="120" t="n">
        <x:v>48</x:v>
      </x:c>
      <x:c r="H703" s="120" t="n">
        <x:v>0.39608905833333335</x:v>
      </x:c>
      <x:c r="I703" s="120" t="n">
        <x:v>0.2656468799013653</x:v>
      </x:c>
      <x:c r="J703" s="120" t="n">
        <x:v>0.5154094293873225</x:v>
      </x:c>
      <x:c r="K703" s="120" t="n">
        <x:v>-0.6143434735374806</x:v>
      </x:c>
      <x:c r="L703" s="120" t="n">
        <x:v>0.945245252483616</x:v>
      </x:c>
      <x:c r="M703" s="120" t="n">
        <x:v>1</x:v>
      </x:c>
      <x:c r="N703" s="120" t="n">
        <x:v>1</x:v>
      </x:c>
      <x:c r="O703" s="120" t="n">
        <x:v>1</x:v>
      </x:c>
      <x:c r="P703" s="120" t="n">
        <x:v>1</x:v>
      </x:c>
      <x:c r="Q703" s="120" t="n">
        <x:v>3</x:v>
      </x:c>
      <x:c r="R703" s="120" t="n">
        <x:v>0.008630696434638298</x:v>
      </x:c>
      <x:c r="S703" s="120" t="n">
        <x:v>0.0015018559941826094</x:v>
      </x:c>
      <x:c r="T703" s="120" t="n">
        <x:v>1175</x:v>
      </x:c>
      <x:c r="U703" s="120" t="n">
        <x:v>240</x:v>
      </x:c>
      <x:c r="V703" s="120" t="n">
        <x:v>0.0011304122548994268</x:v>
      </x:c>
      <x:c r="W703" s="120" t="n">
        <x:v>0.0055343099979451105</x:v>
      </x:c>
      <x:c r="X703" s="120" t="n">
        <x:v>703</x:v>
      </x:c>
      <x:c r="Y703" s="151" t="n">
        <x:v>44590.5065625</x:v>
      </x:c>
      <x:c r="Z703" s="151" t="n">
        <x:v>44590.50928240741</x:v>
      </x:c>
      <x:c r="AA703" s="120" t="n">
        <x:v>48</x:v>
      </x:c>
      <x:c r="AB703" s="120" t="str">
        <x:v>Normal</x:v>
      </x:c>
      <x:c r="AC703" s="120" t="n">
        <x:v>0</x:v>
      </x:c>
      <x:c r="AD703" s="120"/>
      <x:c r="AE703" s="120"/>
      <x:c r="AF703" s="120"/>
      <x:c r="AG703" s="120"/>
    </x:row>
    <x:row r="704">
      <x:c r="A704" s="120" t="n">
        <x:v>703</x:v>
      </x:c>
      <x:c r="B704" s="120" t="n">
        <x:v>0</x:v>
      </x:c>
      <x:c r="C704" s="120" t="n">
        <x:v>1</x:v>
      </x:c>
      <x:c r="D704" s="120" t="str">
        <x:v>CADC0884</x:v>
      </x:c>
      <x:c r="E704" s="120" t="n">
        <x:v>5</x:v>
      </x:c>
      <x:c r="F704" s="120" t="n">
        <x:v>260</x:v>
      </x:c>
      <x:c r="G704" s="120" t="n">
        <x:v>53</x:v>
      </x:c>
      <x:c r="H704" s="120" t="n">
        <x:v>0.34114871509433964</x:v>
      </x:c>
      <x:c r="I704" s="120" t="n">
        <x:v>0.21785949741256658</x:v>
      </x:c>
      <x:c r="J704" s="120" t="n">
        <x:v>0.46675421520599747</x:v>
      </x:c>
      <x:c r="K704" s="120" t="n">
        <x:v>-0.607313312561192</x:v>
      </x:c>
      <x:c r="L704" s="120" t="n">
        <x:v>0.9924923581156704</x:v>
      </x:c>
      <x:c r="M704" s="120" t="n">
        <x:v>1</x:v>
      </x:c>
      <x:c r="N704" s="120" t="n">
        <x:v>1</x:v>
      </x:c>
      <x:c r="O704" s="120" t="n">
        <x:v>1</x:v>
      </x:c>
      <x:c r="P704" s="120" t="n">
        <x:v>1</x:v>
      </x:c>
      <x:c r="Q704" s="120" t="n">
        <x:v>5</x:v>
      </x:c>
      <x:c r="R704" s="120" t="n">
        <x:v>0.005943760227535769</x:v>
      </x:c>
      <x:c r="S704" s="120" t="n">
        <x:v>0.00042685500126235287</x:v>
      </x:c>
      <x:c r="T704" s="120" t="n">
        <x:v>1300</x:v>
      </x:c>
      <x:c r="U704" s="120" t="n">
        <x:v>265</x:v>
      </x:c>
      <x:c r="V704" s="120" t="n">
        <x:v>0.0008379211438944869</x:v>
      </x:c>
      <x:c r="W704" s="120" t="n">
        <x:v>0.004110556554954087</x:v>
      </x:c>
      <x:c r="X704" s="120" t="n">
        <x:v>704</x:v>
      </x:c>
      <x:c r="Y704" s="151" t="n">
        <x:v>44590.50934027778</x:v>
      </x:c>
      <x:c r="Z704" s="151" t="n">
        <x:v>44590.512349537035</x:v>
      </x:c>
      <x:c r="AA704" s="120" t="n">
        <x:v>53</x:v>
      </x:c>
      <x:c r="AB704" s="120" t="str">
        <x:v>Normal</x:v>
      </x:c>
      <x:c r="AC704" s="120" t="n">
        <x:v>1</x:v>
      </x:c>
      <x:c r="AD704" s="120" t="n">
        <x:v>68</x:v>
      </x:c>
      <x:c r="AE704" s="120" t="n">
        <x:v>1</x:v>
      </x:c>
      <x:c r="AF704" s="120" t="n">
        <x:v>68</x:v>
      </x:c>
      <x:c r="AG704" s="120" t="str">
        <x:v>train=1|anomaly=0</x:v>
      </x:c>
    </x:row>
    <x:row r="705">
      <x:c r="A705" s="120" t="n">
        <x:v>704</x:v>
      </x:c>
      <x:c r="B705" s="120" t="n">
        <x:v>0</x:v>
      </x:c>
      <x:c r="C705" s="120" t="n">
        <x:v>1</x:v>
      </x:c>
      <x:c r="D705" s="120" t="str">
        <x:v>CADC0884</x:v>
      </x:c>
      <x:c r="E705" s="120" t="n">
        <x:v>5</x:v>
      </x:c>
      <x:c r="F705" s="120" t="n">
        <x:v>215</x:v>
      </x:c>
      <x:c r="G705" s="120" t="n">
        <x:v>44</x:v>
      </x:c>
      <x:c r="H705" s="120" t="n">
        <x:v>0.40344166818181826</x:v>
      </x:c>
      <x:c r="I705" s="120" t="n">
        <x:v>0.2171431671982399</x:v>
      </x:c>
      <x:c r="J705" s="120" t="n">
        <x:v>0.4659862306959723</x:v>
      </x:c>
      <x:c r="K705" s="120" t="n">
        <x:v>-1.1710339132214673</x:v>
      </x:c>
      <x:c r="L705" s="120" t="n">
        <x:v>0.6621060867832488</x:v>
      </x:c>
      <x:c r="M705" s="120" t="n">
        <x:v>1</x:v>
      </x:c>
      <x:c r="N705" s="120" t="n">
        <x:v>1</x:v>
      </x:c>
      <x:c r="O705" s="120" t="n">
        <x:v>1</x:v>
      </x:c>
      <x:c r="P705" s="120" t="n">
        <x:v>1</x:v>
      </x:c>
      <x:c r="Q705" s="120" t="n">
        <x:v>2</x:v>
      </x:c>
      <x:c r="R705" s="120" t="n">
        <x:v>0.006492927990306977</x:v>
      </x:c>
      <x:c r="S705" s="120" t="n">
        <x:v>0.00045432386693333303</x:v>
      </x:c>
      <x:c r="T705" s="120" t="n">
        <x:v>1075</x:v>
      </x:c>
      <x:c r="U705" s="120" t="n">
        <x:v>220</x:v>
      </x:c>
      <x:c r="V705" s="120" t="n">
        <x:v>0.0010099682195266971</x:v>
      </x:c>
      <x:c r="W705" s="120" t="n">
        <x:v>0.00493507198177818</x:v>
      </x:c>
      <x:c r="X705" s="120" t="n">
        <x:v>705</x:v>
      </x:c>
      <x:c r="Y705" s="151" t="n">
        <x:v>44590.512407407405</x:v>
      </x:c>
      <x:c r="Z705" s="151" t="n">
        <x:v>44590.51489583333</x:v>
      </x:c>
      <x:c r="AA705" s="120" t="n">
        <x:v>44</x:v>
      </x:c>
      <x:c r="AB705" s="120" t="str">
        <x:v>Normal</x:v>
      </x:c>
      <x:c r="AC705" s="120" t="n">
        <x:v>0</x:v>
      </x:c>
      <x:c r="AD705" s="120"/>
      <x:c r="AE705" s="120"/>
      <x:c r="AF705" s="120"/>
      <x:c r="AG705" s="120"/>
    </x:row>
    <x:row r="706">
      <x:c r="A706" s="120" t="n">
        <x:v>705</x:v>
      </x:c>
      <x:c r="B706" s="120" t="n">
        <x:v>0</x:v>
      </x:c>
      <x:c r="C706" s="120" t="n">
        <x:v>1</x:v>
      </x:c>
      <x:c r="D706" s="120" t="str">
        <x:v>CADC0884</x:v>
      </x:c>
      <x:c r="E706" s="120" t="n">
        <x:v>5</x:v>
      </x:c>
      <x:c r="F706" s="120" t="n">
        <x:v>285</x:v>
      </x:c>
      <x:c r="G706" s="120" t="n">
        <x:v>58</x:v>
      </x:c>
      <x:c r="H706" s="120" t="n">
        <x:v>0.291112024137931</x:v>
      </x:c>
      <x:c r="I706" s="120" t="n">
        <x:v>0.1768299170099977</x:v>
      </x:c>
      <x:c r="J706" s="120" t="n">
        <x:v>0.420511494504012</x:v>
      </x:c>
      <x:c r="K706" s="120" t="n">
        <x:v>-0.4705702734084021</x:v>
      </x:c>
      <x:c r="L706" s="120" t="n">
        <x:v>1.0810090855367505</x:v>
      </x:c>
      <x:c r="M706" s="120" t="n">
        <x:v>1</x:v>
      </x:c>
      <x:c r="N706" s="120" t="n">
        <x:v>1</x:v>
      </x:c>
      <x:c r="O706" s="120" t="n">
        <x:v>1</x:v>
      </x:c>
      <x:c r="P706" s="120" t="n">
        <x:v>1</x:v>
      </x:c>
      <x:c r="Q706" s="120" t="n">
        <x:v>5</x:v>
      </x:c>
      <x:c r="R706" s="120" t="n">
        <x:v>0.004447627386617544</x:v>
      </x:c>
      <x:c r="S706" s="120" t="n">
        <x:v>0.0003165406950785714</x:v>
      </x:c>
      <x:c r="T706" s="120" t="n">
        <x:v>1425</x:v>
      </x:c>
      <x:c r="U706" s="120" t="n">
        <x:v>290</x:v>
      </x:c>
      <x:c r="V706" s="120" t="n">
        <x:v>0.0006204558491578867</x:v>
      </x:c>
      <x:c r="W706" s="120" t="n">
        <x:v>0.0030487916725861672</x:v>
      </x:c>
      <x:c r="X706" s="120" t="n">
        <x:v>706</x:v>
      </x:c>
      <x:c r="Y706" s="151" t="n">
        <x:v>44590.51495370371</x:v>
      </x:c>
      <x:c r="Z706" s="151" t="n">
        <x:v>44590.51825231482</x:v>
      </x:c>
      <x:c r="AA706" s="120" t="n">
        <x:v>58</x:v>
      </x:c>
      <x:c r="AB706" s="120" t="str">
        <x:v>Normal</x:v>
      </x:c>
      <x:c r="AC706" s="120" t="n">
        <x:v>0</x:v>
      </x:c>
      <x:c r="AD706" s="120"/>
      <x:c r="AE706" s="120"/>
      <x:c r="AF706" s="120"/>
      <x:c r="AG706" s="120"/>
    </x:row>
    <x:row r="707">
      <x:c r="A707" s="120" t="n">
        <x:v>706</x:v>
      </x:c>
      <x:c r="B707" s="120" t="n">
        <x:v>0</x:v>
      </x:c>
      <x:c r="C707" s="120" t="n">
        <x:v>0</x:v>
      </x:c>
      <x:c r="D707" s="120" t="str">
        <x:v>CADC0884</x:v>
      </x:c>
      <x:c r="E707" s="120" t="n">
        <x:v>5</x:v>
      </x:c>
      <x:c r="F707" s="120" t="n">
        <x:v>235</x:v>
      </x:c>
      <x:c r="G707" s="120" t="n">
        <x:v>48</x:v>
      </x:c>
      <x:c r="H707" s="120" t="n">
        <x:v>0.36460008541666666</x:v>
      </x:c>
      <x:c r="I707" s="120" t="n">
        <x:v>0.21024007677330206</x:v>
      </x:c>
      <x:c r="J707" s="120" t="n">
        <x:v>0.45851943990773397</x:v>
      </x:c>
      <x:c r="K707" s="120" t="n">
        <x:v>-0.933113717801132</x:v>
      </x:c>
      <x:c r="L707" s="120" t="n">
        <x:v>0.8228496147964454</x:v>
      </x:c>
      <x:c r="M707" s="120" t="n">
        <x:v>1</x:v>
      </x:c>
      <x:c r="N707" s="120" t="n">
        <x:v>1</x:v>
      </x:c>
      <x:c r="O707" s="120" t="n">
        <x:v>1</x:v>
      </x:c>
      <x:c r="P707" s="120" t="n">
        <x:v>1</x:v>
      </x:c>
      <x:c r="Q707" s="120" t="n">
        <x:v>5</x:v>
      </x:c>
      <x:c r="R707" s="120" t="n">
        <x:v>0.006005439085112765</x:v>
      </x:c>
      <x:c r="S707" s="120" t="n">
        <x:v>0.0004198898021630436</x:v>
      </x:c>
      <x:c r="T707" s="120" t="n">
        <x:v>1175</x:v>
      </x:c>
      <x:c r="U707" s="120" t="n">
        <x:v>240</x:v>
      </x:c>
      <x:c r="V707" s="120" t="n">
        <x:v>0.0008946386245672428</x:v>
      </x:c>
      <x:c r="W707" s="120" t="n">
        <x:v>0.004380001599443793</x:v>
      </x:c>
      <x:c r="X707" s="120" t="n">
        <x:v>707</x:v>
      </x:c>
      <x:c r="Y707" s="151" t="n">
        <x:v>44590.52924768518</x:v>
      </x:c>
      <x:c r="Z707" s="151" t="n">
        <x:v>44590.53196759259</x:v>
      </x:c>
      <x:c r="AA707" s="120" t="n">
        <x:v>48</x:v>
      </x:c>
      <x:c r="AB707" s="120" t="str">
        <x:v>Normal</x:v>
      </x:c>
      <x:c r="AC707" s="120" t="n">
        <x:v>1</x:v>
      </x:c>
      <x:c r="AD707" s="120" t="n">
        <x:v>865</x:v>
      </x:c>
      <x:c r="AE707" s="120" t="n">
        <x:v>9</x:v>
      </x:c>
      <x:c r="AF707" s="120" t="n">
        <x:v>65</x:v>
      </x:c>
      <x:c r="AG707" s="120" t="str">
        <x:v>train=0|anomaly=0</x:v>
      </x:c>
    </x:row>
    <x:row r="708">
      <x:c r="A708" s="120" t="n">
        <x:v>707</x:v>
      </x:c>
      <x:c r="B708" s="120" t="n">
        <x:v>0</x:v>
      </x:c>
      <x:c r="C708" s="120" t="n">
        <x:v>0</x:v>
      </x:c>
      <x:c r="D708" s="120" t="str">
        <x:v>CADC0884</x:v>
      </x:c>
      <x:c r="E708" s="120" t="n">
        <x:v>5</x:v>
      </x:c>
      <x:c r="F708" s="120" t="n">
        <x:v>230</x:v>
      </x:c>
      <x:c r="G708" s="120" t="n">
        <x:v>47</x:v>
      </x:c>
      <x:c r="H708" s="120" t="n">
        <x:v>0.3675694595744681</x:v>
      </x:c>
      <x:c r="I708" s="120" t="n">
        <x:v>0.19782621910962836</x:v>
      </x:c>
      <x:c r="J708" s="120" t="n">
        <x:v>0.4447765946063578</x:v>
      </x:c>
      <x:c r="K708" s="120" t="n">
        <x:v>-1.0899430813092403</x:v>
      </x:c>
      <x:c r="L708" s="120" t="n">
        <x:v>0.7363922926261869</x:v>
      </x:c>
      <x:c r="M708" s="120" t="n">
        <x:v>1</x:v>
      </x:c>
      <x:c r="N708" s="120" t="n">
        <x:v>1</x:v>
      </x:c>
      <x:c r="O708" s="120" t="n">
        <x:v>1</x:v>
      </x:c>
      <x:c r="P708" s="120" t="n">
        <x:v>1</x:v>
      </x:c>
      <x:c r="Q708" s="120" t="n">
        <x:v>6</x:v>
      </x:c>
      <x:c r="R708" s="120" t="n">
        <x:v>0.005520966805819999</x:v>
      </x:c>
      <x:c r="S708" s="120" t="n">
        <x:v>0.0004222749966879998</x:v>
      </x:c>
      <x:c r="T708" s="120" t="n">
        <x:v>1150</x:v>
      </x:c>
      <x:c r="U708" s="120" t="n">
        <x:v>235</x:v>
      </x:c>
      <x:c r="V708" s="120" t="n">
        <x:v>0.000860113996128819</x:v>
      </x:c>
      <x:c r="W708" s="120" t="n">
        <x:v>0.004209068491694221</x:v>
      </x:c>
      <x:c r="X708" s="120" t="n">
        <x:v>708</x:v>
      </x:c>
      <x:c r="Y708" s="151" t="n">
        <x:v>44590.53202546296</x:v>
      </x:c>
      <x:c r="Z708" s="151" t="n">
        <x:v>44590.5346875</x:v>
      </x:c>
      <x:c r="AA708" s="120" t="n">
        <x:v>47</x:v>
      </x:c>
      <x:c r="AB708" s="120" t="str">
        <x:v>Normal</x:v>
      </x:c>
      <x:c r="AC708" s="120" t="n">
        <x:v>1</x:v>
      </x:c>
      <x:c r="AD708" s="120" t="n">
        <x:v>280</x:v>
      </x:c>
      <x:c r="AE708" s="120" t="n">
        <x:v>3</x:v>
      </x:c>
      <x:c r="AF708" s="120" t="n">
        <x:v>80</x:v>
      </x:c>
      <x:c r="AG708" s="120" t="str">
        <x:v>train=0|anomaly=0</x:v>
      </x:c>
    </x:row>
    <x:row r="709">
      <x:c r="A709" s="120" t="n">
        <x:v>708</x:v>
      </x:c>
      <x:c r="B709" s="120" t="n">
        <x:v>0</x:v>
      </x:c>
      <x:c r="C709" s="120" t="n">
        <x:v>0</x:v>
      </x:c>
      <x:c r="D709" s="120" t="str">
        <x:v>CADC0884</x:v>
      </x:c>
      <x:c r="E709" s="120" t="n">
        <x:v>5</x:v>
      </x:c>
      <x:c r="F709" s="120" t="n">
        <x:v>235</x:v>
      </x:c>
      <x:c r="G709" s="120" t="n">
        <x:v>48</x:v>
      </x:c>
      <x:c r="H709" s="120" t="n">
        <x:v>0.3916363708333333</x:v>
      </x:c>
      <x:c r="I709" s="120" t="n">
        <x:v>0.228348303164555</x:v>
      </x:c>
      <x:c r="J709" s="120" t="n">
        <x:v>0.4778580366223373</x:v>
      </x:c>
      <x:c r="K709" s="120" t="n">
        <x:v>-1.0532581738940903</x:v>
      </x:c>
      <x:c r="L709" s="120" t="n">
        <x:v>0.7512992928948307</x:v>
      </x:c>
      <x:c r="M709" s="120" t="n">
        <x:v>1</x:v>
      </x:c>
      <x:c r="N709" s="120" t="n">
        <x:v>1</x:v>
      </x:c>
      <x:c r="O709" s="120" t="n">
        <x:v>1</x:v>
      </x:c>
      <x:c r="P709" s="120" t="n">
        <x:v>1</x:v>
      </x:c>
      <x:c r="Q709" s="120" t="n">
        <x:v>4</x:v>
      </x:c>
      <x:c r="R709" s="120" t="n">
        <x:v>0.006291186752265531</x:v>
      </x:c>
      <x:c r="S709" s="120" t="n">
        <x:v>0.0006675813185704347</x:v>
      </x:c>
      <x:c r="T709" s="120" t="n">
        <x:v>1175</x:v>
      </x:c>
      <x:c r="U709" s="120" t="n">
        <x:v>240</x:v>
      </x:c>
      <x:c r="V709" s="120" t="n">
        <x:v>0.0009716949070832128</x:v>
      </x:c>
      <x:c r="W709" s="120" t="n">
        <x:v>0.004757256315928229</x:v>
      </x:c>
      <x:c r="X709" s="120" t="n">
        <x:v>709</x:v>
      </x:c>
      <x:c r="Y709" s="151" t="n">
        <x:v>44590.53474537037</x:v>
      </x:c>
      <x:c r="Z709" s="151" t="n">
        <x:v>44590.537465277775</x:v>
      </x:c>
      <x:c r="AA709" s="120" t="n">
        <x:v>48</x:v>
      </x:c>
      <x:c r="AB709" s="120" t="str">
        <x:v>Normal</x:v>
      </x:c>
      <x:c r="AC709" s="120" t="n">
        <x:v>0</x:v>
      </x:c>
      <x:c r="AD709" s="120"/>
      <x:c r="AE709" s="120"/>
      <x:c r="AF709" s="120"/>
      <x:c r="AG709" s="120"/>
    </x:row>
    <x:row r="710">
      <x:c r="A710" s="120" t="n">
        <x:v>709</x:v>
      </x:c>
      <x:c r="B710" s="120" t="n">
        <x:v>0</x:v>
      </x:c>
      <x:c r="C710" s="120" t="n">
        <x:v>1</x:v>
      </x:c>
      <x:c r="D710" s="120" t="str">
        <x:v>CADC0884</x:v>
      </x:c>
      <x:c r="E710" s="120" t="n">
        <x:v>5</x:v>
      </x:c>
      <x:c r="F710" s="120" t="n">
        <x:v>215</x:v>
      </x:c>
      <x:c r="G710" s="120" t="n">
        <x:v>44</x:v>
      </x:c>
      <x:c r="H710" s="120" t="n">
        <x:v>0.3820132272727273</x:v>
      </x:c>
      <x:c r="I710" s="120" t="n">
        <x:v>0.2263212228510434</x:v>
      </x:c>
      <x:c r="J710" s="120" t="n">
        <x:v>0.4757323016687467</x:v>
      </x:c>
      <x:c r="K710" s="120" t="n">
        <x:v>-0.9138095075313726</x:v>
      </x:c>
      <x:c r="L710" s="120" t="n">
        <x:v>0.8173726123916272</x:v>
      </x:c>
      <x:c r="M710" s="120" t="n">
        <x:v>1</x:v>
      </x:c>
      <x:c r="N710" s="120" t="n">
        <x:v>1</x:v>
      </x:c>
      <x:c r="O710" s="120" t="n">
        <x:v>1</x:v>
      </x:c>
      <x:c r="P710" s="120" t="n">
        <x:v>1</x:v>
      </x:c>
      <x:c r="Q710" s="120" t="n">
        <x:v>2</x:v>
      </x:c>
      <x:c r="R710" s="120" t="n">
        <x:v>0.007637209824696744</x:v>
      </x:c>
      <x:c r="S710" s="120" t="n">
        <x:v>0.000653662912049524</x:v>
      </x:c>
      <x:c r="T710" s="120" t="n">
        <x:v>1075</x:v>
      </x:c>
      <x:c r="U710" s="120" t="n">
        <x:v>220</x:v>
      </x:c>
      <x:c r="V710" s="120" t="n">
        <x:v>0.0010526568504699693</x:v>
      </x:c>
      <x:c r="W710" s="120" t="n">
        <x:v>0.005143664155705532</x:v>
      </x:c>
      <x:c r="X710" s="120" t="n">
        <x:v>710</x:v>
      </x:c>
      <x:c r="Y710" s="151" t="n">
        <x:v>44590.537523148145</x:v>
      </x:c>
      <x:c r="Z710" s="151" t="n">
        <x:v>44590.54001157408</x:v>
      </x:c>
      <x:c r="AA710" s="120" t="n">
        <x:v>44</x:v>
      </x:c>
      <x:c r="AB710" s="120" t="str">
        <x:v>Normal</x:v>
      </x:c>
      <x:c r="AC710" s="120" t="n">
        <x:v>0</x:v>
      </x:c>
      <x:c r="AD710" s="120"/>
      <x:c r="AE710" s="120"/>
      <x:c r="AF710" s="120"/>
      <x:c r="AG710" s="120"/>
    </x:row>
    <x:row r="711">
      <x:c r="A711" s="120" t="n">
        <x:v>710</x:v>
      </x:c>
      <x:c r="B711" s="120" t="n">
        <x:v>0</x:v>
      </x:c>
      <x:c r="C711" s="120" t="n">
        <x:v>0</x:v>
      </x:c>
      <x:c r="D711" s="120" t="str">
        <x:v>CADC0884</x:v>
      </x:c>
      <x:c r="E711" s="120" t="n">
        <x:v>5</x:v>
      </x:c>
      <x:c r="F711" s="120" t="n">
        <x:v>255</x:v>
      </x:c>
      <x:c r="G711" s="120" t="n">
        <x:v>52</x:v>
      </x:c>
      <x:c r="H711" s="120" t="n">
        <x:v>0.3610474111538462</x:v>
      </x:c>
      <x:c r="I711" s="120" t="n">
        <x:v>0.25339673338048563</x:v>
      </x:c>
      <x:c r="J711" s="120" t="n">
        <x:v>0.5033852733051352</x:v>
      </x:c>
      <x:c r="K711" s="120" t="n">
        <x:v>-0.34003907030747493</x:v>
      </x:c>
      <x:c r="L711" s="120" t="n">
        <x:v>1.078595681776832</x:v>
      </x:c>
      <x:c r="M711" s="120" t="n">
        <x:v>1</x:v>
      </x:c>
      <x:c r="N711" s="120" t="n">
        <x:v>1</x:v>
      </x:c>
      <x:c r="O711" s="120" t="n">
        <x:v>1</x:v>
      </x:c>
      <x:c r="P711" s="120" t="n">
        <x:v>2</x:v>
      </x:c>
      <x:c r="Q711" s="120" t="n">
        <x:v>3</x:v>
      </x:c>
      <x:c r="R711" s="120" t="n">
        <x:v>0.008077704807361485</x:v>
      </x:c>
      <x:c r="S711" s="120" t="n">
        <x:v>0.0017500921793822482</x:v>
      </x:c>
      <x:c r="T711" s="120" t="n">
        <x:v>1275</x:v>
      </x:c>
      <x:c r="U711" s="120" t="n">
        <x:v>260</x:v>
      </x:c>
      <x:c r="V711" s="120" t="n">
        <x:v>0.000993712679923473</x:v>
      </x:c>
      <x:c r="W711" s="120" t="n">
        <x:v>0.004873014103470878</x:v>
      </x:c>
      <x:c r="X711" s="120" t="n">
        <x:v>711</x:v>
      </x:c>
      <x:c r="Y711" s="151" t="n">
        <x:v>44590.54006944445</x:v>
      </x:c>
      <x:c r="Z711" s="151" t="n">
        <x:v>44590.543020833335</x:v>
      </x:c>
      <x:c r="AA711" s="120" t="n">
        <x:v>52</x:v>
      </x:c>
      <x:c r="AB711" s="120" t="str">
        <x:v>Normal</x:v>
      </x:c>
      <x:c r="AC711" s="120" t="n">
        <x:v>0</x:v>
      </x:c>
      <x:c r="AD711" s="120"/>
      <x:c r="AE711" s="120"/>
      <x:c r="AF711" s="120"/>
      <x:c r="AG711" s="120"/>
    </x:row>
    <x:row r="712">
      <x:c r="A712" s="120" t="n">
        <x:v>711</x:v>
      </x:c>
      <x:c r="B712" s="120" t="n">
        <x:v>0</x:v>
      </x:c>
      <x:c r="C712" s="120" t="n">
        <x:v>0</x:v>
      </x:c>
      <x:c r="D712" s="120" t="str">
        <x:v>CADC0874</x:v>
      </x:c>
      <x:c r="E712" s="120" t="n">
        <x:v>5</x:v>
      </x:c>
      <x:c r="F712" s="120" t="n">
        <x:v>605</x:v>
      </x:c>
      <x:c r="G712" s="120" t="n">
        <x:v>122</x:v>
      </x:c>
      <x:c r="H712" s="120" t="n">
        <x:v>-0.00000744114256967213</x:v>
      </x:c>
      <x:c r="I712" s="120" t="n">
        <x:v>1.6138948087524633e-10</x:v>
      </x:c>
      <x:c r="J712" s="120" t="n">
        <x:v>0.00001270391596615966</x:v>
      </x:c>
      <x:c r="K712" s="120" t="n">
        <x:v>-1.4041932258329932</x:v>
      </x:c>
      <x:c r="L712" s="120" t="n">
        <x:v>-0.18317171958804446</x:v>
      </x:c>
      <x:c r="M712" s="120" t="n">
        <x:v>1</x:v>
      </x:c>
      <x:c r="N712" s="120" t="n">
        <x:v>1</x:v>
      </x:c>
      <x:c r="O712" s="120" t="n">
        <x:v>1</x:v>
      </x:c>
      <x:c r="P712" s="120" t="n">
        <x:v>34</x:v>
      </x:c>
      <x:c r="Q712" s="120" t="n">
        <x:v>41</x:v>
      </x:c>
      <x:c r="R712" s="120" t="n">
        <x:v>6.510212756988605e-13</x:v>
      </x:c>
      <x:c r="S712" s="120" t="n">
        <x:v>6.101255794732853e-13</x:v>
      </x:c>
      <x:c r="T712" s="120" t="n">
        <x:v>3025</x:v>
      </x:c>
      <x:c r="U712" s="120" t="n">
        <x:v>610</x:v>
      </x:c>
      <x:c r="V712" s="120" t="n">
        <x:v>2.667594725210683e-13</x:v>
      </x:c>
      <x:c r="W712" s="120" t="n">
        <x:v>1.3228645973380846e-12</x:v>
      </x:c>
      <x:c r="X712" s="120" t="n">
        <x:v>712</x:v>
      </x:c>
      <x:c r="Y712" s="151" t="n">
        <x:v>44587.34883101852</x:v>
      </x:c>
      <x:c r="Z712" s="151" t="n">
        <x:v>44587.355833333335</x:v>
      </x:c>
      <x:c r="AA712" s="120" t="n">
        <x:v>122</x:v>
      </x:c>
      <x:c r="AB712" s="120" t="str">
        <x:v>Normal</x:v>
      </x:c>
      <x:c r="AC712" s="120" t="n">
        <x:v>0</x:v>
      </x:c>
      <x:c r="AD712" s="120"/>
      <x:c r="AE712" s="120"/>
      <x:c r="AF712" s="120"/>
      <x:c r="AG712" s="120"/>
    </x:row>
    <x:row r="713">
      <x:c r="A713" s="120" t="n">
        <x:v>712</x:v>
      </x:c>
      <x:c r="B713" s="120" t="n">
        <x:v>0</x:v>
      </x:c>
      <x:c r="C713" s="120" t="n">
        <x:v>0</x:v>
      </x:c>
      <x:c r="D713" s="120" t="str">
        <x:v>CADC0874</x:v>
      </x:c>
      <x:c r="E713" s="120" t="n">
        <x:v>5</x:v>
      </x:c>
      <x:c r="F713" s="120" t="n">
        <x:v>620</x:v>
      </x:c>
      <x:c r="G713" s="120" t="n">
        <x:v>125</x:v>
      </x:c>
      <x:c r="H713" s="120" t="n">
        <x:v>0.00000252552784496</x:v>
      </x:c>
      <x:c r="I713" s="120" t="n">
        <x:v>3.1557030396847283e-10</x:v>
      </x:c>
      <x:c r="J713" s="120" t="n">
        <x:v>0.00001776429857800394</x:v>
      </x:c>
      <x:c r="K713" s="120" t="n">
        <x:v>-1.1119504796762756</x:v>
      </x:c>
      <x:c r="L713" s="120" t="n">
        <x:v>-0.3372544656109908</x:v>
      </x:c>
      <x:c r="M713" s="120" t="n">
        <x:v>1</x:v>
      </x:c>
      <x:c r="N713" s="120" t="n">
        <x:v>1</x:v>
      </x:c>
      <x:c r="O713" s="120" t="n">
        <x:v>1</x:v>
      </x:c>
      <x:c r="P713" s="120" t="n">
        <x:v>32</x:v>
      </x:c>
      <x:c r="Q713" s="120" t="n">
        <x:v>39</x:v>
      </x:c>
      <x:c r="R713" s="120" t="n">
        <x:v>9.524894360611498e-13</x:v>
      </x:c>
      <x:c r="S713" s="120" t="n">
        <x:v>9.057388798335761e-13</x:v>
      </x:c>
      <x:c r="T713" s="120" t="n">
        <x:v>3100</x:v>
      </x:c>
      <x:c r="U713" s="120" t="n">
        <x:v>625</x:v>
      </x:c>
      <x:c r="V713" s="120" t="n">
        <x:v>5.089843612394723e-13</x:v>
      </x:c>
      <x:c r="W713" s="120" t="n">
        <x:v>2.5245624317477825e-12</x:v>
      </x:c>
      <x:c r="X713" s="120" t="n">
        <x:v>713</x:v>
      </x:c>
      <x:c r="Y713" s="151" t="n">
        <x:v>44587.355891203704</x:v>
      </x:c>
      <x:c r="Z713" s="151" t="n">
        <x:v>44587.36306712963</x:v>
      </x:c>
      <x:c r="AA713" s="120" t="n">
        <x:v>125</x:v>
      </x:c>
      <x:c r="AB713" s="120" t="str">
        <x:v>Normal</x:v>
      </x:c>
      <x:c r="AC713" s="120" t="n">
        <x:v>1</x:v>
      </x:c>
      <x:c r="AD713" s="120" t="n">
        <x:v>467</x:v>
      </x:c>
      <x:c r="AE713" s="120" t="n">
        <x:v>5</x:v>
      </x:c>
      <x:c r="AF713" s="120" t="n">
        <x:v>67</x:v>
      </x:c>
      <x:c r="AG713" s="120" t="str">
        <x:v>train=0|anomaly=0</x:v>
      </x:c>
    </x:row>
    <x:row r="714">
      <x:c r="A714" s="120" t="n">
        <x:v>713</x:v>
      </x:c>
      <x:c r="B714" s="120" t="n">
        <x:v>0</x:v>
      </x:c>
      <x:c r="C714" s="120" t="n">
        <x:v>1</x:v>
      </x:c>
      <x:c r="D714" s="120" t="str">
        <x:v>CADC0874</x:v>
      </x:c>
      <x:c r="E714" s="120" t="n">
        <x:v>5</x:v>
      </x:c>
      <x:c r="F714" s="120" t="n">
        <x:v>770</x:v>
      </x:c>
      <x:c r="G714" s="120" t="n">
        <x:v>155</x:v>
      </x:c>
      <x:c r="H714" s="120" t="n">
        <x:v>0.000002474939283870969</x:v>
      </x:c>
      <x:c r="I714" s="120" t="n">
        <x:v>4.5176510859929853e-10</x:v>
      </x:c>
      <x:c r="J714" s="120" t="n">
        <x:v>0.00002125476672653216</x:v>
      </x:c>
      <x:c r="K714" s="120" t="n">
        <x:v>-1.4695539505959179</x:v>
      </x:c>
      <x:c r="L714" s="120" t="n">
        <x:v>0.10818929040076243</x:v>
      </x:c>
      <x:c r="M714" s="120" t="n">
        <x:v>1</x:v>
      </x:c>
      <x:c r="N714" s="120" t="n">
        <x:v>1</x:v>
      </x:c>
      <x:c r="O714" s="120" t="n">
        <x:v>1</x:v>
      </x:c>
      <x:c r="P714" s="120" t="n">
        <x:v>45</x:v>
      </x:c>
      <x:c r="Q714" s="120" t="n">
        <x:v>55</x:v>
      </x:c>
      <x:c r="R714" s="120" t="n">
        <x:v>1.033528484574729e-12</x:v>
      </x:c>
      <x:c r="S714" s="120" t="n">
        <x:v>8.733050277024495e-13</x:v>
      </x:c>
      <x:c r="T714" s="120" t="n">
        <x:v>3850</x:v>
      </x:c>
      <x:c r="U714" s="120" t="n">
        <x:v>775</x:v>
      </x:c>
      <x:c r="V714" s="120" t="n">
        <x:v>5.867079332458423e-13</x:v>
      </x:c>
      <x:c r="W714" s="120" t="n">
        <x:v>2.914613603866442e-12</x:v>
      </x:c>
      <x:c r="X714" s="120" t="n">
        <x:v>714</x:v>
      </x:c>
      <x:c r="Y714" s="151" t="n">
        <x:v>44587.455300925925</x:v>
      </x:c>
      <x:c r="Z714" s="151" t="n">
        <x:v>44587.464212962965</x:v>
      </x:c>
      <x:c r="AA714" s="120" t="n">
        <x:v>155</x:v>
      </x:c>
      <x:c r="AB714" s="120" t="str">
        <x:v>Normal</x:v>
      </x:c>
      <x:c r="AC714" s="120" t="n">
        <x:v>1</x:v>
      </x:c>
      <x:c r="AD714" s="120" t="n">
        <x:v>817</x:v>
      </x:c>
      <x:c r="AE714" s="120" t="n">
        <x:v>9</x:v>
      </x:c>
      <x:c r="AF714" s="120" t="n">
        <x:v>17</x:v>
      </x:c>
      <x:c r="AG714" s="120" t="str">
        <x:v>train=1|anomaly=0</x:v>
      </x:c>
    </x:row>
    <x:row r="715">
      <x:c r="A715" s="120" t="n">
        <x:v>714</x:v>
      </x:c>
      <x:c r="B715" s="120" t="n">
        <x:v>0</x:v>
      </x:c>
      <x:c r="C715" s="120" t="n">
        <x:v>1</x:v>
      </x:c>
      <x:c r="D715" s="120" t="str">
        <x:v>CADC0874</x:v>
      </x:c>
      <x:c r="E715" s="120" t="n">
        <x:v>5</x:v>
      </x:c>
      <x:c r="F715" s="120" t="n">
        <x:v>815</x:v>
      </x:c>
      <x:c r="G715" s="120" t="n">
        <x:v>164</x:v>
      </x:c>
      <x:c r="H715" s="120" t="n">
        <x:v>7.505539878048776e-7</x:v>
      </x:c>
      <x:c r="I715" s="120" t="n">
        <x:v>2.184671218317962e-10</x:v>
      </x:c>
      <x:c r="J715" s="120" t="n">
        <x:v>0.000014780633336626554</x:v>
      </x:c>
      <x:c r="K715" s="120" t="n">
        <x:v>-0.8110488306902548</x:v>
      </x:c>
      <x:c r="L715" s="120" t="n">
        <x:v>-0.30935389227925475</x:v>
      </x:c>
      <x:c r="M715" s="120" t="n">
        <x:v>1</x:v>
      </x:c>
      <x:c r="N715" s="120" t="n">
        <x:v>1</x:v>
      </x:c>
      <x:c r="O715" s="120" t="n">
        <x:v>1</x:v>
      </x:c>
      <x:c r="P715" s="120" t="n">
        <x:v>50</x:v>
      </x:c>
      <x:c r="Q715" s="120" t="n">
        <x:v>54</x:v>
      </x:c>
      <x:c r="R715" s="120" t="n">
        <x:v>5.779214270601507e-13</x:v>
      </x:c>
      <x:c r="S715" s="120" t="n">
        <x:v>6.635987864605235e-13</x:v>
      </x:c>
      <x:c r="T715" s="120" t="n">
        <x:v>4075</x:v>
      </x:c>
      <x:c r="U715" s="120" t="n">
        <x:v>820</x:v>
      </x:c>
      <x:c r="V715" s="120" t="n">
        <x:v>2.6805781819852294e-13</x:v>
      </x:c>
      <x:c r="W715" s="120" t="n">
        <x:v>1.3321165965353427e-12</x:v>
      </x:c>
      <x:c r="X715" s="120" t="n">
        <x:v>715</x:v>
      </x:c>
      <x:c r="Y715" s="151" t="n">
        <x:v>44587.464270833334</x:v>
      </x:c>
      <x:c r="Z715" s="151" t="n">
        <x:v>44587.473703703705</x:v>
      </x:c>
      <x:c r="AA715" s="120" t="n">
        <x:v>164</x:v>
      </x:c>
      <x:c r="AB715" s="120" t="str">
        <x:v>Normal</x:v>
      </x:c>
      <x:c r="AC715" s="120" t="n">
        <x:v>0</x:v>
      </x:c>
      <x:c r="AD715" s="120"/>
      <x:c r="AE715" s="120"/>
      <x:c r="AF715" s="120"/>
      <x:c r="AG715" s="120"/>
    </x:row>
    <x:row r="716">
      <x:c r="A716" s="120" t="n">
        <x:v>715</x:v>
      </x:c>
      <x:c r="B716" s="120" t="n">
        <x:v>0</x:v>
      </x:c>
      <x:c r="C716" s="120" t="n">
        <x:v>0</x:v>
      </x:c>
      <x:c r="D716" s="120" t="str">
        <x:v>CADC0874</x:v>
      </x:c>
      <x:c r="E716" s="120" t="n">
        <x:v>5</x:v>
      </x:c>
      <x:c r="F716" s="120" t="n">
        <x:v>781</x:v>
      </x:c>
      <x:c r="G716" s="120" t="n">
        <x:v>157</x:v>
      </x:c>
      <x:c r="H716" s="120" t="n">
        <x:v>0.0000020194625095541397</x:v>
      </x:c>
      <x:c r="I716" s="120" t="n">
        <x:v>2.5797594435321476e-10</x:v>
      </x:c>
      <x:c r="J716" s="120" t="n">
        <x:v>0.00001606162956717701</x:v>
      </x:c>
      <x:c r="K716" s="120" t="n">
        <x:v>-1.0348717168329007</x:v>
      </x:c>
      <x:c r="L716" s="120" t="n">
        <x:v>-0.14069730616940598</x:v>
      </x:c>
      <x:c r="M716" s="120" t="n">
        <x:v>1</x:v>
      </x:c>
      <x:c r="N716" s="120" t="n">
        <x:v>1</x:v>
      </x:c>
      <x:c r="O716" s="120" t="n">
        <x:v>1</x:v>
      </x:c>
      <x:c r="P716" s="120" t="n">
        <x:v>48</x:v>
      </x:c>
      <x:c r="Q716" s="120" t="n">
        <x:v>52</x:v>
      </x:c>
      <x:c r="R716" s="120" t="n">
        <x:v>6.923808453934929e-13</x:v>
      </x:c>
      <x:c r="S716" s="120" t="n">
        <x:v>8.076412725595711e-13</x:v>
      </x:c>
      <x:c r="T716" s="120" t="n">
        <x:v>3911</x:v>
      </x:c>
      <x:c r="U716" s="120" t="n">
        <x:v>785</x:v>
      </x:c>
      <x:c r="V716" s="120" t="n">
        <x:v>3.3031490954316873e-13</x:v>
      </x:c>
      <x:c r="W716" s="120" t="n">
        <x:v>1.6431588812306673e-12</x:v>
      </x:c>
      <x:c r="X716" s="120" t="n">
        <x:v>716</x:v>
      </x:c>
      <x:c r="Y716" s="151" t="n">
        <x:v>44587.473761574074</x:v>
      </x:c>
      <x:c r="Z716" s="151" t="n">
        <x:v>44587.48280092593</x:v>
      </x:c>
      <x:c r="AA716" s="120" t="n">
        <x:v>157</x:v>
      </x:c>
      <x:c r="AB716" s="120" t="str">
        <x:v>Normal</x:v>
      </x:c>
      <x:c r="AC716" s="120" t="n">
        <x:v>1</x:v>
      </x:c>
      <x:c r="AD716" s="120" t="n">
        <x:v>437</x:v>
      </x:c>
      <x:c r="AE716" s="120" t="n">
        <x:v>5</x:v>
      </x:c>
      <x:c r="AF716" s="120" t="n">
        <x:v>37</x:v>
      </x:c>
      <x:c r="AG716" s="120" t="str">
        <x:v>train=0|anomaly=0</x:v>
      </x:c>
    </x:row>
    <x:row r="717">
      <x:c r="A717" s="120" t="n">
        <x:v>716</x:v>
      </x:c>
      <x:c r="B717" s="120" t="n">
        <x:v>0</x:v>
      </x:c>
      <x:c r="C717" s="120" t="n">
        <x:v>1</x:v>
      </x:c>
      <x:c r="D717" s="120" t="str">
        <x:v>CADC0874</x:v>
      </x:c>
      <x:c r="E717" s="120" t="n">
        <x:v>5</x:v>
      </x:c>
      <x:c r="F717" s="120" t="n">
        <x:v>524</x:v>
      </x:c>
      <x:c r="G717" s="120" t="n">
        <x:v>106</x:v>
      </x:c>
      <x:c r="H717" s="120" t="n">
        <x:v>-0.000017822536433962263</x:v>
      </x:c>
      <x:c r="I717" s="120" t="n">
        <x:v>2.9479729930521773e-10</x:v>
      </x:c>
      <x:c r="J717" s="120" t="n">
        <x:v>0.000017169662177958473</x:v>
      </x:c>
      <x:c r="K717" s="120" t="n">
        <x:v>-1.4660616498337777</x:v>
      </x:c>
      <x:c r="L717" s="120" t="n">
        <x:v>0.11896580424762251</x:v>
      </x:c>
      <x:c r="M717" s="120" t="n">
        <x:v>1</x:v>
      </x:c>
      <x:c r="N717" s="120" t="n">
        <x:v>1</x:v>
      </x:c>
      <x:c r="O717" s="120" t="n">
        <x:v>1</x:v>
      </x:c>
      <x:c r="P717" s="120" t="n">
        <x:v>27</x:v>
      </x:c>
      <x:c r="Q717" s="120" t="n">
        <x:v>35</x:v>
      </x:c>
      <x:c r="R717" s="120" t="n">
        <x:v>1.3092368590013784e-12</x:v>
      </x:c>
      <x:c r="S717" s="120" t="n">
        <x:v>7.181582723909089e-13</x:v>
      </x:c>
      <x:c r="T717" s="120" t="n">
        <x:v>2664</x:v>
      </x:c>
      <x:c r="U717" s="120" t="n">
        <x:v>530</x:v>
      </x:c>
      <x:c r="V717" s="120" t="n">
        <x:v>5.625902658496521e-13</x:v>
      </x:c>
      <x:c r="W717" s="120" t="n">
        <x:v>2.781106597219035e-12</x:v>
      </x:c>
      <x:c r="X717" s="120" t="n">
        <x:v>717</x:v>
      </x:c>
      <x:c r="Y717" s="151" t="n">
        <x:v>44588.08695601852</x:v>
      </x:c>
      <x:c r="Z717" s="151" t="n">
        <x:v>44588.09302083333</x:v>
      </x:c>
      <x:c r="AA717" s="120" t="n">
        <x:v>106</x:v>
      </x:c>
      <x:c r="AB717" s="120" t="str">
        <x:v>Normal</x:v>
      </x:c>
      <x:c r="AC717" s="120" t="n">
        <x:v>0</x:v>
      </x:c>
      <x:c r="AD717" s="120"/>
      <x:c r="AE717" s="120"/>
      <x:c r="AF717" s="120"/>
      <x:c r="AG717" s="120"/>
    </x:row>
    <x:row r="718">
      <x:c r="A718" s="120" t="n">
        <x:v>717</x:v>
      </x:c>
      <x:c r="B718" s="120" t="n">
        <x:v>0</x:v>
      </x:c>
      <x:c r="C718" s="120" t="n">
        <x:v>0</x:v>
      </x:c>
      <x:c r="D718" s="120" t="str">
        <x:v>CADC0874</x:v>
      </x:c>
      <x:c r="E718" s="120" t="n">
        <x:v>5</x:v>
      </x:c>
      <x:c r="F718" s="120" t="n">
        <x:v>452</x:v>
      </x:c>
      <x:c r="G718" s="120" t="n">
        <x:v>91</x:v>
      </x:c>
      <x:c r="H718" s="120" t="n">
        <x:v>0.000006083073302197803</x:v>
      </x:c>
      <x:c r="I718" s="120" t="n">
        <x:v>2.3674731168003504e-10</x:v>
      </x:c>
      <x:c r="J718" s="120" t="n">
        <x:v>0.000015386595194520295</x:v>
      </x:c>
      <x:c r="K718" s="120" t="n">
        <x:v>-1.0093179690621115</x:v>
      </x:c>
      <x:c r="L718" s="120" t="n">
        <x:v>-0.47465727902682003</x:v>
      </x:c>
      <x:c r="M718" s="120" t="n">
        <x:v>1</x:v>
      </x:c>
      <x:c r="N718" s="120" t="n">
        <x:v>1</x:v>
      </x:c>
      <x:c r="O718" s="120" t="n">
        <x:v>1</x:v>
      </x:c>
      <x:c r="P718" s="120" t="n">
        <x:v>25</x:v>
      </x:c>
      <x:c r="Q718" s="120" t="n">
        <x:v>31</x:v>
      </x:c>
      <x:c r="R718" s="120" t="n">
        <x:v>1.0427576870922082e-12</x:v>
      </x:c>
      <x:c r="S718" s="120" t="n">
        <x:v>5.541263746945315e-13</x:v>
      </x:c>
      <x:c r="T718" s="120" t="n">
        <x:v>2286</x:v>
      </x:c>
      <x:c r="U718" s="120" t="n">
        <x:v>455</x:v>
      </x:c>
      <x:c r="V718" s="120" t="n">
        <x:v>5.237772382301661e-13</x:v>
      </x:c>
      <x:c r="W718" s="120" t="n">
        <x:v>2.601618809670715e-12</x:v>
      </x:c>
      <x:c r="X718" s="120" t="n">
        <x:v>718</x:v>
      </x:c>
      <x:c r="Y718" s="151" t="n">
        <x:v>44588.099270833336</x:v>
      </x:c>
      <x:c r="Z718" s="151" t="n">
        <x:v>44588.10450231482</x:v>
      </x:c>
      <x:c r="AA718" s="120" t="n">
        <x:v>91</x:v>
      </x:c>
      <x:c r="AB718" s="120" t="str">
        <x:v>Normal</x:v>
      </x:c>
      <x:c r="AC718" s="120" t="n">
        <x:v>0</x:v>
      </x:c>
      <x:c r="AD718" s="120"/>
      <x:c r="AE718" s="120"/>
      <x:c r="AF718" s="120"/>
      <x:c r="AG718" s="120"/>
    </x:row>
    <x:row r="719">
      <x:c r="A719" s="120" t="n">
        <x:v>718</x:v>
      </x:c>
      <x:c r="B719" s="120" t="n">
        <x:v>0</x:v>
      </x:c>
      <x:c r="C719" s="120" t="n">
        <x:v>1</x:v>
      </x:c>
      <x:c r="D719" s="120" t="str">
        <x:v>CADC0874</x:v>
      </x:c>
      <x:c r="E719" s="120" t="n">
        <x:v>5</x:v>
      </x:c>
      <x:c r="F719" s="120" t="n">
        <x:v>590</x:v>
      </x:c>
      <x:c r="G719" s="120" t="n">
        <x:v>119</x:v>
      </x:c>
      <x:c r="H719" s="120" t="n">
        <x:v>-0.000007106140890756303</x:v>
      </x:c>
      <x:c r="I719" s="120" t="n">
        <x:v>2.87673770271526e-10</x:v>
      </x:c>
      <x:c r="J719" s="120" t="n">
        <x:v>0.000016960948389507173</x:v>
      </x:c>
      <x:c r="K719" s="120" t="n">
        <x:v>-1.2570561391512654</x:v>
      </x:c>
      <x:c r="L719" s="120" t="n">
        <x:v>-0.10578204694510268</x:v>
      </x:c>
      <x:c r="M719" s="120" t="n">
        <x:v>1</x:v>
      </x:c>
      <x:c r="N719" s="120" t="n">
        <x:v>1</x:v>
      </x:c>
      <x:c r="O719" s="120" t="n">
        <x:v>1</x:v>
      </x:c>
      <x:c r="P719" s="120" t="n">
        <x:v>34</x:v>
      </x:c>
      <x:c r="Q719" s="120" t="n">
        <x:v>42</x:v>
      </x:c>
      <x:c r="R719" s="120" t="n">
        <x:v>9.900081028962867e-13</x:v>
      </x:c>
      <x:c r="S719" s="120" t="n">
        <x:v>7.014183679427681e-13</x:v>
      </x:c>
      <x:c r="T719" s="120" t="n">
        <x:v>2950</x:v>
      </x:c>
      <x:c r="U719" s="120" t="n">
        <x:v>595</x:v>
      </x:c>
      <x:c r="V719" s="120" t="n">
        <x:v>4.875826614771627e-13</x:v>
      </x:c>
      <x:c r="W719" s="120" t="n">
        <x:v>2.4174266409371933e-12</x:v>
      </x:c>
      <x:c r="X719" s="120" t="n">
        <x:v>719</x:v>
      </x:c>
      <x:c r="Y719" s="151" t="n">
        <x:v>44588.50150462963</x:v>
      </x:c>
      <x:c r="Z719" s="151" t="n">
        <x:v>44588.50833333333</x:v>
      </x:c>
      <x:c r="AA719" s="120" t="n">
        <x:v>119</x:v>
      </x:c>
      <x:c r="AB719" s="120" t="str">
        <x:v>Normal</x:v>
      </x:c>
      <x:c r="AC719" s="120" t="n">
        <x:v>0</x:v>
      </x:c>
      <x:c r="AD719" s="120"/>
      <x:c r="AE719" s="120"/>
      <x:c r="AF719" s="120"/>
      <x:c r="AG719" s="120"/>
    </x:row>
    <x:row r="720">
      <x:c r="A720" s="120" t="n">
        <x:v>719</x:v>
      </x:c>
      <x:c r="B720" s="120" t="n">
        <x:v>0</x:v>
      </x:c>
      <x:c r="C720" s="120" t="n">
        <x:v>1</x:v>
      </x:c>
      <x:c r="D720" s="120" t="str">
        <x:v>CADC0874</x:v>
      </x:c>
      <x:c r="E720" s="120" t="n">
        <x:v>5</x:v>
      </x:c>
      <x:c r="F720" s="120" t="n">
        <x:v>640</x:v>
      </x:c>
      <x:c r="G720" s="120" t="n">
        <x:v>129</x:v>
      </x:c>
      <x:c r="H720" s="120" t="n">
        <x:v>0.000014260507372093023</x:v>
      </x:c>
      <x:c r="I720" s="120" t="n">
        <x:v>2.163927471073797e-10</x:v>
      </x:c>
      <x:c r="J720" s="120" t="n">
        <x:v>0.00001471029391641716</x:v>
      </x:c>
      <x:c r="K720" s="120" t="n">
        <x:v>-1.1781912450764451</x:v>
      </x:c>
      <x:c r="L720" s="120" t="n">
        <x:v>-0.12972038139825318</x:v>
      </x:c>
      <x:c r="M720" s="120" t="n">
        <x:v>1</x:v>
      </x:c>
      <x:c r="N720" s="120" t="n">
        <x:v>1</x:v>
      </x:c>
      <x:c r="O720" s="120" t="n">
        <x:v>1</x:v>
      </x:c>
      <x:c r="P720" s="120" t="n">
        <x:v>30</x:v>
      </x:c>
      <x:c r="Q720" s="120" t="n">
        <x:v>41</x:v>
      </x:c>
      <x:c r="R720" s="120" t="n">
        <x:v>7.333213345813085e-13</x:v>
      </x:c>
      <x:c r="S720" s="120" t="n">
        <x:v>7.218576769334944e-13</x:v>
      </x:c>
      <x:c r="T720" s="120" t="n">
        <x:v>3200</x:v>
      </x:c>
      <x:c r="U720" s="120" t="n">
        <x:v>645</x:v>
      </x:c>
      <x:c r="V720" s="120" t="n">
        <x:v>3.381136673552808e-13</x:v>
      </x:c>
      <x:c r="W720" s="120" t="n">
        <x:v>1.6774631558711606e-12</x:v>
      </x:c>
      <x:c r="X720" s="120" t="n">
        <x:v>720</x:v>
      </x:c>
      <x:c r="Y720" s="151" t="n">
        <x:v>44588.66826388889</x:v>
      </x:c>
      <x:c r="Z720" s="151" t="n">
        <x:v>44588.675671296296</x:v>
      </x:c>
      <x:c r="AA720" s="120" t="n">
        <x:v>129</x:v>
      </x:c>
      <x:c r="AB720" s="120" t="str">
        <x:v>Normal</x:v>
      </x:c>
      <x:c r="AC720" s="120" t="n">
        <x:v>1</x:v>
      </x:c>
      <x:c r="AD720" s="120" t="n">
        <x:v>593</x:v>
      </x:c>
      <x:c r="AE720" s="120" t="n">
        <x:v>6</x:v>
      </x:c>
      <x:c r="AF720" s="120" t="n">
        <x:v>93</x:v>
      </x:c>
      <x:c r="AG720" s="120" t="str">
        <x:v>train=1|anomaly=0</x:v>
      </x:c>
    </x:row>
    <x:row r="721">
      <x:c r="A721" s="120" t="n">
        <x:v>720</x:v>
      </x:c>
      <x:c r="B721" s="120" t="n">
        <x:v>0</x:v>
      </x:c>
      <x:c r="C721" s="120" t="n">
        <x:v>1</x:v>
      </x:c>
      <x:c r="D721" s="120" t="str">
        <x:v>CADC0874</x:v>
      </x:c>
      <x:c r="E721" s="120" t="n">
        <x:v>5</x:v>
      </x:c>
      <x:c r="F721" s="120" t="n">
        <x:v>605</x:v>
      </x:c>
      <x:c r="G721" s="120" t="n">
        <x:v>122</x:v>
      </x:c>
      <x:c r="H721" s="120" t="n">
        <x:v>0.00000933146830327869</x:v>
      </x:c>
      <x:c r="I721" s="120" t="n">
        <x:v>2.3260293800357312e-10</x:v>
      </x:c>
      <x:c r="J721" s="120" t="n">
        <x:v>0.000015251325778553585</x:v>
      </x:c>
      <x:c r="K721" s="120" t="n">
        <x:v>-1.2540267366581486</x:v>
      </x:c>
      <x:c r="L721" s="120" t="n">
        <x:v>-0.09235504095400775</x:v>
      </x:c>
      <x:c r="M721" s="120" t="n">
        <x:v>1</x:v>
      </x:c>
      <x:c r="N721" s="120" t="n">
        <x:v>1</x:v>
      </x:c>
      <x:c r="O721" s="120" t="n">
        <x:v>1</x:v>
      </x:c>
      <x:c r="P721" s="120" t="n">
        <x:v>31</x:v>
      </x:c>
      <x:c r="Q721" s="120" t="n">
        <x:v>41</x:v>
      </x:c>
      <x:c r="R721" s="120" t="n">
        <x:v>7.974497911474873e-13</x:v>
      </x:c>
      <x:c r="S721" s="120" t="n">
        <x:v>7.49082410700804e-13</x:v>
      </x:c>
      <x:c r="T721" s="120" t="n">
        <x:v>3025</x:v>
      </x:c>
      <x:c r="U721" s="120" t="n">
        <x:v>610</x:v>
      </x:c>
      <x:c r="V721" s="120" t="n">
        <x:v>3.8446766612160845e-13</x:v>
      </x:c>
      <x:c r="W721" s="120" t="n">
        <x:v>1.9065814590456814e-12</x:v>
      </x:c>
      <x:c r="X721" s="120" t="n">
        <x:v>721</x:v>
      </x:c>
      <x:c r="Y721" s="151" t="n">
        <x:v>44588.733078703706</x:v>
      </x:c>
      <x:c r="Z721" s="151" t="n">
        <x:v>44588.74008101852</x:v>
      </x:c>
      <x:c r="AA721" s="120" t="n">
        <x:v>122</x:v>
      </x:c>
      <x:c r="AB721" s="120" t="str">
        <x:v>Normal</x:v>
      </x:c>
      <x:c r="AC721" s="120" t="n">
        <x:v>0</x:v>
      </x:c>
      <x:c r="AD721" s="120"/>
      <x:c r="AE721" s="120"/>
      <x:c r="AF721" s="120"/>
      <x:c r="AG721" s="120"/>
    </x:row>
    <x:row r="722">
      <x:c r="A722" s="120" t="n">
        <x:v>721</x:v>
      </x:c>
      <x:c r="B722" s="120" t="n">
        <x:v>0</x:v>
      </x:c>
      <x:c r="C722" s="120" t="n">
        <x:v>1</x:v>
      </x:c>
      <x:c r="D722" s="120" t="str">
        <x:v>CADC0874</x:v>
      </x:c>
      <x:c r="E722" s="120" t="n">
        <x:v>5</x:v>
      </x:c>
      <x:c r="F722" s="120" t="n">
        <x:v>655</x:v>
      </x:c>
      <x:c r="G722" s="120" t="n">
        <x:v>132</x:v>
      </x:c>
      <x:c r="H722" s="120" t="n">
        <x:v>0.000020949666295454546</x:v>
      </x:c>
      <x:c r="I722" s="120" t="n">
        <x:v>3.0178100009599935e-10</x:v>
      </x:c>
      <x:c r="J722" s="120" t="n">
        <x:v>0.00001737184504006409</x:v>
      </x:c>
      <x:c r="K722" s="120" t="n">
        <x:v>-1.4658362556394224</x:v>
      </x:c>
      <x:c r="L722" s="120" t="n">
        <x:v>-0.0498737700271348</x:v>
      </x:c>
      <x:c r="M722" s="120" t="n">
        <x:v>1</x:v>
      </x:c>
      <x:c r="N722" s="120" t="n">
        <x:v>1</x:v>
      </x:c>
      <x:c r="O722" s="120" t="n">
        <x:v>1</x:v>
      </x:c>
      <x:c r="P722" s="120" t="n">
        <x:v>38</x:v>
      </x:c>
      <x:c r="Q722" s="120" t="n">
        <x:v>45</x:v>
      </x:c>
      <x:c r="R722" s="120" t="n">
        <x:v>8.638141404878622e-13</x:v>
      </x:c>
      <x:c r="S722" s="120" t="n">
        <x:v>5.098561393551949e-13</x:v>
      </x:c>
      <x:c r="T722" s="120" t="n">
        <x:v>3275</x:v>
      </x:c>
      <x:c r="U722" s="120" t="n">
        <x:v>660</x:v>
      </x:c>
      <x:c r="V722" s="120" t="n">
        <x:v>4.60734351291602e-13</x:v>
      </x:c>
      <x:c r="W722" s="120" t="n">
        <x:v>2.286219697696965e-12</x:v>
      </x:c>
      <x:c r="X722" s="120" t="n">
        <x:v>722</x:v>
      </x:c>
      <x:c r="Y722" s="151" t="n">
        <x:v>44588.74013888889</x:v>
      </x:c>
      <x:c r="Z722" s="151" t="n">
        <x:v>44588.747719907406</x:v>
      </x:c>
      <x:c r="AA722" s="120" t="n">
        <x:v>132</x:v>
      </x:c>
      <x:c r="AB722" s="120" t="str">
        <x:v>Normal</x:v>
      </x:c>
      <x:c r="AC722" s="120" t="n">
        <x:v>0</x:v>
      </x:c>
      <x:c r="AD722" s="120"/>
      <x:c r="AE722" s="120"/>
      <x:c r="AF722" s="120"/>
      <x:c r="AG722" s="120"/>
    </x:row>
    <x:row r="723">
      <x:c r="A723" s="120" t="n">
        <x:v>722</x:v>
      </x:c>
      <x:c r="B723" s="120" t="n">
        <x:v>0</x:v>
      </x:c>
      <x:c r="C723" s="120" t="n">
        <x:v>0</x:v>
      </x:c>
      <x:c r="D723" s="120" t="str">
        <x:v>CADC0874</x:v>
      </x:c>
      <x:c r="E723" s="120" t="n">
        <x:v>5</x:v>
      </x:c>
      <x:c r="F723" s="120" t="n">
        <x:v>645</x:v>
      </x:c>
      <x:c r="G723" s="120" t="n">
        <x:v>130</x:v>
      </x:c>
      <x:c r="H723" s="120" t="n">
        <x:v>-0.0000060890195769230765</x:v>
      </x:c>
      <x:c r="I723" s="120" t="n">
        <x:v>1.087576664807424e-10</x:v>
      </x:c>
      <x:c r="J723" s="120" t="n">
        <x:v>0.000010428694380445828</x:v>
      </x:c>
      <x:c r="K723" s="120" t="n">
        <x:v>-1.3927754034362276</x:v>
      </x:c>
      <x:c r="L723" s="120" t="n">
        <x:v>-0.10406173684788132</x:v>
      </x:c>
      <x:c r="M723" s="120" t="n">
        <x:v>1</x:v>
      </x:c>
      <x:c r="N723" s="120" t="n">
        <x:v>1</x:v>
      </x:c>
      <x:c r="O723" s="120" t="n">
        <x:v>1</x:v>
      </x:c>
      <x:c r="P723" s="120" t="n">
        <x:v>35</x:v>
      </x:c>
      <x:c r="Q723" s="120" t="n">
        <x:v>40</x:v>
      </x:c>
      <x:c r="R723" s="120" t="n">
        <x:v>5.092456112020322e-13</x:v>
      </x:c>
      <x:c r="S723" s="120" t="n">
        <x:v>6.329687457400159e-13</x:v>
      </x:c>
      <x:c r="T723" s="120" t="n">
        <x:v>3225</x:v>
      </x:c>
      <x:c r="U723" s="120" t="n">
        <x:v>650</x:v>
      </x:c>
      <x:c r="V723" s="120" t="n">
        <x:v>1.6861653717944556e-13</x:v>
      </x:c>
      <x:c r="W723" s="120" t="n">
        <x:v>8.365974344672492e-13</x:v>
      </x:c>
      <x:c r="X723" s="120" t="n">
        <x:v>723</x:v>
      </x:c>
      <x:c r="Y723" s="151" t="n">
        <x:v>44588.79126157407</x:v>
      </x:c>
      <x:c r="Z723" s="151" t="n">
        <x:v>44588.798726851855</x:v>
      </x:c>
      <x:c r="AA723" s="120" t="n">
        <x:v>130</x:v>
      </x:c>
      <x:c r="AB723" s="120" t="str">
        <x:v>Normal</x:v>
      </x:c>
      <x:c r="AC723" s="120" t="n">
        <x:v>0</x:v>
      </x:c>
      <x:c r="AD723" s="120"/>
      <x:c r="AE723" s="120"/>
      <x:c r="AF723" s="120"/>
      <x:c r="AG723" s="120"/>
    </x:row>
    <x:row r="724">
      <x:c r="A724" s="120" t="n">
        <x:v>723</x:v>
      </x:c>
      <x:c r="B724" s="120" t="n">
        <x:v>0</x:v>
      </x:c>
      <x:c r="C724" s="120" t="n">
        <x:v>1</x:v>
      </x:c>
      <x:c r="D724" s="120" t="str">
        <x:v>CADC0874</x:v>
      </x:c>
      <x:c r="E724" s="120" t="n">
        <x:v>5</x:v>
      </x:c>
      <x:c r="F724" s="120" t="n">
        <x:v>600</x:v>
      </x:c>
      <x:c r="G724" s="120" t="n">
        <x:v>121</x:v>
      </x:c>
      <x:c r="H724" s="120" t="n">
        <x:v>0.000008515750743801651</x:v>
      </x:c>
      <x:c r="I724" s="120" t="n">
        <x:v>2.6089522045703254e-10</x:v>
      </x:c>
      <x:c r="J724" s="120" t="n">
        <x:v>0.000016152251250430465</x:v>
      </x:c>
      <x:c r="K724" s="120" t="n">
        <x:v>-1.097762975741036</x:v>
      </x:c>
      <x:c r="L724" s="120" t="n">
        <x:v>-0.24218365534122496</x:v>
      </x:c>
      <x:c r="M724" s="120" t="n">
        <x:v>1</x:v>
      </x:c>
      <x:c r="N724" s="120" t="n">
        <x:v>1</x:v>
      </x:c>
      <x:c r="O724" s="120" t="n">
        <x:v>1</x:v>
      </x:c>
      <x:c r="P724" s="120" t="n">
        <x:v>32</x:v>
      </x:c>
      <x:c r="Q724" s="120" t="n">
        <x:v>40</x:v>
      </x:c>
      <x:c r="R724" s="120" t="n">
        <x:v>7.857616798025722e-13</x:v>
      </x:c>
      <x:c r="S724" s="120" t="n">
        <x:v>6.779104928974648e-13</x:v>
      </x:c>
      <x:c r="T724" s="120" t="n">
        <x:v>3000</x:v>
      </x:c>
      <x:c r="U724" s="120" t="n">
        <x:v>605</x:v>
      </x:c>
      <x:c r="V724" s="120" t="n">
        <x:v>4.3482536742838755e-13</x:v>
      </x:c>
      <x:c r="W724" s="120" t="n">
        <x:v>2.156158846752335e-12</x:v>
      </x:c>
      <x:c r="X724" s="120" t="n">
        <x:v>724</x:v>
      </x:c>
      <x:c r="Y724" s="151" t="n">
        <x:v>44588.798784722225</x:v>
      </x:c>
      <x:c r="Z724" s="151" t="n">
        <x:v>44588.80572916667</x:v>
      </x:c>
      <x:c r="AA724" s="120" t="n">
        <x:v>121</x:v>
      </x:c>
      <x:c r="AB724" s="120" t="str">
        <x:v>Normal</x:v>
      </x:c>
      <x:c r="AC724" s="120" t="n">
        <x:v>0</x:v>
      </x:c>
      <x:c r="AD724" s="120"/>
      <x:c r="AE724" s="120"/>
      <x:c r="AF724" s="120"/>
      <x:c r="AG724" s="120"/>
    </x:row>
    <x:row r="725">
      <x:c r="A725" s="120" t="n">
        <x:v>724</x:v>
      </x:c>
      <x:c r="B725" s="120" t="n">
        <x:v>0</x:v>
      </x:c>
      <x:c r="C725" s="120" t="n">
        <x:v>1</x:v>
      </x:c>
      <x:c r="D725" s="120" t="str">
        <x:v>CADC0874</x:v>
      </x:c>
      <x:c r="E725" s="120" t="n">
        <x:v>5</x:v>
      </x:c>
      <x:c r="F725" s="120" t="n">
        <x:v>615</x:v>
      </x:c>
      <x:c r="G725" s="120" t="n">
        <x:v>124</x:v>
      </x:c>
      <x:c r="H725" s="120" t="n">
        <x:v>0.00002517853797016129</x:v>
      </x:c>
      <x:c r="I725" s="120" t="n">
        <x:v>2.3425751296961914e-10</x:v>
      </x:c>
      <x:c r="J725" s="120" t="n">
        <x:v>0.000015305473301065183</x:v>
      </x:c>
      <x:c r="K725" s="120" t="n">
        <x:v>-1.4059718043880476</x:v>
      </x:c>
      <x:c r="L725" s="120" t="n">
        <x:v>-0.1857318456800343</x:v>
      </x:c>
      <x:c r="M725" s="120" t="n">
        <x:v>1</x:v>
      </x:c>
      <x:c r="N725" s="120" t="n">
        <x:v>1</x:v>
      </x:c>
      <x:c r="O725" s="120" t="n">
        <x:v>1</x:v>
      </x:c>
      <x:c r="P725" s="120" t="n">
        <x:v>33</x:v>
      </x:c>
      <x:c r="Q725" s="120" t="n">
        <x:v>40</x:v>
      </x:c>
      <x:c r="R725" s="120" t="n">
        <x:v>8.415952039416034e-13</x:v>
      </x:c>
      <x:c r="S725" s="120" t="n">
        <x:v>7.239085431500841e-13</x:v>
      </x:c>
      <x:c r="T725" s="120" t="n">
        <x:v>3075</x:v>
      </x:c>
      <x:c r="U725" s="120" t="n">
        <x:v>620</x:v>
      </x:c>
      <x:c r="V725" s="120" t="n">
        <x:v>3.8090652515385226e-13</x:v>
      </x:c>
      <x:c r="W725" s="120" t="n">
        <x:v>1.889173491690477e-12</x:v>
      </x:c>
      <x:c r="X725" s="120" t="n">
        <x:v>725</x:v>
      </x:c>
      <x:c r="Y725" s="151" t="n">
        <x:v>44588.80578703704</x:v>
      </x:c>
      <x:c r="Z725" s="151" t="n">
        <x:v>44588.81290509259</x:v>
      </x:c>
      <x:c r="AA725" s="120" t="n">
        <x:v>124</x:v>
      </x:c>
      <x:c r="AB725" s="120" t="str">
        <x:v>Normal</x:v>
      </x:c>
      <x:c r="AC725" s="120" t="n">
        <x:v>1</x:v>
      </x:c>
      <x:c r="AD725" s="120" t="n">
        <x:v>639</x:v>
      </x:c>
      <x:c r="AE725" s="120" t="n">
        <x:v>7</x:v>
      </x:c>
      <x:c r="AF725" s="120" t="n">
        <x:v>39</x:v>
      </x:c>
      <x:c r="AG725" s="120" t="str">
        <x:v>train=1|anomaly=0</x:v>
      </x:c>
    </x:row>
    <x:row r="726">
      <x:c r="A726" s="120" t="n">
        <x:v>725</x:v>
      </x:c>
      <x:c r="B726" s="120" t="n">
        <x:v>0</x:v>
      </x:c>
      <x:c r="C726" s="120" t="n">
        <x:v>1</x:v>
      </x:c>
      <x:c r="D726" s="120" t="str">
        <x:v>CADC0874</x:v>
      </x:c>
      <x:c r="E726" s="120" t="n">
        <x:v>5</x:v>
      </x:c>
      <x:c r="F726" s="120" t="n">
        <x:v>660</x:v>
      </x:c>
      <x:c r="G726" s="120" t="n">
        <x:v>133</x:v>
      </x:c>
      <x:c r="H726" s="120" t="n">
        <x:v>-0.0000047151172225563905</x:v>
      </x:c>
      <x:c r="I726" s="120" t="n">
        <x:v>1.9355445361110783e-10</x:v>
      </x:c>
      <x:c r="J726" s="120" t="n">
        <x:v>0.000013912384900192627</x:v>
      </x:c>
      <x:c r="K726" s="120" t="n">
        <x:v>-1.4274638681621583</x:v>
      </x:c>
      <x:c r="L726" s="120" t="n">
        <x:v>0.21273098056750697</x:v>
      </x:c>
      <x:c r="M726" s="120" t="n">
        <x:v>1</x:v>
      </x:c>
      <x:c r="N726" s="120" t="n">
        <x:v>1</x:v>
      </x:c>
      <x:c r="O726" s="120" t="n">
        <x:v>1</x:v>
      </x:c>
      <x:c r="P726" s="120" t="n">
        <x:v>36</x:v>
      </x:c>
      <x:c r="Q726" s="120" t="n">
        <x:v>40</x:v>
      </x:c>
      <x:c r="R726" s="120" t="n">
        <x:v>7.091681979842431e-13</x:v>
      </x:c>
      <x:c r="S726" s="120" t="n">
        <x:v>6.967695591278734e-13</x:v>
      </x:c>
      <x:c r="T726" s="120" t="n">
        <x:v>3300</x:v>
      </x:c>
      <x:c r="U726" s="120" t="n">
        <x:v>665</x:v>
      </x:c>
      <x:c r="V726" s="120" t="n">
        <x:v>2.932643236531937e-13</x:v>
      </x:c>
      <x:c r="W726" s="120" t="n">
        <x:v>1.45529664369254e-12</x:v>
      </x:c>
      <x:c r="X726" s="120" t="n">
        <x:v>726</x:v>
      </x:c>
      <x:c r="Y726" s="151" t="n">
        <x:v>44588.85480324074</x:v>
      </x:c>
      <x:c r="Z726" s="151" t="n">
        <x:v>44588.862442129626</x:v>
      </x:c>
      <x:c r="AA726" s="120" t="n">
        <x:v>133</x:v>
      </x:c>
      <x:c r="AB726" s="120" t="str">
        <x:v>Normal</x:v>
      </x:c>
      <x:c r="AC726" s="120" t="n">
        <x:v>0</x:v>
      </x:c>
      <x:c r="AD726" s="120"/>
      <x:c r="AE726" s="120"/>
      <x:c r="AF726" s="120"/>
      <x:c r="AG726" s="120"/>
    </x:row>
    <x:row r="727">
      <x:c r="A727" s="120" t="n">
        <x:v>726</x:v>
      </x:c>
      <x:c r="B727" s="120" t="n">
        <x:v>0</x:v>
      </x:c>
      <x:c r="C727" s="120" t="n">
        <x:v>0</x:v>
      </x:c>
      <x:c r="D727" s="120" t="str">
        <x:v>CADC0874</x:v>
      </x:c>
      <x:c r="E727" s="120" t="n">
        <x:v>5</x:v>
      </x:c>
      <x:c r="F727" s="120" t="n">
        <x:v>641</x:v>
      </x:c>
      <x:c r="G727" s="120" t="n">
        <x:v>129</x:v>
      </x:c>
      <x:c r="H727" s="120" t="n">
        <x:v>0.000002248050480620155</x:v>
      </x:c>
      <x:c r="I727" s="120" t="n">
        <x:v>3.1901465014012476e-10</x:v>
      </x:c>
      <x:c r="J727" s="120" t="n">
        <x:v>0.000017860981219970105</x:v>
      </x:c>
      <x:c r="K727" s="120" t="n">
        <x:v>-1.353361521863156</x:v>
      </x:c>
      <x:c r="L727" s="120" t="n">
        <x:v>-0.04462752287246834</x:v>
      </x:c>
      <x:c r="M727" s="120" t="n">
        <x:v>1</x:v>
      </x:c>
      <x:c r="N727" s="120" t="n">
        <x:v>1</x:v>
      </x:c>
      <x:c r="O727" s="120" t="n">
        <x:v>1</x:v>
      </x:c>
      <x:c r="P727" s="120" t="n">
        <x:v>34</x:v>
      </x:c>
      <x:c r="Q727" s="120" t="n">
        <x:v>46</x:v>
      </x:c>
      <x:c r="R727" s="120" t="n">
        <x:v>8.486797293254133e-13</x:v>
      </x:c>
      <x:c r="S727" s="120" t="n">
        <x:v>7.003971282429885e-13</x:v>
      </x:c>
      <x:c r="T727" s="120" t="n">
        <x:v>3211</x:v>
      </x:c>
      <x:c r="U727" s="120" t="n">
        <x:v>645</x:v>
      </x:c>
      <x:c r="V727" s="120" t="n">
        <x:v>4.976827615290558e-13</x:v>
      </x:c>
      <x:c r="W727" s="120" t="n">
        <x:v>2.472981784031975e-12</x:v>
      </x:c>
      <x:c r="X727" s="120" t="n">
        <x:v>727</x:v>
      </x:c>
      <x:c r="Y727" s="151" t="n">
        <x:v>44588.8625</x:v>
      </x:c>
      <x:c r="Z727" s="151" t="n">
        <x:v>44588.86991898148</x:v>
      </x:c>
      <x:c r="AA727" s="120" t="n">
        <x:v>129</x:v>
      </x:c>
      <x:c r="AB727" s="120" t="str">
        <x:v>Normal</x:v>
      </x:c>
      <x:c r="AC727" s="120" t="n">
        <x:v>1</x:v>
      </x:c>
      <x:c r="AD727" s="120" t="n">
        <x:v>582</x:v>
      </x:c>
      <x:c r="AE727" s="120" t="n">
        <x:v>6</x:v>
      </x:c>
      <x:c r="AF727" s="120" t="n">
        <x:v>82</x:v>
      </x:c>
      <x:c r="AG727" s="120" t="str">
        <x:v>train=0|anomaly=0</x:v>
      </x:c>
    </x:row>
    <x:row r="728">
      <x:c r="A728" s="120" t="n">
        <x:v>727</x:v>
      </x:c>
      <x:c r="B728" s="120" t="n">
        <x:v>0</x:v>
      </x:c>
      <x:c r="C728" s="120" t="n">
        <x:v>1</x:v>
      </x:c>
      <x:c r="D728" s="120" t="str">
        <x:v>CADC0874</x:v>
      </x:c>
      <x:c r="E728" s="120" t="n">
        <x:v>5</x:v>
      </x:c>
      <x:c r="F728" s="120" t="n">
        <x:v>655</x:v>
      </x:c>
      <x:c r="G728" s="120" t="n">
        <x:v>132</x:v>
      </x:c>
      <x:c r="H728" s="120" t="n">
        <x:v>0.000023361003075757577</x:v>
      </x:c>
      <x:c r="I728" s="120" t="n">
        <x:v>2.8733374169542443e-10</x:v>
      </x:c>
      <x:c r="J728" s="120" t="n">
        <x:v>0.00001695092155888359</x:v>
      </x:c>
      <x:c r="K728" s="120" t="n">
        <x:v>-1.2499941663115488</x:v>
      </x:c>
      <x:c r="L728" s="120" t="n">
        <x:v>-0.2372262600150909</x:v>
      </x:c>
      <x:c r="M728" s="120" t="n">
        <x:v>1</x:v>
      </x:c>
      <x:c r="N728" s="120" t="n">
        <x:v>1</x:v>
      </x:c>
      <x:c r="O728" s="120" t="n">
        <x:v>1</x:v>
      </x:c>
      <x:c r="P728" s="120" t="n">
        <x:v>37</x:v>
      </x:c>
      <x:c r="Q728" s="120" t="n">
        <x:v>45</x:v>
      </x:c>
      <x:c r="R728" s="120" t="n">
        <x:v>8.476872831636054e-13</x:v>
      </x:c>
      <x:c r="S728" s="120" t="n">
        <x:v>6.749370076371289e-13</x:v>
      </x:c>
      <x:c r="T728" s="120" t="n">
        <x:v>3275</x:v>
      </x:c>
      <x:c r="U728" s="120" t="n">
        <x:v>660</x:v>
      </x:c>
      <x:c r="V728" s="120" t="n">
        <x:v>4.386774682372892e-13</x:v>
      </x:c>
      <x:c r="W728" s="120" t="n">
        <x:v>2.176770770419882e-12</x:v>
      </x:c>
      <x:c r="X728" s="120" t="n">
        <x:v>728</x:v>
      </x:c>
      <x:c r="Y728" s="151" t="n">
        <x:v>44588.86997685185</x:v>
      </x:c>
      <x:c r="Z728" s="151" t="n">
        <x:v>44588.87755787037</x:v>
      </x:c>
      <x:c r="AA728" s="120" t="n">
        <x:v>132</x:v>
      </x:c>
      <x:c r="AB728" s="120" t="str">
        <x:v>Normal</x:v>
      </x:c>
      <x:c r="AC728" s="120" t="n">
        <x:v>1</x:v>
      </x:c>
      <x:c r="AD728" s="120" t="n">
        <x:v>147</x:v>
      </x:c>
      <x:c r="AE728" s="120" t="n">
        <x:v>2</x:v>
      </x:c>
      <x:c r="AF728" s="120" t="n">
        <x:v>47</x:v>
      </x:c>
      <x:c r="AG728" s="120" t="str">
        <x:v>train=1|anomaly=0</x:v>
      </x:c>
    </x:row>
    <x:row r="729">
      <x:c r="A729" s="120" t="n">
        <x:v>728</x:v>
      </x:c>
      <x:c r="B729" s="120" t="n">
        <x:v>0</x:v>
      </x:c>
      <x:c r="C729" s="120" t="n">
        <x:v>1</x:v>
      </x:c>
      <x:c r="D729" s="120" t="str">
        <x:v>CADC0874</x:v>
      </x:c>
      <x:c r="E729" s="120" t="n">
        <x:v>5</x:v>
      </x:c>
      <x:c r="F729" s="120" t="n">
        <x:v>595</x:v>
      </x:c>
      <x:c r="G729" s="120" t="n">
        <x:v>120</x:v>
      </x:c>
      <x:c r="H729" s="120" t="n">
        <x:v>0.000020630050608333334</x:v>
      </x:c>
      <x:c r="I729" s="120" t="n">
        <x:v>2.350776861600799e-10</x:v>
      </x:c>
      <x:c r="J729" s="120" t="n">
        <x:v>0.0000153322433505368</x:v>
      </x:c>
      <x:c r="K729" s="120" t="n">
        <x:v>-1.1779741917011382</x:v>
      </x:c>
      <x:c r="L729" s="120" t="n">
        <x:v>-0.1491609464665627</x:v>
      </x:c>
      <x:c r="M729" s="120" t="n">
        <x:v>1</x:v>
      </x:c>
      <x:c r="N729" s="120" t="n">
        <x:v>1</x:v>
      </x:c>
      <x:c r="O729" s="120" t="n">
        <x:v>1</x:v>
      </x:c>
      <x:c r="P729" s="120" t="n">
        <x:v>34</x:v>
      </x:c>
      <x:c r="Q729" s="120" t="n">
        <x:v>41</x:v>
      </x:c>
      <x:c r="R729" s="120" t="n">
        <x:v>8.321845544584369e-13</x:v>
      </x:c>
      <x:c r="S729" s="120" t="n">
        <x:v>5.875352224610386e-13</x:v>
      </x:c>
      <x:c r="T729" s="120" t="n">
        <x:v>2975</x:v>
      </x:c>
      <x:c r="U729" s="120" t="n">
        <x:v>600</x:v>
      </x:c>
      <x:c r="V729" s="120" t="n">
        <x:v>3.950885481682015e-13</x:v>
      </x:c>
      <x:c r="W729" s="120" t="n">
        <x:v>1.958980718000666e-12</x:v>
      </x:c>
      <x:c r="X729" s="120" t="n">
        <x:v>729</x:v>
      </x:c>
      <x:c r="Y729" s="151" t="n">
        <x:v>44588.87761574074</x:v>
      </x:c>
      <x:c r="Z729" s="151" t="n">
        <x:v>44588.88450231482</x:v>
      </x:c>
      <x:c r="AA729" s="120" t="n">
        <x:v>120</x:v>
      </x:c>
      <x:c r="AB729" s="120" t="str">
        <x:v>Normal</x:v>
      </x:c>
      <x:c r="AC729" s="120" t="n">
        <x:v>0</x:v>
      </x:c>
      <x:c r="AD729" s="120"/>
      <x:c r="AE729" s="120"/>
      <x:c r="AF729" s="120"/>
      <x:c r="AG729" s="120"/>
    </x:row>
    <x:row r="730">
      <x:c r="A730" s="120" t="n">
        <x:v>729</x:v>
      </x:c>
      <x:c r="B730" s="120" t="n">
        <x:v>0</x:v>
      </x:c>
      <x:c r="C730" s="120" t="n">
        <x:v>1</x:v>
      </x:c>
      <x:c r="D730" s="120" t="str">
        <x:v>CADC0874</x:v>
      </x:c>
      <x:c r="E730" s="120" t="n">
        <x:v>5</x:v>
      </x:c>
      <x:c r="F730" s="120" t="n">
        <x:v>611</x:v>
      </x:c>
      <x:c r="G730" s="120" t="n">
        <x:v>123</x:v>
      </x:c>
      <x:c r="H730" s="120" t="n">
        <x:v>0.00000519717555284553</x:v>
      </x:c>
      <x:c r="I730" s="120" t="n">
        <x:v>1.9179371922429248e-10</x:v>
      </x:c>
      <x:c r="J730" s="120" t="n">
        <x:v>0.000013848960943850354</x:v>
      </x:c>
      <x:c r="K730" s="120" t="n">
        <x:v>-1.2790640700051636</x:v>
      </x:c>
      <x:c r="L730" s="120" t="n">
        <x:v>0.01017363954942206</x:v>
      </x:c>
      <x:c r="M730" s="120" t="n">
        <x:v>1</x:v>
      </x:c>
      <x:c r="N730" s="120" t="n">
        <x:v>1</x:v>
      </x:c>
      <x:c r="O730" s="120" t="n">
        <x:v>1</x:v>
      </x:c>
      <x:c r="P730" s="120" t="n">
        <x:v>38</x:v>
      </x:c>
      <x:c r="Q730" s="120" t="n">
        <x:v>44</x:v>
      </x:c>
      <x:c r="R730" s="120" t="n">
        <x:v>7.480970230750285e-13</x:v>
      </x:c>
      <x:c r="S730" s="120" t="n">
        <x:v>7.884265503727892e-13</x:v>
      </x:c>
      <x:c r="T730" s="120" t="n">
        <x:v>3061</x:v>
      </x:c>
      <x:c r="U730" s="120" t="n">
        <x:v>615</x:v>
      </x:c>
      <x:c r="V730" s="120" t="n">
        <x:v>3.139013407926227e-13</x:v>
      </x:c>
      <x:c r="W730" s="120" t="n">
        <x:v>1.5592985302788007e-12</x:v>
      </x:c>
      <x:c r="X730" s="120" t="n">
        <x:v>730</x:v>
      </x:c>
      <x:c r="Y730" s="151" t="n">
        <x:v>44588.884560185186</x:v>
      </x:c>
      <x:c r="Z730" s="151" t="n">
        <x:v>44588.89163194445</x:v>
      </x:c>
      <x:c r="AA730" s="120" t="n">
        <x:v>123</x:v>
      </x:c>
      <x:c r="AB730" s="120" t="str">
        <x:v>Normal</x:v>
      </x:c>
      <x:c r="AC730" s="120" t="n">
        <x:v>0</x:v>
      </x:c>
      <x:c r="AD730" s="120"/>
      <x:c r="AE730" s="120"/>
      <x:c r="AF730" s="120"/>
      <x:c r="AG730" s="120"/>
    </x:row>
    <x:row r="731">
      <x:c r="A731" s="120" t="n">
        <x:v>730</x:v>
      </x:c>
      <x:c r="B731" s="120" t="n">
        <x:v>0</x:v>
      </x:c>
      <x:c r="C731" s="120" t="n">
        <x:v>1</x:v>
      </x:c>
      <x:c r="D731" s="120" t="str">
        <x:v>CADC0874</x:v>
      </x:c>
      <x:c r="E731" s="120" t="n">
        <x:v>5</x:v>
      </x:c>
      <x:c r="F731" s="120" t="n">
        <x:v>686</x:v>
      </x:c>
      <x:c r="G731" s="120" t="n">
        <x:v>137</x:v>
      </x:c>
      <x:c r="H731" s="120" t="n">
        <x:v>-0.0000017760820948905104</x:v>
      </x:c>
      <x:c r="I731" s="120" t="n">
        <x:v>8.027541133409186e-11</x:v>
      </x:c>
      <x:c r="J731" s="120" t="n">
        <x:v>0.000008959654643684202</x:v>
      </x:c>
      <x:c r="K731" s="120" t="n">
        <x:v>-1.2883818491065964</x:v>
      </x:c>
      <x:c r="L731" s="120" t="n">
        <x:v>-0.1899873397557281</x:v>
      </x:c>
      <x:c r="M731" s="120" t="n">
        <x:v>1</x:v>
      </x:c>
      <x:c r="N731" s="120" t="n">
        <x:v>1</x:v>
      </x:c>
      <x:c r="O731" s="120" t="n">
        <x:v>1</x:v>
      </x:c>
      <x:c r="P731" s="120" t="n">
        <x:v>42</x:v>
      </x:c>
      <x:c r="Q731" s="120" t="n">
        <x:v>46</x:v>
      </x:c>
      <x:c r="R731" s="120" t="n">
        <x:v>4.628579462942482e-13</x:v>
      </x:c>
      <x:c r="S731" s="120" t="n">
        <x:v>9.047137865520008e-13</x:v>
      </x:c>
      <x:c r="T731" s="120" t="n">
        <x:v>3468</x:v>
      </x:c>
      <x:c r="U731" s="120" t="n">
        <x:v>685</x:v>
      </x:c>
      <x:c r="V731" s="120" t="n">
        <x:v>1.170195500496966e-13</x:v>
      </x:c>
      <x:c r="W731" s="120" t="n">
        <x:v>5.859519075481158e-13</x:v>
      </x:c>
      <x:c r="X731" s="120" t="n">
        <x:v>731</x:v>
      </x:c>
      <x:c r="Y731" s="151" t="n">
        <x:v>44588.891689814816</x:v>
      </x:c>
      <x:c r="Z731" s="151" t="n">
        <x:v>44588.89962962963</x:v>
      </x:c>
      <x:c r="AA731" s="120" t="n">
        <x:v>137</x:v>
      </x:c>
      <x:c r="AB731" s="120" t="str">
        <x:v>Normal</x:v>
      </x:c>
      <x:c r="AC731" s="120" t="n">
        <x:v>0</x:v>
      </x:c>
      <x:c r="AD731" s="120"/>
      <x:c r="AE731" s="120"/>
      <x:c r="AF731" s="120"/>
      <x:c r="AG731" s="120"/>
    </x:row>
    <x:row r="732">
      <x:c r="A732" s="120" t="n">
        <x:v>731</x:v>
      </x:c>
      <x:c r="B732" s="120" t="n">
        <x:v>0</x:v>
      </x:c>
      <x:c r="C732" s="120" t="n">
        <x:v>1</x:v>
      </x:c>
      <x:c r="D732" s="120" t="str">
        <x:v>CADC0874</x:v>
      </x:c>
      <x:c r="E732" s="120" t="n">
        <x:v>5</x:v>
      </x:c>
      <x:c r="F732" s="120" t="n">
        <x:v>640</x:v>
      </x:c>
      <x:c r="G732" s="120" t="n">
        <x:v>129</x:v>
      </x:c>
      <x:c r="H732" s="120" t="n">
        <x:v>0.000019365342635658915</x:v>
      </x:c>
      <x:c r="I732" s="120" t="n">
        <x:v>4.026962692312535e-10</x:v>
      </x:c>
      <x:c r="J732" s="120" t="n">
        <x:v>0.000020067293520334363</x:v>
      </x:c>
      <x:c r="K732" s="120" t="n">
        <x:v>-1.0390216298452535</x:v>
      </x:c>
      <x:c r="L732" s="120" t="n">
        <x:v>-0.3318518436654859</x:v>
      </x:c>
      <x:c r="M732" s="120" t="n">
        <x:v>1</x:v>
      </x:c>
      <x:c r="N732" s="120" t="n">
        <x:v>1</x:v>
      </x:c>
      <x:c r="O732" s="120" t="n">
        <x:v>1</x:v>
      </x:c>
      <x:c r="P732" s="120" t="n">
        <x:v>37</x:v>
      </x:c>
      <x:c r="Q732" s="120" t="n">
        <x:v>43</x:v>
      </x:c>
      <x:c r="R732" s="120" t="n">
        <x:v>1.2259814915839842e-12</x:v>
      </x:c>
      <x:c r="S732" s="120" t="n">
        <x:v>9.580168307726077e-13</x:v>
      </x:c>
      <x:c r="T732" s="120" t="n">
        <x:v>3200</x:v>
      </x:c>
      <x:c r="U732" s="120" t="n">
        <x:v>645</x:v>
      </x:c>
      <x:c r="V732" s="120" t="n">
        <x:v>6.292129206738336e-13</x:v>
      </x:c>
      <x:c r="W732" s="120" t="n">
        <x:v>3.1216765056686317e-12</x:v>
      </x:c>
      <x:c r="X732" s="120" t="n">
        <x:v>732</x:v>
      </x:c>
      <x:c r="Y732" s="151" t="n">
        <x:v>44588.914293981485</x:v>
      </x:c>
      <x:c r="Z732" s="151" t="n">
        <x:v>44588.92170138889</x:v>
      </x:c>
      <x:c r="AA732" s="120" t="n">
        <x:v>129</x:v>
      </x:c>
      <x:c r="AB732" s="120" t="str">
        <x:v>Normal</x:v>
      </x:c>
      <x:c r="AC732" s="120" t="n">
        <x:v>0</x:v>
      </x:c>
      <x:c r="AD732" s="120"/>
      <x:c r="AE732" s="120"/>
      <x:c r="AF732" s="120"/>
      <x:c r="AG732" s="120"/>
    </x:row>
    <x:row r="733">
      <x:c r="A733" s="120" t="n">
        <x:v>732</x:v>
      </x:c>
      <x:c r="B733" s="120" t="n">
        <x:v>0</x:v>
      </x:c>
      <x:c r="C733" s="120" t="n">
        <x:v>1</x:v>
      </x:c>
      <x:c r="D733" s="120" t="str">
        <x:v>CADC0874</x:v>
      </x:c>
      <x:c r="E733" s="120" t="n">
        <x:v>5</x:v>
      </x:c>
      <x:c r="F733" s="120" t="n">
        <x:v>620</x:v>
      </x:c>
      <x:c r="G733" s="120" t="n">
        <x:v>125</x:v>
      </x:c>
      <x:c r="H733" s="120" t="n">
        <x:v>0.00000902333684</x:v>
      </x:c>
      <x:c r="I733" s="120" t="n">
        <x:v>3.932269610366694e-10</x:v>
      </x:c>
      <x:c r="J733" s="120" t="n">
        <x:v>0.000019829951110294482</x:v>
      </x:c>
      <x:c r="K733" s="120" t="n">
        <x:v>-1.1553221559779492</x:v>
      </x:c>
      <x:c r="L733" s="120" t="n">
        <x:v>-0.39651097013745024</x:v>
      </x:c>
      <x:c r="M733" s="120" t="n">
        <x:v>1</x:v>
      </x:c>
      <x:c r="N733" s="120" t="n">
        <x:v>1</x:v>
      </x:c>
      <x:c r="O733" s="120" t="n">
        <x:v>1</x:v>
      </x:c>
      <x:c r="P733" s="120" t="n">
        <x:v>28</x:v>
      </x:c>
      <x:c r="Q733" s="120" t="n">
        <x:v>41</x:v>
      </x:c>
      <x:c r="R733" s="120" t="n">
        <x:v>9.764132202382564e-13</x:v>
      </x:c>
      <x:c r="S733" s="120" t="n">
        <x:v>7.371950857814958e-13</x:v>
      </x:c>
      <x:c r="T733" s="120" t="n">
        <x:v>3100</x:v>
      </x:c>
      <x:c r="U733" s="120" t="n">
        <x:v>625</x:v>
      </x:c>
      <x:c r="V733" s="120" t="n">
        <x:v>6.342370339301119e-13</x:v>
      </x:c>
      <x:c r="W733" s="120" t="n">
        <x:v>3.145815688293355e-12</x:v>
      </x:c>
      <x:c r="X733" s="120" t="n">
        <x:v>733</x:v>
      </x:c>
      <x:c r="Y733" s="151" t="n">
        <x:v>44588.930763888886</x:v>
      </x:c>
      <x:c r="Z733" s="151" t="n">
        <x:v>44588.937939814816</x:v>
      </x:c>
      <x:c r="AA733" s="120" t="n">
        <x:v>125</x:v>
      </x:c>
      <x:c r="AB733" s="120" t="str">
        <x:v>Normal</x:v>
      </x:c>
      <x:c r="AC733" s="120" t="n">
        <x:v>1</x:v>
      </x:c>
      <x:c r="AD733" s="120" t="n">
        <x:v>977</x:v>
      </x:c>
      <x:c r="AE733" s="120" t="n">
        <x:v>10</x:v>
      </x:c>
      <x:c r="AF733" s="120" t="n">
        <x:v>77</x:v>
      </x:c>
      <x:c r="AG733" s="120" t="str">
        <x:v>train=1|anomaly=0</x:v>
      </x:c>
    </x:row>
    <x:row r="734">
      <x:c r="A734" s="120" t="n">
        <x:v>733</x:v>
      </x:c>
      <x:c r="B734" s="120" t="n">
        <x:v>0</x:v>
      </x:c>
      <x:c r="C734" s="120" t="n">
        <x:v>0</x:v>
      </x:c>
      <x:c r="D734" s="120" t="str">
        <x:v>CADC0874</x:v>
      </x:c>
      <x:c r="E734" s="120" t="n">
        <x:v>5</x:v>
      </x:c>
      <x:c r="F734" s="120" t="n">
        <x:v>690</x:v>
      </x:c>
      <x:c r="G734" s="120" t="n">
        <x:v>139</x:v>
      </x:c>
      <x:c r="H734" s="120" t="n">
        <x:v>0.000021235557086330932</x:v>
      </x:c>
      <x:c r="I734" s="120" t="n">
        <x:v>2.3948792852367125e-10</x:v>
      </x:c>
      <x:c r="J734" s="120" t="n">
        <x:v>0.000015475397523930403</x:v>
      </x:c>
      <x:c r="K734" s="120" t="n">
        <x:v>-1.3492970500088837</x:v>
      </x:c>
      <x:c r="L734" s="120" t="n">
        <x:v>0.033962035498478794</x:v>
      </x:c>
      <x:c r="M734" s="120" t="n">
        <x:v>1</x:v>
      </x:c>
      <x:c r="N734" s="120" t="n">
        <x:v>1</x:v>
      </x:c>
      <x:c r="O734" s="120" t="n">
        <x:v>1</x:v>
      </x:c>
      <x:c r="P734" s="120" t="n">
        <x:v>41</x:v>
      </x:c>
      <x:c r="Q734" s="120" t="n">
        <x:v>48</x:v>
      </x:c>
      <x:c r="R734" s="120" t="n">
        <x:v>6.97073768286608e-13</x:v>
      </x:c>
      <x:c r="S734" s="120" t="n">
        <x:v>6.294825426428841e-13</x:v>
      </x:c>
      <x:c r="T734" s="120" t="n">
        <x:v>3450</x:v>
      </x:c>
      <x:c r="U734" s="120" t="n">
        <x:v>695</x:v>
      </x:c>
      <x:c r="V734" s="120" t="n">
        <x:v>3.4708395438213225e-13</x:v>
      </x:c>
      <x:c r="W734" s="120" t="n">
        <x:v>1.7229347375803687e-12</x:v>
      </x:c>
      <x:c r="X734" s="120" t="n">
        <x:v>734</x:v>
      </x:c>
      <x:c r="Y734" s="151" t="n">
        <x:v>44588.937997685185</x:v>
      </x:c>
      <x:c r="Z734" s="151" t="n">
        <x:v>44588.94598379629</x:v>
      </x:c>
      <x:c r="AA734" s="120" t="n">
        <x:v>139</x:v>
      </x:c>
      <x:c r="AB734" s="120" t="str">
        <x:v>Normal</x:v>
      </x:c>
      <x:c r="AC734" s="120" t="n">
        <x:v>0</x:v>
      </x:c>
      <x:c r="AD734" s="120"/>
      <x:c r="AE734" s="120"/>
      <x:c r="AF734" s="120"/>
      <x:c r="AG734" s="120"/>
    </x:row>
    <x:row r="735">
      <x:c r="A735" s="120" t="n">
        <x:v>734</x:v>
      </x:c>
      <x:c r="B735" s="120" t="n">
        <x:v>0</x:v>
      </x:c>
      <x:c r="C735" s="120" t="n">
        <x:v>0</x:v>
      </x:c>
      <x:c r="D735" s="120" t="str">
        <x:v>CADC0874</x:v>
      </x:c>
      <x:c r="E735" s="120" t="n">
        <x:v>5</x:v>
      </x:c>
      <x:c r="F735" s="120" t="n">
        <x:v>470</x:v>
      </x:c>
      <x:c r="G735" s="120" t="n">
        <x:v>95</x:v>
      </x:c>
      <x:c r="H735" s="120" t="n">
        <x:v>6.262810105263166e-7</x:v>
      </x:c>
      <x:c r="I735" s="120" t="n">
        <x:v>5.654602438401005e-10</x:v>
      </x:c>
      <x:c r="J735" s="120" t="n">
        <x:v>0.000023779407979176027</x:v>
      </x:c>
      <x:c r="K735" s="120" t="n">
        <x:v>-1.4669690419429848</x:v>
      </x:c>
      <x:c r="L735" s="120" t="n">
        <x:v>-0.0366310922503235</x:v>
      </x:c>
      <x:c r="M735" s="120" t="n">
        <x:v>1</x:v>
      </x:c>
      <x:c r="N735" s="120" t="n">
        <x:v>1</x:v>
      </x:c>
      <x:c r="O735" s="120" t="n">
        <x:v>1</x:v>
      </x:c>
      <x:c r="P735" s="120" t="n">
        <x:v>20</x:v>
      </x:c>
      <x:c r="Q735" s="120" t="n">
        <x:v>31</x:v>
      </x:c>
      <x:c r="R735" s="120" t="n">
        <x:v>2.7210845004838014e-12</x:v>
      </x:c>
      <x:c r="S735" s="120" t="n">
        <x:v>7.717938955365005e-13</x:v>
      </x:c>
      <x:c r="T735" s="120" t="n">
        <x:v>2392</x:v>
      </x:c>
      <x:c r="U735" s="120" t="n">
        <x:v>475</x:v>
      </x:c>
      <x:c r="V735" s="120" t="n">
        <x:v>1.203106901787448e-12</x:v>
      </x:c>
      <x:c r="W735" s="120" t="n">
        <x:v>5.95221309305369e-12</x:v>
      </x:c>
      <x:c r="X735" s="120" t="n">
        <x:v>735</x:v>
      </x:c>
      <x:c r="Y735" s="151" t="n">
        <x:v>44589.036678240744</x:v>
      </x:c>
      <x:c r="Z735" s="151" t="n">
        <x:v>44589.04211805556</x:v>
      </x:c>
      <x:c r="AA735" s="120" t="n">
        <x:v>95</x:v>
      </x:c>
      <x:c r="AB735" s="120" t="str">
        <x:v>Normal</x:v>
      </x:c>
      <x:c r="AC735" s="120" t="n">
        <x:v>0</x:v>
      </x:c>
      <x:c r="AD735" s="120"/>
      <x:c r="AE735" s="120"/>
      <x:c r="AF735" s="120"/>
      <x:c r="AG735" s="120"/>
    </x:row>
    <x:row r="736">
      <x:c r="A736" s="120" t="n">
        <x:v>735</x:v>
      </x:c>
      <x:c r="B736" s="120" t="n">
        <x:v>0</x:v>
      </x:c>
      <x:c r="C736" s="120" t="n">
        <x:v>0</x:v>
      </x:c>
      <x:c r="D736" s="120" t="str">
        <x:v>CADC0874</x:v>
      </x:c>
      <x:c r="E736" s="120" t="n">
        <x:v>5</x:v>
      </x:c>
      <x:c r="F736" s="120" t="n">
        <x:v>451</x:v>
      </x:c>
      <x:c r="G736" s="120" t="n">
        <x:v>91</x:v>
      </x:c>
      <x:c r="H736" s="120" t="n">
        <x:v>0.0000049010868241758254</x:v>
      </x:c>
      <x:c r="I736" s="120" t="n">
        <x:v>7.944995372748361e-10</x:v>
      </x:c>
      <x:c r="J736" s="120" t="n">
        <x:v>0.000028186868170742847</x:v>
      </x:c>
      <x:c r="K736" s="120" t="n">
        <x:v>-1.4874475967018497</x:v>
      </x:c>
      <x:c r="L736" s="120" t="n">
        <x:v>0.06227827649577144</x:v>
      </x:c>
      <x:c r="M736" s="120" t="n">
        <x:v>1</x:v>
      </x:c>
      <x:c r="N736" s="120" t="n">
        <x:v>1</x:v>
      </x:c>
      <x:c r="O736" s="120" t="n">
        <x:v>1</x:v>
      </x:c>
      <x:c r="P736" s="120" t="n">
        <x:v>15</x:v>
      </x:c>
      <x:c r="Q736" s="120" t="n">
        <x:v>30</x:v>
      </x:c>
      <x:c r="R736" s="120" t="n">
        <x:v>4.187541445309913e-12</x:v>
      </x:c>
      <x:c r="S736" s="120" t="n">
        <x:v>8.114736172509985e-13</x:v>
      </x:c>
      <x:c r="T736" s="120" t="n">
        <x:v>2293</x:v>
      </x:c>
      <x:c r="U736" s="120" t="n">
        <x:v>455</x:v>
      </x:c>
      <x:c r="V736" s="120" t="n">
        <x:v>1.761639772228018e-12</x:v>
      </x:c>
      <x:c r="W736" s="120" t="n">
        <x:v>8.73076414587732e-12</x:v>
      </x:c>
      <x:c r="X736" s="120" t="n">
        <x:v>736</x:v>
      </x:c>
      <x:c r="Y736" s="151" t="n">
        <x:v>44589.042175925926</x:v>
      </x:c>
      <x:c r="Z736" s="151" t="n">
        <x:v>44589.04739583333</x:v>
      </x:c>
      <x:c r="AA736" s="120" t="n">
        <x:v>91</x:v>
      </x:c>
      <x:c r="AB736" s="120" t="str">
        <x:v>Normal</x:v>
      </x:c>
      <x:c r="AC736" s="120" t="n">
        <x:v>0</x:v>
      </x:c>
      <x:c r="AD736" s="120"/>
      <x:c r="AE736" s="120"/>
      <x:c r="AF736" s="120"/>
      <x:c r="AG736" s="120"/>
    </x:row>
    <x:row r="737">
      <x:c r="A737" s="120" t="n">
        <x:v>736</x:v>
      </x:c>
      <x:c r="B737" s="120" t="n">
        <x:v>1</x:v>
      </x:c>
      <x:c r="C737" s="120" t="n">
        <x:v>1</x:v>
      </x:c>
      <x:c r="D737" s="120" t="str">
        <x:v>CADC0874</x:v>
      </x:c>
      <x:c r="E737" s="120" t="n">
        <x:v>5</x:v>
      </x:c>
      <x:c r="F737" s="120" t="n">
        <x:v>420</x:v>
      </x:c>
      <x:c r="G737" s="120" t="n">
        <x:v>61</x:v>
      </x:c>
      <x:c r="H737" s="120" t="n">
        <x:v>-0.00000798615786885246</x:v>
      </x:c>
      <x:c r="I737" s="120" t="n">
        <x:v>7.828400007408366e-10</x:v>
      </x:c>
      <x:c r="J737" s="120" t="n">
        <x:v>0.000027979278059679032</x:v>
      </x:c>
      <x:c r="K737" s="120" t="n">
        <x:v>-1.0871864130564413</x:v>
      </x:c>
      <x:c r="L737" s="120" t="n">
        <x:v>0.45683967691783456</x:v>
      </x:c>
      <x:c r="M737" s="120" t="n">
        <x:v>2</x:v>
      </x:c>
      <x:c r="N737" s="120" t="n">
        <x:v>1</x:v>
      </x:c>
      <x:c r="O737" s="120" t="n">
        <x:v>1</x:v>
      </x:c>
      <x:c r="P737" s="120" t="n">
        <x:v>1</x:v>
      </x:c>
      <x:c r="Q737" s="120" t="n">
        <x:v>2</x:v>
      </x:c>
      <x:c r="R737" s="120" t="n">
        <x:v>6.910843322587391e-11</x:v>
      </x:c>
      <x:c r="S737" s="120" t="n">
        <x:v>1.5817270652949949e-10</x:v>
      </x:c>
      <x:c r="T737" s="120" t="n">
        <x:v>17100</x:v>
      </x:c>
      <x:c r="U737" s="120" t="n">
        <x:v>305</x:v>
      </x:c>
      <x:c r="V737" s="120" t="n">
        <x:v>1.8639047636686585e-12</x:v>
      </x:c>
      <x:c r="W737" s="120" t="n">
        <x:v>1.2833442635095681e-11</x:v>
      </x:c>
      <x:c r="X737" s="120" t="n">
        <x:v>737</x:v>
      </x:c>
      <x:c r="Y737" s="151" t="n">
        <x:v>44589.07991898148</x:v>
      </x:c>
      <x:c r="Z737" s="151" t="n">
        <x:v>44589.08478009259</x:v>
      </x:c>
      <x:c r="AA737" s="120" t="n">
        <x:v>61</x:v>
      </x:c>
      <x:c r="AB737" s="120" t="str">
        <x:v>Anomalous</x:v>
      </x:c>
      <x:c r="AC737" s="120" t="n">
        <x:v>0</x:v>
      </x:c>
      <x:c r="AD737" s="120"/>
      <x:c r="AE737" s="120"/>
      <x:c r="AF737" s="120"/>
      <x:c r="AG737" s="120"/>
    </x:row>
    <x:row r="738">
      <x:c r="A738" s="120" t="n">
        <x:v>737</x:v>
      </x:c>
      <x:c r="B738" s="120" t="n">
        <x:v>0</x:v>
      </x:c>
      <x:c r="C738" s="120" t="n">
        <x:v>1</x:v>
      </x:c>
      <x:c r="D738" s="120" t="str">
        <x:v>CADC0874</x:v>
      </x:c>
      <x:c r="E738" s="120" t="n">
        <x:v>5</x:v>
      </x:c>
      <x:c r="F738" s="120" t="n">
        <x:v>386</x:v>
      </x:c>
      <x:c r="G738" s="120" t="n">
        <x:v>78</x:v>
      </x:c>
      <x:c r="H738" s="120" t="n">
        <x:v>0.000006698902064102563</x:v>
      </x:c>
      <x:c r="I738" s="120" t="n">
        <x:v>2.8124953238243103e-10</x:v>
      </x:c>
      <x:c r="J738" s="120" t="n">
        <x:v>0.000016770495889580338</x:v>
      </x:c>
      <x:c r="K738" s="120" t="n">
        <x:v>-1.028291020538424</x:v>
      </x:c>
      <x:c r="L738" s="120" t="n">
        <x:v>-0.4066008723211244</x:v>
      </x:c>
      <x:c r="M738" s="120" t="n">
        <x:v>1</x:v>
      </x:c>
      <x:c r="N738" s="120" t="n">
        <x:v>1</x:v>
      </x:c>
      <x:c r="O738" s="120" t="n">
        <x:v>1</x:v>
      </x:c>
      <x:c r="P738" s="120" t="n">
        <x:v>16</x:v>
      </x:c>
      <x:c r="Q738" s="120" t="n">
        <x:v>25</x:v>
      </x:c>
      <x:c r="R738" s="120" t="n">
        <x:v>1.7447133839860407e-12</x:v>
      </x:c>
      <x:c r="S738" s="120" t="n">
        <x:v>5.694475071303559e-13</x:v>
      </x:c>
      <x:c r="T738" s="120" t="n">
        <x:v>1936</x:v>
      </x:c>
      <x:c r="U738" s="120" t="n">
        <x:v>390</x:v>
      </x:c>
      <x:c r="V738" s="120" t="n">
        <x:v>7.286257315607022e-13</x:v>
      </x:c>
      <x:c r="W738" s="120" t="n">
        <x:v>3.6057632356721926e-12</x:v>
      </x:c>
      <x:c r="X738" s="120" t="n">
        <x:v>738</x:v>
      </x:c>
      <x:c r="Y738" s="151" t="n">
        <x:v>44589.1169212963</x:v>
      </x:c>
      <x:c r="Z738" s="151" t="n">
        <x:v>44589.12138888889</x:v>
      </x:c>
      <x:c r="AA738" s="120" t="n">
        <x:v>78</x:v>
      </x:c>
      <x:c r="AB738" s="120" t="str">
        <x:v>Normal</x:v>
      </x:c>
      <x:c r="AC738" s="120" t="n">
        <x:v>0</x:v>
      </x:c>
      <x:c r="AD738" s="120"/>
      <x:c r="AE738" s="120"/>
      <x:c r="AF738" s="120"/>
      <x:c r="AG738" s="120"/>
    </x:row>
    <x:row r="739">
      <x:c r="A739" s="120" t="n">
        <x:v>738</x:v>
      </x:c>
      <x:c r="B739" s="120" t="n">
        <x:v>0</x:v>
      </x:c>
      <x:c r="C739" s="120" t="n">
        <x:v>0</x:v>
      </x:c>
      <x:c r="D739" s="120" t="str">
        <x:v>CADC0874</x:v>
      </x:c>
      <x:c r="E739" s="120" t="n">
        <x:v>5</x:v>
      </x:c>
      <x:c r="F739" s="120" t="n">
        <x:v>570</x:v>
      </x:c>
      <x:c r="G739" s="120" t="n">
        <x:v>115</x:v>
      </x:c>
      <x:c r="H739" s="120" t="n">
        <x:v>0.0000058247679382608684</x:v>
      </x:c>
      <x:c r="I739" s="120" t="n">
        <x:v>1.5793129788017808e-10</x:v>
      </x:c>
      <x:c r="J739" s="120" t="n">
        <x:v>0.000012567071969244788</x:v>
      </x:c>
      <x:c r="K739" s="120" t="n">
        <x:v>-0.49812637292325856</x:v>
      </x:c>
      <x:c r="L739" s="120" t="n">
        <x:v>-0.42768325399621804</x:v>
      </x:c>
      <x:c r="M739" s="120" t="n">
        <x:v>1</x:v>
      </x:c>
      <x:c r="N739" s="120" t="n">
        <x:v>1</x:v>
      </x:c>
      <x:c r="O739" s="120" t="n">
        <x:v>1</x:v>
      </x:c>
      <x:c r="P739" s="120" t="n">
        <x:v>28</x:v>
      </x:c>
      <x:c r="Q739" s="120" t="n">
        <x:v>38</x:v>
      </x:c>
      <x:c r="R739" s="120" t="n">
        <x:v>8.537799565288146e-13</x:v>
      </x:c>
      <x:c r="S739" s="120" t="n">
        <x:v>5.600998989774679e-13</x:v>
      </x:c>
      <x:c r="T739" s="120" t="n">
        <x:v>2850</x:v>
      </x:c>
      <x:c r="U739" s="120" t="n">
        <x:v>575</x:v>
      </x:c>
      <x:c r="V739" s="120" t="n">
        <x:v>2.7707245242136505e-13</x:v>
      </x:c>
      <x:c r="W739" s="120" t="n">
        <x:v>1.373315633740679e-12</x:v>
      </x:c>
      <x:c r="X739" s="120" t="n">
        <x:v>739</x:v>
      </x:c>
      <x:c r="Y739" s="151" t="n">
        <x:v>44589.12144675926</x:v>
      </x:c>
      <x:c r="Z739" s="151" t="n">
        <x:v>44589.12804398148</x:v>
      </x:c>
      <x:c r="AA739" s="120" t="n">
        <x:v>115</x:v>
      </x:c>
      <x:c r="AB739" s="120" t="str">
        <x:v>Normal</x:v>
      </x:c>
      <x:c r="AC739" s="120" t="n">
        <x:v>1</x:v>
      </x:c>
      <x:c r="AD739" s="120" t="n">
        <x:v>692</x:v>
      </x:c>
      <x:c r="AE739" s="120" t="n">
        <x:v>7</x:v>
      </x:c>
      <x:c r="AF739" s="120" t="n">
        <x:v>92</x:v>
      </x:c>
      <x:c r="AG739" s="120" t="str">
        <x:v>train=0|anomaly=0</x:v>
      </x:c>
    </x:row>
    <x:row r="740">
      <x:c r="A740" s="120" t="n">
        <x:v>739</x:v>
      </x:c>
      <x:c r="B740" s="120" t="n">
        <x:v>0</x:v>
      </x:c>
      <x:c r="C740" s="120" t="n">
        <x:v>1</x:v>
      </x:c>
      <x:c r="D740" s="120" t="str">
        <x:v>CADC0874</x:v>
      </x:c>
      <x:c r="E740" s="120" t="n">
        <x:v>5</x:v>
      </x:c>
      <x:c r="F740" s="120" t="n">
        <x:v>415</x:v>
      </x:c>
      <x:c r="G740" s="120" t="n">
        <x:v>84</x:v>
      </x:c>
      <x:c r="H740" s="120" t="n">
        <x:v>-0.0000034561206309523817</x:v>
      </x:c>
      <x:c r="I740" s="120" t="n">
        <x:v>3.430420777982938e-10</x:v>
      </x:c>
      <x:c r="J740" s="120" t="n">
        <x:v>0.00001852139513639007</x:v>
      </x:c>
      <x:c r="K740" s="120" t="n">
        <x:v>-1.260610161708513</x:v>
      </x:c>
      <x:c r="L740" s="120" t="n">
        <x:v>0.014987011874762255</x:v>
      </x:c>
      <x:c r="M740" s="120" t="n">
        <x:v>1</x:v>
      </x:c>
      <x:c r="N740" s="120" t="n">
        <x:v>1</x:v>
      </x:c>
      <x:c r="O740" s="120" t="n">
        <x:v>1</x:v>
      </x:c>
      <x:c r="P740" s="120" t="n">
        <x:v>19</x:v>
      </x:c>
      <x:c r="Q740" s="120" t="n">
        <x:v>28</x:v>
      </x:c>
      <x:c r="R740" s="120" t="n">
        <x:v>2.1525125974324915e-12</x:v>
      </x:c>
      <x:c r="S740" s="120" t="n">
        <x:v>8.213435432635971e-13</x:v>
      </x:c>
      <x:c r="T740" s="120" t="n">
        <x:v>2075</x:v>
      </x:c>
      <x:c r="U740" s="120" t="n">
        <x:v>420</x:v>
      </x:c>
      <x:c r="V740" s="120" t="n">
        <x:v>8.266074163814308e-13</x:v>
      </x:c>
      <x:c r="W740" s="120" t="n">
        <x:v>4.083834259503497e-12</x:v>
      </x:c>
      <x:c r="X740" s="120" t="n">
        <x:v>740</x:v>
      </x:c>
      <x:c r="Y740" s="151" t="n">
        <x:v>44589.12810185185</x:v>
      </x:c>
      <x:c r="Z740" s="151" t="n">
        <x:v>44589.13290509259</x:v>
      </x:c>
      <x:c r="AA740" s="120" t="n">
        <x:v>84</x:v>
      </x:c>
      <x:c r="AB740" s="120" t="str">
        <x:v>Normal</x:v>
      </x:c>
      <x:c r="AC740" s="120" t="n">
        <x:v>1</x:v>
      </x:c>
      <x:c r="AD740" s="120" t="n">
        <x:v>571</x:v>
      </x:c>
      <x:c r="AE740" s="120" t="n">
        <x:v>6</x:v>
      </x:c>
      <x:c r="AF740" s="120" t="n">
        <x:v>71</x:v>
      </x:c>
      <x:c r="AG740" s="120" t="str">
        <x:v>train=1|anomaly=0</x:v>
      </x:c>
    </x:row>
    <x:row r="741">
      <x:c r="A741" s="120" t="n">
        <x:v>740</x:v>
      </x:c>
      <x:c r="B741" s="120" t="n">
        <x:v>0</x:v>
      </x:c>
      <x:c r="C741" s="120" t="n">
        <x:v>1</x:v>
      </x:c>
      <x:c r="D741" s="120" t="str">
        <x:v>CADC0874</x:v>
      </x:c>
      <x:c r="E741" s="120" t="n">
        <x:v>5</x:v>
      </x:c>
      <x:c r="F741" s="120" t="n">
        <x:v>375</x:v>
      </x:c>
      <x:c r="G741" s="120" t="n">
        <x:v>76</x:v>
      </x:c>
      <x:c r="H741" s="120" t="n">
        <x:v>-0.000001637509657894737</x:v>
      </x:c>
      <x:c r="I741" s="120" t="n">
        <x:v>9.48827561772313e-10</x:v>
      </x:c>
      <x:c r="J741" s="120" t="n">
        <x:v>0.00003080304468347752</x:v>
      </x:c>
      <x:c r="K741" s="120" t="n">
        <x:v>-1.4243439211682396</x:v>
      </x:c>
      <x:c r="L741" s="120" t="n">
        <x:v>0.0979367705806234</x:v>
      </x:c>
      <x:c r="M741" s="120" t="n">
        <x:v>1</x:v>
      </x:c>
      <x:c r="N741" s="120" t="n">
        <x:v>1</x:v>
      </x:c>
      <x:c r="O741" s="120" t="n">
        <x:v>1</x:v>
      </x:c>
      <x:c r="P741" s="120" t="n">
        <x:v>13</x:v>
      </x:c>
      <x:c r="Q741" s="120" t="n">
        <x:v>26</x:v>
      </x:c>
      <x:c r="R741" s="120" t="n">
        <x:v>6.8321216825618484e-12</x:v>
      </x:c>
      <x:c r="S741" s="120" t="n">
        <x:v>1.160878265507753e-12</x:v>
      </x:c>
      <x:c r="T741" s="120" t="n">
        <x:v>1875</x:v>
      </x:c>
      <x:c r="U741" s="120" t="n">
        <x:v>380</x:v>
      </x:c>
      <x:c r="V741" s="120" t="n">
        <x:v>2.530206831392835e-12</x:v>
      </x:c>
      <x:c r="W741" s="120" t="n">
        <x:v>1.2484573181214646e-11</x:v>
      </x:c>
      <x:c r="X741" s="120" t="n">
        <x:v>741</x:v>
      </x:c>
      <x:c r="Y741" s="151" t="n">
        <x:v>44589.14436342593</x:v>
      </x:c>
      <x:c r="Z741" s="151" t="n">
        <x:v>44589.1487037037</x:v>
      </x:c>
      <x:c r="AA741" s="120" t="n">
        <x:v>76</x:v>
      </x:c>
      <x:c r="AB741" s="120" t="str">
        <x:v>Normal</x:v>
      </x:c>
      <x:c r="AC741" s="120" t="n">
        <x:v>0</x:v>
      </x:c>
      <x:c r="AD741" s="120"/>
      <x:c r="AE741" s="120"/>
      <x:c r="AF741" s="120"/>
      <x:c r="AG741" s="120"/>
    </x:row>
    <x:row r="742">
      <x:c r="A742" s="120" t="n">
        <x:v>741</x:v>
      </x:c>
      <x:c r="B742" s="120" t="n">
        <x:v>0</x:v>
      </x:c>
      <x:c r="C742" s="120" t="n">
        <x:v>1</x:v>
      </x:c>
      <x:c r="D742" s="120" t="str">
        <x:v>CADC0874</x:v>
      </x:c>
      <x:c r="E742" s="120" t="n">
        <x:v>5</x:v>
      </x:c>
      <x:c r="F742" s="120" t="n">
        <x:v>385</x:v>
      </x:c>
      <x:c r="G742" s="120" t="n">
        <x:v>78</x:v>
      </x:c>
      <x:c r="H742" s="120" t="n">
        <x:v>0.000001740285128205128</x:v>
      </x:c>
      <x:c r="I742" s="120" t="n">
        <x:v>4.5193547820707317e-10</x:v>
      </x:c>
      <x:c r="J742" s="120" t="n">
        <x:v>0.00002125877414638655</x:v>
      </x:c>
      <x:c r="K742" s="120" t="n">
        <x:v>-1.369217285892327</x:v>
      </x:c>
      <x:c r="L742" s="120" t="n">
        <x:v>-0.1121505097880579</x:v>
      </x:c>
      <x:c r="M742" s="120" t="n">
        <x:v>1</x:v>
      </x:c>
      <x:c r="N742" s="120" t="n">
        <x:v>1</x:v>
      </x:c>
      <x:c r="O742" s="120" t="n">
        <x:v>1</x:v>
      </x:c>
      <x:c r="P742" s="120" t="n">
        <x:v>20</x:v>
      </x:c>
      <x:c r="Q742" s="120" t="n">
        <x:v>28</x:v>
      </x:c>
      <x:c r="R742" s="120" t="n">
        <x:v>3.04537279554969e-12</x:v>
      </x:c>
      <x:c r="S742" s="120" t="n">
        <x:v>8.754300252022518e-13</x:v>
      </x:c>
      <x:c r="T742" s="120" t="n">
        <x:v>1925</x:v>
      </x:c>
      <x:c r="U742" s="120" t="n">
        <x:v>390</x:v>
      </x:c>
      <x:c r="V742" s="120" t="n">
        <x:v>1.1738583849534367e-12</x:v>
      </x:c>
      <x:c r="W742" s="120" t="n">
        <x:v>5.794044592398374e-12</x:v>
      </x:c>
      <x:c r="X742" s="120" t="n">
        <x:v>742</x:v>
      </x:c>
      <x:c r="Y742" s="151" t="n">
        <x:v>44589.15960648148</x:v>
      </x:c>
      <x:c r="Z742" s="151" t="n">
        <x:v>44589.1640625</x:v>
      </x:c>
      <x:c r="AA742" s="120" t="n">
        <x:v>78</x:v>
      </x:c>
      <x:c r="AB742" s="120" t="str">
        <x:v>Normal</x:v>
      </x:c>
      <x:c r="AC742" s="120" t="n">
        <x:v>1</x:v>
      </x:c>
      <x:c r="AD742" s="120" t="n">
        <x:v>288</x:v>
      </x:c>
      <x:c r="AE742" s="120" t="n">
        <x:v>3</x:v>
      </x:c>
      <x:c r="AF742" s="120" t="n">
        <x:v>88</x:v>
      </x:c>
      <x:c r="AG742" s="120" t="str">
        <x:v>train=1|anomaly=0</x:v>
      </x:c>
    </x:row>
    <x:row r="743">
      <x:c r="A743" s="120" t="n">
        <x:v>742</x:v>
      </x:c>
      <x:c r="B743" s="120" t="n">
        <x:v>0</x:v>
      </x:c>
      <x:c r="C743" s="120" t="n">
        <x:v>1</x:v>
      </x:c>
      <x:c r="D743" s="120" t="str">
        <x:v>CADC0874</x:v>
      </x:c>
      <x:c r="E743" s="120" t="n">
        <x:v>5</x:v>
      </x:c>
      <x:c r="F743" s="120" t="n">
        <x:v>360</x:v>
      </x:c>
      <x:c r="G743" s="120" t="n">
        <x:v>73</x:v>
      </x:c>
      <x:c r="H743" s="120" t="n">
        <x:v>0.00000373349402739726</x:v>
      </x:c>
      <x:c r="I743" s="120" t="n">
        <x:v>6.88762670348931e-10</x:v>
      </x:c>
      <x:c r="J743" s="120" t="n">
        <x:v>0.000026244288337635125</x:v>
      </x:c>
      <x:c r="K743" s="120" t="n">
        <x:v>-1.1653971602037498</x:v>
      </x:c>
      <x:c r="L743" s="120" t="n">
        <x:v>-0.288864692121979</x:v>
      </x:c>
      <x:c r="M743" s="120" t="n">
        <x:v>1</x:v>
      </x:c>
      <x:c r="N743" s="120" t="n">
        <x:v>1</x:v>
      </x:c>
      <x:c r="O743" s="120" t="n">
        <x:v>1</x:v>
      </x:c>
      <x:c r="P743" s="120" t="n">
        <x:v>14</x:v>
      </x:c>
      <x:c r="Q743" s="120" t="n">
        <x:v>27</x:v>
      </x:c>
      <x:c r="R743" s="120" t="n">
        <x:v>4.988705343563638e-12</x:v>
      </x:c>
      <x:c r="S743" s="120" t="n">
        <x:v>1.1185319189465525e-12</x:v>
      </x:c>
      <x:c r="T743" s="120" t="n">
        <x:v>1830</x:v>
      </x:c>
      <x:c r="U743" s="120" t="n">
        <x:v>365</x:v>
      </x:c>
      <x:c r="V743" s="120" t="n">
        <x:v>1.9132296398581414e-12</x:v>
      </x:c>
      <x:c r="W743" s="120" t="n">
        <x:v>9.435105073273027e-12</x:v>
      </x:c>
      <x:c r="X743" s="120" t="n">
        <x:v>743</x:v>
      </x:c>
      <x:c r="Y743" s="151" t="n">
        <x:v>44589.2124537037</x:v>
      </x:c>
      <x:c r="Z743" s="151" t="n">
        <x:v>44589.21662037037</x:v>
      </x:c>
      <x:c r="AA743" s="120" t="n">
        <x:v>73</x:v>
      </x:c>
      <x:c r="AB743" s="120" t="str">
        <x:v>Normal</x:v>
      </x:c>
      <x:c r="AC743" s="120" t="n">
        <x:v>0</x:v>
      </x:c>
      <x:c r="AD743" s="120"/>
      <x:c r="AE743" s="120"/>
      <x:c r="AF743" s="120"/>
      <x:c r="AG743" s="120"/>
    </x:row>
    <x:row r="744">
      <x:c r="A744" s="120" t="n">
        <x:v>743</x:v>
      </x:c>
      <x:c r="B744" s="120" t="n">
        <x:v>0</x:v>
      </x:c>
      <x:c r="C744" s="120" t="n">
        <x:v>1</x:v>
      </x:c>
      <x:c r="D744" s="120" t="str">
        <x:v>CADC0874</x:v>
      </x:c>
      <x:c r="E744" s="120" t="n">
        <x:v>5</x:v>
      </x:c>
      <x:c r="F744" s="120" t="n">
        <x:v>330</x:v>
      </x:c>
      <x:c r="G744" s="120" t="n">
        <x:v>67</x:v>
      </x:c>
      <x:c r="H744" s="120" t="n">
        <x:v>0.0000019434925820895522</x:v>
      </x:c>
      <x:c r="I744" s="120" t="n">
        <x:v>1.591702804055054e-10</x:v>
      </x:c>
      <x:c r="J744" s="120" t="n">
        <x:v>0.000012616270463393903</x:v>
      </x:c>
      <x:c r="K744" s="120" t="n">
        <x:v>-1.2437079837072789</x:v>
      </x:c>
      <x:c r="L744" s="120" t="n">
        <x:v>-0.1646268905567539</x:v>
      </x:c>
      <x:c r="M744" s="120" t="n">
        <x:v>1</x:v>
      </x:c>
      <x:c r="N744" s="120" t="n">
        <x:v>1</x:v>
      </x:c>
      <x:c r="O744" s="120" t="n">
        <x:v>1</x:v>
      </x:c>
      <x:c r="P744" s="120" t="n">
        <x:v>19</x:v>
      </x:c>
      <x:c r="Q744" s="120" t="n">
        <x:v>23</x:v>
      </x:c>
      <x:c r="R744" s="120" t="n">
        <x:v>1.6144667855357547e-12</x:v>
      </x:c>
      <x:c r="S744" s="120" t="n">
        <x:v>7.504762679020612e-13</x:v>
      </x:c>
      <x:c r="T744" s="120" t="n">
        <x:v>1650</x:v>
      </x:c>
      <x:c r="U744" s="120" t="n">
        <x:v>335</x:v>
      </x:c>
      <x:c r="V744" s="120" t="n">
        <x:v>4.823341830469861e-13</x:v>
      </x:c>
      <x:c r="W744" s="120" t="n">
        <x:v>2.3756758269478418e-12</x:v>
      </x:c>
      <x:c r="X744" s="120" t="n">
        <x:v>744</x:v>
      </x:c>
      <x:c r="Y744" s="151" t="n">
        <x:v>44589.37873842593</x:v>
      </x:c>
      <x:c r="Z744" s="151" t="n">
        <x:v>44589.38255787037</x:v>
      </x:c>
      <x:c r="AA744" s="120" t="n">
        <x:v>67</x:v>
      </x:c>
      <x:c r="AB744" s="120" t="str">
        <x:v>Normal</x:v>
      </x:c>
      <x:c r="AC744" s="120" t="n">
        <x:v>0</x:v>
      </x:c>
      <x:c r="AD744" s="120"/>
      <x:c r="AE744" s="120"/>
      <x:c r="AF744" s="120"/>
      <x:c r="AG744" s="120"/>
    </x:row>
    <x:row r="745">
      <x:c r="A745" s="120" t="n">
        <x:v>744</x:v>
      </x:c>
      <x:c r="B745" s="120" t="n">
        <x:v>0</x:v>
      </x:c>
      <x:c r="C745" s="120" t="n">
        <x:v>1</x:v>
      </x:c>
      <x:c r="D745" s="120" t="str">
        <x:v>CADC0874</x:v>
      </x:c>
      <x:c r="E745" s="120" t="n">
        <x:v>5</x:v>
      </x:c>
      <x:c r="F745" s="120" t="n">
        <x:v>308</x:v>
      </x:c>
      <x:c r="G745" s="120" t="n">
        <x:v>62</x:v>
      </x:c>
      <x:c r="H745" s="120" t="n">
        <x:v>0.000006028603790322581</x:v>
      </x:c>
      <x:c r="I745" s="120" t="n">
        <x:v>9.506259659084673e-11</x:v>
      </x:c>
      <x:c r="J745" s="120" t="n">
        <x:v>0.000009750004953375497</x:v>
      </x:c>
      <x:c r="K745" s="120" t="n">
        <x:v>-1.3291457807085816</x:v>
      </x:c>
      <x:c r="L745" s="120" t="n">
        <x:v>-0.10284167144983501</x:v>
      </x:c>
      <x:c r="M745" s="120" t="n">
        <x:v>1</x:v>
      </x:c>
      <x:c r="N745" s="120" t="n">
        <x:v>1</x:v>
      </x:c>
      <x:c r="O745" s="120" t="n">
        <x:v>1</x:v>
      </x:c>
      <x:c r="P745" s="120" t="n">
        <x:v>18</x:v>
      </x:c>
      <x:c r="Q745" s="120" t="n">
        <x:v>21</x:v>
      </x:c>
      <x:c r="R745" s="120" t="n">
        <x:v>1.180329094740545e-12</x:v>
      </x:c>
      <x:c r="S745" s="120" t="n">
        <x:v>9.96050164193049e-13</x:v>
      </x:c>
      <x:c r="T745" s="120" t="n">
        <x:v>1558</x:v>
      </x:c>
      <x:c r="U745" s="120" t="n">
        <x:v>310</x:v>
      </x:c>
      <x:c r="V745" s="120" t="n">
        <x:v>3.0864479412612573e-13</x:v>
      </x:c>
      <x:c r="W745" s="120" t="n">
        <x:v>1.5332676869491408e-12</x:v>
      </x:c>
      <x:c r="X745" s="120" t="n">
        <x:v>745</x:v>
      </x:c>
      <x:c r="Y745" s="151" t="n">
        <x:v>44589.38261574074</x:v>
      </x:c>
      <x:c r="Z745" s="151" t="n">
        <x:v>44589.38618055556</x:v>
      </x:c>
      <x:c r="AA745" s="120" t="n">
        <x:v>62</x:v>
      </x:c>
      <x:c r="AB745" s="120" t="str">
        <x:v>Normal</x:v>
      </x:c>
      <x:c r="AC745" s="120" t="n">
        <x:v>1</x:v>
      </x:c>
      <x:c r="AD745" s="120" t="n">
        <x:v>755</x:v>
      </x:c>
      <x:c r="AE745" s="120" t="n">
        <x:v>8</x:v>
      </x:c>
      <x:c r="AF745" s="120" t="n">
        <x:v>55</x:v>
      </x:c>
      <x:c r="AG745" s="120" t="str">
        <x:v>train=1|anomaly=0</x:v>
      </x:c>
    </x:row>
    <x:row r="746">
      <x:c r="A746" s="120" t="n">
        <x:v>745</x:v>
      </x:c>
      <x:c r="B746" s="120" t="n">
        <x:v>0</x:v>
      </x:c>
      <x:c r="C746" s="120" t="n">
        <x:v>1</x:v>
      </x:c>
      <x:c r="D746" s="120" t="str">
        <x:v>CADC0874</x:v>
      </x:c>
      <x:c r="E746" s="120" t="n">
        <x:v>5</x:v>
      </x:c>
      <x:c r="F746" s="120" t="n">
        <x:v>281</x:v>
      </x:c>
      <x:c r="G746" s="120" t="n">
        <x:v>57</x:v>
      </x:c>
      <x:c r="H746" s="120" t="n">
        <x:v>0.000007161078614035088</x:v>
      </x:c>
      <x:c r="I746" s="120" t="n">
        <x:v>3.759886711306038e-11</x:v>
      </x:c>
      <x:c r="J746" s="120" t="n">
        <x:v>0.00000613179150926223</x:v>
      </x:c>
      <x:c r="K746" s="120" t="n">
        <x:v>-1.5169932222240914</x:v>
      </x:c>
      <x:c r="L746" s="120" t="n">
        <x:v>-0.0698122902207611</x:v>
      </x:c>
      <x:c r="M746" s="120" t="n">
        <x:v>1</x:v>
      </x:c>
      <x:c r="N746" s="120" t="n">
        <x:v>1</x:v>
      </x:c>
      <x:c r="O746" s="120" t="n">
        <x:v>1</x:v>
      </x:c>
      <x:c r="P746" s="120" t="n">
        <x:v>18</x:v>
      </x:c>
      <x:c r="Q746" s="120" t="n">
        <x:v>19</x:v>
      </x:c>
      <x:c r="R746" s="120" t="n">
        <x:v>7.156945980851671e-13</x:v>
      </x:c>
      <x:c r="S746" s="120" t="n">
        <x:v>7.908175983321259e-13</x:v>
      </x:c>
      <x:c r="T746" s="120" t="n">
        <x:v>1435</x:v>
      </x:c>
      <x:c r="U746" s="120" t="n">
        <x:v>285</x:v>
      </x:c>
      <x:c r="V746" s="120" t="n">
        <x:v>1.3380379755537503e-13</x:v>
      </x:c>
      <x:c r="W746" s="120" t="n">
        <x:v>6.596292475975505e-13</x:v>
      </x:c>
      <x:c r="X746" s="120" t="n">
        <x:v>746</x:v>
      </x:c>
      <x:c r="Y746" s="151" t="n">
        <x:v>44589.38623842593</x:v>
      </x:c>
      <x:c r="Z746" s="151" t="n">
        <x:v>44589.38949074074</x:v>
      </x:c>
      <x:c r="AA746" s="120" t="n">
        <x:v>57</x:v>
      </x:c>
      <x:c r="AB746" s="120" t="str">
        <x:v>Normal</x:v>
      </x:c>
      <x:c r="AC746" s="120" t="n">
        <x:v>1</x:v>
      </x:c>
      <x:c r="AD746" s="120" t="n">
        <x:v>946</x:v>
      </x:c>
      <x:c r="AE746" s="120" t="n">
        <x:v>10</x:v>
      </x:c>
      <x:c r="AF746" s="120" t="n">
        <x:v>46</x:v>
      </x:c>
      <x:c r="AG746" s="120" t="str">
        <x:v>train=1|anomaly=0</x:v>
      </x:c>
    </x:row>
    <x:row r="747">
      <x:c r="A747" s="120" t="n">
        <x:v>746</x:v>
      </x:c>
      <x:c r="B747" s="120" t="n">
        <x:v>0</x:v>
      </x:c>
      <x:c r="C747" s="120" t="n">
        <x:v>0</x:v>
      </x:c>
      <x:c r="D747" s="120" t="str">
        <x:v>CADC0874</x:v>
      </x:c>
      <x:c r="E747" s="120" t="n">
        <x:v>5</x:v>
      </x:c>
      <x:c r="F747" s="120" t="n">
        <x:v>315</x:v>
      </x:c>
      <x:c r="G747" s="120" t="n">
        <x:v>64</x:v>
      </x:c>
      <x:c r="H747" s="120" t="n">
        <x:v>-0.000003472991734375</x:v>
      </x:c>
      <x:c r="I747" s="120" t="n">
        <x:v>1.1468922525420204e-10</x:v>
      </x:c>
      <x:c r="J747" s="120" t="n">
        <x:v>0.000010709305544908224</x:v>
      </x:c>
      <x:c r="K747" s="120" t="n">
        <x:v>-1.28252048468523</x:v>
      </x:c>
      <x:c r="L747" s="120" t="n">
        <x:v>-0.14402980473207866</x:v>
      </x:c>
      <x:c r="M747" s="120" t="n">
        <x:v>1</x:v>
      </x:c>
      <x:c r="N747" s="120" t="n">
        <x:v>1</x:v>
      </x:c>
      <x:c r="O747" s="120" t="n">
        <x:v>1</x:v>
      </x:c>
      <x:c r="P747" s="120" t="n">
        <x:v>16</x:v>
      </x:c>
      <x:c r="Q747" s="120" t="n">
        <x:v>21</x:v>
      </x:c>
      <x:c r="R747" s="120" t="n">
        <x:v>1.353313029139537e-12</x:v>
      </x:c>
      <x:c r="S747" s="120" t="n">
        <x:v>7.225179012950497e-13</x:v>
      </x:c>
      <x:c r="T747" s="120" t="n">
        <x:v>1575</x:v>
      </x:c>
      <x:c r="U747" s="120" t="n">
        <x:v>320</x:v>
      </x:c>
      <x:c r="V747" s="120" t="n">
        <x:v>3.640927785847684e-13</x:v>
      </x:c>
      <x:c r="W747" s="120" t="n">
        <x:v>1.792019144596907e-12</x:v>
      </x:c>
      <x:c r="X747" s="120" t="n">
        <x:v>747</x:v>
      </x:c>
      <x:c r="Y747" s="151" t="n">
        <x:v>44589.49710648148</x:v>
      </x:c>
      <x:c r="Z747" s="151" t="n">
        <x:v>44589.500752314816</x:v>
      </x:c>
      <x:c r="AA747" s="120" t="n">
        <x:v>64</x:v>
      </x:c>
      <x:c r="AB747" s="120" t="str">
        <x:v>Normal</x:v>
      </x:c>
      <x:c r="AC747" s="120" t="n">
        <x:v>1</x:v>
      </x:c>
      <x:c r="AD747" s="120" t="n">
        <x:v>93</x:v>
      </x:c>
      <x:c r="AE747" s="120" t="n">
        <x:v>1</x:v>
      </x:c>
      <x:c r="AF747" s="120" t="n">
        <x:v>93</x:v>
      </x:c>
      <x:c r="AG747" s="120" t="str">
        <x:v>train=0|anomaly=0</x:v>
      </x:c>
    </x:row>
    <x:row r="748">
      <x:c r="A748" s="120" t="n">
        <x:v>747</x:v>
      </x:c>
      <x:c r="B748" s="120" t="n">
        <x:v>0</x:v>
      </x:c>
      <x:c r="C748" s="120" t="n">
        <x:v>1</x:v>
      </x:c>
      <x:c r="D748" s="120" t="str">
        <x:v>CADC0874</x:v>
      </x:c>
      <x:c r="E748" s="120" t="n">
        <x:v>5</x:v>
      </x:c>
      <x:c r="F748" s="120" t="n">
        <x:v>375</x:v>
      </x:c>
      <x:c r="G748" s="120" t="n">
        <x:v>76</x:v>
      </x:c>
      <x:c r="H748" s="120" t="n">
        <x:v>4.5656846710526324e-7</x:v>
      </x:c>
      <x:c r="I748" s="120" t="n">
        <x:v>1.2113921244498646e-10</x:v>
      </x:c>
      <x:c r="J748" s="120" t="n">
        <x:v>0.000011006326019384782</x:v>
      </x:c>
      <x:c r="K748" s="120" t="n">
        <x:v>-1.4798629517537305</x:v>
      </x:c>
      <x:c r="L748" s="120" t="n">
        <x:v>0.009076795880435246</x:v>
      </x:c>
      <x:c r="M748" s="120" t="n">
        <x:v>1</x:v>
      </x:c>
      <x:c r="N748" s="120" t="n">
        <x:v>1</x:v>
      </x:c>
      <x:c r="O748" s="120" t="n">
        <x:v>1</x:v>
      </x:c>
      <x:c r="P748" s="120" t="n">
        <x:v>22</x:v>
      </x:c>
      <x:c r="Q748" s="120" t="n">
        <x:v>25</x:v>
      </x:c>
      <x:c r="R748" s="120" t="n">
        <x:v>1.0867714623942865e-12</x:v>
      </x:c>
      <x:c r="S748" s="120" t="n">
        <x:v>7.508182098084036e-13</x:v>
      </x:c>
      <x:c r="T748" s="120" t="n">
        <x:v>1875</x:v>
      </x:c>
      <x:c r="U748" s="120" t="n">
        <x:v>380</x:v>
      </x:c>
      <x:c r="V748" s="120" t="n">
        <x:v>3.230378998532972e-13</x:v>
      </x:c>
      <x:c r="W748" s="120" t="n">
        <x:v>1.593937005855085e-12</x:v>
      </x:c>
      <x:c r="X748" s="120" t="n">
        <x:v>748</x:v>
      </x:c>
      <x:c r="Y748" s="151" t="n">
        <x:v>44589.500810185185</x:v>
      </x:c>
      <x:c r="Z748" s="151" t="n">
        <x:v>44589.50515046297</x:v>
      </x:c>
      <x:c r="AA748" s="120" t="n">
        <x:v>76</x:v>
      </x:c>
      <x:c r="AB748" s="120" t="str">
        <x:v>Normal</x:v>
      </x:c>
      <x:c r="AC748" s="120" t="n">
        <x:v>1</x:v>
      </x:c>
      <x:c r="AD748" s="120" t="n">
        <x:v>266</x:v>
      </x:c>
      <x:c r="AE748" s="120" t="n">
        <x:v>3</x:v>
      </x:c>
      <x:c r="AF748" s="120" t="n">
        <x:v>66</x:v>
      </x:c>
      <x:c r="AG748" s="120" t="str">
        <x:v>train=1|anomaly=0</x:v>
      </x:c>
    </x:row>
    <x:row r="749">
      <x:c r="A749" s="120" t="n">
        <x:v>748</x:v>
      </x:c>
      <x:c r="B749" s="120" t="n">
        <x:v>0</x:v>
      </x:c>
      <x:c r="C749" s="120" t="n">
        <x:v>1</x:v>
      </x:c>
      <x:c r="D749" s="120" t="str">
        <x:v>CADC0874</x:v>
      </x:c>
      <x:c r="E749" s="120" t="n">
        <x:v>5</x:v>
      </x:c>
      <x:c r="F749" s="120" t="n">
        <x:v>385</x:v>
      </x:c>
      <x:c r="G749" s="120" t="n">
        <x:v>78</x:v>
      </x:c>
      <x:c r="H749" s="120" t="n">
        <x:v>0.000004095949758974358</x:v>
      </x:c>
      <x:c r="I749" s="120" t="n">
        <x:v>3.61899896931857e-10</x:v>
      </x:c>
      <x:c r="J749" s="120" t="n">
        <x:v>0.00001902366675832651</x:v>
      </x:c>
      <x:c r="K749" s="120" t="n">
        <x:v>-1.3316790898071982</x:v>
      </x:c>
      <x:c r="L749" s="120" t="n">
        <x:v>-0.04046608855404697</x:v>
      </x:c>
      <x:c r="M749" s="120" t="n">
        <x:v>1</x:v>
      </x:c>
      <x:c r="N749" s="120" t="n">
        <x:v>1</x:v>
      </x:c>
      <x:c r="O749" s="120" t="n">
        <x:v>1</x:v>
      </x:c>
      <x:c r="P749" s="120" t="n">
        <x:v>12</x:v>
      </x:c>
      <x:c r="Q749" s="120" t="n">
        <x:v>26</x:v>
      </x:c>
      <x:c r="R749" s="120" t="n">
        <x:v>2.50195244524718e-12</x:v>
      </x:c>
      <x:c r="S749" s="120" t="n">
        <x:v>7.038339008920891e-13</x:v>
      </x:c>
      <x:c r="T749" s="120" t="n">
        <x:v>1925</x:v>
      </x:c>
      <x:c r="U749" s="120" t="n">
        <x:v>390</x:v>
      </x:c>
      <x:c r="V749" s="120" t="n">
        <x:v>9.399997322905378e-13</x:v>
      </x:c>
      <x:c r="W749" s="120" t="n">
        <x:v>4.639742268357141e-12</x:v>
      </x:c>
      <x:c r="X749" s="120" t="n">
        <x:v>749</x:v>
      </x:c>
      <x:c r="Y749" s="151" t="n">
        <x:v>44589.505208333336</x:v>
      </x:c>
      <x:c r="Z749" s="151" t="n">
        <x:v>44589.509664351855</x:v>
      </x:c>
      <x:c r="AA749" s="120" t="n">
        <x:v>78</x:v>
      </x:c>
      <x:c r="AB749" s="120" t="str">
        <x:v>Normal</x:v>
      </x:c>
      <x:c r="AC749" s="120" t="n">
        <x:v>0</x:v>
      </x:c>
      <x:c r="AD749" s="120"/>
      <x:c r="AE749" s="120"/>
      <x:c r="AF749" s="120"/>
      <x:c r="AG749" s="120"/>
    </x:row>
    <x:row r="750">
      <x:c r="A750" s="120" t="n">
        <x:v>749</x:v>
      </x:c>
      <x:c r="B750" s="120" t="n">
        <x:v>0</x:v>
      </x:c>
      <x:c r="C750" s="120" t="n">
        <x:v>0</x:v>
      </x:c>
      <x:c r="D750" s="120" t="str">
        <x:v>CADC0874</x:v>
      </x:c>
      <x:c r="E750" s="120" t="n">
        <x:v>5</x:v>
      </x:c>
      <x:c r="F750" s="120" t="n">
        <x:v>409</x:v>
      </x:c>
      <x:c r="G750" s="120" t="n">
        <x:v>82</x:v>
      </x:c>
      <x:c r="H750" s="120" t="n">
        <x:v>0.0000022772931585365854</x:v>
      </x:c>
      <x:c r="I750" s="120" t="n">
        <x:v>3.0290560067723276e-10</x:v>
      </x:c>
      <x:c r="J750" s="120" t="n">
        <x:v>0.0000174041834246032</x:v>
      </x:c>
      <x:c r="K750" s="120" t="n">
        <x:v>-1.333712828693197</x:v>
      </x:c>
      <x:c r="L750" s="120" t="n">
        <x:v>-0.09293532714278223</x:v>
      </x:c>
      <x:c r="M750" s="120" t="n">
        <x:v>1</x:v>
      </x:c>
      <x:c r="N750" s="120" t="n">
        <x:v>1</x:v>
      </x:c>
      <x:c r="O750" s="120" t="n">
        <x:v>1</x:v>
      </x:c>
      <x:c r="P750" s="120" t="n">
        <x:v>19</x:v>
      </x:c>
      <x:c r="Q750" s="120" t="n">
        <x:v>29</x:v>
      </x:c>
      <x:c r="R750" s="120" t="n">
        <x:v>2.0787290691179233e-12</x:v>
      </x:c>
      <x:c r="S750" s="120" t="n">
        <x:v>8.77376466053376e-13</x:v>
      </x:c>
      <x:c r="T750" s="120" t="n">
        <x:v>2079</x:v>
      </x:c>
      <x:c r="U750" s="120" t="n">
        <x:v>410</x:v>
      </x:c>
      <x:c r="V750" s="120" t="n">
        <x:v>7.406004906533808e-13</x:v>
      </x:c>
      <x:c r="W750" s="120" t="n">
        <x:v>3.6939707399662534e-12</x:v>
      </x:c>
      <x:c r="X750" s="120" t="n">
        <x:v>750</x:v>
      </x:c>
      <x:c r="Y750" s="151" t="n">
        <x:v>44589.509722222225</x:v>
      </x:c>
      <x:c r="Z750" s="151" t="n">
        <x:v>44589.51445601852</x:v>
      </x:c>
      <x:c r="AA750" s="120" t="n">
        <x:v>82</x:v>
      </x:c>
      <x:c r="AB750" s="120" t="str">
        <x:v>Normal</x:v>
      </x:c>
      <x:c r="AC750" s="120" t="n">
        <x:v>0</x:v>
      </x:c>
      <x:c r="AD750" s="120"/>
      <x:c r="AE750" s="120"/>
      <x:c r="AF750" s="120"/>
      <x:c r="AG750" s="120"/>
    </x:row>
    <x:row r="751">
      <x:c r="A751" s="120" t="n">
        <x:v>750</x:v>
      </x:c>
      <x:c r="B751" s="120" t="n">
        <x:v>0</x:v>
      </x:c>
      <x:c r="C751" s="120" t="n">
        <x:v>1</x:v>
      </x:c>
      <x:c r="D751" s="120" t="str">
        <x:v>CADC0874</x:v>
      </x:c>
      <x:c r="E751" s="120" t="n">
        <x:v>5</x:v>
      </x:c>
      <x:c r="F751" s="120" t="n">
        <x:v>270</x:v>
      </x:c>
      <x:c r="G751" s="120" t="n">
        <x:v>55</x:v>
      </x:c>
      <x:c r="H751" s="120" t="n">
        <x:v>-0.00001460961201818182</x:v>
      </x:c>
      <x:c r="I751" s="120" t="n">
        <x:v>1.552268325186491e-10</x:v>
      </x:c>
      <x:c r="J751" s="120" t="n">
        <x:v>0.000012459006080689145</x:v>
      </x:c>
      <x:c r="K751" s="120" t="n">
        <x:v>-0.878688263757645</x:v>
      </x:c>
      <x:c r="L751" s="120" t="n">
        <x:v>-0.44750864265566775</x:v>
      </x:c>
      <x:c r="M751" s="120" t="n">
        <x:v>1</x:v>
      </x:c>
      <x:c r="N751" s="120" t="n">
        <x:v>1</x:v>
      </x:c>
      <x:c r="O751" s="120" t="n">
        <x:v>1</x:v>
      </x:c>
      <x:c r="P751" s="120" t="n">
        <x:v>14</x:v>
      </x:c>
      <x:c r="Q751" s="120" t="n">
        <x:v>20</x:v>
      </x:c>
      <x:c r="R751" s="120" t="n">
        <x:v>1.8165605426711594e-12</x:v>
      </x:c>
      <x:c r="S751" s="120" t="n">
        <x:v>6.0142735047396e-13</x:v>
      </x:c>
      <x:c r="T751" s="120" t="n">
        <x:v>1352</x:v>
      </x:c>
      <x:c r="U751" s="120" t="n">
        <x:v>275</x:v>
      </x:c>
      <x:c r="V751" s="120" t="n">
        <x:v>5.749141945135152e-13</x:v>
      </x:c>
      <x:c r="W751" s="120" t="n">
        <x:v>2.82230604579362e-12</x:v>
      </x:c>
      <x:c r="X751" s="120" t="n">
        <x:v>751</x:v>
      </x:c>
      <x:c r="Y751" s="151" t="n">
        <x:v>44589.659212962964</x:v>
      </x:c>
      <x:c r="Z751" s="151" t="n">
        <x:v>44589.66233796296</x:v>
      </x:c>
      <x:c r="AA751" s="120" t="n">
        <x:v>55</x:v>
      </x:c>
      <x:c r="AB751" s="120" t="str">
        <x:v>Normal</x:v>
      </x:c>
      <x:c r="AC751" s="120" t="n">
        <x:v>0</x:v>
      </x:c>
      <x:c r="AD751" s="120"/>
      <x:c r="AE751" s="120"/>
      <x:c r="AF751" s="120"/>
      <x:c r="AG751" s="120"/>
    </x:row>
    <x:row r="752">
      <x:c r="A752" s="120" t="n">
        <x:v>751</x:v>
      </x:c>
      <x:c r="B752" s="120" t="n">
        <x:v>0</x:v>
      </x:c>
      <x:c r="C752" s="120" t="n">
        <x:v>1</x:v>
      </x:c>
      <x:c r="D752" s="120" t="str">
        <x:v>CADC0874</x:v>
      </x:c>
      <x:c r="E752" s="120" t="n">
        <x:v>5</x:v>
      </x:c>
      <x:c r="F752" s="120" t="n">
        <x:v>279</x:v>
      </x:c>
      <x:c r="G752" s="120" t="n">
        <x:v>57</x:v>
      </x:c>
      <x:c r="H752" s="120" t="n">
        <x:v>-0.0000310087350877193</x:v>
      </x:c>
      <x:c r="I752" s="120" t="n">
        <x:v>9.048192756403201e-11</x:v>
      </x:c>
      <x:c r="J752" s="120" t="n">
        <x:v>0.000009512198881648344</x:v>
      </x:c>
      <x:c r="K752" s="120" t="n">
        <x:v>-1.3347310246721973</x:v>
      </x:c>
      <x:c r="L752" s="120" t="n">
        <x:v>-0.04634122727830651</x:v>
      </x:c>
      <x:c r="M752" s="120" t="n">
        <x:v>1</x:v>
      </x:c>
      <x:c r="N752" s="120" t="n">
        <x:v>1</x:v>
      </x:c>
      <x:c r="O752" s="120" t="n">
        <x:v>1</x:v>
      </x:c>
      <x:c r="P752" s="120" t="n">
        <x:v>12</x:v>
      </x:c>
      <x:c r="Q752" s="120" t="n">
        <x:v>16</x:v>
      </x:c>
      <x:c r="R752" s="120" t="n">
        <x:v>1.2709114350223207e-12</x:v>
      </x:c>
      <x:c r="S752" s="120" t="n">
        <x:v>5.665392186247922e-13</x:v>
      </x:c>
      <x:c r="T752" s="120" t="n">
        <x:v>1391</x:v>
      </x:c>
      <x:c r="U752" s="120" t="n">
        <x:v>285</x:v>
      </x:c>
      <x:c r="V752" s="120" t="n">
        <x:v>3.243079841004732e-13</x:v>
      </x:c>
      <x:c r="W752" s="120" t="n">
        <x:v>1.5874022379654738e-12</x:v>
      </x:c>
      <x:c r="X752" s="120" t="n">
        <x:v>752</x:v>
      </x:c>
      <x:c r="Y752" s="151" t="n">
        <x:v>44589.662407407406</x:v>
      </x:c>
      <x:c r="Z752" s="151" t="n">
        <x:v>44589.66563657407</x:v>
      </x:c>
      <x:c r="AA752" s="120" t="n">
        <x:v>57</x:v>
      </x:c>
      <x:c r="AB752" s="120" t="str">
        <x:v>Normal</x:v>
      </x:c>
      <x:c r="AC752" s="120" t="n">
        <x:v>1</x:v>
      </x:c>
      <x:c r="AD752" s="120" t="n">
        <x:v>40</x:v>
      </x:c>
      <x:c r="AE752" s="120" t="n">
        <x:v>1</x:v>
      </x:c>
      <x:c r="AF752" s="120" t="n">
        <x:v>40</x:v>
      </x:c>
      <x:c r="AG752" s="120" t="str">
        <x:v>train=1|anomaly=0</x:v>
      </x:c>
    </x:row>
    <x:row r="753">
      <x:c r="A753" s="120" t="n">
        <x:v>752</x:v>
      </x:c>
      <x:c r="B753" s="120" t="n">
        <x:v>0</x:v>
      </x:c>
      <x:c r="C753" s="120" t="n">
        <x:v>1</x:v>
      </x:c>
      <x:c r="D753" s="120" t="str">
        <x:v>CADC0874</x:v>
      </x:c>
      <x:c r="E753" s="120" t="n">
        <x:v>5</x:v>
      </x:c>
      <x:c r="F753" s="120" t="n">
        <x:v>245</x:v>
      </x:c>
      <x:c r="G753" s="120" t="n">
        <x:v>50</x:v>
      </x:c>
      <x:c r="H753" s="120" t="n">
        <x:v>-0.000038330304</x:v>
      </x:c>
      <x:c r="I753" s="120" t="n">
        <x:v>3.5265998288384e-11</x:v>
      </x:c>
      <x:c r="J753" s="120" t="n">
        <x:v>0.000005938518189614645</x:v>
      </x:c>
      <x:c r="K753" s="120" t="n">
        <x:v>-1.4112916176432435</x:v>
      </x:c>
      <x:c r="L753" s="120" t="n">
        <x:v>0.002727847253207595</x:v>
      </x:c>
      <x:c r="M753" s="120" t="n">
        <x:v>1</x:v>
      </x:c>
      <x:c r="N753" s="120" t="n">
        <x:v>1</x:v>
      </x:c>
      <x:c r="O753" s="120" t="n">
        <x:v>1</x:v>
      </x:c>
      <x:c r="P753" s="120" t="n">
        <x:v>17</x:v>
      </x:c>
      <x:c r="Q753" s="120" t="n">
        <x:v>19</x:v>
      </x:c>
      <x:c r="R753" s="120" t="n">
        <x:v>8.448887593419418e-13</x:v>
      </x:c>
      <x:c r="S753" s="120" t="n">
        <x:v>8.969035678993088e-13</x:v>
      </x:c>
      <x:c r="T753" s="120" t="n">
        <x:v>1225</x:v>
      </x:c>
      <x:c r="U753" s="120" t="n">
        <x:v>250</x:v>
      </x:c>
      <x:c r="V753" s="120" t="n">
        <x:v>1.4394285015666939e-13</x:v>
      </x:c>
      <x:c r="W753" s="120" t="n">
        <x:v>7.053199657676799e-13</x:v>
      </x:c>
      <x:c r="X753" s="120" t="n">
        <x:v>753</x:v>
      </x:c>
      <x:c r="Y753" s="151" t="n">
        <x:v>44589.66569444445</x:v>
      </x:c>
      <x:c r="Z753" s="151" t="n">
        <x:v>44589.66853009259</x:v>
      </x:c>
      <x:c r="AA753" s="120" t="n">
        <x:v>50</x:v>
      </x:c>
      <x:c r="AB753" s="120" t="str">
        <x:v>Normal</x:v>
      </x:c>
      <x:c r="AC753" s="120" t="n">
        <x:v>0</x:v>
      </x:c>
      <x:c r="AD753" s="120"/>
      <x:c r="AE753" s="120"/>
      <x:c r="AF753" s="120"/>
      <x:c r="AG753" s="120"/>
    </x:row>
    <x:row r="754">
      <x:c r="A754" s="120" t="n">
        <x:v>753</x:v>
      </x:c>
      <x:c r="B754" s="120" t="n">
        <x:v>0</x:v>
      </x:c>
      <x:c r="C754" s="120" t="n">
        <x:v>0</x:v>
      </x:c>
      <x:c r="D754" s="120" t="str">
        <x:v>CADC0874</x:v>
      </x:c>
      <x:c r="E754" s="120" t="n">
        <x:v>5</x:v>
      </x:c>
      <x:c r="F754" s="120" t="n">
        <x:v>270</x:v>
      </x:c>
      <x:c r="G754" s="120" t="n">
        <x:v>55</x:v>
      </x:c>
      <x:c r="H754" s="120" t="n">
        <x:v>-0.00003520268</x:v>
      </x:c>
      <x:c r="I754" s="120" t="n">
        <x:v>7.357285321505455e-11</x:v>
      </x:c>
      <x:c r="J754" s="120" t="n">
        <x:v>0.00000857746193317432</x:v>
      </x:c>
      <x:c r="K754" s="120" t="n">
        <x:v>-1.4959575775503813</x:v>
      </x:c>
      <x:c r="L754" s="120" t="n">
        <x:v>-0.020409078942056274</x:v>
      </x:c>
      <x:c r="M754" s="120" t="n">
        <x:v>1</x:v>
      </x:c>
      <x:c r="N754" s="120" t="n">
        <x:v>1</x:v>
      </x:c>
      <x:c r="O754" s="120" t="n">
        <x:v>1</x:v>
      </x:c>
      <x:c r="P754" s="120" t="n">
        <x:v>16</x:v>
      </x:c>
      <x:c r="Q754" s="120" t="n">
        <x:v>20</x:v>
      </x:c>
      <x:c r="R754" s="120" t="n">
        <x:v>1.219380148998628e-12</x:v>
      </x:c>
      <x:c r="S754" s="120" t="n">
        <x:v>7.664528239302238e-13</x:v>
      </x:c>
      <x:c r="T754" s="120" t="n">
        <x:v>1350</x:v>
      </x:c>
      <x:c r="U754" s="120" t="n">
        <x:v>275</x:v>
      </x:c>
      <x:c r="V754" s="120" t="n">
        <x:v>2.724920489446465e-13</x:v>
      </x:c>
      <x:c r="W754" s="120" t="n">
        <x:v>1.337688240273719e-12</x:v>
      </x:c>
      <x:c r="X754" s="120" t="n">
        <x:v>754</x:v>
      </x:c>
      <x:c r="Y754" s="151" t="n">
        <x:v>44589.668587962966</x:v>
      </x:c>
      <x:c r="Z754" s="151" t="n">
        <x:v>44589.67171296296</x:v>
      </x:c>
      <x:c r="AA754" s="120" t="n">
        <x:v>55</x:v>
      </x:c>
      <x:c r="AB754" s="120" t="str">
        <x:v>Normal</x:v>
      </x:c>
      <x:c r="AC754" s="120" t="n">
        <x:v>0</x:v>
      </x:c>
      <x:c r="AD754" s="120"/>
      <x:c r="AE754" s="120"/>
      <x:c r="AF754" s="120"/>
      <x:c r="AG754" s="120"/>
    </x:row>
    <x:row r="755">
      <x:c r="A755" s="120" t="n">
        <x:v>754</x:v>
      </x:c>
      <x:c r="B755" s="120" t="n">
        <x:v>1</x:v>
      </x:c>
      <x:c r="C755" s="120" t="n">
        <x:v>1</x:v>
      </x:c>
      <x:c r="D755" s="120" t="str">
        <x:v>CADC0874</x:v>
      </x:c>
      <x:c r="E755" s="120" t="n">
        <x:v>5</x:v>
      </x:c>
      <x:c r="F755" s="120" t="n">
        <x:v>287</x:v>
      </x:c>
      <x:c r="G755" s="120" t="n">
        <x:v>58</x:v>
      </x:c>
      <x:c r="H755" s="120" t="n">
        <x:v>-0.00003257308275862069</x:v>
      </x:c>
      <x:c r="I755" s="120" t="n">
        <x:v>1.1794781068590965e-10</x:v>
      </x:c>
      <x:c r="J755" s="120" t="n">
        <x:v>0.000010860378017634084</x:v>
      </x:c>
      <x:c r="K755" s="120" t="n">
        <x:v>1.7469629919185028</x:v>
      </x:c>
      <x:c r="L755" s="120" t="n">
        <x:v>1.1146954377330114</x:v>
      </x:c>
      <x:c r="M755" s="120" t="n">
        <x:v>4</x:v>
      </x:c>
      <x:c r="N755" s="120" t="n">
        <x:v>4</x:v>
      </x:c>
      <x:c r="O755" s="120" t="n">
        <x:v>1</x:v>
      </x:c>
      <x:c r="P755" s="120" t="n">
        <x:v>3</x:v>
      </x:c>
      <x:c r="Q755" s="120" t="n">
        <x:v>5</x:v>
      </x:c>
      <x:c r="R755" s="120" t="n">
        <x:v>2.1335072989969221e-10</x:v>
      </x:c>
      <x:c r="S755" s="120" t="n">
        <x:v>6.516490748172958e-10</x:v>
      </x:c>
      <x:c r="T755" s="120" t="n">
        <x:v>1447</x:v>
      </x:c>
      <x:c r="U755" s="120" t="n">
        <x:v>290</x:v>
      </x:c>
      <x:c r="V755" s="120" t="n">
        <x:v>4.1096798148400574e-13</x:v>
      </x:c>
      <x:c r="W755" s="120" t="n">
        <x:v>2.0335829428605112e-12</x:v>
      </x:c>
      <x:c r="X755" s="120" t="n">
        <x:v>755</x:v>
      </x:c>
      <x:c r="Y755" s="151" t="n">
        <x:v>44589.89942129629</x:v>
      </x:c>
      <x:c r="Z755" s="151" t="n">
        <x:v>44589.90274305556</x:v>
      </x:c>
      <x:c r="AA755" s="120" t="n">
        <x:v>58</x:v>
      </x:c>
      <x:c r="AB755" s="120" t="str">
        <x:v>Anomalous</x:v>
      </x:c>
      <x:c r="AC755" s="120" t="n">
        <x:v>0</x:v>
      </x:c>
      <x:c r="AD755" s="120"/>
      <x:c r="AE755" s="120"/>
      <x:c r="AF755" s="120"/>
      <x:c r="AG755" s="120"/>
    </x:row>
    <x:row r="756">
      <x:c r="A756" s="120" t="n">
        <x:v>755</x:v>
      </x:c>
      <x:c r="B756" s="120" t="n">
        <x:v>1</x:v>
      </x:c>
      <x:c r="C756" s="120" t="n">
        <x:v>1</x:v>
      </x:c>
      <x:c r="D756" s="120" t="str">
        <x:v>CADC0874</x:v>
      </x:c>
      <x:c r="E756" s="120" t="n">
        <x:v>5</x:v>
      </x:c>
      <x:c r="F756" s="120" t="n">
        <x:v>185</x:v>
      </x:c>
      <x:c r="G756" s="120" t="n">
        <x:v>38</x:v>
      </x:c>
      <x:c r="H756" s="120" t="n">
        <x:v>-0.000036464157894736845</x:v>
      </x:c>
      <x:c r="I756" s="120" t="n">
        <x:v>2.5401845508717456e-10</x:v>
      </x:c>
      <x:c r="J756" s="120" t="n">
        <x:v>0.000015937956427571717</x:v>
      </x:c>
      <x:c r="K756" s="120" t="n">
        <x:v>1.3747323995039427</x:v>
      </x:c>
      <x:c r="L756" s="120" t="n">
        <x:v>1.8012970963937087</x:v>
      </x:c>
      <x:c r="M756" s="120" t="n">
        <x:v>6</x:v>
      </x:c>
      <x:c r="N756" s="120" t="n">
        <x:v>3</x:v>
      </x:c>
      <x:c r="O756" s="120" t="n">
        <x:v>1</x:v>
      </x:c>
      <x:c r="P756" s="120" t="n">
        <x:v>5</x:v>
      </x:c>
      <x:c r="Q756" s="120" t="n">
        <x:v>9</x:v>
      </x:c>
      <x:c r="R756" s="120" t="n">
        <x:v>6.221186785837838e-10</x:v>
      </x:c>
      <x:c r="S756" s="120" t="n">
        <x:v>1.7903627983808335e-9</x:v>
      </x:c>
      <x:c r="T756" s="120" t="n">
        <x:v>925</x:v>
      </x:c>
      <x:c r="U756" s="120" t="n">
        <x:v>190</x:v>
      </x:c>
      <x:c r="V756" s="120" t="n">
        <x:v>1.3730727302009436e-12</x:v>
      </x:c>
      <x:c r="W756" s="120" t="n">
        <x:v>6.684696186504593e-12</x:v>
      </x:c>
      <x:c r="X756" s="120" t="n">
        <x:v>756</x:v>
      </x:c>
      <x:c r="Y756" s="151" t="n">
        <x:v>44589.9028587963</x:v>
      </x:c>
      <x:c r="Z756" s="151" t="n">
        <x:v>44589.905</x:v>
      </x:c>
      <x:c r="AA756" s="120" t="n">
        <x:v>38</x:v>
      </x:c>
      <x:c r="AB756" s="120" t="str">
        <x:v>Anomalous</x:v>
      </x:c>
      <x:c r="AC756" s="120" t="n">
        <x:v>0</x:v>
      </x:c>
      <x:c r="AD756" s="120"/>
      <x:c r="AE756" s="120"/>
      <x:c r="AF756" s="120"/>
      <x:c r="AG756" s="120"/>
    </x:row>
    <x:row r="757">
      <x:c r="A757" s="120" t="n">
        <x:v>756</x:v>
      </x:c>
      <x:c r="B757" s="120" t="n">
        <x:v>1</x:v>
      </x:c>
      <x:c r="C757" s="120" t="n">
        <x:v>0</x:v>
      </x:c>
      <x:c r="D757" s="120" t="str">
        <x:v>CADC0874</x:v>
      </x:c>
      <x:c r="E757" s="120" t="n">
        <x:v>5</x:v>
      </x:c>
      <x:c r="F757" s="120" t="n">
        <x:v>240</x:v>
      </x:c>
      <x:c r="G757" s="120" t="n">
        <x:v>49</x:v>
      </x:c>
      <x:c r="H757" s="120" t="n">
        <x:v>-0.000033780291836734695</x:v>
      </x:c>
      <x:c r="I757" s="120" t="n">
        <x:v>1.9033784580687212e-10</x:v>
      </x:c>
      <x:c r="J757" s="120" t="n">
        <x:v>0.000013796298264638675</x:v>
      </x:c>
      <x:c r="K757" s="120" t="n">
        <x:v>1.5689562857140507</x:v>
      </x:c>
      <x:c r="L757" s="120" t="n">
        <x:v>1.6011694486789798</x:v>
      </x:c>
      <x:c r="M757" s="120" t="n">
        <x:v>6</x:v>
      </x:c>
      <x:c r="N757" s="120" t="n">
        <x:v>4</x:v>
      </x:c>
      <x:c r="O757" s="120" t="n">
        <x:v>2</x:v>
      </x:c>
      <x:c r="P757" s="120" t="n">
        <x:v>6</x:v>
      </x:c>
      <x:c r="Q757" s="120" t="n">
        <x:v>11</x:v>
      </x:c>
      <x:c r="R757" s="120" t="n">
        <x:v>3.4497427422248266e-10</x:v>
      </x:c>
      <x:c r="S757" s="120" t="n">
        <x:v>1.009990033067044e-9</x:v>
      </x:c>
      <x:c r="T757" s="120" t="n">
        <x:v>1200</x:v>
      </x:c>
      <x:c r="U757" s="120" t="n">
        <x:v>245</x:v>
      </x:c>
      <x:c r="V757" s="120" t="n">
        <x:v>7.930743575286338e-13</x:v>
      </x:c>
      <x:c r="W757" s="120" t="n">
        <x:v>3.8844458327933085e-12</x:v>
      </x:c>
      <x:c r="X757" s="120" t="n">
        <x:v>757</x:v>
      </x:c>
      <x:c r="Y757" s="151" t="n">
        <x:v>44589.905173611114</x:v>
      </x:c>
      <x:c r="Z757" s="151" t="n">
        <x:v>44589.90795138889</x:v>
      </x:c>
      <x:c r="AA757" s="120" t="n">
        <x:v>49</x:v>
      </x:c>
      <x:c r="AB757" s="120" t="str">
        <x:v>Anomalous</x:v>
      </x:c>
      <x:c r="AC757" s="120" t="n">
        <x:v>1</x:v>
      </x:c>
      <x:c r="AD757" s="120" t="n">
        <x:v>257</x:v>
      </x:c>
      <x:c r="AE757" s="120" t="n">
        <x:v>3</x:v>
      </x:c>
      <x:c r="AF757" s="120" t="n">
        <x:v>57</x:v>
      </x:c>
      <x:c r="AG757" s="120" t="str">
        <x:v>train=0|anomaly=1</x:v>
      </x:c>
    </x:row>
    <x:row r="758">
      <x:c r="A758" s="120" t="n">
        <x:v>757</x:v>
      </x:c>
      <x:c r="B758" s="120" t="n">
        <x:v>0</x:v>
      </x:c>
      <x:c r="C758" s="120" t="n">
        <x:v>1</x:v>
      </x:c>
      <x:c r="D758" s="120" t="str">
        <x:v>CADC0874</x:v>
      </x:c>
      <x:c r="E758" s="120" t="n">
        <x:v>5</x:v>
      </x:c>
      <x:c r="F758" s="120" t="n">
        <x:v>210</x:v>
      </x:c>
      <x:c r="G758" s="120" t="n">
        <x:v>43</x:v>
      </x:c>
      <x:c r="H758" s="120" t="n">
        <x:v>-0.000005316042186046512</x:v>
      </x:c>
      <x:c r="I758" s="120" t="n">
        <x:v>1.3477375700394266e-10</x:v>
      </x:c>
      <x:c r="J758" s="120" t="n">
        <x:v>0.000011609210007745689</x:v>
      </x:c>
      <x:c r="K758" s="120" t="n">
        <x:v>-0.9927427556619444</x:v>
      </x:c>
      <x:c r="L758" s="120" t="n">
        <x:v>-0.4541557638907646</x:v>
      </x:c>
      <x:c r="M758" s="120" t="n">
        <x:v>1</x:v>
      </x:c>
      <x:c r="N758" s="120" t="n">
        <x:v>1</x:v>
      </x:c>
      <x:c r="O758" s="120" t="n">
        <x:v>1</x:v>
      </x:c>
      <x:c r="P758" s="120" t="n">
        <x:v>9</x:v>
      </x:c>
      <x:c r="Q758" s="120" t="n">
        <x:v>10</x:v>
      </x:c>
      <x:c r="R758" s="120" t="n">
        <x:v>2.18844473813161e-12</x:v>
      </x:c>
      <x:c r="S758" s="120" t="n">
        <x:v>6.676418878702199e-13</x:v>
      </x:c>
      <x:c r="T758" s="120" t="n">
        <x:v>1050</x:v>
      </x:c>
      <x:c r="U758" s="120" t="n">
        <x:v>215</x:v>
      </x:c>
      <x:c r="V758" s="120" t="n">
        <x:v>6.417797952568698e-13</x:v>
      </x:c>
      <x:c r="W758" s="120" t="n">
        <x:v>3.134273418696341e-12</x:v>
      </x:c>
      <x:c r="X758" s="120" t="n">
        <x:v>758</x:v>
      </x:c>
      <x:c r="Y758" s="151" t="n">
        <x:v>44590.07457175926</x:v>
      </x:c>
      <x:c r="Z758" s="151" t="n">
        <x:v>44590.077002314814</x:v>
      </x:c>
      <x:c r="AA758" s="120" t="n">
        <x:v>43</x:v>
      </x:c>
      <x:c r="AB758" s="120" t="str">
        <x:v>Normal</x:v>
      </x:c>
      <x:c r="AC758" s="120" t="n">
        <x:v>0</x:v>
      </x:c>
      <x:c r="AD758" s="120"/>
      <x:c r="AE758" s="120"/>
      <x:c r="AF758" s="120"/>
      <x:c r="AG758" s="120"/>
    </x:row>
    <x:row r="759">
      <x:c r="A759" s="120" t="n">
        <x:v>758</x:v>
      </x:c>
      <x:c r="B759" s="120" t="n">
        <x:v>0</x:v>
      </x:c>
      <x:c r="C759" s="120" t="n">
        <x:v>1</x:v>
      </x:c>
      <x:c r="D759" s="120" t="str">
        <x:v>CADC0874</x:v>
      </x:c>
      <x:c r="E759" s="120" t="n">
        <x:v>5</x:v>
      </x:c>
      <x:c r="F759" s="120" t="n">
        <x:v>210</x:v>
      </x:c>
      <x:c r="G759" s="120" t="n">
        <x:v>43</x:v>
      </x:c>
      <x:c r="H759" s="120" t="n">
        <x:v>0.000008775806697674421</x:v>
      </x:c>
      <x:c r="I759" s="120" t="n">
        <x:v>8.925327175524778e-11</x:v>
      </x:c>
      <x:c r="J759" s="120" t="n">
        <x:v>0.000009447394971908806</x:v>
      </x:c>
      <x:c r="K759" s="120" t="n">
        <x:v>-0.8615816280541222</x:v>
      </x:c>
      <x:c r="L759" s="120" t="n">
        <x:v>-0.5621546245085939</x:v>
      </x:c>
      <x:c r="M759" s="120" t="n">
        <x:v>1</x:v>
      </x:c>
      <x:c r="N759" s="120" t="n">
        <x:v>1</x:v>
      </x:c>
      <x:c r="O759" s="120" t="n">
        <x:v>1</x:v>
      </x:c>
      <x:c r="P759" s="120" t="n">
        <x:v>10</x:v>
      </x:c>
      <x:c r="Q759" s="120" t="n">
        <x:v>13</x:v>
      </x:c>
      <x:c r="R759" s="120" t="n">
        <x:v>1.6491582851914831e-12</x:v>
      </x:c>
      <x:c r="S759" s="120" t="n">
        <x:v>9.300013708034889e-13</x:v>
      </x:c>
      <x:c r="T759" s="120" t="n">
        <x:v>1050</x:v>
      </x:c>
      <x:c r="U759" s="120" t="n">
        <x:v>215</x:v>
      </x:c>
      <x:c r="V759" s="120" t="n">
        <x:v>4.250155797868942e-13</x:v>
      </x:c>
      <x:c r="W759" s="120" t="n">
        <x:v>2.0756574826801808e-12</x:v>
      </x:c>
      <x:c r="X759" s="120" t="n">
        <x:v>759</x:v>
      </x:c>
      <x:c r="Y759" s="151" t="n">
        <x:v>44590.077060185184</x:v>
      </x:c>
      <x:c r="Z759" s="151" t="n">
        <x:v>44590.07949074074</x:v>
      </x:c>
      <x:c r="AA759" s="120" t="n">
        <x:v>43</x:v>
      </x:c>
      <x:c r="AB759" s="120" t="str">
        <x:v>Normal</x:v>
      </x:c>
      <x:c r="AC759" s="120" t="n">
        <x:v>1</x:v>
      </x:c>
      <x:c r="AD759" s="120" t="n">
        <x:v>414</x:v>
      </x:c>
      <x:c r="AE759" s="120" t="n">
        <x:v>5</x:v>
      </x:c>
      <x:c r="AF759" s="120" t="n">
        <x:v>14</x:v>
      </x:c>
      <x:c r="AG759" s="120" t="str">
        <x:v>train=1|anomaly=0</x:v>
      </x:c>
    </x:row>
    <x:row r="760">
      <x:c r="A760" s="120" t="n">
        <x:v>759</x:v>
      </x:c>
      <x:c r="B760" s="120" t="n">
        <x:v>0</x:v>
      </x:c>
      <x:c r="C760" s="120" t="n">
        <x:v>1</x:v>
      </x:c>
      <x:c r="D760" s="120" t="str">
        <x:v>CADC0874</x:v>
      </x:c>
      <x:c r="E760" s="120" t="n">
        <x:v>5</x:v>
      </x:c>
      <x:c r="F760" s="120" t="n">
        <x:v>195</x:v>
      </x:c>
      <x:c r="G760" s="120" t="n">
        <x:v>40</x:v>
      </x:c>
      <x:c r="H760" s="120" t="n">
        <x:v>0.000012996887350000001</x:v>
      </x:c>
      <x:c r="I760" s="120" t="n">
        <x:v>8.948186974556188e-11</x:v>
      </x:c>
      <x:c r="J760" s="120" t="n">
        <x:v>0.000009459485701958743</x:v>
      </x:c>
      <x:c r="K760" s="120" t="n">
        <x:v>-0.649784473141608</x:v>
      </x:c>
      <x:c r="L760" s="120" t="n">
        <x:v>-0.5948360003237275</x:v>
      </x:c>
      <x:c r="M760" s="120" t="n">
        <x:v>1</x:v>
      </x:c>
      <x:c r="N760" s="120" t="n">
        <x:v>1</x:v>
      </x:c>
      <x:c r="O760" s="120" t="n">
        <x:v>1</x:v>
      </x:c>
      <x:c r="P760" s="120" t="n">
        <x:v>9</x:v>
      </x:c>
      <x:c r="Q760" s="120" t="n">
        <x:v>15</x:v>
      </x:c>
      <x:c r="R760" s="120" t="n">
        <x:v>1.9722413155554558e-12</x:v>
      </x:c>
      <x:c r="S760" s="120" t="n">
        <x:v>7.171323609469164e-13</x:v>
      </x:c>
      <x:c r="T760" s="120" t="n">
        <x:v>975</x:v>
      </x:c>
      <x:c r="U760" s="120" t="n">
        <x:v>200</x:v>
      </x:c>
      <x:c r="V760" s="120" t="n">
        <x:v>4.588813833105738e-13</x:v>
      </x:c>
      <x:c r="W760" s="120" t="n">
        <x:v>2.237046743639047e-12</x:v>
      </x:c>
      <x:c r="X760" s="120" t="n">
        <x:v>760</x:v>
      </x:c>
      <x:c r="Y760" s="151" t="n">
        <x:v>44590.08603009259</x:v>
      </x:c>
      <x:c r="Z760" s="151" t="n">
        <x:v>44590.08828703704</x:v>
      </x:c>
      <x:c r="AA760" s="120" t="n">
        <x:v>40</x:v>
      </x:c>
      <x:c r="AB760" s="120" t="str">
        <x:v>Normal</x:v>
      </x:c>
      <x:c r="AC760" s="120" t="n">
        <x:v>0</x:v>
      </x:c>
      <x:c r="AD760" s="120"/>
      <x:c r="AE760" s="120"/>
      <x:c r="AF760" s="120"/>
      <x:c r="AG760" s="120"/>
    </x:row>
    <x:row r="761">
      <x:c r="A761" s="120" t="n">
        <x:v>760</x:v>
      </x:c>
      <x:c r="B761" s="120" t="n">
        <x:v>0</x:v>
      </x:c>
      <x:c r="C761" s="120" t="n">
        <x:v>1</x:v>
      </x:c>
      <x:c r="D761" s="120" t="str">
        <x:v>CADC0874</x:v>
      </x:c>
      <x:c r="E761" s="120" t="n">
        <x:v>5</x:v>
      </x:c>
      <x:c r="F761" s="120" t="n">
        <x:v>215</x:v>
      </x:c>
      <x:c r="G761" s="120" t="n">
        <x:v>44</x:v>
      </x:c>
      <x:c r="H761" s="120" t="n">
        <x:v>6.18724e-7</x:v>
      </x:c>
      <x:c r="I761" s="120" t="n">
        <x:v>1.402122876777987e-10</x:v>
      </x:c>
      <x:c r="J761" s="120" t="n">
        <x:v>0.000011841126959787177</x:v>
      </x:c>
      <x:c r="K761" s="120" t="n">
        <x:v>-0.9836476622642287</x:v>
      </x:c>
      <x:c r="L761" s="120" t="n">
        <x:v>-0.3180160280795915</x:v>
      </x:c>
      <x:c r="M761" s="120" t="n">
        <x:v>1</x:v>
      </x:c>
      <x:c r="N761" s="120" t="n">
        <x:v>1</x:v>
      </x:c>
      <x:c r="O761" s="120" t="n">
        <x:v>1</x:v>
      </x:c>
      <x:c r="P761" s="120" t="n">
        <x:v>7</x:v>
      </x:c>
      <x:c r="Q761" s="120" t="n">
        <x:v>12</x:v>
      </x:c>
      <x:c r="R761" s="120" t="n">
        <x:v>2.7403413154279475e-12</x:v>
      </x:c>
      <x:c r="S761" s="120" t="n">
        <x:v>1.0911612845356298e-12</x:v>
      </x:c>
      <x:c r="T761" s="120" t="n">
        <x:v>1075</x:v>
      </x:c>
      <x:c r="U761" s="120" t="n">
        <x:v>220</x:v>
      </x:c>
      <x:c r="V761" s="120" t="n">
        <x:v>6.521501752455754e-13</x:v>
      </x:c>
      <x:c r="W761" s="120" t="n">
        <x:v>3.186642901768152e-12</x:v>
      </x:c>
      <x:c r="X761" s="120" t="n">
        <x:v>761</x:v>
      </x:c>
      <x:c r="Y761" s="151" t="n">
        <x:v>44590.08834490741</x:v>
      </x:c>
      <x:c r="Z761" s="151" t="n">
        <x:v>44590.090833333335</x:v>
      </x:c>
      <x:c r="AA761" s="120" t="n">
        <x:v>44</x:v>
      </x:c>
      <x:c r="AB761" s="120" t="str">
        <x:v>Normal</x:v>
      </x:c>
      <x:c r="AC761" s="120" t="n">
        <x:v>1</x:v>
      </x:c>
      <x:c r="AD761" s="120" t="n">
        <x:v>975</x:v>
      </x:c>
      <x:c r="AE761" s="120" t="n">
        <x:v>10</x:v>
      </x:c>
      <x:c r="AF761" s="120" t="n">
        <x:v>75</x:v>
      </x:c>
      <x:c r="AG761" s="120" t="str">
        <x:v>train=1|anomaly=0</x:v>
      </x:c>
    </x:row>
    <x:row r="762">
      <x:c r="A762" s="120" t="n">
        <x:v>761</x:v>
      </x:c>
      <x:c r="B762" s="120" t="n">
        <x:v>0</x:v>
      </x:c>
      <x:c r="C762" s="120" t="n">
        <x:v>0</x:v>
      </x:c>
      <x:c r="D762" s="120" t="str">
        <x:v>CADC0874</x:v>
      </x:c>
      <x:c r="E762" s="120" t="n">
        <x:v>5</x:v>
      </x:c>
      <x:c r="F762" s="120" t="n">
        <x:v>215</x:v>
      </x:c>
      <x:c r="G762" s="120" t="n">
        <x:v>44</x:v>
      </x:c>
      <x:c r="H762" s="120" t="n">
        <x:v>-0.000014242894554545458</x:v>
      </x:c>
      <x:c r="I762" s="120" t="n">
        <x:v>1.563426574130407e-10</x:v>
      </x:c>
      <x:c r="J762" s="120" t="n">
        <x:v>0.000012503705747219129</x:v>
      </x:c>
      <x:c r="K762" s="120" t="n">
        <x:v>-1.195932005755844</x:v>
      </x:c>
      <x:c r="L762" s="120" t="n">
        <x:v>-0.3649449327936728</x:v>
      </x:c>
      <x:c r="M762" s="120" t="n">
        <x:v>1</x:v>
      </x:c>
      <x:c r="N762" s="120" t="n">
        <x:v>1</x:v>
      </x:c>
      <x:c r="O762" s="120" t="n">
        <x:v>1</x:v>
      </x:c>
      <x:c r="P762" s="120" t="n">
        <x:v>5</x:v>
      </x:c>
      <x:c r="Q762" s="120" t="n">
        <x:v>15</x:v>
      </x:c>
      <x:c r="R762" s="120" t="n">
        <x:v>2.9418231620987967e-12</x:v>
      </x:c>
      <x:c r="S762" s="120" t="n">
        <x:v>8.631261516351915e-13</x:v>
      </x:c>
      <x:c r="T762" s="120" t="n">
        <x:v>1075</x:v>
      </x:c>
      <x:c r="U762" s="120" t="n">
        <x:v>220</x:v>
      </x:c>
      <x:c r="V762" s="120" t="n">
        <x:v>7.271751507583288e-13</x:v>
      </x:c>
      <x:c r="W762" s="120" t="n">
        <x:v>3.553242213932743e-12</x:v>
      </x:c>
      <x:c r="X762" s="120" t="n">
        <x:v>762</x:v>
      </x:c>
      <x:c r="Y762" s="151" t="n">
        <x:v>44590.090891203705</x:v>
      </x:c>
      <x:c r="Z762" s="151" t="n">
        <x:v>44590.09337962963</x:v>
      </x:c>
      <x:c r="AA762" s="120" t="n">
        <x:v>44</x:v>
      </x:c>
      <x:c r="AB762" s="120" t="str">
        <x:v>Normal</x:v>
      </x:c>
      <x:c r="AC762" s="120" t="n">
        <x:v>1</x:v>
      </x:c>
      <x:c r="AD762" s="120" t="n">
        <x:v>217</x:v>
      </x:c>
      <x:c r="AE762" s="120" t="n">
        <x:v>3</x:v>
      </x:c>
      <x:c r="AF762" s="120" t="n">
        <x:v>17</x:v>
      </x:c>
      <x:c r="AG762" s="120" t="str">
        <x:v>train=0|anomaly=0</x:v>
      </x:c>
    </x:row>
    <x:row r="763">
      <x:c r="A763" s="120" t="n">
        <x:v>762</x:v>
      </x:c>
      <x:c r="B763" s="120" t="n">
        <x:v>0</x:v>
      </x:c>
      <x:c r="C763" s="120" t="n">
        <x:v>1</x:v>
      </x:c>
      <x:c r="D763" s="120" t="str">
        <x:v>CADC0874</x:v>
      </x:c>
      <x:c r="E763" s="120" t="n">
        <x:v>5</x:v>
      </x:c>
      <x:c r="F763" s="120" t="n">
        <x:v>210</x:v>
      </x:c>
      <x:c r="G763" s="120" t="n">
        <x:v>43</x:v>
      </x:c>
      <x:c r="H763" s="120" t="n">
        <x:v>-0.000027886002325581395</x:v>
      </x:c>
      <x:c r="I763" s="120" t="n">
        <x:v>7.503176073371552e-11</x:v>
      </x:c>
      <x:c r="J763" s="120" t="n">
        <x:v>0.0000086620875505686</x:v>
      </x:c>
      <x:c r="K763" s="120" t="n">
        <x:v>-1.1370334946840972</x:v>
      </x:c>
      <x:c r="L763" s="120" t="n">
        <x:v>-0.19162396412774194</x:v>
      </x:c>
      <x:c r="M763" s="120" t="n">
        <x:v>1</x:v>
      </x:c>
      <x:c r="N763" s="120" t="n">
        <x:v>1</x:v>
      </x:c>
      <x:c r="O763" s="120" t="n">
        <x:v>1</x:v>
      </x:c>
      <x:c r="P763" s="120" t="n">
        <x:v>8</x:v>
      </x:c>
      <x:c r="Q763" s="120" t="n">
        <x:v>13</x:v>
      </x:c>
      <x:c r="R763" s="120" t="n">
        <x:v>1.9025923878061223e-12</x:v>
      </x:c>
      <x:c r="S763" s="120" t="n">
        <x:v>7.625026327305169e-13</x:v>
      </x:c>
      <x:c r="T763" s="120" t="n">
        <x:v>1050</x:v>
      </x:c>
      <x:c r="U763" s="120" t="n">
        <x:v>215</x:v>
      </x:c>
      <x:c r="V763" s="120" t="n">
        <x:v>3.5729409873197865e-13</x:v>
      </x:c>
      <x:c r="W763" s="120" t="n">
        <x:v>1.7449246682259422e-12</x:v>
      </x:c>
      <x:c r="X763" s="120" t="n">
        <x:v>763</x:v>
      </x:c>
      <x:c r="Y763" s="151" t="n">
        <x:v>44590.0934375</x:v>
      </x:c>
      <x:c r="Z763" s="151" t="n">
        <x:v>44590.095868055556</x:v>
      </x:c>
      <x:c r="AA763" s="120" t="n">
        <x:v>43</x:v>
      </x:c>
      <x:c r="AB763" s="120" t="str">
        <x:v>Normal</x:v>
      </x:c>
      <x:c r="AC763" s="120" t="n">
        <x:v>1</x:v>
      </x:c>
      <x:c r="AD763" s="120" t="n">
        <x:v>922</x:v>
      </x:c>
      <x:c r="AE763" s="120" t="n">
        <x:v>10</x:v>
      </x:c>
      <x:c r="AF763" s="120" t="n">
        <x:v>22</x:v>
      </x:c>
      <x:c r="AG763" s="120" t="str">
        <x:v>train=1|anomaly=0</x:v>
      </x:c>
    </x:row>
    <x:row r="764">
      <x:c r="A764" s="120" t="n">
        <x:v>763</x:v>
      </x:c>
      <x:c r="B764" s="120" t="n">
        <x:v>0</x:v>
      </x:c>
      <x:c r="C764" s="120" t="n">
        <x:v>1</x:v>
      </x:c>
      <x:c r="D764" s="120" t="str">
        <x:v>CADC0874</x:v>
      </x:c>
      <x:c r="E764" s="120" t="n">
        <x:v>5</x:v>
      </x:c>
      <x:c r="F764" s="120" t="n">
        <x:v>225</x:v>
      </x:c>
      <x:c r="G764" s="120" t="n">
        <x:v>46</x:v>
      </x:c>
      <x:c r="H764" s="120" t="n">
        <x:v>0.0000014281716739130437</x:v>
      </x:c>
      <x:c r="I764" s="120" t="n">
        <x:v>4.773414980170062e-10</x:v>
      </x:c>
      <x:c r="J764" s="120" t="n">
        <x:v>0.000021848146329082618</x:v>
      </x:c>
      <x:c r="K764" s="120" t="n">
        <x:v>-1.4879088891057015</x:v>
      </x:c>
      <x:c r="L764" s="120" t="n">
        <x:v>0.03778669317138615</x:v>
      </x:c>
      <x:c r="M764" s="120" t="n">
        <x:v>1</x:v>
      </x:c>
      <x:c r="N764" s="120" t="n">
        <x:v>1</x:v>
      </x:c>
      <x:c r="O764" s="120" t="n">
        <x:v>1</x:v>
      </x:c>
      <x:c r="P764" s="120" t="n">
        <x:v>5</x:v>
      </x:c>
      <x:c r="Q764" s="120" t="n">
        <x:v>15</x:v>
      </x:c>
      <x:c r="R764" s="120" t="n">
        <x:v>9.333255250053289e-12</x:v>
      </x:c>
      <x:c r="S764" s="120" t="n">
        <x:v>7.877066732273843e-13</x:v>
      </x:c>
      <x:c r="T764" s="120" t="n">
        <x:v>1125</x:v>
      </x:c>
      <x:c r="U764" s="120" t="n">
        <x:v>230</x:v>
      </x:c>
      <x:c r="V764" s="120" t="n">
        <x:v>2.121517768964472e-12</x:v>
      </x:c>
      <x:c r="W764" s="120" t="n">
        <x:v>1.0376989087326222e-11</x:v>
      </x:c>
      <x:c r="X764" s="120" t="n">
        <x:v>764</x:v>
      </x:c>
      <x:c r="Y764" s="151" t="n">
        <x:v>44590.42890046296</x:v>
      </x:c>
      <x:c r="Z764" s="151" t="n">
        <x:v>44590.43150462963</x:v>
      </x:c>
      <x:c r="AA764" s="120" t="n">
        <x:v>46</x:v>
      </x:c>
      <x:c r="AB764" s="120" t="str">
        <x:v>Normal</x:v>
      </x:c>
      <x:c r="AC764" s="120" t="n">
        <x:v>0</x:v>
      </x:c>
      <x:c r="AD764" s="120"/>
      <x:c r="AE764" s="120"/>
      <x:c r="AF764" s="120"/>
      <x:c r="AG764" s="120"/>
    </x:row>
    <x:row r="765">
      <x:c r="A765" s="120" t="n">
        <x:v>764</x:v>
      </x:c>
      <x:c r="B765" s="120" t="n">
        <x:v>0</x:v>
      </x:c>
      <x:c r="C765" s="120" t="n">
        <x:v>0</x:v>
      </x:c>
      <x:c r="D765" s="120" t="str">
        <x:v>CADC0874</x:v>
      </x:c>
      <x:c r="E765" s="120" t="n">
        <x:v>5</x:v>
      </x:c>
      <x:c r="F765" s="120" t="n">
        <x:v>240</x:v>
      </x:c>
      <x:c r="G765" s="120" t="n">
        <x:v>49</x:v>
      </x:c>
      <x:c r="H765" s="120" t="n">
        <x:v>-6.479210204081635e-7</x:v>
      </x:c>
      <x:c r="I765" s="120" t="n">
        <x:v>3.023589523190289e-10</x:v>
      </x:c>
      <x:c r="J765" s="120" t="n">
        <x:v>0.00001738847182241812</x:v>
      </x:c>
      <x:c r="K765" s="120" t="n">
        <x:v>-1.456276245317026</x:v>
      </x:c>
      <x:c r="L765" s="120" t="n">
        <x:v>0.07392240149332586</x:v>
      </x:c>
      <x:c r="M765" s="120" t="n">
        <x:v>1</x:v>
      </x:c>
      <x:c r="N765" s="120" t="n">
        <x:v>1</x:v>
      </x:c>
      <x:c r="O765" s="120" t="n">
        <x:v>1</x:v>
      </x:c>
      <x:c r="P765" s="120" t="n">
        <x:v>7</x:v>
      </x:c>
      <x:c r="Q765" s="120" t="n">
        <x:v>18</x:v>
      </x:c>
      <x:c r="R765" s="120" t="n">
        <x:v>5.2690270818225555e-12</x:v>
      </x:c>
      <x:c r="S765" s="120" t="n">
        <x:v>8.139695858961423e-13</x:v>
      </x:c>
      <x:c r="T765" s="120" t="n">
        <x:v>1200</x:v>
      </x:c>
      <x:c r="U765" s="120" t="n">
        <x:v>245</x:v>
      </x:c>
      <x:c r="V765" s="120" t="n">
        <x:v>1.2598289679959539e-12</x:v>
      </x:c>
      <x:c r="W765" s="120" t="n">
        <x:v>6.1705908636536516e-12</x:v>
      </x:c>
      <x:c r="X765" s="120" t="n">
        <x:v>765</x:v>
      </x:c>
      <x:c r="Y765" s="151" t="n">
        <x:v>44590.4315625</x:v>
      </x:c>
      <x:c r="Z765" s="151" t="n">
        <x:v>44590.43434027778</x:v>
      </x:c>
      <x:c r="AA765" s="120" t="n">
        <x:v>49</x:v>
      </x:c>
      <x:c r="AB765" s="120" t="str">
        <x:v>Normal</x:v>
      </x:c>
      <x:c r="AC765" s="120" t="n">
        <x:v>0</x:v>
      </x:c>
      <x:c r="AD765" s="120"/>
      <x:c r="AE765" s="120"/>
      <x:c r="AF765" s="120"/>
      <x:c r="AG765" s="120"/>
    </x:row>
    <x:row r="766">
      <x:c r="A766" s="120" t="n">
        <x:v>765</x:v>
      </x:c>
      <x:c r="B766" s="120" t="n">
        <x:v>0</x:v>
      </x:c>
      <x:c r="C766" s="120" t="n">
        <x:v>1</x:v>
      </x:c>
      <x:c r="D766" s="120" t="str">
        <x:v>CADC0874</x:v>
      </x:c>
      <x:c r="E766" s="120" t="n">
        <x:v>5</x:v>
      </x:c>
      <x:c r="F766" s="120" t="n">
        <x:v>215</x:v>
      </x:c>
      <x:c r="G766" s="120" t="n">
        <x:v>44</x:v>
      </x:c>
      <x:c r="H766" s="120" t="n">
        <x:v>-7.728606431818182e-7</x:v>
      </x:c>
      <x:c r="I766" s="120" t="n">
        <x:v>1.394335442141669e-10</x:v>
      </x:c>
      <x:c r="J766" s="120" t="n">
        <x:v>0.000011808198178137378</x:v>
      </x:c>
      <x:c r="K766" s="120" t="n">
        <x:v>-1.3387416893871582</x:v>
      </x:c>
      <x:c r="L766" s="120" t="n">
        <x:v>-0.04174644575066039</x:v>
      </x:c>
      <x:c r="M766" s="120" t="n">
        <x:v>1</x:v>
      </x:c>
      <x:c r="N766" s="120" t="n">
        <x:v>1</x:v>
      </x:c>
      <x:c r="O766" s="120" t="n">
        <x:v>1</x:v>
      </x:c>
      <x:c r="P766" s="120" t="n">
        <x:v>8</x:v>
      </x:c>
      <x:c r="Q766" s="120" t="n">
        <x:v>13</x:v>
      </x:c>
      <x:c r="R766" s="120" t="n">
        <x:v>3.007406572650346e-12</x:v>
      </x:c>
      <x:c r="S766" s="120" t="n">
        <x:v>9.025699585511751e-13</x:v>
      </x:c>
      <x:c r="T766" s="120" t="n">
        <x:v>1075</x:v>
      </x:c>
      <x:c r="U766" s="120" t="n">
        <x:v>220</x:v>
      </x:c>
      <x:c r="V766" s="120" t="n">
        <x:v>6.48528112624032e-13</x:v>
      </x:c>
      <x:c r="W766" s="120" t="n">
        <x:v>3.1689441866856112e-12</x:v>
      </x:c>
      <x:c r="X766" s="120" t="n">
        <x:v>766</x:v>
      </x:c>
      <x:c r="Y766" s="151" t="n">
        <x:v>44590.43439814815</x:v>
      </x:c>
      <x:c r="Z766" s="151" t="n">
        <x:v>44590.436886574076</x:v>
      </x:c>
      <x:c r="AA766" s="120" t="n">
        <x:v>44</x:v>
      </x:c>
      <x:c r="AB766" s="120" t="str">
        <x:v>Normal</x:v>
      </x:c>
      <x:c r="AC766" s="120" t="n">
        <x:v>0</x:v>
      </x:c>
      <x:c r="AD766" s="120"/>
      <x:c r="AE766" s="120"/>
      <x:c r="AF766" s="120"/>
      <x:c r="AG766" s="120"/>
    </x:row>
    <x:row r="767">
      <x:c r="A767" s="120" t="n">
        <x:v>766</x:v>
      </x:c>
      <x:c r="B767" s="120" t="n">
        <x:v>0</x:v>
      </x:c>
      <x:c r="C767" s="120" t="n">
        <x:v>1</x:v>
      </x:c>
      <x:c r="D767" s="120" t="str">
        <x:v>CADC0874</x:v>
      </x:c>
      <x:c r="E767" s="120" t="n">
        <x:v>5</x:v>
      </x:c>
      <x:c r="F767" s="120" t="n">
        <x:v>220</x:v>
      </x:c>
      <x:c r="G767" s="120" t="n">
        <x:v>45</x:v>
      </x:c>
      <x:c r="H767" s="120" t="n">
        <x:v>0.0000017800077999999994</x:v>
      </x:c>
      <x:c r="I767" s="120" t="n">
        <x:v>8.007318040404603e-11</x:v>
      </x:c>
      <x:c r="J767" s="120" t="n">
        <x:v>0.0000089483618838336</x:v>
      </x:c>
      <x:c r="K767" s="120" t="n">
        <x:v>-1.3233809235480984</x:v>
      </x:c>
      <x:c r="L767" s="120" t="n">
        <x:v>-0.07853670839531778</x:v>
      </x:c>
      <x:c r="M767" s="120" t="n">
        <x:v>1</x:v>
      </x:c>
      <x:c r="N767" s="120" t="n">
        <x:v>1</x:v>
      </x:c>
      <x:c r="O767" s="120" t="n">
        <x:v>1</x:v>
      </x:c>
      <x:c r="P767" s="120" t="n">
        <x:v>7</x:v>
      </x:c>
      <x:c r="Q767" s="120" t="n">
        <x:v>13</x:v>
      </x:c>
      <x:c r="R767" s="120" t="n">
        <x:v>1.7662397634546054e-12</x:v>
      </x:c>
      <x:c r="S767" s="120" t="n">
        <x:v>8.142189550914511e-13</x:v>
      </x:c>
      <x:c r="T767" s="120" t="n">
        <x:v>1100</x:v>
      </x:c>
      <x:c r="U767" s="120" t="n">
        <x:v>225</x:v>
      </x:c>
      <x:c r="V767" s="120" t="n">
        <x:v>3.6396900183657284e-13</x:v>
      </x:c>
      <x:c r="W767" s="120" t="n">
        <x:v>1.7794040089788005e-12</x:v>
      </x:c>
      <x:c r="X767" s="120" t="n">
        <x:v>767</x:v>
      </x:c>
      <x:c r="Y767" s="151" t="n">
        <x:v>44590.436944444446</x:v>
      </x:c>
      <x:c r="Z767" s="151" t="n">
        <x:v>44590.43949074074</x:v>
      </x:c>
      <x:c r="AA767" s="120" t="n">
        <x:v>45</x:v>
      </x:c>
      <x:c r="AB767" s="120" t="str">
        <x:v>Normal</x:v>
      </x:c>
      <x:c r="AC767" s="120" t="n">
        <x:v>0</x:v>
      </x:c>
      <x:c r="AD767" s="120"/>
      <x:c r="AE767" s="120"/>
      <x:c r="AF767" s="120"/>
      <x:c r="AG767" s="120"/>
    </x:row>
    <x:row r="768">
      <x:c r="A768" s="120" t="n">
        <x:v>767</x:v>
      </x:c>
      <x:c r="B768" s="120" t="n">
        <x:v>0</x:v>
      </x:c>
      <x:c r="C768" s="120" t="n">
        <x:v>0</x:v>
      </x:c>
      <x:c r="D768" s="120" t="str">
        <x:v>CADC0874</x:v>
      </x:c>
      <x:c r="E768" s="120" t="n">
        <x:v>5</x:v>
      </x:c>
      <x:c r="F768" s="120" t="n">
        <x:v>210</x:v>
      </x:c>
      <x:c r="G768" s="120" t="n">
        <x:v>43</x:v>
      </x:c>
      <x:c r="H768" s="120" t="n">
        <x:v>-0.0000017991910488372093</x:v>
      </x:c>
      <x:c r="I768" s="120" t="n">
        <x:v>6.182186215072473e-11</x:v>
      </x:c>
      <x:c r="J768" s="120" t="n">
        <x:v>0.000007862687972361915</x:v>
      </x:c>
      <x:c r="K768" s="120" t="n">
        <x:v>-1.1725708535898847</x:v>
      </x:c>
      <x:c r="L768" s="120" t="n">
        <x:v>-0.3615565761440066</x:v>
      </x:c>
      <x:c r="M768" s="120" t="n">
        <x:v>1</x:v>
      </x:c>
      <x:c r="N768" s="120" t="n">
        <x:v>1</x:v>
      </x:c>
      <x:c r="O768" s="120" t="n">
        <x:v>1</x:v>
      </x:c>
      <x:c r="P768" s="120" t="n">
        <x:v>10</x:v>
      </x:c>
      <x:c r="Q768" s="120" t="n">
        <x:v>14</x:v>
      </x:c>
      <x:c r="R768" s="120" t="n">
        <x:v>1.1527139193418262e-12</x:v>
      </x:c>
      <x:c r="S768" s="120" t="n">
        <x:v>3.977828837010149e-13</x:v>
      </x:c>
      <x:c r="T768" s="120" t="n">
        <x:v>1050</x:v>
      </x:c>
      <x:c r="U768" s="120" t="n">
        <x:v>215</x:v>
      </x:c>
      <x:c r="V768" s="120" t="n">
        <x:v>2.9438981976535584e-13</x:v>
      </x:c>
      <x:c r="W768" s="120" t="n">
        <x:v>1.4377177244354589e-12</x:v>
      </x:c>
      <x:c r="X768" s="120" t="n">
        <x:v>768</x:v>
      </x:c>
      <x:c r="Y768" s="151" t="n">
        <x:v>44590.43954861111</x:v>
      </x:c>
      <x:c r="Z768" s="151" t="n">
        <x:v>44590.441979166666</x:v>
      </x:c>
      <x:c r="AA768" s="120" t="n">
        <x:v>43</x:v>
      </x:c>
      <x:c r="AB768" s="120" t="str">
        <x:v>Normal</x:v>
      </x:c>
      <x:c r="AC768" s="120" t="n">
        <x:v>0</x:v>
      </x:c>
      <x:c r="AD768" s="120"/>
      <x:c r="AE768" s="120"/>
      <x:c r="AF768" s="120"/>
      <x:c r="AG768" s="120"/>
    </x:row>
    <x:row r="769">
      <x:c r="A769" s="120" t="n">
        <x:v>768</x:v>
      </x:c>
      <x:c r="B769" s="120" t="n">
        <x:v>1</x:v>
      </x:c>
      <x:c r="C769" s="120" t="n">
        <x:v>1</x:v>
      </x:c>
      <x:c r="D769" s="120" t="str">
        <x:v>CADC0874</x:v>
      </x:c>
      <x:c r="E769" s="120" t="n">
        <x:v>5</x:v>
      </x:c>
      <x:c r="F769" s="120" t="n">
        <x:v>210</x:v>
      </x:c>
      <x:c r="G769" s="120" t="n">
        <x:v>43</x:v>
      </x:c>
      <x:c r="H769" s="120" t="n">
        <x:v>-0.0000036402704883720925</x:v>
      </x:c>
      <x:c r="I769" s="120" t="n">
        <x:v>9.747941565202999e-11</x:v>
      </x:c>
      <x:c r="J769" s="120" t="n">
        <x:v>0.000009873166445068674</x:v>
      </x:c>
      <x:c r="K769" s="120" t="n">
        <x:v>-1.0762783740660797</x:v>
      </x:c>
      <x:c r="L769" s="120" t="n">
        <x:v>0.0069763688824431526</x:v>
      </x:c>
      <x:c r="M769" s="120" t="n">
        <x:v>2</x:v>
      </x:c>
      <x:c r="N769" s="120" t="n">
        <x:v>1</x:v>
      </x:c>
      <x:c r="O769" s="120" t="n">
        <x:v>1</x:v>
      </x:c>
      <x:c r="P769" s="120" t="n">
        <x:v>1</x:v>
      </x:c>
      <x:c r="Q769" s="120" t="n">
        <x:v>3</x:v>
      </x:c>
      <x:c r="R769" s="120" t="n">
        <x:v>1.1173958706221249e-11</x:v>
      </x:c>
      <x:c r="S769" s="120" t="n">
        <x:v>1.8342072163607962e-11</x:v>
      </x:c>
      <x:c r="T769" s="120" t="n">
        <x:v>1050</x:v>
      </x:c>
      <x:c r="U769" s="120" t="n">
        <x:v>215</x:v>
      </x:c>
      <x:c r="V769" s="120" t="n">
        <x:v>4.641876935810952e-13</x:v>
      </x:c>
      <x:c r="W769" s="120" t="n">
        <x:v>2.266963154698372e-12</x:v>
      </x:c>
      <x:c r="X769" s="120" t="n">
        <x:v>769</x:v>
      </x:c>
      <x:c r="Y769" s="151" t="n">
        <x:v>44590.442037037035</x:v>
      </x:c>
      <x:c r="Z769" s="151" t="n">
        <x:v>44590.44446759259</x:v>
      </x:c>
      <x:c r="AA769" s="120" t="n">
        <x:v>43</x:v>
      </x:c>
      <x:c r="AB769" s="120" t="str">
        <x:v>Anomalous</x:v>
      </x:c>
      <x:c r="AC769" s="120" t="n">
        <x:v>1</x:v>
      </x:c>
      <x:c r="AD769" s="120" t="n">
        <x:v>278</x:v>
      </x:c>
      <x:c r="AE769" s="120" t="n">
        <x:v>3</x:v>
      </x:c>
      <x:c r="AF769" s="120" t="n">
        <x:v>78</x:v>
      </x:c>
      <x:c r="AG769" s="120" t="str">
        <x:v>train=1|anomaly=1</x:v>
      </x:c>
    </x:row>
    <x:row r="770">
      <x:c r="A770" s="120" t="n">
        <x:v>769</x:v>
      </x:c>
      <x:c r="B770" s="120" t="n">
        <x:v>0</x:v>
      </x:c>
      <x:c r="C770" s="120" t="n">
        <x:v>1</x:v>
      </x:c>
      <x:c r="D770" s="120" t="str">
        <x:v>CADC0874</x:v>
      </x:c>
      <x:c r="E770" s="120" t="n">
        <x:v>5</x:v>
      </x:c>
      <x:c r="F770" s="120" t="n">
        <x:v>220</x:v>
      </x:c>
      <x:c r="G770" s="120" t="n">
        <x:v>45</x:v>
      </x:c>
      <x:c r="H770" s="120" t="n">
        <x:v>0.0000022167638888888886</x:v>
      </x:c>
      <x:c r="I770" s="120" t="n">
        <x:v>3.2673995487876547e-10</x:v>
      </x:c>
      <x:c r="J770" s="120" t="n">
        <x:v>0.000018075949625919118</x:v>
      </x:c>
      <x:c r="K770" s="120" t="n">
        <x:v>-1.3779579124326302</x:v>
      </x:c>
      <x:c r="L770" s="120" t="n">
        <x:v>-0.1180193216903717</x:v>
      </x:c>
      <x:c r="M770" s="120" t="n">
        <x:v>1</x:v>
      </x:c>
      <x:c r="N770" s="120" t="n">
        <x:v>1</x:v>
      </x:c>
      <x:c r="O770" s="120" t="n">
        <x:v>1</x:v>
      </x:c>
      <x:c r="P770" s="120" t="n">
        <x:v>4</x:v>
      </x:c>
      <x:c r="Q770" s="120" t="n">
        <x:v>12</x:v>
      </x:c>
      <x:c r="R770" s="120" t="n">
        <x:v>6.686187668222831e-12</x:v>
      </x:c>
      <x:c r="S770" s="120" t="n">
        <x:v>6.692183779301519e-13</x:v>
      </x:c>
      <x:c r="T770" s="120" t="n">
        <x:v>1100</x:v>
      </x:c>
      <x:c r="U770" s="120" t="n">
        <x:v>225</x:v>
      </x:c>
      <x:c r="V770" s="120" t="n">
        <x:v>1.4851816130852976e-12</x:v>
      </x:c>
      <x:c r="W770" s="120" t="n">
        <x:v>7.260887886194788e-12</x:v>
      </x:c>
      <x:c r="X770" s="120" t="n">
        <x:v>770</x:v>
      </x:c>
      <x:c r="Y770" s="151" t="n">
        <x:v>44590.44452546296</x:v>
      </x:c>
      <x:c r="Z770" s="151" t="n">
        <x:v>44590.447071759256</x:v>
      </x:c>
      <x:c r="AA770" s="120" t="n">
        <x:v>45</x:v>
      </x:c>
      <x:c r="AB770" s="120" t="str">
        <x:v>Normal</x:v>
      </x:c>
      <x:c r="AC770" s="120" t="n">
        <x:v>0</x:v>
      </x:c>
      <x:c r="AD770" s="120"/>
      <x:c r="AE770" s="120"/>
      <x:c r="AF770" s="120"/>
      <x:c r="AG770" s="120"/>
    </x:row>
    <x:row r="771">
      <x:c r="A771" s="120" t="n">
        <x:v>770</x:v>
      </x:c>
      <x:c r="B771" s="120" t="n">
        <x:v>0</x:v>
      </x:c>
      <x:c r="C771" s="120" t="n">
        <x:v>1</x:v>
      </x:c>
      <x:c r="D771" s="120" t="str">
        <x:v>CADC0874</x:v>
      </x:c>
      <x:c r="E771" s="120" t="n">
        <x:v>5</x:v>
      </x:c>
      <x:c r="F771" s="120" t="n">
        <x:v>240</x:v>
      </x:c>
      <x:c r="G771" s="120" t="n">
        <x:v>49</x:v>
      </x:c>
      <x:c r="H771" s="120" t="n">
        <x:v>-0.000004295487634693878</x:v>
      </x:c>
      <x:c r="I771" s="120" t="n">
        <x:v>3.3125797691642246e-10</x:v>
      </x:c>
      <x:c r="J771" s="120" t="n">
        <x:v>0.000018200493864629674</x:v>
      </x:c>
      <x:c r="K771" s="120" t="n">
        <x:v>-1.4847728856734663</x:v>
      </x:c>
      <x:c r="L771" s="120" t="n">
        <x:v>0.12017368503280777</x:v>
      </x:c>
      <x:c r="M771" s="120" t="n">
        <x:v>1</x:v>
      </x:c>
      <x:c r="N771" s="120" t="n">
        <x:v>1</x:v>
      </x:c>
      <x:c r="O771" s="120" t="n">
        <x:v>1</x:v>
      </x:c>
      <x:c r="P771" s="120" t="n">
        <x:v>5</x:v>
      </x:c>
      <x:c r="Q771" s="120" t="n">
        <x:v>15</x:v>
      </x:c>
      <x:c r="R771" s="120" t="n">
        <x:v>5.995186216108514e-12</x:v>
      </x:c>
      <x:c r="S771" s="120" t="n">
        <x:v>6.316377622843029e-13</x:v>
      </x:c>
      <x:c r="T771" s="120" t="n">
        <x:v>1200</x:v>
      </x:c>
      <x:c r="U771" s="120" t="n">
        <x:v>245</x:v>
      </x:c>
      <x:c r="V771" s="120" t="n">
        <x:v>1.3802415704850936e-12</x:v>
      </x:c>
      <x:c r="W771" s="120" t="n">
        <x:v>6.760366875845356e-12</x:v>
      </x:c>
      <x:c r="X771" s="120" t="n">
        <x:v>771</x:v>
      </x:c>
      <x:c r="Y771" s="151" t="n">
        <x:v>44590.4497337963</x:v>
      </x:c>
      <x:c r="Z771" s="151" t="n">
        <x:v>44590.452511574076</x:v>
      </x:c>
      <x:c r="AA771" s="120" t="n">
        <x:v>49</x:v>
      </x:c>
      <x:c r="AB771" s="120" t="str">
        <x:v>Normal</x:v>
      </x:c>
      <x:c r="AC771" s="120" t="n">
        <x:v>1</x:v>
      </x:c>
      <x:c r="AD771" s="120" t="n">
        <x:v>127</x:v>
      </x:c>
      <x:c r="AE771" s="120" t="n">
        <x:v>2</x:v>
      </x:c>
      <x:c r="AF771" s="120" t="n">
        <x:v>27</x:v>
      </x:c>
      <x:c r="AG771" s="120" t="str">
        <x:v>train=1|anomaly=0</x:v>
      </x:c>
    </x:row>
    <x:row r="772">
      <x:c r="A772" s="120" t="n">
        <x:v>771</x:v>
      </x:c>
      <x:c r="B772" s="120" t="n">
        <x:v>0</x:v>
      </x:c>
      <x:c r="C772" s="120" t="n">
        <x:v>1</x:v>
      </x:c>
      <x:c r="D772" s="120" t="str">
        <x:v>CADC0874</x:v>
      </x:c>
      <x:c r="E772" s="120" t="n">
        <x:v>5</x:v>
      </x:c>
      <x:c r="F772" s="120" t="n">
        <x:v>215</x:v>
      </x:c>
      <x:c r="G772" s="120" t="n">
        <x:v>44</x:v>
      </x:c>
      <x:c r="H772" s="120" t="n">
        <x:v>-0.0000029141838863636365</x:v>
      </x:c>
      <x:c r="I772" s="120" t="n">
        <x:v>2.9594218979632725e-10</x:v>
      </x:c>
      <x:c r="J772" s="120" t="n">
        <x:v>0.000017202970377127527</x:v>
      </x:c>
      <x:c r="K772" s="120" t="n">
        <x:v>-1.2835209053167362</x:v>
      </x:c>
      <x:c r="L772" s="120" t="n">
        <x:v>-0.09548498854416078</x:v>
      </x:c>
      <x:c r="M772" s="120" t="n">
        <x:v>1</x:v>
      </x:c>
      <x:c r="N772" s="120" t="n">
        <x:v>1</x:v>
      </x:c>
      <x:c r="O772" s="120" t="n">
        <x:v>1</x:v>
      </x:c>
      <x:c r="P772" s="120" t="n">
        <x:v>5</x:v>
      </x:c>
      <x:c r="Q772" s="120" t="n">
        <x:v>14</x:v>
      </x:c>
      <x:c r="R772" s="120" t="n">
        <x:v>5.8902495521369884e-12</x:v>
      </x:c>
      <x:c r="S772" s="120" t="n">
        <x:v>8.410412319151823e-13</x:v>
      </x:c>
      <x:c r="T772" s="120" t="n">
        <x:v>1075</x:v>
      </x:c>
      <x:c r="U772" s="120" t="n">
        <x:v>220</x:v>
      </x:c>
      <x:c r="V772" s="120" t="n">
        <x:v>1.3764753013782662e-12</x:v>
      </x:c>
      <x:c r="W772" s="120" t="n">
        <x:v>6.725958859007438e-12</x:v>
      </x:c>
      <x:c r="X772" s="120" t="n">
        <x:v>772</x:v>
      </x:c>
      <x:c r="Y772" s="151" t="n">
        <x:v>44590.452569444446</x:v>
      </x:c>
      <x:c r="Z772" s="151" t="n">
        <x:v>44590.45505787037</x:v>
      </x:c>
      <x:c r="AA772" s="120" t="n">
        <x:v>44</x:v>
      </x:c>
      <x:c r="AB772" s="120" t="str">
        <x:v>Normal</x:v>
      </x:c>
      <x:c r="AC772" s="120" t="n">
        <x:v>1</x:v>
      </x:c>
      <x:c r="AD772" s="120" t="n">
        <x:v>49</x:v>
      </x:c>
      <x:c r="AE772" s="120" t="n">
        <x:v>1</x:v>
      </x:c>
      <x:c r="AF772" s="120" t="n">
        <x:v>49</x:v>
      </x:c>
      <x:c r="AG772" s="120" t="str">
        <x:v>train=1|anomaly=0</x:v>
      </x:c>
    </x:row>
    <x:row r="773">
      <x:c r="A773" s="120" t="n">
        <x:v>772</x:v>
      </x:c>
      <x:c r="B773" s="120" t="n">
        <x:v>0</x:v>
      </x:c>
      <x:c r="C773" s="120" t="n">
        <x:v>1</x:v>
      </x:c>
      <x:c r="D773" s="120" t="str">
        <x:v>CADC0874</x:v>
      </x:c>
      <x:c r="E773" s="120" t="n">
        <x:v>5</x:v>
      </x:c>
      <x:c r="F773" s="120" t="n">
        <x:v>225</x:v>
      </x:c>
      <x:c r="G773" s="120" t="n">
        <x:v>46</x:v>
      </x:c>
      <x:c r="H773" s="120" t="n">
        <x:v>0.000003604479608695651</x:v>
      </x:c>
      <x:c r="I773" s="120" t="n">
        <x:v>4.156830542876338e-10</x:v>
      </x:c>
      <x:c r="J773" s="120" t="n">
        <x:v>0.00002038830680286212</x:v>
      </x:c>
      <x:c r="K773" s="120" t="n">
        <x:v>-1.2310427598600513</x:v>
      </x:c>
      <x:c r="L773" s="120" t="n">
        <x:v>-0.22966237109719478</x:v>
      </x:c>
      <x:c r="M773" s="120" t="n">
        <x:v>1</x:v>
      </x:c>
      <x:c r="N773" s="120" t="n">
        <x:v>1</x:v>
      </x:c>
      <x:c r="O773" s="120" t="n">
        <x:v>1</x:v>
      </x:c>
      <x:c r="P773" s="120" t="n">
        <x:v>1</x:v>
      </x:c>
      <x:c r="Q773" s="120" t="n">
        <x:v>16</x:v>
      </x:c>
      <x:c r="R773" s="120" t="n">
        <x:v>7.4638857717504e-12</x:v>
      </x:c>
      <x:c r="S773" s="120" t="n">
        <x:v>5.723860739605454e-13</x:v>
      </x:c>
      <x:c r="T773" s="120" t="n">
        <x:v>1125</x:v>
      </x:c>
      <x:c r="U773" s="120" t="n">
        <x:v>230</x:v>
      </x:c>
      <x:c r="V773" s="120" t="n">
        <x:v>1.8474802412783723e-12</x:v>
      </x:c>
      <x:c r="W773" s="120" t="n">
        <x:v>9.036588136687691e-12</x:v>
      </x:c>
      <x:c r="X773" s="120" t="n">
        <x:v>773</x:v>
      </x:c>
      <x:c r="Y773" s="151" t="n">
        <x:v>44590.45511574074</x:v>
      </x:c>
      <x:c r="Z773" s="151" t="n">
        <x:v>44590.457719907405</x:v>
      </x:c>
      <x:c r="AA773" s="120" t="n">
        <x:v>46</x:v>
      </x:c>
      <x:c r="AB773" s="120" t="str">
        <x:v>Normal</x:v>
      </x:c>
      <x:c r="AC773" s="120" t="n">
        <x:v>0</x:v>
      </x:c>
      <x:c r="AD773" s="120"/>
      <x:c r="AE773" s="120"/>
      <x:c r="AF773" s="120"/>
      <x:c r="AG773" s="120"/>
    </x:row>
    <x:row r="774">
      <x:c r="A774" s="120" t="n">
        <x:v>773</x:v>
      </x:c>
      <x:c r="B774" s="120" t="n">
        <x:v>0</x:v>
      </x:c>
      <x:c r="C774" s="120" t="n">
        <x:v>1</x:v>
      </x:c>
      <x:c r="D774" s="120" t="str">
        <x:v>CADC0874</x:v>
      </x:c>
      <x:c r="E774" s="120" t="n">
        <x:v>5</x:v>
      </x:c>
      <x:c r="F774" s="120" t="n">
        <x:v>230</x:v>
      </x:c>
      <x:c r="G774" s="120" t="n">
        <x:v>47</x:v>
      </x:c>
      <x:c r="H774" s="120" t="n">
        <x:v>-0.00000495193085106383</x:v>
      </x:c>
      <x:c r="I774" s="120" t="n">
        <x:v>4.626255864052248e-10</x:v>
      </x:c>
      <x:c r="J774" s="120" t="n">
        <x:v>0.000021508732794035655</x:v>
      </x:c>
      <x:c r="K774" s="120" t="n">
        <x:v>-1.4813325429857118</x:v>
      </x:c>
      <x:c r="L774" s="120" t="n">
        <x:v>-0.019414555528877</x:v>
      </x:c>
      <x:c r="M774" s="120" t="n">
        <x:v>1</x:v>
      </x:c>
      <x:c r="N774" s="120" t="n">
        <x:v>1</x:v>
      </x:c>
      <x:c r="O774" s="120" t="n">
        <x:v>1</x:v>
      </x:c>
      <x:c r="P774" s="120" t="n">
        <x:v>5</x:v>
      </x:c>
      <x:c r="Q774" s="120" t="n">
        <x:v>15</x:v>
      </x:c>
      <x:c r="R774" s="120" t="n">
        <x:v>8.793410101512476e-12</x:v>
      </x:c>
      <x:c r="S774" s="120" t="n">
        <x:v>9.005341736706179e-13</x:v>
      </x:c>
      <x:c r="T774" s="120" t="n">
        <x:v>1150</x:v>
      </x:c>
      <x:c r="U774" s="120" t="n">
        <x:v>235</x:v>
      </x:c>
      <x:c r="V774" s="120" t="n">
        <x:v>2.0114155930661947e-12</x:v>
      </x:c>
      <x:c r="W774" s="120" t="n">
        <x:v>9.843097583089888e-12</x:v>
      </x:c>
      <x:c r="X774" s="120" t="n">
        <x:v>774</x:v>
      </x:c>
      <x:c r="Y774" s="151" t="n">
        <x:v>44590.45777777778</x:v>
      </x:c>
      <x:c r="Z774" s="151" t="n">
        <x:v>44590.460439814815</x:v>
      </x:c>
      <x:c r="AA774" s="120" t="n">
        <x:v>47</x:v>
      </x:c>
      <x:c r="AB774" s="120" t="str">
        <x:v>Normal</x:v>
      </x:c>
      <x:c r="AC774" s="120" t="n">
        <x:v>1</x:v>
      </x:c>
      <x:c r="AD774" s="120" t="n">
        <x:v>514</x:v>
      </x:c>
      <x:c r="AE774" s="120" t="n">
        <x:v>6</x:v>
      </x:c>
      <x:c r="AF774" s="120" t="n">
        <x:v>14</x:v>
      </x:c>
      <x:c r="AG774" s="120" t="str">
        <x:v>train=1|anomaly=0</x:v>
      </x:c>
    </x:row>
    <x:row r="775">
      <x:c r="A775" s="120" t="n">
        <x:v>774</x:v>
      </x:c>
      <x:c r="B775" s="120" t="n">
        <x:v>0</x:v>
      </x:c>
      <x:c r="C775" s="120" t="n">
        <x:v>1</x:v>
      </x:c>
      <x:c r="D775" s="120" t="str">
        <x:v>CADC0874</x:v>
      </x:c>
      <x:c r="E775" s="120" t="n">
        <x:v>5</x:v>
      </x:c>
      <x:c r="F775" s="120" t="n">
        <x:v>240</x:v>
      </x:c>
      <x:c r="G775" s="120" t="n">
        <x:v>49</x:v>
      </x:c>
      <x:c r="H775" s="120" t="n">
        <x:v>0.000001044142244897959</x:v>
      </x:c>
      <x:c r="I775" s="120" t="n">
        <x:v>9.343766169333564e-10</x:v>
      </x:c>
      <x:c r="J775" s="120" t="n">
        <x:v>0.000030567574600111084</x:v>
      </x:c>
      <x:c r="K775" s="120" t="n">
        <x:v>-1.4873770299079374</x:v>
      </x:c>
      <x:c r="L775" s="120" t="n">
        <x:v>-0.028954486058499467</x:v>
      </x:c>
      <x:c r="M775" s="120" t="n">
        <x:v>1</x:v>
      </x:c>
      <x:c r="N775" s="120" t="n">
        <x:v>1</x:v>
      </x:c>
      <x:c r="O775" s="120" t="n">
        <x:v>1</x:v>
      </x:c>
      <x:c r="P775" s="120" t="n">
        <x:v>1</x:v>
      </x:c>
      <x:c r="Q775" s="120" t="n">
        <x:v>14</x:v>
      </x:c>
      <x:c r="R775" s="120" t="n">
        <x:v>1.576043149169149e-11</x:v>
      </x:c>
      <x:c r="S775" s="120" t="n">
        <x:v>7.767966662553186e-13</x:v>
      </x:c>
      <x:c r="T775" s="120" t="n">
        <x:v>1200</x:v>
      </x:c>
      <x:c r="U775" s="120" t="n">
        <x:v>245</x:v>
      </x:c>
      <x:c r="V775" s="120" t="n">
        <x:v>3.893235903888985e-12</x:v>
      </x:c>
      <x:c r="W775" s="120" t="n">
        <x:v>1.9068910549660334e-11</x:v>
      </x:c>
      <x:c r="X775" s="120" t="n">
        <x:v>775</x:v>
      </x:c>
      <x:c r="Y775" s="151" t="n">
        <x:v>44590.460497685184</x:v>
      </x:c>
      <x:c r="Z775" s="151" t="n">
        <x:v>44590.463275462964</x:v>
      </x:c>
      <x:c r="AA775" s="120" t="n">
        <x:v>49</x:v>
      </x:c>
      <x:c r="AB775" s="120" t="str">
        <x:v>Normal</x:v>
      </x:c>
      <x:c r="AC775" s="120" t="n">
        <x:v>1</x:v>
      </x:c>
      <x:c r="AD775" s="120" t="n">
        <x:v>276</x:v>
      </x:c>
      <x:c r="AE775" s="120" t="n">
        <x:v>3</x:v>
      </x:c>
      <x:c r="AF775" s="120" t="n">
        <x:v>76</x:v>
      </x:c>
      <x:c r="AG775" s="120" t="str">
        <x:v>train=1|anomaly=0</x:v>
      </x:c>
    </x:row>
    <x:row r="776">
      <x:c r="A776" s="120" t="n">
        <x:v>775</x:v>
      </x:c>
      <x:c r="B776" s="120" t="n">
        <x:v>0</x:v>
      </x:c>
      <x:c r="C776" s="120" t="n">
        <x:v>1</x:v>
      </x:c>
      <x:c r="D776" s="120" t="str">
        <x:v>CADC0874</x:v>
      </x:c>
      <x:c r="E776" s="120" t="n">
        <x:v>5</x:v>
      </x:c>
      <x:c r="F776" s="120" t="n">
        <x:v>240</x:v>
      </x:c>
      <x:c r="G776" s="120" t="n">
        <x:v>49</x:v>
      </x:c>
      <x:c r="H776" s="120" t="n">
        <x:v>-5.447440816326539e-8</x:v>
      </x:c>
      <x:c r="I776" s="120" t="n">
        <x:v>1.1116700411845958e-9</x:v>
      </x:c>
      <x:c r="J776" s="120" t="n">
        <x:v>0.00003334171623034117</x:v>
      </x:c>
      <x:c r="K776" s="120" t="n">
        <x:v>-1.5012268792943941</x:v>
      </x:c>
      <x:c r="L776" s="120" t="n">
        <x:v>0.04199743686767142</x:v>
      </x:c>
      <x:c r="M776" s="120" t="n">
        <x:v>1</x:v>
      </x:c>
      <x:c r="N776" s="120" t="n">
        <x:v>1</x:v>
      </x:c>
      <x:c r="O776" s="120" t="n">
        <x:v>1</x:v>
      </x:c>
      <x:c r="P776" s="120" t="n">
        <x:v>1</x:v>
      </x:c>
      <x:c r="Q776" s="120" t="n">
        <x:v>16</x:v>
      </x:c>
      <x:c r="R776" s="120" t="n">
        <x:v>1.8832660913890388e-11</x:v>
      </x:c>
      <x:c r="S776" s="120" t="n">
        <x:v>7.599955159374346e-13</x:v>
      </x:c>
      <x:c r="T776" s="120" t="n">
        <x:v>1200</x:v>
      </x:c>
      <x:c r="U776" s="120" t="n">
        <x:v>245</x:v>
      </x:c>
      <x:c r="V776" s="120" t="n">
        <x:v>4.631958504935816e-12</x:v>
      </x:c>
      <x:c r="W776" s="120" t="n">
        <x:v>2.268714369764481e-11</x:v>
      </x:c>
      <x:c r="X776" s="120" t="n">
        <x:v>776</x:v>
      </x:c>
      <x:c r="Y776" s="151" t="n">
        <x:v>44590.46333333333</x:v>
      </x:c>
      <x:c r="Z776" s="151" t="n">
        <x:v>44590.46611111111</x:v>
      </x:c>
      <x:c r="AA776" s="120" t="n">
        <x:v>49</x:v>
      </x:c>
      <x:c r="AB776" s="120" t="str">
        <x:v>Normal</x:v>
      </x:c>
      <x:c r="AC776" s="120" t="n">
        <x:v>1</x:v>
      </x:c>
      <x:c r="AD776" s="120" t="n">
        <x:v>108</x:v>
      </x:c>
      <x:c r="AE776" s="120" t="n">
        <x:v>2</x:v>
      </x:c>
      <x:c r="AF776" s="120" t="n">
        <x:v>8</x:v>
      </x:c>
      <x:c r="AG776" s="120" t="str">
        <x:v>train=1|anomaly=0</x:v>
      </x:c>
    </x:row>
    <x:row r="777">
      <x:c r="A777" s="120" t="n">
        <x:v>776</x:v>
      </x:c>
      <x:c r="B777" s="120" t="n">
        <x:v>0</x:v>
      </x:c>
      <x:c r="C777" s="120" t="n">
        <x:v>1</x:v>
      </x:c>
      <x:c r="D777" s="120" t="str">
        <x:v>CADC0874</x:v>
      </x:c>
      <x:c r="E777" s="120" t="n">
        <x:v>5</x:v>
      </x:c>
      <x:c r="F777" s="120" t="n">
        <x:v>230</x:v>
      </x:c>
      <x:c r="G777" s="120" t="n">
        <x:v>47</x:v>
      </x:c>
      <x:c r="H777" s="120" t="n">
        <x:v>-9.381665957446806e-7</x:v>
      </x:c>
      <x:c r="I777" s="120" t="n">
        <x:v>9.229869259787376e-10</x:v>
      </x:c>
      <x:c r="J777" s="120" t="n">
        <x:v>0.000030380699892838835</x:v>
      </x:c>
      <x:c r="K777" s="120" t="n">
        <x:v>-1.481778291458647</x:v>
      </x:c>
      <x:c r="L777" s="120" t="n">
        <x:v>0.020864465736885347</x:v>
      </x:c>
      <x:c r="M777" s="120" t="n">
        <x:v>1</x:v>
      </x:c>
      <x:c r="N777" s="120" t="n">
        <x:v>1</x:v>
      </x:c>
      <x:c r="O777" s="120" t="n">
        <x:v>1</x:v>
      </x:c>
      <x:c r="P777" s="120" t="n">
        <x:v>3</x:v>
      </x:c>
      <x:c r="Q777" s="120" t="n">
        <x:v>14</x:v>
      </x:c>
      <x:c r="R777" s="120" t="n">
        <x:v>1.7091680925418336e-11</x:v>
      </x:c>
      <x:c r="S777" s="120" t="n">
        <x:v>1.1576223038888897e-12</x:v>
      </x:c>
      <x:c r="T777" s="120" t="n">
        <x:v>1150</x:v>
      </x:c>
      <x:c r="U777" s="120" t="n">
        <x:v>235</x:v>
      </x:c>
      <x:c r="V777" s="120" t="n">
        <x:v>4.0129866346901635e-12</x:v>
      </x:c>
      <x:c r="W777" s="120" t="n">
        <x:v>1.9638019701675267e-11</x:v>
      </x:c>
      <x:c r="X777" s="120" t="n">
        <x:v>777</x:v>
      </x:c>
      <x:c r="Y777" s="151" t="n">
        <x:v>44590.46616898148</x:v>
      </x:c>
      <x:c r="Z777" s="151" t="n">
        <x:v>44590.468831018516</x:v>
      </x:c>
      <x:c r="AA777" s="120" t="n">
        <x:v>47</x:v>
      </x:c>
      <x:c r="AB777" s="120" t="str">
        <x:v>Normal</x:v>
      </x:c>
      <x:c r="AC777" s="120" t="n">
        <x:v>0</x:v>
      </x:c>
      <x:c r="AD777" s="120"/>
      <x:c r="AE777" s="120"/>
      <x:c r="AF777" s="120"/>
      <x:c r="AG777" s="120"/>
    </x:row>
    <x:row r="778">
      <x:c r="A778" s="120" t="n">
        <x:v>777</x:v>
      </x:c>
      <x:c r="B778" s="120" t="n">
        <x:v>0</x:v>
      </x:c>
      <x:c r="C778" s="120" t="n">
        <x:v>1</x:v>
      </x:c>
      <x:c r="D778" s="120" t="str">
        <x:v>CADC0874</x:v>
      </x:c>
      <x:c r="E778" s="120" t="n">
        <x:v>5</x:v>
      </x:c>
      <x:c r="F778" s="120" t="n">
        <x:v>190</x:v>
      </x:c>
      <x:c r="G778" s="120" t="n">
        <x:v>39</x:v>
      </x:c>
      <x:c r="H778" s="120" t="n">
        <x:v>-5.186206666666668e-7</x:v>
      </x:c>
      <x:c r="I778" s="120" t="n">
        <x:v>7.19887743955951e-11</x:v>
      </x:c>
      <x:c r="J778" s="120" t="n">
        <x:v>0.000008484619873370587</x:v>
      </x:c>
      <x:c r="K778" s="120" t="n">
        <x:v>-1.4484162346480869</x:v>
      </x:c>
      <x:c r="L778" s="120" t="n">
        <x:v>-0.12482252975125258</x:v>
      </x:c>
      <x:c r="M778" s="120" t="n">
        <x:v>1</x:v>
      </x:c>
      <x:c r="N778" s="120" t="n">
        <x:v>1</x:v>
      </x:c>
      <x:c r="O778" s="120" t="n">
        <x:v>1</x:v>
      </x:c>
      <x:c r="P778" s="120" t="n">
        <x:v>7</x:v>
      </x:c>
      <x:c r="Q778" s="120" t="n">
        <x:v>14</x:v>
      </x:c>
      <x:c r="R778" s="120" t="n">
        <x:v>2.342928735181271e-12</x:v>
      </x:c>
      <x:c r="S778" s="120" t="n">
        <x:v>1.1208848313443322e-12</x:v>
      </x:c>
      <x:c r="T778" s="120" t="n">
        <x:v>950</x:v>
      </x:c>
      <x:c r="U778" s="120" t="n">
        <x:v>195</x:v>
      </x:c>
      <x:c r="V778" s="120" t="n">
        <x:v>3.788882862926058e-13</x:v>
      </x:c>
      <x:c r="W778" s="120" t="n">
        <x:v>1.845866010143464e-12</x:v>
      </x:c>
      <x:c r="X778" s="120" t="n">
        <x:v>778</x:v>
      </x:c>
      <x:c r="Y778" s="151" t="n">
        <x:v>44590.47143518519</x:v>
      </x:c>
      <x:c r="Z778" s="151" t="n">
        <x:v>44590.47363425926</x:v>
      </x:c>
      <x:c r="AA778" s="120" t="n">
        <x:v>39</x:v>
      </x:c>
      <x:c r="AB778" s="120" t="str">
        <x:v>Normal</x:v>
      </x:c>
      <x:c r="AC778" s="120" t="n">
        <x:v>0</x:v>
      </x:c>
      <x:c r="AD778" s="120"/>
      <x:c r="AE778" s="120"/>
      <x:c r="AF778" s="120"/>
      <x:c r="AG778" s="120"/>
    </x:row>
    <x:row r="779">
      <x:c r="A779" s="120" t="n">
        <x:v>778</x:v>
      </x:c>
      <x:c r="B779" s="120" t="n">
        <x:v>0</x:v>
      </x:c>
      <x:c r="C779" s="120" t="n">
        <x:v>1</x:v>
      </x:c>
      <x:c r="D779" s="120" t="str">
        <x:v>CADC0874</x:v>
      </x:c>
      <x:c r="E779" s="120" t="n">
        <x:v>5</x:v>
      </x:c>
      <x:c r="F779" s="120" t="n">
        <x:v>205</x:v>
      </x:c>
      <x:c r="G779" s="120" t="n">
        <x:v>42</x:v>
      </x:c>
      <x:c r="H779" s="120" t="n">
        <x:v>-0.000003260242761904762</x:v>
      </x:c>
      <x:c r="I779" s="120" t="n">
        <x:v>1.4361290139957807e-10</x:v>
      </x:c>
      <x:c r="J779" s="120" t="n">
        <x:v>0.00001198386003754959</x:v>
      </x:c>
      <x:c r="K779" s="120" t="n">
        <x:v>-1.3104364692329011</x:v>
      </x:c>
      <x:c r="L779" s="120" t="n">
        <x:v>-0.028123473149093674</x:v>
      </x:c>
      <x:c r="M779" s="120" t="n">
        <x:v>1</x:v>
      </x:c>
      <x:c r="N779" s="120" t="n">
        <x:v>1</x:v>
      </x:c>
      <x:c r="O779" s="120" t="n">
        <x:v>1</x:v>
      </x:c>
      <x:c r="P779" s="120" t="n">
        <x:v>7</x:v>
      </x:c>
      <x:c r="Q779" s="120" t="n">
        <x:v>13</x:v>
      </x:c>
      <x:c r="R779" s="120" t="n">
        <x:v>3.5043717890714333e-12</x:v>
      </x:c>
      <x:c r="S779" s="120" t="n">
        <x:v>8.119162551059994e-13</x:v>
      </x:c>
      <x:c r="T779" s="120" t="n">
        <x:v>1025</x:v>
      </x:c>
      <x:c r="U779" s="120" t="n">
        <x:v>210</x:v>
      </x:c>
      <x:c r="V779" s="120" t="n">
        <x:v>7.005507385345272e-13</x:v>
      </x:c>
      <x:c r="W779" s="120" t="n">
        <x:v>3.4193547952280495e-12</x:v>
      </x:c>
      <x:c r="X779" s="120" t="n">
        <x:v>779</x:v>
      </x:c>
      <x:c r="Y779" s="151" t="n">
        <x:v>44590.47369212963</x:v>
      </x:c>
      <x:c r="Z779" s="151" t="n">
        <x:v>44590.476064814815</x:v>
      </x:c>
      <x:c r="AA779" s="120" t="n">
        <x:v>42</x:v>
      </x:c>
      <x:c r="AB779" s="120" t="str">
        <x:v>Normal</x:v>
      </x:c>
      <x:c r="AC779" s="120" t="n">
        <x:v>0</x:v>
      </x:c>
      <x:c r="AD779" s="120"/>
      <x:c r="AE779" s="120"/>
      <x:c r="AF779" s="120"/>
      <x:c r="AG779" s="120"/>
    </x:row>
    <x:row r="780">
      <x:c r="A780" s="120" t="n">
        <x:v>779</x:v>
      </x:c>
      <x:c r="B780" s="120" t="n">
        <x:v>0</x:v>
      </x:c>
      <x:c r="C780" s="120" t="n">
        <x:v>0</x:v>
      </x:c>
      <x:c r="D780" s="120" t="str">
        <x:v>CADC0874</x:v>
      </x:c>
      <x:c r="E780" s="120" t="n">
        <x:v>5</x:v>
      </x:c>
      <x:c r="F780" s="120" t="n">
        <x:v>230</x:v>
      </x:c>
      <x:c r="G780" s="120" t="n">
        <x:v>47</x:v>
      </x:c>
      <x:c r="H780" s="120" t="n">
        <x:v>0.000001393392951063829</x:v>
      </x:c>
      <x:c r="I780" s="120" t="n">
        <x:v>5.505536123232044e-10</x:v>
      </x:c>
      <x:c r="J780" s="120" t="n">
        <x:v>0.00002346387888485628</x:v>
      </x:c>
      <x:c r="K780" s="120" t="n">
        <x:v>-1.4354459114829639</x:v>
      </x:c>
      <x:c r="L780" s="120" t="n">
        <x:v>-0.03726151869392762</x:v>
      </x:c>
      <x:c r="M780" s="120" t="n">
        <x:v>1</x:v>
      </x:c>
      <x:c r="N780" s="120" t="n">
        <x:v>1</x:v>
      </x:c>
      <x:c r="O780" s="120" t="n">
        <x:v>1</x:v>
      </x:c>
      <x:c r="P780" s="120" t="n">
        <x:v>4</x:v>
      </x:c>
      <x:c r="Q780" s="120" t="n">
        <x:v>15</x:v>
      </x:c>
      <x:c r="R780" s="120" t="n">
        <x:v>9.964037104531667e-12</x:v>
      </x:c>
      <x:c r="S780" s="120" t="n">
        <x:v>8.51833594765136e-13</x:v>
      </x:c>
      <x:c r="T780" s="120" t="n">
        <x:v>1150</x:v>
      </x:c>
      <x:c r="U780" s="120" t="n">
        <x:v>235</x:v>
      </x:c>
      <x:c r="V780" s="120" t="n">
        <x:v>2.3937113579269755e-12</x:v>
      </x:c>
      <x:c r="W780" s="120" t="n">
        <x:v>1.171390664517456e-11</x:v>
      </x:c>
      <x:c r="X780" s="120" t="n">
        <x:v>780</x:v>
      </x:c>
      <x:c r="Y780" s="151" t="n">
        <x:v>44590.476122685184</x:v>
      </x:c>
      <x:c r="Z780" s="151" t="n">
        <x:v>44590.478784722225</x:v>
      </x:c>
      <x:c r="AA780" s="120" t="n">
        <x:v>47</x:v>
      </x:c>
      <x:c r="AB780" s="120" t="str">
        <x:v>Normal</x:v>
      </x:c>
      <x:c r="AC780" s="120" t="n">
        <x:v>1</x:v>
      </x:c>
      <x:c r="AD780" s="120" t="n">
        <x:v>901</x:v>
      </x:c>
      <x:c r="AE780" s="120" t="n">
        <x:v>10</x:v>
      </x:c>
      <x:c r="AF780" s="120" t="n">
        <x:v>1</x:v>
      </x:c>
      <x:c r="AG780" s="120" t="str">
        <x:v>train=0|anomaly=0</x:v>
      </x:c>
    </x:row>
    <x:row r="781">
      <x:c r="A781" s="120" t="n">
        <x:v>780</x:v>
      </x:c>
      <x:c r="B781" s="120" t="n">
        <x:v>0</x:v>
      </x:c>
      <x:c r="C781" s="120" t="n">
        <x:v>1</x:v>
      </x:c>
      <x:c r="D781" s="120" t="str">
        <x:v>CADC0874</x:v>
      </x:c>
      <x:c r="E781" s="120" t="n">
        <x:v>5</x:v>
      </x:c>
      <x:c r="F781" s="120" t="n">
        <x:v>230</x:v>
      </x:c>
      <x:c r="G781" s="120" t="n">
        <x:v>47</x:v>
      </x:c>
      <x:c r="H781" s="120" t="n">
        <x:v>0.0000013379908510638302</x:v>
      </x:c>
      <x:c r="I781" s="120" t="n">
        <x:v>6.631324853789269e-10</x:v>
      </x:c>
      <x:c r="J781" s="120" t="n">
        <x:v>0.000025751358903539962</x:v>
      </x:c>
      <x:c r="K781" s="120" t="n">
        <x:v>-1.4984958081757127</x:v>
      </x:c>
      <x:c r="L781" s="120" t="n">
        <x:v>0.054992227159048196</x:v>
      </x:c>
      <x:c r="M781" s="120" t="n">
        <x:v>1</x:v>
      </x:c>
      <x:c r="N781" s="120" t="n">
        <x:v>1</x:v>
      </x:c>
      <x:c r="O781" s="120" t="n">
        <x:v>1</x:v>
      </x:c>
      <x:c r="P781" s="120" t="n">
        <x:v>1</x:v>
      </x:c>
      <x:c r="Q781" s="120" t="n">
        <x:v>14</x:v>
      </x:c>
      <x:c r="R781" s="120" t="n">
        <x:v>1.2419798606249908e-11</x:v>
      </x:c>
      <x:c r="S781" s="120" t="n">
        <x:v>7.174024736311123e-13</x:v>
      </x:c>
      <x:c r="T781" s="120" t="n">
        <x:v>1150</x:v>
      </x:c>
      <x:c r="U781" s="120" t="n">
        <x:v>235</x:v>
      </x:c>
      <x:c r="V781" s="120" t="n">
        <x:v>2.8831847190388124e-12</x:v>
      </x:c>
      <x:c r="W781" s="120" t="n">
        <x:v>1.4109201816572912e-11</x:v>
      </x:c>
      <x:c r="X781" s="120" t="n">
        <x:v>781</x:v>
      </x:c>
      <x:c r="Y781" s="151" t="n">
        <x:v>44590.478842592594</x:v>
      </x:c>
      <x:c r="Z781" s="151" t="n">
        <x:v>44590.48150462963</x:v>
      </x:c>
      <x:c r="AA781" s="120" t="n">
        <x:v>47</x:v>
      </x:c>
      <x:c r="AB781" s="120" t="str">
        <x:v>Normal</x:v>
      </x:c>
      <x:c r="AC781" s="120" t="n">
        <x:v>1</x:v>
      </x:c>
      <x:c r="AD781" s="120" t="n">
        <x:v>481</x:v>
      </x:c>
      <x:c r="AE781" s="120" t="n">
        <x:v>5</x:v>
      </x:c>
      <x:c r="AF781" s="120" t="n">
        <x:v>81</x:v>
      </x:c>
      <x:c r="AG781" s="120" t="str">
        <x:v>train=1|anomaly=0</x:v>
      </x:c>
    </x:row>
    <x:row r="782">
      <x:c r="A782" s="120" t="n">
        <x:v>781</x:v>
      </x:c>
      <x:c r="B782" s="120" t="n">
        <x:v>0</x:v>
      </x:c>
      <x:c r="C782" s="120" t="n">
        <x:v>1</x:v>
      </x:c>
      <x:c r="D782" s="120" t="str">
        <x:v>CADC0874</x:v>
      </x:c>
      <x:c r="E782" s="120" t="n">
        <x:v>5</x:v>
      </x:c>
      <x:c r="F782" s="120" t="n">
        <x:v>210</x:v>
      </x:c>
      <x:c r="G782" s="120" t="n">
        <x:v>43</x:v>
      </x:c>
      <x:c r="H782" s="120" t="n">
        <x:v>-0.0000013854915116279071</x:v>
      </x:c>
      <x:c r="I782" s="120" t="n">
        <x:v>3.4950743516189596e-10</x:v>
      </x:c>
      <x:c r="J782" s="120" t="n">
        <x:v>0.0000186951179499327</x:v>
      </x:c>
      <x:c r="K782" s="120" t="n">
        <x:v>-1.4673858576596284</x:v>
      </x:c>
      <x:c r="L782" s="120" t="n">
        <x:v>-0.07957220944586672</x:v>
      </x:c>
      <x:c r="M782" s="120" t="n">
        <x:v>1</x:v>
      </x:c>
      <x:c r="N782" s="120" t="n">
        <x:v>1</x:v>
      </x:c>
      <x:c r="O782" s="120" t="n">
        <x:v>1</x:v>
      </x:c>
      <x:c r="P782" s="120" t="n">
        <x:v>4</x:v>
      </x:c>
      <x:c r="Q782" s="120" t="n">
        <x:v>12</x:v>
      </x:c>
      <x:c r="R782" s="120" t="n">
        <x:v>7.898166456184298e-12</x:v>
      </x:c>
      <x:c r="S782" s="120" t="n">
        <x:v>8.748464852709998e-13</x:v>
      </x:c>
      <x:c r="T782" s="120" t="n">
        <x:v>1050</x:v>
      </x:c>
      <x:c r="U782" s="120" t="n">
        <x:v>215</x:v>
      </x:c>
      <x:c r="V782" s="120" t="n">
        <x:v>1.6643211198185521e-12</x:v>
      </x:c>
      <x:c r="W782" s="120" t="n">
        <x:v>8.128079887485953e-12</x:v>
      </x:c>
      <x:c r="X782" s="120" t="n">
        <x:v>782</x:v>
      </x:c>
      <x:c r="Y782" s="151" t="n">
        <x:v>44590.4815625</x:v>
      </x:c>
      <x:c r="Z782" s="151" t="n">
        <x:v>44590.48399305555</x:v>
      </x:c>
      <x:c r="AA782" s="120" t="n">
        <x:v>43</x:v>
      </x:c>
      <x:c r="AB782" s="120" t="str">
        <x:v>Normal</x:v>
      </x:c>
      <x:c r="AC782" s="120" t="n">
        <x:v>0</x:v>
      </x:c>
      <x:c r="AD782" s="120"/>
      <x:c r="AE782" s="120"/>
      <x:c r="AF782" s="120"/>
      <x:c r="AG782" s="120"/>
    </x:row>
    <x:row r="783">
      <x:c r="A783" s="120" t="n">
        <x:v>782</x:v>
      </x:c>
      <x:c r="B783" s="120" t="n">
        <x:v>0</x:v>
      </x:c>
      <x:c r="C783" s="120" t="n">
        <x:v>1</x:v>
      </x:c>
      <x:c r="D783" s="120" t="str">
        <x:v>CADC0874</x:v>
      </x:c>
      <x:c r="E783" s="120" t="n">
        <x:v>5</x:v>
      </x:c>
      <x:c r="F783" s="120" t="n">
        <x:v>230</x:v>
      </x:c>
      <x:c r="G783" s="120" t="n">
        <x:v>47</x:v>
      </x:c>
      <x:c r="H783" s="120" t="n">
        <x:v>7.631785106382976e-7</x:v>
      </x:c>
      <x:c r="I783" s="120" t="n">
        <x:v>4.136067380174723e-10</x:v>
      </x:c>
      <x:c r="J783" s="120" t="n">
        <x:v>0.000020337323767336555</x:v>
      </x:c>
      <x:c r="K783" s="120" t="n">
        <x:v>-1.489351514285676</x:v>
      </x:c>
      <x:c r="L783" s="120" t="n">
        <x:v>-0.016044709122370066</x:v>
      </x:c>
      <x:c r="M783" s="120" t="n">
        <x:v>1</x:v>
      </x:c>
      <x:c r="N783" s="120" t="n">
        <x:v>1</x:v>
      </x:c>
      <x:c r="O783" s="120" t="n">
        <x:v>1</x:v>
      </x:c>
      <x:c r="P783" s="120" t="n">
        <x:v>2</x:v>
      </x:c>
      <x:c r="Q783" s="120" t="n">
        <x:v>14</x:v>
      </x:c>
      <x:c r="R783" s="120" t="n">
        <x:v>7.662049866433271e-12</x:v>
      </x:c>
      <x:c r="S783" s="120" t="n">
        <x:v>6.812928091624687e-13</x:v>
      </x:c>
      <x:c r="T783" s="120" t="n">
        <x:v>1150</x:v>
      </x:c>
      <x:c r="U783" s="120" t="n">
        <x:v>235</x:v>
      </x:c>
      <x:c r="V783" s="120" t="n">
        <x:v>1.7982901652933577e-12</x:v>
      </x:c>
      <x:c r="W783" s="120" t="n">
        <x:v>8.800143362073879e-12</x:v>
      </x:c>
      <x:c r="X783" s="120" t="n">
        <x:v>783</x:v>
      </x:c>
      <x:c r="Y783" s="151" t="n">
        <x:v>44590.48405092592</x:v>
      </x:c>
      <x:c r="Z783" s="151" t="n">
        <x:v>44590.486712962964</x:v>
      </x:c>
      <x:c r="AA783" s="120" t="n">
        <x:v>47</x:v>
      </x:c>
      <x:c r="AB783" s="120" t="str">
        <x:v>Normal</x:v>
      </x:c>
      <x:c r="AC783" s="120" t="n">
        <x:v>0</x:v>
      </x:c>
      <x:c r="AD783" s="120"/>
      <x:c r="AE783" s="120"/>
      <x:c r="AF783" s="120"/>
      <x:c r="AG783" s="120"/>
    </x:row>
    <x:row r="784">
      <x:c r="A784" s="120" t="n">
        <x:v>783</x:v>
      </x:c>
      <x:c r="B784" s="120" t="n">
        <x:v>0</x:v>
      </x:c>
      <x:c r="C784" s="120" t="n">
        <x:v>1</x:v>
      </x:c>
      <x:c r="D784" s="120" t="str">
        <x:v>CADC0874</x:v>
      </x:c>
      <x:c r="E784" s="120" t="n">
        <x:v>5</x:v>
      </x:c>
      <x:c r="F784" s="120" t="n">
        <x:v>225</x:v>
      </x:c>
      <x:c r="G784" s="120" t="n">
        <x:v>46</x:v>
      </x:c>
      <x:c r="H784" s="120" t="n">
        <x:v>-7.9469797826087e-7</x:v>
      </x:c>
      <x:c r="I784" s="120" t="n">
        <x:v>3.8796959278742045e-10</x:v>
      </x:c>
      <x:c r="J784" s="120" t="n">
        <x:v>0.00001969694374230227</x:v>
      </x:c>
      <x:c r="K784" s="120" t="n">
        <x:v>-1.4051625345125813</x:v>
      </x:c>
      <x:c r="L784" s="120" t="n">
        <x:v>-0.12475356745758054</x:v>
      </x:c>
      <x:c r="M784" s="120" t="n">
        <x:v>1</x:v>
      </x:c>
      <x:c r="N784" s="120" t="n">
        <x:v>1</x:v>
      </x:c>
      <x:c r="O784" s="120" t="n">
        <x:v>1</x:v>
      </x:c>
      <x:c r="P784" s="120" t="n">
        <x:v>2</x:v>
      </x:c>
      <x:c r="Q784" s="120" t="n">
        <x:v>14</x:v>
      </x:c>
      <x:c r="R784" s="120" t="n">
        <x:v>7.403822922787779e-12</x:v>
      </x:c>
      <x:c r="S784" s="120" t="n">
        <x:v>7.003860575032026e-13</x:v>
      </x:c>
      <x:c r="T784" s="120" t="n">
        <x:v>1125</x:v>
      </x:c>
      <x:c r="U784" s="120" t="n">
        <x:v>230</x:v>
      </x:c>
      <x:c r="V784" s="120" t="n">
        <x:v>1.7243093012774243e-12</x:v>
      </x:c>
      <x:c r="W784" s="120" t="n">
        <x:v>8.434121582335227e-12</x:v>
      </x:c>
      <x:c r="X784" s="120" t="n">
        <x:v>784</x:v>
      </x:c>
      <x:c r="Y784" s="151" t="n">
        <x:v>44590.48677083333</x:v>
      </x:c>
      <x:c r="Z784" s="151" t="n">
        <x:v>44590.489375</x:v>
      </x:c>
      <x:c r="AA784" s="120" t="n">
        <x:v>46</x:v>
      </x:c>
      <x:c r="AB784" s="120" t="str">
        <x:v>Normal</x:v>
      </x:c>
      <x:c r="AC784" s="120" t="n">
        <x:v>0</x:v>
      </x:c>
      <x:c r="AD784" s="120"/>
      <x:c r="AE784" s="120"/>
      <x:c r="AF784" s="120"/>
      <x:c r="AG784" s="120"/>
    </x:row>
    <x:row r="785">
      <x:c r="A785" s="120" t="n">
        <x:v>784</x:v>
      </x:c>
      <x:c r="B785" s="120" t="n">
        <x:v>0</x:v>
      </x:c>
      <x:c r="C785" s="120" t="n">
        <x:v>1</x:v>
      </x:c>
      <x:c r="D785" s="120" t="str">
        <x:v>CADC0874</x:v>
      </x:c>
      <x:c r="E785" s="120" t="n">
        <x:v>5</x:v>
      </x:c>
      <x:c r="F785" s="120" t="n">
        <x:v>240</x:v>
      </x:c>
      <x:c r="G785" s="120" t="n">
        <x:v>49</x:v>
      </x:c>
      <x:c r="H785" s="120" t="n">
        <x:v>-3.782365306122448e-7</x:v>
      </x:c>
      <x:c r="I785" s="120" t="n">
        <x:v>6.098595438402798e-10</x:v>
      </x:c>
      <x:c r="J785" s="120" t="n">
        <x:v>0.000024695334454918398</x:v>
      </x:c>
      <x:c r="K785" s="120" t="n">
        <x:v>-1.5090151222923436</x:v>
      </x:c>
      <x:c r="L785" s="120" t="n">
        <x:v>0.02888661098310396</x:v>
      </x:c>
      <x:c r="M785" s="120" t="n">
        <x:v>1</x:v>
      </x:c>
      <x:c r="N785" s="120" t="n">
        <x:v>1</x:v>
      </x:c>
      <x:c r="O785" s="120" t="n">
        <x:v>1</x:v>
      </x:c>
      <x:c r="P785" s="120" t="n">
        <x:v>5</x:v>
      </x:c>
      <x:c r="Q785" s="120" t="n">
        <x:v>17</x:v>
      </x:c>
      <x:c r="R785" s="120" t="n">
        <x:v>1.0574170804991493e-11</x:v>
      </x:c>
      <x:c r="S785" s="120" t="n">
        <x:v>1.114773363974285e-12</x:v>
      </x:c>
      <x:c r="T785" s="120" t="n">
        <x:v>1200</x:v>
      </x:c>
      <x:c r="U785" s="120" t="n">
        <x:v>245</x:v>
      </x:c>
      <x:c r="V785" s="120" t="n">
        <x:v>2.5410814326678325e-12</x:v>
      </x:c>
      <x:c r="W785" s="120" t="n">
        <x:v>1.2446113139597546e-11</x:v>
      </x:c>
      <x:c r="X785" s="120" t="n">
        <x:v>785</x:v>
      </x:c>
      <x:c r="Y785" s="151" t="n">
        <x:v>44590.489432870374</x:v>
      </x:c>
      <x:c r="Z785" s="151" t="n">
        <x:v>44590.492210648146</x:v>
      </x:c>
      <x:c r="AA785" s="120" t="n">
        <x:v>49</x:v>
      </x:c>
      <x:c r="AB785" s="120" t="str">
        <x:v>Normal</x:v>
      </x:c>
      <x:c r="AC785" s="120" t="n">
        <x:v>0</x:v>
      </x:c>
      <x:c r="AD785" s="120"/>
      <x:c r="AE785" s="120"/>
      <x:c r="AF785" s="120"/>
      <x:c r="AG785" s="120"/>
    </x:row>
    <x:row r="786">
      <x:c r="A786" s="120" t="n">
        <x:v>785</x:v>
      </x:c>
      <x:c r="B786" s="120" t="n">
        <x:v>0</x:v>
      </x:c>
      <x:c r="C786" s="120" t="n">
        <x:v>1</x:v>
      </x:c>
      <x:c r="D786" s="120" t="str">
        <x:v>CADC0874</x:v>
      </x:c>
      <x:c r="E786" s="120" t="n">
        <x:v>5</x:v>
      </x:c>
      <x:c r="F786" s="120" t="n">
        <x:v>230</x:v>
      </x:c>
      <x:c r="G786" s="120" t="n">
        <x:v>47</x:v>
      </x:c>
      <x:c r="H786" s="120" t="n">
        <x:v>9.411000851063833e-7</x:v>
      </x:c>
      <x:c r="I786" s="120" t="n">
        <x:v>6.371366151616149e-10</x:v>
      </x:c>
      <x:c r="J786" s="120" t="n">
        <x:v>0.000025241565228044295</x:v>
      </x:c>
      <x:c r="K786" s="120" t="n">
        <x:v>-1.4916268102965728</x:v>
      </x:c>
      <x:c r="L786" s="120" t="n">
        <x:v>0.027586755751284782</x:v>
      </x:c>
      <x:c r="M786" s="120" t="n">
        <x:v>1</x:v>
      </x:c>
      <x:c r="N786" s="120" t="n">
        <x:v>1</x:v>
      </x:c>
      <x:c r="O786" s="120" t="n">
        <x:v>1</x:v>
      </x:c>
      <x:c r="P786" s="120" t="n">
        <x:v>5</x:v>
      </x:c>
      <x:c r="Q786" s="120" t="n">
        <x:v>14</x:v>
      </x:c>
      <x:c r="R786" s="120" t="n">
        <x:v>1.2002057424783305e-11</x:v>
      </x:c>
      <x:c r="S786" s="120" t="n">
        <x:v>1.5597706928623796e-12</x:v>
      </x:c>
      <x:c r="T786" s="120" t="n">
        <x:v>1150</x:v>
      </x:c>
      <x:c r="U786" s="120" t="n">
        <x:v>235</x:v>
      </x:c>
      <x:c r="V786" s="120" t="n">
        <x:v>2.7701591963548476e-12</x:v>
      </x:c>
      <x:c r="W786" s="120" t="n">
        <x:v>1.3556098194927977e-11</x:v>
      </x:c>
      <x:c r="X786" s="120" t="n">
        <x:v>786</x:v>
      </x:c>
      <x:c r="Y786" s="151" t="n">
        <x:v>44590.492268518516</x:v>
      </x:c>
      <x:c r="Z786" s="151" t="n">
        <x:v>44590.49493055556</x:v>
      </x:c>
      <x:c r="AA786" s="120" t="n">
        <x:v>47</x:v>
      </x:c>
      <x:c r="AB786" s="120" t="str">
        <x:v>Normal</x:v>
      </x:c>
      <x:c r="AC786" s="120" t="n">
        <x:v>1</x:v>
      </x:c>
      <x:c r="AD786" s="120" t="n">
        <x:v>548</x:v>
      </x:c>
      <x:c r="AE786" s="120" t="n">
        <x:v>6</x:v>
      </x:c>
      <x:c r="AF786" s="120" t="n">
        <x:v>48</x:v>
      </x:c>
      <x:c r="AG786" s="120" t="str">
        <x:v>train=1|anomaly=0</x:v>
      </x:c>
    </x:row>
    <x:row r="787">
      <x:c r="A787" s="120" t="n">
        <x:v>786</x:v>
      </x:c>
      <x:c r="B787" s="120" t="n">
        <x:v>0</x:v>
      </x:c>
      <x:c r="C787" s="120" t="n">
        <x:v>1</x:v>
      </x:c>
      <x:c r="D787" s="120" t="str">
        <x:v>CADC0874</x:v>
      </x:c>
      <x:c r="E787" s="120" t="n">
        <x:v>5</x:v>
      </x:c>
      <x:c r="F787" s="120" t="n">
        <x:v>200</x:v>
      </x:c>
      <x:c r="G787" s="120" t="n">
        <x:v>41</x:v>
      </x:c>
      <x:c r="H787" s="120" t="n">
        <x:v>-0.000005538300707317073</x:v>
      </x:c>
      <x:c r="I787" s="120" t="n">
        <x:v>1.7613219184696878e-10</x:v>
      </x:c>
      <x:c r="J787" s="120" t="n">
        <x:v>0.000013271480393948852</x:v>
      </x:c>
      <x:c r="K787" s="120" t="n">
        <x:v>-1.4027656711881218</x:v>
      </x:c>
      <x:c r="L787" s="120" t="n">
        <x:v>-0.14910518317607097</x:v>
      </x:c>
      <x:c r="M787" s="120" t="n">
        <x:v>1</x:v>
      </x:c>
      <x:c r="N787" s="120" t="n">
        <x:v>1</x:v>
      </x:c>
      <x:c r="O787" s="120" t="n">
        <x:v>1</x:v>
      </x:c>
      <x:c r="P787" s="120" t="n">
        <x:v>3</x:v>
      </x:c>
      <x:c r="Q787" s="120" t="n">
        <x:v>13</x:v>
      </x:c>
      <x:c r="R787" s="120" t="n">
        <x:v>4.4139034290943e-12</x:v>
      </x:c>
      <x:c r="S787" s="120" t="n">
        <x:v>5.935552766077014e-13</x:v>
      </x:c>
      <x:c r="T787" s="120" t="n">
        <x:v>1000</x:v>
      </x:c>
      <x:c r="U787" s="120" t="n">
        <x:v>205</x:v>
      </x:c>
      <x:c r="V787" s="120" t="n">
        <x:v>8.806609592348439e-13</x:v>
      </x:c>
      <x:c r="W787" s="120" t="n">
        <x:v>4.295907118218751e-12</x:v>
      </x:c>
      <x:c r="X787" s="120" t="n">
        <x:v>787</x:v>
      </x:c>
      <x:c r="Y787" s="151" t="n">
        <x:v>44590.51825231482</x:v>
      </x:c>
      <x:c r="Z787" s="151" t="n">
        <x:v>44590.52056712963</x:v>
      </x:c>
      <x:c r="AA787" s="120" t="n">
        <x:v>41</x:v>
      </x:c>
      <x:c r="AB787" s="120" t="str">
        <x:v>Normal</x:v>
      </x:c>
      <x:c r="AC787" s="120" t="n">
        <x:v>0</x:v>
      </x:c>
      <x:c r="AD787" s="120"/>
      <x:c r="AE787" s="120"/>
      <x:c r="AF787" s="120"/>
      <x:c r="AG787" s="120"/>
    </x:row>
    <x:row r="788">
      <x:c r="A788" s="120" t="n">
        <x:v>787</x:v>
      </x:c>
      <x:c r="B788" s="120" t="n">
        <x:v>0</x:v>
      </x:c>
      <x:c r="C788" s="120" t="n">
        <x:v>1</x:v>
      </x:c>
      <x:c r="D788" s="120" t="str">
        <x:v>CADC0874</x:v>
      </x:c>
      <x:c r="E788" s="120" t="n">
        <x:v>5</x:v>
      </x:c>
      <x:c r="F788" s="120" t="n">
        <x:v>225</x:v>
      </x:c>
      <x:c r="G788" s="120" t="n">
        <x:v>46</x:v>
      </x:c>
      <x:c r="H788" s="120" t="n">
        <x:v>4.92170826086956e-7</x:v>
      </x:c>
      <x:c r="I788" s="120" t="n">
        <x:v>4.21975265402182e-10</x:v>
      </x:c>
      <x:c r="J788" s="120" t="n">
        <x:v>0.000020542036544660853</x:v>
      </x:c>
      <x:c r="K788" s="120" t="n">
        <x:v>-1.5052777539756828</x:v>
      </x:c>
      <x:c r="L788" s="120" t="n">
        <x:v>0.06910596565617566</x:v>
      </x:c>
      <x:c r="M788" s="120" t="n">
        <x:v>1</x:v>
      </x:c>
      <x:c r="N788" s="120" t="n">
        <x:v>1</x:v>
      </x:c>
      <x:c r="O788" s="120" t="n">
        <x:v>1</x:v>
      </x:c>
      <x:c r="P788" s="120" t="n">
        <x:v>3</x:v>
      </x:c>
      <x:c r="Q788" s="120" t="n">
        <x:v>15</x:v>
      </x:c>
      <x:c r="R788" s="120" t="n">
        <x:v>8.259900897759683e-12</x:v>
      </x:c>
      <x:c r="S788" s="120" t="n">
        <x:v>6.603074085872386e-13</x:v>
      </x:c>
      <x:c r="T788" s="120" t="n">
        <x:v>1125</x:v>
      </x:c>
      <x:c r="U788" s="120" t="n">
        <x:v>230</x:v>
      </x:c>
      <x:c r="V788" s="120" t="n">
        <x:v>1.875445624009698e-12</x:v>
      </x:c>
      <x:c r="W788" s="120" t="n">
        <x:v>9.173375334830043e-12</x:v>
      </x:c>
      <x:c r="X788" s="120" t="n">
        <x:v>788</x:v>
      </x:c>
      <x:c r="Y788" s="151" t="n">
        <x:v>44590.520625</x:v>
      </x:c>
      <x:c r="Z788" s="151" t="n">
        <x:v>44590.52322916667</x:v>
      </x:c>
      <x:c r="AA788" s="120" t="n">
        <x:v>46</x:v>
      </x:c>
      <x:c r="AB788" s="120" t="str">
        <x:v>Normal</x:v>
      </x:c>
      <x:c r="AC788" s="120" t="n">
        <x:v>0</x:v>
      </x:c>
      <x:c r="AD788" s="120"/>
      <x:c r="AE788" s="120"/>
      <x:c r="AF788" s="120"/>
      <x:c r="AG788" s="120"/>
    </x:row>
    <x:row r="789">
      <x:c r="A789" s="120" t="n">
        <x:v>788</x:v>
      </x:c>
      <x:c r="B789" s="120" t="n">
        <x:v>0</x:v>
      </x:c>
      <x:c r="C789" s="120" t="n">
        <x:v>1</x:v>
      </x:c>
      <x:c r="D789" s="120" t="str">
        <x:v>CADC0874</x:v>
      </x:c>
      <x:c r="E789" s="120" t="n">
        <x:v>5</x:v>
      </x:c>
      <x:c r="F789" s="120" t="n">
        <x:v>230</x:v>
      </x:c>
      <x:c r="G789" s="120" t="n">
        <x:v>47</x:v>
      </x:c>
      <x:c r="H789" s="120" t="n">
        <x:v>-0.0000014747700851063834</x:v>
      </x:c>
      <x:c r="I789" s="120" t="n">
        <x:v>6.853216891956237e-10</x:v>
      </x:c>
      <x:c r="J789" s="120" t="n">
        <x:v>0.00002617864949143908</x:v>
      </x:c>
      <x:c r="K789" s="120" t="n">
        <x:v>-1.2749077456503948</x:v>
      </x:c>
      <x:c r="L789" s="120" t="n">
        <x:v>-0.1312893929115992</x:v>
      </x:c>
      <x:c r="M789" s="120" t="n">
        <x:v>1</x:v>
      </x:c>
      <x:c r="N789" s="120" t="n">
        <x:v>1</x:v>
      </x:c>
      <x:c r="O789" s="120" t="n">
        <x:v>1</x:v>
      </x:c>
      <x:c r="P789" s="120" t="n">
        <x:v>2</x:v>
      </x:c>
      <x:c r="Q789" s="120" t="n">
        <x:v>15</x:v>
      </x:c>
      <x:c r="R789" s="120" t="n">
        <x:v>1.167959520010102e-11</x:v>
      </x:c>
      <x:c r="S789" s="120" t="n">
        <x:v>8.265010502095818e-13</x:v>
      </x:c>
      <x:c r="T789" s="120" t="n">
        <x:v>1150</x:v>
      </x:c>
      <x:c r="U789" s="120" t="n">
        <x:v>235</x:v>
      </x:c>
      <x:c r="V789" s="120" t="n">
        <x:v>2.979659518241842e-12</x:v>
      </x:c>
      <x:c r="W789" s="120" t="n">
        <x:v>1.45813125360771e-11</x:v>
      </x:c>
      <x:c r="X789" s="120" t="n">
        <x:v>789</x:v>
      </x:c>
      <x:c r="Y789" s="151" t="n">
        <x:v>44590.52328703704</x:v>
      </x:c>
      <x:c r="Z789" s="151" t="n">
        <x:v>44590.52594907407</x:v>
      </x:c>
      <x:c r="AA789" s="120" t="n">
        <x:v>47</x:v>
      </x:c>
      <x:c r="AB789" s="120" t="str">
        <x:v>Normal</x:v>
      </x:c>
      <x:c r="AC789" s="120" t="n">
        <x:v>1</x:v>
      </x:c>
      <x:c r="AD789" s="120" t="n">
        <x:v>494</x:v>
      </x:c>
      <x:c r="AE789" s="120" t="n">
        <x:v>5</x:v>
      </x:c>
      <x:c r="AF789" s="120" t="n">
        <x:v>94</x:v>
      </x:c>
      <x:c r="AG789" s="120" t="str">
        <x:v>train=1|anomaly=0</x:v>
      </x:c>
    </x:row>
    <x:row r="790">
      <x:c r="A790" s="120" t="n">
        <x:v>789</x:v>
      </x:c>
      <x:c r="B790" s="120" t="n">
        <x:v>0</x:v>
      </x:c>
      <x:c r="C790" s="120" t="n">
        <x:v>1</x:v>
      </x:c>
      <x:c r="D790" s="120" t="str">
        <x:v>CADC0874</x:v>
      </x:c>
      <x:c r="E790" s="120" t="n">
        <x:v>5</x:v>
      </x:c>
      <x:c r="F790" s="120" t="n">
        <x:v>230</x:v>
      </x:c>
      <x:c r="G790" s="120" t="n">
        <x:v>47</x:v>
      </x:c>
      <x:c r="H790" s="120" t="n">
        <x:v>-0.000004355763191489361</x:v>
      </x:c>
      <x:c r="I790" s="120" t="n">
        <x:v>9.936073491376812e-10</x:v>
      </x:c>
      <x:c r="J790" s="120" t="n">
        <x:v>0.0000315215378612415</x:v>
      </x:c>
      <x:c r="K790" s="120" t="n">
        <x:v>-1.5003462322185033</x:v>
      </x:c>
      <x:c r="L790" s="120" t="n">
        <x:v>0.0630698939420381</x:v>
      </x:c>
      <x:c r="M790" s="120" t="n">
        <x:v>1</x:v>
      </x:c>
      <x:c r="N790" s="120" t="n">
        <x:v>1</x:v>
      </x:c>
      <x:c r="O790" s="120" t="n">
        <x:v>1</x:v>
      </x:c>
      <x:c r="P790" s="120" t="n">
        <x:v>3</x:v>
      </x:c>
      <x:c r="Q790" s="120" t="n">
        <x:v>14</x:v>
      </x:c>
      <x:c r="R790" s="120" t="n">
        <x:v>1.8531236424872215e-11</x:v>
      </x:c>
      <x:c r="S790" s="120" t="n">
        <x:v>1.3937077227772851e-12</x:v>
      </x:c>
      <x:c r="T790" s="120" t="n">
        <x:v>1150</x:v>
      </x:c>
      <x:c r="U790" s="120" t="n">
        <x:v>235</x:v>
      </x:c>
      <x:c r="V790" s="120" t="n">
        <x:v>4.320031952772527e-12</x:v>
      </x:c>
      <x:c r="W790" s="120" t="n">
        <x:v>2.114058189654641e-11</x:v>
      </x:c>
      <x:c r="X790" s="120" t="n">
        <x:v>790</x:v>
      </x:c>
      <x:c r="Y790" s="151" t="n">
        <x:v>44590.52600694444</x:v>
      </x:c>
      <x:c r="Z790" s="151" t="n">
        <x:v>44590.52866898148</x:v>
      </x:c>
      <x:c r="AA790" s="120" t="n">
        <x:v>47</x:v>
      </x:c>
      <x:c r="AB790" s="120" t="str">
        <x:v>Normal</x:v>
      </x:c>
      <x:c r="AC790" s="120" t="n">
        <x:v>0</x:v>
      </x:c>
      <x:c r="AD790" s="120"/>
      <x:c r="AE790" s="120"/>
      <x:c r="AF790" s="120"/>
      <x:c r="AG790" s="120"/>
    </x:row>
    <x:row r="791">
      <x:c r="A791" s="120" t="n">
        <x:v>790</x:v>
      </x:c>
      <x:c r="B791" s="120" t="n">
        <x:v>1</x:v>
      </x:c>
      <x:c r="C791" s="120" t="n">
        <x:v>1</x:v>
      </x:c>
      <x:c r="D791" s="120" t="str">
        <x:v>CADC0874</x:v>
      </x:c>
      <x:c r="E791" s="120" t="n">
        <x:v>5</x:v>
      </x:c>
      <x:c r="F791" s="120" t="n">
        <x:v>235</x:v>
      </x:c>
      <x:c r="G791" s="120" t="n">
        <x:v>48</x:v>
      </x:c>
      <x:c r="H791" s="120" t="n">
        <x:v>0.000001790393895833333</x:v>
      </x:c>
      <x:c r="I791" s="120" t="n">
        <x:v>9.730890272598304e-10</x:v>
      </x:c>
      <x:c r="J791" s="120" t="n">
        <x:v>0.0000311943749297823</x:v>
      </x:c>
      <x:c r="K791" s="120" t="n">
        <x:v>-1.0102631583825226</x:v>
      </x:c>
      <x:c r="L791" s="120" t="n">
        <x:v>0.1042697489377307</x:v>
      </x:c>
      <x:c r="M791" s="120" t="n">
        <x:v>3</x:v>
      </x:c>
      <x:c r="N791" s="120" t="n">
        <x:v>1</x:v>
      </x:c>
      <x:c r="O791" s="120" t="n">
        <x:v>1</x:v>
      </x:c>
      <x:c r="P791" s="120" t="n">
        <x:v>2</x:v>
      </x:c>
      <x:c r="Q791" s="120" t="n">
        <x:v>5</x:v>
      </x:c>
      <x:c r="R791" s="120" t="n">
        <x:v>2.2256342489950511e-10</x:v>
      </x:c>
      <x:c r="S791" s="120" t="n">
        <x:v>4.848704877599507e-10</x:v>
      </x:c>
      <x:c r="T791" s="120" t="n">
        <x:v>1175</x:v>
      </x:c>
      <x:c r="U791" s="120" t="n">
        <x:v>240</x:v>
      </x:c>
      <x:c r="V791" s="120" t="n">
        <x:v>4.140804371318427e-12</x:v>
      </x:c>
      <x:c r="W791" s="120" t="n">
        <x:v>2.0272688067913133e-11</x:v>
      </x:c>
      <x:c r="X791" s="120" t="n">
        <x:v>791</x:v>
      </x:c>
      <x:c r="Y791" s="151" t="n">
        <x:v>44590.52872685185</x:v>
      </x:c>
      <x:c r="Z791" s="151" t="n">
        <x:v>44590.53144675926</x:v>
      </x:c>
      <x:c r="AA791" s="120" t="n">
        <x:v>48</x:v>
      </x:c>
      <x:c r="AB791" s="120" t="str">
        <x:v>Anomalous</x:v>
      </x:c>
      <x:c r="AC791" s="120" t="n">
        <x:v>0</x:v>
      </x:c>
      <x:c r="AD791" s="120"/>
      <x:c r="AE791" s="120"/>
      <x:c r="AF791" s="120"/>
      <x:c r="AG791" s="120"/>
    </x:row>
    <x:row r="792">
      <x:c r="A792" s="120" t="n">
        <x:v>791</x:v>
      </x:c>
      <x:c r="B792" s="120" t="n">
        <x:v>0</x:v>
      </x:c>
      <x:c r="C792" s="120" t="n">
        <x:v>1</x:v>
      </x:c>
      <x:c r="D792" s="120" t="str">
        <x:v>CADC0874</x:v>
      </x:c>
      <x:c r="E792" s="120" t="n">
        <x:v>5</x:v>
      </x:c>
      <x:c r="F792" s="120" t="n">
        <x:v>225</x:v>
      </x:c>
      <x:c r="G792" s="120" t="n">
        <x:v>46</x:v>
      </x:c>
      <x:c r="H792" s="120" t="n">
        <x:v>0.000004275595282608696</x:v>
      </x:c>
      <x:c r="I792" s="120" t="n">
        <x:v>9.458448052243784e-10</x:v>
      </x:c>
      <x:c r="J792" s="120" t="n">
        <x:v>0.000030754589986283</x:v>
      </x:c>
      <x:c r="K792" s="120" t="n">
        <x:v>-1.4013902880570581</x:v>
      </x:c>
      <x:c r="L792" s="120" t="n">
        <x:v>-0.03547925951583445</x:v>
      </x:c>
      <x:c r="M792" s="120" t="n">
        <x:v>1</x:v>
      </x:c>
      <x:c r="N792" s="120" t="n">
        <x:v>1</x:v>
      </x:c>
      <x:c r="O792" s="120" t="n">
        <x:v>1</x:v>
      </x:c>
      <x:c r="P792" s="120" t="n">
        <x:v>1</x:v>
      </x:c>
      <x:c r="Q792" s="120" t="n">
        <x:v>14</x:v>
      </x:c>
      <x:c r="R792" s="120" t="n">
        <x:v>1.819214057615062e-11</x:v>
      </x:c>
      <x:c r="S792" s="120" t="n">
        <x:v>9.179823526751106e-13</x:v>
      </x:c>
      <x:c r="T792" s="120" t="n">
        <x:v>1125</x:v>
      </x:c>
      <x:c r="U792" s="120" t="n">
        <x:v>230</x:v>
      </x:c>
      <x:c r="V792" s="120" t="n">
        <x:v>4.2037546898861265e-12</x:v>
      </x:c>
      <x:c r="W792" s="120" t="n">
        <x:v>2.0561843591834315e-11</x:v>
      </x:c>
      <x:c r="X792" s="120" t="n">
        <x:v>792</x:v>
      </x:c>
      <x:c r="Y792" s="151" t="n">
        <x:v>44590.53150462963</x:v>
      </x:c>
      <x:c r="Z792" s="151" t="n">
        <x:v>44590.534108796295</x:v>
      </x:c>
      <x:c r="AA792" s="120" t="n">
        <x:v>46</x:v>
      </x:c>
      <x:c r="AB792" s="120" t="str">
        <x:v>Normal</x:v>
      </x:c>
      <x:c r="AC792" s="120" t="n">
        <x:v>0</x:v>
      </x:c>
      <x:c r="AD792" s="120"/>
      <x:c r="AE792" s="120"/>
      <x:c r="AF792" s="120"/>
      <x:c r="AG792" s="120"/>
    </x:row>
    <x:row r="793">
      <x:c r="A793" s="120" t="n">
        <x:v>792</x:v>
      </x:c>
      <x:c r="B793" s="120" t="n">
        <x:v>0</x:v>
      </x:c>
      <x:c r="C793" s="120" t="n">
        <x:v>0</x:v>
      </x:c>
      <x:c r="D793" s="120" t="str">
        <x:v>CADC0874</x:v>
      </x:c>
      <x:c r="E793" s="120" t="n">
        <x:v>5</x:v>
      </x:c>
      <x:c r="F793" s="120" t="n">
        <x:v>215</x:v>
      </x:c>
      <x:c r="G793" s="120" t="n">
        <x:v>44</x:v>
      </x:c>
      <x:c r="H793" s="120" t="n">
        <x:v>-0.0000021558465909090912</x:v>
      </x:c>
      <x:c r="I793" s="120" t="n">
        <x:v>3.624511929411225e-10</x:v>
      </x:c>
      <x:c r="J793" s="120" t="n">
        <x:v>0.000019038150985353658</x:v>
      </x:c>
      <x:c r="K793" s="120" t="n">
        <x:v>-1.3972911975900644</x:v>
      </x:c>
      <x:c r="L793" s="120" t="n">
        <x:v>0.01741450401273005</x:v>
      </x:c>
      <x:c r="M793" s="120" t="n">
        <x:v>1</x:v>
      </x:c>
      <x:c r="N793" s="120" t="n">
        <x:v>1</x:v>
      </x:c>
      <x:c r="O793" s="120" t="n">
        <x:v>1</x:v>
      </x:c>
      <x:c r="P793" s="120" t="n">
        <x:v>4</x:v>
      </x:c>
      <x:c r="Q793" s="120" t="n">
        <x:v>13</x:v>
      </x:c>
      <x:c r="R793" s="120" t="n">
        <x:v>7.535914436019686e-12</x:v>
      </x:c>
      <x:c r="S793" s="120" t="n">
        <x:v>6.878165724365069e-13</x:v>
      </x:c>
      <x:c r="T793" s="120" t="n">
        <x:v>1075</x:v>
      </x:c>
      <x:c r="U793" s="120" t="n">
        <x:v>220</x:v>
      </x:c>
      <x:c r="V793" s="120" t="n">
        <x:v>1.6858195020517325e-12</x:v>
      </x:c>
      <x:c r="W793" s="120" t="n">
        <x:v>8.237527112298238e-12</x:v>
      </x:c>
      <x:c r="X793" s="120" t="n">
        <x:v>793</x:v>
      </x:c>
      <x:c r="Y793" s="151" t="n">
        <x:v>44590.534166666665</x:v>
      </x:c>
      <x:c r="Z793" s="151" t="n">
        <x:v>44590.53665509259</x:v>
      </x:c>
      <x:c r="AA793" s="120" t="n">
        <x:v>44</x:v>
      </x:c>
      <x:c r="AB793" s="120" t="str">
        <x:v>Normal</x:v>
      </x:c>
      <x:c r="AC793" s="120" t="n">
        <x:v>0</x:v>
      </x:c>
      <x:c r="AD793" s="120"/>
      <x:c r="AE793" s="120"/>
      <x:c r="AF793" s="120"/>
      <x:c r="AG793" s="120"/>
    </x:row>
    <x:row r="794">
      <x:c r="A794" s="120" t="n">
        <x:v>793</x:v>
      </x:c>
      <x:c r="B794" s="120" t="n">
        <x:v>0</x:v>
      </x:c>
      <x:c r="C794" s="120" t="n">
        <x:v>1</x:v>
      </x:c>
      <x:c r="D794" s="120" t="str">
        <x:v>CADC0874</x:v>
      </x:c>
      <x:c r="E794" s="120" t="n">
        <x:v>5</x:v>
      </x:c>
      <x:c r="F794" s="120" t="n">
        <x:v>210</x:v>
      </x:c>
      <x:c r="G794" s="120" t="n">
        <x:v>43</x:v>
      </x:c>
      <x:c r="H794" s="120" t="n">
        <x:v>-0.000021610691495348833</x:v>
      </x:c>
      <x:c r="I794" s="120" t="n">
        <x:v>2.482096638865949e-10</x:v>
      </x:c>
      <x:c r="J794" s="120" t="n">
        <x:v>0.00001575467117672073</x:v>
      </x:c>
      <x:c r="K794" s="120" t="n">
        <x:v>-1.483267663866094</x:v>
      </x:c>
      <x:c r="L794" s="120" t="n">
        <x:v>-0.014367529637761152</x:v>
      </x:c>
      <x:c r="M794" s="120" t="n">
        <x:v>1</x:v>
      </x:c>
      <x:c r="N794" s="120" t="n">
        <x:v>1</x:v>
      </x:c>
      <x:c r="O794" s="120" t="n">
        <x:v>1</x:v>
      </x:c>
      <x:c r="P794" s="120" t="n">
        <x:v>2</x:v>
      </x:c>
      <x:c r="Q794" s="120" t="n">
        <x:v>12</x:v>
      </x:c>
      <x:c r="R794" s="120" t="n">
        <x:v>5.661904442036715e-12</x:v>
      </x:c>
      <x:c r="S794" s="120" t="n">
        <x:v>6.504476317431693e-13</x:v>
      </x:c>
      <x:c r="T794" s="120" t="n">
        <x:v>1050</x:v>
      </x:c>
      <x:c r="U794" s="120" t="n">
        <x:v>215</x:v>
      </x:c>
      <x:c r="V794" s="120" t="n">
        <x:v>1.1819507804123567e-12</x:v>
      </x:c>
      <x:c r="W794" s="120" t="n">
        <x:v>5.772317764804533e-12</x:v>
      </x:c>
      <x:c r="X794" s="120" t="n">
        <x:v>794</x:v>
      </x:c>
      <x:c r="Y794" s="151" t="n">
        <x:v>44590.585960648146</x:v>
      </x:c>
      <x:c r="Z794" s="151" t="n">
        <x:v>44590.5883912037</x:v>
      </x:c>
      <x:c r="AA794" s="120" t="n">
        <x:v>43</x:v>
      </x:c>
      <x:c r="AB794" s="120" t="str">
        <x:v>Normal</x:v>
      </x:c>
      <x:c r="AC794" s="120" t="n">
        <x:v>0</x:v>
      </x:c>
      <x:c r="AD794" s="120"/>
      <x:c r="AE794" s="120"/>
      <x:c r="AF794" s="120"/>
      <x:c r="AG794" s="120"/>
    </x:row>
    <x:row r="795">
      <x:c r="A795" s="120" t="n">
        <x:v>794</x:v>
      </x:c>
      <x:c r="B795" s="120" t="n">
        <x:v>0</x:v>
      </x:c>
      <x:c r="C795" s="120" t="n">
        <x:v>1</x:v>
      </x:c>
      <x:c r="D795" s="120" t="str">
        <x:v>CADC0874</x:v>
      </x:c>
      <x:c r="E795" s="120" t="n">
        <x:v>5</x:v>
      </x:c>
      <x:c r="F795" s="120" t="n">
        <x:v>210</x:v>
      </x:c>
      <x:c r="G795" s="120" t="n">
        <x:v>43</x:v>
      </x:c>
      <x:c r="H795" s="120" t="n">
        <x:v>-0.000017742546627906978</x:v>
      </x:c>
      <x:c r="I795" s="120" t="n">
        <x:v>4.260221860563194e-10</x:v>
      </x:c>
      <x:c r="J795" s="120" t="n">
        <x:v>0.000020640304892523255</x:v>
      </x:c>
      <x:c r="K795" s="120" t="n">
        <x:v>-1.5142826670350527</x:v>
      </x:c>
      <x:c r="L795" s="120" t="n">
        <x:v>-0.03444288124066101</x:v>
      </x:c>
      <x:c r="M795" s="120" t="n">
        <x:v>1</x:v>
      </x:c>
      <x:c r="N795" s="120" t="n">
        <x:v>1</x:v>
      </x:c>
      <x:c r="O795" s="120" t="n">
        <x:v>1</x:v>
      </x:c>
      <x:c r="P795" s="120" t="n">
        <x:v>5</x:v>
      </x:c>
      <x:c r="Q795" s="120" t="n">
        <x:v>13</x:v>
      </x:c>
      <x:c r="R795" s="120" t="n">
        <x:v>9.718573877174772e-12</x:v>
      </x:c>
      <x:c r="S795" s="120" t="n">
        <x:v>1.2406042655285235e-12</x:v>
      </x:c>
      <x:c r="T795" s="120" t="n">
        <x:v>1050</x:v>
      </x:c>
      <x:c r="U795" s="120" t="n">
        <x:v>215</x:v>
      </x:c>
      <x:c r="V795" s="120" t="n">
        <x:v>2.028677076458664e-12</x:v>
      </x:c>
      <x:c r="W795" s="120" t="n">
        <x:v>9.907492698984172e-12</x:v>
      </x:c>
      <x:c r="X795" s="120" t="n">
        <x:v>795</x:v>
      </x:c>
      <x:c r="Y795" s="151" t="n">
        <x:v>44590.58844907407</x:v>
      </x:c>
      <x:c r="Z795" s="151" t="n">
        <x:v>44590.59087962963</x:v>
      </x:c>
      <x:c r="AA795" s="120" t="n">
        <x:v>43</x:v>
      </x:c>
      <x:c r="AB795" s="120" t="str">
        <x:v>Normal</x:v>
      </x:c>
      <x:c r="AC795" s="120" t="n">
        <x:v>0</x:v>
      </x:c>
      <x:c r="AD795" s="120"/>
      <x:c r="AE795" s="120"/>
      <x:c r="AF795" s="120"/>
      <x:c r="AG795" s="120"/>
    </x:row>
    <x:row r="796">
      <x:c r="A796" s="120" t="n">
        <x:v>795</x:v>
      </x:c>
      <x:c r="B796" s="120" t="n">
        <x:v>0</x:v>
      </x:c>
      <x:c r="C796" s="120" t="n">
        <x:v>1</x:v>
      </x:c>
      <x:c r="D796" s="120" t="str">
        <x:v>CADC0874</x:v>
      </x:c>
      <x:c r="E796" s="120" t="n">
        <x:v>5</x:v>
      </x:c>
      <x:c r="F796" s="120" t="n">
        <x:v>210</x:v>
      </x:c>
      <x:c r="G796" s="120" t="n">
        <x:v>43</x:v>
      </x:c>
      <x:c r="H796" s="120" t="n">
        <x:v>-0.000011993982395348838</x:v>
      </x:c>
      <x:c r="I796" s="120" t="n">
        <x:v>6.623946639668051e-10</x:v>
      </x:c>
      <x:c r="J796" s="120" t="n">
        <x:v>0.000025737029043127825</x:v>
      </x:c>
      <x:c r="K796" s="120" t="n">
        <x:v>-1.5428836031949598</x:v>
      </x:c>
      <x:c r="L796" s="120" t="n">
        <x:v>-0.042847384378144865</x:v>
      </x:c>
      <x:c r="M796" s="120" t="n">
        <x:v>1</x:v>
      </x:c>
      <x:c r="N796" s="120" t="n">
        <x:v>1</x:v>
      </x:c>
      <x:c r="O796" s="120" t="n">
        <x:v>1</x:v>
      </x:c>
      <x:c r="P796" s="120" t="n">
        <x:v>1</x:v>
      </x:c>
      <x:c r="Q796" s="120" t="n">
        <x:v>15</x:v>
      </x:c>
      <x:c r="R796" s="120" t="n">
        <x:v>1.4717790653442378e-11</x:v>
      </x:c>
      <x:c r="S796" s="120" t="n">
        <x:v>7.819461395353578e-13</x:v>
      </x:c>
      <x:c r="T796" s="120" t="n">
        <x:v>1050</x:v>
      </x:c>
      <x:c r="U796" s="120" t="n">
        <x:v>215</x:v>
      </x:c>
      <x:c r="V796" s="120" t="n">
        <x:v>3.1542603046038337e-12</x:v>
      </x:c>
      <x:c r="W796" s="120" t="n">
        <x:v>1.5404527068995467e-11</x:v>
      </x:c>
      <x:c r="X796" s="120" t="n">
        <x:v>796</x:v>
      </x:c>
      <x:c r="Y796" s="151" t="n">
        <x:v>44590.5909375</x:v>
      </x:c>
      <x:c r="Z796" s="151" t="n">
        <x:v>44590.59336805555</x:v>
      </x:c>
      <x:c r="AA796" s="120" t="n">
        <x:v>43</x:v>
      </x:c>
      <x:c r="AB796" s="120" t="str">
        <x:v>Normal</x:v>
      </x:c>
      <x:c r="AC796" s="120" t="n">
        <x:v>1</x:v>
      </x:c>
      <x:c r="AD796" s="120" t="n">
        <x:v>34</x:v>
      </x:c>
      <x:c r="AE796" s="120" t="n">
        <x:v>1</x:v>
      </x:c>
      <x:c r="AF796" s="120" t="n">
        <x:v>34</x:v>
      </x:c>
      <x:c r="AG796" s="120" t="str">
        <x:v>train=1|anomaly=0</x:v>
      </x:c>
    </x:row>
    <x:row r="797">
      <x:c r="A797" s="120" t="n">
        <x:v>796</x:v>
      </x:c>
      <x:c r="B797" s="120" t="n">
        <x:v>0</x:v>
      </x:c>
      <x:c r="C797" s="120" t="n">
        <x:v>1</x:v>
      </x:c>
      <x:c r="D797" s="120" t="str">
        <x:v>CADC0874</x:v>
      </x:c>
      <x:c r="E797" s="120" t="n">
        <x:v>5</x:v>
      </x:c>
      <x:c r="F797" s="120" t="n">
        <x:v>205</x:v>
      </x:c>
      <x:c r="G797" s="120" t="n">
        <x:v>42</x:v>
      </x:c>
      <x:c r="H797" s="120" t="n">
        <x:v>-0.000004250803761904761</x:v>
      </x:c>
      <x:c r="I797" s="120" t="n">
        <x:v>8.287788415851772e-10</x:v>
      </x:c>
      <x:c r="J797" s="120" t="n">
        <x:v>0.00002878851926697824</x:v>
      </x:c>
      <x:c r="K797" s="120" t="n">
        <x:v>-1.5011495058587814</x:v>
      </x:c>
      <x:c r="L797" s="120" t="n">
        <x:v>-0.039236340840382855</x:v>
      </x:c>
      <x:c r="M797" s="120" t="n">
        <x:v>1</x:v>
      </x:c>
      <x:c r="N797" s="120" t="n">
        <x:v>1</x:v>
      </x:c>
      <x:c r="O797" s="120" t="n">
        <x:v>1</x:v>
      </x:c>
      <x:c r="P797" s="120" t="n">
        <x:v>1</x:v>
      </x:c>
      <x:c r="Q797" s="120" t="n">
        <x:v>11</x:v>
      </x:c>
      <x:c r="R797" s="120" t="n">
        <x:v>1.9110058548532377e-11</x:v>
      </x:c>
      <x:c r="S797" s="120" t="n">
        <x:v>1.0868106490885997e-12</x:v>
      </x:c>
      <x:c r="T797" s="120" t="n">
        <x:v>1025</x:v>
      </x:c>
      <x:c r="U797" s="120" t="n">
        <x:v>210</x:v>
      </x:c>
      <x:c r="V797" s="120" t="n">
        <x:v>4.042823617488669e-12</x:v>
      </x:c>
      <x:c r="W797" s="120" t="n">
        <x:v>1.9732829561551838e-11</x:v>
      </x:c>
      <x:c r="X797" s="120" t="n">
        <x:v>797</x:v>
      </x:c>
      <x:c r="Y797" s="151" t="n">
        <x:v>44590.59342592592</x:v>
      </x:c>
      <x:c r="Z797" s="151" t="n">
        <x:v>44590.59579861111</x:v>
      </x:c>
      <x:c r="AA797" s="120" t="n">
        <x:v>42</x:v>
      </x:c>
      <x:c r="AB797" s="120" t="str">
        <x:v>Normal</x:v>
      </x:c>
      <x:c r="AC797" s="120" t="n">
        <x:v>0</x:v>
      </x:c>
      <x:c r="AD797" s="120"/>
      <x:c r="AE797" s="120"/>
      <x:c r="AF797" s="120"/>
      <x:c r="AG797" s="120"/>
    </x:row>
    <x:row r="798">
      <x:c r="A798" s="120" t="n">
        <x:v>797</x:v>
      </x:c>
      <x:c r="B798" s="120" t="n">
        <x:v>0</x:v>
      </x:c>
      <x:c r="C798" s="120" t="n">
        <x:v>1</x:v>
      </x:c>
      <x:c r="D798" s="120" t="str">
        <x:v>CADC0874</x:v>
      </x:c>
      <x:c r="E798" s="120" t="n">
        <x:v>5</x:v>
      </x:c>
      <x:c r="F798" s="120" t="n">
        <x:v>205</x:v>
      </x:c>
      <x:c r="G798" s="120" t="n">
        <x:v>42</x:v>
      </x:c>
      <x:c r="H798" s="120" t="n">
        <x:v>0.0000025484573809523816</x:v>
      </x:c>
      <x:c r="I798" s="120" t="n">
        <x:v>8.335141572750527e-10</x:v>
      </x:c>
      <x:c r="J798" s="120" t="n">
        <x:v>0.000028870645252142404</x:v>
      </x:c>
      <x:c r="K798" s="120" t="n">
        <x:v>-1.413499754792734</x:v>
      </x:c>
      <x:c r="L798" s="120" t="n">
        <x:v>0.08764504668199388</x:v>
      </x:c>
      <x:c r="M798" s="120" t="n">
        <x:v>1</x:v>
      </x:c>
      <x:c r="N798" s="120" t="n">
        <x:v>1</x:v>
      </x:c>
      <x:c r="O798" s="120" t="n">
        <x:v>1</x:v>
      </x:c>
      <x:c r="P798" s="120" t="n">
        <x:v>1</x:v>
      </x:c>
      <x:c r="Q798" s="120" t="n">
        <x:v>11</x:v>
      </x:c>
      <x:c r="R798" s="120" t="n">
        <x:v>1.9374602013299462e-11</x:v>
      </x:c>
      <x:c r="S798" s="120" t="n">
        <x:v>1.1070384417900006e-12</x:v>
      </x:c>
      <x:c r="T798" s="120" t="n">
        <x:v>1025</x:v>
      </x:c>
      <x:c r="U798" s="120" t="n">
        <x:v>210</x:v>
      </x:c>
      <x:c r="V798" s="120" t="n">
        <x:v>4.0659227184148915e-12</x:v>
      </x:c>
      <x:c r="W798" s="120" t="n">
        <x:v>1.984557517321554e-11</x:v>
      </x:c>
      <x:c r="X798" s="120" t="n">
        <x:v>798</x:v>
      </x:c>
      <x:c r="Y798" s="151" t="n">
        <x:v>44590.59585648148</x:v>
      </x:c>
      <x:c r="Z798" s="151" t="n">
        <x:v>44590.598229166666</x:v>
      </x:c>
      <x:c r="AA798" s="120" t="n">
        <x:v>42</x:v>
      </x:c>
      <x:c r="AB798" s="120" t="str">
        <x:v>Normal</x:v>
      </x:c>
      <x:c r="AC798" s="120" t="n">
        <x:v>0</x:v>
      </x:c>
      <x:c r="AD798" s="120"/>
      <x:c r="AE798" s="120"/>
      <x:c r="AF798" s="120"/>
      <x:c r="AG798" s="120"/>
    </x:row>
    <x:row r="799">
      <x:c r="A799" s="120" t="n">
        <x:v>798</x:v>
      </x:c>
      <x:c r="B799" s="120" t="n">
        <x:v>0</x:v>
      </x:c>
      <x:c r="C799" s="120" t="n">
        <x:v>0</x:v>
      </x:c>
      <x:c r="D799" s="120" t="str">
        <x:v>CADC0874</x:v>
      </x:c>
      <x:c r="E799" s="120" t="n">
        <x:v>5</x:v>
      </x:c>
      <x:c r="F799" s="120" t="n">
        <x:v>190</x:v>
      </x:c>
      <x:c r="G799" s="120" t="n">
        <x:v>39</x:v>
      </x:c>
      <x:c r="H799" s="120" t="n">
        <x:v>0.000010382941025641025</x:v>
      </x:c>
      <x:c r="I799" s="120" t="n">
        <x:v>5.983807898799784e-10</x:v>
      </x:c>
      <x:c r="J799" s="120" t="n">
        <x:v>0.00002446182311030759</x:v>
      </x:c>
      <x:c r="K799" s="120" t="n">
        <x:v>-1.3487214742363753</x:v>
      </x:c>
      <x:c r="L799" s="120" t="n">
        <x:v>-0.120026067560112</x:v>
      </x:c>
      <x:c r="M799" s="120" t="n">
        <x:v>1</x:v>
      </x:c>
      <x:c r="N799" s="120" t="n">
        <x:v>1</x:v>
      </x:c>
      <x:c r="O799" s="120" t="n">
        <x:v>1</x:v>
      </x:c>
      <x:c r="P799" s="120" t="n">
        <x:v>1</x:v>
      </x:c>
      <x:c r="Q799" s="120" t="n">
        <x:v>11</x:v>
      </x:c>
      <x:c r="R799" s="120" t="n">
        <x:v>1.553654559772964e-11</x:v>
      </x:c>
      <x:c r="S799" s="120" t="n">
        <x:v>8.189938951818849e-13</x:v>
      </x:c>
      <x:c r="T799" s="120" t="n">
        <x:v>950</x:v>
      </x:c>
      <x:c r="U799" s="120" t="n">
        <x:v>195</x:v>
      </x:c>
      <x:c r="V799" s="120" t="n">
        <x:v>3.1493725783156757e-12</x:v>
      </x:c>
      <x:c r="W799" s="120" t="n">
        <x:v>1.5343097176409704e-11</x:v>
      </x:c>
      <x:c r="X799" s="120" t="n">
        <x:v>799</x:v>
      </x:c>
      <x:c r="Y799" s="151" t="n">
        <x:v>44590.598287037035</x:v>
      </x:c>
      <x:c r="Z799" s="151" t="n">
        <x:v>44590.600486111114</x:v>
      </x:c>
      <x:c r="AA799" s="120" t="n">
        <x:v>39</x:v>
      </x:c>
      <x:c r="AB799" s="120" t="str">
        <x:v>Normal</x:v>
      </x:c>
      <x:c r="AC799" s="120" t="n">
        <x:v>0</x:v>
      </x:c>
      <x:c r="AD799" s="120"/>
      <x:c r="AE799" s="120"/>
      <x:c r="AF799" s="120"/>
      <x:c r="AG799" s="120"/>
    </x:row>
    <x:row r="800">
      <x:c r="A800" s="120" t="n">
        <x:v>799</x:v>
      </x:c>
      <x:c r="B800" s="120" t="n">
        <x:v>0</x:v>
      </x:c>
      <x:c r="C800" s="120" t="n">
        <x:v>1</x:v>
      </x:c>
      <x:c r="D800" s="120" t="str">
        <x:v>CADC0874</x:v>
      </x:c>
      <x:c r="E800" s="120" t="n">
        <x:v>5</x:v>
      </x:c>
      <x:c r="F800" s="120" t="n">
        <x:v>190</x:v>
      </x:c>
      <x:c r="G800" s="120" t="n">
        <x:v>39</x:v>
      </x:c>
      <x:c r="H800" s="120" t="n">
        <x:v>0.000013214765769230769</x:v>
      </x:c>
      <x:c r="I800" s="120" t="n">
        <x:v>2.9007657962115894e-10</x:v>
      </x:c>
      <x:c r="J800" s="120" t="n">
        <x:v>0.000017031634672607292</x:v>
      </x:c>
      <x:c r="K800" s="120" t="n">
        <x:v>-1.34049511930809</x:v>
      </x:c>
      <x:c r="L800" s="120" t="n">
        <x:v>-0.10430397050679707</x:v>
      </x:c>
      <x:c r="M800" s="120" t="n">
        <x:v>1</x:v>
      </x:c>
      <x:c r="N800" s="120" t="n">
        <x:v>1</x:v>
      </x:c>
      <x:c r="O800" s="120" t="n">
        <x:v>1</x:v>
      </x:c>
      <x:c r="P800" s="120" t="n">
        <x:v>7</x:v>
      </x:c>
      <x:c r="Q800" s="120" t="n">
        <x:v>13</x:v>
      </x:c>
      <x:c r="R800" s="120" t="n">
        <x:v>7.534322296385038e-12</x:v>
      </x:c>
      <x:c r="S800" s="120" t="n">
        <x:v>1.71347238188039e-12</x:v>
      </x:c>
      <x:c r="T800" s="120" t="n">
        <x:v>950</x:v>
      </x:c>
      <x:c r="U800" s="120" t="n">
        <x:v>195</x:v>
      </x:c>
      <x:c r="V800" s="120" t="n">
        <x:v>1.5267188401113629e-12</x:v>
      </x:c>
      <x:c r="W800" s="120" t="n">
        <x:v>7.437861015927153e-12</x:v>
      </x:c>
      <x:c r="X800" s="120" t="n">
        <x:v>800</x:v>
      </x:c>
      <x:c r="Y800" s="151" t="n">
        <x:v>44590.60054398148</x:v>
      </x:c>
      <x:c r="Z800" s="151" t="n">
        <x:v>44590.602743055555</x:v>
      </x:c>
      <x:c r="AA800" s="120" t="n">
        <x:v>39</x:v>
      </x:c>
      <x:c r="AB800" s="120" t="str">
        <x:v>Normal</x:v>
      </x:c>
      <x:c r="AC800" s="120" t="n">
        <x:v>1</x:v>
      </x:c>
      <x:c r="AD800" s="120" t="n">
        <x:v>643</x:v>
      </x:c>
      <x:c r="AE800" s="120" t="n">
        <x:v>7</x:v>
      </x:c>
      <x:c r="AF800" s="120" t="n">
        <x:v>43</x:v>
      </x:c>
      <x:c r="AG800" s="120" t="str">
        <x:v>train=1|anomaly=0</x:v>
      </x:c>
    </x:row>
    <x:row r="801">
      <x:c r="A801" s="120" t="n">
        <x:v>800</x:v>
      </x:c>
      <x:c r="B801" s="120" t="n">
        <x:v>0</x:v>
      </x:c>
      <x:c r="C801" s="120" t="n">
        <x:v>0</x:v>
      </x:c>
      <x:c r="D801" s="120" t="str">
        <x:v>CADC0874</x:v>
      </x:c>
      <x:c r="E801" s="120" t="n">
        <x:v>5</x:v>
      </x:c>
      <x:c r="F801" s="120" t="n">
        <x:v>180</x:v>
      </x:c>
      <x:c r="G801" s="120" t="n">
        <x:v>37</x:v>
      </x:c>
      <x:c r="H801" s="120" t="n">
        <x:v>0.00001382293845945946</x:v>
      </x:c>
      <x:c r="I801" s="120" t="n">
        <x:v>1.0800474685774194e-10</x:v>
      </x:c>
      <x:c r="J801" s="120" t="n">
        <x:v>0.000010392533226203414</x:v>
      </x:c>
      <x:c r="K801" s="120" t="n">
        <x:v>-1.4777834147840196</x:v>
      </x:c>
      <x:c r="L801" s="120" t="n">
        <x:v>-0.02740522967944879</x:v>
      </x:c>
      <x:c r="M801" s="120" t="n">
        <x:v>1</x:v>
      </x:c>
      <x:c r="N801" s="120" t="n">
        <x:v>1</x:v>
      </x:c>
      <x:c r="O801" s="120" t="n">
        <x:v>1</x:v>
      </x:c>
      <x:c r="P801" s="120" t="n">
        <x:v>6</x:v>
      </x:c>
      <x:c r="Q801" s="120" t="n">
        <x:v>10</x:v>
      </x:c>
      <x:c r="R801" s="120" t="n">
        <x:v>3.495243781540798e-12</x:v>
      </x:c>
      <x:c r="S801" s="120" t="n">
        <x:v>8.290412068245347e-13</x:v>
      </x:c>
      <x:c r="T801" s="120" t="n">
        <x:v>900</x:v>
      </x:c>
      <x:c r="U801" s="120" t="n">
        <x:v>185</x:v>
      </x:c>
      <x:c r="V801" s="120" t="n">
        <x:v>6.000263714318996e-13</x:v>
      </x:c>
      <x:c r="W801" s="120" t="n">
        <x:v>2.919047212371404e-12</x:v>
      </x:c>
      <x:c r="X801" s="120" t="n">
        <x:v>801</x:v>
      </x:c>
      <x:c r="Y801" s="151" t="n">
        <x:v>44590.602800925924</x:v>
      </x:c>
      <x:c r="Z801" s="151" t="n">
        <x:v>44590.60488425926</x:v>
      </x:c>
      <x:c r="AA801" s="120" t="n">
        <x:v>37</x:v>
      </x:c>
      <x:c r="AB801" s="120" t="str">
        <x:v>Normal</x:v>
      </x:c>
      <x:c r="AC801" s="120" t="n">
        <x:v>0</x:v>
      </x:c>
      <x:c r="AD801" s="120"/>
      <x:c r="AE801" s="120"/>
      <x:c r="AF801" s="120"/>
      <x:c r="AG801" s="120"/>
    </x:row>
    <x:row r="802">
      <x:c r="A802" s="120" t="n">
        <x:v>801</x:v>
      </x:c>
      <x:c r="B802" s="120" t="n">
        <x:v>0</x:v>
      </x:c>
      <x:c r="C802" s="120" t="n">
        <x:v>1</x:v>
      </x:c>
      <x:c r="D802" s="120" t="str">
        <x:v>CADC0874</x:v>
      </x:c>
      <x:c r="E802" s="120" t="n">
        <x:v>5</x:v>
      </x:c>
      <x:c r="F802" s="120" t="n">
        <x:v>180</x:v>
      </x:c>
      <x:c r="G802" s="120" t="n">
        <x:v>37</x:v>
      </x:c>
      <x:c r="H802" s="120" t="n">
        <x:v>0.000011049430835135136</x:v>
      </x:c>
      <x:c r="I802" s="120" t="n">
        <x:v>1.7746631446737135e-10</x:v>
      </x:c>
      <x:c r="J802" s="120" t="n">
        <x:v>0.000013321648338977101</x:v>
      </x:c>
      <x:c r="K802" s="120" t="n">
        <x:v>-1.1593644792744948</x:v>
      </x:c>
      <x:c r="L802" s="120" t="n">
        <x:v>-0.2796692304866909</x:v>
      </x:c>
      <x:c r="M802" s="120" t="n">
        <x:v>1</x:v>
      </x:c>
      <x:c r="N802" s="120" t="n">
        <x:v>1</x:v>
      </x:c>
      <x:c r="O802" s="120" t="n">
        <x:v>1</x:v>
      </x:c>
      <x:c r="P802" s="120" t="n">
        <x:v>5</x:v>
      </x:c>
      <x:c r="Q802" s="120" t="n">
        <x:v>10</x:v>
      </x:c>
      <x:c r="R802" s="120" t="n">
        <x:v>5.163498780837144e-12</x:v>
      </x:c>
      <x:c r="S802" s="120" t="n">
        <x:v>1.048691656942907e-12</x:v>
      </x:c>
      <x:c r="T802" s="120" t="n">
        <x:v>900</x:v>
      </x:c>
      <x:c r="U802" s="120" t="n">
        <x:v>185</x:v>
      </x:c>
      <x:c r="V802" s="120" t="n">
        <x:v>9.859239692631743e-13</x:v>
      </x:c>
      <x:c r="W802" s="120" t="n">
        <x:v>4.796386877496523e-12</x:v>
      </x:c>
      <x:c r="X802" s="120" t="n">
        <x:v>802</x:v>
      </x:c>
      <x:c r="Y802" s="151" t="n">
        <x:v>44590.60494212963</x:v>
      </x:c>
      <x:c r="Z802" s="151" t="n">
        <x:v>44590.60702546296</x:v>
      </x:c>
      <x:c r="AA802" s="120" t="n">
        <x:v>37</x:v>
      </x:c>
      <x:c r="AB802" s="120" t="str">
        <x:v>Normal</x:v>
      </x:c>
      <x:c r="AC802" s="120" t="n">
        <x:v>1</x:v>
      </x:c>
      <x:c r="AD802" s="120" t="n">
        <x:v>592</x:v>
      </x:c>
      <x:c r="AE802" s="120" t="n">
        <x:v>6</x:v>
      </x:c>
      <x:c r="AF802" s="120" t="n">
        <x:v>92</x:v>
      </x:c>
      <x:c r="AG802" s="120" t="str">
        <x:v>train=1|anomaly=0</x:v>
      </x:c>
    </x:row>
    <x:row r="803">
      <x:c r="A803" s="120" t="n">
        <x:v>802</x:v>
      </x:c>
      <x:c r="B803" s="120" t="n">
        <x:v>0</x:v>
      </x:c>
      <x:c r="C803" s="120" t="n">
        <x:v>1</x:v>
      </x:c>
      <x:c r="D803" s="120" t="str">
        <x:v>CADC0874</x:v>
      </x:c>
      <x:c r="E803" s="120" t="n">
        <x:v>5</x:v>
      </x:c>
      <x:c r="F803" s="120" t="n">
        <x:v>195</x:v>
      </x:c>
      <x:c r="G803" s="120" t="n">
        <x:v>40</x:v>
      </x:c>
      <x:c r="H803" s="120" t="n">
        <x:v>0.000003908058325</x:v>
      </x:c>
      <x:c r="I803" s="120" t="n">
        <x:v>2.6083187245528234e-10</x:v>
      </x:c>
      <x:c r="J803" s="120" t="n">
        <x:v>0.00001615029016628749</x:v>
      </x:c>
      <x:c r="K803" s="120" t="n">
        <x:v>-1.336176841710829</x:v>
      </x:c>
      <x:c r="L803" s="120" t="n">
        <x:v>-0.03503417314338793</x:v>
      </x:c>
      <x:c r="M803" s="120" t="n">
        <x:v>1</x:v>
      </x:c>
      <x:c r="N803" s="120" t="n">
        <x:v>1</x:v>
      </x:c>
      <x:c r="O803" s="120" t="n">
        <x:v>1</x:v>
      </x:c>
      <x:c r="P803" s="120" t="n">
        <x:v>3</x:v>
      </x:c>
      <x:c r="Q803" s="120" t="n">
        <x:v>11</x:v>
      </x:c>
      <x:c r="R803" s="120" t="n">
        <x:v>6.611396308675063e-12</x:v>
      </x:c>
      <x:c r="S803" s="120" t="n">
        <x:v>7.962807763446397e-13</x:v>
      </x:c>
      <x:c r="T803" s="120" t="n">
        <x:v>975</x:v>
      </x:c>
      <x:c r="U803" s="120" t="n">
        <x:v>200</x:v>
      </x:c>
      <x:c r="V803" s="120" t="n">
        <x:v>1.3375993459245248e-12</x:v>
      </x:c>
      <x:c r="W803" s="120" t="n">
        <x:v>6.5207968113820586e-12</x:v>
      </x:c>
      <x:c r="X803" s="120" t="n">
        <x:v>803</x:v>
      </x:c>
      <x:c r="Y803" s="151" t="n">
        <x:v>44590.607083333336</x:v>
      </x:c>
      <x:c r="Z803" s="151" t="n">
        <x:v>44590.60934027778</x:v>
      </x:c>
      <x:c r="AA803" s="120" t="n">
        <x:v>40</x:v>
      </x:c>
      <x:c r="AB803" s="120" t="str">
        <x:v>Normal</x:v>
      </x:c>
      <x:c r="AC803" s="120" t="n">
        <x:v>1</x:v>
      </x:c>
      <x:c r="AD803" s="120" t="n">
        <x:v>966</x:v>
      </x:c>
      <x:c r="AE803" s="120" t="n">
        <x:v>10</x:v>
      </x:c>
      <x:c r="AF803" s="120" t="n">
        <x:v>66</x:v>
      </x:c>
      <x:c r="AG803" s="120" t="str">
        <x:v>train=1|anomaly=0</x:v>
      </x:c>
    </x:row>
    <x:row r="804">
      <x:c r="A804" s="120" t="n">
        <x:v>803</x:v>
      </x:c>
      <x:c r="B804" s="120" t="n">
        <x:v>0</x:v>
      </x:c>
      <x:c r="C804" s="120" t="n">
        <x:v>0</x:v>
      </x:c>
      <x:c r="D804" s="120" t="str">
        <x:v>CADC0874</x:v>
      </x:c>
      <x:c r="E804" s="120" t="n">
        <x:v>5</x:v>
      </x:c>
      <x:c r="F804" s="120" t="n">
        <x:v>195</x:v>
      </x:c>
      <x:c r="G804" s="120" t="n">
        <x:v>40</x:v>
      </x:c>
      <x:c r="H804" s="120" t="n">
        <x:v>-0.0000025710952499999998</x:v>
      </x:c>
      <x:c r="I804" s="120" t="n">
        <x:v>2.6941357925738493e-10</x:v>
      </x:c>
      <x:c r="J804" s="120" t="n">
        <x:v>0.00001641382281058818</x:v>
      </x:c>
      <x:c r="K804" s="120" t="n">
        <x:v>-1.5284215720169347</x:v>
      </x:c>
      <x:c r="L804" s="120" t="n">
        <x:v>0.0658381116561894</x:v>
      </x:c>
      <x:c r="M804" s="120" t="n">
        <x:v>1</x:v>
      </x:c>
      <x:c r="N804" s="120" t="n">
        <x:v>1</x:v>
      </x:c>
      <x:c r="O804" s="120" t="n">
        <x:v>1</x:v>
      </x:c>
      <x:c r="P804" s="120" t="n">
        <x:v>1</x:v>
      </x:c>
      <x:c r="Q804" s="120" t="n">
        <x:v>11</x:v>
      </x:c>
      <x:c r="R804" s="120" t="n">
        <x:v>7.095152433279291e-12</x:v>
      </x:c>
      <x:c r="S804" s="120" t="n">
        <x:v>8.407188493448756e-13</x:v>
      </x:c>
      <x:c r="T804" s="120" t="n">
        <x:v>975</x:v>
      </x:c>
      <x:c r="U804" s="120" t="n">
        <x:v>200</x:v>
      </x:c>
      <x:c r="V804" s="120" t="n">
        <x:v>1.3816080987558201e-12</x:v>
      </x:c>
      <x:c r="W804" s="120" t="n">
        <x:v>6.735339481434623e-12</x:v>
      </x:c>
      <x:c r="X804" s="120" t="n">
        <x:v>804</x:v>
      </x:c>
      <x:c r="Y804" s="151" t="n">
        <x:v>44590.609398148146</x:v>
      </x:c>
      <x:c r="Z804" s="151" t="n">
        <x:v>44590.611655092594</x:v>
      </x:c>
      <x:c r="AA804" s="120" t="n">
        <x:v>40</x:v>
      </x:c>
      <x:c r="AB804" s="120" t="str">
        <x:v>Normal</x:v>
      </x:c>
      <x:c r="AC804" s="120" t="n">
        <x:v>0</x:v>
      </x:c>
      <x:c r="AD804" s="120"/>
      <x:c r="AE804" s="120"/>
      <x:c r="AF804" s="120"/>
      <x:c r="AG804" s="120"/>
    </x:row>
    <x:row r="805">
      <x:c r="A805" s="120" t="n">
        <x:v>804</x:v>
      </x:c>
      <x:c r="B805" s="120" t="n">
        <x:v>0</x:v>
      </x:c>
      <x:c r="C805" s="120" t="n">
        <x:v>1</x:v>
      </x:c>
      <x:c r="D805" s="120" t="str">
        <x:v>CADC0874</x:v>
      </x:c>
      <x:c r="E805" s="120" t="n">
        <x:v>5</x:v>
      </x:c>
      <x:c r="F805" s="120" t="n">
        <x:v>190</x:v>
      </x:c>
      <x:c r="G805" s="120" t="n">
        <x:v>39</x:v>
      </x:c>
      <x:c r="H805" s="120" t="n">
        <x:v>-0.0000060897053589743594</x:v>
      </x:c>
      <x:c r="I805" s="120" t="n">
        <x:v>1.8974222096423384e-10</x:v>
      </x:c>
      <x:c r="J805" s="120" t="n">
        <x:v>0.000013774694949952025</x:v>
      </x:c>
      <x:c r="K805" s="120" t="n">
        <x:v>-1.4851907844078431</x:v>
      </x:c>
      <x:c r="L805" s="120" t="n">
        <x:v>0.02777593297278656</x:v>
      </x:c>
      <x:c r="M805" s="120" t="n">
        <x:v>1</x:v>
      </x:c>
      <x:c r="N805" s="120" t="n">
        <x:v>1</x:v>
      </x:c>
      <x:c r="O805" s="120" t="n">
        <x:v>1</x:v>
      </x:c>
      <x:c r="P805" s="120" t="n">
        <x:v>8</x:v>
      </x:c>
      <x:c r="Q805" s="120" t="n">
        <x:v>14</x:v>
      </x:c>
      <x:c r="R805" s="120" t="n">
        <x:v>5.386697424926506e-12</x:v>
      </x:c>
      <x:c r="S805" s="120" t="n">
        <x:v>1.1450617529955168e-12</x:v>
      </x:c>
      <x:c r="T805" s="120" t="n">
        <x:v>950</x:v>
      </x:c>
      <x:c r="U805" s="120" t="n">
        <x:v>195</x:v>
      </x:c>
      <x:c r="V805" s="120" t="n">
        <x:v>9.986432682328097e-13</x:v>
      </x:c>
      <x:c r="W805" s="120" t="n">
        <x:v>4.865185152929073e-12</x:v>
      </x:c>
      <x:c r="X805" s="120" t="n">
        <x:v>805</x:v>
      </x:c>
      <x:c r="Y805" s="151" t="n">
        <x:v>44590.611712962964</x:v>
      </x:c>
      <x:c r="Z805" s="151" t="n">
        <x:v>44590.613912037035</x:v>
      </x:c>
      <x:c r="AA805" s="120" t="n">
        <x:v>39</x:v>
      </x:c>
      <x:c r="AB805" s="120" t="str">
        <x:v>Normal</x:v>
      </x:c>
      <x:c r="AC805" s="120" t="n">
        <x:v>1</x:v>
      </x:c>
      <x:c r="AD805" s="120" t="n">
        <x:v>336</x:v>
      </x:c>
      <x:c r="AE805" s="120" t="n">
        <x:v>4</x:v>
      </x:c>
      <x:c r="AF805" s="120" t="n">
        <x:v>36</x:v>
      </x:c>
      <x:c r="AG805" s="120" t="str">
        <x:v>train=1|anomaly=0</x:v>
      </x:c>
    </x:row>
    <x:row r="806">
      <x:c r="A806" s="120" t="n">
        <x:v>805</x:v>
      </x:c>
      <x:c r="B806" s="120" t="n">
        <x:v>0</x:v>
      </x:c>
      <x:c r="C806" s="120" t="n">
        <x:v>0</x:v>
      </x:c>
      <x:c r="D806" s="120" t="str">
        <x:v>CADC0874</x:v>
      </x:c>
      <x:c r="E806" s="120" t="n">
        <x:v>5</x:v>
      </x:c>
      <x:c r="F806" s="120" t="n">
        <x:v>205</x:v>
      </x:c>
      <x:c r="G806" s="120" t="n">
        <x:v>42</x:v>
      </x:c>
      <x:c r="H806" s="120" t="n">
        <x:v>0.00000525675630952381</x:v>
      </x:c>
      <x:c r="I806" s="120" t="n">
        <x:v>5.342141797233061e-10</x:v>
      </x:c>
      <x:c r="J806" s="120" t="n">
        <x:v>0.000023113073783538744</x:v>
      </x:c>
      <x:c r="K806" s="120" t="n">
        <x:v>-1.4792659297478805</x:v>
      </x:c>
      <x:c r="L806" s="120" t="n">
        <x:v>-0.054209147483293314</x:v>
      </x:c>
      <x:c r="M806" s="120" t="n">
        <x:v>1</x:v>
      </x:c>
      <x:c r="N806" s="120" t="n">
        <x:v>1</x:v>
      </x:c>
      <x:c r="O806" s="120" t="n">
        <x:v>1</x:v>
      </x:c>
      <x:c r="P806" s="120" t="n">
        <x:v>3</x:v>
      </x:c>
      <x:c r="Q806" s="120" t="n">
        <x:v>11</x:v>
      </x:c>
      <x:c r="R806" s="120" t="n">
        <x:v>1.2435763366832986e-11</x:v>
      </x:c>
      <x:c r="S806" s="120" t="n">
        <x:v>1.69644951626875e-12</x:v>
      </x:c>
      <x:c r="T806" s="120" t="n">
        <x:v>1025</x:v>
      </x:c>
      <x:c r="U806" s="120" t="n">
        <x:v>210</x:v>
      </x:c>
      <x:c r="V806" s="120" t="n">
        <x:v>2.605922827918566e-12</x:v>
      </x:c>
      <x:c r="W806" s="120" t="n">
        <x:v>1.2719385231507288e-11</x:v>
      </x:c>
      <x:c r="X806" s="120" t="n">
        <x:v>806</x:v>
      </x:c>
      <x:c r="Y806" s="151" t="n">
        <x:v>44590.62855324074</x:v>
      </x:c>
      <x:c r="Z806" s="151" t="n">
        <x:v>44590.63092592593</x:v>
      </x:c>
      <x:c r="AA806" s="120" t="n">
        <x:v>42</x:v>
      </x:c>
      <x:c r="AB806" s="120" t="str">
        <x:v>Normal</x:v>
      </x:c>
      <x:c r="AC806" s="120" t="n">
        <x:v>1</x:v>
      </x:c>
      <x:c r="AD806" s="120" t="n">
        <x:v>6</x:v>
      </x:c>
      <x:c r="AE806" s="120" t="n">
        <x:v>1</x:v>
      </x:c>
      <x:c r="AF806" s="120" t="n">
        <x:v>6</x:v>
      </x:c>
      <x:c r="AG806" s="120" t="str">
        <x:v>train=0|anomaly=0</x:v>
      </x:c>
    </x:row>
    <x:row r="807">
      <x:c r="A807" s="120" t="n">
        <x:v>806</x:v>
      </x:c>
      <x:c r="B807" s="120" t="n">
        <x:v>0</x:v>
      </x:c>
      <x:c r="C807" s="120" t="n">
        <x:v>1</x:v>
      </x:c>
      <x:c r="D807" s="120" t="str">
        <x:v>CADC0874</x:v>
      </x:c>
      <x:c r="E807" s="120" t="n">
        <x:v>5</x:v>
      </x:c>
      <x:c r="F807" s="120" t="n">
        <x:v>205</x:v>
      </x:c>
      <x:c r="G807" s="120" t="n">
        <x:v>42</x:v>
      </x:c>
      <x:c r="H807" s="120" t="n">
        <x:v>0.00001039067280952381</x:v>
      </x:c>
      <x:c r="I807" s="120" t="n">
        <x:v>3.225602838795542e-10</x:v>
      </x:c>
      <x:c r="J807" s="120" t="n">
        <x:v>0.00001795996335963841</x:v>
      </x:c>
      <x:c r="K807" s="120" t="n">
        <x:v>-1.3554981649482938</x:v>
      </x:c>
      <x:c r="L807" s="120" t="n">
        <x:v>-0.1013691100987543</x:v>
      </x:c>
      <x:c r="M807" s="120" t="n">
        <x:v>1</x:v>
      </x:c>
      <x:c r="N807" s="120" t="n">
        <x:v>1</x:v>
      </x:c>
      <x:c r="O807" s="120" t="n">
        <x:v>1</x:v>
      </x:c>
      <x:c r="P807" s="120" t="n">
        <x:v>4</x:v>
      </x:c>
      <x:c r="Q807" s="120" t="n">
        <x:v>12</x:v>
      </x:c>
      <x:c r="R807" s="120" t="n">
        <x:v>7.197668931600981e-12</x:v>
      </x:c>
      <x:c r="S807" s="120" t="n">
        <x:v>7.206363661605377e-13</x:v>
      </x:c>
      <x:c r="T807" s="120" t="n">
        <x:v>1025</x:v>
      </x:c>
      <x:c r="U807" s="120" t="n">
        <x:v>210</x:v>
      </x:c>
      <x:c r="V807" s="120" t="n">
        <x:v>1.5734647994124594e-12</x:v>
      </x:c>
      <x:c r="W807" s="120" t="n">
        <x:v>7.680006759037005e-12</x:v>
      </x:c>
      <x:c r="X807" s="120" t="n">
        <x:v>807</x:v>
      </x:c>
      <x:c r="Y807" s="151" t="n">
        <x:v>44590.6309837963</x:v>
      </x:c>
      <x:c r="Z807" s="151" t="n">
        <x:v>44590.633356481485</x:v>
      </x:c>
      <x:c r="AA807" s="120" t="n">
        <x:v>42</x:v>
      </x:c>
      <x:c r="AB807" s="120" t="str">
        <x:v>Normal</x:v>
      </x:c>
      <x:c r="AC807" s="120" t="n">
        <x:v>0</x:v>
      </x:c>
      <x:c r="AD807" s="120"/>
      <x:c r="AE807" s="120"/>
      <x:c r="AF807" s="120"/>
      <x:c r="AG807" s="120"/>
    </x:row>
    <x:row r="808">
      <x:c r="A808" s="120" t="n">
        <x:v>807</x:v>
      </x:c>
      <x:c r="B808" s="120" t="n">
        <x:v>0</x:v>
      </x:c>
      <x:c r="C808" s="120" t="n">
        <x:v>1</x:v>
      </x:c>
      <x:c r="D808" s="120" t="str">
        <x:v>CADC0874</x:v>
      </x:c>
      <x:c r="E808" s="120" t="n">
        <x:v>5</x:v>
      </x:c>
      <x:c r="F808" s="120" t="n">
        <x:v>210</x:v>
      </x:c>
      <x:c r="G808" s="120" t="n">
        <x:v>43</x:v>
      </x:c>
      <x:c r="H808" s="120" t="n">
        <x:v>-0.000017637262813953486</x:v>
      </x:c>
      <x:c r="I808" s="120" t="n">
        <x:v>4.232998817911463e-10</x:v>
      </x:c>
      <x:c r="J808" s="120" t="n">
        <x:v>0.00002057425288536977</x:v>
      </x:c>
      <x:c r="K808" s="120" t="n">
        <x:v>-1.5231397102278506</x:v>
      </x:c>
      <x:c r="L808" s="120" t="n">
        <x:v>-0.045963025392850514</x:v>
      </x:c>
      <x:c r="M808" s="120" t="n">
        <x:v>1</x:v>
      </x:c>
      <x:c r="N808" s="120" t="n">
        <x:v>1</x:v>
      </x:c>
      <x:c r="O808" s="120" t="n">
        <x:v>1</x:v>
      </x:c>
      <x:c r="P808" s="120" t="n">
        <x:v>3</x:v>
      </x:c>
      <x:c r="Q808" s="120" t="n">
        <x:v>13</x:v>
      </x:c>
      <x:c r="R808" s="120" t="n">
        <x:v>9.546239409238762e-12</x:v>
      </x:c>
      <x:c r="S808" s="120" t="n">
        <x:v>1.0209378349850208e-12</x:v>
      </x:c>
      <x:c r="T808" s="120" t="n">
        <x:v>1050</x:v>
      </x:c>
      <x:c r="U808" s="120" t="n">
        <x:v>215</x:v>
      </x:c>
      <x:c r="V808" s="120" t="n">
        <x:v>2.0157137228149824e-12</x:v>
      </x:c>
      <x:c r="W808" s="120" t="n">
        <x:v>9.844183297468518e-12</x:v>
      </x:c>
      <x:c r="X808" s="120" t="n">
        <x:v>808</x:v>
      </x:c>
      <x:c r="Y808" s="151" t="n">
        <x:v>44590.654594907406</x:v>
      </x:c>
      <x:c r="Z808" s="151" t="n">
        <x:v>44590.65702546296</x:v>
      </x:c>
      <x:c r="AA808" s="120" t="n">
        <x:v>43</x:v>
      </x:c>
      <x:c r="AB808" s="120" t="str">
        <x:v>Normal</x:v>
      </x:c>
      <x:c r="AC808" s="120" t="n">
        <x:v>1</x:v>
      </x:c>
      <x:c r="AD808" s="120" t="n">
        <x:v>104</x:v>
      </x:c>
      <x:c r="AE808" s="120" t="n">
        <x:v>2</x:v>
      </x:c>
      <x:c r="AF808" s="120" t="n">
        <x:v>4</x:v>
      </x:c>
      <x:c r="AG808" s="120" t="str">
        <x:v>train=1|anomaly=0</x:v>
      </x:c>
    </x:row>
    <x:row r="809">
      <x:c r="A809" s="120" t="n">
        <x:v>808</x:v>
      </x:c>
      <x:c r="B809" s="120" t="n">
        <x:v>0</x:v>
      </x:c>
      <x:c r="C809" s="120" t="n">
        <x:v>1</x:v>
      </x:c>
      <x:c r="D809" s="120" t="str">
        <x:v>CADC0874</x:v>
      </x:c>
      <x:c r="E809" s="120" t="n">
        <x:v>5</x:v>
      </x:c>
      <x:c r="F809" s="120" t="n">
        <x:v>225</x:v>
      </x:c>
      <x:c r="G809" s="120" t="n">
        <x:v>46</x:v>
      </x:c>
      <x:c r="H809" s="120" t="n">
        <x:v>-0.000014177318130434786</x:v>
      </x:c>
      <x:c r="I809" s="120" t="n">
        <x:v>5.604041368001172e-10</x:v>
      </x:c>
      <x:c r="J809" s="120" t="n">
        <x:v>0.000023672856540775074</x:v>
      </x:c>
      <x:c r="K809" s="120" t="n">
        <x:v>-1.5433275963945676</x:v>
      </x:c>
      <x:c r="L809" s="120" t="n">
        <x:v>0.01490165938832176</x:v>
      </x:c>
      <x:c r="M809" s="120" t="n">
        <x:v>1</x:v>
      </x:c>
      <x:c r="N809" s="120" t="n">
        <x:v>1</x:v>
      </x:c>
      <x:c r="O809" s="120" t="n">
        <x:v>1</x:v>
      </x:c>
      <x:c r="P809" s="120" t="n">
        <x:v>2</x:v>
      </x:c>
      <x:c r="Q809" s="120" t="n">
        <x:v>12</x:v>
      </x:c>
      <x:c r="R809" s="120" t="n">
        <x:v>1.1144918980800216e-11</x:v>
      </x:c>
      <x:c r="S809" s="120" t="n">
        <x:v>1.6737964287616864e-12</x:v>
      </x:c>
      <x:c r="T809" s="120" t="n">
        <x:v>1125</x:v>
      </x:c>
      <x:c r="U809" s="120" t="n">
        <x:v>230</x:v>
      </x:c>
      <x:c r="V809" s="120" t="n">
        <x:v>2.4906850524449655e-12</x:v>
      </x:c>
      <x:c r="W809" s="120" t="n">
        <x:v>1.2182698626089505e-11</x:v>
      </x:c>
      <x:c r="X809" s="120" t="n">
        <x:v>809</x:v>
      </x:c>
      <x:c r="Y809" s="151" t="n">
        <x:v>44590.65708333333</x:v>
      </x:c>
      <x:c r="Z809" s="151" t="n">
        <x:v>44590.6596875</x:v>
      </x:c>
      <x:c r="AA809" s="120" t="n">
        <x:v>46</x:v>
      </x:c>
      <x:c r="AB809" s="120" t="str">
        <x:v>Normal</x:v>
      </x:c>
      <x:c r="AC809" s="120" t="n">
        <x:v>0</x:v>
      </x:c>
      <x:c r="AD809" s="120"/>
      <x:c r="AE809" s="120"/>
      <x:c r="AF809" s="120"/>
      <x:c r="AG809" s="120"/>
    </x:row>
    <x:row r="810">
      <x:c r="A810" s="120" t="n">
        <x:v>809</x:v>
      </x:c>
      <x:c r="B810" s="120" t="n">
        <x:v>0</x:v>
      </x:c>
      <x:c r="C810" s="120" t="n">
        <x:v>1</x:v>
      </x:c>
      <x:c r="D810" s="120" t="str">
        <x:v>CADC0874</x:v>
      </x:c>
      <x:c r="E810" s="120" t="n">
        <x:v>5</x:v>
      </x:c>
      <x:c r="F810" s="120" t="n">
        <x:v>230</x:v>
      </x:c>
      <x:c r="G810" s="120" t="n">
        <x:v>47</x:v>
      </x:c>
      <x:c r="H810" s="120" t="n">
        <x:v>-0.000005579815340425533</x:v>
      </x:c>
      <x:c r="I810" s="120" t="n">
        <x:v>6.17213682624434e-10</x:v>
      </x:c>
      <x:c r="J810" s="120" t="n">
        <x:v>0.000024843785593673802</x:v>
      </x:c>
      <x:c r="K810" s="120" t="n">
        <x:v>-1.3819665413788538</x:v>
      </x:c>
      <x:c r="L810" s="120" t="n">
        <x:v>-0.017000631135692577</x:v>
      </x:c>
      <x:c r="M810" s="120" t="n">
        <x:v>1</x:v>
      </x:c>
      <x:c r="N810" s="120" t="n">
        <x:v>1</x:v>
      </x:c>
      <x:c r="O810" s="120" t="n">
        <x:v>1</x:v>
      </x:c>
      <x:c r="P810" s="120" t="n">
        <x:v>2</x:v>
      </x:c>
      <x:c r="Q810" s="120" t="n">
        <x:v>15</x:v>
      </x:c>
      <x:c r="R810" s="120" t="n">
        <x:v>1.1285522404899668e-11</x:v>
      </x:c>
      <x:c r="S810" s="120" t="n">
        <x:v>6.812539308037886e-13</x:v>
      </x:c>
      <x:c r="T810" s="120" t="n">
        <x:v>1150</x:v>
      </x:c>
      <x:c r="U810" s="120" t="n">
        <x:v>235</x:v>
      </x:c>
      <x:c r="V810" s="120" t="n">
        <x:v>2.6835377505410173e-12</x:v>
      </x:c>
      <x:c r="W810" s="120" t="n">
        <x:v>1.313220601328583e-11</x:v>
      </x:c>
      <x:c r="X810" s="120" t="n">
        <x:v>810</x:v>
      </x:c>
      <x:c r="Y810" s="151" t="n">
        <x:v>44590.65974537037</x:v>
      </x:c>
      <x:c r="Z810" s="151" t="n">
        <x:v>44590.662407407406</x:v>
      </x:c>
      <x:c r="AA810" s="120" t="n">
        <x:v>47</x:v>
      </x:c>
      <x:c r="AB810" s="120" t="str">
        <x:v>Normal</x:v>
      </x:c>
      <x:c r="AC810" s="120" t="n">
        <x:v>0</x:v>
      </x:c>
      <x:c r="AD810" s="120"/>
      <x:c r="AE810" s="120"/>
      <x:c r="AF810" s="120"/>
      <x:c r="AG810" s="120"/>
    </x:row>
    <x:row r="811">
      <x:c r="A811" s="120" t="n">
        <x:v>810</x:v>
      </x:c>
      <x:c r="B811" s="120" t="n">
        <x:v>0</x:v>
      </x:c>
      <x:c r="C811" s="120" t="n">
        <x:v>1</x:v>
      </x:c>
      <x:c r="D811" s="120" t="str">
        <x:v>CADC0886</x:v>
      </x:c>
      <x:c r="E811" s="120" t="n">
        <x:v>5</x:v>
      </x:c>
      <x:c r="F811" s="120" t="n">
        <x:v>185</x:v>
      </x:c>
      <x:c r="G811" s="120" t="n">
        <x:v>38</x:v>
      </x:c>
      <x:c r="H811" s="120" t="n">
        <x:v>0.19979214868421052</x:v>
      </x:c>
      <x:c r="I811" s="120" t="n">
        <x:v>0.0683150389543133</x:v>
      </x:c>
      <x:c r="J811" s="120" t="n">
        <x:v>0.2613714578034742</x:v>
      </x:c>
      <x:c r="K811" s="120" t="n">
        <x:v>-0.8451339579083172</x:v>
      </x:c>
      <x:c r="L811" s="120" t="n">
        <x:v>0.8944295994061472</x:v>
      </x:c>
      <x:c r="M811" s="120" t="n">
        <x:v>1</x:v>
      </x:c>
      <x:c r="N811" s="120" t="n">
        <x:v>1</x:v>
      </x:c>
      <x:c r="O811" s="120" t="n">
        <x:v>1</x:v>
      </x:c>
      <x:c r="P811" s="120" t="n">
        <x:v>1</x:v>
      </x:c>
      <x:c r="Q811" s="120" t="n">
        <x:v>7</x:v>
      </x:c>
      <x:c r="R811" s="120" t="n">
        <x:v>0.0034314381120829135</x:v>
      </x:c>
      <x:c r="S811" s="120" t="n">
        <x:v>0.0005044911946467056</x:v>
      </x:c>
      <x:c r="T811" s="120" t="n">
        <x:v>925</x:v>
      </x:c>
      <x:c r="U811" s="120" t="n">
        <x:v>190</x:v>
      </x:c>
      <x:c r="V811" s="120" t="n">
        <x:v>0.000369270480834126</x:v>
      </x:c>
      <x:c r="W811" s="120" t="n">
        <x:v>0.001797764183008245</x:v>
      </x:c>
      <x:c r="X811" s="120" t="n">
        <x:v>811</x:v>
      </x:c>
      <x:c r="Y811" s="151" t="n">
        <x:v>44565.847280092596</x:v>
      </x:c>
      <x:c r="Z811" s="151" t="n">
        <x:v>44565.8494212963</x:v>
      </x:c>
      <x:c r="AA811" s="120" t="n">
        <x:v>38</x:v>
      </x:c>
      <x:c r="AB811" s="120" t="str">
        <x:v>Normal</x:v>
      </x:c>
      <x:c r="AC811" s="120" t="n">
        <x:v>1</x:v>
      </x:c>
      <x:c r="AD811" s="120" t="n">
        <x:v>296</x:v>
      </x:c>
      <x:c r="AE811" s="120" t="n">
        <x:v>3</x:v>
      </x:c>
      <x:c r="AF811" s="120" t="n">
        <x:v>96</x:v>
      </x:c>
      <x:c r="AG811" s="120" t="str">
        <x:v>train=1|anomaly=0</x:v>
      </x:c>
    </x:row>
    <x:row r="812">
      <x:c r="A812" s="120" t="n">
        <x:v>811</x:v>
      </x:c>
      <x:c r="B812" s="120" t="n">
        <x:v>0</x:v>
      </x:c>
      <x:c r="C812" s="120" t="n">
        <x:v>1</x:v>
      </x:c>
      <x:c r="D812" s="120" t="str">
        <x:v>CADC0886</x:v>
      </x:c>
      <x:c r="E812" s="120" t="n">
        <x:v>5</x:v>
      </x:c>
      <x:c r="F812" s="120" t="n">
        <x:v>185</x:v>
      </x:c>
      <x:c r="G812" s="120" t="n">
        <x:v>38</x:v>
      </x:c>
      <x:c r="H812" s="120" t="n">
        <x:v>0.1903433994736842</x:v>
      </x:c>
      <x:c r="I812" s="120" t="n">
        <x:v>0.05915657098489188</x:v>
      </x:c>
      <x:c r="J812" s="120" t="n">
        <x:v>0.24322123876193846</x:v>
      </x:c>
      <x:c r="K812" s="120" t="n">
        <x:v>-0.9692856299249328</x:v>
      </x:c>
      <x:c r="L812" s="120" t="n">
        <x:v>0.8339029927699223</x:v>
      </x:c>
      <x:c r="M812" s="120" t="n">
        <x:v>1</x:v>
      </x:c>
      <x:c r="N812" s="120" t="n">
        <x:v>1</x:v>
      </x:c>
      <x:c r="O812" s="120" t="n">
        <x:v>1</x:v>
      </x:c>
      <x:c r="P812" s="120" t="n">
        <x:v>1</x:v>
      </x:c>
      <x:c r="Q812" s="120" t="n">
        <x:v>7</x:v>
      </x:c>
      <x:c r="R812" s="120" t="n">
        <x:v>0.0028372594652464</x:v>
      </x:c>
      <x:c r="S812" s="120" t="n">
        <x:v>0.0003763090923569558</x:v>
      </x:c>
      <x:c r="T812" s="120" t="n">
        <x:v>925</x:v>
      </x:c>
      <x:c r="U812" s="120" t="n">
        <x:v>190</x:v>
      </x:c>
      <x:c r="V812" s="120" t="n">
        <x:v>0.00031976524856698314</x:v>
      </x:c>
      <x:c r="W812" s="120" t="n">
        <x:v>0.0015567518680234705</x:v>
      </x:c>
      <x:c r="X812" s="120" t="n">
        <x:v>812</x:v>
      </x:c>
      <x:c r="Y812" s="151" t="n">
        <x:v>44565.84947916667</x:v>
      </x:c>
      <x:c r="Z812" s="151" t="n">
        <x:v>44565.85162037037</x:v>
      </x:c>
      <x:c r="AA812" s="120" t="n">
        <x:v>38</x:v>
      </x:c>
      <x:c r="AB812" s="120" t="str">
        <x:v>Normal</x:v>
      </x:c>
      <x:c r="AC812" s="120" t="n">
        <x:v>1</x:v>
      </x:c>
      <x:c r="AD812" s="120" t="n">
        <x:v>562</x:v>
      </x:c>
      <x:c r="AE812" s="120" t="n">
        <x:v>6</x:v>
      </x:c>
      <x:c r="AF812" s="120" t="n">
        <x:v>62</x:v>
      </x:c>
      <x:c r="AG812" s="120" t="str">
        <x:v>train=1|anomaly=0</x:v>
      </x:c>
    </x:row>
    <x:row r="813">
      <x:c r="A813" s="120" t="n">
        <x:v>812</x:v>
      </x:c>
      <x:c r="B813" s="120" t="n">
        <x:v>0</x:v>
      </x:c>
      <x:c r="C813" s="120" t="n">
        <x:v>1</x:v>
      </x:c>
      <x:c r="D813" s="120" t="str">
        <x:v>CADC0886</x:v>
      </x:c>
      <x:c r="E813" s="120" t="n">
        <x:v>5</x:v>
      </x:c>
      <x:c r="F813" s="120" t="n">
        <x:v>190</x:v>
      </x:c>
      <x:c r="G813" s="120" t="n">
        <x:v>39</x:v>
      </x:c>
      <x:c r="H813" s="120" t="n">
        <x:v>0.18177245205128204</x:v>
      </x:c>
      <x:c r="I813" s="120" t="n">
        <x:v>0.05311807958451203</x:v>
      </x:c>
      <x:c r="J813" s="120" t="n">
        <x:v>0.23047359845438267</x:v>
      </x:c>
      <x:c r="K813" s="120" t="n">
        <x:v>-1.023245504581986</x:v>
      </x:c>
      <x:c r="L813" s="120" t="n">
        <x:v>0.8074755431783289</x:v>
      </x:c>
      <x:c r="M813" s="120" t="n">
        <x:v>1</x:v>
      </x:c>
      <x:c r="N813" s="120" t="n">
        <x:v>1</x:v>
      </x:c>
      <x:c r="O813" s="120" t="n">
        <x:v>1</x:v>
      </x:c>
      <x:c r="P813" s="120" t="n">
        <x:v>1</x:v>
      </x:c>
      <x:c r="Q813" s="120" t="n">
        <x:v>8</x:v>
      </x:c>
      <x:c r="R813" s="120" t="n">
        <x:v>0.002431830149347784</x:v>
      </x:c>
      <x:c r="S813" s="120" t="n">
        <x:v>0.0003896352867096593</x:v>
      </x:c>
      <x:c r="T813" s="120" t="n">
        <x:v>950</x:v>
      </x:c>
      <x:c r="U813" s="120" t="n">
        <x:v>195</x:v>
      </x:c>
      <x:c r="V813" s="120" t="n">
        <x:v>0.0002795688399184844</x:v>
      </x:c>
      <x:c r="W813" s="120" t="n">
        <x:v>0.0013620020406285135</x:v>
      </x:c>
      <x:c r="X813" s="120" t="n">
        <x:v>813</x:v>
      </x:c>
      <x:c r="Y813" s="151" t="n">
        <x:v>44565.85167824074</x:v>
      </x:c>
      <x:c r="Z813" s="151" t="n">
        <x:v>44565.85387731482</x:v>
      </x:c>
      <x:c r="AA813" s="120" t="n">
        <x:v>39</x:v>
      </x:c>
      <x:c r="AB813" s="120" t="str">
        <x:v>Normal</x:v>
      </x:c>
      <x:c r="AC813" s="120" t="n">
        <x:v>0</x:v>
      </x:c>
      <x:c r="AD813" s="120"/>
      <x:c r="AE813" s="120"/>
      <x:c r="AF813" s="120"/>
      <x:c r="AG813" s="120"/>
    </x:row>
    <x:row r="814">
      <x:c r="A814" s="120" t="n">
        <x:v>813</x:v>
      </x:c>
      <x:c r="B814" s="120" t="n">
        <x:v>0</x:v>
      </x:c>
      <x:c r="C814" s="120" t="n">
        <x:v>0</x:v>
      </x:c>
      <x:c r="D814" s="120" t="str">
        <x:v>CADC0886</x:v>
      </x:c>
      <x:c r="E814" s="120" t="n">
        <x:v>5</x:v>
      </x:c>
      <x:c r="F814" s="120" t="n">
        <x:v>165</x:v>
      </x:c>
      <x:c r="G814" s="120" t="n">
        <x:v>34</x:v>
      </x:c>
      <x:c r="H814" s="120" t="n">
        <x:v>0.19885687147058823</x:v>
      </x:c>
      <x:c r="I814" s="120" t="n">
        <x:v>0.04875891406939674</x:v>
      </x:c>
      <x:c r="J814" s="120" t="n">
        <x:v>0.22081420712761382</x:v>
      </x:c>
      <x:c r="K814" s="120" t="n">
        <x:v>-1.3265813580950319</x:v>
      </x:c>
      <x:c r="L814" s="120" t="n">
        <x:v>0.5742019789064375</x:v>
      </x:c>
      <x:c r="M814" s="120" t="n">
        <x:v>1</x:v>
      </x:c>
      <x:c r="N814" s="120" t="n">
        <x:v>1</x:v>
      </x:c>
      <x:c r="O814" s="120" t="n">
        <x:v>1</x:v>
      </x:c>
      <x:c r="P814" s="120" t="n">
        <x:v>1</x:v>
      </x:c>
      <x:c r="Q814" s="120" t="n">
        <x:v>6</x:v>
      </x:c>
      <x:c r="R814" s="120" t="n">
        <x:v>0.002425441620394903</x:v>
      </x:c>
      <x:c r="S814" s="120" t="n">
        <x:v>0.00034149804052148144</x:v>
      </x:c>
      <x:c r="T814" s="120" t="n">
        <x:v>825</x:v>
      </x:c>
      <x:c r="U814" s="120" t="n">
        <x:v>170</x:v>
      </x:c>
      <x:c r="V814" s="120" t="n">
        <x:v>0.000295508570117556</x:v>
      </x:c>
      <x:c r="W814" s="120" t="n">
        <x:v>0.0014340857079234335</x:v>
      </x:c>
      <x:c r="X814" s="120" t="n">
        <x:v>814</x:v>
      </x:c>
      <x:c r="Y814" s="151" t="n">
        <x:v>44565.85393518519</x:v>
      </x:c>
      <x:c r="Z814" s="151" t="n">
        <x:v>44565.855844907404</x:v>
      </x:c>
      <x:c r="AA814" s="120" t="n">
        <x:v>34</x:v>
      </x:c>
      <x:c r="AB814" s="120" t="str">
        <x:v>Normal</x:v>
      </x:c>
      <x:c r="AC814" s="120" t="n">
        <x:v>0</x:v>
      </x:c>
      <x:c r="AD814" s="120"/>
      <x:c r="AE814" s="120"/>
      <x:c r="AF814" s="120"/>
      <x:c r="AG814" s="120"/>
    </x:row>
    <x:row r="815">
      <x:c r="A815" s="120" t="n">
        <x:v>814</x:v>
      </x:c>
      <x:c r="B815" s="120" t="n">
        <x:v>0</x:v>
      </x:c>
      <x:c r="C815" s="120" t="n">
        <x:v>0</x:v>
      </x:c>
      <x:c r="D815" s="120" t="str">
        <x:v>CADC0886</x:v>
      </x:c>
      <x:c r="E815" s="120" t="n">
        <x:v>5</x:v>
      </x:c>
      <x:c r="F815" s="120" t="n">
        <x:v>160</x:v>
      </x:c>
      <x:c r="G815" s="120" t="n">
        <x:v>33</x:v>
      </x:c>
      <x:c r="H815" s="120" t="n">
        <x:v>0.16728226696969697</x:v>
      </x:c>
      <x:c r="I815" s="120" t="n">
        <x:v>0.042103492109044315</x:v>
      </x:c>
      <x:c r="J815" s="120" t="n">
        <x:v>0.20519135485941972</x:v>
      </x:c>
      <x:c r="K815" s="120" t="n">
        <x:v>-1.0664891913238466</x:v>
      </x:c>
      <x:c r="L815" s="120" t="n">
        <x:v>0.7704376128578613</x:v>
      </x:c>
      <x:c r="M815" s="120" t="n">
        <x:v>1</x:v>
      </x:c>
      <x:c r="N815" s="120" t="n">
        <x:v>1</x:v>
      </x:c>
      <x:c r="O815" s="120" t="n">
        <x:v>1</x:v>
      </x:c>
      <x:c r="P815" s="120" t="n">
        <x:v>1</x:v>
      </x:c>
      <x:c r="Q815" s="120" t="n">
        <x:v>7</x:v>
      </x:c>
      <x:c r="R815" s="120" t="n">
        <x:v>0.0024957513244528375</x:v>
      </x:c>
      <x:c r="S815" s="120" t="n">
        <x:v>0.000480608583552342</x:v>
      </x:c>
      <x:c r="T815" s="120" t="n">
        <x:v>800</x:v>
      </x:c>
      <x:c r="U815" s="120" t="n">
        <x:v>165</x:v>
      </x:c>
      <x:c r="V815" s="120" t="n">
        <x:v>0.00026314682568152697</x:v>
      </x:c>
      <x:c r="W815" s="120" t="n">
        <x:v>0.001275863397243767</x:v>
      </x:c>
      <x:c r="X815" s="120" t="n">
        <x:v>815</x:v>
      </x:c>
      <x:c r="Y815" s="151" t="n">
        <x:v>44565.87511574074</x:v>
      </x:c>
      <x:c r="Z815" s="151" t="n">
        <x:v>44565.876967592594</x:v>
      </x:c>
      <x:c r="AA815" s="120" t="n">
        <x:v>33</x:v>
      </x:c>
      <x:c r="AB815" s="120" t="str">
        <x:v>Normal</x:v>
      </x:c>
      <x:c r="AC815" s="120" t="n">
        <x:v>1</x:v>
      </x:c>
      <x:c r="AD815" s="120" t="n">
        <x:v>194</x:v>
      </x:c>
      <x:c r="AE815" s="120" t="n">
        <x:v>2</x:v>
      </x:c>
      <x:c r="AF815" s="120" t="n">
        <x:v>94</x:v>
      </x:c>
      <x:c r="AG815" s="120" t="str">
        <x:v>train=0|anomaly=0</x:v>
      </x:c>
    </x:row>
    <x:row r="816">
      <x:c r="A816" s="120" t="n">
        <x:v>815</x:v>
      </x:c>
      <x:c r="B816" s="120" t="n">
        <x:v>0</x:v>
      </x:c>
      <x:c r="C816" s="120" t="n">
        <x:v>1</x:v>
      </x:c>
      <x:c r="D816" s="120" t="str">
        <x:v>CADC0886</x:v>
      </x:c>
      <x:c r="E816" s="120" t="n">
        <x:v>5</x:v>
      </x:c>
      <x:c r="F816" s="120" t="n">
        <x:v>185</x:v>
      </x:c>
      <x:c r="G816" s="120" t="n">
        <x:v>38</x:v>
      </x:c>
      <x:c r="H816" s="120" t="n">
        <x:v>0.1464461455263158</x:v>
      </x:c>
      <x:c r="I816" s="120" t="n">
        <x:v>0.037642836728403635</x:v>
      </x:c>
      <x:c r="J816" s="120" t="n">
        <x:v>0.19401761963389727</x:v>
      </x:c>
      <x:c r="K816" s="120" t="n">
        <x:v>-0.7705913741234642</x:v>
      </x:c>
      <x:c r="L816" s="120" t="n">
        <x:v>0.9363497356010979</x:v>
      </x:c>
      <x:c r="M816" s="120" t="n">
        <x:v>1</x:v>
      </x:c>
      <x:c r="N816" s="120" t="n">
        <x:v>1</x:v>
      </x:c>
      <x:c r="O816" s="120" t="n">
        <x:v>1</x:v>
      </x:c>
      <x:c r="P816" s="120" t="n">
        <x:v>2</x:v>
      </x:c>
      <x:c r="Q816" s="120" t="n">
        <x:v>7</x:v>
      </x:c>
      <x:c r="R816" s="120" t="n">
        <x:v>0.0019899588837716596</x:v>
      </x:c>
      <x:c r="S816" s="120" t="n">
        <x:v>0.0005244968900298172</x:v>
      </x:c>
      <x:c r="T816" s="120" t="n">
        <x:v>925</x:v>
      </x:c>
      <x:c r="U816" s="120" t="n">
        <x:v>190</x:v>
      </x:c>
      <x:c r="V816" s="120" t="n">
        <x:v>0.00020347479312650613</x:v>
      </x:c>
      <x:c r="W816" s="120" t="n">
        <x:v>0.0009906009665369378</x:v>
      </x:c>
      <x:c r="X816" s="120" t="n">
        <x:v>816</x:v>
      </x:c>
      <x:c r="Y816" s="151" t="n">
        <x:v>44565.87702546296</x:v>
      </x:c>
      <x:c r="Z816" s="151" t="n">
        <x:v>44565.879166666666</x:v>
      </x:c>
      <x:c r="AA816" s="120" t="n">
        <x:v>38</x:v>
      </x:c>
      <x:c r="AB816" s="120" t="str">
        <x:v>Normal</x:v>
      </x:c>
      <x:c r="AC816" s="120" t="n">
        <x:v>0</x:v>
      </x:c>
      <x:c r="AD816" s="120"/>
      <x:c r="AE816" s="120"/>
      <x:c r="AF816" s="120"/>
      <x:c r="AG816" s="120"/>
    </x:row>
    <x:row r="817">
      <x:c r="A817" s="120" t="n">
        <x:v>816</x:v>
      </x:c>
      <x:c r="B817" s="120" t="n">
        <x:v>0</x:v>
      </x:c>
      <x:c r="C817" s="120" t="n">
        <x:v>1</x:v>
      </x:c>
      <x:c r="D817" s="120" t="str">
        <x:v>CADC0886</x:v>
      </x:c>
      <x:c r="E817" s="120" t="n">
        <x:v>5</x:v>
      </x:c>
      <x:c r="F817" s="120" t="n">
        <x:v>180</x:v>
      </x:c>
      <x:c r="G817" s="120" t="n">
        <x:v>37</x:v>
      </x:c>
      <x:c r="H817" s="120" t="n">
        <x:v>0.15256046675675677</x:v>
      </x:c>
      <x:c r="I817" s="120" t="n">
        <x:v>0.03342834809781723</x:v>
      </x:c>
      <x:c r="J817" s="120" t="n">
        <x:v>0.18283420932040378</x:v>
      </x:c>
      <x:c r="K817" s="120" t="n">
        <x:v>-1.0015079223722434</x:v>
      </x:c>
      <x:c r="L817" s="120" t="n">
        <x:v>0.8001327753048108</x:v>
      </x:c>
      <x:c r="M817" s="120" t="n">
        <x:v>1</x:v>
      </x:c>
      <x:c r="N817" s="120" t="n">
        <x:v>1</x:v>
      </x:c>
      <x:c r="O817" s="120" t="n">
        <x:v>1</x:v>
      </x:c>
      <x:c r="P817" s="120" t="n">
        <x:v>2</x:v>
      </x:c>
      <x:c r="Q817" s="120" t="n">
        <x:v>6</x:v>
      </x:c>
      <x:c r="R817" s="120" t="n">
        <x:v>0.0016065694306539055</x:v>
      </x:c>
      <x:c r="S817" s="120" t="n">
        <x:v>0.00026761102637606286</x:v>
      </x:c>
      <x:c r="T817" s="120" t="n">
        <x:v>900</x:v>
      </x:c>
      <x:c r="U817" s="120" t="n">
        <x:v>185</x:v>
      </x:c>
      <x:c r="V817" s="120" t="n">
        <x:v>0.0001857130449878735</x:v>
      </x:c>
      <x:c r="W817" s="120" t="n">
        <x:v>0.0009034688675085738</x:v>
      </x:c>
      <x:c r="X817" s="120" t="n">
        <x:v>817</x:v>
      </x:c>
      <x:c r="Y817" s="151" t="n">
        <x:v>44565.879224537035</x:v>
      </x:c>
      <x:c r="Z817" s="151" t="n">
        <x:v>44565.88130787037</x:v>
      </x:c>
      <x:c r="AA817" s="120" t="n">
        <x:v>37</x:v>
      </x:c>
      <x:c r="AB817" s="120" t="str">
        <x:v>Normal</x:v>
      </x:c>
      <x:c r="AC817" s="120" t="n">
        <x:v>0</x:v>
      </x:c>
      <x:c r="AD817" s="120"/>
      <x:c r="AE817" s="120"/>
      <x:c r="AF817" s="120"/>
      <x:c r="AG817" s="120"/>
    </x:row>
    <x:row r="818">
      <x:c r="A818" s="120" t="n">
        <x:v>817</x:v>
      </x:c>
      <x:c r="B818" s="120" t="n">
        <x:v>1</x:v>
      </x:c>
      <x:c r="C818" s="120" t="n">
        <x:v>0</x:v>
      </x:c>
      <x:c r="D818" s="120" t="str">
        <x:v>CADC0886</x:v>
      </x:c>
      <x:c r="E818" s="120" t="n">
        <x:v>5</x:v>
      </x:c>
      <x:c r="F818" s="120" t="n">
        <x:v>175</x:v>
      </x:c>
      <x:c r="G818" s="120" t="n">
        <x:v>36</x:v>
      </x:c>
      <x:c r="H818" s="120" t="n">
        <x:v>0.20487902972222222</x:v>
      </x:c>
      <x:c r="I818" s="120" t="n">
        <x:v>0.014302532068475244</x:v>
      </x:c>
      <x:c r="J818" s="120" t="n">
        <x:v>0.11959319407255266</x:v>
      </x:c>
      <x:c r="K818" s="120" t="n">
        <x:v>-1.038821291345387</x:v>
      </x:c>
      <x:c r="L818" s="120" t="n">
        <x:v>-0.4581231553042595</x:v>
      </x:c>
      <x:c r="M818" s="120" t="n">
        <x:v>3</x:v>
      </x:c>
      <x:c r="N818" s="120" t="n">
        <x:v>1</x:v>
      </x:c>
      <x:c r="O818" s="120" t="n">
        <x:v>1</x:v>
      </x:c>
      <x:c r="P818" s="120" t="n">
        <x:v>4</x:v>
      </x:c>
      <x:c r="Q818" s="120" t="n">
        <x:v>5</x:v>
      </x:c>
      <x:c r="R818" s="120" t="n">
        <x:v>0.0011978455971786571</x:v>
      </x:c>
      <x:c r="S818" s="120" t="n">
        <x:v>0.00036054432823189606</x:v>
      </x:c>
      <x:c r="T818" s="120" t="n">
        <x:v>875</x:v>
      </x:c>
      <x:c r="U818" s="120" t="n">
        <x:v>180</x:v>
      </x:c>
      <x:c r="V818" s="120" t="n">
        <x:v>0.0000817287546770014</x:v>
      </x:c>
      <x:c r="W818" s="120" t="n">
        <x:v>0.0003972925574576457</x:v>
      </x:c>
      <x:c r="X818" s="120" t="n">
        <x:v>818</x:v>
      </x:c>
      <x:c r="Y818" s="151" t="n">
        <x:v>44566.0306712963</x:v>
      </x:c>
      <x:c r="Z818" s="151" t="n">
        <x:v>44566.03269675926</x:v>
      </x:c>
      <x:c r="AA818" s="120" t="n">
        <x:v>36</x:v>
      </x:c>
      <x:c r="AB818" s="120" t="str">
        <x:v>Anomalous</x:v>
      </x:c>
      <x:c r="AC818" s="120" t="n">
        <x:v>0</x:v>
      </x:c>
      <x:c r="AD818" s="120"/>
      <x:c r="AE818" s="120"/>
      <x:c r="AF818" s="120"/>
      <x:c r="AG818" s="120"/>
    </x:row>
    <x:row r="819">
      <x:c r="A819" s="120" t="n">
        <x:v>818</x:v>
      </x:c>
      <x:c r="B819" s="120" t="n">
        <x:v>1</x:v>
      </x:c>
      <x:c r="C819" s="120" t="n">
        <x:v>1</x:v>
      </x:c>
      <x:c r="D819" s="120" t="str">
        <x:v>CADC0886</x:v>
      </x:c>
      <x:c r="E819" s="120" t="n">
        <x:v>5</x:v>
      </x:c>
      <x:c r="F819" s="120" t="n">
        <x:v>195</x:v>
      </x:c>
      <x:c r="G819" s="120" t="n">
        <x:v>15</x:v>
      </x:c>
      <x:c r="H819" s="120" t="n">
        <x:v>0.148468412</x:v>
      </x:c>
      <x:c r="I819" s="120" t="n">
        <x:v>0.010337266601077148</x:v>
      </x:c>
      <x:c r="J819" s="120" t="n">
        <x:v>0.10167234924539291</x:v>
      </x:c>
      <x:c r="K819" s="120" t="n">
        <x:v>-1.5366964779858847</x:v>
      </x:c>
      <x:c r="L819" s="120" t="n">
        <x:v>-0.11778599433475408</x:v>
      </x:c>
      <x:c r="M819" s="120" t="n">
        <x:v>1</x:v>
      </x:c>
      <x:c r="N819" s="120" t="n">
        <x:v>1</x:v>
      </x:c>
      <x:c r="O819" s="120" t="n">
        <x:v>1</x:v>
      </x:c>
      <x:c r="P819" s="120" t="n">
        <x:v>1</x:v>
      </x:c>
      <x:c r="Q819" s="120" t="n">
        <x:v>2</x:v>
      </x:c>
      <x:c r="R819" s="120" t="n">
        <x:v>0.003232599228836221</x:v>
      </x:c>
      <x:c r="S819" s="120" t="n">
        <x:v>0.006941415738577281</x:v>
      </x:c>
      <x:c r="T819" s="120" t="n">
        <x:v>17225</x:v>
      </x:c>
      <x:c r="U819" s="120" t="n">
        <x:v>75</x:v>
      </x:c>
      <x:c r="V819" s="120" t="n">
        <x:v>0.00005301162359526742</x:v>
      </x:c>
      <x:c r="W819" s="120" t="n">
        <x:v>0.0006891511067384765</x:v>
      </x:c>
      <x:c r="X819" s="120" t="n">
        <x:v>819</x:v>
      </x:c>
      <x:c r="Y819" s="151" t="n">
        <x:v>44566.08153935185</x:v>
      </x:c>
      <x:c r="Z819" s="151" t="n">
        <x:v>44566.0837962963</x:v>
      </x:c>
      <x:c r="AA819" s="120" t="n">
        <x:v>15</x:v>
      </x:c>
      <x:c r="AB819" s="120" t="str">
        <x:v>Anomalous</x:v>
      </x:c>
      <x:c r="AC819" s="120" t="n">
        <x:v>0</x:v>
      </x:c>
      <x:c r="AD819" s="120"/>
      <x:c r="AE819" s="120"/>
      <x:c r="AF819" s="120"/>
      <x:c r="AG819" s="120"/>
    </x:row>
    <x:row r="820">
      <x:c r="A820" s="120" t="n">
        <x:v>819</x:v>
      </x:c>
      <x:c r="B820" s="120" t="n">
        <x:v>1</x:v>
      </x:c>
      <x:c r="C820" s="120" t="n">
        <x:v>1</x:v>
      </x:c>
      <x:c r="D820" s="120" t="str">
        <x:v>CADC0886</x:v>
      </x:c>
      <x:c r="E820" s="120" t="n">
        <x:v>5</x:v>
      </x:c>
      <x:c r="F820" s="120" t="n">
        <x:v>175</x:v>
      </x:c>
      <x:c r="G820" s="120" t="n">
        <x:v>36</x:v>
      </x:c>
      <x:c r="H820" s="120" t="n">
        <x:v>0.21304397249999998</x:v>
      </x:c>
      <x:c r="I820" s="120" t="n">
        <x:v>0.015858347900859444</x:v>
      </x:c>
      <x:c r="J820" s="120" t="n">
        <x:v>0.12592993250557805</x:v>
      </x:c>
      <x:c r="K820" s="120" t="n">
        <x:v>-1.0462057386524093</x:v>
      </x:c>
      <x:c r="L820" s="120" t="n">
        <x:v>-0.4008217004120396</x:v>
      </x:c>
      <x:c r="M820" s="120" t="n">
        <x:v>3</x:v>
      </x:c>
      <x:c r="N820" s="120" t="n">
        <x:v>1</x:v>
      </x:c>
      <x:c r="O820" s="120" t="n">
        <x:v>1</x:v>
      </x:c>
      <x:c r="P820" s="120" t="n">
        <x:v>3</x:v>
      </x:c>
      <x:c r="Q820" s="120" t="n">
        <x:v>4</x:v>
      </x:c>
      <x:c r="R820" s="120" t="n">
        <x:v>0.001449172400278505</x:v>
      </x:c>
      <x:c r="S820" s="120" t="n">
        <x:v>0.00042108907899528653</x:v>
      </x:c>
      <x:c r="T820" s="120" t="n">
        <x:v>875</x:v>
      </x:c>
      <x:c r="U820" s="120" t="n">
        <x:v>180</x:v>
      </x:c>
      <x:c r="V820" s="120" t="n">
        <x:v>0.00009061913086205396</x:v>
      </x:c>
      <x:c r="W820" s="120" t="n">
        <x:v>0.00044050966391276234</x:v>
      </x:c>
      <x:c r="X820" s="120" t="n">
        <x:v>820</x:v>
      </x:c>
      <x:c r="Y820" s="151" t="n">
        <x:v>44566.09542824074</x:v>
      </x:c>
      <x:c r="Z820" s="151" t="n">
        <x:v>44566.097453703704</x:v>
      </x:c>
      <x:c r="AA820" s="120" t="n">
        <x:v>36</x:v>
      </x:c>
      <x:c r="AB820" s="120" t="str">
        <x:v>Anomalous</x:v>
      </x:c>
      <x:c r="AC820" s="120" t="n">
        <x:v>1</x:v>
      </x:c>
      <x:c r="AD820" s="120" t="n">
        <x:v>293</x:v>
      </x:c>
      <x:c r="AE820" s="120" t="n">
        <x:v>3</x:v>
      </x:c>
      <x:c r="AF820" s="120" t="n">
        <x:v>93</x:v>
      </x:c>
      <x:c r="AG820" s="120" t="str">
        <x:v>train=1|anomaly=1</x:v>
      </x:c>
    </x:row>
    <x:row r="821">
      <x:c r="A821" s="120" t="n">
        <x:v>820</x:v>
      </x:c>
      <x:c r="B821" s="120" t="n">
        <x:v>0</x:v>
      </x:c>
      <x:c r="C821" s="120" t="n">
        <x:v>0</x:v>
      </x:c>
      <x:c r="D821" s="120" t="str">
        <x:v>CADC0886</x:v>
      </x:c>
      <x:c r="E821" s="120" t="n">
        <x:v>5</x:v>
      </x:c>
      <x:c r="F821" s="120" t="n">
        <x:v>140</x:v>
      </x:c>
      <x:c r="G821" s="120" t="n">
        <x:v>29</x:v>
      </x:c>
      <x:c r="H821" s="120" t="n">
        <x:v>0.19388798896551726</x:v>
      </x:c>
      <x:c r="I821" s="120" t="n">
        <x:v>0.056813399716359424</x:v>
      </x:c>
      <x:c r="J821" s="120" t="n">
        <x:v>0.23835561607891564</x:v>
      </x:c>
      <x:c r="K821" s="120" t="n">
        <x:v>-1.1412264520708688</x:v>
      </x:c>
      <x:c r="L821" s="120" t="n">
        <x:v>0.7450874864957923</x:v>
      </x:c>
      <x:c r="M821" s="120" t="n">
        <x:v>1</x:v>
      </x:c>
      <x:c r="N821" s="120" t="n">
        <x:v>1</x:v>
      </x:c>
      <x:c r="O821" s="120" t="n">
        <x:v>1</x:v>
      </x:c>
      <x:c r="P821" s="120" t="n">
        <x:v>1</x:v>
      </x:c>
      <x:c r="Q821" s="120" t="n">
        <x:v>5</x:v>
      </x:c>
      <x:c r="R821" s="120" t="n">
        <x:v>0.0043762710028824574</x:v>
      </x:c>
      <x:c r="S821" s="120" t="n">
        <x:v>0.0008277023454082373</x:v>
      </x:c>
      <x:c r="T821" s="120" t="n">
        <x:v>700</x:v>
      </x:c>
      <x:c r="U821" s="120" t="n">
        <x:v>145</x:v>
      </x:c>
      <x:c r="V821" s="120" t="n">
        <x:v>0.0004058099979739959</x:v>
      </x:c>
      <x:c r="W821" s="120" t="n">
        <x:v>0.00195908274883998</x:v>
      </x:c>
      <x:c r="X821" s="120" t="n">
        <x:v>821</x:v>
      </x:c>
      <x:c r="Y821" s="151" t="n">
        <x:v>44566.118113425924</x:v>
      </x:c>
      <x:c r="Z821" s="151" t="n">
        <x:v>44566.119733796295</x:v>
      </x:c>
      <x:c r="AA821" s="120" t="n">
        <x:v>29</x:v>
      </x:c>
      <x:c r="AB821" s="120" t="str">
        <x:v>Normal</x:v>
      </x:c>
      <x:c r="AC821" s="120" t="n">
        <x:v>0</x:v>
      </x:c>
      <x:c r="AD821" s="120"/>
      <x:c r="AE821" s="120"/>
      <x:c r="AF821" s="120"/>
      <x:c r="AG821" s="120"/>
    </x:row>
    <x:row r="822">
      <x:c r="A822" s="120" t="n">
        <x:v>821</x:v>
      </x:c>
      <x:c r="B822" s="120" t="n">
        <x:v>0</x:v>
      </x:c>
      <x:c r="C822" s="120" t="n">
        <x:v>1</x:v>
      </x:c>
      <x:c r="D822" s="120" t="str">
        <x:v>CADC0892</x:v>
      </x:c>
      <x:c r="E822" s="120" t="n">
        <x:v>1</x:v>
      </x:c>
      <x:c r="F822" s="120" t="n">
        <x:v>294</x:v>
      </x:c>
      <x:c r="G822" s="120" t="n">
        <x:v>295</x:v>
      </x:c>
      <x:c r="H822" s="120" t="n">
        <x:v>0.3174144265423729</x:v>
      </x:c>
      <x:c r="I822" s="120" t="n">
        <x:v>0.1477082337511222</x:v>
      </x:c>
      <x:c r="J822" s="120" t="n">
        <x:v>0.3843282890331158</x:v>
      </x:c>
      <x:c r="K822" s="120" t="n">
        <x:v>-1.1112226870117692</x:v>
      </x:c>
      <x:c r="L822" s="120" t="n">
        <x:v>0.7333197634859138</x:v>
      </x:c>
      <x:c r="M822" s="120" t="n">
        <x:v>1</x:v>
      </x:c>
      <x:c r="N822" s="120" t="n">
        <x:v>1</x:v>
      </x:c>
      <x:c r="O822" s="120" t="n">
        <x:v>1</x:v>
      </x:c>
      <x:c r="P822" s="120" t="n">
        <x:v>21</x:v>
      </x:c>
      <x:c r="Q822" s="120" t="n">
        <x:v>28</x:v>
      </x:c>
      <x:c r="R822" s="120" t="n">
        <x:v>0.0001849876561049109</x:v>
      </x:c>
      <x:c r="S822" s="120" t="n">
        <x:v>0.0002138631254574239</x:v>
      </x:c>
      <x:c r="T822" s="120" t="n">
        <x:v>294</x:v>
      </x:c>
      <x:c r="U822" s="120" t="n">
        <x:v>295</x:v>
      </x:c>
      <x:c r="V822" s="120" t="n">
        <x:v>0.0005024089583371503</x:v>
      </x:c>
      <x:c r="W822" s="120" t="n">
        <x:v>0.0005007058771224481</x:v>
      </x:c>
      <x:c r="X822" s="120" t="n">
        <x:v>822</x:v>
      </x:c>
      <x:c r="Y822" s="151" t="n">
        <x:v>44713.985763888886</x:v>
      </x:c>
      <x:c r="Z822" s="151" t="n">
        <x:v>44713.989166666666</x:v>
      </x:c>
      <x:c r="AA822" s="120" t="n">
        <x:v>295</x:v>
      </x:c>
      <x:c r="AB822" s="120" t="str">
        <x:v>Normal</x:v>
      </x:c>
      <x:c r="AC822" s="120" t="n">
        <x:v>1</x:v>
      </x:c>
      <x:c r="AD822" s="120" t="n">
        <x:v>25</x:v>
      </x:c>
      <x:c r="AE822" s="120" t="n">
        <x:v>1</x:v>
      </x:c>
      <x:c r="AF822" s="120" t="n">
        <x:v>25</x:v>
      </x:c>
      <x:c r="AG822" s="120" t="str">
        <x:v>train=1|anomaly=0</x:v>
      </x:c>
    </x:row>
    <x:row r="823">
      <x:c r="A823" s="120" t="n">
        <x:v>822</x:v>
      </x:c>
      <x:c r="B823" s="120" t="n">
        <x:v>0</x:v>
      </x:c>
      <x:c r="C823" s="120" t="n">
        <x:v>0</x:v>
      </x:c>
      <x:c r="D823" s="120" t="str">
        <x:v>CADC0892</x:v>
      </x:c>
      <x:c r="E823" s="120" t="n">
        <x:v>1</x:v>
      </x:c>
      <x:c r="F823" s="120" t="n">
        <x:v>275</x:v>
      </x:c>
      <x:c r="G823" s="120" t="n">
        <x:v>276</x:v>
      </x:c>
      <x:c r="H823" s="120" t="n">
        <x:v>0.3693378475724638</x:v>
      </x:c>
      <x:c r="I823" s="120" t="n">
        <x:v>0.17363298103546387</x:v>
      </x:c>
      <x:c r="J823" s="120" t="n">
        <x:v>0.4166929097494507</x:v>
      </x:c>
      <x:c r="K823" s="120" t="n">
        <x:v>-1.2288689313353822</x:v>
      </x:c>
      <x:c r="L823" s="120" t="n">
        <x:v>0.6196627913719888</x:v>
      </x:c>
      <x:c r="M823" s="120" t="n">
        <x:v>2</x:v>
      </x:c>
      <x:c r="N823" s="120" t="n">
        <x:v>1</x:v>
      </x:c>
      <x:c r="O823" s="120" t="n">
        <x:v>1</x:v>
      </x:c>
      <x:c r="P823" s="120" t="n">
        <x:v>33</x:v>
      </x:c>
      <x:c r="Q823" s="120" t="n">
        <x:v>49</x:v>
      </x:c>
      <x:c r="R823" s="120" t="n">
        <x:v>0.00018059462495167853</x:v>
      </x:c>
      <x:c r="S823" s="120" t="n">
        <x:v>0.00014736216792204007</x:v>
      </x:c>
      <x:c r="T823" s="120" t="n">
        <x:v>275</x:v>
      </x:c>
      <x:c r="U823" s="120" t="n">
        <x:v>276</x:v>
      </x:c>
      <x:c r="V823" s="120" t="n">
        <x:v>0.0006313926583107777</x:v>
      </x:c>
      <x:c r="W823" s="120" t="n">
        <x:v>0.0006291050037516807</x:v>
      </x:c>
      <x:c r="X823" s="120" t="n">
        <x:v>823</x:v>
      </x:c>
      <x:c r="Y823" s="151" t="n">
        <x:v>44713.98917824074</x:v>
      </x:c>
      <x:c r="Z823" s="151" t="n">
        <x:v>44713.99236111111</x:v>
      </x:c>
      <x:c r="AA823" s="120" t="n">
        <x:v>276</x:v>
      </x:c>
      <x:c r="AB823" s="120" t="str">
        <x:v>Normal</x:v>
      </x:c>
      <x:c r="AC823" s="120" t="n">
        <x:v>0</x:v>
      </x:c>
      <x:c r="AD823" s="120"/>
      <x:c r="AE823" s="120"/>
      <x:c r="AF823" s="120"/>
      <x:c r="AG823" s="120"/>
    </x:row>
    <x:row r="824">
      <x:c r="A824" s="120" t="n">
        <x:v>823</x:v>
      </x:c>
      <x:c r="B824" s="120" t="n">
        <x:v>0</x:v>
      </x:c>
      <x:c r="C824" s="120" t="n">
        <x:v>1</x:v>
      </x:c>
      <x:c r="D824" s="120" t="str">
        <x:v>CADC0892</x:v>
      </x:c>
      <x:c r="E824" s="120" t="n">
        <x:v>1</x:v>
      </x:c>
      <x:c r="F824" s="120" t="n">
        <x:v>283</x:v>
      </x:c>
      <x:c r="G824" s="120" t="n">
        <x:v>284</x:v>
      </x:c>
      <x:c r="H824" s="120" t="n">
        <x:v>0.33813358257042253</x:v>
      </x:c>
      <x:c r="I824" s="120" t="n">
        <x:v>0.14289492886017616</x:v>
      </x:c>
      <x:c r="J824" s="120" t="n">
        <x:v>0.3780144558878353</x:v>
      </x:c>
      <x:c r="K824" s="120" t="n">
        <x:v>-1.2646995822473615</x:v>
      </x:c>
      <x:c r="L824" s="120" t="n">
        <x:v>0.6132591211622253</x:v>
      </x:c>
      <x:c r="M824" s="120" t="n">
        <x:v>1</x:v>
      </x:c>
      <x:c r="N824" s="120" t="n">
        <x:v>1</x:v>
      </x:c>
      <x:c r="O824" s="120" t="n">
        <x:v>1</x:v>
      </x:c>
      <x:c r="P824" s="120" t="n">
        <x:v>30</x:v>
      </x:c>
      <x:c r="Q824" s="120" t="n">
        <x:v>34</x:v>
      </x:c>
      <x:c r="R824" s="120" t="n">
        <x:v>0.00020663378796368102</x:v>
      </x:c>
      <x:c r="S824" s="120" t="n">
        <x:v>0.0003050617897628491</x:v>
      </x:c>
      <x:c r="T824" s="120" t="n">
        <x:v>283</x:v>
      </x:c>
      <x:c r="U824" s="120" t="n">
        <x:v>284</x:v>
      </x:c>
      <x:c r="V824" s="120" t="n">
        <x:v>0.0005049290772444387</x:v>
      </x:c>
      <x:c r="W824" s="120" t="n">
        <x:v>0.0005031511579583667</x:v>
      </x:c>
      <x:c r="X824" s="120" t="n">
        <x:v>824</x:v>
      </x:c>
      <x:c r="Y824" s="151" t="n">
        <x:v>44713.992372685185</x:v>
      </x:c>
      <x:c r="Z824" s="151" t="n">
        <x:v>44713.99564814815</x:v>
      </x:c>
      <x:c r="AA824" s="120" t="n">
        <x:v>284</x:v>
      </x:c>
      <x:c r="AB824" s="120" t="str">
        <x:v>Normal</x:v>
      </x:c>
      <x:c r="AC824" s="120" t="n">
        <x:v>1</x:v>
      </x:c>
      <x:c r="AD824" s="120" t="n">
        <x:v>679</x:v>
      </x:c>
      <x:c r="AE824" s="120" t="n">
        <x:v>7</x:v>
      </x:c>
      <x:c r="AF824" s="120" t="n">
        <x:v>79</x:v>
      </x:c>
      <x:c r="AG824" s="120" t="str">
        <x:v>train=1|anomaly=0</x:v>
      </x:c>
    </x:row>
    <x:row r="825">
      <x:c r="A825" s="120" t="n">
        <x:v>824</x:v>
      </x:c>
      <x:c r="B825" s="120" t="n">
        <x:v>0</x:v>
      </x:c>
      <x:c r="C825" s="120" t="n">
        <x:v>1</x:v>
      </x:c>
      <x:c r="D825" s="120" t="str">
        <x:v>CADC0892</x:v>
      </x:c>
      <x:c r="E825" s="120" t="n">
        <x:v>1</x:v>
      </x:c>
      <x:c r="F825" s="120" t="n">
        <x:v>296</x:v>
      </x:c>
      <x:c r="G825" s="120" t="n">
        <x:v>297</x:v>
      </x:c>
      <x:c r="H825" s="120" t="n">
        <x:v>0.30433833966329965</x:v>
      </x:c>
      <x:c r="I825" s="120" t="n">
        <x:v>0.11475725039393925</x:v>
      </x:c>
      <x:c r="J825" s="120" t="n">
        <x:v>0.33875839531137714</x:v>
      </x:c>
      <x:c r="K825" s="120" t="n">
        <x:v>-1.2298193141654445</x:v>
      </x:c>
      <x:c r="L825" s="120" t="n">
        <x:v>0.6422376561142638</x:v>
      </x:c>
      <x:c r="M825" s="120" t="n">
        <x:v>2</x:v>
      </x:c>
      <x:c r="N825" s="120" t="n">
        <x:v>1</x:v>
      </x:c>
      <x:c r="O825" s="120" t="n">
        <x:v>1</x:v>
      </x:c>
      <x:c r="P825" s="120" t="n">
        <x:v>21</x:v>
      </x:c>
      <x:c r="Q825" s="120" t="n">
        <x:v>28</x:v>
      </x:c>
      <x:c r="R825" s="120" t="n">
        <x:v>0.00019720426945039034</x:v>
      </x:c>
      <x:c r="S825" s="120" t="n">
        <x:v>0.0003581724259705516</x:v>
      </x:c>
      <x:c r="T825" s="120" t="n">
        <x:v>296</x:v>
      </x:c>
      <x:c r="U825" s="120" t="n">
        <x:v>297</x:v>
      </x:c>
      <x:c r="V825" s="120" t="n">
        <x:v>0.000387693413493038</x:v>
      </x:c>
      <x:c r="W825" s="120" t="n">
        <x:v>0.0003863880484644419</x:v>
      </x:c>
      <x:c r="X825" s="120" t="n">
        <x:v>825</x:v>
      </x:c>
      <x:c r="Y825" s="151" t="n">
        <x:v>44713.99565972222</x:v>
      </x:c>
      <x:c r="Z825" s="151" t="n">
        <x:v>44713.999085648145</x:v>
      </x:c>
      <x:c r="AA825" s="120" t="n">
        <x:v>297</x:v>
      </x:c>
      <x:c r="AB825" s="120" t="str">
        <x:v>Normal</x:v>
      </x:c>
      <x:c r="AC825" s="120" t="n">
        <x:v>1</x:v>
      </x:c>
      <x:c r="AD825" s="120" t="n">
        <x:v>525</x:v>
      </x:c>
      <x:c r="AE825" s="120" t="n">
        <x:v>6</x:v>
      </x:c>
      <x:c r="AF825" s="120" t="n">
        <x:v>25</x:v>
      </x:c>
      <x:c r="AG825" s="120" t="str">
        <x:v>train=1|anomaly=0</x:v>
      </x:c>
    </x:row>
    <x:row r="826">
      <x:c r="A826" s="120" t="n">
        <x:v>825</x:v>
      </x:c>
      <x:c r="B826" s="120" t="n">
        <x:v>0</x:v>
      </x:c>
      <x:c r="C826" s="120" t="n">
        <x:v>1</x:v>
      </x:c>
      <x:c r="D826" s="120" t="str">
        <x:v>CADC0892</x:v>
      </x:c>
      <x:c r="E826" s="120" t="n">
        <x:v>1</x:v>
      </x:c>
      <x:c r="F826" s="120" t="n">
        <x:v>284</x:v>
      </x:c>
      <x:c r="G826" s="120" t="n">
        <x:v>285</x:v>
      </x:c>
      <x:c r="H826" s="120" t="n">
        <x:v>0.2108394018596491</x:v>
      </x:c>
      <x:c r="I826" s="120" t="n">
        <x:v>0.06952847430082204</x:v>
      </x:c>
      <x:c r="J826" s="120" t="n">
        <x:v>0.2636825255886746</x:v>
      </x:c>
      <x:c r="K826" s="120" t="n">
        <x:v>-1.0168407358952116</x:v>
      </x:c>
      <x:c r="L826" s="120" t="n">
        <x:v>0.8043811202467284</x:v>
      </x:c>
      <x:c r="M826" s="120" t="n">
        <x:v>2</x:v>
      </x:c>
      <x:c r="N826" s="120" t="n">
        <x:v>1</x:v>
      </x:c>
      <x:c r="O826" s="120" t="n">
        <x:v>1</x:v>
      </x:c>
      <x:c r="P826" s="120" t="n">
        <x:v>16</x:v>
      </x:c>
      <x:c r="Q826" s="120" t="n">
        <x:v>24</x:v>
      </x:c>
      <x:c r="R826" s="120" t="n">
        <x:v>0.00012409460201304032</x:v>
      </x:c>
      <x:c r="S826" s="120" t="n">
        <x:v>0.00016689719483789235</x:v>
      </x:c>
      <x:c r="T826" s="120" t="n">
        <x:v>284</x:v>
      </x:c>
      <x:c r="U826" s="120" t="n">
        <x:v>285</x:v>
      </x:c>
      <x:c r="V826" s="120" t="n">
        <x:v>0.0002448185714817677</x:v>
      </x:c>
      <x:c r="W826" s="120" t="n">
        <x:v>0.00024395955895025278</x:v>
      </x:c>
      <x:c r="X826" s="120" t="n">
        <x:v>826</x:v>
      </x:c>
      <x:c r="Y826" s="151" t="n">
        <x:v>44713.99909722222</x:v>
      </x:c>
      <x:c r="Z826" s="151" t="n">
        <x:v>44714.002384259256</x:v>
      </x:c>
      <x:c r="AA826" s="120" t="n">
        <x:v>285</x:v>
      </x:c>
      <x:c r="AB826" s="120" t="str">
        <x:v>Normal</x:v>
      </x:c>
      <x:c r="AC826" s="120" t="n">
        <x:v>0</x:v>
      </x:c>
      <x:c r="AD826" s="120"/>
      <x:c r="AE826" s="120"/>
      <x:c r="AF826" s="120"/>
      <x:c r="AG826" s="120"/>
    </x:row>
    <x:row r="827">
      <x:c r="A827" s="120" t="n">
        <x:v>826</x:v>
      </x:c>
      <x:c r="B827" s="120" t="n">
        <x:v>0</x:v>
      </x:c>
      <x:c r="C827" s="120" t="n">
        <x:v>1</x:v>
      </x:c>
      <x:c r="D827" s="120" t="str">
        <x:v>CADC0892</x:v>
      </x:c>
      <x:c r="E827" s="120" t="n">
        <x:v>1</x:v>
      </x:c>
      <x:c r="F827" s="120" t="n">
        <x:v>262</x:v>
      </x:c>
      <x:c r="G827" s="120" t="n">
        <x:v>263</x:v>
      </x:c>
      <x:c r="H827" s="120" t="n">
        <x:v>0.27696205908745253</x:v>
      </x:c>
      <x:c r="I827" s="120" t="n">
        <x:v>0.08565293880163925</x:v>
      </x:c>
      <x:c r="J827" s="120" t="n">
        <x:v>0.292665233332624</x:v>
      </x:c>
      <x:c r="K827" s="120" t="n">
        <x:v>-1.1611328385778608</x:v>
      </x:c>
      <x:c r="L827" s="120" t="n">
        <x:v>0.6735126278040765</x:v>
      </x:c>
      <x:c r="M827" s="120" t="n">
        <x:v>1</x:v>
      </x:c>
      <x:c r="N827" s="120" t="n">
        <x:v>1</x:v>
      </x:c>
      <x:c r="O827" s="120" t="n">
        <x:v>1</x:v>
      </x:c>
      <x:c r="P827" s="120" t="n">
        <x:v>14</x:v>
      </x:c>
      <x:c r="Q827" s="120" t="n">
        <x:v>27</x:v>
      </x:c>
      <x:c r="R827" s="120" t="n">
        <x:v>0.00015966297943185499</x:v>
      </x:c>
      <x:c r="S827" s="120" t="n">
        <x:v>0.00021628867059818175</x:v>
      </x:c>
      <x:c r="T827" s="120" t="n">
        <x:v>262</x:v>
      </x:c>
      <x:c r="U827" s="120" t="n">
        <x:v>263</x:v>
      </x:c>
      <x:c r="V827" s="120" t="n">
        <x:v>0.0003269196137467147</x:v>
      </x:c>
      <x:c r="W827" s="120" t="n">
        <x:v>0.00032567657339026333</x:v>
      </x:c>
      <x:c r="X827" s="120" t="n">
        <x:v>827</x:v>
      </x:c>
      <x:c r="Y827" s="151" t="n">
        <x:v>44714.00239583333</x:v>
      </x:c>
      <x:c r="Z827" s="151" t="n">
        <x:v>44714.005428240744</x:v>
      </x:c>
      <x:c r="AA827" s="120" t="n">
        <x:v>263</x:v>
      </x:c>
      <x:c r="AB827" s="120" t="str">
        <x:v>Normal</x:v>
      </x:c>
      <x:c r="AC827" s="120" t="n">
        <x:v>1</x:v>
      </x:c>
      <x:c r="AD827" s="120" t="n">
        <x:v>544</x:v>
      </x:c>
      <x:c r="AE827" s="120" t="n">
        <x:v>6</x:v>
      </x:c>
      <x:c r="AF827" s="120" t="n">
        <x:v>44</x:v>
      </x:c>
      <x:c r="AG827" s="120" t="str">
        <x:v>train=1|anomaly=0</x:v>
      </x:c>
    </x:row>
    <x:row r="828">
      <x:c r="A828" s="120" t="n">
        <x:v>827</x:v>
      </x:c>
      <x:c r="B828" s="120" t="n">
        <x:v>0</x:v>
      </x:c>
      <x:c r="C828" s="120" t="n">
        <x:v>0</x:v>
      </x:c>
      <x:c r="D828" s="120" t="str">
        <x:v>CADC0892</x:v>
      </x:c>
      <x:c r="E828" s="120" t="n">
        <x:v>1</x:v>
      </x:c>
      <x:c r="F828" s="120" t="n">
        <x:v>229</x:v>
      </x:c>
      <x:c r="G828" s="120" t="n">
        <x:v>230</x:v>
      </x:c>
      <x:c r="H828" s="120" t="n">
        <x:v>0.17447281652173913</x:v>
      </x:c>
      <x:c r="I828" s="120" t="n">
        <x:v>0.04005345295440356</x:v>
      </x:c>
      <x:c r="J828" s="120" t="n">
        <x:v>0.20013358777177698</x:v>
      </x:c>
      <x:c r="K828" s="120" t="n">
        <x:v>-0.9066816295406559</x:v>
      </x:c>
      <x:c r="L828" s="120" t="n">
        <x:v>0.8459490204931168</x:v>
      </x:c>
      <x:c r="M828" s="120" t="n">
        <x:v>1</x:v>
      </x:c>
      <x:c r="N828" s="120" t="n">
        <x:v>1</x:v>
      </x:c>
      <x:c r="O828" s="120" t="n">
        <x:v>1</x:v>
      </x:c>
      <x:c r="P828" s="120" t="n">
        <x:v>23</x:v>
      </x:c>
      <x:c r="Q828" s="120" t="n">
        <x:v>36</x:v>
      </x:c>
      <x:c r="R828" s="120" t="n">
        <x:v>0.00011640463653474689</x:v>
      </x:c>
      <x:c r="S828" s="120" t="n">
        <x:v>0.0001682798956194205</x:v>
      </x:c>
      <x:c r="T828" s="120" t="n">
        <x:v>229</x:v>
      </x:c>
      <x:c r="U828" s="120" t="n">
        <x:v>230</x:v>
      </x:c>
      <x:c r="V828" s="120" t="n">
        <x:v>0.00017490590809783214</x:v>
      </x:c>
      <x:c r="W828" s="120" t="n">
        <x:v>0.00017414544762784157</x:v>
      </x:c>
      <x:c r="X828" s="120" t="n">
        <x:v>828</x:v>
      </x:c>
      <x:c r="Y828" s="151" t="n">
        <x:v>44714.00543981481</x:v>
      </x:c>
      <x:c r="Z828" s="151" t="n">
        <x:v>44714.00809027778</x:v>
      </x:c>
      <x:c r="AA828" s="120" t="n">
        <x:v>230</x:v>
      </x:c>
      <x:c r="AB828" s="120" t="str">
        <x:v>Normal</x:v>
      </x:c>
      <x:c r="AC828" s="120" t="n">
        <x:v>1</x:v>
      </x:c>
      <x:c r="AD828" s="120" t="n">
        <x:v>41</x:v>
      </x:c>
      <x:c r="AE828" s="120" t="n">
        <x:v>1</x:v>
      </x:c>
      <x:c r="AF828" s="120" t="n">
        <x:v>41</x:v>
      </x:c>
      <x:c r="AG828" s="120" t="str">
        <x:v>train=0|anomaly=0</x:v>
      </x:c>
    </x:row>
    <x:row r="829">
      <x:c r="A829" s="120" t="n">
        <x:v>828</x:v>
      </x:c>
      <x:c r="B829" s="120" t="n">
        <x:v>0</x:v>
      </x:c>
      <x:c r="C829" s="120" t="n">
        <x:v>0</x:v>
      </x:c>
      <x:c r="D829" s="120" t="str">
        <x:v>CADC0892</x:v>
      </x:c>
      <x:c r="E829" s="120" t="n">
        <x:v>1</x:v>
      </x:c>
      <x:c r="F829" s="120" t="n">
        <x:v>244</x:v>
      </x:c>
      <x:c r="G829" s="120" t="n">
        <x:v>245</x:v>
      </x:c>
      <x:c r="H829" s="120" t="n">
        <x:v>0.29510863142857136</x:v>
      </x:c>
      <x:c r="I829" s="120" t="n">
        <x:v>0.11870717276677649</x:v>
      </x:c>
      <x:c r="J829" s="120" t="n">
        <x:v>0.3445390729173928</x:v>
      </x:c>
      <x:c r="K829" s="120" t="n">
        <x:v>-1.1108256235845062</x:v>
      </x:c>
      <x:c r="L829" s="120" t="n">
        <x:v>0.726608870184144</x:v>
      </x:c>
      <x:c r="M829" s="120" t="n">
        <x:v>1</x:v>
      </x:c>
      <x:c r="N829" s="120" t="n">
        <x:v>1</x:v>
      </x:c>
      <x:c r="O829" s="120" t="n">
        <x:v>1</x:v>
      </x:c>
      <x:c r="P829" s="120" t="n">
        <x:v>14</x:v>
      </x:c>
      <x:c r="Q829" s="120" t="n">
        <x:v>35</x:v>
      </x:c>
      <x:c r="R829" s="120" t="n">
        <x:v>0.00019492888551283268</x:v>
      </x:c>
      <x:c r="S829" s="120" t="n">
        <x:v>0.00016891073811111198</x:v>
      </x:c>
      <x:c r="T829" s="120" t="n">
        <x:v>244</x:v>
      </x:c>
      <x:c r="U829" s="120" t="n">
        <x:v>245</x:v>
      </x:c>
      <x:c r="V829" s="120" t="n">
        <x:v>0.00048650480642121514</x:v>
      </x:c>
      <x:c r="W829" s="120" t="n">
        <x:v>0.0004845190725174551</x:v>
      </x:c>
      <x:c r="X829" s="120" t="n">
        <x:v>829</x:v>
      </x:c>
      <x:c r="Y829" s="151" t="n">
        <x:v>44714.008101851854</x:v>
      </x:c>
      <x:c r="Z829" s="151" t="n">
        <x:v>44714.010925925926</x:v>
      </x:c>
      <x:c r="AA829" s="120" t="n">
        <x:v>245</x:v>
      </x:c>
      <x:c r="AB829" s="120" t="str">
        <x:v>Normal</x:v>
      </x:c>
      <x:c r="AC829" s="120" t="n">
        <x:v>0</x:v>
      </x:c>
      <x:c r="AD829" s="120"/>
      <x:c r="AE829" s="120"/>
      <x:c r="AF829" s="120"/>
      <x:c r="AG829" s="120"/>
    </x:row>
    <x:row r="830">
      <x:c r="A830" s="120" t="n">
        <x:v>829</x:v>
      </x:c>
      <x:c r="B830" s="120" t="n">
        <x:v>0</x:v>
      </x:c>
      <x:c r="C830" s="120" t="n">
        <x:v>1</x:v>
      </x:c>
      <x:c r="D830" s="120" t="str">
        <x:v>CADC0892</x:v>
      </x:c>
      <x:c r="E830" s="120" t="n">
        <x:v>1</x:v>
      </x:c>
      <x:c r="F830" s="120" t="n">
        <x:v>203</x:v>
      </x:c>
      <x:c r="G830" s="120" t="n">
        <x:v>204</x:v>
      </x:c>
      <x:c r="H830" s="120" t="n">
        <x:v>0.24613615647058823</x:v>
      </x:c>
      <x:c r="I830" s="120" t="n">
        <x:v>0.0731704129358735</x:v>
      </x:c>
      <x:c r="J830" s="120" t="n">
        <x:v>0.27050030117519924</x:v>
      </x:c>
      <x:c r="K830" s="120" t="n">
        <x:v>-1.2099000515977951</x:v>
      </x:c>
      <x:c r="L830" s="120" t="n">
        <x:v>0.6568068529333645</x:v>
      </x:c>
      <x:c r="M830" s="120" t="n">
        <x:v>1</x:v>
      </x:c>
      <x:c r="N830" s="120" t="n">
        <x:v>1</x:v>
      </x:c>
      <x:c r="O830" s="120" t="n">
        <x:v>1</x:v>
      </x:c>
      <x:c r="P830" s="120" t="n">
        <x:v>10</x:v>
      </x:c>
      <x:c r="Q830" s="120" t="n">
        <x:v>13</x:v>
      </x:c>
      <x:c r="R830" s="120" t="n">
        <x:v>0.00019623043057462577</x:v>
      </x:c>
      <x:c r="S830" s="120" t="n">
        <x:v>0.00026128268217532556</x:v>
      </x:c>
      <x:c r="T830" s="120" t="n">
        <x:v>203</x:v>
      </x:c>
      <x:c r="U830" s="120" t="n">
        <x:v>204</x:v>
      </x:c>
      <x:c r="V830" s="120" t="n">
        <x:v>0.00036044538392055906</x:v>
      </x:c>
      <x:c r="W830" s="120" t="n">
        <x:v>0.0003586784947836936</x:v>
      </x:c>
      <x:c r="X830" s="120" t="n">
        <x:v>830</x:v>
      </x:c>
      <x:c r="Y830" s="151" t="n">
        <x:v>44714.0109375</x:v>
      </x:c>
      <x:c r="Z830" s="151" t="n">
        <x:v>44714.013287037036</x:v>
      </x:c>
      <x:c r="AA830" s="120" t="n">
        <x:v>204</x:v>
      </x:c>
      <x:c r="AB830" s="120" t="str">
        <x:v>Normal</x:v>
      </x:c>
      <x:c r="AC830" s="120" t="n">
        <x:v>0</x:v>
      </x:c>
      <x:c r="AD830" s="120"/>
      <x:c r="AE830" s="120"/>
      <x:c r="AF830" s="120"/>
      <x:c r="AG830" s="120"/>
    </x:row>
    <x:row r="831">
      <x:c r="A831" s="120" t="n">
        <x:v>830</x:v>
      </x:c>
      <x:c r="B831" s="120" t="n">
        <x:v>0</x:v>
      </x:c>
      <x:c r="C831" s="120" t="n">
        <x:v>1</x:v>
      </x:c>
      <x:c r="D831" s="120" t="str">
        <x:v>CADC0892</x:v>
      </x:c>
      <x:c r="E831" s="120" t="n">
        <x:v>1</x:v>
      </x:c>
      <x:c r="F831" s="120" t="n">
        <x:v>211</x:v>
      </x:c>
      <x:c r="G831" s="120" t="n">
        <x:v>212</x:v>
      </x:c>
      <x:c r="H831" s="120" t="n">
        <x:v>0.4025026346226415</x:v>
      </x:c>
      <x:c r="I831" s="120" t="n">
        <x:v>0.19042088067734844</x:v>
      </x:c>
      <x:c r="J831" s="120" t="n">
        <x:v>0.4363724105364</x:v>
      </x:c>
      <x:c r="K831" s="120" t="n">
        <x:v>-1.2852450852952115</x:v>
      </x:c>
      <x:c r="L831" s="120" t="n">
        <x:v>0.565844322084624</x:v>
      </x:c>
      <x:c r="M831" s="120" t="n">
        <x:v>2</x:v>
      </x:c>
      <x:c r="N831" s="120" t="n">
        <x:v>1</x:v>
      </x:c>
      <x:c r="O831" s="120" t="n">
        <x:v>1</x:v>
      </x:c>
      <x:c r="P831" s="120" t="n">
        <x:v>20</x:v>
      </x:c>
      <x:c r="Q831" s="120" t="n">
        <x:v>32</x:v>
      </x:c>
      <x:c r="R831" s="120" t="n">
        <x:v>0.00028087524112935345</x:v>
      </x:c>
      <x:c r="S831" s="120" t="n">
        <x:v>0.00014002323959556547</x:v>
      </x:c>
      <x:c r="T831" s="120" t="n">
        <x:v>211</x:v>
      </x:c>
      <x:c r="U831" s="120" t="n">
        <x:v>212</x:v>
      </x:c>
      <x:c r="V831" s="120" t="n">
        <x:v>0.0009024686288025992</x:v>
      </x:c>
      <x:c r="W831" s="120" t="n">
        <x:v>0.0008982117013082474</x:v>
      </x:c>
      <x:c r="X831" s="120" t="n">
        <x:v>831</x:v>
      </x:c>
      <x:c r="Y831" s="151" t="n">
        <x:v>44714.01329861111</x:v>
      </x:c>
      <x:c r="Z831" s="151" t="n">
        <x:v>44714.01574074074</x:v>
      </x:c>
      <x:c r="AA831" s="120" t="n">
        <x:v>212</x:v>
      </x:c>
      <x:c r="AB831" s="120" t="str">
        <x:v>Normal</x:v>
      </x:c>
      <x:c r="AC831" s="120" t="n">
        <x:v>1</x:v>
      </x:c>
      <x:c r="AD831" s="120" t="n">
        <x:v>324</x:v>
      </x:c>
      <x:c r="AE831" s="120" t="n">
        <x:v>4</x:v>
      </x:c>
      <x:c r="AF831" s="120" t="n">
        <x:v>24</x:v>
      </x:c>
      <x:c r="AG831" s="120" t="str">
        <x:v>train=1|anomaly=0</x:v>
      </x:c>
    </x:row>
    <x:row r="832">
      <x:c r="A832" s="120" t="n">
        <x:v>831</x:v>
      </x:c>
      <x:c r="B832" s="120" t="n">
        <x:v>0</x:v>
      </x:c>
      <x:c r="C832" s="120" t="n">
        <x:v>0</x:v>
      </x:c>
      <x:c r="D832" s="120" t="str">
        <x:v>CADC0892</x:v>
      </x:c>
      <x:c r="E832" s="120" t="n">
        <x:v>1</x:v>
      </x:c>
      <x:c r="F832" s="120" t="n">
        <x:v>216</x:v>
      </x:c>
      <x:c r="G832" s="120" t="n">
        <x:v>217</x:v>
      </x:c>
      <x:c r="H832" s="120" t="n">
        <x:v>0.4191513962211982</x:v>
      </x:c>
      <x:c r="I832" s="120" t="n">
        <x:v>0.19487956799504066</x:v>
      </x:c>
      <x:c r="J832" s="120" t="n">
        <x:v>0.4414516598621424</x:v>
      </x:c>
      <x:c r="K832" s="120" t="n">
        <x:v>-1.3090544368713037</x:v>
      </x:c>
      <x:c r="L832" s="120" t="n">
        <x:v>0.53749868929475</x:v>
      </x:c>
      <x:c r="M832" s="120" t="n">
        <x:v>2</x:v>
      </x:c>
      <x:c r="N832" s="120" t="n">
        <x:v>1</x:v>
      </x:c>
      <x:c r="O832" s="120" t="n">
        <x:v>1</x:v>
      </x:c>
      <x:c r="P832" s="120" t="n">
        <x:v>19</x:v>
      </x:c>
      <x:c r="Q832" s="120" t="n">
        <x:v>29</x:v>
      </x:c>
      <x:c r="R832" s="120" t="n">
        <x:v>0.00028639779024169725</x:v>
      </x:c>
      <x:c r="S832" s="120" t="n">
        <x:v>0.00019943421366267825</x:v>
      </x:c>
      <x:c r="T832" s="120" t="n">
        <x:v>216</x:v>
      </x:c>
      <x:c r="U832" s="120" t="n">
        <x:v>217</x:v>
      </x:c>
      <x:c r="V832" s="120" t="n">
        <x:v>0.0009022202221992624</x:v>
      </x:c>
      <x:c r="W832" s="120" t="n">
        <x:v>0.0008980625253227681</x:v>
      </x:c>
      <x:c r="X832" s="120" t="n">
        <x:v>832</x:v>
      </x:c>
      <x:c r="Y832" s="151" t="n">
        <x:v>44714.015752314815</x:v>
      </x:c>
      <x:c r="Z832" s="151" t="n">
        <x:v>44714.01825231482</x:v>
      </x:c>
      <x:c r="AA832" s="120" t="n">
        <x:v>217</x:v>
      </x:c>
      <x:c r="AB832" s="120" t="str">
        <x:v>Normal</x:v>
      </x:c>
      <x:c r="AC832" s="120" t="n">
        <x:v>0</x:v>
      </x:c>
      <x:c r="AD832" s="120"/>
      <x:c r="AE832" s="120"/>
      <x:c r="AF832" s="120"/>
      <x:c r="AG832" s="120"/>
    </x:row>
    <x:row r="833">
      <x:c r="A833" s="120" t="n">
        <x:v>832</x:v>
      </x:c>
      <x:c r="B833" s="120" t="n">
        <x:v>0</x:v>
      </x:c>
      <x:c r="C833" s="120" t="n">
        <x:v>1</x:v>
      </x:c>
      <x:c r="D833" s="120" t="str">
        <x:v>CADC0892</x:v>
      </x:c>
      <x:c r="E833" s="120" t="n">
        <x:v>1</x:v>
      </x:c>
      <x:c r="F833" s="120" t="n">
        <x:v>203</x:v>
      </x:c>
      <x:c r="G833" s="120" t="n">
        <x:v>204</x:v>
      </x:c>
      <x:c r="H833" s="120" t="n">
        <x:v>0.26536471848039217</x:v>
      </x:c>
      <x:c r="I833" s="120" t="n">
        <x:v>0.09264487556056569</x:v>
      </x:c>
      <x:c r="J833" s="120" t="n">
        <x:v>0.3043762072839559</x:v>
      </x:c>
      <x:c r="K833" s="120" t="n">
        <x:v>-1.2622234967629602</x:v>
      </x:c>
      <x:c r="L833" s="120" t="n">
        <x:v>0.6319350227577271</x:v>
      </x:c>
      <x:c r="M833" s="120" t="n">
        <x:v>1</x:v>
      </x:c>
      <x:c r="N833" s="120" t="n">
        <x:v>1</x:v>
      </x:c>
      <x:c r="O833" s="120" t="n">
        <x:v>1</x:v>
      </x:c>
      <x:c r="P833" s="120" t="n">
        <x:v>20</x:v>
      </x:c>
      <x:c r="Q833" s="120" t="n">
        <x:v>25</x:v>
      </x:c>
      <x:c r="R833" s="120" t="n">
        <x:v>0.00017447468886828472</x:v>
      </x:c>
      <x:c r="S833" s="120" t="n">
        <x:v>0.0001378898468903237</x:v>
      </x:c>
      <x:c r="T833" s="120" t="n">
        <x:v>203</x:v>
      </x:c>
      <x:c r="U833" s="120" t="n">
        <x:v>204</x:v>
      </x:c>
      <x:c r="V833" s="120" t="n">
        <x:v>0.00045637869734268817</x:v>
      </x:c>
      <x:c r="W833" s="120" t="n">
        <x:v>0.0004541415468655181</x:v>
      </x:c>
      <x:c r="X833" s="120" t="n">
        <x:v>833</x:v>
      </x:c>
      <x:c r="Y833" s="151" t="n">
        <x:v>44714.01826388889</x:v>
      </x:c>
      <x:c r="Z833" s="151" t="n">
        <x:v>44714.02061342593</x:v>
      </x:c>
      <x:c r="AA833" s="120" t="n">
        <x:v>204</x:v>
      </x:c>
      <x:c r="AB833" s="120" t="str">
        <x:v>Normal</x:v>
      </x:c>
      <x:c r="AC833" s="120" t="n">
        <x:v>1</x:v>
      </x:c>
      <x:c r="AD833" s="120" t="n">
        <x:v>986</x:v>
      </x:c>
      <x:c r="AE833" s="120" t="n">
        <x:v>10</x:v>
      </x:c>
      <x:c r="AF833" s="120" t="n">
        <x:v>86</x:v>
      </x:c>
      <x:c r="AG833" s="120" t="str">
        <x:v>train=1|anomaly=0</x:v>
      </x:c>
    </x:row>
    <x:row r="834">
      <x:c r="A834" s="120" t="n">
        <x:v>833</x:v>
      </x:c>
      <x:c r="B834" s="120" t="n">
        <x:v>0</x:v>
      </x:c>
      <x:c r="C834" s="120" t="n">
        <x:v>1</x:v>
      </x:c>
      <x:c r="D834" s="120" t="str">
        <x:v>CADC0892</x:v>
      </x:c>
      <x:c r="E834" s="120" t="n">
        <x:v>1</x:v>
      </x:c>
      <x:c r="F834" s="120" t="n">
        <x:v>222</x:v>
      </x:c>
      <x:c r="G834" s="120" t="n">
        <x:v>223</x:v>
      </x:c>
      <x:c r="H834" s="120" t="n">
        <x:v>0.3288652600896861</x:v>
      </x:c>
      <x:c r="I834" s="120" t="n">
        <x:v>0.14855856598023254</x:v>
      </x:c>
      <x:c r="J834" s="120" t="n">
        <x:v>0.38543295912549114</x:v>
      </x:c>
      <x:c r="K834" s="120" t="n">
        <x:v>-1.1634571659668471</x:v>
      </x:c>
      <x:c r="L834" s="120" t="n">
        <x:v>0.6801460096685555</x:v>
      </x:c>
      <x:c r="M834" s="120" t="n">
        <x:v>1</x:v>
      </x:c>
      <x:c r="N834" s="120" t="n">
        <x:v>1</x:v>
      </x:c>
      <x:c r="O834" s="120" t="n">
        <x:v>1</x:v>
      </x:c>
      <x:c r="P834" s="120" t="n">
        <x:v>14</x:v>
      </x:c>
      <x:c r="Q834" s="120" t="n">
        <x:v>25</x:v>
      </x:c>
      <x:c r="R834" s="120" t="n">
        <x:v>0.00029975056035594594</x:v>
      </x:c>
      <x:c r="S834" s="120" t="n">
        <x:v>0.0003349798826144796</x:v>
      </x:c>
      <x:c r="T834" s="120" t="n">
        <x:v>222</x:v>
      </x:c>
      <x:c r="U834" s="120" t="n">
        <x:v>223</x:v>
      </x:c>
      <x:c r="V834" s="120" t="n">
        <x:v>0.0006691827296406871</x:v>
      </x:c>
      <x:c r="W834" s="120" t="n">
        <x:v>0.000666181910225258</x:v>
      </x:c>
      <x:c r="X834" s="120" t="n">
        <x:v>834</x:v>
      </x:c>
      <x:c r="Y834" s="151" t="n">
        <x:v>44714.020625</x:v>
      </x:c>
      <x:c r="Z834" s="151" t="n">
        <x:v>44714.023194444446</x:v>
      </x:c>
      <x:c r="AA834" s="120" t="n">
        <x:v>223</x:v>
      </x:c>
      <x:c r="AB834" s="120" t="str">
        <x:v>Normal</x:v>
      </x:c>
      <x:c r="AC834" s="120" t="n">
        <x:v>0</x:v>
      </x:c>
      <x:c r="AD834" s="120"/>
      <x:c r="AE834" s="120"/>
      <x:c r="AF834" s="120"/>
      <x:c r="AG834" s="120"/>
    </x:row>
    <x:row r="835">
      <x:c r="A835" s="120" t="n">
        <x:v>834</x:v>
      </x:c>
      <x:c r="B835" s="120" t="n">
        <x:v>0</x:v>
      </x:c>
      <x:c r="C835" s="120" t="n">
        <x:v>1</x:v>
      </x:c>
      <x:c r="D835" s="120" t="str">
        <x:v>CADC0892</x:v>
      </x:c>
      <x:c r="E835" s="120" t="n">
        <x:v>1</x:v>
      </x:c>
      <x:c r="F835" s="120" t="n">
        <x:v>199</x:v>
      </x:c>
      <x:c r="G835" s="120" t="n">
        <x:v>200</x:v>
      </x:c>
      <x:c r="H835" s="120" t="n">
        <x:v>0.1624576498</x:v>
      </x:c>
      <x:c r="I835" s="120" t="n">
        <x:v>0.04112497302308398</x:v>
      </x:c>
      <x:c r="J835" s="120" t="n">
        <x:v>0.20279293139329088</x:v>
      </x:c>
      <x:c r="K835" s="120" t="n">
        <x:v>-1.0466672560323005</x:v>
      </x:c>
      <x:c r="L835" s="120" t="n">
        <x:v>0.7848398626471818</x:v>
      </x:c>
      <x:c r="M835" s="120" t="n">
        <x:v>2</x:v>
      </x:c>
      <x:c r="N835" s="120" t="n">
        <x:v>1</x:v>
      </x:c>
      <x:c r="O835" s="120" t="n">
        <x:v>1</x:v>
      </x:c>
      <x:c r="P835" s="120" t="n">
        <x:v>13</x:v>
      </x:c>
      <x:c r="Q835" s="120" t="n">
        <x:v>31</x:v>
      </x:c>
      <x:c r="R835" s="120" t="n">
        <x:v>0.00009346507550868141</x:v>
      </x:c>
      <x:c r="S835" s="120" t="n">
        <x:v>0.00007341009772526667</x:v>
      </x:c>
      <x:c r="T835" s="120" t="n">
        <x:v>199</x:v>
      </x:c>
      <x:c r="U835" s="120" t="n">
        <x:v>200</x:v>
      </x:c>
      <x:c r="V835" s="120" t="n">
        <x:v>0.00020665815589489438</x:v>
      </x:c>
      <x:c r="W835" s="120" t="n">
        <x:v>0.0002056248651154199</x:v>
      </x:c>
      <x:c r="X835" s="120" t="n">
        <x:v>835</x:v>
      </x:c>
      <x:c r="Y835" s="151" t="n">
        <x:v>44714.023206018515</x:v>
      </x:c>
      <x:c r="Z835" s="151" t="n">
        <x:v>44714.025509259256</x:v>
      </x:c>
      <x:c r="AA835" s="120" t="n">
        <x:v>200</x:v>
      </x:c>
      <x:c r="AB835" s="120" t="str">
        <x:v>Normal</x:v>
      </x:c>
      <x:c r="AC835" s="120" t="n">
        <x:v>1</x:v>
      </x:c>
      <x:c r="AD835" s="120" t="n">
        <x:v>361</x:v>
      </x:c>
      <x:c r="AE835" s="120" t="n">
        <x:v>4</x:v>
      </x:c>
      <x:c r="AF835" s="120" t="n">
        <x:v>61</x:v>
      </x:c>
      <x:c r="AG835" s="120" t="str">
        <x:v>train=1|anomaly=0</x:v>
      </x:c>
    </x:row>
    <x:row r="836">
      <x:c r="A836" s="120" t="n">
        <x:v>835</x:v>
      </x:c>
      <x:c r="B836" s="120" t="n">
        <x:v>0</x:v>
      </x:c>
      <x:c r="C836" s="120" t="n">
        <x:v>0</x:v>
      </x:c>
      <x:c r="D836" s="120" t="str">
        <x:v>CADC0892</x:v>
      </x:c>
      <x:c r="E836" s="120" t="n">
        <x:v>1</x:v>
      </x:c>
      <x:c r="F836" s="120" t="n">
        <x:v>235</x:v>
      </x:c>
      <x:c r="G836" s="120" t="n">
        <x:v>236</x:v>
      </x:c>
      <x:c r="H836" s="120" t="n">
        <x:v>0.25006964266949155</x:v>
      </x:c>
      <x:c r="I836" s="120" t="n">
        <x:v>0.10051740318501032</x:v>
      </x:c>
      <x:c r="J836" s="120" t="n">
        <x:v>0.3170447968111294</x:v>
      </x:c>
      <x:c r="K836" s="120" t="n">
        <x:v>-1.014961799760182</x:v>
      </x:c>
      <x:c r="L836" s="120" t="n">
        <x:v>0.8045973577270169</x:v>
      </x:c>
      <x:c r="M836" s="120" t="n">
        <x:v>1</x:v>
      </x:c>
      <x:c r="N836" s="120" t="n">
        <x:v>1</x:v>
      </x:c>
      <x:c r="O836" s="120" t="n">
        <x:v>1</x:v>
      </x:c>
      <x:c r="P836" s="120" t="n">
        <x:v>19</x:v>
      </x:c>
      <x:c r="Q836" s="120" t="n">
        <x:v>25</x:v>
      </x:c>
      <x:c r="R836" s="120" t="n">
        <x:v>0.00018360789770752257</x:v>
      </x:c>
      <x:c r="S836" s="120" t="n">
        <x:v>0.00017231148044050178</x:v>
      </x:c>
      <x:c r="T836" s="120" t="n">
        <x:v>235</x:v>
      </x:c>
      <x:c r="U836" s="120" t="n">
        <x:v>236</x:v>
      </x:c>
      <x:c r="V836" s="120" t="n">
        <x:v>0.000427733630574512</x:v>
      </x:c>
      <x:c r="W836" s="120" t="n">
        <x:v>0.0004259211999364844</x:v>
      </x:c>
      <x:c r="X836" s="120" t="n">
        <x:v>836</x:v>
      </x:c>
      <x:c r="Y836" s="151" t="n">
        <x:v>44714.02552083333</x:v>
      </x:c>
      <x:c r="Z836" s="151" t="n">
        <x:v>44714.02824074074</x:v>
      </x:c>
      <x:c r="AA836" s="120" t="n">
        <x:v>236</x:v>
      </x:c>
      <x:c r="AB836" s="120" t="str">
        <x:v>Normal</x:v>
      </x:c>
      <x:c r="AC836" s="120" t="n">
        <x:v>1</x:v>
      </x:c>
      <x:c r="AD836" s="120" t="n">
        <x:v>11</x:v>
      </x:c>
      <x:c r="AE836" s="120" t="n">
        <x:v>1</x:v>
      </x:c>
      <x:c r="AF836" s="120" t="n">
        <x:v>11</x:v>
      </x:c>
      <x:c r="AG836" s="120" t="str">
        <x:v>train=0|anomaly=0</x:v>
      </x:c>
    </x:row>
    <x:row r="837">
      <x:c r="A837" s="120" t="n">
        <x:v>836</x:v>
      </x:c>
      <x:c r="B837" s="120" t="n">
        <x:v>0</x:v>
      </x:c>
      <x:c r="C837" s="120" t="n">
        <x:v>1</x:v>
      </x:c>
      <x:c r="D837" s="120" t="str">
        <x:v>CADC0892</x:v>
      </x:c>
      <x:c r="E837" s="120" t="n">
        <x:v>1</x:v>
      </x:c>
      <x:c r="F837" s="120" t="n">
        <x:v>195</x:v>
      </x:c>
      <x:c r="G837" s="120" t="n">
        <x:v>196</x:v>
      </x:c>
      <x:c r="H837" s="120" t="n">
        <x:v>0.12006554591836735</x:v>
      </x:c>
      <x:c r="I837" s="120" t="n">
        <x:v>0.02304153977441136</x:v>
      </x:c>
      <x:c r="J837" s="120" t="n">
        <x:v>0.15179439968065805</x:v>
      </x:c>
      <x:c r="K837" s="120" t="n">
        <x:v>-0.972075273896762</x:v>
      </x:c>
      <x:c r="L837" s="120" t="n">
        <x:v>0.8168642340554312</x:v>
      </x:c>
      <x:c r="M837" s="120" t="n">
        <x:v>1</x:v>
      </x:c>
      <x:c r="N837" s="120" t="n">
        <x:v>1</x:v>
      </x:c>
      <x:c r="O837" s="120" t="n">
        <x:v>1</x:v>
      </x:c>
      <x:c r="P837" s="120" t="n">
        <x:v>18</x:v>
      </x:c>
      <x:c r="Q837" s="120" t="n">
        <x:v>23</x:v>
      </x:c>
      <x:c r="R837" s="120" t="n">
        <x:v>0.00009731952783938461</x:v>
      </x:c>
      <x:c r="S837" s="120" t="n">
        <x:v>0.00016745697192597939</x:v>
      </x:c>
      <x:c r="T837" s="120" t="n">
        <x:v>195</x:v>
      </x:c>
      <x:c r="U837" s="120" t="n">
        <x:v>196</x:v>
      </x:c>
      <x:c r="V837" s="120" t="n">
        <x:v>0.00011816174243287878</x:v>
      </x:c>
      <x:c r="W837" s="120" t="n">
        <x:v>0.00011755887640005797</x:v>
      </x:c>
      <x:c r="X837" s="120" t="n">
        <x:v>837</x:v>
      </x:c>
      <x:c r="Y837" s="151" t="n">
        <x:v>44714.02825231481</x:v>
      </x:c>
      <x:c r="Z837" s="151" t="n">
        <x:v>44714.03050925926</x:v>
      </x:c>
      <x:c r="AA837" s="120" t="n">
        <x:v>196</x:v>
      </x:c>
      <x:c r="AB837" s="120" t="str">
        <x:v>Normal</x:v>
      </x:c>
      <x:c r="AC837" s="120" t="n">
        <x:v>1</x:v>
      </x:c>
      <x:c r="AD837" s="120" t="n">
        <x:v>4</x:v>
      </x:c>
      <x:c r="AE837" s="120" t="n">
        <x:v>1</x:v>
      </x:c>
      <x:c r="AF837" s="120" t="n">
        <x:v>4</x:v>
      </x:c>
      <x:c r="AG837" s="120" t="str">
        <x:v>train=1|anomaly=0</x:v>
      </x:c>
    </x:row>
    <x:row r="838">
      <x:c r="A838" s="120" t="n">
        <x:v>837</x:v>
      </x:c>
      <x:c r="B838" s="120" t="n">
        <x:v>0</x:v>
      </x:c>
      <x:c r="C838" s="120" t="n">
        <x:v>1</x:v>
      </x:c>
      <x:c r="D838" s="120" t="str">
        <x:v>CADC0892</x:v>
      </x:c>
      <x:c r="E838" s="120" t="n">
        <x:v>1</x:v>
      </x:c>
      <x:c r="F838" s="120" t="n">
        <x:v>235</x:v>
      </x:c>
      <x:c r="G838" s="120" t="n">
        <x:v>236</x:v>
      </x:c>
      <x:c r="H838" s="120" t="n">
        <x:v>0.27543081220338983</x:v>
      </x:c>
      <x:c r="I838" s="120" t="n">
        <x:v>0.11622670167218717</x:v>
      </x:c>
      <x:c r="J838" s="120" t="n">
        <x:v>0.3409203743870219</x:v>
      </x:c>
      <x:c r="K838" s="120" t="n">
        <x:v>-1.062132233736695</x:v>
      </x:c>
      <x:c r="L838" s="120" t="n">
        <x:v>0.7666920845088457</x:v>
      </x:c>
      <x:c r="M838" s="120" t="n">
        <x:v>1</x:v>
      </x:c>
      <x:c r="N838" s="120" t="n">
        <x:v>1</x:v>
      </x:c>
      <x:c r="O838" s="120" t="n">
        <x:v>1</x:v>
      </x:c>
      <x:c r="P838" s="120" t="n">
        <x:v>9</x:v>
      </x:c>
      <x:c r="Q838" s="120" t="n">
        <x:v>23</x:v>
      </x:c>
      <x:c r="R838" s="120" t="n">
        <x:v>0.00019774946091088</x:v>
      </x:c>
      <x:c r="S838" s="120" t="n">
        <x:v>0.0001618530975567966</x:v>
      </x:c>
      <x:c r="T838" s="120" t="n">
        <x:v>235</x:v>
      </x:c>
      <x:c r="U838" s="120" t="n">
        <x:v>236</x:v>
      </x:c>
      <x:c r="V838" s="120" t="n">
        <x:v>0.0004945817092433496</x:v>
      </x:c>
      <x:c r="W838" s="120" t="n">
        <x:v>0.0004924860240346914</x:v>
      </x:c>
      <x:c r="X838" s="120" t="n">
        <x:v>838</x:v>
      </x:c>
      <x:c r="Y838" s="151" t="n">
        <x:v>44714.03052083333</x:v>
      </x:c>
      <x:c r="Z838" s="151" t="n">
        <x:v>44714.03324074074</x:v>
      </x:c>
      <x:c r="AA838" s="120" t="n">
        <x:v>236</x:v>
      </x:c>
      <x:c r="AB838" s="120" t="str">
        <x:v>Normal</x:v>
      </x:c>
      <x:c r="AC838" s="120" t="n">
        <x:v>1</x:v>
      </x:c>
      <x:c r="AD838" s="120" t="n">
        <x:v>961</x:v>
      </x:c>
      <x:c r="AE838" s="120" t="n">
        <x:v>10</x:v>
      </x:c>
      <x:c r="AF838" s="120" t="n">
        <x:v>61</x:v>
      </x:c>
      <x:c r="AG838" s="120" t="str">
        <x:v>train=1|anomaly=0</x:v>
      </x:c>
    </x:row>
    <x:row r="839">
      <x:c r="A839" s="120" t="n">
        <x:v>838</x:v>
      </x:c>
      <x:c r="B839" s="120" t="n">
        <x:v>0</x:v>
      </x:c>
      <x:c r="C839" s="120" t="n">
        <x:v>1</x:v>
      </x:c>
      <x:c r="D839" s="120" t="str">
        <x:v>CADC0892</x:v>
      </x:c>
      <x:c r="E839" s="120" t="n">
        <x:v>1</x:v>
      </x:c>
      <x:c r="F839" s="120" t="n">
        <x:v>215</x:v>
      </x:c>
      <x:c r="G839" s="120" t="n">
        <x:v>216</x:v>
      </x:c>
      <x:c r="H839" s="120" t="n">
        <x:v>0.11744367268518519</x:v>
      </x:c>
      <x:c r="I839" s="120" t="n">
        <x:v>0.02591119109427264</x:v>
      </x:c>
      <x:c r="J839" s="120" t="n">
        <x:v>0.16096953467744335</x:v>
      </x:c>
      <x:c r="K839" s="120" t="n">
        <x:v>-0.7219166264233459</x:v>
      </x:c>
      <x:c r="L839" s="120" t="n">
        <x:v>0.9668898815099916</x:v>
      </x:c>
      <x:c r="M839" s="120" t="n">
        <x:v>1</x:v>
      </x:c>
      <x:c r="N839" s="120" t="n">
        <x:v>1</x:v>
      </x:c>
      <x:c r="O839" s="120" t="n">
        <x:v>1</x:v>
      </x:c>
      <x:c r="P839" s="120" t="n">
        <x:v>20</x:v>
      </x:c>
      <x:c r="Q839" s="120" t="n">
        <x:v>30</x:v>
      </x:c>
      <x:c r="R839" s="120" t="n">
        <x:v>0.00006240670742790697</x:v>
      </x:c>
      <x:c r="S839" s="120" t="n">
        <x:v>0.000045347636484299054</x:v>
      </x:c>
      <x:c r="T839" s="120" t="n">
        <x:v>215</x:v>
      </x:c>
      <x:c r="U839" s="120" t="n">
        <x:v>216</x:v>
      </x:c>
      <x:c r="V839" s="120" t="n">
        <x:v>0.00012051716788033786</x:v>
      </x:c>
      <x:c r="W839" s="120" t="n">
        <x:v>0.00011995921802904</x:v>
      </x:c>
      <x:c r="X839" s="120" t="n">
        <x:v>839</x:v>
      </x:c>
      <x:c r="Y839" s="151" t="n">
        <x:v>44714.03325231482</x:v>
      </x:c>
      <x:c r="Z839" s="151" t="n">
        <x:v>44714.03574074074</x:v>
      </x:c>
      <x:c r="AA839" s="120" t="n">
        <x:v>216</x:v>
      </x:c>
      <x:c r="AB839" s="120" t="str">
        <x:v>Normal</x:v>
      </x:c>
      <x:c r="AC839" s="120" t="n">
        <x:v>0</x:v>
      </x:c>
      <x:c r="AD839" s="120"/>
      <x:c r="AE839" s="120"/>
      <x:c r="AF839" s="120"/>
      <x:c r="AG839" s="120"/>
    </x:row>
    <x:row r="840">
      <x:c r="A840" s="120" t="n">
        <x:v>839</x:v>
      </x:c>
      <x:c r="B840" s="120" t="n">
        <x:v>0</x:v>
      </x:c>
      <x:c r="C840" s="120" t="n">
        <x:v>1</x:v>
      </x:c>
      <x:c r="D840" s="120" t="str">
        <x:v>CADC0892</x:v>
      </x:c>
      <x:c r="E840" s="120" t="n">
        <x:v>1</x:v>
      </x:c>
      <x:c r="F840" s="120" t="n">
        <x:v>242</x:v>
      </x:c>
      <x:c r="G840" s="120" t="n">
        <x:v>243</x:v>
      </x:c>
      <x:c r="H840" s="120" t="n">
        <x:v>0.3290147843621399</x:v>
      </x:c>
      <x:c r="I840" s="120" t="n">
        <x:v>0.16468636642138548</x:v>
      </x:c>
      <x:c r="J840" s="120" t="n">
        <x:v>0.4058156803542533</x:v>
      </x:c>
      <x:c r="K840" s="120" t="n">
        <x:v>-1.0434789397608069</x:v>
      </x:c>
      <x:c r="L840" s="120" t="n">
        <x:v>0.772766568140762</x:v>
      </x:c>
      <x:c r="M840" s="120" t="n">
        <x:v>1</x:v>
      </x:c>
      <x:c r="N840" s="120" t="n">
        <x:v>1</x:v>
      </x:c>
      <x:c r="O840" s="120" t="n">
        <x:v>1</x:v>
      </x:c>
      <x:c r="P840" s="120" t="n">
        <x:v>16</x:v>
      </x:c>
      <x:c r="Q840" s="120" t="n">
        <x:v>22</x:v>
      </x:c>
      <x:c r="R840" s="120" t="n">
        <x:v>0.0003033028640649586</x:v>
      </x:c>
      <x:c r="S840" s="120" t="n">
        <x:v>0.0003714293331445641</x:v>
      </x:c>
      <x:c r="T840" s="120" t="n">
        <x:v>242</x:v>
      </x:c>
      <x:c r="U840" s="120" t="n">
        <x:v>243</x:v>
      </x:c>
      <x:c r="V840" s="120" t="n">
        <x:v>0.0006805221752949814</x:v>
      </x:c>
      <x:c r="W840" s="120" t="n">
        <x:v>0.0006777216725159897</x:v>
      </x:c>
      <x:c r="X840" s="120" t="n">
        <x:v>840</x:v>
      </x:c>
      <x:c r="Y840" s="151" t="n">
        <x:v>44714.03575231481</x:v>
      </x:c>
      <x:c r="Z840" s="151" t="n">
        <x:v>44714.03855324074</x:v>
      </x:c>
      <x:c r="AA840" s="120" t="n">
        <x:v>243</x:v>
      </x:c>
      <x:c r="AB840" s="120" t="str">
        <x:v>Normal</x:v>
      </x:c>
      <x:c r="AC840" s="120" t="n">
        <x:v>1</x:v>
      </x:c>
      <x:c r="AD840" s="120" t="n">
        <x:v>839</x:v>
      </x:c>
      <x:c r="AE840" s="120" t="n">
        <x:v>9</x:v>
      </x:c>
      <x:c r="AF840" s="120" t="n">
        <x:v>39</x:v>
      </x:c>
      <x:c r="AG840" s="120" t="str">
        <x:v>train=1|anomaly=0</x:v>
      </x:c>
    </x:row>
    <x:row r="841">
      <x:c r="A841" s="120" t="n">
        <x:v>840</x:v>
      </x:c>
      <x:c r="B841" s="120" t="n">
        <x:v>0</x:v>
      </x:c>
      <x:c r="C841" s="120" t="n">
        <x:v>1</x:v>
      </x:c>
      <x:c r="D841" s="120" t="str">
        <x:v>CADC0892</x:v>
      </x:c>
      <x:c r="E841" s="120" t="n">
        <x:v>1</x:v>
      </x:c>
      <x:c r="F841" s="120" t="n">
        <x:v>200</x:v>
      </x:c>
      <x:c r="G841" s="120" t="n">
        <x:v>201</x:v>
      </x:c>
      <x:c r="H841" s="120" t="n">
        <x:v>0.26077388507462684</x:v>
      </x:c>
      <x:c r="I841" s="120" t="n">
        <x:v>0.08780443728316228</x:v>
      </x:c>
      <x:c r="J841" s="120" t="n">
        <x:v>0.2963181352586478</x:v>
      </x:c>
      <x:c r="K841" s="120" t="n">
        <x:v>-1.2725994766403463</x:v>
      </x:c>
      <x:c r="L841" s="120" t="n">
        <x:v>0.6178281976697774</x:v>
      </x:c>
      <x:c r="M841" s="120" t="n">
        <x:v>1</x:v>
      </x:c>
      <x:c r="N841" s="120" t="n">
        <x:v>1</x:v>
      </x:c>
      <x:c r="O841" s="120" t="n">
        <x:v>1</x:v>
      </x:c>
      <x:c r="P841" s="120" t="n">
        <x:v>14</x:v>
      </x:c>
      <x:c r="Q841" s="120" t="n">
        <x:v>23</x:v>
      </x:c>
      <x:c r="R841" s="120" t="n">
        <x:v>0.00020821491270529998</x:v>
      </x:c>
      <x:c r="S841" s="120" t="n">
        <x:v>0.0002382727538750753</x:v>
      </x:c>
      <x:c r="T841" s="120" t="n">
        <x:v>200</x:v>
      </x:c>
      <x:c r="U841" s="120" t="n">
        <x:v>201</x:v>
      </x:c>
      <x:c r="V841" s="120" t="n">
        <x:v>0.0004390221864158114</x:v>
      </x:c>
      <x:c r="W841" s="120" t="n">
        <x:v>0.0004368379964336432</x:v>
      </x:c>
      <x:c r="X841" s="120" t="n">
        <x:v>841</x:v>
      </x:c>
      <x:c r="Y841" s="151" t="n">
        <x:v>44714.038564814815</x:v>
      </x:c>
      <x:c r="Z841" s="151" t="n">
        <x:v>44714.04087962963</x:v>
      </x:c>
      <x:c r="AA841" s="120" t="n">
        <x:v>201</x:v>
      </x:c>
      <x:c r="AB841" s="120" t="str">
        <x:v>Normal</x:v>
      </x:c>
      <x:c r="AC841" s="120" t="n">
        <x:v>0</x:v>
      </x:c>
      <x:c r="AD841" s="120"/>
      <x:c r="AE841" s="120"/>
      <x:c r="AF841" s="120"/>
      <x:c r="AG841" s="120"/>
    </x:row>
    <x:row r="842">
      <x:c r="A842" s="120" t="n">
        <x:v>841</x:v>
      </x:c>
      <x:c r="B842" s="120" t="n">
        <x:v>0</x:v>
      </x:c>
      <x:c r="C842" s="120" t="n">
        <x:v>0</x:v>
      </x:c>
      <x:c r="D842" s="120" t="str">
        <x:v>CADC0892</x:v>
      </x:c>
      <x:c r="E842" s="120" t="n">
        <x:v>1</x:v>
      </x:c>
      <x:c r="F842" s="120" t="n">
        <x:v>195</x:v>
      </x:c>
      <x:c r="G842" s="120" t="n">
        <x:v>196</x:v>
      </x:c>
      <x:c r="H842" s="120" t="n">
        <x:v>0.2694192612244898</x:v>
      </x:c>
      <x:c r="I842" s="120" t="n">
        <x:v>0.09043848095810379</x:v>
      </x:c>
      <x:c r="J842" s="120" t="n">
        <x:v>0.3007299136403025</x:v>
      </x:c>
      <x:c r="K842" s="120" t="n">
        <x:v>-1.3166495811271313</x:v>
      </x:c>
      <x:c r="L842" s="120" t="n">
        <x:v>0.5854362685249718</x:v>
      </x:c>
      <x:c r="M842" s="120" t="n">
        <x:v>1</x:v>
      </x:c>
      <x:c r="N842" s="120" t="n">
        <x:v>1</x:v>
      </x:c>
      <x:c r="O842" s="120" t="n">
        <x:v>1</x:v>
      </x:c>
      <x:c r="P842" s="120" t="n">
        <x:v>15</x:v>
      </x:c>
      <x:c r="Q842" s="120" t="n">
        <x:v>25</x:v>
      </x:c>
      <x:c r="R842" s="120" t="n">
        <x:v>0.00017002520020717947</x:v>
      </x:c>
      <x:c r="S842" s="120" t="n">
        <x:v>0.00011031361650453603</x:v>
      </x:c>
      <x:c r="T842" s="120" t="n">
        <x:v>195</x:v>
      </x:c>
      <x:c r="U842" s="120" t="n">
        <x:v>196</x:v>
      </x:c>
      <x:c r="V842" s="120" t="n">
        <x:v>0.0004637870818364297</x:v>
      </x:c>
      <x:c r="W842" s="120" t="n">
        <x:v>0.00046142082121481526</x:v>
      </x:c>
      <x:c r="X842" s="120" t="n">
        <x:v>842</x:v>
      </x:c>
      <x:c r="Y842" s="151" t="n">
        <x:v>44714.0408912037</x:v>
      </x:c>
      <x:c r="Z842" s="151" t="n">
        <x:v>44714.04314814815</x:v>
      </x:c>
      <x:c r="AA842" s="120" t="n">
        <x:v>196</x:v>
      </x:c>
      <x:c r="AB842" s="120" t="str">
        <x:v>Normal</x:v>
      </x:c>
      <x:c r="AC842" s="120" t="n">
        <x:v>1</x:v>
      </x:c>
      <x:c r="AD842" s="120" t="n">
        <x:v>381</x:v>
      </x:c>
      <x:c r="AE842" s="120" t="n">
        <x:v>4</x:v>
      </x:c>
      <x:c r="AF842" s="120" t="n">
        <x:v>81</x:v>
      </x:c>
      <x:c r="AG842" s="120" t="str">
        <x:v>train=0|anomaly=0</x:v>
      </x:c>
    </x:row>
    <x:row r="843">
      <x:c r="A843" s="120" t="n">
        <x:v>842</x:v>
      </x:c>
      <x:c r="B843" s="120" t="n">
        <x:v>0</x:v>
      </x:c>
      <x:c r="C843" s="120" t="n">
        <x:v>1</x:v>
      </x:c>
      <x:c r="D843" s="120" t="str">
        <x:v>CADC0892</x:v>
      </x:c>
      <x:c r="E843" s="120" t="n">
        <x:v>1</x:v>
      </x:c>
      <x:c r="F843" s="120" t="n">
        <x:v>230</x:v>
      </x:c>
      <x:c r="G843" s="120" t="n">
        <x:v>231</x:v>
      </x:c>
      <x:c r="H843" s="120" t="n">
        <x:v>0.32805543541125537</x:v>
      </x:c>
      <x:c r="I843" s="120" t="n">
        <x:v>0.17158610516084347</x:v>
      </x:c>
      <x:c r="J843" s="120" t="n">
        <x:v>0.41422953197574347</x:v>
      </x:c>
      <x:c r="K843" s="120" t="n">
        <x:v>-0.9794679540161257</x:v>
      </x:c>
      <x:c r="L843" s="120" t="n">
        <x:v>0.8101859881232413</x:v>
      </x:c>
      <x:c r="M843" s="120" t="n">
        <x:v>2</x:v>
      </x:c>
      <x:c r="N843" s="120" t="n">
        <x:v>1</x:v>
      </x:c>
      <x:c r="O843" s="120" t="n">
        <x:v>1</x:v>
      </x:c>
      <x:c r="P843" s="120" t="n">
        <x:v>17</x:v>
      </x:c>
      <x:c r="Q843" s="120" t="n">
        <x:v>20</x:v>
      </x:c>
      <x:c r="R843" s="120" t="n">
        <x:v>0.0003159427884848557</x:v>
      </x:c>
      <x:c r="S843" s="120" t="n">
        <x:v>0.0003018844920279058</x:v>
      </x:c>
      <x:c r="T843" s="120" t="n">
        <x:v>230</x:v>
      </x:c>
      <x:c r="U843" s="120" t="n">
        <x:v>231</x:v>
      </x:c>
      <x:c r="V843" s="120" t="n">
        <x:v>0.0007460265441775803</x:v>
      </x:c>
      <x:c r="W843" s="120" t="n">
        <x:v>0.0007427969920382834</x:v>
      </x:c>
      <x:c r="X843" s="120" t="n">
        <x:v>843</x:v>
      </x:c>
      <x:c r="Y843" s="151" t="n">
        <x:v>44714.04315972222</x:v>
      </x:c>
      <x:c r="Z843" s="151" t="n">
        <x:v>44714.04582175926</x:v>
      </x:c>
      <x:c r="AA843" s="120" t="n">
        <x:v>231</x:v>
      </x:c>
      <x:c r="AB843" s="120" t="str">
        <x:v>Normal</x:v>
      </x:c>
      <x:c r="AC843" s="120" t="n">
        <x:v>0</x:v>
      </x:c>
      <x:c r="AD843" s="120"/>
      <x:c r="AE843" s="120"/>
      <x:c r="AF843" s="120"/>
      <x:c r="AG843" s="120"/>
    </x:row>
    <x:row r="844">
      <x:c r="A844" s="120" t="n">
        <x:v>843</x:v>
      </x:c>
      <x:c r="B844" s="120" t="n">
        <x:v>0</x:v>
      </x:c>
      <x:c r="C844" s="120" t="n">
        <x:v>1</x:v>
      </x:c>
      <x:c r="D844" s="120" t="str">
        <x:v>CADC0892</x:v>
      </x:c>
      <x:c r="E844" s="120" t="n">
        <x:v>1</x:v>
      </x:c>
      <x:c r="F844" s="120" t="n">
        <x:v>163</x:v>
      </x:c>
      <x:c r="G844" s="120" t="n">
        <x:v>164</x:v>
      </x:c>
      <x:c r="H844" s="120" t="n">
        <x:v>0.02434491707317073</x:v>
      </x:c>
      <x:c r="I844" s="120" t="n">
        <x:v>0.001395574473920928</x:v>
      </x:c>
      <x:c r="J844" s="120" t="n">
        <x:v>0.037357388478330866</x:v>
      </x:c>
      <x:c r="K844" s="120" t="n">
        <x:v>-0.10469799188656248</x:v>
      </x:c>
      <x:c r="L844" s="120" t="n">
        <x:v>1.1862675645678316</x:v>
      </x:c>
      <x:c r="M844" s="120" t="n">
        <x:v>3</x:v>
      </x:c>
      <x:c r="N844" s="120" t="n">
        <x:v>1</x:v>
      </x:c>
      <x:c r="O844" s="120" t="n">
        <x:v>1</x:v>
      </x:c>
      <x:c r="P844" s="120" t="n">
        <x:v>11</x:v>
      </x:c>
      <x:c r="Q844" s="120" t="n">
        <x:v>13</x:v>
      </x:c>
      <x:c r="R844" s="120" t="n">
        <x:v>0.00003288739338343556</x:v>
      </x:c>
      <x:c r="S844" s="120" t="n">
        <x:v>0.00007810676731456786</x:v>
      </x:c>
      <x:c r="T844" s="120" t="n">
        <x:v>163</x:v>
      </x:c>
      <x:c r="U844" s="120" t="n">
        <x:v>164</x:v>
      </x:c>
      <x:c r="V844" s="120" t="n">
        <x:v>0.00000856180658847195</x:v>
      </x:c>
      <x:c r="W844" s="120" t="n">
        <x:v>0.000008509600450737365</x:v>
      </x:c>
      <x:c r="X844" s="120" t="n">
        <x:v>844</x:v>
      </x:c>
      <x:c r="Y844" s="151" t="n">
        <x:v>44714.04583333333</x:v>
      </x:c>
      <x:c r="Z844" s="151" t="n">
        <x:v>44714.04771990741</x:v>
      </x:c>
      <x:c r="AA844" s="120" t="n">
        <x:v>164</x:v>
      </x:c>
      <x:c r="AB844" s="120" t="str">
        <x:v>Normal</x:v>
      </x:c>
      <x:c r="AC844" s="120" t="n">
        <x:v>0</x:v>
      </x:c>
      <x:c r="AD844" s="120"/>
      <x:c r="AE844" s="120"/>
      <x:c r="AF844" s="120"/>
      <x:c r="AG844" s="120"/>
    </x:row>
    <x:row r="845">
      <x:c r="A845" s="120" t="n">
        <x:v>844</x:v>
      </x:c>
      <x:c r="B845" s="120" t="n">
        <x:v>0</x:v>
      </x:c>
      <x:c r="C845" s="120" t="n">
        <x:v>1</x:v>
      </x:c>
      <x:c r="D845" s="120" t="str">
        <x:v>CADC0892</x:v>
      </x:c>
      <x:c r="E845" s="120" t="n">
        <x:v>1</x:v>
      </x:c>
      <x:c r="F845" s="120" t="n">
        <x:v>230</x:v>
      </x:c>
      <x:c r="G845" s="120" t="n">
        <x:v>231</x:v>
      </x:c>
      <x:c r="H845" s="120" t="n">
        <x:v>0.3118757585714286</x:v>
      </x:c>
      <x:c r="I845" s="120" t="n">
        <x:v>0.16702278472001772</x:v>
      </x:c>
      <x:c r="J845" s="120" t="n">
        <x:v>0.40868421148854983</x:v>
      </x:c>
      <x:c r="K845" s="120" t="n">
        <x:v>-0.82803986820532</x:v>
      </x:c>
      <x:c r="L845" s="120" t="n">
        <x:v>0.892861747501409</x:v>
      </x:c>
      <x:c r="M845" s="120" t="n">
        <x:v>1</x:v>
      </x:c>
      <x:c r="N845" s="120" t="n">
        <x:v>1</x:v>
      </x:c>
      <x:c r="O845" s="120" t="n">
        <x:v>1</x:v>
      </x:c>
      <x:c r="P845" s="120" t="n">
        <x:v>21</x:v>
      </x:c>
      <x:c r="Q845" s="120" t="n">
        <x:v>22</x:v>
      </x:c>
      <x:c r="R845" s="120" t="n">
        <x:v>0.00032314838522510343</x:v>
      </x:c>
      <x:c r="S845" s="120" t="n">
        <x:v>0.00029306718534943826</x:v>
      </x:c>
      <x:c r="T845" s="120" t="n">
        <x:v>230</x:v>
      </x:c>
      <x:c r="U845" s="120" t="n">
        <x:v>231</x:v>
      </x:c>
      <x:c r="V845" s="120" t="n">
        <x:v>0.0007261860205218162</x:v>
      </x:c>
      <x:c r="W845" s="120" t="n">
        <x:v>0.0007230423580953148</x:v>
      </x:c>
      <x:c r="X845" s="120" t="n">
        <x:v>845</x:v>
      </x:c>
      <x:c r="Y845" s="151" t="n">
        <x:v>44714.04773148148</x:v>
      </x:c>
      <x:c r="Z845" s="151" t="n">
        <x:v>44714.05039351852</x:v>
      </x:c>
      <x:c r="AA845" s="120" t="n">
        <x:v>231</x:v>
      </x:c>
      <x:c r="AB845" s="120" t="str">
        <x:v>Normal</x:v>
      </x:c>
      <x:c r="AC845" s="120" t="n">
        <x:v>1</x:v>
      </x:c>
      <x:c r="AD845" s="120" t="n">
        <x:v>910</x:v>
      </x:c>
      <x:c r="AE845" s="120" t="n">
        <x:v>10</x:v>
      </x:c>
      <x:c r="AF845" s="120" t="n">
        <x:v>10</x:v>
      </x:c>
      <x:c r="AG845" s="120" t="str">
        <x:v>train=1|anomaly=0</x:v>
      </x:c>
    </x:row>
    <x:row r="846">
      <x:c r="A846" s="120" t="n">
        <x:v>845</x:v>
      </x:c>
      <x:c r="B846" s="120" t="n">
        <x:v>0</x:v>
      </x:c>
      <x:c r="C846" s="120" t="n">
        <x:v>1</x:v>
      </x:c>
      <x:c r="D846" s="120" t="str">
        <x:v>CADC0892</x:v>
      </x:c>
      <x:c r="E846" s="120" t="n">
        <x:v>1</x:v>
      </x:c>
      <x:c r="F846" s="120" t="n">
        <x:v>191</x:v>
      </x:c>
      <x:c r="G846" s="120" t="n">
        <x:v>192</x:v>
      </x:c>
      <x:c r="H846" s="120" t="n">
        <x:v>0.10729470796875</x:v>
      </x:c>
      <x:c r="I846" s="120" t="n">
        <x:v>0.02103786707016699</x:v>
      </x:c>
      <x:c r="J846" s="120" t="n">
        <x:v>0.1450443624211813</x:v>
      </x:c>
      <x:c r="K846" s="120" t="n">
        <x:v>-0.7103771568838098</x:v>
      </x:c>
      <x:c r="L846" s="120" t="n">
        <x:v>0.9597502333554135</x:v>
      </x:c>
      <x:c r="M846" s="120" t="n">
        <x:v>2</x:v>
      </x:c>
      <x:c r="N846" s="120" t="n">
        <x:v>1</x:v>
      </x:c>
      <x:c r="O846" s="120" t="n">
        <x:v>1</x:v>
      </x:c>
      <x:c r="P846" s="120" t="n">
        <x:v>18</x:v>
      </x:c>
      <x:c r="Q846" s="120" t="n">
        <x:v>27</x:v>
      </x:c>
      <x:c r="R846" s="120" t="n">
        <x:v>0.0001014320521610775</x:v>
      </x:c>
      <x:c r="S846" s="120" t="n">
        <x:v>0.00016376480687198638</x:v>
      </x:c>
      <x:c r="T846" s="120" t="n">
        <x:v>191</x:v>
      </x:c>
      <x:c r="U846" s="120" t="n">
        <x:v>192</x:v>
      </x:c>
      <x:c r="V846" s="120" t="n">
        <x:v>0.00011014590089092665</x:v>
      </x:c>
      <x:c r="W846" s="120" t="n">
        <x:v>0.0001095722243237864</x:v>
      </x:c>
      <x:c r="X846" s="120" t="n">
        <x:v>846</x:v>
      </x:c>
      <x:c r="Y846" s="151" t="n">
        <x:v>44714.050405092596</x:v>
      </x:c>
      <x:c r="Z846" s="151" t="n">
        <x:v>44714.052615740744</x:v>
      </x:c>
      <x:c r="AA846" s="120" t="n">
        <x:v>192</x:v>
      </x:c>
      <x:c r="AB846" s="120" t="str">
        <x:v>Normal</x:v>
      </x:c>
      <x:c r="AC846" s="120" t="n">
        <x:v>0</x:v>
      </x:c>
      <x:c r="AD846" s="120"/>
      <x:c r="AE846" s="120"/>
      <x:c r="AF846" s="120"/>
      <x:c r="AG846" s="120"/>
    </x:row>
    <x:row r="847">
      <x:c r="A847" s="120" t="n">
        <x:v>846</x:v>
      </x:c>
      <x:c r="B847" s="120" t="n">
        <x:v>0</x:v>
      </x:c>
      <x:c r="C847" s="120" t="n">
        <x:v>1</x:v>
      </x:c>
      <x:c r="D847" s="120" t="str">
        <x:v>CADC0892</x:v>
      </x:c>
      <x:c r="E847" s="120" t="n">
        <x:v>1</x:v>
      </x:c>
      <x:c r="F847" s="120" t="n">
        <x:v>219</x:v>
      </x:c>
      <x:c r="G847" s="120" t="n">
        <x:v>220</x:v>
      </x:c>
      <x:c r="H847" s="120" t="n">
        <x:v>0.3538351444545455</x:v>
      </x:c>
      <x:c r="I847" s="120" t="n">
        <x:v>0.17337872959476944</x:v>
      </x:c>
      <x:c r="J847" s="120" t="n">
        <x:v>0.4163877154705329</x:v>
      </x:c>
      <x:c r="K847" s="120" t="n">
        <x:v>-1.1371998750056873</x:v>
      </x:c>
      <x:c r="L847" s="120" t="n">
        <x:v>0.7013903168623635</x:v>
      </x:c>
      <x:c r="M847" s="120" t="n">
        <x:v>1</x:v>
      </x:c>
      <x:c r="N847" s="120" t="n">
        <x:v>1</x:v>
      </x:c>
      <x:c r="O847" s="120" t="n">
        <x:v>1</x:v>
      </x:c>
      <x:c r="P847" s="120" t="n">
        <x:v>25</x:v>
      </x:c>
      <x:c r="Q847" s="120" t="n">
        <x:v>28</x:v>
      </x:c>
      <x:c r="R847" s="120" t="n">
        <x:v>0.00028762489448034976</x:v>
      </x:c>
      <x:c r="S847" s="120" t="n">
        <x:v>0.0002251207852453576</x:v>
      </x:c>
      <x:c r="T847" s="120" t="n">
        <x:v>219</x:v>
      </x:c>
      <x:c r="U847" s="120" t="n">
        <x:v>220</x:v>
      </x:c>
      <x:c r="V847" s="120" t="n">
        <x:v>0.0007916836967797691</x:v>
      </x:c>
      <x:c r="W847" s="120" t="n">
        <x:v>0.0007880851345216793</x:v>
      </x:c>
      <x:c r="X847" s="120" t="n">
        <x:v>847</x:v>
      </x:c>
      <x:c r="Y847" s="151" t="n">
        <x:v>44714.05262731481</x:v>
      </x:c>
      <x:c r="Z847" s="151" t="n">
        <x:v>44714.05516203704</x:v>
      </x:c>
      <x:c r="AA847" s="120" t="n">
        <x:v>220</x:v>
      </x:c>
      <x:c r="AB847" s="120" t="str">
        <x:v>Normal</x:v>
      </x:c>
      <x:c r="AC847" s="120" t="n">
        <x:v>1</x:v>
      </x:c>
      <x:c r="AD847" s="120" t="n">
        <x:v>958</x:v>
      </x:c>
      <x:c r="AE847" s="120" t="n">
        <x:v>10</x:v>
      </x:c>
      <x:c r="AF847" s="120" t="n">
        <x:v>58</x:v>
      </x:c>
      <x:c r="AG847" s="120" t="str">
        <x:v>train=1|anomaly=0</x:v>
      </x:c>
    </x:row>
    <x:row r="848">
      <x:c r="A848" s="120" t="n">
        <x:v>847</x:v>
      </x:c>
      <x:c r="B848" s="120" t="n">
        <x:v>0</x:v>
      </x:c>
      <x:c r="C848" s="120" t="n">
        <x:v>1</x:v>
      </x:c>
      <x:c r="D848" s="120" t="str">
        <x:v>CADC0892</x:v>
      </x:c>
      <x:c r="E848" s="120" t="n">
        <x:v>1</x:v>
      </x:c>
      <x:c r="F848" s="120" t="n">
        <x:v>207</x:v>
      </x:c>
      <x:c r="G848" s="120" t="n">
        <x:v>208</x:v>
      </x:c>
      <x:c r="H848" s="120" t="n">
        <x:v>0.30721198125</x:v>
      </x:c>
      <x:c r="I848" s="120" t="n">
        <x:v>0.11343872097878477</x:v>
      </x:c>
      <x:c r="J848" s="120" t="n">
        <x:v>0.3368066522187244</x:v>
      </x:c>
      <x:c r="K848" s="120" t="n">
        <x:v>-1.3061396151866</x:v>
      </x:c>
      <x:c r="L848" s="120" t="n">
        <x:v>0.5861301651400266</x:v>
      </x:c>
      <x:c r="M848" s="120" t="n">
        <x:v>1</x:v>
      </x:c>
      <x:c r="N848" s="120" t="n">
        <x:v>1</x:v>
      </x:c>
      <x:c r="O848" s="120" t="n">
        <x:v>1</x:v>
      </x:c>
      <x:c r="P848" s="120" t="n">
        <x:v>17</x:v>
      </x:c>
      <x:c r="Q848" s="120" t="n">
        <x:v>35</x:v>
      </x:c>
      <x:c r="R848" s="120" t="n">
        <x:v>0.00019943895208143013</x:v>
      </x:c>
      <x:c r="S848" s="120" t="n">
        <x:v>0.00012445414855577738</x:v>
      </x:c>
      <x:c r="T848" s="120" t="n">
        <x:v>207</x:v>
      </x:c>
      <x:c r="U848" s="120" t="n">
        <x:v>208</x:v>
      </x:c>
      <x:c r="V848" s="120" t="n">
        <x:v>0.0005480131448250472</x:v>
      </x:c>
      <x:c r="W848" s="120" t="n">
        <x:v>0.0005453784662441575</x:v>
      </x:c>
      <x:c r="X848" s="120" t="n">
        <x:v>848</x:v>
      </x:c>
      <x:c r="Y848" s="151" t="n">
        <x:v>44714.05517361111</x:v>
      </x:c>
      <x:c r="Z848" s="151" t="n">
        <x:v>44714.05756944444</x:v>
      </x:c>
      <x:c r="AA848" s="120" t="n">
        <x:v>208</x:v>
      </x:c>
      <x:c r="AB848" s="120" t="str">
        <x:v>Normal</x:v>
      </x:c>
      <x:c r="AC848" s="120" t="n">
        <x:v>0</x:v>
      </x:c>
      <x:c r="AD848" s="120"/>
      <x:c r="AE848" s="120"/>
      <x:c r="AF848" s="120"/>
      <x:c r="AG848" s="120"/>
    </x:row>
    <x:row r="849">
      <x:c r="A849" s="120" t="n">
        <x:v>848</x:v>
      </x:c>
      <x:c r="B849" s="120" t="n">
        <x:v>0</x:v>
      </x:c>
      <x:c r="C849" s="120" t="n">
        <x:v>1</x:v>
      </x:c>
      <x:c r="D849" s="120" t="str">
        <x:v>CADC0892</x:v>
      </x:c>
      <x:c r="E849" s="120" t="n">
        <x:v>1</x:v>
      </x:c>
      <x:c r="F849" s="120" t="n">
        <x:v>221</x:v>
      </x:c>
      <x:c r="G849" s="120" t="n">
        <x:v>222</x:v>
      </x:c>
      <x:c r="H849" s="120" t="n">
        <x:v>0.2974601572072072</x:v>
      </x:c>
      <x:c r="I849" s="120" t="n">
        <x:v>0.10782044753076309</x:v>
      </x:c>
      <x:c r="J849" s="120" t="n">
        <x:v>0.32836024048408036</x:v>
      </x:c>
      <x:c r="K849" s="120" t="n">
        <x:v>-1.273268117638128</x:v>
      </x:c>
      <x:c r="L849" s="120" t="n">
        <x:v>0.6158717934385631</x:v>
      </x:c>
      <x:c r="M849" s="120" t="n">
        <x:v>1</x:v>
      </x:c>
      <x:c r="N849" s="120" t="n">
        <x:v>1</x:v>
      </x:c>
      <x:c r="O849" s="120" t="n">
        <x:v>1</x:v>
      </x:c>
      <x:c r="P849" s="120" t="n">
        <x:v>20</x:v>
      </x:c>
      <x:c r="Q849" s="120" t="n">
        <x:v>29</x:v>
      </x:c>
      <x:c r="R849" s="120" t="n">
        <x:v>0.00017206081995339904</x:v>
      </x:c>
      <x:c r="S849" s="120" t="n">
        <x:v>0.0001299744839572171</x:v>
      </x:c>
      <x:c r="T849" s="120" t="n">
        <x:v>221</x:v>
      </x:c>
      <x:c r="U849" s="120" t="n">
        <x:v>222</x:v>
      </x:c>
      <x:c r="V849" s="120" t="n">
        <x:v>0.0004878753281934981</x:v>
      </x:c>
      <x:c r="W849" s="120" t="n">
        <x:v>0.0004856776915800139</x:v>
      </x:c>
      <x:c r="X849" s="120" t="n">
        <x:v>849</x:v>
      </x:c>
      <x:c r="Y849" s="151" t="n">
        <x:v>44714.05758101852</x:v>
      </x:c>
      <x:c r="Z849" s="151" t="n">
        <x:v>44714.06013888889</x:v>
      </x:c>
      <x:c r="AA849" s="120" t="n">
        <x:v>222</x:v>
      </x:c>
      <x:c r="AB849" s="120" t="str">
        <x:v>Normal</x:v>
      </x:c>
      <x:c r="AC849" s="120" t="n">
        <x:v>1</x:v>
      </x:c>
      <x:c r="AD849" s="120" t="n">
        <x:v>637</x:v>
      </x:c>
      <x:c r="AE849" s="120" t="n">
        <x:v>7</x:v>
      </x:c>
      <x:c r="AF849" s="120" t="n">
        <x:v>37</x:v>
      </x:c>
      <x:c r="AG849" s="120" t="str">
        <x:v>train=1|anomaly=0</x:v>
      </x:c>
    </x:row>
    <x:row r="850">
      <x:c r="A850" s="120" t="n">
        <x:v>849</x:v>
      </x:c>
      <x:c r="B850" s="120" t="n">
        <x:v>0</x:v>
      </x:c>
      <x:c r="C850" s="120" t="n">
        <x:v>1</x:v>
      </x:c>
      <x:c r="D850" s="120" t="str">
        <x:v>CADC0892</x:v>
      </x:c>
      <x:c r="E850" s="120" t="n">
        <x:v>1</x:v>
      </x:c>
      <x:c r="F850" s="120" t="n">
        <x:v>228</x:v>
      </x:c>
      <x:c r="G850" s="120" t="n">
        <x:v>229</x:v>
      </x:c>
      <x:c r="H850" s="120" t="n">
        <x:v>0.3661452383406113</x:v>
      </x:c>
      <x:c r="I850" s="120" t="n">
        <x:v>0.1834537046119072</x:v>
      </x:c>
      <x:c r="J850" s="120" t="n">
        <x:v>0.42831495959388016</x:v>
      </x:c>
      <x:c r="K850" s="120" t="n">
        <x:v>-1.036637405933435</x:v>
      </x:c>
      <x:c r="L850" s="120" t="n">
        <x:v>0.7621331748843412</x:v>
      </x:c>
      <x:c r="M850" s="120" t="n">
        <x:v>2</x:v>
      </x:c>
      <x:c r="N850" s="120" t="n">
        <x:v>1</x:v>
      </x:c>
      <x:c r="O850" s="120" t="n">
        <x:v>1</x:v>
      </x:c>
      <x:c r="P850" s="120" t="n">
        <x:v>19</x:v>
      </x:c>
      <x:c r="Q850" s="120" t="n">
        <x:v>21</x:v>
      </x:c>
      <x:c r="R850" s="120" t="n">
        <x:v>0.00029843492982369133</x:v>
      </x:c>
      <x:c r="S850" s="120" t="n">
        <x:v>0.0002317745581703926</x:v>
      </x:c>
      <x:c r="T850" s="120" t="n">
        <x:v>228</x:v>
      </x:c>
      <x:c r="U850" s="120" t="n">
        <x:v>229</x:v>
      </x:c>
      <x:c r="V850" s="120" t="n">
        <x:v>0.0008046215114557333</x:v>
      </x:c>
      <x:c r="W850" s="120" t="n">
        <x:v>0.0008011078804013415</x:v>
      </x:c>
      <x:c r="X850" s="120" t="n">
        <x:v>850</x:v>
      </x:c>
      <x:c r="Y850" s="151" t="n">
        <x:v>44714.06015046296</x:v>
      </x:c>
      <x:c r="Z850" s="151" t="n">
        <x:v>44714.062789351854</x:v>
      </x:c>
      <x:c r="AA850" s="120" t="n">
        <x:v>229</x:v>
      </x:c>
      <x:c r="AB850" s="120" t="str">
        <x:v>Normal</x:v>
      </x:c>
      <x:c r="AC850" s="120" t="n">
        <x:v>1</x:v>
      </x:c>
      <x:c r="AD850" s="120" t="n">
        <x:v>227</x:v>
      </x:c>
      <x:c r="AE850" s="120" t="n">
        <x:v>3</x:v>
      </x:c>
      <x:c r="AF850" s="120" t="n">
        <x:v>27</x:v>
      </x:c>
      <x:c r="AG850" s="120" t="str">
        <x:v>train=1|anomaly=0</x:v>
      </x:c>
    </x:row>
    <x:row r="851">
      <x:c r="A851" s="120" t="n">
        <x:v>850</x:v>
      </x:c>
      <x:c r="B851" s="120" t="n">
        <x:v>0</x:v>
      </x:c>
      <x:c r="C851" s="120" t="n">
        <x:v>1</x:v>
      </x:c>
      <x:c r="D851" s="120" t="str">
        <x:v>CADC0892</x:v>
      </x:c>
      <x:c r="E851" s="120" t="n">
        <x:v>1</x:v>
      </x:c>
      <x:c r="F851" s="120" t="n">
        <x:v>200</x:v>
      </x:c>
      <x:c r="G851" s="120" t="n">
        <x:v>201</x:v>
      </x:c>
      <x:c r="H851" s="120" t="n">
        <x:v>0.1462487089552239</x:v>
      </x:c>
      <x:c r="I851" s="120" t="n">
        <x:v>0.027209173313682194</x:v>
      </x:c>
      <x:c r="J851" s="120" t="n">
        <x:v>0.16495203337237827</x:v>
      </x:c>
      <x:c r="K851" s="120" t="n">
        <x:v>-0.9371806024630818</x:v>
      </x:c>
      <x:c r="L851" s="120" t="n">
        <x:v>0.8169551356971482</x:v>
      </x:c>
      <x:c r="M851" s="120" t="n">
        <x:v>2</x:v>
      </x:c>
      <x:c r="N851" s="120" t="n">
        <x:v>1</x:v>
      </x:c>
      <x:c r="O851" s="120" t="n">
        <x:v>1</x:v>
      </x:c>
      <x:c r="P851" s="120" t="n">
        <x:v>17</x:v>
      </x:c>
      <x:c r="Q851" s="120" t="n">
        <x:v>22</x:v>
      </x:c>
      <x:c r="R851" s="120" t="n">
        <x:v>0.00011277852653375672</x:v>
      </x:c>
      <x:c r="S851" s="120" t="n">
        <x:v>0.00020667701703158193</x:v>
      </x:c>
      <x:c r="T851" s="120" t="n">
        <x:v>200</x:v>
      </x:c>
      <x:c r="U851" s="120" t="n">
        <x:v>201</x:v>
      </x:c>
      <x:c r="V851" s="120" t="n">
        <x:v>0.00013604586656841097</x:v>
      </x:c>
      <x:c r="W851" s="120" t="n">
        <x:v>0.00013536902146110545</x:v>
      </x:c>
      <x:c r="X851" s="120" t="n">
        <x:v>851</x:v>
      </x:c>
      <x:c r="Y851" s="151" t="n">
        <x:v>44714.06280092592</x:v>
      </x:c>
      <x:c r="Z851" s="151" t="n">
        <x:v>44714.06511574074</x:v>
      </x:c>
      <x:c r="AA851" s="120" t="n">
        <x:v>201</x:v>
      </x:c>
      <x:c r="AB851" s="120" t="str">
        <x:v>Normal</x:v>
      </x:c>
      <x:c r="AC851" s="120" t="n">
        <x:v>1</x:v>
      </x:c>
      <x:c r="AD851" s="120" t="n">
        <x:v>988</x:v>
      </x:c>
      <x:c r="AE851" s="120" t="n">
        <x:v>10</x:v>
      </x:c>
      <x:c r="AF851" s="120" t="n">
        <x:v>88</x:v>
      </x:c>
      <x:c r="AG851" s="120" t="str">
        <x:v>train=1|anomaly=0</x:v>
      </x:c>
    </x:row>
    <x:row r="852">
      <x:c r="A852" s="120" t="n">
        <x:v>851</x:v>
      </x:c>
      <x:c r="B852" s="120" t="n">
        <x:v>0</x:v>
      </x:c>
      <x:c r="C852" s="120" t="n">
        <x:v>1</x:v>
      </x:c>
      <x:c r="D852" s="120" t="str">
        <x:v>CADC0892</x:v>
      </x:c>
      <x:c r="E852" s="120" t="n">
        <x:v>1</x:v>
      </x:c>
      <x:c r="F852" s="120" t="n">
        <x:v>232</x:v>
      </x:c>
      <x:c r="G852" s="120" t="n">
        <x:v>233</x:v>
      </x:c>
      <x:c r="H852" s="120" t="n">
        <x:v>0.36966842274678113</x:v>
      </x:c>
      <x:c r="I852" s="120" t="n">
        <x:v>0.17539471411200006</x:v>
      </x:c>
      <x:c r="J852" s="120" t="n">
        <x:v>0.4188015211433694</x:v>
      </x:c>
      <x:c r="K852" s="120" t="n">
        <x:v>-0.847584179527253</x:v>
      </x:c>
      <x:c r="L852" s="120" t="n">
        <x:v>0.8658037142225026</x:v>
      </x:c>
      <x:c r="M852" s="120" t="n">
        <x:v>1</x:v>
      </x:c>
      <x:c r="N852" s="120" t="n">
        <x:v>1</x:v>
      </x:c>
      <x:c r="O852" s="120" t="n">
        <x:v>1</x:v>
      </x:c>
      <x:c r="P852" s="120" t="n">
        <x:v>16</x:v>
      </x:c>
      <x:c r="Q852" s="120" t="n">
        <x:v>21</x:v>
      </x:c>
      <x:c r="R852" s="120" t="n">
        <x:v>0.0002967708365060429</x:v>
      </x:c>
      <x:c r="S852" s="120" t="n">
        <x:v>0.00020828333609666428</x:v>
      </x:c>
      <x:c r="T852" s="120" t="n">
        <x:v>232</x:v>
      </x:c>
      <x:c r="U852" s="120" t="n">
        <x:v>233</x:v>
      </x:c>
      <x:c r="V852" s="120" t="n">
        <x:v>0.000756011698758621</x:v>
      </x:c>
      <x:c r="W852" s="120" t="n">
        <x:v>0.0007527670133562235</x:v>
      </x:c>
      <x:c r="X852" s="120" t="n">
        <x:v>852</x:v>
      </x:c>
      <x:c r="Y852" s="151" t="n">
        <x:v>44714.06512731482</x:v>
      </x:c>
      <x:c r="Z852" s="151" t="n">
        <x:v>44714.0678125</x:v>
      </x:c>
      <x:c r="AA852" s="120" t="n">
        <x:v>233</x:v>
      </x:c>
      <x:c r="AB852" s="120" t="str">
        <x:v>Normal</x:v>
      </x:c>
      <x:c r="AC852" s="120" t="n">
        <x:v>0</x:v>
      </x:c>
      <x:c r="AD852" s="120"/>
      <x:c r="AE852" s="120"/>
      <x:c r="AF852" s="120"/>
      <x:c r="AG852" s="120"/>
    </x:row>
    <x:row r="853">
      <x:c r="A853" s="120" t="n">
        <x:v>852</x:v>
      </x:c>
      <x:c r="B853" s="120" t="n">
        <x:v>1</x:v>
      </x:c>
      <x:c r="C853" s="120" t="n">
        <x:v>1</x:v>
      </x:c>
      <x:c r="D853" s="120" t="str">
        <x:v>CADC0892</x:v>
      </x:c>
      <x:c r="E853" s="120" t="n">
        <x:v>1</x:v>
      </x:c>
      <x:c r="F853" s="120" t="n">
        <x:v>172</x:v>
      </x:c>
      <x:c r="G853" s="120" t="n">
        <x:v>173</x:v>
      </x:c>
      <x:c r="H853" s="120" t="n">
        <x:v>0.06403334132947977</x:v>
      </x:c>
      <x:c r="I853" s="120" t="n">
        <x:v>0.002782019937210763</x:v>
      </x:c>
      <x:c r="J853" s="120" t="n">
        <x:v>0.052744856974028885</x:v>
      </x:c>
      <x:c r="K853" s="120" t="n">
        <x:v>-1.408737874998834</x:v>
      </x:c>
      <x:c r="L853" s="120" t="n">
        <x:v>-0.007519164342914491</x:v>
      </x:c>
      <x:c r="M853" s="120" t="n">
        <x:v>5</x:v>
      </x:c>
      <x:c r="N853" s="120" t="n">
        <x:v>2</x:v>
      </x:c>
      <x:c r="O853" s="120" t="n">
        <x:v>1</x:v>
      </x:c>
      <x:c r="P853" s="120" t="n">
        <x:v>24</x:v>
      </x:c>
      <x:c r="Q853" s="120" t="n">
        <x:v>27</x:v>
      </x:c>
      <x:c r="R853" s="120" t="n">
        <x:v>0.00003903862271489806</x:v>
      </x:c>
      <x:c r="S853" s="120" t="n">
        <x:v>0.00008809883726078364</x:v>
      </x:c>
      <x:c r="T853" s="120" t="n">
        <x:v>172</x:v>
      </x:c>
      <x:c r="U853" s="120" t="n">
        <x:v>173</x:v>
      </x:c>
      <x:c r="V853" s="120" t="n">
        <x:v>0.000016174534518667227</x:v>
      </x:c>
      <x:c r="W853" s="120" t="n">
        <x:v>0.00001608104009948418</x:v>
      </x:c>
      <x:c r="X853" s="120" t="n">
        <x:v>853</x:v>
      </x:c>
      <x:c r="Y853" s="151" t="n">
        <x:v>44714.067824074074</x:v>
      </x:c>
      <x:c r="Z853" s="151" t="n">
        <x:v>44714.069814814815</x:v>
      </x:c>
      <x:c r="AA853" s="120" t="n">
        <x:v>173</x:v>
      </x:c>
      <x:c r="AB853" s="120" t="str">
        <x:v>Anomalous</x:v>
      </x:c>
      <x:c r="AC853" s="120" t="n">
        <x:v>1</x:v>
      </x:c>
      <x:c r="AD853" s="120" t="n">
        <x:v>183</x:v>
      </x:c>
      <x:c r="AE853" s="120" t="n">
        <x:v>2</x:v>
      </x:c>
      <x:c r="AF853" s="120" t="n">
        <x:v>83</x:v>
      </x:c>
      <x:c r="AG853" s="120" t="str">
        <x:v>train=1|anomaly=1</x:v>
      </x:c>
    </x:row>
    <x:row r="854">
      <x:c r="A854" s="120" t="n">
        <x:v>853</x:v>
      </x:c>
      <x:c r="B854" s="120" t="n">
        <x:v>0</x:v>
      </x:c>
      <x:c r="C854" s="120" t="n">
        <x:v>0</x:v>
      </x:c>
      <x:c r="D854" s="120" t="str">
        <x:v>CADC0892</x:v>
      </x:c>
      <x:c r="E854" s="120" t="n">
        <x:v>1</x:v>
      </x:c>
      <x:c r="F854" s="120" t="n">
        <x:v>229</x:v>
      </x:c>
      <x:c r="G854" s="120" t="n">
        <x:v>230</x:v>
      </x:c>
      <x:c r="H854" s="120" t="n">
        <x:v>0.3253460488260869</x:v>
      </x:c>
      <x:c r="I854" s="120" t="n">
        <x:v>0.16002531313256854</x:v>
      </x:c>
      <x:c r="J854" s="120" t="n">
        <x:v>0.4000316401643357</x:v>
      </x:c>
      <x:c r="K854" s="120" t="n">
        <x:v>-0.8833339334875827</x:v>
      </x:c>
      <x:c r="L854" s="120" t="n">
        <x:v>0.859714990602723</x:v>
      </x:c>
      <x:c r="M854" s="120" t="n">
        <x:v>1</x:v>
      </x:c>
      <x:c r="N854" s="120" t="n">
        <x:v>1</x:v>
      </x:c>
      <x:c r="O854" s="120" t="n">
        <x:v>1</x:v>
      </x:c>
      <x:c r="P854" s="120" t="n">
        <x:v>14</x:v>
      </x:c>
      <x:c r="Q854" s="120" t="n">
        <x:v>26</x:v>
      </x:c>
      <x:c r="R854" s="120" t="n">
        <x:v>0.00028000073460090455</x:v>
      </x:c>
      <x:c r="S854" s="120" t="n">
        <x:v>0.00019985089817903904</x:v>
      </x:c>
      <x:c r="T854" s="120" t="n">
        <x:v>229</x:v>
      </x:c>
      <x:c r="U854" s="120" t="n">
        <x:v>230</x:v>
      </x:c>
      <x:c r="V854" s="120" t="n">
        <x:v>0.0006988004940286836</x:v>
      </x:c>
      <x:c r="W854" s="120" t="n">
        <x:v>0.0006957622310111676</x:v>
      </x:c>
      <x:c r="X854" s="120" t="n">
        <x:v>854</x:v>
      </x:c>
      <x:c r="Y854" s="151" t="n">
        <x:v>44714.06982638889</x:v>
      </x:c>
      <x:c r="Z854" s="151" t="n">
        <x:v>44714.07247685185</x:v>
      </x:c>
      <x:c r="AA854" s="120" t="n">
        <x:v>230</x:v>
      </x:c>
      <x:c r="AB854" s="120" t="str">
        <x:v>Normal</x:v>
      </x:c>
      <x:c r="AC854" s="120" t="n">
        <x:v>1</x:v>
      </x:c>
      <x:c r="AD854" s="120" t="n">
        <x:v>590</x:v>
      </x:c>
      <x:c r="AE854" s="120" t="n">
        <x:v>6</x:v>
      </x:c>
      <x:c r="AF854" s="120" t="n">
        <x:v>90</x:v>
      </x:c>
      <x:c r="AG854" s="120" t="str">
        <x:v>train=0|anomaly=0</x:v>
      </x:c>
    </x:row>
    <x:row r="855">
      <x:c r="A855" s="120" t="n">
        <x:v>854</x:v>
      </x:c>
      <x:c r="B855" s="120" t="n">
        <x:v>1</x:v>
      </x:c>
      <x:c r="C855" s="120" t="n">
        <x:v>1</x:v>
      </x:c>
      <x:c r="D855" s="120" t="str">
        <x:v>CADC0892</x:v>
      </x:c>
      <x:c r="E855" s="120" t="n">
        <x:v>1</x:v>
      </x:c>
      <x:c r="F855" s="120" t="n">
        <x:v>161</x:v>
      </x:c>
      <x:c r="G855" s="120" t="n">
        <x:v>162</x:v>
      </x:c>
      <x:c r="H855" s="120" t="n">
        <x:v>0.05536737407407408</x:v>
      </x:c>
      <x:c r="I855" s="120" t="n">
        <x:v>0.0036848888047788333</x:v>
      </x:c>
      <x:c r="J855" s="120" t="n">
        <x:v>0.060703284958714</x:v>
      </x:c>
      <x:c r="K855" s="120" t="n">
        <x:v>-0.6478760760792865</x:v>
      </x:c>
      <x:c r="L855" s="120" t="n">
        <x:v>0.9406828021599412</x:v>
      </x:c>
      <x:c r="M855" s="120" t="n">
        <x:v>1</x:v>
      </x:c>
      <x:c r="N855" s="120" t="n">
        <x:v>1</x:v>
      </x:c>
      <x:c r="O855" s="120" t="n">
        <x:v>1</x:v>
      </x:c>
      <x:c r="P855" s="120" t="n">
        <x:v>19</x:v>
      </x:c>
      <x:c r="Q855" s="120" t="n">
        <x:v>15</x:v>
      </x:c>
      <x:c r="R855" s="120" t="n">
        <x:v>0.00004768664677552718</x:v>
      </x:c>
      <x:c r="S855" s="120" t="n">
        <x:v>0.00007902069969944377</x:v>
      </x:c>
      <x:c r="T855" s="120" t="n">
        <x:v>161</x:v>
      </x:c>
      <x:c r="U855" s="120" t="n">
        <x:v>162</x:v>
      </x:c>
      <x:c r="V855" s="120" t="n">
        <x:v>0.000022887508104216355</x:v>
      </x:c>
      <x:c r="W855" s="120" t="n">
        <x:v>0.000022746227189992797</x:v>
      </x:c>
      <x:c r="X855" s="120" t="n">
        <x:v>855</x:v>
      </x:c>
      <x:c r="Y855" s="151" t="n">
        <x:v>44714.072488425925</x:v>
      </x:c>
      <x:c r="Z855" s="151" t="n">
        <x:v>44714.07435185185</x:v>
      </x:c>
      <x:c r="AA855" s="120" t="n">
        <x:v>162</x:v>
      </x:c>
      <x:c r="AB855" s="120" t="str">
        <x:v>Anomalous</x:v>
      </x:c>
      <x:c r="AC855" s="120" t="n">
        <x:v>1</x:v>
      </x:c>
      <x:c r="AD855" s="120" t="n">
        <x:v>466</x:v>
      </x:c>
      <x:c r="AE855" s="120" t="n">
        <x:v>5</x:v>
      </x:c>
      <x:c r="AF855" s="120" t="n">
        <x:v>66</x:v>
      </x:c>
      <x:c r="AG855" s="120" t="str">
        <x:v>train=1|anomaly=1</x:v>
      </x:c>
    </x:row>
    <x:row r="856">
      <x:c r="A856" s="120" t="n">
        <x:v>855</x:v>
      </x:c>
      <x:c r="B856" s="120" t="n">
        <x:v>0</x:v>
      </x:c>
      <x:c r="C856" s="120" t="n">
        <x:v>1</x:v>
      </x:c>
      <x:c r="D856" s="120" t="str">
        <x:v>CADC0892</x:v>
      </x:c>
      <x:c r="E856" s="120" t="n">
        <x:v>1</x:v>
      </x:c>
      <x:c r="F856" s="120" t="n">
        <x:v>209</x:v>
      </x:c>
      <x:c r="G856" s="120" t="n">
        <x:v>210</x:v>
      </x:c>
      <x:c r="H856" s="120" t="n">
        <x:v>0.3592987903809523</x:v>
      </x:c>
      <x:c r="I856" s="120" t="n">
        <x:v>0.1862531731590362</x:v>
      </x:c>
      <x:c r="J856" s="120" t="n">
        <x:v>0.4315705888484944</x:v>
      </x:c>
      <x:c r="K856" s="120" t="n">
        <x:v>-1.0610569351867187</x:v>
      </x:c>
      <x:c r="L856" s="120" t="n">
        <x:v>0.7461563279976512</x:v>
      </x:c>
      <x:c r="M856" s="120" t="n">
        <x:v>2</x:v>
      </x:c>
      <x:c r="N856" s="120" t="n">
        <x:v>1</x:v>
      </x:c>
      <x:c r="O856" s="120" t="n">
        <x:v>1</x:v>
      </x:c>
      <x:c r="P856" s="120" t="n">
        <x:v>21</x:v>
      </x:c>
      <x:c r="Q856" s="120" t="n">
        <x:v>26</x:v>
      </x:c>
      <x:c r="R856" s="120" t="n">
        <x:v>0.00035285994583211095</x:v>
      </x:c>
      <x:c r="S856" s="120" t="n">
        <x:v>0.00025089704421926907</x:v>
      </x:c>
      <x:c r="T856" s="120" t="n">
        <x:v>209</x:v>
      </x:c>
      <x:c r="U856" s="120" t="n">
        <x:v>210</x:v>
      </x:c>
      <x:c r="V856" s="120" t="n">
        <x:v>0.0008911635079379722</x:v>
      </x:c>
      <x:c r="W856" s="120" t="n">
        <x:v>0.0008869198721858867</x:v>
      </x:c>
      <x:c r="X856" s="120" t="n">
        <x:v>856</x:v>
      </x:c>
      <x:c r="Y856" s="151" t="n">
        <x:v>44714.07436342593</x:v>
      </x:c>
      <x:c r="Z856" s="151" t="n">
        <x:v>44714.07678240741</x:v>
      </x:c>
      <x:c r="AA856" s="120" t="n">
        <x:v>210</x:v>
      </x:c>
      <x:c r="AB856" s="120" t="str">
        <x:v>Normal</x:v>
      </x:c>
      <x:c r="AC856" s="120" t="n">
        <x:v>0</x:v>
      </x:c>
      <x:c r="AD856" s="120"/>
      <x:c r="AE856" s="120"/>
      <x:c r="AF856" s="120"/>
      <x:c r="AG856" s="120"/>
    </x:row>
    <x:row r="857">
      <x:c r="A857" s="120" t="n">
        <x:v>856</x:v>
      </x:c>
      <x:c r="B857" s="120" t="n">
        <x:v>0</x:v>
      </x:c>
      <x:c r="C857" s="120" t="n">
        <x:v>0</x:v>
      </x:c>
      <x:c r="D857" s="120" t="str">
        <x:v>CADC0892</x:v>
      </x:c>
      <x:c r="E857" s="120" t="n">
        <x:v>1</x:v>
      </x:c>
      <x:c r="F857" s="120" t="n">
        <x:v>172</x:v>
      </x:c>
      <x:c r="G857" s="120" t="n">
        <x:v>173</x:v>
      </x:c>
      <x:c r="H857" s="120" t="n">
        <x:v>0.2841903343352601</x:v>
      </x:c>
      <x:c r="I857" s="120" t="n">
        <x:v>0.08293138565051156</x:v>
      </x:c>
      <x:c r="J857" s="120" t="n">
        <x:v>0.28797809925498075</x:v>
      </x:c>
      <x:c r="K857" s="120" t="n">
        <x:v>-1.3478340238145452</x:v>
      </x:c>
      <x:c r="L857" s="120" t="n">
        <x:v>0.5160151723217724</x:v>
      </x:c>
      <x:c r="M857" s="120" t="n">
        <x:v>1</x:v>
      </x:c>
      <x:c r="N857" s="120" t="n">
        <x:v>1</x:v>
      </x:c>
      <x:c r="O857" s="120" t="n">
        <x:v>1</x:v>
      </x:c>
      <x:c r="P857" s="120" t="n">
        <x:v>13</x:v>
      </x:c>
      <x:c r="Q857" s="120" t="n">
        <x:v>14</x:v>
      </x:c>
      <x:c r="R857" s="120" t="n">
        <x:v>0.00023173606417057323</x:v>
      </x:c>
      <x:c r="S857" s="120" t="n">
        <x:v>0.00021718715207095897</x:v>
      </x:c>
      <x:c r="T857" s="120" t="n">
        <x:v>172</x:v>
      </x:c>
      <x:c r="U857" s="120" t="n">
        <x:v>173</x:v>
      </x:c>
      <x:c r="V857" s="120" t="n">
        <x:v>0.000482159218898323</x:v>
      </x:c>
      <x:c r="W857" s="120" t="n">
        <x:v>0.0004793721713902402</x:v>
      </x:c>
      <x:c r="X857" s="120" t="n">
        <x:v>857</x:v>
      </x:c>
      <x:c r="Y857" s="151" t="n">
        <x:v>44714.07679398148</x:v>
      </x:c>
      <x:c r="Z857" s="151" t="n">
        <x:v>44714.078784722224</x:v>
      </x:c>
      <x:c r="AA857" s="120" t="n">
        <x:v>173</x:v>
      </x:c>
      <x:c r="AB857" s="120" t="str">
        <x:v>Normal</x:v>
      </x:c>
      <x:c r="AC857" s="120" t="n">
        <x:v>1</x:v>
      </x:c>
      <x:c r="AD857" s="120" t="n">
        <x:v>330</x:v>
      </x:c>
      <x:c r="AE857" s="120" t="n">
        <x:v>4</x:v>
      </x:c>
      <x:c r="AF857" s="120" t="n">
        <x:v>30</x:v>
      </x:c>
      <x:c r="AG857" s="120" t="str">
        <x:v>train=0|anomaly=0</x:v>
      </x:c>
    </x:row>
    <x:row r="858">
      <x:c r="A858" s="120" t="n">
        <x:v>857</x:v>
      </x:c>
      <x:c r="B858" s="120" t="n">
        <x:v>0</x:v>
      </x:c>
      <x:c r="C858" s="120" t="n">
        <x:v>1</x:v>
      </x:c>
      <x:c r="D858" s="120" t="str">
        <x:v>CADC0892</x:v>
      </x:c>
      <x:c r="E858" s="120" t="n">
        <x:v>1</x:v>
      </x:c>
      <x:c r="F858" s="120" t="n">
        <x:v>175</x:v>
      </x:c>
      <x:c r="G858" s="120" t="n">
        <x:v>176</x:v>
      </x:c>
      <x:c r="H858" s="120" t="n">
        <x:v>0.24794138937500002</x:v>
      </x:c>
      <x:c r="I858" s="120" t="n">
        <x:v>0.0739239947737043</x:v>
      </x:c>
      <x:c r="J858" s="120" t="n">
        <x:v>0.2718896739004707</x:v>
      </x:c>
      <x:c r="K858" s="120" t="n">
        <x:v>-1.2765330446953538</x:v>
      </x:c>
      <x:c r="L858" s="120" t="n">
        <x:v>0.5989647154928947</x:v>
      </x:c>
      <x:c r="M858" s="120" t="n">
        <x:v>1</x:v>
      </x:c>
      <x:c r="N858" s="120" t="n">
        <x:v>1</x:v>
      </x:c>
      <x:c r="O858" s="120" t="n">
        <x:v>1</x:v>
      </x:c>
      <x:c r="P858" s="120" t="n">
        <x:v>16</x:v>
      </x:c>
      <x:c r="Q858" s="120" t="n">
        <x:v>25</x:v>
      </x:c>
      <x:c r="R858" s="120" t="n">
        <x:v>0.0001611104636070503</x:v>
      </x:c>
      <x:c r="S858" s="120" t="n">
        <x:v>0.00007260149257058285</x:v>
      </x:c>
      <x:c r="T858" s="120" t="n">
        <x:v>175</x:v>
      </x:c>
      <x:c r="U858" s="120" t="n">
        <x:v>176</x:v>
      </x:c>
      <x:c r="V858" s="120" t="n">
        <x:v>0.0004224228272783103</x:v>
      </x:c>
      <x:c r="W858" s="120" t="n">
        <x:v>0.00042002269757786536</x:v>
      </x:c>
      <x:c r="X858" s="120" t="n">
        <x:v>858</x:v>
      </x:c>
      <x:c r="Y858" s="151" t="n">
        <x:v>44714.07879629629</x:v>
      </x:c>
      <x:c r="Z858" s="151" t="n">
        <x:v>44714.08082175926</x:v>
      </x:c>
      <x:c r="AA858" s="120" t="n">
        <x:v>176</x:v>
      </x:c>
      <x:c r="AB858" s="120" t="str">
        <x:v>Normal</x:v>
      </x:c>
      <x:c r="AC858" s="120" t="n">
        <x:v>1</x:v>
      </x:c>
      <x:c r="AD858" s="120" t="n">
        <x:v>309</x:v>
      </x:c>
      <x:c r="AE858" s="120" t="n">
        <x:v>4</x:v>
      </x:c>
      <x:c r="AF858" s="120" t="n">
        <x:v>9</x:v>
      </x:c>
      <x:c r="AG858" s="120" t="str">
        <x:v>train=1|anomaly=0</x:v>
      </x:c>
    </x:row>
    <x:row r="859">
      <x:c r="A859" s="120" t="n">
        <x:v>858</x:v>
      </x:c>
      <x:c r="B859" s="120" t="n">
        <x:v>0</x:v>
      </x:c>
      <x:c r="C859" s="120" t="n">
        <x:v>1</x:v>
      </x:c>
      <x:c r="D859" s="120" t="str">
        <x:v>CADC0892</x:v>
      </x:c>
      <x:c r="E859" s="120" t="n">
        <x:v>1</x:v>
      </x:c>
      <x:c r="F859" s="120" t="n">
        <x:v>196</x:v>
      </x:c>
      <x:c r="G859" s="120" t="n">
        <x:v>197</x:v>
      </x:c>
      <x:c r="H859" s="120" t="n">
        <x:v>0.37630893817258876</x:v>
      </x:c>
      <x:c r="I859" s="120" t="n">
        <x:v>0.18409369894939398</x:v>
      </x:c>
      <x:c r="J859" s="120" t="n">
        <x:v>0.4290614162907147</x:v>
      </x:c>
      <x:c r="K859" s="120" t="n">
        <x:v>-1.2011443615512232</x:v>
      </x:c>
      <x:c r="L859" s="120" t="n">
        <x:v>0.6447555300898594</x:v>
      </x:c>
      <x:c r="M859" s="120" t="n">
        <x:v>1</x:v>
      </x:c>
      <x:c r="N859" s="120" t="n">
        <x:v>1</x:v>
      </x:c>
      <x:c r="O859" s="120" t="n">
        <x:v>1</x:v>
      </x:c>
      <x:c r="P859" s="120" t="n">
        <x:v>11</x:v>
      </x:c>
      <x:c r="Q859" s="120" t="n">
        <x:v>21</x:v>
      </x:c>
      <x:c r="R859" s="120" t="n">
        <x:v>0.0003101175722943102</x:v>
      </x:c>
      <x:c r="S859" s="120" t="n">
        <x:v>0.00011238694023971285</x:v>
      </x:c>
      <x:c r="T859" s="120" t="n">
        <x:v>196</x:v>
      </x:c>
      <x:c r="U859" s="120" t="n">
        <x:v>197</x:v>
      </x:c>
      <x:c r="V859" s="120" t="n">
        <x:v>0.0009392535660683367</x:v>
      </x:c>
      <x:c r="W859" s="120" t="n">
        <x:v>0.0009344857814690049</x:v>
      </x:c>
      <x:c r="X859" s="120" t="n">
        <x:v>859</x:v>
      </x:c>
      <x:c r="Y859" s="151" t="n">
        <x:v>44714.08083333333</x:v>
      </x:c>
      <x:c r="Z859" s="151" t="n">
        <x:v>44714.08310185185</x:v>
      </x:c>
      <x:c r="AA859" s="120" t="n">
        <x:v>197</x:v>
      </x:c>
      <x:c r="AB859" s="120" t="str">
        <x:v>Normal</x:v>
      </x:c>
      <x:c r="AC859" s="120" t="n">
        <x:v>0</x:v>
      </x:c>
      <x:c r="AD859" s="120"/>
      <x:c r="AE859" s="120"/>
      <x:c r="AF859" s="120"/>
      <x:c r="AG859" s="120"/>
    </x:row>
    <x:row r="860">
      <x:c r="A860" s="120" t="n">
        <x:v>859</x:v>
      </x:c>
      <x:c r="B860" s="120" t="n">
        <x:v>1</x:v>
      </x:c>
      <x:c r="C860" s="120" t="n">
        <x:v>1</x:v>
      </x:c>
      <x:c r="D860" s="120" t="str">
        <x:v>CADC0892</x:v>
      </x:c>
      <x:c r="E860" s="120" t="n">
        <x:v>1</x:v>
      </x:c>
      <x:c r="F860" s="120" t="n">
        <x:v>134</x:v>
      </x:c>
      <x:c r="G860" s="120" t="n">
        <x:v>135</x:v>
      </x:c>
      <x:c r="H860" s="120" t="n">
        <x:v>0.05001844525925926</x:v>
      </x:c>
      <x:c r="I860" s="120" t="n">
        <x:v>0.004088849397505339</x:v>
      </x:c>
      <x:c r="J860" s="120" t="n">
        <x:v>0.06394411151548936</x:v>
      </x:c>
      <x:c r="K860" s="120" t="n">
        <x:v>-1.0109071714214173</x:v>
      </x:c>
      <x:c r="L860" s="120" t="n">
        <x:v>0.788950826831794</x:v>
      </x:c>
      <x:c r="M860" s="120" t="n">
        <x:v>1</x:v>
      </x:c>
      <x:c r="N860" s="120" t="n">
        <x:v>1</x:v>
      </x:c>
      <x:c r="O860" s="120" t="n">
        <x:v>1</x:v>
      </x:c>
      <x:c r="P860" s="120" t="n">
        <x:v>11</x:v>
      </x:c>
      <x:c r="Q860" s="120" t="n">
        <x:v>17</x:v>
      </x:c>
      <x:c r="R860" s="120" t="n">
        <x:v>0.00005334519255812388</x:v>
      </x:c>
      <x:c r="S860" s="120" t="n">
        <x:v>0.00008139858863771276</x:v>
      </x:c>
      <x:c r="T860" s="120" t="n">
        <x:v>134</x:v>
      </x:c>
      <x:c r="U860" s="120" t="n">
        <x:v>135</x:v>
      </x:c>
      <x:c r="V860" s="120" t="n">
        <x:v>0.000030513801473920438</x:v>
      </x:c>
      <x:c r="W860" s="120" t="n">
        <x:v>0.000030287773314854362</x:v>
      </x:c>
      <x:c r="X860" s="120" t="n">
        <x:v>860</x:v>
      </x:c>
      <x:c r="Y860" s="151" t="n">
        <x:v>44714.08311342593</x:v>
      </x:c>
      <x:c r="Z860" s="151" t="n">
        <x:v>44714.08466435185</x:v>
      </x:c>
      <x:c r="AA860" s="120" t="n">
        <x:v>135</x:v>
      </x:c>
      <x:c r="AB860" s="120" t="str">
        <x:v>Anomalous</x:v>
      </x:c>
      <x:c r="AC860" s="120" t="n">
        <x:v>1</x:v>
      </x:c>
      <x:c r="AD860" s="120" t="n">
        <x:v>763</x:v>
      </x:c>
      <x:c r="AE860" s="120" t="n">
        <x:v>8</x:v>
      </x:c>
      <x:c r="AF860" s="120" t="n">
        <x:v>63</x:v>
      </x:c>
      <x:c r="AG860" s="120" t="str">
        <x:v>train=1|anomaly=1</x:v>
      </x:c>
    </x:row>
    <x:row r="861">
      <x:c r="A861" s="120" t="n">
        <x:v>860</x:v>
      </x:c>
      <x:c r="B861" s="120" t="n">
        <x:v>0</x:v>
      </x:c>
      <x:c r="C861" s="120" t="n">
        <x:v>0</x:v>
      </x:c>
      <x:c r="D861" s="120" t="str">
        <x:v>CADC0892</x:v>
      </x:c>
      <x:c r="E861" s="120" t="n">
        <x:v>1</x:v>
      </x:c>
      <x:c r="F861" s="120" t="n">
        <x:v>211</x:v>
      </x:c>
      <x:c r="G861" s="120" t="n">
        <x:v>212</x:v>
      </x:c>
      <x:c r="H861" s="120" t="n">
        <x:v>0.3243162726415094</x:v>
      </x:c>
      <x:c r="I861" s="120" t="n">
        <x:v>0.1754241336608648</x:v>
      </x:c>
      <x:c r="J861" s="120" t="n">
        <x:v>0.4188366431687476</x:v>
      </x:c>
      <x:c r="K861" s="120" t="n">
        <x:v>-0.8762235560428207</x:v>
      </x:c>
      <x:c r="L861" s="120" t="n">
        <x:v>0.8648413453739207</x:v>
      </x:c>
      <x:c r="M861" s="120" t="n">
        <x:v>1</x:v>
      </x:c>
      <x:c r="N861" s="120" t="n">
        <x:v>1</x:v>
      </x:c>
      <x:c r="O861" s="120" t="n">
        <x:v>1</x:v>
      </x:c>
      <x:c r="P861" s="120" t="n">
        <x:v>12</x:v>
      </x:c>
      <x:c r="Q861" s="120" t="n">
        <x:v>31</x:v>
      </x:c>
      <x:c r="R861" s="120" t="n">
        <x:v>0.0002982849994455925</x:v>
      </x:c>
      <x:c r="S861" s="120" t="n">
        <x:v>0.00008410255129390491</x:v>
      </x:c>
      <x:c r="T861" s="120" t="n">
        <x:v>211</x:v>
      </x:c>
      <x:c r="U861" s="120" t="n">
        <x:v>212</x:v>
      </x:c>
      <x:c r="V861" s="120" t="n">
        <x:v>0.0008313939983927241</x:v>
      </x:c>
      <x:c r="W861" s="120" t="n">
        <x:v>0.0008274723285889849</x:v>
      </x:c>
      <x:c r="X861" s="120" t="n">
        <x:v>861</x:v>
      </x:c>
      <x:c r="Y861" s="151" t="n">
        <x:v>44714.08467592593</x:v>
      </x:c>
      <x:c r="Z861" s="151" t="n">
        <x:v>44714.087118055555</x:v>
      </x:c>
      <x:c r="AA861" s="120" t="n">
        <x:v>212</x:v>
      </x:c>
      <x:c r="AB861" s="120" t="str">
        <x:v>Normal</x:v>
      </x:c>
      <x:c r="AC861" s="120" t="n">
        <x:v>0</x:v>
      </x:c>
      <x:c r="AD861" s="120"/>
      <x:c r="AE861" s="120"/>
      <x:c r="AF861" s="120"/>
      <x:c r="AG861" s="120"/>
    </x:row>
    <x:row r="862">
      <x:c r="A862" s="120" t="n">
        <x:v>861</x:v>
      </x:c>
      <x:c r="B862" s="120" t="n">
        <x:v>1</x:v>
      </x:c>
      <x:c r="C862" s="120" t="n">
        <x:v>0</x:v>
      </x:c>
      <x:c r="D862" s="120" t="str">
        <x:v>CADC0892</x:v>
      </x:c>
      <x:c r="E862" s="120" t="n">
        <x:v>1</x:v>
      </x:c>
      <x:c r="F862" s="120" t="n">
        <x:v>145</x:v>
      </x:c>
      <x:c r="G862" s="120" t="n">
        <x:v>146</x:v>
      </x:c>
      <x:c r="H862" s="120" t="n">
        <x:v>0.026904868493150685</x:v>
      </x:c>
      <x:c r="I862" s="120" t="n">
        <x:v>0.0015358164406711994</x:v>
      </x:c>
      <x:c r="J862" s="120" t="n">
        <x:v>0.03918949400886926</x:v>
      </x:c>
      <x:c r="K862" s="120" t="n">
        <x:v>-0.7456910556557306</x:v>
      </x:c>
      <x:c r="L862" s="120" t="n">
        <x:v>0.9674651253310227</x:v>
      </x:c>
      <x:c r="M862" s="120" t="n">
        <x:v>2</x:v>
      </x:c>
      <x:c r="N862" s="120" t="n">
        <x:v>1</x:v>
      </x:c>
      <x:c r="O862" s="120" t="n">
        <x:v>1</x:v>
      </x:c>
      <x:c r="P862" s="120" t="n">
        <x:v>12</x:v>
      </x:c>
      <x:c r="Q862" s="120" t="n">
        <x:v>17</x:v>
      </x:c>
      <x:c r="R862" s="120" t="n">
        <x:v>0.00003962774783282758</x:v>
      </x:c>
      <x:c r="S862" s="120" t="n">
        <x:v>0.00008554872735861111</x:v>
      </x:c>
      <x:c r="T862" s="120" t="n">
        <x:v>145</x:v>
      </x:c>
      <x:c r="U862" s="120" t="n">
        <x:v>146</x:v>
      </x:c>
      <x:c r="V862" s="120" t="n">
        <x:v>0.00001059183752187034</x:v>
      </x:c>
      <x:c r="W862" s="120" t="n">
        <x:v>0.000010519290689528764</x:v>
      </x:c>
      <x:c r="X862" s="120" t="n">
        <x:v>862</x:v>
      </x:c>
      <x:c r="Y862" s="151" t="n">
        <x:v>44714.08712962963</x:v>
      </x:c>
      <x:c r="Z862" s="151" t="n">
        <x:v>44714.08880787037</x:v>
      </x:c>
      <x:c r="AA862" s="120" t="n">
        <x:v>146</x:v>
      </x:c>
      <x:c r="AB862" s="120" t="str">
        <x:v>Anomalous</x:v>
      </x:c>
      <x:c r="AC862" s="120" t="n">
        <x:v>0</x:v>
      </x:c>
      <x:c r="AD862" s="120"/>
      <x:c r="AE862" s="120"/>
      <x:c r="AF862" s="120"/>
      <x:c r="AG862" s="120"/>
    </x:row>
    <x:row r="863">
      <x:c r="A863" s="120" t="n">
        <x:v>862</x:v>
      </x:c>
      <x:c r="B863" s="120" t="n">
        <x:v>0</x:v>
      </x:c>
      <x:c r="C863" s="120" t="n">
        <x:v>1</x:v>
      </x:c>
      <x:c r="D863" s="120" t="str">
        <x:v>CADC0892</x:v>
      </x:c>
      <x:c r="E863" s="120" t="n">
        <x:v>1</x:v>
      </x:c>
      <x:c r="F863" s="120" t="n">
        <x:v>194</x:v>
      </x:c>
      <x:c r="G863" s="120" t="n">
        <x:v>195</x:v>
      </x:c>
      <x:c r="H863" s="120" t="n">
        <x:v>0.36487573743589746</x:v>
      </x:c>
      <x:c r="I863" s="120" t="n">
        <x:v>0.17586503666779213</x:v>
      </x:c>
      <x:c r="J863" s="120" t="n">
        <x:v>0.41936265530897254</x:v>
      </x:c>
      <x:c r="K863" s="120" t="n">
        <x:v>-1.1991458152394474</x:v>
      </x:c>
      <x:c r="L863" s="120" t="n">
        <x:v>0.6523545591697544</x:v>
      </x:c>
      <x:c r="M863" s="120" t="n">
        <x:v>1</x:v>
      </x:c>
      <x:c r="N863" s="120" t="n">
        <x:v>1</x:v>
      </x:c>
      <x:c r="O863" s="120" t="n">
        <x:v>1</x:v>
      </x:c>
      <x:c r="P863" s="120" t="n">
        <x:v>15</x:v>
      </x:c>
      <x:c r="Q863" s="120" t="n">
        <x:v>22</x:v>
      </x:c>
      <x:c r="R863" s="120" t="n">
        <x:v>0.00034934838278356497</x:v>
      </x:c>
      <x:c r="S863" s="120" t="n">
        <x:v>0.00024633559208470893</x:v>
      </x:c>
      <x:c r="T863" s="120" t="n">
        <x:v>194</x:v>
      </x:c>
      <x:c r="U863" s="120" t="n">
        <x:v>195</x:v>
      </x:c>
      <x:c r="V863" s="120" t="n">
        <x:v>0.0009065208075659388</x:v>
      </x:c>
      <x:c r="W863" s="120" t="n">
        <x:v>0.0009018719829117545</x:v>
      </x:c>
      <x:c r="X863" s="120" t="n">
        <x:v>863</x:v>
      </x:c>
      <x:c r="Y863" s="151" t="n">
        <x:v>44714.08881944444</x:v>
      </x:c>
      <x:c r="Z863" s="151" t="n">
        <x:v>44714.09106481481</x:v>
      </x:c>
      <x:c r="AA863" s="120" t="n">
        <x:v>195</x:v>
      </x:c>
      <x:c r="AB863" s="120" t="str">
        <x:v>Normal</x:v>
      </x:c>
      <x:c r="AC863" s="120" t="n">
        <x:v>0</x:v>
      </x:c>
      <x:c r="AD863" s="120"/>
      <x:c r="AE863" s="120"/>
      <x:c r="AF863" s="120"/>
      <x:c r="AG863" s="120"/>
    </x:row>
    <x:row r="864">
      <x:c r="A864" s="120" t="n">
        <x:v>863</x:v>
      </x:c>
      <x:c r="B864" s="120" t="n">
        <x:v>0</x:v>
      </x:c>
      <x:c r="C864" s="120" t="n">
        <x:v>0</x:v>
      </x:c>
      <x:c r="D864" s="120" t="str">
        <x:v>CADC0892</x:v>
      </x:c>
      <x:c r="E864" s="120" t="n">
        <x:v>1</x:v>
      </x:c>
      <x:c r="F864" s="120" t="n">
        <x:v>168</x:v>
      </x:c>
      <x:c r="G864" s="120" t="n">
        <x:v>169</x:v>
      </x:c>
      <x:c r="H864" s="120" t="n">
        <x:v>0.1256375094674556</x:v>
      </x:c>
      <x:c r="I864" s="120" t="n">
        <x:v>0.02280335421317956</x:v>
      </x:c>
      <x:c r="J864" s="120" t="n">
        <x:v>0.1510077952066699</x:v>
      </x:c>
      <x:c r="K864" s="120" t="n">
        <x:v>-1.0891759280733901</x:v>
      </x:c>
      <x:c r="L864" s="120" t="n">
        <x:v>0.7387586232140368</x:v>
      </x:c>
      <x:c r="M864" s="120" t="n">
        <x:v>1</x:v>
      </x:c>
      <x:c r="N864" s="120" t="n">
        <x:v>1</x:v>
      </x:c>
      <x:c r="O864" s="120" t="n">
        <x:v>1</x:v>
      </x:c>
      <x:c r="P864" s="120" t="n">
        <x:v>16</x:v>
      </x:c>
      <x:c r="Q864" s="120" t="n">
        <x:v>24</x:v>
      </x:c>
      <x:c r="R864" s="120" t="n">
        <x:v>0.00010027429701011906</x:v>
      </x:c>
      <x:c r="S864" s="120" t="n">
        <x:v>0.00013521401809844314</x:v>
      </x:c>
      <x:c r="T864" s="120" t="n">
        <x:v>168</x:v>
      </x:c>
      <x:c r="U864" s="120" t="n">
        <x:v>169</x:v>
      </x:c>
      <x:c r="V864" s="120" t="n">
        <x:v>0.00013573425126892595</x:v>
      </x:c>
      <x:c r="W864" s="120" t="n">
        <x:v>0.00013493109001881396</x:v>
      </x:c>
      <x:c r="X864" s="120" t="n">
        <x:v>864</x:v>
      </x:c>
      <x:c r="Y864" s="151" t="n">
        <x:v>44714.09107638889</x:v>
      </x:c>
      <x:c r="Z864" s="151" t="n">
        <x:v>44714.09302083333</x:v>
      </x:c>
      <x:c r="AA864" s="120" t="n">
        <x:v>169</x:v>
      </x:c>
      <x:c r="AB864" s="120" t="str">
        <x:v>Normal</x:v>
      </x:c>
      <x:c r="AC864" s="120" t="n">
        <x:v>0</x:v>
      </x:c>
      <x:c r="AD864" s="120"/>
      <x:c r="AE864" s="120"/>
      <x:c r="AF864" s="120"/>
      <x:c r="AG864" s="120"/>
    </x:row>
    <x:row r="865">
      <x:c r="A865" s="120" t="n">
        <x:v>864</x:v>
      </x:c>
      <x:c r="B865" s="120" t="n">
        <x:v>0</x:v>
      </x:c>
      <x:c r="C865" s="120" t="n">
        <x:v>1</x:v>
      </x:c>
      <x:c r="D865" s="120" t="str">
        <x:v>CADC0892</x:v>
      </x:c>
      <x:c r="E865" s="120" t="n">
        <x:v>1</x:v>
      </x:c>
      <x:c r="F865" s="120" t="n">
        <x:v>195</x:v>
      </x:c>
      <x:c r="G865" s="120" t="n">
        <x:v>196</x:v>
      </x:c>
      <x:c r="H865" s="120" t="n">
        <x:v>0.3632029341836735</x:v>
      </x:c>
      <x:c r="I865" s="120" t="n">
        <x:v>0.1508979855404654</x:v>
      </x:c>
      <x:c r="J865" s="120" t="n">
        <x:v>0.38845589909340467</x:v>
      </x:c>
      <x:c r="K865" s="120" t="n">
        <x:v>-1.3508242565757411</x:v>
      </x:c>
      <x:c r="L865" s="120" t="n">
        <x:v>0.5274027508119103</x:v>
      </x:c>
      <x:c r="M865" s="120" t="n">
        <x:v>1</x:v>
      </x:c>
      <x:c r="N865" s="120" t="n">
        <x:v>1</x:v>
      </x:c>
      <x:c r="O865" s="120" t="n">
        <x:v>1</x:v>
      </x:c>
      <x:c r="P865" s="120" t="n">
        <x:v>13</x:v>
      </x:c>
      <x:c r="Q865" s="120" t="n">
        <x:v>29</x:v>
      </x:c>
      <x:c r="R865" s="120" t="n">
        <x:v>0.0002262626196848205</x:v>
      </x:c>
      <x:c r="S865" s="120" t="n">
        <x:v>0.0000584928357152577</x:v>
      </x:c>
      <x:c r="T865" s="120" t="n">
        <x:v>195</x:v>
      </x:c>
      <x:c r="U865" s="120" t="n">
        <x:v>196</x:v>
      </x:c>
      <x:c r="V865" s="120" t="n">
        <x:v>0.000773835823284438</x:v>
      </x:c>
      <x:c r="W865" s="120" t="n">
        <x:v>0.0007698876813289051</x:v>
      </x:c>
      <x:c r="X865" s="120" t="n">
        <x:v>865</x:v>
      </x:c>
      <x:c r="Y865" s="151" t="n">
        <x:v>44714.09303240741</x:v>
      </x:c>
      <x:c r="Z865" s="151" t="n">
        <x:v>44714.095289351855</x:v>
      </x:c>
      <x:c r="AA865" s="120" t="n">
        <x:v>196</x:v>
      </x:c>
      <x:c r="AB865" s="120" t="str">
        <x:v>Normal</x:v>
      </x:c>
      <x:c r="AC865" s="120" t="n">
        <x:v>1</x:v>
      </x:c>
      <x:c r="AD865" s="120" t="n">
        <x:v>809</x:v>
      </x:c>
      <x:c r="AE865" s="120" t="n">
        <x:v>9</x:v>
      </x:c>
      <x:c r="AF865" s="120" t="n">
        <x:v>9</x:v>
      </x:c>
      <x:c r="AG865" s="120" t="str">
        <x:v>train=1|anomaly=0</x:v>
      </x:c>
    </x:row>
    <x:row r="866">
      <x:c r="A866" s="120" t="n">
        <x:v>865</x:v>
      </x:c>
      <x:c r="B866" s="120" t="n">
        <x:v>0</x:v>
      </x:c>
      <x:c r="C866" s="120" t="n">
        <x:v>0</x:v>
      </x:c>
      <x:c r="D866" s="120" t="str">
        <x:v>CADC0892</x:v>
      </x:c>
      <x:c r="E866" s="120" t="n">
        <x:v>1</x:v>
      </x:c>
      <x:c r="F866" s="120" t="n">
        <x:v>175</x:v>
      </x:c>
      <x:c r="G866" s="120" t="n">
        <x:v>176</x:v>
      </x:c>
      <x:c r="H866" s="120" t="n">
        <x:v>0.3100197198863636</x:v>
      </x:c>
      <x:c r="I866" s="120" t="n">
        <x:v>0.1003846130838292</x:v>
      </x:c>
      <x:c r="J866" s="120" t="n">
        <x:v>0.31683530908632834</x:v>
      </x:c>
      <x:c r="K866" s="120" t="n">
        <x:v>-1.4419294696650684</x:v>
      </x:c>
      <x:c r="L866" s="120" t="n">
        <x:v>0.442252232096683</x:v>
      </x:c>
      <x:c r="M866" s="120" t="n">
        <x:v>2</x:v>
      </x:c>
      <x:c r="N866" s="120" t="n">
        <x:v>1</x:v>
      </x:c>
      <x:c r="O866" s="120" t="n">
        <x:v>1</x:v>
      </x:c>
      <x:c r="P866" s="120" t="n">
        <x:v>11</x:v>
      </x:c>
      <x:c r="Q866" s="120" t="n">
        <x:v>26</x:v>
      </x:c>
      <x:c r="R866" s="120" t="n">
        <x:v>0.00020716271106422854</x:v>
      </x:c>
      <x:c r="S866" s="120" t="n">
        <x:v>0.00011793037207068965</x:v>
      </x:c>
      <x:c r="T866" s="120" t="n">
        <x:v>175</x:v>
      </x:c>
      <x:c r="U866" s="120" t="n">
        <x:v>176</x:v>
      </x:c>
      <x:c r="V866" s="120" t="n">
        <x:v>0.0005736263604790241</x:v>
      </x:c>
      <x:c r="W866" s="120" t="n">
        <x:v>0.0005703671197944841</x:v>
      </x:c>
      <x:c r="X866" s="120" t="n">
        <x:v>866</x:v>
      </x:c>
      <x:c r="Y866" s="151" t="n">
        <x:v>44714.095300925925</x:v>
      </x:c>
      <x:c r="Z866" s="151" t="n">
        <x:v>44714.09732638889</x:v>
      </x:c>
      <x:c r="AA866" s="120" t="n">
        <x:v>176</x:v>
      </x:c>
      <x:c r="AB866" s="120" t="str">
        <x:v>Normal</x:v>
      </x:c>
      <x:c r="AC866" s="120" t="n">
        <x:v>1</x:v>
      </x:c>
      <x:c r="AD866" s="120" t="n">
        <x:v>196</x:v>
      </x:c>
      <x:c r="AE866" s="120" t="n">
        <x:v>2</x:v>
      </x:c>
      <x:c r="AF866" s="120" t="n">
        <x:v>96</x:v>
      </x:c>
      <x:c r="AG866" s="120" t="str">
        <x:v>train=0|anomaly=0</x:v>
      </x:c>
    </x:row>
    <x:row r="867">
      <x:c r="A867" s="120" t="n">
        <x:v>866</x:v>
      </x:c>
      <x:c r="B867" s="120" t="n">
        <x:v>0</x:v>
      </x:c>
      <x:c r="C867" s="120" t="n">
        <x:v>1</x:v>
      </x:c>
      <x:c r="D867" s="120" t="str">
        <x:v>CADC0892</x:v>
      </x:c>
      <x:c r="E867" s="120" t="n">
        <x:v>1</x:v>
      </x:c>
      <x:c r="F867" s="120" t="n">
        <x:v>159</x:v>
      </x:c>
      <x:c r="G867" s="120" t="n">
        <x:v>160</x:v>
      </x:c>
      <x:c r="H867" s="120" t="n">
        <x:v>0.20999029375</x:v>
      </x:c>
      <x:c r="I867" s="120" t="n">
        <x:v>0.04811853183711197</x:v>
      </x:c>
      <x:c r="J867" s="120" t="n">
        <x:v>0.21935936687798852</x:v>
      </x:c>
      <x:c r="K867" s="120" t="n">
        <x:v>-1.3828738065597725</x:v>
      </x:c>
      <x:c r="L867" s="120" t="n">
        <x:v>0.5027770737828995</x:v>
      </x:c>
      <x:c r="M867" s="120" t="n">
        <x:v>1</x:v>
      </x:c>
      <x:c r="N867" s="120" t="n">
        <x:v>1</x:v>
      </x:c>
      <x:c r="O867" s="120" t="n">
        <x:v>1</x:v>
      </x:c>
      <x:c r="P867" s="120" t="n">
        <x:v>17</x:v>
      </x:c>
      <x:c r="Q867" s="120" t="n">
        <x:v>27</x:v>
      </x:c>
      <x:c r="R867" s="120" t="n">
        <x:v>0.0001208710872320755</x:v>
      </x:c>
      <x:c r="S867" s="120" t="n">
        <x:v>0.00006367324836924059</x:v>
      </x:c>
      <x:c r="T867" s="120" t="n">
        <x:v>159</x:v>
      </x:c>
      <x:c r="U867" s="120" t="n">
        <x:v>160</x:v>
      </x:c>
      <x:c r="V867" s="120" t="n">
        <x:v>0.00030263227570510675</x:v>
      </x:c>
      <x:c r="W867" s="120" t="n">
        <x:v>0.0003007408239819498</x:v>
      </x:c>
      <x:c r="X867" s="120" t="n">
        <x:v>867</x:v>
      </x:c>
      <x:c r="Y867" s="151" t="n">
        <x:v>44714.097337962965</x:v>
      </x:c>
      <x:c r="Z867" s="151" t="n">
        <x:v>44714.099178240744</x:v>
      </x:c>
      <x:c r="AA867" s="120" t="n">
        <x:v>160</x:v>
      </x:c>
      <x:c r="AB867" s="120" t="str">
        <x:v>Normal</x:v>
      </x:c>
      <x:c r="AC867" s="120" t="n">
        <x:v>0</x:v>
      </x:c>
      <x:c r="AD867" s="120"/>
      <x:c r="AE867" s="120"/>
      <x:c r="AF867" s="120"/>
      <x:c r="AG867" s="120"/>
    </x:row>
    <x:row r="868">
      <x:c r="A868" s="120" t="n">
        <x:v>867</x:v>
      </x:c>
      <x:c r="B868" s="120" t="n">
        <x:v>0</x:v>
      </x:c>
      <x:c r="C868" s="120" t="n">
        <x:v>1</x:v>
      </x:c>
      <x:c r="D868" s="120" t="str">
        <x:v>CADC0892</x:v>
      </x:c>
      <x:c r="E868" s="120" t="n">
        <x:v>1</x:v>
      </x:c>
      <x:c r="F868" s="120" t="n">
        <x:v>204</x:v>
      </x:c>
      <x:c r="G868" s="120" t="n">
        <x:v>205</x:v>
      </x:c>
      <x:c r="H868" s="120" t="n">
        <x:v>0.3334888542926829</x:v>
      </x:c>
      <x:c r="I868" s="120" t="n">
        <x:v>0.16545785337103677</x:v>
      </x:c>
      <x:c r="J868" s="120" t="n">
        <x:v>0.4067651083500609</x:v>
      </x:c>
      <x:c r="K868" s="120" t="n">
        <x:v>-1.0915875238351498</x:v>
      </x:c>
      <x:c r="L868" s="120" t="n">
        <x:v>0.7407654516429022</x:v>
      </x:c>
      <x:c r="M868" s="120" t="n">
        <x:v>1</x:v>
      </x:c>
      <x:c r="N868" s="120" t="n">
        <x:v>1</x:v>
      </x:c>
      <x:c r="O868" s="120" t="n">
        <x:v>1</x:v>
      </x:c>
      <x:c r="P868" s="120" t="n">
        <x:v>11</x:v>
      </x:c>
      <x:c r="Q868" s="120" t="n">
        <x:v>15</x:v>
      </x:c>
      <x:c r="R868" s="120" t="n">
        <x:v>0.0002854322769506559</x:v>
      </x:c>
      <x:c r="S868" s="120" t="n">
        <x:v>0.00011149259870384924</x:v>
      </x:c>
      <x:c r="T868" s="120" t="n">
        <x:v>204</x:v>
      </x:c>
      <x:c r="U868" s="120" t="n">
        <x:v>205</x:v>
      </x:c>
      <x:c r="V868" s="120" t="n">
        <x:v>0.0008110679086815528</x:v>
      </x:c>
      <x:c r="W868" s="120" t="n">
        <x:v>0.0008071114798587159</x:v>
      </x:c>
      <x:c r="X868" s="120" t="n">
        <x:v>868</x:v>
      </x:c>
      <x:c r="Y868" s="151" t="n">
        <x:v>44714.09918981481</x:v>
      </x:c>
      <x:c r="Z868" s="151" t="n">
        <x:v>44714.10155092592</x:v>
      </x:c>
      <x:c r="AA868" s="120" t="n">
        <x:v>205</x:v>
      </x:c>
      <x:c r="AB868" s="120" t="str">
        <x:v>Normal</x:v>
      </x:c>
      <x:c r="AC868" s="120" t="n">
        <x:v>0</x:v>
      </x:c>
      <x:c r="AD868" s="120"/>
      <x:c r="AE868" s="120"/>
      <x:c r="AF868" s="120"/>
      <x:c r="AG868" s="120"/>
    </x:row>
    <x:row r="869">
      <x:c r="A869" s="120" t="n">
        <x:v>868</x:v>
      </x:c>
      <x:c r="B869" s="120" t="n">
        <x:v>1</x:v>
      </x:c>
      <x:c r="C869" s="120" t="n">
        <x:v>0</x:v>
      </x:c>
      <x:c r="D869" s="120" t="str">
        <x:v>CADC0892</x:v>
      </x:c>
      <x:c r="E869" s="120" t="n">
        <x:v>1</x:v>
      </x:c>
      <x:c r="F869" s="120" t="n">
        <x:v>108</x:v>
      </x:c>
      <x:c r="G869" s="120" t="n">
        <x:v>109</x:v>
      </x:c>
      <x:c r="H869" s="120" t="n">
        <x:v>0.011812207064220183</x:v>
      </x:c>
      <x:c r="I869" s="120" t="n">
        <x:v>0.00035690680586383</x:v>
      </x:c>
      <x:c r="J869" s="120" t="n">
        <x:v>0.01889197728835788</x:v>
      </x:c>
      <x:c r="K869" s="120" t="n">
        <x:v>-0.525035965957263</x:v>
      </x:c>
      <x:c r="L869" s="120" t="n">
        <x:v>1.116307200201464</x:v>
      </x:c>
      <x:c r="M869" s="120" t="n">
        <x:v>4</x:v>
      </x:c>
      <x:c r="N869" s="120" t="n">
        <x:v>1</x:v>
      </x:c>
      <x:c r="O869" s="120" t="n">
        <x:v>1</x:v>
      </x:c>
      <x:c r="P869" s="120" t="n">
        <x:v>9</x:v>
      </x:c>
      <x:c r="Q869" s="120" t="n">
        <x:v>14</x:v>
      </x:c>
      <x:c r="R869" s="120" t="n">
        <x:v>0.000015524543917812966</x:v>
      </x:c>
      <x:c r="S869" s="120" t="n">
        <x:v>0.000026075284187171968</x:v>
      </x:c>
      <x:c r="T869" s="120" t="n">
        <x:v>108</x:v>
      </x:c>
      <x:c r="U869" s="120" t="n">
        <x:v>109</x:v>
      </x:c>
      <x:c r="V869" s="120" t="n">
        <x:v>0.0000033046926468873145</x:v>
      </x:c>
      <x:c r="W869" s="120" t="n">
        <x:v>0.0000032743743657232107</x:v>
      </x:c>
      <x:c r="X869" s="120" t="n">
        <x:v>869</x:v>
      </x:c>
      <x:c r="Y869" s="151" t="n">
        <x:v>44714.1015625</x:v>
      </x:c>
      <x:c r="Z869" s="151" t="n">
        <x:v>44714.1028125</x:v>
      </x:c>
      <x:c r="AA869" s="120" t="n">
        <x:v>109</x:v>
      </x:c>
      <x:c r="AB869" s="120" t="str">
        <x:v>Anomalous</x:v>
      </x:c>
      <x:c r="AC869" s="120" t="n">
        <x:v>0</x:v>
      </x:c>
      <x:c r="AD869" s="120"/>
      <x:c r="AE869" s="120"/>
      <x:c r="AF869" s="120"/>
      <x:c r="AG869" s="120"/>
    </x:row>
    <x:row r="870">
      <x:c r="A870" s="120" t="n">
        <x:v>869</x:v>
      </x:c>
      <x:c r="B870" s="120" t="n">
        <x:v>0</x:v>
      </x:c>
      <x:c r="C870" s="120" t="n">
        <x:v>1</x:v>
      </x:c>
      <x:c r="D870" s="120" t="str">
        <x:v>CADC0892</x:v>
      </x:c>
      <x:c r="E870" s="120" t="n">
        <x:v>1</x:v>
      </x:c>
      <x:c r="F870" s="120" t="n">
        <x:v>216</x:v>
      </x:c>
      <x:c r="G870" s="120" t="n">
        <x:v>217</x:v>
      </x:c>
      <x:c r="H870" s="120" t="n">
        <x:v>0.311809533640553</x:v>
      </x:c>
      <x:c r="I870" s="120" t="n">
        <x:v>0.16356838656441758</x:v>
      </x:c>
      <x:c r="J870" s="120" t="n">
        <x:v>0.4044358868404454</x:v>
      </x:c>
      <x:c r="K870" s="120" t="n">
        <x:v>-0.8826397255895584</x:v>
      </x:c>
      <x:c r="L870" s="120" t="n">
        <x:v>0.8663527232479731</x:v>
      </x:c>
      <x:c r="M870" s="120" t="n">
        <x:v>1</x:v>
      </x:c>
      <x:c r="N870" s="120" t="n">
        <x:v>1</x:v>
      </x:c>
      <x:c r="O870" s="120" t="n">
        <x:v>1</x:v>
      </x:c>
      <x:c r="P870" s="120" t="n">
        <x:v>19</x:v>
      </x:c>
      <x:c r="Q870" s="120" t="n">
        <x:v>26</x:v>
      </x:c>
      <x:c r="R870" s="120" t="n">
        <x:v>0.0003072331692887037</x:v>
      </x:c>
      <x:c r="S870" s="120" t="n">
        <x:v>0.00019942188015758137</x:v>
      </x:c>
      <x:c r="T870" s="120" t="n">
        <x:v>216</x:v>
      </x:c>
      <x:c r="U870" s="120" t="n">
        <x:v>217</x:v>
      </x:c>
      <x:c r="V870" s="120" t="n">
        <x:v>0.0007572610489093406</x:v>
      </x:c>
      <x:c r="W870" s="120" t="n">
        <x:v>0.0007537713666563022</x:v>
      </x:c>
      <x:c r="X870" s="120" t="n">
        <x:v>870</x:v>
      </x:c>
      <x:c r="Y870" s="151" t="n">
        <x:v>44714.10282407407</x:v>
      </x:c>
      <x:c r="Z870" s="151" t="n">
        <x:v>44714.10532407407</x:v>
      </x:c>
      <x:c r="AA870" s="120" t="n">
        <x:v>217</x:v>
      </x:c>
      <x:c r="AB870" s="120" t="str">
        <x:v>Normal</x:v>
      </x:c>
      <x:c r="AC870" s="120" t="n">
        <x:v>0</x:v>
      </x:c>
      <x:c r="AD870" s="120"/>
      <x:c r="AE870" s="120"/>
      <x:c r="AF870" s="120"/>
      <x:c r="AG870" s="120"/>
    </x:row>
    <x:row r="871">
      <x:c r="A871" s="120" t="n">
        <x:v>870</x:v>
      </x:c>
      <x:c r="B871" s="120" t="n">
        <x:v>1</x:v>
      </x:c>
      <x:c r="C871" s="120" t="n">
        <x:v>0</x:v>
      </x:c>
      <x:c r="D871" s="120" t="str">
        <x:v>CADC0892</x:v>
      </x:c>
      <x:c r="E871" s="120" t="n">
        <x:v>1</x:v>
      </x:c>
      <x:c r="F871" s="120" t="n">
        <x:v>126</x:v>
      </x:c>
      <x:c r="G871" s="120" t="n">
        <x:v>127</x:v>
      </x:c>
      <x:c r="H871" s="120" t="n">
        <x:v>0.031775577165354334</x:v>
      </x:c>
      <x:c r="I871" s="120" t="n">
        <x:v>0.001585569114349793</x:v>
      </x:c>
      <x:c r="J871" s="120" t="n">
        <x:v>0.03981920534553387</x:v>
      </x:c>
      <x:c r="K871" s="120" t="n">
        <x:v>-1.1287458985243588</x:v>
      </x:c>
      <x:c r="L871" s="120" t="n">
        <x:v>0.6975896393810567</x:v>
      </x:c>
      <x:c r="M871" s="120" t="n">
        <x:v>4</x:v>
      </x:c>
      <x:c r="N871" s="120" t="n">
        <x:v>1</x:v>
      </x:c>
      <x:c r="O871" s="120" t="n">
        <x:v>1</x:v>
      </x:c>
      <x:c r="P871" s="120" t="n">
        <x:v>15</x:v>
      </x:c>
      <x:c r="Q871" s="120" t="n">
        <x:v>19</x:v>
      </x:c>
      <x:c r="R871" s="120" t="n">
        <x:v>0.000056656763600000005</x:v>
      </x:c>
      <x:c r="S871" s="120" t="n">
        <x:v>0.00011787270075728002</x:v>
      </x:c>
      <x:c r="T871" s="120" t="n">
        <x:v>126</x:v>
      </x:c>
      <x:c r="U871" s="120" t="n">
        <x:v>127</x:v>
      </x:c>
      <x:c r="V871" s="120" t="n">
        <x:v>0.000012583881859918993</x:v>
      </x:c>
      <x:c r="W871" s="120" t="n">
        <x:v>0.000012484796175982623</x:v>
      </x:c>
      <x:c r="X871" s="120" t="n">
        <x:v>871</x:v>
      </x:c>
      <x:c r="Y871" s="151" t="n">
        <x:v>44714.10533564815</x:v>
      </x:c>
      <x:c r="Z871" s="151" t="n">
        <x:v>44714.10679398148</x:v>
      </x:c>
      <x:c r="AA871" s="120" t="n">
        <x:v>127</x:v>
      </x:c>
      <x:c r="AB871" s="120" t="str">
        <x:v>Anomalous</x:v>
      </x:c>
      <x:c r="AC871" s="120" t="n">
        <x:v>1</x:v>
      </x:c>
      <x:c r="AD871" s="120" t="n">
        <x:v>651</x:v>
      </x:c>
      <x:c r="AE871" s="120" t="n">
        <x:v>7</x:v>
      </x:c>
      <x:c r="AF871" s="120" t="n">
        <x:v>51</x:v>
      </x:c>
      <x:c r="AG871" s="120" t="str">
        <x:v>train=0|anomaly=1</x:v>
      </x:c>
    </x:row>
    <x:row r="872">
      <x:c r="A872" s="120" t="n">
        <x:v>871</x:v>
      </x:c>
      <x:c r="B872" s="120" t="n">
        <x:v>0</x:v>
      </x:c>
      <x:c r="C872" s="120" t="n">
        <x:v>0</x:v>
      </x:c>
      <x:c r="D872" s="120" t="str">
        <x:v>CADC0892</x:v>
      </x:c>
      <x:c r="E872" s="120" t="n">
        <x:v>1</x:v>
      </x:c>
      <x:c r="F872" s="120" t="n">
        <x:v>190</x:v>
      </x:c>
      <x:c r="G872" s="120" t="n">
        <x:v>191</x:v>
      </x:c>
      <x:c r="H872" s="120" t="n">
        <x:v>0.3300602073298429</x:v>
      </x:c>
      <x:c r="I872" s="120" t="n">
        <x:v>0.13948195541930786</x:v>
      </x:c>
      <x:c r="J872" s="120" t="n">
        <x:v>0.3734728308984575</x:v>
      </x:c>
      <x:c r="K872" s="120" t="n">
        <x:v>-1.248089667502935</x:v>
      </x:c>
      <x:c r="L872" s="120" t="n">
        <x:v>0.6239989941456459</x:v>
      </x:c>
      <x:c r="M872" s="120" t="n">
        <x:v>1</x:v>
      </x:c>
      <x:c r="N872" s="120" t="n">
        <x:v>1</x:v>
      </x:c>
      <x:c r="O872" s="120" t="n">
        <x:v>1</x:v>
      </x:c>
      <x:c r="P872" s="120" t="n">
        <x:v>16</x:v>
      </x:c>
      <x:c r="Q872" s="120" t="n">
        <x:v>25</x:v>
      </x:c>
      <x:c r="R872" s="120" t="n">
        <x:v>0.00027319141877505266</x:v>
      </x:c>
      <x:c r="S872" s="120" t="n">
        <x:v>0.00015619775526349208</x:v>
      </x:c>
      <x:c r="T872" s="120" t="n">
        <x:v>190</x:v>
      </x:c>
      <x:c r="U872" s="120" t="n">
        <x:v>191</x:v>
      </x:c>
      <x:c r="V872" s="120" t="n">
        <x:v>0.0007341155548384624</x:v>
      </x:c>
      <x:c r="W872" s="120" t="n">
        <x:v>0.0007302720179021354</x:v>
      </x:c>
      <x:c r="X872" s="120" t="n">
        <x:v>872</x:v>
      </x:c>
      <x:c r="Y872" s="151" t="n">
        <x:v>44714.10680555556</x:v>
      </x:c>
      <x:c r="Z872" s="151" t="n">
        <x:v>44714.10900462963</x:v>
      </x:c>
      <x:c r="AA872" s="120" t="n">
        <x:v>191</x:v>
      </x:c>
      <x:c r="AB872" s="120" t="str">
        <x:v>Normal</x:v>
      </x:c>
      <x:c r="AC872" s="120" t="n">
        <x:v>1</x:v>
      </x:c>
      <x:c r="AD872" s="120" t="n">
        <x:v>131</x:v>
      </x:c>
      <x:c r="AE872" s="120" t="n">
        <x:v>2</x:v>
      </x:c>
      <x:c r="AF872" s="120" t="n">
        <x:v>31</x:v>
      </x:c>
      <x:c r="AG872" s="120" t="str">
        <x:v>train=0|anomaly=0</x:v>
      </x:c>
    </x:row>
    <x:row r="873">
      <x:c r="A873" s="120" t="n">
        <x:v>872</x:v>
      </x:c>
      <x:c r="B873" s="120" t="n">
        <x:v>0</x:v>
      </x:c>
      <x:c r="C873" s="120" t="n">
        <x:v>1</x:v>
      </x:c>
      <x:c r="D873" s="120" t="str">
        <x:v>CADC0892</x:v>
      </x:c>
      <x:c r="E873" s="120" t="n">
        <x:v>1</x:v>
      </x:c>
      <x:c r="F873" s="120" t="n">
        <x:v>181</x:v>
      </x:c>
      <x:c r="G873" s="120" t="n">
        <x:v>182</x:v>
      </x:c>
      <x:c r="H873" s="120" t="n">
        <x:v>0.26356392417582414</x:v>
      </x:c>
      <x:c r="I873" s="120" t="n">
        <x:v>0.0733982425716003</x:v>
      </x:c>
      <x:c r="J873" s="120" t="n">
        <x:v>0.27092110027017147</x:v>
      </x:c>
      <x:c r="K873" s="120" t="n">
        <x:v>-1.2966706170218008</x:v>
      </x:c>
      <x:c r="L873" s="120" t="n">
        <x:v>0.5580829338729842</x:v>
      </x:c>
      <x:c r="M873" s="120" t="n">
        <x:v>2</x:v>
      </x:c>
      <x:c r="N873" s="120" t="n">
        <x:v>1</x:v>
      </x:c>
      <x:c r="O873" s="120" t="n">
        <x:v>1</x:v>
      </x:c>
      <x:c r="P873" s="120" t="n">
        <x:v>15</x:v>
      </x:c>
      <x:c r="Q873" s="120" t="n">
        <x:v>28</x:v>
      </x:c>
      <x:c r="R873" s="120" t="n">
        <x:v>0.00018484298334159468</x:v>
      </x:c>
      <x:c r="S873" s="120" t="n">
        <x:v>0.0001710191422948224</x:v>
      </x:c>
      <x:c r="T873" s="120" t="n">
        <x:v>181</x:v>
      </x:c>
      <x:c r="U873" s="120" t="n">
        <x:v>182</x:v>
      </x:c>
      <x:c r="V873" s="120" t="n">
        <x:v>0.0004055151523292834</x:v>
      </x:c>
      <x:c r="W873" s="120" t="n">
        <x:v>0.00040328704709670496</x:v>
      </x:c>
      <x:c r="X873" s="120" t="n">
        <x:v>873</x:v>
      </x:c>
      <x:c r="Y873" s="151" t="n">
        <x:v>44714.10901620371</x:v>
      </x:c>
      <x:c r="Z873" s="151" t="n">
        <x:v>44714.11111111111</x:v>
      </x:c>
      <x:c r="AA873" s="120" t="n">
        <x:v>182</x:v>
      </x:c>
      <x:c r="AB873" s="120" t="str">
        <x:v>Normal</x:v>
      </x:c>
      <x:c r="AC873" s="120" t="n">
        <x:v>0</x:v>
      </x:c>
      <x:c r="AD873" s="120"/>
      <x:c r="AE873" s="120"/>
      <x:c r="AF873" s="120"/>
      <x:c r="AG873" s="120"/>
    </x:row>
    <x:row r="874">
      <x:c r="A874" s="120" t="n">
        <x:v>873</x:v>
      </x:c>
      <x:c r="B874" s="120" t="n">
        <x:v>0</x:v>
      </x:c>
      <x:c r="C874" s="120" t="n">
        <x:v>1</x:v>
      </x:c>
      <x:c r="D874" s="120" t="str">
        <x:v>CADC0892</x:v>
      </x:c>
      <x:c r="E874" s="120" t="n">
        <x:v>1</x:v>
      </x:c>
      <x:c r="F874" s="120" t="n">
        <x:v>148</x:v>
      </x:c>
      <x:c r="G874" s="120" t="n">
        <x:v>149</x:v>
      </x:c>
      <x:c r="H874" s="120" t="n">
        <x:v>0.15836975369127515</x:v>
      </x:c>
      <x:c r="I874" s="120" t="n">
        <x:v>0.02603684143648652</x:v>
      </x:c>
      <x:c r="J874" s="120" t="n">
        <x:v>0.16135935497047116</x:v>
      </x:c>
      <x:c r="K874" s="120" t="n">
        <x:v>-1.2704684322137973</x:v>
      </x:c>
      <x:c r="L874" s="120" t="n">
        <x:v>0.5358441325872896</x:v>
      </x:c>
      <x:c r="M874" s="120" t="n">
        <x:v>1</x:v>
      </x:c>
      <x:c r="N874" s="120" t="n">
        <x:v>1</x:v>
      </x:c>
      <x:c r="O874" s="120" t="n">
        <x:v>1</x:v>
      </x:c>
      <x:c r="P874" s="120" t="n">
        <x:v>21</x:v>
      </x:c>
      <x:c r="Q874" s="120" t="n">
        <x:v>27</x:v>
      </x:c>
      <x:c r="R874" s="120" t="n">
        <x:v>0.00016714819903928548</x:v>
      </x:c>
      <x:c r="S874" s="120" t="n">
        <x:v>0.00031661502303769904</x:v>
      </x:c>
      <x:c r="T874" s="120" t="n">
        <x:v>148</x:v>
      </x:c>
      <x:c r="U874" s="120" t="n">
        <x:v>149</x:v>
      </x:c>
      <x:c r="V874" s="120" t="n">
        <x:v>0.00017592460430058458</x:v>
      </x:c>
      <x:c r="W874" s="120" t="n">
        <x:v>0.00017474390225829877</x:v>
      </x:c>
      <x:c r="X874" s="120" t="n">
        <x:v>874</x:v>
      </x:c>
      <x:c r="Y874" s="151" t="n">
        <x:v>44714.111122685186</x:v>
      </x:c>
      <x:c r="Z874" s="151" t="n">
        <x:v>44714.11283564815</x:v>
      </x:c>
      <x:c r="AA874" s="120" t="n">
        <x:v>149</x:v>
      </x:c>
      <x:c r="AB874" s="120" t="str">
        <x:v>Normal</x:v>
      </x:c>
      <x:c r="AC874" s="120" t="n">
        <x:v>0</x:v>
      </x:c>
      <x:c r="AD874" s="120"/>
      <x:c r="AE874" s="120"/>
      <x:c r="AF874" s="120"/>
      <x:c r="AG874" s="120"/>
    </x:row>
    <x:row r="875">
      <x:c r="A875" s="120" t="n">
        <x:v>874</x:v>
      </x:c>
      <x:c r="B875" s="120" t="n">
        <x:v>0</x:v>
      </x:c>
      <x:c r="C875" s="120" t="n">
        <x:v>1</x:v>
      </x:c>
      <x:c r="D875" s="120" t="str">
        <x:v>CADC0892</x:v>
      </x:c>
      <x:c r="E875" s="120" t="n">
        <x:v>1</x:v>
      </x:c>
      <x:c r="F875" s="120" t="n">
        <x:v>200</x:v>
      </x:c>
      <x:c r="G875" s="120" t="n">
        <x:v>201</x:v>
      </x:c>
      <x:c r="H875" s="120" t="n">
        <x:v>0.3450052323383085</x:v>
      </x:c>
      <x:c r="I875" s="120" t="n">
        <x:v>0.16727842750781655</x:v>
      </x:c>
      <x:c r="J875" s="120" t="n">
        <x:v>0.4089968551319393</x:v>
      </x:c>
      <x:c r="K875" s="120" t="n">
        <x:v>-1.1305118393778337</x:v>
      </x:c>
      <x:c r="L875" s="120" t="n">
        <x:v>0.7077058993235829</x:v>
      </x:c>
      <x:c r="M875" s="120" t="n">
        <x:v>1</x:v>
      </x:c>
      <x:c r="N875" s="120" t="n">
        <x:v>1</x:v>
      </x:c>
      <x:c r="O875" s="120" t="n">
        <x:v>1</x:v>
      </x:c>
      <x:c r="P875" s="120" t="n">
        <x:v>20</x:v>
      </x:c>
      <x:c r="Q875" s="120" t="n">
        <x:v>27</x:v>
      </x:c>
      <x:c r="R875" s="120" t="n">
        <x:v>0.00029879829595966495</x:v>
      </x:c>
      <x:c r="S875" s="120" t="n">
        <x:v>0.00014023469517157573</x:v>
      </x:c>
      <x:c r="T875" s="120" t="n">
        <x:v>200</x:v>
      </x:c>
      <x:c r="U875" s="120" t="n">
        <x:v>201</x:v>
      </x:c>
      <x:c r="V875" s="120" t="n">
        <x:v>0.0008363921375390827</x:v>
      </x:c>
      <x:c r="W875" s="120" t="n">
        <x:v>0.0008322309826259529</x:v>
      </x:c>
      <x:c r="X875" s="120" t="n">
        <x:v>875</x:v>
      </x:c>
      <x:c r="Y875" s="151" t="n">
        <x:v>44714.11284722222</x:v>
      </x:c>
      <x:c r="Z875" s="151" t="n">
        <x:v>44714.11516203704</x:v>
      </x:c>
      <x:c r="AA875" s="120" t="n">
        <x:v>201</x:v>
      </x:c>
      <x:c r="AB875" s="120" t="str">
        <x:v>Normal</x:v>
      </x:c>
      <x:c r="AC875" s="120" t="n">
        <x:v>0</x:v>
      </x:c>
      <x:c r="AD875" s="120"/>
      <x:c r="AE875" s="120"/>
      <x:c r="AF875" s="120"/>
      <x:c r="AG875" s="120"/>
    </x:row>
    <x:row r="876">
      <x:c r="A876" s="120" t="n">
        <x:v>875</x:v>
      </x:c>
      <x:c r="B876" s="120" t="n">
        <x:v>1</x:v>
      </x:c>
      <x:c r="C876" s="120" t="n">
        <x:v>1</x:v>
      </x:c>
      <x:c r="D876" s="120" t="str">
        <x:v>CADC0892</x:v>
      </x:c>
      <x:c r="E876" s="120" t="n">
        <x:v>1</x:v>
      </x:c>
      <x:c r="F876" s="120" t="n">
        <x:v>130</x:v>
      </x:c>
      <x:c r="G876" s="120" t="n">
        <x:v>131</x:v>
      </x:c>
      <x:c r="H876" s="120" t="n">
        <x:v>0.009274299007633588</x:v>
      </x:c>
      <x:c r="I876" s="120" t="n">
        <x:v>0.0002921221922651814</x:v>
      </x:c>
      <x:c r="J876" s="120" t="n">
        <x:v>0.017091582497392725</x:v>
      </x:c>
      <x:c r="K876" s="120" t="n">
        <x:v>0.3083194044487261</x:v>
      </x:c>
      <x:c r="L876" s="120" t="n">
        <x:v>1.4375843304929</x:v>
      </x:c>
      <x:c r="M876" s="120" t="n">
        <x:v>6</x:v>
      </x:c>
      <x:c r="N876" s="120" t="n">
        <x:v>1</x:v>
      </x:c>
      <x:c r="O876" s="120" t="n">
        <x:v>1</x:v>
      </x:c>
      <x:c r="P876" s="120" t="n">
        <x:v>7</x:v>
      </x:c>
      <x:c r="Q876" s="120" t="n">
        <x:v>11</x:v>
      </x:c>
      <x:c r="R876" s="120" t="n">
        <x:v>0.000014120254113721537</x:v>
      </x:c>
      <x:c r="S876" s="120" t="n">
        <x:v>0.000020172691285933335</x:v>
      </x:c>
      <x:c r="T876" s="120" t="n">
        <x:v>130</x:v>
      </x:c>
      <x:c r="U876" s="120" t="n">
        <x:v>131</x:v>
      </x:c>
      <x:c r="V876" s="120" t="n">
        <x:v>0.0000022470937866552416</x:v>
      </x:c>
      <x:c r="W876" s="120" t="n">
        <x:v>0.0000022299403989708504</x:v>
      </x:c>
      <x:c r="X876" s="120" t="n">
        <x:v>876</x:v>
      </x:c>
      <x:c r="Y876" s="151" t="n">
        <x:v>44714.11517361111</x:v>
      </x:c>
      <x:c r="Z876" s="151" t="n">
        <x:v>44714.11667824074</x:v>
      </x:c>
      <x:c r="AA876" s="120" t="n">
        <x:v>131</x:v>
      </x:c>
      <x:c r="AB876" s="120" t="str">
        <x:v>Anomalous</x:v>
      </x:c>
      <x:c r="AC876" s="120" t="n">
        <x:v>0</x:v>
      </x:c>
      <x:c r="AD876" s="120"/>
      <x:c r="AE876" s="120"/>
      <x:c r="AF876" s="120"/>
      <x:c r="AG876" s="120"/>
    </x:row>
    <x:row r="877">
      <x:c r="A877" s="120" t="n">
        <x:v>876</x:v>
      </x:c>
      <x:c r="B877" s="120" t="n">
        <x:v>0</x:v>
      </x:c>
      <x:c r="C877" s="120" t="n">
        <x:v>1</x:v>
      </x:c>
      <x:c r="D877" s="120" t="str">
        <x:v>CADC0892</x:v>
      </x:c>
      <x:c r="E877" s="120" t="n">
        <x:v>1</x:v>
      </x:c>
      <x:c r="F877" s="120" t="n">
        <x:v>241</x:v>
      </x:c>
      <x:c r="G877" s="120" t="n">
        <x:v>242</x:v>
      </x:c>
      <x:c r="H877" s="120" t="n">
        <x:v>0.2851573505371901</x:v>
      </x:c>
      <x:c r="I877" s="120" t="n">
        <x:v>0.16515967763880268</x:v>
      </x:c>
      <x:c r="J877" s="120" t="n">
        <x:v>0.40639842228877154</x:v>
      </x:c>
      <x:c r="K877" s="120" t="n">
        <x:v>-0.48160221111142976</x:v>
      </x:c>
      <x:c r="L877" s="120" t="n">
        <x:v>1.06814854634998</x:v>
      </x:c>
      <x:c r="M877" s="120" t="n">
        <x:v>1</x:v>
      </x:c>
      <x:c r="N877" s="120" t="n">
        <x:v>1</x:v>
      </x:c>
      <x:c r="O877" s="120" t="n">
        <x:v>1</x:v>
      </x:c>
      <x:c r="P877" s="120" t="n">
        <x:v>18</x:v>
      </x:c>
      <x:c r="Q877" s="120" t="n">
        <x:v>25</x:v>
      </x:c>
      <x:c r="R877" s="120" t="n">
        <x:v>0.0003118282671951402</x:v>
      </x:c>
      <x:c r="S877" s="120" t="n">
        <x:v>0.00020430112009876486</x:v>
      </x:c>
      <x:c r="T877" s="120" t="n">
        <x:v>241</x:v>
      </x:c>
      <x:c r="U877" s="120" t="n">
        <x:v>242</x:v>
      </x:c>
      <x:c r="V877" s="120" t="n">
        <x:v>0.000685309865721173</x:v>
      </x:c>
      <x:c r="W877" s="120" t="n">
        <x:v>0.000682478006771912</x:v>
      </x:c>
      <x:c r="X877" s="120" t="n">
        <x:v>877</x:v>
      </x:c>
      <x:c r="Y877" s="151" t="n">
        <x:v>44714.116689814815</x:v>
      </x:c>
      <x:c r="Z877" s="151" t="n">
        <x:v>44714.119479166664</x:v>
      </x:c>
      <x:c r="AA877" s="120" t="n">
        <x:v>242</x:v>
      </x:c>
      <x:c r="AB877" s="120" t="str">
        <x:v>Normal</x:v>
      </x:c>
      <x:c r="AC877" s="120" t="n">
        <x:v>1</x:v>
      </x:c>
      <x:c r="AD877" s="120" t="n">
        <x:v>264</x:v>
      </x:c>
      <x:c r="AE877" s="120" t="n">
        <x:v>3</x:v>
      </x:c>
      <x:c r="AF877" s="120" t="n">
        <x:v>64</x:v>
      </x:c>
      <x:c r="AG877" s="120" t="str">
        <x:v>train=1|anomaly=0</x:v>
      </x:c>
    </x:row>
    <x:row r="878">
      <x:c r="A878" s="120" t="n">
        <x:v>877</x:v>
      </x:c>
      <x:c r="B878" s="120" t="n">
        <x:v>1</x:v>
      </x:c>
      <x:c r="C878" s="120" t="n">
        <x:v>1</x:v>
      </x:c>
      <x:c r="D878" s="120" t="str">
        <x:v>CADC0892</x:v>
      </x:c>
      <x:c r="E878" s="120" t="n">
        <x:v>1</x:v>
      </x:c>
      <x:c r="F878" s="120" t="n">
        <x:v>131</x:v>
      </x:c>
      <x:c r="G878" s="120" t="n">
        <x:v>132</x:v>
      </x:c>
      <x:c r="H878" s="120" t="n">
        <x:v>0.022447799393939392</x:v>
      </x:c>
      <x:c r="I878" s="120" t="n">
        <x:v>0.0008245854115777906</x:v>
      </x:c>
      <x:c r="J878" s="120" t="n">
        <x:v>0.02871559526769018</x:v>
      </x:c>
      <x:c r="K878" s="120" t="n">
        <x:v>-0.9054528418096086</x:v>
      </x:c>
      <x:c r="L878" s="120" t="n">
        <x:v>0.8159361981640212</x:v>
      </x:c>
      <x:c r="M878" s="120" t="n">
        <x:v>1</x:v>
      </x:c>
      <x:c r="N878" s="120" t="n">
        <x:v>1</x:v>
      </x:c>
      <x:c r="O878" s="120" t="n">
        <x:v>1</x:v>
      </x:c>
      <x:c r="P878" s="120" t="n">
        <x:v>9</x:v>
      </x:c>
      <x:c r="Q878" s="120" t="n">
        <x:v>20</x:v>
      </x:c>
      <x:c r="R878" s="120" t="n">
        <x:v>0.000029523777429229986</x:v>
      </x:c>
      <x:c r="S878" s="120" t="n">
        <x:v>0.00004774115017447692</x:v>
      </x:c>
      <x:c r="T878" s="120" t="n">
        <x:v>131</x:v>
      </x:c>
      <x:c r="U878" s="120" t="n">
        <x:v>132</x:v>
      </x:c>
      <x:c r="V878" s="120" t="n">
        <x:v>0.000006294545126548019</x:v>
      </x:c>
      <x:c r="W878" s="120" t="n">
        <x:v>0.000006246859178619626</x:v>
      </x:c>
      <x:c r="X878" s="120" t="n">
        <x:v>878</x:v>
      </x:c>
      <x:c r="Y878" s="151" t="n">
        <x:v>44714.11949074074</x:v>
      </x:c>
      <x:c r="Z878" s="151" t="n">
        <x:v>44714.12100694444</x:v>
      </x:c>
      <x:c r="AA878" s="120" t="n">
        <x:v>132</x:v>
      </x:c>
      <x:c r="AB878" s="120" t="str">
        <x:v>Anomalous</x:v>
      </x:c>
      <x:c r="AC878" s="120" t="n">
        <x:v>1</x:v>
      </x:c>
      <x:c r="AD878" s="120" t="n">
        <x:v>469</x:v>
      </x:c>
      <x:c r="AE878" s="120" t="n">
        <x:v>5</x:v>
      </x:c>
      <x:c r="AF878" s="120" t="n">
        <x:v>69</x:v>
      </x:c>
      <x:c r="AG878" s="120" t="str">
        <x:v>train=1|anomaly=1</x:v>
      </x:c>
    </x:row>
    <x:row r="879">
      <x:c r="A879" s="120" t="n">
        <x:v>878</x:v>
      </x:c>
      <x:c r="B879" s="120" t="n">
        <x:v>0</x:v>
      </x:c>
      <x:c r="C879" s="120" t="n">
        <x:v>1</x:v>
      </x:c>
      <x:c r="D879" s="120" t="str">
        <x:v>CADC0892</x:v>
      </x:c>
      <x:c r="E879" s="120" t="n">
        <x:v>1</x:v>
      </x:c>
      <x:c r="F879" s="120" t="n">
        <x:v>222</x:v>
      </x:c>
      <x:c r="G879" s="120" t="n">
        <x:v>223</x:v>
      </x:c>
      <x:c r="H879" s="120" t="n">
        <x:v>0.3346082877130045</x:v>
      </x:c>
      <x:c r="I879" s="120" t="n">
        <x:v>0.16125832575076382</x:v>
      </x:c>
      <x:c r="J879" s="120" t="n">
        <x:v>0.4015698267434492</x:v>
      </x:c>
      <x:c r="K879" s="120" t="n">
        <x:v>-0.9939176057620545</x:v>
      </x:c>
      <x:c r="L879" s="120" t="n">
        <x:v>0.7967304572852115</x:v>
      </x:c>
      <x:c r="M879" s="120" t="n">
        <x:v>1</x:v>
      </x:c>
      <x:c r="N879" s="120" t="n">
        <x:v>1</x:v>
      </x:c>
      <x:c r="O879" s="120" t="n">
        <x:v>1</x:v>
      </x:c>
      <x:c r="P879" s="120" t="n">
        <x:v>26</x:v>
      </x:c>
      <x:c r="Q879" s="120" t="n">
        <x:v>31</x:v>
      </x:c>
      <x:c r="R879" s="120" t="n">
        <x:v>0.00034908094997180064</x:v>
      </x:c>
      <x:c r="S879" s="120" t="n">
        <x:v>0.0003925926224820977</x:v>
      </x:c>
      <x:c r="T879" s="120" t="n">
        <x:v>222</x:v>
      </x:c>
      <x:c r="U879" s="120" t="n">
        <x:v>223</x:v>
      </x:c>
      <x:c r="V879" s="120" t="n">
        <x:v>0.0007263888547331703</x:v>
      </x:c>
      <x:c r="W879" s="120" t="n">
        <x:v>0.0007231315056088064</x:v>
      </x:c>
      <x:c r="X879" s="120" t="n">
        <x:v>879</x:v>
      </x:c>
      <x:c r="Y879" s="151" t="n">
        <x:v>44714.12101851852</x:v>
      </x:c>
      <x:c r="Z879" s="151" t="n">
        <x:v>44714.12358796296</x:v>
      </x:c>
      <x:c r="AA879" s="120" t="n">
        <x:v>223</x:v>
      </x:c>
      <x:c r="AB879" s="120" t="str">
        <x:v>Normal</x:v>
      </x:c>
      <x:c r="AC879" s="120" t="n">
        <x:v>0</x:v>
      </x:c>
      <x:c r="AD879" s="120"/>
      <x:c r="AE879" s="120"/>
      <x:c r="AF879" s="120"/>
      <x:c r="AG879" s="120"/>
    </x:row>
    <x:row r="880">
      <x:c r="A880" s="120" t="n">
        <x:v>879</x:v>
      </x:c>
      <x:c r="B880" s="120" t="n">
        <x:v>0</x:v>
      </x:c>
      <x:c r="C880" s="120" t="n">
        <x:v>1</x:v>
      </x:c>
      <x:c r="D880" s="120" t="str">
        <x:v>CADC0892</x:v>
      </x:c>
      <x:c r="E880" s="120" t="n">
        <x:v>1</x:v>
      </x:c>
      <x:c r="F880" s="120" t="n">
        <x:v>170</x:v>
      </x:c>
      <x:c r="G880" s="120" t="n">
        <x:v>171</x:v>
      </x:c>
      <x:c r="H880" s="120" t="n">
        <x:v>0.20824266812865497</x:v>
      </x:c>
      <x:c r="I880" s="120" t="n">
        <x:v>0.04009942747650267</x:v>
      </x:c>
      <x:c r="J880" s="120" t="n">
        <x:v>0.2002484144169503</x:v>
      </x:c>
      <x:c r="K880" s="120" t="n">
        <x:v>-1.2971761964184936</x:v>
      </x:c>
      <x:c r="L880" s="120" t="n">
        <x:v>0.5199273026288083</x:v>
      </x:c>
      <x:c r="M880" s="120" t="n">
        <x:v>1</x:v>
      </x:c>
      <x:c r="N880" s="120" t="n">
        <x:v>1</x:v>
      </x:c>
      <x:c r="O880" s="120" t="n">
        <x:v>1</x:v>
      </x:c>
      <x:c r="P880" s="120" t="n">
        <x:v>18</x:v>
      </x:c>
      <x:c r="Q880" s="120" t="n">
        <x:v>17</x:v>
      </x:c>
      <x:c r="R880" s="120" t="n">
        <x:v>0.0002546972748495896</x:v>
      </x:c>
      <x:c r="S880" s="120" t="n">
        <x:v>0.0005268563152894796</x:v>
      </x:c>
      <x:c r="T880" s="120" t="n">
        <x:v>170</x:v>
      </x:c>
      <x:c r="U880" s="120" t="n">
        <x:v>171</x:v>
      </x:c>
      <x:c r="V880" s="120" t="n">
        <x:v>0.00023587898515589807</x:v>
      </x:c>
      <x:c r="W880" s="120" t="n">
        <x:v>0.00023449957588598052</x:v>
      </x:c>
      <x:c r="X880" s="120" t="n">
        <x:v>880</x:v>
      </x:c>
      <x:c r="Y880" s="151" t="n">
        <x:v>44714.12359953704</x:v>
      </x:c>
      <x:c r="Z880" s="151" t="n">
        <x:v>44714.12556712963</x:v>
      </x:c>
      <x:c r="AA880" s="120" t="n">
        <x:v>171</x:v>
      </x:c>
      <x:c r="AB880" s="120" t="str">
        <x:v>Normal</x:v>
      </x:c>
      <x:c r="AC880" s="120" t="n">
        <x:v>0</x:v>
      </x:c>
      <x:c r="AD880" s="120"/>
      <x:c r="AE880" s="120"/>
      <x:c r="AF880" s="120"/>
      <x:c r="AG880" s="120"/>
    </x:row>
    <x:row r="881">
      <x:c r="A881" s="120" t="n">
        <x:v>880</x:v>
      </x:c>
      <x:c r="B881" s="120" t="n">
        <x:v>0</x:v>
      </x:c>
      <x:c r="C881" s="120" t="n">
        <x:v>1</x:v>
      </x:c>
      <x:c r="D881" s="120" t="str">
        <x:v>CADC0892</x:v>
      </x:c>
      <x:c r="E881" s="120" t="n">
        <x:v>1</x:v>
      </x:c>
      <x:c r="F881" s="120" t="n">
        <x:v>175</x:v>
      </x:c>
      <x:c r="G881" s="120" t="n">
        <x:v>176</x:v>
      </x:c>
      <x:c r="H881" s="120" t="n">
        <x:v>0.3146202021022727</x:v>
      </x:c>
      <x:c r="I881" s="120" t="n">
        <x:v>0.08240945753935128</x:v>
      </x:c>
      <x:c r="J881" s="120" t="n">
        <x:v>0.28707047486523457</x:v>
      </x:c>
      <x:c r="K881" s="120" t="n">
        <x:v>-1.4452835281790386</x:v>
      </x:c>
      <x:c r="L881" s="120" t="n">
        <x:v>0.3395231404996799</x:v>
      </x:c>
      <x:c r="M881" s="120" t="n">
        <x:v>2</x:v>
      </x:c>
      <x:c r="N881" s="120" t="n">
        <x:v>1</x:v>
      </x:c>
      <x:c r="O881" s="120" t="n">
        <x:v>1</x:v>
      </x:c>
      <x:c r="P881" s="120" t="n">
        <x:v>28</x:v>
      </x:c>
      <x:c r="Q881" s="120" t="n">
        <x:v>33</x:v>
      </x:c>
      <x:c r="R881" s="120" t="n">
        <x:v>0.00026918422332431597</x:v>
      </x:c>
      <x:c r="S881" s="120" t="n">
        <x:v>0.0004244028367609507</x:v>
      </x:c>
      <x:c r="T881" s="120" t="n">
        <x:v>175</x:v>
      </x:c>
      <x:c r="U881" s="120" t="n">
        <x:v>176</x:v>
      </x:c>
      <x:c r="V881" s="120" t="n">
        <x:v>0.00047091118593915016</x:v>
      </x:c>
      <x:c r="W881" s="120" t="n">
        <x:v>0.0004682355542008595</x:v>
      </x:c>
      <x:c r="X881" s="120" t="n">
        <x:v>881</x:v>
      </x:c>
      <x:c r="Y881" s="151" t="n">
        <x:v>44714.1255787037</x:v>
      </x:c>
      <x:c r="Z881" s="151" t="n">
        <x:v>44714.127604166664</x:v>
      </x:c>
      <x:c r="AA881" s="120" t="n">
        <x:v>176</x:v>
      </x:c>
      <x:c r="AB881" s="120" t="str">
        <x:v>Normal</x:v>
      </x:c>
      <x:c r="AC881" s="120" t="n">
        <x:v>0</x:v>
      </x:c>
      <x:c r="AD881" s="120"/>
      <x:c r="AE881" s="120"/>
      <x:c r="AF881" s="120"/>
      <x:c r="AG881" s="120"/>
    </x:row>
    <x:row r="882">
      <x:c r="A882" s="120" t="n">
        <x:v>881</x:v>
      </x:c>
      <x:c r="B882" s="120" t="n">
        <x:v>0</x:v>
      </x:c>
      <x:c r="C882" s="120" t="n">
        <x:v>1</x:v>
      </x:c>
      <x:c r="D882" s="120" t="str">
        <x:v>CADC0892</x:v>
      </x:c>
      <x:c r="E882" s="120" t="n">
        <x:v>1</x:v>
      </x:c>
      <x:c r="F882" s="120" t="n">
        <x:v>154</x:v>
      </x:c>
      <x:c r="G882" s="120" t="n">
        <x:v>155</x:v>
      </x:c>
      <x:c r="H882" s="120" t="n">
        <x:v>0.454437245032258</x:v>
      </x:c>
      <x:c r="I882" s="120" t="n">
        <x:v>0.13896593220710143</x:v>
      </x:c>
      <x:c r="J882" s="120" t="n">
        <x:v>0.372781346377607</x:v>
      </x:c>
      <x:c r="K882" s="120" t="n">
        <x:v>-1.5269736392027065</x:v>
      </x:c>
      <x:c r="L882" s="120" t="n">
        <x:v>0.23910806818615596</x:v>
      </x:c>
      <x:c r="M882" s="120" t="n">
        <x:v>2</x:v>
      </x:c>
      <x:c r="N882" s="120" t="n">
        <x:v>1</x:v>
      </x:c>
      <x:c r="O882" s="120" t="n">
        <x:v>1</x:v>
      </x:c>
      <x:c r="P882" s="120" t="n">
        <x:v>16</x:v>
      </x:c>
      <x:c r="Q882" s="120" t="n">
        <x:v>27</x:v>
      </x:c>
      <x:c r="R882" s="120" t="n">
        <x:v>0.0004786735370231393</x:v>
      </x:c>
      <x:c r="S882" s="120" t="n">
        <x:v>0.0006498096620526591</x:v>
      </x:c>
      <x:c r="T882" s="120" t="n">
        <x:v>154</x:v>
      </x:c>
      <x:c r="U882" s="120" t="n">
        <x:v>155</x:v>
      </x:c>
      <x:c r="V882" s="120" t="n">
        <x:v>0.0009023761831629964</x:v>
      </x:c>
      <x:c r="W882" s="120" t="n">
        <x:v>0.0008965544013361383</x:v>
      </x:c>
      <x:c r="X882" s="120" t="n">
        <x:v>882</x:v>
      </x:c>
      <x:c r="Y882" s="151" t="n">
        <x:v>44714.12761574074</x:v>
      </x:c>
      <x:c r="Z882" s="151" t="n">
        <x:v>44714.12939814815</x:v>
      </x:c>
      <x:c r="AA882" s="120" t="n">
        <x:v>155</x:v>
      </x:c>
      <x:c r="AB882" s="120" t="str">
        <x:v>Normal</x:v>
      </x:c>
      <x:c r="AC882" s="120" t="n">
        <x:v>0</x:v>
      </x:c>
      <x:c r="AD882" s="120"/>
      <x:c r="AE882" s="120"/>
      <x:c r="AF882" s="120"/>
      <x:c r="AG882" s="120"/>
    </x:row>
    <x:row r="883">
      <x:c r="A883" s="120" t="n">
        <x:v>882</x:v>
      </x:c>
      <x:c r="B883" s="120" t="n">
        <x:v>1</x:v>
      </x:c>
      <x:c r="C883" s="120" t="n">
        <x:v>1</x:v>
      </x:c>
      <x:c r="D883" s="120" t="str">
        <x:v>CADC0892</x:v>
      </x:c>
      <x:c r="E883" s="120" t="n">
        <x:v>1</x:v>
      </x:c>
      <x:c r="F883" s="120" t="n">
        <x:v>191</x:v>
      </x:c>
      <x:c r="G883" s="120" t="n">
        <x:v>192</x:v>
      </x:c>
      <x:c r="H883" s="120" t="n">
        <x:v>0.08239822057291667</x:v>
      </x:c>
      <x:c r="I883" s="120" t="n">
        <x:v>0.004094757683498704</x:v>
      </x:c>
      <x:c r="J883" s="120" t="n">
        <x:v>0.06399029366629523</x:v>
      </x:c>
      <x:c r="K883" s="120" t="n">
        <x:v>-1.4090643775336635</x:v>
      </x:c>
      <x:c r="L883" s="120" t="n">
        <x:v>-0.06216029771210089</x:v>
      </x:c>
      <x:c r="M883" s="120" t="n">
        <x:v>4</x:v>
      </x:c>
      <x:c r="N883" s="120" t="n">
        <x:v>1</x:v>
      </x:c>
      <x:c r="O883" s="120" t="n">
        <x:v>1</x:v>
      </x:c>
      <x:c r="P883" s="120" t="n">
        <x:v>37</x:v>
      </x:c>
      <x:c r="Q883" s="120" t="n">
        <x:v>42</x:v>
      </x:c>
      <x:c r="R883" s="120" t="n">
        <x:v>0.00009096234388929425</x:v>
      </x:c>
      <x:c r="S883" s="120" t="n">
        <x:v>0.00022623628193003438</x:v>
      </x:c>
      <x:c r="T883" s="120" t="n">
        <x:v>191</x:v>
      </x:c>
      <x:c r="U883" s="120" t="n">
        <x:v>192</x:v>
      </x:c>
      <x:c r="V883" s="120" t="n">
        <x:v>0.000021438521903134574</x:v>
      </x:c>
      <x:c r="W883" s="120" t="n">
        <x:v>0.00002132686293488908</x:v>
      </x:c>
      <x:c r="X883" s="120" t="n">
        <x:v>883</x:v>
      </x:c>
      <x:c r="Y883" s="151" t="n">
        <x:v>44714.12940972222</x:v>
      </x:c>
      <x:c r="Z883" s="151" t="n">
        <x:v>44714.13162037037</x:v>
      </x:c>
      <x:c r="AA883" s="120" t="n">
        <x:v>192</x:v>
      </x:c>
      <x:c r="AB883" s="120" t="str">
        <x:v>Anomalous</x:v>
      </x:c>
      <x:c r="AC883" s="120" t="n">
        <x:v>0</x:v>
      </x:c>
      <x:c r="AD883" s="120"/>
      <x:c r="AE883" s="120"/>
      <x:c r="AF883" s="120"/>
      <x:c r="AG883" s="120"/>
    </x:row>
    <x:row r="884">
      <x:c r="A884" s="120" t="n">
        <x:v>883</x:v>
      </x:c>
      <x:c r="B884" s="120" t="n">
        <x:v>0</x:v>
      </x:c>
      <x:c r="C884" s="120" t="n">
        <x:v>0</x:v>
      </x:c>
      <x:c r="D884" s="120" t="str">
        <x:v>CADC0892</x:v>
      </x:c>
      <x:c r="E884" s="120" t="n">
        <x:v>1</x:v>
      </x:c>
      <x:c r="F884" s="120" t="n">
        <x:v>207</x:v>
      </x:c>
      <x:c r="G884" s="120" t="n">
        <x:v>208</x:v>
      </x:c>
      <x:c r="H884" s="120" t="n">
        <x:v>0.37335573187499993</x:v>
      </x:c>
      <x:c r="I884" s="120" t="n">
        <x:v>0.18061906514561948</x:v>
      </x:c>
      <x:c r="J884" s="120" t="n">
        <x:v>0.42499301776102094</x:v>
      </x:c>
      <x:c r="K884" s="120" t="n">
        <x:v>-0.9940462231520608</x:v>
      </x:c>
      <x:c r="L884" s="120" t="n">
        <x:v>0.7810172895096754</x:v>
      </x:c>
      <x:c r="M884" s="120" t="n">
        <x:v>1</x:v>
      </x:c>
      <x:c r="N884" s="120" t="n">
        <x:v>1</x:v>
      </x:c>
      <x:c r="O884" s="120" t="n">
        <x:v>1</x:v>
      </x:c>
      <x:c r="P884" s="120" t="n">
        <x:v>29</x:v>
      </x:c>
      <x:c r="Q884" s="120" t="n">
        <x:v>42</x:v>
      </x:c>
      <x:c r="R884" s="120" t="n">
        <x:v>0.000360072743456398</x:v>
      </x:c>
      <x:c r="S884" s="120" t="n">
        <x:v>0.0002623466018543174</x:v>
      </x:c>
      <x:c r="T884" s="120" t="n">
        <x:v>207</x:v>
      </x:c>
      <x:c r="U884" s="120" t="n">
        <x:v>208</x:v>
      </x:c>
      <x:c r="V884" s="120" t="n">
        <x:v>0.0008725558702686932</x:v>
      </x:c>
      <x:c r="W884" s="120" t="n">
        <x:v>0.0008683608901231706</x:v>
      </x:c>
      <x:c r="X884" s="120" t="n">
        <x:v>884</x:v>
      </x:c>
      <x:c r="Y884" s="151" t="n">
        <x:v>44714.131631944445</x:v>
      </x:c>
      <x:c r="Z884" s="151" t="n">
        <x:v>44714.13402777778</x:v>
      </x:c>
      <x:c r="AA884" s="120" t="n">
        <x:v>208</x:v>
      </x:c>
      <x:c r="AB884" s="120" t="str">
        <x:v>Normal</x:v>
      </x:c>
      <x:c r="AC884" s="120" t="n">
        <x:v>1</x:v>
      </x:c>
      <x:c r="AD884" s="120" t="n">
        <x:v>56</x:v>
      </x:c>
      <x:c r="AE884" s="120" t="n">
        <x:v>1</x:v>
      </x:c>
      <x:c r="AF884" s="120" t="n">
        <x:v>56</x:v>
      </x:c>
      <x:c r="AG884" s="120" t="str">
        <x:v>train=0|anomaly=0</x:v>
      </x:c>
    </x:row>
    <x:row r="885">
      <x:c r="A885" s="120" t="n">
        <x:v>884</x:v>
      </x:c>
      <x:c r="B885" s="120" t="n">
        <x:v>0</x:v>
      </x:c>
      <x:c r="C885" s="120" t="n">
        <x:v>1</x:v>
      </x:c>
      <x:c r="D885" s="120" t="str">
        <x:v>CADC0892</x:v>
      </x:c>
      <x:c r="E885" s="120" t="n">
        <x:v>1</x:v>
      </x:c>
      <x:c r="F885" s="120" t="n">
        <x:v>236</x:v>
      </x:c>
      <x:c r="G885" s="120" t="n">
        <x:v>237</x:v>
      </x:c>
      <x:c r="H885" s="120" t="n">
        <x:v>0.31473037</x:v>
      </x:c>
      <x:c r="I885" s="120" t="n">
        <x:v>0.17629034308771668</x:v>
      </x:c>
      <x:c r="J885" s="120" t="n">
        <x:v>0.4198694357627341</x:v>
      </x:c>
      <x:c r="K885" s="120" t="n">
        <x:v>-0.6822464311222229</x:v>
      </x:c>
      <x:c r="L885" s="120" t="n">
        <x:v>0.9629934262803983</x:v>
      </x:c>
      <x:c r="M885" s="120" t="n">
        <x:v>2</x:v>
      </x:c>
      <x:c r="N885" s="120" t="n">
        <x:v>1</x:v>
      </x:c>
      <x:c r="O885" s="120" t="n">
        <x:v>1</x:v>
      </x:c>
      <x:c r="P885" s="120" t="n">
        <x:v>25</x:v>
      </x:c>
      <x:c r="Q885" s="120" t="n">
        <x:v>34</x:v>
      </x:c>
      <x:c r="R885" s="120" t="n">
        <x:v>0.0002986357892215951</x:v>
      </x:c>
      <x:c r="S885" s="120" t="n">
        <x:v>0.00017720044552192905</x:v>
      </x:c>
      <x:c r="T885" s="120" t="n">
        <x:v>236</x:v>
      </x:c>
      <x:c r="U885" s="120" t="n">
        <x:v>237</x:v>
      </x:c>
      <x:c r="V885" s="120" t="n">
        <x:v>0.0007469929791852402</x:v>
      </x:c>
      <x:c r="W885" s="120" t="n">
        <x:v>0.000743841110074754</x:v>
      </x:c>
      <x:c r="X885" s="120" t="n">
        <x:v>885</x:v>
      </x:c>
      <x:c r="Y885" s="151" t="n">
        <x:v>44714.134039351855</x:v>
      </x:c>
      <x:c r="Z885" s="151" t="n">
        <x:v>44714.136770833335</x:v>
      </x:c>
      <x:c r="AA885" s="120" t="n">
        <x:v>237</x:v>
      </x:c>
      <x:c r="AB885" s="120" t="str">
        <x:v>Normal</x:v>
      </x:c>
      <x:c r="AC885" s="120" t="n">
        <x:v>1</x:v>
      </x:c>
      <x:c r="AD885" s="120" t="n">
        <x:v>578</x:v>
      </x:c>
      <x:c r="AE885" s="120" t="n">
        <x:v>6</x:v>
      </x:c>
      <x:c r="AF885" s="120" t="n">
        <x:v>78</x:v>
      </x:c>
      <x:c r="AG885" s="120" t="str">
        <x:v>train=1|anomaly=0</x:v>
      </x:c>
    </x:row>
    <x:row r="886">
      <x:c r="A886" s="120" t="n">
        <x:v>885</x:v>
      </x:c>
      <x:c r="B886" s="120" t="n">
        <x:v>1</x:v>
      </x:c>
      <x:c r="C886" s="120" t="n">
        <x:v>1</x:v>
      </x:c>
      <x:c r="D886" s="120" t="str">
        <x:v>CADC0892</x:v>
      </x:c>
      <x:c r="E886" s="120" t="n">
        <x:v>1</x:v>
      </x:c>
      <x:c r="F886" s="120" t="n">
        <x:v>126</x:v>
      </x:c>
      <x:c r="G886" s="120" t="n">
        <x:v>127</x:v>
      </x:c>
      <x:c r="H886" s="120" t="n">
        <x:v>0.11801639503937007</x:v>
      </x:c>
      <x:c r="I886" s="120" t="n">
        <x:v>0.007195340157232221</x:v>
      </x:c>
      <x:c r="J886" s="120" t="n">
        <x:v>0.08482535091134148</x:v>
      </x:c>
      <x:c r="K886" s="120" t="n">
        <x:v>-1.3823515417430696</x:v>
      </x:c>
      <x:c r="L886" s="120" t="n">
        <x:v>0.3761384274158803</x:v>
      </x:c>
      <x:c r="M886" s="120" t="n">
        <x:v>1</x:v>
      </x:c>
      <x:c r="N886" s="120" t="n">
        <x:v>1</x:v>
      </x:c>
      <x:c r="O886" s="120" t="n">
        <x:v>1</x:v>
      </x:c>
      <x:c r="P886" s="120" t="n">
        <x:v>19</x:v>
      </x:c>
      <x:c r="Q886" s="120" t="n">
        <x:v>23</x:v>
      </x:c>
      <x:c r="R886" s="120" t="n">
        <x:v>0.00008150756668165687</x:v>
      </x:c>
      <x:c r="S886" s="120" t="n">
        <x:v>0.0001543570902078971</x:v>
      </x:c>
      <x:c r="T886" s="120" t="n">
        <x:v>126</x:v>
      </x:c>
      <x:c r="U886" s="120" t="n">
        <x:v>127</x:v>
      </x:c>
      <x:c r="V886" s="120" t="n">
        <x:v>0.000057105874263747785</x:v>
      </x:c>
      <x:c r="W886" s="120" t="n">
        <x:v>0.00005665622171048993</x:v>
      </x:c>
      <x:c r="X886" s="120" t="n">
        <x:v>886</x:v>
      </x:c>
      <x:c r="Y886" s="151" t="n">
        <x:v>44714.136782407404</x:v>
      </x:c>
      <x:c r="Z886" s="151" t="n">
        <x:v>44714.138240740744</x:v>
      </x:c>
      <x:c r="AA886" s="120" t="n">
        <x:v>127</x:v>
      </x:c>
      <x:c r="AB886" s="120" t="str">
        <x:v>Anomalous</x:v>
      </x:c>
      <x:c r="AC886" s="120" t="n">
        <x:v>0</x:v>
      </x:c>
      <x:c r="AD886" s="120"/>
      <x:c r="AE886" s="120"/>
      <x:c r="AF886" s="120"/>
      <x:c r="AG886" s="120"/>
    </x:row>
    <x:row r="887">
      <x:c r="A887" s="120" t="n">
        <x:v>886</x:v>
      </x:c>
      <x:c r="B887" s="120" t="n">
        <x:v>0</x:v>
      </x:c>
      <x:c r="C887" s="120" t="n">
        <x:v>1</x:v>
      </x:c>
      <x:c r="D887" s="120" t="str">
        <x:v>CADC0892</x:v>
      </x:c>
      <x:c r="E887" s="120" t="n">
        <x:v>1</x:v>
      </x:c>
      <x:c r="F887" s="120" t="n">
        <x:v>179</x:v>
      </x:c>
      <x:c r="G887" s="120" t="n">
        <x:v>180</x:v>
      </x:c>
      <x:c r="H887" s="120" t="n">
        <x:v>0.29517011572222224</x:v>
      </x:c>
      <x:c r="I887" s="120" t="n">
        <x:v>0.09091211893420152</x:v>
      </x:c>
      <x:c r="J887" s="120" t="n">
        <x:v>0.3015163659475245</x:v>
      </x:c>
      <x:c r="K887" s="120" t="n">
        <x:v>-1.290623036617246</x:v>
      </x:c>
      <x:c r="L887" s="120" t="n">
        <x:v>0.5516427942404339</x:v>
      </x:c>
      <x:c r="M887" s="120" t="n">
        <x:v>1</x:v>
      </x:c>
      <x:c r="N887" s="120" t="n">
        <x:v>1</x:v>
      </x:c>
      <x:c r="O887" s="120" t="n">
        <x:v>1</x:v>
      </x:c>
      <x:c r="P887" s="120" t="n">
        <x:v>16</x:v>
      </x:c>
      <x:c r="Q887" s="120" t="n">
        <x:v>28</x:v>
      </x:c>
      <x:c r="R887" s="120" t="n">
        <x:v>0.00021442106468202272</x:v>
      </x:c>
      <x:c r="S887" s="120" t="n">
        <x:v>0.00018410700882922148</x:v>
      </x:c>
      <x:c r="T887" s="120" t="n">
        <x:v>179</x:v>
      </x:c>
      <x:c r="U887" s="120" t="n">
        <x:v>180</x:v>
      </x:c>
      <x:c r="V887" s="120" t="n">
        <x:v>0.0005078889325933046</x:v>
      </x:c>
      <x:c r="W887" s="120" t="n">
        <x:v>0.0005050673274122307</x:v>
      </x:c>
      <x:c r="X887" s="120" t="n">
        <x:v>887</x:v>
      </x:c>
      <x:c r="Y887" s="151" t="n">
        <x:v>44714.13825231481</x:v>
      </x:c>
      <x:c r="Z887" s="151" t="n">
        <x:v>44714.14032407408</x:v>
      </x:c>
      <x:c r="AA887" s="120" t="n">
        <x:v>180</x:v>
      </x:c>
      <x:c r="AB887" s="120" t="str">
        <x:v>Normal</x:v>
      </x:c>
      <x:c r="AC887" s="120" t="n">
        <x:v>0</x:v>
      </x:c>
      <x:c r="AD887" s="120"/>
      <x:c r="AE887" s="120"/>
      <x:c r="AF887" s="120"/>
      <x:c r="AG887" s="120"/>
    </x:row>
    <x:row r="888">
      <x:c r="A888" s="120" t="n">
        <x:v>887</x:v>
      </x:c>
      <x:c r="B888" s="120" t="n">
        <x:v>0</x:v>
      </x:c>
      <x:c r="C888" s="120" t="n">
        <x:v>1</x:v>
      </x:c>
      <x:c r="D888" s="120" t="str">
        <x:v>CADC0892</x:v>
      </x:c>
      <x:c r="E888" s="120" t="n">
        <x:v>1</x:v>
      </x:c>
      <x:c r="F888" s="120" t="n">
        <x:v>168</x:v>
      </x:c>
      <x:c r="G888" s="120" t="n">
        <x:v>169</x:v>
      </x:c>
      <x:c r="H888" s="120" t="n">
        <x:v>0.34602754928994084</x:v>
      </x:c>
      <x:c r="I888" s="120" t="n">
        <x:v>0.11064873204420166</x:v>
      </x:c>
      <x:c r="J888" s="120" t="n">
        <x:v>0.3326390416716018</x:v>
      </x:c>
      <x:c r="K888" s="120" t="n">
        <x:v>-1.441816917803286</x:v>
      </x:c>
      <x:c r="L888" s="120" t="n">
        <x:v>0.400013611777073</x:v>
      </x:c>
      <x:c r="M888" s="120" t="n">
        <x:v>1</x:v>
      </x:c>
      <x:c r="N888" s="120" t="n">
        <x:v>1</x:v>
      </x:c>
      <x:c r="O888" s="120" t="n">
        <x:v>1</x:v>
      </x:c>
      <x:c r="P888" s="120" t="n">
        <x:v>20</x:v>
      </x:c>
      <x:c r="Q888" s="120" t="n">
        <x:v>23</x:v>
      </x:c>
      <x:c r="R888" s="120" t="n">
        <x:v>0.00027980317772247824</x:v>
      </x:c>
      <x:c r="S888" s="120" t="n">
        <x:v>0.00028562361534474585</x:v>
      </x:c>
      <x:c r="T888" s="120" t="n">
        <x:v>168</x:v>
      </x:c>
      <x:c r="U888" s="120" t="n">
        <x:v>169</x:v>
      </x:c>
      <x:c r="V888" s="120" t="n">
        <x:v>0.0006586234050250098</x:v>
      </x:c>
      <x:c r="W888" s="120" t="n">
        <x:v>0.0006547262251136193</x:v>
      </x:c>
      <x:c r="X888" s="120" t="n">
        <x:v>888</x:v>
      </x:c>
      <x:c r="Y888" s="151" t="n">
        <x:v>44714.140335648146</x:v>
      </x:c>
      <x:c r="Z888" s="151" t="n">
        <x:v>44714.142280092594</x:v>
      </x:c>
      <x:c r="AA888" s="120" t="n">
        <x:v>169</x:v>
      </x:c>
      <x:c r="AB888" s="120" t="str">
        <x:v>Normal</x:v>
      </x:c>
      <x:c r="AC888" s="120" t="n">
        <x:v>1</x:v>
      </x:c>
      <x:c r="AD888" s="120" t="n">
        <x:v>881</x:v>
      </x:c>
      <x:c r="AE888" s="120" t="n">
        <x:v>9</x:v>
      </x:c>
      <x:c r="AF888" s="120" t="n">
        <x:v>81</x:v>
      </x:c>
      <x:c r="AG888" s="120" t="str">
        <x:v>train=1|anomaly=0</x:v>
      </x:c>
    </x:row>
    <x:row r="889">
      <x:c r="A889" s="120" t="n">
        <x:v>888</x:v>
      </x:c>
      <x:c r="B889" s="120" t="n">
        <x:v>1</x:v>
      </x:c>
      <x:c r="C889" s="120" t="n">
        <x:v>1</x:v>
      </x:c>
      <x:c r="D889" s="120" t="str">
        <x:v>CADC0892</x:v>
      </x:c>
      <x:c r="E889" s="120" t="n">
        <x:v>1</x:v>
      </x:c>
      <x:c r="F889" s="120" t="n">
        <x:v>130</x:v>
      </x:c>
      <x:c r="G889" s="120" t="n">
        <x:v>131</x:v>
      </x:c>
      <x:c r="H889" s="120" t="n">
        <x:v>0.056575965343511454</x:v>
      </x:c>
      <x:c r="I889" s="120" t="n">
        <x:v>0.0029392998157057506</x:v>
      </x:c>
      <x:c r="J889" s="120" t="n">
        <x:v>0.05421530979073854</x:v>
      </x:c>
      <x:c r="K889" s="120" t="n">
        <x:v>-1.2022730894680629</x:v>
      </x:c>
      <x:c r="L889" s="120" t="n">
        <x:v>0.4729141384731782</x:v>
      </x:c>
      <x:c r="M889" s="120" t="n">
        <x:v>3</x:v>
      </x:c>
      <x:c r="N889" s="120" t="n">
        <x:v>1</x:v>
      </x:c>
      <x:c r="O889" s="120" t="n">
        <x:v>1</x:v>
      </x:c>
      <x:c r="P889" s="120" t="n">
        <x:v>19</x:v>
      </x:c>
      <x:c r="Q889" s="120" t="n">
        <x:v>24</x:v>
      </x:c>
      <x:c r="R889" s="120" t="n">
        <x:v>0.000052923071782439755</x:v>
      </x:c>
      <x:c r="S889" s="120" t="n">
        <x:v>0.0001017073682503101</x:v>
      </x:c>
      <x:c r="T889" s="120" t="n">
        <x:v>130</x:v>
      </x:c>
      <x:c r="U889" s="120" t="n">
        <x:v>131</x:v>
      </x:c>
      <x:c r="V889" s="120" t="n">
        <x:v>0.00002260999858235193</x:v>
      </x:c>
      <x:c r="W889" s="120" t="n">
        <x:v>0.00002243740317332634</x:v>
      </x:c>
      <x:c r="X889" s="120" t="n">
        <x:v>889</x:v>
      </x:c>
      <x:c r="Y889" s="151" t="n">
        <x:v>44714.14229166666</x:v>
      </x:c>
      <x:c r="Z889" s="151" t="n">
        <x:v>44714.143796296295</x:v>
      </x:c>
      <x:c r="AA889" s="120" t="n">
        <x:v>131</x:v>
      </x:c>
      <x:c r="AB889" s="120" t="str">
        <x:v>Anomalous</x:v>
      </x:c>
      <x:c r="AC889" s="120" t="n">
        <x:v>1</x:v>
      </x:c>
      <x:c r="AD889" s="120" t="n">
        <x:v>463</x:v>
      </x:c>
      <x:c r="AE889" s="120" t="n">
        <x:v>5</x:v>
      </x:c>
      <x:c r="AF889" s="120" t="n">
        <x:v>63</x:v>
      </x:c>
      <x:c r="AG889" s="120" t="str">
        <x:v>train=1|anomaly=1</x:v>
      </x:c>
    </x:row>
    <x:row r="890">
      <x:c r="A890" s="120" t="n">
        <x:v>889</x:v>
      </x:c>
      <x:c r="B890" s="120" t="n">
        <x:v>0</x:v>
      </x:c>
      <x:c r="C890" s="120" t="n">
        <x:v>1</x:v>
      </x:c>
      <x:c r="D890" s="120" t="str">
        <x:v>CADC0892</x:v>
      </x:c>
      <x:c r="E890" s="120" t="n">
        <x:v>1</x:v>
      </x:c>
      <x:c r="F890" s="120" t="n">
        <x:v>281</x:v>
      </x:c>
      <x:c r="G890" s="120" t="n">
        <x:v>282</x:v>
      </x:c>
      <x:c r="H890" s="120" t="n">
        <x:v>0.24064911748226953</x:v>
      </x:c>
      <x:c r="I890" s="120" t="n">
        <x:v>0.1479093734595689</x:v>
      </x:c>
      <x:c r="J890" s="120" t="n">
        <x:v>0.3845898769592992</x:v>
      </x:c>
      <x:c r="K890" s="120" t="n">
        <x:v>0.06262287789240295</x:v>
      </x:c>
      <x:c r="L890" s="120" t="n">
        <x:v>1.2943724849339444</x:v>
      </x:c>
      <x:c r="M890" s="120" t="n">
        <x:v>1</x:v>
      </x:c>
      <x:c r="N890" s="120" t="n">
        <x:v>1</x:v>
      </x:c>
      <x:c r="O890" s="120" t="n">
        <x:v>1</x:v>
      </x:c>
      <x:c r="P890" s="120" t="n">
        <x:v>19</x:v>
      </x:c>
      <x:c r="Q890" s="120" t="n">
        <x:v>27</x:v>
      </x:c>
      <x:c r="R890" s="120" t="n">
        <x:v>0.00022792855370260424</x:v>
      </x:c>
      <x:c r="S890" s="120" t="n">
        <x:v>0.0000877320321215121</x:v>
      </x:c>
      <x:c r="T890" s="120" t="n">
        <x:v>281</x:v>
      </x:c>
      <x:c r="U890" s="120" t="n">
        <x:v>282</x:v>
      </x:c>
      <x:c r="V890" s="120" t="n">
        <x:v>0.0005263678770803164</x:v>
      </x:c>
      <x:c r="W890" s="120" t="n">
        <x:v>0.0005245013243247124</x:v>
      </x:c>
      <x:c r="X890" s="120" t="n">
        <x:v>890</x:v>
      </x:c>
      <x:c r="Y890" s="151" t="n">
        <x:v>44714.14380787037</x:v>
      </x:c>
      <x:c r="Z890" s="151" t="n">
        <x:v>44714.14706018518</x:v>
      </x:c>
      <x:c r="AA890" s="120" t="n">
        <x:v>282</x:v>
      </x:c>
      <x:c r="AB890" s="120" t="str">
        <x:v>Normal</x:v>
      </x:c>
      <x:c r="AC890" s="120" t="n">
        <x:v>0</x:v>
      </x:c>
      <x:c r="AD890" s="120"/>
      <x:c r="AE890" s="120"/>
      <x:c r="AF890" s="120"/>
      <x:c r="AG890" s="120"/>
    </x:row>
    <x:row r="891">
      <x:c r="A891" s="120" t="n">
        <x:v>890</x:v>
      </x:c>
      <x:c r="B891" s="120" t="n">
        <x:v>0</x:v>
      </x:c>
      <x:c r="C891" s="120" t="n">
        <x:v>1</x:v>
      </x:c>
      <x:c r="D891" s="120" t="str">
        <x:v>CADC0892</x:v>
      </x:c>
      <x:c r="E891" s="120" t="n">
        <x:v>1</x:v>
      </x:c>
      <x:c r="F891" s="120" t="n">
        <x:v>290</x:v>
      </x:c>
      <x:c r="G891" s="120" t="n">
        <x:v>291</x:v>
      </x:c>
      <x:c r="H891" s="120" t="n">
        <x:v>0.2265481141924399</x:v>
      </x:c>
      <x:c r="I891" s="120" t="n">
        <x:v>0.13933591440046025</x:v>
      </x:c>
      <x:c r="J891" s="120" t="n">
        <x:v>0.37327726209944834</x:v>
      </x:c>
      <x:c r="K891" s="120" t="n">
        <x:v>0.26196870517772464</x:v>
      </x:c>
      <x:c r="L891" s="120" t="n">
        <x:v>1.3677899868892667</x:v>
      </x:c>
      <x:c r="M891" s="120" t="n">
        <x:v>1</x:v>
      </x:c>
      <x:c r="N891" s="120" t="n">
        <x:v>1</x:v>
      </x:c>
      <x:c r="O891" s="120" t="n">
        <x:v>1</x:v>
      </x:c>
      <x:c r="P891" s="120" t="n">
        <x:v>16</x:v>
      </x:c>
      <x:c r="Q891" s="120" t="n">
        <x:v>27</x:v>
      </x:c>
      <x:c r="R891" s="120" t="n">
        <x:v>0.00024285105443177174</x:v>
      </x:c>
      <x:c r="S891" s="120" t="n">
        <x:v>0.00016131174070609493</x:v>
      </x:c>
      <x:c r="T891" s="120" t="n">
        <x:v>290</x:v>
      </x:c>
      <x:c r="U891" s="120" t="n">
        <x:v>291</x:v>
      </x:c>
      <x:c r="V891" s="120" t="n">
        <x:v>0.00048046867034641467</x:v>
      </x:c>
      <x:c r="W891" s="120" t="n">
        <x:v>0.0004788175752593136</x:v>
      </x:c>
      <x:c r="X891" s="120" t="n">
        <x:v>891</x:v>
      </x:c>
      <x:c r="Y891" s="151" t="n">
        <x:v>44714.14707175926</x:v>
      </x:c>
      <x:c r="Z891" s="151" t="n">
        <x:v>44714.15042824074</x:v>
      </x:c>
      <x:c r="AA891" s="120" t="n">
        <x:v>291</x:v>
      </x:c>
      <x:c r="AB891" s="120" t="str">
        <x:v>Normal</x:v>
      </x:c>
      <x:c r="AC891" s="120" t="n">
        <x:v>0</x:v>
      </x:c>
      <x:c r="AD891" s="120"/>
      <x:c r="AE891" s="120"/>
      <x:c r="AF891" s="120"/>
      <x:c r="AG891" s="120"/>
    </x:row>
    <x:row r="892">
      <x:c r="A892" s="120" t="n">
        <x:v>891</x:v>
      </x:c>
      <x:c r="B892" s="120" t="n">
        <x:v>1</x:v>
      </x:c>
      <x:c r="C892" s="120" t="n">
        <x:v>1</x:v>
      </x:c>
      <x:c r="D892" s="120" t="str">
        <x:v>CADC0892</x:v>
      </x:c>
      <x:c r="E892" s="120" t="n">
        <x:v>1</x:v>
      </x:c>
      <x:c r="F892" s="120" t="n">
        <x:v>122</x:v>
      </x:c>
      <x:c r="G892" s="120" t="n">
        <x:v>123</x:v>
      </x:c>
      <x:c r="H892" s="120" t="n">
        <x:v>0.07085273065040651</x:v>
      </x:c>
      <x:c r="I892" s="120" t="n">
        <x:v>0.005071269449643718</x:v>
      </x:c>
      <x:c r="J892" s="120" t="n">
        <x:v>0.07121284609986964</x:v>
      </x:c>
      <x:c r="K892" s="120" t="n">
        <x:v>-1.3271803556035426</x:v>
      </x:c>
      <x:c r="L892" s="120" t="n">
        <x:v>0.46424538566652335</x:v>
      </x:c>
      <x:c r="M892" s="120" t="n">
        <x:v>1</x:v>
      </x:c>
      <x:c r="N892" s="120" t="n">
        <x:v>1</x:v>
      </x:c>
      <x:c r="O892" s="120" t="n">
        <x:v>1</x:v>
      </x:c>
      <x:c r="P892" s="120" t="n">
        <x:v>18</x:v>
      </x:c>
      <x:c r="Q892" s="120" t="n">
        <x:v>21</x:v>
      </x:c>
      <x:c r="R892" s="120" t="n">
        <x:v>0.00008515663578494918</x:v>
      </x:c>
      <x:c r="S892" s="120" t="n">
        <x:v>0.00018104599393440823</x:v>
      </x:c>
      <x:c r="T892" s="120" t="n">
        <x:v>122</x:v>
      </x:c>
      <x:c r="U892" s="120" t="n">
        <x:v>123</x:v>
      </x:c>
      <x:c r="V892" s="120" t="n">
        <x:v>0.00004156778237412884</x:v>
      </x:c>
      <x:c r="W892" s="120" t="n">
        <x:v>0.00004122983292393267</x:v>
      </x:c>
      <x:c r="X892" s="120" t="n">
        <x:v>892</x:v>
      </x:c>
      <x:c r="Y892" s="151" t="n">
        <x:v>44714.15043981482</x:v>
      </x:c>
      <x:c r="Z892" s="151" t="n">
        <x:v>44714.15185185185</x:v>
      </x:c>
      <x:c r="AA892" s="120" t="n">
        <x:v>123</x:v>
      </x:c>
      <x:c r="AB892" s="120" t="str">
        <x:v>Anomalous</x:v>
      </x:c>
      <x:c r="AC892" s="120" t="n">
        <x:v>0</x:v>
      </x:c>
      <x:c r="AD892" s="120"/>
      <x:c r="AE892" s="120"/>
      <x:c r="AF892" s="120"/>
      <x:c r="AG892" s="120"/>
    </x:row>
    <x:row r="893">
      <x:c r="A893" s="120" t="n">
        <x:v>892</x:v>
      </x:c>
      <x:c r="B893" s="120" t="n">
        <x:v>0</x:v>
      </x:c>
      <x:c r="C893" s="120" t="n">
        <x:v>1</x:v>
      </x:c>
      <x:c r="D893" s="120" t="str">
        <x:v>CADC0892</x:v>
      </x:c>
      <x:c r="E893" s="120" t="n">
        <x:v>1</x:v>
      </x:c>
      <x:c r="F893" s="120" t="n">
        <x:v>184</x:v>
      </x:c>
      <x:c r="G893" s="120" t="n">
        <x:v>185</x:v>
      </x:c>
      <x:c r="H893" s="120" t="n">
        <x:v>0.3386951908108108</x:v>
      </x:c>
      <x:c r="I893" s="120" t="n">
        <x:v>0.12121430537362969</x:v>
      </x:c>
      <x:c r="J893" s="120" t="n">
        <x:v>0.3481584486604191</x:v>
      </x:c>
      <x:c r="K893" s="120" t="n">
        <x:v>-1.3948838756530804</x:v>
      </x:c>
      <x:c r="L893" s="120" t="n">
        <x:v>0.48408862679415754</x:v>
      </x:c>
      <x:c r="M893" s="120" t="n">
        <x:v>2</x:v>
      </x:c>
      <x:c r="N893" s="120" t="n">
        <x:v>1</x:v>
      </x:c>
      <x:c r="O893" s="120" t="n">
        <x:v>1</x:v>
      </x:c>
      <x:c r="P893" s="120" t="n">
        <x:v>15</x:v>
      </x:c>
      <x:c r="Q893" s="120" t="n">
        <x:v>28</x:v>
      </x:c>
      <x:c r="R893" s="120" t="n">
        <x:v>0.00021626025063630432</x:v>
      </x:c>
      <x:c r="S893" s="120" t="n">
        <x:v>0.00009424109404524594</x:v>
      </x:c>
      <x:c r="T893" s="120" t="n">
        <x:v>184</x:v>
      </x:c>
      <x:c r="U893" s="120" t="n">
        <x:v>185</x:v>
      </x:c>
      <x:c r="V893" s="120" t="n">
        <x:v>0.0006587733987697266</x:v>
      </x:c>
      <x:c r="W893" s="120" t="n">
        <x:v>0.0006552124614790794</x:v>
      </x:c>
      <x:c r="X893" s="120" t="n">
        <x:v>893</x:v>
      </x:c>
      <x:c r="Y893" s="151" t="n">
        <x:v>44714.15186342593</x:v>
      </x:c>
      <x:c r="Z893" s="151" t="n">
        <x:v>44714.15399305556</x:v>
      </x:c>
      <x:c r="AA893" s="120" t="n">
        <x:v>185</x:v>
      </x:c>
      <x:c r="AB893" s="120" t="str">
        <x:v>Normal</x:v>
      </x:c>
      <x:c r="AC893" s="120" t="n">
        <x:v>0</x:v>
      </x:c>
      <x:c r="AD893" s="120"/>
      <x:c r="AE893" s="120"/>
      <x:c r="AF893" s="120"/>
      <x:c r="AG893" s="120"/>
    </x:row>
    <x:row r="894">
      <x:c r="A894" s="120" t="n">
        <x:v>893</x:v>
      </x:c>
      <x:c r="B894" s="120" t="n">
        <x:v>0</x:v>
      </x:c>
      <x:c r="C894" s="120" t="n">
        <x:v>1</x:v>
      </x:c>
      <x:c r="D894" s="120" t="str">
        <x:v>CADC0892</x:v>
      </x:c>
      <x:c r="E894" s="120" t="n">
        <x:v>1</x:v>
      </x:c>
      <x:c r="F894" s="120" t="n">
        <x:v>165</x:v>
      </x:c>
      <x:c r="G894" s="120" t="n">
        <x:v>166</x:v>
      </x:c>
      <x:c r="H894" s="120" t="n">
        <x:v>0.2689956542168675</x:v>
      </x:c>
      <x:c r="I894" s="120" t="n">
        <x:v>0.06903201277479923</x:v>
      </x:c>
      <x:c r="J894" s="120" t="n">
        <x:v>0.26273943894055807</x:v>
      </x:c>
      <x:c r="K894" s="120" t="n">
        <x:v>-1.385982144975332</x:v>
      </x:c>
      <x:c r="L894" s="120" t="n">
        <x:v>0.4628157476645718</x:v>
      </x:c>
      <x:c r="M894" s="120" t="n">
        <x:v>2</x:v>
      </x:c>
      <x:c r="N894" s="120" t="n">
        <x:v>1</x:v>
      </x:c>
      <x:c r="O894" s="120" t="n">
        <x:v>1</x:v>
      </x:c>
      <x:c r="P894" s="120" t="n">
        <x:v>17</x:v>
      </x:c>
      <x:c r="Q894" s="120" t="n">
        <x:v>22</x:v>
      </x:c>
      <x:c r="R894" s="120" t="n">
        <x:v>0.0001836965767441638</x:v>
      </x:c>
      <x:c r="S894" s="120" t="n">
        <x:v>0.00013440714534626225</x:v>
      </x:c>
      <x:c r="T894" s="120" t="n">
        <x:v>165</x:v>
      </x:c>
      <x:c r="U894" s="120" t="n">
        <x:v>166</x:v>
      </x:c>
      <x:c r="V894" s="120" t="n">
        <x:v>0.0004183758349987832</x:v>
      </x:c>
      <x:c r="W894" s="120" t="n">
        <x:v>0.00041585549864336886</x:v>
      </x:c>
      <x:c r="X894" s="120" t="n">
        <x:v>894</x:v>
      </x:c>
      <x:c r="Y894" s="151" t="n">
        <x:v>44714.15400462963</x:v>
      </x:c>
      <x:c r="Z894" s="151" t="n">
        <x:v>44714.15591435185</x:v>
      </x:c>
      <x:c r="AA894" s="120" t="n">
        <x:v>166</x:v>
      </x:c>
      <x:c r="AB894" s="120" t="str">
        <x:v>Normal</x:v>
      </x:c>
      <x:c r="AC894" s="120" t="n">
        <x:v>0</x:v>
      </x:c>
      <x:c r="AD894" s="120"/>
      <x:c r="AE894" s="120"/>
      <x:c r="AF894" s="120"/>
      <x:c r="AG894" s="120"/>
    </x:row>
    <x:row r="895">
      <x:c r="A895" s="120" t="n">
        <x:v>894</x:v>
      </x:c>
      <x:c r="B895" s="120" t="n">
        <x:v>0</x:v>
      </x:c>
      <x:c r="C895" s="120" t="n">
        <x:v>1</x:v>
      </x:c>
      <x:c r="D895" s="120" t="str">
        <x:v>CADC0892</x:v>
      </x:c>
      <x:c r="E895" s="120" t="n">
        <x:v>1</x:v>
      </x:c>
      <x:c r="F895" s="120" t="n">
        <x:v>155</x:v>
      </x:c>
      <x:c r="G895" s="120" t="n">
        <x:v>156</x:v>
      </x:c>
      <x:c r="H895" s="120" t="n">
        <x:v>0.17178509743589743</x:v>
      </x:c>
      <x:c r="I895" s="120" t="n">
        <x:v>0.027215012977323455</x:v>
      </x:c>
      <x:c r="J895" s="120" t="n">
        <x:v>0.16496973351898056</x:v>
      </x:c>
      <x:c r="K895" s="120" t="n">
        <x:v>-1.4003846938644344</x:v>
      </x:c>
      <x:c r="L895" s="120" t="n">
        <x:v>0.4547920183684911</x:v>
      </x:c>
      <x:c r="M895" s="120" t="n">
        <x:v>1</x:v>
      </x:c>
      <x:c r="N895" s="120" t="n">
        <x:v>1</x:v>
      </x:c>
      <x:c r="O895" s="120" t="n">
        <x:v>1</x:v>
      </x:c>
      <x:c r="P895" s="120" t="n">
        <x:v>19</x:v>
      </x:c>
      <x:c r="Q895" s="120" t="n">
        <x:v>20</x:v>
      </x:c>
      <x:c r="R895" s="120" t="n">
        <x:v>0.00013838406583488284</x:v>
      </x:c>
      <x:c r="S895" s="120" t="n">
        <x:v>0.00024248775894009152</x:v>
      </x:c>
      <x:c r="T895" s="120" t="n">
        <x:v>155</x:v>
      </x:c>
      <x:c r="U895" s="120" t="n">
        <x:v>156</x:v>
      </x:c>
      <x:c r="V895" s="120" t="n">
        <x:v>0.00017558072888595777</x:v>
      </x:c>
      <x:c r="W895" s="120" t="n">
        <x:v>0.00017445521139309908</x:v>
      </x:c>
      <x:c r="X895" s="120" t="n">
        <x:v>895</x:v>
      </x:c>
      <x:c r="Y895" s="151" t="n">
        <x:v>44714.15592592592</x:v>
      </x:c>
      <x:c r="Z895" s="151" t="n">
        <x:v>44714.15771990741</x:v>
      </x:c>
      <x:c r="AA895" s="120" t="n">
        <x:v>156</x:v>
      </x:c>
      <x:c r="AB895" s="120" t="str">
        <x:v>Normal</x:v>
      </x:c>
      <x:c r="AC895" s="120" t="n">
        <x:v>0</x:v>
      </x:c>
      <x:c r="AD895" s="120"/>
      <x:c r="AE895" s="120"/>
      <x:c r="AF895" s="120"/>
      <x:c r="AG895" s="120"/>
    </x:row>
    <x:row r="896">
      <x:c r="A896" s="120" t="n">
        <x:v>895</x:v>
      </x:c>
      <x:c r="B896" s="120" t="n">
        <x:v>0</x:v>
      </x:c>
      <x:c r="C896" s="120" t="n">
        <x:v>0</x:v>
      </x:c>
      <x:c r="D896" s="120" t="str">
        <x:v>CADC0892</x:v>
      </x:c>
      <x:c r="E896" s="120" t="n">
        <x:v>1</x:v>
      </x:c>
      <x:c r="F896" s="120" t="n">
        <x:v>255</x:v>
      </x:c>
      <x:c r="G896" s="120" t="n">
        <x:v>256</x:v>
      </x:c>
      <x:c r="H896" s="120" t="n">
        <x:v>0.25280476328125</x:v>
      </x:c>
      <x:c r="I896" s="120" t="n">
        <x:v>0.13606032058042314</x:v>
      </x:c>
      <x:c r="J896" s="120" t="n">
        <x:v>0.36886355279482835</x:v>
      </x:c>
      <x:c r="K896" s="120" t="n">
        <x:v>-0.4514077345793437</x:v>
      </x:c>
      <x:c r="L896" s="120" t="n">
        <x:v>1.0906480949208381</x:v>
      </x:c>
      <x:c r="M896" s="120" t="n">
        <x:v>1</x:v>
      </x:c>
      <x:c r="N896" s="120" t="n">
        <x:v>1</x:v>
      </x:c>
      <x:c r="O896" s="120" t="n">
        <x:v>1</x:v>
      </x:c>
      <x:c r="P896" s="120" t="n">
        <x:v>13</x:v>
      </x:c>
      <x:c r="Q896" s="120" t="n">
        <x:v>20</x:v>
      </x:c>
      <x:c r="R896" s="120" t="n">
        <x:v>0.0002607452088256471</x:v>
      </x:c>
      <x:c r="S896" s="120" t="n">
        <x:v>0.00022552017463440952</x:v>
      </x:c>
      <x:c r="T896" s="120" t="n">
        <x:v>255</x:v>
      </x:c>
      <x:c r="U896" s="120" t="n">
        <x:v>256</x:v>
      </x:c>
      <x:c r="V896" s="120" t="n">
        <x:v>0.0005335698846291103</x:v>
      </x:c>
      <x:c r="W896" s="120" t="n">
        <x:v>0.0005314856272672779</x:v>
      </x:c>
      <x:c r="X896" s="120" t="n">
        <x:v>896</x:v>
      </x:c>
      <x:c r="Y896" s="151" t="n">
        <x:v>44714.15773148148</x:v>
      </x:c>
      <x:c r="Z896" s="151" t="n">
        <x:v>44714.16068287037</x:v>
      </x:c>
      <x:c r="AA896" s="120" t="n">
        <x:v>256</x:v>
      </x:c>
      <x:c r="AB896" s="120" t="str">
        <x:v>Normal</x:v>
      </x:c>
      <x:c r="AC896" s="120" t="n">
        <x:v>1</x:v>
      </x:c>
      <x:c r="AD896" s="120" t="n">
        <x:v>840</x:v>
      </x:c>
      <x:c r="AE896" s="120" t="n">
        <x:v>9</x:v>
      </x:c>
      <x:c r="AF896" s="120" t="n">
        <x:v>40</x:v>
      </x:c>
      <x:c r="AG896" s="120" t="str">
        <x:v>train=0|anomaly=0</x:v>
      </x:c>
    </x:row>
    <x:row r="897">
      <x:c r="A897" s="120" t="n">
        <x:v>896</x:v>
      </x:c>
      <x:c r="B897" s="120" t="n">
        <x:v>0</x:v>
      </x:c>
      <x:c r="C897" s="120" t="n">
        <x:v>1</x:v>
      </x:c>
      <x:c r="D897" s="120" t="str">
        <x:v>CADC0892</x:v>
      </x:c>
      <x:c r="E897" s="120" t="n">
        <x:v>1</x:v>
      </x:c>
      <x:c r="F897" s="120" t="n">
        <x:v>240</x:v>
      </x:c>
      <x:c r="G897" s="120" t="n">
        <x:v>241</x:v>
      </x:c>
      <x:c r="H897" s="120" t="n">
        <x:v>0.2808877622406639</x:v>
      </x:c>
      <x:c r="I897" s="120" t="n">
        <x:v>0.15231915495867737</x:v>
      </x:c>
      <x:c r="J897" s="120" t="n">
        <x:v>0.39028086675966756</x:v>
      </x:c>
      <x:c r="K897" s="120" t="n">
        <x:v>-0.6730703060016188</x:v>
      </x:c>
      <x:c r="L897" s="120" t="n">
        <x:v>0.9881613152048534</x:v>
      </x:c>
      <x:c r="M897" s="120" t="n">
        <x:v>1</x:v>
      </x:c>
      <x:c r="N897" s="120" t="n">
        <x:v>1</x:v>
      </x:c>
      <x:c r="O897" s="120" t="n">
        <x:v>1</x:v>
      </x:c>
      <x:c r="P897" s="120" t="n">
        <x:v>19</x:v>
      </x:c>
      <x:c r="Q897" s="120" t="n">
        <x:v>31</x:v>
      </x:c>
      <x:c r="R897" s="120" t="n">
        <x:v>0.0002481877696725001</x:v>
      </x:c>
      <x:c r="S897" s="120" t="n">
        <x:v>0.00011722746012435166</x:v>
      </x:c>
      <x:c r="T897" s="120" t="n">
        <x:v>240</x:v>
      </x:c>
      <x:c r="U897" s="120" t="n">
        <x:v>241</x:v>
      </x:c>
      <x:c r="V897" s="120" t="n">
        <x:v>0.0006346631456611557</x:v>
      </x:c>
      <x:c r="W897" s="120" t="n">
        <x:v>0.0006320296886252173</x:v>
      </x:c>
      <x:c r="X897" s="120" t="n">
        <x:v>897</x:v>
      </x:c>
      <x:c r="Y897" s="151" t="n">
        <x:v>44714.16069444444</x:v>
      </x:c>
      <x:c r="Z897" s="151" t="n">
        <x:v>44714.16347222222</x:v>
      </x:c>
      <x:c r="AA897" s="120" t="n">
        <x:v>241</x:v>
      </x:c>
      <x:c r="AB897" s="120" t="str">
        <x:v>Normal</x:v>
      </x:c>
      <x:c r="AC897" s="120" t="n">
        <x:v>0</x:v>
      </x:c>
      <x:c r="AD897" s="120"/>
      <x:c r="AE897" s="120"/>
      <x:c r="AF897" s="120"/>
      <x:c r="AG897" s="120"/>
    </x:row>
    <x:row r="898">
      <x:c r="A898" s="120" t="n">
        <x:v>897</x:v>
      </x:c>
      <x:c r="B898" s="120" t="n">
        <x:v>1</x:v>
      </x:c>
      <x:c r="C898" s="120" t="n">
        <x:v>1</x:v>
      </x:c>
      <x:c r="D898" s="120" t="str">
        <x:v>CADC0892</x:v>
      </x:c>
      <x:c r="E898" s="120" t="n">
        <x:v>1</x:v>
      </x:c>
      <x:c r="F898" s="120" t="n">
        <x:v>104</x:v>
      </x:c>
      <x:c r="G898" s="120" t="n">
        <x:v>105</x:v>
      </x:c>
      <x:c r="H898" s="120" t="n">
        <x:v>0.0074997257142857135</x:v>
      </x:c>
      <x:c r="I898" s="120" t="n">
        <x:v>0.00018831706318819593</x:v>
      </x:c>
      <x:c r="J898" s="120" t="n">
        <x:v>0.013722866434830441</x:v>
      </x:c>
      <x:c r="K898" s="120" t="n">
        <x:v>-0.04646375487555554</x:v>
      </x:c>
      <x:c r="L898" s="120" t="n">
        <x:v>1.3536858600488548</x:v>
      </x:c>
      <x:c r="M898" s="120" t="n">
        <x:v>5</x:v>
      </x:c>
      <x:c r="N898" s="120" t="n">
        <x:v>1</x:v>
      </x:c>
      <x:c r="O898" s="120" t="n">
        <x:v>1</x:v>
      </x:c>
      <x:c r="P898" s="120" t="n">
        <x:v>6</x:v>
      </x:c>
      <x:c r="Q898" s="120" t="n">
        <x:v>9</x:v>
      </x:c>
      <x:c r="R898" s="120" t="n">
        <x:v>0.00001333616109326923</x:v>
      </x:c>
      <x:c r="S898" s="120" t="n">
        <x:v>0.000022022404462135926</x:v>
      </x:c>
      <x:c r="T898" s="120" t="n">
        <x:v>104</x:v>
      </x:c>
      <x:c r="U898" s="120" t="n">
        <x:v>105</x:v>
      </x:c>
      <x:c r="V898" s="120" t="n">
        <x:v>0.0000018107409921941918</x:v>
      </x:c>
      <x:c r="W898" s="120" t="n">
        <x:v>0.0000017934958398875803</x:v>
      </x:c>
      <x:c r="X898" s="120" t="n">
        <x:v>898</x:v>
      </x:c>
      <x:c r="Y898" s="151" t="n">
        <x:v>44714.1634837963</x:v>
      </x:c>
      <x:c r="Z898" s="151" t="n">
        <x:v>44714.1646875</x:v>
      </x:c>
      <x:c r="AA898" s="120" t="n">
        <x:v>105</x:v>
      </x:c>
      <x:c r="AB898" s="120" t="str">
        <x:v>Anomalous</x:v>
      </x:c>
      <x:c r="AC898" s="120" t="n">
        <x:v>0</x:v>
      </x:c>
      <x:c r="AD898" s="120"/>
      <x:c r="AE898" s="120"/>
      <x:c r="AF898" s="120"/>
      <x:c r="AG898" s="120"/>
    </x:row>
    <x:row r="899">
      <x:c r="A899" s="120" t="n">
        <x:v>898</x:v>
      </x:c>
      <x:c r="B899" s="120" t="n">
        <x:v>0</x:v>
      </x:c>
      <x:c r="C899" s="120" t="n">
        <x:v>1</x:v>
      </x:c>
      <x:c r="D899" s="120" t="str">
        <x:v>CADC0892</x:v>
      </x:c>
      <x:c r="E899" s="120" t="n">
        <x:v>1</x:v>
      </x:c>
      <x:c r="F899" s="120" t="n">
        <x:v>196</x:v>
      </x:c>
      <x:c r="G899" s="120" t="n">
        <x:v>197</x:v>
      </x:c>
      <x:c r="H899" s="120" t="n">
        <x:v>0.3163333086294416</x:v>
      </x:c>
      <x:c r="I899" s="120" t="n">
        <x:v>0.12682934794104087</x:v>
      </x:c>
      <x:c r="J899" s="120" t="n">
        <x:v>0.35613108252585995</x:v>
      </x:c>
      <x:c r="K899" s="120" t="n">
        <x:v>-1.2668156941647661</x:v>
      </x:c>
      <x:c r="L899" s="120" t="n">
        <x:v>0.6123543917049593</x:v>
      </x:c>
      <x:c r="M899" s="120" t="n">
        <x:v>1</x:v>
      </x:c>
      <x:c r="N899" s="120" t="n">
        <x:v>1</x:v>
      </x:c>
      <x:c r="O899" s="120" t="n">
        <x:v>1</x:v>
      </x:c>
      <x:c r="P899" s="120" t="n">
        <x:v>15</x:v>
      </x:c>
      <x:c r="Q899" s="120" t="n">
        <x:v>21</x:v>
      </x:c>
      <x:c r="R899" s="120" t="n">
        <x:v>0.00023888884333499996</x:v>
      </x:c>
      <x:c r="S899" s="120" t="n">
        <x:v>0.00014129338345528198</x:v>
      </x:c>
      <x:c r="T899" s="120" t="n">
        <x:v>196</x:v>
      </x:c>
      <x:c r="U899" s="120" t="n">
        <x:v>197</x:v>
      </x:c>
      <x:c r="V899" s="120" t="n">
        <x:v>0.0006470885099032698</x:v>
      </x:c>
      <x:c r="W899" s="120" t="n">
        <x:v>0.0006438037966550298</x:v>
      </x:c>
      <x:c r="X899" s="120" t="n">
        <x:v>899</x:v>
      </x:c>
      <x:c r="Y899" s="151" t="n">
        <x:v>44714.16469907408</x:v>
      </x:c>
      <x:c r="Z899" s="151" t="n">
        <x:v>44714.166967592595</x:v>
      </x:c>
      <x:c r="AA899" s="120" t="n">
        <x:v>197</x:v>
      </x:c>
      <x:c r="AB899" s="120" t="str">
        <x:v>Normal</x:v>
      </x:c>
      <x:c r="AC899" s="120" t="n">
        <x:v>1</x:v>
      </x:c>
      <x:c r="AD899" s="120" t="n">
        <x:v>521</x:v>
      </x:c>
      <x:c r="AE899" s="120" t="n">
        <x:v>6</x:v>
      </x:c>
      <x:c r="AF899" s="120" t="n">
        <x:v>21</x:v>
      </x:c>
      <x:c r="AG899" s="120" t="str">
        <x:v>train=1|anomaly=0</x:v>
      </x:c>
    </x:row>
    <x:row r="900">
      <x:c r="A900" s="120" t="n">
        <x:v>899</x:v>
      </x:c>
      <x:c r="B900" s="120" t="n">
        <x:v>0</x:v>
      </x:c>
      <x:c r="C900" s="120" t="n">
        <x:v>1</x:v>
      </x:c>
      <x:c r="D900" s="120" t="str">
        <x:v>CADC0892</x:v>
      </x:c>
      <x:c r="E900" s="120" t="n">
        <x:v>1</x:v>
      </x:c>
      <x:c r="F900" s="120" t="n">
        <x:v>153</x:v>
      </x:c>
      <x:c r="G900" s="120" t="n">
        <x:v>154</x:v>
      </x:c>
      <x:c r="H900" s="120" t="n">
        <x:v>0.22737476707792206</x:v>
      </x:c>
      <x:c r="I900" s="120" t="n">
        <x:v>0.03459769173327456</x:v>
      </x:c>
      <x:c r="J900" s="120" t="n">
        <x:v>0.18600454761449936</x:v>
      </x:c>
      <x:c r="K900" s="120" t="n">
        <x:v>-1.4293155887140578</x:v>
      </x:c>
      <x:c r="L900" s="120" t="n">
        <x:v>0.1586435540304562</x:v>
      </x:c>
      <x:c r="M900" s="120" t="n">
        <x:v>1</x:v>
      </x:c>
      <x:c r="N900" s="120" t="n">
        <x:v>1</x:v>
      </x:c>
      <x:c r="O900" s="120" t="n">
        <x:v>1</x:v>
      </x:c>
      <x:c r="P900" s="120" t="n">
        <x:v>17</x:v>
      </x:c>
      <x:c r="Q900" s="120" t="n">
        <x:v>21</x:v>
      </x:c>
      <x:c r="R900" s="120" t="n">
        <x:v>0.00016638892204694604</x:v>
      </x:c>
      <x:c r="S900" s="120" t="n">
        <x:v>0.00029369702049133795</x:v>
      </x:c>
      <x:c r="T900" s="120" t="n">
        <x:v>153</x:v>
      </x:c>
      <x:c r="U900" s="120" t="n">
        <x:v>154</x:v>
      </x:c>
      <x:c r="V900" s="120" t="n">
        <x:v>0.0002261287041390494</x:v>
      </x:c>
      <x:c r="W900" s="120" t="n">
        <x:v>0.0002246603359303543</x:v>
      </x:c>
      <x:c r="X900" s="120" t="n">
        <x:v>900</x:v>
      </x:c>
      <x:c r="Y900" s="151" t="n">
        <x:v>44714.166979166665</x:v>
      </x:c>
      <x:c r="Z900" s="151" t="n">
        <x:v>44714.16875</x:v>
      </x:c>
      <x:c r="AA900" s="120" t="n">
        <x:v>154</x:v>
      </x:c>
      <x:c r="AB900" s="120" t="str">
        <x:v>Normal</x:v>
      </x:c>
      <x:c r="AC900" s="120" t="n">
        <x:v>0</x:v>
      </x:c>
      <x:c r="AD900" s="120"/>
      <x:c r="AE900" s="120"/>
      <x:c r="AF900" s="120"/>
      <x:c r="AG900" s="120"/>
    </x:row>
    <x:row r="901">
      <x:c r="A901" s="120" t="n">
        <x:v>900</x:v>
      </x:c>
      <x:c r="B901" s="120" t="n">
        <x:v>0</x:v>
      </x:c>
      <x:c r="C901" s="120" t="n">
        <x:v>1</x:v>
      </x:c>
      <x:c r="D901" s="120" t="str">
        <x:v>CADC0892</x:v>
      </x:c>
      <x:c r="E901" s="120" t="n">
        <x:v>1</x:v>
      </x:c>
      <x:c r="F901" s="120" t="n">
        <x:v>154</x:v>
      </x:c>
      <x:c r="G901" s="120" t="n">
        <x:v>155</x:v>
      </x:c>
      <x:c r="H901" s="120" t="n">
        <x:v>0.1709995206451613</x:v>
      </x:c>
      <x:c r="I901" s="120" t="n">
        <x:v>0.025335129015199444</x:v>
      </x:c>
      <x:c r="J901" s="120" t="n">
        <x:v>0.15917012601364441</x:v>
      </x:c>
      <x:c r="K901" s="120" t="n">
        <x:v>-1.4816964875584562</x:v>
      </x:c>
      <x:c r="L901" s="120" t="n">
        <x:v>0.2557066824027758</x:v>
      </x:c>
      <x:c r="M901" s="120" t="n">
        <x:v>2</x:v>
      </x:c>
      <x:c r="N901" s="120" t="n">
        <x:v>1</x:v>
      </x:c>
      <x:c r="O901" s="120" t="n">
        <x:v>1</x:v>
      </x:c>
      <x:c r="P901" s="120" t="n">
        <x:v>16</x:v>
      </x:c>
      <x:c r="Q901" s="120" t="n">
        <x:v>18</x:v>
      </x:c>
      <x:c r="R901" s="120" t="n">
        <x:v>0.00014700195534550172</x:v>
      </x:c>
      <x:c r="S901" s="120" t="n">
        <x:v>0.000312653056671703</x:v>
      </x:c>
      <x:c r="T901" s="120" t="n">
        <x:v>154</x:v>
      </x:c>
      <x:c r="U901" s="120" t="n">
        <x:v>155</x:v>
      </x:c>
      <x:c r="V901" s="120" t="n">
        <x:v>0.00016451382477402236</x:v>
      </x:c>
      <x:c r="W901" s="120" t="n">
        <x:v>0.00016345244525935125</x:v>
      </x:c>
      <x:c r="X901" s="120" t="n">
        <x:v>901</x:v>
      </x:c>
      <x:c r="Y901" s="151" t="n">
        <x:v>44714.168761574074</x:v>
      </x:c>
      <x:c r="Z901" s="151" t="n">
        <x:v>44714.17054398148</x:v>
      </x:c>
      <x:c r="AA901" s="120" t="n">
        <x:v>155</x:v>
      </x:c>
      <x:c r="AB901" s="120" t="str">
        <x:v>Normal</x:v>
      </x:c>
      <x:c r="AC901" s="120" t="n">
        <x:v>0</x:v>
      </x:c>
      <x:c r="AD901" s="120"/>
      <x:c r="AE901" s="120"/>
      <x:c r="AF901" s="120"/>
      <x:c r="AG901" s="120"/>
    </x:row>
    <x:row r="902">
      <x:c r="A902" s="120" t="n">
        <x:v>901</x:v>
      </x:c>
      <x:c r="B902" s="120" t="n">
        <x:v>0</x:v>
      </x:c>
      <x:c r="C902" s="120" t="n">
        <x:v>1</x:v>
      </x:c>
      <x:c r="D902" s="120" t="str">
        <x:v>CADC0892</x:v>
      </x:c>
      <x:c r="E902" s="120" t="n">
        <x:v>1</x:v>
      </x:c>
      <x:c r="F902" s="120" t="n">
        <x:v>283</x:v>
      </x:c>
      <x:c r="G902" s="120" t="n">
        <x:v>284</x:v>
      </x:c>
      <x:c r="H902" s="120" t="n">
        <x:v>0.22171172042253523</x:v>
      </x:c>
      <x:c r="I902" s="120" t="n">
        <x:v>0.11297281840958467</x:v>
      </x:c>
      <x:c r="J902" s="120" t="n">
        <x:v>0.33611429367044876</x:v>
      </x:c>
      <x:c r="K902" s="120" t="n">
        <x:v>-0.24345431725980005</x:v>
      </x:c>
      <x:c r="L902" s="120" t="n">
        <x:v>1.1811897742955932</x:v>
      </x:c>
      <x:c r="M902" s="120" t="n">
        <x:v>1</x:v>
      </x:c>
      <x:c r="N902" s="120" t="n">
        <x:v>1</x:v>
      </x:c>
      <x:c r="O902" s="120" t="n">
        <x:v>1</x:v>
      </x:c>
      <x:c r="P902" s="120" t="n">
        <x:v>18</x:v>
      </x:c>
      <x:c r="Q902" s="120" t="n">
        <x:v>24</x:v>
      </x:c>
      <x:c r="R902" s="120" t="n">
        <x:v>0.00020895114454113075</x:v>
      </x:c>
      <x:c r="S902" s="120" t="n">
        <x:v>0.00021762477394283677</x:v>
      </x:c>
      <x:c r="T902" s="120" t="n">
        <x:v>283</x:v>
      </x:c>
      <x:c r="U902" s="120" t="n">
        <x:v>284</x:v>
      </x:c>
      <x:c r="V902" s="120" t="n">
        <x:v>0.00039919723819641225</x:v>
      </x:c>
      <x:c r="W902" s="120" t="n">
        <x:v>0.0003977916141182559</x:v>
      </x:c>
      <x:c r="X902" s="120" t="n">
        <x:v>902</x:v>
      </x:c>
      <x:c r="Y902" s="151" t="n">
        <x:v>44714.17055555555</x:v>
      </x:c>
      <x:c r="Z902" s="151" t="n">
        <x:v>44714.17383101852</x:v>
      </x:c>
      <x:c r="AA902" s="120" t="n">
        <x:v>284</x:v>
      </x:c>
      <x:c r="AB902" s="120" t="str">
        <x:v>Normal</x:v>
      </x:c>
      <x:c r="AC902" s="120" t="n">
        <x:v>0</x:v>
      </x:c>
      <x:c r="AD902" s="120"/>
      <x:c r="AE902" s="120"/>
      <x:c r="AF902" s="120"/>
      <x:c r="AG902" s="120"/>
    </x:row>
    <x:row r="903">
      <x:c r="A903" s="120" t="n">
        <x:v>902</x:v>
      </x:c>
      <x:c r="B903" s="120" t="n">
        <x:v>0</x:v>
      </x:c>
      <x:c r="C903" s="120" t="n">
        <x:v>1</x:v>
      </x:c>
      <x:c r="D903" s="120" t="str">
        <x:v>CADC0892</x:v>
      </x:c>
      <x:c r="E903" s="120" t="n">
        <x:v>1</x:v>
      </x:c>
      <x:c r="F903" s="120" t="n">
        <x:v>301</x:v>
      </x:c>
      <x:c r="G903" s="120" t="n">
        <x:v>302</x:v>
      </x:c>
      <x:c r="H903" s="120" t="n">
        <x:v>0.22259191990066224</x:v>
      </x:c>
      <x:c r="I903" s="120" t="n">
        <x:v>0.13465850804566848</x:v>
      </x:c>
      <x:c r="J903" s="120" t="n">
        <x:v>0.36695845547645917</x:v>
      </x:c>
      <x:c r="K903" s="120" t="n">
        <x:v>0.23237084140354014</x:v>
      </x:c>
      <x:c r="L903" s="120" t="n">
        <x:v>1.3596595797095132</x:v>
      </x:c>
      <x:c r="M903" s="120" t="n">
        <x:v>2</x:v>
      </x:c>
      <x:c r="N903" s="120" t="n">
        <x:v>1</x:v>
      </x:c>
      <x:c r="O903" s="120" t="n">
        <x:v>1</x:v>
      </x:c>
      <x:c r="P903" s="120" t="n">
        <x:v>17</x:v>
      </x:c>
      <x:c r="Q903" s="120" t="n">
        <x:v>29</x:v>
      </x:c>
      <x:c r="R903" s="120" t="n">
        <x:v>0.0002403742718096478</x:v>
      </x:c>
      <x:c r="S903" s="120" t="n">
        <x:v>0.0002153550747845392</x:v>
      </x:c>
      <x:c r="T903" s="120" t="n">
        <x:v>301</x:v>
      </x:c>
      <x:c r="U903" s="120" t="n">
        <x:v>302</x:v>
      </x:c>
      <x:c r="V903" s="120" t="n">
        <x:v>0.0004473704586234833</x:v>
      </x:c>
      <x:c r="W903" s="120" t="n">
        <x:v>0.0004458890994889685</x:v>
      </x:c>
      <x:c r="X903" s="120" t="n">
        <x:v>903</x:v>
      </x:c>
      <x:c r="Y903" s="151" t="n">
        <x:v>44714.173842592594</x:v>
      </x:c>
      <x:c r="Z903" s="151" t="n">
        <x:v>44714.17732638889</x:v>
      </x:c>
      <x:c r="AA903" s="120" t="n">
        <x:v>302</x:v>
      </x:c>
      <x:c r="AB903" s="120" t="str">
        <x:v>Normal</x:v>
      </x:c>
      <x:c r="AC903" s="120" t="n">
        <x:v>1</x:v>
      </x:c>
      <x:c r="AD903" s="120" t="n">
        <x:v>134</x:v>
      </x:c>
      <x:c r="AE903" s="120" t="n">
        <x:v>2</x:v>
      </x:c>
      <x:c r="AF903" s="120" t="n">
        <x:v>34</x:v>
      </x:c>
      <x:c r="AG903" s="120" t="str">
        <x:v>train=1|anomaly=0</x:v>
      </x:c>
    </x:row>
    <x:row r="904">
      <x:c r="A904" s="120" t="n">
        <x:v>903</x:v>
      </x:c>
      <x:c r="B904" s="120" t="n">
        <x:v>0</x:v>
      </x:c>
      <x:c r="C904" s="120" t="n">
        <x:v>0</x:v>
      </x:c>
      <x:c r="D904" s="120" t="str">
        <x:v>CADC0892</x:v>
      </x:c>
      <x:c r="E904" s="120" t="n">
        <x:v>1</x:v>
      </x:c>
      <x:c r="F904" s="120" t="n">
        <x:v>281</x:v>
      </x:c>
      <x:c r="G904" s="120" t="n">
        <x:v>282</x:v>
      </x:c>
      <x:c r="H904" s="120" t="n">
        <x:v>0.22649386432624113</x:v>
      </x:c>
      <x:c r="I904" s="120" t="n">
        <x:v>0.11690800777112494</x:v>
      </x:c>
      <x:c r="J904" s="120" t="n">
        <x:v>0.34191813021705203</x:v>
      </x:c>
      <x:c r="K904" s="120" t="n">
        <x:v>-0.2216540691982738</x:v>
      </x:c>
      <x:c r="L904" s="120" t="n">
        <x:v>1.18818782489133</x:v>
      </x:c>
      <x:c r="M904" s="120" t="n">
        <x:v>1</x:v>
      </x:c>
      <x:c r="N904" s="120" t="n">
        <x:v>1</x:v>
      </x:c>
      <x:c r="O904" s="120" t="n">
        <x:v>1</x:v>
      </x:c>
      <x:c r="P904" s="120" t="n">
        <x:v>18</x:v>
      </x:c>
      <x:c r="Q904" s="120" t="n">
        <x:v>43</x:v>
      </x:c>
      <x:c r="R904" s="120" t="n">
        <x:v>0.00019649884182282063</x:v>
      </x:c>
      <x:c r="S904" s="120" t="n">
        <x:v>0.00015611217847479137</x:v>
      </x:c>
      <x:c r="T904" s="120" t="n">
        <x:v>281</x:v>
      </x:c>
      <x:c r="U904" s="120" t="n">
        <x:v>282</x:v>
      </x:c>
      <x:c r="V904" s="120" t="n">
        <x:v>0.0004160427322815834</x:v>
      </x:c>
      <x:c r="W904" s="120" t="n">
        <x:v>0.00041456740344370544</x:v>
      </x:c>
      <x:c r="X904" s="120" t="n">
        <x:v>904</x:v>
      </x:c>
      <x:c r="Y904" s="151" t="n">
        <x:v>44714.17733796296</x:v>
      </x:c>
      <x:c r="Z904" s="151" t="n">
        <x:v>44714.18059027778</x:v>
      </x:c>
      <x:c r="AA904" s="120" t="n">
        <x:v>282</x:v>
      </x:c>
      <x:c r="AB904" s="120" t="str">
        <x:v>Normal</x:v>
      </x:c>
      <x:c r="AC904" s="120" t="n">
        <x:v>1</x:v>
      </x:c>
      <x:c r="AD904" s="120" t="n">
        <x:v>176</x:v>
      </x:c>
      <x:c r="AE904" s="120" t="n">
        <x:v>2</x:v>
      </x:c>
      <x:c r="AF904" s="120" t="n">
        <x:v>76</x:v>
      </x:c>
      <x:c r="AG904" s="120" t="str">
        <x:v>train=0|anomaly=0</x:v>
      </x:c>
    </x:row>
    <x:row r="905">
      <x:c r="A905" s="120" t="n">
        <x:v>904</x:v>
      </x:c>
      <x:c r="B905" s="120" t="n">
        <x:v>0</x:v>
      </x:c>
      <x:c r="C905" s="120" t="n">
        <x:v>1</x:v>
      </x:c>
      <x:c r="D905" s="120" t="str">
        <x:v>CADC0892</x:v>
      </x:c>
      <x:c r="E905" s="120" t="n">
        <x:v>1</x:v>
      </x:c>
      <x:c r="F905" s="120" t="n">
        <x:v>154</x:v>
      </x:c>
      <x:c r="G905" s="120" t="n">
        <x:v>155</x:v>
      </x:c>
      <x:c r="H905" s="120" t="n">
        <x:v>0.16641597741935482</x:v>
      </x:c>
      <x:c r="I905" s="120" t="n">
        <x:v>0.020391191184444973</x:v>
      </x:c>
      <x:c r="J905" s="120" t="n">
        <x:v>0.14279772821878145</x:v>
      </x:c>
      <x:c r="K905" s="120" t="n">
        <x:v>-1.4311831451799593</x:v>
      </x:c>
      <x:c r="L905" s="120" t="n">
        <x:v>0.17708373563780058</x:v>
      </x:c>
      <x:c r="M905" s="120" t="n">
        <x:v>3</x:v>
      </x:c>
      <x:c r="N905" s="120" t="n">
        <x:v>1</x:v>
      </x:c>
      <x:c r="O905" s="120" t="n">
        <x:v>1</x:v>
      </x:c>
      <x:c r="P905" s="120" t="n">
        <x:v>18</x:v>
      </x:c>
      <x:c r="Q905" s="120" t="n">
        <x:v>20</x:v>
      </x:c>
      <x:c r="R905" s="120" t="n">
        <x:v>0.00016850482251134594</x:v>
      </x:c>
      <x:c r="S905" s="120" t="n">
        <x:v>0.0004099083721212747</x:v>
      </x:c>
      <x:c r="T905" s="120" t="n">
        <x:v>154</x:v>
      </x:c>
      <x:c r="U905" s="120" t="n">
        <x:v>155</x:v>
      </x:c>
      <x:c r="V905" s="120" t="n">
        <x:v>0.0001324103323665258</x:v>
      </x:c>
      <x:c r="W905" s="120" t="n">
        <x:v>0.0001315560721577095</x:v>
      </x:c>
      <x:c r="X905" s="120" t="n">
        <x:v>905</x:v>
      </x:c>
      <x:c r="Y905" s="151" t="n">
        <x:v>44714.180601851855</x:v>
      </x:c>
      <x:c r="Z905" s="151" t="n">
        <x:v>44714.18238425926</x:v>
      </x:c>
      <x:c r="AA905" s="120" t="n">
        <x:v>155</x:v>
      </x:c>
      <x:c r="AB905" s="120" t="str">
        <x:v>Normal</x:v>
      </x:c>
      <x:c r="AC905" s="120" t="n">
        <x:v>0</x:v>
      </x:c>
      <x:c r="AD905" s="120"/>
      <x:c r="AE905" s="120"/>
      <x:c r="AF905" s="120"/>
      <x:c r="AG905" s="120"/>
    </x:row>
    <x:row r="906">
      <x:c r="A906" s="120" t="n">
        <x:v>905</x:v>
      </x:c>
      <x:c r="B906" s="120" t="n">
        <x:v>0</x:v>
      </x:c>
      <x:c r="C906" s="120" t="n">
        <x:v>0</x:v>
      </x:c>
      <x:c r="D906" s="120" t="str">
        <x:v>CADC0892</x:v>
      </x:c>
      <x:c r="E906" s="120" t="n">
        <x:v>1</x:v>
      </x:c>
      <x:c r="F906" s="120" t="n">
        <x:v>169</x:v>
      </x:c>
      <x:c r="G906" s="120" t="n">
        <x:v>170</x:v>
      </x:c>
      <x:c r="H906" s="120" t="n">
        <x:v>0.26001991376470585</x:v>
      </x:c>
      <x:c r="I906" s="120" t="n">
        <x:v>0.05431665340953558</x:v>
      </x:c>
      <x:c r="J906" s="120" t="n">
        <x:v>0.233059334525643</x:v>
      </x:c>
      <x:c r="K906" s="120" t="n">
        <x:v>-1.460308853061433</x:v>
      </x:c>
      <x:c r="L906" s="120" t="n">
        <x:v>0.27102929303686624</x:v>
      </x:c>
      <x:c r="M906" s="120" t="n">
        <x:v>1</x:v>
      </x:c>
      <x:c r="N906" s="120" t="n">
        <x:v>1</x:v>
      </x:c>
      <x:c r="O906" s="120" t="n">
        <x:v>1</x:v>
      </x:c>
      <x:c r="P906" s="120" t="n">
        <x:v>23</x:v>
      </x:c>
      <x:c r="Q906" s="120" t="n">
        <x:v>26</x:v>
      </x:c>
      <x:c r="R906" s="120" t="n">
        <x:v>0.0001846834979040692</x:v>
      </x:c>
      <x:c r="S906" s="120" t="n">
        <x:v>0.0002765269007280544</x:v>
      </x:c>
      <x:c r="T906" s="120" t="n">
        <x:v>169</x:v>
      </x:c>
      <x:c r="U906" s="120" t="n">
        <x:v>170</x:v>
      </x:c>
      <x:c r="V906" s="120" t="n">
        <x:v>0.0003214003160327549</x:v>
      </x:c>
      <x:c r="W906" s="120" t="n">
        <x:v>0.0003195097259384446</x:v>
      </x:c>
      <x:c r="X906" s="120" t="n">
        <x:v>906</x:v>
      </x:c>
      <x:c r="Y906" s="151" t="n">
        <x:v>44714.18239583333</x:v>
      </x:c>
      <x:c r="Z906" s="151" t="n">
        <x:v>44714.18435185185</x:v>
      </x:c>
      <x:c r="AA906" s="120" t="n">
        <x:v>170</x:v>
      </x:c>
      <x:c r="AB906" s="120" t="str">
        <x:v>Normal</x:v>
      </x:c>
      <x:c r="AC906" s="120" t="n">
        <x:v>1</x:v>
      </x:c>
      <x:c r="AD906" s="120" t="n">
        <x:v>118</x:v>
      </x:c>
      <x:c r="AE906" s="120" t="n">
        <x:v>2</x:v>
      </x:c>
      <x:c r="AF906" s="120" t="n">
        <x:v>18</x:v>
      </x:c>
      <x:c r="AG906" s="120" t="str">
        <x:v>train=0|anomaly=0</x:v>
      </x:c>
    </x:row>
    <x:row r="907">
      <x:c r="A907" s="120" t="n">
        <x:v>906</x:v>
      </x:c>
      <x:c r="B907" s="120" t="n">
        <x:v>0</x:v>
      </x:c>
      <x:c r="C907" s="120" t="n">
        <x:v>1</x:v>
      </x:c>
      <x:c r="D907" s="120" t="str">
        <x:v>CADC0892</x:v>
      </x:c>
      <x:c r="E907" s="120" t="n">
        <x:v>1</x:v>
      </x:c>
      <x:c r="F907" s="120" t="n">
        <x:v>198</x:v>
      </x:c>
      <x:c r="G907" s="120" t="n">
        <x:v>199</x:v>
      </x:c>
      <x:c r="H907" s="120" t="n">
        <x:v>0.32590860376884423</x:v>
      </x:c>
      <x:c r="I907" s="120" t="n">
        <x:v>0.10517360303697598</x:v>
      </x:c>
      <x:c r="J907" s="120" t="n">
        <x:v>0.3243047995897933</x:v>
      </x:c>
      <x:c r="K907" s="120" t="n">
        <x:v>-1.2901423663429314</x:v>
      </x:c>
      <x:c r="L907" s="120" t="n">
        <x:v>0.5371786406780574</x:v>
      </x:c>
      <x:c r="M907" s="120" t="n">
        <x:v>1</x:v>
      </x:c>
      <x:c r="N907" s="120" t="n">
        <x:v>1</x:v>
      </x:c>
      <x:c r="O907" s="120" t="n">
        <x:v>1</x:v>
      </x:c>
      <x:c r="P907" s="120" t="n">
        <x:v>11</x:v>
      </x:c>
      <x:c r="Q907" s="120" t="n">
        <x:v>12</x:v>
      </x:c>
      <x:c r="R907" s="120" t="n">
        <x:v>0.0004537975135081992</x:v>
      </x:c>
      <x:c r="S907" s="120" t="n">
        <x:v>0.0009514207991617257</x:v>
      </x:c>
      <x:c r="T907" s="120" t="n">
        <x:v>198</x:v>
      </x:c>
      <x:c r="U907" s="120" t="n">
        <x:v>199</x:v>
      </x:c>
      <x:c r="V907" s="120" t="n">
        <x:v>0.0005311798133180605</x:v>
      </x:c>
      <x:c r="W907" s="120" t="n">
        <x:v>0.0005285105680250049</x:v>
      </x:c>
      <x:c r="X907" s="120" t="n">
        <x:v>907</x:v>
      </x:c>
      <x:c r="Y907" s="151" t="n">
        <x:v>44714.18436342593</x:v>
      </x:c>
      <x:c r="Z907" s="151" t="n">
        <x:v>44714.18665509259</x:v>
      </x:c>
      <x:c r="AA907" s="120" t="n">
        <x:v>199</x:v>
      </x:c>
      <x:c r="AB907" s="120" t="str">
        <x:v>Normal</x:v>
      </x:c>
      <x:c r="AC907" s="120" t="n">
        <x:v>0</x:v>
      </x:c>
      <x:c r="AD907" s="120"/>
      <x:c r="AE907" s="120"/>
      <x:c r="AF907" s="120"/>
      <x:c r="AG907" s="120"/>
    </x:row>
    <x:row r="908">
      <x:c r="A908" s="120" t="n">
        <x:v>907</x:v>
      </x:c>
      <x:c r="B908" s="120" t="n">
        <x:v>1</x:v>
      </x:c>
      <x:c r="C908" s="120" t="n">
        <x:v>1</x:v>
      </x:c>
      <x:c r="D908" s="120" t="str">
        <x:v>CADC0892</x:v>
      </x:c>
      <x:c r="E908" s="120" t="n">
        <x:v>1</x:v>
      </x:c>
      <x:c r="F908" s="120" t="n">
        <x:v>146</x:v>
      </x:c>
      <x:c r="G908" s="120" t="n">
        <x:v>147</x:v>
      </x:c>
      <x:c r="H908" s="120" t="n">
        <x:v>0.03819975619047619</x:v>
      </x:c>
      <x:c r="I908" s="120" t="n">
        <x:v>0.0011264423660151922</x:v>
      </x:c>
      <x:c r="J908" s="120" t="n">
        <x:v>0.03356251429817486</x:v>
      </x:c>
      <x:c r="K908" s="120" t="n">
        <x:v>-1.668169040115447</x:v>
      </x:c>
      <x:c r="L908" s="120" t="n">
        <x:v>0.12402813333655904</x:v>
      </x:c>
      <x:c r="M908" s="120" t="n">
        <x:v>10</x:v>
      </x:c>
      <x:c r="N908" s="120" t="n">
        <x:v>1</x:v>
      </x:c>
      <x:c r="O908" s="120" t="n">
        <x:v>1</x:v>
      </x:c>
      <x:c r="P908" s="120" t="n">
        <x:v>27</x:v>
      </x:c>
      <x:c r="Q908" s="120" t="n">
        <x:v>36</x:v>
      </x:c>
      <x:c r="R908" s="120" t="n">
        <x:v>0.000041249355846162166</x:v>
      </x:c>
      <x:c r="S908" s="120" t="n">
        <x:v>0.00010805776988180635</x:v>
      </x:c>
      <x:c r="T908" s="120" t="n">
        <x:v>146</x:v>
      </x:c>
      <x:c r="U908" s="120" t="n">
        <x:v>147</x:v>
      </x:c>
      <x:c r="V908" s="120" t="n">
        <x:v>0.000007715358671336932</x:v>
      </x:c>
      <x:c r="W908" s="120" t="n">
        <x:v>0.000007662873238198586</x:v>
      </x:c>
      <x:c r="X908" s="120" t="n">
        <x:v>908</x:v>
      </x:c>
      <x:c r="Y908" s="151" t="n">
        <x:v>44714.18666666667</x:v>
      </x:c>
      <x:c r="Z908" s="151" t="n">
        <x:v>44714.18835648148</x:v>
      </x:c>
      <x:c r="AA908" s="120" t="n">
        <x:v>147</x:v>
      </x:c>
      <x:c r="AB908" s="120" t="str">
        <x:v>Anomalous</x:v>
      </x:c>
      <x:c r="AC908" s="120" t="n">
        <x:v>0</x:v>
      </x:c>
      <x:c r="AD908" s="120"/>
      <x:c r="AE908" s="120"/>
      <x:c r="AF908" s="120"/>
      <x:c r="AG908" s="120"/>
    </x:row>
    <x:row r="909">
      <x:c r="A909" s="120" t="n">
        <x:v>908</x:v>
      </x:c>
      <x:c r="B909" s="120" t="n">
        <x:v>0</x:v>
      </x:c>
      <x:c r="C909" s="120" t="n">
        <x:v>1</x:v>
      </x:c>
      <x:c r="D909" s="120" t="str">
        <x:v>CADC0892</x:v>
      </x:c>
      <x:c r="E909" s="120" t="n">
        <x:v>1</x:v>
      </x:c>
      <x:c r="F909" s="120" t="n">
        <x:v>178</x:v>
      </x:c>
      <x:c r="G909" s="120" t="n">
        <x:v>179</x:v>
      </x:c>
      <x:c r="H909" s="120" t="n">
        <x:v>0.4251941709497207</x:v>
      </x:c>
      <x:c r="I909" s="120" t="n">
        <x:v>0.1563838255390769</x:v>
      </x:c>
      <x:c r="J909" s="120" t="n">
        <x:v>0.3954539486957703</x:v>
      </x:c>
      <x:c r="K909" s="120" t="n">
        <x:v>-1.3020628543772266</x:v>
      </x:c>
      <x:c r="L909" s="120" t="n">
        <x:v>0.5674521056174975</x:v>
      </x:c>
      <x:c r="M909" s="120" t="n">
        <x:v>1</x:v>
      </x:c>
      <x:c r="N909" s="120" t="n">
        <x:v>1</x:v>
      </x:c>
      <x:c r="O909" s="120" t="n">
        <x:v>1</x:v>
      </x:c>
      <x:c r="P909" s="120" t="n">
        <x:v>25</x:v>
      </x:c>
      <x:c r="Q909" s="120" t="n">
        <x:v>30</x:v>
      </x:c>
      <x:c r="R909" s="120" t="n">
        <x:v>0.00041516295220105065</x:v>
      </x:c>
      <x:c r="S909" s="120" t="n">
        <x:v>0.0004282193192980926</x:v>
      </x:c>
      <x:c r="T909" s="120" t="n">
        <x:v>178</x:v>
      </x:c>
      <x:c r="U909" s="120" t="n">
        <x:v>179</x:v>
      </x:c>
      <x:c r="V909" s="120" t="n">
        <x:v>0.0008785608176352634</x:v>
      </x:c>
      <x:c r="W909" s="120" t="n">
        <x:v>0.0008736526566428877</x:v>
      </x:c>
      <x:c r="X909" s="120" t="n">
        <x:v>909</x:v>
      </x:c>
      <x:c r="Y909" s="151" t="n">
        <x:v>44714.188368055555</x:v>
      </x:c>
      <x:c r="Z909" s="151" t="n">
        <x:v>44714.19042824074</x:v>
      </x:c>
      <x:c r="AA909" s="120" t="n">
        <x:v>179</x:v>
      </x:c>
      <x:c r="AB909" s="120" t="str">
        <x:v>Normal</x:v>
      </x:c>
      <x:c r="AC909" s="120" t="n">
        <x:v>1</x:v>
      </x:c>
      <x:c r="AD909" s="120" t="n">
        <x:v>248</x:v>
      </x:c>
      <x:c r="AE909" s="120" t="n">
        <x:v>3</x:v>
      </x:c>
      <x:c r="AF909" s="120" t="n">
        <x:v>48</x:v>
      </x:c>
      <x:c r="AG909" s="120" t="str">
        <x:v>train=1|anomaly=0</x:v>
      </x:c>
    </x:row>
    <x:row r="910">
      <x:c r="A910" s="120" t="n">
        <x:v>909</x:v>
      </x:c>
      <x:c r="B910" s="120" t="n">
        <x:v>0</x:v>
      </x:c>
      <x:c r="C910" s="120" t="n">
        <x:v>1</x:v>
      </x:c>
      <x:c r="D910" s="120" t="str">
        <x:v>CADC0892</x:v>
      </x:c>
      <x:c r="E910" s="120" t="n">
        <x:v>1</x:v>
      </x:c>
      <x:c r="F910" s="120" t="n">
        <x:v>215</x:v>
      </x:c>
      <x:c r="G910" s="120" t="n">
        <x:v>216</x:v>
      </x:c>
      <x:c r="H910" s="120" t="n">
        <x:v>0.3719937666203703</x:v>
      </x:c>
      <x:c r="I910" s="120" t="n">
        <x:v>0.16585692783650838</x:v>
      </x:c>
      <x:c r="J910" s="120" t="n">
        <x:v>0.40725535949390324</x:v>
      </x:c>
      <x:c r="K910" s="120" t="n">
        <x:v>-1.0613317169405534</x:v>
      </x:c>
      <x:c r="L910" s="120" t="n">
        <x:v>0.733980226955147</x:v>
      </x:c>
      <x:c r="M910" s="120" t="n">
        <x:v>2</x:v>
      </x:c>
      <x:c r="N910" s="120" t="n">
        <x:v>1</x:v>
      </x:c>
      <x:c r="O910" s="120" t="n">
        <x:v>1</x:v>
      </x:c>
      <x:c r="P910" s="120" t="n">
        <x:v>26</x:v>
      </x:c>
      <x:c r="Q910" s="120" t="n">
        <x:v>41</x:v>
      </x:c>
      <x:c r="R910" s="120" t="n">
        <x:v>0.00030969114584997355</x:v>
      </x:c>
      <x:c r="S910" s="120" t="n">
        <x:v>0.00026993101240190714</x:v>
      </x:c>
      <x:c r="T910" s="120" t="n">
        <x:v>215</x:v>
      </x:c>
      <x:c r="U910" s="120" t="n">
        <x:v>216</x:v>
      </x:c>
      <x:c r="V910" s="120" t="n">
        <x:v>0.0007714275713325971</x:v>
      </x:c>
      <x:c r="W910" s="120" t="n">
        <x:v>0.0007678561473912425</x:v>
      </x:c>
      <x:c r="X910" s="120" t="n">
        <x:v>910</x:v>
      </x:c>
      <x:c r="Y910" s="151" t="n">
        <x:v>44714.19043981482</x:v>
      </x:c>
      <x:c r="Z910" s="151" t="n">
        <x:v>44714.192928240744</x:v>
      </x:c>
      <x:c r="AA910" s="120" t="n">
        <x:v>216</x:v>
      </x:c>
      <x:c r="AB910" s="120" t="str">
        <x:v>Normal</x:v>
      </x:c>
      <x:c r="AC910" s="120" t="n">
        <x:v>1</x:v>
      </x:c>
      <x:c r="AD910" s="120" t="n">
        <x:v>540</x:v>
      </x:c>
      <x:c r="AE910" s="120" t="n">
        <x:v>6</x:v>
      </x:c>
      <x:c r="AF910" s="120" t="n">
        <x:v>40</x:v>
      </x:c>
      <x:c r="AG910" s="120" t="str">
        <x:v>train=1|anomaly=0</x:v>
      </x:c>
    </x:row>
    <x:row r="911">
      <x:c r="A911" s="120" t="n">
        <x:v>910</x:v>
      </x:c>
      <x:c r="B911" s="120" t="n">
        <x:v>0</x:v>
      </x:c>
      <x:c r="C911" s="120" t="n">
        <x:v>1</x:v>
      </x:c>
      <x:c r="D911" s="120" t="str">
        <x:v>CADC0892</x:v>
      </x:c>
      <x:c r="E911" s="120" t="n">
        <x:v>1</x:v>
      </x:c>
      <x:c r="F911" s="120" t="n">
        <x:v>222</x:v>
      </x:c>
      <x:c r="G911" s="120" t="n">
        <x:v>223</x:v>
      </x:c>
      <x:c r="H911" s="120" t="n">
        <x:v>0.28025130614349775</x:v>
      </x:c>
      <x:c r="I911" s="120" t="n">
        <x:v>0.09214285687583208</x:v>
      </x:c>
      <x:c r="J911" s="120" t="n">
        <x:v>0.30355041900124613</x:v>
      </x:c>
      <x:c r="K911" s="120" t="n">
        <x:v>-1.0279049268361413</x:v>
      </x:c>
      <x:c r="L911" s="120" t="n">
        <x:v>0.7541139185840298</x:v>
      </x:c>
      <x:c r="M911" s="120" t="n">
        <x:v>1</x:v>
      </x:c>
      <x:c r="N911" s="120" t="n">
        <x:v>1</x:v>
      </x:c>
      <x:c r="O911" s="120" t="n">
        <x:v>1</x:v>
      </x:c>
      <x:c r="P911" s="120" t="n">
        <x:v>30</x:v>
      </x:c>
      <x:c r="Q911" s="120" t="n">
        <x:v>39</x:v>
      </x:c>
      <x:c r="R911" s="120" t="n">
        <x:v>0.00015397995162785022</x:v>
      </x:c>
      <x:c r="S911" s="120" t="n">
        <x:v>0.00009990363371865979</x:v>
      </x:c>
      <x:c r="T911" s="120" t="n">
        <x:v>222</x:v>
      </x:c>
      <x:c r="U911" s="120" t="n">
        <x:v>223</x:v>
      </x:c>
      <x:c r="V911" s="120" t="n">
        <x:v>0.0004150579138550995</x:v>
      </x:c>
      <x:c r="W911" s="120" t="n">
        <x:v>0.00041319666760462816</x:v>
      </x:c>
      <x:c r="X911" s="120" t="n">
        <x:v>911</x:v>
      </x:c>
      <x:c r="Y911" s="151" t="n">
        <x:v>44714.19293981481</x:v>
      </x:c>
      <x:c r="Z911" s="151" t="n">
        <x:v>44714.19550925926</x:v>
      </x:c>
      <x:c r="AA911" s="120" t="n">
        <x:v>223</x:v>
      </x:c>
      <x:c r="AB911" s="120" t="str">
        <x:v>Normal</x:v>
      </x:c>
      <x:c r="AC911" s="120" t="n">
        <x:v>0</x:v>
      </x:c>
      <x:c r="AD911" s="120"/>
      <x:c r="AE911" s="120"/>
      <x:c r="AF911" s="120"/>
      <x:c r="AG911" s="120"/>
    </x:row>
    <x:row r="912">
      <x:c r="A912" s="120" t="n">
        <x:v>911</x:v>
      </x:c>
      <x:c r="B912" s="120" t="n">
        <x:v>1</x:v>
      </x:c>
      <x:c r="C912" s="120" t="n">
        <x:v>1</x:v>
      </x:c>
      <x:c r="D912" s="120" t="str">
        <x:v>CADC0892</x:v>
      </x:c>
      <x:c r="E912" s="120" t="n">
        <x:v>1</x:v>
      </x:c>
      <x:c r="F912" s="120" t="n">
        <x:v>277</x:v>
      </x:c>
      <x:c r="G912" s="120" t="n">
        <x:v>278</x:v>
      </x:c>
      <x:c r="H912" s="120" t="n">
        <x:v>0.22691975147482016</x:v>
      </x:c>
      <x:c r="I912" s="120" t="n">
        <x:v>0.03609642427864292</x:v>
      </x:c>
      <x:c r="J912" s="120" t="n">
        <x:v>0.18999058997393245</x:v>
      </x:c>
      <x:c r="K912" s="120" t="n">
        <x:v>-0.96412891886244</x:v>
      </x:c>
      <x:c r="L912" s="120" t="n">
        <x:v>0.44454240762355834</x:v>
      </x:c>
      <x:c r="M912" s="120" t="n">
        <x:v>3</x:v>
      </x:c>
      <x:c r="N912" s="120" t="n">
        <x:v>1</x:v>
      </x:c>
      <x:c r="O912" s="120" t="n">
        <x:v>1</x:v>
      </x:c>
      <x:c r="P912" s="120" t="n">
        <x:v>18</x:v>
      </x:c>
      <x:c r="Q912" s="120" t="n">
        <x:v>18</x:v>
      </x:c>
      <x:c r="R912" s="120" t="n">
        <x:v>0.00014147850488089344</x:v>
      </x:c>
      <x:c r="S912" s="120" t="n">
        <x:v>0.0002852511934876084</x:v>
      </x:c>
      <x:c r="T912" s="120" t="n">
        <x:v>277</x:v>
      </x:c>
      <x:c r="U912" s="120" t="n">
        <x:v>278</x:v>
      </x:c>
      <x:c r="V912" s="120" t="n">
        <x:v>0.00013031200100593112</x:v>
      </x:c>
      <x:c r="W912" s="120" t="n">
        <x:v>0.00012984325280087383</x:v>
      </x:c>
      <x:c r="X912" s="120" t="n">
        <x:v>912</x:v>
      </x:c>
      <x:c r="Y912" s="151" t="n">
        <x:v>44714.19552083333</x:v>
      </x:c>
      <x:c r="Z912" s="151" t="n">
        <x:v>44714.19872685185</x:v>
      </x:c>
      <x:c r="AA912" s="120" t="n">
        <x:v>278</x:v>
      </x:c>
      <x:c r="AB912" s="120" t="str">
        <x:v>Anomalous</x:v>
      </x:c>
      <x:c r="AC912" s="120" t="n">
        <x:v>0</x:v>
      </x:c>
      <x:c r="AD912" s="120"/>
      <x:c r="AE912" s="120"/>
      <x:c r="AF912" s="120"/>
      <x:c r="AG912" s="120"/>
    </x:row>
    <x:row r="913">
      <x:c r="A913" s="120" t="n">
        <x:v>912</x:v>
      </x:c>
      <x:c r="B913" s="120" t="n">
        <x:v>0</x:v>
      </x:c>
      <x:c r="C913" s="120" t="n">
        <x:v>0</x:v>
      </x:c>
      <x:c r="D913" s="120" t="str">
        <x:v>CADC0892</x:v>
      </x:c>
      <x:c r="E913" s="120" t="n">
        <x:v>1</x:v>
      </x:c>
      <x:c r="F913" s="120" t="n">
        <x:v>256</x:v>
      </x:c>
      <x:c r="G913" s="120" t="n">
        <x:v>257</x:v>
      </x:c>
      <x:c r="H913" s="120" t="n">
        <x:v>0.25049204167315176</x:v>
      </x:c>
      <x:c r="I913" s="120" t="n">
        <x:v>0.11953187942239403</x:v>
      </x:c>
      <x:c r="J913" s="120" t="n">
        <x:v>0.3457338274198723</x:v>
      </x:c>
      <x:c r="K913" s="120" t="n">
        <x:v>-0.6032605986049893</x:v>
      </x:c>
      <x:c r="L913" s="120" t="n">
        <x:v>1.0194933006321125</x:v>
      </x:c>
      <x:c r="M913" s="120" t="n">
        <x:v>1</x:v>
      </x:c>
      <x:c r="N913" s="120" t="n">
        <x:v>1</x:v>
      </x:c>
      <x:c r="O913" s="120" t="n">
        <x:v>1</x:v>
      </x:c>
      <x:c r="P913" s="120" t="n">
        <x:v>16</x:v>
      </x:c>
      <x:c r="Q913" s="120" t="n">
        <x:v>28</x:v>
      </x:c>
      <x:c r="R913" s="120" t="n">
        <x:v>0.00022893574211134684</x:v>
      </x:c>
      <x:c r="S913" s="120" t="n">
        <x:v>0.00022688092261014572</x:v>
      </x:c>
      <x:c r="T913" s="120" t="n">
        <x:v>256</x:v>
      </x:c>
      <x:c r="U913" s="120" t="n">
        <x:v>257</x:v>
      </x:c>
      <x:c r="V913" s="120" t="n">
        <x:v>0.0004669214039937267</x:v>
      </x:c>
      <x:c r="W913" s="120" t="n">
        <x:v>0.0004651045891921947</x:v>
      </x:c>
      <x:c r="X913" s="120" t="n">
        <x:v>913</x:v>
      </x:c>
      <x:c r="Y913" s="151" t="n">
        <x:v>44714.19873842593</x:v>
      </x:c>
      <x:c r="Z913" s="151" t="n">
        <x:v>44714.20170138889</x:v>
      </x:c>
      <x:c r="AA913" s="120" t="n">
        <x:v>257</x:v>
      </x:c>
      <x:c r="AB913" s="120" t="str">
        <x:v>Normal</x:v>
      </x:c>
      <x:c r="AC913" s="120" t="n">
        <x:v>1</x:v>
      </x:c>
      <x:c r="AD913" s="120" t="n">
        <x:v>797</x:v>
      </x:c>
      <x:c r="AE913" s="120" t="n">
        <x:v>8</x:v>
      </x:c>
      <x:c r="AF913" s="120" t="n">
        <x:v>97</x:v>
      </x:c>
      <x:c r="AG913" s="120" t="str">
        <x:v>train=0|anomaly=0</x:v>
      </x:c>
    </x:row>
    <x:row r="914">
      <x:c r="A914" s="120" t="n">
        <x:v>913</x:v>
      </x:c>
      <x:c r="B914" s="120" t="n">
        <x:v>0</x:v>
      </x:c>
      <x:c r="C914" s="120" t="n">
        <x:v>1</x:v>
      </x:c>
      <x:c r="D914" s="120" t="str">
        <x:v>CADC0892</x:v>
      </x:c>
      <x:c r="E914" s="120" t="n">
        <x:v>1</x:v>
      </x:c>
      <x:c r="F914" s="120" t="n">
        <x:v>272</x:v>
      </x:c>
      <x:c r="G914" s="120" t="n">
        <x:v>273</x:v>
      </x:c>
      <x:c r="H914" s="120" t="n">
        <x:v>0.23384447128205127</x:v>
      </x:c>
      <x:c r="I914" s="120" t="n">
        <x:v>0.13025889882743535</x:v>
      </x:c>
      <x:c r="J914" s="120" t="n">
        <x:v>0.3609139770463806</x:v>
      </x:c>
      <x:c r="K914" s="120" t="n">
        <x:v>-0.13407060676431426</x:v>
      </x:c>
      <x:c r="L914" s="120" t="n">
        <x:v>1.2200993044477981</x:v>
      </x:c>
      <x:c r="M914" s="120" t="n">
        <x:v>1</x:v>
      </x:c>
      <x:c r="N914" s="120" t="n">
        <x:v>1</x:v>
      </x:c>
      <x:c r="O914" s="120" t="n">
        <x:v>1</x:v>
      </x:c>
      <x:c r="P914" s="120" t="n">
        <x:v>14</x:v>
      </x:c>
      <x:c r="Q914" s="120" t="n">
        <x:v>24</x:v>
      </x:c>
      <x:c r="R914" s="120" t="n">
        <x:v>0.00021639150346066028</x:v>
      </x:c>
      <x:c r="S914" s="120" t="n">
        <x:v>0.00011641456475189145</x:v>
      </x:c>
      <x:c r="T914" s="120" t="n">
        <x:v>272</x:v>
      </x:c>
      <x:c r="U914" s="120" t="n">
        <x:v>273</x:v>
      </x:c>
      <x:c r="V914" s="120" t="n">
        <x:v>0.0004788930103949829</x:v>
      </x:c>
      <x:c r="W914" s="120" t="n">
        <x:v>0.0004771388235437192</x:v>
      </x:c>
      <x:c r="X914" s="120" t="n">
        <x:v>914</x:v>
      </x:c>
      <x:c r="Y914" s="151" t="n">
        <x:v>44714.20171296296</x:v>
      </x:c>
      <x:c r="Z914" s="151" t="n">
        <x:v>44714.20486111111</x:v>
      </x:c>
      <x:c r="AA914" s="120" t="n">
        <x:v>273</x:v>
      </x:c>
      <x:c r="AB914" s="120" t="str">
        <x:v>Normal</x:v>
      </x:c>
      <x:c r="AC914" s="120" t="n">
        <x:v>0</x:v>
      </x:c>
      <x:c r="AD914" s="120"/>
      <x:c r="AE914" s="120"/>
      <x:c r="AF914" s="120"/>
      <x:c r="AG914" s="120"/>
    </x:row>
    <x:row r="915">
      <x:c r="A915" s="120" t="n">
        <x:v>914</x:v>
      </x:c>
      <x:c r="B915" s="120" t="n">
        <x:v>0</x:v>
      </x:c>
      <x:c r="C915" s="120" t="n">
        <x:v>1</x:v>
      </x:c>
      <x:c r="D915" s="120" t="str">
        <x:v>CADC0892</x:v>
      </x:c>
      <x:c r="E915" s="120" t="n">
        <x:v>1</x:v>
      </x:c>
      <x:c r="F915" s="120" t="n">
        <x:v>238</x:v>
      </x:c>
      <x:c r="G915" s="120" t="n">
        <x:v>239</x:v>
      </x:c>
      <x:c r="H915" s="120" t="n">
        <x:v>0.24769431916317994</x:v>
      </x:c>
      <x:c r="I915" s="120" t="n">
        <x:v>0.10219608786277179</x:v>
      </x:c>
      <x:c r="J915" s="120" t="n">
        <x:v>0.31968122851173447</x:v>
      </x:c>
      <x:c r="K915" s="120" t="n">
        <x:v>-0.823712639782419</x:v>
      </x:c>
      <x:c r="L915" s="120" t="n">
        <x:v>0.9017280557963263</x:v>
      </x:c>
      <x:c r="M915" s="120" t="n">
        <x:v>1</x:v>
      </x:c>
      <x:c r="N915" s="120" t="n">
        <x:v>1</x:v>
      </x:c>
      <x:c r="O915" s="120" t="n">
        <x:v>1</x:v>
      </x:c>
      <x:c r="P915" s="120" t="n">
        <x:v>10</x:v>
      </x:c>
      <x:c r="Q915" s="120" t="n">
        <x:v>22</x:v>
      </x:c>
      <x:c r="R915" s="120" t="n">
        <x:v>0.00017786304989203695</x:v>
      </x:c>
      <x:c r="S915" s="120" t="n">
        <x:v>0.00013893016614384133</x:v>
      </x:c>
      <x:c r="T915" s="120" t="n">
        <x:v>238</x:v>
      </x:c>
      <x:c r="U915" s="120" t="n">
        <x:v>239</x:v>
      </x:c>
      <x:c r="V915" s="120" t="n">
        <x:v>0.0004293953271545033</x:v>
      </x:c>
      <x:c r="W915" s="120" t="n">
        <x:v>0.00042759869398649285</x:v>
      </x:c>
      <x:c r="X915" s="120" t="n">
        <x:v>915</x:v>
      </x:c>
      <x:c r="Y915" s="151" t="n">
        <x:v>44714.204872685186</x:v>
      </x:c>
      <x:c r="Z915" s="151" t="n">
        <x:v>44714.20762731481</x:v>
      </x:c>
      <x:c r="AA915" s="120" t="n">
        <x:v>239</x:v>
      </x:c>
      <x:c r="AB915" s="120" t="str">
        <x:v>Normal</x:v>
      </x:c>
      <x:c r="AC915" s="120" t="n">
        <x:v>1</x:v>
      </x:c>
      <x:c r="AD915" s="120" t="n">
        <x:v>85</x:v>
      </x:c>
      <x:c r="AE915" s="120" t="n">
        <x:v>1</x:v>
      </x:c>
      <x:c r="AF915" s="120" t="n">
        <x:v>85</x:v>
      </x:c>
      <x:c r="AG915" s="120" t="str">
        <x:v>train=1|anomaly=0</x:v>
      </x:c>
    </x:row>
    <x:row r="916">
      <x:c r="A916" s="120" t="n">
        <x:v>915</x:v>
      </x:c>
      <x:c r="B916" s="120" t="n">
        <x:v>1</x:v>
      </x:c>
      <x:c r="C916" s="120" t="n">
        <x:v>1</x:v>
      </x:c>
      <x:c r="D916" s="120" t="str">
        <x:v>CADC0892</x:v>
      </x:c>
      <x:c r="E916" s="120" t="n">
        <x:v>1</x:v>
      </x:c>
      <x:c r="F916" s="120" t="n">
        <x:v>293</x:v>
      </x:c>
      <x:c r="G916" s="120" t="n">
        <x:v>294</x:v>
      </x:c>
      <x:c r="H916" s="120" t="n">
        <x:v>0.21836545748299319</x:v>
      </x:c>
      <x:c r="I916" s="120" t="n">
        <x:v>0.030815837257877683</x:v>
      </x:c>
      <x:c r="J916" s="120" t="n">
        <x:v>0.17554440252505257</x:v>
      </x:c>
      <x:c r="K916" s="120" t="n">
        <x:v>-1.5014638863490053</x:v>
      </x:c>
      <x:c r="L916" s="120" t="n">
        <x:v>-0.017994079606428955</x:v>
      </x:c>
      <x:c r="M916" s="120" t="n">
        <x:v>2</x:v>
      </x:c>
      <x:c r="N916" s="120" t="n">
        <x:v>2</x:v>
      </x:c>
      <x:c r="O916" s="120" t="n">
        <x:v>2</x:v>
      </x:c>
      <x:c r="P916" s="120" t="n">
        <x:v>20</x:v>
      </x:c>
      <x:c r="Q916" s="120" t="n">
        <x:v>35</x:v>
      </x:c>
      <x:c r="R916" s="120" t="n">
        <x:v>0.0000941082264984983</x:v>
      </x:c>
      <x:c r="S916" s="120" t="n">
        <x:v>0.00012064776243184933</x:v>
      </x:c>
      <x:c r="T916" s="120" t="n">
        <x:v>293</x:v>
      </x:c>
      <x:c r="U916" s="120" t="n">
        <x:v>294</x:v>
      </x:c>
      <x:c r="V916" s="120" t="n">
        <x:v>0.00010517350599958254</x:v>
      </x:c>
      <x:c r="W916" s="120" t="n">
        <x:v>0.00010481577298597851</x:v>
      </x:c>
      <x:c r="X916" s="120" t="n">
        <x:v>916</x:v>
      </x:c>
      <x:c r="Y916" s="151" t="n">
        <x:v>44714.20763888889</x:v>
      </x:c>
      <x:c r="Z916" s="151" t="n">
        <x:v>44714.21103009259</x:v>
      </x:c>
      <x:c r="AA916" s="120" t="n">
        <x:v>294</x:v>
      </x:c>
      <x:c r="AB916" s="120" t="str">
        <x:v>Anomalous</x:v>
      </x:c>
      <x:c r="AC916" s="120" t="n">
        <x:v>0</x:v>
      </x:c>
      <x:c r="AD916" s="120"/>
      <x:c r="AE916" s="120"/>
      <x:c r="AF916" s="120"/>
      <x:c r="AG916" s="120"/>
    </x:row>
    <x:row r="917">
      <x:c r="A917" s="120" t="n">
        <x:v>916</x:v>
      </x:c>
      <x:c r="B917" s="120" t="n">
        <x:v>0</x:v>
      </x:c>
      <x:c r="C917" s="120" t="n">
        <x:v>1</x:v>
      </x:c>
      <x:c r="D917" s="120" t="str">
        <x:v>CADC0892</x:v>
      </x:c>
      <x:c r="E917" s="120" t="n">
        <x:v>1</x:v>
      </x:c>
      <x:c r="F917" s="120" t="n">
        <x:v>251</x:v>
      </x:c>
      <x:c r="G917" s="120" t="n">
        <x:v>252</x:v>
      </x:c>
      <x:c r="H917" s="120" t="n">
        <x:v>0.23510613503968253</x:v>
      </x:c>
      <x:c r="I917" s="120" t="n">
        <x:v>0.10419123137520457</x:v>
      </x:c>
      <x:c r="J917" s="120" t="n">
        <x:v>0.3227866654234722</x:v>
      </x:c>
      <x:c r="K917" s="120" t="n">
        <x:v>-0.6710240293780716</x:v>
      </x:c>
      <x:c r="L917" s="120" t="n">
        <x:v>0.9875014108116474</x:v>
      </x:c>
      <x:c r="M917" s="120" t="n">
        <x:v>3</x:v>
      </x:c>
      <x:c r="N917" s="120" t="n">
        <x:v>1</x:v>
      </x:c>
      <x:c r="O917" s="120" t="n">
        <x:v>1</x:v>
      </x:c>
      <x:c r="P917" s="120" t="n">
        <x:v>16</x:v>
      </x:c>
      <x:c r="Q917" s="120" t="n">
        <x:v>28</x:v>
      </x:c>
      <x:c r="R917" s="120" t="n">
        <x:v>0.00018731839466066053</x:v>
      </x:c>
      <x:c r="S917" s="120" t="n">
        <x:v>0.00015448594169054162</x:v>
      </x:c>
      <x:c r="T917" s="120" t="n">
        <x:v>251</x:v>
      </x:c>
      <x:c r="U917" s="120" t="n">
        <x:v>252</x:v>
      </x:c>
      <x:c r="V917" s="120" t="n">
        <x:v>0.00041510450747093454</x:v>
      </x:c>
      <x:c r="W917" s="120" t="n">
        <x:v>0.0004134572673619229</x:v>
      </x:c>
      <x:c r="X917" s="120" t="n">
        <x:v>917</x:v>
      </x:c>
      <x:c r="Y917" s="151" t="n">
        <x:v>44714.21104166667</x:v>
      </x:c>
      <x:c r="Z917" s="151" t="n">
        <x:v>44714.21394675926</x:v>
      </x:c>
      <x:c r="AA917" s="120" t="n">
        <x:v>252</x:v>
      </x:c>
      <x:c r="AB917" s="120" t="str">
        <x:v>Normal</x:v>
      </x:c>
      <x:c r="AC917" s="120" t="n">
        <x:v>1</x:v>
      </x:c>
      <x:c r="AD917" s="120" t="n">
        <x:v>493</x:v>
      </x:c>
      <x:c r="AE917" s="120" t="n">
        <x:v>5</x:v>
      </x:c>
      <x:c r="AF917" s="120" t="n">
        <x:v>93</x:v>
      </x:c>
      <x:c r="AG917" s="120" t="str">
        <x:v>train=1|anomaly=0</x:v>
      </x:c>
    </x:row>
    <x:row r="918">
      <x:c r="A918" s="120" t="n">
        <x:v>917</x:v>
      </x:c>
      <x:c r="B918" s="120" t="n">
        <x:v>0</x:v>
      </x:c>
      <x:c r="C918" s="120" t="n">
        <x:v>1</x:v>
      </x:c>
      <x:c r="D918" s="120" t="str">
        <x:v>CADC0892</x:v>
      </x:c>
      <x:c r="E918" s="120" t="n">
        <x:v>1</x:v>
      </x:c>
      <x:c r="F918" s="120" t="n">
        <x:v>279</x:v>
      </x:c>
      <x:c r="G918" s="120" t="n">
        <x:v>280</x:v>
      </x:c>
      <x:c r="H918" s="120" t="n">
        <x:v>0.22930267035714286</x:v>
      </x:c>
      <x:c r="I918" s="120" t="n">
        <x:v>0.13034756027995184</x:v>
      </x:c>
      <x:c r="J918" s="120" t="n">
        <x:v>0.361036785217174</x:v>
      </x:c>
      <x:c r="K918" s="120" t="n">
        <x:v>-0.07421749930617239</x:v>
      </x:c>
      <x:c r="L918" s="120" t="n">
        <x:v>1.2495065173444788</x:v>
      </x:c>
      <x:c r="M918" s="120" t="n">
        <x:v>1</x:v>
      </x:c>
      <x:c r="N918" s="120" t="n">
        <x:v>1</x:v>
      </x:c>
      <x:c r="O918" s="120" t="n">
        <x:v>1</x:v>
      </x:c>
      <x:c r="P918" s="120" t="n">
        <x:v>12</x:v>
      </x:c>
      <x:c r="Q918" s="120" t="n">
        <x:v>19</x:v>
      </x:c>
      <x:c r="R918" s="120" t="n">
        <x:v>0.0002061782523117563</x:v>
      </x:c>
      <x:c r="S918" s="120" t="n">
        <x:v>0.00010127074415179858</x:v>
      </x:c>
      <x:c r="T918" s="120" t="n">
        <x:v>279</x:v>
      </x:c>
      <x:c r="U918" s="120" t="n">
        <x:v>280</x:v>
      </x:c>
      <x:c r="V918" s="120" t="n">
        <x:v>0.00046719555655896715</x:v>
      </x:c>
      <x:c r="W918" s="120" t="n">
        <x:v>0.000465527000999828</x:v>
      </x:c>
      <x:c r="X918" s="120" t="n">
        <x:v>918</x:v>
      </x:c>
      <x:c r="Y918" s="151" t="n">
        <x:v>44714.213958333334</x:v>
      </x:c>
      <x:c r="Z918" s="151" t="n">
        <x:v>44714.2171875</x:v>
      </x:c>
      <x:c r="AA918" s="120" t="n">
        <x:v>280</x:v>
      </x:c>
      <x:c r="AB918" s="120" t="str">
        <x:v>Normal</x:v>
      </x:c>
      <x:c r="AC918" s="120" t="n">
        <x:v>1</x:v>
      </x:c>
      <x:c r="AD918" s="120" t="n">
        <x:v>379</x:v>
      </x:c>
      <x:c r="AE918" s="120" t="n">
        <x:v>4</x:v>
      </x:c>
      <x:c r="AF918" s="120" t="n">
        <x:v>79</x:v>
      </x:c>
      <x:c r="AG918" s="120" t="str">
        <x:v>train=1|anomaly=0</x:v>
      </x:c>
    </x:row>
    <x:row r="919">
      <x:c r="A919" s="120" t="n">
        <x:v>918</x:v>
      </x:c>
      <x:c r="B919" s="120" t="n">
        <x:v>0</x:v>
      </x:c>
      <x:c r="C919" s="120" t="n">
        <x:v>1</x:v>
      </x:c>
      <x:c r="D919" s="120" t="str">
        <x:v>CADC0892</x:v>
      </x:c>
      <x:c r="E919" s="120" t="n">
        <x:v>1</x:v>
      </x:c>
      <x:c r="F919" s="120" t="n">
        <x:v>237</x:v>
      </x:c>
      <x:c r="G919" s="120" t="n">
        <x:v>238</x:v>
      </x:c>
      <x:c r="H919" s="120" t="n">
        <x:v>0.27369988655462185</x:v>
      </x:c>
      <x:c r="I919" s="120" t="n">
        <x:v>0.12653034012485595</x:v>
      </x:c>
      <x:c r="J919" s="120" t="n">
        <x:v>0.355711034584051</x:v>
      </x:c>
      <x:c r="K919" s="120" t="n">
        <x:v>-0.9067773532996619</x:v>
      </x:c>
      <x:c r="L919" s="120" t="n">
        <x:v>0.8637724979210409</x:v>
      </x:c>
      <x:c r="M919" s="120" t="n">
        <x:v>1</x:v>
      </x:c>
      <x:c r="N919" s="120" t="n">
        <x:v>1</x:v>
      </x:c>
      <x:c r="O919" s="120" t="n">
        <x:v>1</x:v>
      </x:c>
      <x:c r="P919" s="120" t="n">
        <x:v>17</x:v>
      </x:c>
      <x:c r="Q919" s="120" t="n">
        <x:v>31</x:v>
      </x:c>
      <x:c r="R919" s="120" t="n">
        <x:v>0.00018578620682751054</x:v>
      </x:c>
      <x:c r="S919" s="120" t="n">
        <x:v>0.00007805170669271185</x:v>
      </x:c>
      <x:c r="T919" s="120" t="n">
        <x:v>237</x:v>
      </x:c>
      <x:c r="U919" s="120" t="n">
        <x:v>238</x:v>
      </x:c>
      <x:c r="V919" s="120" t="n">
        <x:v>0.0005338832916660589</x:v>
      </x:c>
      <x:c r="W919" s="120" t="n">
        <x:v>0.0005316400845582183</x:v>
      </x:c>
      <x:c r="X919" s="120" t="n">
        <x:v>919</x:v>
      </x:c>
      <x:c r="Y919" s="151" t="n">
        <x:v>44714.217199074075</x:v>
      </x:c>
      <x:c r="Z919" s="151" t="n">
        <x:v>44714.21994212963</x:v>
      </x:c>
      <x:c r="AA919" s="120" t="n">
        <x:v>238</x:v>
      </x:c>
      <x:c r="AB919" s="120" t="str">
        <x:v>Normal</x:v>
      </x:c>
      <x:c r="AC919" s="120" t="n">
        <x:v>1</x:v>
      </x:c>
      <x:c r="AD919" s="120" t="n">
        <x:v>727</x:v>
      </x:c>
      <x:c r="AE919" s="120" t="n">
        <x:v>8</x:v>
      </x:c>
      <x:c r="AF919" s="120" t="n">
        <x:v>27</x:v>
      </x:c>
      <x:c r="AG919" s="120" t="str">
        <x:v>train=1|anomaly=0</x:v>
      </x:c>
    </x:row>
    <x:row r="920">
      <x:c r="A920" s="120" t="n">
        <x:v>919</x:v>
      </x:c>
      <x:c r="B920" s="120" t="n">
        <x:v>1</x:v>
      </x:c>
      <x:c r="C920" s="120" t="n">
        <x:v>1</x:v>
      </x:c>
      <x:c r="D920" s="120" t="str">
        <x:v>CADC0892</x:v>
      </x:c>
      <x:c r="E920" s="120" t="n">
        <x:v>1</x:v>
      </x:c>
      <x:c r="F920" s="120" t="n">
        <x:v>311</x:v>
      </x:c>
      <x:c r="G920" s="120" t="n">
        <x:v>312</x:v>
      </x:c>
      <x:c r="H920" s="120" t="n">
        <x:v>0.18788865352564102</x:v>
      </x:c>
      <x:c r="I920" s="120" t="n">
        <x:v>0.04023657452299153</x:v>
      </x:c>
      <x:c r="J920" s="120" t="n">
        <x:v>0.20059056439172687</x:v>
      </x:c>
      <x:c r="K920" s="120" t="n">
        <x:v>-0.42038044271666486</x:v>
      </x:c>
      <x:c r="L920" s="120" t="n">
        <x:v>0.9072173512513825</x:v>
      </x:c>
      <x:c r="M920" s="120" t="n">
        <x:v>2</x:v>
      </x:c>
      <x:c r="N920" s="120" t="n">
        <x:v>1</x:v>
      </x:c>
      <x:c r="O920" s="120" t="n">
        <x:v>1</x:v>
      </x:c>
      <x:c r="P920" s="120" t="n">
        <x:v>39</x:v>
      </x:c>
      <x:c r="Q920" s="120" t="n">
        <x:v>49</x:v>
      </x:c>
      <x:c r="R920" s="120" t="n">
        <x:v>0.00009436122980231509</x:v>
      </x:c>
      <x:c r="S920" s="120" t="n">
        <x:v>0.0001328933303266451</x:v>
      </x:c>
      <x:c r="T920" s="120" t="n">
        <x:v>311</x:v>
      </x:c>
      <x:c r="U920" s="120" t="n">
        <x:v>312</x:v>
      </x:c>
      <x:c r="V920" s="120" t="n">
        <x:v>0.00012937805312859013</x:v>
      </x:c>
      <x:c r="W920" s="120" t="n">
        <x:v>0.0001289633798813831</x:v>
      </x:c>
      <x:c r="X920" s="120" t="n">
        <x:v>920</x:v>
      </x:c>
      <x:c r="Y920" s="151" t="n">
        <x:v>44714.2199537037</x:v>
      </x:c>
      <x:c r="Z920" s="151" t="n">
        <x:v>44714.22355324074</x:v>
      </x:c>
      <x:c r="AA920" s="120" t="n">
        <x:v>312</x:v>
      </x:c>
      <x:c r="AB920" s="120" t="str">
        <x:v>Anomalous</x:v>
      </x:c>
      <x:c r="AC920" s="120" t="n">
        <x:v>1</x:v>
      </x:c>
      <x:c r="AD920" s="120" t="n">
        <x:v>256</x:v>
      </x:c>
      <x:c r="AE920" s="120" t="n">
        <x:v>3</x:v>
      </x:c>
      <x:c r="AF920" s="120" t="n">
        <x:v>56</x:v>
      </x:c>
      <x:c r="AG920" s="120" t="str">
        <x:v>train=1|anomaly=1</x:v>
      </x:c>
    </x:row>
    <x:row r="921">
      <x:c r="A921" s="120" t="n">
        <x:v>920</x:v>
      </x:c>
      <x:c r="B921" s="120" t="n">
        <x:v>0</x:v>
      </x:c>
      <x:c r="C921" s="120" t="n">
        <x:v>1</x:v>
      </x:c>
      <x:c r="D921" s="120" t="str">
        <x:v>CADC0892</x:v>
      </x:c>
      <x:c r="E921" s="120" t="n">
        <x:v>1</x:v>
      </x:c>
      <x:c r="F921" s="120" t="n">
        <x:v>208</x:v>
      </x:c>
      <x:c r="G921" s="120" t="n">
        <x:v>209</x:v>
      </x:c>
      <x:c r="H921" s="120" t="n">
        <x:v>0.2654296966507177</x:v>
      </x:c>
      <x:c r="I921" s="120" t="n">
        <x:v>0.07456644680039343</x:v>
      </x:c>
      <x:c r="J921" s="120" t="n">
        <x:v>0.27306857527074296</x:v>
      </x:c>
      <x:c r="K921" s="120" t="n">
        <x:v>-1.2207371430781344</x:v>
      </x:c>
      <x:c r="L921" s="120" t="n">
        <x:v>0.6194953389911615</x:v>
      </x:c>
      <x:c r="M921" s="120" t="n">
        <x:v>1</x:v>
      </x:c>
      <x:c r="N921" s="120" t="n">
        <x:v>1</x:v>
      </x:c>
      <x:c r="O921" s="120" t="n">
        <x:v>1</x:v>
      </x:c>
      <x:c r="P921" s="120" t="n">
        <x:v>29</x:v>
      </x:c>
      <x:c r="Q921" s="120" t="n">
        <x:v>31</x:v>
      </x:c>
      <x:c r="R921" s="120" t="n">
        <x:v>0.00014132530723012552</x:v>
      </x:c>
      <x:c r="S921" s="120" t="n">
        <x:v>0.00011676134737585561</x:v>
      </x:c>
      <x:c r="T921" s="120" t="n">
        <x:v>208</x:v>
      </x:c>
      <x:c r="U921" s="120" t="n">
        <x:v>209</x:v>
      </x:c>
      <x:c r="V921" s="120" t="n">
        <x:v>0.00035849253269419916</x:v>
      </x:c>
      <x:c r="W921" s="120" t="n">
        <x:v>0.00035677725741815034</x:v>
      </x:c>
      <x:c r="X921" s="120" t="n">
        <x:v>921</x:v>
      </x:c>
      <x:c r="Y921" s="151" t="n">
        <x:v>44714.22356481481</x:v>
      </x:c>
      <x:c r="Z921" s="151" t="n">
        <x:v>44714.22597222222</x:v>
      </x:c>
      <x:c r="AA921" s="120" t="n">
        <x:v>209</x:v>
      </x:c>
      <x:c r="AB921" s="120" t="str">
        <x:v>Normal</x:v>
      </x:c>
      <x:c r="AC921" s="120" t="n">
        <x:v>0</x:v>
      </x:c>
      <x:c r="AD921" s="120"/>
      <x:c r="AE921" s="120"/>
      <x:c r="AF921" s="120"/>
      <x:c r="AG921" s="120"/>
    </x:row>
    <x:row r="922">
      <x:c r="A922" s="120" t="n">
        <x:v>921</x:v>
      </x:c>
      <x:c r="B922" s="120" t="n">
        <x:v>0</x:v>
      </x:c>
      <x:c r="C922" s="120" t="n">
        <x:v>1</x:v>
      </x:c>
      <x:c r="D922" s="120" t="str">
        <x:v>CADC0892</x:v>
      </x:c>
      <x:c r="E922" s="120" t="n">
        <x:v>1</x:v>
      </x:c>
      <x:c r="F922" s="120" t="n">
        <x:v>300</x:v>
      </x:c>
      <x:c r="G922" s="120" t="n">
        <x:v>301</x:v>
      </x:c>
      <x:c r="H922" s="120" t="n">
        <x:v>0.2098893365448505</x:v>
      </x:c>
      <x:c r="I922" s="120" t="n">
        <x:v>0.11201334550191287</x:v>
      </x:c>
      <x:c r="J922" s="120" t="n">
        <x:v>0.3346839486768269</x:v>
      </x:c>
      <x:c r="K922" s="120" t="n">
        <x:v>-0.0004678978701813108</x:v>
      </x:c>
      <x:c r="L922" s="120" t="n">
        <x:v>1.27833389884409</x:v>
      </x:c>
      <x:c r="M922" s="120" t="n">
        <x:v>2</x:v>
      </x:c>
      <x:c r="N922" s="120" t="n">
        <x:v>1</x:v>
      </x:c>
      <x:c r="O922" s="120" t="n">
        <x:v>1</x:v>
      </x:c>
      <x:c r="P922" s="120" t="n">
        <x:v>19</x:v>
      </x:c>
      <x:c r="Q922" s="120" t="n">
        <x:v>24</x:v>
      </x:c>
      <x:c r="R922" s="120" t="n">
        <x:v>0.00021173071033319993</x:v>
      </x:c>
      <x:c r="S922" s="120" t="n">
        <x:v>0.00023181346098247478</x:v>
      </x:c>
      <x:c r="T922" s="120" t="n">
        <x:v>300</x:v>
      </x:c>
      <x:c r="U922" s="120" t="n">
        <x:v>301</x:v>
      </x:c>
      <x:c r="V922" s="120" t="n">
        <x:v>0.00037337781833970957</x:v>
      </x:c>
      <x:c r="W922" s="120" t="n">
        <x:v>0.00037213736047147134</x:v>
      </x:c>
      <x:c r="X922" s="120" t="n">
        <x:v>922</x:v>
      </x:c>
      <x:c r="Y922" s="151" t="n">
        <x:v>44714.2259837963</x:v>
      </x:c>
      <x:c r="Z922" s="151" t="n">
        <x:v>44714.22945601852</x:v>
      </x:c>
      <x:c r="AA922" s="120" t="n">
        <x:v>301</x:v>
      </x:c>
      <x:c r="AB922" s="120" t="str">
        <x:v>Normal</x:v>
      </x:c>
      <x:c r="AC922" s="120" t="n">
        <x:v>0</x:v>
      </x:c>
      <x:c r="AD922" s="120"/>
      <x:c r="AE922" s="120"/>
      <x:c r="AF922" s="120"/>
      <x:c r="AG922" s="120"/>
    </x:row>
    <x:row r="923">
      <x:c r="A923" s="120" t="n">
        <x:v>922</x:v>
      </x:c>
      <x:c r="B923" s="120" t="n">
        <x:v>0</x:v>
      </x:c>
      <x:c r="C923" s="120" t="n">
        <x:v>1</x:v>
      </x:c>
      <x:c r="D923" s="120" t="str">
        <x:v>CADC0892</x:v>
      </x:c>
      <x:c r="E923" s="120" t="n">
        <x:v>1</x:v>
      </x:c>
      <x:c r="F923" s="120" t="n">
        <x:v>261</x:v>
      </x:c>
      <x:c r="G923" s="120" t="n">
        <x:v>262</x:v>
      </x:c>
      <x:c r="H923" s="120" t="n">
        <x:v>0.23912013053435113</x:v>
      </x:c>
      <x:c r="I923" s="120" t="n">
        <x:v>0.11623734738768306</x:v>
      </x:c>
      <x:c r="J923" s="120" t="n">
        <x:v>0.34093598722880963</x:v>
      </x:c>
      <x:c r="K923" s="120" t="n">
        <x:v>-0.5557253998228826</x:v>
      </x:c>
      <x:c r="L923" s="120" t="n">
        <x:v>1.0463585698568096</x:v>
      </x:c>
      <x:c r="M923" s="120" t="n">
        <x:v>1</x:v>
      </x:c>
      <x:c r="N923" s="120" t="n">
        <x:v>1</x:v>
      </x:c>
      <x:c r="O923" s="120" t="n">
        <x:v>1</x:v>
      </x:c>
      <x:c r="P923" s="120" t="n">
        <x:v>19</x:v>
      </x:c>
      <x:c r="Q923" s="120" t="n">
        <x:v>30</x:v>
      </x:c>
      <x:c r="R923" s="120" t="n">
        <x:v>0.00016566536318881226</x:v>
      </x:c>
      <x:c r="S923" s="120" t="n">
        <x:v>0.00006936056652215387</x:v>
      </x:c>
      <x:c r="T923" s="120" t="n">
        <x:v>261</x:v>
      </x:c>
      <x:c r="U923" s="120" t="n">
        <x:v>262</x:v>
      </x:c>
      <x:c r="V923" s="120" t="n">
        <x:v>0.00044535382140874734</x:v>
      </x:c>
      <x:c r="W923" s="120" t="n">
        <x:v>0.0004436539976629124</x:v>
      </x:c>
      <x:c r="X923" s="120" t="n">
        <x:v>923</x:v>
      </x:c>
      <x:c r="Y923" s="151" t="n">
        <x:v>44714.229467592595</x:v>
      </x:c>
      <x:c r="Z923" s="151" t="n">
        <x:v>44714.23248842593</x:v>
      </x:c>
      <x:c r="AA923" s="120" t="n">
        <x:v>262</x:v>
      </x:c>
      <x:c r="AB923" s="120" t="str">
        <x:v>Normal</x:v>
      </x:c>
      <x:c r="AC923" s="120" t="n">
        <x:v>0</x:v>
      </x:c>
      <x:c r="AD923" s="120"/>
      <x:c r="AE923" s="120"/>
      <x:c r="AF923" s="120"/>
      <x:c r="AG923" s="120"/>
    </x:row>
    <x:row r="924">
      <x:c r="A924" s="120" t="n">
        <x:v>923</x:v>
      </x:c>
      <x:c r="B924" s="120" t="n">
        <x:v>0</x:v>
      </x:c>
      <x:c r="C924" s="120" t="n">
        <x:v>0</x:v>
      </x:c>
      <x:c r="D924" s="120" t="str">
        <x:v>CADC0892</x:v>
      </x:c>
      <x:c r="E924" s="120" t="n">
        <x:v>1</x:v>
      </x:c>
      <x:c r="F924" s="120" t="n">
        <x:v>289</x:v>
      </x:c>
      <x:c r="G924" s="120" t="n">
        <x:v>290</x:v>
      </x:c>
      <x:c r="H924" s="120" t="n">
        <x:v>0.19657113413793106</x:v>
      </x:c>
      <x:c r="I924" s="120" t="n">
        <x:v>0.05384521808370989</x:v>
      </x:c>
      <x:c r="J924" s="120" t="n">
        <x:v>0.23204572412287602</x:v>
      </x:c>
      <x:c r="K924" s="120" t="n">
        <x:v>-0.6250519096140339</x:v>
      </x:c>
      <x:c r="L924" s="120" t="n">
        <x:v>0.929208873569442</x:v>
      </x:c>
      <x:c r="M924" s="120" t="n">
        <x:v>1</x:v>
      </x:c>
      <x:c r="N924" s="120" t="n">
        <x:v>1</x:v>
      </x:c>
      <x:c r="O924" s="120" t="n">
        <x:v>1</x:v>
      </x:c>
      <x:c r="P924" s="120" t="n">
        <x:v>27</x:v>
      </x:c>
      <x:c r="Q924" s="120" t="n">
        <x:v>41</x:v>
      </x:c>
      <x:c r="R924" s="120" t="n">
        <x:v>0.00009394509989563183</x:v>
      </x:c>
      <x:c r="S924" s="120" t="n">
        <x:v>0.0000884371012773916</x:v>
      </x:c>
      <x:c r="T924" s="120" t="n">
        <x:v>289</x:v>
      </x:c>
      <x:c r="U924" s="120" t="n">
        <x:v>290</x:v>
      </x:c>
      <x:c r="V924" s="120" t="n">
        <x:v>0.0001863156335076467</x:v>
      </x:c>
      <x:c r="W924" s="120" t="n">
        <x:v>0.0001856731658058962</x:v>
      </x:c>
      <x:c r="X924" s="120" t="n">
        <x:v>924</x:v>
      </x:c>
      <x:c r="Y924" s="151" t="n">
        <x:v>44714.2325</x:v>
      </x:c>
      <x:c r="Z924" s="151" t="n">
        <x:v>44714.23584490741</x:v>
      </x:c>
      <x:c r="AA924" s="120" t="n">
        <x:v>290</x:v>
      </x:c>
      <x:c r="AB924" s="120" t="str">
        <x:v>Normal</x:v>
      </x:c>
      <x:c r="AC924" s="120" t="n">
        <x:v>0</x:v>
      </x:c>
      <x:c r="AD924" s="120"/>
      <x:c r="AE924" s="120"/>
      <x:c r="AF924" s="120"/>
      <x:c r="AG924" s="120"/>
    </x:row>
    <x:row r="925">
      <x:c r="A925" s="120" t="n">
        <x:v>924</x:v>
      </x:c>
      <x:c r="B925" s="120" t="n">
        <x:v>0</x:v>
      </x:c>
      <x:c r="C925" s="120" t="n">
        <x:v>1</x:v>
      </x:c>
      <x:c r="D925" s="120" t="str">
        <x:v>CADC0892</x:v>
      </x:c>
      <x:c r="E925" s="120" t="n">
        <x:v>1</x:v>
      </x:c>
      <x:c r="F925" s="120" t="n">
        <x:v>283</x:v>
      </x:c>
      <x:c r="G925" s="120" t="n">
        <x:v>284</x:v>
      </x:c>
      <x:c r="H925" s="120" t="n">
        <x:v>0.2082984427112676</x:v>
      </x:c>
      <x:c r="I925" s="120" t="n">
        <x:v>0.045164534967337445</x:v>
      </x:c>
      <x:c r="J925" s="120" t="n">
        <x:v>0.2125194931467169</x:v>
      </x:c>
      <x:c r="K925" s="120" t="n">
        <x:v>-0.8357681910626642</x:v>
      </x:c>
      <x:c r="L925" s="120" t="n">
        <x:v>0.6925889237795303</x:v>
      </x:c>
      <x:c r="M925" s="120" t="n">
        <x:v>2</x:v>
      </x:c>
      <x:c r="N925" s="120" t="n">
        <x:v>1</x:v>
      </x:c>
      <x:c r="O925" s="120" t="n">
        <x:v>1</x:v>
      </x:c>
      <x:c r="P925" s="120" t="n">
        <x:v>19</x:v>
      </x:c>
      <x:c r="Q925" s="120" t="n">
        <x:v>43</x:v>
      </x:c>
      <x:c r="R925" s="120" t="n">
        <x:v>0.00007315139528245159</x:v>
      </x:c>
      <x:c r="S925" s="120" t="n">
        <x:v>0.0000646768087962461</x:v>
      </x:c>
      <x:c r="T925" s="120" t="n">
        <x:v>283</x:v>
      </x:c>
      <x:c r="U925" s="120" t="n">
        <x:v>284</x:v>
      </x:c>
      <x:c r="V925" s="120" t="n">
        <x:v>0.0001595919963510157</x:v>
      </x:c>
      <x:c r="W925" s="120" t="n">
        <x:v>0.0001590300527018924</x:v>
      </x:c>
      <x:c r="X925" s="120" t="n">
        <x:v>925</x:v>
      </x:c>
      <x:c r="Y925" s="151" t="n">
        <x:v>44714.23585648148</x:v>
      </x:c>
      <x:c r="Z925" s="151" t="n">
        <x:v>44714.23913194444</x:v>
      </x:c>
      <x:c r="AA925" s="120" t="n">
        <x:v>284</x:v>
      </x:c>
      <x:c r="AB925" s="120" t="str">
        <x:v>Normal</x:v>
      </x:c>
      <x:c r="AC925" s="120" t="n">
        <x:v>1</x:v>
      </x:c>
      <x:c r="AD925" s="120" t="n">
        <x:v>439</x:v>
      </x:c>
      <x:c r="AE925" s="120" t="n">
        <x:v>5</x:v>
      </x:c>
      <x:c r="AF925" s="120" t="n">
        <x:v>39</x:v>
      </x:c>
      <x:c r="AG925" s="120" t="str">
        <x:v>train=1|anomaly=0</x:v>
      </x:c>
    </x:row>
    <x:row r="926">
      <x:c r="A926" s="120" t="n">
        <x:v>925</x:v>
      </x:c>
      <x:c r="B926" s="120" t="n">
        <x:v>0</x:v>
      </x:c>
      <x:c r="C926" s="120" t="n">
        <x:v>0</x:v>
      </x:c>
      <x:c r="D926" s="120" t="str">
        <x:v>CADC0892</x:v>
      </x:c>
      <x:c r="E926" s="120" t="n">
        <x:v>1</x:v>
      </x:c>
      <x:c r="F926" s="120" t="n">
        <x:v>243</x:v>
      </x:c>
      <x:c r="G926" s="120" t="n">
        <x:v>244</x:v>
      </x:c>
      <x:c r="H926" s="120" t="n">
        <x:v>0.26541364877049184</x:v>
      </x:c>
      <x:c r="I926" s="120" t="n">
        <x:v>0.11613183600474954</x:v>
      </x:c>
      <x:c r="J926" s="120" t="n">
        <x:v>0.34078121427794333</x:v>
      </x:c>
      <x:c r="K926" s="120" t="n">
        <x:v>-0.8688086256967935</x:v>
      </x:c>
      <x:c r="L926" s="120" t="n">
        <x:v>0.8801083454866969</x:v>
      </x:c>
      <x:c r="M926" s="120" t="n">
        <x:v>1</x:v>
      </x:c>
      <x:c r="N926" s="120" t="n">
        <x:v>1</x:v>
      </x:c>
      <x:c r="O926" s="120" t="n">
        <x:v>1</x:v>
      </x:c>
      <x:c r="P926" s="120" t="n">
        <x:v>24</x:v>
      </x:c>
      <x:c r="Q926" s="120" t="n">
        <x:v>32</x:v>
      </x:c>
      <x:c r="R926" s="120" t="n">
        <x:v>0.00018762148721161235</x:v>
      </x:c>
      <x:c r="S926" s="120" t="n">
        <x:v>0.00013942532206385696</x:v>
      </x:c>
      <x:c r="T926" s="120" t="n">
        <x:v>243</x:v>
      </x:c>
      <x:c r="U926" s="120" t="n">
        <x:v>244</x:v>
      </x:c>
      <x:c r="V926" s="120" t="n">
        <x:v>0.0004779087901430022</x:v>
      </x:c>
      <x:c r="W926" s="120" t="n">
        <x:v>0.00047595014756044894</x:v>
      </x:c>
      <x:c r="X926" s="120" t="n">
        <x:v>926</x:v>
      </x:c>
      <x:c r="Y926" s="151" t="n">
        <x:v>44714.23914351852</x:v>
      </x:c>
      <x:c r="Z926" s="151" t="n">
        <x:v>44714.241956018515</x:v>
      </x:c>
      <x:c r="AA926" s="120" t="n">
        <x:v>244</x:v>
      </x:c>
      <x:c r="AB926" s="120" t="str">
        <x:v>Normal</x:v>
      </x:c>
      <x:c r="AC926" s="120" t="n">
        <x:v>0</x:v>
      </x:c>
      <x:c r="AD926" s="120"/>
      <x:c r="AE926" s="120"/>
      <x:c r="AF926" s="120"/>
      <x:c r="AG926" s="120"/>
    </x:row>
    <x:row r="927">
      <x:c r="A927" s="120" t="n">
        <x:v>926</x:v>
      </x:c>
      <x:c r="B927" s="120" t="n">
        <x:v>1</x:v>
      </x:c>
      <x:c r="C927" s="120" t="n">
        <x:v>1</x:v>
      </x:c>
      <x:c r="D927" s="120" t="str">
        <x:v>CADC0892</x:v>
      </x:c>
      <x:c r="E927" s="120" t="n">
        <x:v>1</x:v>
      </x:c>
      <x:c r="F927" s="120" t="n">
        <x:v>283</x:v>
      </x:c>
      <x:c r="G927" s="120" t="n">
        <x:v>284</x:v>
      </x:c>
      <x:c r="H927" s="120" t="n">
        <x:v>0.24425165570422536</x:v>
      </x:c>
      <x:c r="I927" s="120" t="n">
        <x:v>0.11634040462555324</x:v>
      </x:c>
      <x:c r="J927" s="120" t="n">
        <x:v>0.34108709243469365</x:v>
      </x:c>
      <x:c r="K927" s="120" t="n">
        <x:v>-0.14684354472540084</x:v>
      </x:c>
      <x:c r="L927" s="120" t="n">
        <x:v>1.2089429265430802</x:v>
      </x:c>
      <x:c r="M927" s="120" t="n">
        <x:v>1</x:v>
      </x:c>
      <x:c r="N927" s="120" t="n">
        <x:v>1</x:v>
      </x:c>
      <x:c r="O927" s="120" t="n">
        <x:v>1</x:v>
      </x:c>
      <x:c r="P927" s="120" t="n">
        <x:v>14</x:v>
      </x:c>
      <x:c r="Q927" s="120" t="n">
        <x:v>17</x:v>
      </x:c>
      <x:c r="R927" s="120" t="n">
        <x:v>0.00033300144640478036</x:v>
      </x:c>
      <x:c r="S927" s="120" t="n">
        <x:v>0.0005560121301789985</x:v>
      </x:c>
      <x:c r="T927" s="120" t="n">
        <x:v>283</x:v>
      </x:c>
      <x:c r="U927" s="120" t="n">
        <x:v>284</x:v>
      </x:c>
      <x:c r="V927" s="120" t="n">
        <x:v>0.000411096836132697</x:v>
      </x:c>
      <x:c r="W927" s="120" t="n">
        <x:v>0.0004096493120618072</x:v>
      </x:c>
      <x:c r="X927" s="120" t="n">
        <x:v>927</x:v>
      </x:c>
      <x:c r="Y927" s="151" t="n">
        <x:v>44714.24196759259</x:v>
      </x:c>
      <x:c r="Z927" s="151" t="n">
        <x:v>44714.24524305556</x:v>
      </x:c>
      <x:c r="AA927" s="120" t="n">
        <x:v>284</x:v>
      </x:c>
      <x:c r="AB927" s="120" t="str">
        <x:v>Anomalous</x:v>
      </x:c>
      <x:c r="AC927" s="120" t="n">
        <x:v>1</x:v>
      </x:c>
      <x:c r="AD927" s="120" t="n">
        <x:v>595</x:v>
      </x:c>
      <x:c r="AE927" s="120" t="n">
        <x:v>6</x:v>
      </x:c>
      <x:c r="AF927" s="120" t="n">
        <x:v>95</x:v>
      </x:c>
      <x:c r="AG927" s="120" t="str">
        <x:v>train=1|anomaly=1</x:v>
      </x:c>
    </x:row>
    <x:row r="928">
      <x:c r="A928" s="120" t="n">
        <x:v>927</x:v>
      </x:c>
      <x:c r="B928" s="120" t="n">
        <x:v>1</x:v>
      </x:c>
      <x:c r="C928" s="120" t="n">
        <x:v>0</x:v>
      </x:c>
      <x:c r="D928" s="120" t="str">
        <x:v>CADC0892</x:v>
      </x:c>
      <x:c r="E928" s="120" t="n">
        <x:v>1</x:v>
      </x:c>
      <x:c r="F928" s="120" t="n">
        <x:v>218</x:v>
      </x:c>
      <x:c r="G928" s="120" t="n">
        <x:v>219</x:v>
      </x:c>
      <x:c r="H928" s="120" t="n">
        <x:v>0.31104723525114153</x:v>
      </x:c>
      <x:c r="I928" s="120" t="n">
        <x:v>0.1063342507381218</x:v>
      </x:c>
      <x:c r="J928" s="120" t="n">
        <x:v>0.32608932938402296</x:v>
      </x:c>
      <x:c r="K928" s="120" t="n">
        <x:v>-1.1368463717396025</x:v>
      </x:c>
      <x:c r="L928" s="120" t="n">
        <x:v>0.6883224954970987</x:v>
      </x:c>
      <x:c r="M928" s="120" t="n">
        <x:v>1</x:v>
      </x:c>
      <x:c r="N928" s="120" t="n">
        <x:v>1</x:v>
      </x:c>
      <x:c r="O928" s="120" t="n">
        <x:v>1</x:v>
      </x:c>
      <x:c r="P928" s="120" t="n">
        <x:v>8</x:v>
      </x:c>
      <x:c r="Q928" s="120" t="n">
        <x:v>13</x:v>
      </x:c>
      <x:c r="R928" s="120" t="n">
        <x:v>0.0003733810872618696</x:v>
      </x:c>
      <x:c r="S928" s="120" t="n">
        <x:v>0.0005255569962131961</x:v>
      </x:c>
      <x:c r="T928" s="120" t="n">
        <x:v>218</x:v>
      </x:c>
      <x:c r="U928" s="120" t="n">
        <x:v>219</x:v>
      </x:c>
      <x:c r="V928" s="120" t="n">
        <x:v>0.00048777179237670555</x:v>
      </x:c>
      <x:c r="W928" s="120" t="n">
        <x:v>0.0004855445239183644</x:v>
      </x:c>
      <x:c r="X928" s="120" t="n">
        <x:v>928</x:v>
      </x:c>
      <x:c r="Y928" s="151" t="n">
        <x:v>44714.245254629626</x:v>
      </x:c>
      <x:c r="Z928" s="151" t="n">
        <x:v>44714.247777777775</x:v>
      </x:c>
      <x:c r="AA928" s="120" t="n">
        <x:v>219</x:v>
      </x:c>
      <x:c r="AB928" s="120" t="str">
        <x:v>Anomalous</x:v>
      </x:c>
      <x:c r="AC928" s="120" t="n">
        <x:v>0</x:v>
      </x:c>
      <x:c r="AD928" s="120"/>
      <x:c r="AE928" s="120"/>
      <x:c r="AF928" s="120"/>
      <x:c r="AG928" s="120"/>
    </x:row>
    <x:row r="929">
      <x:c r="A929" s="120" t="n">
        <x:v>928</x:v>
      </x:c>
      <x:c r="B929" s="120" t="n">
        <x:v>0</x:v>
      </x:c>
      <x:c r="C929" s="120" t="n">
        <x:v>1</x:v>
      </x:c>
      <x:c r="D929" s="120" t="str">
        <x:v>CADC0892</x:v>
      </x:c>
      <x:c r="E929" s="120" t="n">
        <x:v>1</x:v>
      </x:c>
      <x:c r="F929" s="120" t="n">
        <x:v>313</x:v>
      </x:c>
      <x:c r="G929" s="120" t="n">
        <x:v>314</x:v>
      </x:c>
      <x:c r="H929" s="120" t="n">
        <x:v>0.22988438257961785</x:v>
      </x:c>
      <x:c r="I929" s="120" t="n">
        <x:v>0.038115189892173794</x:v>
      </x:c>
      <x:c r="J929" s="120" t="n">
        <x:v>0.1952311191694956</x:v>
      </x:c>
      <x:c r="K929" s="120" t="n">
        <x:v>-1.5892654361810044</x:v>
      </x:c>
      <x:c r="L929" s="120" t="n">
        <x:v>0.10453385373187377</x:v>
      </x:c>
      <x:c r="M929" s="120" t="n">
        <x:v>3</x:v>
      </x:c>
      <x:c r="N929" s="120" t="n">
        <x:v>1</x:v>
      </x:c>
      <x:c r="O929" s="120" t="n">
        <x:v>1</x:v>
      </x:c>
      <x:c r="P929" s="120" t="n">
        <x:v>46</x:v>
      </x:c>
      <x:c r="Q929" s="120" t="n">
        <x:v>51</x:v>
      </x:c>
      <x:c r="R929" s="120" t="n">
        <x:v>0.00016873675755235538</x:v>
      </x:c>
      <x:c r="S929" s="120" t="n">
        <x:v>0.0004136970623047255</x:v>
      </x:c>
      <x:c r="T929" s="120" t="n">
        <x:v>313</x:v>
      </x:c>
      <x:c r="U929" s="120" t="n">
        <x:v>314</x:v>
      </x:c>
      <x:c r="V929" s="120" t="n">
        <x:v>0.00012177376962355845</x:v>
      </x:c>
      <x:c r="W929" s="120" t="n">
        <x:v>0.00012138595507061717</x:v>
      </x:c>
      <x:c r="X929" s="120" t="n">
        <x:v>929</x:v>
      </x:c>
      <x:c r="Y929" s="151" t="n">
        <x:v>44714.24778935185</x:v>
      </x:c>
      <x:c r="Z929" s="151" t="n">
        <x:v>44714.25141203704</x:v>
      </x:c>
      <x:c r="AA929" s="120" t="n">
        <x:v>314</x:v>
      </x:c>
      <x:c r="AB929" s="120" t="str">
        <x:v>Normal</x:v>
      </x:c>
      <x:c r="AC929" s="120" t="n">
        <x:v>1</x:v>
      </x:c>
      <x:c r="AD929" s="120" t="n">
        <x:v>573</x:v>
      </x:c>
      <x:c r="AE929" s="120" t="n">
        <x:v>6</x:v>
      </x:c>
      <x:c r="AF929" s="120" t="n">
        <x:v>73</x:v>
      </x:c>
      <x:c r="AG929" s="120" t="str">
        <x:v>train=1|anomaly=0</x:v>
      </x:c>
    </x:row>
    <x:row r="930">
      <x:c r="A930" s="120" t="n">
        <x:v>929</x:v>
      </x:c>
      <x:c r="B930" s="120" t="n">
        <x:v>0</x:v>
      </x:c>
      <x:c r="C930" s="120" t="n">
        <x:v>0</x:v>
      </x:c>
      <x:c r="D930" s="120" t="str">
        <x:v>CADC0892</x:v>
      </x:c>
      <x:c r="E930" s="120" t="n">
        <x:v>1</x:v>
      </x:c>
      <x:c r="F930" s="120" t="n">
        <x:v>245</x:v>
      </x:c>
      <x:c r="G930" s="120" t="n">
        <x:v>246</x:v>
      </x:c>
      <x:c r="H930" s="120" t="n">
        <x:v>0.2644081574796748</x:v>
      </x:c>
      <x:c r="I930" s="120" t="n">
        <x:v>0.07982617587557478</x:v>
      </x:c>
      <x:c r="J930" s="120" t="n">
        <x:v>0.28253526483533836</x:v>
      </x:c>
      <x:c r="K930" s="120" t="n">
        <x:v>-0.9670393162585031</x:v>
      </x:c>
      <x:c r="L930" s="120" t="n">
        <x:v>0.796740341824394</x:v>
      </x:c>
      <x:c r="M930" s="120" t="n">
        <x:v>2</x:v>
      </x:c>
      <x:c r="N930" s="120" t="n">
        <x:v>1</x:v>
      </x:c>
      <x:c r="O930" s="120" t="n">
        <x:v>1</x:v>
      </x:c>
      <x:c r="P930" s="120" t="n">
        <x:v>22</x:v>
      </x:c>
      <x:c r="Q930" s="120" t="n">
        <x:v>36</x:v>
      </x:c>
      <x:c r="R930" s="120" t="n">
        <x:v>0.00014825795721146287</x:v>
      </x:c>
      <x:c r="S930" s="120" t="n">
        <x:v>0.00016292059659460991</x:v>
      </x:c>
      <x:c r="T930" s="120" t="n">
        <x:v>245</x:v>
      </x:c>
      <x:c r="U930" s="120" t="n">
        <x:v>246</x:v>
      </x:c>
      <x:c r="V930" s="120" t="n">
        <x:v>0.0003258211260227542</x:v>
      </x:c>
      <x:c r="W930" s="120" t="n">
        <x:v>0.00032449664990071047</x:v>
      </x:c>
      <x:c r="X930" s="120" t="n">
        <x:v>930</x:v>
      </x:c>
      <x:c r="Y930" s="151" t="n">
        <x:v>44714.25142361111</x:v>
      </x:c>
      <x:c r="Z930" s="151" t="n">
        <x:v>44714.25425925926</x:v>
      </x:c>
      <x:c r="AA930" s="120" t="n">
        <x:v>246</x:v>
      </x:c>
      <x:c r="AB930" s="120" t="str">
        <x:v>Normal</x:v>
      </x:c>
      <x:c r="AC930" s="120" t="n">
        <x:v>0</x:v>
      </x:c>
      <x:c r="AD930" s="120"/>
      <x:c r="AE930" s="120"/>
      <x:c r="AF930" s="120"/>
      <x:c r="AG930" s="120"/>
    </x:row>
    <x:row r="931">
      <x:c r="A931" s="120" t="n">
        <x:v>930</x:v>
      </x:c>
      <x:c r="B931" s="120" t="n">
        <x:v>0</x:v>
      </x:c>
      <x:c r="C931" s="120" t="n">
        <x:v>1</x:v>
      </x:c>
      <x:c r="D931" s="120" t="str">
        <x:v>CADC0892</x:v>
      </x:c>
      <x:c r="E931" s="120" t="n">
        <x:v>1</x:v>
      </x:c>
      <x:c r="F931" s="120" t="n">
        <x:v>309</x:v>
      </x:c>
      <x:c r="G931" s="120" t="n">
        <x:v>310</x:v>
      </x:c>
      <x:c r="H931" s="120" t="n">
        <x:v>0.2371447328387097</x:v>
      </x:c>
      <x:c r="I931" s="120" t="n">
        <x:v>0.1110085617322666</x:v>
      </x:c>
      <x:c r="J931" s="120" t="n">
        <x:v>0.3331794737559122</x:v>
      </x:c>
      <x:c r="K931" s="120" t="n">
        <x:v>-0.19806980825393827</x:v>
      </x:c>
      <x:c r="L931" s="120" t="n">
        <x:v>1.1931948004040298</x:v>
      </x:c>
      <x:c r="M931" s="120" t="n">
        <x:v>1</x:v>
      </x:c>
      <x:c r="N931" s="120" t="n">
        <x:v>1</x:v>
      </x:c>
      <x:c r="O931" s="120" t="n">
        <x:v>1</x:v>
      </x:c>
      <x:c r="P931" s="120" t="n">
        <x:v>32</x:v>
      </x:c>
      <x:c r="Q931" s="120" t="n">
        <x:v>59</x:v>
      </x:c>
      <x:c r="R931" s="120" t="n">
        <x:v>0.0001622155315555579</x:v>
      </x:c>
      <x:c r="S931" s="120" t="n">
        <x:v>0.00014368287018319548</x:v>
      </x:c>
      <x:c r="T931" s="120" t="n">
        <x:v>309</x:v>
      </x:c>
      <x:c r="U931" s="120" t="n">
        <x:v>310</x:v>
      </x:c>
      <x:c r="V931" s="120" t="n">
        <x:v>0.0003592510088422867</x:v>
      </x:c>
      <x:c r="W931" s="120" t="n">
        <x:v>0.00035809213462021484</x:v>
      </x:c>
      <x:c r="X931" s="120" t="n">
        <x:v>931</x:v>
      </x:c>
      <x:c r="Y931" s="151" t="n">
        <x:v>44714.254270833335</x:v>
      </x:c>
      <x:c r="Z931" s="151" t="n">
        <x:v>44714.25784722222</x:v>
      </x:c>
      <x:c r="AA931" s="120" t="n">
        <x:v>310</x:v>
      </x:c>
      <x:c r="AB931" s="120" t="str">
        <x:v>Normal</x:v>
      </x:c>
      <x:c r="AC931" s="120" t="n">
        <x:v>1</x:v>
      </x:c>
      <x:c r="AD931" s="120" t="n">
        <x:v>647</x:v>
      </x:c>
      <x:c r="AE931" s="120" t="n">
        <x:v>7</x:v>
      </x:c>
      <x:c r="AF931" s="120" t="n">
        <x:v>47</x:v>
      </x:c>
      <x:c r="AG931" s="120" t="str">
        <x:v>train=1|anomaly=0</x:v>
      </x:c>
    </x:row>
    <x:row r="932">
      <x:c r="A932" s="120" t="n">
        <x:v>931</x:v>
      </x:c>
      <x:c r="B932" s="120" t="n">
        <x:v>0</x:v>
      </x:c>
      <x:c r="C932" s="120" t="n">
        <x:v>1</x:v>
      </x:c>
      <x:c r="D932" s="120" t="str">
        <x:v>CADC0892</x:v>
      </x:c>
      <x:c r="E932" s="120" t="n">
        <x:v>1</x:v>
      </x:c>
      <x:c r="F932" s="120" t="n">
        <x:v>248</x:v>
      </x:c>
      <x:c r="G932" s="120" t="n">
        <x:v>249</x:v>
      </x:c>
      <x:c r="H932" s="120" t="n">
        <x:v>0.2671450081124498</x:v>
      </x:c>
      <x:c r="I932" s="120" t="n">
        <x:v>0.11188098518859409</x:v>
      </x:c>
      <x:c r="J932" s="120" t="n">
        <x:v>0.3344861509668137</x:v>
      </x:c>
      <x:c r="K932" s="120" t="n">
        <x:v>-0.9727882937086325</x:v>
      </x:c>
      <x:c r="L932" s="120" t="n">
        <x:v>0.8159156992897917</x:v>
      </x:c>
      <x:c r="M932" s="120" t="n">
        <x:v>2</x:v>
      </x:c>
      <x:c r="N932" s="120" t="n">
        <x:v>1</x:v>
      </x:c>
      <x:c r="O932" s="120" t="n">
        <x:v>1</x:v>
      </x:c>
      <x:c r="P932" s="120" t="n">
        <x:v>15</x:v>
      </x:c>
      <x:c r="Q932" s="120" t="n">
        <x:v>23</x:v>
      </x:c>
      <x:c r="R932" s="120" t="n">
        <x:v>0.0001761427146868177</x:v>
      </x:c>
      <x:c r="S932" s="120" t="n">
        <x:v>0.00015148532851469145</x:v>
      </x:c>
      <x:c r="T932" s="120" t="n">
        <x:v>248</x:v>
      </x:c>
      <x:c r="U932" s="120" t="n">
        <x:v>249</x:v>
      </x:c>
      <x:c r="V932" s="120" t="n">
        <x:v>0.0004511330047927181</x:v>
      </x:c>
      <x:c r="W932" s="120" t="n">
        <x:v>0.00044932122565700434</x:v>
      </x:c>
      <x:c r="X932" s="120" t="n">
        <x:v>932</x:v>
      </x:c>
      <x:c r="Y932" s="151" t="n">
        <x:v>44714.2578587963</x:v>
      </x:c>
      <x:c r="Z932" s="151" t="n">
        <x:v>44714.260729166665</x:v>
      </x:c>
      <x:c r="AA932" s="120" t="n">
        <x:v>249</x:v>
      </x:c>
      <x:c r="AB932" s="120" t="str">
        <x:v>Normal</x:v>
      </x:c>
      <x:c r="AC932" s="120" t="n">
        <x:v>0</x:v>
      </x:c>
      <x:c r="AD932" s="120"/>
      <x:c r="AE932" s="120"/>
      <x:c r="AF932" s="120"/>
      <x:c r="AG932" s="120"/>
    </x:row>
    <x:row r="933">
      <x:c r="A933" s="120" t="n">
        <x:v>932</x:v>
      </x:c>
      <x:c r="B933" s="120" t="n">
        <x:v>0</x:v>
      </x:c>
      <x:c r="C933" s="120" t="n">
        <x:v>1</x:v>
      </x:c>
      <x:c r="D933" s="120" t="str">
        <x:v>CADC0892</x:v>
      </x:c>
      <x:c r="E933" s="120" t="n">
        <x:v>1</x:v>
      </x:c>
      <x:c r="F933" s="120" t="n">
        <x:v>273</x:v>
      </x:c>
      <x:c r="G933" s="120" t="n">
        <x:v>274</x:v>
      </x:c>
      <x:c r="H933" s="120" t="n">
        <x:v>0.21526224828467155</x:v>
      </x:c>
      <x:c r="I933" s="120" t="n">
        <x:v>0.05119128240782682</x:v>
      </x:c>
      <x:c r="J933" s="120" t="n">
        <x:v>0.22625490582046354</x:v>
      </x:c>
      <x:c r="K933" s="120" t="n">
        <x:v>-1.1952693430987442</x:v>
      </x:c>
      <x:c r="L933" s="120" t="n">
        <x:v>0.5693138598076143</x:v>
      </x:c>
      <x:c r="M933" s="120" t="n">
        <x:v>2</x:v>
      </x:c>
      <x:c r="N933" s="120" t="n">
        <x:v>1</x:v>
      </x:c>
      <x:c r="O933" s="120" t="n">
        <x:v>1</x:v>
      </x:c>
      <x:c r="P933" s="120" t="n">
        <x:v>27</x:v>
      </x:c>
      <x:c r="Q933" s="120" t="n">
        <x:v>37</x:v>
      </x:c>
      <x:c r="R933" s="120" t="n">
        <x:v>0.00007885793452882858</x:v>
      </x:c>
      <x:c r="S933" s="120" t="n">
        <x:v>0.00009757334106903018</x:v>
      </x:c>
      <x:c r="T933" s="120" t="n">
        <x:v>273</x:v>
      </x:c>
      <x:c r="U933" s="120" t="n">
        <x:v>274</x:v>
      </x:c>
      <x:c r="V933" s="120" t="n">
        <x:v>0.00018751385497372462</x:v>
      </x:c>
      <x:c r="W933" s="120" t="n">
        <x:v>0.00018682949783878401</x:v>
      </x:c>
      <x:c r="X933" s="120" t="n">
        <x:v>933</x:v>
      </x:c>
      <x:c r="Y933" s="151" t="n">
        <x:v>44714.26074074074</x:v>
      </x:c>
      <x:c r="Z933" s="151" t="n">
        <x:v>44714.26390046296</x:v>
      </x:c>
      <x:c r="AA933" s="120" t="n">
        <x:v>274</x:v>
      </x:c>
      <x:c r="AB933" s="120" t="str">
        <x:v>Normal</x:v>
      </x:c>
      <x:c r="AC933" s="120" t="n">
        <x:v>0</x:v>
      </x:c>
      <x:c r="AD933" s="120"/>
      <x:c r="AE933" s="120"/>
      <x:c r="AF933" s="120"/>
      <x:c r="AG933" s="120"/>
    </x:row>
    <x:row r="934">
      <x:c r="A934" s="120" t="n">
        <x:v>933</x:v>
      </x:c>
      <x:c r="B934" s="120" t="n">
        <x:v>0</x:v>
      </x:c>
      <x:c r="C934" s="120" t="n">
        <x:v>1</x:v>
      </x:c>
      <x:c r="D934" s="120" t="str">
        <x:v>CADC0892</x:v>
      </x:c>
      <x:c r="E934" s="120" t="n">
        <x:v>1</x:v>
      </x:c>
      <x:c r="F934" s="120" t="n">
        <x:v>264</x:v>
      </x:c>
      <x:c r="G934" s="120" t="n">
        <x:v>265</x:v>
      </x:c>
      <x:c r="H934" s="120" t="n">
        <x:v>0.23025521271698116</x:v>
      </x:c>
      <x:c r="I934" s="120" t="n">
        <x:v>0.05397103725541393</x:v>
      </x:c>
      <x:c r="J934" s="120" t="n">
        <x:v>0.23231667451006166</x:v>
      </x:c>
      <x:c r="K934" s="120" t="n">
        <x:v>-1.1241602659628804</x:v>
      </x:c>
      <x:c r="L934" s="120" t="n">
        <x:v>0.5990942820836026</x:v>
      </x:c>
      <x:c r="M934" s="120" t="n">
        <x:v>1</x:v>
      </x:c>
      <x:c r="N934" s="120" t="n">
        <x:v>1</x:v>
      </x:c>
      <x:c r="O934" s="120" t="n">
        <x:v>1</x:v>
      </x:c>
      <x:c r="P934" s="120" t="n">
        <x:v>20</x:v>
      </x:c>
      <x:c r="Q934" s="120" t="n">
        <x:v>45</x:v>
      </x:c>
      <x:c r="R934" s="120" t="n">
        <x:v>0.0000835796855584841</x:v>
      </x:c>
      <x:c r="S934" s="120" t="n">
        <x:v>0.00008064393918215966</x:v>
      </x:c>
      <x:c r="T934" s="120" t="n">
        <x:v>264</x:v>
      </x:c>
      <x:c r="U934" s="120" t="n">
        <x:v>265</x:v>
      </x:c>
      <x:c r="V934" s="120" t="n">
        <x:v>0.00020443574717959824</x:v>
      </x:c>
      <x:c r="W934" s="120" t="n">
        <x:v>0.0002036642915298639</x:v>
      </x:c>
      <x:c r="X934" s="120" t="n">
        <x:v>934</x:v>
      </x:c>
      <x:c r="Y934" s="151" t="n">
        <x:v>44714.26391203704</x:v>
      </x:c>
      <x:c r="Z934" s="151" t="n">
        <x:v>44714.26696759259</x:v>
      </x:c>
      <x:c r="AA934" s="120" t="n">
        <x:v>265</x:v>
      </x:c>
      <x:c r="AB934" s="120" t="str">
        <x:v>Normal</x:v>
      </x:c>
      <x:c r="AC934" s="120" t="n">
        <x:v>1</x:v>
      </x:c>
      <x:c r="AD934" s="120" t="n">
        <x:v>800</x:v>
      </x:c>
      <x:c r="AE934" s="120" t="n">
        <x:v>8</x:v>
      </x:c>
      <x:c r="AF934" s="120" t="n">
        <x:v>100</x:v>
      </x:c>
      <x:c r="AG934" s="120" t="str">
        <x:v>train=1|anomaly=0</x:v>
      </x:c>
    </x:row>
    <x:row r="935">
      <x:c r="A935" s="120" t="n">
        <x:v>934</x:v>
      </x:c>
      <x:c r="B935" s="120" t="n">
        <x:v>0</x:v>
      </x:c>
      <x:c r="C935" s="120" t="n">
        <x:v>1</x:v>
      </x:c>
      <x:c r="D935" s="120" t="str">
        <x:v>CADC0892</x:v>
      </x:c>
      <x:c r="E935" s="120" t="n">
        <x:v>1</x:v>
      </x:c>
      <x:c r="F935" s="120" t="n">
        <x:v>265</x:v>
      </x:c>
      <x:c r="G935" s="120" t="n">
        <x:v>266</x:v>
      </x:c>
      <x:c r="H935" s="120" t="n">
        <x:v>0.22945838947368422</x:v>
      </x:c>
      <x:c r="I935" s="120" t="n">
        <x:v>0.10505610282766735</x:v>
      </x:c>
      <x:c r="J935" s="120" t="n">
        <x:v>0.32412359190232876</x:v>
      </x:c>
      <x:c r="K935" s="120" t="n">
        <x:v>-0.5589632706518981</x:v>
      </x:c>
      <x:c r="L935" s="120" t="n">
        <x:v>1.0396874179794653</x:v>
      </x:c>
      <x:c r="M935" s="120" t="n">
        <x:v>1</x:v>
      </x:c>
      <x:c r="N935" s="120" t="n">
        <x:v>1</x:v>
      </x:c>
      <x:c r="O935" s="120" t="n">
        <x:v>1</x:v>
      </x:c>
      <x:c r="P935" s="120" t="n">
        <x:v>16</x:v>
      </x:c>
      <x:c r="Q935" s="120" t="n">
        <x:v>19</x:v>
      </x:c>
      <x:c r="R935" s="120" t="n">
        <x:v>0.00020017135883366031</x:v>
      </x:c>
      <x:c r="S935" s="120" t="n">
        <x:v>0.0002122447067734089</x:v>
      </x:c>
      <x:c r="T935" s="120" t="n">
        <x:v>265</x:v>
      </x:c>
      <x:c r="U935" s="120" t="n">
        <x:v>266</x:v>
      </x:c>
      <x:c r="V935" s="120" t="n">
        <x:v>0.00039643812387799</x:v>
      </x:c>
      <x:c r="W935" s="120" t="n">
        <x:v>0.00039494775499123065</x:v>
      </x:c>
      <x:c r="X935" s="120" t="n">
        <x:v>935</x:v>
      </x:c>
      <x:c r="Y935" s="151" t="n">
        <x:v>44714.26697916666</x:v>
      </x:c>
      <x:c r="Z935" s="151" t="n">
        <x:v>44714.2700462963</x:v>
      </x:c>
      <x:c r="AA935" s="120" t="n">
        <x:v>266</x:v>
      </x:c>
      <x:c r="AB935" s="120" t="str">
        <x:v>Normal</x:v>
      </x:c>
      <x:c r="AC935" s="120" t="n">
        <x:v>0</x:v>
      </x:c>
      <x:c r="AD935" s="120"/>
      <x:c r="AE935" s="120"/>
      <x:c r="AF935" s="120"/>
      <x:c r="AG935" s="120"/>
    </x:row>
    <x:row r="936">
      <x:c r="A936" s="120" t="n">
        <x:v>935</x:v>
      </x:c>
      <x:c r="B936" s="120" t="n">
        <x:v>0</x:v>
      </x:c>
      <x:c r="C936" s="120" t="n">
        <x:v>1</x:v>
      </x:c>
      <x:c r="D936" s="120" t="str">
        <x:v>CADC0892</x:v>
      </x:c>
      <x:c r="E936" s="120" t="n">
        <x:v>1</x:v>
      </x:c>
      <x:c r="F936" s="120" t="n">
        <x:v>238</x:v>
      </x:c>
      <x:c r="G936" s="120" t="n">
        <x:v>239</x:v>
      </x:c>
      <x:c r="H936" s="120" t="n">
        <x:v>0.2655993769874477</x:v>
      </x:c>
      <x:c r="I936" s="120" t="n">
        <x:v>0.12307709843387872</x:v>
      </x:c>
      <x:c r="J936" s="120" t="n">
        <x:v>0.35082345764483697</x:v>
      </x:c>
      <x:c r="K936" s="120" t="n">
        <x:v>-0.8551180758527974</x:v>
      </x:c>
      <x:c r="L936" s="120" t="n">
        <x:v>0.8930379665218324</x:v>
      </x:c>
      <x:c r="M936" s="120" t="n">
        <x:v>2</x:v>
      </x:c>
      <x:c r="N936" s="120" t="n">
        <x:v>1</x:v>
      </x:c>
      <x:c r="O936" s="120" t="n">
        <x:v>1</x:v>
      </x:c>
      <x:c r="P936" s="120" t="n">
        <x:v>19</x:v>
      </x:c>
      <x:c r="Q936" s="120" t="n">
        <x:v>25</x:v>
      </x:c>
      <x:c r="R936" s="120" t="n">
        <x:v>0.00020429328510394954</x:v>
      </x:c>
      <x:c r="S936" s="120" t="n">
        <x:v>0.00014350002925392398</x:v>
      </x:c>
      <x:c r="T936" s="120" t="n">
        <x:v>238</x:v>
      </x:c>
      <x:c r="U936" s="120" t="n">
        <x:v>239</x:v>
      </x:c>
      <x:c r="V936" s="120" t="n">
        <x:v>0.0005171306656885661</x:v>
      </x:c>
      <x:c r="W936" s="120" t="n">
        <x:v>0.0005149669390538858</x:v>
      </x:c>
      <x:c r="X936" s="120" t="n">
        <x:v>936</x:v>
      </x:c>
      <x:c r="Y936" s="151" t="n">
        <x:v>44714.27005787037</x:v>
      </x:c>
      <x:c r="Z936" s="151" t="n">
        <x:v>44714.2728125</x:v>
      </x:c>
      <x:c r="AA936" s="120" t="n">
        <x:v>239</x:v>
      </x:c>
      <x:c r="AB936" s="120" t="str">
        <x:v>Normal</x:v>
      </x:c>
      <x:c r="AC936" s="120" t="n">
        <x:v>0</x:v>
      </x:c>
      <x:c r="AD936" s="120"/>
      <x:c r="AE936" s="120"/>
      <x:c r="AF936" s="120"/>
      <x:c r="AG936" s="120"/>
    </x:row>
    <x:row r="937">
      <x:c r="A937" s="120" t="n">
        <x:v>936</x:v>
      </x:c>
      <x:c r="B937" s="120" t="n">
        <x:v>0</x:v>
      </x:c>
      <x:c r="C937" s="120" t="n">
        <x:v>1</x:v>
      </x:c>
      <x:c r="D937" s="120" t="str">
        <x:v>CADC0892</x:v>
      </x:c>
      <x:c r="E937" s="120" t="n">
        <x:v>1</x:v>
      </x:c>
      <x:c r="F937" s="120" t="n">
        <x:v>272</x:v>
      </x:c>
      <x:c r="G937" s="120" t="n">
        <x:v>273</x:v>
      </x:c>
      <x:c r="H937" s="120" t="n">
        <x:v>0.23867620135531137</x:v>
      </x:c>
      <x:c r="I937" s="120" t="n">
        <x:v>0.07346751739609034</x:v>
      </x:c>
      <x:c r="J937" s="120" t="n">
        <x:v>0.2710489206694805</x:v>
      </x:c>
      <x:c r="K937" s="120" t="n">
        <x:v>-0.8575665370899133</x:v>
      </x:c>
      <x:c r="L937" s="120" t="n">
        <x:v>0.8452430068614618</x:v>
      </x:c>
      <x:c r="M937" s="120" t="n">
        <x:v>4</x:v>
      </x:c>
      <x:c r="N937" s="120" t="n">
        <x:v>1</x:v>
      </x:c>
      <x:c r="O937" s="120" t="n">
        <x:v>1</x:v>
      </x:c>
      <x:c r="P937" s="120" t="n">
        <x:v>32</x:v>
      </x:c>
      <x:c r="Q937" s="120" t="n">
        <x:v>42</x:v>
      </x:c>
      <x:c r="R937" s="120" t="n">
        <x:v>0.00011031349837216838</x:v>
      </x:c>
      <x:c r="S937" s="120" t="n">
        <x:v>0.00009126092149047747</x:v>
      </x:c>
      <x:c r="T937" s="120" t="n">
        <x:v>272</x:v>
      </x:c>
      <x:c r="U937" s="120" t="n">
        <x:v>273</x:v>
      </x:c>
      <x:c r="V937" s="120" t="n">
        <x:v>0.00027010116689739095</x:v>
      </x:c>
      <x:c r="W937" s="120" t="n">
        <x:v>0.00026911178533366425</x:v>
      </x:c>
      <x:c r="X937" s="120" t="n">
        <x:v>937</x:v>
      </x:c>
      <x:c r="Y937" s="151" t="n">
        <x:v>44714.272824074076</x:v>
      </x:c>
      <x:c r="Z937" s="151" t="n">
        <x:v>44714.275972222225</x:v>
      </x:c>
      <x:c r="AA937" s="120" t="n">
        <x:v>273</x:v>
      </x:c>
      <x:c r="AB937" s="120" t="str">
        <x:v>Normal</x:v>
      </x:c>
      <x:c r="AC937" s="120" t="n">
        <x:v>0</x:v>
      </x:c>
      <x:c r="AD937" s="120"/>
      <x:c r="AE937" s="120"/>
      <x:c r="AF937" s="120"/>
      <x:c r="AG937" s="120"/>
    </x:row>
    <x:row r="938">
      <x:c r="A938" s="120" t="n">
        <x:v>937</x:v>
      </x:c>
      <x:c r="B938" s="120" t="n">
        <x:v>1</x:v>
      </x:c>
      <x:c r="C938" s="120" t="n">
        <x:v>0</x:v>
      </x:c>
      <x:c r="D938" s="120" t="str">
        <x:v>CADC0892</x:v>
      </x:c>
      <x:c r="E938" s="120" t="n">
        <x:v>1</x:v>
      </x:c>
      <x:c r="F938" s="120" t="n">
        <x:v>310</x:v>
      </x:c>
      <x:c r="G938" s="120" t="n">
        <x:v>311</x:v>
      </x:c>
      <x:c r="H938" s="120" t="n">
        <x:v>0.1942896508038585</x:v>
      </x:c>
      <x:c r="I938" s="120" t="n">
        <x:v>0.02849878382170674</x:v>
      </x:c>
      <x:c r="J938" s="120" t="n">
        <x:v>0.1688158281136776</x:v>
      </x:c>
      <x:c r="K938" s="120" t="n">
        <x:v>-1.3146718647116955</x:v>
      </x:c>
      <x:c r="L938" s="120" t="n">
        <x:v>0.16789123192814154</x:v>
      </x:c>
      <x:c r="M938" s="120" t="n">
        <x:v>2</x:v>
      </x:c>
      <x:c r="N938" s="120" t="n">
        <x:v>2</x:v>
      </x:c>
      <x:c r="O938" s="120" t="n">
        <x:v>1</x:v>
      </x:c>
      <x:c r="P938" s="120" t="n">
        <x:v>38</x:v>
      </x:c>
      <x:c r="Q938" s="120" t="n">
        <x:v>44</x:v>
      </x:c>
      <x:c r="R938" s="120" t="n">
        <x:v>0.00005665833127800001</x:v>
      </x:c>
      <x:c r="S938" s="120" t="n">
        <x:v>0.00007219404171080906</x:v>
      </x:c>
      <x:c r="T938" s="120" t="n">
        <x:v>310</x:v>
      </x:c>
      <x:c r="U938" s="120" t="n">
        <x:v>311</x:v>
      </x:c>
      <x:c r="V938" s="120" t="n">
        <x:v>0.00009193156071518304</x:v>
      </x:c>
      <x:c r="W938" s="120" t="n">
        <x:v>0.00009163596084150078</x:v>
      </x:c>
      <x:c r="X938" s="120" t="n">
        <x:v>938</x:v>
      </x:c>
      <x:c r="Y938" s="151" t="n">
        <x:v>44714.275983796295</x:v>
      </x:c>
      <x:c r="Z938" s="151" t="n">
        <x:v>44714.27957175926</x:v>
      </x:c>
      <x:c r="AA938" s="120" t="n">
        <x:v>311</x:v>
      </x:c>
      <x:c r="AB938" s="120" t="str">
        <x:v>Anomalous</x:v>
      </x:c>
      <x:c r="AC938" s="120" t="n">
        <x:v>0</x:v>
      </x:c>
      <x:c r="AD938" s="120"/>
      <x:c r="AE938" s="120"/>
      <x:c r="AF938" s="120"/>
      <x:c r="AG938" s="120"/>
    </x:row>
    <x:row r="939">
      <x:c r="A939" s="120" t="n">
        <x:v>938</x:v>
      </x:c>
      <x:c r="B939" s="120" t="n">
        <x:v>0</x:v>
      </x:c>
      <x:c r="C939" s="120" t="n">
        <x:v>1</x:v>
      </x:c>
      <x:c r="D939" s="120" t="str">
        <x:v>CADC0892</x:v>
      </x:c>
      <x:c r="E939" s="120" t="n">
        <x:v>1</x:v>
      </x:c>
      <x:c r="F939" s="120" t="n">
        <x:v>290</x:v>
      </x:c>
      <x:c r="G939" s="120" t="n">
        <x:v>291</x:v>
      </x:c>
      <x:c r="H939" s="120" t="n">
        <x:v>0.21367057810996568</x:v>
      </x:c>
      <x:c r="I939" s="120" t="n">
        <x:v>0.0977055280841241</x:v>
      </x:c>
      <x:c r="J939" s="120" t="n">
        <x:v>0.31257883499066935</x:v>
      </x:c>
      <x:c r="K939" s="120" t="n">
        <x:v>-0.4201751659741779</x:v>
      </x:c>
      <x:c r="L939" s="120" t="n">
        <x:v>1.1067563369648292</x:v>
      </x:c>
      <x:c r="M939" s="120" t="n">
        <x:v>2</x:v>
      </x:c>
      <x:c r="N939" s="120" t="n">
        <x:v>1</x:v>
      </x:c>
      <x:c r="O939" s="120" t="n">
        <x:v>1</x:v>
      </x:c>
      <x:c r="P939" s="120" t="n">
        <x:v>13</x:v>
      </x:c>
      <x:c r="Q939" s="120" t="n">
        <x:v>17</x:v>
      </x:c>
      <x:c r="R939" s="120" t="n">
        <x:v>0.00016949976691182003</x:v>
      </x:c>
      <x:c r="S939" s="120" t="n">
        <x:v>0.00018782727444431632</x:v>
      </x:c>
      <x:c r="T939" s="120" t="n">
        <x:v>290</x:v>
      </x:c>
      <x:c r="U939" s="120" t="n">
        <x:v>291</x:v>
      </x:c>
      <x:c r="V939" s="120" t="n">
        <x:v>0.00033691561408318656</x:v>
      </x:c>
      <x:c r="W939" s="120" t="n">
        <x:v>0.0003357578284677804</x:v>
      </x:c>
      <x:c r="X939" s="120" t="n">
        <x:v>939</x:v>
      </x:c>
      <x:c r="Y939" s="151" t="n">
        <x:v>44714.27958333334</x:v>
      </x:c>
      <x:c r="Z939" s="151" t="n">
        <x:v>44714.28293981482</x:v>
      </x:c>
      <x:c r="AA939" s="120" t="n">
        <x:v>291</x:v>
      </x:c>
      <x:c r="AB939" s="120" t="str">
        <x:v>Normal</x:v>
      </x:c>
      <x:c r="AC939" s="120" t="n">
        <x:v>1</x:v>
      </x:c>
      <x:c r="AD939" s="120" t="n">
        <x:v>135</x:v>
      </x:c>
      <x:c r="AE939" s="120" t="n">
        <x:v>2</x:v>
      </x:c>
      <x:c r="AF939" s="120" t="n">
        <x:v>35</x:v>
      </x:c>
      <x:c r="AG939" s="120" t="str">
        <x:v>train=1|anomaly=0</x:v>
      </x:c>
    </x:row>
    <x:row r="940">
      <x:c r="A940" s="120" t="n">
        <x:v>939</x:v>
      </x:c>
      <x:c r="B940" s="120" t="n">
        <x:v>0</x:v>
      </x:c>
      <x:c r="C940" s="120" t="n">
        <x:v>1</x:v>
      </x:c>
      <x:c r="D940" s="120" t="str">
        <x:v>CADC0892</x:v>
      </x:c>
      <x:c r="E940" s="120" t="n">
        <x:v>1</x:v>
      </x:c>
      <x:c r="F940" s="120" t="n">
        <x:v>321</x:v>
      </x:c>
      <x:c r="G940" s="120" t="n">
        <x:v>322</x:v>
      </x:c>
      <x:c r="H940" s="120" t="n">
        <x:v>0.20765213322981366</x:v>
      </x:c>
      <x:c r="I940" s="120" t="n">
        <x:v>0.1107162396069358</x:v>
      </x:c>
      <x:c r="J940" s="120" t="n">
        <x:v>0.3327404988980689</x:v>
      </x:c>
      <x:c r="K940" s="120" t="n">
        <x:v>0.005404908772847605</x:v>
      </x:c>
      <x:c r="L940" s="120" t="n">
        <x:v>1.2832302295511206</x:v>
      </x:c>
      <x:c r="M940" s="120" t="n">
        <x:v>1</x:v>
      </x:c>
      <x:c r="N940" s="120" t="n">
        <x:v>1</x:v>
      </x:c>
      <x:c r="O940" s="120" t="n">
        <x:v>1</x:v>
      </x:c>
      <x:c r="P940" s="120" t="n">
        <x:v>12</x:v>
      </x:c>
      <x:c r="Q940" s="120" t="n">
        <x:v>18</x:v>
      </x:c>
      <x:c r="R940" s="120" t="n">
        <x:v>0.0001614390378613084</x:v>
      </x:c>
      <x:c r="S940" s="120" t="n">
        <x:v>0.00012798787059293748</x:v>
      </x:c>
      <x:c r="T940" s="120" t="n">
        <x:v>321</x:v>
      </x:c>
      <x:c r="U940" s="120" t="n">
        <x:v>322</x:v>
      </x:c>
      <x:c r="V940" s="120" t="n">
        <x:v>0.0003449104037599246</x:v>
      </x:c>
      <x:c r="W940" s="120" t="n">
        <x:v>0.00034383925343768883</x:v>
      </x:c>
      <x:c r="X940" s="120" t="n">
        <x:v>940</x:v>
      </x:c>
      <x:c r="Y940" s="151" t="n">
        <x:v>44714.28295138889</x:v>
      </x:c>
      <x:c r="Z940" s="151" t="n">
        <x:v>44714.28666666667</x:v>
      </x:c>
      <x:c r="AA940" s="120" t="n">
        <x:v>322</x:v>
      </x:c>
      <x:c r="AB940" s="120" t="str">
        <x:v>Normal</x:v>
      </x:c>
      <x:c r="AC940" s="120" t="n">
        <x:v>0</x:v>
      </x:c>
      <x:c r="AD940" s="120"/>
      <x:c r="AE940" s="120"/>
      <x:c r="AF940" s="120"/>
      <x:c r="AG940" s="120"/>
    </x:row>
    <x:row r="941">
      <x:c r="A941" s="120" t="n">
        <x:v>940</x:v>
      </x:c>
      <x:c r="B941" s="120" t="n">
        <x:v>0</x:v>
      </x:c>
      <x:c r="C941" s="120" t="n">
        <x:v>1</x:v>
      </x:c>
      <x:c r="D941" s="120" t="str">
        <x:v>CADC0892</x:v>
      </x:c>
      <x:c r="E941" s="120" t="n">
        <x:v>1</x:v>
      </x:c>
      <x:c r="F941" s="120" t="n">
        <x:v>304</x:v>
      </x:c>
      <x:c r="G941" s="120" t="n">
        <x:v>305</x:v>
      </x:c>
      <x:c r="H941" s="120" t="n">
        <x:v>0.20682724131147542</x:v>
      </x:c>
      <x:c r="I941" s="120" t="n">
        <x:v>0.08713071516449679</x:v>
      </x:c>
      <x:c r="J941" s="120" t="n">
        <x:v>0.29517912386294665</x:v>
      </x:c>
      <x:c r="K941" s="120" t="n">
        <x:v>-0.4929643140966138</x:v>
      </x:c>
      <x:c r="L941" s="120" t="n">
        <x:v>1.072514777692344</x:v>
      </x:c>
      <x:c r="M941" s="120" t="n">
        <x:v>2</x:v>
      </x:c>
      <x:c r="N941" s="120" t="n">
        <x:v>1</x:v>
      </x:c>
      <x:c r="O941" s="120" t="n">
        <x:v>1</x:v>
      </x:c>
      <x:c r="P941" s="120" t="n">
        <x:v>19</x:v>
      </x:c>
      <x:c r="Q941" s="120" t="n">
        <x:v>27</x:v>
      </x:c>
      <x:c r="R941" s="120" t="n">
        <x:v>0.00011843147662618423</x:v>
      </x:c>
      <x:c r="S941" s="120" t="n">
        <x:v>0.00010157797468270631</x:v>
      </x:c>
      <x:c r="T941" s="120" t="n">
        <x:v>304</x:v>
      </x:c>
      <x:c r="U941" s="120" t="n">
        <x:v>305</x:v>
      </x:c>
      <x:c r="V941" s="120" t="n">
        <x:v>0.00028661419462005524</x:v>
      </x:c>
      <x:c r="W941" s="120" t="n">
        <x:v>0.0002856744759491698</x:v>
      </x:c>
      <x:c r="X941" s="120" t="n">
        <x:v>941</x:v>
      </x:c>
      <x:c r="Y941" s="151" t="n">
        <x:v>44714.286678240744</x:v>
      </x:c>
      <x:c r="Z941" s="151" t="n">
        <x:v>44714.29019675926</x:v>
      </x:c>
      <x:c r="AA941" s="120" t="n">
        <x:v>305</x:v>
      </x:c>
      <x:c r="AB941" s="120" t="str">
        <x:v>Normal</x:v>
      </x:c>
      <x:c r="AC941" s="120" t="n">
        <x:v>1</x:v>
      </x:c>
      <x:c r="AD941" s="120" t="n">
        <x:v>254</x:v>
      </x:c>
      <x:c r="AE941" s="120" t="n">
        <x:v>3</x:v>
      </x:c>
      <x:c r="AF941" s="120" t="n">
        <x:v>54</x:v>
      </x:c>
      <x:c r="AG941" s="120" t="str">
        <x:v>train=1|anomaly=0</x:v>
      </x:c>
    </x:row>
    <x:row r="942">
      <x:c r="A942" s="120" t="n">
        <x:v>941</x:v>
      </x:c>
      <x:c r="B942" s="120" t="n">
        <x:v>0</x:v>
      </x:c>
      <x:c r="C942" s="120" t="n">
        <x:v>1</x:v>
      </x:c>
      <x:c r="D942" s="120" t="str">
        <x:v>CADC0892</x:v>
      </x:c>
      <x:c r="E942" s="120" t="n">
        <x:v>1</x:v>
      </x:c>
      <x:c r="F942" s="120" t="n">
        <x:v>282</x:v>
      </x:c>
      <x:c r="G942" s="120" t="n">
        <x:v>283</x:v>
      </x:c>
      <x:c r="H942" s="120" t="n">
        <x:v>0.2099117632508834</x:v>
      </x:c>
      <x:c r="I942" s="120" t="n">
        <x:v>0.02904045013779787</x:v>
      </x:c>
      <x:c r="J942" s="120" t="n">
        <x:v>0.1704125879675497</x:v>
      </x:c>
      <x:c r="K942" s="120" t="n">
        <x:v>-1.7629017871591968</x:v>
      </x:c>
      <x:c r="L942" s="120" t="n">
        <x:v>-0.18224249276770052</x:v>
      </x:c>
      <x:c r="M942" s="120" t="n">
        <x:v>1</x:v>
      </x:c>
      <x:c r="N942" s="120" t="n">
        <x:v>1</x:v>
      </x:c>
      <x:c r="O942" s="120" t="n">
        <x:v>1</x:v>
      </x:c>
      <x:c r="P942" s="120" t="n">
        <x:v>37</x:v>
      </x:c>
      <x:c r="Q942" s="120" t="n">
        <x:v>47</x:v>
      </x:c>
      <x:c r="R942" s="120" t="n">
        <x:v>0.00005074030520744681</x:v>
      </x:c>
      <x:c r="S942" s="120" t="n">
        <x:v>0.00007281874707814949</x:v>
      </x:c>
      <x:c r="T942" s="120" t="n">
        <x:v>282</x:v>
      </x:c>
      <x:c r="U942" s="120" t="n">
        <x:v>283</x:v>
      </x:c>
      <x:c r="V942" s="120" t="n">
        <x:v>0.0001029803196375811</x:v>
      </x:c>
      <x:c r="W942" s="120" t="n">
        <x:v>0.00010261643158232463</x:v>
      </x:c>
      <x:c r="X942" s="120" t="n">
        <x:v>942</x:v>
      </x:c>
      <x:c r="Y942" s="151" t="n">
        <x:v>44714.29020833333</x:v>
      </x:c>
      <x:c r="Z942" s="151" t="n">
        <x:v>44714.29347222222</x:v>
      </x:c>
      <x:c r="AA942" s="120" t="n">
        <x:v>283</x:v>
      </x:c>
      <x:c r="AB942" s="120" t="str">
        <x:v>Normal</x:v>
      </x:c>
      <x:c r="AC942" s="120" t="n">
        <x:v>0</x:v>
      </x:c>
      <x:c r="AD942" s="120"/>
      <x:c r="AE942" s="120"/>
      <x:c r="AF942" s="120"/>
      <x:c r="AG942" s="120"/>
    </x:row>
    <x:row r="943">
      <x:c r="A943" s="120" t="n">
        <x:v>942</x:v>
      </x:c>
      <x:c r="B943" s="120" t="n">
        <x:v>0</x:v>
      </x:c>
      <x:c r="C943" s="120" t="n">
        <x:v>1</x:v>
      </x:c>
      <x:c r="D943" s="120" t="str">
        <x:v>CADC0892</x:v>
      </x:c>
      <x:c r="E943" s="120" t="n">
        <x:v>1</x:v>
      </x:c>
      <x:c r="F943" s="120" t="n">
        <x:v>282</x:v>
      </x:c>
      <x:c r="G943" s="120" t="n">
        <x:v>283</x:v>
      </x:c>
      <x:c r="H943" s="120" t="n">
        <x:v>0.2304465699646643</x:v>
      </x:c>
      <x:c r="I943" s="120" t="n">
        <x:v>0.0853871010761896</x:v>
      </x:c>
      <x:c r="J943" s="120" t="n">
        <x:v>0.29221071348632927</x:v>
      </x:c>
      <x:c r="K943" s="120" t="n">
        <x:v>-0.7932771288360598</x:v>
      </x:c>
      <x:c r="L943" s="120" t="n">
        <x:v>0.9053025135901437</x:v>
      </x:c>
      <x:c r="M943" s="120" t="n">
        <x:v>1</x:v>
      </x:c>
      <x:c r="N943" s="120" t="n">
        <x:v>1</x:v>
      </x:c>
      <x:c r="O943" s="120" t="n">
        <x:v>1</x:v>
      </x:c>
      <x:c r="P943" s="120" t="n">
        <x:v>21</x:v>
      </x:c>
      <x:c r="Q943" s="120" t="n">
        <x:v>25</x:v>
      </x:c>
      <x:c r="R943" s="120" t="n">
        <x:v>0.00011844133639403901</x:v>
      </x:c>
      <x:c r="S943" s="120" t="n">
        <x:v>0.00010194166693680497</x:v>
      </x:c>
      <x:c r="T943" s="120" t="n">
        <x:v>282</x:v>
      </x:c>
      <x:c r="U943" s="120" t="n">
        <x:v>283</x:v>
      </x:c>
      <x:c r="V943" s="120" t="n">
        <x:v>0.0003027911385680482</x:v>
      </x:c>
      <x:c r="W943" s="120" t="n">
        <x:v>0.0003017212052162177</x:v>
      </x:c>
      <x:c r="X943" s="120" t="n">
        <x:v>943</x:v>
      </x:c>
      <x:c r="Y943" s="151" t="n">
        <x:v>44714.2934837963</x:v>
      </x:c>
      <x:c r="Z943" s="151" t="n">
        <x:v>44714.296747685185</x:v>
      </x:c>
      <x:c r="AA943" s="120" t="n">
        <x:v>283</x:v>
      </x:c>
      <x:c r="AB943" s="120" t="str">
        <x:v>Normal</x:v>
      </x:c>
      <x:c r="AC943" s="120" t="n">
        <x:v>1</x:v>
      </x:c>
      <x:c r="AD943" s="120" t="n">
        <x:v>225</x:v>
      </x:c>
      <x:c r="AE943" s="120" t="n">
        <x:v>3</x:v>
      </x:c>
      <x:c r="AF943" s="120" t="n">
        <x:v>25</x:v>
      </x:c>
      <x:c r="AG943" s="120" t="str">
        <x:v>train=1|anomaly=0</x:v>
      </x:c>
    </x:row>
    <x:row r="944">
      <x:c r="A944" s="120" t="n">
        <x:v>943</x:v>
      </x:c>
      <x:c r="B944" s="120" t="n">
        <x:v>0</x:v>
      </x:c>
      <x:c r="C944" s="120" t="n">
        <x:v>1</x:v>
      </x:c>
      <x:c r="D944" s="120" t="str">
        <x:v>CADC0892</x:v>
      </x:c>
      <x:c r="E944" s="120" t="n">
        <x:v>1</x:v>
      </x:c>
      <x:c r="F944" s="120" t="n">
        <x:v>279</x:v>
      </x:c>
      <x:c r="G944" s="120" t="n">
        <x:v>280</x:v>
      </x:c>
      <x:c r="H944" s="120" t="n">
        <x:v>0.2472217263571429</x:v>
      </x:c>
      <x:c r="I944" s="120" t="n">
        <x:v>0.12489774766068779</x:v>
      </x:c>
      <x:c r="J944" s="120" t="n">
        <x:v>0.35340875436339686</x:v>
      </x:c>
      <x:c r="K944" s="120" t="n">
        <x:v>-0.5391833370055954</x:v>
      </x:c>
      <x:c r="L944" s="120" t="n">
        <x:v>1.0516207421581871</x:v>
      </x:c>
      <x:c r="M944" s="120" t="n">
        <x:v>1</x:v>
      </x:c>
      <x:c r="N944" s="120" t="n">
        <x:v>1</x:v>
      </x:c>
      <x:c r="O944" s="120" t="n">
        <x:v>1</x:v>
      </x:c>
      <x:c r="P944" s="120" t="n">
        <x:v>20</x:v>
      </x:c>
      <x:c r="Q944" s="120" t="n">
        <x:v>27</x:v>
      </x:c>
      <x:c r="R944" s="120" t="n">
        <x:v>0.00017533585450318567</x:v>
      </x:c>
      <x:c r="S944" s="120" t="n">
        <x:v>0.00011184491582894394</x:v>
      </x:c>
      <x:c r="T944" s="120" t="n">
        <x:v>279</x:v>
      </x:c>
      <x:c r="U944" s="120" t="n">
        <x:v>280</x:v>
      </x:c>
      <x:c r="V944" s="120" t="n">
        <x:v>0.0004476621779952967</x:v>
      </x:c>
      <x:c r="W944" s="120" t="n">
        <x:v>0.00044606338450245636</x:v>
      </x:c>
      <x:c r="X944" s="120" t="n">
        <x:v>944</x:v>
      </x:c>
      <x:c r="Y944" s="151" t="n">
        <x:v>44714.29675925926</x:v>
      </x:c>
      <x:c r="Z944" s="151" t="n">
        <x:v>44714.299988425926</x:v>
      </x:c>
      <x:c r="AA944" s="120" t="n">
        <x:v>280</x:v>
      </x:c>
      <x:c r="AB944" s="120" t="str">
        <x:v>Normal</x:v>
      </x:c>
      <x:c r="AC944" s="120" t="n">
        <x:v>0</x:v>
      </x:c>
      <x:c r="AD944" s="120"/>
      <x:c r="AE944" s="120"/>
      <x:c r="AF944" s="120"/>
      <x:c r="AG944" s="120"/>
    </x:row>
    <x:row r="945">
      <x:c r="A945" s="120" t="n">
        <x:v>944</x:v>
      </x:c>
      <x:c r="B945" s="120" t="n">
        <x:v>0</x:v>
      </x:c>
      <x:c r="C945" s="120" t="n">
        <x:v>0</x:v>
      </x:c>
      <x:c r="D945" s="120" t="str">
        <x:v>CADC0892</x:v>
      </x:c>
      <x:c r="E945" s="120" t="n">
        <x:v>1</x:v>
      </x:c>
      <x:c r="F945" s="120" t="n">
        <x:v>257</x:v>
      </x:c>
      <x:c r="G945" s="120" t="n">
        <x:v>258</x:v>
      </x:c>
      <x:c r="H945" s="120" t="n">
        <x:v>0.25552169379844963</x:v>
      </x:c>
      <x:c r="I945" s="120" t="n">
        <x:v>0.12180453651953627</x:v>
      </x:c>
      <x:c r="J945" s="120" t="n">
        <x:v>0.3490050666101228</x:v>
      </x:c>
      <x:c r="K945" s="120" t="n">
        <x:v>-0.7007965982945232</x:v>
      </x:c>
      <x:c r="L945" s="120" t="n">
        <x:v>0.9703865331890158</x:v>
      </x:c>
      <x:c r="M945" s="120" t="n">
        <x:v>1</x:v>
      </x:c>
      <x:c r="N945" s="120" t="n">
        <x:v>1</x:v>
      </x:c>
      <x:c r="O945" s="120" t="n">
        <x:v>1</x:v>
      </x:c>
      <x:c r="P945" s="120" t="n">
        <x:v>13</x:v>
      </x:c>
      <x:c r="Q945" s="120" t="n">
        <x:v>25</x:v>
      </x:c>
      <x:c r="R945" s="120" t="n">
        <x:v>0.00017128578534918287</x:v>
      </x:c>
      <x:c r="S945" s="120" t="n">
        <x:v>0.00008789670781164062</x:v>
      </x:c>
      <x:c r="T945" s="120" t="n">
        <x:v>257</x:v>
      </x:c>
      <x:c r="U945" s="120" t="n">
        <x:v>258</x:v>
      </x:c>
      <x:c r="V945" s="120" t="n">
        <x:v>0.0004739476129164835</x:v>
      </x:c>
      <x:c r="W945" s="120" t="n">
        <x:v>0.00047211060666486925</x:v>
      </x:c>
      <x:c r="X945" s="120" t="n">
        <x:v>945</x:v>
      </x:c>
      <x:c r="Y945" s="151" t="n">
        <x:v>44714.3</x:v>
      </x:c>
      <x:c r="Z945" s="151" t="n">
        <x:v>44714.30297453704</x:v>
      </x:c>
      <x:c r="AA945" s="120" t="n">
        <x:v>258</x:v>
      </x:c>
      <x:c r="AB945" s="120" t="str">
        <x:v>Normal</x:v>
      </x:c>
      <x:c r="AC945" s="120" t="n">
        <x:v>0</x:v>
      </x:c>
      <x:c r="AD945" s="120"/>
      <x:c r="AE945" s="120"/>
      <x:c r="AF945" s="120"/>
      <x:c r="AG945" s="120"/>
    </x:row>
    <x:row r="946">
      <x:c r="A946" s="120" t="n">
        <x:v>945</x:v>
      </x:c>
      <x:c r="B946" s="120" t="n">
        <x:v>1</x:v>
      </x:c>
      <x:c r="C946" s="120" t="n">
        <x:v>1</x:v>
      </x:c>
      <x:c r="D946" s="120" t="str">
        <x:v>CADC0892</x:v>
      </x:c>
      <x:c r="E946" s="120" t="n">
        <x:v>1</x:v>
      </x:c>
      <x:c r="F946" s="120" t="n">
        <x:v>348</x:v>
      </x:c>
      <x:c r="G946" s="120" t="n">
        <x:v>349</x:v>
      </x:c>
      <x:c r="H946" s="120" t="n">
        <x:v>0.21437921461318052</x:v>
      </x:c>
      <x:c r="I946" s="120" t="n">
        <x:v>0.06604913894423305</x:v>
      </x:c>
      <x:c r="J946" s="120" t="n">
        <x:v>0.2570002703193774</x:v>
      </x:c>
      <x:c r="K946" s="120" t="n">
        <x:v>-0.19056327999860612</x:v>
      </x:c>
      <x:c r="L946" s="120" t="n">
        <x:v>1.1170644855942395</x:v>
      </x:c>
      <x:c r="M946" s="120" t="n">
        <x:v>1</x:v>
      </x:c>
      <x:c r="N946" s="120" t="n">
        <x:v>1</x:v>
      </x:c>
      <x:c r="O946" s="120" t="n">
        <x:v>1</x:v>
      </x:c>
      <x:c r="P946" s="120" t="n">
        <x:v>49</x:v>
      </x:c>
      <x:c r="Q946" s="120" t="n">
        <x:v>75</x:v>
      </x:c>
      <x:c r="R946" s="120" t="n">
        <x:v>0.00008532917969293105</x:v>
      </x:c>
      <x:c r="S946" s="120" t="n">
        <x:v>0.00007144711599919314</x:v>
      </x:c>
      <x:c r="T946" s="120" t="n">
        <x:v>348</x:v>
      </x:c>
      <x:c r="U946" s="120" t="n">
        <x:v>349</x:v>
      </x:c>
      <x:c r="V946" s="120" t="n">
        <x:v>0.00018979637627653174</x:v>
      </x:c>
      <x:c r="W946" s="120" t="n">
        <x:v>0.00018925254711814628</x:v>
      </x:c>
      <x:c r="X946" s="120" t="n">
        <x:v>946</x:v>
      </x:c>
      <x:c r="Y946" s="151" t="n">
        <x:v>44714.30298611111</x:v>
      </x:c>
      <x:c r="Z946" s="151" t="n">
        <x:v>44714.30701388889</x:v>
      </x:c>
      <x:c r="AA946" s="120" t="n">
        <x:v>349</x:v>
      </x:c>
      <x:c r="AB946" s="120" t="str">
        <x:v>Anomalous</x:v>
      </x:c>
      <x:c r="AC946" s="120" t="n">
        <x:v>0</x:v>
      </x:c>
      <x:c r="AD946" s="120"/>
      <x:c r="AE946" s="120"/>
      <x:c r="AF946" s="120"/>
      <x:c r="AG946" s="120"/>
    </x:row>
    <x:row r="947">
      <x:c r="A947" s="120" t="n">
        <x:v>946</x:v>
      </x:c>
      <x:c r="B947" s="120" t="n">
        <x:v>1</x:v>
      </x:c>
      <x:c r="C947" s="120" t="n">
        <x:v>1</x:v>
      </x:c>
      <x:c r="D947" s="120" t="str">
        <x:v>CADC0892</x:v>
      </x:c>
      <x:c r="E947" s="120" t="n">
        <x:v>1</x:v>
      </x:c>
      <x:c r="F947" s="120" t="n">
        <x:v>349</x:v>
      </x:c>
      <x:c r="G947" s="120" t="n">
        <x:v>350</x:v>
      </x:c>
      <x:c r="H947" s="120" t="n">
        <x:v>0.22707662400000003</x:v>
      </x:c>
      <x:c r="I947" s="120" t="n">
        <x:v>0.03662097571540577</x:v>
      </x:c>
      <x:c r="J947" s="120" t="n">
        <x:v>0.1913660777551909</x:v>
      </x:c>
      <x:c r="K947" s="120" t="n">
        <x:v>-1.2162229372773934</x:v>
      </x:c>
      <x:c r="L947" s="120" t="n">
        <x:v>0.26088801706180403</x:v>
      </x:c>
      <x:c r="M947" s="120" t="n">
        <x:v>3</x:v>
      </x:c>
      <x:c r="N947" s="120" t="n">
        <x:v>2</x:v>
      </x:c>
      <x:c r="O947" s="120" t="n">
        <x:v>2</x:v>
      </x:c>
      <x:c r="P947" s="120" t="n">
        <x:v>36</x:v>
      </x:c>
      <x:c r="Q947" s="120" t="n">
        <x:v>50</x:v>
      </x:c>
      <x:c r="R947" s="120" t="n">
        <x:v>0.00008219951480126075</x:v>
      </x:c>
      <x:c r="S947" s="120" t="n">
        <x:v>0.00009160387923086205</x:v>
      </x:c>
      <x:c r="T947" s="120" t="n">
        <x:v>349</x:v>
      </x:c>
      <x:c r="U947" s="120" t="n">
        <x:v>350</x:v>
      </x:c>
      <x:c r="V947" s="120" t="n">
        <x:v>0.00010493116250832598</x:v>
      </x:c>
      <x:c r="W947" s="120" t="n">
        <x:v>0.00010463135918687363</x:v>
      </x:c>
      <x:c r="X947" s="120" t="n">
        <x:v>947</x:v>
      </x:c>
      <x:c r="Y947" s="151" t="n">
        <x:v>44714.307025462964</x:v>
      </x:c>
      <x:c r="Z947" s="151" t="n">
        <x:v>44714.311064814814</x:v>
      </x:c>
      <x:c r="AA947" s="120" t="n">
        <x:v>350</x:v>
      </x:c>
      <x:c r="AB947" s="120" t="str">
        <x:v>Anomalous</x:v>
      </x:c>
      <x:c r="AC947" s="120" t="n">
        <x:v>1</x:v>
      </x:c>
      <x:c r="AD947" s="120" t="n">
        <x:v>389</x:v>
      </x:c>
      <x:c r="AE947" s="120" t="n">
        <x:v>4</x:v>
      </x:c>
      <x:c r="AF947" s="120" t="n">
        <x:v>89</x:v>
      </x:c>
      <x:c r="AG947" s="120" t="str">
        <x:v>train=1|anomaly=1</x:v>
      </x:c>
    </x:row>
    <x:row r="948">
      <x:c r="A948" s="120" t="n">
        <x:v>947</x:v>
      </x:c>
      <x:c r="B948" s="120" t="n">
        <x:v>0</x:v>
      </x:c>
      <x:c r="C948" s="120" t="n">
        <x:v>1</x:v>
      </x:c>
      <x:c r="D948" s="120" t="str">
        <x:v>CADC0892</x:v>
      </x:c>
      <x:c r="E948" s="120" t="n">
        <x:v>1</x:v>
      </x:c>
      <x:c r="F948" s="120" t="n">
        <x:v>281</x:v>
      </x:c>
      <x:c r="G948" s="120" t="n">
        <x:v>282</x:v>
      </x:c>
      <x:c r="H948" s="120" t="n">
        <x:v>0.24472447375886525</x:v>
      </x:c>
      <x:c r="I948" s="120" t="n">
        <x:v>0.11273508178197207</x:v>
      </x:c>
      <x:c r="J948" s="120" t="n">
        <x:v>0.3357604529749924</x:v>
      </x:c>
      <x:c r="K948" s="120" t="n">
        <x:v>-0.6723173280983805</x:v>
      </x:c>
      <x:c r="L948" s="120" t="n">
        <x:v>0.9850111455801684</x:v>
      </x:c>
      <x:c r="M948" s="120" t="n">
        <x:v>1</x:v>
      </x:c>
      <x:c r="N948" s="120" t="n">
        <x:v>1</x:v>
      </x:c>
      <x:c r="O948" s="120" t="n">
        <x:v>1</x:v>
      </x:c>
      <x:c r="P948" s="120" t="n">
        <x:v>12</x:v>
      </x:c>
      <x:c r="Q948" s="120" t="n">
        <x:v>17</x:v>
      </x:c>
      <x:c r="R948" s="120" t="n">
        <x:v>0.00018219567963765127</x:v>
      </x:c>
      <x:c r="S948" s="120" t="n">
        <x:v>0.0002091800603997143</x:v>
      </x:c>
      <x:c r="T948" s="120" t="n">
        <x:v>281</x:v>
      </x:c>
      <x:c r="U948" s="120" t="n">
        <x:v>282</x:v>
      </x:c>
      <x:c r="V948" s="120" t="n">
        <x:v>0.00040119246185755185</x:v>
      </x:c>
      <x:c r="W948" s="120" t="n">
        <x:v>0.00039976979355309245</x:v>
      </x:c>
      <x:c r="X948" s="120" t="n">
        <x:v>948</x:v>
      </x:c>
      <x:c r="Y948" s="151" t="n">
        <x:v>44714.31107638889</x:v>
      </x:c>
      <x:c r="Z948" s="151" t="n">
        <x:v>44714.3143287037</x:v>
      </x:c>
      <x:c r="AA948" s="120" t="n">
        <x:v>282</x:v>
      </x:c>
      <x:c r="AB948" s="120" t="str">
        <x:v>Normal</x:v>
      </x:c>
      <x:c r="AC948" s="120" t="n">
        <x:v>0</x:v>
      </x:c>
      <x:c r="AD948" s="120"/>
      <x:c r="AE948" s="120"/>
      <x:c r="AF948" s="120"/>
      <x:c r="AG948" s="120"/>
    </x:row>
    <x:row r="949">
      <x:c r="A949" s="120" t="n">
        <x:v>948</x:v>
      </x:c>
      <x:c r="B949" s="120" t="n">
        <x:v>0</x:v>
      </x:c>
      <x:c r="C949" s="120" t="n">
        <x:v>1</x:v>
      </x:c>
      <x:c r="D949" s="120" t="str">
        <x:v>CADC0892</x:v>
      </x:c>
      <x:c r="E949" s="120" t="n">
        <x:v>1</x:v>
      </x:c>
      <x:c r="F949" s="120" t="n">
        <x:v>368</x:v>
      </x:c>
      <x:c r="G949" s="120" t="n">
        <x:v>369</x:v>
      </x:c>
      <x:c r="H949" s="120" t="n">
        <x:v>0.20368289723577235</x:v>
      </x:c>
      <x:c r="I949" s="120" t="n">
        <x:v>0.12288517964435526</x:v>
      </x:c>
      <x:c r="J949" s="120" t="n">
        <x:v>0.35054982476725793</x:v>
      </x:c>
      <x:c r="K949" s="120" t="n">
        <x:v>0.47583687935507957</x:v>
      </x:c>
      <x:c r="L949" s="120" t="n">
        <x:v>1.4473674998401154</x:v>
      </x:c>
      <x:c r="M949" s="120" t="n">
        <x:v>1</x:v>
      </x:c>
      <x:c r="N949" s="120" t="n">
        <x:v>1</x:v>
      </x:c>
      <x:c r="O949" s="120" t="n">
        <x:v>1</x:v>
      </x:c>
      <x:c r="P949" s="120" t="n">
        <x:v>14</x:v>
      </x:c>
      <x:c r="Q949" s="120" t="n">
        <x:v>24</x:v>
      </x:c>
      <x:c r="R949" s="120" t="n">
        <x:v>0.00014732382941461084</x:v>
      </x:c>
      <x:c r="S949" s="120" t="n">
        <x:v>0.00009354968546858414</x:v>
      </x:c>
      <x:c r="T949" s="120" t="n">
        <x:v>368</x:v>
      </x:c>
      <x:c r="U949" s="120" t="n">
        <x:v>369</x:v>
      </x:c>
      <x:c r="V949" s="120" t="n">
        <x:v>0.00033392711859879146</x:v>
      </x:c>
      <x:c r="W949" s="120" t="n">
        <x:v>0.0003330221670578733</x:v>
      </x:c>
      <x:c r="X949" s="120" t="n">
        <x:v>949</x:v>
      </x:c>
      <x:c r="Y949" s="151" t="n">
        <x:v>44714.31434027778</x:v>
      </x:c>
      <x:c r="Z949" s="151" t="n">
        <x:v>44714.31859953704</x:v>
      </x:c>
      <x:c r="AA949" s="120" t="n">
        <x:v>369</x:v>
      </x:c>
      <x:c r="AB949" s="120" t="str">
        <x:v>Normal</x:v>
      </x:c>
      <x:c r="AC949" s="120" t="n">
        <x:v>1</x:v>
      </x:c>
      <x:c r="AD949" s="120" t="n">
        <x:v>403</x:v>
      </x:c>
      <x:c r="AE949" s="120" t="n">
        <x:v>5</x:v>
      </x:c>
      <x:c r="AF949" s="120" t="n">
        <x:v>3</x:v>
      </x:c>
      <x:c r="AG949" s="120" t="str">
        <x:v>train=1|anomaly=0</x:v>
      </x:c>
    </x:row>
    <x:row r="950">
      <x:c r="A950" s="120" t="n">
        <x:v>949</x:v>
      </x:c>
      <x:c r="B950" s="120" t="n">
        <x:v>0</x:v>
      </x:c>
      <x:c r="C950" s="120" t="n">
        <x:v>0</x:v>
      </x:c>
      <x:c r="D950" s="120" t="str">
        <x:v>CADC0892</x:v>
      </x:c>
      <x:c r="E950" s="120" t="n">
        <x:v>1</x:v>
      </x:c>
      <x:c r="F950" s="120" t="n">
        <x:v>312</x:v>
      </x:c>
      <x:c r="G950" s="120" t="n">
        <x:v>313</x:v>
      </x:c>
      <x:c r="H950" s="120" t="n">
        <x:v>0.24218269329073483</x:v>
      </x:c>
      <x:c r="I950" s="120" t="n">
        <x:v>0.13311465339841372</x:v>
      </x:c>
      <x:c r="J950" s="120" t="n">
        <x:v>0.36484880895846944</x:v>
      </x:c>
      <x:c r="K950" s="120" t="n">
        <x:v>-0.2883644707703472</x:v>
      </x:c>
      <x:c r="L950" s="120" t="n">
        <x:v>1.1623856779371204</x:v>
      </x:c>
      <x:c r="M950" s="120" t="n">
        <x:v>1</x:v>
      </x:c>
      <x:c r="N950" s="120" t="n">
        <x:v>1</x:v>
      </x:c>
      <x:c r="O950" s="120" t="n">
        <x:v>1</x:v>
      </x:c>
      <x:c r="P950" s="120" t="n">
        <x:v>23</x:v>
      </x:c>
      <x:c r="Q950" s="120" t="n">
        <x:v>35</x:v>
      </x:c>
      <x:c r="R950" s="120" t="n">
        <x:v>0.00016167165164820513</x:v>
      </x:c>
      <x:c r="S950" s="120" t="n">
        <x:v>0.0001010449585909968</x:v>
      </x:c>
      <x:c r="T950" s="120" t="n">
        <x:v>312</x:v>
      </x:c>
      <x:c r="U950" s="120" t="n">
        <x:v>313</x:v>
      </x:c>
      <x:c r="V950" s="120" t="n">
        <x:v>0.0004266495301231209</x:v>
      </x:c>
      <x:c r="W950" s="120" t="n">
        <x:v>0.00042528643258279145</x:v>
      </x:c>
      <x:c r="X950" s="120" t="n">
        <x:v>950</x:v>
      </x:c>
      <x:c r="Y950" s="151" t="n">
        <x:v>44714.31861111111</x:v>
      </x:c>
      <x:c r="Z950" s="151" t="n">
        <x:v>44714.322222222225</x:v>
      </x:c>
      <x:c r="AA950" s="120" t="n">
        <x:v>313</x:v>
      </x:c>
      <x:c r="AB950" s="120" t="str">
        <x:v>Normal</x:v>
      </x:c>
      <x:c r="AC950" s="120" t="n">
        <x:v>1</x:v>
      </x:c>
      <x:c r="AD950" s="120" t="n">
        <x:v>382</x:v>
      </x:c>
      <x:c r="AE950" s="120" t="n">
        <x:v>4</x:v>
      </x:c>
      <x:c r="AF950" s="120" t="n">
        <x:v>82</x:v>
      </x:c>
      <x:c r="AG950" s="120" t="str">
        <x:v>train=0|anomaly=0</x:v>
      </x:c>
    </x:row>
    <x:row r="951">
      <x:c r="A951" s="120" t="n">
        <x:v>950</x:v>
      </x:c>
      <x:c r="B951" s="120" t="n">
        <x:v>1</x:v>
      </x:c>
      <x:c r="C951" s="120" t="n">
        <x:v>1</x:v>
      </x:c>
      <x:c r="D951" s="120" t="str">
        <x:v>CADC0892</x:v>
      </x:c>
      <x:c r="E951" s="120" t="n">
        <x:v>1</x:v>
      </x:c>
      <x:c r="F951" s="120" t="n">
        <x:v>336</x:v>
      </x:c>
      <x:c r="G951" s="120" t="n">
        <x:v>337</x:v>
      </x:c>
      <x:c r="H951" s="120" t="n">
        <x:v>0.20929979</x:v>
      </x:c>
      <x:c r="I951" s="120" t="n">
        <x:v>0.06757702860630038</x:v>
      </x:c>
      <x:c r="J951" s="120" t="n">
        <x:v>0.2599558204893677</x:v>
      </x:c>
      <x:c r="K951" s="120" t="n">
        <x:v>-0.20789252948182346</x:v>
      </x:c>
      <x:c r="L951" s="120" t="n">
        <x:v>1.1446999452025177</x:v>
      </x:c>
      <x:c r="M951" s="120" t="n">
        <x:v>2</x:v>
      </x:c>
      <x:c r="N951" s="120" t="n">
        <x:v>1</x:v>
      </x:c>
      <x:c r="O951" s="120" t="n">
        <x:v>1</x:v>
      </x:c>
      <x:c r="P951" s="120" t="n">
        <x:v>44</x:v>
      </x:c>
      <x:c r="Q951" s="120" t="n">
        <x:v>51</x:v>
      </x:c>
      <x:c r="R951" s="120" t="n">
        <x:v>0.00010766748506271964</x:v>
      </x:c>
      <x:c r="S951" s="120" t="n">
        <x:v>0.00011519409265827285</x:v>
      </x:c>
      <x:c r="T951" s="120" t="n">
        <x:v>336</x:v>
      </x:c>
      <x:c r="U951" s="120" t="n">
        <x:v>337</x:v>
      </x:c>
      <x:c r="V951" s="120" t="n">
        <x:v>0.00020112210894732258</x:v>
      </x:c>
      <x:c r="W951" s="120" t="n">
        <x:v>0.00020052530743709313</x:v>
      </x:c>
      <x:c r="X951" s="120" t="n">
        <x:v>951</x:v>
      </x:c>
      <x:c r="Y951" s="151" t="n">
        <x:v>44714.322233796294</x:v>
      </x:c>
      <x:c r="Z951" s="151" t="n">
        <x:v>44714.32612268518</x:v>
      </x:c>
      <x:c r="AA951" s="120" t="n">
        <x:v>337</x:v>
      </x:c>
      <x:c r="AB951" s="120" t="str">
        <x:v>Anomalous</x:v>
      </x:c>
      <x:c r="AC951" s="120" t="n">
        <x:v>1</x:v>
      </x:c>
      <x:c r="AD951" s="120" t="n">
        <x:v>150</x:v>
      </x:c>
      <x:c r="AE951" s="120" t="n">
        <x:v>2</x:v>
      </x:c>
      <x:c r="AF951" s="120" t="n">
        <x:v>50</x:v>
      </x:c>
      <x:c r="AG951" s="120" t="str">
        <x:v>train=1|anomaly=1</x:v>
      </x:c>
    </x:row>
    <x:row r="952">
      <x:c r="A952" s="120" t="n">
        <x:v>951</x:v>
      </x:c>
      <x:c r="B952" s="120" t="n">
        <x:v>1</x:v>
      </x:c>
      <x:c r="C952" s="120" t="n">
        <x:v>1</x:v>
      </x:c>
      <x:c r="D952" s="120" t="str">
        <x:v>CADC0892</x:v>
      </x:c>
      <x:c r="E952" s="120" t="n">
        <x:v>1</x:v>
      </x:c>
      <x:c r="F952" s="120" t="n">
        <x:v>333</x:v>
      </x:c>
      <x:c r="G952" s="120" t="n">
        <x:v>334</x:v>
      </x:c>
      <x:c r="H952" s="120" t="n">
        <x:v>0.22496918266467064</x:v>
      </x:c>
      <x:c r="I952" s="120" t="n">
        <x:v>0.049216118727310486</x:v>
      </x:c>
      <x:c r="J952" s="120" t="n">
        <x:v>0.22184706157015127</x:v>
      </x:c>
      <x:c r="K952" s="120" t="n">
        <x:v>-0.5895276060192178</x:v>
      </x:c>
      <x:c r="L952" s="120" t="n">
        <x:v>0.7522621927288948</x:v>
      </x:c>
      <x:c r="M952" s="120" t="n">
        <x:v>2</x:v>
      </x:c>
      <x:c r="N952" s="120" t="n">
        <x:v>1</x:v>
      </x:c>
      <x:c r="O952" s="120" t="n">
        <x:v>1</x:v>
      </x:c>
      <x:c r="P952" s="120" t="n">
        <x:v>21</x:v>
      </x:c>
      <x:c r="Q952" s="120" t="n">
        <x:v>24</x:v>
      </x:c>
      <x:c r="R952" s="120" t="n">
        <x:v>0.00010598146344317601</x:v>
      </x:c>
      <x:c r="S952" s="120" t="n">
        <x:v>0.0001626293965785181</x:v>
      </x:c>
      <x:c r="T952" s="120" t="n">
        <x:v>333</x:v>
      </x:c>
      <x:c r="U952" s="120" t="n">
        <x:v>334</x:v>
      </x:c>
      <x:c r="V952" s="120" t="n">
        <x:v>0.00014779615233426573</x:v>
      </x:c>
      <x:c r="W952" s="120" t="n">
        <x:v>0.00014735364888416314</x:v>
      </x:c>
      <x:c r="X952" s="120" t="n">
        <x:v>952</x:v>
      </x:c>
      <x:c r="Y952" s="151" t="n">
        <x:v>44714.32613425926</x:v>
      </x:c>
      <x:c r="Z952" s="151" t="n">
        <x:v>44714.329988425925</x:v>
      </x:c>
      <x:c r="AA952" s="120" t="n">
        <x:v>334</x:v>
      </x:c>
      <x:c r="AB952" s="120" t="str">
        <x:v>Anomalous</x:v>
      </x:c>
      <x:c r="AC952" s="120" t="n">
        <x:v>1</x:v>
      </x:c>
      <x:c r="AD952" s="120" t="n">
        <x:v>105</x:v>
      </x:c>
      <x:c r="AE952" s="120" t="n">
        <x:v>2</x:v>
      </x:c>
      <x:c r="AF952" s="120" t="n">
        <x:v>5</x:v>
      </x:c>
      <x:c r="AG952" s="120" t="str">
        <x:v>train=1|anomaly=1</x:v>
      </x:c>
    </x:row>
    <x:row r="953">
      <x:c r="A953" s="120" t="n">
        <x:v>952</x:v>
      </x:c>
      <x:c r="B953" s="120" t="n">
        <x:v>0</x:v>
      </x:c>
      <x:c r="C953" s="120" t="n">
        <x:v>0</x:v>
      </x:c>
      <x:c r="D953" s="120" t="str">
        <x:v>CADC0892</x:v>
      </x:c>
      <x:c r="E953" s="120" t="n">
        <x:v>1</x:v>
      </x:c>
      <x:c r="F953" s="120" t="n">
        <x:v>301</x:v>
      </x:c>
      <x:c r="G953" s="120" t="n">
        <x:v>302</x:v>
      </x:c>
      <x:c r="H953" s="120" t="n">
        <x:v>0.2634317146688741</x:v>
      </x:c>
      <x:c r="I953" s="120" t="n">
        <x:v>0.13691119413678327</x:v>
      </x:c>
      <x:c r="J953" s="120" t="n">
        <x:v>0.37001512690264876</x:v>
      </x:c>
      <x:c r="K953" s="120" t="n">
        <x:v>-0.5402603495519069</x:v>
      </x:c>
      <x:c r="L953" s="120" t="n">
        <x:v>1.0422484898993896</x:v>
      </x:c>
      <x:c r="M953" s="120" t="n">
        <x:v>1</x:v>
      </x:c>
      <x:c r="N953" s="120" t="n">
        <x:v>1</x:v>
      </x:c>
      <x:c r="O953" s="120" t="n">
        <x:v>1</x:v>
      </x:c>
      <x:c r="P953" s="120" t="n">
        <x:v>18</x:v>
      </x:c>
      <x:c r="Q953" s="120" t="n">
        <x:v>30</x:v>
      </x:c>
      <x:c r="R953" s="120" t="n">
        <x:v>0.00018257275623122818</x:v>
      </x:c>
      <x:c r="S953" s="120" t="n">
        <x:v>0.0001712616788998215</x:v>
      </x:c>
      <x:c r="T953" s="120" t="n">
        <x:v>301</x:v>
      </x:c>
      <x:c r="U953" s="120" t="n">
        <x:v>302</x:v>
      </x:c>
      <x:c r="V953" s="120" t="n">
        <x:v>0.00045485446557070854</x:v>
      </x:c>
      <x:c r="W953" s="120" t="n">
        <x:v>0.000453348324956236</x:v>
      </x:c>
      <x:c r="X953" s="120" t="n">
        <x:v>953</x:v>
      </x:c>
      <x:c r="Y953" s="151" t="n">
        <x:v>44714.33</x:v>
      </x:c>
      <x:c r="Z953" s="151" t="n">
        <x:v>44714.3334837963</x:v>
      </x:c>
      <x:c r="AA953" s="120" t="n">
        <x:v>302</x:v>
      </x:c>
      <x:c r="AB953" s="120" t="str">
        <x:v>Normal</x:v>
      </x:c>
      <x:c r="AC953" s="120" t="n">
        <x:v>1</x:v>
      </x:c>
      <x:c r="AD953" s="120" t="n">
        <x:v>431</x:v>
      </x:c>
      <x:c r="AE953" s="120" t="n">
        <x:v>5</x:v>
      </x:c>
      <x:c r="AF953" s="120" t="n">
        <x:v>31</x:v>
      </x:c>
      <x:c r="AG953" s="120" t="str">
        <x:v>train=0|anomaly=0</x:v>
      </x:c>
    </x:row>
    <x:row r="954">
      <x:c r="A954" s="120" t="n">
        <x:v>953</x:v>
      </x:c>
      <x:c r="B954" s="120" t="n">
        <x:v>0</x:v>
      </x:c>
      <x:c r="C954" s="120" t="n">
        <x:v>0</x:v>
      </x:c>
      <x:c r="D954" s="120" t="str">
        <x:v>CADC0892</x:v>
      </x:c>
      <x:c r="E954" s="120" t="n">
        <x:v>1</x:v>
      </x:c>
      <x:c r="F954" s="120" t="n">
        <x:v>322</x:v>
      </x:c>
      <x:c r="G954" s="120" t="n">
        <x:v>323</x:v>
      </x:c>
      <x:c r="H954" s="120" t="n">
        <x:v>0.25234167693498455</x:v>
      </x:c>
      <x:c r="I954" s="120" t="n">
        <x:v>0.1435165874804997</x:v>
      </x:c>
      <x:c r="J954" s="120" t="n">
        <x:v>0.37883583183286623</x:v>
      </x:c>
      <x:c r="K954" s="120" t="n">
        <x:v>0.06755786382404905</x:v>
      </x:c>
      <x:c r="L954" s="120" t="n">
        <x:v>1.2904482016629144</x:v>
      </x:c>
      <x:c r="M954" s="120" t="n">
        <x:v>1</x:v>
      </x:c>
      <x:c r="N954" s="120" t="n">
        <x:v>1</x:v>
      </x:c>
      <x:c r="O954" s="120" t="n">
        <x:v>1</x:v>
      </x:c>
      <x:c r="P954" s="120" t="n">
        <x:v>24</x:v>
      </x:c>
      <x:c r="Q954" s="120" t="n">
        <x:v>32</x:v>
      </x:c>
      <x:c r="R954" s="120" t="n">
        <x:v>0.00021480615868515267</x:v>
      </x:c>
      <x:c r="S954" s="120" t="n">
        <x:v>0.0002154324211414865</x:v>
      </x:c>
      <x:c r="T954" s="120" t="n">
        <x:v>322</x:v>
      </x:c>
      <x:c r="U954" s="120" t="n">
        <x:v>323</x:v>
      </x:c>
      <x:c r="V954" s="120" t="n">
        <x:v>0.0004457036878276388</x:v>
      </x:c>
      <x:c r="W954" s="120" t="n">
        <x:v>0.00044432380024922506</x:v>
      </x:c>
      <x:c r="X954" s="120" t="n">
        <x:v>954</x:v>
      </x:c>
      <x:c r="Y954" s="151" t="n">
        <x:v>44714.33349537037</x:v>
      </x:c>
      <x:c r="Z954" s="151" t="n">
        <x:v>44714.337222222224</x:v>
      </x:c>
      <x:c r="AA954" s="120" t="n">
        <x:v>323</x:v>
      </x:c>
      <x:c r="AB954" s="120" t="str">
        <x:v>Normal</x:v>
      </x:c>
      <x:c r="AC954" s="120" t="n">
        <x:v>0</x:v>
      </x:c>
      <x:c r="AD954" s="120"/>
      <x:c r="AE954" s="120"/>
      <x:c r="AF954" s="120"/>
      <x:c r="AG954" s="120"/>
    </x:row>
    <x:row r="955">
      <x:c r="A955" s="120" t="n">
        <x:v>954</x:v>
      </x:c>
      <x:c r="B955" s="120" t="n">
        <x:v>0</x:v>
      </x:c>
      <x:c r="C955" s="120" t="n">
        <x:v>0</x:v>
      </x:c>
      <x:c r="D955" s="120" t="str">
        <x:v>CADC0892</x:v>
      </x:c>
      <x:c r="E955" s="120" t="n">
        <x:v>1</x:v>
      </x:c>
      <x:c r="F955" s="120" t="n">
        <x:v>296</x:v>
      </x:c>
      <x:c r="G955" s="120" t="n">
        <x:v>297</x:v>
      </x:c>
      <x:c r="H955" s="120" t="n">
        <x:v>0.33105420343434344</x:v>
      </x:c>
      <x:c r="I955" s="120" t="n">
        <x:v>0.13037992313456825</x:v>
      </x:c>
      <x:c r="J955" s="120" t="n">
        <x:v>0.36108160176692505</x:v>
      </x:c>
      <x:c r="K955" s="120" t="n">
        <x:v>-0.6028801227944887</x:v>
      </x:c>
      <x:c r="L955" s="120" t="n">
        <x:v>1.0015368665552673</x:v>
      </x:c>
      <x:c r="M955" s="120" t="n">
        <x:v>2</x:v>
      </x:c>
      <x:c r="N955" s="120" t="n">
        <x:v>1</x:v>
      </x:c>
      <x:c r="O955" s="120" t="n">
        <x:v>1</x:v>
      </x:c>
      <x:c r="P955" s="120" t="n">
        <x:v>31</x:v>
      </x:c>
      <x:c r="Q955" s="120" t="n">
        <x:v>49</x:v>
      </x:c>
      <x:c r="R955" s="120" t="n">
        <x:v>0.00018837296194773636</x:v>
      </x:c>
      <x:c r="S955" s="120" t="n">
        <x:v>0.00021038763634006634</x:v>
      </x:c>
      <x:c r="T955" s="120" t="n">
        <x:v>296</x:v>
      </x:c>
      <x:c r="U955" s="120" t="n">
        <x:v>297</x:v>
      </x:c>
      <x:c r="V955" s="120" t="n">
        <x:v>0.00044047271329246033</x:v>
      </x:c>
      <x:c r="W955" s="120" t="n">
        <x:v>0.0004389896401837315</x:v>
      </x:c>
      <x:c r="X955" s="120" t="n">
        <x:v>955</x:v>
      </x:c>
      <x:c r="Y955" s="151" t="n">
        <x:v>44714.337233796294</x:v>
      </x:c>
      <x:c r="Z955" s="151" t="n">
        <x:v>44714.34065972222</x:v>
      </x:c>
      <x:c r="AA955" s="120" t="n">
        <x:v>297</x:v>
      </x:c>
      <x:c r="AB955" s="120" t="str">
        <x:v>Normal</x:v>
      </x:c>
      <x:c r="AC955" s="120" t="n">
        <x:v>1</x:v>
      </x:c>
      <x:c r="AD955" s="120" t="n">
        <x:v>885</x:v>
      </x:c>
      <x:c r="AE955" s="120" t="n">
        <x:v>9</x:v>
      </x:c>
      <x:c r="AF955" s="120" t="n">
        <x:v>85</x:v>
      </x:c>
      <x:c r="AG955" s="120" t="str">
        <x:v>train=0|anomaly=0</x:v>
      </x:c>
    </x:row>
    <x:row r="956">
      <x:c r="A956" s="120" t="n">
        <x:v>955</x:v>
      </x:c>
      <x:c r="B956" s="120" t="n">
        <x:v>1</x:v>
      </x:c>
      <x:c r="C956" s="120" t="n">
        <x:v>1</x:v>
      </x:c>
      <x:c r="D956" s="120" t="str">
        <x:v>CADC0892</x:v>
      </x:c>
      <x:c r="E956" s="120" t="n">
        <x:v>1</x:v>
      </x:c>
      <x:c r="F956" s="120" t="n">
        <x:v>400</x:v>
      </x:c>
      <x:c r="G956" s="120" t="n">
        <x:v>401</x:v>
      </x:c>
      <x:c r="H956" s="120" t="n">
        <x:v>0.27785857024937655</x:v>
      </x:c>
      <x:c r="I956" s="120" t="n">
        <x:v>0.08607256140250413</x:v>
      </x:c>
      <x:c r="J956" s="120" t="n">
        <x:v>0.2933812560517528</x:v>
      </x:c>
      <x:c r="K956" s="120" t="n">
        <x:v>-0.15015529378468662</x:v>
      </x:c>
      <x:c r="L956" s="120" t="n">
        <x:v>1.070467556435933</x:v>
      </x:c>
      <x:c r="M956" s="120" t="n">
        <x:v>3</x:v>
      </x:c>
      <x:c r="N956" s="120" t="n">
        <x:v>2</x:v>
      </x:c>
      <x:c r="O956" s="120" t="n">
        <x:v>2</x:v>
      </x:c>
      <x:c r="P956" s="120" t="n">
        <x:v>55</x:v>
      </x:c>
      <x:c r="Q956" s="120" t="n">
        <x:v>81</x:v>
      </x:c>
      <x:c r="R956" s="120" t="n">
        <x:v>0.00011478614098163927</x:v>
      </x:c>
      <x:c r="S956" s="120" t="n">
        <x:v>0.00013528056813567568</x:v>
      </x:c>
      <x:c r="T956" s="120" t="n">
        <x:v>400</x:v>
      </x:c>
      <x:c r="U956" s="120" t="n">
        <x:v>401</x:v>
      </x:c>
      <x:c r="V956" s="120" t="n">
        <x:v>0.00021518140350626033</x:v>
      </x:c>
      <x:c r="W956" s="120" t="n">
        <x:v>0.00021464479152744173</x:v>
      </x:c>
      <x:c r="X956" s="120" t="n">
        <x:v>956</x:v>
      </x:c>
      <x:c r="Y956" s="151" t="n">
        <x:v>44714.3406712963</x:v>
      </x:c>
      <x:c r="Z956" s="151" t="n">
        <x:v>44714.345300925925</x:v>
      </x:c>
      <x:c r="AA956" s="120" t="n">
        <x:v>401</x:v>
      </x:c>
      <x:c r="AB956" s="120" t="str">
        <x:v>Anomalous</x:v>
      </x:c>
      <x:c r="AC956" s="120" t="n">
        <x:v>1</x:v>
      </x:c>
      <x:c r="AD956" s="120" t="n">
        <x:v>659</x:v>
      </x:c>
      <x:c r="AE956" s="120" t="n">
        <x:v>7</x:v>
      </x:c>
      <x:c r="AF956" s="120" t="n">
        <x:v>59</x:v>
      </x:c>
      <x:c r="AG956" s="120" t="str">
        <x:v>train=1|anomaly=1</x:v>
      </x:c>
    </x:row>
    <x:row r="957">
      <x:c r="A957" s="120" t="n">
        <x:v>956</x:v>
      </x:c>
      <x:c r="B957" s="120" t="n">
        <x:v>1</x:v>
      </x:c>
      <x:c r="C957" s="120" t="n">
        <x:v>0</x:v>
      </x:c>
      <x:c r="D957" s="120" t="str">
        <x:v>CADC0892</x:v>
      </x:c>
      <x:c r="E957" s="120" t="n">
        <x:v>1</x:v>
      </x:c>
      <x:c r="F957" s="120" t="n">
        <x:v>382</x:v>
      </x:c>
      <x:c r="G957" s="120" t="n">
        <x:v>383</x:v>
      </x:c>
      <x:c r="H957" s="120" t="n">
        <x:v>0.2863912119843342</x:v>
      </x:c>
      <x:c r="I957" s="120" t="n">
        <x:v>0.05217277526155618</x:v>
      </x:c>
      <x:c r="J957" s="120" t="n">
        <x:v>0.22841360568397887</x:v>
      </x:c>
      <x:c r="K957" s="120" t="n">
        <x:v>-1.2730397407582448</x:v>
      </x:c>
      <x:c r="L957" s="120" t="n">
        <x:v>0.21057410357504439</x:v>
      </x:c>
      <x:c r="M957" s="120" t="n">
        <x:v>3</x:v>
      </x:c>
      <x:c r="N957" s="120" t="n">
        <x:v>2</x:v>
      </x:c>
      <x:c r="O957" s="120" t="n">
        <x:v>2</x:v>
      </x:c>
      <x:c r="P957" s="120" t="n">
        <x:v>33</x:v>
      </x:c>
      <x:c r="Q957" s="120" t="n">
        <x:v>58</x:v>
      </x:c>
      <x:c r="R957" s="120" t="n">
        <x:v>0.00010389560563606646</x:v>
      </x:c>
      <x:c r="S957" s="120" t="n">
        <x:v>0.00012711793948030756</x:v>
      </x:c>
      <x:c r="T957" s="120" t="n">
        <x:v>382</x:v>
      </x:c>
      <x:c r="U957" s="120" t="n">
        <x:v>383</x:v>
      </x:c>
      <x:c r="V957" s="120" t="n">
        <x:v>0.00013657794571088005</x:v>
      </x:c>
      <x:c r="W957" s="120" t="n">
        <x:v>0.00013622134533043388</x:v>
      </x:c>
      <x:c r="X957" s="120" t="n">
        <x:v>957</x:v>
      </x:c>
      <x:c r="Y957" s="151" t="n">
        <x:v>44714.3453125</x:v>
      </x:c>
      <x:c r="Z957" s="151" t="n">
        <x:v>44714.3497337963</x:v>
      </x:c>
      <x:c r="AA957" s="120" t="n">
        <x:v>383</x:v>
      </x:c>
      <x:c r="AB957" s="120" t="str">
        <x:v>Anomalous</x:v>
      </x:c>
      <x:c r="AC957" s="120" t="n">
        <x:v>0</x:v>
      </x:c>
      <x:c r="AD957" s="120"/>
      <x:c r="AE957" s="120"/>
      <x:c r="AF957" s="120"/>
      <x:c r="AG957" s="120"/>
    </x:row>
    <x:row r="958">
      <x:c r="A958" s="120" t="n">
        <x:v>957</x:v>
      </x:c>
      <x:c r="B958" s="120" t="n">
        <x:v>0</x:v>
      </x:c>
      <x:c r="C958" s="120" t="n">
        <x:v>0</x:v>
      </x:c>
      <x:c r="D958" s="120" t="str">
        <x:v>CADC0892</x:v>
      </x:c>
      <x:c r="E958" s="120" t="n">
        <x:v>1</x:v>
      </x:c>
      <x:c r="F958" s="120" t="n">
        <x:v>253</x:v>
      </x:c>
      <x:c r="G958" s="120" t="n">
        <x:v>254</x:v>
      </x:c>
      <x:c r="H958" s="120" t="n">
        <x:v>0.34096501862204726</x:v>
      </x:c>
      <x:c r="I958" s="120" t="n">
        <x:v>0.16948108824447372</x:v>
      </x:c>
      <x:c r="J958" s="120" t="n">
        <x:v>0.41168080869099755</x:v>
      </x:c>
      <x:c r="K958" s="120" t="n">
        <x:v>-1.0694626935017753</x:v>
      </x:c>
      <x:c r="L958" s="120" t="n">
        <x:v>0.747795100401333</x:v>
      </x:c>
      <x:c r="M958" s="120" t="n">
        <x:v>1</x:v>
      </x:c>
      <x:c r="N958" s="120" t="n">
        <x:v>1</x:v>
      </x:c>
      <x:c r="O958" s="120" t="n">
        <x:v>1</x:v>
      </x:c>
      <x:c r="P958" s="120" t="n">
        <x:v>22</x:v>
      </x:c>
      <x:c r="Q958" s="120" t="n">
        <x:v>38</x:v>
      </x:c>
      <x:c r="R958" s="120" t="n">
        <x:v>0.00023075211106130672</x:v>
      </x:c>
      <x:c r="S958" s="120" t="n">
        <x:v>0.0001756510516654578</x:v>
      </x:c>
      <x:c r="T958" s="120" t="n">
        <x:v>253</x:v>
      </x:c>
      <x:c r="U958" s="120" t="n">
        <x:v>254</x:v>
      </x:c>
      <x:c r="V958" s="120" t="n">
        <x:v>0.0006698857242864574</x:v>
      </x:c>
      <x:c r="W958" s="120" t="n">
        <x:v>0.0006672483789152509</x:v>
      </x:c>
      <x:c r="X958" s="120" t="n">
        <x:v>958</x:v>
      </x:c>
      <x:c r="Y958" s="151" t="n">
        <x:v>44714.34974537037</x:v>
      </x:c>
      <x:c r="Z958" s="151" t="n">
        <x:v>44714.35267361111</x:v>
      </x:c>
      <x:c r="AA958" s="120" t="n">
        <x:v>254</x:v>
      </x:c>
      <x:c r="AB958" s="120" t="str">
        <x:v>Normal</x:v>
      </x:c>
      <x:c r="AC958" s="120" t="n">
        <x:v>0</x:v>
      </x:c>
      <x:c r="AD958" s="120"/>
      <x:c r="AE958" s="120"/>
      <x:c r="AF958" s="120"/>
      <x:c r="AG958" s="120"/>
    </x:row>
    <x:row r="959">
      <x:c r="A959" s="120" t="n">
        <x:v>958</x:v>
      </x:c>
      <x:c r="B959" s="120" t="n">
        <x:v>0</x:v>
      </x:c>
      <x:c r="C959" s="120" t="n">
        <x:v>1</x:v>
      </x:c>
      <x:c r="D959" s="120" t="str">
        <x:v>CADC0892</x:v>
      </x:c>
      <x:c r="E959" s="120" t="n">
        <x:v>1</x:v>
      </x:c>
      <x:c r="F959" s="120" t="n">
        <x:v>370</x:v>
      </x:c>
      <x:c r="G959" s="120" t="n">
        <x:v>371</x:v>
      </x:c>
      <x:c r="H959" s="120" t="n">
        <x:v>0.22408355444743938</x:v>
      </x:c>
      <x:c r="I959" s="120" t="n">
        <x:v>0.14229663407576382</x:v>
      </x:c>
      <x:c r="J959" s="120" t="n">
        <x:v>0.3772222608433439</x:v>
      </x:c>
      <x:c r="K959" s="120" t="n">
        <x:v>0.39967123773372215</x:v>
      </x:c>
      <x:c r="L959" s="120" t="n">
        <x:v>1.4125699562284713</x:v>
      </x:c>
      <x:c r="M959" s="120" t="n">
        <x:v>1</x:v>
      </x:c>
      <x:c r="N959" s="120" t="n">
        <x:v>1</x:v>
      </x:c>
      <x:c r="O959" s="120" t="n">
        <x:v>1</x:v>
      </x:c>
      <x:c r="P959" s="120" t="n">
        <x:v>23</x:v>
      </x:c>
      <x:c r="Q959" s="120" t="n">
        <x:v>24</x:v>
      </x:c>
      <x:c r="R959" s="120" t="n">
        <x:v>0.00018125516682702695</x:v>
      </x:c>
      <x:c r="S959" s="120" t="n">
        <x:v>0.00016390711671474245</x:v>
      </x:c>
      <x:c r="T959" s="120" t="n">
        <x:v>370</x:v>
      </x:c>
      <x:c r="U959" s="120" t="n">
        <x:v>371</x:v>
      </x:c>
      <x:c r="V959" s="120" t="n">
        <x:v>0.00038458549750206434</x:v>
      </x:c>
      <x:c r="W959" s="120" t="n">
        <x:v>0.0003835488789104146</x:v>
      </x:c>
      <x:c r="X959" s="120" t="n">
        <x:v>959</x:v>
      </x:c>
      <x:c r="Y959" s="151" t="n">
        <x:v>44714.352685185186</x:v>
      </x:c>
      <x:c r="Z959" s="151" t="n">
        <x:v>44714.35696759259</x:v>
      </x:c>
      <x:c r="AA959" s="120" t="n">
        <x:v>371</x:v>
      </x:c>
      <x:c r="AB959" s="120" t="str">
        <x:v>Normal</x:v>
      </x:c>
      <x:c r="AC959" s="120" t="n">
        <x:v>0</x:v>
      </x:c>
      <x:c r="AD959" s="120"/>
      <x:c r="AE959" s="120"/>
      <x:c r="AF959" s="120"/>
      <x:c r="AG959" s="120"/>
    </x:row>
    <x:row r="960">
      <x:c r="A960" s="120" t="n">
        <x:v>959</x:v>
      </x:c>
      <x:c r="B960" s="120" t="n">
        <x:v>0</x:v>
      </x:c>
      <x:c r="C960" s="120" t="n">
        <x:v>1</x:v>
      </x:c>
      <x:c r="D960" s="120" t="str">
        <x:v>CADC0892</x:v>
      </x:c>
      <x:c r="E960" s="120" t="n">
        <x:v>1</x:v>
      </x:c>
      <x:c r="F960" s="120" t="n">
        <x:v>358</x:v>
      </x:c>
      <x:c r="G960" s="120" t="n">
        <x:v>359</x:v>
      </x:c>
      <x:c r="H960" s="120" t="n">
        <x:v>0.23276534217270192</x:v>
      </x:c>
      <x:c r="I960" s="120" t="n">
        <x:v>0.13920306891404458</x:v>
      </x:c>
      <x:c r="J960" s="120" t="n">
        <x:v>0.37309927487740385</x:v>
      </x:c>
      <x:c r="K960" s="120" t="n">
        <x:v>0.10962623920537418</x:v>
      </x:c>
      <x:c r="L960" s="120" t="n">
        <x:v>1.3106972108546804</x:v>
      </x:c>
      <x:c r="M960" s="120" t="n">
        <x:v>1</x:v>
      </x:c>
      <x:c r="N960" s="120" t="n">
        <x:v>1</x:v>
      </x:c>
      <x:c r="O960" s="120" t="n">
        <x:v>1</x:v>
      </x:c>
      <x:c r="P960" s="120" t="n">
        <x:v>22</x:v>
      </x:c>
      <x:c r="Q960" s="120" t="n">
        <x:v>35</x:v>
      </x:c>
      <x:c r="R960" s="120" t="n">
        <x:v>0.00014796361483474245</x:v>
      </x:c>
      <x:c r="S960" s="120" t="n">
        <x:v>0.0000851231953937243</x:v>
      </x:c>
      <x:c r="T960" s="120" t="n">
        <x:v>358</x:v>
      </x:c>
      <x:c r="U960" s="120" t="n">
        <x:v>359</x:v>
      </x:c>
      <x:c r="V960" s="120" t="n">
        <x:v>0.00038883538802805747</x:v>
      </x:c>
      <x:c r="W960" s="120" t="n">
        <x:v>0.0003877522810976172</x:v>
      </x:c>
      <x:c r="X960" s="120" t="n">
        <x:v>960</x:v>
      </x:c>
      <x:c r="Y960" s="151" t="n">
        <x:v>44714.35697916667</x:v>
      </x:c>
      <x:c r="Z960" s="151" t="n">
        <x:v>44714.361122685186</x:v>
      </x:c>
      <x:c r="AA960" s="120" t="n">
        <x:v>359</x:v>
      </x:c>
      <x:c r="AB960" s="120" t="str">
        <x:v>Normal</x:v>
      </x:c>
      <x:c r="AC960" s="120" t="n">
        <x:v>0</x:v>
      </x:c>
      <x:c r="AD960" s="120"/>
      <x:c r="AE960" s="120"/>
      <x:c r="AF960" s="120"/>
      <x:c r="AG960" s="120"/>
    </x:row>
    <x:row r="961">
      <x:c r="A961" s="120" t="n">
        <x:v>960</x:v>
      </x:c>
      <x:c r="B961" s="120" t="n">
        <x:v>1</x:v>
      </x:c>
      <x:c r="C961" s="120" t="n">
        <x:v>1</x:v>
      </x:c>
      <x:c r="D961" s="120" t="str">
        <x:v>CADC0892</x:v>
      </x:c>
      <x:c r="E961" s="120" t="n">
        <x:v>1</x:v>
      </x:c>
      <x:c r="F961" s="120" t="n">
        <x:v>183</x:v>
      </x:c>
      <x:c r="G961" s="120" t="n">
        <x:v>184</x:v>
      </x:c>
      <x:c r="H961" s="120" t="n">
        <x:v>0.08309062282608695</x:v>
      </x:c>
      <x:c r="I961" s="120" t="n">
        <x:v>0.008549087047054154</x:v>
      </x:c>
      <x:c r="J961" s="120" t="n">
        <x:v>0.09246127322860179</x:v>
      </x:c>
      <x:c r="K961" s="120" t="n">
        <x:v>-1.1716588151682943</x:v>
      </x:c>
      <x:c r="L961" s="120" t="n">
        <x:v>0.645290614529935</x:v>
      </x:c>
      <x:c r="M961" s="120" t="n">
        <x:v>2</x:v>
      </x:c>
      <x:c r="N961" s="120" t="n">
        <x:v>1</x:v>
      </x:c>
      <x:c r="O961" s="120" t="n">
        <x:v>1</x:v>
      </x:c>
      <x:c r="P961" s="120" t="n">
        <x:v>23</x:v>
      </x:c>
      <x:c r="Q961" s="120" t="n">
        <x:v>36</x:v>
      </x:c>
      <x:c r="R961" s="120" t="n">
        <x:v>0.00004989789253224046</x:v>
      </x:c>
      <x:c r="S961" s="120" t="n">
        <x:v>0.00008709442776791216</x:v>
      </x:c>
      <x:c r="T961" s="120" t="n">
        <x:v>183</x:v>
      </x:c>
      <x:c r="U961" s="120" t="n">
        <x:v>184</x:v>
      </x:c>
      <x:c r="V961" s="120" t="n">
        <x:v>0.00004671632266149811</x:v>
      </x:c>
      <x:c r="W961" s="120" t="n">
        <x:v>0.00004646242960355519</x:v>
      </x:c>
      <x:c r="X961" s="120" t="n">
        <x:v>961</x:v>
      </x:c>
      <x:c r="Y961" s="151" t="n">
        <x:v>44714.361134259256</x:v>
      </x:c>
      <x:c r="Z961" s="151" t="n">
        <x:v>44714.36325231481</x:v>
      </x:c>
      <x:c r="AA961" s="120" t="n">
        <x:v>184</x:v>
      </x:c>
      <x:c r="AB961" s="120" t="str">
        <x:v>Anomalous</x:v>
      </x:c>
      <x:c r="AC961" s="120" t="n">
        <x:v>1</x:v>
      </x:c>
      <x:c r="AD961" s="120" t="n">
        <x:v>472</x:v>
      </x:c>
      <x:c r="AE961" s="120" t="n">
        <x:v>5</x:v>
      </x:c>
      <x:c r="AF961" s="120" t="n">
        <x:v>72</x:v>
      </x:c>
      <x:c r="AG961" s="120" t="str">
        <x:v>train=1|anomaly=1</x:v>
      </x:c>
    </x:row>
    <x:row r="962">
      <x:c r="A962" s="120" t="n">
        <x:v>961</x:v>
      </x:c>
      <x:c r="B962" s="120" t="n">
        <x:v>0</x:v>
      </x:c>
      <x:c r="C962" s="120" t="n">
        <x:v>0</x:v>
      </x:c>
      <x:c r="D962" s="120" t="str">
        <x:v>CADC0892</x:v>
      </x:c>
      <x:c r="E962" s="120" t="n">
        <x:v>1</x:v>
      </x:c>
      <x:c r="F962" s="120" t="n">
        <x:v>278</x:v>
      </x:c>
      <x:c r="G962" s="120" t="n">
        <x:v>279</x:v>
      </x:c>
      <x:c r="H962" s="120" t="n">
        <x:v>0.3441605046594982</x:v>
      </x:c>
      <x:c r="I962" s="120" t="n">
        <x:v>0.15967485225016848</x:v>
      </x:c>
      <x:c r="J962" s="120" t="n">
        <x:v>0.39959335861619183</x:v>
      </x:c>
      <x:c r="K962" s="120" t="n">
        <x:v>-1.1403215622756453</x:v>
      </x:c>
      <x:c r="L962" s="120" t="n">
        <x:v>0.6927356034866042</x:v>
      </x:c>
      <x:c r="M962" s="120" t="n">
        <x:v>1</x:v>
      </x:c>
      <x:c r="N962" s="120" t="n">
        <x:v>1</x:v>
      </x:c>
      <x:c r="O962" s="120" t="n">
        <x:v>1</x:v>
      </x:c>
      <x:c r="P962" s="120" t="n">
        <x:v>23</x:v>
      </x:c>
      <x:c r="Q962" s="120" t="n">
        <x:v>24</x:v>
      </x:c>
      <x:c r="R962" s="120" t="n">
        <x:v>0.00016255573120287778</x:v>
      </x:c>
      <x:c r="S962" s="120" t="n">
        <x:v>0.00012665252342259964</x:v>
      </x:c>
      <x:c r="T962" s="120" t="n">
        <x:v>278</x:v>
      </x:c>
      <x:c r="U962" s="120" t="n">
        <x:v>279</x:v>
      </x:c>
      <x:c r="V962" s="120" t="n">
        <x:v>0.0005743699721229081</x:v>
      </x:c>
      <x:c r="W962" s="120" t="n">
        <x:v>0.0005723112983877007</x:v>
      </x:c>
      <x:c r="X962" s="120" t="n">
        <x:v>962</x:v>
      </x:c>
      <x:c r="Y962" s="151" t="n">
        <x:v>44714.36326388889</x:v>
      </x:c>
      <x:c r="Z962" s="151" t="n">
        <x:v>44714.366481481484</x:v>
      </x:c>
      <x:c r="AA962" s="120" t="n">
        <x:v>279</x:v>
      </x:c>
      <x:c r="AB962" s="120" t="str">
        <x:v>Normal</x:v>
      </x:c>
      <x:c r="AC962" s="120" t="n">
        <x:v>1</x:v>
      </x:c>
      <x:c r="AD962" s="120" t="n">
        <x:v>706</x:v>
      </x:c>
      <x:c r="AE962" s="120" t="n">
        <x:v>8</x:v>
      </x:c>
      <x:c r="AF962" s="120" t="n">
        <x:v>6</x:v>
      </x:c>
      <x:c r="AG962" s="120" t="str">
        <x:v>train=0|anomaly=0</x:v>
      </x:c>
    </x:row>
    <x:row r="963">
      <x:c r="A963" s="120" t="n">
        <x:v>962</x:v>
      </x:c>
      <x:c r="B963" s="120" t="n">
        <x:v>1</x:v>
      </x:c>
      <x:c r="C963" s="120" t="n">
        <x:v>1</x:v>
      </x:c>
      <x:c r="D963" s="120" t="str">
        <x:v>CADC0892</x:v>
      </x:c>
      <x:c r="E963" s="120" t="n">
        <x:v>1</x:v>
      </x:c>
      <x:c r="F963" s="120" t="n">
        <x:v>202</x:v>
      </x:c>
      <x:c r="G963" s="120" t="n">
        <x:v>203</x:v>
      </x:c>
      <x:c r="H963" s="120" t="n">
        <x:v>0.08961465551724138</x:v>
      </x:c>
      <x:c r="I963" s="120" t="n">
        <x:v>0.010877277564571384</x:v>
      </x:c>
      <x:c r="J963" s="120" t="n">
        <x:v>0.10429418758766656</x:v>
      </x:c>
      <x:c r="K963" s="120" t="n">
        <x:v>-1.0866592470948975</x:v>
      </x:c>
      <x:c r="L963" s="120" t="n">
        <x:v>0.7188496783844716</x:v>
      </x:c>
      <x:c r="M963" s="120" t="n">
        <x:v>4</x:v>
      </x:c>
      <x:c r="N963" s="120" t="n">
        <x:v>1</x:v>
      </x:c>
      <x:c r="O963" s="120" t="n">
        <x:v>1</x:v>
      </x:c>
      <x:c r="P963" s="120" t="n">
        <x:v>22</x:v>
      </x:c>
      <x:c r="Q963" s="120" t="n">
        <x:v>32</x:v>
      </x:c>
      <x:c r="R963" s="120" t="n">
        <x:v>0.00008252791363174157</x:v>
      </x:c>
      <x:c r="S963" s="120" t="n">
        <x:v>0.00018462985339703184</x:v>
      </x:c>
      <x:c r="T963" s="120" t="n">
        <x:v>202</x:v>
      </x:c>
      <x:c r="U963" s="120" t="n">
        <x:v>203</x:v>
      </x:c>
      <x:c r="V963" s="120" t="n">
        <x:v>0.0000538479087355019</x:v>
      </x:c>
      <x:c r="W963" s="120" t="n">
        <x:v>0.00005358264810133687</x:v>
      </x:c>
      <x:c r="X963" s="120" t="n">
        <x:v>963</x:v>
      </x:c>
      <x:c r="Y963" s="151" t="n">
        <x:v>44714.36649305555</x:v>
      </x:c>
      <x:c r="Z963" s="151" t="n">
        <x:v>44714.36883101852</x:v>
      </x:c>
      <x:c r="AA963" s="120" t="n">
        <x:v>203</x:v>
      </x:c>
      <x:c r="AB963" s="120" t="str">
        <x:v>Anomalous</x:v>
      </x:c>
      <x:c r="AC963" s="120" t="n">
        <x:v>0</x:v>
      </x:c>
      <x:c r="AD963" s="120"/>
      <x:c r="AE963" s="120"/>
      <x:c r="AF963" s="120"/>
      <x:c r="AG963" s="120"/>
    </x:row>
    <x:row r="964">
      <x:c r="A964" s="120" t="n">
        <x:v>963</x:v>
      </x:c>
      <x:c r="B964" s="120" t="n">
        <x:v>0</x:v>
      </x:c>
      <x:c r="C964" s="120" t="n">
        <x:v>1</x:v>
      </x:c>
      <x:c r="D964" s="120" t="str">
        <x:v>CADC0892</x:v>
      </x:c>
      <x:c r="E964" s="120" t="n">
        <x:v>1</x:v>
      </x:c>
      <x:c r="F964" s="120" t="n">
        <x:v>265</x:v>
      </x:c>
      <x:c r="G964" s="120" t="n">
        <x:v>266</x:v>
      </x:c>
      <x:c r="H964" s="120" t="n">
        <x:v>0.38131070300751885</x:v>
      </x:c>
      <x:c r="I964" s="120" t="n">
        <x:v>0.1673356484648621</x:v>
      </x:c>
      <x:c r="J964" s="120" t="n">
        <x:v>0.4090668019588758</x:v>
      </x:c>
      <x:c r="K964" s="120" t="n">
        <x:v>-1.2758828511332039</x:v>
      </x:c>
      <x:c r="L964" s="120" t="n">
        <x:v>0.5649679419724294</x:v>
      </x:c>
      <x:c r="M964" s="120" t="n">
        <x:v>1</x:v>
      </x:c>
      <x:c r="N964" s="120" t="n">
        <x:v>1</x:v>
      </x:c>
      <x:c r="O964" s="120" t="n">
        <x:v>1</x:v>
      </x:c>
      <x:c r="P964" s="120" t="n">
        <x:v>26</x:v>
      </x:c>
      <x:c r="Q964" s="120" t="n">
        <x:v>38</x:v>
      </x:c>
      <x:c r="R964" s="120" t="n">
        <x:v>0.00016992916237396226</x:v>
      </x:c>
      <x:c r="S964" s="120" t="n">
        <x:v>0.00013088057631545453</x:v>
      </x:c>
      <x:c r="T964" s="120" t="n">
        <x:v>265</x:v>
      </x:c>
      <x:c r="U964" s="120" t="n">
        <x:v>266</x:v>
      </x:c>
      <x:c r="V964" s="120" t="n">
        <x:v>0.0006314552772258948</x:v>
      </x:c>
      <x:c r="W964" s="120" t="n">
        <x:v>0.0006290813852062485</x:v>
      </x:c>
      <x:c r="X964" s="120" t="n">
        <x:v>964</x:v>
      </x:c>
      <x:c r="Y964" s="151" t="n">
        <x:v>44714.368842592594</x:v>
      </x:c>
      <x:c r="Z964" s="151" t="n">
        <x:v>44714.37190972222</x:v>
      </x:c>
      <x:c r="AA964" s="120" t="n">
        <x:v>266</x:v>
      </x:c>
      <x:c r="AB964" s="120" t="str">
        <x:v>Normal</x:v>
      </x:c>
      <x:c r="AC964" s="120" t="n">
        <x:v>0</x:v>
      </x:c>
      <x:c r="AD964" s="120"/>
      <x:c r="AE964" s="120"/>
      <x:c r="AF964" s="120"/>
      <x:c r="AG964" s="120"/>
    </x:row>
    <x:row r="965">
      <x:c r="A965" s="120" t="n">
        <x:v>964</x:v>
      </x:c>
      <x:c r="B965" s="120" t="n">
        <x:v>1</x:v>
      </x:c>
      <x:c r="C965" s="120" t="n">
        <x:v>1</x:v>
      </x:c>
      <x:c r="D965" s="120" t="str">
        <x:v>CADC0892</x:v>
      </x:c>
      <x:c r="E965" s="120" t="n">
        <x:v>1</x:v>
      </x:c>
      <x:c r="F965" s="120" t="n">
        <x:v>183</x:v>
      </x:c>
      <x:c r="G965" s="120" t="n">
        <x:v>184</x:v>
      </x:c>
      <x:c r="H965" s="120" t="n">
        <x:v>0.047752147282608695</x:v>
      </x:c>
      <x:c r="I965" s="120" t="n">
        <x:v>0.0035162723679158627</x:v>
      </x:c>
      <x:c r="J965" s="120" t="n">
        <x:v>0.059298164962466274</x:v>
      </x:c>
      <x:c r="K965" s="120" t="n">
        <x:v>-1.0095960739553966</x:v>
      </x:c>
      <x:c r="L965" s="120" t="n">
        <x:v>0.768774762662173</x:v>
      </x:c>
      <x:c r="M965" s="120" t="n">
        <x:v>2</x:v>
      </x:c>
      <x:c r="N965" s="120" t="n">
        <x:v>1</x:v>
      </x:c>
      <x:c r="O965" s="120" t="n">
        <x:v>1</x:v>
      </x:c>
      <x:c r="P965" s="120" t="n">
        <x:v>17</x:v>
      </x:c>
      <x:c r="Q965" s="120" t="n">
        <x:v>28</x:v>
      </x:c>
      <x:c r="R965" s="120" t="n">
        <x:v>0.000037139396848633875</x:v>
      </x:c>
      <x:c r="S965" s="120" t="n">
        <x:v>0.00007513913140714283</x:v>
      </x:c>
      <x:c r="T965" s="120" t="n">
        <x:v>183</x:v>
      </x:c>
      <x:c r="U965" s="120" t="n">
        <x:v>184</x:v>
      </x:c>
      <x:c r="V965" s="120" t="n">
        <x:v>0.00001921460310336537</x:v>
      </x:c>
      <x:c r="W965" s="120" t="n">
        <x:v>0.00001911017591258621</x:v>
      </x:c>
      <x:c r="X965" s="120" t="n">
        <x:v>965</x:v>
      </x:c>
      <x:c r="Y965" s="151" t="n">
        <x:v>44714.3719212963</x:v>
      </x:c>
      <x:c r="Z965" s="151" t="n">
        <x:v>44714.37403935185</x:v>
      </x:c>
      <x:c r="AA965" s="120" t="n">
        <x:v>184</x:v>
      </x:c>
      <x:c r="AB965" s="120" t="str">
        <x:v>Anomalous</x:v>
      </x:c>
      <x:c r="AC965" s="120" t="n">
        <x:v>0</x:v>
      </x:c>
      <x:c r="AD965" s="120"/>
      <x:c r="AE965" s="120"/>
      <x:c r="AF965" s="120"/>
      <x:c r="AG965" s="120"/>
    </x:row>
    <x:row r="966">
      <x:c r="A966" s="120" t="n">
        <x:v>965</x:v>
      </x:c>
      <x:c r="B966" s="120" t="n">
        <x:v>0</x:v>
      </x:c>
      <x:c r="C966" s="120" t="n">
        <x:v>0</x:v>
      </x:c>
      <x:c r="D966" s="120" t="str">
        <x:v>CADC0892</x:v>
      </x:c>
      <x:c r="E966" s="120" t="n">
        <x:v>1</x:v>
      </x:c>
      <x:c r="F966" s="120" t="n">
        <x:v>277</x:v>
      </x:c>
      <x:c r="G966" s="120" t="n">
        <x:v>278</x:v>
      </x:c>
      <x:c r="H966" s="120" t="n">
        <x:v>0.3643875084532375</x:v>
      </x:c>
      <x:c r="I966" s="120" t="n">
        <x:v>0.1743849077079594</x:v>
      </x:c>
      <x:c r="J966" s="120" t="n">
        <x:v>0.41759419022294764</x:v>
      </x:c>
      <x:c r="K966" s="120" t="n">
        <x:v>-1.1784277501460436</x:v>
      </x:c>
      <x:c r="L966" s="120" t="n">
        <x:v>0.6616854002307091</x:v>
      </x:c>
      <x:c r="M966" s="120" t="n">
        <x:v>1</x:v>
      </x:c>
      <x:c r="N966" s="120" t="n">
        <x:v>1</x:v>
      </x:c>
      <x:c r="O966" s="120" t="n">
        <x:v>1</x:v>
      </x:c>
      <x:c r="P966" s="120" t="n">
        <x:v>17</x:v>
      </x:c>
      <x:c r="Q966" s="120" t="n">
        <x:v>28</x:v>
      </x:c>
      <x:c r="R966" s="120" t="n">
        <x:v>0.0001720871167457351</x:v>
      </x:c>
      <x:c r="S966" s="120" t="n">
        <x:v>0.00011535566873274589</x:v>
      </x:c>
      <x:c r="T966" s="120" t="n">
        <x:v>277</x:v>
      </x:c>
      <x:c r="U966" s="120" t="n">
        <x:v>278</x:v>
      </x:c>
      <x:c r="V966" s="120" t="n">
        <x:v>0.0006295484032778318</x:v>
      </x:c>
      <x:c r="W966" s="120" t="n">
        <x:v>0.0006272838406761129</x:v>
      </x:c>
      <x:c r="X966" s="120" t="n">
        <x:v>966</x:v>
      </x:c>
      <x:c r="Y966" s="151" t="n">
        <x:v>44714.37405092592</x:v>
      </x:c>
      <x:c r="Z966" s="151" t="n">
        <x:v>44714.37725694444</x:v>
      </x:c>
      <x:c r="AA966" s="120" t="n">
        <x:v>278</x:v>
      </x:c>
      <x:c r="AB966" s="120" t="str">
        <x:v>Normal</x:v>
      </x:c>
      <x:c r="AC966" s="120" t="n">
        <x:v>1</x:v>
      </x:c>
      <x:c r="AD966" s="120" t="n">
        <x:v>310</x:v>
      </x:c>
      <x:c r="AE966" s="120" t="n">
        <x:v>4</x:v>
      </x:c>
      <x:c r="AF966" s="120" t="n">
        <x:v>10</x:v>
      </x:c>
      <x:c r="AG966" s="120" t="str">
        <x:v>train=0|anomaly=0</x:v>
      </x:c>
    </x:row>
    <x:row r="967">
      <x:c r="A967" s="120" t="n">
        <x:v>966</x:v>
      </x:c>
      <x:c r="B967" s="120" t="n">
        <x:v>1</x:v>
      </x:c>
      <x:c r="C967" s="120" t="n">
        <x:v>1</x:v>
      </x:c>
      <x:c r="D967" s="120" t="str">
        <x:v>CADC0892</x:v>
      </x:c>
      <x:c r="E967" s="120" t="n">
        <x:v>1</x:v>
      </x:c>
      <x:c r="F967" s="120" t="n">
        <x:v>185</x:v>
      </x:c>
      <x:c r="G967" s="120" t="n">
        <x:v>186</x:v>
      </x:c>
      <x:c r="H967" s="120" t="n">
        <x:v>0.04485292419354838</x:v>
      </x:c>
      <x:c r="I967" s="120" t="n">
        <x:v>0.0032153558917430163</x:v>
      </x:c>
      <x:c r="J967" s="120" t="n">
        <x:v>0.056704108243962506</x:v>
      </x:c>
      <x:c r="K967" s="120" t="n">
        <x:v>-0.977159214906421</x:v>
      </x:c>
      <x:c r="L967" s="120" t="n">
        <x:v>0.7820198968789203</x:v>
      </x:c>
      <x:c r="M967" s="120" t="n">
        <x:v>2</x:v>
      </x:c>
      <x:c r="N967" s="120" t="n">
        <x:v>1</x:v>
      </x:c>
      <x:c r="O967" s="120" t="n">
        <x:v>1</x:v>
      </x:c>
      <x:c r="P967" s="120" t="n">
        <x:v>17</x:v>
      </x:c>
      <x:c r="Q967" s="120" t="n">
        <x:v>27</x:v>
      </x:c>
      <x:c r="R967" s="120" t="n">
        <x:v>0.00003073036526637836</x:v>
      </x:c>
      <x:c r="S967" s="120" t="n">
        <x:v>0.00005320819188782605</x:v>
      </x:c>
      <x:c r="T967" s="120" t="n">
        <x:v>185</x:v>
      </x:c>
      <x:c r="U967" s="120" t="n">
        <x:v>186</x:v>
      </x:c>
      <x:c r="V967" s="120" t="n">
        <x:v>0.00001738030211752982</x:v>
      </x:c>
      <x:c r="W967" s="120" t="n">
        <x:v>0.00001728685963302697</x:v>
      </x:c>
      <x:c r="X967" s="120" t="n">
        <x:v>967</x:v>
      </x:c>
      <x:c r="Y967" s="151" t="n">
        <x:v>44714.37726851852</x:v>
      </x:c>
      <x:c r="Z967" s="151" t="n">
        <x:v>44714.37940972222</x:v>
      </x:c>
      <x:c r="AA967" s="120" t="n">
        <x:v>186</x:v>
      </x:c>
      <x:c r="AB967" s="120" t="str">
        <x:v>Anomalous</x:v>
      </x:c>
      <x:c r="AC967" s="120" t="n">
        <x:v>1</x:v>
      </x:c>
      <x:c r="AD967" s="120" t="n">
        <x:v>714</x:v>
      </x:c>
      <x:c r="AE967" s="120" t="n">
        <x:v>8</x:v>
      </x:c>
      <x:c r="AF967" s="120" t="n">
        <x:v>14</x:v>
      </x:c>
      <x:c r="AG967" s="120" t="str">
        <x:v>train=1|anomaly=1</x:v>
      </x:c>
    </x:row>
    <x:row r="968">
      <x:c r="A968" s="120" t="n">
        <x:v>967</x:v>
      </x:c>
      <x:c r="B968" s="120" t="n">
        <x:v>0</x:v>
      </x:c>
      <x:c r="C968" s="120" t="n">
        <x:v>1</x:v>
      </x:c>
      <x:c r="D968" s="120" t="str">
        <x:v>CADC0892</x:v>
      </x:c>
      <x:c r="E968" s="120" t="n">
        <x:v>1</x:v>
      </x:c>
      <x:c r="F968" s="120" t="n">
        <x:v>253</x:v>
      </x:c>
      <x:c r="G968" s="120" t="n">
        <x:v>254</x:v>
      </x:c>
      <x:c r="H968" s="120" t="n">
        <x:v>0.38865813897637796</x:v>
      </x:c>
      <x:c r="I968" s="120" t="n">
        <x:v>0.18186828846997205</x:v>
      </x:c>
      <x:c r="J968" s="120" t="n">
        <x:v>0.4264601839210456</x:v>
      </x:c>
      <x:c r="K968" s="120" t="n">
        <x:v>-1.2498520935040232</x:v>
      </x:c>
      <x:c r="L968" s="120" t="n">
        <x:v>0.5951583458919123</x:v>
      </x:c>
      <x:c r="M968" s="120" t="n">
        <x:v>1</x:v>
      </x:c>
      <x:c r="N968" s="120" t="n">
        <x:v>1</x:v>
      </x:c>
      <x:c r="O968" s="120" t="n">
        <x:v>1</x:v>
      </x:c>
      <x:c r="P968" s="120" t="n">
        <x:v>14</x:v>
      </x:c>
      <x:c r="Q968" s="120" t="n">
        <x:v>34</x:v>
      </x:c>
      <x:c r="R968" s="120" t="n">
        <x:v>0.00018904452654490121</x:v>
      </x:c>
      <x:c r="S968" s="120" t="n">
        <x:v>0.00009999819393420645</x:v>
      </x:c>
      <x:c r="T968" s="120" t="n">
        <x:v>253</x:v>
      </x:c>
      <x:c r="U968" s="120" t="n">
        <x:v>254</x:v>
      </x:c>
      <x:c r="V968" s="120" t="n">
        <x:v>0.0007188469899998896</x:v>
      </x:c>
      <x:c r="W968" s="120" t="n">
        <x:v>0.0007160168837400475</x:v>
      </x:c>
      <x:c r="X968" s="120" t="n">
        <x:v>968</x:v>
      </x:c>
      <x:c r="Y968" s="151" t="n">
        <x:v>44714.3794212963</x:v>
      </x:c>
      <x:c r="Z968" s="151" t="n">
        <x:v>44714.38234953704</x:v>
      </x:c>
      <x:c r="AA968" s="120" t="n">
        <x:v>254</x:v>
      </x:c>
      <x:c r="AB968" s="120" t="str">
        <x:v>Normal</x:v>
      </x:c>
      <x:c r="AC968" s="120" t="n">
        <x:v>1</x:v>
      </x:c>
      <x:c r="AD968" s="120" t="n">
        <x:v>92</x:v>
      </x:c>
      <x:c r="AE968" s="120" t="n">
        <x:v>1</x:v>
      </x:c>
      <x:c r="AF968" s="120" t="n">
        <x:v>92</x:v>
      </x:c>
      <x:c r="AG968" s="120" t="str">
        <x:v>train=1|anomaly=0</x:v>
      </x:c>
    </x:row>
    <x:row r="969">
      <x:c r="A969" s="120" t="n">
        <x:v>968</x:v>
      </x:c>
      <x:c r="B969" s="120" t="n">
        <x:v>0</x:v>
      </x:c>
      <x:c r="C969" s="120" t="n">
        <x:v>1</x:v>
      </x:c>
      <x:c r="D969" s="120" t="str">
        <x:v>CADC0892</x:v>
      </x:c>
      <x:c r="E969" s="120" t="n">
        <x:v>1</x:v>
      </x:c>
      <x:c r="F969" s="120" t="n">
        <x:v>195</x:v>
      </x:c>
      <x:c r="G969" s="120" t="n">
        <x:v>196</x:v>
      </x:c>
      <x:c r="H969" s="120" t="n">
        <x:v>0.164280156122449</x:v>
      </x:c>
      <x:c r="I969" s="120" t="n">
        <x:v>0.024918627487736343</x:v>
      </x:c>
      <x:c r="J969" s="120" t="n">
        <x:v>0.15785635079950489</x:v>
      </x:c>
      <x:c r="K969" s="120" t="n">
        <x:v>-1.31460141846448</x:v>
      </x:c>
      <x:c r="L969" s="120" t="n">
        <x:v>0.48369099680393973</x:v>
      </x:c>
      <x:c r="M969" s="120" t="n">
        <x:v>1</x:v>
      </x:c>
      <x:c r="N969" s="120" t="n">
        <x:v>1</x:v>
      </x:c>
      <x:c r="O969" s="120" t="n">
        <x:v>1</x:v>
      </x:c>
      <x:c r="P969" s="120" t="n">
        <x:v>23</x:v>
      </x:c>
      <x:c r="Q969" s="120" t="n">
        <x:v>35</x:v>
      </x:c>
      <x:c r="R969" s="120" t="n">
        <x:v>0.00008668510448703327</x:v>
      </x:c>
      <x:c r="S969" s="120" t="n">
        <x:v>0.00014515772908176567</x:v>
      </x:c>
      <x:c r="T969" s="120" t="n">
        <x:v>195</x:v>
      </x:c>
      <x:c r="U969" s="120" t="n">
        <x:v>196</x:v>
      </x:c>
      <x:c r="V969" s="120" t="n">
        <x:v>0.00012778783327044277</x:v>
      </x:c>
      <x:c r="W969" s="120" t="n">
        <x:v>0.00012713585452926704</x:v>
      </x:c>
      <x:c r="X969" s="120" t="n">
        <x:v>969</x:v>
      </x:c>
      <x:c r="Y969" s="151" t="n">
        <x:v>44714.382361111115</x:v>
      </x:c>
      <x:c r="Z969" s="151" t="n">
        <x:v>44714.384618055556</x:v>
      </x:c>
      <x:c r="AA969" s="120" t="n">
        <x:v>196</x:v>
      </x:c>
      <x:c r="AB969" s="120" t="str">
        <x:v>Normal</x:v>
      </x:c>
      <x:c r="AC969" s="120" t="n">
        <x:v>1</x:v>
      </x:c>
      <x:c r="AD969" s="120" t="n">
        <x:v>277</x:v>
      </x:c>
      <x:c r="AE969" s="120" t="n">
        <x:v>3</x:v>
      </x:c>
      <x:c r="AF969" s="120" t="n">
        <x:v>77</x:v>
      </x:c>
      <x:c r="AG969" s="120" t="str">
        <x:v>train=1|anomaly=0</x:v>
      </x:c>
    </x:row>
    <x:row r="970">
      <x:c r="A970" s="120" t="n">
        <x:v>969</x:v>
      </x:c>
      <x:c r="B970" s="120" t="n">
        <x:v>0</x:v>
      </x:c>
      <x:c r="C970" s="120" t="n">
        <x:v>1</x:v>
      </x:c>
      <x:c r="D970" s="120" t="str">
        <x:v>CADC0892</x:v>
      </x:c>
      <x:c r="E970" s="120" t="n">
        <x:v>1</x:v>
      </x:c>
      <x:c r="F970" s="120" t="n">
        <x:v>237</x:v>
      </x:c>
      <x:c r="G970" s="120" t="n">
        <x:v>238</x:v>
      </x:c>
      <x:c r="H970" s="120" t="n">
        <x:v>0.39719446071428566</x:v>
      </x:c>
      <x:c r="I970" s="120" t="n">
        <x:v>0.14849914224590188</x:v>
      </x:c>
      <x:c r="J970" s="120" t="n">
        <x:v>0.38535586442391384</x:v>
      </x:c>
      <x:c r="K970" s="120" t="n">
        <x:v>-1.3678563691039887</x:v>
      </x:c>
      <x:c r="L970" s="120" t="n">
        <x:v>0.46588751144894236</x:v>
      </x:c>
      <x:c r="M970" s="120" t="n">
        <x:v>1</x:v>
      </x:c>
      <x:c r="N970" s="120" t="n">
        <x:v>1</x:v>
      </x:c>
      <x:c r="O970" s="120" t="n">
        <x:v>1</x:v>
      </x:c>
      <x:c r="P970" s="120" t="n">
        <x:v>23</x:v>
      </x:c>
      <x:c r="Q970" s="120" t="n">
        <x:v>37</x:v>
      </x:c>
      <x:c r="R970" s="120" t="n">
        <x:v>0.00017845975869645774</x:v>
      </x:c>
      <x:c r="S970" s="120" t="n">
        <x:v>0.00014638703457530504</x:v>
      </x:c>
      <x:c r="T970" s="120" t="n">
        <x:v>237</x:v>
      </x:c>
      <x:c r="U970" s="120" t="n">
        <x:v>238</x:v>
      </x:c>
      <x:c r="V970" s="120" t="n">
        <x:v>0.0006265786592654088</x:v>
      </x:c>
      <x:c r="W970" s="120" t="n">
        <x:v>0.0006239459758231172</x:v>
      </x:c>
      <x:c r="X970" s="120" t="n">
        <x:v>970</x:v>
      </x:c>
      <x:c r="Y970" s="151" t="n">
        <x:v>44714.38462962963</x:v>
      </x:c>
      <x:c r="Z970" s="151" t="n">
        <x:v>44714.38737268518</x:v>
      </x:c>
      <x:c r="AA970" s="120" t="n">
        <x:v>238</x:v>
      </x:c>
      <x:c r="AB970" s="120" t="str">
        <x:v>Normal</x:v>
      </x:c>
      <x:c r="AC970" s="120" t="n">
        <x:v>1</x:v>
      </x:c>
      <x:c r="AD970" s="120" t="n">
        <x:v>406</x:v>
      </x:c>
      <x:c r="AE970" s="120" t="n">
        <x:v>5</x:v>
      </x:c>
      <x:c r="AF970" s="120" t="n">
        <x:v>6</x:v>
      </x:c>
      <x:c r="AG970" s="120" t="str">
        <x:v>train=1|anomaly=0</x:v>
      </x:c>
    </x:row>
    <x:row r="971">
      <x:c r="A971" s="120" t="n">
        <x:v>970</x:v>
      </x:c>
      <x:c r="B971" s="120" t="n">
        <x:v>0</x:v>
      </x:c>
      <x:c r="C971" s="120" t="n">
        <x:v>0</x:v>
      </x:c>
      <x:c r="D971" s="120" t="str">
        <x:v>CADC0892</x:v>
      </x:c>
      <x:c r="E971" s="120" t="n">
        <x:v>1</x:v>
      </x:c>
      <x:c r="F971" s="120" t="n">
        <x:v>214</x:v>
      </x:c>
      <x:c r="G971" s="120" t="n">
        <x:v>215</x:v>
      </x:c>
      <x:c r="H971" s="120" t="n">
        <x:v>0.2787487015348838</x:v>
      </x:c>
      <x:c r="I971" s="120" t="n">
        <x:v>0.06033436143057961</x:v>
      </x:c>
      <x:c r="J971" s="120" t="n">
        <x:v>0.2456305384730889</x:v>
      </x:c>
      <x:c r="K971" s="120" t="n">
        <x:v>-1.4468724605651828</x:v>
      </x:c>
      <x:c r="L971" s="120" t="n">
        <x:v>0.28346727092380963</x:v>
      </x:c>
      <x:c r="M971" s="120" t="n">
        <x:v>2</x:v>
      </x:c>
      <x:c r="N971" s="120" t="n">
        <x:v>1</x:v>
      </x:c>
      <x:c r="O971" s="120" t="n">
        <x:v>1</x:v>
      </x:c>
      <x:c r="P971" s="120" t="n">
        <x:v>19</x:v>
      </x:c>
      <x:c r="Q971" s="120" t="n">
        <x:v>23</x:v>
      </x:c>
      <x:c r="R971" s="120" t="n">
        <x:v>0.0001485847295524632</x:v>
      </x:c>
      <x:c r="S971" s="120" t="n">
        <x:v>0.0002563043635408047</x:v>
      </x:c>
      <x:c r="T971" s="120" t="n">
        <x:v>214</x:v>
      </x:c>
      <x:c r="U971" s="120" t="n">
        <x:v>215</x:v>
      </x:c>
      <x:c r="V971" s="120" t="n">
        <x:v>0.00028193626836719445</x:v>
      </x:c>
      <x:c r="W971" s="120" t="n">
        <x:v>0.0002806249368864168</x:v>
      </x:c>
      <x:c r="X971" s="120" t="n">
        <x:v>971</x:v>
      </x:c>
      <x:c r="Y971" s="151" t="n">
        <x:v>44714.38738425926</x:v>
      </x:c>
      <x:c r="Z971" s="151" t="n">
        <x:v>44714.389861111114</x:v>
      </x:c>
      <x:c r="AA971" s="120" t="n">
        <x:v>215</x:v>
      </x:c>
      <x:c r="AB971" s="120" t="str">
        <x:v>Normal</x:v>
      </x:c>
      <x:c r="AC971" s="120" t="n">
        <x:v>0</x:v>
      </x:c>
      <x:c r="AD971" s="120"/>
      <x:c r="AE971" s="120"/>
      <x:c r="AF971" s="120"/>
      <x:c r="AG971" s="120"/>
    </x:row>
    <x:row r="972">
      <x:c r="A972" s="120" t="n">
        <x:v>971</x:v>
      </x:c>
      <x:c r="B972" s="120" t="n">
        <x:v>0</x:v>
      </x:c>
      <x:c r="C972" s="120" t="n">
        <x:v>0</x:v>
      </x:c>
      <x:c r="D972" s="120" t="str">
        <x:v>CADC0892</x:v>
      </x:c>
      <x:c r="E972" s="120" t="n">
        <x:v>1</x:v>
      </x:c>
      <x:c r="F972" s="120" t="n">
        <x:v>285</x:v>
      </x:c>
      <x:c r="G972" s="120" t="n">
        <x:v>286</x:v>
      </x:c>
      <x:c r="H972" s="120" t="n">
        <x:v>0.41864078601398597</x:v>
      </x:c>
      <x:c r="I972" s="120" t="n">
        <x:v>0.15969164990890358</x:v>
      </x:c>
      <x:c r="J972" s="120" t="n">
        <x:v>0.3996143765042789</x:v>
      </x:c>
      <x:c r="K972" s="120" t="n">
        <x:v>-1.2193736899387368</x:v>
      </x:c>
      <x:c r="L972" s="120" t="n">
        <x:v>0.584306267345674</x:v>
      </x:c>
      <x:c r="M972" s="120" t="n">
        <x:v>1</x:v>
      </x:c>
      <x:c r="N972" s="120" t="n">
        <x:v>1</x:v>
      </x:c>
      <x:c r="O972" s="120" t="n">
        <x:v>1</x:v>
      </x:c>
      <x:c r="P972" s="120" t="n">
        <x:v>40</x:v>
      </x:c>
      <x:c r="Q972" s="120" t="n">
        <x:v>48</x:v>
      </x:c>
      <x:c r="R972" s="120" t="n">
        <x:v>0.00014908913601252113</x:v>
      </x:c>
      <x:c r="S972" s="120" t="n">
        <x:v>0.00013339557948680868</x:v>
      </x:c>
      <x:c r="T972" s="120" t="n">
        <x:v>285</x:v>
      </x:c>
      <x:c r="U972" s="120" t="n">
        <x:v>286</x:v>
      </x:c>
      <x:c r="V972" s="120" t="n">
        <x:v>0.0005603215786277319</x:v>
      </x:c>
      <x:c r="W972" s="120" t="n">
        <x:v>0.0005583624122688937</x:v>
      </x:c>
      <x:c r="X972" s="120" t="n">
        <x:v>972</x:v>
      </x:c>
      <x:c r="Y972" s="151" t="n">
        <x:v>44714.389872685184</x:v>
      </x:c>
      <x:c r="Z972" s="151" t="n">
        <x:v>44714.393171296295</x:v>
      </x:c>
      <x:c r="AA972" s="120" t="n">
        <x:v>286</x:v>
      </x:c>
      <x:c r="AB972" s="120" t="str">
        <x:v>Normal</x:v>
      </x:c>
      <x:c r="AC972" s="120" t="n">
        <x:v>0</x:v>
      </x:c>
      <x:c r="AD972" s="120"/>
      <x:c r="AE972" s="120"/>
      <x:c r="AF972" s="120"/>
      <x:c r="AG972" s="120"/>
    </x:row>
    <x:row r="973">
      <x:c r="A973" s="120" t="n">
        <x:v>972</x:v>
      </x:c>
      <x:c r="B973" s="120" t="n">
        <x:v>1</x:v>
      </x:c>
      <x:c r="C973" s="120" t="n">
        <x:v>1</x:v>
      </x:c>
      <x:c r="D973" s="120" t="str">
        <x:v>CADC0892</x:v>
      </x:c>
      <x:c r="E973" s="120" t="n">
        <x:v>1</x:v>
      </x:c>
      <x:c r="F973" s="120" t="n">
        <x:v>188</x:v>
      </x:c>
      <x:c r="G973" s="120" t="n">
        <x:v>189</x:v>
      </x:c>
      <x:c r="H973" s="120" t="n">
        <x:v>0.06502501481481479</x:v>
      </x:c>
      <x:c r="I973" s="120" t="n">
        <x:v>0.0017343648222442254</x:v>
      </x:c>
      <x:c r="J973" s="120" t="n">
        <x:v>0.041645705928033266</x:v>
      </x:c>
      <x:c r="K973" s="120" t="n">
        <x:v>-1.1453537547406063</x:v>
      </x:c>
      <x:c r="L973" s="120" t="n">
        <x:v>-0.7440926871781989</x:v>
      </x:c>
      <x:c r="M973" s="120" t="n">
        <x:v>6</x:v>
      </x:c>
      <x:c r="N973" s="120" t="n">
        <x:v>2</x:v>
      </x:c>
      <x:c r="O973" s="120" t="n">
        <x:v>2</x:v>
      </x:c>
      <x:c r="P973" s="120" t="n">
        <x:v>26</x:v>
      </x:c>
      <x:c r="Q973" s="120" t="n">
        <x:v>33</x:v>
      </x:c>
      <x:c r="R973" s="120" t="n">
        <x:v>0.00004591552004865635</x:v>
      </x:c>
      <x:c r="S973" s="120" t="n">
        <x:v>0.00010731375223244647</x:v>
      </x:c>
      <x:c r="T973" s="120" t="n">
        <x:v>188</x:v>
      </x:c>
      <x:c r="U973" s="120" t="n">
        <x:v>189</x:v>
      </x:c>
      <x:c r="V973" s="120" t="n">
        <x:v>0.000009225344799171412</x:v>
      </x:c>
      <x:c r="W973" s="120" t="n">
        <x:v>0.000009176533451027648</x:v>
      </x:c>
      <x:c r="X973" s="120" t="n">
        <x:v>973</x:v>
      </x:c>
      <x:c r="Y973" s="151" t="n">
        <x:v>44714.39318287037</x:v>
      </x:c>
      <x:c r="Z973" s="151" t="n">
        <x:v>44714.3953587963</x:v>
      </x:c>
      <x:c r="AA973" s="120" t="n">
        <x:v>189</x:v>
      </x:c>
      <x:c r="AB973" s="120" t="str">
        <x:v>Anomalous</x:v>
      </x:c>
      <x:c r="AC973" s="120" t="n">
        <x:v>0</x:v>
      </x:c>
      <x:c r="AD973" s="120"/>
      <x:c r="AE973" s="120"/>
      <x:c r="AF973" s="120"/>
      <x:c r="AG973" s="120"/>
    </x:row>
    <x:row r="974">
      <x:c r="A974" s="120" t="n">
        <x:v>973</x:v>
      </x:c>
      <x:c r="B974" s="120" t="n">
        <x:v>0</x:v>
      </x:c>
      <x:c r="C974" s="120" t="n">
        <x:v>1</x:v>
      </x:c>
      <x:c r="D974" s="120" t="str">
        <x:v>CADC0892</x:v>
      </x:c>
      <x:c r="E974" s="120" t="n">
        <x:v>1</x:v>
      </x:c>
      <x:c r="F974" s="120" t="n">
        <x:v>303</x:v>
      </x:c>
      <x:c r="G974" s="120" t="n">
        <x:v>304</x:v>
      </x:c>
      <x:c r="H974" s="120" t="n">
        <x:v>0.38148933749999997</x:v>
      </x:c>
      <x:c r="I974" s="120" t="n">
        <x:v>0.12023389595306944</x:v>
      </x:c>
      <x:c r="J974" s="120" t="n">
        <x:v>0.3467475968958825</x:v>
      </x:c>
      <x:c r="K974" s="120" t="n">
        <x:v>-1.1829965488743215</x:v>
      </x:c>
      <x:c r="L974" s="120" t="n">
        <x:v>0.652355700751362</x:v>
      </x:c>
      <x:c r="M974" s="120" t="n">
        <x:v>2</x:v>
      </x:c>
      <x:c r="N974" s="120" t="n">
        <x:v>1</x:v>
      </x:c>
      <x:c r="O974" s="120" t="n">
        <x:v>1</x:v>
      </x:c>
      <x:c r="P974" s="120" t="n">
        <x:v>16</x:v>
      </x:c>
      <x:c r="Q974" s="120" t="n">
        <x:v>22</x:v>
      </x:c>
      <x:c r="R974" s="120" t="n">
        <x:v>0.0001320970677661301</x:v>
      </x:c>
      <x:c r="S974" s="120" t="n">
        <x:v>0.00015185797634950218</x:v>
      </x:c>
      <x:c r="T974" s="120" t="n">
        <x:v>303</x:v>
      </x:c>
      <x:c r="U974" s="120" t="n">
        <x:v>304</x:v>
      </x:c>
      <x:c r="V974" s="120" t="n">
        <x:v>0.00039681153779890904</x:v>
      </x:c>
      <x:c r="W974" s="120" t="n">
        <x:v>0.0003955062366877284</x:v>
      </x:c>
      <x:c r="X974" s="120" t="n">
        <x:v>974</x:v>
      </x:c>
      <x:c r="Y974" s="151" t="n">
        <x:v>44714.395370370374</x:v>
      </x:c>
      <x:c r="Z974" s="151" t="n">
        <x:v>44714.398877314816</x:v>
      </x:c>
      <x:c r="AA974" s="120" t="n">
        <x:v>304</x:v>
      </x:c>
      <x:c r="AB974" s="120" t="str">
        <x:v>Normal</x:v>
      </x:c>
      <x:c r="AC974" s="120" t="n">
        <x:v>0</x:v>
      </x:c>
      <x:c r="AD974" s="120"/>
      <x:c r="AE974" s="120"/>
      <x:c r="AF974" s="120"/>
      <x:c r="AG974" s="120"/>
    </x:row>
    <x:row r="975">
      <x:c r="A975" s="120" t="n">
        <x:v>974</x:v>
      </x:c>
      <x:c r="B975" s="120" t="n">
        <x:v>0</x:v>
      </x:c>
      <x:c r="C975" s="120" t="n">
        <x:v>0</x:v>
      </x:c>
      <x:c r="D975" s="120" t="str">
        <x:v>CADC0892</x:v>
      </x:c>
      <x:c r="E975" s="120" t="n">
        <x:v>1</x:v>
      </x:c>
      <x:c r="F975" s="120" t="n">
        <x:v>316</x:v>
      </x:c>
      <x:c r="G975" s="120" t="n">
        <x:v>317</x:v>
      </x:c>
      <x:c r="H975" s="120" t="n">
        <x:v>0.18456277063091484</x:v>
      </x:c>
      <x:c r="I975" s="120" t="n">
        <x:v>0.038122202900124885</x:v>
      </x:c>
      <x:c r="J975" s="120" t="n">
        <x:v>0.1952490791274696</x:v>
      </x:c>
      <x:c r="K975" s="120" t="n">
        <x:v>-1.2455180491782447</x:v>
      </x:c>
      <x:c r="L975" s="120" t="n">
        <x:v>0.6301329086475027</x:v>
      </x:c>
      <x:c r="M975" s="120" t="n">
        <x:v>2</x:v>
      </x:c>
      <x:c r="N975" s="120" t="n">
        <x:v>1</x:v>
      </x:c>
      <x:c r="O975" s="120" t="n">
        <x:v>1</x:v>
      </x:c>
      <x:c r="P975" s="120" t="n">
        <x:v>43</x:v>
      </x:c>
      <x:c r="Q975" s="120" t="n">
        <x:v>59</x:v>
      </x:c>
      <x:c r="R975" s="120" t="n">
        <x:v>0.00006026369507542756</x:v>
      </x:c>
      <x:c r="S975" s="120" t="n">
        <x:v>0.00009222777496849581</x:v>
      </x:c>
      <x:c r="T975" s="120" t="n">
        <x:v>316</x:v>
      </x:c>
      <x:c r="U975" s="120" t="n">
        <x:v>317</x:v>
      </x:c>
      <x:c r="V975" s="120" t="n">
        <x:v>0.00012063988259533191</x:v>
      </x:c>
      <x:c r="W975" s="120" t="n">
        <x:v>0.0001202593151423498</x:v>
      </x:c>
      <x:c r="X975" s="120" t="n">
        <x:v>975</x:v>
      </x:c>
      <x:c r="Y975" s="151" t="n">
        <x:v>44714.398888888885</x:v>
      </x:c>
      <x:c r="Z975" s="151" t="n">
        <x:v>44714.402546296296</x:v>
      </x:c>
      <x:c r="AA975" s="120" t="n">
        <x:v>317</x:v>
      </x:c>
      <x:c r="AB975" s="120" t="str">
        <x:v>Normal</x:v>
      </x:c>
      <x:c r="AC975" s="120" t="n">
        <x:v>1</x:v>
      </x:c>
      <x:c r="AD975" s="120" t="n">
        <x:v>951</x:v>
      </x:c>
      <x:c r="AE975" s="120" t="n">
        <x:v>10</x:v>
      </x:c>
      <x:c r="AF975" s="120" t="n">
        <x:v>51</x:v>
      </x:c>
      <x:c r="AG975" s="120" t="str">
        <x:v>train=0|anomaly=0</x:v>
      </x:c>
    </x:row>
    <x:row r="976">
      <x:c r="A976" s="120" t="n">
        <x:v>975</x:v>
      </x:c>
      <x:c r="B976" s="120" t="n">
        <x:v>1</x:v>
      </x:c>
      <x:c r="C976" s="120" t="n">
        <x:v>1</x:v>
      </x:c>
      <x:c r="D976" s="120" t="str">
        <x:v>CADC0892</x:v>
      </x:c>
      <x:c r="E976" s="120" t="n">
        <x:v>1</x:v>
      </x:c>
      <x:c r="F976" s="120" t="n">
        <x:v>273</x:v>
      </x:c>
      <x:c r="G976" s="120" t="n">
        <x:v>274</x:v>
      </x:c>
      <x:c r="H976" s="120" t="n">
        <x:v>0.05946307470802919</x:v>
      </x:c>
      <x:c r="I976" s="120" t="n">
        <x:v>0.005527301635364456</x:v>
      </x:c>
      <x:c r="J976" s="120" t="n">
        <x:v>0.07434582459939802</x:v>
      </x:c>
      <x:c r="K976" s="120" t="n">
        <x:v>-0.5026293798373165</x:v>
      </x:c>
      <x:c r="L976" s="120" t="n">
        <x:v>1.00656234179534</x:v>
      </x:c>
      <x:c r="M976" s="120" t="n">
        <x:v>3</x:v>
      </x:c>
      <x:c r="N976" s="120" t="n">
        <x:v>1</x:v>
      </x:c>
      <x:c r="O976" s="120" t="n">
        <x:v>1</x:v>
      </x:c>
      <x:c r="P976" s="120" t="n">
        <x:v>33</x:v>
      </x:c>
      <x:c r="Q976" s="120" t="n">
        <x:v>37</x:v>
      </x:c>
      <x:c r="R976" s="120" t="n">
        <x:v>0.00005898424295276486</x:v>
      </x:c>
      <x:c r="S976" s="120" t="n">
        <x:v>0.00012437495359494708</x:v>
      </x:c>
      <x:c r="T976" s="120" t="n">
        <x:v>273</x:v>
      </x:c>
      <x:c r="U976" s="120" t="n">
        <x:v>274</x:v>
      </x:c>
      <x:c r="V976" s="120" t="n">
        <x:v>0.000020246526136866136</x:v>
      </x:c>
      <x:c r="W976" s="120" t="n">
        <x:v>0.000020172633705709692</x:v>
      </x:c>
      <x:c r="X976" s="120" t="n">
        <x:v>976</x:v>
      </x:c>
      <x:c r="Y976" s="151" t="n">
        <x:v>44714.40255787037</x:v>
      </x:c>
      <x:c r="Z976" s="151" t="n">
        <x:v>44714.40571759259</x:v>
      </x:c>
      <x:c r="AA976" s="120" t="n">
        <x:v>274</x:v>
      </x:c>
      <x:c r="AB976" s="120" t="str">
        <x:v>Anomalous</x:v>
      </x:c>
      <x:c r="AC976" s="120" t="n">
        <x:v>0</x:v>
      </x:c>
      <x:c r="AD976" s="120"/>
      <x:c r="AE976" s="120"/>
      <x:c r="AF976" s="120"/>
      <x:c r="AG976" s="120"/>
    </x:row>
    <x:row r="977">
      <x:c r="A977" s="120" t="n">
        <x:v>976</x:v>
      </x:c>
      <x:c r="B977" s="120" t="n">
        <x:v>0</x:v>
      </x:c>
      <x:c r="C977" s="120" t="n">
        <x:v>1</x:v>
      </x:c>
      <x:c r="D977" s="120" t="str">
        <x:v>CADC0892</x:v>
      </x:c>
      <x:c r="E977" s="120" t="n">
        <x:v>1</x:v>
      </x:c>
      <x:c r="F977" s="120" t="n">
        <x:v>469</x:v>
      </x:c>
      <x:c r="G977" s="120" t="n">
        <x:v>470</x:v>
      </x:c>
      <x:c r="H977" s="120" t="n">
        <x:v>0.261269421</x:v>
      </x:c>
      <x:c r="I977" s="120" t="n">
        <x:v>0.14557204944376054</x:v>
      </x:c>
      <x:c r="J977" s="120" t="n">
        <x:v>0.3815390536285382</x:v>
      </x:c>
      <x:c r="K977" s="120" t="n">
        <x:v>-0.17617233126400755</x:v>
      </x:c>
      <x:c r="L977" s="120" t="n">
        <x:v>1.1889289115711676</x:v>
      </x:c>
      <x:c r="M977" s="120" t="n">
        <x:v>2</x:v>
      </x:c>
      <x:c r="N977" s="120" t="n">
        <x:v>1</x:v>
      </x:c>
      <x:c r="O977" s="120" t="n">
        <x:v>1</x:v>
      </x:c>
      <x:c r="P977" s="120" t="n">
        <x:v>36</x:v>
      </x:c>
      <x:c r="Q977" s="120" t="n">
        <x:v>71</x:v>
      </x:c>
      <x:c r="R977" s="120" t="n">
        <x:v>0.00009323497583534761</x:v>
      </x:c>
      <x:c r="S977" s="120" t="n">
        <x:v>0.00007262974486895936</x:v>
      </x:c>
      <x:c r="T977" s="120" t="n">
        <x:v>469</x:v>
      </x:c>
      <x:c r="U977" s="120" t="n">
        <x:v>470</x:v>
      </x:c>
      <x:c r="V977" s="120" t="n">
        <x:v>0.00031038816512528897</x:v>
      </x:c>
      <x:c r="W977" s="120" t="n">
        <x:v>0.0003097277647739586</x:v>
      </x:c>
      <x:c r="X977" s="120" t="n">
        <x:v>977</x:v>
      </x:c>
      <x:c r="Y977" s="151" t="n">
        <x:v>44714.40572916667</x:v>
      </x:c>
      <x:c r="Z977" s="151" t="n">
        <x:v>44714.411157407405</x:v>
      </x:c>
      <x:c r="AA977" s="120" t="n">
        <x:v>470</x:v>
      </x:c>
      <x:c r="AB977" s="120" t="str">
        <x:v>Normal</x:v>
      </x:c>
      <x:c r="AC977" s="120" t="n">
        <x:v>1</x:v>
      </x:c>
      <x:c r="AD977" s="120" t="n">
        <x:v>685</x:v>
      </x:c>
      <x:c r="AE977" s="120" t="n">
        <x:v>7</x:v>
      </x:c>
      <x:c r="AF977" s="120" t="n">
        <x:v>85</x:v>
      </x:c>
      <x:c r="AG977" s="120" t="str">
        <x:v>train=1|anomaly=0</x:v>
      </x:c>
    </x:row>
    <x:row r="978">
      <x:c r="A978" s="120" t="n">
        <x:v>977</x:v>
      </x:c>
      <x:c r="B978" s="120" t="n">
        <x:v>0</x:v>
      </x:c>
      <x:c r="C978" s="120" t="n">
        <x:v>0</x:v>
      </x:c>
      <x:c r="D978" s="120" t="str">
        <x:v>CADC0892</x:v>
      </x:c>
      <x:c r="E978" s="120" t="n">
        <x:v>1</x:v>
      </x:c>
      <x:c r="F978" s="120" t="n">
        <x:v>419</x:v>
      </x:c>
      <x:c r="G978" s="120" t="n">
        <x:v>420</x:v>
      </x:c>
      <x:c r="H978" s="120" t="n">
        <x:v>0.2663434373809524</x:v>
      </x:c>
      <x:c r="I978" s="120" t="n">
        <x:v>0.14443846372910465</x:v>
      </x:c>
      <x:c r="J978" s="120" t="n">
        <x:v>0.38005060680007424</x:v>
      </x:c>
      <x:c r="K978" s="120" t="n">
        <x:v>-0.458668228737769</x:v>
      </x:c>
      <x:c r="L978" s="120" t="n">
        <x:v>1.0730508064149011</x:v>
      </x:c>
      <x:c r="M978" s="120" t="n">
        <x:v>1</x:v>
      </x:c>
      <x:c r="N978" s="120" t="n">
        <x:v>1</x:v>
      </x:c>
      <x:c r="O978" s="120" t="n">
        <x:v>1</x:v>
      </x:c>
      <x:c r="P978" s="120" t="n">
        <x:v>27</x:v>
      </x:c>
      <x:c r="Q978" s="120" t="n">
        <x:v>35</x:v>
      </x:c>
      <x:c r="R978" s="120" t="n">
        <x:v>0.00011260954756460238</x:v>
      </x:c>
      <x:c r="S978" s="120" t="n">
        <x:v>0.00011102039140155542</x:v>
      </x:c>
      <x:c r="T978" s="120" t="n">
        <x:v>419</x:v>
      </x:c>
      <x:c r="U978" s="120" t="n">
        <x:v>420</x:v>
      </x:c>
      <x:c r="V978" s="120" t="n">
        <x:v>0.0003447218704751901</x:v>
      </x:c>
      <x:c r="W978" s="120" t="n">
        <x:v>0.00034390110411691585</x:v>
      </x:c>
      <x:c r="X978" s="120" t="n">
        <x:v>978</x:v>
      </x:c>
      <x:c r="Y978" s="151" t="n">
        <x:v>44714.41116898148</x:v>
      </x:c>
      <x:c r="Z978" s="151" t="n">
        <x:v>44714.41601851852</x:v>
      </x:c>
      <x:c r="AA978" s="120" t="n">
        <x:v>420</x:v>
      </x:c>
      <x:c r="AB978" s="120" t="str">
        <x:v>Normal</x:v>
      </x:c>
      <x:c r="AC978" s="120" t="n">
        <x:v>0</x:v>
      </x:c>
      <x:c r="AD978" s="120"/>
      <x:c r="AE978" s="120"/>
      <x:c r="AF978" s="120"/>
      <x:c r="AG978" s="120"/>
    </x:row>
    <x:row r="979">
      <x:c r="A979" s="120" t="n">
        <x:v>978</x:v>
      </x:c>
      <x:c r="B979" s="120" t="n">
        <x:v>1</x:v>
      </x:c>
      <x:c r="C979" s="120" t="n">
        <x:v>1</x:v>
      </x:c>
      <x:c r="D979" s="120" t="str">
        <x:v>CADC0892</x:v>
      </x:c>
      <x:c r="E979" s="120" t="n">
        <x:v>1</x:v>
      </x:c>
      <x:c r="F979" s="120" t="n">
        <x:v>194</x:v>
      </x:c>
      <x:c r="G979" s="120" t="n">
        <x:v>195</x:v>
      </x:c>
      <x:c r="H979" s="120" t="n">
        <x:v>0.029085130974358976</x:v>
      </x:c>
      <x:c r="I979" s="120" t="n">
        <x:v>0.001566862297267011</x:v>
      </x:c>
      <x:c r="J979" s="120" t="n">
        <x:v>0.03958361147327276</x:v>
      </x:c>
      <x:c r="K979" s="120" t="n">
        <x:v>-0.689644716872424</x:v>
      </x:c>
      <x:c r="L979" s="120" t="n">
        <x:v>0.9413026349412729</x:v>
      </x:c>
      <x:c r="M979" s="120" t="n">
        <x:v>2</x:v>
      </x:c>
      <x:c r="N979" s="120" t="n">
        <x:v>1</x:v>
      </x:c>
      <x:c r="O979" s="120" t="n">
        <x:v>1</x:v>
      </x:c>
      <x:c r="P979" s="120" t="n">
        <x:v>18</x:v>
      </x:c>
      <x:c r="Q979" s="120" t="n">
        <x:v>24</x:v>
      </x:c>
      <x:c r="R979" s="120" t="n">
        <x:v>0.000022759823261723716</x:v>
      </x:c>
      <x:c r="S979" s="120" t="n">
        <x:v>0.00004596614065560209</x:v>
      </x:c>
      <x:c r="T979" s="120" t="n">
        <x:v>194</x:v>
      </x:c>
      <x:c r="U979" s="120" t="n">
        <x:v>195</x:v>
      </x:c>
      <x:c r="V979" s="120" t="n">
        <x:v>0.00000807660977972686</x:v>
      </x:c>
      <x:c r="W979" s="120" t="n">
        <x:v>0.000008035191268035954</x:v>
      </x:c>
      <x:c r="X979" s="120" t="n">
        <x:v>979</x:v>
      </x:c>
      <x:c r="Y979" s="151" t="n">
        <x:v>44714.416030092594</x:v>
      </x:c>
      <x:c r="Z979" s="151" t="n">
        <x:v>44714.418275462966</x:v>
      </x:c>
      <x:c r="AA979" s="120" t="n">
        <x:v>195</x:v>
      </x:c>
      <x:c r="AB979" s="120" t="str">
        <x:v>Anomalous</x:v>
      </x:c>
      <x:c r="AC979" s="120" t="n">
        <x:v>0</x:v>
      </x:c>
      <x:c r="AD979" s="120"/>
      <x:c r="AE979" s="120"/>
      <x:c r="AF979" s="120"/>
      <x:c r="AG979" s="120"/>
    </x:row>
    <x:row r="980">
      <x:c r="A980" s="120" t="n">
        <x:v>979</x:v>
      </x:c>
      <x:c r="B980" s="120" t="n">
        <x:v>0</x:v>
      </x:c>
      <x:c r="C980" s="120" t="n">
        <x:v>0</x:v>
      </x:c>
      <x:c r="D980" s="120" t="str">
        <x:v>CADC0892</x:v>
      </x:c>
      <x:c r="E980" s="120" t="n">
        <x:v>1</x:v>
      </x:c>
      <x:c r="F980" s="120" t="n">
        <x:v>362</x:v>
      </x:c>
      <x:c r="G980" s="120" t="n">
        <x:v>363</x:v>
      </x:c>
      <x:c r="H980" s="120" t="n">
        <x:v>0.33347101482093666</x:v>
      </x:c>
      <x:c r="I980" s="120" t="n">
        <x:v>0.1678702141669936</x:v>
      </x:c>
      <x:c r="J980" s="120" t="n">
        <x:v>0.4097196775442859</x:v>
      </x:c>
      <x:c r="K980" s="120" t="n">
        <x:v>-0.9876507828551144</x:v>
      </x:c>
      <x:c r="L980" s="120" t="n">
        <x:v>0.7914385583283149</x:v>
      </x:c>
      <x:c r="M980" s="120" t="n">
        <x:v>1</x:v>
      </x:c>
      <x:c r="N980" s="120" t="n">
        <x:v>1</x:v>
      </x:c>
      <x:c r="O980" s="120" t="n">
        <x:v>1</x:v>
      </x:c>
      <x:c r="P980" s="120" t="n">
        <x:v>24</x:v>
      </x:c>
      <x:c r="Q980" s="120" t="n">
        <x:v>27</x:v>
      </x:c>
      <x:c r="R980" s="120" t="n">
        <x:v>0.0001441120231685216</x:v>
      </x:c>
      <x:c r="S980" s="120" t="n">
        <x:v>0.00017303246889100956</x:v>
      </x:c>
      <x:c r="T980" s="120" t="n">
        <x:v>362</x:v>
      </x:c>
      <x:c r="U980" s="120" t="n">
        <x:v>363</x:v>
      </x:c>
      <x:c r="V980" s="120" t="n">
        <x:v>0.0004637298733894851</x:v>
      </x:c>
      <x:c r="W980" s="120" t="n">
        <x:v>0.00046245238062532674</x:v>
      </x:c>
      <x:c r="X980" s="120" t="n">
        <x:v>980</x:v>
      </x:c>
      <x:c r="Y980" s="151" t="n">
        <x:v>44714.418287037035</x:v>
      </x:c>
      <x:c r="Z980" s="151" t="n">
        <x:v>44714.422476851854</x:v>
      </x:c>
      <x:c r="AA980" s="120" t="n">
        <x:v>363</x:v>
      </x:c>
      <x:c r="AB980" s="120" t="str">
        <x:v>Normal</x:v>
      </x:c>
      <x:c r="AC980" s="120" t="n">
        <x:v>0</x:v>
      </x:c>
      <x:c r="AD980" s="120"/>
      <x:c r="AE980" s="120"/>
      <x:c r="AF980" s="120"/>
      <x:c r="AG980" s="120"/>
    </x:row>
    <x:row r="981">
      <x:c r="A981" s="120" t="n">
        <x:v>980</x:v>
      </x:c>
      <x:c r="B981" s="120" t="n">
        <x:v>0</x:v>
      </x:c>
      <x:c r="C981" s="120" t="n">
        <x:v>0</x:v>
      </x:c>
      <x:c r="D981" s="120" t="str">
        <x:v>CADC0892</x:v>
      </x:c>
      <x:c r="E981" s="120" t="n">
        <x:v>1</x:v>
      </x:c>
      <x:c r="F981" s="120" t="n">
        <x:v>292</x:v>
      </x:c>
      <x:c r="G981" s="120" t="n">
        <x:v>293</x:v>
      </x:c>
      <x:c r="H981" s="120" t="n">
        <x:v>0.17325172150170648</x:v>
      </x:c>
      <x:c r="I981" s="120" t="n">
        <x:v>0.04366274925276572</x:v>
      </x:c>
      <x:c r="J981" s="120" t="n">
        <x:v>0.20895633336361383</x:v>
      </x:c>
      <x:c r="K981" s="120" t="n">
        <x:v>-1.096905297548782</x:v>
      </x:c>
      <x:c r="L981" s="120" t="n">
        <x:v>0.747767646469582</x:v>
      </x:c>
      <x:c r="M981" s="120" t="n">
        <x:v>2</x:v>
      </x:c>
      <x:c r="N981" s="120" t="n">
        <x:v>1</x:v>
      </x:c>
      <x:c r="O981" s="120" t="n">
        <x:v>1</x:v>
      </x:c>
      <x:c r="P981" s="120" t="n">
        <x:v>32</x:v>
      </x:c>
      <x:c r="Q981" s="120" t="n">
        <x:v>42</x:v>
      </x:c>
      <x:c r="R981" s="120" t="n">
        <x:v>0.00006648398813315067</x:v>
      </x:c>
      <x:c r="S981" s="120" t="n">
        <x:v>0.00009486027612171817</x:v>
      </x:c>
      <x:c r="T981" s="120" t="n">
        <x:v>292</x:v>
      </x:c>
      <x:c r="U981" s="120" t="n">
        <x:v>293</x:v>
      </x:c>
      <x:c r="V981" s="120" t="n">
        <x:v>0.00014952996319440314</x:v>
      </x:c>
      <x:c r="W981" s="120" t="n">
        <x:v>0.0001490196220230912</x:v>
      </x:c>
      <x:c r="X981" s="120" t="n">
        <x:v>981</x:v>
      </x:c>
      <x:c r="Y981" s="151" t="n">
        <x:v>44714.422488425924</x:v>
      </x:c>
      <x:c r="Z981" s="151" t="n">
        <x:v>44714.42586805556</x:v>
      </x:c>
      <x:c r="AA981" s="120" t="n">
        <x:v>293</x:v>
      </x:c>
      <x:c r="AB981" s="120" t="str">
        <x:v>Normal</x:v>
      </x:c>
      <x:c r="AC981" s="120" t="n">
        <x:v>0</x:v>
      </x:c>
      <x:c r="AD981" s="120"/>
      <x:c r="AE981" s="120"/>
      <x:c r="AF981" s="120"/>
      <x:c r="AG981" s="120"/>
    </x:row>
    <x:row r="982">
      <x:c r="A982" s="120" t="n">
        <x:v>981</x:v>
      </x:c>
      <x:c r="B982" s="120" t="n">
        <x:v>0</x:v>
      </x:c>
      <x:c r="C982" s="120" t="n">
        <x:v>1</x:v>
      </x:c>
      <x:c r="D982" s="120" t="str">
        <x:v>CADC0892</x:v>
      </x:c>
      <x:c r="E982" s="120" t="n">
        <x:v>1</x:v>
      </x:c>
      <x:c r="F982" s="120" t="n">
        <x:v>289</x:v>
      </x:c>
      <x:c r="G982" s="120" t="n">
        <x:v>290</x:v>
      </x:c>
      <x:c r="H982" s="120" t="n">
        <x:v>0.38138564368965516</x:v>
      </x:c>
      <x:c r="I982" s="120" t="n">
        <x:v>0.15933356085999847</x:v>
      </x:c>
      <x:c r="J982" s="120" t="n">
        <x:v>0.39916608180054386</x:v>
      </x:c>
      <x:c r="K982" s="120" t="n">
        <x:v>-1.3607315623280558</x:v>
      </x:c>
      <x:c r="L982" s="120" t="n">
        <x:v>0.5012921004013161</x:v>
      </x:c>
      <x:c r="M982" s="120" t="n">
        <x:v>1</x:v>
      </x:c>
      <x:c r="N982" s="120" t="n">
        <x:v>1</x:v>
      </x:c>
      <x:c r="O982" s="120" t="n">
        <x:v>1</x:v>
      </x:c>
      <x:c r="P982" s="120" t="n">
        <x:v>26</x:v>
      </x:c>
      <x:c r="Q982" s="120" t="n">
        <x:v>32</x:v>
      </x:c>
      <x:c r="R982" s="120" t="n">
        <x:v>0.00015203202607278127</x:v>
      </x:c>
      <x:c r="S982" s="120" t="n">
        <x:v>0.00014450668007307408</x:v>
      </x:c>
      <x:c r="T982" s="120" t="n">
        <x:v>289</x:v>
      </x:c>
      <x:c r="U982" s="120" t="n">
        <x:v>290</x:v>
      </x:c>
      <x:c r="V982" s="120" t="n">
        <x:v>0.0005513272002076072</x:v>
      </x:c>
      <x:c r="W982" s="120" t="n">
        <x:v>0.0005494260719310293</x:v>
      </x:c>
      <x:c r="X982" s="120" t="n">
        <x:v>982</x:v>
      </x:c>
      <x:c r="Y982" s="151" t="n">
        <x:v>44714.42587962963</x:v>
      </x:c>
      <x:c r="Z982" s="151" t="n">
        <x:v>44714.42922453704</x:v>
      </x:c>
      <x:c r="AA982" s="120" t="n">
        <x:v>290</x:v>
      </x:c>
      <x:c r="AB982" s="120" t="str">
        <x:v>Normal</x:v>
      </x:c>
      <x:c r="AC982" s="120" t="n">
        <x:v>0</x:v>
      </x:c>
      <x:c r="AD982" s="120"/>
      <x:c r="AE982" s="120"/>
      <x:c r="AF982" s="120"/>
      <x:c r="AG982" s="120"/>
    </x:row>
    <x:row r="983">
      <x:c r="A983" s="120" t="n">
        <x:v>982</x:v>
      </x:c>
      <x:c r="B983" s="120" t="n">
        <x:v>0</x:v>
      </x:c>
      <x:c r="C983" s="120" t="n">
        <x:v>1</x:v>
      </x:c>
      <x:c r="D983" s="120" t="str">
        <x:v>CADC0892</x:v>
      </x:c>
      <x:c r="E983" s="120" t="n">
        <x:v>1</x:v>
      </x:c>
      <x:c r="F983" s="120" t="n">
        <x:v>308</x:v>
      </x:c>
      <x:c r="G983" s="120" t="n">
        <x:v>309</x:v>
      </x:c>
      <x:c r="H983" s="120" t="n">
        <x:v>0.2778907165048543</x:v>
      </x:c>
      <x:c r="I983" s="120" t="n">
        <x:v>0.08802543491992727</x:v>
      </x:c>
      <x:c r="J983" s="120" t="n">
        <x:v>0.2966908069353132</x:v>
      </x:c>
      <x:c r="K983" s="120" t="n">
        <x:v>-1.376424068068807</x:v>
      </x:c>
      <x:c r="L983" s="120" t="n">
        <x:v>0.5179886110832347</x:v>
      </x:c>
      <x:c r="M983" s="120" t="n">
        <x:v>1</x:v>
      </x:c>
      <x:c r="N983" s="120" t="n">
        <x:v>1</x:v>
      </x:c>
      <x:c r="O983" s="120" t="n">
        <x:v>1</x:v>
      </x:c>
      <x:c r="P983" s="120" t="n">
        <x:v>25</x:v>
      </x:c>
      <x:c r="Q983" s="120" t="n">
        <x:v>31</x:v>
      </x:c>
      <x:c r="R983" s="120" t="n">
        <x:v>0.00008752065715928573</x:v>
      </x:c>
      <x:c r="S983" s="120" t="n">
        <x:v>0.00010399313656351796</x:v>
      </x:c>
      <x:c r="T983" s="120" t="n">
        <x:v>308</x:v>
      </x:c>
      <x:c r="U983" s="120" t="n">
        <x:v>309</x:v>
      </x:c>
      <x:c r="V983" s="120" t="n">
        <x:v>0.0002857968666231405</x:v>
      </x:c>
      <x:c r="W983" s="120" t="n">
        <x:v>0.00028487195766966754</x:v>
      </x:c>
      <x:c r="X983" s="120" t="n">
        <x:v>983</x:v>
      </x:c>
      <x:c r="Y983" s="151" t="n">
        <x:v>44714.429236111115</x:v>
      </x:c>
      <x:c r="Z983" s="151" t="n">
        <x:v>44714.432800925926</x:v>
      </x:c>
      <x:c r="AA983" s="120" t="n">
        <x:v>309</x:v>
      </x:c>
      <x:c r="AB983" s="120" t="str">
        <x:v>Normal</x:v>
      </x:c>
      <x:c r="AC983" s="120" t="n">
        <x:v>1</x:v>
      </x:c>
      <x:c r="AD983" s="120" t="n">
        <x:v>699</x:v>
      </x:c>
      <x:c r="AE983" s="120" t="n">
        <x:v>7</x:v>
      </x:c>
      <x:c r="AF983" s="120" t="n">
        <x:v>99</x:v>
      </x:c>
      <x:c r="AG983" s="120" t="str">
        <x:v>train=1|anomaly=0</x:v>
      </x:c>
    </x:row>
    <x:row r="984">
      <x:c r="A984" s="120" t="n">
        <x:v>983</x:v>
      </x:c>
      <x:c r="B984" s="120" t="n">
        <x:v>0</x:v>
      </x:c>
      <x:c r="C984" s="120" t="n">
        <x:v>1</x:v>
      </x:c>
      <x:c r="D984" s="120" t="str">
        <x:v>CADC0892</x:v>
      </x:c>
      <x:c r="E984" s="120" t="n">
        <x:v>1</x:v>
      </x:c>
      <x:c r="F984" s="120" t="n">
        <x:v>282</x:v>
      </x:c>
      <x:c r="G984" s="120" t="n">
        <x:v>283</x:v>
      </x:c>
      <x:c r="H984" s="120" t="n">
        <x:v>0.388829109893993</x:v>
      </x:c>
      <x:c r="I984" s="120" t="n">
        <x:v>0.16061347495144723</x:v>
      </x:c>
      <x:c r="J984" s="120" t="n">
        <x:v>0.4007661100335796</x:v>
      </x:c>
      <x:c r="K984" s="120" t="n">
        <x:v>-1.3887894451323441</x:v>
      </x:c>
      <x:c r="L984" s="120" t="n">
        <x:v>0.4700913902177945</x:v>
      </x:c>
      <x:c r="M984" s="120" t="n">
        <x:v>2</x:v>
      </x:c>
      <x:c r="N984" s="120" t="n">
        <x:v>1</x:v>
      </x:c>
      <x:c r="O984" s="120" t="n">
        <x:v>1</x:v>
      </x:c>
      <x:c r="P984" s="120" t="n">
        <x:v>18</x:v>
      </x:c>
      <x:c r="Q984" s="120" t="n">
        <x:v>25</x:v>
      </x:c>
      <x:c r="R984" s="120" t="n">
        <x:v>0.00016395187464482268</x:v>
      </x:c>
      <x:c r="S984" s="120" t="n">
        <x:v>0.00017568012857160128</x:v>
      </x:c>
      <x:c r="T984" s="120" t="n">
        <x:v>282</x:v>
      </x:c>
      <x:c r="U984" s="120" t="n">
        <x:v>283</x:v>
      </x:c>
      <x:c r="V984" s="120" t="n">
        <x:v>0.0005695513296150611</x:v>
      </x:c>
      <x:c r="W984" s="120" t="n">
        <x:v>0.0005675387807471633</x:v>
      </x:c>
      <x:c r="X984" s="120" t="n">
        <x:v>984</x:v>
      </x:c>
      <x:c r="Y984" s="151" t="n">
        <x:v>44714.4328125</x:v>
      </x:c>
      <x:c r="Z984" s="151" t="n">
        <x:v>44714.43607638889</x:v>
      </x:c>
      <x:c r="AA984" s="120" t="n">
        <x:v>283</x:v>
      </x:c>
      <x:c r="AB984" s="120" t="str">
        <x:v>Normal</x:v>
      </x:c>
      <x:c r="AC984" s="120" t="n">
        <x:v>0</x:v>
      </x:c>
      <x:c r="AD984" s="120"/>
      <x:c r="AE984" s="120"/>
      <x:c r="AF984" s="120"/>
      <x:c r="AG984" s="120"/>
    </x:row>
    <x:row r="985">
      <x:c r="A985" s="120" t="n">
        <x:v>984</x:v>
      </x:c>
      <x:c r="B985" s="120" t="n">
        <x:v>0</x:v>
      </x:c>
      <x:c r="C985" s="120" t="n">
        <x:v>1</x:v>
      </x:c>
      <x:c r="D985" s="120" t="str">
        <x:v>CADC0892</x:v>
      </x:c>
      <x:c r="E985" s="120" t="n">
        <x:v>1</x:v>
      </x:c>
      <x:c r="F985" s="120" t="n">
        <x:v>287</x:v>
      </x:c>
      <x:c r="G985" s="120" t="n">
        <x:v>288</x:v>
      </x:c>
      <x:c r="H985" s="120" t="n">
        <x:v>0.2707335982638889</x:v>
      </x:c>
      <x:c r="I985" s="120" t="n">
        <x:v>0.08284621201748246</x:v>
      </x:c>
      <x:c r="J985" s="120" t="n">
        <x:v>0.28783017912908726</x:v>
      </x:c>
      <x:c r="K985" s="120" t="n">
        <x:v>-1.3983175204571252</x:v>
      </x:c>
      <x:c r="L985" s="120" t="n">
        <x:v>0.5041663622133606</x:v>
      </x:c>
      <x:c r="M985" s="120" t="n">
        <x:v>2</x:v>
      </x:c>
      <x:c r="N985" s="120" t="n">
        <x:v>1</x:v>
      </x:c>
      <x:c r="O985" s="120" t="n">
        <x:v>1</x:v>
      </x:c>
      <x:c r="P985" s="120" t="n">
        <x:v>37</x:v>
      </x:c>
      <x:c r="Q985" s="120" t="n">
        <x:v>53</x:v>
      </x:c>
      <x:c r="R985" s="120" t="n">
        <x:v>0.00007293343477344948</x:v>
      </x:c>
      <x:c r="S985" s="120" t="n">
        <x:v>0.00005464714882524475</x:v>
      </x:c>
      <x:c r="T985" s="120" t="n">
        <x:v>287</x:v>
      </x:c>
      <x:c r="U985" s="120" t="n">
        <x:v>288</x:v>
      </x:c>
      <x:c r="V985" s="120" t="n">
        <x:v>0.00028866275964279606</x:v>
      </x:c>
      <x:c r="W985" s="120" t="n">
        <x:v>0.00028766045839403635</x:v>
      </x:c>
      <x:c r="X985" s="120" t="n">
        <x:v>985</x:v>
      </x:c>
      <x:c r="Y985" s="151" t="n">
        <x:v>44714.43608796296</x:v>
      </x:c>
      <x:c r="Z985" s="151" t="n">
        <x:v>44714.439409722225</x:v>
      </x:c>
      <x:c r="AA985" s="120" t="n">
        <x:v>288</x:v>
      </x:c>
      <x:c r="AB985" s="120" t="str">
        <x:v>Normal</x:v>
      </x:c>
      <x:c r="AC985" s="120" t="n">
        <x:v>0</x:v>
      </x:c>
      <x:c r="AD985" s="120"/>
      <x:c r="AE985" s="120"/>
      <x:c r="AF985" s="120"/>
      <x:c r="AG985" s="120"/>
    </x:row>
    <x:row r="986">
      <x:c r="A986" s="120" t="n">
        <x:v>985</x:v>
      </x:c>
      <x:c r="B986" s="120" t="n">
        <x:v>0</x:v>
      </x:c>
      <x:c r="C986" s="120" t="n">
        <x:v>1</x:v>
      </x:c>
      <x:c r="D986" s="120" t="str">
        <x:v>CADC0892</x:v>
      </x:c>
      <x:c r="E986" s="120" t="n">
        <x:v>1</x:v>
      </x:c>
      <x:c r="F986" s="120" t="n">
        <x:v>288</x:v>
      </x:c>
      <x:c r="G986" s="120" t="n">
        <x:v>289</x:v>
      </x:c>
      <x:c r="H986" s="120" t="n">
        <x:v>0.412252037716263</x:v>
      </x:c>
      <x:c r="I986" s="120" t="n">
        <x:v>0.18196828078251326</x:v>
      </x:c>
      <x:c r="J986" s="120" t="n">
        <x:v>0.4265774030378464</x:v>
      </x:c>
      <x:c r="K986" s="120" t="n">
        <x:v>-1.3629467665655026</x:v>
      </x:c>
      <x:c r="L986" s="120" t="n">
        <x:v>0.48464774685244755</x:v>
      </x:c>
      <x:c r="M986" s="120" t="n">
        <x:v>1</x:v>
      </x:c>
      <x:c r="N986" s="120" t="n">
        <x:v>1</x:v>
      </x:c>
      <x:c r="O986" s="120" t="n">
        <x:v>1</x:v>
      </x:c>
      <x:c r="P986" s="120" t="n">
        <x:v>19</x:v>
      </x:c>
      <x:c r="Q986" s="120" t="n">
        <x:v>22</x:v>
      </x:c>
      <x:c r="R986" s="120" t="n">
        <x:v>0.0002400914140857639</x:v>
      </x:c>
      <x:c r="S986" s="120" t="n">
        <x:v>0.0003905502254073171</x:v>
      </x:c>
      <x:c r="T986" s="120" t="n">
        <x:v>288</x:v>
      </x:c>
      <x:c r="U986" s="120" t="n">
        <x:v>289</x:v>
      </x:c>
      <x:c r="V986" s="120" t="n">
        <x:v>0.0006318343082726155</x:v>
      </x:c>
      <x:c r="W986" s="120" t="n">
        <x:v>0.0006296480303893192</x:v>
      </x:c>
      <x:c r="X986" s="120" t="n">
        <x:v>986</x:v>
      </x:c>
      <x:c r="Y986" s="151" t="n">
        <x:v>44714.439421296294</x:v>
      </x:c>
      <x:c r="Z986" s="151" t="n">
        <x:v>44714.44275462963</x:v>
      </x:c>
      <x:c r="AA986" s="120" t="n">
        <x:v>289</x:v>
      </x:c>
      <x:c r="AB986" s="120" t="str">
        <x:v>Normal</x:v>
      </x:c>
      <x:c r="AC986" s="120" t="n">
        <x:v>0</x:v>
      </x:c>
      <x:c r="AD986" s="120"/>
      <x:c r="AE986" s="120"/>
      <x:c r="AF986" s="120"/>
      <x:c r="AG986" s="120"/>
    </x:row>
    <x:row r="987">
      <x:c r="A987" s="120" t="n">
        <x:v>986</x:v>
      </x:c>
      <x:c r="B987" s="120" t="n">
        <x:v>0</x:v>
      </x:c>
      <x:c r="C987" s="120" t="n">
        <x:v>1</x:v>
      </x:c>
      <x:c r="D987" s="120" t="str">
        <x:v>CADC0892</x:v>
      </x:c>
      <x:c r="E987" s="120" t="n">
        <x:v>1</x:v>
      </x:c>
      <x:c r="F987" s="120" t="n">
        <x:v>255</x:v>
      </x:c>
      <x:c r="G987" s="120" t="n">
        <x:v>256</x:v>
      </x:c>
      <x:c r="H987" s="120" t="n">
        <x:v>0.19465137003906252</x:v>
      </x:c>
      <x:c r="I987" s="120" t="n">
        <x:v>0.04941211634491571</x:v>
      </x:c>
      <x:c r="J987" s="120" t="n">
        <x:v>0.2222883630443027</x:v>
      </x:c>
      <x:c r="K987" s="120" t="n">
        <x:v>-1.2495772494851687</x:v>
      </x:c>
      <x:c r="L987" s="120" t="n">
        <x:v>0.6386165201337345</x:v>
      </x:c>
      <x:c r="M987" s="120" t="n">
        <x:v>3</x:v>
      </x:c>
      <x:c r="N987" s="120" t="n">
        <x:v>1</x:v>
      </x:c>
      <x:c r="O987" s="120" t="n">
        <x:v>1</x:v>
      </x:c>
      <x:c r="P987" s="120" t="n">
        <x:v>25</x:v>
      </x:c>
      <x:c r="Q987" s="120" t="n">
        <x:v>36</x:v>
      </x:c>
      <x:c r="R987" s="120" t="n">
        <x:v>0.00007879685522991921</x:v>
      </x:c>
      <x:c r="S987" s="120" t="n">
        <x:v>0.0000973820203071732</x:v>
      </x:c>
      <x:c r="T987" s="120" t="n">
        <x:v>255</x:v>
      </x:c>
      <x:c r="U987" s="120" t="n">
        <x:v>256</x:v>
      </x:c>
      <x:c r="V987" s="120" t="n">
        <x:v>0.00019377300527417926</x:v>
      </x:c>
      <x:c r="W987" s="120" t="n">
        <x:v>0.000193016079472327</x:v>
      </x:c>
      <x:c r="X987" s="120" t="n">
        <x:v>987</x:v>
      </x:c>
      <x:c r="Y987" s="151" t="n">
        <x:v>44714.442766203705</x:v>
      </x:c>
      <x:c r="Z987" s="151" t="n">
        <x:v>44714.44571759259</x:v>
      </x:c>
      <x:c r="AA987" s="120" t="n">
        <x:v>256</x:v>
      </x:c>
      <x:c r="AB987" s="120" t="str">
        <x:v>Normal</x:v>
      </x:c>
      <x:c r="AC987" s="120" t="n">
        <x:v>0</x:v>
      </x:c>
      <x:c r="AD987" s="120"/>
      <x:c r="AE987" s="120"/>
      <x:c r="AF987" s="120"/>
      <x:c r="AG987" s="120"/>
    </x:row>
    <x:row r="988">
      <x:c r="A988" s="120" t="n">
        <x:v>987</x:v>
      </x:c>
      <x:c r="B988" s="120" t="n">
        <x:v>0</x:v>
      </x:c>
      <x:c r="C988" s="120" t="n">
        <x:v>1</x:v>
      </x:c>
      <x:c r="D988" s="120" t="str">
        <x:v>CADC0892</x:v>
      </x:c>
      <x:c r="E988" s="120" t="n">
        <x:v>1</x:v>
      </x:c>
      <x:c r="F988" s="120" t="n">
        <x:v>313</x:v>
      </x:c>
      <x:c r="G988" s="120" t="n">
        <x:v>314</x:v>
      </x:c>
      <x:c r="H988" s="120" t="n">
        <x:v>0.4115958685987261</x:v>
      </x:c>
      <x:c r="I988" s="120" t="n">
        <x:v>0.19214328668756323</x:v>
      </x:c>
      <x:c r="J988" s="120" t="n">
        <x:v>0.43834151832511054</x:v>
      </x:c>
      <x:c r="K988" s="120" t="n">
        <x:v>-1.2576239322412637</x:v>
      </x:c>
      <x:c r="L988" s="120" t="n">
        <x:v>0.5651719328907381</x:v>
      </x:c>
      <x:c r="M988" s="120" t="n">
        <x:v>2</x:v>
      </x:c>
      <x:c r="N988" s="120" t="n">
        <x:v>1</x:v>
      </x:c>
      <x:c r="O988" s="120" t="n">
        <x:v>1</x:v>
      </x:c>
      <x:c r="P988" s="120" t="n">
        <x:v>31</x:v>
      </x:c>
      <x:c r="Q988" s="120" t="n">
        <x:v>33</x:v>
      </x:c>
      <x:c r="R988" s="120" t="n">
        <x:v>0.00016352499476696036</x:v>
      </x:c>
      <x:c r="S988" s="120" t="n">
        <x:v>0.00017711250249841405</x:v>
      </x:c>
      <x:c r="T988" s="120" t="n">
        <x:v>313</x:v>
      </x:c>
      <x:c r="U988" s="120" t="n">
        <x:v>314</x:v>
      </x:c>
      <x:c r="V988" s="120" t="n">
        <x:v>0.0006138763152957292</x:v>
      </x:c>
      <x:c r="W988" s="120" t="n">
        <x:v>0.0006119212951833224</x:v>
      </x:c>
      <x:c r="X988" s="120" t="n">
        <x:v>988</x:v>
      </x:c>
      <x:c r="Y988" s="151" t="n">
        <x:v>44714.44572916667</x:v>
      </x:c>
      <x:c r="Z988" s="151" t="n">
        <x:v>44714.44935185185</x:v>
      </x:c>
      <x:c r="AA988" s="120" t="n">
        <x:v>314</x:v>
      </x:c>
      <x:c r="AB988" s="120" t="str">
        <x:v>Normal</x:v>
      </x:c>
      <x:c r="AC988" s="120" t="n">
        <x:v>1</x:v>
      </x:c>
      <x:c r="AD988" s="120" t="n">
        <x:v>149</x:v>
      </x:c>
      <x:c r="AE988" s="120" t="n">
        <x:v>2</x:v>
      </x:c>
      <x:c r="AF988" s="120" t="n">
        <x:v>49</x:v>
      </x:c>
      <x:c r="AG988" s="120" t="str">
        <x:v>train=1|anomaly=0</x:v>
      </x:c>
    </x:row>
    <x:row r="989">
      <x:c r="A989" s="120" t="n">
        <x:v>988</x:v>
      </x:c>
      <x:c r="B989" s="120" t="n">
        <x:v>0</x:v>
      </x:c>
      <x:c r="C989" s="120" t="n">
        <x:v>1</x:v>
      </x:c>
      <x:c r="D989" s="120" t="str">
        <x:v>CADC0892</x:v>
      </x:c>
      <x:c r="E989" s="120" t="n">
        <x:v>1</x:v>
      </x:c>
      <x:c r="F989" s="120" t="n">
        <x:v>283</x:v>
      </x:c>
      <x:c r="G989" s="120" t="n">
        <x:v>284</x:v>
      </x:c>
      <x:c r="H989" s="120" t="n">
        <x:v>0.2280848898943662</x:v>
      </x:c>
      <x:c r="I989" s="120" t="n">
        <x:v>0.0670246645604352</x:v>
      </x:c>
      <x:c r="J989" s="120" t="n">
        <x:v>0.2588912214819869</x:v>
      </x:c>
      <x:c r="K989" s="120" t="n">
        <x:v>-1.2222867933711326</x:v>
      </x:c>
      <x:c r="L989" s="120" t="n">
        <x:v>0.6545375468878828</x:v>
      </x:c>
      <x:c r="M989" s="120" t="n">
        <x:v>1</x:v>
      </x:c>
      <x:c r="N989" s="120" t="n">
        <x:v>1</x:v>
      </x:c>
      <x:c r="O989" s="120" t="n">
        <x:v>1</x:v>
      </x:c>
      <x:c r="P989" s="120" t="n">
        <x:v>31</x:v>
      </x:c>
      <x:c r="Q989" s="120" t="n">
        <x:v>37</x:v>
      </x:c>
      <x:c r="R989" s="120" t="n">
        <x:v>0.00007854965773279787</x:v>
      </x:c>
      <x:c r="S989" s="120" t="n">
        <x:v>0.00007771801016587731</x:v>
      </x:c>
      <x:c r="T989" s="120" t="n">
        <x:v>283</x:v>
      </x:c>
      <x:c r="U989" s="120" t="n">
        <x:v>284</x:v>
      </x:c>
      <x:c r="V989" s="120" t="n">
        <x:v>0.00023683627053157314</x:v>
      </x:c>
      <x:c r="W989" s="120" t="n">
        <x:v>0.00023600234000153238</x:v>
      </x:c>
      <x:c r="X989" s="120" t="n">
        <x:v>989</x:v>
      </x:c>
      <x:c r="Y989" s="151" t="n">
        <x:v>44714.44936342593</x:v>
      </x:c>
      <x:c r="Z989" s="151" t="n">
        <x:v>44714.45263888889</x:v>
      </x:c>
      <x:c r="AA989" s="120" t="n">
        <x:v>284</x:v>
      </x:c>
      <x:c r="AB989" s="120" t="str">
        <x:v>Normal</x:v>
      </x:c>
      <x:c r="AC989" s="120" t="n">
        <x:v>1</x:v>
      </x:c>
      <x:c r="AD989" s="120" t="n">
        <x:v>770</x:v>
      </x:c>
      <x:c r="AE989" s="120" t="n">
        <x:v>8</x:v>
      </x:c>
      <x:c r="AF989" s="120" t="n">
        <x:v>70</x:v>
      </x:c>
      <x:c r="AG989" s="120" t="str">
        <x:v>train=1|anomaly=0</x:v>
      </x:c>
    </x:row>
    <x:row r="990">
      <x:c r="A990" s="120" t="n">
        <x:v>989</x:v>
      </x:c>
      <x:c r="B990" s="120" t="n">
        <x:v>0</x:v>
      </x:c>
      <x:c r="C990" s="120" t="n">
        <x:v>0</x:v>
      </x:c>
      <x:c r="D990" s="120" t="str">
        <x:v>CADC0892</x:v>
      </x:c>
      <x:c r="E990" s="120" t="n">
        <x:v>1</x:v>
      </x:c>
      <x:c r="F990" s="120" t="n">
        <x:v>323</x:v>
      </x:c>
      <x:c r="G990" s="120" t="n">
        <x:v>324</x:v>
      </x:c>
      <x:c r="H990" s="120" t="n">
        <x:v>0.4213974404320988</x:v>
      </x:c>
      <x:c r="I990" s="120" t="n">
        <x:v>0.17880076288864927</x:v>
      </x:c>
      <x:c r="J990" s="120" t="n">
        <x:v>0.4228483923212305</x:v>
      </x:c>
      <x:c r="K990" s="120" t="n">
        <x:v>-1.2610080298427049</x:v>
      </x:c>
      <x:c r="L990" s="120" t="n">
        <x:v>0.556893828714558</x:v>
      </x:c>
      <x:c r="M990" s="120" t="n">
        <x:v>1</x:v>
      </x:c>
      <x:c r="N990" s="120" t="n">
        <x:v>1</x:v>
      </x:c>
      <x:c r="O990" s="120" t="n">
        <x:v>1</x:v>
      </x:c>
      <x:c r="P990" s="120" t="n">
        <x:v>24</x:v>
      </x:c>
      <x:c r="Q990" s="120" t="n">
        <x:v>31</x:v>
      </x:c>
      <x:c r="R990" s="120" t="n">
        <x:v>0.00018132997575489153</x:v>
      </x:c>
      <x:c r="S990" s="120" t="n">
        <x:v>0.00025945938501824843</x:v>
      </x:c>
      <x:c r="T990" s="120" t="n">
        <x:v>323</x:v>
      </x:c>
      <x:c r="U990" s="120" t="n">
        <x:v>324</x:v>
      </x:c>
      <x:c r="V990" s="120" t="n">
        <x:v>0.0005535627334013909</x:v>
      </x:c>
      <x:c r="W990" s="120" t="n">
        <x:v>0.0005518542064464483</x:v>
      </x:c>
      <x:c r="X990" s="120" t="n">
        <x:v>990</x:v>
      </x:c>
      <x:c r="Y990" s="151" t="n">
        <x:v>44714.45265046296</x:v>
      </x:c>
      <x:c r="Z990" s="151" t="n">
        <x:v>44714.45638888889</x:v>
      </x:c>
      <x:c r="AA990" s="120" t="n">
        <x:v>324</x:v>
      </x:c>
      <x:c r="AB990" s="120" t="str">
        <x:v>Normal</x:v>
      </x:c>
      <x:c r="AC990" s="120" t="n">
        <x:v>0</x:v>
      </x:c>
      <x:c r="AD990" s="120"/>
      <x:c r="AE990" s="120"/>
      <x:c r="AF990" s="120"/>
      <x:c r="AG990" s="120"/>
    </x:row>
    <x:row r="991">
      <x:c r="A991" s="120" t="n">
        <x:v>990</x:v>
      </x:c>
      <x:c r="B991" s="120" t="n">
        <x:v>0</x:v>
      </x:c>
      <x:c r="C991" s="120" t="n">
        <x:v>1</x:v>
      </x:c>
      <x:c r="D991" s="120" t="str">
        <x:v>CADC0892</x:v>
      </x:c>
      <x:c r="E991" s="120" t="n">
        <x:v>1</x:v>
      </x:c>
      <x:c r="F991" s="120" t="n">
        <x:v>391</x:v>
      </x:c>
      <x:c r="G991" s="120" t="n">
        <x:v>392</x:v>
      </x:c>
      <x:c r="H991" s="120" t="n">
        <x:v>0.395074245127551</x:v>
      </x:c>
      <x:c r="I991" s="120" t="n">
        <x:v>0.17763932095149357</x:v>
      </x:c>
      <x:c r="J991" s="120" t="n">
        <x:v>0.4214727997765616</x:v>
      </x:c>
      <x:c r="K991" s="120" t="n">
        <x:v>-1.1892247029722178</x:v>
      </x:c>
      <x:c r="L991" s="120" t="n">
        <x:v>0.6329495805554068</x:v>
      </x:c>
      <x:c r="M991" s="120" t="n">
        <x:v>2</x:v>
      </x:c>
      <x:c r="N991" s="120" t="n">
        <x:v>1</x:v>
      </x:c>
      <x:c r="O991" s="120" t="n">
        <x:v>1</x:v>
      </x:c>
      <x:c r="P991" s="120" t="n">
        <x:v>47</x:v>
      </x:c>
      <x:c r="Q991" s="120" t="n">
        <x:v>46</x:v>
      </x:c>
      <x:c r="R991" s="120" t="n">
        <x:v>0.00011301782418196033</x:v>
      </x:c>
      <x:c r="S991" s="120" t="n">
        <x:v>0.00013890309415969906</x:v>
      </x:c>
      <x:c r="T991" s="120" t="n">
        <x:v>391</x:v>
      </x:c>
      <x:c r="U991" s="120" t="n">
        <x:v>392</x:v>
      </x:c>
      <x:c r="V991" s="120" t="n">
        <x:v>0.0004543205139424388</x:v>
      </x:c>
      <x:c r="W991" s="120" t="n">
        <x:v>0.0004531615330395244</x:v>
      </x:c>
      <x:c r="X991" s="120" t="n">
        <x:v>991</x:v>
      </x:c>
      <x:c r="Y991" s="151" t="n">
        <x:v>44714.456400462965</x:v>
      </x:c>
      <x:c r="Z991" s="151" t="n">
        <x:v>44714.46092592592</x:v>
      </x:c>
      <x:c r="AA991" s="120" t="n">
        <x:v>392</x:v>
      </x:c>
      <x:c r="AB991" s="120" t="str">
        <x:v>Normal</x:v>
      </x:c>
      <x:c r="AC991" s="120" t="n">
        <x:v>0</x:v>
      </x:c>
      <x:c r="AD991" s="120"/>
      <x:c r="AE991" s="120"/>
      <x:c r="AF991" s="120"/>
      <x:c r="AG991" s="120"/>
    </x:row>
    <x:row r="992">
      <x:c r="A992" s="120" t="n">
        <x:v>991</x:v>
      </x:c>
      <x:c r="B992" s="120" t="n">
        <x:v>0</x:v>
      </x:c>
      <x:c r="C992" s="120" t="n">
        <x:v>1</x:v>
      </x:c>
      <x:c r="D992" s="120" t="str">
        <x:v>CADC0892</x:v>
      </x:c>
      <x:c r="E992" s="120" t="n">
        <x:v>1</x:v>
      </x:c>
      <x:c r="F992" s="120" t="n">
        <x:v>331</x:v>
      </x:c>
      <x:c r="G992" s="120" t="n">
        <x:v>332</x:v>
      </x:c>
      <x:c r="H992" s="120" t="n">
        <x:v>0.32796568966867473</x:v>
      </x:c>
      <x:c r="I992" s="120" t="n">
        <x:v>0.11111281572269434</x:v>
      </x:c>
      <x:c r="J992" s="120" t="n">
        <x:v>0.3333358902409015</x:v>
      </x:c>
      <x:c r="K992" s="120" t="n">
        <x:v>-1.3667790245205205</x:v>
      </x:c>
      <x:c r="L992" s="120" t="n">
        <x:v>0.5253925501095804</x:v>
      </x:c>
      <x:c r="M992" s="120" t="n">
        <x:v>2</x:v>
      </x:c>
      <x:c r="N992" s="120" t="n">
        <x:v>1</x:v>
      </x:c>
      <x:c r="O992" s="120" t="n">
        <x:v>1</x:v>
      </x:c>
      <x:c r="P992" s="120" t="n">
        <x:v>28</x:v>
      </x:c>
      <x:c r="Q992" s="120" t="n">
        <x:v>39</x:v>
      </x:c>
      <x:c r="R992" s="120" t="n">
        <x:v>0.00009749058072341284</x:v>
      </x:c>
      <x:c r="S992" s="120" t="n">
        <x:v>0.00010478610131505843</x:v>
      </x:c>
      <x:c r="T992" s="120" t="n">
        <x:v>331</x:v>
      </x:c>
      <x:c r="U992" s="120" t="n">
        <x:v>332</x:v>
      </x:c>
      <x:c r="V992" s="120" t="n">
        <x:v>0.00033568826502324576</x:v>
      </x:c>
      <x:c r="W992" s="120" t="n">
        <x:v>0.00033467715579124803</x:v>
      </x:c>
      <x:c r="X992" s="120" t="n">
        <x:v>992</x:v>
      </x:c>
      <x:c r="Y992" s="151" t="n">
        <x:v>44714.4609375</x:v>
      </x:c>
      <x:c r="Z992" s="151" t="n">
        <x:v>44714.46476851852</x:v>
      </x:c>
      <x:c r="AA992" s="120" t="n">
        <x:v>332</x:v>
      </x:c>
      <x:c r="AB992" s="120" t="str">
        <x:v>Normal</x:v>
      </x:c>
      <x:c r="AC992" s="120" t="n">
        <x:v>1</x:v>
      </x:c>
      <x:c r="AD992" s="120" t="n">
        <x:v>500</x:v>
      </x:c>
      <x:c r="AE992" s="120" t="n">
        <x:v>5</x:v>
      </x:c>
      <x:c r="AF992" s="120" t="n">
        <x:v>100</x:v>
      </x:c>
      <x:c r="AG992" s="120" t="str">
        <x:v>train=1|anomaly=0</x:v>
      </x:c>
    </x:row>
    <x:row r="993">
      <x:c r="A993" s="120" t="n">
        <x:v>992</x:v>
      </x:c>
      <x:c r="B993" s="120" t="n">
        <x:v>0</x:v>
      </x:c>
      <x:c r="C993" s="120" t="n">
        <x:v>0</x:v>
      </x:c>
      <x:c r="D993" s="120" t="str">
        <x:v>CADC0892</x:v>
      </x:c>
      <x:c r="E993" s="120" t="n">
        <x:v>1</x:v>
      </x:c>
      <x:c r="F993" s="120" t="n">
        <x:v>375</x:v>
      </x:c>
      <x:c r="G993" s="120" t="n">
        <x:v>376</x:v>
      </x:c>
      <x:c r="H993" s="120" t="n">
        <x:v>0.39588302454787233</x:v>
      </x:c>
      <x:c r="I993" s="120" t="n">
        <x:v>0.16742097075018358</x:v>
      </x:c>
      <x:c r="J993" s="120" t="n">
        <x:v>0.4091710776071344</x:v>
      </x:c>
      <x:c r="K993" s="120" t="n">
        <x:v>-1.2924243654906395</x:v>
      </x:c>
      <x:c r="L993" s="120" t="n">
        <x:v>0.5616604136396982</x:v>
      </x:c>
      <x:c r="M993" s="120" t="n">
        <x:v>1</x:v>
      </x:c>
      <x:c r="N993" s="120" t="n">
        <x:v>1</x:v>
      </x:c>
      <x:c r="O993" s="120" t="n">
        <x:v>1</x:v>
      </x:c>
      <x:c r="P993" s="120" t="n">
        <x:v>14</x:v>
      </x:c>
      <x:c r="Q993" s="120" t="n">
        <x:v>28</x:v>
      </x:c>
      <x:c r="R993" s="120" t="n">
        <x:v>0.00010370650874623172</x:v>
      </x:c>
      <x:c r="S993" s="120" t="n">
        <x:v>0.00010061804586219627</x:v>
      </x:c>
      <x:c r="T993" s="120" t="n">
        <x:v>375</x:v>
      </x:c>
      <x:c r="U993" s="120" t="n">
        <x:v>376</x:v>
      </x:c>
      <x:c r="V993" s="120" t="n">
        <x:v>0.0004464559220004896</x:v>
      </x:c>
      <x:c r="W993" s="120" t="n">
        <x:v>0.00044526853922921165</x:v>
      </x:c>
      <x:c r="X993" s="120" t="n">
        <x:v>993</x:v>
      </x:c>
      <x:c r="Y993" s="151" t="n">
        <x:v>44714.464780092596</x:v>
      </x:c>
      <x:c r="Z993" s="151" t="n">
        <x:v>44714.46912037037</x:v>
      </x:c>
      <x:c r="AA993" s="120" t="n">
        <x:v>376</x:v>
      </x:c>
      <x:c r="AB993" s="120" t="str">
        <x:v>Normal</x:v>
      </x:c>
      <x:c r="AC993" s="120" t="n">
        <x:v>1</x:v>
      </x:c>
      <x:c r="AD993" s="120" t="n">
        <x:v>390</x:v>
      </x:c>
      <x:c r="AE993" s="120" t="n">
        <x:v>4</x:v>
      </x:c>
      <x:c r="AF993" s="120" t="n">
        <x:v>90</x:v>
      </x:c>
      <x:c r="AG993" s="120" t="str">
        <x:v>train=0|anomaly=0</x:v>
      </x:c>
    </x:row>
    <x:row r="994">
      <x:c r="A994" s="120" t="n">
        <x:v>993</x:v>
      </x:c>
      <x:c r="B994" s="120" t="n">
        <x:v>0</x:v>
      </x:c>
      <x:c r="C994" s="120" t="n">
        <x:v>1</x:v>
      </x:c>
      <x:c r="D994" s="120" t="str">
        <x:v>CADC0892</x:v>
      </x:c>
      <x:c r="E994" s="120" t="n">
        <x:v>1</x:v>
      </x:c>
      <x:c r="F994" s="120" t="n">
        <x:v>292</x:v>
      </x:c>
      <x:c r="G994" s="120" t="n">
        <x:v>293</x:v>
      </x:c>
      <x:c r="H994" s="120" t="n">
        <x:v>0.24054166358361775</x:v>
      </x:c>
      <x:c r="I994" s="120" t="n">
        <x:v>0.07586130100088126</x:v>
      </x:c>
      <x:c r="J994" s="120" t="n">
        <x:v>0.2754293030904324</x:v>
      </x:c>
      <x:c r="K994" s="120" t="n">
        <x:v>-1.2570967711230134</x:v>
      </x:c>
      <x:c r="L994" s="120" t="n">
        <x:v>0.6278777530289924</x:v>
      </x:c>
      <x:c r="M994" s="120" t="n">
        <x:v>1</x:v>
      </x:c>
      <x:c r="N994" s="120" t="n">
        <x:v>1</x:v>
      </x:c>
      <x:c r="O994" s="120" t="n">
        <x:v>1</x:v>
      </x:c>
      <x:c r="P994" s="120" t="n">
        <x:v>13</x:v>
      </x:c>
      <x:c r="Q994" s="120" t="n">
        <x:v>22</x:v>
      </x:c>
      <x:c r="R994" s="120" t="n">
        <x:v>0.00008448286446580071</x:v>
      </x:c>
      <x:c r="S994" s="120" t="n">
        <x:v>0.0000774610097553313</x:v>
      </x:c>
      <x:c r="T994" s="120" t="n">
        <x:v>292</x:v>
      </x:c>
      <x:c r="U994" s="120" t="n">
        <x:v>293</x:v>
      </x:c>
      <x:c r="V994" s="120" t="n">
        <x:v>0.0002597989760304153</x:v>
      </x:c>
      <x:c r="W994" s="120" t="n">
        <x:v>0.00025891229010539677</x:v>
      </x:c>
      <x:c r="X994" s="120" t="n">
        <x:v>994</x:v>
      </x:c>
      <x:c r="Y994" s="151" t="n">
        <x:v>44714.46913194445</x:v>
      </x:c>
      <x:c r="Z994" s="151" t="n">
        <x:v>44714.47251157407</x:v>
      </x:c>
      <x:c r="AA994" s="120" t="n">
        <x:v>293</x:v>
      </x:c>
      <x:c r="AB994" s="120" t="str">
        <x:v>Normal</x:v>
      </x:c>
      <x:c r="AC994" s="120" t="n">
        <x:v>1</x:v>
      </x:c>
      <x:c r="AD994" s="120" t="n">
        <x:v>671</x:v>
      </x:c>
      <x:c r="AE994" s="120" t="n">
        <x:v>7</x:v>
      </x:c>
      <x:c r="AF994" s="120" t="n">
        <x:v>71</x:v>
      </x:c>
      <x:c r="AG994" s="120" t="str">
        <x:v>train=1|anomaly=0</x:v>
      </x:c>
    </x:row>
    <x:row r="995">
      <x:c r="A995" s="120" t="n">
        <x:v>994</x:v>
      </x:c>
      <x:c r="B995" s="120" t="n">
        <x:v>0</x:v>
      </x:c>
      <x:c r="C995" s="120" t="n">
        <x:v>1</x:v>
      </x:c>
      <x:c r="D995" s="120" t="str">
        <x:v>CADC0892</x:v>
      </x:c>
      <x:c r="E995" s="120" t="n">
        <x:v>1</x:v>
      </x:c>
      <x:c r="F995" s="120" t="n">
        <x:v>319</x:v>
      </x:c>
      <x:c r="G995" s="120" t="n">
        <x:v>320</x:v>
      </x:c>
      <x:c r="H995" s="120" t="n">
        <x:v>0.37494350600000004</x:v>
      </x:c>
      <x:c r="I995" s="120" t="n">
        <x:v>0.1845002708659472</x:v>
      </x:c>
      <x:c r="J995" s="120" t="n">
        <x:v>0.4295349471998142</x:v>
      </x:c>
      <x:c r="K995" s="120" t="n">
        <x:v>-1.1436556292528868</x:v>
      </x:c>
      <x:c r="L995" s="120" t="n">
        <x:v>0.6800012274325201</x:v>
      </x:c>
      <x:c r="M995" s="120" t="n">
        <x:v>1</x:v>
      </x:c>
      <x:c r="N995" s="120" t="n">
        <x:v>1</x:v>
      </x:c>
      <x:c r="O995" s="120" t="n">
        <x:v>1</x:v>
      </x:c>
      <x:c r="P995" s="120" t="n">
        <x:v>12</x:v>
      </x:c>
      <x:c r="Q995" s="120" t="n">
        <x:v>17</x:v>
      </x:c>
      <x:c r="R995" s="120" t="n">
        <x:v>0.0001454903411620614</x:v>
      </x:c>
      <x:c r="S995" s="120" t="n">
        <x:v>0.000108388693387088</x:v>
      </x:c>
      <x:c r="T995" s="120" t="n">
        <x:v>319</x:v>
      </x:c>
      <x:c r="U995" s="120" t="n">
        <x:v>320</x:v>
      </x:c>
      <x:c r="V995" s="120" t="n">
        <x:v>0.0005783707550656652</x:v>
      </x:c>
      <x:c r="W995" s="120" t="n">
        <x:v>0.000576563346456085</x:v>
      </x:c>
      <x:c r="X995" s="120" t="n">
        <x:v>995</x:v>
      </x:c>
      <x:c r="Y995" s="151" t="n">
        <x:v>44714.47252314815</x:v>
      </x:c>
      <x:c r="Z995" s="151" t="n">
        <x:v>44714.47621527778</x:v>
      </x:c>
      <x:c r="AA995" s="120" t="n">
        <x:v>320</x:v>
      </x:c>
      <x:c r="AB995" s="120" t="str">
        <x:v>Normal</x:v>
      </x:c>
      <x:c r="AC995" s="120" t="n">
        <x:v>0</x:v>
      </x:c>
      <x:c r="AD995" s="120"/>
      <x:c r="AE995" s="120"/>
      <x:c r="AF995" s="120"/>
      <x:c r="AG995" s="120"/>
    </x:row>
    <x:row r="996">
      <x:c r="A996" s="120" t="n">
        <x:v>995</x:v>
      </x:c>
      <x:c r="B996" s="120" t="n">
        <x:v>0</x:v>
      </x:c>
      <x:c r="C996" s="120" t="n">
        <x:v>1</x:v>
      </x:c>
      <x:c r="D996" s="120" t="str">
        <x:v>CADC0892</x:v>
      </x:c>
      <x:c r="E996" s="120" t="n">
        <x:v>1</x:v>
      </x:c>
      <x:c r="F996" s="120" t="n">
        <x:v>316</x:v>
      </x:c>
      <x:c r="G996" s="120" t="n">
        <x:v>317</x:v>
      </x:c>
      <x:c r="H996" s="120" t="n">
        <x:v>0.40016674659305995</x:v>
      </x:c>
      <x:c r="I996" s="120" t="n">
        <x:v>0.18546521460557225</x:v>
      </x:c>
      <x:c r="J996" s="120" t="n">
        <x:v>0.43065672478851674</x:v>
      </x:c>
      <x:c r="K996" s="120" t="n">
        <x:v>-1.2862377726720562</x:v>
      </x:c>
      <x:c r="L996" s="120" t="n">
        <x:v>0.5517796995771505</x:v>
      </x:c>
      <x:c r="M996" s="120" t="n">
        <x:v>1</x:v>
      </x:c>
      <x:c r="N996" s="120" t="n">
        <x:v>1</x:v>
      </x:c>
      <x:c r="O996" s="120" t="n">
        <x:v>1</x:v>
      </x:c>
      <x:c r="P996" s="120" t="n">
        <x:v>17</x:v>
      </x:c>
      <x:c r="Q996" s="120" t="n">
        <x:v>25</x:v>
      </x:c>
      <x:c r="R996" s="120" t="n">
        <x:v>0.0001535814866586386</x:v>
      </x:c>
      <x:c r="S996" s="120" t="n">
        <x:v>0.00015288651169196633</x:v>
      </x:c>
      <x:c r="T996" s="120" t="n">
        <x:v>316</x:v>
      </x:c>
      <x:c r="U996" s="120" t="n">
        <x:v>317</x:v>
      </x:c>
      <x:c r="V996" s="120" t="n">
        <x:v>0.0005869152360935831</x:v>
      </x:c>
      <x:c r="W996" s="120" t="n">
        <x:v>0.0005850637684718368</x:v>
      </x:c>
      <x:c r="X996" s="120" t="n">
        <x:v>996</x:v>
      </x:c>
      <x:c r="Y996" s="151" t="n">
        <x:v>44714.47622685185</x:v>
      </x:c>
      <x:c r="Z996" s="151" t="n">
        <x:v>44714.47988425926</x:v>
      </x:c>
      <x:c r="AA996" s="120" t="n">
        <x:v>317</x:v>
      </x:c>
      <x:c r="AB996" s="120" t="str">
        <x:v>Normal</x:v>
      </x:c>
      <x:c r="AC996" s="120" t="n">
        <x:v>1</x:v>
      </x:c>
      <x:c r="AD996" s="120" t="n">
        <x:v>498</x:v>
      </x:c>
      <x:c r="AE996" s="120" t="n">
        <x:v>5</x:v>
      </x:c>
      <x:c r="AF996" s="120" t="n">
        <x:v>98</x:v>
      </x:c>
      <x:c r="AG996" s="120" t="str">
        <x:v>train=1|anomaly=0</x:v>
      </x:c>
    </x:row>
    <x:row r="997">
      <x:c r="A997" s="120" t="n">
        <x:v>996</x:v>
      </x:c>
      <x:c r="B997" s="120" t="n">
        <x:v>0</x:v>
      </x:c>
      <x:c r="C997" s="120" t="n">
        <x:v>1</x:v>
      </x:c>
      <x:c r="D997" s="120" t="str">
        <x:v>CADC0892</x:v>
      </x:c>
      <x:c r="E997" s="120" t="n">
        <x:v>1</x:v>
      </x:c>
      <x:c r="F997" s="120" t="n">
        <x:v>316</x:v>
      </x:c>
      <x:c r="G997" s="120" t="n">
        <x:v>317</x:v>
      </x:c>
      <x:c r="H997" s="120" t="n">
        <x:v>0.28746400473186123</x:v>
      </x:c>
      <x:c r="I997" s="120" t="n">
        <x:v>0.11033438906218203</x:v>
      </x:c>
      <x:c r="J997" s="120" t="n">
        <x:v>0.33216620698406696</x:v>
      </x:c>
      <x:c r="K997" s="120" t="n">
        <x:v>-1.2540158777385277</x:v>
      </x:c>
      <x:c r="L997" s="120" t="n">
        <x:v>0.6400894980397693</x:v>
      </x:c>
      <x:c r="M997" s="120" t="n">
        <x:v>2</x:v>
      </x:c>
      <x:c r="N997" s="120" t="n">
        <x:v>1</x:v>
      </x:c>
      <x:c r="O997" s="120" t="n">
        <x:v>1</x:v>
      </x:c>
      <x:c r="P997" s="120" t="n">
        <x:v>26</x:v>
      </x:c>
      <x:c r="Q997" s="120" t="n">
        <x:v>32</x:v>
      </x:c>
      <x:c r="R997" s="120" t="n">
        <x:v>0.00007925875626113926</x:v>
      </x:c>
      <x:c r="S997" s="120" t="n">
        <x:v>0.00004026208618057147</x:v>
      </x:c>
      <x:c r="T997" s="120" t="n">
        <x:v>316</x:v>
      </x:c>
      <x:c r="U997" s="120" t="n">
        <x:v>317</x:v>
      </x:c>
      <x:c r="V997" s="120" t="n">
        <x:v>0.00034915945905753806</x:v>
      </x:c>
      <x:c r="W997" s="120" t="n">
        <x:v>0.0003480580096598802</x:v>
      </x:c>
      <x:c r="X997" s="120" t="n">
        <x:v>997</x:v>
      </x:c>
      <x:c r="Y997" s="151" t="n">
        <x:v>44714.479895833334</x:v>
      </x:c>
      <x:c r="Z997" s="151" t="n">
        <x:v>44714.48355324074</x:v>
      </x:c>
      <x:c r="AA997" s="120" t="n">
        <x:v>317</x:v>
      </x:c>
      <x:c r="AB997" s="120" t="str">
        <x:v>Normal</x:v>
      </x:c>
      <x:c r="AC997" s="120" t="n">
        <x:v>0</x:v>
      </x:c>
      <x:c r="AD997" s="120"/>
      <x:c r="AE997" s="120"/>
      <x:c r="AF997" s="120"/>
      <x:c r="AG997" s="120"/>
    </x:row>
    <x:row r="998">
      <x:c r="A998" s="120" t="n">
        <x:v>997</x:v>
      </x:c>
      <x:c r="B998" s="120" t="n">
        <x:v>0</x:v>
      </x:c>
      <x:c r="C998" s="120" t="n">
        <x:v>1</x:v>
      </x:c>
      <x:c r="D998" s="120" t="str">
        <x:v>CADC0892</x:v>
      </x:c>
      <x:c r="E998" s="120" t="n">
        <x:v>1</x:v>
      </x:c>
      <x:c r="F998" s="120" t="n">
        <x:v>365</x:v>
      </x:c>
      <x:c r="G998" s="120" t="n">
        <x:v>366</x:v>
      </x:c>
      <x:c r="H998" s="120" t="n">
        <x:v>0.3009124603825137</x:v>
      </x:c>
      <x:c r="I998" s="120" t="n">
        <x:v>0.13356598784301557</x:v>
      </x:c>
      <x:c r="J998" s="120" t="n">
        <x:v>0.36546680812765414</x:v>
      </x:c>
      <x:c r="K998" s="120" t="n">
        <x:v>-1.0995221259952639</x:v>
      </x:c>
      <x:c r="L998" s="120" t="n">
        <x:v>0.7368106359285184</x:v>
      </x:c>
      <x:c r="M998" s="120" t="n">
        <x:v>1</x:v>
      </x:c>
      <x:c r="N998" s="120" t="n">
        <x:v>1</x:v>
      </x:c>
      <x:c r="O998" s="120" t="n">
        <x:v>1</x:v>
      </x:c>
      <x:c r="P998" s="120" t="n">
        <x:v>33</x:v>
      </x:c>
      <x:c r="Q998" s="120" t="n">
        <x:v>42</x:v>
      </x:c>
      <x:c r="R998" s="120" t="n">
        <x:v>0.00009828556449873973</x:v>
      </x:c>
      <x:c r="S998" s="120" t="n">
        <x:v>0.00009391801293214286</x:v>
      </x:c>
      <x:c r="T998" s="120" t="n">
        <x:v>365</x:v>
      </x:c>
      <x:c r="U998" s="120" t="n">
        <x:v>366</x:v>
      </x:c>
      <x:c r="V998" s="120" t="n">
        <x:v>0.0003659342132685358</x:v>
      </x:c>
      <x:c r="W998" s="120" t="n">
        <x:v>0.00036493439301370375</x:v>
      </x:c>
      <x:c r="X998" s="120" t="n">
        <x:v>998</x:v>
      </x:c>
      <x:c r="Y998" s="151" t="n">
        <x:v>44714.483564814815</x:v>
      </x:c>
      <x:c r="Z998" s="151" t="n">
        <x:v>44714.48778935185</x:v>
      </x:c>
      <x:c r="AA998" s="120" t="n">
        <x:v>366</x:v>
      </x:c>
      <x:c r="AB998" s="120" t="str">
        <x:v>Normal</x:v>
      </x:c>
      <x:c r="AC998" s="120" t="n">
        <x:v>0</x:v>
      </x:c>
      <x:c r="AD998" s="120"/>
      <x:c r="AE998" s="120"/>
      <x:c r="AF998" s="120"/>
      <x:c r="AG998" s="120"/>
    </x:row>
    <x:row r="999">
      <x:c r="A999" s="120" t="n">
        <x:v>998</x:v>
      </x:c>
      <x:c r="B999" s="120" t="n">
        <x:v>0</x:v>
      </x:c>
      <x:c r="C999" s="120" t="n">
        <x:v>1</x:v>
      </x:c>
      <x:c r="D999" s="120" t="str">
        <x:v>CADC0892</x:v>
      </x:c>
      <x:c r="E999" s="120" t="n">
        <x:v>1</x:v>
      </x:c>
      <x:c r="F999" s="120" t="n">
        <x:v>445</x:v>
      </x:c>
      <x:c r="G999" s="120" t="n">
        <x:v>446</x:v>
      </x:c>
      <x:c r="H999" s="120" t="n">
        <x:v>0.30505012233183854</x:v>
      </x:c>
      <x:c r="I999" s="120" t="n">
        <x:v>0.13508407296399205</x:v>
      </x:c>
      <x:c r="J999" s="120" t="n">
        <x:v>0.36753785242338244</x:v>
      </x:c>
      <x:c r="K999" s="120" t="n">
        <x:v>-1.1447191792109002</x:v>
      </x:c>
      <x:c r="L999" s="120" t="n">
        <x:v>0.716079545480789</x:v>
      </x:c>
      <x:c r="M999" s="120" t="n">
        <x:v>2</x:v>
      </x:c>
      <x:c r="N999" s="120" t="n">
        <x:v>1</x:v>
      </x:c>
      <x:c r="O999" s="120" t="n">
        <x:v>1</x:v>
      </x:c>
      <x:c r="P999" s="120" t="n">
        <x:v>38</x:v>
      </x:c>
      <x:c r="Q999" s="120" t="n">
        <x:v>55</x:v>
      </x:c>
      <x:c r="R999" s="120" t="n">
        <x:v>0.00006738305711435413</x:v>
      </x:c>
      <x:c r="S999" s="120" t="n">
        <x:v>0.0000621661394748711</x:v>
      </x:c>
      <x:c r="T999" s="120" t="n">
        <x:v>445</x:v>
      </x:c>
      <x:c r="U999" s="120" t="n">
        <x:v>446</x:v>
      </x:c>
      <x:c r="V999" s="120" t="n">
        <x:v>0.00030355971452582486</x:v>
      </x:c>
      <x:c r="W999" s="120" t="n">
        <x:v>0.0003028790873632109</x:v>
      </x:c>
      <x:c r="X999" s="120" t="n">
        <x:v>999</x:v>
      </x:c>
      <x:c r="Y999" s="151" t="n">
        <x:v>44714.48780092593</x:v>
      </x:c>
      <x:c r="Z999" s="151" t="n">
        <x:v>44714.492951388886</x:v>
      </x:c>
      <x:c r="AA999" s="120" t="n">
        <x:v>446</x:v>
      </x:c>
      <x:c r="AB999" s="120" t="str">
        <x:v>Normal</x:v>
      </x:c>
      <x:c r="AC999" s="120" t="n">
        <x:v>1</x:v>
      </x:c>
      <x:c r="AD999" s="120" t="n">
        <x:v>501</x:v>
      </x:c>
      <x:c r="AE999" s="120" t="n">
        <x:v>6</x:v>
      </x:c>
      <x:c r="AF999" s="120" t="n">
        <x:v>1</x:v>
      </x:c>
      <x:c r="AG999" s="120" t="str">
        <x:v>train=1|anomaly=0</x:v>
      </x:c>
    </x:row>
    <x:row r="1000">
      <x:c r="A1000" s="120" t="n">
        <x:v>999</x:v>
      </x:c>
      <x:c r="B1000" s="120" t="n">
        <x:v>0</x:v>
      </x:c>
      <x:c r="C1000" s="120" t="n">
        <x:v>1</x:v>
      </x:c>
      <x:c r="D1000" s="120" t="str">
        <x:v>CADC0892</x:v>
      </x:c>
      <x:c r="E1000" s="120" t="n">
        <x:v>1</x:v>
      </x:c>
      <x:c r="F1000" s="120" t="n">
        <x:v>349</x:v>
      </x:c>
      <x:c r="G1000" s="120" t="n">
        <x:v>350</x:v>
      </x:c>
      <x:c r="H1000" s="120" t="n">
        <x:v>0.2748677017142857</x:v>
      </x:c>
      <x:c r="I1000" s="120" t="n">
        <x:v>0.10300551901730297</x:v>
      </x:c>
      <x:c r="J1000" s="120" t="n">
        <x:v>0.32094472891341114</x:v>
      </x:c>
      <x:c r="K1000" s="120" t="n">
        <x:v>-1.2361231345706638</x:v>
      </x:c>
      <x:c r="L1000" s="120" t="n">
        <x:v>0.650029293126617</x:v>
      </x:c>
      <x:c r="M1000" s="120" t="n">
        <x:v>1</x:v>
      </x:c>
      <x:c r="N1000" s="120" t="n">
        <x:v>1</x:v>
      </x:c>
      <x:c r="O1000" s="120" t="n">
        <x:v>1</x:v>
      </x:c>
      <x:c r="P1000" s="120" t="n">
        <x:v>19</x:v>
      </x:c>
      <x:c r="Q1000" s="120" t="n">
        <x:v>30</x:v>
      </x:c>
      <x:c r="R1000" s="120" t="n">
        <x:v>0.00007824724814699138</x:v>
      </x:c>
      <x:c r="S1000" s="120" t="n">
        <x:v>0.00007832015090787355</x:v>
      </x:c>
      <x:c r="T1000" s="120" t="n">
        <x:v>349</x:v>
      </x:c>
      <x:c r="U1000" s="120" t="n">
        <x:v>350</x:v>
      </x:c>
      <x:c r="V1000" s="120" t="n">
        <x:v>0.0002951447536312406</x:v>
      </x:c>
      <x:c r="W1000" s="120" t="n">
        <x:v>0.0002943014829065799</x:v>
      </x:c>
      <x:c r="X1000" s="120" t="n">
        <x:v>1000</x:v>
      </x:c>
      <x:c r="Y1000" s="151" t="n">
        <x:v>44714.49296296296</x:v>
      </x:c>
      <x:c r="Z1000" s="151" t="n">
        <x:v>44714.49700231481</x:v>
      </x:c>
      <x:c r="AA1000" s="120" t="n">
        <x:v>350</x:v>
      </x:c>
      <x:c r="AB1000" s="120" t="str">
        <x:v>Normal</x:v>
      </x:c>
      <x:c r="AC1000" s="120" t="n">
        <x:v>1</x:v>
      </x:c>
      <x:c r="AD1000" s="120" t="n">
        <x:v>924</x:v>
      </x:c>
      <x:c r="AE1000" s="120" t="n">
        <x:v>10</x:v>
      </x:c>
      <x:c r="AF1000" s="120" t="n">
        <x:v>24</x:v>
      </x:c>
      <x:c r="AG1000" s="120" t="str">
        <x:v>train=1|anomaly=0</x:v>
      </x:c>
    </x:row>
    <x:row r="1001">
      <x:c r="A1001" s="120" t="n">
        <x:v>1000</x:v>
      </x:c>
      <x:c r="B1001" s="120" t="n">
        <x:v>0</x:v>
      </x:c>
      <x:c r="C1001" s="120" t="n">
        <x:v>1</x:v>
      </x:c>
      <x:c r="D1001" s="120" t="str">
        <x:v>CADC0892</x:v>
      </x:c>
      <x:c r="E1001" s="120" t="n">
        <x:v>1</x:v>
      </x:c>
      <x:c r="F1001" s="120" t="n">
        <x:v>418</x:v>
      </x:c>
      <x:c r="G1001" s="120" t="n">
        <x:v>419</x:v>
      </x:c>
      <x:c r="H1001" s="120" t="n">
        <x:v>0.21527556033412884</x:v>
      </x:c>
      <x:c r="I1001" s="120" t="n">
        <x:v>0.08564381066055822</x:v>
      </x:c>
      <x:c r="J1001" s="120" t="n">
        <x:v>0.292649638066679</x:v>
      </x:c>
      <x:c r="K1001" s="120" t="n">
        <x:v>-0.8280335986119653</x:v>
      </x:c>
      <x:c r="L1001" s="120" t="n">
        <x:v>0.9254474407431169</x:v>
      </x:c>
      <x:c r="M1001" s="120" t="n">
        <x:v>1</x:v>
      </x:c>
      <x:c r="N1001" s="120" t="n">
        <x:v>1</x:v>
      </x:c>
      <x:c r="O1001" s="120" t="n">
        <x:v>1</x:v>
      </x:c>
      <x:c r="P1001" s="120" t="n">
        <x:v>40</x:v>
      </x:c>
      <x:c r="Q1001" s="120" t="n">
        <x:v>52</x:v>
      </x:c>
      <x:c r="R1001" s="120" t="n">
        <x:v>0.00006090345645887274</x:v>
      </x:c>
      <x:c r="S1001" s="120" t="n">
        <x:v>0.00006263426317119043</x:v>
      </x:c>
      <x:c r="T1001" s="120" t="n">
        <x:v>418</x:v>
      </x:c>
      <x:c r="U1001" s="120" t="n">
        <x:v>419</x:v>
      </x:c>
      <x:c r="V1001" s="120" t="n">
        <x:v>0.00020488949918793834</x:v>
      </x:c>
      <x:c r="W1001" s="120" t="n">
        <x:v>0.00020440050276982868</x:v>
      </x:c>
      <x:c r="X1001" s="120" t="n">
        <x:v>1001</x:v>
      </x:c>
      <x:c r="Y1001" s="151" t="n">
        <x:v>44714.49701388889</x:v>
      </x:c>
      <x:c r="Z1001" s="151" t="n">
        <x:v>44714.501851851855</x:v>
      </x:c>
      <x:c r="AA1001" s="120" t="n">
        <x:v>419</x:v>
      </x:c>
      <x:c r="AB1001" s="120" t="str">
        <x:v>Normal</x:v>
      </x:c>
      <x:c r="AC1001" s="120" t="n">
        <x:v>1</x:v>
      </x:c>
      <x:c r="AD1001" s="120" t="n">
        <x:v>776</x:v>
      </x:c>
      <x:c r="AE1001" s="120" t="n">
        <x:v>8</x:v>
      </x:c>
      <x:c r="AF1001" s="120" t="n">
        <x:v>76</x:v>
      </x:c>
      <x:c r="AG1001" s="120" t="str">
        <x:v>train=1|anomaly=0</x:v>
      </x:c>
    </x:row>
    <x:row r="1002">
      <x:c r="A1002" s="120" t="n">
        <x:v>1001</x:v>
      </x:c>
      <x:c r="B1002" s="120" t="n">
        <x:v>0</x:v>
      </x:c>
      <x:c r="C1002" s="120" t="n">
        <x:v>0</x:v>
      </x:c>
      <x:c r="D1002" s="120" t="str">
        <x:v>CADC0892</x:v>
      </x:c>
      <x:c r="E1002" s="120" t="n">
        <x:v>1</x:v>
      </x:c>
      <x:c r="F1002" s="120" t="n">
        <x:v>354</x:v>
      </x:c>
      <x:c r="G1002" s="120" t="n">
        <x:v>355</x:v>
      </x:c>
      <x:c r="H1002" s="120" t="n">
        <x:v>0.21046185802816905</x:v>
      </x:c>
      <x:c r="I1002" s="120" t="n">
        <x:v>0.07040616397349042</x:v>
      </x:c>
      <x:c r="J1002" s="120" t="n">
        <x:v>0.2653415986487803</x:v>
      </x:c>
      <x:c r="K1002" s="120" t="n">
        <x:v>-1.0129920045798015</x:v>
      </x:c>
      <x:c r="L1002" s="120" t="n">
        <x:v>0.8013024478893411</x:v>
      </x:c>
      <x:c r="M1002" s="120" t="n">
        <x:v>1</x:v>
      </x:c>
      <x:c r="N1002" s="120" t="n">
        <x:v>1</x:v>
      </x:c>
      <x:c r="O1002" s="120" t="n">
        <x:v>1</x:v>
      </x:c>
      <x:c r="P1002" s="120" t="n">
        <x:v>24</x:v>
      </x:c>
      <x:c r="Q1002" s="120" t="n">
        <x:v>41</x:v>
      </x:c>
      <x:c r="R1002" s="120" t="n">
        <x:v>0.00006719188902360339</x:v>
      </x:c>
      <x:c r="S1002" s="120" t="n">
        <x:v>0.00007733597274239886</x:v>
      </x:c>
      <x:c r="T1002" s="120" t="n">
        <x:v>354</x:v>
      </x:c>
      <x:c r="U1002" s="120" t="n">
        <x:v>355</x:v>
      </x:c>
      <x:c r="V1002" s="120" t="n">
        <x:v>0.00019888746885166785</x:v>
      </x:c>
      <x:c r="W1002" s="120" t="n">
        <x:v>0.0001983272224605364</x:v>
      </x:c>
      <x:c r="X1002" s="120" t="n">
        <x:v>1002</x:v>
      </x:c>
      <x:c r="Y1002" s="151" t="n">
        <x:v>44714.501863425925</x:v>
      </x:c>
      <x:c r="Z1002" s="151" t="n">
        <x:v>44714.505960648145</x:v>
      </x:c>
      <x:c r="AA1002" s="120" t="n">
        <x:v>355</x:v>
      </x:c>
      <x:c r="AB1002" s="120" t="str">
        <x:v>Normal</x:v>
      </x:c>
      <x:c r="AC1002" s="120" t="n">
        <x:v>1</x:v>
      </x:c>
      <x:c r="AD1002" s="120" t="n">
        <x:v>876</x:v>
      </x:c>
      <x:c r="AE1002" s="120" t="n">
        <x:v>9</x:v>
      </x:c>
      <x:c r="AF1002" s="120" t="n">
        <x:v>76</x:v>
      </x:c>
      <x:c r="AG1002" s="120" t="str">
        <x:v>train=0|anomaly=0</x:v>
      </x:c>
    </x:row>
    <x:row r="1003">
      <x:c r="A1003" s="120" t="n">
        <x:v>1002</x:v>
      </x:c>
      <x:c r="B1003" s="120" t="n">
        <x:v>0</x:v>
      </x:c>
      <x:c r="C1003" s="120" t="n">
        <x:v>1</x:v>
      </x:c>
      <x:c r="D1003" s="120" t="str">
        <x:v>CADC0892</x:v>
      </x:c>
      <x:c r="E1003" s="120" t="n">
        <x:v>1</x:v>
      </x:c>
      <x:c r="F1003" s="120" t="n">
        <x:v>274</x:v>
      </x:c>
      <x:c r="G1003" s="120" t="n">
        <x:v>275</x:v>
      </x:c>
      <x:c r="H1003" s="120" t="n">
        <x:v>0.120534286</x:v>
      </x:c>
      <x:c r="I1003" s="120" t="n">
        <x:v>0.0259071665885382</x:v>
      </x:c>
      <x:c r="J1003" s="120" t="n">
        <x:v>0.16095703336150988</x:v>
      </x:c>
      <x:c r="K1003" s="120" t="n">
        <x:v>-0.7956204710983603</x:v>
      </x:c>
      <x:c r="L1003" s="120" t="n">
        <x:v>0.9245172561484833</x:v>
      </x:c>
      <x:c r="M1003" s="120" t="n">
        <x:v>1</x:v>
      </x:c>
      <x:c r="N1003" s="120" t="n">
        <x:v>1</x:v>
      </x:c>
      <x:c r="O1003" s="120" t="n">
        <x:v>1</x:v>
      </x:c>
      <x:c r="P1003" s="120" t="n">
        <x:v>32</x:v>
      </x:c>
      <x:c r="Q1003" s="120" t="n">
        <x:v>36</x:v>
      </x:c>
      <x:c r="R1003" s="120" t="n">
        <x:v>0.00006629255503180804</x:v>
      </x:c>
      <x:c r="S1003" s="120" t="n">
        <x:v>0.0001205063259230095</x:v>
      </x:c>
      <x:c r="T1003" s="120" t="n">
        <x:v>274</x:v>
      </x:c>
      <x:c r="U1003" s="120" t="n">
        <x:v>275</x:v>
      </x:c>
      <x:c r="V1003" s="120" t="n">
        <x:v>0.00009455170287787664</x:v>
      </x:c>
      <x:c r="W1003" s="120" t="n">
        <x:v>0.00009420787850377527</x:v>
      </x:c>
      <x:c r="X1003" s="120" t="n">
        <x:v>1003</x:v>
      </x:c>
      <x:c r="Y1003" s="151" t="n">
        <x:v>44714.50597222222</x:v>
      </x:c>
      <x:c r="Z1003" s="151" t="n">
        <x:v>44714.50914351852</x:v>
      </x:c>
      <x:c r="AA1003" s="120" t="n">
        <x:v>275</x:v>
      </x:c>
      <x:c r="AB1003" s="120" t="str">
        <x:v>Normal</x:v>
      </x:c>
      <x:c r="AC1003" s="120" t="n">
        <x:v>1</x:v>
      </x:c>
      <x:c r="AD1003" s="120" t="n">
        <x:v>192</x:v>
      </x:c>
      <x:c r="AE1003" s="120" t="n">
        <x:v>2</x:v>
      </x:c>
      <x:c r="AF1003" s="120" t="n">
        <x:v>92</x:v>
      </x:c>
      <x:c r="AG1003" s="120" t="str">
        <x:v>train=1|anomaly=0</x:v>
      </x:c>
    </x:row>
    <x:row r="1004">
      <x:c r="A1004" s="120" t="n">
        <x:v>1003</x:v>
      </x:c>
      <x:c r="B1004" s="120" t="n">
        <x:v>0</x:v>
      </x:c>
      <x:c r="C1004" s="120" t="n">
        <x:v>0</x:v>
      </x:c>
      <x:c r="D1004" s="120" t="str">
        <x:v>CADC0892</x:v>
      </x:c>
      <x:c r="E1004" s="120" t="n">
        <x:v>1</x:v>
      </x:c>
      <x:c r="F1004" s="120" t="n">
        <x:v>342</x:v>
      </x:c>
      <x:c r="G1004" s="120" t="n">
        <x:v>343</x:v>
      </x:c>
      <x:c r="H1004" s="120" t="n">
        <x:v>0.16646155609329447</x:v>
      </x:c>
      <x:c r="I1004" s="120" t="n">
        <x:v>0.04633566551636026</x:v>
      </x:c>
      <x:c r="J1004" s="120" t="n">
        <x:v>0.2152572078151165</x:v>
      </x:c>
      <x:c r="K1004" s="120" t="n">
        <x:v>-0.8874647086155751</x:v>
      </x:c>
      <x:c r="L1004" s="120" t="n">
        <x:v>0.8823878003158024</x:v>
      </x:c>
      <x:c r="M1004" s="120" t="n">
        <x:v>2</x:v>
      </x:c>
      <x:c r="N1004" s="120" t="n">
        <x:v>1</x:v>
      </x:c>
      <x:c r="O1004" s="120" t="n">
        <x:v>1</x:v>
      </x:c>
      <x:c r="P1004" s="120" t="n">
        <x:v>28</x:v>
      </x:c>
      <x:c r="Q1004" s="120" t="n">
        <x:v>52</x:v>
      </x:c>
      <x:c r="R1004" s="120" t="n">
        <x:v>0.00007153770051570819</x:v>
      </x:c>
      <x:c r="S1004" s="120" t="n">
        <x:v>0.0000892807201344487</x:v>
      </x:c>
      <x:c r="T1004" s="120" t="n">
        <x:v>342</x:v>
      </x:c>
      <x:c r="U1004" s="120" t="n">
        <x:v>343</x:v>
      </x:c>
      <x:c r="V1004" s="120" t="n">
        <x:v>0.00013548440209462063</x:v>
      </x:c>
      <x:c r="W1004" s="120" t="n">
        <x:v>0.000135089403837785</x:v>
      </x:c>
      <x:c r="X1004" s="120" t="n">
        <x:v>1004</x:v>
      </x:c>
      <x:c r="Y1004" s="151" t="n">
        <x:v>44714.50915509259</x:v>
      </x:c>
      <x:c r="Z1004" s="151" t="n">
        <x:v>44714.51311342593</x:v>
      </x:c>
      <x:c r="AA1004" s="120" t="n">
        <x:v>343</x:v>
      </x:c>
      <x:c r="AB1004" s="120" t="str">
        <x:v>Normal</x:v>
      </x:c>
      <x:c r="AC1004" s="120" t="n">
        <x:v>0</x:v>
      </x:c>
      <x:c r="AD1004" s="120"/>
      <x:c r="AE1004" s="120"/>
      <x:c r="AF1004" s="120"/>
      <x:c r="AG1004" s="120"/>
    </x:row>
    <x:row r="1005">
      <x:c r="A1005" s="120" t="n">
        <x:v>1004</x:v>
      </x:c>
      <x:c r="B1005" s="120" t="n">
        <x:v>0</x:v>
      </x:c>
      <x:c r="C1005" s="120" t="n">
        <x:v>0</x:v>
      </x:c>
      <x:c r="D1005" s="120" t="str">
        <x:v>CADC0892</x:v>
      </x:c>
      <x:c r="E1005" s="120" t="n">
        <x:v>1</x:v>
      </x:c>
      <x:c r="F1005" s="120" t="n">
        <x:v>405</x:v>
      </x:c>
      <x:c r="G1005" s="120" t="n">
        <x:v>406</x:v>
      </x:c>
      <x:c r="H1005" s="120" t="n">
        <x:v>0.21657521224137932</x:v>
      </x:c>
      <x:c r="I1005" s="120" t="n">
        <x:v>0.08205321448825448</x:v>
      </x:c>
      <x:c r="J1005" s="120" t="n">
        <x:v>0.28644932272263185</x:v>
      </x:c>
      <x:c r="K1005" s="120" t="n">
        <x:v>-0.7950716291332527</x:v>
      </x:c>
      <x:c r="L1005" s="120" t="n">
        <x:v>0.9316898051093032</x:v>
      </x:c>
      <x:c r="M1005" s="120" t="n">
        <x:v>1</x:v>
      </x:c>
      <x:c r="N1005" s="120" t="n">
        <x:v>1</x:v>
      </x:c>
      <x:c r="O1005" s="120" t="n">
        <x:v>1</x:v>
      </x:c>
      <x:c r="P1005" s="120" t="n">
        <x:v>53</x:v>
      </x:c>
      <x:c r="Q1005" s="120" t="n">
        <x:v>60</x:v>
      </x:c>
      <x:c r="R1005" s="120" t="n">
        <x:v>0.00006836692164708226</x:v>
      </x:c>
      <x:c r="S1005" s="120" t="n">
        <x:v>0.0000830135443274679</x:v>
      </x:c>
      <x:c r="T1005" s="120" t="n">
        <x:v>405</x:v>
      </x:c>
      <x:c r="U1005" s="120" t="n">
        <x:v>406</x:v>
      </x:c>
      <x:c r="V1005" s="120" t="n">
        <x:v>0.00020260052960062834</x:v>
      </x:c>
      <x:c r="W1005" s="120" t="n">
        <x:v>0.00020210151351786817</x:v>
      </x:c>
      <x:c r="X1005" s="120" t="n">
        <x:v>1005</x:v>
      </x:c>
      <x:c r="Y1005" s="151" t="n">
        <x:v>44714.513125</x:v>
      </x:c>
      <x:c r="Z1005" s="151" t="n">
        <x:v>44714.5178125</x:v>
      </x:c>
      <x:c r="AA1005" s="120" t="n">
        <x:v>406</x:v>
      </x:c>
      <x:c r="AB1005" s="120" t="str">
        <x:v>Normal</x:v>
      </x:c>
      <x:c r="AC1005" s="120" t="n">
        <x:v>0</x:v>
      </x:c>
      <x:c r="AD1005" s="120"/>
      <x:c r="AE1005" s="120"/>
      <x:c r="AF1005" s="120"/>
      <x:c r="AG1005" s="120"/>
    </x:row>
    <x:row r="1006">
      <x:c r="A1006" s="120" t="n">
        <x:v>1005</x:v>
      </x:c>
      <x:c r="B1006" s="120" t="n">
        <x:v>0</x:v>
      </x:c>
      <x:c r="C1006" s="120" t="n">
        <x:v>0</x:v>
      </x:c>
      <x:c r="D1006" s="120" t="str">
        <x:v>CADC0892</x:v>
      </x:c>
      <x:c r="E1006" s="120" t="n">
        <x:v>1</x:v>
      </x:c>
      <x:c r="F1006" s="120" t="n">
        <x:v>431</x:v>
      </x:c>
      <x:c r="G1006" s="120" t="n">
        <x:v>432</x:v>
      </x:c>
      <x:c r="H1006" s="120" t="n">
        <x:v>0.20352238284722224</x:v>
      </x:c>
      <x:c r="I1006" s="120" t="n">
        <x:v>0.06372409260811211</x:v>
      </x:c>
      <x:c r="J1006" s="120" t="n">
        <x:v>0.2524363139647545</x:v>
      </x:c>
      <x:c r="K1006" s="120" t="n">
        <x:v>-0.7836838732155469</x:v>
      </x:c>
      <x:c r="L1006" s="120" t="n">
        <x:v>0.9279333742566777</x:v>
      </x:c>
      <x:c r="M1006" s="120" t="n">
        <x:v>1</x:v>
      </x:c>
      <x:c r="N1006" s="120" t="n">
        <x:v>1</x:v>
      </x:c>
      <x:c r="O1006" s="120" t="n">
        <x:v>1</x:v>
      </x:c>
      <x:c r="P1006" s="120" t="n">
        <x:v>15</x:v>
      </x:c>
      <x:c r="Q1006" s="120" t="n">
        <x:v>27</x:v>
      </x:c>
      <x:c r="R1006" s="120" t="n">
        <x:v>0.00009259001099260602</x:v>
      </x:c>
      <x:c r="S1006" s="120" t="n">
        <x:v>0.00017156320101548888</x:v>
      </x:c>
      <x:c r="T1006" s="120" t="n">
        <x:v>431</x:v>
      </x:c>
      <x:c r="U1006" s="120" t="n">
        <x:v>432</x:v>
      </x:c>
      <x:c r="V1006" s="120" t="n">
        <x:v>0.00014785172298865918</x:v>
      </x:c>
      <x:c r="W1006" s="120" t="n">
        <x:v>0.00014750947362988915</x:v>
      </x:c>
      <x:c r="X1006" s="120" t="n">
        <x:v>1006</x:v>
      </x:c>
      <x:c r="Y1006" s="151" t="n">
        <x:v>44714.51782407407</x:v>
      </x:c>
      <x:c r="Z1006" s="151" t="n">
        <x:v>44714.5228125</x:v>
      </x:c>
      <x:c r="AA1006" s="120" t="n">
        <x:v>432</x:v>
      </x:c>
      <x:c r="AB1006" s="120" t="str">
        <x:v>Normal</x:v>
      </x:c>
      <x:c r="AC1006" s="120" t="n">
        <x:v>1</x:v>
      </x:c>
      <x:c r="AD1006" s="120" t="n">
        <x:v>490</x:v>
      </x:c>
      <x:c r="AE1006" s="120" t="n">
        <x:v>5</x:v>
      </x:c>
      <x:c r="AF1006" s="120" t="n">
        <x:v>90</x:v>
      </x:c>
      <x:c r="AG1006" s="120" t="str">
        <x:v>train=0|anomaly=0</x:v>
      </x:c>
    </x:row>
    <x:row r="1007">
      <x:c r="A1007" s="120" t="n">
        <x:v>1006</x:v>
      </x:c>
      <x:c r="B1007" s="120" t="n">
        <x:v>0</x:v>
      </x:c>
      <x:c r="C1007" s="120" t="n">
        <x:v>0</x:v>
      </x:c>
      <x:c r="D1007" s="120" t="str">
        <x:v>CADC0892</x:v>
      </x:c>
      <x:c r="E1007" s="120" t="n">
        <x:v>1</x:v>
      </x:c>
      <x:c r="F1007" s="120" t="n">
        <x:v>430</x:v>
      </x:c>
      <x:c r="G1007" s="120" t="n">
        <x:v>431</x:v>
      </x:c>
      <x:c r="H1007" s="120" t="n">
        <x:v>0.22166560756380513</x:v>
      </x:c>
      <x:c r="I1007" s="120" t="n">
        <x:v>0.07057329477613022</x:v>
      </x:c>
      <x:c r="J1007" s="120" t="n">
        <x:v>0.2656563471406814</x:v>
      </x:c>
      <x:c r="K1007" s="120" t="n">
        <x:v>-1.156901066421329</x:v>
      </x:c>
      <x:c r="L1007" s="120" t="n">
        <x:v>0.7154332497430275</x:v>
      </x:c>
      <x:c r="M1007" s="120" t="n">
        <x:v>3</x:v>
      </x:c>
      <x:c r="N1007" s="120" t="n">
        <x:v>1</x:v>
      </x:c>
      <x:c r="O1007" s="120" t="n">
        <x:v>1</x:v>
      </x:c>
      <x:c r="P1007" s="120" t="n">
        <x:v>54</x:v>
      </x:c>
      <x:c r="Q1007" s="120" t="n">
        <x:v>72</x:v>
      </x:c>
      <x:c r="R1007" s="120" t="n">
        <x:v>0.00004490559534834418</x:v>
      </x:c>
      <x:c r="S1007" s="120" t="n">
        <x:v>0.000050451573237656394</x:v>
      </x:c>
      <x:c r="T1007" s="120" t="n">
        <x:v>430</x:v>
      </x:c>
      <x:c r="U1007" s="120" t="n">
        <x:v>431</x:v>
      </x:c>
      <x:c r="V1007" s="120" t="n">
        <x:v>0.00016412394133983772</x:v>
      </x:c>
      <x:c r="W1007" s="120" t="n">
        <x:v>0.00016374314333208868</x:v>
      </x:c>
      <x:c r="X1007" s="120" t="n">
        <x:v>1007</x:v>
      </x:c>
      <x:c r="Y1007" s="151" t="n">
        <x:v>44714.522824074076</x:v>
      </x:c>
      <x:c r="Z1007" s="151" t="n">
        <x:v>44714.52780092593</x:v>
      </x:c>
      <x:c r="AA1007" s="120" t="n">
        <x:v>431</x:v>
      </x:c>
      <x:c r="AB1007" s="120" t="str">
        <x:v>Normal</x:v>
      </x:c>
      <x:c r="AC1007" s="120" t="n">
        <x:v>1</x:v>
      </x:c>
      <x:c r="AD1007" s="120" t="n">
        <x:v>408</x:v>
      </x:c>
      <x:c r="AE1007" s="120" t="n">
        <x:v>5</x:v>
      </x:c>
      <x:c r="AF1007" s="120" t="n">
        <x:v>8</x:v>
      </x:c>
      <x:c r="AG1007" s="120" t="str">
        <x:v>train=0|anomaly=0</x:v>
      </x:c>
    </x:row>
    <x:row r="1008">
      <x:c r="A1008" s="120" t="n">
        <x:v>1007</x:v>
      </x:c>
      <x:c r="B1008" s="120" t="n">
        <x:v>0</x:v>
      </x:c>
      <x:c r="C1008" s="120" t="n">
        <x:v>1</x:v>
      </x:c>
      <x:c r="D1008" s="120" t="str">
        <x:v>CADC0892</x:v>
      </x:c>
      <x:c r="E1008" s="120" t="n">
        <x:v>1</x:v>
      </x:c>
      <x:c r="F1008" s="120" t="n">
        <x:v>378</x:v>
      </x:c>
      <x:c r="G1008" s="120" t="n">
        <x:v>379</x:v>
      </x:c>
      <x:c r="H1008" s="120" t="n">
        <x:v>0.22680742218997366</x:v>
      </x:c>
      <x:c r="I1008" s="120" t="n">
        <x:v>0.07584211552217075</x:v>
      </x:c>
      <x:c r="J1008" s="120" t="n">
        <x:v>0.27539447257011307</x:v>
      </x:c>
      <x:c r="K1008" s="120" t="n">
        <x:v>-1.0329597095620506</x:v>
      </x:c>
      <x:c r="L1008" s="120" t="n">
        <x:v>0.7927694464818101</x:v>
      </x:c>
      <x:c r="M1008" s="120" t="n">
        <x:v>2</x:v>
      </x:c>
      <x:c r="N1008" s="120" t="n">
        <x:v>1</x:v>
      </x:c>
      <x:c r="O1008" s="120" t="n">
        <x:v>1</x:v>
      </x:c>
      <x:c r="P1008" s="120" t="n">
        <x:v>15</x:v>
      </x:c>
      <x:c r="Q1008" s="120" t="n">
        <x:v>40</x:v>
      </x:c>
      <x:c r="R1008" s="120" t="n">
        <x:v>0.0000706358944465777</x:v>
      </x:c>
      <x:c r="S1008" s="120" t="n">
        <x:v>0.00008774499806404353</x:v>
      </x:c>
      <x:c r="T1008" s="120" t="n">
        <x:v>378</x:v>
      </x:c>
      <x:c r="U1008" s="120" t="n">
        <x:v>379</x:v>
      </x:c>
      <x:c r="V1008" s="120" t="n">
        <x:v>0.00020064051725442</x:v>
      </x:c>
      <x:c r="W1008" s="120" t="n">
        <x:v>0.0002001111227497909</x:v>
      </x:c>
      <x:c r="X1008" s="120" t="n">
        <x:v>1008</x:v>
      </x:c>
      <x:c r="Y1008" s="151" t="n">
        <x:v>44714.5278125</x:v>
      </x:c>
      <x:c r="Z1008" s="151" t="n">
        <x:v>44714.5321875</x:v>
      </x:c>
      <x:c r="AA1008" s="120" t="n">
        <x:v>379</x:v>
      </x:c>
      <x:c r="AB1008" s="120" t="str">
        <x:v>Normal</x:v>
      </x:c>
      <x:c r="AC1008" s="120" t="n">
        <x:v>1</x:v>
      </x:c>
      <x:c r="AD1008" s="120" t="n">
        <x:v>736</x:v>
      </x:c>
      <x:c r="AE1008" s="120" t="n">
        <x:v>8</x:v>
      </x:c>
      <x:c r="AF1008" s="120" t="n">
        <x:v>36</x:v>
      </x:c>
      <x:c r="AG1008" s="120" t="str">
        <x:v>train=1|anomaly=0</x:v>
      </x:c>
    </x:row>
    <x:row r="1009">
      <x:c r="A1009" s="120" t="n">
        <x:v>1008</x:v>
      </x:c>
      <x:c r="B1009" s="120" t="n">
        <x:v>0</x:v>
      </x:c>
      <x:c r="C1009" s="120" t="n">
        <x:v>1</x:v>
      </x:c>
      <x:c r="D1009" s="120" t="str">
        <x:v>CADC0892</x:v>
      </x:c>
      <x:c r="E1009" s="120" t="n">
        <x:v>1</x:v>
      </x:c>
      <x:c r="F1009" s="120" t="n">
        <x:v>266</x:v>
      </x:c>
      <x:c r="G1009" s="120" t="n">
        <x:v>267</x:v>
      </x:c>
      <x:c r="H1009" s="120" t="n">
        <x:v>0.07333089584269663</x:v>
      </x:c>
      <x:c r="I1009" s="120" t="n">
        <x:v>0.009457427046807784</x:v>
      </x:c>
      <x:c r="J1009" s="120" t="n">
        <x:v>0.09724930358006573</x:v>
      </x:c>
      <x:c r="K1009" s="120" t="n">
        <x:v>-0.5607779707214209</x:v>
      </x:c>
      <x:c r="L1009" s="120" t="n">
        <x:v>1.0200235119864993</x:v>
      </x:c>
      <x:c r="M1009" s="120" t="n">
        <x:v>1</x:v>
      </x:c>
      <x:c r="N1009" s="120" t="n">
        <x:v>1</x:v>
      </x:c>
      <x:c r="O1009" s="120" t="n">
        <x:v>1</x:v>
      </x:c>
      <x:c r="P1009" s="120" t="n">
        <x:v>35</x:v>
      </x:c>
      <x:c r="Q1009" s="120" t="n">
        <x:v>52</x:v>
      </x:c>
      <x:c r="R1009" s="120" t="n">
        <x:v>0.000053408805668369165</x:v>
      </x:c>
      <x:c r="S1009" s="120" t="n">
        <x:v>0.00012261866337585014</x:v>
      </x:c>
      <x:c r="T1009" s="120" t="n">
        <x:v>266</x:v>
      </x:c>
      <x:c r="U1009" s="120" t="n">
        <x:v>267</x:v>
      </x:c>
      <x:c r="V1009" s="120" t="n">
        <x:v>0.000035554237018074376</x:v>
      </x:c>
      <x:c r="W1009" s="120" t="n">
        <x:v>0.000035421075081677094</x:v>
      </x:c>
      <x:c r="X1009" s="120" t="n">
        <x:v>1009</x:v>
      </x:c>
      <x:c r="Y1009" s="151" t="n">
        <x:v>44714.53219907408</x:v>
      </x:c>
      <x:c r="Z1009" s="151" t="n">
        <x:v>44714.53527777778</x:v>
      </x:c>
      <x:c r="AA1009" s="120" t="n">
        <x:v>267</x:v>
      </x:c>
      <x:c r="AB1009" s="120" t="str">
        <x:v>Normal</x:v>
      </x:c>
      <x:c r="AC1009" s="120" t="n">
        <x:v>0</x:v>
      </x:c>
      <x:c r="AD1009" s="120"/>
      <x:c r="AE1009" s="120"/>
      <x:c r="AF1009" s="120"/>
      <x:c r="AG1009" s="120"/>
    </x:row>
    <x:row r="1010">
      <x:c r="A1010" s="120" t="n">
        <x:v>1009</x:v>
      </x:c>
      <x:c r="B1010" s="120" t="n">
        <x:v>0</x:v>
      </x:c>
      <x:c r="C1010" s="120" t="n">
        <x:v>1</x:v>
      </x:c>
      <x:c r="D1010" s="120" t="str">
        <x:v>CADC0892</x:v>
      </x:c>
      <x:c r="E1010" s="120" t="n">
        <x:v>1</x:v>
      </x:c>
      <x:c r="F1010" s="120" t="n">
        <x:v>367</x:v>
      </x:c>
      <x:c r="G1010" s="120" t="n">
        <x:v>368</x:v>
      </x:c>
      <x:c r="H1010" s="120" t="n">
        <x:v>0.1523639964402174</x:v>
      </x:c>
      <x:c r="I1010" s="120" t="n">
        <x:v>0.04473570172109073</x:v>
      </x:c>
      <x:c r="J1010" s="120" t="n">
        <x:v>0.21150815993973077</x:v>
      </x:c>
      <x:c r="K1010" s="120" t="n">
        <x:v>-0.7020630296838317</x:v>
      </x:c>
      <x:c r="L1010" s="120" t="n">
        <x:v>0.9807000360037422</x:v>
      </x:c>
      <x:c r="M1010" s="120" t="n">
        <x:v>1</x:v>
      </x:c>
      <x:c r="N1010" s="120" t="n">
        <x:v>1</x:v>
      </x:c>
      <x:c r="O1010" s="120" t="n">
        <x:v>1</x:v>
      </x:c>
      <x:c r="P1010" s="120" t="n">
        <x:v>15</x:v>
      </x:c>
      <x:c r="Q1010" s="120" t="n">
        <x:v>23</x:v>
      </x:c>
      <x:c r="R1010" s="120" t="n">
        <x:v>0.00007470169958322344</x:v>
      </x:c>
      <x:c r="S1010" s="120" t="n">
        <x:v>0.00011510324513511526</x:v>
      </x:c>
      <x:c r="T1010" s="120" t="n">
        <x:v>367</x:v>
      </x:c>
      <x:c r="U1010" s="120" t="n">
        <x:v>368</x:v>
      </x:c>
      <x:c r="V1010" s="120" t="n">
        <x:v>0.000121895645016596</x:v>
      </x:c>
      <x:c r="W1010" s="120" t="n">
        <x:v>0.00012156440685079003</x:v>
      </x:c>
      <x:c r="X1010" s="120" t="n">
        <x:v>1010</x:v>
      </x:c>
      <x:c r="Y1010" s="151" t="n">
        <x:v>44714.53528935185</x:v>
      </x:c>
      <x:c r="Z1010" s="151" t="n">
        <x:v>44714.53953703704</x:v>
      </x:c>
      <x:c r="AA1010" s="120" t="n">
        <x:v>368</x:v>
      </x:c>
      <x:c r="AB1010" s="120" t="str">
        <x:v>Normal</x:v>
      </x:c>
      <x:c r="AC1010" s="120" t="n">
        <x:v>1</x:v>
      </x:c>
      <x:c r="AD1010" s="120" t="n">
        <x:v>83</x:v>
      </x:c>
      <x:c r="AE1010" s="120" t="n">
        <x:v>1</x:v>
      </x:c>
      <x:c r="AF1010" s="120" t="n">
        <x:v>83</x:v>
      </x:c>
      <x:c r="AG1010" s="120" t="str">
        <x:v>train=1|anomaly=0</x:v>
      </x:c>
    </x:row>
    <x:row r="1011">
      <x:c r="A1011" s="120" t="n">
        <x:v>1010</x:v>
      </x:c>
      <x:c r="B1011" s="120" t="n">
        <x:v>0</x:v>
      </x:c>
      <x:c r="C1011" s="120" t="n">
        <x:v>1</x:v>
      </x:c>
      <x:c r="D1011" s="120" t="str">
        <x:v>CADC0892</x:v>
      </x:c>
      <x:c r="E1011" s="120" t="n">
        <x:v>1</x:v>
      </x:c>
      <x:c r="F1011" s="120" t="n">
        <x:v>331</x:v>
      </x:c>
      <x:c r="G1011" s="120" t="n">
        <x:v>332</x:v>
      </x:c>
      <x:c r="H1011" s="120" t="n">
        <x:v>0.13002540481927713</x:v>
      </x:c>
      <x:c r="I1011" s="120" t="n">
        <x:v>0.03352336606062889</x:v>
      </x:c>
      <x:c r="J1011" s="120" t="n">
        <x:v>0.18309387226400803</x:v>
      </x:c>
      <x:c r="K1011" s="120" t="n">
        <x:v>-0.6151142115145376</x:v>
      </x:c>
      <x:c r="L1011" s="120" t="n">
        <x:v>1.019665623648268</x:v>
      </x:c>
      <x:c r="M1011" s="120" t="n">
        <x:v>2</x:v>
      </x:c>
      <x:c r="N1011" s="120" t="n">
        <x:v>1</x:v>
      </x:c>
      <x:c r="O1011" s="120" t="n">
        <x:v>1</x:v>
      </x:c>
      <x:c r="P1011" s="120" t="n">
        <x:v>21</x:v>
      </x:c>
      <x:c r="Q1011" s="120" t="n">
        <x:v>34</x:v>
      </x:c>
      <x:c r="R1011" s="120" t="n">
        <x:v>0.000049257891554803636</x:v>
      </x:c>
      <x:c r="S1011" s="120" t="n">
        <x:v>0.00006266548197624247</x:v>
      </x:c>
      <x:c r="T1011" s="120" t="n">
        <x:v>331</x:v>
      </x:c>
      <x:c r="U1011" s="120" t="n">
        <x:v>332</x:v>
      </x:c>
      <x:c r="V1011" s="120" t="n">
        <x:v>0.00010127905154268546</x:v>
      </x:c>
      <x:c r="W1011" s="120" t="n">
        <x:v>0.00010097399415852075</x:v>
      </x:c>
      <x:c r="X1011" s="120" t="n">
        <x:v>1011</x:v>
      </x:c>
      <x:c r="Y1011" s="151" t="n">
        <x:v>44714.53954861111</x:v>
      </x:c>
      <x:c r="Z1011" s="151" t="n">
        <x:v>44714.54337962963</x:v>
      </x:c>
      <x:c r="AA1011" s="120" t="n">
        <x:v>332</x:v>
      </x:c>
      <x:c r="AB1011" s="120" t="str">
        <x:v>Normal</x:v>
      </x:c>
      <x:c r="AC1011" s="120" t="n">
        <x:v>0</x:v>
      </x:c>
      <x:c r="AD1011" s="120"/>
      <x:c r="AE1011" s="120"/>
      <x:c r="AF1011" s="120"/>
      <x:c r="AG1011" s="120"/>
    </x:row>
    <x:row r="1012">
      <x:c r="A1012" s="120" t="n">
        <x:v>1011</x:v>
      </x:c>
      <x:c r="B1012" s="120" t="n">
        <x:v>0</x:v>
      </x:c>
      <x:c r="C1012" s="120" t="n">
        <x:v>1</x:v>
      </x:c>
      <x:c r="D1012" s="120" t="str">
        <x:v>CADC0892</x:v>
      </x:c>
      <x:c r="E1012" s="120" t="n">
        <x:v>1</x:v>
      </x:c>
      <x:c r="F1012" s="120" t="n">
        <x:v>350</x:v>
      </x:c>
      <x:c r="G1012" s="120" t="n">
        <x:v>351</x:v>
      </x:c>
      <x:c r="H1012" s="120" t="n">
        <x:v>0.1888403512820513</x:v>
      </x:c>
      <x:c r="I1012" s="120" t="n">
        <x:v>0.058612558113218916</x:v>
      </x:c>
      <x:c r="J1012" s="120" t="n">
        <x:v>0.24210030589245218</x:v>
      </x:c>
      <x:c r="K1012" s="120" t="n">
        <x:v>-1.0112580954796127</x:v>
      </x:c>
      <x:c r="L1012" s="120" t="n">
        <x:v>0.8121545668728407</x:v>
      </x:c>
      <x:c r="M1012" s="120" t="n">
        <x:v>2</x:v>
      </x:c>
      <x:c r="N1012" s="120" t="n">
        <x:v>1</x:v>
      </x:c>
      <x:c r="O1012" s="120" t="n">
        <x:v>1</x:v>
      </x:c>
      <x:c r="P1012" s="120" t="n">
        <x:v>16</x:v>
      </x:c>
      <x:c r="Q1012" s="120" t="n">
        <x:v>19</x:v>
      </x:c>
      <x:c r="R1012" s="120" t="n">
        <x:v>0.000123920923402</x:v>
      </x:c>
      <x:c r="S1012" s="120" t="n">
        <x:v>0.0002509533029573066</x:v>
      </x:c>
      <x:c r="T1012" s="120" t="n">
        <x:v>350</x:v>
      </x:c>
      <x:c r="U1012" s="120" t="n">
        <x:v>351</x:v>
      </x:c>
      <x:c r="V1012" s="120" t="n">
        <x:v>0.00016746445175205404</x:v>
      </x:c>
      <x:c r="W1012" s="120" t="n">
        <x:v>0.00016698734505190575</x:v>
      </x:c>
      <x:c r="X1012" s="120" t="n">
        <x:v>1012</x:v>
      </x:c>
      <x:c r="Y1012" s="151" t="n">
        <x:v>44714.543391203704</x:v>
      </x:c>
      <x:c r="Z1012" s="151" t="n">
        <x:v>44714.54744212963</x:v>
      </x:c>
      <x:c r="AA1012" s="120" t="n">
        <x:v>351</x:v>
      </x:c>
      <x:c r="AB1012" s="120" t="str">
        <x:v>Normal</x:v>
      </x:c>
      <x:c r="AC1012" s="120" t="n">
        <x:v>0</x:v>
      </x:c>
      <x:c r="AD1012" s="120"/>
      <x:c r="AE1012" s="120"/>
      <x:c r="AF1012" s="120"/>
      <x:c r="AG1012" s="120"/>
    </x:row>
    <x:row r="1013">
      <x:c r="A1013" s="120" t="n">
        <x:v>1012</x:v>
      </x:c>
      <x:c r="B1013" s="120" t="n">
        <x:v>0</x:v>
      </x:c>
      <x:c r="C1013" s="120" t="n">
        <x:v>1</x:v>
      </x:c>
      <x:c r="D1013" s="120" t="str">
        <x:v>CADC0892</x:v>
      </x:c>
      <x:c r="E1013" s="120" t="n">
        <x:v>1</x:v>
      </x:c>
      <x:c r="F1013" s="120" t="n">
        <x:v>372</x:v>
      </x:c>
      <x:c r="G1013" s="120" t="n">
        <x:v>373</x:v>
      </x:c>
      <x:c r="H1013" s="120" t="n">
        <x:v>0.16243531268096517</x:v>
      </x:c>
      <x:c r="I1013" s="120" t="n">
        <x:v>0.0462347235574993</x:v>
      </x:c>
      <x:c r="J1013" s="120" t="n">
        <x:v>0.21502261173536913</x:v>
      </x:c>
      <x:c r="K1013" s="120" t="n">
        <x:v>-0.8531651929715336</x:v>
      </x:c>
      <x:c r="L1013" s="120" t="n">
        <x:v>0.8974672204648209</x:v>
      </x:c>
      <x:c r="M1013" s="120" t="n">
        <x:v>1</x:v>
      </x:c>
      <x:c r="N1013" s="120" t="n">
        <x:v>1</x:v>
      </x:c>
      <x:c r="O1013" s="120" t="n">
        <x:v>1</x:v>
      </x:c>
      <x:c r="P1013" s="120" t="n">
        <x:v>26</x:v>
      </x:c>
      <x:c r="Q1013" s="120" t="n">
        <x:v>32</x:v>
      </x:c>
      <x:c r="R1013" s="120" t="n">
        <x:v>0.000052715505325929565</x:v>
      </x:c>
      <x:c r="S1013" s="120" t="n">
        <x:v>0.00007854455501567491</x:v>
      </x:c>
      <x:c r="T1013" s="120" t="n">
        <x:v>372</x:v>
      </x:c>
      <x:c r="U1013" s="120" t="n">
        <x:v>373</x:v>
      </x:c>
      <x:c r="V1013" s="120" t="n">
        <x:v>0.00012428689128360026</x:v>
      </x:c>
      <x:c r="W1013" s="120" t="n">
        <x:v>0.00012395368245978364</x:v>
      </x:c>
      <x:c r="X1013" s="120" t="n">
        <x:v>1013</x:v>
      </x:c>
      <x:c r="Y1013" s="151" t="n">
        <x:v>44714.5474537037</x:v>
      </x:c>
      <x:c r="Z1013" s="151" t="n">
        <x:v>44714.55175925926</x:v>
      </x:c>
      <x:c r="AA1013" s="120" t="n">
        <x:v>373</x:v>
      </x:c>
      <x:c r="AB1013" s="120" t="str">
        <x:v>Normal</x:v>
      </x:c>
      <x:c r="AC1013" s="120" t="n">
        <x:v>0</x:v>
      </x:c>
      <x:c r="AD1013" s="120"/>
      <x:c r="AE1013" s="120"/>
      <x:c r="AF1013" s="120"/>
      <x:c r="AG1013" s="120"/>
    </x:row>
    <x:row r="1014">
      <x:c r="A1014" s="120" t="n">
        <x:v>1013</x:v>
      </x:c>
      <x:c r="B1014" s="120" t="n">
        <x:v>1</x:v>
      </x:c>
      <x:c r="C1014" s="120" t="n">
        <x:v>1</x:v>
      </x:c>
      <x:c r="D1014" s="120" t="str">
        <x:v>CADC0873</x:v>
      </x:c>
      <x:c r="E1014" s="120" t="n">
        <x:v>5</x:v>
      </x:c>
      <x:c r="F1014" s="120" t="n">
        <x:v>691</x:v>
      </x:c>
      <x:c r="G1014" s="120" t="n">
        <x:v>123</x:v>
      </x:c>
      <x:c r="H1014" s="120" t="n">
        <x:v>0.000022971141389430895</x:v>
      </x:c>
      <x:c r="I1014" s="120" t="n">
        <x:v>3.5222228770522253e-10</x:v>
      </x:c>
      <x:c r="J1014" s="120" t="n">
        <x:v>0.00001876758609158947</x:v>
      </x:c>
      <x:c r="K1014" s="120" t="n">
        <x:v>-1.6890383647252398</x:v>
      </x:c>
      <x:c r="L1014" s="120" t="n">
        <x:v>-0.1315884693354403</x:v>
      </x:c>
      <x:c r="M1014" s="120" t="n">
        <x:v>3</x:v>
      </x:c>
      <x:c r="N1014" s="120" t="n">
        <x:v>2</x:v>
      </x:c>
      <x:c r="O1014" s="120" t="n">
        <x:v>2</x:v>
      </x:c>
      <x:c r="P1014" s="120" t="n">
        <x:v>3</x:v>
      </x:c>
      <x:c r="Q1014" s="120" t="n">
        <x:v>7</x:v>
      </x:c>
      <x:c r="R1014" s="120" t="n">
        <x:v>7.576284930157188e-11</x:v>
      </x:c>
      <x:c r="S1014" s="120" t="n">
        <x:v>1.691306576035517e-10</x:v>
      </x:c>
      <x:c r="T1014" s="120" t="n">
        <x:v>10285</x:v>
      </x:c>
      <x:c r="U1014" s="120" t="n">
        <x:v>615</x:v>
      </x:c>
      <x:c r="V1014" s="120" t="n">
        <x:v>5.097283468961253e-13</x:v>
      </x:c>
      <x:c r="W1014" s="120" t="n">
        <x:v>2.863595835001809e-12</x:v>
      </x:c>
      <x:c r="X1014" s="120" t="n">
        <x:v>1014</x:v>
      </x:c>
      <x:c r="Y1014" s="151" t="n">
        <x:v>44597.87563657408</x:v>
      </x:c>
      <x:c r="Z1014" s="151" t="n">
        <x:v>44597.88363425926</x:v>
      </x:c>
      <x:c r="AA1014" s="120" t="n">
        <x:v>123</x:v>
      </x:c>
      <x:c r="AB1014" s="120" t="str">
        <x:v>Anomalous</x:v>
      </x:c>
      <x:c r="AC1014" s="120" t="n">
        <x:v>1</x:v>
      </x:c>
      <x:c r="AD1014" s="120" t="n">
        <x:v>860</x:v>
      </x:c>
      <x:c r="AE1014" s="120" t="n">
        <x:v>9</x:v>
      </x:c>
      <x:c r="AF1014" s="120" t="n">
        <x:v>60</x:v>
      </x:c>
      <x:c r="AG1014" s="120" t="str">
        <x:v>train=1|anomaly=1</x:v>
      </x:c>
    </x:row>
    <x:row r="1015">
      <x:c r="A1015" s="120" t="n">
        <x:v>1014</x:v>
      </x:c>
      <x:c r="B1015" s="120" t="n">
        <x:v>1</x:v>
      </x:c>
      <x:c r="C1015" s="120" t="n">
        <x:v>1</x:v>
      </x:c>
      <x:c r="D1015" s="120" t="str">
        <x:v>CADC0873</x:v>
      </x:c>
      <x:c r="E1015" s="120" t="n">
        <x:v>5</x:v>
      </x:c>
      <x:c r="F1015" s="120" t="n">
        <x:v>957</x:v>
      </x:c>
      <x:c r="G1015" s="120" t="n">
        <x:v>192</x:v>
      </x:c>
      <x:c r="H1015" s="120" t="n">
        <x:v>-0.0000011857176302083336</x:v>
      </x:c>
      <x:c r="I1015" s="120" t="n">
        <x:v>1.1671011648989748e-10</x:v>
      </x:c>
      <x:c r="J1015" s="120" t="n">
        <x:v>0.000010803245646096246</x:v>
      </x:c>
      <x:c r="K1015" s="120" t="n">
        <x:v>-1.0906810647577383</x:v>
      </x:c>
      <x:c r="L1015" s="120" t="n">
        <x:v>0.04156183849451493</x:v>
      </x:c>
      <x:c r="M1015" s="120" t="n">
        <x:v>2</x:v>
      </x:c>
      <x:c r="N1015" s="120" t="n">
        <x:v>2</x:v>
      </x:c>
      <x:c r="O1015" s="120" t="n">
        <x:v>1</x:v>
      </x:c>
      <x:c r="P1015" s="120" t="n">
        <x:v>3</x:v>
      </x:c>
      <x:c r="Q1015" s="120" t="n">
        <x:v>11</x:v>
      </x:c>
      <x:c r="R1015" s="120" t="n">
        <x:v>1.4707343100732498e-12</x:v>
      </x:c>
      <x:c r="S1015" s="120" t="n">
        <x:v>2.884207234316111e-12</x:v>
      </x:c>
      <x:c r="T1015" s="120" t="n">
        <x:v>4797</x:v>
      </x:c>
      <x:c r="U1015" s="120" t="n">
        <x:v>960</x:v>
      </x:c>
      <x:c r="V1015" s="120" t="n">
        <x:v>1.2195414471253654e-13</x:v>
      </x:c>
      <x:c r="W1015" s="120" t="n">
        <x:v>6.078651900515493e-13</x:v>
      </x:c>
      <x:c r="X1015" s="120" t="n">
        <x:v>1015</x:v>
      </x:c>
      <x:c r="Y1015" s="151" t="n">
        <x:v>44597.9259375</x:v>
      </x:c>
      <x:c r="Z1015" s="151" t="n">
        <x:v>44597.93701388889</x:v>
      </x:c>
      <x:c r="AA1015" s="120" t="n">
        <x:v>192</x:v>
      </x:c>
      <x:c r="AB1015" s="120" t="str">
        <x:v>Anomalous</x:v>
      </x:c>
      <x:c r="AC1015" s="120" t="n">
        <x:v>1</x:v>
      </x:c>
      <x:c r="AD1015" s="120" t="n">
        <x:v>433</x:v>
      </x:c>
      <x:c r="AE1015" s="120" t="n">
        <x:v>5</x:v>
      </x:c>
      <x:c r="AF1015" s="120" t="n">
        <x:v>33</x:v>
      </x:c>
      <x:c r="AG1015" s="120" t="str">
        <x:v>train=1|anomaly=1</x:v>
      </x:c>
    </x:row>
    <x:row r="1016">
      <x:c r="A1016" s="120" t="n">
        <x:v>1015</x:v>
      </x:c>
      <x:c r="B1016" s="120" t="n">
        <x:v>1</x:v>
      </x:c>
      <x:c r="C1016" s="120" t="n">
        <x:v>1</x:v>
      </x:c>
      <x:c r="D1016" s="120" t="str">
        <x:v>CADC0873</x:v>
      </x:c>
      <x:c r="E1016" s="120" t="n">
        <x:v>5</x:v>
      </x:c>
      <x:c r="F1016" s="120" t="n">
        <x:v>580</x:v>
      </x:c>
      <x:c r="G1016" s="120" t="n">
        <x:v>117</x:v>
      </x:c>
      <x:c r="H1016" s="120" t="n">
        <x:v>0.0000037357128717948713</x:v>
      </x:c>
      <x:c r="I1016" s="120" t="n">
        <x:v>2.835440539490516e-10</x:v>
      </x:c>
      <x:c r="J1016" s="120" t="n">
        <x:v>0.000016838766402235397</x:v>
      </x:c>
      <x:c r="K1016" s="120" t="n">
        <x:v>-1.1200132656792186</x:v>
      </x:c>
      <x:c r="L1016" s="120" t="n">
        <x:v>0.08776905511878913</x:v>
      </x:c>
      <x:c r="M1016" s="120" t="n">
        <x:v>3</x:v>
      </x:c>
      <x:c r="N1016" s="120" t="n">
        <x:v>1</x:v>
      </x:c>
      <x:c r="O1016" s="120" t="n">
        <x:v>1</x:v>
      </x:c>
      <x:c r="P1016" s="120" t="n">
        <x:v>2</x:v>
      </x:c>
      <x:c r="Q1016" s="120" t="n">
        <x:v>5</x:v>
      </x:c>
      <x:c r="R1016" s="120" t="n">
        <x:v>1.5804898832788962e-11</x:v>
      </x:c>
      <x:c r="S1016" s="120" t="n">
        <x:v>3.059170239662204e-11</x:v>
      </x:c>
      <x:c r="T1016" s="120" t="n">
        <x:v>2900</x:v>
      </x:c>
      <x:c r="U1016" s="120" t="n">
        <x:v>585</x:v>
      </x:c>
      <x:c r="V1016" s="120" t="n">
        <x:v>4.888690585328475e-13</x:v>
      </x:c>
      <x:c r="W1016" s="120" t="n">
        <x:v>2.4234534525559963e-12</x:v>
      </x:c>
      <x:c r="X1016" s="120" t="n">
        <x:v>1016</x:v>
      </x:c>
      <x:c r="Y1016" s="151" t="n">
        <x:v>44597.984826388885</x:v>
      </x:c>
      <x:c r="Z1016" s="151" t="n">
        <x:v>44597.99153935185</x:v>
      </x:c>
      <x:c r="AA1016" s="120" t="n">
        <x:v>117</x:v>
      </x:c>
      <x:c r="AB1016" s="120" t="str">
        <x:v>Anomalous</x:v>
      </x:c>
      <x:c r="AC1016" s="120" t="n">
        <x:v>0</x:v>
      </x:c>
      <x:c r="AD1016" s="120"/>
      <x:c r="AE1016" s="120"/>
      <x:c r="AF1016" s="120"/>
      <x:c r="AG1016" s="120"/>
    </x:row>
    <x:row r="1017">
      <x:c r="A1017" s="120" t="n">
        <x:v>1016</x:v>
      </x:c>
      <x:c r="B1017" s="120" t="n">
        <x:v>0</x:v>
      </x:c>
      <x:c r="C1017" s="120" t="n">
        <x:v>0</x:v>
      </x:c>
      <x:c r="D1017" s="120" t="str">
        <x:v>CADC0873</x:v>
      </x:c>
      <x:c r="E1017" s="120" t="n">
        <x:v>5</x:v>
      </x:c>
      <x:c r="F1017" s="120" t="n">
        <x:v>515</x:v>
      </x:c>
      <x:c r="G1017" s="120" t="n">
        <x:v>104</x:v>
      </x:c>
      <x:c r="H1017" s="120" t="n">
        <x:v>-0.000002427519125</x:v>
      </x:c>
      <x:c r="I1017" s="120" t="n">
        <x:v>3.82266646170187e-10</x:v>
      </x:c>
      <x:c r="J1017" s="120" t="n">
        <x:v>0.000019551640498182933</x:v>
      </x:c>
      <x:c r="K1017" s="120" t="n">
        <x:v>-1.4500108461237573</x:v>
      </x:c>
      <x:c r="L1017" s="120" t="n">
        <x:v>0.18385599798203794</x:v>
      </x:c>
      <x:c r="M1017" s="120" t="n">
        <x:v>1</x:v>
      </x:c>
      <x:c r="N1017" s="120" t="n">
        <x:v>1</x:v>
      </x:c>
      <x:c r="O1017" s="120" t="n">
        <x:v>1</x:v>
      </x:c>
      <x:c r="P1017" s="120" t="n">
        <x:v>27</x:v>
      </x:c>
      <x:c r="Q1017" s="120" t="n">
        <x:v>32</x:v>
      </x:c>
      <x:c r="R1017" s="120" t="n">
        <x:v>1.7207155424473366e-12</x:v>
      </x:c>
      <x:c r="S1017" s="120" t="n">
        <x:v>7.681035008513518e-13</x:v>
      </x:c>
      <x:c r="T1017" s="120" t="n">
        <x:v>2575</x:v>
      </x:c>
      <x:c r="U1017" s="120" t="n">
        <x:v>520</x:v>
      </x:c>
      <x:c r="V1017" s="120" t="n">
        <x:v>7.422653323692951e-13</x:v>
      </x:c>
      <x:c r="W1017" s="120" t="n">
        <x:v>3.67564082855949e-12</x:v>
      </x:c>
      <x:c r="X1017" s="120" t="n">
        <x:v>1017</x:v>
      </x:c>
      <x:c r="Y1017" s="151" t="n">
        <x:v>44598.002534722225</x:v>
      </x:c>
      <x:c r="Z1017" s="151" t="n">
        <x:v>44598.00849537037</x:v>
      </x:c>
      <x:c r="AA1017" s="120" t="n">
        <x:v>104</x:v>
      </x:c>
      <x:c r="AB1017" s="120" t="str">
        <x:v>Normal</x:v>
      </x:c>
      <x:c r="AC1017" s="120" t="n">
        <x:v>1</x:v>
      </x:c>
      <x:c r="AD1017" s="120" t="n">
        <x:v>116</x:v>
      </x:c>
      <x:c r="AE1017" s="120" t="n">
        <x:v>2</x:v>
      </x:c>
      <x:c r="AF1017" s="120" t="n">
        <x:v>16</x:v>
      </x:c>
      <x:c r="AG1017" s="120" t="str">
        <x:v>train=0|anomaly=0</x:v>
      </x:c>
    </x:row>
    <x:row r="1018">
      <x:c r="A1018" s="120" t="n">
        <x:v>1017</x:v>
      </x:c>
      <x:c r="B1018" s="120" t="n">
        <x:v>0</x:v>
      </x:c>
      <x:c r="C1018" s="120" t="n">
        <x:v>0</x:v>
      </x:c>
      <x:c r="D1018" s="120" t="str">
        <x:v>CADC0873</x:v>
      </x:c>
      <x:c r="E1018" s="120" t="n">
        <x:v>5</x:v>
      </x:c>
      <x:c r="F1018" s="120" t="n">
        <x:v>560</x:v>
      </x:c>
      <x:c r="G1018" s="120" t="n">
        <x:v>113</x:v>
      </x:c>
      <x:c r="H1018" s="120" t="n">
        <x:v>-0.000012543358955752214</x:v>
      </x:c>
      <x:c r="I1018" s="120" t="n">
        <x:v>3.0644653103909267e-10</x:v>
      </x:c>
      <x:c r="J1018" s="120" t="n">
        <x:v>0.000017505614271972653</x:v>
      </x:c>
      <x:c r="K1018" s="120" t="n">
        <x:v>-1.3407392519807757</x:v>
      </x:c>
      <x:c r="L1018" s="120" t="n">
        <x:v>0.015814750128722983</x:v>
      </x:c>
      <x:c r="M1018" s="120" t="n">
        <x:v>1</x:v>
      </x:c>
      <x:c r="N1018" s="120" t="n">
        <x:v>1</x:v>
      </x:c>
      <x:c r="O1018" s="120" t="n">
        <x:v>1</x:v>
      </x:c>
      <x:c r="P1018" s="120" t="n">
        <x:v>31</x:v>
      </x:c>
      <x:c r="Q1018" s="120" t="n">
        <x:v>42</x:v>
      </x:c>
      <x:c r="R1018" s="120" t="n">
        <x:v>1.0806604020758556e-12</x:v>
      </x:c>
      <x:c r="S1018" s="120" t="n">
        <x:v>6.719368860060808e-13</x:v>
      </x:c>
      <x:c r="T1018" s="120" t="n">
        <x:v>2800</x:v>
      </x:c>
      <x:c r="U1018" s="120" t="n">
        <x:v>565</x:v>
      </x:c>
      <x:c r="V1018" s="120" t="n">
        <x:v>5.472259482840941e-13</x:v>
      </x:c>
      <x:c r="W1018" s="120" t="n">
        <x:v>2.7119162038857757e-12</x:v>
      </x:c>
      <x:c r="X1018" s="120" t="n">
        <x:v>1018</x:v>
      </x:c>
      <x:c r="Y1018" s="151" t="n">
        <x:v>44598.00855324074</x:v>
      </x:c>
      <x:c r="Z1018" s="151" t="n">
        <x:v>44598.01503472222</x:v>
      </x:c>
      <x:c r="AA1018" s="120" t="n">
        <x:v>113</x:v>
      </x:c>
      <x:c r="AB1018" s="120" t="str">
        <x:v>Normal</x:v>
      </x:c>
      <x:c r="AC1018" s="120" t="n">
        <x:v>1</x:v>
      </x:c>
      <x:c r="AD1018" s="120" t="n">
        <x:v>489</x:v>
      </x:c>
      <x:c r="AE1018" s="120" t="n">
        <x:v>5</x:v>
      </x:c>
      <x:c r="AF1018" s="120" t="n">
        <x:v>89</x:v>
      </x:c>
      <x:c r="AG1018" s="120" t="str">
        <x:v>train=0|anomaly=0</x:v>
      </x:c>
    </x:row>
    <x:row r="1019">
      <x:c r="A1019" s="120" t="n">
        <x:v>1018</x:v>
      </x:c>
      <x:c r="B1019" s="120" t="n">
        <x:v>0</x:v>
      </x:c>
      <x:c r="C1019" s="120" t="n">
        <x:v>1</x:v>
      </x:c>
      <x:c r="D1019" s="120" t="str">
        <x:v>CADC0873</x:v>
      </x:c>
      <x:c r="E1019" s="120" t="n">
        <x:v>5</x:v>
      </x:c>
      <x:c r="F1019" s="120" t="n">
        <x:v>545</x:v>
      </x:c>
      <x:c r="G1019" s="120" t="n">
        <x:v>110</x:v>
      </x:c>
      <x:c r="H1019" s="120" t="n">
        <x:v>-0.000010538102345454548</x:v>
      </x:c>
      <x:c r="I1019" s="120" t="n">
        <x:v>4.619605899357066e-10</x:v>
      </x:c>
      <x:c r="J1019" s="120" t="n">
        <x:v>0.00002149326847958929</x:v>
      </x:c>
      <x:c r="K1019" s="120" t="n">
        <x:v>-1.4461282295114117</x:v>
      </x:c>
      <x:c r="L1019" s="120" t="n">
        <x:v>0.20304851440688082</x:v>
      </x:c>
      <x:c r="M1019" s="120" t="n">
        <x:v>1</x:v>
      </x:c>
      <x:c r="N1019" s="120" t="n">
        <x:v>1</x:v>
      </x:c>
      <x:c r="O1019" s="120" t="n">
        <x:v>1</x:v>
      </x:c>
      <x:c r="P1019" s="120" t="n">
        <x:v>28</x:v>
      </x:c>
      <x:c r="Q1019" s="120" t="n">
        <x:v>36</x:v>
      </x:c>
      <x:c r="R1019" s="120" t="n">
        <x:v>1.7976818531004356e-12</x:v>
      </x:c>
      <x:c r="S1019" s="120" t="n">
        <x:v>6.537692752725063e-13</x:v>
      </x:c>
      <x:c r="T1019" s="120" t="n">
        <x:v>2725</x:v>
      </x:c>
      <x:c r="U1019" s="120" t="n">
        <x:v>550</x:v>
      </x:c>
      <x:c r="V1019" s="120" t="n">
        <x:v>8.476341099737735e-13</x:v>
      </x:c>
      <x:c r="W1019" s="120" t="n">
        <x:v>4.1996417266882416e-12</x:v>
      </x:c>
      <x:c r="X1019" s="120" t="n">
        <x:v>1019</x:v>
      </x:c>
      <x:c r="Y1019" s="151" t="n">
        <x:v>44598.01509259259</x:v>
      </x:c>
      <x:c r="Z1019" s="151" t="n">
        <x:v>44598.02140046296</x:v>
      </x:c>
      <x:c r="AA1019" s="120" t="n">
        <x:v>110</x:v>
      </x:c>
      <x:c r="AB1019" s="120" t="str">
        <x:v>Normal</x:v>
      </x:c>
      <x:c r="AC1019" s="120" t="n">
        <x:v>1</x:v>
      </x:c>
      <x:c r="AD1019" s="120" t="n">
        <x:v>537</x:v>
      </x:c>
      <x:c r="AE1019" s="120" t="n">
        <x:v>6</x:v>
      </x:c>
      <x:c r="AF1019" s="120" t="n">
        <x:v>37</x:v>
      </x:c>
      <x:c r="AG1019" s="120" t="str">
        <x:v>train=1|anomaly=0</x:v>
      </x:c>
    </x:row>
    <x:row r="1020">
      <x:c r="A1020" s="120" t="n">
        <x:v>1019</x:v>
      </x:c>
      <x:c r="B1020" s="120" t="n">
        <x:v>0</x:v>
      </x:c>
      <x:c r="C1020" s="120" t="n">
        <x:v>1</x:v>
      </x:c>
      <x:c r="D1020" s="120" t="str">
        <x:v>CADC0873</x:v>
      </x:c>
      <x:c r="E1020" s="120" t="n">
        <x:v>5</x:v>
      </x:c>
      <x:c r="F1020" s="120" t="n">
        <x:v>510</x:v>
      </x:c>
      <x:c r="G1020" s="120" t="n">
        <x:v>103</x:v>
      </x:c>
      <x:c r="H1020" s="120" t="n">
        <x:v>-0.000023869333009708738</x:v>
      </x:c>
      <x:c r="I1020" s="120" t="n">
        <x:v>4.6960648091143365e-11</x:v>
      </x:c>
      <x:c r="J1020" s="120" t="n">
        <x:v>0.000006852783966472558</x:v>
      </x:c>
      <x:c r="K1020" s="120" t="n">
        <x:v>-1.0557571398400414</x:v>
      </x:c>
      <x:c r="L1020" s="120" t="n">
        <x:v>-0.23893168385644603</x:v>
      </x:c>
      <x:c r="M1020" s="120" t="n">
        <x:v>1</x:v>
      </x:c>
      <x:c r="N1020" s="120" t="n">
        <x:v>1</x:v>
      </x:c>
      <x:c r="O1020" s="120" t="n">
        <x:v>1</x:v>
      </x:c>
      <x:c r="P1020" s="120" t="n">
        <x:v>31</x:v>
      </x:c>
      <x:c r="Q1020" s="120" t="n">
        <x:v>32</x:v>
      </x:c>
      <x:c r="R1020" s="120" t="n">
        <x:v>4.0780596268069963e-13</x:v>
      </x:c>
      <x:c r="S1020" s="120" t="n">
        <x:v>7.504991365709241e-13</x:v>
      </x:c>
      <x:c r="T1020" s="120" t="n">
        <x:v>2550</x:v>
      </x:c>
      <x:c r="U1020" s="120" t="n">
        <x:v>515</x:v>
      </x:c>
      <x:c r="V1020" s="120" t="n">
        <x:v>9.20797021394968e-14</x:v>
      </x:c>
      <x:c r="W1020" s="120" t="n">
        <x:v>4.559286222441103e-13</x:v>
      </x:c>
      <x:c r="X1020" s="120" t="n">
        <x:v>1020</x:v>
      </x:c>
      <x:c r="Y1020" s="151" t="n">
        <x:v>44598.021458333336</x:v>
      </x:c>
      <x:c r="Z1020" s="151" t="n">
        <x:v>44598.02736111111</x:v>
      </x:c>
      <x:c r="AA1020" s="120" t="n">
        <x:v>103</x:v>
      </x:c>
      <x:c r="AB1020" s="120" t="str">
        <x:v>Normal</x:v>
      </x:c>
      <x:c r="AC1020" s="120" t="n">
        <x:v>1</x:v>
      </x:c>
      <x:c r="AD1020" s="120" t="n">
        <x:v>505</x:v>
      </x:c>
      <x:c r="AE1020" s="120" t="n">
        <x:v>6</x:v>
      </x:c>
      <x:c r="AF1020" s="120" t="n">
        <x:v>5</x:v>
      </x:c>
      <x:c r="AG1020" s="120" t="str">
        <x:v>train=1|anomaly=0</x:v>
      </x:c>
    </x:row>
    <x:row r="1021">
      <x:c r="A1021" s="120" t="n">
        <x:v>1020</x:v>
      </x:c>
      <x:c r="B1021" s="120" t="n">
        <x:v>0</x:v>
      </x:c>
      <x:c r="C1021" s="120" t="n">
        <x:v>1</x:v>
      </x:c>
      <x:c r="D1021" s="120" t="str">
        <x:v>CADC0873</x:v>
      </x:c>
      <x:c r="E1021" s="120" t="n">
        <x:v>5</x:v>
      </x:c>
      <x:c r="F1021" s="120" t="n">
        <x:v>635</x:v>
      </x:c>
      <x:c r="G1021" s="120" t="n">
        <x:v>128</x:v>
      </x:c>
      <x:c r="H1021" s="120" t="n">
        <x:v>0.000008538306203125002</x:v>
      </x:c>
      <x:c r="I1021" s="120" t="n">
        <x:v>4.698490189503624e-10</x:v>
      </x:c>
      <x:c r="J1021" s="120" t="n">
        <x:v>0.000021676000990735408</x:v>
      </x:c>
      <x:c r="K1021" s="120" t="n">
        <x:v>-1.3344286417528197</x:v>
      </x:c>
      <x:c r="L1021" s="120" t="n">
        <x:v>0.21994649968222837</x:v>
      </x:c>
      <x:c r="M1021" s="120" t="n">
        <x:v>1</x:v>
      </x:c>
      <x:c r="N1021" s="120" t="n">
        <x:v>1</x:v>
      </x:c>
      <x:c r="O1021" s="120" t="n">
        <x:v>1</x:v>
      </x:c>
      <x:c r="P1021" s="120" t="n">
        <x:v>34</x:v>
      </x:c>
      <x:c r="Q1021" s="120" t="n">
        <x:v>42</x:v>
      </x:c>
      <x:c r="R1021" s="120" t="n">
        <x:v>1.4899010113795717e-12</x:v>
      </x:c>
      <x:c r="S1021" s="120" t="n">
        <x:v>6.739837228934881e-13</x:v>
      </x:c>
      <x:c r="T1021" s="120" t="n">
        <x:v>3175</x:v>
      </x:c>
      <x:c r="U1021" s="120" t="n">
        <x:v>640</x:v>
      </x:c>
      <x:c r="V1021" s="120" t="n">
        <x:v>7.399197148824604e-13</x:v>
      </x:c>
      <x:c r="W1021" s="120" t="n">
        <x:v>3.670695460549706e-12</x:v>
      </x:c>
      <x:c r="X1021" s="120" t="n">
        <x:v>1021</x:v>
      </x:c>
      <x:c r="Y1021" s="151" t="n">
        <x:v>44598.03841435185</x:v>
      </x:c>
      <x:c r="Z1021" s="151" t="n">
        <x:v>44598.04576388889</x:v>
      </x:c>
      <x:c r="AA1021" s="120" t="n">
        <x:v>128</x:v>
      </x:c>
      <x:c r="AB1021" s="120" t="str">
        <x:v>Normal</x:v>
      </x:c>
      <x:c r="AC1021" s="120" t="n">
        <x:v>1</x:v>
      </x:c>
      <x:c r="AD1021" s="120" t="n">
        <x:v>930</x:v>
      </x:c>
      <x:c r="AE1021" s="120" t="n">
        <x:v>10</x:v>
      </x:c>
      <x:c r="AF1021" s="120" t="n">
        <x:v>30</x:v>
      </x:c>
      <x:c r="AG1021" s="120" t="str">
        <x:v>train=1|anomaly=0</x:v>
      </x:c>
    </x:row>
    <x:row r="1022">
      <x:c r="A1022" s="120" t="n">
        <x:v>1021</x:v>
      </x:c>
      <x:c r="B1022" s="120" t="n">
        <x:v>0</x:v>
      </x:c>
      <x:c r="C1022" s="120" t="n">
        <x:v>1</x:v>
      </x:c>
      <x:c r="D1022" s="120" t="str">
        <x:v>CADC0873</x:v>
      </x:c>
      <x:c r="E1022" s="120" t="n">
        <x:v>5</x:v>
      </x:c>
      <x:c r="F1022" s="120" t="n">
        <x:v>395</x:v>
      </x:c>
      <x:c r="G1022" s="120" t="n">
        <x:v>80</x:v>
      </x:c>
      <x:c r="H1022" s="120" t="n">
        <x:v>0.00000458425345</x:v>
      </x:c>
      <x:c r="I1022" s="120" t="n">
        <x:v>3.828726467691662e-10</x:v>
      </x:c>
      <x:c r="J1022" s="120" t="n">
        <x:v>0.000019567131797204366</x:v>
      </x:c>
      <x:c r="K1022" s="120" t="n">
        <x:v>-1.2544853293189366</x:v>
      </x:c>
      <x:c r="L1022" s="120" t="n">
        <x:v>-0.13462731514182316</x:v>
      </x:c>
      <x:c r="M1022" s="120" t="n">
        <x:v>1</x:v>
      </x:c>
      <x:c r="N1022" s="120" t="n">
        <x:v>1</x:v>
      </x:c>
      <x:c r="O1022" s="120" t="n">
        <x:v>1</x:v>
      </x:c>
      <x:c r="P1022" s="120" t="n">
        <x:v>16</x:v>
      </x:c>
      <x:c r="Q1022" s="120" t="n">
        <x:v>24</x:v>
      </x:c>
      <x:c r="R1022" s="120" t="n">
        <x:v>2.302172201737251e-12</x:v>
      </x:c>
      <x:c r="S1022" s="120" t="n">
        <x:v>5.914585652780748e-13</x:v>
      </x:c>
      <x:c r="T1022" s="120" t="n">
        <x:v>1975</x:v>
      </x:c>
      <x:c r="U1022" s="120" t="n">
        <x:v>400</x:v>
      </x:c>
      <x:c r="V1022" s="120" t="n">
        <x:v>9.692978399219397e-13</x:v>
      </x:c>
      <x:c r="W1022" s="120" t="n">
        <x:v>4.785908084614577e-12</x:v>
      </x:c>
      <x:c r="X1022" s="120" t="n">
        <x:v>1022</x:v>
      </x:c>
      <x:c r="Y1022" s="151" t="n">
        <x:v>44598.05126157407</x:v>
      </x:c>
      <x:c r="Z1022" s="151" t="n">
        <x:v>44598.05583333333</x:v>
      </x:c>
      <x:c r="AA1022" s="120" t="n">
        <x:v>80</x:v>
      </x:c>
      <x:c r="AB1022" s="120" t="str">
        <x:v>Normal</x:v>
      </x:c>
      <x:c r="AC1022" s="120" t="n">
        <x:v>0</x:v>
      </x:c>
      <x:c r="AD1022" s="120"/>
      <x:c r="AE1022" s="120"/>
      <x:c r="AF1022" s="120"/>
      <x:c r="AG1022" s="120"/>
    </x:row>
    <x:row r="1023">
      <x:c r="A1023" s="120" t="n">
        <x:v>1022</x:v>
      </x:c>
      <x:c r="B1023" s="120" t="n">
        <x:v>0</x:v>
      </x:c>
      <x:c r="C1023" s="120" t="n">
        <x:v>1</x:v>
      </x:c>
      <x:c r="D1023" s="120" t="str">
        <x:v>CADC0873</x:v>
      </x:c>
      <x:c r="E1023" s="120" t="n">
        <x:v>5</x:v>
      </x:c>
      <x:c r="F1023" s="120" t="n">
        <x:v>350</x:v>
      </x:c>
      <x:c r="G1023" s="120" t="n">
        <x:v>71</x:v>
      </x:c>
      <x:c r="H1023" s="120" t="n">
        <x:v>-0.00000443960061971831</x:v>
      </x:c>
      <x:c r="I1023" s="120" t="n">
        <x:v>1.0965751349516084e-10</x:v>
      </x:c>
      <x:c r="J1023" s="120" t="n">
        <x:v>0.000010471748349495458</x:v>
      </x:c>
      <x:c r="K1023" s="120" t="n">
        <x:v>-1.2581931301259093</x:v>
      </x:c>
      <x:c r="L1023" s="120" t="n">
        <x:v>-0.10506189205042729</x:v>
      </x:c>
      <x:c r="M1023" s="120" t="n">
        <x:v>1</x:v>
      </x:c>
      <x:c r="N1023" s="120" t="n">
        <x:v>1</x:v>
      </x:c>
      <x:c r="O1023" s="120" t="n">
        <x:v>1</x:v>
      </x:c>
      <x:c r="P1023" s="120" t="n">
        <x:v>22</x:v>
      </x:c>
      <x:c r="Q1023" s="120" t="n">
        <x:v>22</x:v>
      </x:c>
      <x:c r="R1023" s="120" t="n">
        <x:v>1.10128297478529e-12</x:v>
      </x:c>
      <x:c r="S1023" s="120" t="n">
        <x:v>9.448631186371335e-13</x:v>
      </x:c>
      <x:c r="T1023" s="120" t="n">
        <x:v>1750</x:v>
      </x:c>
      <x:c r="U1023" s="120" t="n">
        <x:v>355</x:v>
      </x:c>
      <x:c r="V1023" s="120" t="n">
        <x:v>3.1330718141474525e-13</x:v>
      </x:c>
      <x:c r="W1023" s="120" t="n">
        <x:v>1.5444720210586035e-12</x:v>
      </x:c>
      <x:c r="X1023" s="120" t="n">
        <x:v>1023</x:v>
      </x:c>
      <x:c r="Y1023" s="151" t="n">
        <x:v>44598.0558912037</x:v>
      </x:c>
      <x:c r="Z1023" s="151" t="n">
        <x:v>44598.05994212963</x:v>
      </x:c>
      <x:c r="AA1023" s="120" t="n">
        <x:v>71</x:v>
      </x:c>
      <x:c r="AB1023" s="120" t="str">
        <x:v>Normal</x:v>
      </x:c>
      <x:c r="AC1023" s="120" t="n">
        <x:v>0</x:v>
      </x:c>
      <x:c r="AD1023" s="120"/>
      <x:c r="AE1023" s="120"/>
      <x:c r="AF1023" s="120"/>
      <x:c r="AG1023" s="120"/>
    </x:row>
    <x:row r="1024">
      <x:c r="A1024" s="120" t="n">
        <x:v>1023</x:v>
      </x:c>
      <x:c r="B1024" s="120" t="n">
        <x:v>0</x:v>
      </x:c>
      <x:c r="C1024" s="120" t="n">
        <x:v>1</x:v>
      </x:c>
      <x:c r="D1024" s="120" t="str">
        <x:v>CADC0873</x:v>
      </x:c>
      <x:c r="E1024" s="120" t="n">
        <x:v>5</x:v>
      </x:c>
      <x:c r="F1024" s="120" t="n">
        <x:v>570</x:v>
      </x:c>
      <x:c r="G1024" s="120" t="n">
        <x:v>115</x:v>
      </x:c>
      <x:c r="H1024" s="120" t="n">
        <x:v>0.000005001179967826087</x:v>
      </x:c>
      <x:c r="I1024" s="120" t="n">
        <x:v>1.8388656276992009e-10</x:v>
      </x:c>
      <x:c r="J1024" s="120" t="n">
        <x:v>0.000013560477969818029</x:v>
      </x:c>
      <x:c r="K1024" s="120" t="n">
        <x:v>-0.9050359809427837</x:v>
      </x:c>
      <x:c r="L1024" s="120" t="n">
        <x:v>-0.17367756583279473</x:v>
      </x:c>
      <x:c r="M1024" s="120" t="n">
        <x:v>1</x:v>
      </x:c>
      <x:c r="N1024" s="120" t="n">
        <x:v>1</x:v>
      </x:c>
      <x:c r="O1024" s="120" t="n">
        <x:v>1</x:v>
      </x:c>
      <x:c r="P1024" s="120" t="n">
        <x:v>32</x:v>
      </x:c>
      <x:c r="Q1024" s="120" t="n">
        <x:v>39</x:v>
      </x:c>
      <x:c r="R1024" s="120" t="n">
        <x:v>8.374187183243383e-13</x:v>
      </x:c>
      <x:c r="S1024" s="120" t="n">
        <x:v>6.03788944840144e-13</x:v>
      </x:c>
      <x:c r="T1024" s="120" t="n">
        <x:v>2850</x:v>
      </x:c>
      <x:c r="U1024" s="120" t="n">
        <x:v>575</x:v>
      </x:c>
      <x:c r="V1024" s="120" t="n">
        <x:v>3.226080048595089e-13</x:v>
      </x:c>
      <x:c r="W1024" s="120" t="n">
        <x:v>1.599013589303653e-12</x:v>
      </x:c>
      <x:c r="X1024" s="120" t="n">
        <x:v>1024</x:v>
      </x:c>
      <x:c r="Y1024" s="151" t="n">
        <x:v>44598.06</x:v>
      </x:c>
      <x:c r="Z1024" s="151" t="n">
        <x:v>44598.06659722222</x:v>
      </x:c>
      <x:c r="AA1024" s="120" t="n">
        <x:v>115</x:v>
      </x:c>
      <x:c r="AB1024" s="120" t="str">
        <x:v>Normal</x:v>
      </x:c>
      <x:c r="AC1024" s="120" t="n">
        <x:v>0</x:v>
      </x:c>
      <x:c r="AD1024" s="120"/>
      <x:c r="AE1024" s="120"/>
      <x:c r="AF1024" s="120"/>
      <x:c r="AG1024" s="120"/>
    </x:row>
    <x:row r="1025">
      <x:c r="A1025" s="120" t="n">
        <x:v>1024</x:v>
      </x:c>
      <x:c r="B1025" s="120" t="n">
        <x:v>0</x:v>
      </x:c>
      <x:c r="C1025" s="120" t="n">
        <x:v>0</x:v>
      </x:c>
      <x:c r="D1025" s="120" t="str">
        <x:v>CADC0873</x:v>
      </x:c>
      <x:c r="E1025" s="120" t="n">
        <x:v>5</x:v>
      </x:c>
      <x:c r="F1025" s="120" t="n">
        <x:v>435</x:v>
      </x:c>
      <x:c r="G1025" s="120" t="n">
        <x:v>88</x:v>
      </x:c>
      <x:c r="H1025" s="120" t="n">
        <x:v>-0.0000021472291704545455</x:v>
      </x:c>
      <x:c r="I1025" s="120" t="n">
        <x:v>2.3937746831175347e-11</x:v>
      </x:c>
      <x:c r="J1025" s="120" t="n">
        <x:v>0.000004892621672597969</x:v>
      </x:c>
      <x:c r="K1025" s="120" t="n">
        <x:v>-1.1115764861912345</x:v>
      </x:c>
      <x:c r="L1025" s="120" t="n">
        <x:v>-0.16365957494898611</x:v>
      </x:c>
      <x:c r="M1025" s="120" t="n">
        <x:v>1</x:v>
      </x:c>
      <x:c r="N1025" s="120" t="n">
        <x:v>1</x:v>
      </x:c>
      <x:c r="O1025" s="120" t="n">
        <x:v>1</x:v>
      </x:c>
      <x:c r="P1025" s="120" t="n">
        <x:v>29</x:v>
      </x:c>
      <x:c r="Q1025" s="120" t="n">
        <x:v>29</x:v>
      </x:c>
      <x:c r="R1025" s="120" t="n">
        <x:v>3.1587252092432263e-13</x:v>
      </x:c>
      <x:c r="S1025" s="120" t="n">
        <x:v>5.695907641329918e-13</x:v>
      </x:c>
      <x:c r="T1025" s="120" t="n">
        <x:v>2175</x:v>
      </x:c>
      <x:c r="U1025" s="120" t="n">
        <x:v>440</x:v>
      </x:c>
      <x:c r="V1025" s="120" t="n">
        <x:v>5.502930306017321e-14</x:v>
      </x:c>
      <x:c r="W1025" s="120" t="n">
        <x:v>2.720198503542653e-13</x:v>
      </x:c>
      <x:c r="X1025" s="120" t="n">
        <x:v>1025</x:v>
      </x:c>
      <x:c r="Y1025" s="151" t="n">
        <x:v>44598.066655092596</x:v>
      </x:c>
      <x:c r="Z1025" s="151" t="n">
        <x:v>44598.07168981482</x:v>
      </x:c>
      <x:c r="AA1025" s="120" t="n">
        <x:v>88</x:v>
      </x:c>
      <x:c r="AB1025" s="120" t="str">
        <x:v>Normal</x:v>
      </x:c>
      <x:c r="AC1025" s="120" t="n">
        <x:v>0</x:v>
      </x:c>
      <x:c r="AD1025" s="120"/>
      <x:c r="AE1025" s="120"/>
      <x:c r="AF1025" s="120"/>
      <x:c r="AG1025" s="120"/>
    </x:row>
    <x:row r="1026">
      <x:c r="A1026" s="120" t="n">
        <x:v>1025</x:v>
      </x:c>
      <x:c r="B1026" s="120" t="n">
        <x:v>1</x:v>
      </x:c>
      <x:c r="C1026" s="120" t="n">
        <x:v>1</x:v>
      </x:c>
      <x:c r="D1026" s="120" t="str">
        <x:v>CADC0873</x:v>
      </x:c>
      <x:c r="E1026" s="120" t="n">
        <x:v>5</x:v>
      </x:c>
      <x:c r="F1026" s="120" t="n">
        <x:v>470</x:v>
      </x:c>
      <x:c r="G1026" s="120" t="n">
        <x:v>95</x:v>
      </x:c>
      <x:c r="H1026" s="120" t="n">
        <x:v>-0.000004796416357894737</x:v>
      </x:c>
      <x:c r="I1026" s="120" t="n">
        <x:v>2.7031442591978626e-10</x:v>
      </x:c>
      <x:c r="J1026" s="120" t="n">
        <x:v>0.000016441241617341017</x:v>
      </x:c>
      <x:c r="K1026" s="120" t="n">
        <x:v>-1.0172802451902687</x:v>
      </x:c>
      <x:c r="L1026" s="120" t="n">
        <x:v>-0.2751736580111143</x:v>
      </x:c>
      <x:c r="M1026" s="120" t="n">
        <x:v>2</x:v>
      </x:c>
      <x:c r="N1026" s="120" t="n">
        <x:v>2</x:v>
      </x:c>
      <x:c r="O1026" s="120" t="n">
        <x:v>1</x:v>
      </x:c>
      <x:c r="P1026" s="120" t="n">
        <x:v>10</x:v>
      </x:c>
      <x:c r="Q1026" s="120" t="n">
        <x:v>16</x:v>
      </x:c>
      <x:c r="R1026" s="120" t="n">
        <x:v>9.24679032095068e-12</x:v>
      </x:c>
      <x:c r="S1026" s="120" t="n">
        <x:v>1.9842109353582555e-11</x:v>
      </x:c>
      <x:c r="T1026" s="120" t="n">
        <x:v>2350</x:v>
      </x:c>
      <x:c r="U1026" s="120" t="n">
        <x:v>475</x:v>
      </x:c>
      <x:c r="V1026" s="120" t="n">
        <x:v>5.751370764250771e-13</x:v>
      </x:c>
      <x:c r="W1026" s="120" t="n">
        <x:v>2.8454150096819606e-12</x:v>
      </x:c>
      <x:c r="X1026" s="120" t="n">
        <x:v>1026</x:v>
      </x:c>
      <x:c r="Y1026" s="151" t="n">
        <x:v>44598.321851851855</x:v>
      </x:c>
      <x:c r="Z1026" s="151" t="n">
        <x:v>44598.32729166667</x:v>
      </x:c>
      <x:c r="AA1026" s="120" t="n">
        <x:v>95</x:v>
      </x:c>
      <x:c r="AB1026" s="120" t="str">
        <x:v>Anomalous</x:v>
      </x:c>
      <x:c r="AC1026" s="120" t="n">
        <x:v>1</x:v>
      </x:c>
      <x:c r="AD1026" s="120" t="n">
        <x:v>279</x:v>
      </x:c>
      <x:c r="AE1026" s="120" t="n">
        <x:v>3</x:v>
      </x:c>
      <x:c r="AF1026" s="120" t="n">
        <x:v>79</x:v>
      </x:c>
      <x:c r="AG1026" s="120" t="str">
        <x:v>train=1|anomaly=1</x:v>
      </x:c>
    </x:row>
    <x:row r="1027">
      <x:c r="A1027" s="120" t="n">
        <x:v>1026</x:v>
      </x:c>
      <x:c r="B1027" s="120" t="n">
        <x:v>0</x:v>
      </x:c>
      <x:c r="C1027" s="120" t="n">
        <x:v>1</x:v>
      </x:c>
      <x:c r="D1027" s="120" t="str">
        <x:v>CADC0873</x:v>
      </x:c>
      <x:c r="E1027" s="120" t="n">
        <x:v>5</x:v>
      </x:c>
      <x:c r="F1027" s="120" t="n">
        <x:v>1245</x:v>
      </x:c>
      <x:c r="G1027" s="120" t="n">
        <x:v>250</x:v>
      </x:c>
      <x:c r="H1027" s="120" t="n">
        <x:v>0.0000080752267252</x:v>
      </x:c>
      <x:c r="I1027" s="120" t="n">
        <x:v>2.509728297733047e-10</x:v>
      </x:c>
      <x:c r="J1027" s="120" t="n">
        <x:v>0.00001584212200979732</x:v>
      </x:c>
      <x:c r="K1027" s="120" t="n">
        <x:v>-1.422094179211783</x:v>
      </x:c>
      <x:c r="L1027" s="120" t="n">
        <x:v>-0.11477810445239363</x:v>
      </x:c>
      <x:c r="M1027" s="120" t="n">
        <x:v>1</x:v>
      </x:c>
      <x:c r="N1027" s="120" t="n">
        <x:v>1</x:v>
      </x:c>
      <x:c r="O1027" s="120" t="n">
        <x:v>1</x:v>
      </x:c>
      <x:c r="P1027" s="120" t="n">
        <x:v>77</x:v>
      </x:c>
      <x:c r="Q1027" s="120" t="n">
        <x:v>84</x:v>
      </x:c>
      <x:c r="R1027" s="120" t="n">
        <x:v>3.168563000935438e-13</x:v>
      </x:c>
      <x:c r="S1027" s="120" t="n">
        <x:v>5.172083852222735e-13</x:v>
      </x:c>
      <x:c r="T1027" s="120" t="n">
        <x:v>6225</x:v>
      </x:c>
      <x:c r="U1027" s="120" t="n">
        <x:v>1250</x:v>
      </x:c>
      <x:c r="V1027" s="120" t="n">
        <x:v>2.0158460222755396e-13</x:v>
      </x:c>
      <x:c r="W1027" s="120" t="n">
        <x:v>1.0038913190932188e-12</x:v>
      </x:c>
      <x:c r="X1027" s="120" t="n">
        <x:v>1027</x:v>
      </x:c>
      <x:c r="Y1027" s="151" t="n">
        <x:v>44600.0675462963</x:v>
      </x:c>
      <x:c r="Z1027" s="151" t="n">
        <x:v>44600.08195601852</x:v>
      </x:c>
      <x:c r="AA1027" s="120" t="n">
        <x:v>250</x:v>
      </x:c>
      <x:c r="AB1027" s="120" t="str">
        <x:v>Normal</x:v>
      </x:c>
      <x:c r="AC1027" s="120" t="n">
        <x:v>0</x:v>
      </x:c>
      <x:c r="AD1027" s="120"/>
      <x:c r="AE1027" s="120"/>
      <x:c r="AF1027" s="120"/>
      <x:c r="AG1027" s="120"/>
    </x:row>
    <x:row r="1028">
      <x:c r="A1028" s="120" t="n">
        <x:v>1027</x:v>
      </x:c>
      <x:c r="B1028" s="120" t="n">
        <x:v>0</x:v>
      </x:c>
      <x:c r="C1028" s="120" t="n">
        <x:v>1</x:v>
      </x:c>
      <x:c r="D1028" s="120" t="str">
        <x:v>CADC0873</x:v>
      </x:c>
      <x:c r="E1028" s="120" t="n">
        <x:v>5</x:v>
      </x:c>
      <x:c r="F1028" s="120" t="n">
        <x:v>990</x:v>
      </x:c>
      <x:c r="G1028" s="120" t="n">
        <x:v>199</x:v>
      </x:c>
      <x:c r="H1028" s="120" t="n">
        <x:v>0.000006730099454271358</x:v>
      </x:c>
      <x:c r="I1028" s="120" t="n">
        <x:v>1.3924807039062027e-10</x:v>
      </x:c>
      <x:c r="J1028" s="120" t="n">
        <x:v>0.000011800341960749285</x:v>
      </x:c>
      <x:c r="K1028" s="120" t="n">
        <x:v>-1.5086297727249105</x:v>
      </x:c>
      <x:c r="L1028" s="120" t="n">
        <x:v>-0.0003859098002860256</x:v>
      </x:c>
      <x:c r="M1028" s="120" t="n">
        <x:v>1</x:v>
      </x:c>
      <x:c r="N1028" s="120" t="n">
        <x:v>1</x:v>
      </x:c>
      <x:c r="O1028" s="120" t="n">
        <x:v>1</x:v>
      </x:c>
      <x:c r="P1028" s="120" t="n">
        <x:v>55</x:v>
      </x:c>
      <x:c r="Q1028" s="120" t="n">
        <x:v>65</x:v>
      </x:c>
      <x:c r="R1028" s="120" t="n">
        <x:v>3.2238383559762245e-13</x:v>
      </x:c>
      <x:c r="S1028" s="120" t="n">
        <x:v>5.227823927662943e-13</x:v>
      </x:c>
      <x:c r="T1028" s="120" t="n">
        <x:v>4950</x:v>
      </x:c>
      <x:c r="U1028" s="120" t="n">
        <x:v>995</x:v>
      </x:c>
      <x:c r="V1028" s="120" t="n">
        <x:v>1.406546165561821e-13</x:v>
      </x:c>
      <x:c r="W1028" s="120" t="n">
        <x:v>6.997390471890466e-13</x:v>
      </x:c>
      <x:c r="X1028" s="120" t="n">
        <x:v>1028</x:v>
      </x:c>
      <x:c r="Y1028" s="151" t="n">
        <x:v>44600.08201388889</x:v>
      </x:c>
      <x:c r="Z1028" s="151" t="n">
        <x:v>44600.09347222222</x:v>
      </x:c>
      <x:c r="AA1028" s="120" t="n">
        <x:v>199</x:v>
      </x:c>
      <x:c r="AB1028" s="120" t="str">
        <x:v>Normal</x:v>
      </x:c>
      <x:c r="AC1028" s="120" t="n">
        <x:v>1</x:v>
      </x:c>
      <x:c r="AD1028" s="120" t="n">
        <x:v>125</x:v>
      </x:c>
      <x:c r="AE1028" s="120" t="n">
        <x:v>2</x:v>
      </x:c>
      <x:c r="AF1028" s="120" t="n">
        <x:v>25</x:v>
      </x:c>
      <x:c r="AG1028" s="120" t="str">
        <x:v>train=1|anomaly=0</x:v>
      </x:c>
    </x:row>
    <x:row r="1029">
      <x:c r="A1029" s="120" t="n">
        <x:v>1028</x:v>
      </x:c>
      <x:c r="B1029" s="120" t="n">
        <x:v>0</x:v>
      </x:c>
      <x:c r="C1029" s="120" t="n">
        <x:v>1</x:v>
      </x:c>
      <x:c r="D1029" s="120" t="str">
        <x:v>CADC0873</x:v>
      </x:c>
      <x:c r="E1029" s="120" t="n">
        <x:v>5</x:v>
      </x:c>
      <x:c r="F1029" s="120" t="n">
        <x:v>980</x:v>
      </x:c>
      <x:c r="G1029" s="120" t="n">
        <x:v>197</x:v>
      </x:c>
      <x:c r="H1029" s="120" t="n">
        <x:v>0.000002030941347868021</x:v>
      </x:c>
      <x:c r="I1029" s="120" t="n">
        <x:v>3.0098321848138136e-11</x:v>
      </x:c>
      <x:c r="J1029" s="120" t="n">
        <x:v>0.0000054861937486875306</x:v>
      </x:c>
      <x:c r="K1029" s="120" t="n">
        <x:v>-0.1957690582623708</x:v>
      </x:c>
      <x:c r="L1029" s="120" t="n">
        <x:v>-0.8676263451285092</x:v>
      </x:c>
      <x:c r="M1029" s="120" t="n">
        <x:v>1</x:v>
      </x:c>
      <x:c r="N1029" s="120" t="n">
        <x:v>1</x:v>
      </x:c>
      <x:c r="O1029" s="120" t="n">
        <x:v>1</x:v>
      </x:c>
      <x:c r="P1029" s="120" t="n">
        <x:v>67</x:v>
      </x:c>
      <x:c r="Q1029" s="120" t="n">
        <x:v>68</x:v>
      </x:c>
      <x:c r="R1029" s="120" t="n">
        <x:v>2.433418605950656e-13</x:v>
      </x:c>
      <x:c r="S1029" s="120" t="n">
        <x:v>6.176364177850106e-13</x:v>
      </x:c>
      <x:c r="T1029" s="120" t="n">
        <x:v>4900</x:v>
      </x:c>
      <x:c r="U1029" s="120" t="n">
        <x:v>985</x:v>
      </x:c>
      <x:c r="V1029" s="120" t="n">
        <x:v>3.071257331442667e-14</x:v>
      </x:c>
      <x:c r="W1029" s="120" t="n">
        <x:v>1.5278335963521896e-13</x:v>
      </x:c>
      <x:c r="X1029" s="120" t="n">
        <x:v>1029</x:v>
      </x:c>
      <x:c r="Y1029" s="151" t="n">
        <x:v>44600.09353009259</x:v>
      </x:c>
      <x:c r="Z1029" s="151" t="n">
        <x:v>44600.10487268519</x:v>
      </x:c>
      <x:c r="AA1029" s="120" t="n">
        <x:v>197</x:v>
      </x:c>
      <x:c r="AB1029" s="120" t="str">
        <x:v>Normal</x:v>
      </x:c>
      <x:c r="AC1029" s="120" t="n">
        <x:v>1</x:v>
      </x:c>
      <x:c r="AD1029" s="120" t="n">
        <x:v>298</x:v>
      </x:c>
      <x:c r="AE1029" s="120" t="n">
        <x:v>3</x:v>
      </x:c>
      <x:c r="AF1029" s="120" t="n">
        <x:v>98</x:v>
      </x:c>
      <x:c r="AG1029" s="120" t="str">
        <x:v>train=1|anomaly=0</x:v>
      </x:c>
    </x:row>
    <x:row r="1030">
      <x:c r="A1030" s="120" t="n">
        <x:v>1029</x:v>
      </x:c>
      <x:c r="B1030" s="120" t="n">
        <x:v>0</x:v>
      </x:c>
      <x:c r="C1030" s="120" t="n">
        <x:v>1</x:v>
      </x:c>
      <x:c r="D1030" s="120" t="str">
        <x:v>CADC0873</x:v>
      </x:c>
      <x:c r="E1030" s="120" t="n">
        <x:v>5</x:v>
      </x:c>
      <x:c r="F1030" s="120" t="n">
        <x:v>1070</x:v>
      </x:c>
      <x:c r="G1030" s="120" t="n">
        <x:v>215</x:v>
      </x:c>
      <x:c r="H1030" s="120" t="n">
        <x:v>0.000008069335525581394</x:v>
      </x:c>
      <x:c r="I1030" s="120" t="n">
        <x:v>4.006042369915547e-11</x:v>
      </x:c>
      <x:c r="J1030" s="120" t="n">
        <x:v>0.000006329330430555468</x:v>
      </x:c>
      <x:c r="K1030" s="120" t="n">
        <x:v>-1.458478327569719</x:v>
      </x:c>
      <x:c r="L1030" s="120" t="n">
        <x:v>-0.0212657975556088</x:v>
      </x:c>
      <x:c r="M1030" s="120" t="n">
        <x:v>1</x:v>
      </x:c>
      <x:c r="N1030" s="120" t="n">
        <x:v>1</x:v>
      </x:c>
      <x:c r="O1030" s="120" t="n">
        <x:v>1</x:v>
      </x:c>
      <x:c r="P1030" s="120" t="n">
        <x:v>65</x:v>
      </x:c>
      <x:c r="Q1030" s="120" t="n">
        <x:v>72</x:v>
      </x:c>
      <x:c r="R1030" s="120" t="n">
        <x:v>2.862048580444327e-13</x:v>
      </x:c>
      <x:c r="S1030" s="120" t="n">
        <x:v>7.630056011841201e-13</x:v>
      </x:c>
      <x:c r="T1030" s="120" t="n">
        <x:v>5350</x:v>
      </x:c>
      <x:c r="U1030" s="120" t="n">
        <x:v>1075</x:v>
      </x:c>
      <x:c r="V1030" s="120" t="n">
        <x:v>3.743964831696773e-14</x:v>
      </x:c>
      <x:c r="W1030" s="120" t="n">
        <x:v>1.8632755208909522e-13</x:v>
      </x:c>
      <x:c r="X1030" s="120" t="n">
        <x:v>1030</x:v>
      </x:c>
      <x:c r="Y1030" s="151" t="n">
        <x:v>44600.10493055556</x:v>
      </x:c>
      <x:c r="Z1030" s="151" t="n">
        <x:v>44600.117314814815</x:v>
      </x:c>
      <x:c r="AA1030" s="120" t="n">
        <x:v>215</x:v>
      </x:c>
      <x:c r="AB1030" s="120" t="str">
        <x:v>Normal</x:v>
      </x:c>
      <x:c r="AC1030" s="120" t="n">
        <x:v>1</x:v>
      </x:c>
      <x:c r="AD1030" s="120" t="n">
        <x:v>418</x:v>
      </x:c>
      <x:c r="AE1030" s="120" t="n">
        <x:v>5</x:v>
      </x:c>
      <x:c r="AF1030" s="120" t="n">
        <x:v>18</x:v>
      </x:c>
      <x:c r="AG1030" s="120" t="str">
        <x:v>train=1|anomaly=0</x:v>
      </x:c>
    </x:row>
    <x:row r="1031">
      <x:c r="A1031" s="120" t="n">
        <x:v>1030</x:v>
      </x:c>
      <x:c r="B1031" s="120" t="n">
        <x:v>0</x:v>
      </x:c>
      <x:c r="C1031" s="120" t="n">
        <x:v>0</x:v>
      </x:c>
      <x:c r="D1031" s="120" t="str">
        <x:v>CADC0873</x:v>
      </x:c>
      <x:c r="E1031" s="120" t="n">
        <x:v>5</x:v>
      </x:c>
      <x:c r="F1031" s="120" t="n">
        <x:v>885</x:v>
      </x:c>
      <x:c r="G1031" s="120" t="n">
        <x:v>178</x:v>
      </x:c>
      <x:c r="H1031" s="120" t="n">
        <x:v>0.000009700201382022471</x:v>
      </x:c>
      <x:c r="I1031" s="120" t="n">
        <x:v>2.4932813990394346e-11</x:v>
      </x:c>
      <x:c r="J1031" s="120" t="n">
        <x:v>0.000004993276879003842</x:v>
      </x:c>
      <x:c r="K1031" s="120" t="n">
        <x:v>-0.20711551351689828</x:v>
      </x:c>
      <x:c r="L1031" s="120" t="n">
        <x:v>-0.899547976072169</x:v>
      </x:c>
      <x:c r="M1031" s="120" t="n">
        <x:v>1</x:v>
      </x:c>
      <x:c r="N1031" s="120" t="n">
        <x:v>1</x:v>
      </x:c>
      <x:c r="O1031" s="120" t="n">
        <x:v>1</x:v>
      </x:c>
      <x:c r="P1031" s="120" t="n">
        <x:v>56</x:v>
      </x:c>
      <x:c r="Q1031" s="120" t="n">
        <x:v>58</x:v>
      </x:c>
      <x:c r="R1031" s="120" t="n">
        <x:v>2.3146416563618167e-13</x:v>
      </x:c>
      <x:c r="S1031" s="120" t="n">
        <x:v>6.177408178203162e-13</x:v>
      </x:c>
      <x:c r="T1031" s="120" t="n">
        <x:v>4425</x:v>
      </x:c>
      <x:c r="U1031" s="120" t="n">
        <x:v>890</x:v>
      </x:c>
      <x:c r="V1031" s="120" t="n">
        <x:v>2.817267117558683e-14</x:v>
      </x:c>
      <x:c r="W1031" s="120" t="n">
        <x:v>1.400719887100806e-13</x:v>
      </x:c>
      <x:c r="X1031" s="120" t="n">
        <x:v>1031</x:v>
      </x:c>
      <x:c r="Y1031" s="151" t="n">
        <x:v>44600.117372685185</x:v>
      </x:c>
      <x:c r="Z1031" s="151" t="n">
        <x:v>44600.12761574074</x:v>
      </x:c>
      <x:c r="AA1031" s="120" t="n">
        <x:v>178</x:v>
      </x:c>
      <x:c r="AB1031" s="120" t="str">
        <x:v>Normal</x:v>
      </x:c>
      <x:c r="AC1031" s="120" t="n">
        <x:v>1</x:v>
      </x:c>
      <x:c r="AD1031" s="120" t="n">
        <x:v>644</x:v>
      </x:c>
      <x:c r="AE1031" s="120" t="n">
        <x:v>7</x:v>
      </x:c>
      <x:c r="AF1031" s="120" t="n">
        <x:v>44</x:v>
      </x:c>
      <x:c r="AG1031" s="120" t="str">
        <x:v>train=0|anomaly=0</x:v>
      </x:c>
    </x:row>
    <x:row r="1032">
      <x:c r="A1032" s="120" t="n">
        <x:v>1031</x:v>
      </x:c>
      <x:c r="B1032" s="120" t="n">
        <x:v>0</x:v>
      </x:c>
      <x:c r="C1032" s="120" t="n">
        <x:v>1</x:v>
      </x:c>
      <x:c r="D1032" s="120" t="str">
        <x:v>CADC0873</x:v>
      </x:c>
      <x:c r="E1032" s="120" t="n">
        <x:v>5</x:v>
      </x:c>
      <x:c r="F1032" s="120" t="n">
        <x:v>275</x:v>
      </x:c>
      <x:c r="G1032" s="120" t="n">
        <x:v>56</x:v>
      </x:c>
      <x:c r="H1032" s="120" t="n">
        <x:v>-0.000005052264660714286</x:v>
      </x:c>
      <x:c r="I1032" s="120" t="n">
        <x:v>3.211766823316458e-10</x:v>
      </x:c>
      <x:c r="J1032" s="120" t="n">
        <x:v>0.000017921402911927566</x:v>
      </x:c>
      <x:c r="K1032" s="120" t="n">
        <x:v>-1.4822294960332094</x:v>
      </x:c>
      <x:c r="L1032" s="120" t="n">
        <x:v>0.008297223528675835</x:v>
      </x:c>
      <x:c r="M1032" s="120" t="n">
        <x:v>1</x:v>
      </x:c>
      <x:c r="N1032" s="120" t="n">
        <x:v>1</x:v>
      </x:c>
      <x:c r="O1032" s="120" t="n">
        <x:v>1</x:v>
      </x:c>
      <x:c r="P1032" s="120" t="n">
        <x:v>8</x:v>
      </x:c>
      <x:c r="Q1032" s="120" t="n">
        <x:v>17</x:v>
      </x:c>
      <x:c r="R1032" s="120" t="n">
        <x:v>4.421627262824466e-12</x:v>
      </x:c>
      <x:c r="S1032" s="120" t="n">
        <x:v>7.956832090532649e-13</x:v>
      </x:c>
      <x:c r="T1032" s="120" t="n">
        <x:v>1375</x:v>
      </x:c>
      <x:c r="U1032" s="120" t="n">
        <x:v>280</x:v>
      </x:c>
      <x:c r="V1032" s="120" t="n">
        <x:v>1.1679152084787121e-12</x:v>
      </x:c>
      <x:c r="W1032" s="120" t="n">
        <x:v>5.73529789877939e-12</x:v>
      </x:c>
      <x:c r="X1032" s="120" t="n">
        <x:v>1032</x:v>
      </x:c>
      <x:c r="Y1032" s="151" t="n">
        <x:v>44602.34211805555</x:v>
      </x:c>
      <x:c r="Z1032" s="151" t="n">
        <x:v>44602.345300925925</x:v>
      </x:c>
      <x:c r="AA1032" s="120" t="n">
        <x:v>56</x:v>
      </x:c>
      <x:c r="AB1032" s="120" t="str">
        <x:v>Normal</x:v>
      </x:c>
      <x:c r="AC1032" s="120" t="n">
        <x:v>1</x:v>
      </x:c>
      <x:c r="AD1032" s="120" t="n">
        <x:v>438</x:v>
      </x:c>
      <x:c r="AE1032" s="120" t="n">
        <x:v>5</x:v>
      </x:c>
      <x:c r="AF1032" s="120" t="n">
        <x:v>38</x:v>
      </x:c>
      <x:c r="AG1032" s="120" t="str">
        <x:v>train=1|anomaly=0</x:v>
      </x:c>
    </x:row>
    <x:row r="1033">
      <x:c r="A1033" s="120" t="n">
        <x:v>1032</x:v>
      </x:c>
      <x:c r="B1033" s="120" t="n">
        <x:v>0</x:v>
      </x:c>
      <x:c r="C1033" s="120" t="n">
        <x:v>1</x:v>
      </x:c>
      <x:c r="D1033" s="120" t="str">
        <x:v>CADC0873</x:v>
      </x:c>
      <x:c r="E1033" s="120" t="n">
        <x:v>5</x:v>
      </x:c>
      <x:c r="F1033" s="120" t="n">
        <x:v>235</x:v>
      </x:c>
      <x:c r="G1033" s="120" t="n">
        <x:v>48</x:v>
      </x:c>
      <x:c r="H1033" s="120" t="n">
        <x:v>-0.000004506435333333334</x:v>
      </x:c>
      <x:c r="I1033" s="120" t="n">
        <x:v>3.467616392571561e-10</x:v>
      </x:c>
      <x:c r="J1033" s="120" t="n">
        <x:v>0.00001862153697354641</x:v>
      </x:c>
      <x:c r="K1033" s="120" t="n">
        <x:v>-1.4980214657087019</x:v>
      </x:c>
      <x:c r="L1033" s="120" t="n">
        <x:v>-0.02159348422038096</x:v>
      </x:c>
      <x:c r="M1033" s="120" t="n">
        <x:v>1</x:v>
      </x:c>
      <x:c r="N1033" s="120" t="n">
        <x:v>1</x:v>
      </x:c>
      <x:c r="O1033" s="120" t="n">
        <x:v>1</x:v>
      </x:c>
      <x:c r="P1033" s="120" t="n">
        <x:v>5</x:v>
      </x:c>
      <x:c r="Q1033" s="120" t="n">
        <x:v>15</x:v>
      </x:c>
      <x:c r="R1033" s="120" t="n">
        <x:v>6.319354050233508e-12</x:v>
      </x:c>
      <x:c r="S1033" s="120" t="n">
        <x:v>8.087033894905937e-13</x:v>
      </x:c>
      <x:c r="T1033" s="120" t="n">
        <x:v>1175</x:v>
      </x:c>
      <x:c r="U1033" s="120" t="n">
        <x:v>240</x:v>
      </x:c>
      <x:c r="V1033" s="120" t="n">
        <x:v>1.4755814436474727e-12</x:v>
      </x:c>
      <x:c r="W1033" s="120" t="n">
        <x:v>7.2242008178574185e-12</x:v>
      </x:c>
      <x:c r="X1033" s="120" t="n">
        <x:v>1033</x:v>
      </x:c>
      <x:c r="Y1033" s="151" t="n">
        <x:v>44602.345358796294</x:v>
      </x:c>
      <x:c r="Z1033" s="151" t="n">
        <x:v>44602.348078703704</x:v>
      </x:c>
      <x:c r="AA1033" s="120" t="n">
        <x:v>48</x:v>
      </x:c>
      <x:c r="AB1033" s="120" t="str">
        <x:v>Normal</x:v>
      </x:c>
      <x:c r="AC1033" s="120" t="n">
        <x:v>1</x:v>
      </x:c>
      <x:c r="AD1033" s="120" t="n">
        <x:v>677</x:v>
      </x:c>
      <x:c r="AE1033" s="120" t="n">
        <x:v>7</x:v>
      </x:c>
      <x:c r="AF1033" s="120" t="n">
        <x:v>77</x:v>
      </x:c>
      <x:c r="AG1033" s="120" t="str">
        <x:v>train=1|anomaly=0</x:v>
      </x:c>
    </x:row>
    <x:row r="1034">
      <x:c r="A1034" s="120" t="n">
        <x:v>1033</x:v>
      </x:c>
      <x:c r="B1034" s="120" t="n">
        <x:v>0</x:v>
      </x:c>
      <x:c r="C1034" s="120" t="n">
        <x:v>1</x:v>
      </x:c>
      <x:c r="D1034" s="120" t="str">
        <x:v>CADC0873</x:v>
      </x:c>
      <x:c r="E1034" s="120" t="n">
        <x:v>5</x:v>
      </x:c>
      <x:c r="F1034" s="120" t="n">
        <x:v>225</x:v>
      </x:c>
      <x:c r="G1034" s="120" t="n">
        <x:v>46</x:v>
      </x:c>
      <x:c r="H1034" s="120" t="n">
        <x:v>0.000006626704782608694</x:v>
      </x:c>
      <x:c r="I1034" s="120" t="n">
        <x:v>6.172002092929075e-10</x:v>
      </x:c>
      <x:c r="J1034" s="120" t="n">
        <x:v>0.000024843514431193254</x:v>
      </x:c>
      <x:c r="K1034" s="120" t="n">
        <x:v>-1.4705897023742198</x:v>
      </x:c>
      <x:c r="L1034" s="120" t="n">
        <x:v>0.0479712717708127</x:v>
      </x:c>
      <x:c r="M1034" s="120" t="n">
        <x:v>1</x:v>
      </x:c>
      <x:c r="N1034" s="120" t="n">
        <x:v>1</x:v>
      </x:c>
      <x:c r="O1034" s="120" t="n">
        <x:v>1</x:v>
      </x:c>
      <x:c r="P1034" s="120" t="n">
        <x:v>4</x:v>
      </x:c>
      <x:c r="Q1034" s="120" t="n">
        <x:v>14</x:v>
      </x:c>
      <x:c r="R1034" s="120" t="n">
        <x:v>1.1945167183952095e-11</x:v>
      </x:c>
      <x:c r="S1034" s="120" t="n">
        <x:v>1.487946716376445e-12</x:v>
      </x:c>
      <x:c r="T1034" s="120" t="n">
        <x:v>1125</x:v>
      </x:c>
      <x:c r="U1034" s="120" t="n">
        <x:v>230</x:v>
      </x:c>
      <x:c r="V1034" s="120" t="n">
        <x:v>2.7431120413018113e-12</x:v>
      </x:c>
      <x:c r="W1034" s="120" t="n">
        <x:v>1.341739585419364e-11</x:v>
      </x:c>
      <x:c r="X1034" s="120" t="n">
        <x:v>1034</x:v>
      </x:c>
      <x:c r="Y1034" s="151" t="n">
        <x:v>44602.34813657407</x:v>
      </x:c>
      <x:c r="Z1034" s="151" t="n">
        <x:v>44602.35074074074</x:v>
      </x:c>
      <x:c r="AA1034" s="120" t="n">
        <x:v>46</x:v>
      </x:c>
      <x:c r="AB1034" s="120" t="str">
        <x:v>Normal</x:v>
      </x:c>
      <x:c r="AC1034" s="120" t="n">
        <x:v>1</x:v>
      </x:c>
      <x:c r="AD1034" s="120" t="n">
        <x:v>554</x:v>
      </x:c>
      <x:c r="AE1034" s="120" t="n">
        <x:v>6</x:v>
      </x:c>
      <x:c r="AF1034" s="120" t="n">
        <x:v>54</x:v>
      </x:c>
      <x:c r="AG1034" s="120" t="str">
        <x:v>train=1|anomaly=0</x:v>
      </x:c>
    </x:row>
    <x:row r="1035">
      <x:c r="A1035" s="120" t="n">
        <x:v>1034</x:v>
      </x:c>
      <x:c r="B1035" s="120" t="n">
        <x:v>0</x:v>
      </x:c>
      <x:c r="C1035" s="120" t="n">
        <x:v>1</x:v>
      </x:c>
      <x:c r="D1035" s="120" t="str">
        <x:v>CADC0873</x:v>
      </x:c>
      <x:c r="E1035" s="120" t="n">
        <x:v>5</x:v>
      </x:c>
      <x:c r="F1035" s="120" t="n">
        <x:v>230</x:v>
      </x:c>
      <x:c r="G1035" s="120" t="n">
        <x:v>47</x:v>
      </x:c>
      <x:c r="H1035" s="120" t="n">
        <x:v>0.00000662264493617021</x:v>
      </x:c>
      <x:c r="I1035" s="120" t="n">
        <x:v>7.846940702592354e-10</x:v>
      </x:c>
      <x:c r="J1035" s="120" t="n">
        <x:v>0.000028012391369878358</x:v>
      </x:c>
      <x:c r="K1035" s="120" t="n">
        <x:v>-1.4250905881935263</x:v>
      </x:c>
      <x:c r="L1035" s="120" t="n">
        <x:v>0.03554480366904198</x:v>
      </x:c>
      <x:c r="M1035" s="120" t="n">
        <x:v>1</x:v>
      </x:c>
      <x:c r="N1035" s="120" t="n">
        <x:v>1</x:v>
      </x:c>
      <x:c r="O1035" s="120" t="n">
        <x:v>1</x:v>
      </x:c>
      <x:c r="P1035" s="120" t="n">
        <x:v>4</x:v>
      </x:c>
      <x:c r="Q1035" s="120" t="n">
        <x:v>16</x:v>
      </x:c>
      <x:c r="R1035" s="120" t="n">
        <x:v>1.465604729354677e-11</x:v>
      </x:c>
      <x:c r="S1035" s="120" t="n">
        <x:v>2.375454285073424e-12</x:v>
      </x:c>
      <x:c r="T1035" s="120" t="n">
        <x:v>1150</x:v>
      </x:c>
      <x:c r="U1035" s="120" t="n">
        <x:v>235</x:v>
      </x:c>
      <x:c r="V1035" s="120" t="n">
        <x:v>3.4117133489531974e-12</x:v>
      </x:c>
      <x:c r="W1035" s="120" t="n">
        <x:v>1.6695618516153944e-11</x:v>
      </x:c>
      <x:c r="X1035" s="120" t="n">
        <x:v>1035</x:v>
      </x:c>
      <x:c r="Y1035" s="151" t="n">
        <x:v>44602.350798611114</x:v>
      </x:c>
      <x:c r="Z1035" s="151" t="n">
        <x:v>44602.35346064815</x:v>
      </x:c>
      <x:c r="AA1035" s="120" t="n">
        <x:v>47</x:v>
      </x:c>
      <x:c r="AB1035" s="120" t="str">
        <x:v>Normal</x:v>
      </x:c>
      <x:c r="AC1035" s="120" t="n">
        <x:v>0</x:v>
      </x:c>
      <x:c r="AD1035" s="120"/>
      <x:c r="AE1035" s="120"/>
      <x:c r="AF1035" s="120"/>
      <x:c r="AG1035" s="120"/>
    </x:row>
    <x:row r="1036">
      <x:c r="A1036" s="120" t="n">
        <x:v>1035</x:v>
      </x:c>
      <x:c r="B1036" s="120" t="n">
        <x:v>0</x:v>
      </x:c>
      <x:c r="C1036" s="120" t="n">
        <x:v>1</x:v>
      </x:c>
      <x:c r="D1036" s="120" t="str">
        <x:v>CADC0873</x:v>
      </x:c>
      <x:c r="E1036" s="120" t="n">
        <x:v>5</x:v>
      </x:c>
      <x:c r="F1036" s="120" t="n">
        <x:v>225</x:v>
      </x:c>
      <x:c r="G1036" s="120" t="n">
        <x:v>46</x:v>
      </x:c>
      <x:c r="H1036" s="120" t="n">
        <x:v>0.000009770738413043477</x:v>
      </x:c>
      <x:c r="I1036" s="120" t="n">
        <x:v>7.268153411579289e-10</x:v>
      </x:c>
      <x:c r="J1036" s="120" t="n">
        <x:v>0.00002695951299927224</x:v>
      </x:c>
      <x:c r="K1036" s="120" t="n">
        <x:v>-1.2904609021546236</x:v>
      </x:c>
      <x:c r="L1036" s="120" t="n">
        <x:v>-0.07067562638123229</x:v>
      </x:c>
      <x:c r="M1036" s="120" t="n">
        <x:v>1</x:v>
      </x:c>
      <x:c r="N1036" s="120" t="n">
        <x:v>1</x:v>
      </x:c>
      <x:c r="O1036" s="120" t="n">
        <x:v>1</x:v>
      </x:c>
      <x:c r="P1036" s="120" t="n">
        <x:v>4</x:v>
      </x:c>
      <x:c r="Q1036" s="120" t="n">
        <x:v>17</x:v>
      </x:c>
      <x:c r="R1036" s="120" t="n">
        <x:v>1.3918617385010446e-11</x:v>
      </x:c>
      <x:c r="S1036" s="120" t="n">
        <x:v>1.8500796052638203e-12</x:v>
      </x:c>
      <x:c r="T1036" s="120" t="n">
        <x:v>1125</x:v>
      </x:c>
      <x:c r="U1036" s="120" t="n">
        <x:v>230</x:v>
      </x:c>
      <x:c r="V1036" s="120" t="n">
        <x:v>3.2302904051463504e-12</x:v>
      </x:c>
      <x:c r="W1036" s="120" t="n">
        <x:v>1.5800333503433237e-11</x:v>
      </x:c>
      <x:c r="X1036" s="120" t="n">
        <x:v>1036</x:v>
      </x:c>
      <x:c r="Y1036" s="151" t="n">
        <x:v>44602.35351851852</x:v>
      </x:c>
      <x:c r="Z1036" s="151" t="n">
        <x:v>44602.35612268518</x:v>
      </x:c>
      <x:c r="AA1036" s="120" t="n">
        <x:v>46</x:v>
      </x:c>
      <x:c r="AB1036" s="120" t="str">
        <x:v>Normal</x:v>
      </x:c>
      <x:c r="AC1036" s="120" t="n">
        <x:v>0</x:v>
      </x:c>
      <x:c r="AD1036" s="120"/>
      <x:c r="AE1036" s="120"/>
      <x:c r="AF1036" s="120"/>
      <x:c r="AG1036" s="120"/>
    </x:row>
    <x:row r="1037">
      <x:c r="A1037" s="120" t="n">
        <x:v>1036</x:v>
      </x:c>
      <x:c r="B1037" s="120" t="n">
        <x:v>1</x:v>
      </x:c>
      <x:c r="C1037" s="120" t="n">
        <x:v>1</x:v>
      </x:c>
      <x:c r="D1037" s="120" t="str">
        <x:v>CADC0873</x:v>
      </x:c>
      <x:c r="E1037" s="120" t="n">
        <x:v>5</x:v>
      </x:c>
      <x:c r="F1037" s="120" t="n">
        <x:v>315</x:v>
      </x:c>
      <x:c r="G1037" s="120" t="n">
        <x:v>64</x:v>
      </x:c>
      <x:c r="H1037" s="120" t="n">
        <x:v>5.175846875e-7</x:v>
      </x:c>
      <x:c r="I1037" s="120" t="n">
        <x:v>3.106741736016874e-10</x:v>
      </x:c>
      <x:c r="J1037" s="120" t="n">
        <x:v>0.000017625951707686235</x:v>
      </x:c>
      <x:c r="K1037" s="120" t="n">
        <x:v>-1.1914405709752587</x:v>
      </x:c>
      <x:c r="L1037" s="120" t="n">
        <x:v>0.3888900846229436</x:v>
      </x:c>
      <x:c r="M1037" s="120" t="n">
        <x:v>2</x:v>
      </x:c>
      <x:c r="N1037" s="120" t="n">
        <x:v>2</x:v>
      </x:c>
      <x:c r="O1037" s="120" t="n">
        <x:v>1</x:v>
      </x:c>
      <x:c r="P1037" s="120" t="n">
        <x:v>3</x:v>
      </x:c>
      <x:c r="Q1037" s="120" t="n">
        <x:v>11</x:v>
      </x:c>
      <x:c r="R1037" s="120" t="n">
        <x:v>4.0524076418252516e-11</x:v>
      </x:c>
      <x:c r="S1037" s="120" t="n">
        <x:v>8.238907084914953e-11</x:v>
      </x:c>
      <x:c r="T1037" s="120" t="n">
        <x:v>1575</x:v>
      </x:c>
      <x:c r="U1037" s="120" t="n">
        <x:v>320</x:v>
      </x:c>
      <x:c r="V1037" s="120" t="n">
        <x:v>9.862672177831345e-13</x:v>
      </x:c>
      <x:c r="W1037" s="120" t="n">
        <x:v>4.854283962526365e-12</x:v>
      </x:c>
      <x:c r="X1037" s="120" t="n">
        <x:v>1037</x:v>
      </x:c>
      <x:c r="Y1037" s="151" t="n">
        <x:v>44602.35618055556</x:v>
      </x:c>
      <x:c r="Z1037" s="151" t="n">
        <x:v>44602.359826388885</x:v>
      </x:c>
      <x:c r="AA1037" s="120" t="n">
        <x:v>64</x:v>
      </x:c>
      <x:c r="AB1037" s="120" t="str">
        <x:v>Anomalous</x:v>
      </x:c>
      <x:c r="AC1037" s="120" t="n">
        <x:v>0</x:v>
      </x:c>
      <x:c r="AD1037" s="120"/>
      <x:c r="AE1037" s="120"/>
      <x:c r="AF1037" s="120"/>
      <x:c r="AG1037" s="120"/>
    </x:row>
    <x:row r="1038">
      <x:c r="A1038" s="120" t="n">
        <x:v>1037</x:v>
      </x:c>
      <x:c r="B1038" s="120" t="n">
        <x:v>0</x:v>
      </x:c>
      <x:c r="C1038" s="120" t="n">
        <x:v>1</x:v>
      </x:c>
      <x:c r="D1038" s="120" t="str">
        <x:v>CADC0888</x:v>
      </x:c>
      <x:c r="E1038" s="120" t="n">
        <x:v>5</x:v>
      </x:c>
      <x:c r="F1038" s="120" t="n">
        <x:v>60</x:v>
      </x:c>
      <x:c r="G1038" s="120" t="n">
        <x:v>13</x:v>
      </x:c>
      <x:c r="H1038" s="120" t="n">
        <x:v>0.8976729230769231</x:v>
      </x:c>
      <x:c r="I1038" s="120" t="n">
        <x:v>0.022387321510994082</x:v>
      </x:c>
      <x:c r="J1038" s="120" t="n">
        <x:v>0.1496239336168986</x:v>
      </x:c>
      <x:c r="K1038" s="120" t="n">
        <x:v>-1.1098361596452688</x:v>
      </x:c>
      <x:c r="L1038" s="120" t="n">
        <x:v>-0.20273332103576702</x:v>
      </x:c>
      <x:c r="M1038" s="120" t="n">
        <x:v>1</x:v>
      </x:c>
      <x:c r="N1038" s="120" t="n">
        <x:v>1</x:v>
      </x:c>
      <x:c r="O1038" s="120" t="n">
        <x:v>1</x:v>
      </x:c>
      <x:c r="P1038" s="120" t="n">
        <x:v>1</x:v>
      </x:c>
      <x:c r="Q1038" s="120" t="n">
        <x:v>0</x:v>
      </x:c>
      <x:c r="R1038" s="120" t="n">
        <x:v>0.004654893420833334</x:v>
      </x:c>
      <x:c r="S1038" s="120" t="n">
        <x:v>0.0011078188101983479</x:v>
      </x:c>
      <x:c r="T1038" s="120" t="n">
        <x:v>300</x:v>
      </x:c>
      <x:c r="U1038" s="120" t="n">
        <x:v>65</x:v>
      </x:c>
      <x:c r="V1038" s="120" t="n">
        <x:v>0.0003731220251832347</x:v>
      </x:c>
      <x:c r="W1038" s="120" t="n">
        <x:v>0.0017221016546918526</x:v>
      </x:c>
      <x:c r="X1038" s="120" t="n">
        <x:v>1038</x:v>
      </x:c>
      <x:c r="Y1038" s="151" t="n">
        <x:v>44566.23542824074</x:v>
      </x:c>
      <x:c r="Z1038" s="151" t="n">
        <x:v>44566.236122685186</x:v>
      </x:c>
      <x:c r="AA1038" s="120" t="n">
        <x:v>13</x:v>
      </x:c>
      <x:c r="AB1038" s="120" t="str">
        <x:v>Normal</x:v>
      </x:c>
      <x:c r="AC1038" s="120" t="n">
        <x:v>1</x:v>
      </x:c>
      <x:c r="AD1038" s="120" t="n">
        <x:v>94</x:v>
      </x:c>
      <x:c r="AE1038" s="120" t="n">
        <x:v>1</x:v>
      </x:c>
      <x:c r="AF1038" s="120" t="n">
        <x:v>94</x:v>
      </x:c>
      <x:c r="AG1038" s="120" t="str">
        <x:v>train=1|anomaly=0</x:v>
      </x:c>
    </x:row>
    <x:row r="1039">
      <x:c r="A1039" s="120" t="n">
        <x:v>1038</x:v>
      </x:c>
      <x:c r="B1039" s="120" t="n">
        <x:v>0</x:v>
      </x:c>
      <x:c r="C1039" s="120" t="n">
        <x:v>0</x:v>
      </x:c>
      <x:c r="D1039" s="120" t="str">
        <x:v>CADC0888</x:v>
      </x:c>
      <x:c r="E1039" s="120" t="n">
        <x:v>5</x:v>
      </x:c>
      <x:c r="F1039" s="120" t="n">
        <x:v>55</x:v>
      </x:c>
      <x:c r="G1039" s="120" t="n">
        <x:v>12</x:v>
      </x:c>
      <x:c r="H1039" s="120" t="n">
        <x:v>0.8496995833333333</x:v>
      </x:c>
      <x:c r="I1039" s="120" t="n">
        <x:v>0.01718927617374305</x:v>
      </x:c>
      <x:c r="J1039" s="120" t="n">
        <x:v>0.1311078799071324</x:v>
      </x:c>
      <x:c r="K1039" s="120" t="n">
        <x:v>-1.299567186066868</x:v>
      </x:c>
      <x:c r="L1039" s="120" t="n">
        <x:v>-0.16939393807942796</x:v>
      </x:c>
      <x:c r="M1039" s="120" t="n">
        <x:v>1</x:v>
      </x:c>
      <x:c r="N1039" s="120" t="n">
        <x:v>1</x:v>
      </x:c>
      <x:c r="O1039" s="120" t="n">
        <x:v>1</x:v>
      </x:c>
      <x:c r="P1039" s="120" t="n">
        <x:v>1</x:v>
      </x:c>
      <x:c r="Q1039" s="120" t="n">
        <x:v>0</x:v>
      </x:c>
      <x:c r="R1039" s="120" t="n">
        <x:v>0.004317605212561983</x:v>
      </x:c>
      <x:c r="S1039" s="120" t="n">
        <x:v>0.0008516751350099999</x:v>
      </x:c>
      <x:c r="T1039" s="120" t="n">
        <x:v>275</x:v>
      </x:c>
      <x:c r="U1039" s="120" t="n">
        <x:v>60</x:v>
      </x:c>
      <x:c r="V1039" s="120" t="n">
        <x:v>0.00031253229406805546</x:v>
      </x:c>
      <x:c r="W1039" s="120" t="n">
        <x:v>0.0014324396811452543</x:v>
      </x:c>
      <x:c r="X1039" s="120" t="n">
        <x:v>1039</x:v>
      </x:c>
      <x:c r="Y1039" s="151" t="n">
        <x:v>44566.236180555556</x:v>
      </x:c>
      <x:c r="Z1039" s="151" t="n">
        <x:v>44566.23681712963</x:v>
      </x:c>
      <x:c r="AA1039" s="120" t="n">
        <x:v>12</x:v>
      </x:c>
      <x:c r="AB1039" s="120" t="str">
        <x:v>Normal</x:v>
      </x:c>
      <x:c r="AC1039" s="120" t="n">
        <x:v>1</x:v>
      </x:c>
      <x:c r="AD1039" s="120" t="n">
        <x:v>383</x:v>
      </x:c>
      <x:c r="AE1039" s="120" t="n">
        <x:v>4</x:v>
      </x:c>
      <x:c r="AF1039" s="120" t="n">
        <x:v>83</x:v>
      </x:c>
      <x:c r="AG1039" s="120" t="str">
        <x:v>train=0|anomaly=0</x:v>
      </x:c>
    </x:row>
    <x:row r="1040">
      <x:c r="A1040" s="120" t="n">
        <x:v>1039</x:v>
      </x:c>
      <x:c r="B1040" s="120" t="n">
        <x:v>0</x:v>
      </x:c>
      <x:c r="C1040" s="120" t="n">
        <x:v>0</x:v>
      </x:c>
      <x:c r="D1040" s="120" t="str">
        <x:v>CADC0888</x:v>
      </x:c>
      <x:c r="E1040" s="120" t="n">
        <x:v>5</x:v>
      </x:c>
      <x:c r="F1040" s="120" t="n">
        <x:v>65</x:v>
      </x:c>
      <x:c r="G1040" s="120" t="n">
        <x:v>14</x:v>
      </x:c>
      <x:c r="H1040" s="120" t="n">
        <x:v>0.9476140714285715</x:v>
      </x:c>
      <x:c r="I1040" s="120" t="n">
        <x:v>0.01913685343692347</x:v>
      </x:c>
      <x:c r="J1040" s="120" t="n">
        <x:v>0.13833601641265902</x:v>
      </x:c>
      <x:c r="K1040" s="120" t="n">
        <x:v>-1.3146967052891125</x:v>
      </x:c>
      <x:c r="L1040" s="120" t="n">
        <x:v>-0.10386800405945193</x:v>
      </x:c>
      <x:c r="M1040" s="120" t="n">
        <x:v>1</x:v>
      </x:c>
      <x:c r="N1040" s="120" t="n">
        <x:v>1</x:v>
      </x:c>
      <x:c r="O1040" s="120" t="n">
        <x:v>1</x:v>
      </x:c>
      <x:c r="P1040" s="120" t="n">
        <x:v>1</x:v>
      </x:c>
      <x:c r="Q1040" s="120" t="n">
        <x:v>3</x:v>
      </x:c>
      <x:c r="R1040" s="120" t="n">
        <x:v>0.003467882386840236</x:v>
      </x:c>
      <x:c r="S1040" s="120" t="n">
        <x:v>0.0007923253393055545</x:v>
      </x:c>
      <x:c r="T1040" s="120" t="n">
        <x:v>325</x:v>
      </x:c>
      <x:c r="U1040" s="120" t="n">
        <x:v>70</x:v>
      </x:c>
      <x:c r="V1040" s="120" t="n">
        <x:v>0.0002944131297988226</x:v>
      </x:c>
      <x:c r="W1040" s="120" t="n">
        <x:v>0.0013669181026373905</x:v>
      </x:c>
      <x:c r="X1040" s="120" t="n">
        <x:v>1040</x:v>
      </x:c>
      <x:c r="Y1040" s="151" t="n">
        <x:v>44566.236875</x:v>
      </x:c>
      <x:c r="Z1040" s="151" t="n">
        <x:v>44566.23762731482</x:v>
      </x:c>
      <x:c r="AA1040" s="120" t="n">
        <x:v>14</x:v>
      </x:c>
      <x:c r="AB1040" s="120" t="str">
        <x:v>Normal</x:v>
      </x:c>
      <x:c r="AC1040" s="120" t="n">
        <x:v>1</x:v>
      </x:c>
      <x:c r="AD1040" s="120" t="n">
        <x:v>376</x:v>
      </x:c>
      <x:c r="AE1040" s="120" t="n">
        <x:v>4</x:v>
      </x:c>
      <x:c r="AF1040" s="120" t="n">
        <x:v>76</x:v>
      </x:c>
      <x:c r="AG1040" s="120" t="str">
        <x:v>train=0|anomaly=0</x:v>
      </x:c>
    </x:row>
    <x:row r="1041">
      <x:c r="A1041" s="120" t="n">
        <x:v>1040</x:v>
      </x:c>
      <x:c r="B1041" s="120" t="n">
        <x:v>0</x:v>
      </x:c>
      <x:c r="C1041" s="120" t="n">
        <x:v>1</x:v>
      </x:c>
      <x:c r="D1041" s="120" t="str">
        <x:v>CADC0888</x:v>
      </x:c>
      <x:c r="E1041" s="120" t="n">
        <x:v>5</x:v>
      </x:c>
      <x:c r="F1041" s="120" t="n">
        <x:v>55</x:v>
      </x:c>
      <x:c r="G1041" s="120" t="n">
        <x:v>12</x:v>
      </x:c>
      <x:c r="H1041" s="120" t="n">
        <x:v>0.9664915</x:v>
      </x:c>
      <x:c r="I1041" s="120" t="n">
        <x:v>0.019470771502749996</x:v>
      </x:c>
      <x:c r="J1041" s="120" t="n">
        <x:v>0.139537706383436</x:v>
      </x:c>
      <x:c r="K1041" s="120" t="n">
        <x:v>-1.1112637431827241</x:v>
      </x:c>
      <x:c r="L1041" s="120" t="n">
        <x:v>-0.16765737018971807</x:v>
      </x:c>
      <x:c r="M1041" s="120" t="n">
        <x:v>1</x:v>
      </x:c>
      <x:c r="N1041" s="120" t="n">
        <x:v>1</x:v>
      </x:c>
      <x:c r="O1041" s="120" t="n">
        <x:v>1</x:v>
      </x:c>
      <x:c r="P1041" s="120" t="n">
        <x:v>1</x:v>
      </x:c>
      <x:c r="Q1041" s="120" t="n">
        <x:v>1</x:v>
      </x:c>
      <x:c r="R1041" s="120" t="n">
        <x:v>0.0050936243406280975</x:v>
      </x:c>
      <x:c r="S1041" s="120" t="n">
        <x:v>0.0010791100427599992</x:v>
      </x:c>
      <x:c r="T1041" s="120" t="n">
        <x:v>275</x:v>
      </x:c>
      <x:c r="U1041" s="120" t="n">
        <x:v>60</x:v>
      </x:c>
      <x:c r="V1041" s="120" t="n">
        <x:v>0.0003540140273227272</x:v>
      </x:c>
      <x:c r="W1041" s="120" t="n">
        <x:v>0.001622564291895833</x:v>
      </x:c>
      <x:c r="X1041" s="120" t="n">
        <x:v>1041</x:v>
      </x:c>
      <x:c r="Y1041" s="151" t="n">
        <x:v>44566.23768518519</x:v>
      </x:c>
      <x:c r="Z1041" s="151" t="n">
        <x:v>44566.23832175926</x:v>
      </x:c>
      <x:c r="AA1041" s="120" t="n">
        <x:v>12</x:v>
      </x:c>
      <x:c r="AB1041" s="120" t="str">
        <x:v>Normal</x:v>
      </x:c>
      <x:c r="AC1041" s="120" t="n">
        <x:v>1</x:v>
      </x:c>
      <x:c r="AD1041" s="120" t="n">
        <x:v>649</x:v>
      </x:c>
      <x:c r="AE1041" s="120" t="n">
        <x:v>7</x:v>
      </x:c>
      <x:c r="AF1041" s="120" t="n">
        <x:v>49</x:v>
      </x:c>
      <x:c r="AG1041" s="120" t="str">
        <x:v>train=1|anomaly=0</x:v>
      </x:c>
    </x:row>
    <x:row r="1042">
      <x:c r="A1042" s="120" t="n">
        <x:v>1041</x:v>
      </x:c>
      <x:c r="B1042" s="120" t="n">
        <x:v>0</x:v>
      </x:c>
      <x:c r="C1042" s="120" t="n">
        <x:v>0</x:v>
      </x:c>
      <x:c r="D1042" s="120" t="str">
        <x:v>CADC0888</x:v>
      </x:c>
      <x:c r="E1042" s="120" t="n">
        <x:v>5</x:v>
      </x:c>
      <x:c r="F1042" s="120" t="n">
        <x:v>60</x:v>
      </x:c>
      <x:c r="G1042" s="120" t="n">
        <x:v>13</x:v>
      </x:c>
      <x:c r="H1042" s="120" t="n">
        <x:v>0.8213746153846153</x:v>
      </x:c>
      <x:c r="I1042" s="120" t="n">
        <x:v>0.015549855856082834</x:v>
      </x:c>
      <x:c r="J1042" s="120" t="n">
        <x:v>0.12469906116760797</x:v>
      </x:c>
      <x:c r="K1042" s="120" t="n">
        <x:v>-1.4146548461868564</x:v>
      </x:c>
      <x:c r="L1042" s="120" t="n">
        <x:v>0.1991009791075331</x:v>
      </x:c>
      <x:c r="M1042" s="120" t="n">
        <x:v>1</x:v>
      </x:c>
      <x:c r="N1042" s="120" t="n">
        <x:v>1</x:v>
      </x:c>
      <x:c r="O1042" s="120" t="n">
        <x:v>1</x:v>
      </x:c>
      <x:c r="P1042" s="120" t="n">
        <x:v>1</x:v>
      </x:c>
      <x:c r="Q1042" s="120" t="n">
        <x:v>0</x:v>
      </x:c>
      <x:c r="R1042" s="120" t="n">
        <x:v>0.0040202138577430544</x:v>
      </x:c>
      <x:c r="S1042" s="120" t="n">
        <x:v>0.0010506848926280996</x:v>
      </x:c>
      <x:c r="T1042" s="120" t="n">
        <x:v>300</x:v>
      </x:c>
      <x:c r="U1042" s="120" t="n">
        <x:v>65</x:v>
      </x:c>
      <x:c r="V1042" s="120" t="n">
        <x:v>0.00025916426426804727</x:v>
      </x:c>
      <x:c r="W1042" s="120" t="n">
        <x:v>0.001196142758160218</x:v>
      </x:c>
      <x:c r="X1042" s="120" t="n">
        <x:v>1042</x:v>
      </x:c>
      <x:c r="Y1042" s="151" t="n">
        <x:v>44566.23837962963</x:v>
      </x:c>
      <x:c r="Z1042" s="151" t="n">
        <x:v>44566.239074074074</x:v>
      </x:c>
      <x:c r="AA1042" s="120" t="n">
        <x:v>13</x:v>
      </x:c>
      <x:c r="AB1042" s="120" t="str">
        <x:v>Normal</x:v>
      </x:c>
      <x:c r="AC1042" s="120" t="n">
        <x:v>1</x:v>
      </x:c>
      <x:c r="AD1042" s="120" t="n">
        <x:v>464</x:v>
      </x:c>
      <x:c r="AE1042" s="120" t="n">
        <x:v>5</x:v>
      </x:c>
      <x:c r="AF1042" s="120" t="n">
        <x:v>64</x:v>
      </x:c>
      <x:c r="AG1042" s="120" t="str">
        <x:v>train=0|anomaly=0</x:v>
      </x:c>
    </x:row>
    <x:row r="1043">
      <x:c r="A1043" s="120" t="n">
        <x:v>1042</x:v>
      </x:c>
      <x:c r="B1043" s="120" t="n">
        <x:v>0</x:v>
      </x:c>
      <x:c r="C1043" s="120" t="n">
        <x:v>1</x:v>
      </x:c>
      <x:c r="D1043" s="120" t="str">
        <x:v>CADC0888</x:v>
      </x:c>
      <x:c r="E1043" s="120" t="n">
        <x:v>5</x:v>
      </x:c>
      <x:c r="F1043" s="120" t="n">
        <x:v>55</x:v>
      </x:c>
      <x:c r="G1043" s="120" t="n">
        <x:v>12</x:v>
      </x:c>
      <x:c r="H1043" s="120" t="n">
        <x:v>0.8917526666666667</x:v>
      </x:c>
      <x:c r="I1043" s="120" t="n">
        <x:v>0.01869880014188889</x:v>
      </x:c>
      <x:c r="J1043" s="120" t="n">
        <x:v>0.13674355612565037</x:v>
      </x:c>
      <x:c r="K1043" s="120" t="n">
        <x:v>-0.9418857335461857</x:v>
      </x:c>
      <x:c r="L1043" s="120" t="n">
        <x:v>-0.4270230396374967</x:v>
      </x:c>
      <x:c r="M1043" s="120" t="n">
        <x:v>1</x:v>
      </x:c>
      <x:c r="N1043" s="120" t="n">
        <x:v>1</x:v>
      </x:c>
      <x:c r="O1043" s="120" t="n">
        <x:v>1</x:v>
      </x:c>
      <x:c r="P1043" s="120" t="n">
        <x:v>2</x:v>
      </x:c>
      <x:c r="Q1043" s="120" t="n">
        <x:v>1</x:v>
      </x:c>
      <x:c r="R1043" s="120" t="n">
        <x:v>0.004013173310446281</x:v>
      </x:c>
      <x:c r="S1043" s="120" t="n">
        <x:v>0.0009360976377600017</x:v>
      </x:c>
      <x:c r="T1043" s="120" t="n">
        <x:v>275</x:v>
      </x:c>
      <x:c r="U1043" s="120" t="n">
        <x:v>60</x:v>
      </x:c>
      <x:c r="V1043" s="120" t="n">
        <x:v>0.00033997818439797985</x:v>
      </x:c>
      <x:c r="W1043" s="120" t="n">
        <x:v>0.0015582333451574077</x:v>
      </x:c>
      <x:c r="X1043" s="120" t="n">
        <x:v>1043</x:v>
      </x:c>
      <x:c r="Y1043" s="151" t="n">
        <x:v>44566.23913194444</x:v>
      </x:c>
      <x:c r="Z1043" s="151" t="n">
        <x:v>44566.23976851852</x:v>
      </x:c>
      <x:c r="AA1043" s="120" t="n">
        <x:v>12</x:v>
      </x:c>
      <x:c r="AB1043" s="120" t="str">
        <x:v>Normal</x:v>
      </x:c>
      <x:c r="AC1043" s="120" t="n">
        <x:v>1</x:v>
      </x:c>
      <x:c r="AD1043" s="120" t="n">
        <x:v>767</x:v>
      </x:c>
      <x:c r="AE1043" s="120" t="n">
        <x:v>8</x:v>
      </x:c>
      <x:c r="AF1043" s="120" t="n">
        <x:v>67</x:v>
      </x:c>
      <x:c r="AG1043" s="120" t="str">
        <x:v>train=1|anomaly=0</x:v>
      </x:c>
    </x:row>
    <x:row r="1044">
      <x:c r="A1044" s="120" t="n">
        <x:v>1043</x:v>
      </x:c>
      <x:c r="B1044" s="120" t="n">
        <x:v>1</x:v>
      </x:c>
      <x:c r="C1044" s="120" t="n">
        <x:v>1</x:v>
      </x:c>
      <x:c r="D1044" s="120" t="str">
        <x:v>CADC0888</x:v>
      </x:c>
      <x:c r="E1044" s="120" t="n">
        <x:v>5</x:v>
      </x:c>
      <x:c r="F1044" s="120" t="n">
        <x:v>60</x:v>
      </x:c>
      <x:c r="G1044" s="120" t="n">
        <x:v>13</x:v>
      </x:c>
      <x:c r="H1044" s="120" t="n">
        <x:v>0.9524663076923076</x:v>
      </x:c>
      <x:c r="I1044" s="120" t="n">
        <x:v>0.03732111522559763</x:v>
      </x:c>
      <x:c r="J1044" s="120" t="n">
        <x:v>0.193186736671019</x:v>
      </x:c>
      <x:c r="K1044" s="120" t="n">
        <x:v>0.8356358588804493</x:v>
      </x:c>
      <x:c r="L1044" s="120" t="n">
        <x:v>-1.0134174028900902</x:v>
      </x:c>
      <x:c r="M1044" s="120" t="n">
        <x:v>1</x:v>
      </x:c>
      <x:c r="N1044" s="120" t="n">
        <x:v>1</x:v>
      </x:c>
      <x:c r="O1044" s="120" t="n">
        <x:v>1</x:v>
      </x:c>
      <x:c r="P1044" s="120" t="n">
        <x:v>0</x:v>
      </x:c>
      <x:c r="Q1044" s="120" t="n">
        <x:v>0</x:v>
      </x:c>
      <x:c r="R1044" s="120" t="n">
        <x:v>0.03504992236374307</x:v>
      </x:c>
      <x:c r="S1044" s="120" t="n">
        <x:v>0.08106459982586779</x:v>
      </x:c>
      <x:c r="T1044" s="120" t="n">
        <x:v>300</x:v>
      </x:c>
      <x:c r="U1044" s="120" t="n">
        <x:v>65</x:v>
      </x:c>
      <x:c r="V1044" s="120" t="n">
        <x:v>0.0006220185870932939</x:v>
      </x:c>
      <x:c r="W1044" s="120" t="n">
        <x:v>0.002870855017353664</x:v>
      </x:c>
      <x:c r="X1044" s="120" t="n">
        <x:v>1044</x:v>
      </x:c>
      <x:c r="Y1044" s="151" t="n">
        <x:v>44566.23982638889</x:v>
      </x:c>
      <x:c r="Z1044" s="151" t="n">
        <x:v>44566.24052083334</x:v>
      </x:c>
      <x:c r="AA1044" s="120" t="n">
        <x:v>13</x:v>
      </x:c>
      <x:c r="AB1044" s="120" t="str">
        <x:v>Anomalous</x:v>
      </x:c>
      <x:c r="AC1044" s="120" t="n">
        <x:v>0</x:v>
      </x:c>
      <x:c r="AD1044" s="120"/>
      <x:c r="AE1044" s="120"/>
      <x:c r="AF1044" s="120"/>
      <x:c r="AG1044" s="120"/>
    </x:row>
    <x:row r="1045">
      <x:c r="A1045" s="120" t="n">
        <x:v>1044</x:v>
      </x:c>
      <x:c r="B1045" s="120" t="n">
        <x:v>0</x:v>
      </x:c>
      <x:c r="C1045" s="120" t="n">
        <x:v>1</x:v>
      </x:c>
      <x:c r="D1045" s="120" t="str">
        <x:v>CADC0888</x:v>
      </x:c>
      <x:c r="E1045" s="120" t="n">
        <x:v>5</x:v>
      </x:c>
      <x:c r="F1045" s="120" t="n">
        <x:v>60</x:v>
      </x:c>
      <x:c r="G1045" s="120" t="n">
        <x:v>13</x:v>
      </x:c>
      <x:c r="H1045" s="120" t="n">
        <x:v>0.868927076923077</x:v>
      </x:c>
      <x:c r="I1045" s="120" t="n">
        <x:v>0.020104271356994077</x:v>
      </x:c>
      <x:c r="J1045" s="120" t="n">
        <x:v>0.14178953190202045</x:v>
      </x:c>
      <x:c r="K1045" s="120" t="n">
        <x:v>-1.1579730584716224</x:v>
      </x:c>
      <x:c r="L1045" s="120" t="n">
        <x:v>-0.12429043238805988</x:v>
      </x:c>
      <x:c r="M1045" s="120" t="n">
        <x:v>1</x:v>
      </x:c>
      <x:c r="N1045" s="120" t="n">
        <x:v>1</x:v>
      </x:c>
      <x:c r="O1045" s="120" t="n">
        <x:v>1</x:v>
      </x:c>
      <x:c r="P1045" s="120" t="n">
        <x:v>1</x:v>
      </x:c>
      <x:c r="Q1045" s="120" t="n">
        <x:v>0</x:v>
      </x:c>
      <x:c r="R1045" s="120" t="n">
        <x:v>0.004306259025972221</x:v>
      </x:c>
      <x:c r="S1045" s="120" t="n">
        <x:v>0.001277504761239667</x:v>
      </x:c>
      <x:c r="T1045" s="120" t="n">
        <x:v>300</x:v>
      </x:c>
      <x:c r="U1045" s="120" t="n">
        <x:v>65</x:v>
      </x:c>
      <x:c r="V1045" s="120" t="n">
        <x:v>0.0003350711892832346</x:v>
      </x:c>
      <x:c r="W1045" s="120" t="n">
        <x:v>0.0015464824120764674</x:v>
      </x:c>
      <x:c r="X1045" s="120" t="n">
        <x:v>1045</x:v>
      </x:c>
      <x:c r="Y1045" s="151" t="n">
        <x:v>44566.240578703706</x:v>
      </x:c>
      <x:c r="Z1045" s="151" t="n">
        <x:v>44566.241273148145</x:v>
      </x:c>
      <x:c r="AA1045" s="120" t="n">
        <x:v>13</x:v>
      </x:c>
      <x:c r="AB1045" s="120" t="str">
        <x:v>Normal</x:v>
      </x:c>
      <x:c r="AC1045" s="120" t="n">
        <x:v>0</x:v>
      </x:c>
      <x:c r="AD1045" s="120"/>
      <x:c r="AE1045" s="120"/>
      <x:c r="AF1045" s="120"/>
      <x:c r="AG1045" s="120"/>
    </x:row>
    <x:row r="1046">
      <x:c r="A1046" s="120" t="n">
        <x:v>1045</x:v>
      </x:c>
      <x:c r="B1046" s="120" t="n">
        <x:v>0</x:v>
      </x:c>
      <x:c r="C1046" s="120" t="n">
        <x:v>1</x:v>
      </x:c>
      <x:c r="D1046" s="120" t="str">
        <x:v>CADC0888</x:v>
      </x:c>
      <x:c r="E1046" s="120" t="n">
        <x:v>5</x:v>
      </x:c>
      <x:c r="F1046" s="120" t="n">
        <x:v>55</x:v>
      </x:c>
      <x:c r="G1046" s="120" t="n">
        <x:v>12</x:v>
      </x:c>
      <x:c r="H1046" s="120" t="n">
        <x:v>0.83385375</x:v>
      </x:c>
      <x:c r="I1046" s="120" t="n">
        <x:v>0.01597047173102083</x:v>
      </x:c>
      <x:c r="J1046" s="120" t="n">
        <x:v>0.12637433177279644</x:v>
      </x:c>
      <x:c r="K1046" s="120" t="n">
        <x:v>-1.3710861700874855</x:v>
      </x:c>
      <x:c r="L1046" s="120" t="n">
        <x:v>0.04848687999727264</x:v>
      </x:c>
      <x:c r="M1046" s="120" t="n">
        <x:v>1</x:v>
      </x:c>
      <x:c r="N1046" s="120" t="n">
        <x:v>1</x:v>
      </x:c>
      <x:c r="O1046" s="120" t="n">
        <x:v>1</x:v>
      </x:c>
      <x:c r="P1046" s="120" t="n">
        <x:v>1</x:v>
      </x:c>
      <x:c r="Q1046" s="120" t="n">
        <x:v>0</x:v>
      </x:c>
      <x:c r="R1046" s="120" t="n">
        <x:v>0.004650547290545453</x:v>
      </x:c>
      <x:c r="S1046" s="120" t="n">
        <x:v>0.0009803238562499982</x:v>
      </x:c>
      <x:c r="T1046" s="120" t="n">
        <x:v>275</x:v>
      </x:c>
      <x:c r="U1046" s="120" t="n">
        <x:v>60</x:v>
      </x:c>
      <x:c r="V1046" s="120" t="n">
        <x:v>0.00029037221329128785</x:v>
      </x:c>
      <x:c r="W1046" s="120" t="n">
        <x:v>0.0013308726442517358</x:v>
      </x:c>
      <x:c r="X1046" s="120" t="n">
        <x:v>1046</x:v>
      </x:c>
      <x:c r="Y1046" s="151" t="n">
        <x:v>44566.24133101852</x:v>
      </x:c>
      <x:c r="Z1046" s="151" t="n">
        <x:v>44566.24196759259</x:v>
      </x:c>
      <x:c r="AA1046" s="120" t="n">
        <x:v>12</x:v>
      </x:c>
      <x:c r="AB1046" s="120" t="str">
        <x:v>Normal</x:v>
      </x:c>
      <x:c r="AC1046" s="120" t="n">
        <x:v>1</x:v>
      </x:c>
      <x:c r="AD1046" s="120" t="n">
        <x:v>509</x:v>
      </x:c>
      <x:c r="AE1046" s="120" t="n">
        <x:v>6</x:v>
      </x:c>
      <x:c r="AF1046" s="120" t="n">
        <x:v>9</x:v>
      </x:c>
      <x:c r="AG1046" s="120" t="str">
        <x:v>train=1|anomaly=0</x:v>
      </x:c>
    </x:row>
    <x:row r="1047">
      <x:c r="A1047" s="120" t="n">
        <x:v>1046</x:v>
      </x:c>
      <x:c r="B1047" s="120" t="n">
        <x:v>0</x:v>
      </x:c>
      <x:c r="C1047" s="120" t="n">
        <x:v>1</x:v>
      </x:c>
      <x:c r="D1047" s="120" t="str">
        <x:v>CADC0888</x:v>
      </x:c>
      <x:c r="E1047" s="120" t="n">
        <x:v>5</x:v>
      </x:c>
      <x:c r="F1047" s="120" t="n">
        <x:v>55</x:v>
      </x:c>
      <x:c r="G1047" s="120" t="n">
        <x:v>12</x:v>
      </x:c>
      <x:c r="H1047" s="120" t="n">
        <x:v>0.9603902500000001</x:v>
      </x:c>
      <x:c r="I1047" s="120" t="n">
        <x:v>0.021658528289687496</x:v>
      </x:c>
      <x:c r="J1047" s="120" t="n">
        <x:v>0.1471683671503068</x:v>
      </x:c>
      <x:c r="K1047" s="120" t="n">
        <x:v>-1.0921974210118</x:v>
      </x:c>
      <x:c r="L1047" s="120" t="n">
        <x:v>-0.31991588051175796</x:v>
      </x:c>
      <x:c r="M1047" s="120" t="n">
        <x:v>1</x:v>
      </x:c>
      <x:c r="N1047" s="120" t="n">
        <x:v>1</x:v>
      </x:c>
      <x:c r="O1047" s="120" t="n">
        <x:v>1</x:v>
      </x:c>
      <x:c r="P1047" s="120" t="n">
        <x:v>1</x:v>
      </x:c>
      <x:c r="Q1047" s="120" t="n">
        <x:v>0</x:v>
      </x:c>
      <x:c r="R1047" s="120" t="n">
        <x:v>0.00465207037859504</x:v>
      </x:c>
      <x:c r="S1047" s="120" t="n">
        <x:v>0.0010001989792399989</x:v>
      </x:c>
      <x:c r="T1047" s="120" t="n">
        <x:v>275</x:v>
      </x:c>
      <x:c r="U1047" s="120" t="n">
        <x:v>60</x:v>
      </x:c>
      <x:c r="V1047" s="120" t="n">
        <x:v>0.0003937914234488636</x:v>
      </x:c>
      <x:c r="W1047" s="120" t="n">
        <x:v>0.001804877357473958</x:v>
      </x:c>
      <x:c r="X1047" s="120" t="n">
        <x:v>1047</x:v>
      </x:c>
      <x:c r="Y1047" s="151" t="n">
        <x:v>44566.24202546296</x:v>
      </x:c>
      <x:c r="Z1047" s="151" t="n">
        <x:v>44566.24266203704</x:v>
      </x:c>
      <x:c r="AA1047" s="120" t="n">
        <x:v>12</x:v>
      </x:c>
      <x:c r="AB1047" s="120" t="str">
        <x:v>Normal</x:v>
      </x:c>
      <x:c r="AC1047" s="120" t="n">
        <x:v>1</x:v>
      </x:c>
      <x:c r="AD1047" s="120" t="n">
        <x:v>858</x:v>
      </x:c>
      <x:c r="AE1047" s="120" t="n">
        <x:v>9</x:v>
      </x:c>
      <x:c r="AF1047" s="120" t="n">
        <x:v>58</x:v>
      </x:c>
      <x:c r="AG1047" s="120" t="str">
        <x:v>train=1|anomaly=0</x:v>
      </x:c>
    </x:row>
    <x:row r="1048">
      <x:c r="A1048" s="120" t="n">
        <x:v>1047</x:v>
      </x:c>
      <x:c r="B1048" s="120" t="n">
        <x:v>0</x:v>
      </x:c>
      <x:c r="C1048" s="120" t="n">
        <x:v>0</x:v>
      </x:c>
      <x:c r="D1048" s="120" t="str">
        <x:v>CADC0888</x:v>
      </x:c>
      <x:c r="E1048" s="120" t="n">
        <x:v>5</x:v>
      </x:c>
      <x:c r="F1048" s="120" t="n">
        <x:v>60</x:v>
      </x:c>
      <x:c r="G1048" s="120" t="n">
        <x:v>13</x:v>
      </x:c>
      <x:c r="H1048" s="120" t="n">
        <x:v>0.9410657692307691</x:v>
      </x:c>
      <x:c r="I1048" s="120" t="n">
        <x:v>0.01864353952571597</x:v>
      </x:c>
      <x:c r="J1048" s="120" t="n">
        <x:v>0.13654134731177942</x:v>
      </x:c>
      <x:c r="K1048" s="120" t="n">
        <x:v>-1.061428531919133</x:v>
      </x:c>
      <x:c r="L1048" s="120" t="n">
        <x:v>-0.15990290197347193</x:v>
      </x:c>
      <x:c r="M1048" s="120" t="n">
        <x:v>1</x:v>
      </x:c>
      <x:c r="N1048" s="120" t="n">
        <x:v>1</x:v>
      </x:c>
      <x:c r="O1048" s="120" t="n">
        <x:v>1</x:v>
      </x:c>
      <x:c r="P1048" s="120" t="n">
        <x:v>1</x:v>
      </x:c>
      <x:c r="Q1048" s="120" t="n">
        <x:v>0</x:v>
      </x:c>
      <x:c r="R1048" s="120" t="n">
        <x:v>0.004245199361388888</x:v>
      </x:c>
      <x:c r="S1048" s="120" t="n">
        <x:v>0.0011607082324297533</x:v>
      </x:c>
      <x:c r="T1048" s="120" t="n">
        <x:v>300</x:v>
      </x:c>
      <x:c r="U1048" s="120" t="n">
        <x:v>65</x:v>
      </x:c>
      <x:c r="V1048" s="120" t="n">
        <x:v>0.00031072565876193284</x:v>
      </x:c>
      <x:c r="W1048" s="120" t="n">
        <x:v>0.0014341184250550748</x:v>
      </x:c>
      <x:c r="X1048" s="120" t="n">
        <x:v>1048</x:v>
      </x:c>
      <x:c r="Y1048" s="151" t="n">
        <x:v>44566.24271990741</x:v>
      </x:c>
      <x:c r="Z1048" s="151" t="n">
        <x:v>44566.243414351855</x:v>
      </x:c>
      <x:c r="AA1048" s="120" t="n">
        <x:v>13</x:v>
      </x:c>
      <x:c r="AB1048" s="120" t="str">
        <x:v>Normal</x:v>
      </x:c>
      <x:c r="AC1048" s="120" t="n">
        <x:v>0</x:v>
      </x:c>
      <x:c r="AD1048" s="120"/>
      <x:c r="AE1048" s="120"/>
      <x:c r="AF1048" s="120"/>
      <x:c r="AG1048" s="120"/>
    </x:row>
    <x:row r="1049">
      <x:c r="A1049" s="120" t="n">
        <x:v>1048</x:v>
      </x:c>
      <x:c r="B1049" s="120" t="n">
        <x:v>0</x:v>
      </x:c>
      <x:c r="C1049" s="120" t="n">
        <x:v>1</x:v>
      </x:c>
      <x:c r="D1049" s="120" t="str">
        <x:v>CADC0888</x:v>
      </x:c>
      <x:c r="E1049" s="120" t="n">
        <x:v>5</x:v>
      </x:c>
      <x:c r="F1049" s="120" t="n">
        <x:v>55</x:v>
      </x:c>
      <x:c r="G1049" s="120" t="n">
        <x:v>12</x:v>
      </x:c>
      <x:c r="H1049" s="120" t="n">
        <x:v>0.8337529166666667</x:v>
      </x:c>
      <x:c r="I1049" s="120" t="n">
        <x:v>0.017518482601743057</x:v>
      </x:c>
      <x:c r="J1049" s="120" t="n">
        <x:v>0.1323574047862191</x:v>
      </x:c>
      <x:c r="K1049" s="120" t="n">
        <x:v>-1.3706051120232887</x:v>
      </x:c>
      <x:c r="L1049" s="120" t="n">
        <x:v>0.06108538155646169</x:v>
      </x:c>
      <x:c r="M1049" s="120" t="n">
        <x:v>1</x:v>
      </x:c>
      <x:c r="N1049" s="120" t="n">
        <x:v>1</x:v>
      </x:c>
      <x:c r="O1049" s="120" t="n">
        <x:v>1</x:v>
      </x:c>
      <x:c r="P1049" s="120" t="n">
        <x:v>1</x:v>
      </x:c>
      <x:c r="Q1049" s="120" t="n">
        <x:v>0</x:v>
      </x:c>
      <x:c r="R1049" s="120" t="n">
        <x:v>0.00507161485</x:v>
      </x:c>
      <x:c r="S1049" s="120" t="n">
        <x:v>0.0013354134550500013</x:v>
      </x:c>
      <x:c r="T1049" s="120" t="n">
        <x:v>275</x:v>
      </x:c>
      <x:c r="U1049" s="120" t="n">
        <x:v>60</x:v>
      </x:c>
      <x:c r="V1049" s="120" t="n">
        <x:v>0.0003185178654862374</x:v>
      </x:c>
      <x:c r="W1049" s="120" t="n">
        <x:v>0.0014598735501452546</x:v>
      </x:c>
      <x:c r="X1049" s="120" t="n">
        <x:v>1049</x:v>
      </x:c>
      <x:c r="Y1049" s="151" t="n">
        <x:v>44566.243472222224</x:v>
      </x:c>
      <x:c r="Z1049" s="151" t="n">
        <x:v>44566.244108796294</x:v>
      </x:c>
      <x:c r="AA1049" s="120" t="n">
        <x:v>12</x:v>
      </x:c>
      <x:c r="AB1049" s="120" t="str">
        <x:v>Normal</x:v>
      </x:c>
      <x:c r="AC1049" s="120" t="n">
        <x:v>0</x:v>
      </x:c>
      <x:c r="AD1049" s="120"/>
      <x:c r="AE1049" s="120"/>
      <x:c r="AF1049" s="120"/>
      <x:c r="AG1049" s="120"/>
    </x:row>
    <x:row r="1050">
      <x:c r="A1050" s="120" t="n">
        <x:v>1049</x:v>
      </x:c>
      <x:c r="B1050" s="120" t="n">
        <x:v>0</x:v>
      </x:c>
      <x:c r="C1050" s="120" t="n">
        <x:v>1</x:v>
      </x:c>
      <x:c r="D1050" s="120" t="str">
        <x:v>CADC0888</x:v>
      </x:c>
      <x:c r="E1050" s="120" t="n">
        <x:v>5</x:v>
      </x:c>
      <x:c r="F1050" s="120" t="n">
        <x:v>60</x:v>
      </x:c>
      <x:c r="G1050" s="120" t="n">
        <x:v>13</x:v>
      </x:c>
      <x:c r="H1050" s="120" t="n">
        <x:v>0.8660702307692307</x:v>
      </x:c>
      <x:c r="I1050" s="120" t="n">
        <x:v>0.020666523182946754</x:v>
      </x:c>
      <x:c r="J1050" s="120" t="n">
        <x:v>0.14375855864242224</x:v>
      </x:c>
      <x:c r="K1050" s="120" t="n">
        <x:v>-1.0541311312175647</x:v>
      </x:c>
      <x:c r="L1050" s="120" t="n">
        <x:v>-0.317436049523284</x:v>
      </x:c>
      <x:c r="M1050" s="120" t="n">
        <x:v>1</x:v>
      </x:c>
      <x:c r="N1050" s="120" t="n">
        <x:v>1</x:v>
      </x:c>
      <x:c r="O1050" s="120" t="n">
        <x:v>1</x:v>
      </x:c>
      <x:c r="P1050" s="120" t="n">
        <x:v>1</x:v>
      </x:c>
      <x:c r="Q1050" s="120" t="n">
        <x:v>1</x:v>
      </x:c>
      <x:c r="R1050" s="120" t="n">
        <x:v>0.004013759711409724</x:v>
      </x:c>
      <x:c r="S1050" s="120" t="n">
        <x:v>0.0010660025093388434</x:v>
      </x:c>
      <x:c r="T1050" s="120" t="n">
        <x:v>300</x:v>
      </x:c>
      <x:c r="U1050" s="120" t="n">
        <x:v>65</x:v>
      </x:c>
      <x:c r="V1050" s="120" t="n">
        <x:v>0.00034444205304911255</x:v>
      </x:c>
      <x:c r="W1050" s="120" t="n">
        <x:v>0.0015897325525343657</x:v>
      </x:c>
      <x:c r="X1050" s="120" t="n">
        <x:v>1050</x:v>
      </x:c>
      <x:c r="Y1050" s="151" t="n">
        <x:v>44566.244166666664</x:v>
      </x:c>
      <x:c r="Z1050" s="151" t="n">
        <x:v>44566.24486111111</x:v>
      </x:c>
      <x:c r="AA1050" s="120" t="n">
        <x:v>13</x:v>
      </x:c>
      <x:c r="AB1050" s="120" t="str">
        <x:v>Normal</x:v>
      </x:c>
      <x:c r="AC1050" s="120" t="n">
        <x:v>1</x:v>
      </x:c>
      <x:c r="AD1050" s="120" t="n">
        <x:v>551</x:v>
      </x:c>
      <x:c r="AE1050" s="120" t="n">
        <x:v>6</x:v>
      </x:c>
      <x:c r="AF1050" s="120" t="n">
        <x:v>51</x:v>
      </x:c>
      <x:c r="AG1050" s="120" t="str">
        <x:v>train=1|anomaly=0</x:v>
      </x:c>
    </x:row>
    <x:row r="1051">
      <x:c r="A1051" s="120" t="n">
        <x:v>1050</x:v>
      </x:c>
      <x:c r="B1051" s="120" t="n">
        <x:v>0</x:v>
      </x:c>
      <x:c r="C1051" s="120" t="n">
        <x:v>1</x:v>
      </x:c>
      <x:c r="D1051" s="120" t="str">
        <x:v>CADC0888</x:v>
      </x:c>
      <x:c r="E1051" s="120" t="n">
        <x:v>5</x:v>
      </x:c>
      <x:c r="F1051" s="120" t="n">
        <x:v>55</x:v>
      </x:c>
      <x:c r="G1051" s="120" t="n">
        <x:v>12</x:v>
      </x:c>
      <x:c r="H1051" s="120" t="n">
        <x:v>0.9714616666666668</x:v>
      </x:c>
      <x:c r="I1051" s="120" t="n">
        <x:v>0.013618970428222224</x:v>
      </x:c>
      <x:c r="J1051" s="120" t="n">
        <x:v>0.1167003445934168</x:v>
      </x:c>
      <x:c r="K1051" s="120" t="n">
        <x:v>-1.3628537033298391</x:v>
      </x:c>
      <x:c r="L1051" s="120" t="n">
        <x:v>0.024291585481996624</x:v>
      </x:c>
      <x:c r="M1051" s="120" t="n">
        <x:v>1</x:v>
      </x:c>
      <x:c r="N1051" s="120" t="n">
        <x:v>1</x:v>
      </x:c>
      <x:c r="O1051" s="120" t="n">
        <x:v>1</x:v>
      </x:c>
      <x:c r="P1051" s="120" t="n">
        <x:v>1</x:v>
      </x:c>
      <x:c r="Q1051" s="120" t="n">
        <x:v>1</x:v>
      </x:c>
      <x:c r="R1051" s="120" t="n">
        <x:v>0.004021456397090909</x:v>
      </x:c>
      <x:c r="S1051" s="120" t="n">
        <x:v>0.000881631273809998</x:v>
      </x:c>
      <x:c r="T1051" s="120" t="n">
        <x:v>275</x:v>
      </x:c>
      <x:c r="U1051" s="120" t="n">
        <x:v>60</x:v>
      </x:c>
      <x:c r="V1051" s="120" t="n">
        <x:v>0.00024761764414949497</x:v>
      </x:c>
      <x:c r="W1051" s="120" t="n">
        <x:v>0.001134914202351852</x:v>
      </x:c>
      <x:c r="X1051" s="120" t="n">
        <x:v>1051</x:v>
      </x:c>
      <x:c r="Y1051" s="151" t="n">
        <x:v>44566.24491898148</x:v>
      </x:c>
      <x:c r="Z1051" s="151" t="n">
        <x:v>44566.24555555556</x:v>
      </x:c>
      <x:c r="AA1051" s="120" t="n">
        <x:v>12</x:v>
      </x:c>
      <x:c r="AB1051" s="120" t="str">
        <x:v>Normal</x:v>
      </x:c>
      <x:c r="AC1051" s="120" t="n">
        <x:v>0</x:v>
      </x:c>
      <x:c r="AD1051" s="120"/>
      <x:c r="AE1051" s="120"/>
      <x:c r="AF1051" s="120"/>
      <x:c r="AG1051" s="120"/>
    </x:row>
    <x:row r="1052">
      <x:c r="A1052" s="120" t="n">
        <x:v>1051</x:v>
      </x:c>
      <x:c r="B1052" s="120" t="n">
        <x:v>0</x:v>
      </x:c>
      <x:c r="C1052" s="120" t="n">
        <x:v>1</x:v>
      </x:c>
      <x:c r="D1052" s="120" t="str">
        <x:v>CADC0888</x:v>
      </x:c>
      <x:c r="E1052" s="120" t="n">
        <x:v>5</x:v>
      </x:c>
      <x:c r="F1052" s="120" t="n">
        <x:v>55</x:v>
      </x:c>
      <x:c r="G1052" s="120" t="n">
        <x:v>12</x:v>
      </x:c>
      <x:c r="H1052" s="120" t="n">
        <x:v>0.8766851666666667</x:v>
      </x:c>
      <x:c r="I1052" s="120" t="n">
        <x:v>0.020167609270138886</x:v>
      </x:c>
      <x:c r="J1052" s="120" t="n">
        <x:v>0.14201270812902234</x:v>
      </x:c>
      <x:c r="K1052" s="120" t="n">
        <x:v>-1.0556589407830772</x:v>
      </x:c>
      <x:c r="L1052" s="120" t="n">
        <x:v>-0.22788187217201047</x:v>
      </x:c>
      <x:c r="M1052" s="120" t="n">
        <x:v>1</x:v>
      </x:c>
      <x:c r="N1052" s="120" t="n">
        <x:v>1</x:v>
      </x:c>
      <x:c r="O1052" s="120" t="n">
        <x:v>1</x:v>
      </x:c>
      <x:c r="P1052" s="120" t="n">
        <x:v>1</x:v>
      </x:c>
      <x:c r="Q1052" s="120" t="n">
        <x:v>1</x:v>
      </x:c>
      <x:c r="R1052" s="120" t="n">
        <x:v>0.004955360634595041</x:v>
      </x:c>
      <x:c r="S1052" s="120" t="n">
        <x:v>0.0010951289953999995</x:v>
      </x:c>
      <x:c r="T1052" s="120" t="n">
        <x:v>275</x:v>
      </x:c>
      <x:c r="U1052" s="120" t="n">
        <x:v>60</x:v>
      </x:c>
      <x:c r="V1052" s="120" t="n">
        <x:v>0.0003666838049116161</x:v>
      </x:c>
      <x:c r="W1052" s="120" t="n">
        <x:v>0.0016806341058449071</x:v>
      </x:c>
      <x:c r="X1052" s="120" t="n">
        <x:v>1052</x:v>
      </x:c>
      <x:c r="Y1052" s="151" t="n">
        <x:v>44566.24561342593</x:v>
      </x:c>
      <x:c r="Z1052" s="151" t="n">
        <x:v>44566.24625</x:v>
      </x:c>
      <x:c r="AA1052" s="120" t="n">
        <x:v>12</x:v>
      </x:c>
      <x:c r="AB1052" s="120" t="str">
        <x:v>Normal</x:v>
      </x:c>
      <x:c r="AC1052" s="120" t="n">
        <x:v>0</x:v>
      </x:c>
      <x:c r="AD1052" s="120"/>
      <x:c r="AE1052" s="120"/>
      <x:c r="AF1052" s="120"/>
      <x:c r="AG1052" s="120"/>
    </x:row>
    <x:row r="1053">
      <x:c r="A1053" s="120" t="n">
        <x:v>1052</x:v>
      </x:c>
      <x:c r="B1053" s="120" t="n">
        <x:v>0</x:v>
      </x:c>
      <x:c r="C1053" s="120" t="n">
        <x:v>1</x:v>
      </x:c>
      <x:c r="D1053" s="120" t="str">
        <x:v>CADC0888</x:v>
      </x:c>
      <x:c r="E1053" s="120" t="n">
        <x:v>5</x:v>
      </x:c>
      <x:c r="F1053" s="120" t="n">
        <x:v>55</x:v>
      </x:c>
      <x:c r="G1053" s="120" t="n">
        <x:v>12</x:v>
      </x:c>
      <x:c r="H1053" s="120" t="n">
        <x:v>0.8155344999999999</x:v>
      </x:c>
      <x:c r="I1053" s="120" t="n">
        <x:v>0.015076908482583333</x:v>
      </x:c>
      <x:c r="J1053" s="120" t="n">
        <x:v>0.12278806327401427</x:v>
      </x:c>
      <x:c r="K1053" s="120" t="n">
        <x:v>-1.3585371728995899</x:v>
      </x:c>
      <x:c r="L1053" s="120" t="n">
        <x:v>-0.015423910466413867</x:v>
      </x:c>
      <x:c r="M1053" s="120" t="n">
        <x:v>1</x:v>
      </x:c>
      <x:c r="N1053" s="120" t="n">
        <x:v>1</x:v>
      </x:c>
      <x:c r="O1053" s="120" t="n">
        <x:v>1</x:v>
      </x:c>
      <x:c r="P1053" s="120" t="n">
        <x:v>1</x:v>
      </x:c>
      <x:c r="Q1053" s="120" t="n">
        <x:v>0</x:v>
      </x:c>
      <x:c r="R1053" s="120" t="n">
        <x:v>0.004113914402545454</x:v>
      </x:c>
      <x:c r="S1053" s="120" t="n">
        <x:v>0.0010529119068900003</x:v>
      </x:c>
      <x:c r="T1053" s="120" t="n">
        <x:v>275</x:v>
      </x:c>
      <x:c r="U1053" s="120" t="n">
        <x:v>60</x:v>
      </x:c>
      <x:c r="V1053" s="120" t="n">
        <x:v>0.0002741256087742424</x:v>
      </x:c>
      <x:c r="W1053" s="120" t="n">
        <x:v>0.0012564090402152777</x:v>
      </x:c>
      <x:c r="X1053" s="120" t="n">
        <x:v>1053</x:v>
      </x:c>
      <x:c r="Y1053" s="151" t="n">
        <x:v>44566.24630787037</x:v>
      </x:c>
      <x:c r="Z1053" s="151" t="n">
        <x:v>44566.24694444444</x:v>
      </x:c>
      <x:c r="AA1053" s="120" t="n">
        <x:v>12</x:v>
      </x:c>
      <x:c r="AB1053" s="120" t="str">
        <x:v>Normal</x:v>
      </x:c>
      <x:c r="AC1053" s="120" t="n">
        <x:v>1</x:v>
      </x:c>
      <x:c r="AD1053" s="120" t="n">
        <x:v>169</x:v>
      </x:c>
      <x:c r="AE1053" s="120" t="n">
        <x:v>2</x:v>
      </x:c>
      <x:c r="AF1053" s="120" t="n">
        <x:v>69</x:v>
      </x:c>
      <x:c r="AG1053" s="120" t="str">
        <x:v>train=1|anomaly=0</x:v>
      </x:c>
    </x:row>
    <x:row r="1054">
      <x:c r="A1054" s="120" t="n">
        <x:v>1053</x:v>
      </x:c>
      <x:c r="B1054" s="120" t="n">
        <x:v>0</x:v>
      </x:c>
      <x:c r="C1054" s="120" t="n">
        <x:v>0</x:v>
      </x:c>
      <x:c r="D1054" s="120" t="str">
        <x:v>CADC0888</x:v>
      </x:c>
      <x:c r="E1054" s="120" t="n">
        <x:v>5</x:v>
      </x:c>
      <x:c r="F1054" s="120" t="n">
        <x:v>60</x:v>
      </x:c>
      <x:c r="G1054" s="120" t="n">
        <x:v>13</x:v>
      </x:c>
      <x:c r="H1054" s="120" t="n">
        <x:v>0.9226774615384616</x:v>
      </x:c>
      <x:c r="I1054" s="120" t="n">
        <x:v>0.01571090010055621</x:v>
      </x:c>
      <x:c r="J1054" s="120" t="n">
        <x:v>0.12534312945094442</x:v>
      </x:c>
      <x:c r="K1054" s="120" t="n">
        <x:v>-1.1123204467320207</x:v>
      </x:c>
      <x:c r="L1054" s="120" t="n">
        <x:v>-0.26029782968360354</x:v>
      </x:c>
      <x:c r="M1054" s="120" t="n">
        <x:v>1</x:v>
      </x:c>
      <x:c r="N1054" s="120" t="n">
        <x:v>1</x:v>
      </x:c>
      <x:c r="O1054" s="120" t="n">
        <x:v>1</x:v>
      </x:c>
      <x:c r="P1054" s="120" t="n">
        <x:v>1</x:v>
      </x:c>
      <x:c r="Q1054" s="120" t="n">
        <x:v>2</x:v>
      </x:c>
      <x:c r="R1054" s="120" t="n">
        <x:v>0.0032171156665763896</x:v>
      </x:c>
      <x:c r="S1054" s="120" t="n">
        <x:v>0.000686165583719008</x:v>
      </x:c>
      <x:c r="T1054" s="120" t="n">
        <x:v>300</x:v>
      </x:c>
      <x:c r="U1054" s="120" t="n">
        <x:v>65</x:v>
      </x:c>
      <x:c r="V1054" s="120" t="n">
        <x:v>0.0002618483350092701</x:v>
      </x:c>
      <x:c r="W1054" s="120" t="n">
        <x:v>0.0012085307769658623</x:v>
      </x:c>
      <x:c r="X1054" s="120" t="n">
        <x:v>1054</x:v>
      </x:c>
      <x:c r="Y1054" s="151" t="n">
        <x:v>44566.24700231481</x:v>
      </x:c>
      <x:c r="Z1054" s="151" t="n">
        <x:v>44566.24769675926</x:v>
      </x:c>
      <x:c r="AA1054" s="120" t="n">
        <x:v>13</x:v>
      </x:c>
      <x:c r="AB1054" s="120" t="str">
        <x:v>Normal</x:v>
      </x:c>
      <x:c r="AC1054" s="120" t="n">
        <x:v>0</x:v>
      </x:c>
      <x:c r="AD1054" s="120"/>
      <x:c r="AE1054" s="120"/>
      <x:c r="AF1054" s="120"/>
      <x:c r="AG1054" s="120"/>
    </x:row>
    <x:row r="1055">
      <x:c r="A1055" s="120" t="n">
        <x:v>1054</x:v>
      </x:c>
      <x:c r="B1055" s="120" t="n">
        <x:v>0</x:v>
      </x:c>
      <x:c r="C1055" s="120" t="n">
        <x:v>0</x:v>
      </x:c>
      <x:c r="D1055" s="120" t="str">
        <x:v>CADC0888</x:v>
      </x:c>
      <x:c r="E1055" s="120" t="n">
        <x:v>5</x:v>
      </x:c>
      <x:c r="F1055" s="120" t="n">
        <x:v>50</x:v>
      </x:c>
      <x:c r="G1055" s="120" t="n">
        <x:v>11</x:v>
      </x:c>
      <x:c r="H1055" s="120" t="n">
        <x:v>0.9538949090909091</x:v>
      </x:c>
      <x:c r="I1055" s="120" t="n">
        <x:v>0.013930718509900825</x:v>
      </x:c>
      <x:c r="J1055" s="120" t="n">
        <x:v>0.11802846482904378</x:v>
      </x:c>
      <x:c r="K1055" s="120" t="n">
        <x:v>-1.089618185769936</x:v>
      </x:c>
      <x:c r="L1055" s="120" t="n">
        <x:v>-0.24797744799576268</x:v>
      </x:c>
      <x:c r="M1055" s="120" t="n">
        <x:v>1</x:v>
      </x:c>
      <x:c r="N1055" s="120" t="n">
        <x:v>1</x:v>
      </x:c>
      <x:c r="O1055" s="120" t="n">
        <x:v>1</x:v>
      </x:c>
      <x:c r="P1055" s="120" t="n">
        <x:v>1</x:v>
      </x:c>
      <x:c r="Q1055" s="120" t="n">
        <x:v>0</x:v>
      </x:c>
      <x:c r="R1055" s="120" t="n">
        <x:v>0.00441200166624</x:v>
      </x:c>
      <x:c r="S1055" s="120" t="n">
        <x:v>0.0008242418415555547</x:v>
      </x:c>
      <x:c r="T1055" s="120" t="n">
        <x:v>250</x:v>
      </x:c>
      <x:c r="U1055" s="120" t="n">
        <x:v>55</x:v>
      </x:c>
      <x:c r="V1055" s="120" t="n">
        <x:v>0.0002786143701980165</x:v>
      </x:c>
      <x:c r="W1055" s="120" t="n">
        <x:v>0.0012664289554455295</x:v>
      </x:c>
      <x:c r="X1055" s="120" t="n">
        <x:v>1055</x:v>
      </x:c>
      <x:c r="Y1055" s="151" t="n">
        <x:v>44566.24775462963</x:v>
      </x:c>
      <x:c r="Z1055" s="151" t="n">
        <x:v>44566.24833333334</x:v>
      </x:c>
      <x:c r="AA1055" s="120" t="n">
        <x:v>11</x:v>
      </x:c>
      <x:c r="AB1055" s="120" t="str">
        <x:v>Normal</x:v>
      </x:c>
      <x:c r="AC1055" s="120" t="n">
        <x:v>0</x:v>
      </x:c>
      <x:c r="AD1055" s="120"/>
      <x:c r="AE1055" s="120"/>
      <x:c r="AF1055" s="120"/>
      <x:c r="AG1055" s="120"/>
    </x:row>
    <x:row r="1056">
      <x:c r="A1056" s="120" t="n">
        <x:v>1055</x:v>
      </x:c>
      <x:c r="B1056" s="120" t="n">
        <x:v>0</x:v>
      </x:c>
      <x:c r="C1056" s="120" t="n">
        <x:v>1</x:v>
      </x:c>
      <x:c r="D1056" s="120" t="str">
        <x:v>CADC0888</x:v>
      </x:c>
      <x:c r="E1056" s="120" t="n">
        <x:v>5</x:v>
      </x:c>
      <x:c r="F1056" s="120" t="n">
        <x:v>60</x:v>
      </x:c>
      <x:c r="G1056" s="120" t="n">
        <x:v>13</x:v>
      </x:c>
      <x:c r="H1056" s="120" t="n">
        <x:v>0.8081007692307692</x:v>
      </x:c>
      <x:c r="I1056" s="120" t="n">
        <x:v>0.014646784974639051</x:v>
      </x:c>
      <x:c r="J1056" s="120" t="n">
        <x:v>0.12102390249301603</x:v>
      </x:c>
      <x:c r="K1056" s="120" t="n">
        <x:v>-1.317339334886195</x:v>
      </x:c>
      <x:c r="L1056" s="120" t="n">
        <x:v>0.1713395336342686</x:v>
      </x:c>
      <x:c r="M1056" s="120" t="n">
        <x:v>1</x:v>
      </x:c>
      <x:c r="N1056" s="120" t="n">
        <x:v>1</x:v>
      </x:c>
      <x:c r="O1056" s="120" t="n">
        <x:v>1</x:v>
      </x:c>
      <x:c r="P1056" s="120" t="n">
        <x:v>1</x:v>
      </x:c>
      <x:c r="Q1056" s="120" t="n">
        <x:v>0</x:v>
      </x:c>
      <x:c r="R1056" s="120" t="n">
        <x:v>0.003743412116076388</x:v>
      </x:c>
      <x:c r="S1056" s="120" t="n">
        <x:v>0.0010811491468099169</x:v>
      </x:c>
      <x:c r="T1056" s="120" t="n">
        <x:v>300</x:v>
      </x:c>
      <x:c r="U1056" s="120" t="n">
        <x:v>65</x:v>
      </x:c>
      <x:c r="V1056" s="120" t="n">
        <x:v>0.00024411308291065085</x:v>
      </x:c>
      <x:c r="W1056" s="120" t="n">
        <x:v>0.001126675767279927</x:v>
      </x:c>
      <x:c r="X1056" s="120" t="n">
        <x:v>1056</x:v>
      </x:c>
      <x:c r="Y1056" s="151" t="n">
        <x:v>44566.248391203706</x:v>
      </x:c>
      <x:c r="Z1056" s="151" t="n">
        <x:v>44566.249085648145</x:v>
      </x:c>
      <x:c r="AA1056" s="120" t="n">
        <x:v>13</x:v>
      </x:c>
      <x:c r="AB1056" s="120" t="str">
        <x:v>Normal</x:v>
      </x:c>
      <x:c r="AC1056" s="120" t="n">
        <x:v>1</x:v>
      </x:c>
      <x:c r="AD1056" s="120" t="n">
        <x:v>136</x:v>
      </x:c>
      <x:c r="AE1056" s="120" t="n">
        <x:v>2</x:v>
      </x:c>
      <x:c r="AF1056" s="120" t="n">
        <x:v>36</x:v>
      </x:c>
      <x:c r="AG1056" s="120" t="str">
        <x:v>train=1|anomaly=0</x:v>
      </x:c>
    </x:row>
    <x:row r="1057">
      <x:c r="A1057" s="120" t="n">
        <x:v>1056</x:v>
      </x:c>
      <x:c r="B1057" s="120" t="n">
        <x:v>0</x:v>
      </x:c>
      <x:c r="C1057" s="120" t="n">
        <x:v>1</x:v>
      </x:c>
      <x:c r="D1057" s="120" t="str">
        <x:v>CADC0888</x:v>
      </x:c>
      <x:c r="E1057" s="120" t="n">
        <x:v>5</x:v>
      </x:c>
      <x:c r="F1057" s="120" t="n">
        <x:v>55</x:v>
      </x:c>
      <x:c r="G1057" s="120" t="n">
        <x:v>12</x:v>
      </x:c>
      <x:c r="H1057" s="120" t="n">
        <x:v>0.8689222500000001</x:v>
      </x:c>
      <x:c r="I1057" s="120" t="n">
        <x:v>0.014522051107520827</x:v>
      </x:c>
      <x:c r="J1057" s="120" t="n">
        <x:v>0.12050747324345004</x:v>
      </x:c>
      <x:c r="K1057" s="120" t="n">
        <x:v>-0.7975821016135871</x:v>
      </x:c>
      <x:c r="L1057" s="120" t="n">
        <x:v>-0.4149965612207168</x:v>
      </x:c>
      <x:c r="M1057" s="120" t="n">
        <x:v>1</x:v>
      </x:c>
      <x:c r="N1057" s="120" t="n">
        <x:v>1</x:v>
      </x:c>
      <x:c r="O1057" s="120" t="n">
        <x:v>1</x:v>
      </x:c>
      <x:c r="P1057" s="120" t="n">
        <x:v>2</x:v>
      </x:c>
      <x:c r="Q1057" s="120" t="n">
        <x:v>1</x:v>
      </x:c>
      <x:c r="R1057" s="120" t="n">
        <x:v>0.003910651737140494</x:v>
      </x:c>
      <x:c r="S1057" s="120" t="n">
        <x:v>0.001992616556690001</x:v>
      </x:c>
      <x:c r="T1057" s="120" t="n">
        <x:v>275</x:v>
      </x:c>
      <x:c r="U1057" s="120" t="n">
        <x:v>60</x:v>
      </x:c>
      <x:c r="V1057" s="120" t="n">
        <x:v>0.00026403729286401506</x:v>
      </x:c>
      <x:c r="W1057" s="120" t="n">
        <x:v>0.0012101709256267356</x:v>
      </x:c>
      <x:c r="X1057" s="120" t="n">
        <x:v>1057</x:v>
      </x:c>
      <x:c r="Y1057" s="151" t="n">
        <x:v>44566.24914351852</x:v>
      </x:c>
      <x:c r="Z1057" s="151" t="n">
        <x:v>44566.24978009259</x:v>
      </x:c>
      <x:c r="AA1057" s="120" t="n">
        <x:v>12</x:v>
      </x:c>
      <x:c r="AB1057" s="120" t="str">
        <x:v>Normal</x:v>
      </x:c>
      <x:c r="AC1057" s="120" t="n">
        <x:v>1</x:v>
      </x:c>
      <x:c r="AD1057" s="120" t="n">
        <x:v>47</x:v>
      </x:c>
      <x:c r="AE1057" s="120" t="n">
        <x:v>1</x:v>
      </x:c>
      <x:c r="AF1057" s="120" t="n">
        <x:v>47</x:v>
      </x:c>
      <x:c r="AG1057" s="120" t="str">
        <x:v>train=1|anomaly=0</x:v>
      </x:c>
    </x:row>
    <x:row r="1058">
      <x:c r="A1058" s="120" t="n">
        <x:v>1057</x:v>
      </x:c>
      <x:c r="B1058" s="120" t="n">
        <x:v>1</x:v>
      </x:c>
      <x:c r="C1058" s="120" t="n">
        <x:v>1</x:v>
      </x:c>
      <x:c r="D1058" s="120" t="str">
        <x:v>CADC0888</x:v>
      </x:c>
      <x:c r="E1058" s="120" t="n">
        <x:v>5</x:v>
      </x:c>
      <x:c r="F1058" s="120" t="n">
        <x:v>60</x:v>
      </x:c>
      <x:c r="G1058" s="120" t="n">
        <x:v>13</x:v>
      </x:c>
      <x:c r="H1058" s="120" t="n">
        <x:v>0.9324502307692306</x:v>
      </x:c>
      <x:c r="I1058" s="120" t="n">
        <x:v>0.01894350534402367</x:v>
      </x:c>
      <x:c r="J1058" s="120" t="n">
        <x:v>0.13763540730503787</x:v>
      </x:c>
      <x:c r="K1058" s="120" t="n">
        <x:v>-0.758602169817812</x:v>
      </x:c>
      <x:c r="L1058" s="120" t="n">
        <x:v>-0.2751094935546195</x:v>
      </x:c>
      <x:c r="M1058" s="120" t="n">
        <x:v>1</x:v>
      </x:c>
      <x:c r="N1058" s="120" t="n">
        <x:v>1</x:v>
      </x:c>
      <x:c r="O1058" s="120" t="n">
        <x:v>1</x:v>
      </x:c>
      <x:c r="P1058" s="120" t="n">
        <x:v>1</x:v>
      </x:c>
      <x:c r="Q1058" s="120" t="n">
        <x:v>2</x:v>
      </x:c>
      <x:c r="R1058" s="120" t="n">
        <x:v>0.011015729714805559</x:v>
      </x:c>
      <x:c r="S1058" s="120" t="n">
        <x:v>0.022607019789900835</x:v>
      </x:c>
      <x:c r="T1058" s="120" t="n">
        <x:v>300</x:v>
      </x:c>
      <x:c r="U1058" s="120" t="n">
        <x:v>65</x:v>
      </x:c>
      <x:c r="V1058" s="120" t="n">
        <x:v>0.00031572508906706117</x:v>
      </x:c>
      <x:c r="W1058" s="120" t="n">
        <x:v>0.0014571927187710515</x:v>
      </x:c>
      <x:c r="X1058" s="120" t="n">
        <x:v>1058</x:v>
      </x:c>
      <x:c r="Y1058" s="151" t="n">
        <x:v>44566.24983796296</x:v>
      </x:c>
      <x:c r="Z1058" s="151" t="n">
        <x:v>44566.25053240741</x:v>
      </x:c>
      <x:c r="AA1058" s="120" t="n">
        <x:v>13</x:v>
      </x:c>
      <x:c r="AB1058" s="120" t="str">
        <x:v>Anomalous</x:v>
      </x:c>
      <x:c r="AC1058" s="120" t="n">
        <x:v>0</x:v>
      </x:c>
      <x:c r="AD1058" s="120"/>
      <x:c r="AE1058" s="120"/>
      <x:c r="AF1058" s="120"/>
      <x:c r="AG1058" s="120"/>
    </x:row>
    <x:row r="1059">
      <x:c r="A1059" s="120" t="n">
        <x:v>1058</x:v>
      </x:c>
      <x:c r="B1059" s="120" t="n">
        <x:v>0</x:v>
      </x:c>
      <x:c r="C1059" s="120" t="n">
        <x:v>0</x:v>
      </x:c>
      <x:c r="D1059" s="120" t="str">
        <x:v>CADC0888</x:v>
      </x:c>
      <x:c r="E1059" s="120" t="n">
        <x:v>5</x:v>
      </x:c>
      <x:c r="F1059" s="120" t="n">
        <x:v>50</x:v>
      </x:c>
      <x:c r="G1059" s="120" t="n">
        <x:v>11</x:v>
      </x:c>
      <x:c r="H1059" s="120" t="n">
        <x:v>1.0887557272727273</x:v>
      </x:c>
      <x:c r="I1059" s="120" t="n">
        <x:v>0.017029289858925625</x:v>
      </x:c>
      <x:c r="J1059" s="120" t="n">
        <x:v>0.13049632124671418</x:v>
      </x:c>
      <x:c r="K1059" s="120" t="n">
        <x:v>-1.007190406887054</x:v>
      </x:c>
      <x:c r="L1059" s="120" t="n">
        <x:v>0.026418660192134027</x:v>
      </x:c>
      <x:c r="M1059" s="120" t="n">
        <x:v>1</x:v>
      </x:c>
      <x:c r="N1059" s="120" t="n">
        <x:v>1</x:v>
      </x:c>
      <x:c r="O1059" s="120" t="n">
        <x:v>1</x:v>
      </x:c>
      <x:c r="P1059" s="120" t="n">
        <x:v>1</x:v>
      </x:c>
      <x:c r="Q1059" s="120" t="n">
        <x:v>0</x:v>
      </x:c>
      <x:c r="R1059" s="120" t="n">
        <x:v>0.00563579680656</x:v>
      </x:c>
      <x:c r="S1059" s="120" t="n">
        <x:v>0.003304774099580248</x:v>
      </x:c>
      <x:c r="T1059" s="120" t="n">
        <x:v>250</x:v>
      </x:c>
      <x:c r="U1059" s="120" t="n">
        <x:v>55</x:v>
      </x:c>
      <x:c r="V1059" s="120" t="n">
        <x:v>0.0003405857971785125</x:v>
      </x:c>
      <x:c r="W1059" s="120" t="n">
        <x:v>0.0015481172599023296</x:v>
      </x:c>
      <x:c r="X1059" s="120" t="n">
        <x:v>1059</x:v>
      </x:c>
      <x:c r="Y1059" s="151" t="n">
        <x:v>44566.291909722226</x:v>
      </x:c>
      <x:c r="Z1059" s="151" t="n">
        <x:v>44566.29248842593</x:v>
      </x:c>
      <x:c r="AA1059" s="120" t="n">
        <x:v>11</x:v>
      </x:c>
      <x:c r="AB1059" s="120" t="str">
        <x:v>Normal</x:v>
      </x:c>
      <x:c r="AC1059" s="120" t="n">
        <x:v>0</x:v>
      </x:c>
      <x:c r="AD1059" s="120"/>
      <x:c r="AE1059" s="120"/>
      <x:c r="AF1059" s="120"/>
      <x:c r="AG1059" s="120"/>
    </x:row>
    <x:row r="1060">
      <x:c r="A1060" s="120" t="n">
        <x:v>1059</x:v>
      </x:c>
      <x:c r="B1060" s="120" t="n">
        <x:v>0</x:v>
      </x:c>
      <x:c r="C1060" s="120" t="n">
        <x:v>1</x:v>
      </x:c>
      <x:c r="D1060" s="120" t="str">
        <x:v>CADC0888</x:v>
      </x:c>
      <x:c r="E1060" s="120" t="n">
        <x:v>5</x:v>
      </x:c>
      <x:c r="F1060" s="120" t="n">
        <x:v>40</x:v>
      </x:c>
      <x:c r="G1060" s="120" t="n">
        <x:v>9</x:v>
      </x:c>
      <x:c r="H1060" s="120" t="n">
        <x:v>1.0045879999999998</x:v>
      </x:c>
      <x:c r="I1060" s="120" t="n">
        <x:v>0.011884345529333333</x:v>
      </x:c>
      <x:c r="J1060" s="120" t="n">
        <x:v>0.10901534538464451</x:v>
      </x:c>
      <x:c r="K1060" s="120" t="n">
        <x:v>-1.2604740653712243</x:v>
      </x:c>
      <x:c r="L1060" s="120" t="n">
        <x:v>-0.11383060550122165</x:v>
      </x:c>
      <x:c r="M1060" s="120" t="n">
        <x:v>1</x:v>
      </x:c>
      <x:c r="N1060" s="120" t="n">
        <x:v>1</x:v>
      </x:c>
      <x:c r="O1060" s="120" t="n">
        <x:v>1</x:v>
      </x:c>
      <x:c r="P1060" s="120" t="n">
        <x:v>1</x:v>
      </x:c>
      <x:c r="Q1060" s="120" t="n">
        <x:v>0</x:v>
      </x:c>
      <x:c r="R1060" s="120" t="n">
        <x:v>0.00570080464325</x:v>
      </x:c>
      <x:c r="S1060" s="120" t="n">
        <x:v>0.0016457609368163266</x:v>
      </x:c>
      <x:c r="T1060" s="120" t="n">
        <x:v>200</x:v>
      </x:c>
      <x:c r="U1060" s="120" t="n">
        <x:v>45</x:v>
      </x:c>
      <x:c r="V1060" s="120" t="n">
        <x:v>0.00029710863823333335</x:v>
      </x:c>
      <x:c r="W1060" s="120" t="n">
        <x:v>0.0013204828365925925</x:v>
      </x:c>
      <x:c r="X1060" s="120" t="n">
        <x:v>1060</x:v>
      </x:c>
      <x:c r="Y1060" s="151" t="n">
        <x:v>44566.292546296296</x:v>
      </x:c>
      <x:c r="Z1060" s="151" t="n">
        <x:v>44566.29300925926</x:v>
      </x:c>
      <x:c r="AA1060" s="120" t="n">
        <x:v>9</x:v>
      </x:c>
      <x:c r="AB1060" s="120" t="str">
        <x:v>Normal</x:v>
      </x:c>
      <x:c r="AC1060" s="120" t="n">
        <x:v>1</x:v>
      </x:c>
      <x:c r="AD1060" s="120" t="n">
        <x:v>154</x:v>
      </x:c>
      <x:c r="AE1060" s="120" t="n">
        <x:v>2</x:v>
      </x:c>
      <x:c r="AF1060" s="120" t="n">
        <x:v>54</x:v>
      </x:c>
      <x:c r="AG1060" s="120" t="str">
        <x:v>train=1|anomaly=0</x:v>
      </x:c>
    </x:row>
    <x:row r="1061">
      <x:c r="A1061" s="120" t="n">
        <x:v>1060</x:v>
      </x:c>
      <x:c r="B1061" s="120" t="n">
        <x:v>0</x:v>
      </x:c>
      <x:c r="C1061" s="120" t="n">
        <x:v>1</x:v>
      </x:c>
      <x:c r="D1061" s="120" t="str">
        <x:v>CADC0888</x:v>
      </x:c>
      <x:c r="E1061" s="120" t="n">
        <x:v>5</x:v>
      </x:c>
      <x:c r="F1061" s="120" t="n">
        <x:v>45</x:v>
      </x:c>
      <x:c r="G1061" s="120" t="n">
        <x:v>10</x:v>
      </x:c>
      <x:c r="H1061" s="120" t="n">
        <x:v>1.0367624000000002</x:v>
      </x:c>
      <x:c r="I1061" s="120" t="n">
        <x:v>0.01702562291563999</x:v>
      </x:c>
      <x:c r="J1061" s="120" t="n">
        <x:v>0.13048227050308403</x:v>
      </x:c>
      <x:c r="K1061" s="120" t="n">
        <x:v>-1.0779406929286586</x:v>
      </x:c>
      <x:c r="L1061" s="120" t="n">
        <x:v>-0.33469227197183</x:v>
      </x:c>
      <x:c r="M1061" s="120" t="n">
        <x:v>1</x:v>
      </x:c>
      <x:c r="N1061" s="120" t="n">
        <x:v>1</x:v>
      </x:c>
      <x:c r="O1061" s="120" t="n">
        <x:v>1</x:v>
      </x:c>
      <x:c r="P1061" s="120" t="n">
        <x:v>1</x:v>
      </x:c>
      <x:c r="Q1061" s="120" t="n">
        <x:v>0</x:v>
      </x:c>
      <x:c r="R1061" s="120" t="n">
        <x:v>0.0051398299788395045</x:v>
      </x:c>
      <x:c r="S1061" s="120" t="n">
        <x:v>0.0016946459872500008</x:v>
      </x:c>
      <x:c r="T1061" s="120" t="n">
        <x:v>225</x:v>
      </x:c>
      <x:c r="U1061" s="120" t="n">
        <x:v>50</x:v>
      </x:c>
      <x:c r="V1061" s="120" t="n">
        <x:v>0.00037834717590311094</x:v>
      </x:c>
      <x:c r="W1061" s="120" t="n">
        <x:v>0.0017025622915639992</x:v>
      </x:c>
      <x:c r="X1061" s="120" t="n">
        <x:v>1061</x:v>
      </x:c>
      <x:c r="Y1061" s="151" t="n">
        <x:v>44566.29306712963</x:v>
      </x:c>
      <x:c r="Z1061" s="151" t="n">
        <x:v>44566.293587962966</x:v>
      </x:c>
      <x:c r="AA1061" s="120" t="n">
        <x:v>10</x:v>
      </x:c>
      <x:c r="AB1061" s="120" t="str">
        <x:v>Normal</x:v>
      </x:c>
      <x:c r="AC1061" s="120" t="n">
        <x:v>1</x:v>
      </x:c>
      <x:c r="AD1061" s="120" t="n">
        <x:v>428</x:v>
      </x:c>
      <x:c r="AE1061" s="120" t="n">
        <x:v>5</x:v>
      </x:c>
      <x:c r="AF1061" s="120" t="n">
        <x:v>28</x:v>
      </x:c>
      <x:c r="AG1061" s="120" t="str">
        <x:v>train=1|anomaly=0</x:v>
      </x:c>
    </x:row>
    <x:row r="1062">
      <x:c r="A1062" s="120" t="n">
        <x:v>1061</x:v>
      </x:c>
      <x:c r="B1062" s="120" t="n">
        <x:v>0</x:v>
      </x:c>
      <x:c r="C1062" s="120" t="n">
        <x:v>1</x:v>
      </x:c>
      <x:c r="D1062" s="120" t="str">
        <x:v>CADC0888</x:v>
      </x:c>
      <x:c r="E1062" s="120" t="n">
        <x:v>5</x:v>
      </x:c>
      <x:c r="F1062" s="120" t="n">
        <x:v>40</x:v>
      </x:c>
      <x:c r="G1062" s="120" t="n">
        <x:v>9</x:v>
      </x:c>
      <x:c r="H1062" s="120" t="n">
        <x:v>1.118631777777778</x:v>
      </x:c>
      <x:c r="I1062" s="120" t="n">
        <x:v>0.01143066152461729</x:v>
      </x:c>
      <x:c r="J1062" s="120" t="n">
        <x:v>0.10691427184720144</x:v>
      </x:c>
      <x:c r="K1062" s="120" t="n">
        <x:v>-1.4629067992819373</x:v>
      </x:c>
      <x:c r="L1062" s="120" t="n">
        <x:v>0.0745075002378667</x:v>
      </x:c>
      <x:c r="M1062" s="120" t="n">
        <x:v>1</x:v>
      </x:c>
      <x:c r="N1062" s="120" t="n">
        <x:v>1</x:v>
      </x:c>
      <x:c r="O1062" s="120" t="n">
        <x:v>1</x:v>
      </x:c>
      <x:c r="P1062" s="120" t="n">
        <x:v>1</x:v>
      </x:c>
      <x:c r="Q1062" s="120" t="n">
        <x:v>0</x:v>
      </x:c>
      <x:c r="R1062" s="120" t="n">
        <x:v>0.006206651391500004</x:v>
      </x:c>
      <x:c r="S1062" s="120" t="n">
        <x:v>0.0017647825733469436</x:v>
      </x:c>
      <x:c r="T1062" s="120" t="n">
        <x:v>200</x:v>
      </x:c>
      <x:c r="U1062" s="120" t="n">
        <x:v>45</x:v>
      </x:c>
      <x:c r="V1062" s="120" t="n">
        <x:v>0.0002857665381154323</x:v>
      </x:c>
      <x:c r="W1062" s="120" t="n">
        <x:v>0.0012700735027352545</x:v>
      </x:c>
      <x:c r="X1062" s="120" t="n">
        <x:v>1062</x:v>
      </x:c>
      <x:c r="Y1062" s="151" t="n">
        <x:v>44566.293645833335</x:v>
      </x:c>
      <x:c r="Z1062" s="151" t="n">
        <x:v>44566.2941087963</x:v>
      </x:c>
      <x:c r="AA1062" s="120" t="n">
        <x:v>9</x:v>
      </x:c>
      <x:c r="AB1062" s="120" t="str">
        <x:v>Normal</x:v>
      </x:c>
      <x:c r="AC1062" s="120" t="n">
        <x:v>0</x:v>
      </x:c>
      <x:c r="AD1062" s="120"/>
      <x:c r="AE1062" s="120"/>
      <x:c r="AF1062" s="120"/>
      <x:c r="AG1062" s="120"/>
    </x:row>
    <x:row r="1063">
      <x:c r="A1063" s="120" t="n">
        <x:v>1062</x:v>
      </x:c>
      <x:c r="B1063" s="120" t="n">
        <x:v>0</x:v>
      </x:c>
      <x:c r="C1063" s="120" t="n">
        <x:v>1</x:v>
      </x:c>
      <x:c r="D1063" s="120" t="str">
        <x:v>CADC0888</x:v>
      </x:c>
      <x:c r="E1063" s="120" t="n">
        <x:v>5</x:v>
      </x:c>
      <x:c r="F1063" s="120" t="n">
        <x:v>45</x:v>
      </x:c>
      <x:c r="G1063" s="120" t="n">
        <x:v>10</x:v>
      </x:c>
      <x:c r="H1063" s="120" t="n">
        <x:v>1.013468</x:v>
      </x:c>
      <x:c r="I1063" s="120" t="n">
        <x:v>0.015893202047599995</x:v>
      </x:c>
      <x:c r="J1063" s="120" t="n">
        <x:v>0.1260682436127354</x:v>
      </x:c>
      <x:c r="K1063" s="120" t="n">
        <x:v>-1.1186436056824556</x:v>
      </x:c>
      <x:c r="L1063" s="120" t="n">
        <x:v>-0.020306149092795097</x:v>
      </x:c>
      <x:c r="M1063" s="120" t="n">
        <x:v>1</x:v>
      </x:c>
      <x:c r="N1063" s="120" t="n">
        <x:v>1</x:v>
      </x:c>
      <x:c r="O1063" s="120" t="n">
        <x:v>1</x:v>
      </x:c>
      <x:c r="P1063" s="120" t="n">
        <x:v>1</x:v>
      </x:c>
      <x:c r="Q1063" s="120" t="n">
        <x:v>0</x:v>
      </x:c>
      <x:c r="R1063" s="120" t="n">
        <x:v>0.006599491977555553</x:v>
      </x:c>
      <x:c r="S1063" s="120" t="n">
        <x:v>0.0026358154681093743</x:v>
      </x:c>
      <x:c r="T1063" s="120" t="n">
        <x:v>225</x:v>
      </x:c>
      <x:c r="U1063" s="120" t="n">
        <x:v>50</x:v>
      </x:c>
      <x:c r="V1063" s="120" t="n">
        <x:v>0.00035318226772444435</x:v>
      </x:c>
      <x:c r="W1063" s="120" t="n">
        <x:v>0.0015893202047599995</x:v>
      </x:c>
      <x:c r="X1063" s="120" t="n">
        <x:v>1063</x:v>
      </x:c>
      <x:c r="Y1063" s="151" t="n">
        <x:v>44566.29416666667</x:v>
      </x:c>
      <x:c r="Z1063" s="151" t="n">
        <x:v>44566.2946875</x:v>
      </x:c>
      <x:c r="AA1063" s="120" t="n">
        <x:v>10</x:v>
      </x:c>
      <x:c r="AB1063" s="120" t="str">
        <x:v>Normal</x:v>
      </x:c>
      <x:c r="AC1063" s="120" t="n">
        <x:v>0</x:v>
      </x:c>
      <x:c r="AD1063" s="120"/>
      <x:c r="AE1063" s="120"/>
      <x:c r="AF1063" s="120"/>
      <x:c r="AG1063" s="120"/>
    </x:row>
    <x:row r="1064">
      <x:c r="A1064" s="120" t="n">
        <x:v>1063</x:v>
      </x:c>
      <x:c r="B1064" s="120" t="n">
        <x:v>0</x:v>
      </x:c>
      <x:c r="C1064" s="120" t="n">
        <x:v>1</x:v>
      </x:c>
      <x:c r="D1064" s="120" t="str">
        <x:v>CADC0888</x:v>
      </x:c>
      <x:c r="E1064" s="120" t="n">
        <x:v>5</x:v>
      </x:c>
      <x:c r="F1064" s="120" t="n">
        <x:v>45</x:v>
      </x:c>
      <x:c r="G1064" s="120" t="n">
        <x:v>10</x:v>
      </x:c>
      <x:c r="H1064" s="120" t="n">
        <x:v>0.9567311000000001</x:v>
      </x:c>
      <x:c r="I1064" s="120" t="n">
        <x:v>0.013392904958289997</x:v>
      </x:c>
      <x:c r="J1064" s="120" t="n">
        <x:v>0.11572771905766568</x:v>
      </x:c>
      <x:c r="K1064" s="120" t="n">
        <x:v>-1.2616981835018057</x:v>
      </x:c>
      <x:c r="L1064" s="120" t="n">
        <x:v>-0.1274217197918401</x:v>
      </x:c>
      <x:c r="M1064" s="120" t="n">
        <x:v>1</x:v>
      </x:c>
      <x:c r="N1064" s="120" t="n">
        <x:v>1</x:v>
      </x:c>
      <x:c r="O1064" s="120" t="n">
        <x:v>1</x:v>
      </x:c>
      <x:c r="P1064" s="120" t="n">
        <x:v>1</x:v>
      </x:c>
      <x:c r="Q1064" s="120" t="n">
        <x:v>0</x:v>
      </x:c>
      <x:c r="R1064" s="120" t="n">
        <x:v>0.005050095812543209</x:v>
      </x:c>
      <x:c r="S1064" s="120" t="n">
        <x:v>0.002054429187187497</x:v>
      </x:c>
      <x:c r="T1064" s="120" t="n">
        <x:v>225</x:v>
      </x:c>
      <x:c r="U1064" s="120" t="n">
        <x:v>50</x:v>
      </x:c>
      <x:c r="V1064" s="120" t="n">
        <x:v>0.00029762011018422217</x:v>
      </x:c>
      <x:c r="W1064" s="120" t="n">
        <x:v>0.0013392904958289997</x:v>
      </x:c>
      <x:c r="X1064" s="120" t="n">
        <x:v>1064</x:v>
      </x:c>
      <x:c r="Y1064" s="151" t="n">
        <x:v>44566.29474537037</x:v>
      </x:c>
      <x:c r="Z1064" s="151" t="n">
        <x:v>44566.295266203706</x:v>
      </x:c>
      <x:c r="AA1064" s="120" t="n">
        <x:v>10</x:v>
      </x:c>
      <x:c r="AB1064" s="120" t="str">
        <x:v>Normal</x:v>
      </x:c>
      <x:c r="AC1064" s="120" t="n">
        <x:v>1</x:v>
      </x:c>
      <x:c r="AD1064" s="120" t="n">
        <x:v>688</x:v>
      </x:c>
      <x:c r="AE1064" s="120" t="n">
        <x:v>7</x:v>
      </x:c>
      <x:c r="AF1064" s="120" t="n">
        <x:v>88</x:v>
      </x:c>
      <x:c r="AG1064" s="120" t="str">
        <x:v>train=1|anomaly=0</x:v>
      </x:c>
    </x:row>
    <x:row r="1065">
      <x:c r="A1065" s="120" t="n">
        <x:v>1064</x:v>
      </x:c>
      <x:c r="B1065" s="120" t="n">
        <x:v>0</x:v>
      </x:c>
      <x:c r="C1065" s="120" t="n">
        <x:v>1</x:v>
      </x:c>
      <x:c r="D1065" s="120" t="str">
        <x:v>CADC0888</x:v>
      </x:c>
      <x:c r="E1065" s="120" t="n">
        <x:v>5</x:v>
      </x:c>
      <x:c r="F1065" s="120" t="n">
        <x:v>40</x:v>
      </x:c>
      <x:c r="G1065" s="120" t="n">
        <x:v>9</x:v>
      </x:c>
      <x:c r="H1065" s="120" t="n">
        <x:v>1.0731996666666666</x:v>
      </x:c>
      <x:c r="I1065" s="120" t="n">
        <x:v>0.014591524416000003</x:v>
      </x:c>
      <x:c r="J1065" s="120" t="n">
        <x:v>0.12079538242830312</x:v>
      </x:c>
      <x:c r="K1065" s="120" t="n">
        <x:v>-1.1962581897949853</x:v>
      </x:c>
      <x:c r="L1065" s="120" t="n">
        <x:v>-0.24160018568008543</x:v>
      </x:c>
      <x:c r="M1065" s="120" t="n">
        <x:v>1</x:v>
      </x:c>
      <x:c r="N1065" s="120" t="n">
        <x:v>1</x:v>
      </x:c>
      <x:c r="O1065" s="120" t="n">
        <x:v>1</x:v>
      </x:c>
      <x:c r="P1065" s="120" t="n">
        <x:v>1</x:v>
      </x:c>
      <x:c r="Q1065" s="120" t="n">
        <x:v>0</x:v>
      </x:c>
      <x:c r="R1065" s="120" t="n">
        <x:v>0.006126084232484378</x:v>
      </x:c>
      <x:c r="S1065" s="120" t="n">
        <x:v>0.0016426706801224507</x:v>
      </x:c>
      <x:c r="T1065" s="120" t="n">
        <x:v>200</x:v>
      </x:c>
      <x:c r="U1065" s="120" t="n">
        <x:v>45</x:v>
      </x:c>
      <x:c r="V1065" s="120" t="n">
        <x:v>0.0003647881104000001</x:v>
      </x:c>
      <x:c r="W1065" s="120" t="n">
        <x:v>0.0016212804906666671</x:v>
      </x:c>
      <x:c r="X1065" s="120" t="n">
        <x:v>1065</x:v>
      </x:c>
      <x:c r="Y1065" s="151" t="n">
        <x:v>44566.295324074075</x:v>
      </x:c>
      <x:c r="Z1065" s="151" t="n">
        <x:v>44566.29578703704</x:v>
      </x:c>
      <x:c r="AA1065" s="120" t="n">
        <x:v>9</x:v>
      </x:c>
      <x:c r="AB1065" s="120" t="str">
        <x:v>Normal</x:v>
      </x:c>
      <x:c r="AC1065" s="120" t="n">
        <x:v>1</x:v>
      </x:c>
      <x:c r="AD1065" s="120" t="n">
        <x:v>526</x:v>
      </x:c>
      <x:c r="AE1065" s="120" t="n">
        <x:v>6</x:v>
      </x:c>
      <x:c r="AF1065" s="120" t="n">
        <x:v>26</x:v>
      </x:c>
      <x:c r="AG1065" s="120" t="str">
        <x:v>train=1|anomaly=0</x:v>
      </x:c>
    </x:row>
    <x:row r="1066">
      <x:c r="A1066" s="120" t="n">
        <x:v>1065</x:v>
      </x:c>
      <x:c r="B1066" s="120" t="n">
        <x:v>0</x:v>
      </x:c>
      <x:c r="C1066" s="120" t="n">
        <x:v>1</x:v>
      </x:c>
      <x:c r="D1066" s="120" t="str">
        <x:v>CADC0888</x:v>
      </x:c>
      <x:c r="E1066" s="120" t="n">
        <x:v>5</x:v>
      </x:c>
      <x:c r="F1066" s="120" t="n">
        <x:v>45</x:v>
      </x:c>
      <x:c r="G1066" s="120" t="n">
        <x:v>10</x:v>
      </x:c>
      <x:c r="H1066" s="120" t="n">
        <x:v>1.0442563</x:v>
      </x:c>
      <x:c r="I1066" s="120" t="n">
        <x:v>0.01788304846420999</x:v>
      </x:c>
      <x:c r="J1066" s="120" t="n">
        <x:v>0.13372751573333735</x:v>
      </x:c>
      <x:c r="K1066" s="120" t="n">
        <x:v>-1.1037120033668288</x:v>
      </x:c>
      <x:c r="L1066" s="120" t="n">
        <x:v>-0.08070232085252022</x:v>
      </x:c>
      <x:c r="M1066" s="120" t="n">
        <x:v>1</x:v>
      </x:c>
      <x:c r="N1066" s="120" t="n">
        <x:v>1</x:v>
      </x:c>
      <x:c r="O1066" s="120" t="n">
        <x:v>1</x:v>
      </x:c>
      <x:c r="P1066" s="120" t="n">
        <x:v>1</x:v>
      </x:c>
      <x:c r="Q1066" s="120" t="n">
        <x:v>0</x:v>
      </x:c>
      <x:c r="R1066" s="120" t="n">
        <x:v>0.007078699351777775</x:v>
      </x:c>
      <x:c r="S1066" s="120" t="n">
        <x:v>0.0026474190116093756</x:v>
      </x:c>
      <x:c r="T1066" s="120" t="n">
        <x:v>225</x:v>
      </x:c>
      <x:c r="U1066" s="120" t="n">
        <x:v>50</x:v>
      </x:c>
      <x:c r="V1066" s="120" t="n">
        <x:v>0.0003974010769824442</x:v>
      </x:c>
      <x:c r="W1066" s="120" t="n">
        <x:v>0.001788304846420999</x:v>
      </x:c>
      <x:c r="X1066" s="120" t="n">
        <x:v>1066</x:v>
      </x:c>
      <x:c r="Y1066" s="151" t="n">
        <x:v>44566.29584490741</x:v>
      </x:c>
      <x:c r="Z1066" s="151" t="n">
        <x:v>44566.29636574074</x:v>
      </x:c>
      <x:c r="AA1066" s="120" t="n">
        <x:v>10</x:v>
      </x:c>
      <x:c r="AB1066" s="120" t="str">
        <x:v>Normal</x:v>
      </x:c>
      <x:c r="AC1066" s="120" t="n">
        <x:v>1</x:v>
      </x:c>
      <x:c r="AD1066" s="120" t="n">
        <x:v>211</x:v>
      </x:c>
      <x:c r="AE1066" s="120" t="n">
        <x:v>3</x:v>
      </x:c>
      <x:c r="AF1066" s="120" t="n">
        <x:v>11</x:v>
      </x:c>
      <x:c r="AG1066" s="120" t="str">
        <x:v>train=1|anomaly=0</x:v>
      </x:c>
    </x:row>
    <x:row r="1067">
      <x:c r="A1067" s="120" t="n">
        <x:v>1066</x:v>
      </x:c>
      <x:c r="B1067" s="120" t="n">
        <x:v>0</x:v>
      </x:c>
      <x:c r="C1067" s="120" t="n">
        <x:v>0</x:v>
      </x:c>
      <x:c r="D1067" s="120" t="str">
        <x:v>CADC0888</x:v>
      </x:c>
      <x:c r="E1067" s="120" t="n">
        <x:v>5</x:v>
      </x:c>
      <x:c r="F1067" s="120" t="n">
        <x:v>45</x:v>
      </x:c>
      <x:c r="G1067" s="120" t="n">
        <x:v>10</x:v>
      </x:c>
      <x:c r="H1067" s="120" t="n">
        <x:v>0.9122728999999999</x:v>
      </x:c>
      <x:c r="I1067" s="120" t="n">
        <x:v>0.014548592519890002</x:v>
      </x:c>
      <x:c r="J1067" s="120" t="n">
        <x:v>0.12061754648429059</x:v>
      </x:c>
      <x:c r="K1067" s="120" t="n">
        <x:v>-1.389411683940362</x:v>
      </x:c>
      <x:c r="L1067" s="120" t="n">
        <x:v>0.12488474428279848</x:v>
      </x:c>
      <x:c r="M1067" s="120" t="n">
        <x:v>1</x:v>
      </x:c>
      <x:c r="N1067" s="120" t="n">
        <x:v>1</x:v>
      </x:c>
      <x:c r="O1067" s="120" t="n">
        <x:v>1</x:v>
      </x:c>
      <x:c r="P1067" s="120" t="n">
        <x:v>1</x:v>
      </x:c>
      <x:c r="Q1067" s="120" t="n">
        <x:v>0</x:v>
      </x:c>
      <x:c r="R1067" s="120" t="n">
        <x:v>0.005957223441333336</x:v>
      </x:c>
      <x:c r="S1067" s="120" t="n">
        <x:v>0.0025731622356875024</x:v>
      </x:c>
      <x:c r="T1067" s="120" t="n">
        <x:v>225</x:v>
      </x:c>
      <x:c r="U1067" s="120" t="n">
        <x:v>50</x:v>
      </x:c>
      <x:c r="V1067" s="120" t="n">
        <x:v>0.0003233020559975556</x:v>
      </x:c>
      <x:c r="W1067" s="120" t="n">
        <x:v>0.0014548592519890002</x:v>
      </x:c>
      <x:c r="X1067" s="120" t="n">
        <x:v>1067</x:v>
      </x:c>
      <x:c r="Y1067" s="151" t="n">
        <x:v>44566.296423611115</x:v>
      </x:c>
      <x:c r="Z1067" s="151" t="n">
        <x:v>44566.296944444446</x:v>
      </x:c>
      <x:c r="AA1067" s="120" t="n">
        <x:v>10</x:v>
      </x:c>
      <x:c r="AB1067" s="120" t="str">
        <x:v>Normal</x:v>
      </x:c>
      <x:c r="AC1067" s="120" t="n">
        <x:v>0</x:v>
      </x:c>
      <x:c r="AD1067" s="120"/>
      <x:c r="AE1067" s="120"/>
      <x:c r="AF1067" s="120"/>
      <x:c r="AG1067" s="120"/>
    </x:row>
    <x:row r="1068">
      <x:c r="A1068" s="120" t="n">
        <x:v>1067</x:v>
      </x:c>
      <x:c r="B1068" s="120" t="n">
        <x:v>0</x:v>
      </x:c>
      <x:c r="C1068" s="120" t="n">
        <x:v>1</x:v>
      </x:c>
      <x:c r="D1068" s="120" t="str">
        <x:v>CADC0888</x:v>
      </x:c>
      <x:c r="E1068" s="120" t="n">
        <x:v>5</x:v>
      </x:c>
      <x:c r="F1068" s="120" t="n">
        <x:v>40</x:v>
      </x:c>
      <x:c r="G1068" s="120" t="n">
        <x:v>9</x:v>
      </x:c>
      <x:c r="H1068" s="120" t="n">
        <x:v>0.978837111111111</x:v>
      </x:c>
      <x:c r="I1068" s="120" t="n">
        <x:v>0.01259708232498765</x:v>
      </x:c>
      <x:c r="J1068" s="120" t="n">
        <x:v>0.11223672449331212</x:v>
      </x:c>
      <x:c r="K1068" s="120" t="n">
        <x:v>-1.0816306025741902</x:v>
      </x:c>
      <x:c r="L1068" s="120" t="n">
        <x:v>-0.24767835145365816</x:v>
      </x:c>
      <x:c r="M1068" s="120" t="n">
        <x:v>1</x:v>
      </x:c>
      <x:c r="N1068" s="120" t="n">
        <x:v>1</x:v>
      </x:c>
      <x:c r="O1068" s="120" t="n">
        <x:v>1</x:v>
      </x:c>
      <x:c r="P1068" s="120" t="n">
        <x:v>1</x:v>
      </x:c>
      <x:c r="Q1068" s="120" t="n">
        <x:v>0</x:v>
      </x:c>
      <x:c r="R1068" s="120" t="n">
        <x:v>0.006171183886999998</x:v>
      </x:c>
      <x:c r="S1068" s="120" t="n">
        <x:v>0.0016088065587755139</x:v>
      </x:c>
      <x:c r="T1068" s="120" t="n">
        <x:v>200</x:v>
      </x:c>
      <x:c r="U1068" s="120" t="n">
        <x:v>45</x:v>
      </x:c>
      <x:c r="V1068" s="120" t="n">
        <x:v>0.00031492705812469126</x:v>
      </x:c>
      <x:c r="W1068" s="120" t="n">
        <x:v>0.0013996758138875168</x:v>
      </x:c>
      <x:c r="X1068" s="120" t="n">
        <x:v>1068</x:v>
      </x:c>
      <x:c r="Y1068" s="151" t="n">
        <x:v>44566.297002314815</x:v>
      </x:c>
      <x:c r="Z1068" s="151" t="n">
        <x:v>44566.29746527778</x:v>
      </x:c>
      <x:c r="AA1068" s="120" t="n">
        <x:v>9</x:v>
      </x:c>
      <x:c r="AB1068" s="120" t="str">
        <x:v>Normal</x:v>
      </x:c>
      <x:c r="AC1068" s="120" t="n">
        <x:v>0</x:v>
      </x:c>
      <x:c r="AD1068" s="120"/>
      <x:c r="AE1068" s="120"/>
      <x:c r="AF1068" s="120"/>
      <x:c r="AG1068" s="120"/>
    </x:row>
    <x:row r="1069">
      <x:c r="A1069" s="120" t="n">
        <x:v>1068</x:v>
      </x:c>
      <x:c r="B1069" s="120" t="n">
        <x:v>1</x:v>
      </x:c>
      <x:c r="C1069" s="120" t="n">
        <x:v>0</x:v>
      </x:c>
      <x:c r="D1069" s="120" t="str">
        <x:v>CADC0888</x:v>
      </x:c>
      <x:c r="E1069" s="120" t="n">
        <x:v>5</x:v>
      </x:c>
      <x:c r="F1069" s="120" t="n">
        <x:v>45</x:v>
      </x:c>
      <x:c r="G1069" s="120" t="n">
        <x:v>10</x:v>
      </x:c>
      <x:c r="H1069" s="120" t="n">
        <x:v>0.9779263</x:v>
      </x:c>
      <x:c r="I1069" s="120" t="n">
        <x:v>0.059104613277810004</x:v>
      </x:c>
      <x:c r="J1069" s="120" t="n">
        <x:v>0.2431144036823199</x:v>
      </x:c>
      <x:c r="K1069" s="120" t="n">
        <x:v>1.5923949521833833</x:v>
      </x:c>
      <x:c r="L1069" s="120" t="n">
        <x:v>-1.42320577198881</x:v>
      </x:c>
      <x:c r="M1069" s="120" t="n">
        <x:v>1</x:v>
      </x:c>
      <x:c r="N1069" s="120" t="n">
        <x:v>1</x:v>
      </x:c>
      <x:c r="O1069" s="120" t="n">
        <x:v>1</x:v>
      </x:c>
      <x:c r="P1069" s="120" t="n">
        <x:v>1</x:v>
      </x:c>
      <x:c r="Q1069" s="120" t="n">
        <x:v>1</x:v>
      </x:c>
      <x:c r="R1069" s="120" t="n">
        <x:v>0.09987869089906173</x:v>
      </x:c>
      <x:c r="S1069" s="120" t="n">
        <x:v>0.3033985781066877</x:v>
      </x:c>
      <x:c r="T1069" s="120" t="n">
        <x:v>225</x:v>
      </x:c>
      <x:c r="U1069" s="120" t="n">
        <x:v>50</x:v>
      </x:c>
      <x:c r="V1069" s="120" t="n">
        <x:v>0.001313435850618</x:v>
      </x:c>
      <x:c r="W1069" s="120" t="n">
        <x:v>0.005910461327781001</x:v>
      </x:c>
      <x:c r="X1069" s="120" t="n">
        <x:v>1069</x:v>
      </x:c>
      <x:c r="Y1069" s="151" t="n">
        <x:v>44566.29752314815</x:v>
      </x:c>
      <x:c r="Z1069" s="151" t="n">
        <x:v>44566.29804398148</x:v>
      </x:c>
      <x:c r="AA1069" s="120" t="n">
        <x:v>10</x:v>
      </x:c>
      <x:c r="AB1069" s="120" t="str">
        <x:v>Anomalous</x:v>
      </x:c>
      <x:c r="AC1069" s="120" t="n">
        <x:v>1</x:v>
      </x:c>
      <x:c r="AD1069" s="120" t="n">
        <x:v>234</x:v>
      </x:c>
      <x:c r="AE1069" s="120" t="n">
        <x:v>3</x:v>
      </x:c>
      <x:c r="AF1069" s="120" t="n">
        <x:v>34</x:v>
      </x:c>
      <x:c r="AG1069" s="120" t="str">
        <x:v>train=0|anomaly=1</x:v>
      </x:c>
    </x:row>
    <x:row r="1070">
      <x:c r="A1070" s="120" t="n">
        <x:v>1069</x:v>
      </x:c>
      <x:c r="B1070" s="120" t="n">
        <x:v>0</x:v>
      </x:c>
      <x:c r="C1070" s="120" t="n">
        <x:v>1</x:v>
      </x:c>
      <x:c r="D1070" s="120" t="str">
        <x:v>CADC0888</x:v>
      </x:c>
      <x:c r="E1070" s="120" t="n">
        <x:v>5</x:v>
      </x:c>
      <x:c r="F1070" s="120" t="n">
        <x:v>35</x:v>
      </x:c>
      <x:c r="G1070" s="120" t="n">
        <x:v>8</x:v>
      </x:c>
      <x:c r="H1070" s="120" t="n">
        <x:v>0.972293875</x:v>
      </x:c>
      <x:c r="I1070" s="120" t="n">
        <x:v>0.014895588303859373</x:v>
      </x:c>
      <x:c r="J1070" s="120" t="n">
        <x:v>0.12204748380798096</x:v>
      </x:c>
      <x:c r="K1070" s="120" t="n">
        <x:v>-1.0681684635962327</x:v>
      </x:c>
      <x:c r="L1070" s="120" t="n">
        <x:v>-0.3144547533797159</x:v>
      </x:c>
      <x:c r="M1070" s="120" t="n">
        <x:v>1</x:v>
      </x:c>
      <x:c r="N1070" s="120" t="n">
        <x:v>1</x:v>
      </x:c>
      <x:c r="O1070" s="120" t="n">
        <x:v>1</x:v>
      </x:c>
      <x:c r="P1070" s="120" t="n">
        <x:v>0</x:v>
      </x:c>
      <x:c r="Q1070" s="120" t="n">
        <x:v>0</x:v>
      </x:c>
      <x:c r="R1070" s="120" t="n">
        <x:v>0.008232345890693877</x:v>
      </x:c>
      <x:c r="S1070" s="120" t="n">
        <x:v>0.0022449672560000025</x:v>
      </x:c>
      <x:c r="T1070" s="120" t="n">
        <x:v>175</x:v>
      </x:c>
      <x:c r="U1070" s="120" t="n">
        <x:v>40</x:v>
      </x:c>
      <x:c r="V1070" s="120" t="n">
        <x:v>0.00042558823725312493</x:v>
      </x:c>
      <x:c r="W1070" s="120" t="n">
        <x:v>0.0018619485379824216</x:v>
      </x:c>
      <x:c r="X1070" s="120" t="n">
        <x:v>1070</x:v>
      </x:c>
      <x:c r="Y1070" s="151" t="n">
        <x:v>44566.298101851855</x:v>
      </x:c>
      <x:c r="Z1070" s="151" t="n">
        <x:v>44566.29850694445</x:v>
      </x:c>
      <x:c r="AA1070" s="120" t="n">
        <x:v>8</x:v>
      </x:c>
      <x:c r="AB1070" s="120" t="str">
        <x:v>Normal</x:v>
      </x:c>
      <x:c r="AC1070" s="120" t="n">
        <x:v>0</x:v>
      </x:c>
      <x:c r="AD1070" s="120"/>
      <x:c r="AE1070" s="120"/>
      <x:c r="AF1070" s="120"/>
      <x:c r="AG1070" s="120"/>
    </x:row>
    <x:row r="1071">
      <x:c r="A1071" s="120" t="n">
        <x:v>1070</x:v>
      </x:c>
      <x:c r="B1071" s="120" t="n">
        <x:v>0</x:v>
      </x:c>
      <x:c r="C1071" s="120" t="n">
        <x:v>1</x:v>
      </x:c>
      <x:c r="D1071" s="120" t="str">
        <x:v>CADC0888</x:v>
      </x:c>
      <x:c r="E1071" s="120" t="n">
        <x:v>5</x:v>
      </x:c>
      <x:c r="F1071" s="120" t="n">
        <x:v>45</x:v>
      </x:c>
      <x:c r="G1071" s="120" t="n">
        <x:v>10</x:v>
      </x:c>
      <x:c r="H1071" s="120" t="n">
        <x:v>0.8818774999999999</x:v>
      </x:c>
      <x:c r="I1071" s="120" t="n">
        <x:v>0.014383488215649992</x:v>
      </x:c>
      <x:c r="J1071" s="120" t="n">
        <x:v>0.1199311811650748</x:v>
      </x:c>
      <x:c r="K1071" s="120" t="n">
        <x:v>-1.3985029850573367</x:v>
      </x:c>
      <x:c r="L1071" s="120" t="n">
        <x:v>0.15334118238039576</x:v>
      </x:c>
      <x:c r="M1071" s="120" t="n">
        <x:v>1</x:v>
      </x:c>
      <x:c r="N1071" s="120" t="n">
        <x:v>1</x:v>
      </x:c>
      <x:c r="O1071" s="120" t="n">
        <x:v>1</x:v>
      </x:c>
      <x:c r="P1071" s="120" t="n">
        <x:v>1</x:v>
      </x:c>
      <x:c r="Q1071" s="120" t="n">
        <x:v>0</x:v>
      </x:c>
      <x:c r="R1071" s="120" t="n">
        <x:v>0.005992564854839503</x:v>
      </x:c>
      <x:c r="S1071" s="120" t="n">
        <x:v>0.002536604308984372</x:v>
      </x:c>
      <x:c r="T1071" s="120" t="n">
        <x:v>225</x:v>
      </x:c>
      <x:c r="U1071" s="120" t="n">
        <x:v>50</x:v>
      </x:c>
      <x:c r="V1071" s="120" t="n">
        <x:v>0.0003196330714588887</x:v>
      </x:c>
      <x:c r="W1071" s="120" t="n">
        <x:v>0.0014383488215649993</x:v>
      </x:c>
      <x:c r="X1071" s="120" t="n">
        <x:v>1071</x:v>
      </x:c>
      <x:c r="Y1071" s="151" t="n">
        <x:v>44566.29856481482</x:v>
      </x:c>
      <x:c r="Z1071" s="151" t="n">
        <x:v>44566.29908564815</x:v>
      </x:c>
      <x:c r="AA1071" s="120" t="n">
        <x:v>10</x:v>
      </x:c>
      <x:c r="AB1071" s="120" t="str">
        <x:v>Normal</x:v>
      </x:c>
      <x:c r="AC1071" s="120" t="n">
        <x:v>0</x:v>
      </x:c>
      <x:c r="AD1071" s="120"/>
      <x:c r="AE1071" s="120"/>
      <x:c r="AF1071" s="120"/>
      <x:c r="AG1071" s="120"/>
    </x:row>
    <x:row r="1072">
      <x:c r="A1072" s="120" t="n">
        <x:v>1071</x:v>
      </x:c>
      <x:c r="B1072" s="120" t="n">
        <x:v>0</x:v>
      </x:c>
      <x:c r="C1072" s="120" t="n">
        <x:v>1</x:v>
      </x:c>
      <x:c r="D1072" s="120" t="str">
        <x:v>CADC0888</x:v>
      </x:c>
      <x:c r="E1072" s="120" t="n">
        <x:v>5</x:v>
      </x:c>
      <x:c r="F1072" s="120" t="n">
        <x:v>40</x:v>
      </x:c>
      <x:c r="G1072" s="120" t="n">
        <x:v>9</x:v>
      </x:c>
      <x:c r="H1072" s="120" t="n">
        <x:v>1.0130757777777777</x:v>
      </x:c>
      <x:c r="I1072" s="120" t="n">
        <x:v>0.01926487701972839</x:v>
      </x:c>
      <x:c r="J1072" s="120" t="n">
        <x:v>0.13879797195826887</x:v>
      </x:c>
      <x:c r="K1072" s="120" t="n">
        <x:v>-1.14817442716746</x:v>
      </x:c>
      <x:c r="L1072" s="120" t="n">
        <x:v>-0.25925870703505005</x:v>
      </x:c>
      <x:c r="M1072" s="120" t="n">
        <x:v>1</x:v>
      </x:c>
      <x:c r="N1072" s="120" t="n">
        <x:v>1</x:v>
      </x:c>
      <x:c r="O1072" s="120" t="n">
        <x:v>1</x:v>
      </x:c>
      <x:c r="P1072" s="120" t="n">
        <x:v>1</x:v>
      </x:c>
      <x:c r="Q1072" s="120" t="n">
        <x:v>0</x:v>
      </x:c>
      <x:c r="R1072" s="120" t="n">
        <x:v>0.007420102802999998</x:v>
      </x:c>
      <x:c r="S1072" s="120" t="n">
        <x:v>0.002429641175061222</x:v>
      </x:c>
      <x:c r="T1072" s="120" t="n">
        <x:v>200</x:v>
      </x:c>
      <x:c r="U1072" s="120" t="n">
        <x:v>45</x:v>
      </x:c>
      <x:c r="V1072" s="120" t="n">
        <x:v>0.00048162192549320974</x:v>
      </x:c>
      <x:c r="W1072" s="120" t="n">
        <x:v>0.0021405418910809323</x:v>
      </x:c>
      <x:c r="X1072" s="120" t="n">
        <x:v>1072</x:v>
      </x:c>
      <x:c r="Y1072" s="151" t="n">
        <x:v>44566.29914351852</x:v>
      </x:c>
      <x:c r="Z1072" s="151" t="n">
        <x:v>44566.29960648148</x:v>
      </x:c>
      <x:c r="AA1072" s="120" t="n">
        <x:v>9</x:v>
      </x:c>
      <x:c r="AB1072" s="120" t="str">
        <x:v>Normal</x:v>
      </x:c>
      <x:c r="AC1072" s="120" t="n">
        <x:v>1</x:v>
      </x:c>
      <x:c r="AD1072" s="120" t="n">
        <x:v>928</x:v>
      </x:c>
      <x:c r="AE1072" s="120" t="n">
        <x:v>10</x:v>
      </x:c>
      <x:c r="AF1072" s="120" t="n">
        <x:v>28</x:v>
      </x:c>
      <x:c r="AG1072" s="120" t="str">
        <x:v>train=1|anomaly=0</x:v>
      </x:c>
    </x:row>
    <x:row r="1073">
      <x:c r="A1073" s="120" t="n">
        <x:v>1072</x:v>
      </x:c>
      <x:c r="B1073" s="120" t="n">
        <x:v>0</x:v>
      </x:c>
      <x:c r="C1073" s="120" t="n">
        <x:v>0</x:v>
      </x:c>
      <x:c r="D1073" s="120" t="str">
        <x:v>CADC0888</x:v>
      </x:c>
      <x:c r="E1073" s="120" t="n">
        <x:v>5</x:v>
      </x:c>
      <x:c r="F1073" s="120" t="n">
        <x:v>45</x:v>
      </x:c>
      <x:c r="G1073" s="120" t="n">
        <x:v>10</x:v>
      </x:c>
      <x:c r="H1073" s="120" t="n">
        <x:v>0.9991931000000001</x:v>
      </x:c>
      <x:c r="I1073" s="120" t="n">
        <x:v>0.018722180131089998</x:v>
      </x:c>
      <x:c r="J1073" s="120" t="n">
        <x:v>0.1368290178693467</x:v>
      </x:c>
      <x:c r="K1073" s="120" t="n">
        <x:v>-1.1140888504816122</x:v>
      </x:c>
      <x:c r="L1073" s="120" t="n">
        <x:v>-0.09391442324068515</x:v>
      </x:c>
      <x:c r="M1073" s="120" t="n">
        <x:v>1</x:v>
      </x:c>
      <x:c r="N1073" s="120" t="n">
        <x:v>1</x:v>
      </x:c>
      <x:c r="O1073" s="120" t="n">
        <x:v>1</x:v>
      </x:c>
      <x:c r="P1073" s="120" t="n">
        <x:v>1</x:v>
      </x:c>
      <x:c r="Q1073" s="120" t="n">
        <x:v>0</x:v>
      </x:c>
      <x:c r="R1073" s="120" t="n">
        <x:v>0.007506894701777777</x:v>
      </x:c>
      <x:c r="S1073" s="120" t="n">
        <x:v>0.0032795445771874945</x:v>
      </x:c>
      <x:c r="T1073" s="120" t="n">
        <x:v>225</x:v>
      </x:c>
      <x:c r="U1073" s="120" t="n">
        <x:v>50</x:v>
      </x:c>
      <x:c r="V1073" s="120" t="n">
        <x:v>0.0004160484473575555</x:v>
      </x:c>
      <x:c r="W1073" s="120" t="n">
        <x:v>0.0018722180131089997</x:v>
      </x:c>
      <x:c r="X1073" s="120" t="n">
        <x:v>1073</x:v>
      </x:c>
      <x:c r="Y1073" s="151" t="n">
        <x:v>44566.29966435185</x:v>
      </x:c>
      <x:c r="Z1073" s="151" t="n">
        <x:v>44566.30018518519</x:v>
      </x:c>
      <x:c r="AA1073" s="120" t="n">
        <x:v>10</x:v>
      </x:c>
      <x:c r="AB1073" s="120" t="str">
        <x:v>Normal</x:v>
      </x:c>
      <x:c r="AC1073" s="120" t="n">
        <x:v>1</x:v>
      </x:c>
      <x:c r="AD1073" s="120" t="n">
        <x:v>897</x:v>
      </x:c>
      <x:c r="AE1073" s="120" t="n">
        <x:v>9</x:v>
      </x:c>
      <x:c r="AF1073" s="120" t="n">
        <x:v>97</x:v>
      </x:c>
      <x:c r="AG1073" s="120" t="str">
        <x:v>train=0|anomaly=0</x:v>
      </x:c>
    </x:row>
    <x:row r="1074">
      <x:c r="A1074" s="120" t="n">
        <x:v>1073</x:v>
      </x:c>
      <x:c r="B1074" s="120" t="n">
        <x:v>0</x:v>
      </x:c>
      <x:c r="C1074" s="120" t="n">
        <x:v>1</x:v>
      </x:c>
      <x:c r="D1074" s="120" t="str">
        <x:v>CADC0888</x:v>
      </x:c>
      <x:c r="E1074" s="120" t="n">
        <x:v>5</x:v>
      </x:c>
      <x:c r="F1074" s="120" t="n">
        <x:v>45</x:v>
      </x:c>
      <x:c r="G1074" s="120" t="n">
        <x:v>10</x:v>
      </x:c>
      <x:c r="H1074" s="120" t="n">
        <x:v>0.8680878</x:v>
      </x:c>
      <x:c r="I1074" s="120" t="n">
        <x:v>0.018402941005959995</x:v>
      </x:c>
      <x:c r="J1074" s="120" t="n">
        <x:v>0.13565743992114843</x:v>
      </x:c>
      <x:c r="K1074" s="120" t="n">
        <x:v>-1.360061827358237</x:v>
      </x:c>
      <x:c r="L1074" s="120" t="n">
        <x:v>0.033661837256779396</x:v>
      </x:c>
      <x:c r="M1074" s="120" t="n">
        <x:v>1</x:v>
      </x:c>
      <x:c r="N1074" s="120" t="n">
        <x:v>1</x:v>
      </x:c>
      <x:c r="O1074" s="120" t="n">
        <x:v>1</x:v>
      </x:c>
      <x:c r="P1074" s="120" t="n">
        <x:v>1</x:v>
      </x:c>
      <x:c r="Q1074" s="120" t="n">
        <x:v>0</x:v>
      </x:c>
      <x:c r="R1074" s="120" t="n">
        <x:v>0.006951328267777775</x:v>
      </x:c>
      <x:c r="S1074" s="120" t="n">
        <x:v>0.002709635957937499</x:v>
      </x:c>
      <x:c r="T1074" s="120" t="n">
        <x:v>225</x:v>
      </x:c>
      <x:c r="U1074" s="120" t="n">
        <x:v>50</x:v>
      </x:c>
      <x:c r="V1074" s="120" t="n">
        <x:v>0.0004089542445768888</x:v>
      </x:c>
      <x:c r="W1074" s="120" t="n">
        <x:v>0.0018402941005959995</x:v>
      </x:c>
      <x:c r="X1074" s="120" t="n">
        <x:v>1074</x:v>
      </x:c>
      <x:c r="Y1074" s="151" t="n">
        <x:v>44566.30024305556</x:v>
      </x:c>
      <x:c r="Z1074" s="151" t="n">
        <x:v>44566.30076388889</x:v>
      </x:c>
      <x:c r="AA1074" s="120" t="n">
        <x:v>10</x:v>
      </x:c>
      <x:c r="AB1074" s="120" t="str">
        <x:v>Normal</x:v>
      </x:c>
      <x:c r="AC1074" s="120" t="n">
        <x:v>0</x:v>
      </x:c>
      <x:c r="AD1074" s="120"/>
      <x:c r="AE1074" s="120"/>
      <x:c r="AF1074" s="120"/>
      <x:c r="AG1074" s="120"/>
    </x:row>
    <x:row r="1075">
      <x:c r="A1075" s="120" t="n">
        <x:v>1074</x:v>
      </x:c>
      <x:c r="B1075" s="120" t="n">
        <x:v>0</x:v>
      </x:c>
      <x:c r="C1075" s="120" t="n">
        <x:v>1</x:v>
      </x:c>
      <x:c r="D1075" s="120" t="str">
        <x:v>CADC0888</x:v>
      </x:c>
      <x:c r="E1075" s="120" t="n">
        <x:v>5</x:v>
      </x:c>
      <x:c r="F1075" s="120" t="n">
        <x:v>35</x:v>
      </x:c>
      <x:c r="G1075" s="120" t="n">
        <x:v>8</x:v>
      </x:c>
      <x:c r="H1075" s="120" t="n">
        <x:v>0.9444215</x:v>
      </x:c>
      <x:c r="I1075" s="120" t="n">
        <x:v>0.014571277304500006</x:v>
      </x:c>
      <x:c r="J1075" s="120" t="n">
        <x:v>0.1207115458624402</x:v>
      </x:c>
      <x:c r="K1075" s="120" t="n">
        <x:v>-0.8988221851344069</x:v>
      </x:c>
      <x:c r="L1075" s="120" t="n">
        <x:v>-0.4589645171220166</x:v>
      </x:c>
      <x:c r="M1075" s="120" t="n">
        <x:v>1</x:v>
      </x:c>
      <x:c r="N1075" s="120" t="n">
        <x:v>1</x:v>
      </x:c>
      <x:c r="O1075" s="120" t="n">
        <x:v>1</x:v>
      </x:c>
      <x:c r="P1075" s="120" t="n">
        <x:v>1</x:v>
      </x:c>
      <x:c r="Q1075" s="120" t="n">
        <x:v>0</x:v>
      </x:c>
      <x:c r="R1075" s="120" t="n">
        <x:v>0.007695829770122453</x:v>
      </x:c>
      <x:c r="S1075" s="120" t="n">
        <x:v>0.0018274571863333324</x:v>
      </x:c>
      <x:c r="T1075" s="120" t="n">
        <x:v>175</x:v>
      </x:c>
      <x:c r="U1075" s="120" t="n">
        <x:v>40</x:v>
      </x:c>
      <x:c r="V1075" s="120" t="n">
        <x:v>0.00041632220870000016</x:v>
      </x:c>
      <x:c r="W1075" s="120" t="n">
        <x:v>0.0018214096630625007</x:v>
      </x:c>
      <x:c r="X1075" s="120" t="n">
        <x:v>1075</x:v>
      </x:c>
      <x:c r="Y1075" s="151" t="n">
        <x:v>44566.30082175926</x:v>
      </x:c>
      <x:c r="Z1075" s="151" t="n">
        <x:v>44566.30122685185</x:v>
      </x:c>
      <x:c r="AA1075" s="120" t="n">
        <x:v>8</x:v>
      </x:c>
      <x:c r="AB1075" s="120" t="str">
        <x:v>Normal</x:v>
      </x:c>
      <x:c r="AC1075" s="120" t="n">
        <x:v>1</x:v>
      </x:c>
      <x:c r="AD1075" s="120" t="n">
        <x:v>338</x:v>
      </x:c>
      <x:c r="AE1075" s="120" t="n">
        <x:v>4</x:v>
      </x:c>
      <x:c r="AF1075" s="120" t="n">
        <x:v>38</x:v>
      </x:c>
      <x:c r="AG1075" s="120" t="str">
        <x:v>train=1|anomaly=0</x:v>
      </x:c>
    </x:row>
    <x:row r="1076">
      <x:c r="A1076" s="120" t="n">
        <x:v>1075</x:v>
      </x:c>
      <x:c r="B1076" s="120" t="n">
        <x:v>0</x:v>
      </x:c>
      <x:c r="C1076" s="120" t="n">
        <x:v>1</x:v>
      </x:c>
      <x:c r="D1076" s="120" t="str">
        <x:v>CADC0888</x:v>
      </x:c>
      <x:c r="E1076" s="120" t="n">
        <x:v>5</x:v>
      </x:c>
      <x:c r="F1076" s="120" t="n">
        <x:v>45</x:v>
      </x:c>
      <x:c r="G1076" s="120" t="n">
        <x:v>10</x:v>
      </x:c>
      <x:c r="H1076" s="120" t="n">
        <x:v>1.0012655000000001</x:v>
      </x:c>
      <x:c r="I1076" s="120" t="n">
        <x:v>0.016318776035649993</x:v>
      </x:c>
      <x:c r="J1076" s="120" t="n">
        <x:v>0.12774496481525208</x:v>
      </x:c>
      <x:c r="K1076" s="120" t="n">
        <x:v>-1.4432474947342382</x:v>
      </x:c>
      <x:c r="L1076" s="120" t="n">
        <x:v>0.18216822838906574</x:v>
      </x:c>
      <x:c r="M1076" s="120" t="n">
        <x:v>1</x:v>
      </x:c>
      <x:c r="N1076" s="120" t="n">
        <x:v>1</x:v>
      </x:c>
      <x:c r="O1076" s="120" t="n">
        <x:v>1</x:v>
      </x:c>
      <x:c r="P1076" s="120" t="n">
        <x:v>1</x:v>
      </x:c>
      <x:c r="Q1076" s="120" t="n">
        <x:v>0</x:v>
      </x:c>
      <x:c r="R1076" s="120" t="n">
        <x:v>0.0072255501958765405</x:v>
      </x:c>
      <x:c r="S1076" s="120" t="n">
        <x:v>0.0026782593839843735</x:v>
      </x:c>
      <x:c r="T1076" s="120" t="n">
        <x:v>225</x:v>
      </x:c>
      <x:c r="U1076" s="120" t="n">
        <x:v>50</x:v>
      </x:c>
      <x:c r="V1076" s="120" t="n">
        <x:v>0.00036263946745888876</x:v>
      </x:c>
      <x:c r="W1076" s="120" t="n">
        <x:v>0.0016318776035649993</x:v>
      </x:c>
      <x:c r="X1076" s="120" t="n">
        <x:v>1076</x:v>
      </x:c>
      <x:c r="Y1076" s="151" t="n">
        <x:v>44566.30128472222</x:v>
      </x:c>
      <x:c r="Z1076" s="151" t="n">
        <x:v>44566.30180555556</x:v>
      </x:c>
      <x:c r="AA1076" s="120" t="n">
        <x:v>10</x:v>
      </x:c>
      <x:c r="AB1076" s="120" t="str">
        <x:v>Normal</x:v>
      </x:c>
      <x:c r="AC1076" s="120" t="n">
        <x:v>0</x:v>
      </x:c>
      <x:c r="AD1076" s="120"/>
      <x:c r="AE1076" s="120"/>
      <x:c r="AF1076" s="120"/>
      <x:c r="AG1076" s="120"/>
    </x:row>
    <x:row r="1077">
      <x:c r="A1077" s="120" t="n">
        <x:v>1076</x:v>
      </x:c>
      <x:c r="B1077" s="120" t="n">
        <x:v>0</x:v>
      </x:c>
      <x:c r="C1077" s="120" t="n">
        <x:v>1</x:v>
      </x:c>
      <x:c r="D1077" s="120" t="str">
        <x:v>CADC0888</x:v>
      </x:c>
      <x:c r="E1077" s="120" t="n">
        <x:v>5</x:v>
      </x:c>
      <x:c r="F1077" s="120" t="n">
        <x:v>40</x:v>
      </x:c>
      <x:c r="G1077" s="120" t="n">
        <x:v>9</x:v>
      </x:c>
      <x:c r="H1077" s="120" t="n">
        <x:v>0.9267726666666667</x:v>
      </x:c>
      <x:c r="I1077" s="120" t="n">
        <x:v>0.018407188582444448</x:v>
      </x:c>
      <x:c r="J1077" s="120" t="n">
        <x:v>0.13567309454141763</x:v>
      </x:c>
      <x:c r="K1077" s="120" t="n">
        <x:v>-1.0715811352250944</x:v>
      </x:c>
      <x:c r="L1077" s="120" t="n">
        <x:v>-0.16026106692208786</x:v>
      </x:c>
      <x:c r="M1077" s="120" t="n">
        <x:v>1</x:v>
      </x:c>
      <x:c r="N1077" s="120" t="n">
        <x:v>1</x:v>
      </x:c>
      <x:c r="O1077" s="120" t="n">
        <x:v>1</x:v>
      </x:c>
      <x:c r="P1077" s="120" t="n">
        <x:v>1</x:v>
      </x:c>
      <x:c r="Q1077" s="120" t="n">
        <x:v>0</x:v>
      </x:c>
      <x:c r="R1077" s="120" t="n">
        <x:v>0.008886064373609379</x:v>
      </x:c>
      <x:c r="S1077" s="120" t="n">
        <x:v>0.0030534333971020448</x:v>
      </x:c>
      <x:c r="T1077" s="120" t="n">
        <x:v>200</x:v>
      </x:c>
      <x:c r="U1077" s="120" t="n">
        <x:v>45</x:v>
      </x:c>
      <x:c r="V1077" s="120" t="n">
        <x:v>0.0004601797145611112</x:v>
      </x:c>
      <x:c r="W1077" s="120" t="n">
        <x:v>0.002045243175827161</x:v>
      </x:c>
      <x:c r="X1077" s="120" t="n">
        <x:v>1077</x:v>
      </x:c>
      <x:c r="Y1077" s="151" t="n">
        <x:v>44566.30186342593</x:v>
      </x:c>
      <x:c r="Z1077" s="151" t="n">
        <x:v>44566.30232638889</x:v>
      </x:c>
      <x:c r="AA1077" s="120" t="n">
        <x:v>9</x:v>
      </x:c>
      <x:c r="AB1077" s="120" t="str">
        <x:v>Normal</x:v>
      </x:c>
      <x:c r="AC1077" s="120" t="n">
        <x:v>1</x:v>
      </x:c>
      <x:c r="AD1077" s="120" t="n">
        <x:v>316</x:v>
      </x:c>
      <x:c r="AE1077" s="120" t="n">
        <x:v>4</x:v>
      </x:c>
      <x:c r="AF1077" s="120" t="n">
        <x:v>16</x:v>
      </x:c>
      <x:c r="AG1077" s="120" t="str">
        <x:v>train=1|anomaly=0</x:v>
      </x:c>
    </x:row>
    <x:row r="1078">
      <x:c r="A1078" s="120" t="n">
        <x:v>1077</x:v>
      </x:c>
      <x:c r="B1078" s="120" t="n">
        <x:v>0</x:v>
      </x:c>
      <x:c r="C1078" s="120" t="n">
        <x:v>1</x:v>
      </x:c>
      <x:c r="D1078" s="120" t="str">
        <x:v>CADC0888</x:v>
      </x:c>
      <x:c r="E1078" s="120" t="n">
        <x:v>5</x:v>
      </x:c>
      <x:c r="F1078" s="120" t="n">
        <x:v>45</x:v>
      </x:c>
      <x:c r="G1078" s="120" t="n">
        <x:v>10</x:v>
      </x:c>
      <x:c r="H1078" s="120" t="n">
        <x:v>0.8363494000000001</x:v>
      </x:c>
      <x:c r="I1078" s="120" t="n">
        <x:v>0.015212876412039996</x:v>
      </x:c>
      <x:c r="J1078" s="120" t="n">
        <x:v>0.1233404897510951</x:v>
      </x:c>
      <x:c r="K1078" s="120" t="n">
        <x:v>-1.4265556689376369</x:v>
      </x:c>
      <x:c r="L1078" s="120" t="n">
        <x:v>0.11505546133127313</x:v>
      </x:c>
      <x:c r="M1078" s="120" t="n">
        <x:v>1</x:v>
      </x:c>
      <x:c r="N1078" s="120" t="n">
        <x:v>1</x:v>
      </x:c>
      <x:c r="O1078" s="120" t="n">
        <x:v>1</x:v>
      </x:c>
      <x:c r="P1078" s="120" t="n">
        <x:v>1</x:v>
      </x:c>
      <x:c r="Q1078" s="120" t="n">
        <x:v>0</x:v>
      </x:c>
      <x:c r="R1078" s="120" t="n">
        <x:v>0.006397546954839506</x:v>
      </x:c>
      <x:c r="S1078" s="120" t="n">
        <x:v>0.0028620683449374967</x:v>
      </x:c>
      <x:c r="T1078" s="120" t="n">
        <x:v>225</x:v>
      </x:c>
      <x:c r="U1078" s="120" t="n">
        <x:v>50</x:v>
      </x:c>
      <x:c r="V1078" s="120" t="n">
        <x:v>0.00033806392026755546</x:v>
      </x:c>
      <x:c r="W1078" s="120" t="n">
        <x:v>0.0015212876412039997</x:v>
      </x:c>
      <x:c r="X1078" s="120" t="n">
        <x:v>1078</x:v>
      </x:c>
      <x:c r="Y1078" s="151" t="n">
        <x:v>44566.30238425926</x:v>
      </x:c>
      <x:c r="Z1078" s="151" t="n">
        <x:v>44566.30290509259</x:v>
      </x:c>
      <x:c r="AA1078" s="120" t="n">
        <x:v>10</x:v>
      </x:c>
      <x:c r="AB1078" s="120" t="str">
        <x:v>Normal</x:v>
      </x:c>
      <x:c r="AC1078" s="120" t="n">
        <x:v>1</x:v>
      </x:c>
      <x:c r="AD1078" s="120" t="n">
        <x:v>904</x:v>
      </x:c>
      <x:c r="AE1078" s="120" t="n">
        <x:v>10</x:v>
      </x:c>
      <x:c r="AF1078" s="120" t="n">
        <x:v>4</x:v>
      </x:c>
      <x:c r="AG1078" s="120" t="str">
        <x:v>train=1|anomaly=0</x:v>
      </x:c>
    </x:row>
    <x:row r="1079">
      <x:c r="A1079" s="120" t="n">
        <x:v>1078</x:v>
      </x:c>
      <x:c r="B1079" s="120" t="n">
        <x:v>0</x:v>
      </x:c>
      <x:c r="C1079" s="120" t="n">
        <x:v>1</x:v>
      </x:c>
      <x:c r="D1079" s="120" t="str">
        <x:v>CADC0888</x:v>
      </x:c>
      <x:c r="E1079" s="120" t="n">
        <x:v>5</x:v>
      </x:c>
      <x:c r="F1079" s="120" t="n">
        <x:v>40</x:v>
      </x:c>
      <x:c r="G1079" s="120" t="n">
        <x:v>9</x:v>
      </x:c>
      <x:c r="H1079" s="120" t="n">
        <x:v>0.974631</x:v>
      </x:c>
      <x:c r="I1079" s="120" t="n">
        <x:v>0.014552496822444444</x:v>
      </x:c>
      <x:c r="J1079" s="120" t="n">
        <x:v>0.12063373003619031</x:v>
      </x:c>
      <x:c r="K1079" s="120" t="n">
        <x:v>-1.2073702416166703</x:v>
      </x:c>
      <x:c r="L1079" s="120" t="n">
        <x:v>-0.22665682493516912</x:v>
      </x:c>
      <x:c r="M1079" s="120" t="n">
        <x:v>1</x:v>
      </x:c>
      <x:c r="N1079" s="120" t="n">
        <x:v>1</x:v>
      </x:c>
      <x:c r="O1079" s="120" t="n">
        <x:v>1</x:v>
      </x:c>
      <x:c r="P1079" s="120" t="n">
        <x:v>1</x:v>
      </x:c>
      <x:c r="Q1079" s="120" t="n">
        <x:v>0</x:v>
      </x:c>
      <x:c r="R1079" s="120" t="n">
        <x:v>0.0064071060661875</x:v>
      </x:c>
      <x:c r="S1079" s="120" t="n">
        <x:v>0.0022185119450612236</x:v>
      </x:c>
      <x:c r="T1079" s="120" t="n">
        <x:v>200</x:v>
      </x:c>
      <x:c r="U1079" s="120" t="n">
        <x:v>45</x:v>
      </x:c>
      <x:c r="V1079" s="120" t="n">
        <x:v>0.0003638124205611111</x:v>
      </x:c>
      <x:c r="W1079" s="120" t="n">
        <x:v>0.001616944091382716</x:v>
      </x:c>
      <x:c r="X1079" s="120" t="n">
        <x:v>1079</x:v>
      </x:c>
      <x:c r="Y1079" s="151" t="n">
        <x:v>44566.30296296296</x:v>
      </x:c>
      <x:c r="Z1079" s="151" t="n">
        <x:v>44566.30342592593</x:v>
      </x:c>
      <x:c r="AA1079" s="120" t="n">
        <x:v>9</x:v>
      </x:c>
      <x:c r="AB1079" s="120" t="str">
        <x:v>Normal</x:v>
      </x:c>
      <x:c r="AC1079" s="120" t="n">
        <x:v>0</x:v>
      </x:c>
      <x:c r="AD1079" s="120"/>
      <x:c r="AE1079" s="120"/>
      <x:c r="AF1079" s="120"/>
      <x:c r="AG1079" s="120"/>
    </x:row>
    <x:row r="1080">
      <x:c r="A1080" s="120" t="n">
        <x:v>1079</x:v>
      </x:c>
      <x:c r="B1080" s="120" t="n">
        <x:v>0</x:v>
      </x:c>
      <x:c r="C1080" s="120" t="n">
        <x:v>0</x:v>
      </x:c>
      <x:c r="D1080" s="120" t="str">
        <x:v>CADC0888</x:v>
      </x:c>
      <x:c r="E1080" s="120" t="n">
        <x:v>5</x:v>
      </x:c>
      <x:c r="F1080" s="120" t="n">
        <x:v>45</x:v>
      </x:c>
      <x:c r="G1080" s="120" t="n">
        <x:v>10</x:v>
      </x:c>
      <x:c r="H1080" s="120" t="n">
        <x:v>0.9651579000000001</x:v>
      </x:c>
      <x:c r="I1080" s="120" t="n">
        <x:v>0.018822577370089986</x:v>
      </x:c>
      <x:c r="J1080" s="120" t="n">
        <x:v>0.1371953985018812</x:v>
      </x:c>
      <x:c r="K1080" s="120" t="n">
        <x:v>-1.1749215903849235</x:v>
      </x:c>
      <x:c r="L1080" s="120" t="n">
        <x:v>-0.06352398322824149</x:v>
      </x:c>
      <x:c r="M1080" s="120" t="n">
        <x:v>1</x:v>
      </x:c>
      <x:c r="N1080" s="120" t="n">
        <x:v>1</x:v>
      </x:c>
      <x:c r="O1080" s="120" t="n">
        <x:v>1</x:v>
      </x:c>
      <x:c r="P1080" s="120" t="n">
        <x:v>1</x:v>
      </x:c>
      <x:c r="Q1080" s="120" t="n">
        <x:v>0</x:v>
      </x:c>
      <x:c r="R1080" s="120" t="n">
        <x:v>0.007168077420024689</x:v>
      </x:c>
      <x:c r="S1080" s="120" t="n">
        <x:v>0.0029765796076874984</x:v>
      </x:c>
      <x:c r="T1080" s="120" t="n">
        <x:v>225</x:v>
      </x:c>
      <x:c r="U1080" s="120" t="n">
        <x:v>50</x:v>
      </x:c>
      <x:c r="V1080" s="120" t="n">
        <x:v>0.0004182794971131108</x:v>
      </x:c>
      <x:c r="W1080" s="120" t="n">
        <x:v>0.0018822577370089986</x:v>
      </x:c>
      <x:c r="X1080" s="120" t="n">
        <x:v>1080</x:v>
      </x:c>
      <x:c r="Y1080" s="151" t="n">
        <x:v>44566.3034837963</x:v>
      </x:c>
      <x:c r="Z1080" s="151" t="n">
        <x:v>44566.30400462963</x:v>
      </x:c>
      <x:c r="AA1080" s="120" t="n">
        <x:v>10</x:v>
      </x:c>
      <x:c r="AB1080" s="120" t="str">
        <x:v>Normal</x:v>
      </x:c>
      <x:c r="AC1080" s="120" t="n">
        <x:v>0</x:v>
      </x:c>
      <x:c r="AD1080" s="120"/>
      <x:c r="AE1080" s="120"/>
      <x:c r="AF1080" s="120"/>
      <x:c r="AG1080" s="120"/>
    </x:row>
    <x:row r="1081">
      <x:c r="A1081" s="120" t="n">
        <x:v>1080</x:v>
      </x:c>
      <x:c r="B1081" s="120" t="n">
        <x:v>1</x:v>
      </x:c>
      <x:c r="C1081" s="120" t="n">
        <x:v>1</x:v>
      </x:c>
      <x:c r="D1081" s="120" t="str">
        <x:v>CADC0888</x:v>
      </x:c>
      <x:c r="E1081" s="120" t="n">
        <x:v>5</x:v>
      </x:c>
      <x:c r="F1081" s="120" t="n">
        <x:v>361</x:v>
      </x:c>
      <x:c r="G1081" s="120" t="n">
        <x:v>73</x:v>
      </x:c>
      <x:c r="H1081" s="120" t="n">
        <x:v>0.4740980078082192</x:v>
      </x:c>
      <x:c r="I1081" s="120" t="n">
        <x:v>0.18019649229116677</x:v>
      </x:c>
      <x:c r="J1081" s="120" t="n">
        <x:v>0.4244955739358972</x:v>
      </x:c>
      <x:c r="K1081" s="120" t="n">
        <x:v>-1.4338302724979501</x:v>
      </x:c>
      <x:c r="L1081" s="120" t="n">
        <x:v>0.2529213295848852</x:v>
      </x:c>
      <x:c r="M1081" s="120" t="n">
        <x:v>2</x:v>
      </x:c>
      <x:c r="N1081" s="120" t="n">
        <x:v>1</x:v>
      </x:c>
      <x:c r="O1081" s="120" t="n">
        <x:v>1</x:v>
      </x:c>
      <x:c r="P1081" s="120" t="n">
        <x:v>2</x:v>
      </x:c>
      <x:c r="Q1081" s="120" t="n">
        <x:v>5</x:v>
      </x:c>
      <x:c r="R1081" s="120" t="n">
        <x:v>0.0075728576342823555</x:v>
      </x:c>
      <x:c r="S1081" s="120" t="n">
        <x:v>0.011929143759309731</x:v>
      </x:c>
      <x:c r="T1081" s="120" t="n">
        <x:v>1839</x:v>
      </x:c>
      <x:c r="U1081" s="120" t="n">
        <x:v>365</x:v>
      </x:c>
      <x:c r="V1081" s="120" t="n">
        <x:v>0.0004991592584242847</x:v>
      </x:c>
      <x:c r="W1081" s="120" t="n">
        <x:v>0.0024684450998789967</x:v>
      </x:c>
      <x:c r="X1081" s="120" t="n">
        <x:v>1081</x:v>
      </x:c>
      <x:c r="Y1081" s="151" t="n">
        <x:v>44587.341157407405</x:v>
      </x:c>
      <x:c r="Z1081" s="151" t="n">
        <x:v>44587.34533564815</x:v>
      </x:c>
      <x:c r="AA1081" s="120" t="n">
        <x:v>73</x:v>
      </x:c>
      <x:c r="AB1081" s="120" t="str">
        <x:v>Anomalous</x:v>
      </x:c>
      <x:c r="AC1081" s="120" t="n">
        <x:v>0</x:v>
      </x:c>
      <x:c r="AD1081" s="120"/>
      <x:c r="AE1081" s="120"/>
      <x:c r="AF1081" s="120"/>
      <x:c r="AG1081" s="120"/>
    </x:row>
    <x:row r="1082">
      <x:c r="A1082" s="120" t="n">
        <x:v>1081</x:v>
      </x:c>
      <x:c r="B1082" s="120" t="n">
        <x:v>0</x:v>
      </x:c>
      <x:c r="C1082" s="120" t="n">
        <x:v>1</x:v>
      </x:c>
      <x:c r="D1082" s="120" t="str">
        <x:v>CADC0888</x:v>
      </x:c>
      <x:c r="E1082" s="120" t="n">
        <x:v>5</x:v>
      </x:c>
      <x:c r="F1082" s="120" t="n">
        <x:v>316</x:v>
      </x:c>
      <x:c r="G1082" s="120" t="n">
        <x:v>64</x:v>
      </x:c>
      <x:c r="H1082" s="120" t="n">
        <x:v>0.3421344171875</x:v>
      </x:c>
      <x:c r="I1082" s="120" t="n">
        <x:v>0.1642113655900992</x:v>
      </x:c>
      <x:c r="J1082" s="120" t="n">
        <x:v>0.4052300156578967</x:v>
      </x:c>
      <x:c r="K1082" s="120" t="n">
        <x:v>-1.1388565922072673</x:v>
      </x:c>
      <x:c r="L1082" s="120" t="n">
        <x:v>0.6914519954676541</x:v>
      </x:c>
      <x:c r="M1082" s="120" t="n">
        <x:v>1</x:v>
      </x:c>
      <x:c r="N1082" s="120" t="n">
        <x:v>1</x:v>
      </x:c>
      <x:c r="O1082" s="120" t="n">
        <x:v>1</x:v>
      </x:c>
      <x:c r="P1082" s="120" t="n">
        <x:v>3</x:v>
      </x:c>
      <x:c r="Q1082" s="120" t="n">
        <x:v>12</x:v>
      </x:c>
      <x:c r="R1082" s="120" t="n">
        <x:v>0.002539420723888571</x:v>
      </x:c>
      <x:c r="S1082" s="120" t="n">
        <x:v>0.0004019521637958062</x:v>
      </x:c>
      <x:c r="T1082" s="120" t="n">
        <x:v>1614</x:v>
      </x:c>
      <x:c r="U1082" s="120" t="n">
        <x:v>320</x:v>
      </x:c>
      <x:c r="V1082" s="120" t="n">
        <x:v>0.0005196562202218329</x:v>
      </x:c>
      <x:c r="W1082" s="120" t="n">
        <x:v>0.0025658025873453</x:v>
      </x:c>
      <x:c r="X1082" s="120" t="n">
        <x:v>1082</x:v>
      </x:c>
      <x:c r="Y1082" s="151" t="n">
        <x:v>44588.09116898148</x:v>
      </x:c>
      <x:c r="Z1082" s="151" t="n">
        <x:v>44588.094826388886</x:v>
      </x:c>
      <x:c r="AA1082" s="120" t="n">
        <x:v>64</x:v>
      </x:c>
      <x:c r="AB1082" s="120" t="str">
        <x:v>Normal</x:v>
      </x:c>
      <x:c r="AC1082" s="120" t="n">
        <x:v>1</x:v>
      </x:c>
      <x:c r="AD1082" s="120" t="n">
        <x:v>899</x:v>
      </x:c>
      <x:c r="AE1082" s="120" t="n">
        <x:v>9</x:v>
      </x:c>
      <x:c r="AF1082" s="120" t="n">
        <x:v>99</x:v>
      </x:c>
      <x:c r="AG1082" s="120" t="str">
        <x:v>train=1|anomaly=0</x:v>
      </x:c>
    </x:row>
    <x:row r="1083">
      <x:c r="A1083" s="120" t="n">
        <x:v>1082</x:v>
      </x:c>
      <x:c r="B1083" s="120" t="n">
        <x:v>0</x:v>
      </x:c>
      <x:c r="C1083" s="120" t="n">
        <x:v>1</x:v>
      </x:c>
      <x:c r="D1083" s="120" t="str">
        <x:v>CADC0888</x:v>
      </x:c>
      <x:c r="E1083" s="120" t="n">
        <x:v>5</x:v>
      </x:c>
      <x:c r="F1083" s="120" t="n">
        <x:v>295</x:v>
      </x:c>
      <x:c r="G1083" s="120" t="n">
        <x:v>60</x:v>
      </x:c>
      <x:c r="H1083" s="120" t="n">
        <x:v>0.3731634933333333</x:v>
      </x:c>
      <x:c r="I1083" s="120" t="n">
        <x:v>0.14714763940721923</x:v>
      </x:c>
      <x:c r="J1083" s="120" t="n">
        <x:v>0.3835982786812517</x:v>
      </x:c>
      <x:c r="K1083" s="120" t="n">
        <x:v>-1.397937924019021</x:v>
      </x:c>
      <x:c r="L1083" s="120" t="n">
        <x:v>0.45443191929973137</x:v>
      </x:c>
      <x:c r="M1083" s="120" t="n">
        <x:v>1</x:v>
      </x:c>
      <x:c r="N1083" s="120" t="n">
        <x:v>1</x:v>
      </x:c>
      <x:c r="O1083" s="120" t="n">
        <x:v>1</x:v>
      </x:c>
      <x:c r="P1083" s="120" t="n">
        <x:v>3</x:v>
      </x:c>
      <x:c r="Q1083" s="120" t="n">
        <x:v>12</x:v>
      </x:c>
      <x:c r="R1083" s="120" t="n">
        <x:v>0.002154511724215593</x:v>
      </x:c>
      <x:c r="S1083" s="120" t="n">
        <x:v>0.0004452601056717244</x:v>
      </x:c>
      <x:c r="T1083" s="120" t="n">
        <x:v>1501</x:v>
      </x:c>
      <x:c r="U1083" s="120" t="n">
        <x:v>300</x:v>
      </x:c>
      <x:c r="V1083" s="120" t="n">
        <x:v>0.0004988055573126076</x:v>
      </x:c>
      <x:c r="W1083" s="120" t="n">
        <x:v>0.0024524606567869873</x:v>
      </x:c>
      <x:c r="X1083" s="120" t="n">
        <x:v>1083</x:v>
      </x:c>
      <x:c r="Y1083" s="151" t="n">
        <x:v>44588.094872685186</x:v>
      </x:c>
      <x:c r="Z1083" s="151" t="n">
        <x:v>44588.098287037035</x:v>
      </x:c>
      <x:c r="AA1083" s="120" t="n">
        <x:v>60</x:v>
      </x:c>
      <x:c r="AB1083" s="120" t="str">
        <x:v>Normal</x:v>
      </x:c>
      <x:c r="AC1083" s="120" t="n">
        <x:v>0</x:v>
      </x:c>
      <x:c r="AD1083" s="120"/>
      <x:c r="AE1083" s="120"/>
      <x:c r="AF1083" s="120"/>
      <x:c r="AG1083" s="120"/>
    </x:row>
    <x:row r="1084">
      <x:c r="A1084" s="120" t="n">
        <x:v>1083</x:v>
      </x:c>
      <x:c r="B1084" s="120" t="n">
        <x:v>0</x:v>
      </x:c>
      <x:c r="C1084" s="120" t="n">
        <x:v>1</x:v>
      </x:c>
      <x:c r="D1084" s="120" t="str">
        <x:v>CADC0888</x:v>
      </x:c>
      <x:c r="E1084" s="120" t="n">
        <x:v>5</x:v>
      </x:c>
      <x:c r="F1084" s="120" t="n">
        <x:v>291</x:v>
      </x:c>
      <x:c r="G1084" s="120" t="n">
        <x:v>59</x:v>
      </x:c>
      <x:c r="H1084" s="120" t="n">
        <x:v>0.40511020508474577</x:v>
      </x:c>
      <x:c r="I1084" s="120" t="n">
        <x:v>0.1876646859310466</x:v>
      </x:c>
      <x:c r="J1084" s="120" t="n">
        <x:v>0.43320282308757707</x:v>
      </x:c>
      <x:c r="K1084" s="120" t="n">
        <x:v>-1.268383826389047</x:v>
      </x:c>
      <x:c r="L1084" s="120" t="n">
        <x:v>0.5569083457092124</x:v>
      </x:c>
      <x:c r="M1084" s="120" t="n">
        <x:v>1</x:v>
      </x:c>
      <x:c r="N1084" s="120" t="n">
        <x:v>1</x:v>
      </x:c>
      <x:c r="O1084" s="120" t="n">
        <x:v>1</x:v>
      </x:c>
      <x:c r="P1084" s="120" t="n">
        <x:v>2</x:v>
      </x:c>
      <x:c r="Q1084" s="120" t="n">
        <x:v>14</x:v>
      </x:c>
      <x:c r="R1084" s="120" t="n">
        <x:v>0.002878541629082069</x:v>
      </x:c>
      <x:c r="S1084" s="120" t="n">
        <x:v>0.00023473563805929861</x:v>
      </x:c>
      <x:c r="T1084" s="120" t="n">
        <x:v>1487</x:v>
      </x:c>
      <x:c r="U1084" s="120" t="n">
        <x:v>295</x:v>
      </x:c>
      <x:c r="V1084" s="120" t="n">
        <x:v>0.0006448958279417409</x:v>
      </x:c>
      <x:c r="W1084" s="120" t="n">
        <x:v>0.003180757388661807</x:v>
      </x:c>
      <x:c r="X1084" s="120" t="n">
        <x:v>1084</x:v>
      </x:c>
      <x:c r="Y1084" s="151" t="n">
        <x:v>44588.09835648148</x:v>
      </x:c>
      <x:c r="Z1084" s="151" t="n">
        <x:v>44588.10172453704</x:v>
      </x:c>
      <x:c r="AA1084" s="120" t="n">
        <x:v>59</x:v>
      </x:c>
      <x:c r="AB1084" s="120" t="str">
        <x:v>Normal</x:v>
      </x:c>
      <x:c r="AC1084" s="120" t="n">
        <x:v>0</x:v>
      </x:c>
      <x:c r="AD1084" s="120"/>
      <x:c r="AE1084" s="120"/>
      <x:c r="AF1084" s="120"/>
      <x:c r="AG1084" s="120"/>
    </x:row>
    <x:row r="1085">
      <x:c r="A1085" s="120" t="n">
        <x:v>1084</x:v>
      </x:c>
      <x:c r="B1085" s="120" t="n">
        <x:v>0</x:v>
      </x:c>
      <x:c r="C1085" s="120" t="n">
        <x:v>1</x:v>
      </x:c>
      <x:c r="D1085" s="120" t="str">
        <x:v>CADC0888</x:v>
      </x:c>
      <x:c r="E1085" s="120" t="n">
        <x:v>5</x:v>
      </x:c>
      <x:c r="F1085" s="120" t="n">
        <x:v>270</x:v>
      </x:c>
      <x:c r="G1085" s="120" t="n">
        <x:v>55</x:v>
      </x:c>
      <x:c r="H1085" s="120" t="n">
        <x:v>0.3680605152727273</x:v>
      </x:c>
      <x:c r="I1085" s="120" t="n">
        <x:v>0.16613318259136586</x:v>
      </x:c>
      <x:c r="J1085" s="120" t="n">
        <x:v>0.40759438488694355</x:v>
      </x:c>
      <x:c r="K1085" s="120" t="n">
        <x:v>-1.2100215984885372</x:v>
      </x:c>
      <x:c r="L1085" s="120" t="n">
        <x:v>0.6212671510549385</x:v>
      </x:c>
      <x:c r="M1085" s="120" t="n">
        <x:v>1</x:v>
      </x:c>
      <x:c r="N1085" s="120" t="n">
        <x:v>1</x:v>
      </x:c>
      <x:c r="O1085" s="120" t="n">
        <x:v>1</x:v>
      </x:c>
      <x:c r="P1085" s="120" t="n">
        <x:v>5</x:v>
      </x:c>
      <x:c r="Q1085" s="120" t="n">
        <x:v>11</x:v>
      </x:c>
      <x:c r="R1085" s="120" t="n">
        <x:v>0.0032472434526768963</x:v>
      </x:c>
      <x:c r="S1085" s="120" t="n">
        <x:v>0.0009218711443491327</x:v>
      </x:c>
      <x:c r="T1085" s="120" t="n">
        <x:v>1350</x:v>
      </x:c>
      <x:c r="U1085" s="120" t="n">
        <x:v>275</x:v>
      </x:c>
      <x:c r="V1085" s="120" t="n">
        <x:v>0.0006153080836717254</x:v>
      </x:c>
      <x:c r="W1085" s="120" t="n">
        <x:v>0.0030206033198430155</x:v>
      </x:c>
      <x:c r="X1085" s="120" t="n">
        <x:v>1085</x:v>
      </x:c>
      <x:c r="Y1085" s="151" t="n">
        <x:v>44588.10178240741</x:v>
      </x:c>
      <x:c r="Z1085" s="151" t="n">
        <x:v>44588.10490740741</x:v>
      </x:c>
      <x:c r="AA1085" s="120" t="n">
        <x:v>55</x:v>
      </x:c>
      <x:c r="AB1085" s="120" t="str">
        <x:v>Normal</x:v>
      </x:c>
      <x:c r="AC1085" s="120" t="n">
        <x:v>0</x:v>
      </x:c>
      <x:c r="AD1085" s="120"/>
      <x:c r="AE1085" s="120"/>
      <x:c r="AF1085" s="120"/>
      <x:c r="AG1085" s="120"/>
    </x:row>
    <x:row r="1086">
      <x:c r="A1086" s="120" t="n">
        <x:v>1085</x:v>
      </x:c>
      <x:c r="B1086" s="120" t="n">
        <x:v>0</x:v>
      </x:c>
      <x:c r="C1086" s="120" t="n">
        <x:v>0</x:v>
      </x:c>
      <x:c r="D1086" s="120" t="str">
        <x:v>CADC0888</x:v>
      </x:c>
      <x:c r="E1086" s="120" t="n">
        <x:v>5</x:v>
      </x:c>
      <x:c r="F1086" s="120" t="n">
        <x:v>286</x:v>
      </x:c>
      <x:c r="G1086" s="120" t="n">
        <x:v>58</x:v>
      </x:c>
      <x:c r="H1086" s="120" t="n">
        <x:v>0.3568994344827586</x:v>
      </x:c>
      <x:c r="I1086" s="120" t="n">
        <x:v>0.16190784613070597</x:v>
      </x:c>
      <x:c r="J1086" s="120" t="n">
        <x:v>0.4023777406004288</x:v>
      </x:c>
      <x:c r="K1086" s="120" t="n">
        <x:v>-1.1485057040947984</x:v>
      </x:c>
      <x:c r="L1086" s="120" t="n">
        <x:v>0.6760827549235792</x:v>
      </x:c>
      <x:c r="M1086" s="120" t="n">
        <x:v>1</x:v>
      </x:c>
      <x:c r="N1086" s="120" t="n">
        <x:v>1</x:v>
      </x:c>
      <x:c r="O1086" s="120" t="n">
        <x:v>1</x:v>
      </x:c>
      <x:c r="P1086" s="120" t="n">
        <x:v>2</x:v>
      </x:c>
      <x:c r="Q1086" s="120" t="n">
        <x:v>13</x:v>
      </x:c>
      <x:c r="R1086" s="120" t="n">
        <x:v>0.002854984789582457</x:v>
      </x:c>
      <x:c r="S1086" s="120" t="n">
        <x:v>0.0004084862392739679</x:v>
      </x:c>
      <x:c r="T1086" s="120" t="n">
        <x:v>1436</x:v>
      </x:c>
      <x:c r="U1086" s="120" t="n">
        <x:v>290</x:v>
      </x:c>
      <x:c r="V1086" s="120" t="n">
        <x:v>0.0005661113501073636</x:v>
      </x:c>
      <x:c r="W1086" s="120" t="n">
        <x:v>0.0027915145884604476</x:v>
      </x:c>
      <x:c r="X1086" s="120" t="n">
        <x:v>1086</x:v>
      </x:c>
      <x:c r="Y1086" s="151" t="n">
        <x:v>44588.10496527778</x:v>
      </x:c>
      <x:c r="Z1086" s="151" t="n">
        <x:v>44588.10827546296</x:v>
      </x:c>
      <x:c r="AA1086" s="120" t="n">
        <x:v>58</x:v>
      </x:c>
      <x:c r="AB1086" s="120" t="str">
        <x:v>Normal</x:v>
      </x:c>
      <x:c r="AC1086" s="120" t="n">
        <x:v>0</x:v>
      </x:c>
      <x:c r="AD1086" s="120"/>
      <x:c r="AE1086" s="120"/>
      <x:c r="AF1086" s="120"/>
      <x:c r="AG1086" s="120"/>
    </x:row>
    <x:row r="1087">
      <x:c r="A1087" s="120" t="n">
        <x:v>1086</x:v>
      </x:c>
      <x:c r="B1087" s="120" t="n">
        <x:v>0</x:v>
      </x:c>
      <x:c r="C1087" s="120" t="n">
        <x:v>1</x:v>
      </x:c>
      <x:c r="D1087" s="120" t="str">
        <x:v>CADC0888</x:v>
      </x:c>
      <x:c r="E1087" s="120" t="n">
        <x:v>5</x:v>
      </x:c>
      <x:c r="F1087" s="120" t="n">
        <x:v>301</x:v>
      </x:c>
      <x:c r="G1087" s="120" t="n">
        <x:v>61</x:v>
      </x:c>
      <x:c r="H1087" s="120" t="n">
        <x:v>0.39039085081967206</x:v>
      </x:c>
      <x:c r="I1087" s="120" t="n">
        <x:v>0.18617598717353165</x:v>
      </x:c>
      <x:c r="J1087" s="120" t="n">
        <x:v>0.4314811550618771</x:v>
      </x:c>
      <x:c r="K1087" s="120" t="n">
        <x:v>-0.8875881863538826</x:v>
      </x:c>
      <x:c r="L1087" s="120" t="n">
        <x:v>0.8263757053006494</x:v>
      </x:c>
      <x:c r="M1087" s="120" t="n">
        <x:v>1</x:v>
      </x:c>
      <x:c r="N1087" s="120" t="n">
        <x:v>1</x:v>
      </x:c>
      <x:c r="O1087" s="120" t="n">
        <x:v>1</x:v>
      </x:c>
      <x:c r="P1087" s="120" t="n">
        <x:v>4</x:v>
      </x:c>
      <x:c r="Q1087" s="120" t="n">
        <x:v>12</x:v>
      </x:c>
      <x:c r="R1087" s="120" t="n">
        <x:v>0.0033797830066898075</x:v>
      </x:c>
      <x:c r="S1087" s="120" t="n">
        <x:v>0.0006652990420838957</x:v>
      </x:c>
      <x:c r="T1087" s="120" t="n">
        <x:v>1511</x:v>
      </x:c>
      <x:c r="U1087" s="120" t="n">
        <x:v>305</x:v>
      </x:c>
      <x:c r="V1087" s="120" t="n">
        <x:v>0.0006185248743306699</x:v>
      </x:c>
      <x:c r="W1087" s="120" t="n">
        <x:v>0.003052065363500519</x:v>
      </x:c>
      <x:c r="X1087" s="120" t="n">
        <x:v>1087</x:v>
      </x:c>
      <x:c r="Y1087" s="151" t="n">
        <x:v>44588.10833333333</x:v>
      </x:c>
      <x:c r="Z1087" s="151" t="n">
        <x:v>44588.11181712963</x:v>
      </x:c>
      <x:c r="AA1087" s="120" t="n">
        <x:v>61</x:v>
      </x:c>
      <x:c r="AB1087" s="120" t="str">
        <x:v>Normal</x:v>
      </x:c>
      <x:c r="AC1087" s="120" t="n">
        <x:v>1</x:v>
      </x:c>
      <x:c r="AD1087" s="120" t="n">
        <x:v>238</x:v>
      </x:c>
      <x:c r="AE1087" s="120" t="n">
        <x:v>3</x:v>
      </x:c>
      <x:c r="AF1087" s="120" t="n">
        <x:v>38</x:v>
      </x:c>
      <x:c r="AG1087" s="120" t="str">
        <x:v>train=1|anomaly=0</x:v>
      </x:c>
    </x:row>
    <x:row r="1088">
      <x:c r="A1088" s="120" t="n">
        <x:v>1087</x:v>
      </x:c>
      <x:c r="B1088" s="120" t="n">
        <x:v>1</x:v>
      </x:c>
      <x:c r="C1088" s="120" t="n">
        <x:v>1</x:v>
      </x:c>
      <x:c r="D1088" s="120" t="str">
        <x:v>CADC0888</x:v>
      </x:c>
      <x:c r="E1088" s="120" t="n">
        <x:v>5</x:v>
      </x:c>
      <x:c r="F1088" s="120" t="n">
        <x:v>290</x:v>
      </x:c>
      <x:c r="G1088" s="120" t="n">
        <x:v>49</x:v>
      </x:c>
      <x:c r="H1088" s="120" t="n">
        <x:v>0.20658219775510203</x:v>
      </x:c>
      <x:c r="I1088" s="120" t="n">
        <x:v>0.06005738471368437</x:v>
      </x:c>
      <x:c r="J1088" s="120" t="n">
        <x:v>0.24506608234042582</x:v>
      </x:c>
      <x:c r="K1088" s="120" t="n">
        <x:v>0.8904942499655539</x:v>
      </x:c>
      <x:c r="L1088" s="120" t="n">
        <x:v>1.3900337558749554</x:v>
      </x:c>
      <x:c r="M1088" s="120" t="n">
        <x:v>2</x:v>
      </x:c>
      <x:c r="N1088" s="120" t="n">
        <x:v>1</x:v>
      </x:c>
      <x:c r="O1088" s="120" t="n">
        <x:v>1</x:v>
      </x:c>
      <x:c r="P1088" s="120" t="n">
        <x:v>1</x:v>
      </x:c>
      <x:c r="Q1088" s="120" t="n">
        <x:v>2</x:v>
      </x:c>
      <x:c r="R1088" s="120" t="n">
        <x:v>0.019529292709219877</x:v>
      </x:c>
      <x:c r="S1088" s="120" t="n">
        <x:v>0.06202994764015212</x:v>
      </x:c>
      <x:c r="T1088" s="120" t="n">
        <x:v>4200</x:v>
      </x:c>
      <x:c r="U1088" s="120" t="n">
        <x:v>245</x:v>
      </x:c>
      <x:c r="V1088" s="120" t="n">
        <x:v>0.00020709443004718748</x:v>
      </x:c>
      <x:c r="W1088" s="120" t="n">
        <x:v>0.0012256609125241708</x:v>
      </x:c>
      <x:c r="X1088" s="120" t="n">
        <x:v>1088</x:v>
      </x:c>
      <x:c r="Y1088" s="151" t="n">
        <x:v>44588.111875</x:v>
      </x:c>
      <x:c r="Z1088" s="151" t="n">
        <x:v>44588.11523148148</x:v>
      </x:c>
      <x:c r="AA1088" s="120" t="n">
        <x:v>49</x:v>
      </x:c>
      <x:c r="AB1088" s="120" t="str">
        <x:v>Anomalous</x:v>
      </x:c>
      <x:c r="AC1088" s="120" t="n">
        <x:v>0</x:v>
      </x:c>
      <x:c r="AD1088" s="120"/>
      <x:c r="AE1088" s="120"/>
      <x:c r="AF1088" s="120"/>
      <x:c r="AG1088" s="120"/>
    </x:row>
    <x:row r="1089">
      <x:c r="A1089" s="120" t="n">
        <x:v>1088</x:v>
      </x:c>
      <x:c r="B1089" s="120" t="n">
        <x:v>0</x:v>
      </x:c>
      <x:c r="C1089" s="120" t="n">
        <x:v>1</x:v>
      </x:c>
      <x:c r="D1089" s="120" t="str">
        <x:v>CADC0888</x:v>
      </x:c>
      <x:c r="E1089" s="120" t="n">
        <x:v>5</x:v>
      </x:c>
      <x:c r="F1089" s="120" t="n">
        <x:v>235</x:v>
      </x:c>
      <x:c r="G1089" s="120" t="n">
        <x:v>48</x:v>
      </x:c>
      <x:c r="H1089" s="120" t="n">
        <x:v>0.33290469979166665</x:v>
      </x:c>
      <x:c r="I1089" s="120" t="n">
        <x:v>0.16846676840263833</x:v>
      </x:c>
      <x:c r="J1089" s="120" t="n">
        <x:v>0.41044703483231343</x:v>
      </x:c>
      <x:c r="K1089" s="120" t="n">
        <x:v>-1.0493543363412146</x:v>
      </x:c>
      <x:c r="L1089" s="120" t="n">
        <x:v>0.7627432361227421</x:v>
      </x:c>
      <x:c r="M1089" s="120" t="n">
        <x:v>1</x:v>
      </x:c>
      <x:c r="N1089" s="120" t="n">
        <x:v>1</x:v>
      </x:c>
      <x:c r="O1089" s="120" t="n">
        <x:v>1</x:v>
      </x:c>
      <x:c r="P1089" s="120" t="n">
        <x:v>2</x:v>
      </x:c>
      <x:c r="Q1089" s="120" t="n">
        <x:v>9</x:v>
      </x:c>
      <x:c r="R1089" s="120" t="n">
        <x:v>0.004835123027039153</x:v>
      </x:c>
      <x:c r="S1089" s="120" t="n">
        <x:v>0.000798908931828448</x:v>
      </x:c>
      <x:c r="T1089" s="120" t="n">
        <x:v>1175</x:v>
      </x:c>
      <x:c r="U1089" s="120" t="n">
        <x:v>240</x:v>
      </x:c>
      <x:c r="V1089" s="120" t="n">
        <x:v>0.0007168798655431418</x:v>
      </x:c>
      <x:c r="W1089" s="120" t="n">
        <x:v>0.003509724341721632</x:v>
      </x:c>
      <x:c r="X1089" s="120" t="n">
        <x:v>1089</x:v>
      </x:c>
      <x:c r="Y1089" s="151" t="n">
        <x:v>44588.423159722224</x:v>
      </x:c>
      <x:c r="Z1089" s="151" t="n">
        <x:v>44588.42587962963</x:v>
      </x:c>
      <x:c r="AA1089" s="120" t="n">
        <x:v>48</x:v>
      </x:c>
      <x:c r="AB1089" s="120" t="str">
        <x:v>Normal</x:v>
      </x:c>
      <x:c r="AC1089" s="120" t="n">
        <x:v>0</x:v>
      </x:c>
      <x:c r="AD1089" s="120"/>
      <x:c r="AE1089" s="120"/>
      <x:c r="AF1089" s="120"/>
      <x:c r="AG1089" s="120"/>
    </x:row>
    <x:row r="1090">
      <x:c r="A1090" s="120" t="n">
        <x:v>1089</x:v>
      </x:c>
      <x:c r="B1090" s="120" t="n">
        <x:v>0</x:v>
      </x:c>
      <x:c r="C1090" s="120" t="n">
        <x:v>1</x:v>
      </x:c>
      <x:c r="D1090" s="120" t="str">
        <x:v>CADC0888</x:v>
      </x:c>
      <x:c r="E1090" s="120" t="n">
        <x:v>5</x:v>
      </x:c>
      <x:c r="F1090" s="120" t="n">
        <x:v>225</x:v>
      </x:c>
      <x:c r="G1090" s="120" t="n">
        <x:v>46</x:v>
      </x:c>
      <x:c r="H1090" s="120" t="n">
        <x:v>0.32505773847826086</x:v>
      </x:c>
      <x:c r="I1090" s="120" t="n">
        <x:v>0.1673665217940847</x:v>
      </x:c>
      <x:c r="J1090" s="120" t="n">
        <x:v>0.40910453651125</x:v>
      </x:c>
      <x:c r="K1090" s="120" t="n">
        <x:v>-0.9425989900698322</x:v>
      </x:c>
      <x:c r="L1090" s="120" t="n">
        <x:v>0.8198879575084972</x:v>
      </x:c>
      <x:c r="M1090" s="120" t="n">
        <x:v>1</x:v>
      </x:c>
      <x:c r="N1090" s="120" t="n">
        <x:v>1</x:v>
      </x:c>
      <x:c r="O1090" s="120" t="n">
        <x:v>1</x:v>
      </x:c>
      <x:c r="P1090" s="120" t="n">
        <x:v>2</x:v>
      </x:c>
      <x:c r="Q1090" s="120" t="n">
        <x:v>9</x:v>
      </x:c>
      <x:c r="R1090" s="120" t="n">
        <x:v>0.005328046202352218</x:v>
      </x:c>
      <x:c r="S1090" s="120" t="n">
        <x:v>0.0008129180204174865</x:v>
      </x:c>
      <x:c r="T1090" s="120" t="n">
        <x:v>1125</x:v>
      </x:c>
      <x:c r="U1090" s="120" t="n">
        <x:v>230</x:v>
      </x:c>
      <x:c r="V1090" s="120" t="n">
        <x:v>0.0007438512079737098</x:v>
      </x:c>
      <x:c r="W1090" s="120" t="n">
        <x:v>0.0036384026476974935</x:v>
      </x:c>
      <x:c r="X1090" s="120" t="n">
        <x:v>1090</x:v>
      </x:c>
      <x:c r="Y1090" s="151" t="n">
        <x:v>44588.4259375</x:v>
      </x:c>
      <x:c r="Z1090" s="151" t="n">
        <x:v>44588.42854166667</x:v>
      </x:c>
      <x:c r="AA1090" s="120" t="n">
        <x:v>46</x:v>
      </x:c>
      <x:c r="AB1090" s="120" t="str">
        <x:v>Normal</x:v>
      </x:c>
      <x:c r="AC1090" s="120" t="n">
        <x:v>0</x:v>
      </x:c>
      <x:c r="AD1090" s="120"/>
      <x:c r="AE1090" s="120"/>
      <x:c r="AF1090" s="120"/>
      <x:c r="AG1090" s="120"/>
    </x:row>
    <x:row r="1091">
      <x:c r="A1091" s="120" t="n">
        <x:v>1090</x:v>
      </x:c>
      <x:c r="B1091" s="120" t="n">
        <x:v>0</x:v>
      </x:c>
      <x:c r="C1091" s="120" t="n">
        <x:v>1</x:v>
      </x:c>
      <x:c r="D1091" s="120" t="str">
        <x:v>CADC0888</x:v>
      </x:c>
      <x:c r="E1091" s="120" t="n">
        <x:v>5</x:v>
      </x:c>
      <x:c r="F1091" s="120" t="n">
        <x:v>200</x:v>
      </x:c>
      <x:c r="G1091" s="120" t="n">
        <x:v>41</x:v>
      </x:c>
      <x:c r="H1091" s="120" t="n">
        <x:v>0.2763755331707317</x:v>
      </x:c>
      <x:c r="I1091" s="120" t="n">
        <x:v>0.11778460999714063</x:v>
      </x:c>
      <x:c r="J1091" s="120" t="n">
        <x:v>0.3431976252789938</x:v>
      </x:c>
      <x:c r="K1091" s="120" t="n">
        <x:v>-1.0629685201875552</x:v>
      </x:c>
      <x:c r="L1091" s="120" t="n">
        <x:v>0.7640062645520972</x:v>
      </x:c>
      <x:c r="M1091" s="120" t="n">
        <x:v>1</x:v>
      </x:c>
      <x:c r="N1091" s="120" t="n">
        <x:v>1</x:v>
      </x:c>
      <x:c r="O1091" s="120" t="n">
        <x:v>1</x:v>
      </x:c>
      <x:c r="P1091" s="120" t="n">
        <x:v>1</x:v>
      </x:c>
      <x:c r="Q1091" s="120" t="n">
        <x:v>6</x:v>
      </x:c>
      <x:c r="R1091" s="120" t="n">
        <x:v>0.004747221523076885</x:v>
      </x:c>
      <x:c r="S1091" s="120" t="n">
        <x:v>0.0011058624881666573</x:v>
      </x:c>
      <x:c r="T1091" s="120" t="n">
        <x:v>1000</x:v>
      </x:c>
      <x:c r="U1091" s="120" t="n">
        <x:v>205</x:v>
      </x:c>
      <x:c r="V1091" s="120" t="n">
        <x:v>0.0005889230499857032</x:v>
      </x:c>
      <x:c r="W1091" s="120" t="n">
        <x:v>0.002872795365783918</x:v>
      </x:c>
      <x:c r="X1091" s="120" t="n">
        <x:v>1091</x:v>
      </x:c>
      <x:c r="Y1091" s="151" t="n">
        <x:v>44588.42859953704</x:v>
      </x:c>
      <x:c r="Z1091" s="151" t="n">
        <x:v>44588.430914351855</x:v>
      </x:c>
      <x:c r="AA1091" s="120" t="n">
        <x:v>41</x:v>
      </x:c>
      <x:c r="AB1091" s="120" t="str">
        <x:v>Normal</x:v>
      </x:c>
      <x:c r="AC1091" s="120" t="n">
        <x:v>1</x:v>
      </x:c>
      <x:c r="AD1091" s="120" t="n">
        <x:v>204</x:v>
      </x:c>
      <x:c r="AE1091" s="120" t="n">
        <x:v>3</x:v>
      </x:c>
      <x:c r="AF1091" s="120" t="n">
        <x:v>4</x:v>
      </x:c>
      <x:c r="AG1091" s="120" t="str">
        <x:v>train=1|anomaly=0</x:v>
      </x:c>
    </x:row>
    <x:row r="1092">
      <x:c r="A1092" s="120" t="n">
        <x:v>1091</x:v>
      </x:c>
      <x:c r="B1092" s="120" t="n">
        <x:v>0</x:v>
      </x:c>
      <x:c r="C1092" s="120" t="n">
        <x:v>1</x:v>
      </x:c>
      <x:c r="D1092" s="120" t="str">
        <x:v>CADC0888</x:v>
      </x:c>
      <x:c r="E1092" s="120" t="n">
        <x:v>5</x:v>
      </x:c>
      <x:c r="F1092" s="120" t="n">
        <x:v>225</x:v>
      </x:c>
      <x:c r="G1092" s="120" t="n">
        <x:v>46</x:v>
      </x:c>
      <x:c r="H1092" s="120" t="n">
        <x:v>0.31894175</x:v>
      </x:c>
      <x:c r="I1092" s="120" t="n">
        <x:v>0.17616508933048922</x:v>
      </x:c>
      <x:c r="J1092" s="120" t="n">
        <x:v>0.4197202512751669</x:v>
      </x:c>
      <x:c r="K1092" s="120" t="n">
        <x:v>-0.7227050272488142</x:v>
      </x:c>
      <x:c r="L1092" s="120" t="n">
        <x:v>0.9381165148327727</x:v>
      </x:c>
      <x:c r="M1092" s="120" t="n">
        <x:v>1</x:v>
      </x:c>
      <x:c r="N1092" s="120" t="n">
        <x:v>1</x:v>
      </x:c>
      <x:c r="O1092" s="120" t="n">
        <x:v>1</x:v>
      </x:c>
      <x:c r="P1092" s="120" t="n">
        <x:v>2</x:v>
      </x:c>
      <x:c r="Q1092" s="120" t="n">
        <x:v>9</x:v>
      </x:c>
      <x:c r="R1092" s="120" t="n">
        <x:v>0.006086300939612698</x:v>
      </x:c>
      <x:c r="S1092" s="120" t="n">
        <x:v>0.0008998077315049282</x:v>
      </x:c>
      <x:c r="T1092" s="120" t="n">
        <x:v>1125</x:v>
      </x:c>
      <x:c r="U1092" s="120" t="n">
        <x:v>230</x:v>
      </x:c>
      <x:c r="V1092" s="120" t="n">
        <x:v>0.0007829559525799521</x:v>
      </x:c>
      <x:c r="W1092" s="120" t="n">
        <x:v>0.003829675855010635</x:v>
      </x:c>
      <x:c r="X1092" s="120" t="n">
        <x:v>1092</x:v>
      </x:c>
      <x:c r="Y1092" s="151" t="n">
        <x:v>44588.430972222224</x:v>
      </x:c>
      <x:c r="Z1092" s="151" t="n">
        <x:v>44588.43357638889</x:v>
      </x:c>
      <x:c r="AA1092" s="120" t="n">
        <x:v>46</x:v>
      </x:c>
      <x:c r="AB1092" s="120" t="str">
        <x:v>Normal</x:v>
      </x:c>
      <x:c r="AC1092" s="120" t="n">
        <x:v>0</x:v>
      </x:c>
      <x:c r="AD1092" s="120"/>
      <x:c r="AE1092" s="120"/>
      <x:c r="AF1092" s="120"/>
      <x:c r="AG1092" s="120"/>
    </x:row>
    <x:row r="1093">
      <x:c r="A1093" s="120" t="n">
        <x:v>1092</x:v>
      </x:c>
      <x:c r="B1093" s="120" t="n">
        <x:v>0</x:v>
      </x:c>
      <x:c r="C1093" s="120" t="n">
        <x:v>1</x:v>
      </x:c>
      <x:c r="D1093" s="120" t="str">
        <x:v>CADC0888</x:v>
      </x:c>
      <x:c r="E1093" s="120" t="n">
        <x:v>5</x:v>
      </x:c>
      <x:c r="F1093" s="120" t="n">
        <x:v>212</x:v>
      </x:c>
      <x:c r="G1093" s="120" t="n">
        <x:v>43</x:v>
      </x:c>
      <x:c r="H1093" s="120" t="n">
        <x:v>0.32086786209302326</x:v>
      </x:c>
      <x:c r="I1093" s="120" t="n">
        <x:v>0.14424084747740926</x:v>
      </x:c>
      <x:c r="J1093" s="120" t="n">
        <x:v>0.37979053105285454</x:v>
      </x:c>
      <x:c r="K1093" s="120" t="n">
        <x:v>-1.0159821653225667</x:v>
      </x:c>
      <x:c r="L1093" s="120" t="n">
        <x:v>0.7708344218827342</x:v>
      </x:c>
      <x:c r="M1093" s="120" t="n">
        <x:v>1</x:v>
      </x:c>
      <x:c r="N1093" s="120" t="n">
        <x:v>1</x:v>
      </x:c>
      <x:c r="O1093" s="120" t="n">
        <x:v>1</x:v>
      </x:c>
      <x:c r="P1093" s="120" t="n">
        <x:v>1</x:v>
      </x:c>
      <x:c r="Q1093" s="120" t="n">
        <x:v>12</x:v>
      </x:c>
      <x:c r="R1093" s="120" t="n">
        <x:v>0.005087321711915709</x:v>
      </x:c>
      <x:c r="S1093" s="120" t="n">
        <x:v>0.0008958628625835402</x:v>
      </x:c>
      <x:c r="T1093" s="120" t="n">
        <x:v>1088</x:v>
      </x:c>
      <x:c r="U1093" s="120" t="n">
        <x:v>215</x:v>
      </x:c>
      <x:c r="V1093" s="120" t="n">
        <x:v>0.0006803813560255154</x:v>
      </x:c>
      <x:c r="W1093" s="120" t="n">
        <x:v>0.0033544383134281224</x:v>
      </x:c>
      <x:c r="X1093" s="120" t="n">
        <x:v>1093</x:v>
      </x:c>
      <x:c r="Y1093" s="151" t="n">
        <x:v>44588.43363425926</x:v>
      </x:c>
      <x:c r="Z1093" s="151" t="n">
        <x:v>44588.43608796296</x:v>
      </x:c>
      <x:c r="AA1093" s="120" t="n">
        <x:v>43</x:v>
      </x:c>
      <x:c r="AB1093" s="120" t="str">
        <x:v>Normal</x:v>
      </x:c>
      <x:c r="AC1093" s="120" t="n">
        <x:v>0</x:v>
      </x:c>
      <x:c r="AD1093" s="120"/>
      <x:c r="AE1093" s="120"/>
      <x:c r="AF1093" s="120"/>
      <x:c r="AG1093" s="120"/>
    </x:row>
    <x:row r="1094">
      <x:c r="A1094" s="120" t="n">
        <x:v>1093</x:v>
      </x:c>
      <x:c r="B1094" s="120" t="n">
        <x:v>0</x:v>
      </x:c>
      <x:c r="C1094" s="120" t="n">
        <x:v>1</x:v>
      </x:c>
      <x:c r="D1094" s="120" t="str">
        <x:v>CADC0888</x:v>
      </x:c>
      <x:c r="E1094" s="120" t="n">
        <x:v>5</x:v>
      </x:c>
      <x:c r="F1094" s="120" t="n">
        <x:v>250</x:v>
      </x:c>
      <x:c r="G1094" s="120" t="n">
        <x:v>51</x:v>
      </x:c>
      <x:c r="H1094" s="120" t="n">
        <x:v>0.28942926254901963</x:v>
      </x:c>
      <x:c r="I1094" s="120" t="n">
        <x:v>0.14130358474808963</x:v>
      </x:c>
      <x:c r="J1094" s="120" t="n">
        <x:v>0.37590369078806557</x:v>
      </x:c>
      <x:c r="K1094" s="120" t="n">
        <x:v>-0.7160977697589357</x:v>
      </x:c>
      <x:c r="L1094" s="120" t="n">
        <x:v>0.949828509562019</x:v>
      </x:c>
      <x:c r="M1094" s="120" t="n">
        <x:v>1</x:v>
      </x:c>
      <x:c r="N1094" s="120" t="n">
        <x:v>1</x:v>
      </x:c>
      <x:c r="O1094" s="120" t="n">
        <x:v>1</x:v>
      </x:c>
      <x:c r="P1094" s="120" t="n">
        <x:v>2</x:v>
      </x:c>
      <x:c r="Q1094" s="120" t="n">
        <x:v>8</x:v>
      </x:c>
      <x:c r="R1094" s="120" t="n">
        <x:v>0.0041677579105244555</x:v>
      </x:c>
      <x:c r="S1094" s="120" t="n">
        <x:v>0.0008659138429729079</x:v>
      </x:c>
      <x:c r="T1094" s="120" t="n">
        <x:v>1272</x:v>
      </x:c>
      <x:c r="U1094" s="120" t="n">
        <x:v>255</x:v>
      </x:c>
      <x:c r="V1094" s="120" t="n">
        <x:v>0.0005652143389923585</x:v>
      </x:c>
      <x:c r="W1094" s="120" t="n">
        <x:v>0.002770658524472346</x:v>
      </x:c>
      <x:c r="X1094" s="120" t="n">
        <x:v>1094</x:v>
      </x:c>
      <x:c r="Y1094" s="151" t="n">
        <x:v>44588.43613425926</x:v>
      </x:c>
      <x:c r="Z1094" s="151" t="n">
        <x:v>44588.43902777778</x:v>
      </x:c>
      <x:c r="AA1094" s="120" t="n">
        <x:v>51</x:v>
      </x:c>
      <x:c r="AB1094" s="120" t="str">
        <x:v>Normal</x:v>
      </x:c>
      <x:c r="AC1094" s="120" t="n">
        <x:v>0</x:v>
      </x:c>
      <x:c r="AD1094" s="120"/>
      <x:c r="AE1094" s="120"/>
      <x:c r="AF1094" s="120"/>
      <x:c r="AG1094" s="120"/>
    </x:row>
    <x:row r="1095">
      <x:c r="A1095" s="120" t="n">
        <x:v>1094</x:v>
      </x:c>
      <x:c r="B1095" s="120" t="n">
        <x:v>0</x:v>
      </x:c>
      <x:c r="C1095" s="120" t="n">
        <x:v>1</x:v>
      </x:c>
      <x:c r="D1095" s="120" t="str">
        <x:v>CADC0888</x:v>
      </x:c>
      <x:c r="E1095" s="120" t="n">
        <x:v>5</x:v>
      </x:c>
      <x:c r="F1095" s="120" t="n">
        <x:v>270</x:v>
      </x:c>
      <x:c r="G1095" s="120" t="n">
        <x:v>55</x:v>
      </x:c>
      <x:c r="H1095" s="120" t="n">
        <x:v>0.34373825690909093</x:v>
      </x:c>
      <x:c r="I1095" s="120" t="n">
        <x:v>0.17370549484428763</x:v>
      </x:c>
      <x:c r="J1095" s="120" t="n">
        <x:v>0.41677991175713786</x:v>
      </x:c>
      <x:c r="K1095" s="120" t="n">
        <x:v>-0.709794447558231</x:v>
      </x:c>
      <x:c r="L1095" s="120" t="n">
        <x:v>0.9337915150795397</x:v>
      </x:c>
      <x:c r="M1095" s="120" t="n">
        <x:v>1</x:v>
      </x:c>
      <x:c r="N1095" s="120" t="n">
        <x:v>1</x:v>
      </x:c>
      <x:c r="O1095" s="120" t="n">
        <x:v>1</x:v>
      </x:c>
      <x:c r="P1095" s="120" t="n">
        <x:v>2</x:v>
      </x:c>
      <x:c r="Q1095" s="120" t="n">
        <x:v>11</x:v>
      </x:c>
      <x:c r="R1095" s="120" t="n">
        <x:v>0.004183371039761939</x:v>
      </x:c>
      <x:c r="S1095" s="120" t="n">
        <x:v>0.0006630250941757733</x:v>
      </x:c>
      <x:c r="T1095" s="120" t="n">
        <x:v>1378</x:v>
      </x:c>
      <x:c r="U1095" s="120" t="n">
        <x:v>275</x:v>
      </x:c>
      <x:c r="V1095" s="120" t="n">
        <x:v>0.0006433536846084727</x:v>
      </x:c>
      <x:c r="W1095" s="120" t="n">
        <x:v>0.0031582817244415933</x:v>
      </x:c>
      <x:c r="X1095" s="120" t="n">
        <x:v>1095</x:v>
      </x:c>
      <x:c r="Y1095" s="151" t="n">
        <x:v>44588.43908564815</x:v>
      </x:c>
      <x:c r="Z1095" s="151" t="n">
        <x:v>44588.44221064815</x:v>
      </x:c>
      <x:c r="AA1095" s="120" t="n">
        <x:v>55</x:v>
      </x:c>
      <x:c r="AB1095" s="120" t="str">
        <x:v>Normal</x:v>
      </x:c>
      <x:c r="AC1095" s="120" t="n">
        <x:v>0</x:v>
      </x:c>
      <x:c r="AD1095" s="120"/>
      <x:c r="AE1095" s="120"/>
      <x:c r="AF1095" s="120"/>
      <x:c r="AG1095" s="120"/>
    </x:row>
    <x:row r="1096">
      <x:c r="A1096" s="120" t="n">
        <x:v>1095</x:v>
      </x:c>
      <x:c r="B1096" s="120" t="n">
        <x:v>0</x:v>
      </x:c>
      <x:c r="C1096" s="120" t="n">
        <x:v>1</x:v>
      </x:c>
      <x:c r="D1096" s="120" t="str">
        <x:v>CADC0894</x:v>
      </x:c>
      <x:c r="E1096" s="120" t="n">
        <x:v>5</x:v>
      </x:c>
      <x:c r="F1096" s="120" t="n">
        <x:v>302</x:v>
      </x:c>
      <x:c r="G1096" s="120" t="n">
        <x:v>61</x:v>
      </x:c>
      <x:c r="H1096" s="120" t="n">
        <x:v>0.23300327377049182</x:v>
      </x:c>
      <x:c r="I1096" s="120" t="n">
        <x:v>0.07573889145261771</x:v>
      </x:c>
      <x:c r="J1096" s="120" t="n">
        <x:v>0.27520699746303273</x:v>
      </x:c>
      <x:c r="K1096" s="120" t="n">
        <x:v>-1.204082625156031</x:v>
      </x:c>
      <x:c r="L1096" s="120" t="n">
        <x:v>0.6674134701256351</x:v>
      </x:c>
      <x:c r="M1096" s="120" t="n">
        <x:v>1</x:v>
      </x:c>
      <x:c r="N1096" s="120" t="n">
        <x:v>1</x:v>
      </x:c>
      <x:c r="O1096" s="120" t="n">
        <x:v>1</x:v>
      </x:c>
      <x:c r="P1096" s="120" t="n">
        <x:v>1</x:v>
      </x:c>
      <x:c r="Q1096" s="120" t="n">
        <x:v>6</x:v>
      </x:c>
      <x:c r="R1096" s="120" t="n">
        <x:v>0.0013487077685876666</x:v>
      </x:c>
      <x:c r="S1096" s="120" t="n">
        <x:v>0.0003557944403074574</x:v>
      </x:c>
      <x:c r="T1096" s="120" t="n">
        <x:v>1528</x:v>
      </x:c>
      <x:c r="U1096" s="120" t="n">
        <x:v>305</x:v>
      </x:c>
      <x:c r="V1096" s="120" t="n">
        <x:v>0.0002507910313000586</x:v>
      </x:c>
      <x:c r="W1096" s="120" t="n">
        <x:v>0.0012416211713543886</x:v>
      </x:c>
      <x:c r="X1096" s="120" t="n">
        <x:v>1096</x:v>
      </x:c>
      <x:c r="Y1096" s="151" t="n">
        <x:v>44589.868738425925</x:v>
      </x:c>
      <x:c r="Z1096" s="151" t="n">
        <x:v>44589.8722337963</x:v>
      </x:c>
      <x:c r="AA1096" s="120" t="n">
        <x:v>61</x:v>
      </x:c>
      <x:c r="AB1096" s="120" t="str">
        <x:v>Normal</x:v>
      </x:c>
      <x:c r="AC1096" s="120" t="n">
        <x:v>1</x:v>
      </x:c>
      <x:c r="AD1096" s="120" t="n">
        <x:v>419</x:v>
      </x:c>
      <x:c r="AE1096" s="120" t="n">
        <x:v>5</x:v>
      </x:c>
      <x:c r="AF1096" s="120" t="n">
        <x:v>19</x:v>
      </x:c>
      <x:c r="AG1096" s="120" t="str">
        <x:v>train=1|anomaly=0</x:v>
      </x:c>
    </x:row>
    <x:row r="1097">
      <x:c r="A1097" s="120" t="n">
        <x:v>1096</x:v>
      </x:c>
      <x:c r="B1097" s="120" t="n">
        <x:v>0</x:v>
      </x:c>
      <x:c r="C1097" s="120" t="n">
        <x:v>1</x:v>
      </x:c>
      <x:c r="D1097" s="120" t="str">
        <x:v>CADC0894</x:v>
      </x:c>
      <x:c r="E1097" s="120" t="n">
        <x:v>5</x:v>
      </x:c>
      <x:c r="F1097" s="120" t="n">
        <x:v>273</x:v>
      </x:c>
      <x:c r="G1097" s="120" t="n">
        <x:v>55</x:v>
      </x:c>
      <x:c r="H1097" s="120" t="n">
        <x:v>0.23813883472727274</x:v>
      </x:c>
      <x:c r="I1097" s="120" t="n">
        <x:v>0.07108316121199444</x:v>
      </x:c>
      <x:c r="J1097" s="120" t="n">
        <x:v>0.26661425545531964</x:v>
      </x:c>
      <x:c r="K1097" s="120" t="n">
        <x:v>-1.3693331949696508</x:v>
      </x:c>
      <x:c r="L1097" s="120" t="n">
        <x:v>0.5502445707429108</x:v>
      </x:c>
      <x:c r="M1097" s="120" t="n">
        <x:v>1</x:v>
      </x:c>
      <x:c r="N1097" s="120" t="n">
        <x:v>1</x:v>
      </x:c>
      <x:c r="O1097" s="120" t="n">
        <x:v>1</x:v>
      </x:c>
      <x:c r="P1097" s="120" t="n">
        <x:v>2</x:v>
      </x:c>
      <x:c r="Q1097" s="120" t="n">
        <x:v>8</x:v>
      </x:c>
      <x:c r="R1097" s="120" t="n">
        <x:v>0.0013624307694805964</x:v>
      </x:c>
      <x:c r="S1097" s="120" t="n">
        <x:v>0.00016145397346703023</x:v>
      </x:c>
      <x:c r="T1097" s="120" t="n">
        <x:v>1387</x:v>
      </x:c>
      <x:c r="U1097" s="120" t="n">
        <x:v>275</x:v>
      </x:c>
      <x:c r="V1097" s="120" t="n">
        <x:v>0.0002603778798974155</x:v>
      </x:c>
      <x:c r="W1097" s="120" t="n">
        <x:v>0.0012924211129453536</x:v>
      </x:c>
      <x:c r="X1097" s="120" t="n">
        <x:v>1097</x:v>
      </x:c>
      <x:c r="Y1097" s="151" t="n">
        <x:v>44589.87229166667</x:v>
      </x:c>
      <x:c r="Z1097" s="151" t="n">
        <x:v>44589.875451388885</x:v>
      </x:c>
      <x:c r="AA1097" s="120" t="n">
        <x:v>55</x:v>
      </x:c>
      <x:c r="AB1097" s="120" t="str">
        <x:v>Normal</x:v>
      </x:c>
      <x:c r="AC1097" s="120" t="n">
        <x:v>1</x:v>
      </x:c>
      <x:c r="AD1097" s="120" t="n">
        <x:v>308</x:v>
      </x:c>
      <x:c r="AE1097" s="120" t="n">
        <x:v>4</x:v>
      </x:c>
      <x:c r="AF1097" s="120" t="n">
        <x:v>8</x:v>
      </x:c>
      <x:c r="AG1097" s="120" t="str">
        <x:v>train=1|anomaly=0</x:v>
      </x:c>
    </x:row>
    <x:row r="1098">
      <x:c r="A1098" s="120" t="n">
        <x:v>1097</x:v>
      </x:c>
      <x:c r="B1098" s="120" t="n">
        <x:v>0</x:v>
      </x:c>
      <x:c r="C1098" s="120" t="n">
        <x:v>1</x:v>
      </x:c>
      <x:c r="D1098" s="120" t="str">
        <x:v>CADC0894</x:v>
      </x:c>
      <x:c r="E1098" s="120" t="n">
        <x:v>5</x:v>
      </x:c>
      <x:c r="F1098" s="120" t="n">
        <x:v>265</x:v>
      </x:c>
      <x:c r="G1098" s="120" t="n">
        <x:v>54</x:v>
      </x:c>
      <x:c r="H1098" s="120" t="n">
        <x:v>0.22044360759259263</x:v>
      </x:c>
      <x:c r="I1098" s="120" t="n">
        <x:v>0.05935093748609352</x:v>
      </x:c>
      <x:c r="J1098" s="120" t="n">
        <x:v>0.2436204783799866</x:v>
      </x:c>
      <x:c r="K1098" s="120" t="n">
        <x:v>-1.3692201722628852</x:v>
      </x:c>
      <x:c r="L1098" s="120" t="n">
        <x:v>0.5372883762719842</x:v>
      </x:c>
      <x:c r="M1098" s="120" t="n">
        <x:v>1</x:v>
      </x:c>
      <x:c r="N1098" s="120" t="n">
        <x:v>1</x:v>
      </x:c>
      <x:c r="O1098" s="120" t="n">
        <x:v>1</x:v>
      </x:c>
      <x:c r="P1098" s="120" t="n">
        <x:v>1</x:v>
      </x:c>
      <x:c r="Q1098" s="120" t="n">
        <x:v>4</x:v>
      </x:c>
      <x:c r="R1098" s="120" t="n">
        <x:v>0.0013244661887469472</x:v>
      </x:c>
      <x:c r="S1098" s="120" t="n">
        <x:v>0.0005403280096849346</x:v>
      </x:c>
      <x:c r="T1098" s="120" t="n">
        <x:v>1325</x:v>
      </x:c>
      <x:c r="U1098" s="120" t="n">
        <x:v>270</x:v>
      </x:c>
      <x:c r="V1098" s="120" t="n">
        <x:v>0.00022396580183431516</x:v>
      </x:c>
      <x:c r="W1098" s="120" t="n">
        <x:v>0.0010990914349276579</x:v>
      </x:c>
      <x:c r="X1098" s="120" t="n">
        <x:v>1098</x:v>
      </x:c>
      <x:c r="Y1098" s="151" t="n">
        <x:v>44589.87550925926</x:v>
      </x:c>
      <x:c r="Z1098" s="151" t="n">
        <x:v>44589.87857638889</x:v>
      </x:c>
      <x:c r="AA1098" s="120" t="n">
        <x:v>54</x:v>
      </x:c>
      <x:c r="AB1098" s="120" t="str">
        <x:v>Normal</x:v>
      </x:c>
      <x:c r="AC1098" s="120" t="n">
        <x:v>0</x:v>
      </x:c>
      <x:c r="AD1098" s="120"/>
      <x:c r="AE1098" s="120"/>
      <x:c r="AF1098" s="120"/>
      <x:c r="AG1098" s="120"/>
    </x:row>
    <x:row r="1099">
      <x:c r="A1099" s="120" t="n">
        <x:v>1098</x:v>
      </x:c>
      <x:c r="B1099" s="120" t="n">
        <x:v>0</x:v>
      </x:c>
      <x:c r="C1099" s="120" t="n">
        <x:v>1</x:v>
      </x:c>
      <x:c r="D1099" s="120" t="str">
        <x:v>CADC0894</x:v>
      </x:c>
      <x:c r="E1099" s="120" t="n">
        <x:v>5</x:v>
      </x:c>
      <x:c r="F1099" s="120" t="n">
        <x:v>260</x:v>
      </x:c>
      <x:c r="G1099" s="120" t="n">
        <x:v>53</x:v>
      </x:c>
      <x:c r="H1099" s="120" t="n">
        <x:v>0.20178917754716982</x:v>
      </x:c>
      <x:c r="I1099" s="120" t="n">
        <x:v>0.055371280352323395</x:v>
      </x:c>
      <x:c r="J1099" s="120" t="n">
        <x:v>0.23531102896448222</x:v>
      </x:c>
      <x:c r="K1099" s="120" t="n">
        <x:v>-1.1784575829149753</x:v>
      </x:c>
      <x:c r="L1099" s="120" t="n">
        <x:v>0.688292599840082</x:v>
      </x:c>
      <x:c r="M1099" s="120" t="n">
        <x:v>1</x:v>
      </x:c>
      <x:c r="N1099" s="120" t="n">
        <x:v>1</x:v>
      </x:c>
      <x:c r="O1099" s="120" t="n">
        <x:v>1</x:v>
      </x:c>
      <x:c r="P1099" s="120" t="n">
        <x:v>3</x:v>
      </x:c>
      <x:c r="Q1099" s="120" t="n">
        <x:v>5</x:v>
      </x:c>
      <x:c r="R1099" s="120" t="n">
        <x:v>0.0016388286408717716</x:v>
      </x:c>
      <x:c r="S1099" s="120" t="n">
        <x:v>0.001275452988952757</x:v>
      </x:c>
      <x:c r="T1099" s="120" t="n">
        <x:v>1300</x:v>
      </x:c>
      <x:c r="U1099" s="120" t="n">
        <x:v>265</x:v>
      </x:c>
      <x:c r="V1099" s="120" t="n">
        <x:v>0.0002129664628935515</x:v>
      </x:c>
      <x:c r="W1099" s="120" t="n">
        <x:v>0.001044741138723083</x:v>
      </x:c>
      <x:c r="X1099" s="120" t="n">
        <x:v>1099</x:v>
      </x:c>
      <x:c r="Y1099" s="151" t="n">
        <x:v>44589.87863425926</x:v>
      </x:c>
      <x:c r="Z1099" s="151" t="n">
        <x:v>44589.88164351852</x:v>
      </x:c>
      <x:c r="AA1099" s="120" t="n">
        <x:v>53</x:v>
      </x:c>
      <x:c r="AB1099" s="120" t="str">
        <x:v>Normal</x:v>
      </x:c>
      <x:c r="AC1099" s="120" t="n">
        <x:v>1</x:v>
      </x:c>
      <x:c r="AD1099" s="120" t="n">
        <x:v>541</x:v>
      </x:c>
      <x:c r="AE1099" s="120" t="n">
        <x:v>6</x:v>
      </x:c>
      <x:c r="AF1099" s="120" t="n">
        <x:v>41</x:v>
      </x:c>
      <x:c r="AG1099" s="120" t="str">
        <x:v>train=1|anomaly=0</x:v>
      </x:c>
    </x:row>
    <x:row r="1100">
      <x:c r="A1100" s="120" t="n">
        <x:v>1099</x:v>
      </x:c>
      <x:c r="B1100" s="120" t="n">
        <x:v>0</x:v>
      </x:c>
      <x:c r="C1100" s="120" t="n">
        <x:v>1</x:v>
      </x:c>
      <x:c r="D1100" s="120" t="str">
        <x:v>CADC0894</x:v>
      </x:c>
      <x:c r="E1100" s="120" t="n">
        <x:v>5</x:v>
      </x:c>
      <x:c r="F1100" s="120" t="n">
        <x:v>270</x:v>
      </x:c>
      <x:c r="G1100" s="120" t="n">
        <x:v>55</x:v>
      </x:c>
      <x:c r="H1100" s="120" t="n">
        <x:v>0.21340713290909086</x:v>
      </x:c>
      <x:c r="I1100" s="120" t="n">
        <x:v>0.056642616064449994</x:v>
      </x:c>
      <x:c r="J1100" s="120" t="n">
        <x:v>0.23799709255461504</x:v>
      </x:c>
      <x:c r="K1100" s="120" t="n">
        <x:v>-1.1961128600314679</x:v>
      </x:c>
      <x:c r="L1100" s="120" t="n">
        <x:v>0.6856998300446929</x:v>
      </x:c>
      <x:c r="M1100" s="120" t="n">
        <x:v>1</x:v>
      </x:c>
      <x:c r="N1100" s="120" t="n">
        <x:v>1</x:v>
      </x:c>
      <x:c r="O1100" s="120" t="n">
        <x:v>1</x:v>
      </x:c>
      <x:c r="P1100" s="120" t="n">
        <x:v>2</x:v>
      </x:c>
      <x:c r="Q1100" s="120" t="n">
        <x:v>6</x:v>
      </x:c>
      <x:c r="R1100" s="120" t="n">
        <x:v>0.0012658221992140413</x:v>
      </x:c>
      <x:c r="S1100" s="120" t="n">
        <x:v>0.0004481679525471812</x:v>
      </x:c>
      <x:c r="T1100" s="120" t="n">
        <x:v>1350</x:v>
      </x:c>
      <x:c r="U1100" s="120" t="n">
        <x:v>275</x:v>
      </x:c>
      <x:c r="V1100" s="120" t="n">
        <x:v>0.00020978746690537034</x:v>
      </x:c>
      <x:c r="W1100" s="120" t="n">
        <x:v>0.0010298657466263634</x:v>
      </x:c>
      <x:c r="X1100" s="120" t="n">
        <x:v>1100</x:v>
      </x:c>
      <x:c r="Y1100" s="151" t="n">
        <x:v>44589.88170138889</x:v>
      </x:c>
      <x:c r="Z1100" s="151" t="n">
        <x:v>44589.88482638889</x:v>
      </x:c>
      <x:c r="AA1100" s="120" t="n">
        <x:v>55</x:v>
      </x:c>
      <x:c r="AB1100" s="120" t="str">
        <x:v>Normal</x:v>
      </x:c>
      <x:c r="AC1100" s="120" t="n">
        <x:v>0</x:v>
      </x:c>
      <x:c r="AD1100" s="120"/>
      <x:c r="AE1100" s="120"/>
      <x:c r="AF1100" s="120"/>
      <x:c r="AG1100" s="120"/>
    </x:row>
    <x:row r="1101">
      <x:c r="A1101" s="120" t="n">
        <x:v>1100</x:v>
      </x:c>
      <x:c r="B1101" s="120" t="n">
        <x:v>0</x:v>
      </x:c>
      <x:c r="C1101" s="120" t="n">
        <x:v>1</x:v>
      </x:c>
      <x:c r="D1101" s="120" t="str">
        <x:v>CADC0894</x:v>
      </x:c>
      <x:c r="E1101" s="120" t="n">
        <x:v>5</x:v>
      </x:c>
      <x:c r="F1101" s="120" t="n">
        <x:v>261</x:v>
      </x:c>
      <x:c r="G1101" s="120" t="n">
        <x:v>53</x:v>
      </x:c>
      <x:c r="H1101" s="120" t="n">
        <x:v>0.2217121394339622</x:v>
      </x:c>
      <x:c r="I1101" s="120" t="n">
        <x:v>0.05296213900415617</x:v>
      </x:c>
      <x:c r="J1101" s="120" t="n">
        <x:v>0.2301350451455757</x:v>
      </x:c>
      <x:c r="K1101" s="120" t="n">
        <x:v>-1.3594883437423106</x:v>
      </x:c>
      <x:c r="L1101" s="120" t="n">
        <x:v>0.589233365102825</x:v>
      </x:c>
      <x:c r="M1101" s="120" t="n">
        <x:v>1</x:v>
      </x:c>
      <x:c r="N1101" s="120" t="n">
        <x:v>1</x:v>
      </x:c>
      <x:c r="O1101" s="120" t="n">
        <x:v>1</x:v>
      </x:c>
      <x:c r="P1101" s="120" t="n">
        <x:v>1</x:v>
      </x:c>
      <x:c r="Q1101" s="120" t="n">
        <x:v>7</x:v>
      </x:c>
      <x:c r="R1101" s="120" t="n">
        <x:v>0.0013052448056407437</x:v>
      </x:c>
      <x:c r="S1101" s="120" t="n">
        <x:v>0.00041835899736482335</x:v>
      </x:c>
      <x:c r="T1101" s="120" t="n">
        <x:v>1311</x:v>
      </x:c>
      <x:c r="U1101" s="120" t="n">
        <x:v>265</x:v>
      </x:c>
      <x:c r="V1101" s="120" t="n">
        <x:v>0.00020292007281285887</x:v>
      </x:c>
      <x:c r="W1101" s="120" t="n">
        <x:v>0.0009992856415878522</x:v>
      </x:c>
      <x:c r="X1101" s="120" t="n">
        <x:v>1101</x:v>
      </x:c>
      <x:c r="Y1101" s="151" t="n">
        <x:v>44589.884884259256</x:v>
      </x:c>
      <x:c r="Z1101" s="151" t="n">
        <x:v>44589.88790509259</x:v>
      </x:c>
      <x:c r="AA1101" s="120" t="n">
        <x:v>53</x:v>
      </x:c>
      <x:c r="AB1101" s="120" t="str">
        <x:v>Normal</x:v>
      </x:c>
      <x:c r="AC1101" s="120" t="n">
        <x:v>0</x:v>
      </x:c>
      <x:c r="AD1101" s="120"/>
      <x:c r="AE1101" s="120"/>
      <x:c r="AF1101" s="120"/>
      <x:c r="AG1101" s="120"/>
    </x:row>
    <x:row r="1102">
      <x:c r="A1102" s="120" t="n">
        <x:v>1101</x:v>
      </x:c>
      <x:c r="B1102" s="120" t="n">
        <x:v>0</x:v>
      </x:c>
      <x:c r="C1102" s="120" t="n">
        <x:v>1</x:v>
      </x:c>
      <x:c r="D1102" s="120" t="str">
        <x:v>CADC0894</x:v>
      </x:c>
      <x:c r="E1102" s="120" t="n">
        <x:v>5</x:v>
      </x:c>
      <x:c r="F1102" s="120" t="n">
        <x:v>235</x:v>
      </x:c>
      <x:c r="G1102" s="120" t="n">
        <x:v>48</x:v>
      </x:c>
      <x:c r="H1102" s="120" t="n">
        <x:v>0.2188495633333333</x:v>
      </x:c>
      <x:c r="I1102" s="120" t="n">
        <x:v>0.05130078635344332</x:v>
      </x:c>
      <x:c r="J1102" s="120" t="n">
        <x:v>0.22649676896910323</x:v>
      </x:c>
      <x:c r="K1102" s="120" t="n">
        <x:v>-1.3170351158093188</x:v>
      </x:c>
      <x:c r="L1102" s="120" t="n">
        <x:v>0.5534952183653996</x:v>
      </x:c>
      <x:c r="M1102" s="120" t="n">
        <x:v>1</x:v>
      </x:c>
      <x:c r="N1102" s="120" t="n">
        <x:v>1</x:v>
      </x:c>
      <x:c r="O1102" s="120" t="n">
        <x:v>1</x:v>
      </x:c>
      <x:c r="P1102" s="120" t="n">
        <x:v>2</x:v>
      </x:c>
      <x:c r="Q1102" s="120" t="n">
        <x:v>5</x:v>
      </x:c>
      <x:c r="R1102" s="120" t="n">
        <x:v>0.001448359720018075</x:v>
      </x:c>
      <x:c r="S1102" s="120" t="n">
        <x:v>0.000761179731820133</x:v>
      </x:c>
      <x:c r="T1102" s="120" t="n">
        <x:v>1175</x:v>
      </x:c>
      <x:c r="U1102" s="120" t="n">
        <x:v>240</x:v>
      </x:c>
      <x:c r="V1102" s="120" t="n">
        <x:v>0.0002183012185252907</x:v>
      </x:c>
      <x:c r="W1102" s="120" t="n">
        <x:v>0.0010687663823634025</x:v>
      </x:c>
      <x:c r="X1102" s="120" t="n">
        <x:v>1102</x:v>
      </x:c>
      <x:c r="Y1102" s="151" t="n">
        <x:v>44589.88796296297</x:v>
      </x:c>
      <x:c r="Z1102" s="151" t="n">
        <x:v>44589.89068287037</x:v>
      </x:c>
      <x:c r="AA1102" s="120" t="n">
        <x:v>48</x:v>
      </x:c>
      <x:c r="AB1102" s="120" t="str">
        <x:v>Normal</x:v>
      </x:c>
      <x:c r="AC1102" s="120" t="n">
        <x:v>0</x:v>
      </x:c>
      <x:c r="AD1102" s="120"/>
      <x:c r="AE1102" s="120"/>
      <x:c r="AF1102" s="120"/>
      <x:c r="AG1102" s="120"/>
    </x:row>
    <x:row r="1103">
      <x:c r="A1103" s="120" t="n">
        <x:v>1102</x:v>
      </x:c>
      <x:c r="B1103" s="120" t="n">
        <x:v>0</x:v>
      </x:c>
      <x:c r="C1103" s="120" t="n">
        <x:v>0</x:v>
      </x:c>
      <x:c r="D1103" s="120" t="str">
        <x:v>CADC0894</x:v>
      </x:c>
      <x:c r="E1103" s="120" t="n">
        <x:v>5</x:v>
      </x:c>
      <x:c r="F1103" s="120" t="n">
        <x:v>275</x:v>
      </x:c>
      <x:c r="G1103" s="120" t="n">
        <x:v>56</x:v>
      </x:c>
      <x:c r="H1103" s="120" t="n">
        <x:v>0.21137803678571432</x:v>
      </x:c>
      <x:c r="I1103" s="120" t="n">
        <x:v>0.053722804609018425</x:v>
      </x:c>
      <x:c r="J1103" s="120" t="n">
        <x:v>0.23178180387816993</x:v>
      </x:c>
      <x:c r="K1103" s="120" t="n">
        <x:v>-1.2404562979527476</x:v>
      </x:c>
      <x:c r="L1103" s="120" t="n">
        <x:v>0.6441366369837643</x:v>
      </x:c>
      <x:c r="M1103" s="120" t="n">
        <x:v>1</x:v>
      </x:c>
      <x:c r="N1103" s="120" t="n">
        <x:v>1</x:v>
      </x:c>
      <x:c r="O1103" s="120" t="n">
        <x:v>1</x:v>
      </x:c>
      <x:c r="P1103" s="120" t="n">
        <x:v>2</x:v>
      </x:c>
      <x:c r="Q1103" s="120" t="n">
        <x:v>6</x:v>
      </x:c>
      <x:c r="R1103" s="120" t="n">
        <x:v>0.001090729447184728</x:v>
      </x:c>
      <x:c r="S1103" s="120" t="n">
        <x:v>0.00024308118674777184</x:v>
      </x:c>
      <x:c r="T1103" s="120" t="n">
        <x:v>1375</x:v>
      </x:c>
      <x:c r="U1103" s="120" t="n">
        <x:v>280</x:v>
      </x:c>
      <x:c r="V1103" s="120" t="n">
        <x:v>0.00019535565312370337</x:v>
      </x:c>
      <x:c r="W1103" s="120" t="n">
        <x:v>0.0009593357965896148</x:v>
      </x:c>
      <x:c r="X1103" s="120" t="n">
        <x:v>1103</x:v>
      </x:c>
      <x:c r="Y1103" s="151" t="n">
        <x:v>44589.89074074074</x:v>
      </x:c>
      <x:c r="Z1103" s="151" t="n">
        <x:v>44589.89392361111</x:v>
      </x:c>
      <x:c r="AA1103" s="120" t="n">
        <x:v>56</x:v>
      </x:c>
      <x:c r="AB1103" s="120" t="str">
        <x:v>Normal</x:v>
      </x:c>
      <x:c r="AC1103" s="120" t="n">
        <x:v>0</x:v>
      </x:c>
      <x:c r="AD1103" s="120"/>
      <x:c r="AE1103" s="120"/>
      <x:c r="AF1103" s="120"/>
      <x:c r="AG1103" s="120"/>
    </x:row>
    <x:row r="1104">
      <x:c r="A1104" s="120" t="n">
        <x:v>1103</x:v>
      </x:c>
      <x:c r="B1104" s="120" t="n">
        <x:v>0</x:v>
      </x:c>
      <x:c r="C1104" s="120" t="n">
        <x:v>1</x:v>
      </x:c>
      <x:c r="D1104" s="120" t="str">
        <x:v>CADC0894</x:v>
      </x:c>
      <x:c r="E1104" s="120" t="n">
        <x:v>5</x:v>
      </x:c>
      <x:c r="F1104" s="120" t="n">
        <x:v>250</x:v>
      </x:c>
      <x:c r="G1104" s="120" t="n">
        <x:v>51</x:v>
      </x:c>
      <x:c r="H1104" s="120" t="n">
        <x:v>0.2518327</x:v>
      </x:c>
      <x:c r="I1104" s="120" t="n">
        <x:v>0.05891328813393059</x:v>
      </x:c>
      <x:c r="J1104" s="120" t="n">
        <x:v>0.24272059684734337</x:v>
      </x:c>
      <x:c r="K1104" s="120" t="n">
        <x:v>-1.5512038211010328</x:v>
      </x:c>
      <x:c r="L1104" s="120" t="n">
        <x:v>0.39021878067673904</x:v>
      </x:c>
      <x:c r="M1104" s="120" t="n">
        <x:v>1</x:v>
      </x:c>
      <x:c r="N1104" s="120" t="n">
        <x:v>1</x:v>
      </x:c>
      <x:c r="O1104" s="120" t="n">
        <x:v>1</x:v>
      </x:c>
      <x:c r="P1104" s="120" t="n">
        <x:v>3</x:v>
      </x:c>
      <x:c r="Q1104" s="120" t="n">
        <x:v>4</x:v>
      </x:c>
      <x:c r="R1104" s="120" t="n">
        <x:v>0.0016312104325182561</x:v>
      </x:c>
      <x:c r="S1104" s="120" t="n">
        <x:v>0.0013545825276421238</x:v>
      </x:c>
      <x:c r="T1104" s="120" t="n">
        <x:v>1250</x:v>
      </x:c>
      <x:c r="U1104" s="120" t="n">
        <x:v>255</x:v>
      </x:c>
      <x:c r="V1104" s="120" t="n">
        <x:v>0.00023565315253572236</x:v>
      </x:c>
      <x:c r="W1104" s="120" t="n">
        <x:v>0.0011551625124300116</x:v>
      </x:c>
      <x:c r="X1104" s="120" t="n">
        <x:v>1104</x:v>
      </x:c>
      <x:c r="Y1104" s="151" t="n">
        <x:v>44589.89398148148</x:v>
      </x:c>
      <x:c r="Z1104" s="151" t="n">
        <x:v>44589.896875</x:v>
      </x:c>
      <x:c r="AA1104" s="120" t="n">
        <x:v>51</x:v>
      </x:c>
      <x:c r="AB1104" s="120" t="str">
        <x:v>Normal</x:v>
      </x:c>
      <x:c r="AC1104" s="120" t="n">
        <x:v>1</x:v>
      </x:c>
      <x:c r="AD1104" s="120" t="n">
        <x:v>341</x:v>
      </x:c>
      <x:c r="AE1104" s="120" t="n">
        <x:v>4</x:v>
      </x:c>
      <x:c r="AF1104" s="120" t="n">
        <x:v>41</x:v>
      </x:c>
      <x:c r="AG1104" s="120" t="str">
        <x:v>train=1|anomaly=0</x:v>
      </x:c>
    </x:row>
    <x:row r="1105">
      <x:c r="A1105" s="120" t="n">
        <x:v>1104</x:v>
      </x:c>
      <x:c r="B1105" s="120" t="n">
        <x:v>0</x:v>
      </x:c>
      <x:c r="C1105" s="120" t="n">
        <x:v>1</x:v>
      </x:c>
      <x:c r="D1105" s="120" t="str">
        <x:v>CADC0894</x:v>
      </x:c>
      <x:c r="E1105" s="120" t="n">
        <x:v>5</x:v>
      </x:c>
      <x:c r="F1105" s="120" t="n">
        <x:v>285</x:v>
      </x:c>
      <x:c r="G1105" s="120" t="n">
        <x:v>58</x:v>
      </x:c>
      <x:c r="H1105" s="120" t="n">
        <x:v>0.2465020525862069</x:v>
      </x:c>
      <x:c r="I1105" s="120" t="n">
        <x:v>0.07011519414720381</x:v>
      </x:c>
      <x:c r="J1105" s="120" t="n">
        <x:v>0.264792738093785</x:v>
      </x:c>
      <x:c r="K1105" s="120" t="n">
        <x:v>-1.3012241391984831</x:v>
      </x:c>
      <x:c r="L1105" s="120" t="n">
        <x:v>0.5645665583250877</x:v>
      </x:c>
      <x:c r="M1105" s="120" t="n">
        <x:v>1</x:v>
      </x:c>
      <x:c r="N1105" s="120" t="n">
        <x:v>1</x:v>
      </x:c>
      <x:c r="O1105" s="120" t="n">
        <x:v>1</x:v>
      </x:c>
      <x:c r="P1105" s="120" t="n">
        <x:v>3</x:v>
      </x:c>
      <x:c r="Q1105" s="120" t="n">
        <x:v>2</x:v>
      </x:c>
      <x:c r="R1105" s="120" t="n">
        <x:v>0.001439246909035428</x:v>
      </x:c>
      <x:c r="S1105" s="120" t="n">
        <x:v>0.000848703208296118</x:v>
      </x:c>
      <x:c r="T1105" s="120" t="n">
        <x:v>1425</x:v>
      </x:c>
      <x:c r="U1105" s="120" t="n">
        <x:v>290</x:v>
      </x:c>
      <x:c r="V1105" s="120" t="n">
        <x:v>0.0002460182250779081</x:v>
      </x:c>
      <x:c r="W1105" s="120" t="n">
        <x:v>0.0012088826577104105</x:v>
      </x:c>
      <x:c r="X1105" s="120" t="n">
        <x:v>1105</x:v>
      </x:c>
      <x:c r="Y1105" s="151" t="n">
        <x:v>44589.89693287037</x:v>
      </x:c>
      <x:c r="Z1105" s="151" t="n">
        <x:v>44589.90023148148</x:v>
      </x:c>
      <x:c r="AA1105" s="120" t="n">
        <x:v>58</x:v>
      </x:c>
      <x:c r="AB1105" s="120" t="str">
        <x:v>Normal</x:v>
      </x:c>
      <x:c r="AC1105" s="120" t="n">
        <x:v>0</x:v>
      </x:c>
      <x:c r="AD1105" s="120"/>
      <x:c r="AE1105" s="120"/>
      <x:c r="AF1105" s="120"/>
      <x:c r="AG1105" s="120"/>
    </x:row>
    <x:row r="1106">
      <x:c r="A1106" s="120" t="n">
        <x:v>1105</x:v>
      </x:c>
      <x:c r="B1106" s="120" t="n">
        <x:v>0</x:v>
      </x:c>
      <x:c r="C1106" s="120" t="n">
        <x:v>0</x:v>
      </x:c>
      <x:c r="D1106" s="120" t="str">
        <x:v>CADC0894</x:v>
      </x:c>
      <x:c r="E1106" s="120" t="n">
        <x:v>5</x:v>
      </x:c>
      <x:c r="F1106" s="120" t="n">
        <x:v>287</x:v>
      </x:c>
      <x:c r="G1106" s="120" t="n">
        <x:v>58</x:v>
      </x:c>
      <x:c r="H1106" s="120" t="n">
        <x:v>0.28401680310344823</x:v>
      </x:c>
      <x:c r="I1106" s="120" t="n">
        <x:v>0.08602720742280047</x:v>
      </x:c>
      <x:c r="J1106" s="120" t="n">
        <x:v>0.29330395057482683</x:v>
      </x:c>
      <x:c r="K1106" s="120" t="n">
        <x:v>-1.3768446556858231</x:v>
      </x:c>
      <x:c r="L1106" s="120" t="n">
        <x:v>0.46772688980804983</x:v>
      </x:c>
      <x:c r="M1106" s="120" t="n">
        <x:v>1</x:v>
      </x:c>
      <x:c r="N1106" s="120" t="n">
        <x:v>1</x:v>
      </x:c>
      <x:c r="O1106" s="120" t="n">
        <x:v>1</x:v>
      </x:c>
      <x:c r="P1106" s="120" t="n">
        <x:v>4</x:v>
      </x:c>
      <x:c r="Q1106" s="120" t="n">
        <x:v>11</x:v>
      </x:c>
      <x:c r="R1106" s="120" t="n">
        <x:v>0.0013204116954145403</x:v>
      </x:c>
      <x:c r="S1106" s="120" t="n">
        <x:v>0.00015484654511090012</x:v>
      </x:c>
      <x:c r="T1106" s="120" t="n">
        <x:v>1447</x:v>
      </x:c>
      <x:c r="U1106" s="120" t="n">
        <x:v>290</x:v>
      </x:c>
      <x:c r="V1106" s="120" t="n">
        <x:v>0.0002997463673268309</x:v>
      </x:c>
      <x:c r="W1106" s="120" t="n">
        <x:v>0.001483227714186215</x:v>
      </x:c>
      <x:c r="X1106" s="120" t="n">
        <x:v>1106</x:v>
      </x:c>
      <x:c r="Y1106" s="151" t="n">
        <x:v>44589.900289351855</x:v>
      </x:c>
      <x:c r="Z1106" s="151" t="n">
        <x:v>44589.90361111111</x:v>
      </x:c>
      <x:c r="AA1106" s="120" t="n">
        <x:v>58</x:v>
      </x:c>
      <x:c r="AB1106" s="120" t="str">
        <x:v>Normal</x:v>
      </x:c>
      <x:c r="AC1106" s="120" t="n">
        <x:v>0</x:v>
      </x:c>
      <x:c r="AD1106" s="120"/>
      <x:c r="AE1106" s="120"/>
      <x:c r="AF1106" s="120"/>
      <x:c r="AG1106" s="120"/>
    </x:row>
    <x:row r="1107">
      <x:c r="A1107" s="120" t="n">
        <x:v>1106</x:v>
      </x:c>
      <x:c r="B1107" s="120" t="n">
        <x:v>0</x:v>
      </x:c>
      <x:c r="C1107" s="120" t="n">
        <x:v>1</x:v>
      </x:c>
      <x:c r="D1107" s="120" t="str">
        <x:v>CADC0894</x:v>
      </x:c>
      <x:c r="E1107" s="120" t="n">
        <x:v>5</x:v>
      </x:c>
      <x:c r="F1107" s="120" t="n">
        <x:v>285</x:v>
      </x:c>
      <x:c r="G1107" s="120" t="n">
        <x:v>58</x:v>
      </x:c>
      <x:c r="H1107" s="120" t="n">
        <x:v>0.293870161724138</x:v>
      </x:c>
      <x:c r="I1107" s="120" t="n">
        <x:v>0.08989345104375544</x:v>
      </x:c>
      <x:c r="J1107" s="120" t="n">
        <x:v>0.29982236581642047</x:v>
      </x:c>
      <x:c r="K1107" s="120" t="n">
        <x:v>-1.4944291894821502</x:v>
      </x:c>
      <x:c r="L1107" s="120" t="n">
        <x:v>0.4203713464141894</x:v>
      </x:c>
      <x:c r="M1107" s="120" t="n">
        <x:v>1</x:v>
      </x:c>
      <x:c r="N1107" s="120" t="n">
        <x:v>1</x:v>
      </x:c>
      <x:c r="O1107" s="120" t="n">
        <x:v>1</x:v>
      </x:c>
      <x:c r="P1107" s="120" t="n">
        <x:v>2</x:v>
      </x:c>
      <x:c r="Q1107" s="120" t="n">
        <x:v>16</x:v>
      </x:c>
      <x:c r="R1107" s="120" t="n">
        <x:v>0.0013968602318967156</x:v>
      </x:c>
      <x:c r="S1107" s="120" t="n">
        <x:v>0.00015966367464032846</x:v>
      </x:c>
      <x:c r="T1107" s="120" t="n">
        <x:v>1425</x:v>
      </x:c>
      <x:c r="U1107" s="120" t="n">
        <x:v>290</x:v>
      </x:c>
      <x:c r="V1107" s="120" t="n">
        <x:v>0.00031541561769738753</x:v>
      </x:c>
      <x:c r="W1107" s="120" t="n">
        <x:v>0.0015498870869613008</x:v>
      </x:c>
      <x:c r="X1107" s="120" t="n">
        <x:v>1107</x:v>
      </x:c>
      <x:c r="Y1107" s="151" t="n">
        <x:v>44589.90366898148</x:v>
      </x:c>
      <x:c r="Z1107" s="151" t="n">
        <x:v>44589.90696759259</x:v>
      </x:c>
      <x:c r="AA1107" s="120" t="n">
        <x:v>58</x:v>
      </x:c>
      <x:c r="AB1107" s="120" t="str">
        <x:v>Normal</x:v>
      </x:c>
      <x:c r="AC1107" s="120" t="n">
        <x:v>1</x:v>
      </x:c>
      <x:c r="AD1107" s="120" t="n">
        <x:v>813</x:v>
      </x:c>
      <x:c r="AE1107" s="120" t="n">
        <x:v>9</x:v>
      </x:c>
      <x:c r="AF1107" s="120" t="n">
        <x:v>13</x:v>
      </x:c>
      <x:c r="AG1107" s="120" t="str">
        <x:v>train=1|anomaly=0</x:v>
      </x:c>
    </x:row>
    <x:row r="1108">
      <x:c r="A1108" s="120" t="n">
        <x:v>1107</x:v>
      </x:c>
      <x:c r="B1108" s="120" t="n">
        <x:v>1</x:v>
      </x:c>
      <x:c r="C1108" s="120" t="n">
        <x:v>1</x:v>
      </x:c>
      <x:c r="D1108" s="120" t="str">
        <x:v>CADC0894</x:v>
      </x:c>
      <x:c r="E1108" s="120" t="n">
        <x:v>5</x:v>
      </x:c>
      <x:c r="F1108" s="120" t="n">
        <x:v>435</x:v>
      </x:c>
      <x:c r="G1108" s="120" t="n">
        <x:v>88</x:v>
      </x:c>
      <x:c r="H1108" s="120" t="n">
        <x:v>0.4392512988636364</x:v>
      </x:c>
      <x:c r="I1108" s="120" t="n">
        <x:v>0.10730825254982806</x:v>
      </x:c>
      <x:c r="J1108" s="120" t="n">
        <x:v>0.3275793835848466</x:v>
      </x:c>
      <x:c r="K1108" s="120" t="n">
        <x:v>-1.6980839078701928</x:v>
      </x:c>
      <x:c r="L1108" s="120" t="n">
        <x:v>-0.33206599892317673</x:v>
      </x:c>
      <x:c r="M1108" s="120" t="n">
        <x:v>1</x:v>
      </x:c>
      <x:c r="N1108" s="120" t="n">
        <x:v>1</x:v>
      </x:c>
      <x:c r="O1108" s="120" t="n">
        <x:v>1</x:v>
      </x:c>
      <x:c r="P1108" s="120" t="n">
        <x:v>2</x:v>
      </x:c>
      <x:c r="Q1108" s="120" t="n">
        <x:v>18</x:v>
      </x:c>
      <x:c r="R1108" s="120" t="n">
        <x:v>0.002110077400591005</x:v>
      </x:c>
      <x:c r="S1108" s="120" t="n">
        <x:v>0.0005099748749047914</x:v>
      </x:c>
      <x:c r="T1108" s="120" t="n">
        <x:v>2175</x:v>
      </x:c>
      <x:c r="U1108" s="120" t="n">
        <x:v>440</x:v>
      </x:c>
      <x:c r="V1108" s="120" t="n">
        <x:v>0.00024668563804558177</x:v>
      </x:c>
      <x:c r="W1108" s="120" t="n">
        <x:v>0.0012194119607935006</x:v>
      </x:c>
      <x:c r="X1108" s="120" t="n">
        <x:v>1108</x:v>
      </x:c>
      <x:c r="Y1108" s="151" t="n">
        <x:v>44589.90702546296</x:v>
      </x:c>
      <x:c r="Z1108" s="151" t="n">
        <x:v>44589.91206018518</x:v>
      </x:c>
      <x:c r="AA1108" s="120" t="n">
        <x:v>88</x:v>
      </x:c>
      <x:c r="AB1108" s="120" t="str">
        <x:v>Anomalous</x:v>
      </x:c>
      <x:c r="AC1108" s="120" t="n">
        <x:v>1</x:v>
      </x:c>
      <x:c r="AD1108" s="120" t="n">
        <x:v>738</x:v>
      </x:c>
      <x:c r="AE1108" s="120" t="n">
        <x:v>8</x:v>
      </x:c>
      <x:c r="AF1108" s="120" t="n">
        <x:v>38</x:v>
      </x:c>
      <x:c r="AG1108" s="120" t="str">
        <x:v>train=1|anomaly=1</x:v>
      </x:c>
    </x:row>
    <x:row r="1109">
      <x:c r="A1109" s="120" t="n">
        <x:v>1108</x:v>
      </x:c>
      <x:c r="B1109" s="120" t="n">
        <x:v>0</x:v>
      </x:c>
      <x:c r="C1109" s="120" t="n">
        <x:v>1</x:v>
      </x:c>
      <x:c r="D1109" s="120" t="str">
        <x:v>CADC0894</x:v>
      </x:c>
      <x:c r="E1109" s="120" t="n">
        <x:v>5</x:v>
      </x:c>
      <x:c r="F1109" s="120" t="n">
        <x:v>225</x:v>
      </x:c>
      <x:c r="G1109" s="120" t="n">
        <x:v>46</x:v>
      </x:c>
      <x:c r="H1109" s="120" t="n">
        <x:v>0.1242570195652174</x:v>
      </x:c>
      <x:c r="I1109" s="120" t="n">
        <x:v>0.027574094015605496</x:v>
      </x:c>
      <x:c r="J1109" s="120" t="n">
        <x:v>0.166054491103389</x:v>
      </x:c>
      <x:c r="K1109" s="120" t="n">
        <x:v>-0.7958643899542257</x:v>
      </x:c>
      <x:c r="L1109" s="120" t="n">
        <x:v>0.9318635834101866</x:v>
      </x:c>
      <x:c r="M1109" s="120" t="n">
        <x:v>1</x:v>
      </x:c>
      <x:c r="N1109" s="120" t="n">
        <x:v>1</x:v>
      </x:c>
      <x:c r="O1109" s="120" t="n">
        <x:v>1</x:v>
      </x:c>
      <x:c r="P1109" s="120" t="n">
        <x:v>3</x:v>
      </x:c>
      <x:c r="Q1109" s="120" t="n">
        <x:v>7</x:v>
      </x:c>
      <x:c r="R1109" s="120" t="n">
        <x:v>0.0010759517204435554</x:v>
      </x:c>
      <x:c r="S1109" s="120" t="n">
        <x:v>0.0004051859601795454</x:v>
      </x:c>
      <x:c r="T1109" s="120" t="n">
        <x:v>1125</x:v>
      </x:c>
      <x:c r="U1109" s="120" t="n">
        <x:v>230</x:v>
      </x:c>
      <x:c r="V1109" s="120" t="n">
        <x:v>0.00012255152895824666</x:v>
      </x:c>
      <x:c r="W1109" s="120" t="n">
        <x:v>0.0005994368264262064</x:v>
      </x:c>
      <x:c r="X1109" s="120" t="n">
        <x:v>1109</x:v>
      </x:c>
      <x:c r="Y1109" s="151" t="n">
        <x:v>44589.93891203704</x:v>
      </x:c>
      <x:c r="Z1109" s="151" t="n">
        <x:v>44589.941516203704</x:v>
      </x:c>
      <x:c r="AA1109" s="120" t="n">
        <x:v>46</x:v>
      </x:c>
      <x:c r="AB1109" s="120" t="str">
        <x:v>Normal</x:v>
      </x:c>
      <x:c r="AC1109" s="120" t="n">
        <x:v>1</x:v>
      </x:c>
      <x:c r="AD1109" s="120" t="n">
        <x:v>662</x:v>
      </x:c>
      <x:c r="AE1109" s="120" t="n">
        <x:v>7</x:v>
      </x:c>
      <x:c r="AF1109" s="120" t="n">
        <x:v>62</x:v>
      </x:c>
      <x:c r="AG1109" s="120" t="str">
        <x:v>train=1|anomaly=0</x:v>
      </x:c>
    </x:row>
    <x:row r="1110">
      <x:c r="A1110" s="120" t="n">
        <x:v>1109</x:v>
      </x:c>
      <x:c r="B1110" s="120" t="n">
        <x:v>0</x:v>
      </x:c>
      <x:c r="C1110" s="120" t="n">
        <x:v>1</x:v>
      </x:c>
      <x:c r="D1110" s="120" t="str">
        <x:v>CADC0894</x:v>
      </x:c>
      <x:c r="E1110" s="120" t="n">
        <x:v>5</x:v>
      </x:c>
      <x:c r="F1110" s="120" t="n">
        <x:v>210</x:v>
      </x:c>
      <x:c r="G1110" s="120" t="n">
        <x:v>43</x:v>
      </x:c>
      <x:c r="H1110" s="120" t="n">
        <x:v>0.12267386976744186</x:v>
      </x:c>
      <x:c r="I1110" s="120" t="n">
        <x:v>0.023973616217385828</x:v>
      </x:c>
      <x:c r="J1110" s="120" t="n">
        <x:v>0.154834157140425</x:v>
      </x:c>
      <x:c r="K1110" s="120" t="n">
        <x:v>-1.0526647995041711</x:v>
      </x:c>
      <x:c r="L1110" s="120" t="n">
        <x:v>0.7783493272318244</x:v>
      </x:c>
      <x:c r="M1110" s="120" t="n">
        <x:v>1</x:v>
      </x:c>
      <x:c r="N1110" s="120" t="n">
        <x:v>1</x:v>
      </x:c>
      <x:c r="O1110" s="120" t="n">
        <x:v>1</x:v>
      </x:c>
      <x:c r="P1110" s="120" t="n">
        <x:v>1</x:v>
      </x:c>
      <x:c r="Q1110" s="120" t="n">
        <x:v>7</x:v>
      </x:c>
      <x:c r="R1110" s="120" t="n">
        <x:v>0.0009084799110780954</x:v>
      </x:c>
      <x:c r="S1110" s="120" t="n">
        <x:v>0.00018502207688195126</x:v>
      </x:c>
      <x:c r="T1110" s="120" t="n">
        <x:v>1050</x:v>
      </x:c>
      <x:c r="U1110" s="120" t="n">
        <x:v>215</x:v>
      </x:c>
      <x:c r="V1110" s="120" t="n">
        <x:v>0.0001141600772256468</x:v>
      </x:c>
      <x:c r="W1110" s="120" t="n">
        <x:v>0.0005575259585438565</x:v>
      </x:c>
      <x:c r="X1110" s="120" t="n">
        <x:v>1110</x:v>
      </x:c>
      <x:c r="Y1110" s="151" t="n">
        <x:v>44589.94157407407</x:v>
      </x:c>
      <x:c r="Z1110" s="151" t="n">
        <x:v>44589.94400462963</x:v>
      </x:c>
      <x:c r="AA1110" s="120" t="n">
        <x:v>43</x:v>
      </x:c>
      <x:c r="AB1110" s="120" t="str">
        <x:v>Normal</x:v>
      </x:c>
      <x:c r="AC1110" s="120" t="n">
        <x:v>1</x:v>
      </x:c>
      <x:c r="AD1110" s="120" t="n">
        <x:v>216</x:v>
      </x:c>
      <x:c r="AE1110" s="120" t="n">
        <x:v>3</x:v>
      </x:c>
      <x:c r="AF1110" s="120" t="n">
        <x:v>16</x:v>
      </x:c>
      <x:c r="AG1110" s="120" t="str">
        <x:v>train=1|anomaly=0</x:v>
      </x:c>
    </x:row>
    <x:row r="1111">
      <x:c r="A1111" s="120" t="n">
        <x:v>1110</x:v>
      </x:c>
      <x:c r="B1111" s="120" t="n">
        <x:v>0</x:v>
      </x:c>
      <x:c r="C1111" s="120" t="n">
        <x:v>1</x:v>
      </x:c>
      <x:c r="D1111" s="120" t="str">
        <x:v>CADC0894</x:v>
      </x:c>
      <x:c r="E1111" s="120" t="n">
        <x:v>5</x:v>
      </x:c>
      <x:c r="F1111" s="120" t="n">
        <x:v>185</x:v>
      </x:c>
      <x:c r="G1111" s="120" t="n">
        <x:v>38</x:v>
      </x:c>
      <x:c r="H1111" s="120" t="n">
        <x:v>0.1237801752631579</x:v>
      </x:c>
      <x:c r="I1111" s="120" t="n">
        <x:v>0.02176130495757725</x:v>
      </x:c>
      <x:c r="J1111" s="120" t="n">
        <x:v>0.14751713445419568</x:v>
      </x:c>
      <x:c r="K1111" s="120" t="n">
        <x:v>-1.371130041247458</x:v>
      </x:c>
      <x:c r="L1111" s="120" t="n">
        <x:v>0.5884232230373078</x:v>
      </x:c>
      <x:c r="M1111" s="120" t="n">
        <x:v>1</x:v>
      </x:c>
      <x:c r="N1111" s="120" t="n">
        <x:v>1</x:v>
      </x:c>
      <x:c r="O1111" s="120" t="n">
        <x:v>1</x:v>
      </x:c>
      <x:c r="P1111" s="120" t="n">
        <x:v>2</x:v>
      </x:c>
      <x:c r="Q1111" s="120" t="n">
        <x:v>5</x:v>
      </x:c>
      <x:c r="R1111" s="120" t="n">
        <x:v>0.001434181216623589</x:v>
      </x:c>
      <x:c r="S1111" s="120" t="n">
        <x:v>0.0016080713337646</x:v>
      </x:c>
      <x:c r="T1111" s="120" t="n">
        <x:v>925</x:v>
      </x:c>
      <x:c r="U1111" s="120" t="n">
        <x:v>190</x:v>
      </x:c>
      <x:c r="V1111" s="120" t="n">
        <x:v>0.0001176286754463635</x:v>
      </x:c>
      <x:c r="W1111" s="120" t="n">
        <x:v>0.0005726659199362434</x:v>
      </x:c>
      <x:c r="X1111" s="120" t="n">
        <x:v>1111</x:v>
      </x:c>
      <x:c r="Y1111" s="151" t="n">
        <x:v>44589.9440625</x:v>
      </x:c>
      <x:c r="Z1111" s="151" t="n">
        <x:v>44589.9462037037</x:v>
      </x:c>
      <x:c r="AA1111" s="120" t="n">
        <x:v>38</x:v>
      </x:c>
      <x:c r="AB1111" s="120" t="str">
        <x:v>Normal</x:v>
      </x:c>
      <x:c r="AC1111" s="120" t="n">
        <x:v>0</x:v>
      </x:c>
      <x:c r="AD1111" s="120"/>
      <x:c r="AE1111" s="120"/>
      <x:c r="AF1111" s="120"/>
      <x:c r="AG1111" s="120"/>
    </x:row>
    <x:row r="1112">
      <x:c r="A1112" s="120" t="n">
        <x:v>1111</x:v>
      </x:c>
      <x:c r="B1112" s="120" t="n">
        <x:v>0</x:v>
      </x:c>
      <x:c r="C1112" s="120" t="n">
        <x:v>1</x:v>
      </x:c>
      <x:c r="D1112" s="120" t="str">
        <x:v>CADC0894</x:v>
      </x:c>
      <x:c r="E1112" s="120" t="n">
        <x:v>5</x:v>
      </x:c>
      <x:c r="F1112" s="120" t="n">
        <x:v>215</x:v>
      </x:c>
      <x:c r="G1112" s="120" t="n">
        <x:v>44</x:v>
      </x:c>
      <x:c r="H1112" s="120" t="n">
        <x:v>0.10635015227272727</x:v>
      </x:c>
      <x:c r="I1112" s="120" t="n">
        <x:v>0.020833792620605054</x:v>
      </x:c>
      <x:c r="J1112" s="120" t="n">
        <x:v>0.1443391583064175</x:v>
      </x:c>
      <x:c r="K1112" s="120" t="n">
        <x:v>-0.6350325819213443</x:v>
      </x:c>
      <x:c r="L1112" s="120" t="n">
        <x:v>1.0204535203067358</x:v>
      </x:c>
      <x:c r="M1112" s="120" t="n">
        <x:v>1</x:v>
      </x:c>
      <x:c r="N1112" s="120" t="n">
        <x:v>1</x:v>
      </x:c>
      <x:c r="O1112" s="120" t="n">
        <x:v>1</x:v>
      </x:c>
      <x:c r="P1112" s="120" t="n">
        <x:v>3</x:v>
      </x:c>
      <x:c r="Q1112" s="120" t="n">
        <x:v>6</x:v>
      </x:c>
      <x:c r="R1112" s="120" t="n">
        <x:v>0.0010644245323166374</x:v>
      </x:c>
      <x:c r="S1112" s="120" t="n">
        <x:v>0.0005823606815823015</x:v>
      </x:c>
      <x:c r="T1112" s="120" t="n">
        <x:v>1075</x:v>
      </x:c>
      <x:c r="U1112" s="120" t="n">
        <x:v>220</x:v>
      </x:c>
      <x:c r="V1112" s="120" t="n">
        <x:v>0.00009690136102607001</x:v>
      </x:c>
      <x:c r="W1112" s="120" t="n">
        <x:v>0.00047349528683193303</x:v>
      </x:c>
      <x:c r="X1112" s="120" t="n">
        <x:v>1112</x:v>
      </x:c>
      <x:c r="Y1112" s="151" t="n">
        <x:v>44589.94626157408</x:v>
      </x:c>
      <x:c r="Z1112" s="151" t="n">
        <x:v>44589.94875</x:v>
      </x:c>
      <x:c r="AA1112" s="120" t="n">
        <x:v>44</x:v>
      </x:c>
      <x:c r="AB1112" s="120" t="str">
        <x:v>Normal</x:v>
      </x:c>
      <x:c r="AC1112" s="120" t="n">
        <x:v>1</x:v>
      </x:c>
      <x:c r="AD1112" s="120" t="n">
        <x:v>162</x:v>
      </x:c>
      <x:c r="AE1112" s="120" t="n">
        <x:v>2</x:v>
      </x:c>
      <x:c r="AF1112" s="120" t="n">
        <x:v>62</x:v>
      </x:c>
      <x:c r="AG1112" s="120" t="str">
        <x:v>train=1|anomaly=0</x:v>
      </x:c>
    </x:row>
    <x:row r="1113">
      <x:c r="A1113" s="120" t="n">
        <x:v>1112</x:v>
      </x:c>
      <x:c r="B1113" s="120" t="n">
        <x:v>0</x:v>
      </x:c>
      <x:c r="C1113" s="120" t="n">
        <x:v>0</x:v>
      </x:c>
      <x:c r="D1113" s="120" t="str">
        <x:v>CADC0894</x:v>
      </x:c>
      <x:c r="E1113" s="120" t="n">
        <x:v>5</x:v>
      </x:c>
      <x:c r="F1113" s="120" t="n">
        <x:v>205</x:v>
      </x:c>
      <x:c r="G1113" s="120" t="n">
        <x:v>42</x:v>
      </x:c>
      <x:c r="H1113" s="120" t="n">
        <x:v>0.1264803723809524</x:v>
      </x:c>
      <x:c r="I1113" s="120" t="n">
        <x:v>0.020633201998897326</x:v>
      </x:c>
      <x:c r="J1113" s="120" t="n">
        <x:v>0.14364261901990413</x:v>
      </x:c>
      <x:c r="K1113" s="120" t="n">
        <x:v>-0.8543493547447132</x:v>
      </x:c>
      <x:c r="L1113" s="120" t="n">
        <x:v>0.8557889794013774</x:v>
      </x:c>
      <x:c r="M1113" s="120" t="n">
        <x:v>1</x:v>
      </x:c>
      <x:c r="N1113" s="120" t="n">
        <x:v>1</x:v>
      </x:c>
      <x:c r="O1113" s="120" t="n">
        <x:v>1</x:v>
      </x:c>
      <x:c r="P1113" s="120" t="n">
        <x:v>2</x:v>
      </x:c>
      <x:c r="Q1113" s="120" t="n">
        <x:v>11</x:v>
      </x:c>
      <x:c r="R1113" s="120" t="n">
        <x:v>0.0008460127879791013</x:v>
      </x:c>
      <x:c r="S1113" s="120" t="n">
        <x:v>0.00019162302038320094</x:v>
      </x:c>
      <x:c r="T1113" s="120" t="n">
        <x:v>1025</x:v>
      </x:c>
      <x:c r="U1113" s="120" t="n">
        <x:v>210</x:v>
      </x:c>
      <x:c r="V1113" s="120" t="n">
        <x:v>0.00010064976584827964</x:v>
      </x:c>
      <x:c r="W1113" s="120" t="n">
        <x:v>0.0004912667142594601</x:v>
      </x:c>
      <x:c r="X1113" s="120" t="n">
        <x:v>1113</x:v>
      </x:c>
      <x:c r="Y1113" s="151" t="n">
        <x:v>44589.94880787037</x:v>
      </x:c>
      <x:c r="Z1113" s="151" t="n">
        <x:v>44589.95118055555</x:v>
      </x:c>
      <x:c r="AA1113" s="120" t="n">
        <x:v>42</x:v>
      </x:c>
      <x:c r="AB1113" s="120" t="str">
        <x:v>Normal</x:v>
      </x:c>
      <x:c r="AC1113" s="120" t="n">
        <x:v>1</x:v>
      </x:c>
      <x:c r="AD1113" s="120" t="n">
        <x:v>959</x:v>
      </x:c>
      <x:c r="AE1113" s="120" t="n">
        <x:v>10</x:v>
      </x:c>
      <x:c r="AF1113" s="120" t="n">
        <x:v>59</x:v>
      </x:c>
      <x:c r="AG1113" s="120" t="str">
        <x:v>train=0|anomaly=0</x:v>
      </x:c>
    </x:row>
    <x:row r="1114">
      <x:c r="A1114" s="120" t="n">
        <x:v>1113</x:v>
      </x:c>
      <x:c r="B1114" s="120" t="n">
        <x:v>0</x:v>
      </x:c>
      <x:c r="C1114" s="120" t="n">
        <x:v>1</x:v>
      </x:c>
      <x:c r="D1114" s="120" t="str">
        <x:v>CADC0894</x:v>
      </x:c>
      <x:c r="E1114" s="120" t="n">
        <x:v>5</x:v>
      </x:c>
      <x:c r="F1114" s="120" t="n">
        <x:v>216</x:v>
      </x:c>
      <x:c r="G1114" s="120" t="n">
        <x:v>44</x:v>
      </x:c>
      <x:c r="H1114" s="120" t="n">
        <x:v>0.11044638999999999</x:v>
      </x:c>
      <x:c r="I1114" s="120" t="n">
        <x:v>0.017353199256987025</x:v>
      </x:c>
      <x:c r="J1114" s="120" t="n">
        <x:v>0.13173154237686213</x:v>
      </x:c>
      <x:c r="K1114" s="120" t="n">
        <x:v>-0.8999190086939715</x:v>
      </x:c>
      <x:c r="L1114" s="120" t="n">
        <x:v>0.9085069928385967</x:v>
      </x:c>
      <x:c r="M1114" s="120" t="n">
        <x:v>1</x:v>
      </x:c>
      <x:c r="N1114" s="120" t="n">
        <x:v>1</x:v>
      </x:c>
      <x:c r="O1114" s="120" t="n">
        <x:v>1</x:v>
      </x:c>
      <x:c r="P1114" s="120" t="n">
        <x:v>2</x:v>
      </x:c>
      <x:c r="Q1114" s="120" t="n">
        <x:v>6</x:v>
      </x:c>
      <x:c r="R1114" s="120" t="n">
        <x:v>0.0008856136945731542</x:v>
      </x:c>
      <x:c r="S1114" s="120" t="n">
        <x:v>0.0005422056685714533</x:v>
      </x:c>
      <x:c r="T1114" s="120" t="n">
        <x:v>1086</x:v>
      </x:c>
      <x:c r="U1114" s="120" t="n">
        <x:v>220</x:v>
      </x:c>
      <x:c r="V1114" s="120" t="n">
        <x:v>0.00008033888544901401</x:v>
      </x:c>
      <x:c r="W1114" s="120" t="n">
        <x:v>0.0003943908922042506</x:v>
      </x:c>
      <x:c r="X1114" s="120" t="n">
        <x:v>1114</x:v>
      </x:c>
      <x:c r="Y1114" s="151" t="n">
        <x:v>44589.95123842593</x:v>
      </x:c>
      <x:c r="Z1114" s="151" t="n">
        <x:v>44589.953738425924</x:v>
      </x:c>
      <x:c r="AA1114" s="120" t="n">
        <x:v>44</x:v>
      </x:c>
      <x:c r="AB1114" s="120" t="str">
        <x:v>Normal</x:v>
      </x:c>
      <x:c r="AC1114" s="120" t="n">
        <x:v>0</x:v>
      </x:c>
      <x:c r="AD1114" s="120"/>
      <x:c r="AE1114" s="120"/>
      <x:c r="AF1114" s="120"/>
      <x:c r="AG1114" s="120"/>
    </x:row>
    <x:row r="1115">
      <x:c r="A1115" s="120" t="n">
        <x:v>1114</x:v>
      </x:c>
      <x:c r="B1115" s="120" t="n">
        <x:v>0</x:v>
      </x:c>
      <x:c r="C1115" s="120" t="n">
        <x:v>1</x:v>
      </x:c>
      <x:c r="D1115" s="120" t="str">
        <x:v>CADC0894</x:v>
      </x:c>
      <x:c r="E1115" s="120" t="n">
        <x:v>5</x:v>
      </x:c>
      <x:c r="F1115" s="120" t="n">
        <x:v>190</x:v>
      </x:c>
      <x:c r="G1115" s="120" t="n">
        <x:v>39</x:v>
      </x:c>
      <x:c r="H1115" s="120" t="n">
        <x:v>0.11315773076923083</x:v>
      </x:c>
      <x:c r="I1115" s="120" t="n">
        <x:v>0.01937955264784521</x:v>
      </x:c>
      <x:c r="J1115" s="120" t="n">
        <x:v>0.13921046170401566</x:v>
      </x:c>
      <x:c r="K1115" s="120" t="n">
        <x:v>-0.9810697333210312</x:v>
      </x:c>
      <x:c r="L1115" s="120" t="n">
        <x:v>0.8634137445646084</x:v>
      </x:c>
      <x:c r="M1115" s="120" t="n">
        <x:v>1</x:v>
      </x:c>
      <x:c r="N1115" s="120" t="n">
        <x:v>1</x:v>
      </x:c>
      <x:c r="O1115" s="120" t="n">
        <x:v>1</x:v>
      </x:c>
      <x:c r="P1115" s="120" t="n">
        <x:v>3</x:v>
      </x:c>
      <x:c r="Q1115" s="120" t="n">
        <x:v>4</x:v>
      </x:c>
      <x:c r="R1115" s="120" t="n">
        <x:v>0.001937836672389179</x:v>
      </x:c>
      <x:c r="S1115" s="120" t="n">
        <x:v>0.0029262835586130955</x:v>
      </x:c>
      <x:c r="T1115" s="120" t="n">
        <x:v>950</x:v>
      </x:c>
      <x:c r="U1115" s="120" t="n">
        <x:v>195</x:v>
      </x:c>
      <x:c r="V1115" s="120" t="n">
        <x:v>0.00010199764551497479</x:v>
      </x:c>
      <x:c r="W1115" s="120" t="n">
        <x:v>0.0004969116063550053</x:v>
      </x:c>
      <x:c r="X1115" s="120" t="n">
        <x:v>1115</x:v>
      </x:c>
      <x:c r="Y1115" s="151" t="n">
        <x:v>44589.95379629629</x:v>
      </x:c>
      <x:c r="Z1115" s="151" t="n">
        <x:v>44589.95599537037</x:v>
      </x:c>
      <x:c r="AA1115" s="120" t="n">
        <x:v>39</x:v>
      </x:c>
      <x:c r="AB1115" s="120" t="str">
        <x:v>Normal</x:v>
      </x:c>
      <x:c r="AC1115" s="120" t="n">
        <x:v>1</x:v>
      </x:c>
      <x:c r="AD1115" s="120" t="n">
        <x:v>465</x:v>
      </x:c>
      <x:c r="AE1115" s="120" t="n">
        <x:v>5</x:v>
      </x:c>
      <x:c r="AF1115" s="120" t="n">
        <x:v>65</x:v>
      </x:c>
      <x:c r="AG1115" s="120" t="str">
        <x:v>train=1|anomaly=0</x:v>
      </x:c>
    </x:row>
    <x:row r="1116">
      <x:c r="A1116" s="120" t="n">
        <x:v>1115</x:v>
      </x:c>
      <x:c r="B1116" s="120" t="n">
        <x:v>0</x:v>
      </x:c>
      <x:c r="C1116" s="120" t="n">
        <x:v>1</x:v>
      </x:c>
      <x:c r="D1116" s="120" t="str">
        <x:v>CADC0894</x:v>
      </x:c>
      <x:c r="E1116" s="120" t="n">
        <x:v>5</x:v>
      </x:c>
      <x:c r="F1116" s="120" t="n">
        <x:v>205</x:v>
      </x:c>
      <x:c r="G1116" s="120" t="n">
        <x:v>42</x:v>
      </x:c>
      <x:c r="H1116" s="120" t="n">
        <x:v>0.12196565214285714</x:v>
      </x:c>
      <x:c r="I1116" s="120" t="n">
        <x:v>0.018733508294755626</x:v>
      </x:c>
      <x:c r="J1116" s="120" t="n">
        <x:v>0.13687040693574204</x:v>
      </x:c>
      <x:c r="K1116" s="120" t="n">
        <x:v>-0.7705952227536428</x:v>
      </x:c>
      <x:c r="L1116" s="120" t="n">
        <x:v>0.8905519695307216</x:v>
      </x:c>
      <x:c r="M1116" s="120" t="n">
        <x:v>1</x:v>
      </x:c>
      <x:c r="N1116" s="120" t="n">
        <x:v>1</x:v>
      </x:c>
      <x:c r="O1116" s="120" t="n">
        <x:v>1</x:v>
      </x:c>
      <x:c r="P1116" s="120" t="n">
        <x:v>3</x:v>
      </x:c>
      <x:c r="Q1116" s="120" t="n">
        <x:v>5</x:v>
      </x:c>
      <x:c r="R1116" s="120" t="n">
        <x:v>0.0008236873874904731</x:v>
      </x:c>
      <x:c r="S1116" s="120" t="n">
        <x:v>0.0002008242970387148</x:v>
      </x:c>
      <x:c r="T1116" s="120" t="n">
        <x:v>1025</x:v>
      </x:c>
      <x:c r="U1116" s="120" t="n">
        <x:v>210</x:v>
      </x:c>
      <x:c r="V1116" s="120" t="n">
        <x:v>0.00009138296729149086</x:v>
      </x:c>
      <x:c r="W1116" s="120" t="n">
        <x:v>0.00044603591177989584</x:v>
      </x:c>
      <x:c r="X1116" s="120" t="n">
        <x:v>1116</x:v>
      </x:c>
      <x:c r="Y1116" s="151" t="n">
        <x:v>44589.95605324074</x:v>
      </x:c>
      <x:c r="Z1116" s="151" t="n">
        <x:v>44589.95842592593</x:v>
      </x:c>
      <x:c r="AA1116" s="120" t="n">
        <x:v>42</x:v>
      </x:c>
      <x:c r="AB1116" s="120" t="str">
        <x:v>Normal</x:v>
      </x:c>
      <x:c r="AC1116" s="120" t="n">
        <x:v>0</x:v>
      </x:c>
      <x:c r="AD1116" s="120"/>
      <x:c r="AE1116" s="120"/>
      <x:c r="AF1116" s="120"/>
      <x:c r="AG1116" s="120"/>
    </x:row>
    <x:row r="1117">
      <x:c r="A1117" s="120" t="n">
        <x:v>1116</x:v>
      </x:c>
      <x:c r="B1117" s="120" t="n">
        <x:v>0</x:v>
      </x:c>
      <x:c r="C1117" s="120" t="n">
        <x:v>0</x:v>
      </x:c>
      <x:c r="D1117" s="120" t="str">
        <x:v>CADC0894</x:v>
      </x:c>
      <x:c r="E1117" s="120" t="n">
        <x:v>5</x:v>
      </x:c>
      <x:c r="F1117" s="120" t="n">
        <x:v>210</x:v>
      </x:c>
      <x:c r="G1117" s="120" t="n">
        <x:v>43</x:v>
      </x:c>
      <x:c r="H1117" s="120" t="n">
        <x:v>0.12634208720930235</x:v>
      </x:c>
      <x:c r="I1117" s="120" t="n">
        <x:v>0.019575929357824658</x:v>
      </x:c>
      <x:c r="J1117" s="120" t="n">
        <x:v>0.1399140070108231</x:v>
      </x:c>
      <x:c r="K1117" s="120" t="n">
        <x:v>-1.0338082063697411</x:v>
      </x:c>
      <x:c r="L1117" s="120" t="n">
        <x:v>0.7833751724552107</x:v>
      </x:c>
      <x:c r="M1117" s="120" t="n">
        <x:v>1</x:v>
      </x:c>
      <x:c r="N1117" s="120" t="n">
        <x:v>1</x:v>
      </x:c>
      <x:c r="O1117" s="120" t="n">
        <x:v>1</x:v>
      </x:c>
      <x:c r="P1117" s="120" t="n">
        <x:v>1</x:v>
      </x:c>
      <x:c r="Q1117" s="120" t="n">
        <x:v>7</x:v>
      </x:c>
      <x:c r="R1117" s="120" t="n">
        <x:v>0.0007608929298306895</x:v>
      </x:c>
      <x:c r="S1117" s="120" t="n">
        <x:v>0.00020674015524672795</x:v>
      </x:c>
      <x:c r="T1117" s="120" t="n">
        <x:v>1050</x:v>
      </x:c>
      <x:c r="U1117" s="120" t="n">
        <x:v>215</x:v>
      </x:c>
      <x:c r="V1117" s="120" t="n">
        <x:v>0.00009321871122773647</x:v>
      </x:c>
      <x:c r="W1117" s="120" t="n">
        <x:v>0.00045525417111220133</x:v>
      </x:c>
      <x:c r="X1117" s="120" t="n">
        <x:v>1117</x:v>
      </x:c>
      <x:c r="Y1117" s="151" t="n">
        <x:v>44589.9584837963</x:v>
      </x:c>
      <x:c r="Z1117" s="151" t="n">
        <x:v>44589.960914351854</x:v>
      </x:c>
      <x:c r="AA1117" s="120" t="n">
        <x:v>43</x:v>
      </x:c>
      <x:c r="AB1117" s="120" t="str">
        <x:v>Normal</x:v>
      </x:c>
      <x:c r="AC1117" s="120" t="n">
        <x:v>0</x:v>
      </x:c>
      <x:c r="AD1117" s="120"/>
      <x:c r="AE1117" s="120"/>
      <x:c r="AF1117" s="120"/>
      <x:c r="AG1117" s="120"/>
    </x:row>
    <x:row r="1118">
      <x:c r="A1118" s="120" t="n">
        <x:v>1117</x:v>
      </x:c>
      <x:c r="B1118" s="120" t="n">
        <x:v>0</x:v>
      </x:c>
      <x:c r="C1118" s="120" t="n">
        <x:v>1</x:v>
      </x:c>
      <x:c r="D1118" s="120" t="str">
        <x:v>CADC0894</x:v>
      </x:c>
      <x:c r="E1118" s="120" t="n">
        <x:v>5</x:v>
      </x:c>
      <x:c r="F1118" s="120" t="n">
        <x:v>195</x:v>
      </x:c>
      <x:c r="G1118" s="120" t="n">
        <x:v>40</x:v>
      </x:c>
      <x:c r="H1118" s="120" t="n">
        <x:v>0.1459565245</x:v>
      </x:c>
      <x:c r="I1118" s="120" t="n">
        <x:v>0.025656297440161714</x:v>
      </x:c>
      <x:c r="J1118" s="120" t="n">
        <x:v>0.16017583288424542</x:v>
      </x:c>
      <x:c r="K1118" s="120" t="n">
        <x:v>-1.409056558502187</x:v>
      </x:c>
      <x:c r="L1118" s="120" t="n">
        <x:v>0.5616183350526626</x:v>
      </x:c>
      <x:c r="M1118" s="120" t="n">
        <x:v>1</x:v>
      </x:c>
      <x:c r="N1118" s="120" t="n">
        <x:v>1</x:v>
      </x:c>
      <x:c r="O1118" s="120" t="n">
        <x:v>1</x:v>
      </x:c>
      <x:c r="P1118" s="120" t="n">
        <x:v>1</x:v>
      </x:c>
      <x:c r="Q1118" s="120" t="n">
        <x:v>3</x:v>
      </x:c>
      <x:c r="R1118" s="120" t="n">
        <x:v>0.0016276281496866857</x:v>
      </x:c>
      <x:c r="S1118" s="120" t="n">
        <x:v>0.0016520664941388444</x:v>
      </x:c>
      <x:c r="T1118" s="120" t="n">
        <x:v>975</x:v>
      </x:c>
      <x:c r="U1118" s="120" t="n">
        <x:v>200</x:v>
      </x:c>
      <x:c r="V1118" s="120" t="n">
        <x:v>0.0001315707561033934</x:v>
      </x:c>
      <x:c r="W1118" s="120" t="n">
        <x:v>0.0006414074360040429</x:v>
      </x:c>
      <x:c r="X1118" s="120" t="n">
        <x:v>1118</x:v>
      </x:c>
      <x:c r="Y1118" s="151" t="n">
        <x:v>44589.96097222222</x:v>
      </x:c>
      <x:c r="Z1118" s="151" t="n">
        <x:v>44589.963229166664</x:v>
      </x:c>
      <x:c r="AA1118" s="120" t="n">
        <x:v>40</x:v>
      </x:c>
      <x:c r="AB1118" s="120" t="str">
        <x:v>Normal</x:v>
      </x:c>
      <x:c r="AC1118" s="120" t="n">
        <x:v>1</x:v>
      </x:c>
      <x:c r="AD1118" s="120" t="n">
        <x:v>106</x:v>
      </x:c>
      <x:c r="AE1118" s="120" t="n">
        <x:v>2</x:v>
      </x:c>
      <x:c r="AF1118" s="120" t="n">
        <x:v>6</x:v>
      </x:c>
      <x:c r="AG1118" s="120" t="str">
        <x:v>train=1|anomaly=0</x:v>
      </x:c>
    </x:row>
    <x:row r="1119">
      <x:c r="A1119" s="120" t="n">
        <x:v>1118</x:v>
      </x:c>
      <x:c r="B1119" s="120" t="n">
        <x:v>0</x:v>
      </x:c>
      <x:c r="C1119" s="120" t="n">
        <x:v>1</x:v>
      </x:c>
      <x:c r="D1119" s="120" t="str">
        <x:v>CADC0894</x:v>
      </x:c>
      <x:c r="E1119" s="120" t="n">
        <x:v>5</x:v>
      </x:c>
      <x:c r="F1119" s="120" t="n">
        <x:v>210</x:v>
      </x:c>
      <x:c r="G1119" s="120" t="n">
        <x:v>43</x:v>
      </x:c>
      <x:c r="H1119" s="120" t="n">
        <x:v>0.15563953860465116</x:v>
      </x:c>
      <x:c r="I1119" s="120" t="n">
        <x:v>0.0333883584366959</x:v>
      </x:c>
      <x:c r="J1119" s="120" t="n">
        <x:v>0.1827248161490275</x:v>
      </x:c>
      <x:c r="K1119" s="120" t="n">
        <x:v>-1.1126487756262662</x:v>
      </x:c>
      <x:c r="L1119" s="120" t="n">
        <x:v>0.7343943887757269</x:v>
      </x:c>
      <x:c r="M1119" s="120" t="n">
        <x:v>1</x:v>
      </x:c>
      <x:c r="N1119" s="120" t="n">
        <x:v>1</x:v>
      </x:c>
      <x:c r="O1119" s="120" t="n">
        <x:v>1</x:v>
      </x:c>
      <x:c r="P1119" s="120" t="n">
        <x:v>3</x:v>
      </x:c>
      <x:c r="Q1119" s="120" t="n">
        <x:v>5</x:v>
      </x:c>
      <x:c r="R1119" s="120" t="n">
        <x:v>0.001283556016029646</x:v>
      </x:c>
      <x:c r="S1119" s="120" t="n">
        <x:v>0.0005573756415530089</x:v>
      </x:c>
      <x:c r="T1119" s="120" t="n">
        <x:v>1050</x:v>
      </x:c>
      <x:c r="U1119" s="120" t="n">
        <x:v>215</x:v>
      </x:c>
      <x:c r="V1119" s="120" t="n">
        <x:v>0.00015899218303188525</x:v>
      </x:c>
      <x:c r="W1119" s="120" t="n">
        <x:v>0.0007764734520161838</x:v>
      </x:c>
      <x:c r="X1119" s="120" t="n">
        <x:v>1119</x:v>
      </x:c>
      <x:c r="Y1119" s="151" t="n">
        <x:v>44589.96328703704</x:v>
      </x:c>
      <x:c r="Z1119" s="151" t="n">
        <x:v>44589.96571759259</x:v>
      </x:c>
      <x:c r="AA1119" s="120" t="n">
        <x:v>43</x:v>
      </x:c>
      <x:c r="AB1119" s="120" t="str">
        <x:v>Normal</x:v>
      </x:c>
      <x:c r="AC1119" s="120" t="n">
        <x:v>1</x:v>
      </x:c>
      <x:c r="AD1119" s="120" t="n">
        <x:v>407</x:v>
      </x:c>
      <x:c r="AE1119" s="120" t="n">
        <x:v>5</x:v>
      </x:c>
      <x:c r="AF1119" s="120" t="n">
        <x:v>7</x:v>
      </x:c>
      <x:c r="AG1119" s="120" t="str">
        <x:v>train=1|anomaly=0</x:v>
      </x:c>
    </x:row>
    <x:row r="1120">
      <x:c r="A1120" s="120" t="n">
        <x:v>1119</x:v>
      </x:c>
      <x:c r="B1120" s="120" t="n">
        <x:v>0</x:v>
      </x:c>
      <x:c r="C1120" s="120" t="n">
        <x:v>1</x:v>
      </x:c>
      <x:c r="D1120" s="120" t="str">
        <x:v>CADC0894</x:v>
      </x:c>
      <x:c r="E1120" s="120" t="n">
        <x:v>5</x:v>
      </x:c>
      <x:c r="F1120" s="120" t="n">
        <x:v>240</x:v>
      </x:c>
      <x:c r="G1120" s="120" t="n">
        <x:v>49</x:v>
      </x:c>
      <x:c r="H1120" s="120" t="n">
        <x:v>0.15985010816326528</x:v>
      </x:c>
      <x:c r="I1120" s="120" t="n">
        <x:v>0.040101797402859116</x:v>
      </x:c>
      <x:c r="J1120" s="120" t="n">
        <x:v>0.2002543317954923</x:v>
      </x:c>
      <x:c r="K1120" s="120" t="n">
        <x:v>-1.1244708865196789</x:v>
      </x:c>
      <x:c r="L1120" s="120" t="n">
        <x:v>0.7460524655307917</x:v>
      </x:c>
      <x:c r="M1120" s="120" t="n">
        <x:v>1</x:v>
      </x:c>
      <x:c r="N1120" s="120" t="n">
        <x:v>1</x:v>
      </x:c>
      <x:c r="O1120" s="120" t="n">
        <x:v>1</x:v>
      </x:c>
      <x:c r="P1120" s="120" t="n">
        <x:v>2</x:v>
      </x:c>
      <x:c r="Q1120" s="120" t="n">
        <x:v>5</x:v>
      </x:c>
      <x:c r="R1120" s="120" t="n">
        <x:v>0.0012851599748841668</x:v>
      </x:c>
      <x:c r="S1120" s="120" t="n">
        <x:v>0.0006730174336982979</x:v>
      </x:c>
      <x:c r="T1120" s="120" t="n">
        <x:v>1200</x:v>
      </x:c>
      <x:c r="U1120" s="120" t="n">
        <x:v>245</x:v>
      </x:c>
      <x:c r="V1120" s="120" t="n">
        <x:v>0.000167090822511913</x:v>
      </x:c>
      <x:c r="W1120" s="120" t="n">
        <x:v>0.0008184040286297779</x:v>
      </x:c>
      <x:c r="X1120" s="120" t="n">
        <x:v>1120</x:v>
      </x:c>
      <x:c r="Y1120" s="151" t="n">
        <x:v>44589.965775462966</x:v>
      </x:c>
      <x:c r="Z1120" s="151" t="n">
        <x:v>44589.96855324074</x:v>
      </x:c>
      <x:c r="AA1120" s="120" t="n">
        <x:v>49</x:v>
      </x:c>
      <x:c r="AB1120" s="120" t="str">
        <x:v>Normal</x:v>
      </x:c>
      <x:c r="AC1120" s="120" t="n">
        <x:v>0</x:v>
      </x:c>
      <x:c r="AD1120" s="120"/>
      <x:c r="AE1120" s="120"/>
      <x:c r="AF1120" s="120"/>
      <x:c r="AG1120" s="120"/>
    </x:row>
    <x:row r="1121">
      <x:c r="A1121" s="120" t="n">
        <x:v>1120</x:v>
      </x:c>
      <x:c r="B1121" s="120" t="n">
        <x:v>0</x:v>
      </x:c>
      <x:c r="C1121" s="120" t="n">
        <x:v>0</x:v>
      </x:c>
      <x:c r="D1121" s="120" t="str">
        <x:v>CADC0894</x:v>
      </x:c>
      <x:c r="E1121" s="120" t="n">
        <x:v>5</x:v>
      </x:c>
      <x:c r="F1121" s="120" t="n">
        <x:v>220</x:v>
      </x:c>
      <x:c r="G1121" s="120" t="n">
        <x:v>45</x:v>
      </x:c>
      <x:c r="H1121" s="120" t="n">
        <x:v>0.18516626466666666</x:v>
      </x:c>
      <x:c r="I1121" s="120" t="n">
        <x:v>0.04348106971743387</x:v>
      </x:c>
      <x:c r="J1121" s="120" t="n">
        <x:v>0.20852114932887234</x:v>
      </x:c>
      <x:c r="K1121" s="120" t="n">
        <x:v>-1.3535601089179916</x:v>
      </x:c>
      <x:c r="L1121" s="120" t="n">
        <x:v>0.5576154896328243</x:v>
      </x:c>
      <x:c r="M1121" s="120" t="n">
        <x:v>1</x:v>
      </x:c>
      <x:c r="N1121" s="120" t="n">
        <x:v>1</x:v>
      </x:c>
      <x:c r="O1121" s="120" t="n">
        <x:v>1</x:v>
      </x:c>
      <x:c r="P1121" s="120" t="n">
        <x:v>1</x:v>
      </x:c>
      <x:c r="Q1121" s="120" t="n">
        <x:v>4</x:v>
      </x:c>
      <x:c r="R1121" s="120" t="n">
        <x:v>0.00147280533891955</x:v>
      </x:c>
      <x:c r="S1121" s="120" t="n">
        <x:v>0.0007252444636941072</x:v>
      </x:c>
      <x:c r="T1121" s="120" t="n">
        <x:v>1100</x:v>
      </x:c>
      <x:c r="U1121" s="120" t="n">
        <x:v>225</x:v>
      </x:c>
      <x:c r="V1121" s="120" t="n">
        <x:v>0.0001976412259883358</x:v>
      </x:c>
      <x:c r="W1121" s="120" t="n">
        <x:v>0.0009662459937207527</x:v>
      </x:c>
      <x:c r="X1121" s="120" t="n">
        <x:v>1121</x:v>
      </x:c>
      <x:c r="Y1121" s="151" t="n">
        <x:v>44589.96861111111</x:v>
      </x:c>
      <x:c r="Z1121" s="151" t="n">
        <x:v>44589.97115740741</x:v>
      </x:c>
      <x:c r="AA1121" s="120" t="n">
        <x:v>45</x:v>
      </x:c>
      <x:c r="AB1121" s="120" t="str">
        <x:v>Normal</x:v>
      </x:c>
      <x:c r="AC1121" s="120" t="n">
        <x:v>0</x:v>
      </x:c>
      <x:c r="AD1121" s="120"/>
      <x:c r="AE1121" s="120"/>
      <x:c r="AF1121" s="120"/>
      <x:c r="AG1121" s="120"/>
    </x:row>
    <x:row r="1122">
      <x:c r="A1122" s="120" t="n">
        <x:v>1121</x:v>
      </x:c>
      <x:c r="B1122" s="120" t="n">
        <x:v>0</x:v>
      </x:c>
      <x:c r="C1122" s="120" t="n">
        <x:v>1</x:v>
      </x:c>
      <x:c r="D1122" s="120" t="str">
        <x:v>CADC0894</x:v>
      </x:c>
      <x:c r="E1122" s="120" t="n">
        <x:v>5</x:v>
      </x:c>
      <x:c r="F1122" s="120" t="n">
        <x:v>215</x:v>
      </x:c>
      <x:c r="G1122" s="120" t="n">
        <x:v>44</x:v>
      </x:c>
      <x:c r="H1122" s="120" t="n">
        <x:v>0.17653424977272728</x:v>
      </x:c>
      <x:c r="I1122" s="120" t="n">
        <x:v>0.04052587273573222</x:v>
      </x:c>
      <x:c r="J1122" s="120" t="n">
        <x:v>0.20131038904073537</x:v>
      </x:c>
      <x:c r="K1122" s="120" t="n">
        <x:v>-1.3523027584377736</x:v>
      </x:c>
      <x:c r="L1122" s="120" t="n">
        <x:v>0.5755867247738757</x:v>
      </x:c>
      <x:c r="M1122" s="120" t="n">
        <x:v>1</x:v>
      </x:c>
      <x:c r="N1122" s="120" t="n">
        <x:v>1</x:v>
      </x:c>
      <x:c r="O1122" s="120" t="n">
        <x:v>1</x:v>
      </x:c>
      <x:c r="P1122" s="120" t="n">
        <x:v>1</x:v>
      </x:c>
      <x:c r="Q1122" s="120" t="n">
        <x:v>6</x:v>
      </x:c>
      <x:c r="R1122" s="120" t="n">
        <x:v>0.001367717018644172</x:v>
      </x:c>
      <x:c r="S1122" s="120" t="n">
        <x:v>0.0003955916109409191</x:v>
      </x:c>
      <x:c r="T1122" s="120" t="n">
        <x:v>1075</x:v>
      </x:c>
      <x:c r="U1122" s="120" t="n">
        <x:v>220</x:v>
      </x:c>
      <x:c r="V1122" s="120" t="n">
        <x:v>0.00018849243132898708</x:v>
      </x:c>
      <x:c r="W1122" s="120" t="n">
        <x:v>0.0009210425621757324</x:v>
      </x:c>
      <x:c r="X1122" s="120" t="n">
        <x:v>1122</x:v>
      </x:c>
      <x:c r="Y1122" s="151" t="n">
        <x:v>44589.97121527778</x:v>
      </x:c>
      <x:c r="Z1122" s="151" t="n">
        <x:v>44589.973703703705</x:v>
      </x:c>
      <x:c r="AA1122" s="120" t="n">
        <x:v>44</x:v>
      </x:c>
      <x:c r="AB1122" s="120" t="str">
        <x:v>Normal</x:v>
      </x:c>
      <x:c r="AC1122" s="120" t="n">
        <x:v>0</x:v>
      </x:c>
      <x:c r="AD1122" s="120"/>
      <x:c r="AE1122" s="120"/>
      <x:c r="AF1122" s="120"/>
      <x:c r="AG1122" s="120"/>
    </x:row>
    <x:row r="1123">
      <x:c r="A1123" s="120" t="n">
        <x:v>1122</x:v>
      </x:c>
      <x:c r="B1123" s="120" t="n">
        <x:v>0</x:v>
      </x:c>
      <x:c r="C1123" s="120" t="n">
        <x:v>1</x:v>
      </x:c>
      <x:c r="D1123" s="120" t="str">
        <x:v>CADC0894</x:v>
      </x:c>
      <x:c r="E1123" s="120" t="n">
        <x:v>5</x:v>
      </x:c>
      <x:c r="F1123" s="120" t="n">
        <x:v>220</x:v>
      </x:c>
      <x:c r="G1123" s="120" t="n">
        <x:v>45</x:v>
      </x:c>
      <x:c r="H1123" s="120" t="n">
        <x:v>0.148004324</x:v>
      </x:c>
      <x:c r="I1123" s="120" t="n">
        <x:v>0.03383086550658551</x:v>
      </x:c>
      <x:c r="J1123" s="120" t="n">
        <x:v>0.1839316870650229</x:v>
      </x:c>
      <x:c r="K1123" s="120" t="n">
        <x:v>-1.0554326120966937</x:v>
      </x:c>
      <x:c r="L1123" s="120" t="n">
        <x:v>0.770127354084024</x:v>
      </x:c>
      <x:c r="M1123" s="120" t="n">
        <x:v>1</x:v>
      </x:c>
      <x:c r="N1123" s="120" t="n">
        <x:v>1</x:v>
      </x:c>
      <x:c r="O1123" s="120" t="n">
        <x:v>1</x:v>
      </x:c>
      <x:c r="P1123" s="120" t="n">
        <x:v>3</x:v>
      </x:c>
      <x:c r="Q1123" s="120" t="n">
        <x:v>5</x:v>
      </x:c>
      <x:c r="R1123" s="120" t="n">
        <x:v>0.0012128059446798365</x:v>
      </x:c>
      <x:c r="S1123" s="120" t="n">
        <x:v>0.00039342585610907895</x:v>
      </x:c>
      <x:c r="T1123" s="120" t="n">
        <x:v>1100</x:v>
      </x:c>
      <x:c r="U1123" s="120" t="n">
        <x:v>225</x:v>
      </x:c>
      <x:c r="V1123" s="120" t="n">
        <x:v>0.0001537766613935705</x:v>
      </x:c>
      <x:c r="W1123" s="120" t="n">
        <x:v>0.0007517970112574558</x:v>
      </x:c>
      <x:c r="X1123" s="120" t="n">
        <x:v>1123</x:v>
      </x:c>
      <x:c r="Y1123" s="151" t="n">
        <x:v>44589.973761574074</x:v>
      </x:c>
      <x:c r="Z1123" s="151" t="n">
        <x:v>44589.97630787037</x:v>
      </x:c>
      <x:c r="AA1123" s="120" t="n">
        <x:v>45</x:v>
      </x:c>
      <x:c r="AB1123" s="120" t="str">
        <x:v>Normal</x:v>
      </x:c>
      <x:c r="AC1123" s="120" t="n">
        <x:v>1</x:v>
      </x:c>
      <x:c r="AD1123" s="120" t="n">
        <x:v>366</x:v>
      </x:c>
      <x:c r="AE1123" s="120" t="n">
        <x:v>4</x:v>
      </x:c>
      <x:c r="AF1123" s="120" t="n">
        <x:v>66</x:v>
      </x:c>
      <x:c r="AG1123" s="120" t="str">
        <x:v>train=1|anomaly=0</x:v>
      </x:c>
    </x:row>
    <x:row r="1124">
      <x:c r="A1124" s="120" t="n">
        <x:v>1123</x:v>
      </x:c>
      <x:c r="B1124" s="120" t="n">
        <x:v>0</x:v>
      </x:c>
      <x:c r="C1124" s="120" t="n">
        <x:v>0</x:v>
      </x:c>
      <x:c r="D1124" s="120" t="str">
        <x:v>CADC0894</x:v>
      </x:c>
      <x:c r="E1124" s="120" t="n">
        <x:v>5</x:v>
      </x:c>
      <x:c r="F1124" s="120" t="n">
        <x:v>220</x:v>
      </x:c>
      <x:c r="G1124" s="120" t="n">
        <x:v>45</x:v>
      </x:c>
      <x:c r="H1124" s="120" t="n">
        <x:v>0.12633205333333336</x:v>
      </x:c>
      <x:c r="I1124" s="120" t="n">
        <x:v>0.02588132316892827</x:v>
      </x:c>
      <x:c r="J1124" s="120" t="n">
        <x:v>0.16087673283892942</x:v>
      </x:c>
      <x:c r="K1124" s="120" t="n">
        <x:v>-1.026368390673112</x:v>
      </x:c>
      <x:c r="L1124" s="120" t="n">
        <x:v>0.7989694185988464</x:v>
      </x:c>
      <x:c r="M1124" s="120" t="n">
        <x:v>1</x:v>
      </x:c>
      <x:c r="N1124" s="120" t="n">
        <x:v>1</x:v>
      </x:c>
      <x:c r="O1124" s="120" t="n">
        <x:v>1</x:v>
      </x:c>
      <x:c r="P1124" s="120" t="n">
        <x:v>1</x:v>
      </x:c>
      <x:c r="Q1124" s="120" t="n">
        <x:v>5</x:v>
      </x:c>
      <x:c r="R1124" s="120" t="n">
        <x:v>0.0009422337403690909</x:v>
      </x:c>
      <x:c r="S1124" s="120" t="n">
        <x:v>0.0002875734794511628</x:v>
      </x:c>
      <x:c r="T1124" s="120" t="n">
        <x:v>1100</x:v>
      </x:c>
      <x:c r="U1124" s="120" t="n">
        <x:v>225</x:v>
      </x:c>
      <x:c r="V1124" s="120" t="n">
        <x:v>0.00011764237804058303</x:v>
      </x:c>
      <x:c r="W1124" s="120" t="n">
        <x:v>0.0005751405148650726</x:v>
      </x:c>
      <x:c r="X1124" s="120" t="n">
        <x:v>1124</x:v>
      </x:c>
      <x:c r="Y1124" s="151" t="n">
        <x:v>44589.97636574074</x:v>
      </x:c>
      <x:c r="Z1124" s="151" t="n">
        <x:v>44589.97891203704</x:v>
      </x:c>
      <x:c r="AA1124" s="120" t="n">
        <x:v>45</x:v>
      </x:c>
      <x:c r="AB1124" s="120" t="str">
        <x:v>Normal</x:v>
      </x:c>
      <x:c r="AC1124" s="120" t="n">
        <x:v>1</x:v>
      </x:c>
      <x:c r="AD1124" s="120" t="n">
        <x:v>425</x:v>
      </x:c>
      <x:c r="AE1124" s="120" t="n">
        <x:v>5</x:v>
      </x:c>
      <x:c r="AF1124" s="120" t="n">
        <x:v>25</x:v>
      </x:c>
      <x:c r="AG1124" s="120" t="str">
        <x:v>train=0|anomaly=0</x:v>
      </x:c>
    </x:row>
    <x:row r="1125">
      <x:c r="A1125" s="120" t="n">
        <x:v>1124</x:v>
      </x:c>
      <x:c r="B1125" s="120" t="n">
        <x:v>0</x:v>
      </x:c>
      <x:c r="C1125" s="120" t="n">
        <x:v>1</x:v>
      </x:c>
      <x:c r="D1125" s="120" t="str">
        <x:v>CADC0894</x:v>
      </x:c>
      <x:c r="E1125" s="120" t="n">
        <x:v>5</x:v>
      </x:c>
      <x:c r="F1125" s="120" t="n">
        <x:v>175</x:v>
      </x:c>
      <x:c r="G1125" s="120" t="n">
        <x:v>36</x:v>
      </x:c>
      <x:c r="H1125" s="120" t="n">
        <x:v>0.13015116666666668</x:v>
      </x:c>
      <x:c r="I1125" s="120" t="n">
        <x:v>0.022335989762138884</x:v>
      </x:c>
      <x:c r="J1125" s="120" t="n">
        <x:v>0.1494522992868925</x:v>
      </x:c>
      <x:c r="K1125" s="120" t="n">
        <x:v>-1.4555528115520089</x:v>
      </x:c>
      <x:c r="L1125" s="120" t="n">
        <x:v>0.4939636084471476</x:v>
      </x:c>
      <x:c r="M1125" s="120" t="n">
        <x:v>1</x:v>
      </x:c>
      <x:c r="N1125" s="120" t="n">
        <x:v>1</x:v>
      </x:c>
      <x:c r="O1125" s="120" t="n">
        <x:v>1</x:v>
      </x:c>
      <x:c r="P1125" s="120" t="n">
        <x:v>2</x:v>
      </x:c>
      <x:c r="Q1125" s="120" t="n">
        <x:v>5</x:v>
      </x:c>
      <x:c r="R1125" s="120" t="n">
        <x:v>0.0014892034342285714</x:v>
      </x:c>
      <x:c r="S1125" s="120" t="n">
        <x:v>0.0012645571419411764</x:v>
      </x:c>
      <x:c r="T1125" s="120" t="n">
        <x:v>875</x:v>
      </x:c>
      <x:c r="U1125" s="120" t="n">
        <x:v>180</x:v>
      </x:c>
      <x:c r="V1125" s="120" t="n">
        <x:v>0.00012763422721222219</x:v>
      </x:c>
      <x:c r="W1125" s="120" t="n">
        <x:v>0.0006204441600594135</x:v>
      </x:c>
      <x:c r="X1125" s="120" t="n">
        <x:v>1125</x:v>
      </x:c>
      <x:c r="Y1125" s="151" t="n">
        <x:v>44589.97896990741</x:v>
      </x:c>
      <x:c r="Z1125" s="151" t="n">
        <x:v>44589.98099537037</x:v>
      </x:c>
      <x:c r="AA1125" s="120" t="n">
        <x:v>36</x:v>
      </x:c>
      <x:c r="AB1125" s="120" t="str">
        <x:v>Normal</x:v>
      </x:c>
      <x:c r="AC1125" s="120" t="n">
        <x:v>0</x:v>
      </x:c>
      <x:c r="AD1125" s="120"/>
      <x:c r="AE1125" s="120"/>
      <x:c r="AF1125" s="120"/>
      <x:c r="AG1125" s="120"/>
    </x:row>
    <x:row r="1126">
      <x:c r="A1126" s="120" t="n">
        <x:v>1125</x:v>
      </x:c>
      <x:c r="B1126" s="120" t="n">
        <x:v>0</x:v>
      </x:c>
      <x:c r="C1126" s="120" t="n">
        <x:v>1</x:v>
      </x:c>
      <x:c r="D1126" s="120" t="str">
        <x:v>CADC0894</x:v>
      </x:c>
      <x:c r="E1126" s="120" t="n">
        <x:v>5</x:v>
      </x:c>
      <x:c r="F1126" s="120" t="n">
        <x:v>210</x:v>
      </x:c>
      <x:c r="G1126" s="120" t="n">
        <x:v>43</x:v>
      </x:c>
      <x:c r="H1126" s="120" t="n">
        <x:v>0.0981468223255814</x:v>
      </x:c>
      <x:c r="I1126" s="120" t="n">
        <x:v>0.01931371671677366</x:v>
      </x:c>
      <x:c r="J1126" s="120" t="n">
        <x:v>0.13897379867001428</x:v>
      </x:c>
      <x:c r="K1126" s="120" t="n">
        <x:v>-0.6273900043000489</x:v>
      </x:c>
      <x:c r="L1126" s="120" t="n">
        <x:v>1.0311572203755612</x:v>
      </x:c>
      <x:c r="M1126" s="120" t="n">
        <x:v>1</x:v>
      </x:c>
      <x:c r="N1126" s="120" t="n">
        <x:v>1</x:v>
      </x:c>
      <x:c r="O1126" s="120" t="n">
        <x:v>1</x:v>
      </x:c>
      <x:c r="P1126" s="120" t="n">
        <x:v>2</x:v>
      </x:c>
      <x:c r="Q1126" s="120" t="n">
        <x:v>5</x:v>
      </x:c>
      <x:c r="R1126" s="120" t="n">
        <x:v>0.0010349605933859427</x:v>
      </x:c>
      <x:c r="S1126" s="120" t="n">
        <x:v>0.0005206100480298732</x:v>
      </x:c>
      <x:c r="T1126" s="120" t="n">
        <x:v>1050</x:v>
      </x:c>
      <x:c r="U1126" s="120" t="n">
        <x:v>215</x:v>
      </x:c>
      <x:c r="V1126" s="120" t="n">
        <x:v>0.00009197007960368409</x:v>
      </x:c>
      <x:c r="W1126" s="120" t="n">
        <x:v>0.0004491562027156665</x:v>
      </x:c>
      <x:c r="X1126" s="120" t="n">
        <x:v>1126</x:v>
      </x:c>
      <x:c r="Y1126" s="151" t="n">
        <x:v>44589.98105324074</x:v>
      </x:c>
      <x:c r="Z1126" s="151" t="n">
        <x:v>44589.9834837963</x:v>
      </x:c>
      <x:c r="AA1126" s="120" t="n">
        <x:v>43</x:v>
      </x:c>
      <x:c r="AB1126" s="120" t="str">
        <x:v>Normal</x:v>
      </x:c>
      <x:c r="AC1126" s="120" t="n">
        <x:v>1</x:v>
      </x:c>
      <x:c r="AD1126" s="120" t="n">
        <x:v>53</x:v>
      </x:c>
      <x:c r="AE1126" s="120" t="n">
        <x:v>1</x:v>
      </x:c>
      <x:c r="AF1126" s="120" t="n">
        <x:v>53</x:v>
      </x:c>
      <x:c r="AG1126" s="120" t="str">
        <x:v>train=1|anomaly=0</x:v>
      </x:c>
    </x:row>
    <x:row r="1127">
      <x:c r="A1127" s="120" t="n">
        <x:v>1126</x:v>
      </x:c>
      <x:c r="B1127" s="120" t="n">
        <x:v>0</x:v>
      </x:c>
      <x:c r="C1127" s="120" t="n">
        <x:v>0</x:v>
      </x:c>
      <x:c r="D1127" s="120" t="str">
        <x:v>CADC0894</x:v>
      </x:c>
      <x:c r="E1127" s="120" t="n">
        <x:v>5</x:v>
      </x:c>
      <x:c r="F1127" s="120" t="n">
        <x:v>215</x:v>
      </x:c>
      <x:c r="G1127" s="120" t="n">
        <x:v>44</x:v>
      </x:c>
      <x:c r="H1127" s="120" t="n">
        <x:v>0.09945800249999999</x:v>
      </x:c>
      <x:c r="I1127" s="120" t="n">
        <x:v>0.017759786888391724</x:v>
      </x:c>
      <x:c r="J1127" s="120" t="n">
        <x:v>0.1332658504208476</x:v>
      </x:c>
      <x:c r="K1127" s="120" t="n">
        <x:v>-0.788347455223374</x:v>
      </x:c>
      <x:c r="L1127" s="120" t="n">
        <x:v>0.9158476482101584</x:v>
      </x:c>
      <x:c r="M1127" s="120" t="n">
        <x:v>1</x:v>
      </x:c>
      <x:c r="N1127" s="120" t="n">
        <x:v>1</x:v>
      </x:c>
      <x:c r="O1127" s="120" t="n">
        <x:v>1</x:v>
      </x:c>
      <x:c r="P1127" s="120" t="n">
        <x:v>2</x:v>
      </x:c>
      <x:c r="Q1127" s="120" t="n">
        <x:v>5</x:v>
      </x:c>
      <x:c r="R1127" s="120" t="n">
        <x:v>0.0007108456888041442</x:v>
      </x:c>
      <x:c r="S1127" s="120" t="n">
        <x:v>0.00012218183746849038</x:v>
      </x:c>
      <x:c r="T1127" s="120" t="n">
        <x:v>1075</x:v>
      </x:c>
      <x:c r="U1127" s="120" t="n">
        <x:v>220</x:v>
      </x:c>
      <x:c r="V1127" s="120" t="n">
        <x:v>0.00008260365994600802</x:v>
      </x:c>
      <x:c r="W1127" s="120" t="n">
        <x:v>0.000403631520190721</x:v>
      </x:c>
      <x:c r="X1127" s="120" t="n">
        <x:v>1127</x:v>
      </x:c>
      <x:c r="Y1127" s="151" t="n">
        <x:v>44589.98354166667</x:v>
      </x:c>
      <x:c r="Z1127" s="151" t="n">
        <x:v>44589.986030092594</x:v>
      </x:c>
      <x:c r="AA1127" s="120" t="n">
        <x:v>44</x:v>
      </x:c>
      <x:c r="AB1127" s="120" t="str">
        <x:v>Normal</x:v>
      </x:c>
      <x:c r="AC1127" s="120" t="n">
        <x:v>0</x:v>
      </x:c>
      <x:c r="AD1127" s="120"/>
      <x:c r="AE1127" s="120"/>
      <x:c r="AF1127" s="120"/>
      <x:c r="AG1127" s="120"/>
    </x:row>
    <x:row r="1128">
      <x:c r="A1128" s="120" t="n">
        <x:v>1127</x:v>
      </x:c>
      <x:c r="B1128" s="120" t="n">
        <x:v>0</x:v>
      </x:c>
      <x:c r="C1128" s="120" t="n">
        <x:v>1</x:v>
      </x:c>
      <x:c r="D1128" s="120" t="str">
        <x:v>CADC0894</x:v>
      </x:c>
      <x:c r="E1128" s="120" t="n">
        <x:v>5</x:v>
      </x:c>
      <x:c r="F1128" s="120" t="n">
        <x:v>200</x:v>
      </x:c>
      <x:c r="G1128" s="120" t="n">
        <x:v>41</x:v>
      </x:c>
      <x:c r="H1128" s="120" t="n">
        <x:v>0.1105411587804878</x:v>
      </x:c>
      <x:c r="I1128" s="120" t="n">
        <x:v>0.019731100412272252</x:v>
      </x:c>
      <x:c r="J1128" s="120" t="n">
        <x:v>0.1404674354157299</x:v>
      </x:c>
      <x:c r="K1128" s="120" t="n">
        <x:v>-1.2218488196066646</x:v>
      </x:c>
      <x:c r="L1128" s="120" t="n">
        <x:v>0.7123475590055027</x:v>
      </x:c>
      <x:c r="M1128" s="120" t="n">
        <x:v>1</x:v>
      </x:c>
      <x:c r="N1128" s="120" t="n">
        <x:v>1</x:v>
      </x:c>
      <x:c r="O1128" s="120" t="n">
        <x:v>1</x:v>
      </x:c>
      <x:c r="P1128" s="120" t="n">
        <x:v>2</x:v>
      </x:c>
      <x:c r="Q1128" s="120" t="n">
        <x:v>4</x:v>
      </x:c>
      <x:c r="R1128" s="120" t="n">
        <x:v>0.0012314933040954048</x:v>
      </x:c>
      <x:c r="S1128" s="120" t="n">
        <x:v>0.0013700840453849384</x:v>
      </x:c>
      <x:c r="T1128" s="120" t="n">
        <x:v>1000</x:v>
      </x:c>
      <x:c r="U1128" s="120" t="n">
        <x:v>205</x:v>
      </x:c>
      <x:c r="V1128" s="120" t="n">
        <x:v>0.00009865550206136126</x:v>
      </x:c>
      <x:c r="W1128" s="120" t="n">
        <x:v>0.0004812463515188354</x:v>
      </x:c>
      <x:c r="X1128" s="120" t="n">
        <x:v>1128</x:v>
      </x:c>
      <x:c r="Y1128" s="151" t="n">
        <x:v>44589.98608796296</x:v>
      </x:c>
      <x:c r="Z1128" s="151" t="n">
        <x:v>44589.98840277778</x:v>
      </x:c>
      <x:c r="AA1128" s="120" t="n">
        <x:v>41</x:v>
      </x:c>
      <x:c r="AB1128" s="120" t="str">
        <x:v>Normal</x:v>
      </x:c>
      <x:c r="AC1128" s="120" t="n">
        <x:v>1</x:v>
      </x:c>
      <x:c r="AD1128" s="120" t="n">
        <x:v>710</x:v>
      </x:c>
      <x:c r="AE1128" s="120" t="n">
        <x:v>8</x:v>
      </x:c>
      <x:c r="AF1128" s="120" t="n">
        <x:v>10</x:v>
      </x:c>
      <x:c r="AG1128" s="120" t="str">
        <x:v>train=1|anomaly=0</x:v>
      </x:c>
    </x:row>
    <x:row r="1129">
      <x:c r="A1129" s="120" t="n">
        <x:v>1128</x:v>
      </x:c>
      <x:c r="B1129" s="120" t="n">
        <x:v>0</x:v>
      </x:c>
      <x:c r="C1129" s="120" t="n">
        <x:v>1</x:v>
      </x:c>
      <x:c r="D1129" s="120" t="str">
        <x:v>CADC0894</x:v>
      </x:c>
      <x:c r="E1129" s="120" t="n">
        <x:v>5</x:v>
      </x:c>
      <x:c r="F1129" s="120" t="n">
        <x:v>205</x:v>
      </x:c>
      <x:c r="G1129" s="120" t="n">
        <x:v>42</x:v>
      </x:c>
      <x:c r="H1129" s="120" t="n">
        <x:v>0.17186596428571427</x:v>
      </x:c>
      <x:c r="I1129" s="120" t="n">
        <x:v>0.0416766603528287</x:v>
      </x:c>
      <x:c r="J1129" s="120" t="n">
        <x:v>0.20414862319601546</x:v>
      </x:c>
      <x:c r="K1129" s="120" t="n">
        <x:v>-0.9751469036472753</x:v>
      </x:c>
      <x:c r="L1129" s="120" t="n">
        <x:v>0.7895014360094207</x:v>
      </x:c>
      <x:c r="M1129" s="120" t="n">
        <x:v>1</x:v>
      </x:c>
      <x:c r="N1129" s="120" t="n">
        <x:v>1</x:v>
      </x:c>
      <x:c r="O1129" s="120" t="n">
        <x:v>1</x:v>
      </x:c>
      <x:c r="P1129" s="120" t="n">
        <x:v>1</x:v>
      </x:c>
      <x:c r="Q1129" s="120" t="n">
        <x:v>9</x:v>
      </x:c>
      <x:c r="R1129" s="120" t="n">
        <x:v>0.0014836610032069172</x:v>
      </x:c>
      <x:c r="S1129" s="120" t="n">
        <x:v>0.00013498786774503003</x:v>
      </x:c>
      <x:c r="T1129" s="120" t="n">
        <x:v>1025</x:v>
      </x:c>
      <x:c r="U1129" s="120" t="n">
        <x:v>210</x:v>
      </x:c>
      <x:c r="V1129" s="120" t="n">
        <x:v>0.0002033007822089205</x:v>
      </x:c>
      <x:c r="W1129" s="120" t="n">
        <x:v>0.0009923014369721118</x:v>
      </x:c>
      <x:c r="X1129" s="120" t="n">
        <x:v>1129</x:v>
      </x:c>
      <x:c r="Y1129" s="151" t="n">
        <x:v>44590.06658564815</x:v>
      </x:c>
      <x:c r="Z1129" s="151" t="n">
        <x:v>44590.06895833334</x:v>
      </x:c>
      <x:c r="AA1129" s="120" t="n">
        <x:v>42</x:v>
      </x:c>
      <x:c r="AB1129" s="120" t="str">
        <x:v>Normal</x:v>
      </x:c>
      <x:c r="AC1129" s="120" t="n">
        <x:v>0</x:v>
      </x:c>
      <x:c r="AD1129" s="120"/>
      <x:c r="AE1129" s="120"/>
      <x:c r="AF1129" s="120"/>
      <x:c r="AG1129" s="120"/>
    </x:row>
    <x:row r="1130">
      <x:c r="A1130" s="120" t="n">
        <x:v>1129</x:v>
      </x:c>
      <x:c r="B1130" s="120" t="n">
        <x:v>0</x:v>
      </x:c>
      <x:c r="C1130" s="120" t="n">
        <x:v>1</x:v>
      </x:c>
      <x:c r="D1130" s="120" t="str">
        <x:v>CADC0894</x:v>
      </x:c>
      <x:c r="E1130" s="120" t="n">
        <x:v>5</x:v>
      </x:c>
      <x:c r="F1130" s="120" t="n">
        <x:v>215</x:v>
      </x:c>
      <x:c r="G1130" s="120" t="n">
        <x:v>44</x:v>
      </x:c>
      <x:c r="H1130" s="120" t="n">
        <x:v>0.24185889772727273</x:v>
      </x:c>
      <x:c r="I1130" s="120" t="n">
        <x:v>0.06286750260041023</x:v>
      </x:c>
      <x:c r="J1130" s="120" t="n">
        <x:v>0.2507339279004942</x:v>
      </x:c>
      <x:c r="K1130" s="120" t="n">
        <x:v>-1.4531692426879341</x:v>
      </x:c>
      <x:c r="L1130" s="120" t="n">
        <x:v>0.4351124165486443</x:v>
      </x:c>
      <x:c r="M1130" s="120" t="n">
        <x:v>1</x:v>
      </x:c>
      <x:c r="N1130" s="120" t="n">
        <x:v>1</x:v>
      </x:c>
      <x:c r="O1130" s="120" t="n">
        <x:v>1</x:v>
      </x:c>
      <x:c r="P1130" s="120" t="n">
        <x:v>3</x:v>
      </x:c>
      <x:c r="Q1130" s="120" t="n">
        <x:v>6</x:v>
      </x:c>
      <x:c r="R1130" s="120" t="n">
        <x:v>0.001797262213586512</x:v>
      </x:c>
      <x:c r="S1130" s="120" t="n">
        <x:v>0.0005501787662933333</x:v>
      </x:c>
      <x:c r="T1130" s="120" t="n">
        <x:v>1075</x:v>
      </x:c>
      <x:c r="U1130" s="120" t="n">
        <x:v>220</x:v>
      </x:c>
      <x:c r="V1130" s="120" t="n">
        <x:v>0.00029240698883911735</x:v>
      </x:c>
      <x:c r="W1130" s="120" t="n">
        <x:v>0.0014288068772820505</x:v>
      </x:c>
      <x:c r="X1130" s="120" t="n">
        <x:v>1130</x:v>
      </x:c>
      <x:c r="Y1130" s="151" t="n">
        <x:v>44590.069016203706</x:v>
      </x:c>
      <x:c r="Z1130" s="151" t="n">
        <x:v>44590.07150462963</x:v>
      </x:c>
      <x:c r="AA1130" s="120" t="n">
        <x:v>44</x:v>
      </x:c>
      <x:c r="AB1130" s="120" t="str">
        <x:v>Normal</x:v>
      </x:c>
      <x:c r="AC1130" s="120" t="n">
        <x:v>0</x:v>
      </x:c>
      <x:c r="AD1130" s="120"/>
      <x:c r="AE1130" s="120"/>
      <x:c r="AF1130" s="120"/>
      <x:c r="AG1130" s="120"/>
    </x:row>
    <x:row r="1131">
      <x:c r="A1131" s="120" t="n">
        <x:v>1130</x:v>
      </x:c>
      <x:c r="B1131" s="120" t="n">
        <x:v>0</x:v>
      </x:c>
      <x:c r="C1131" s="120" t="n">
        <x:v>1</x:v>
      </x:c>
      <x:c r="D1131" s="120" t="str">
        <x:v>CADC0894</x:v>
      </x:c>
      <x:c r="E1131" s="120" t="n">
        <x:v>5</x:v>
      </x:c>
      <x:c r="F1131" s="120" t="n">
        <x:v>225</x:v>
      </x:c>
      <x:c r="G1131" s="120" t="n">
        <x:v>46</x:v>
      </x:c>
      <x:c r="H1131" s="120" t="n">
        <x:v>0.2142123456521739</x:v>
      </x:c>
      <x:c r="I1131" s="120" t="n">
        <x:v>0.05407972612380421</x:v>
      </x:c>
      <x:c r="J1131" s="120" t="n">
        <x:v>0.23255048080751028</x:v>
      </x:c>
      <x:c r="K1131" s="120" t="n">
        <x:v>-1.3405351747324084</x:v>
      </x:c>
      <x:c r="L1131" s="120" t="n">
        <x:v>0.5311303267054102</x:v>
      </x:c>
      <x:c r="M1131" s="120" t="n">
        <x:v>1</x:v>
      </x:c>
      <x:c r="N1131" s="120" t="n">
        <x:v>1</x:v>
      </x:c>
      <x:c r="O1131" s="120" t="n">
        <x:v>1</x:v>
      </x:c>
      <x:c r="P1131" s="120" t="n">
        <x:v>2</x:v>
      </x:c>
      <x:c r="Q1131" s="120" t="n">
        <x:v>6</x:v>
      </x:c>
      <x:c r="R1131" s="120" t="n">
        <x:v>0.0014106744808475556</x:v>
      </x:c>
      <x:c r="S1131" s="120" t="n">
        <x:v>0.0002161913104086364</x:v>
      </x:c>
      <x:c r="T1131" s="120" t="n">
        <x:v>1125</x:v>
      </x:c>
      <x:c r="U1131" s="120" t="n">
        <x:v>230</x:v>
      </x:c>
      <x:c r="V1131" s="120" t="n">
        <x:v>0.00024035433832801873</x:v>
      </x:c>
      <x:c r="W1131" s="120" t="n">
        <x:v>0.0011756462200827004</x:v>
      </x:c>
      <x:c r="X1131" s="120" t="n">
        <x:v>1131</x:v>
      </x:c>
      <x:c r="Y1131" s="151" t="n">
        <x:v>44590.0715625</x:v>
      </x:c>
      <x:c r="Z1131" s="151" t="n">
        <x:v>44590.074166666665</x:v>
      </x:c>
      <x:c r="AA1131" s="120" t="n">
        <x:v>46</x:v>
      </x:c>
      <x:c r="AB1131" s="120" t="str">
        <x:v>Normal</x:v>
      </x:c>
      <x:c r="AC1131" s="120" t="n">
        <x:v>0</x:v>
      </x:c>
      <x:c r="AD1131" s="120"/>
      <x:c r="AE1131" s="120"/>
      <x:c r="AF1131" s="120"/>
      <x:c r="AG1131" s="120"/>
    </x:row>
    <x:row r="1132">
      <x:c r="A1132" s="120" t="n">
        <x:v>1131</x:v>
      </x:c>
      <x:c r="B1132" s="120" t="n">
        <x:v>0</x:v>
      </x:c>
      <x:c r="C1132" s="120" t="n">
        <x:v>1</x:v>
      </x:c>
      <x:c r="D1132" s="120" t="str">
        <x:v>CADC0894</x:v>
      </x:c>
      <x:c r="E1132" s="120" t="n">
        <x:v>5</x:v>
      </x:c>
      <x:c r="F1132" s="120" t="n">
        <x:v>205</x:v>
      </x:c>
      <x:c r="G1132" s="120" t="n">
        <x:v>42</x:v>
      </x:c>
      <x:c r="H1132" s="120" t="n">
        <x:v>0.21071244642857145</x:v>
      </x:c>
      <x:c r="I1132" s="120" t="n">
        <x:v>0.047600893381039934</x:v>
      </x:c>
      <x:c r="J1132" s="120" t="n">
        <x:v>0.21817628968574915</x:v>
      </x:c>
      <x:c r="K1132" s="120" t="n">
        <x:v>-1.5143489393283474</x:v>
      </x:c>
      <x:c r="L1132" s="120" t="n">
        <x:v>0.4197090099629351</x:v>
      </x:c>
      <x:c r="M1132" s="120" t="n">
        <x:v>1</x:v>
      </x:c>
      <x:c r="N1132" s="120" t="n">
        <x:v>1</x:v>
      </x:c>
      <x:c r="O1132" s="120" t="n">
        <x:v>1</x:v>
      </x:c>
      <x:c r="P1132" s="120" t="n">
        <x:v>1</x:v>
      </x:c>
      <x:c r="Q1132" s="120" t="n">
        <x:v>7</x:v>
      </x:c>
      <x:c r="R1132" s="120" t="n">
        <x:v>0.0014599030874011952</x:v>
      </x:c>
      <x:c r="S1132" s="120" t="n">
        <x:v>0.00018411973381105492</x:v>
      </x:c>
      <x:c r="T1132" s="120" t="n">
        <x:v>1025</x:v>
      </x:c>
      <x:c r="U1132" s="120" t="n">
        <x:v>210</x:v>
      </x:c>
      <x:c r="V1132" s="120" t="n">
        <x:v>0.0002321994799075119</x:v>
      </x:c>
      <x:c r="W1132" s="120" t="n">
        <x:v>0.0011333546043104745</x:v>
      </x:c>
      <x:c r="X1132" s="120" t="n">
        <x:v>1132</x:v>
      </x:c>
      <x:c r="Y1132" s="151" t="n">
        <x:v>44590.074224537035</x:v>
      </x:c>
      <x:c r="Z1132" s="151" t="n">
        <x:v>44590.07659722222</x:v>
      </x:c>
      <x:c r="AA1132" s="120" t="n">
        <x:v>42</x:v>
      </x:c>
      <x:c r="AB1132" s="120" t="str">
        <x:v>Normal</x:v>
      </x:c>
      <x:c r="AC1132" s="120" t="n">
        <x:v>0</x:v>
      </x:c>
      <x:c r="AD1132" s="120"/>
      <x:c r="AE1132" s="120"/>
      <x:c r="AF1132" s="120"/>
      <x:c r="AG1132" s="120"/>
    </x:row>
    <x:row r="1133">
      <x:c r="A1133" s="120" t="n">
        <x:v>1132</x:v>
      </x:c>
      <x:c r="B1133" s="120" t="n">
        <x:v>0</x:v>
      </x:c>
      <x:c r="C1133" s="120" t="n">
        <x:v>0</x:v>
      </x:c>
      <x:c r="D1133" s="120" t="str">
        <x:v>CADC0894</x:v>
      </x:c>
      <x:c r="E1133" s="120" t="n">
        <x:v>5</x:v>
      </x:c>
      <x:c r="F1133" s="120" t="n">
        <x:v>210</x:v>
      </x:c>
      <x:c r="G1133" s="120" t="n">
        <x:v>43</x:v>
      </x:c>
      <x:c r="H1133" s="120" t="n">
        <x:v>0.18714404348837202</x:v>
      </x:c>
      <x:c r="I1133" s="120" t="n">
        <x:v>0.04490695364254177</x:v>
      </x:c>
      <x:c r="J1133" s="120" t="n">
        <x:v>0.21191260850299062</x:v>
      </x:c>
      <x:c r="K1133" s="120" t="n">
        <x:v>-1.1926236030504362</x:v>
      </x:c>
      <x:c r="L1133" s="120" t="n">
        <x:v>0.6558692370583993</x:v>
      </x:c>
      <x:c r="M1133" s="120" t="n">
        <x:v>1</x:v>
      </x:c>
      <x:c r="N1133" s="120" t="n">
        <x:v>1</x:v>
      </x:c>
      <x:c r="O1133" s="120" t="n">
        <x:v>1</x:v>
      </x:c>
      <x:c r="P1133" s="120" t="n">
        <x:v>3</x:v>
      </x:c>
      <x:c r="Q1133" s="120" t="n">
        <x:v>4</x:v>
      </x:c>
      <x:c r="R1133" s="120" t="n">
        <x:v>0.0016666389289411413</x:v>
      </x:c>
      <x:c r="S1133" s="120" t="n">
        <x:v>0.0009672511328608931</x:v>
      </x:c>
      <x:c r="T1133" s="120" t="n">
        <x:v>1050</x:v>
      </x:c>
      <x:c r="U1133" s="120" t="n">
        <x:v>215</x:v>
      </x:c>
      <x:c r="V1133" s="120" t="n">
        <x:v>0.00021384263639305604</x:v>
      </x:c>
      <x:c r="W1133" s="120" t="n">
        <x:v>0.0010443477591288784</x:v>
      </x:c>
      <x:c r="X1133" s="120" t="n">
        <x:v>1133</x:v>
      </x:c>
      <x:c r="Y1133" s="151" t="n">
        <x:v>44590.07665509259</x:v>
      </x:c>
      <x:c r="Z1133" s="151" t="n">
        <x:v>44590.07908564815</x:v>
      </x:c>
      <x:c r="AA1133" s="120" t="n">
        <x:v>43</x:v>
      </x:c>
      <x:c r="AB1133" s="120" t="str">
        <x:v>Normal</x:v>
      </x:c>
      <x:c r="AC1133" s="120" t="n">
        <x:v>0</x:v>
      </x:c>
      <x:c r="AD1133" s="120"/>
      <x:c r="AE1133" s="120"/>
      <x:c r="AF1133" s="120"/>
      <x:c r="AG1133" s="120"/>
    </x:row>
    <x:row r="1134">
      <x:c r="A1134" s="120" t="n">
        <x:v>1133</x:v>
      </x:c>
      <x:c r="B1134" s="120" t="n">
        <x:v>0</x:v>
      </x:c>
      <x:c r="C1134" s="120" t="n">
        <x:v>0</x:v>
      </x:c>
      <x:c r="D1134" s="120" t="str">
        <x:v>CADC0894</x:v>
      </x:c>
      <x:c r="E1134" s="120" t="n">
        <x:v>5</x:v>
      </x:c>
      <x:c r="F1134" s="120" t="n">
        <x:v>205</x:v>
      </x:c>
      <x:c r="G1134" s="120" t="n">
        <x:v>42</x:v>
      </x:c>
      <x:c r="H1134" s="120" t="n">
        <x:v>0.1916816695238095</x:v>
      </x:c>
      <x:c r="I1134" s="120" t="n">
        <x:v>0.043898740412361394</x:v>
      </x:c>
      <x:c r="J1134" s="120" t="n">
        <x:v>0.20952026253410766</x:v>
      </x:c>
      <x:c r="K1134" s="120" t="n">
        <x:v>-1.3493385365925854</x:v>
      </x:c>
      <x:c r="L1134" s="120" t="n">
        <x:v>0.563706740661842</x:v>
      </x:c>
      <x:c r="M1134" s="120" t="n">
        <x:v>1</x:v>
      </x:c>
      <x:c r="N1134" s="120" t="n">
        <x:v>1</x:v>
      </x:c>
      <x:c r="O1134" s="120" t="n">
        <x:v>1</x:v>
      </x:c>
      <x:c r="P1134" s="120" t="n">
        <x:v>2</x:v>
      </x:c>
      <x:c r="Q1134" s="120" t="n">
        <x:v>3</x:v>
      </x:c>
      <x:c r="R1134" s="120" t="n">
        <x:v>0.0016617476500380133</x:v>
      </x:c>
      <x:c r="S1134" s="120" t="n">
        <x:v>0.0009749423941907495</x:v>
      </x:c>
      <x:c r="T1134" s="120" t="n">
        <x:v>1025</x:v>
      </x:c>
      <x:c r="U1134" s="120" t="n">
        <x:v>210</x:v>
      </x:c>
      <x:c r="V1134" s="120" t="n">
        <x:v>0.00021414019713347023</x:v>
      </x:c>
      <x:c r="W1134" s="120" t="n">
        <x:v>0.0010452081050562236</x:v>
      </x:c>
      <x:c r="X1134" s="120" t="n">
        <x:v>1134</x:v>
      </x:c>
      <x:c r="Y1134" s="151" t="n">
        <x:v>44590.07914351852</x:v>
      </x:c>
      <x:c r="Z1134" s="151" t="n">
        <x:v>44590.0815162037</x:v>
      </x:c>
      <x:c r="AA1134" s="120" t="n">
        <x:v>42</x:v>
      </x:c>
      <x:c r="AB1134" s="120" t="str">
        <x:v>Normal</x:v>
      </x:c>
      <x:c r="AC1134" s="120" t="n">
        <x:v>0</x:v>
      </x:c>
      <x:c r="AD1134" s="120"/>
      <x:c r="AE1134" s="120"/>
      <x:c r="AF1134" s="120"/>
      <x:c r="AG1134" s="120"/>
    </x:row>
    <x:row r="1135">
      <x:c r="A1135" s="120" t="n">
        <x:v>1134</x:v>
      </x:c>
      <x:c r="B1135" s="120" t="n">
        <x:v>1</x:v>
      </x:c>
      <x:c r="C1135" s="120" t="n">
        <x:v>1</x:v>
      </x:c>
      <x:c r="D1135" s="120" t="str">
        <x:v>CADC0894</x:v>
      </x:c>
      <x:c r="E1135" s="120" t="n">
        <x:v>5</x:v>
      </x:c>
      <x:c r="F1135" s="120" t="n">
        <x:v>220</x:v>
      </x:c>
      <x:c r="G1135" s="120" t="n">
        <x:v>21</x:v>
      </x:c>
      <x:c r="H1135" s="120" t="n">
        <x:v>0.028545702857142845</x:v>
      </x:c>
      <x:c r="I1135" s="120" t="n">
        <x:v>0.0027802306256092964</x:v>
      </x:c>
      <x:c r="J1135" s="120" t="n">
        <x:v>0.05272789229249825</x:v>
      </x:c>
      <x:c r="K1135" s="120" t="n">
        <x:v>6.36860453909374</x:v>
      </x:c>
      <x:c r="L1135" s="120" t="n">
        <x:v>2.8087235736316587</x:v>
      </x:c>
      <x:c r="M1135" s="120" t="n">
        <x:v>1</x:v>
      </x:c>
      <x:c r="N1135" s="120" t="n">
        <x:v>1</x:v>
      </x:c>
      <x:c r="O1135" s="120" t="n">
        <x:v>1</x:v>
      </x:c>
      <x:c r="P1135" s="120" t="n">
        <x:v>1</x:v>
      </x:c>
      <x:c r="Q1135" s="120" t="n">
        <x:v>2</x:v>
      </x:c>
      <x:c r="R1135" s="120" t="n">
        <x:v>0.003377969203072595</x:v>
      </x:c>
      <x:c r="S1135" s="120" t="n">
        <x:v>0.007686002831915877</x:v>
      </x:c>
      <x:c r="T1135" s="120" t="n">
        <x:v>16100</x:v>
      </x:c>
      <x:c r="U1135" s="120" t="n">
        <x:v>105</x:v>
      </x:c>
      <x:c r="V1135" s="120" t="n">
        <x:v>0.000012637411934587711</x:v>
      </x:c>
      <x:c r="W1135" s="120" t="n">
        <x:v>0.00013239193455282365</x:v>
      </x:c>
      <x:c r="X1135" s="120" t="n">
        <x:v>1135</x:v>
      </x:c>
      <x:c r="Y1135" s="151" t="n">
        <x:v>44590.08157407407</x:v>
      </x:c>
      <x:c r="Z1135" s="151" t="n">
        <x:v>44590.08412037037</x:v>
      </x:c>
      <x:c r="AA1135" s="120" t="n">
        <x:v>21</x:v>
      </x:c>
      <x:c r="AB1135" s="120" t="str">
        <x:v>Anomalous</x:v>
      </x:c>
      <x:c r="AC1135" s="120" t="n">
        <x:v>0</x:v>
      </x:c>
      <x:c r="AD1135" s="120"/>
      <x:c r="AE1135" s="120"/>
      <x:c r="AF1135" s="120"/>
      <x:c r="AG1135" s="120"/>
    </x:row>
    <x:row r="1136">
      <x:c r="A1136" s="120" t="n">
        <x:v>1135</x:v>
      </x:c>
      <x:c r="B1136" s="120" t="n">
        <x:v>0</x:v>
      </x:c>
      <x:c r="C1136" s="120" t="n">
        <x:v>1</x:v>
      </x:c>
      <x:c r="D1136" s="120" t="str">
        <x:v>CADC0894</x:v>
      </x:c>
      <x:c r="E1136" s="120" t="n">
        <x:v>5</x:v>
      </x:c>
      <x:c r="F1136" s="120" t="n">
        <x:v>195</x:v>
      </x:c>
      <x:c r="G1136" s="120" t="n">
        <x:v>40</x:v>
      </x:c>
      <x:c r="H1136" s="120" t="n">
        <x:v>0.20292387399999998</x:v>
      </x:c>
      <x:c r="I1136" s="120" t="n">
        <x:v>0.039891094385741954</x:v>
      </x:c>
      <x:c r="J1136" s="120" t="n">
        <x:v>0.19972755039238316</x:v>
      </x:c>
      <x:c r="K1136" s="120" t="n">
        <x:v>-1.3879555304324078</x:v>
      </x:c>
      <x:c r="L1136" s="120" t="n">
        <x:v>0.49150487868971143</x:v>
      </x:c>
      <x:c r="M1136" s="120" t="n">
        <x:v>1</x:v>
      </x:c>
      <x:c r="N1136" s="120" t="n">
        <x:v>1</x:v>
      </x:c>
      <x:c r="O1136" s="120" t="n">
        <x:v>1</x:v>
      </x:c>
      <x:c r="P1136" s="120" t="n">
        <x:v>4</x:v>
      </x:c>
      <x:c r="Q1136" s="120" t="n">
        <x:v>8</x:v>
      </x:c>
      <x:c r="R1136" s="120" t="n">
        <x:v>0.0014744581993674326</x:v>
      </x:c>
      <x:c r="S1136" s="120" t="n">
        <x:v>0.0003986245118968062</x:v>
      </x:c>
      <x:c r="T1136" s="120" t="n">
        <x:v>975</x:v>
      </x:c>
      <x:c r="U1136" s="120" t="n">
        <x:v>200</x:v>
      </x:c>
      <x:c r="V1136" s="120" t="n">
        <x:v>0.0002045697147986767</x:v>
      </x:c>
      <x:c r="W1136" s="120" t="n">
        <x:v>0.0009972773596435489</x:v>
      </x:c>
      <x:c r="X1136" s="120" t="n">
        <x:v>1136</x:v>
      </x:c>
      <x:c r="Y1136" s="151" t="n">
        <x:v>44590.084178240744</x:v>
      </x:c>
      <x:c r="Z1136" s="151" t="n">
        <x:v>44590.086435185185</x:v>
      </x:c>
      <x:c r="AA1136" s="120" t="n">
        <x:v>40</x:v>
      </x:c>
      <x:c r="AB1136" s="120" t="str">
        <x:v>Normal</x:v>
      </x:c>
      <x:c r="AC1136" s="120" t="n">
        <x:v>1</x:v>
      </x:c>
      <x:c r="AD1136" s="120" t="n">
        <x:v>617</x:v>
      </x:c>
      <x:c r="AE1136" s="120" t="n">
        <x:v>7</x:v>
      </x:c>
      <x:c r="AF1136" s="120" t="n">
        <x:v>17</x:v>
      </x:c>
      <x:c r="AG1136" s="120" t="str">
        <x:v>train=1|anomaly=0</x:v>
      </x:c>
    </x:row>
    <x:row r="1137">
      <x:c r="A1137" s="120" t="n">
        <x:v>1136</x:v>
      </x:c>
      <x:c r="B1137" s="120" t="n">
        <x:v>0</x:v>
      </x:c>
      <x:c r="C1137" s="120" t="n">
        <x:v>1</x:v>
      </x:c>
      <x:c r="D1137" s="120" t="str">
        <x:v>CADC0894</x:v>
      </x:c>
      <x:c r="E1137" s="120" t="n">
        <x:v>5</x:v>
      </x:c>
      <x:c r="F1137" s="120" t="n">
        <x:v>205</x:v>
      </x:c>
      <x:c r="G1137" s="120" t="n">
        <x:v>42</x:v>
      </x:c>
      <x:c r="H1137" s="120" t="n">
        <x:v>0.20866400428571424</x:v>
      </x:c>
      <x:c r="I1137" s="120" t="n">
        <x:v>0.044338247782482486</x:v>
      </x:c>
      <x:c r="J1137" s="120" t="n">
        <x:v>0.2105664925444751</x:v>
      </x:c>
      <x:c r="K1137" s="120" t="n">
        <x:v>-1.3706109486867655</x:v>
      </x:c>
      <x:c r="L1137" s="120" t="n">
        <x:v>0.5188543089012573</x:v>
      </x:c>
      <x:c r="M1137" s="120" t="n">
        <x:v>1</x:v>
      </x:c>
      <x:c r="N1137" s="120" t="n">
        <x:v>1</x:v>
      </x:c>
      <x:c r="O1137" s="120" t="n">
        <x:v>1</x:v>
      </x:c>
      <x:c r="P1137" s="120" t="n">
        <x:v>3</x:v>
      </x:c>
      <x:c r="Q1137" s="120" t="n">
        <x:v>7</x:v>
      </x:c>
      <x:c r="R1137" s="120" t="n">
        <x:v>0.0014510187760295452</x:v>
      </x:c>
      <x:c r="S1137" s="120" t="n">
        <x:v>0.0003615618025055548</x:v>
      </x:c>
      <x:c r="T1137" s="120" t="n">
        <x:v>1025</x:v>
      </x:c>
      <x:c r="U1137" s="120" t="n">
        <x:v>210</x:v>
      </x:c>
      <x:c r="V1137" s="120" t="n">
        <x:v>0.0002162841355243048</x:v>
      </x:c>
      <x:c r="W1137" s="120" t="n">
        <x:v>0.001055672566249583</x:v>
      </x:c>
      <x:c r="X1137" s="120" t="n">
        <x:v>1137</x:v>
      </x:c>
      <x:c r="Y1137" s="151" t="n">
        <x:v>44590.086493055554</x:v>
      </x:c>
      <x:c r="Z1137" s="151" t="n">
        <x:v>44590.08886574074</x:v>
      </x:c>
      <x:c r="AA1137" s="120" t="n">
        <x:v>42</x:v>
      </x:c>
      <x:c r="AB1137" s="120" t="str">
        <x:v>Normal</x:v>
      </x:c>
      <x:c r="AC1137" s="120" t="n">
        <x:v>1</x:v>
      </x:c>
      <x:c r="AD1137" s="120" t="n">
        <x:v>384</x:v>
      </x:c>
      <x:c r="AE1137" s="120" t="n">
        <x:v>4</x:v>
      </x:c>
      <x:c r="AF1137" s="120" t="n">
        <x:v>84</x:v>
      </x:c>
      <x:c r="AG1137" s="120" t="str">
        <x:v>train=1|anomaly=0</x:v>
      </x:c>
    </x:row>
    <x:row r="1138">
      <x:c r="A1138" s="120" t="n">
        <x:v>1137</x:v>
      </x:c>
      <x:c r="B1138" s="120" t="n">
        <x:v>0</x:v>
      </x:c>
      <x:c r="C1138" s="120" t="n">
        <x:v>1</x:v>
      </x:c>
      <x:c r="D1138" s="120" t="str">
        <x:v>CADC0894</x:v>
      </x:c>
      <x:c r="E1138" s="120" t="n">
        <x:v>5</x:v>
      </x:c>
      <x:c r="F1138" s="120" t="n">
        <x:v>215</x:v>
      </x:c>
      <x:c r="G1138" s="120" t="n">
        <x:v>44</x:v>
      </x:c>
      <x:c r="H1138" s="120" t="n">
        <x:v>0.22732746545454544</x:v>
      </x:c>
      <x:c r="I1138" s="120" t="n">
        <x:v>0.049094154745823966</x:v>
      </x:c>
      <x:c r="J1138" s="120" t="n">
        <x:v>0.22157200803762186</x:v>
      </x:c>
      <x:c r="K1138" s="120" t="n">
        <x:v>-1.427021604863266</x:v>
      </x:c>
      <x:c r="L1138" s="120" t="n">
        <x:v>0.43702349884855485</x:v>
      </x:c>
      <x:c r="M1138" s="120" t="n">
        <x:v>1</x:v>
      </x:c>
      <x:c r="N1138" s="120" t="n">
        <x:v>1</x:v>
      </x:c>
      <x:c r="O1138" s="120" t="n">
        <x:v>1</x:v>
      </x:c>
      <x:c r="P1138" s="120" t="n">
        <x:v>1</x:v>
      </x:c>
      <x:c r="Q1138" s="120" t="n">
        <x:v>9</x:v>
      </x:c>
      <x:c r="R1138" s="120" t="n">
        <x:v>0.0013167420879953843</x:v>
      </x:c>
      <x:c r="S1138" s="120" t="n">
        <x:v>0.0001923590114785843</x:v>
      </x:c>
      <x:c r="T1138" s="120" t="n">
        <x:v>1075</x:v>
      </x:c>
      <x:c r="U1138" s="120" t="n">
        <x:v>220</x:v>
      </x:c>
      <x:c r="V1138" s="120" t="n">
        <x:v>0.00022834490579453007</x:v>
      </x:c>
      <x:c r="W1138" s="120" t="n">
        <x:v>0.001115776244223272</x:v>
      </x:c>
      <x:c r="X1138" s="120" t="n">
        <x:v>1138</x:v>
      </x:c>
      <x:c r="Y1138" s="151" t="n">
        <x:v>44590.08892361111</x:v>
      </x:c>
      <x:c r="Z1138" s="151" t="n">
        <x:v>44590.091412037036</x:v>
      </x:c>
      <x:c r="AA1138" s="120" t="n">
        <x:v>44</x:v>
      </x:c>
      <x:c r="AB1138" s="120" t="str">
        <x:v>Normal</x:v>
      </x:c>
      <x:c r="AC1138" s="120" t="n">
        <x:v>0</x:v>
      </x:c>
      <x:c r="AD1138" s="120"/>
      <x:c r="AE1138" s="120"/>
      <x:c r="AF1138" s="120"/>
      <x:c r="AG1138" s="120"/>
    </x:row>
    <x:row r="1139">
      <x:c r="A1139" s="120" t="n">
        <x:v>1138</x:v>
      </x:c>
      <x:c r="B1139" s="120" t="n">
        <x:v>0</x:v>
      </x:c>
      <x:c r="C1139" s="120" t="n">
        <x:v>1</x:v>
      </x:c>
      <x:c r="D1139" s="120" t="str">
        <x:v>CADC0894</x:v>
      </x:c>
      <x:c r="E1139" s="120" t="n">
        <x:v>5</x:v>
      </x:c>
      <x:c r="F1139" s="120" t="n">
        <x:v>215</x:v>
      </x:c>
      <x:c r="G1139" s="120" t="n">
        <x:v>44</x:v>
      </x:c>
      <x:c r="H1139" s="120" t="n">
        <x:v>0.2548784047727273</x:v>
      </x:c>
      <x:c r="I1139" s="120" t="n">
        <x:v>0.05810111463109358</x:v>
      </x:c>
      <x:c r="J1139" s="120" t="n">
        <x:v>0.24104172798727938</x:v>
      </x:c>
      <x:c r="K1139" s="120" t="n">
        <x:v>-1.5479481958771972</x:v>
      </x:c>
      <x:c r="L1139" s="120" t="n">
        <x:v>0.36763013670487116</x:v>
      </x:c>
      <x:c r="M1139" s="120" t="n">
        <x:v>1</x:v>
      </x:c>
      <x:c r="N1139" s="120" t="n">
        <x:v>1</x:v>
      </x:c>
      <x:c r="O1139" s="120" t="n">
        <x:v>1</x:v>
      </x:c>
      <x:c r="P1139" s="120" t="n">
        <x:v>4</x:v>
      </x:c>
      <x:c r="Q1139" s="120" t="n">
        <x:v>12</x:v>
      </x:c>
      <x:c r="R1139" s="120" t="n">
        <x:v>0.0015589722969875316</x:v>
      </x:c>
      <x:c r="S1139" s="120" t="n">
        <x:v>0.00024378619768563033</x:v>
      </x:c>
      <x:c r="T1139" s="120" t="n">
        <x:v>1075</x:v>
      </x:c>
      <x:c r="U1139" s="120" t="n">
        <x:v>220</x:v>
      </x:c>
      <x:c r="V1139" s="120" t="n">
        <x:v>0.0002702377424702027</x:v>
      </x:c>
      <x:c r="W1139" s="120" t="n">
        <x:v>0.0013204798779793995</x:v>
      </x:c>
      <x:c r="X1139" s="120" t="n">
        <x:v>1139</x:v>
      </x:c>
      <x:c r="Y1139" s="151" t="n">
        <x:v>44590.091469907406</x:v>
      </x:c>
      <x:c r="Z1139" s="151" t="n">
        <x:v>44590.09395833333</x:v>
      </x:c>
      <x:c r="AA1139" s="120" t="n">
        <x:v>44</x:v>
      </x:c>
      <x:c r="AB1139" s="120" t="str">
        <x:v>Normal</x:v>
      </x:c>
      <x:c r="AC1139" s="120" t="n">
        <x:v>0</x:v>
      </x:c>
      <x:c r="AD1139" s="120"/>
      <x:c r="AE1139" s="120"/>
      <x:c r="AF1139" s="120"/>
      <x:c r="AG1139" s="120"/>
    </x:row>
    <x:row r="1140">
      <x:c r="A1140" s="120" t="n">
        <x:v>1139</x:v>
      </x:c>
      <x:c r="B1140" s="120" t="n">
        <x:v>0</x:v>
      </x:c>
      <x:c r="C1140" s="120" t="n">
        <x:v>1</x:v>
      </x:c>
      <x:c r="D1140" s="120" t="str">
        <x:v>CADC0894</x:v>
      </x:c>
      <x:c r="E1140" s="120" t="n">
        <x:v>5</x:v>
      </x:c>
      <x:c r="F1140" s="120" t="n">
        <x:v>225</x:v>
      </x:c>
      <x:c r="G1140" s="120" t="n">
        <x:v>46</x:v>
      </x:c>
      <x:c r="H1140" s="120" t="n">
        <x:v>0.27965521804347826</x:v>
      </x:c>
      <x:c r="I1140" s="120" t="n">
        <x:v>0.07040524266835615</x:v>
      </x:c>
      <x:c r="J1140" s="120" t="n">
        <x:v>0.2653398625694152</x:v>
      </x:c>
      <x:c r="K1140" s="120" t="n">
        <x:v>-1.4352681759395485</x:v>
      </x:c>
      <x:c r="L1140" s="120" t="n">
        <x:v>0.3517694642655073</x:v>
      </x:c>
      <x:c r="M1140" s="120" t="n">
        <x:v>1</x:v>
      </x:c>
      <x:c r="N1140" s="120" t="n">
        <x:v>1</x:v>
      </x:c>
      <x:c r="O1140" s="120" t="n">
        <x:v>1</x:v>
      </x:c>
      <x:c r="P1140" s="120" t="n">
        <x:v>2</x:v>
      </x:c>
      <x:c r="Q1140" s="120" t="n">
        <x:v>5</x:v>
      </x:c>
      <x:c r="R1140" s="120" t="n">
        <x:v>0.0016997328182291117</x:v>
      </x:c>
      <x:c r="S1140" s="120" t="n">
        <x:v>0.0004337372591533522</x:v>
      </x:c>
      <x:c r="T1140" s="120" t="n">
        <x:v>1125</x:v>
      </x:c>
      <x:c r="U1140" s="120" t="n">
        <x:v>230</x:v>
      </x:c>
      <x:c r="V1140" s="120" t="n">
        <x:v>0.00031291218963713845</x:v>
      </x:c>
      <x:c r="W1140" s="120" t="n">
        <x:v>0.0015305487536599164</x:v>
      </x:c>
      <x:c r="X1140" s="120" t="n">
        <x:v>1140</x:v>
      </x:c>
      <x:c r="Y1140" s="151" t="n">
        <x:v>44590.0940162037</x:v>
      </x:c>
      <x:c r="Z1140" s="151" t="n">
        <x:v>44590.09662037037</x:v>
      </x:c>
      <x:c r="AA1140" s="120" t="n">
        <x:v>46</x:v>
      </x:c>
      <x:c r="AB1140" s="120" t="str">
        <x:v>Normal</x:v>
      </x:c>
      <x:c r="AC1140" s="120" t="n">
        <x:v>1</x:v>
      </x:c>
      <x:c r="AD1140" s="120" t="n">
        <x:v>281</x:v>
      </x:c>
      <x:c r="AE1140" s="120" t="n">
        <x:v>3</x:v>
      </x:c>
      <x:c r="AF1140" s="120" t="n">
        <x:v>81</x:v>
      </x:c>
      <x:c r="AG1140" s="120" t="str">
        <x:v>train=1|anomaly=0</x:v>
      </x:c>
    </x:row>
    <x:row r="1141">
      <x:c r="A1141" s="120" t="n">
        <x:v>1140</x:v>
      </x:c>
      <x:c r="B1141" s="120" t="n">
        <x:v>0</x:v>
      </x:c>
      <x:c r="C1141" s="120" t="n">
        <x:v>1</x:v>
      </x:c>
      <x:c r="D1141" s="120" t="str">
        <x:v>CADC0894</x:v>
      </x:c>
      <x:c r="E1141" s="120" t="n">
        <x:v>5</x:v>
      </x:c>
      <x:c r="F1141" s="120" t="n">
        <x:v>245</x:v>
      </x:c>
      <x:c r="G1141" s="120" t="n">
        <x:v>50</x:v>
      </x:c>
      <x:c r="H1141" s="120" t="n">
        <x:v>0.27865024559999996</x:v>
      </x:c>
      <x:c r="I1141" s="120" t="n">
        <x:v>0.08015623150236252</x:v>
      </x:c>
      <x:c r="J1141" s="120" t="n">
        <x:v>0.2831187586550254</x:v>
      </x:c>
      <x:c r="K1141" s="120" t="n">
        <x:v>-1.41734252239162</x:v>
      </x:c>
      <x:c r="L1141" s="120" t="n">
        <x:v>0.4406079040541606</x:v>
      </x:c>
      <x:c r="M1141" s="120" t="n">
        <x:v>1</x:v>
      </x:c>
      <x:c r="N1141" s="120" t="n">
        <x:v>1</x:v>
      </x:c>
      <x:c r="O1141" s="120" t="n">
        <x:v>1</x:v>
      </x:c>
      <x:c r="P1141" s="120" t="n">
        <x:v>3</x:v>
      </x:c>
      <x:c r="Q1141" s="120" t="n">
        <x:v>11</x:v>
      </x:c>
      <x:c r="R1141" s="120" t="n">
        <x:v>0.0016830784756392734</x:v>
      </x:c>
      <x:c r="S1141" s="120" t="n">
        <x:v>0.00031372321349725836</x:v>
      </x:c>
      <x:c r="T1141" s="120" t="n">
        <x:v>1225</x:v>
      </x:c>
      <x:c r="U1141" s="120" t="n">
        <x:v>250</x:v>
      </x:c>
      <x:c r="V1141" s="120" t="n">
        <x:v>0.00032716829184637765</x:v>
      </x:c>
      <x:c r="W1141" s="120" t="n">
        <x:v>0.0016031246300472505</x:v>
      </x:c>
      <x:c r="X1141" s="120" t="n">
        <x:v>1141</x:v>
      </x:c>
      <x:c r="Y1141" s="151" t="n">
        <x:v>44590.09667824074</x:v>
      </x:c>
      <x:c r="Z1141" s="151" t="n">
        <x:v>44590.09951388889</x:v>
      </x:c>
      <x:c r="AA1141" s="120" t="n">
        <x:v>50</x:v>
      </x:c>
      <x:c r="AB1141" s="120" t="str">
        <x:v>Normal</x:v>
      </x:c>
      <x:c r="AC1141" s="120" t="n">
        <x:v>0</x:v>
      </x:c>
      <x:c r="AD1141" s="120"/>
      <x:c r="AE1141" s="120"/>
      <x:c r="AF1141" s="120"/>
      <x:c r="AG1141" s="120"/>
    </x:row>
    <x:row r="1142">
      <x:c r="A1142" s="120" t="n">
        <x:v>1141</x:v>
      </x:c>
      <x:c r="B1142" s="120" t="n">
        <x:v>0</x:v>
      </x:c>
      <x:c r="C1142" s="120" t="n">
        <x:v>1</x:v>
      </x:c>
      <x:c r="D1142" s="120" t="str">
        <x:v>CADC0894</x:v>
      </x:c>
      <x:c r="E1142" s="120" t="n">
        <x:v>5</x:v>
      </x:c>
      <x:c r="F1142" s="120" t="n">
        <x:v>215</x:v>
      </x:c>
      <x:c r="G1142" s="120" t="n">
        <x:v>44</x:v>
      </x:c>
      <x:c r="H1142" s="120" t="n">
        <x:v>0.32197423136363634</x:v>
      </x:c>
      <x:c r="I1142" s="120" t="n">
        <x:v>0.07951050069882358</x:v>
      </x:c>
      <x:c r="J1142" s="120" t="n">
        <x:v>0.28197606405300357</x:v>
      </x:c>
      <x:c r="K1142" s="120" t="n">
        <x:v>-1.5477785298748328</x:v>
      </x:c>
      <x:c r="L1142" s="120" t="n">
        <x:v>0.19506120656186943</x:v>
      </x:c>
      <x:c r="M1142" s="120" t="n">
        <x:v>1</x:v>
      </x:c>
      <x:c r="N1142" s="120" t="n">
        <x:v>1</x:v>
      </x:c>
      <x:c r="O1142" s="120" t="n">
        <x:v>1</x:v>
      </x:c>
      <x:c r="P1142" s="120" t="n">
        <x:v>2</x:v>
      </x:c>
      <x:c r="Q1142" s="120" t="n">
        <x:v>7</x:v>
      </x:c>
      <x:c r="R1142" s="120" t="n">
        <x:v>0.0019819880766979523</x:v>
      </x:c>
      <x:c r="S1142" s="120" t="n">
        <x:v>0.00043865748669215344</x:v>
      </x:c>
      <x:c r="T1142" s="120" t="n">
        <x:v>1075</x:v>
      </x:c>
      <x:c r="U1142" s="120" t="n">
        <x:v>220</x:v>
      </x:c>
      <x:c r="V1142" s="120" t="n">
        <x:v>0.0003698162823201097</x:v>
      </x:c>
      <x:c r="W1142" s="120" t="n">
        <x:v>0.0018070568340641724</x:v>
      </x:c>
      <x:c r="X1142" s="120" t="n">
        <x:v>1142</x:v>
      </x:c>
      <x:c r="Y1142" s="151" t="n">
        <x:v>44590.09957175926</x:v>
      </x:c>
      <x:c r="Z1142" s="151" t="n">
        <x:v>44590.102060185185</x:v>
      </x:c>
      <x:c r="AA1142" s="120" t="n">
        <x:v>44</x:v>
      </x:c>
      <x:c r="AB1142" s="120" t="str">
        <x:v>Normal</x:v>
      </x:c>
      <x:c r="AC1142" s="120" t="n">
        <x:v>0</x:v>
      </x:c>
      <x:c r="AD1142" s="120"/>
      <x:c r="AE1142" s="120"/>
      <x:c r="AF1142" s="120"/>
      <x:c r="AG1142" s="120"/>
    </x:row>
    <x:row r="1143">
      <x:c r="A1143" s="120" t="n">
        <x:v>1142</x:v>
      </x:c>
      <x:c r="B1143" s="120" t="n">
        <x:v>0</x:v>
      </x:c>
      <x:c r="C1143" s="120" t="n">
        <x:v>1</x:v>
      </x:c>
      <x:c r="D1143" s="120" t="str">
        <x:v>CADC0894</x:v>
      </x:c>
      <x:c r="E1143" s="120" t="n">
        <x:v>5</x:v>
      </x:c>
      <x:c r="F1143" s="120" t="n">
        <x:v>225</x:v>
      </x:c>
      <x:c r="G1143" s="120" t="n">
        <x:v>46</x:v>
      </x:c>
      <x:c r="H1143" s="120" t="n">
        <x:v>0.2930981734782608</x:v>
      </x:c>
      <x:c r="I1143" s="120" t="n">
        <x:v>0.07490327676725415</x:v>
      </x:c>
      <x:c r="J1143" s="120" t="n">
        <x:v>0.273684630126089</x:v>
      </x:c>
      <x:c r="K1143" s="120" t="n">
        <x:v>-1.4824678026084195</x:v>
      </x:c>
      <x:c r="L1143" s="120" t="n">
        <x:v>0.3313514309806169</x:v>
      </x:c>
      <x:c r="M1143" s="120" t="n">
        <x:v>1</x:v>
      </x:c>
      <x:c r="N1143" s="120" t="n">
        <x:v>1</x:v>
      </x:c>
      <x:c r="O1143" s="120" t="n">
        <x:v>1</x:v>
      </x:c>
      <x:c r="P1143" s="120" t="n">
        <x:v>3</x:v>
      </x:c>
      <x:c r="Q1143" s="120" t="n">
        <x:v>7</x:v>
      </x:c>
      <x:c r="R1143" s="120" t="n">
        <x:v>0.0017592562878328175</x:v>
      </x:c>
      <x:c r="S1143" s="120" t="n">
        <x:v>0.0003964719580459636</x:v>
      </x:c>
      <x:c r="T1143" s="120" t="n">
        <x:v>1125</x:v>
      </x:c>
      <x:c r="U1143" s="120" t="n">
        <x:v>230</x:v>
      </x:c>
      <x:c r="V1143" s="120" t="n">
        <x:v>0.0003329034522989074</x:v>
      </x:c>
      <x:c r="W1143" s="120" t="n">
        <x:v>0.00162833210363596</x:v>
      </x:c>
      <x:c r="X1143" s="120" t="n">
        <x:v>1143</x:v>
      </x:c>
      <x:c r="Y1143" s="151" t="n">
        <x:v>44590.102118055554</x:v>
      </x:c>
      <x:c r="Z1143" s="151" t="n">
        <x:v>44590.10472222222</x:v>
      </x:c>
      <x:c r="AA1143" s="120" t="n">
        <x:v>46</x:v>
      </x:c>
      <x:c r="AB1143" s="120" t="str">
        <x:v>Normal</x:v>
      </x:c>
      <x:c r="AC1143" s="120" t="n">
        <x:v>1</x:v>
      </x:c>
      <x:c r="AD1143" s="120" t="n">
        <x:v>395</x:v>
      </x:c>
      <x:c r="AE1143" s="120" t="n">
        <x:v>4</x:v>
      </x:c>
      <x:c r="AF1143" s="120" t="n">
        <x:v>95</x:v>
      </x:c>
      <x:c r="AG1143" s="120" t="str">
        <x:v>train=1|anomaly=0</x:v>
      </x:c>
    </x:row>
    <x:row r="1144">
      <x:c r="A1144" s="120" t="n">
        <x:v>1143</x:v>
      </x:c>
      <x:c r="B1144" s="120" t="n">
        <x:v>0</x:v>
      </x:c>
      <x:c r="C1144" s="120" t="n">
        <x:v>1</x:v>
      </x:c>
      <x:c r="D1144" s="120" t="str">
        <x:v>CADC0894</x:v>
      </x:c>
      <x:c r="E1144" s="120" t="n">
        <x:v>5</x:v>
      </x:c>
      <x:c r="F1144" s="120" t="n">
        <x:v>220</x:v>
      </x:c>
      <x:c r="G1144" s="120" t="n">
        <x:v>45</x:v>
      </x:c>
      <x:c r="H1144" s="120" t="n">
        <x:v>0.27176188444444443</x:v>
      </x:c>
      <x:c r="I1144" s="120" t="n">
        <x:v>0.07314948524178352</x:v>
      </x:c>
      <x:c r="J1144" s="120" t="n">
        <x:v>0.27046161509867445</x:v>
      </x:c>
      <x:c r="K1144" s="120" t="n">
        <x:v>-1.487269601297868</x:v>
      </x:c>
      <x:c r="L1144" s="120" t="n">
        <x:v>0.3782150255405814</x:v>
      </x:c>
      <x:c r="M1144" s="120" t="n">
        <x:v>1</x:v>
      </x:c>
      <x:c r="N1144" s="120" t="n">
        <x:v>1</x:v>
      </x:c>
      <x:c r="O1144" s="120" t="n">
        <x:v>1</x:v>
      </x:c>
      <x:c r="P1144" s="120" t="n">
        <x:v>3</x:v>
      </x:c>
      <x:c r="Q1144" s="120" t="n">
        <x:v>4</x:v>
      </x:c>
      <x:c r="R1144" s="120" t="n">
        <x:v>0.0020079703152804545</x:v>
      </x:c>
      <x:c r="S1144" s="120" t="n">
        <x:v>0.0008690995101497677</x:v>
      </x:c>
      <x:c r="T1144" s="120" t="n">
        <x:v>1100</x:v>
      </x:c>
      <x:c r="U1144" s="120" t="n">
        <x:v>225</x:v>
      </x:c>
      <x:c r="V1144" s="120" t="n">
        <x:v>0.0003324976601899251</x:v>
      </x:c>
      <x:c r="W1144" s="120" t="n">
        <x:v>0.0016255441164840783</x:v>
      </x:c>
      <x:c r="X1144" s="120" t="n">
        <x:v>1144</x:v>
      </x:c>
      <x:c r="Y1144" s="151" t="n">
        <x:v>44590.104780092595</x:v>
      </x:c>
      <x:c r="Z1144" s="151" t="n">
        <x:v>44590.10732638889</x:v>
      </x:c>
      <x:c r="AA1144" s="120" t="n">
        <x:v>45</x:v>
      </x:c>
      <x:c r="AB1144" s="120" t="str">
        <x:v>Normal</x:v>
      </x:c>
      <x:c r="AC1144" s="120" t="n">
        <x:v>0</x:v>
      </x:c>
      <x:c r="AD1144" s="120"/>
      <x:c r="AE1144" s="120"/>
      <x:c r="AF1144" s="120"/>
      <x:c r="AG1144" s="120"/>
    </x:row>
    <x:row r="1145">
      <x:c r="A1145" s="120" t="n">
        <x:v>1144</x:v>
      </x:c>
      <x:c r="B1145" s="120" t="n">
        <x:v>0</x:v>
      </x:c>
      <x:c r="C1145" s="120" t="n">
        <x:v>1</x:v>
      </x:c>
      <x:c r="D1145" s="120" t="str">
        <x:v>CADC0894</x:v>
      </x:c>
      <x:c r="E1145" s="120" t="n">
        <x:v>5</x:v>
      </x:c>
      <x:c r="F1145" s="120" t="n">
        <x:v>220</x:v>
      </x:c>
      <x:c r="G1145" s="120" t="n">
        <x:v>45</x:v>
      </x:c>
      <x:c r="H1145" s="120" t="n">
        <x:v>0.2547181328888889</x:v>
      </x:c>
      <x:c r="I1145" s="120" t="n">
        <x:v>0.0651486667014556</x:v>
      </x:c>
      <x:c r="J1145" s="120" t="n">
        <x:v>0.25524236854694715</x:v>
      </x:c>
      <x:c r="K1145" s="120" t="n">
        <x:v>-1.4649374883266362</x:v>
      </x:c>
      <x:c r="L1145" s="120" t="n">
        <x:v>0.37577865906355307</x:v>
      </x:c>
      <x:c r="M1145" s="120" t="n">
        <x:v>1</x:v>
      </x:c>
      <x:c r="N1145" s="120" t="n">
        <x:v>1</x:v>
      </x:c>
      <x:c r="O1145" s="120" t="n">
        <x:v>1</x:v>
      </x:c>
      <x:c r="P1145" s="120" t="n">
        <x:v>1</x:v>
      </x:c>
      <x:c r="Q1145" s="120" t="n">
        <x:v>3</x:v>
      </x:c>
      <x:c r="R1145" s="120" t="n">
        <x:v>0.0017851569320196546</x:v>
      </x:c>
      <x:c r="S1145" s="120" t="n">
        <x:v>0.0006129992452995906</x:v>
      </x:c>
      <x:c r="T1145" s="120" t="n">
        <x:v>1100</x:v>
      </x:c>
      <x:c r="U1145" s="120" t="n">
        <x:v>225</x:v>
      </x:c>
      <x:c r="V1145" s="120" t="n">
        <x:v>0.0002961303031884345</x:v>
      </x:c>
      <x:c r="W1145" s="120" t="n">
        <x:v>0.0014477481489212354</x:v>
      </x:c>
      <x:c r="X1145" s="120" t="n">
        <x:v>1145</x:v>
      </x:c>
      <x:c r="Y1145" s="151" t="n">
        <x:v>44590.10738425926</x:v>
      </x:c>
      <x:c r="Z1145" s="151" t="n">
        <x:v>44590.109930555554</x:v>
      </x:c>
      <x:c r="AA1145" s="120" t="n">
        <x:v>45</x:v>
      </x:c>
      <x:c r="AB1145" s="120" t="str">
        <x:v>Normal</x:v>
      </x:c>
      <x:c r="AC1145" s="120" t="n">
        <x:v>0</x:v>
      </x:c>
      <x:c r="AD1145" s="120"/>
      <x:c r="AE1145" s="120"/>
      <x:c r="AF1145" s="120"/>
      <x:c r="AG1145" s="120"/>
    </x:row>
    <x:row r="1146">
      <x:c r="A1146" s="120" t="n">
        <x:v>1145</x:v>
      </x:c>
      <x:c r="B1146" s="120" t="n">
        <x:v>0</x:v>
      </x:c>
      <x:c r="C1146" s="120" t="n">
        <x:v>1</x:v>
      </x:c>
      <x:c r="D1146" s="120" t="str">
        <x:v>CADC0894</x:v>
      </x:c>
      <x:c r="E1146" s="120" t="n">
        <x:v>5</x:v>
      </x:c>
      <x:c r="F1146" s="120" t="n">
        <x:v>215</x:v>
      </x:c>
      <x:c r="G1146" s="120" t="n">
        <x:v>44</x:v>
      </x:c>
      <x:c r="H1146" s="120" t="n">
        <x:v>0.23998358454545457</x:v>
      </x:c>
      <x:c r="I1146" s="120" t="n">
        <x:v>0.05878149729410384</x:v>
      </x:c>
      <x:c r="J1146" s="120" t="n">
        <x:v>0.2424489581212999</x:v>
      </x:c>
      <x:c r="K1146" s="120" t="n">
        <x:v>-1.5094092814846907</x:v>
      </x:c>
      <x:c r="L1146" s="120" t="n">
        <x:v>0.4161021993743364</x:v>
      </x:c>
      <x:c r="M1146" s="120" t="n">
        <x:v>1</x:v>
      </x:c>
      <x:c r="N1146" s="120" t="n">
        <x:v>1</x:v>
      </x:c>
      <x:c r="O1146" s="120" t="n">
        <x:v>1</x:v>
      </x:c>
      <x:c r="P1146" s="120" t="n">
        <x:v>1</x:v>
      </x:c>
      <x:c r="Q1146" s="120" t="n">
        <x:v>9</x:v>
      </x:c>
      <x:c r="R1146" s="120" t="n">
        <x:v>0.001602174726806521</x:v>
      </x:c>
      <x:c r="S1146" s="120" t="n">
        <x:v>0.0002198164636076478</x:v>
      </x:c>
      <x:c r="T1146" s="120" t="n">
        <x:v>1075</x:v>
      </x:c>
      <x:c r="U1146" s="120" t="n">
        <x:v>220</x:v>
      </x:c>
      <x:c r="V1146" s="120" t="n">
        <x:v>0.0002734023129958318</x:v>
      </x:c>
      <x:c r="W1146" s="120" t="n">
        <x:v>0.0013359431203205418</x:v>
      </x:c>
      <x:c r="X1146" s="120" t="n">
        <x:v>1146</x:v>
      </x:c>
      <x:c r="Y1146" s="151" t="n">
        <x:v>44590.109988425924</x:v>
      </x:c>
      <x:c r="Z1146" s="151" t="n">
        <x:v>44590.11247685185</x:v>
      </x:c>
      <x:c r="AA1146" s="120" t="n">
        <x:v>44</x:v>
      </x:c>
      <x:c r="AB1146" s="120" t="str">
        <x:v>Normal</x:v>
      </x:c>
      <x:c r="AC1146" s="120" t="n">
        <x:v>0</x:v>
      </x:c>
      <x:c r="AD1146" s="120"/>
      <x:c r="AE1146" s="120"/>
      <x:c r="AF1146" s="120"/>
      <x:c r="AG1146" s="120"/>
    </x:row>
    <x:row r="1147">
      <x:c r="A1147" s="120" t="n">
        <x:v>1146</x:v>
      </x:c>
      <x:c r="B1147" s="120" t="n">
        <x:v>0</x:v>
      </x:c>
      <x:c r="C1147" s="120" t="n">
        <x:v>1</x:v>
      </x:c>
      <x:c r="D1147" s="120" t="str">
        <x:v>CADC0894</x:v>
      </x:c>
      <x:c r="E1147" s="120" t="n">
        <x:v>5</x:v>
      </x:c>
      <x:c r="F1147" s="120" t="n">
        <x:v>205</x:v>
      </x:c>
      <x:c r="G1147" s="120" t="n">
        <x:v>42</x:v>
      </x:c>
      <x:c r="H1147" s="120" t="n">
        <x:v>0.22980767571428576</x:v>
      </x:c>
      <x:c r="I1147" s="120" t="n">
        <x:v>0.05594015078818761</x:v>
      </x:c>
      <x:c r="J1147" s="120" t="n">
        <x:v>0.23651670297927715</x:v>
      </x:c>
      <x:c r="K1147" s="120" t="n">
        <x:v>-1.3866767194337037</x:v>
      </x:c>
      <x:c r="L1147" s="120" t="n">
        <x:v>0.46037062203109774</x:v>
      </x:c>
      <x:c r="M1147" s="120" t="n">
        <x:v>1</x:v>
      </x:c>
      <x:c r="N1147" s="120" t="n">
        <x:v>1</x:v>
      </x:c>
      <x:c r="O1147" s="120" t="n">
        <x:v>1</x:v>
      </x:c>
      <x:c r="P1147" s="120" t="n">
        <x:v>2</x:v>
      </x:c>
      <x:c r="Q1147" s="120" t="n">
        <x:v>4</x:v>
      </x:c>
      <x:c r="R1147" s="120" t="n">
        <x:v>0.001808863771988117</x:v>
      </x:c>
      <x:c r="S1147" s="120" t="n">
        <x:v>0.00072687531795046</x:v>
      </x:c>
      <x:c r="T1147" s="120" t="n">
        <x:v>1025</x:v>
      </x:c>
      <x:c r="U1147" s="120" t="n">
        <x:v>210</x:v>
      </x:c>
      <x:c r="V1147" s="120" t="n">
        <x:v>0.0002728787843326225</x:v>
      </x:c>
      <x:c r="W1147" s="120" t="n">
        <x:v>0.001331908352099705</x:v>
      </x:c>
      <x:c r="X1147" s="120" t="n">
        <x:v>1147</x:v>
      </x:c>
      <x:c r="Y1147" s="151" t="n">
        <x:v>44590.11253472222</x:v>
      </x:c>
      <x:c r="Z1147" s="151" t="n">
        <x:v>44590.114907407406</x:v>
      </x:c>
      <x:c r="AA1147" s="120" t="n">
        <x:v>42</x:v>
      </x:c>
      <x:c r="AB1147" s="120" t="str">
        <x:v>Normal</x:v>
      </x:c>
      <x:c r="AC1147" s="120" t="n">
        <x:v>1</x:v>
      </x:c>
      <x:c r="AD1147" s="120" t="n">
        <x:v>352</x:v>
      </x:c>
      <x:c r="AE1147" s="120" t="n">
        <x:v>4</x:v>
      </x:c>
      <x:c r="AF1147" s="120" t="n">
        <x:v>52</x:v>
      </x:c>
      <x:c r="AG1147" s="120" t="str">
        <x:v>train=1|anomaly=0</x:v>
      </x:c>
    </x:row>
    <x:row r="1148">
      <x:c r="A1148" s="120" t="n">
        <x:v>1147</x:v>
      </x:c>
      <x:c r="B1148" s="120" t="n">
        <x:v>0</x:v>
      </x:c>
      <x:c r="C1148" s="120" t="n">
        <x:v>1</x:v>
      </x:c>
      <x:c r="D1148" s="120" t="str">
        <x:v>CADC0894</x:v>
      </x:c>
      <x:c r="E1148" s="120" t="n">
        <x:v>5</x:v>
      </x:c>
      <x:c r="F1148" s="120" t="n">
        <x:v>220</x:v>
      </x:c>
      <x:c r="G1148" s="120" t="n">
        <x:v>45</x:v>
      </x:c>
      <x:c r="H1148" s="120" t="n">
        <x:v>0.21626705111111114</x:v>
      </x:c>
      <x:c r="I1148" s="120" t="n">
        <x:v>0.05297508565683626</x:v>
      </x:c>
      <x:c r="J1148" s="120" t="n">
        <x:v>0.23016317180825488</x:v>
      </x:c>
      <x:c r="K1148" s="120" t="n">
        <x:v>-1.3849572633879816</x:v>
      </x:c>
      <x:c r="L1148" s="120" t="n">
        <x:v>0.49859292309258035</x:v>
      </x:c>
      <x:c r="M1148" s="120" t="n">
        <x:v>1</x:v>
      </x:c>
      <x:c r="N1148" s="120" t="n">
        <x:v>1</x:v>
      </x:c>
      <x:c r="O1148" s="120" t="n">
        <x:v>1</x:v>
      </x:c>
      <x:c r="P1148" s="120" t="n">
        <x:v>2</x:v>
      </x:c>
      <x:c r="Q1148" s="120" t="n">
        <x:v>8</x:v>
      </x:c>
      <x:c r="R1148" s="120" t="n">
        <x:v>0.0013881062638227272</x:v>
      </x:c>
      <x:c r="S1148" s="120" t="n">
        <x:v>0.0001652177565093022</x:v>
      </x:c>
      <x:c r="T1148" s="120" t="n">
        <x:v>1100</x:v>
      </x:c>
      <x:c r="U1148" s="120" t="n">
        <x:v>225</x:v>
      </x:c>
      <x:c r="V1148" s="120" t="n">
        <x:v>0.00024079584389471027</x:v>
      </x:c>
      <x:c r="W1148" s="120" t="n">
        <x:v>0.0011772241257074724</x:v>
      </x:c>
      <x:c r="X1148" s="120" t="n">
        <x:v>1148</x:v>
      </x:c>
      <x:c r="Y1148" s="151" t="n">
        <x:v>44590.114965277775</x:v>
      </x:c>
      <x:c r="Z1148" s="151" t="n">
        <x:v>44590.11751157408</x:v>
      </x:c>
      <x:c r="AA1148" s="120" t="n">
        <x:v>45</x:v>
      </x:c>
      <x:c r="AB1148" s="120" t="str">
        <x:v>Normal</x:v>
      </x:c>
      <x:c r="AC1148" s="120" t="n">
        <x:v>1</x:v>
      </x:c>
      <x:c r="AD1148" s="120" t="n">
        <x:v>577</x:v>
      </x:c>
      <x:c r="AE1148" s="120" t="n">
        <x:v>6</x:v>
      </x:c>
      <x:c r="AF1148" s="120" t="n">
        <x:v>77</x:v>
      </x:c>
      <x:c r="AG1148" s="120" t="str">
        <x:v>train=1|anomaly=0</x:v>
      </x:c>
    </x:row>
    <x:row r="1149">
      <x:c r="A1149" s="120" t="n">
        <x:v>1148</x:v>
      </x:c>
      <x:c r="B1149" s="120" t="n">
        <x:v>0</x:v>
      </x:c>
      <x:c r="C1149" s="120" t="n">
        <x:v>1</x:v>
      </x:c>
      <x:c r="D1149" s="120" t="str">
        <x:v>CADC0894</x:v>
      </x:c>
      <x:c r="E1149" s="120" t="n">
        <x:v>5</x:v>
      </x:c>
      <x:c r="F1149" s="120" t="n">
        <x:v>225</x:v>
      </x:c>
      <x:c r="G1149" s="120" t="n">
        <x:v>46</x:v>
      </x:c>
      <x:c r="H1149" s="120" t="n">
        <x:v>0.22095728826086958</x:v>
      </x:c>
      <x:c r="I1149" s="120" t="n">
        <x:v>0.05521334134797264</x:v>
      </x:c>
      <x:c r="J1149" s="120" t="n">
        <x:v>0.2349751930480591</x:v>
      </x:c>
      <x:c r="K1149" s="120" t="n">
        <x:v>-1.4597882603752592</x:v>
      </x:c>
      <x:c r="L1149" s="120" t="n">
        <x:v>0.4714169022878874</x:v>
      </x:c>
      <x:c r="M1149" s="120" t="n">
        <x:v>1</x:v>
      </x:c>
      <x:c r="N1149" s="120" t="n">
        <x:v>1</x:v>
      </x:c>
      <x:c r="O1149" s="120" t="n">
        <x:v>1</x:v>
      </x:c>
      <x:c r="P1149" s="120" t="n">
        <x:v>1</x:v>
      </x:c>
      <x:c r="Q1149" s="120" t="n">
        <x:v>10</x:v>
      </x:c>
      <x:c r="R1149" s="120" t="n">
        <x:v>0.0014220076752913954</x:v>
      </x:c>
      <x:c r="S1149" s="120" t="n">
        <x:v>0.00015442508692240008</x:v>
      </x:c>
      <x:c r="T1149" s="120" t="n">
        <x:v>1125</x:v>
      </x:c>
      <x:c r="U1149" s="120" t="n">
        <x:v>230</x:v>
      </x:c>
      <x:c r="V1149" s="120" t="n">
        <x:v>0.00024539262821321174</x:v>
      </x:c>
      <x:c r="W1149" s="120" t="n">
        <x:v>0.0012002900293037531</x:v>
      </x:c>
      <x:c r="X1149" s="120" t="n">
        <x:v>1149</x:v>
      </x:c>
      <x:c r="Y1149" s="151" t="n">
        <x:v>44590.11756944445</x:v>
      </x:c>
      <x:c r="Z1149" s="151" t="n">
        <x:v>44590.12017361111</x:v>
      </x:c>
      <x:c r="AA1149" s="120" t="n">
        <x:v>46</x:v>
      </x:c>
      <x:c r="AB1149" s="120" t="str">
        <x:v>Normal</x:v>
      </x:c>
      <x:c r="AC1149" s="120" t="n">
        <x:v>1</x:v>
      </x:c>
      <x:c r="AD1149" s="120" t="n">
        <x:v>833</x:v>
      </x:c>
      <x:c r="AE1149" s="120" t="n">
        <x:v>9</x:v>
      </x:c>
      <x:c r="AF1149" s="120" t="n">
        <x:v>33</x:v>
      </x:c>
      <x:c r="AG1149" s="120" t="str">
        <x:v>train=1|anomaly=0</x:v>
      </x:c>
    </x:row>
    <x:row r="1150">
      <x:c r="A1150" s="120" t="n">
        <x:v>1149</x:v>
      </x:c>
      <x:c r="B1150" s="120" t="n">
        <x:v>0</x:v>
      </x:c>
      <x:c r="C1150" s="120" t="n">
        <x:v>1</x:v>
      </x:c>
      <x:c r="D1150" s="120" t="str">
        <x:v>CADC0894</x:v>
      </x:c>
      <x:c r="E1150" s="120" t="n">
        <x:v>5</x:v>
      </x:c>
      <x:c r="F1150" s="120" t="n">
        <x:v>240</x:v>
      </x:c>
      <x:c r="G1150" s="120" t="n">
        <x:v>49</x:v>
      </x:c>
      <x:c r="H1150" s="120" t="n">
        <x:v>0.3319349655102041</x:v>
      </x:c>
      <x:c r="I1150" s="120" t="n">
        <x:v>0.16809381739861137</x:v>
      </x:c>
      <x:c r="J1150" s="120" t="n">
        <x:v>0.40999246017288093</x:v>
      </x:c>
      <x:c r="K1150" s="120" t="n">
        <x:v>-1.0648133427309296</x:v>
      </x:c>
      <x:c r="L1150" s="120" t="n">
        <x:v>0.7589704516518769</x:v>
      </x:c>
      <x:c r="M1150" s="120" t="n">
        <x:v>1</x:v>
      </x:c>
      <x:c r="N1150" s="120" t="n">
        <x:v>1</x:v>
      </x:c>
      <x:c r="O1150" s="120" t="n">
        <x:v>1</x:v>
      </x:c>
      <x:c r="P1150" s="120" t="n">
        <x:v>1</x:v>
      </x:c>
      <x:c r="Q1150" s="120" t="n">
        <x:v>8</x:v>
      </x:c>
      <x:c r="R1150" s="120" t="n">
        <x:v>0.004528623250421296</x:v>
      </x:c>
      <x:c r="S1150" s="120" t="n">
        <x:v>0.00039845463956120414</x:v>
      </x:c>
      <x:c r="T1150" s="120" t="n">
        <x:v>1200</x:v>
      </x:c>
      <x:c r="U1150" s="120" t="n">
        <x:v>245</x:v>
      </x:c>
      <x:c r="V1150" s="120" t="n">
        <x:v>0.0007003909058275474</x:v>
      </x:c>
      <x:c r="W1150" s="120" t="n">
        <x:v>0.0034304860693594157</x:v>
      </x:c>
      <x:c r="X1150" s="120" t="n">
        <x:v>1150</x:v>
      </x:c>
      <x:c r="Y1150" s="151" t="n">
        <x:v>44590.39857638889</x:v>
      </x:c>
      <x:c r="Z1150" s="151" t="n">
        <x:v>44590.401354166665</x:v>
      </x:c>
      <x:c r="AA1150" s="120" t="n">
        <x:v>49</x:v>
      </x:c>
      <x:c r="AB1150" s="120" t="str">
        <x:v>Normal</x:v>
      </x:c>
      <x:c r="AC1150" s="120" t="n">
        <x:v>1</x:v>
      </x:c>
      <x:c r="AD1150" s="120" t="n">
        <x:v>242</x:v>
      </x:c>
      <x:c r="AE1150" s="120" t="n">
        <x:v>3</x:v>
      </x:c>
      <x:c r="AF1150" s="120" t="n">
        <x:v>42</x:v>
      </x:c>
      <x:c r="AG1150" s="120" t="str">
        <x:v>train=1|anomaly=0</x:v>
      </x:c>
    </x:row>
    <x:row r="1151">
      <x:c r="A1151" s="120" t="n">
        <x:v>1150</x:v>
      </x:c>
      <x:c r="B1151" s="120" t="n">
        <x:v>0</x:v>
      </x:c>
      <x:c r="C1151" s="120" t="n">
        <x:v>1</x:v>
      </x:c>
      <x:c r="D1151" s="120" t="str">
        <x:v>CADC0894</x:v>
      </x:c>
      <x:c r="E1151" s="120" t="n">
        <x:v>5</x:v>
      </x:c>
      <x:c r="F1151" s="120" t="n">
        <x:v>265</x:v>
      </x:c>
      <x:c r="G1151" s="120" t="n">
        <x:v>54</x:v>
      </x:c>
      <x:c r="H1151" s="120" t="n">
        <x:v>0.378057962962963</x:v>
      </x:c>
      <x:c r="I1151" s="120" t="n">
        <x:v>0.23944019433822095</x:v>
      </x:c>
      <x:c r="J1151" s="120" t="n">
        <x:v>0.48932626573506244</x:v>
      </x:c>
      <x:c r="K1151" s="120" t="n">
        <x:v>-0.8200214203417562</x:v>
      </x:c>
      <x:c r="L1151" s="120" t="n">
        <x:v>0.8693407469739924</x:v>
      </x:c>
      <x:c r="M1151" s="120" t="n">
        <x:v>1</x:v>
      </x:c>
      <x:c r="N1151" s="120" t="n">
        <x:v>1</x:v>
      </x:c>
      <x:c r="O1151" s="120" t="n">
        <x:v>1</x:v>
      </x:c>
      <x:c r="P1151" s="120" t="n">
        <x:v>1</x:v>
      </x:c>
      <x:c r="Q1151" s="120" t="n">
        <x:v>4</x:v>
      </x:c>
      <x:c r="R1151" s="120" t="n">
        <x:v>0.0061721572135471706</x:v>
      </x:c>
      <x:c r="S1151" s="120" t="n">
        <x:v>0.0014102484212307692</x:v>
      </x:c>
      <x:c r="T1151" s="120" t="n">
        <x:v>1325</x:v>
      </x:c>
      <x:c r="U1151" s="120" t="n">
        <x:v>270</x:v>
      </x:c>
      <x:c r="V1151" s="120" t="n">
        <x:v>0.0009035479031630979</x:v>
      </x:c>
      <x:c r="W1151" s="120" t="n">
        <x:v>0.004434077672930018</x:v>
      </x:c>
      <x:c r="X1151" s="120" t="n">
        <x:v>1151</x:v>
      </x:c>
      <x:c r="Y1151" s="151" t="n">
        <x:v>44590.401412037034</x:v>
      </x:c>
      <x:c r="Z1151" s="151" t="n">
        <x:v>44590.40447916667</x:v>
      </x:c>
      <x:c r="AA1151" s="120" t="n">
        <x:v>54</x:v>
      </x:c>
      <x:c r="AB1151" s="120" t="str">
        <x:v>Normal</x:v>
      </x:c>
      <x:c r="AC1151" s="120" t="n">
        <x:v>0</x:v>
      </x:c>
      <x:c r="AD1151" s="120"/>
      <x:c r="AE1151" s="120"/>
      <x:c r="AF1151" s="120"/>
      <x:c r="AG1151" s="120"/>
    </x:row>
    <x:row r="1152">
      <x:c r="A1152" s="120" t="n">
        <x:v>1151</x:v>
      </x:c>
      <x:c r="B1152" s="120" t="n">
        <x:v>0</x:v>
      </x:c>
      <x:c r="C1152" s="120" t="n">
        <x:v>1</x:v>
      </x:c>
      <x:c r="D1152" s="120" t="str">
        <x:v>CADC0894</x:v>
      </x:c>
      <x:c r="E1152" s="120" t="n">
        <x:v>5</x:v>
      </x:c>
      <x:c r="F1152" s="120" t="n">
        <x:v>240</x:v>
      </x:c>
      <x:c r="G1152" s="120" t="n">
        <x:v>49</x:v>
      </x:c>
      <x:c r="H1152" s="120" t="n">
        <x:v>0.3552066020408164</x:v>
      </x:c>
      <x:c r="I1152" s="120" t="n">
        <x:v>0.20774077118826387</x:v>
      </x:c>
      <x:c r="J1152" s="120" t="n">
        <x:v>0.4557858830506534</x:v>
      </x:c>
      <x:c r="K1152" s="120" t="n">
        <x:v>-0.8541982618280426</x:v>
      </x:c>
      <x:c r="L1152" s="120" t="n">
        <x:v>0.8631890190109527</x:v>
      </x:c>
      <x:c r="M1152" s="120" t="n">
        <x:v>1</x:v>
      </x:c>
      <x:c r="N1152" s="120" t="n">
        <x:v>1</x:v>
      </x:c>
      <x:c r="O1152" s="120" t="n">
        <x:v>1</x:v>
      </x:c>
      <x:c r="P1152" s="120" t="n">
        <x:v>1</x:v>
      </x:c>
      <x:c r="Q1152" s="120" t="n">
        <x:v>2</x:v>
      </x:c>
      <x:c r="R1152" s="120" t="n">
        <x:v>0.005891989745722917</x:v>
      </x:c>
      <x:c r="S1152" s="120" t="n">
        <x:v>0.0004113452806046805</x:v>
      </x:c>
      <x:c r="T1152" s="120" t="n">
        <x:v>1200</x:v>
      </x:c>
      <x:c r="U1152" s="120" t="n">
        <x:v>245</x:v>
      </x:c>
      <x:c r="V1152" s="120" t="n">
        <x:v>0.0008655865466177661</x:v>
      </x:c>
      <x:c r="W1152" s="120" t="n">
        <x:v>0.004239607575270692</x:v>
      </x:c>
      <x:c r="X1152" s="120" t="n">
        <x:v>1152</x:v>
      </x:c>
      <x:c r="Y1152" s="151" t="n">
        <x:v>44590.40453703704</x:v>
      </x:c>
      <x:c r="Z1152" s="151" t="n">
        <x:v>44590.407314814816</x:v>
      </x:c>
      <x:c r="AA1152" s="120" t="n">
        <x:v>49</x:v>
      </x:c>
      <x:c r="AB1152" s="120" t="str">
        <x:v>Normal</x:v>
      </x:c>
      <x:c r="AC1152" s="120" t="n">
        <x:v>1</x:v>
      </x:c>
      <x:c r="AD1152" s="120" t="n">
        <x:v>675</x:v>
      </x:c>
      <x:c r="AE1152" s="120" t="n">
        <x:v>7</x:v>
      </x:c>
      <x:c r="AF1152" s="120" t="n">
        <x:v>75</x:v>
      </x:c>
      <x:c r="AG1152" s="120" t="str">
        <x:v>train=1|anomaly=0</x:v>
      </x:c>
    </x:row>
    <x:row r="1153">
      <x:c r="A1153" s="120" t="n">
        <x:v>1152</x:v>
      </x:c>
      <x:c r="B1153" s="120" t="n">
        <x:v>1</x:v>
      </x:c>
      <x:c r="C1153" s="120" t="n">
        <x:v>1</x:v>
      </x:c>
      <x:c r="D1153" s="120" t="str">
        <x:v>CADC0894</x:v>
      </x:c>
      <x:c r="E1153" s="120" t="n">
        <x:v>5</x:v>
      </x:c>
      <x:c r="F1153" s="120" t="n">
        <x:v>320</x:v>
      </x:c>
      <x:c r="G1153" s="120" t="n">
        <x:v>65</x:v>
      </x:c>
      <x:c r="H1153" s="120" t="n">
        <x:v>0.4541684613846155</x:v>
      </x:c>
      <x:c r="I1153" s="120" t="n">
        <x:v>0.18814801295794872</x:v>
      </x:c>
      <x:c r="J1153" s="120" t="n">
        <x:v>0.433760317408069</x:v>
      </x:c>
      <x:c r="K1153" s="120" t="n">
        <x:v>-1.8588134788229727</x:v>
      </x:c>
      <x:c r="L1153" s="120" t="n">
        <x:v>0.12544131918860943</x:v>
      </x:c>
      <x:c r="M1153" s="120" t="n">
        <x:v>1</x:v>
      </x:c>
      <x:c r="N1153" s="120" t="n">
        <x:v>1</x:v>
      </x:c>
      <x:c r="O1153" s="120" t="n">
        <x:v>1</x:v>
      </x:c>
      <x:c r="P1153" s="120" t="n">
        <x:v>2</x:v>
      </x:c>
      <x:c r="Q1153" s="120" t="n">
        <x:v>3</x:v>
      </x:c>
      <x:c r="R1153" s="120" t="n">
        <x:v>0.004227640046865483</x:v>
      </x:c>
      <x:c r="S1153" s="120" t="n">
        <x:v>0.0008685887829187478</x:v>
      </x:c>
      <x:c r="T1153" s="120" t="n">
        <x:v>1600</x:v>
      </x:c>
      <x:c r="U1153" s="120" t="n">
        <x:v>325</x:v>
      </x:c>
      <x:c r="V1153" s="120" t="n">
        <x:v>0.0005879625404935898</x:v>
      </x:c>
      <x:c r="W1153" s="120" t="n">
        <x:v>0.0028945848147376727</x:v>
      </x:c>
      <x:c r="X1153" s="120" t="n">
        <x:v>1153</x:v>
      </x:c>
      <x:c r="Y1153" s="151" t="n">
        <x:v>44590.407372685186</x:v>
      </x:c>
      <x:c r="Z1153" s="151" t="n">
        <x:v>44590.41107638889</x:v>
      </x:c>
      <x:c r="AA1153" s="120" t="n">
        <x:v>65</x:v>
      </x:c>
      <x:c r="AB1153" s="120" t="str">
        <x:v>Anomalous</x:v>
      </x:c>
      <x:c r="AC1153" s="120" t="n">
        <x:v>1</x:v>
      </x:c>
      <x:c r="AD1153" s="120" t="n">
        <x:v>205</x:v>
      </x:c>
      <x:c r="AE1153" s="120" t="n">
        <x:v>3</x:v>
      </x:c>
      <x:c r="AF1153" s="120" t="n">
        <x:v>5</x:v>
      </x:c>
      <x:c r="AG1153" s="120" t="str">
        <x:v>train=1|anomaly=1</x:v>
      </x:c>
    </x:row>
    <x:row r="1154">
      <x:c r="A1154" s="120" t="n">
        <x:v>1153</x:v>
      </x:c>
      <x:c r="B1154" s="120" t="n">
        <x:v>0</x:v>
      </x:c>
      <x:c r="C1154" s="120" t="n">
        <x:v>1</x:v>
      </x:c>
      <x:c r="D1154" s="120" t="str">
        <x:v>CADC0894</x:v>
      </x:c>
      <x:c r="E1154" s="120" t="n">
        <x:v>5</x:v>
      </x:c>
      <x:c r="F1154" s="120" t="n">
        <x:v>215</x:v>
      </x:c>
      <x:c r="G1154" s="120" t="n">
        <x:v>44</x:v>
      </x:c>
      <x:c r="H1154" s="120" t="n">
        <x:v>0.2549064340909091</x:v>
      </x:c>
      <x:c r="I1154" s="120" t="n">
        <x:v>0.11440387025022543</x:v>
      </x:c>
      <x:c r="J1154" s="120" t="n">
        <x:v>0.3382364117747015</x:v>
      </x:c>
      <x:c r="K1154" s="120" t="n">
        <x:v>-1.0007254736784716</x:v>
      </x:c>
      <x:c r="L1154" s="120" t="n">
        <x:v>0.8309298439342435</x:v>
      </x:c>
      <x:c r="M1154" s="120" t="n">
        <x:v>1</x:v>
      </x:c>
      <x:c r="N1154" s="120" t="n">
        <x:v>1</x:v>
      </x:c>
      <x:c r="O1154" s="120" t="n">
        <x:v>1</x:v>
      </x:c>
      <x:c r="P1154" s="120" t="n">
        <x:v>1</x:v>
      </x:c>
      <x:c r="Q1154" s="120" t="n">
        <x:v>3</x:v>
      </x:c>
      <x:c r="R1154" s="120" t="n">
        <x:v>0.004800033108907442</x:v>
      </x:c>
      <x:c r="S1154" s="120" t="n">
        <x:v>0.0015800153461633332</x:v>
      </x:c>
      <x:c r="T1154" s="120" t="n">
        <x:v>1075</x:v>
      </x:c>
      <x:c r="U1154" s="120" t="n">
        <x:v>220</x:v>
      </x:c>
      <x:c r="V1154" s="120" t="n">
        <x:v>0.0005321110244196532</x:v>
      </x:c>
      <x:c r="W1154" s="120" t="n">
        <x:v>0.0026000879602323963</x:v>
      </x:c>
      <x:c r="X1154" s="120" t="n">
        <x:v>1154</x:v>
      </x:c>
      <x:c r="Y1154" s="151" t="n">
        <x:v>44590.59510416666</x:v>
      </x:c>
      <x:c r="Z1154" s="151" t="n">
        <x:v>44590.597592592596</x:v>
      </x:c>
      <x:c r="AA1154" s="120" t="n">
        <x:v>44</x:v>
      </x:c>
      <x:c r="AB1154" s="120" t="str">
        <x:v>Normal</x:v>
      </x:c>
      <x:c r="AC1154" s="120" t="n">
        <x:v>0</x:v>
      </x:c>
      <x:c r="AD1154" s="120"/>
      <x:c r="AE1154" s="120"/>
      <x:c r="AF1154" s="120"/>
      <x:c r="AG1154" s="120"/>
    </x:row>
    <x:row r="1155">
      <x:c r="A1155" s="120" t="n">
        <x:v>1154</x:v>
      </x:c>
      <x:c r="B1155" s="120" t="n">
        <x:v>0</x:v>
      </x:c>
      <x:c r="C1155" s="120" t="n">
        <x:v>1</x:v>
      </x:c>
      <x:c r="D1155" s="120" t="str">
        <x:v>CADC0894</x:v>
      </x:c>
      <x:c r="E1155" s="120" t="n">
        <x:v>5</x:v>
      </x:c>
      <x:c r="F1155" s="120" t="n">
        <x:v>200</x:v>
      </x:c>
      <x:c r="G1155" s="120" t="n">
        <x:v>41</x:v>
      </x:c>
      <x:c r="H1155" s="120" t="n">
        <x:v>0.2548970243902439</x:v>
      </x:c>
      <x:c r="I1155" s="120" t="n">
        <x:v>0.1185440856234384</x:v>
      </x:c>
      <x:c r="J1155" s="120" t="n">
        <x:v>0.3443023171915031</x:v>
      </x:c>
      <x:c r="K1155" s="120" t="n">
        <x:v>-0.9034945841171012</x:v>
      </x:c>
      <x:c r="L1155" s="120" t="n">
        <x:v>0.8771982713353376</x:v>
      </x:c>
      <x:c r="M1155" s="120" t="n">
        <x:v>1</x:v>
      </x:c>
      <x:c r="N1155" s="120" t="n">
        <x:v>1</x:v>
      </x:c>
      <x:c r="O1155" s="120" t="n">
        <x:v>1</x:v>
      </x:c>
      <x:c r="P1155" s="120" t="n">
        <x:v>1</x:v>
      </x:c>
      <x:c r="Q1155" s="120" t="n">
        <x:v>3</x:v>
      </x:c>
      <x:c r="R1155" s="120" t="n">
        <x:v>0.005785797702799999</x:v>
      </x:c>
      <x:c r="S1155" s="120" t="n">
        <x:v>0.0018248263028717954</x:v>
      </x:c>
      <x:c r="T1155" s="120" t="n">
        <x:v>1000</x:v>
      </x:c>
      <x:c r="U1155" s="120" t="n">
        <x:v>205</x:v>
      </x:c>
      <x:c r="V1155" s="120" t="n">
        <x:v>0.000592720428117192</x:v>
      </x:c>
      <x:c r="W1155" s="120" t="n">
        <x:v>0.002891319161547278</x:v>
      </x:c>
      <x:c r="X1155" s="120" t="n">
        <x:v>1155</x:v>
      </x:c>
      <x:c r="Y1155" s="151" t="n">
        <x:v>44590.597650462965</x:v>
      </x:c>
      <x:c r="Z1155" s="151" t="n">
        <x:v>44590.599965277775</x:v>
      </x:c>
      <x:c r="AA1155" s="120" t="n">
        <x:v>41</x:v>
      </x:c>
      <x:c r="AB1155" s="120" t="str">
        <x:v>Normal</x:v>
      </x:c>
      <x:c r="AC1155" s="120" t="n">
        <x:v>1</x:v>
      </x:c>
      <x:c r="AD1155" s="120" t="n">
        <x:v>558</x:v>
      </x:c>
      <x:c r="AE1155" s="120" t="n">
        <x:v>6</x:v>
      </x:c>
      <x:c r="AF1155" s="120" t="n">
        <x:v>58</x:v>
      </x:c>
      <x:c r="AG1155" s="120" t="str">
        <x:v>train=1|anomaly=0</x:v>
      </x:c>
    </x:row>
    <x:row r="1156">
      <x:c r="A1156" s="120" t="n">
        <x:v>1155</x:v>
      </x:c>
      <x:c r="B1156" s="120" t="n">
        <x:v>0</x:v>
      </x:c>
      <x:c r="C1156" s="120" t="n">
        <x:v>1</x:v>
      </x:c>
      <x:c r="D1156" s="120" t="str">
        <x:v>CADC0894</x:v>
      </x:c>
      <x:c r="E1156" s="120" t="n">
        <x:v>5</x:v>
      </x:c>
      <x:c r="F1156" s="120" t="n">
        <x:v>215</x:v>
      </x:c>
      <x:c r="G1156" s="120" t="n">
        <x:v>44</x:v>
      </x:c>
      <x:c r="H1156" s="120" t="n">
        <x:v>0.2284386968181818</x:v>
      </x:c>
      <x:c r="I1156" s="120" t="n">
        <x:v>0.10695601440294343</x:v>
      </x:c>
      <x:c r="J1156" s="120" t="n">
        <x:v>0.3270413038179481</x:v>
      </x:c>
      <x:c r="K1156" s="120" t="n">
        <x:v>-0.5748468141665657</x:v>
      </x:c>
      <x:c r="L1156" s="120" t="n">
        <x:v>1.0369154501297901</x:v>
      </x:c>
      <x:c r="M1156" s="120" t="n">
        <x:v>1</x:v>
      </x:c>
      <x:c r="N1156" s="120" t="n">
        <x:v>1</x:v>
      </x:c>
      <x:c r="O1156" s="120" t="n">
        <x:v>1</x:v>
      </x:c>
      <x:c r="P1156" s="120" t="n">
        <x:v>1</x:v>
      </x:c>
      <x:c r="Q1156" s="120" t="n">
        <x:v>2</x:v>
      </x:c>
      <x:c r="R1156" s="120" t="n">
        <x:v>0.004638146519319107</x:v>
      </x:c>
      <x:c r="S1156" s="120" t="n">
        <x:v>0.0005597730334061142</x:v>
      </x:c>
      <x:c r="T1156" s="120" t="n">
        <x:v>1075</x:v>
      </x:c>
      <x:c r="U1156" s="120" t="n">
        <x:v>220</x:v>
      </x:c>
      <x:c r="V1156" s="120" t="n">
        <x:v>0.000497469834432295</x:v>
      </x:c>
      <x:c r="W1156" s="120" t="n">
        <x:v>0.0024308185091578053</x:v>
      </x:c>
      <x:c r="X1156" s="120" t="n">
        <x:v>1156</x:v>
      </x:c>
      <x:c r="Y1156" s="151" t="n">
        <x:v>44590.600023148145</x:v>
      </x:c>
      <x:c r="Z1156" s="151" t="n">
        <x:v>44590.60251157408</x:v>
      </x:c>
      <x:c r="AA1156" s="120" t="n">
        <x:v>44</x:v>
      </x:c>
      <x:c r="AB1156" s="120" t="str">
        <x:v>Normal</x:v>
      </x:c>
      <x:c r="AC1156" s="120" t="n">
        <x:v>0</x:v>
      </x:c>
      <x:c r="AD1156" s="120"/>
      <x:c r="AE1156" s="120"/>
      <x:c r="AF1156" s="120"/>
      <x:c r="AG1156" s="120"/>
    </x:row>
    <x:row r="1157">
      <x:c r="A1157" s="120" t="n">
        <x:v>1156</x:v>
      </x:c>
      <x:c r="B1157" s="120" t="n">
        <x:v>0</x:v>
      </x:c>
      <x:c r="C1157" s="120" t="n">
        <x:v>0</x:v>
      </x:c>
      <x:c r="D1157" s="120" t="str">
        <x:v>CADC0894</x:v>
      </x:c>
      <x:c r="E1157" s="120" t="n">
        <x:v>5</x:v>
      </x:c>
      <x:c r="F1157" s="120" t="n">
        <x:v>205</x:v>
      </x:c>
      <x:c r="G1157" s="120" t="n">
        <x:v>42</x:v>
      </x:c>
      <x:c r="H1157" s="120" t="n">
        <x:v>0.2322993407142857</x:v>
      </x:c>
      <x:c r="I1157" s="120" t="n">
        <x:v>0.1009791093715229</x:v>
      </x:c>
      <x:c r="J1157" s="120" t="n">
        <x:v>0.31777210288432006</x:v>
      </x:c>
      <x:c r="K1157" s="120" t="n">
        <x:v>-0.8117921945419551</x:v>
      </x:c>
      <x:c r="L1157" s="120" t="n">
        <x:v>0.9270579210440055</x:v>
      </x:c>
      <x:c r="M1157" s="120" t="n">
        <x:v>1</x:v>
      </x:c>
      <x:c r="N1157" s="120" t="n">
        <x:v>1</x:v>
      </x:c>
      <x:c r="O1157" s="120" t="n">
        <x:v>1</x:v>
      </x:c>
      <x:c r="P1157" s="120" t="n">
        <x:v>1</x:v>
      </x:c>
      <x:c r="Q1157" s="120" t="n">
        <x:v>4</x:v>
      </x:c>
      <x:c r="R1157" s="120" t="n">
        <x:v>0.004499012628888591</x:v>
      </x:c>
      <x:c r="S1157" s="120" t="n">
        <x:v>0.0007217096227664146</x:v>
      </x:c>
      <x:c r="T1157" s="120" t="n">
        <x:v>1025</x:v>
      </x:c>
      <x:c r="U1157" s="120" t="n">
        <x:v>210</x:v>
      </x:c>
      <x:c r="V1157" s="120" t="n">
        <x:v>0.0004925810213245019</x:v>
      </x:c>
      <x:c r="W1157" s="120" t="n">
        <x:v>0.0024042645088457834</x:v>
      </x:c>
      <x:c r="X1157" s="120" t="n">
        <x:v>1157</x:v>
      </x:c>
      <x:c r="Y1157" s="151" t="n">
        <x:v>44590.60256944445</x:v>
      </x:c>
      <x:c r="Z1157" s="151" t="n">
        <x:v>44590.60494212963</x:v>
      </x:c>
      <x:c r="AA1157" s="120" t="n">
        <x:v>42</x:v>
      </x:c>
      <x:c r="AB1157" s="120" t="str">
        <x:v>Normal</x:v>
      </x:c>
      <x:c r="AC1157" s="120" t="n">
        <x:v>0</x:v>
      </x:c>
      <x:c r="AD1157" s="120"/>
      <x:c r="AE1157" s="120"/>
      <x:c r="AF1157" s="120"/>
      <x:c r="AG1157" s="120"/>
    </x:row>
    <x:row r="1158">
      <x:c r="A1158" s="120" t="n">
        <x:v>1157</x:v>
      </x:c>
      <x:c r="B1158" s="120" t="n">
        <x:v>0</x:v>
      </x:c>
      <x:c r="C1158" s="120" t="n">
        <x:v>1</x:v>
      </x:c>
      <x:c r="D1158" s="120" t="str">
        <x:v>CADC0894</x:v>
      </x:c>
      <x:c r="E1158" s="120" t="n">
        <x:v>5</x:v>
      </x:c>
      <x:c r="F1158" s="120" t="n">
        <x:v>200</x:v>
      </x:c>
      <x:c r="G1158" s="120" t="n">
        <x:v>41</x:v>
      </x:c>
      <x:c r="H1158" s="120" t="n">
        <x:v>0.24516166585365856</x:v>
      </x:c>
      <x:c r="I1158" s="120" t="n">
        <x:v>0.09889387730880808</x:v>
      </x:c>
      <x:c r="J1158" s="120" t="n">
        <x:v>0.3144739692070046</x:v>
      </x:c>
      <x:c r="K1158" s="120" t="n">
        <x:v>-1.0254237235266463</x:v>
      </x:c>
      <x:c r="L1158" s="120" t="n">
        <x:v>0.8114717890239227</x:v>
      </x:c>
      <x:c r="M1158" s="120" t="n">
        <x:v>1</x:v>
      </x:c>
      <x:c r="N1158" s="120" t="n">
        <x:v>1</x:v>
      </x:c>
      <x:c r="O1158" s="120" t="n">
        <x:v>1</x:v>
      </x:c>
      <x:c r="P1158" s="120" t="n">
        <x:v>1</x:v>
      </x:c>
      <x:c r="Q1158" s="120" t="n">
        <x:v>7</x:v>
      </x:c>
      <x:c r="R1158" s="120" t="n">
        <x:v>0.004057129256264</x:v>
      </x:c>
      <x:c r="S1158" s="120" t="n">
        <x:v>0.0004595145258825638</x:v>
      </x:c>
      <x:c r="T1158" s="120" t="n">
        <x:v>1000</x:v>
      </x:c>
      <x:c r="U1158" s="120" t="n">
        <x:v>205</x:v>
      </x:c>
      <x:c r="V1158" s="120" t="n">
        <x:v>0.0004944693865440404</x:v>
      </x:c>
      <x:c r="W1158" s="120" t="n">
        <x:v>0.002412045788019709</x:v>
      </x:c>
      <x:c r="X1158" s="120" t="n">
        <x:v>1158</x:v>
      </x:c>
      <x:c r="Y1158" s="151" t="n">
        <x:v>44590.605</x:v>
      </x:c>
      <x:c r="Z1158" s="151" t="n">
        <x:v>44590.60731481481</x:v>
      </x:c>
      <x:c r="AA1158" s="120" t="n">
        <x:v>41</x:v>
      </x:c>
      <x:c r="AB1158" s="120" t="str">
        <x:v>Normal</x:v>
      </x:c>
      <x:c r="AC1158" s="120" t="n">
        <x:v>1</x:v>
      </x:c>
      <x:c r="AD1158" s="120" t="n">
        <x:v>563</x:v>
      </x:c>
      <x:c r="AE1158" s="120" t="n">
        <x:v>6</x:v>
      </x:c>
      <x:c r="AF1158" s="120" t="n">
        <x:v>63</x:v>
      </x:c>
      <x:c r="AG1158" s="120" t="str">
        <x:v>train=1|anomaly=0</x:v>
      </x:c>
    </x:row>
    <x:row r="1159">
      <x:c r="A1159" s="120" t="n">
        <x:v>1158</x:v>
      </x:c>
      <x:c r="B1159" s="120" t="n">
        <x:v>0</x:v>
      </x:c>
      <x:c r="C1159" s="120" t="n">
        <x:v>0</x:v>
      </x:c>
      <x:c r="D1159" s="120" t="str">
        <x:v>CADC0894</x:v>
      </x:c>
      <x:c r="E1159" s="120" t="n">
        <x:v>5</x:v>
      </x:c>
      <x:c r="F1159" s="120" t="n">
        <x:v>225</x:v>
      </x:c>
      <x:c r="G1159" s="120" t="n">
        <x:v>46</x:v>
      </x:c>
      <x:c r="H1159" s="120" t="n">
        <x:v>0.22882569043478262</x:v>
      </x:c>
      <x:c r="I1159" s="120" t="n">
        <x:v>0.10149080322929911</x:v>
      </x:c>
      <x:c r="J1159" s="120" t="n">
        <x:v>0.3185762125917425</x:v>
      </x:c>
      <x:c r="K1159" s="120" t="n">
        <x:v>-0.7082596695592289</x:v>
      </x:c>
      <x:c r="L1159" s="120" t="n">
        <x:v>0.9794201520761318</x:v>
      </x:c>
      <x:c r="M1159" s="120" t="n">
        <x:v>1</x:v>
      </x:c>
      <x:c r="N1159" s="120" t="n">
        <x:v>1</x:v>
      </x:c>
      <x:c r="O1159" s="120" t="n">
        <x:v>1</x:v>
      </x:c>
      <x:c r="P1159" s="120" t="n">
        <x:v>1</x:v>
      </x:c>
      <x:c r="Q1159" s="120" t="n">
        <x:v>4</x:v>
      </x:c>
      <x:c r="R1159" s="120" t="n">
        <x:v>0.003842851424523769</x:v>
      </x:c>
      <x:c r="S1159" s="120" t="n">
        <x:v>0.00042972797463192744</x:v>
      </x:c>
      <x:c r="T1159" s="120" t="n">
        <x:v>1125</x:v>
      </x:c>
      <x:c r="U1159" s="120" t="n">
        <x:v>230</x:v>
      </x:c>
      <x:c r="V1159" s="120" t="n">
        <x:v>0.0004510702365746627</x:v>
      </x:c>
      <x:c r="W1159" s="120" t="n">
        <x:v>0.0022063218093325895</x:v>
      </x:c>
      <x:c r="X1159" s="120" t="n">
        <x:v>1159</x:v>
      </x:c>
      <x:c r="Y1159" s="151" t="n">
        <x:v>44590.60737268518</x:v>
      </x:c>
      <x:c r="Z1159" s="151" t="n">
        <x:v>44590.609976851854</x:v>
      </x:c>
      <x:c r="AA1159" s="120" t="n">
        <x:v>46</x:v>
      </x:c>
      <x:c r="AB1159" s="120" t="str">
        <x:v>Normal</x:v>
      </x:c>
      <x:c r="AC1159" s="120" t="n">
        <x:v>0</x:v>
      </x:c>
      <x:c r="AD1159" s="120"/>
      <x:c r="AE1159" s="120"/>
      <x:c r="AF1159" s="120"/>
      <x:c r="AG1159" s="120"/>
    </x:row>
    <x:row r="1160">
      <x:c r="A1160" s="120" t="n">
        <x:v>1159</x:v>
      </x:c>
      <x:c r="B1160" s="120" t="n">
        <x:v>0</x:v>
      </x:c>
      <x:c r="C1160" s="120" t="n">
        <x:v>1</x:v>
      </x:c>
      <x:c r="D1160" s="120" t="str">
        <x:v>CADC0894</x:v>
      </x:c>
      <x:c r="E1160" s="120" t="n">
        <x:v>5</x:v>
      </x:c>
      <x:c r="F1160" s="120" t="n">
        <x:v>190</x:v>
      </x:c>
      <x:c r="G1160" s="120" t="n">
        <x:v>39</x:v>
      </x:c>
      <x:c r="H1160" s="120" t="n">
        <x:v>0.2679335046153846</x:v>
      </x:c>
      <x:c r="I1160" s="120" t="n">
        <x:v>0.11301023258119464</x:v>
      </x:c>
      <x:c r="J1160" s="120" t="n">
        <x:v>0.33616994598148514</x:v>
      </x:c>
      <x:c r="K1160" s="120" t="n">
        <x:v>-1.0139278964001828</x:v>
      </x:c>
      <x:c r="L1160" s="120" t="n">
        <x:v>0.7942815975456751</x:v>
      </x:c>
      <x:c r="M1160" s="120" t="n">
        <x:v>1</x:v>
      </x:c>
      <x:c r="N1160" s="120" t="n">
        <x:v>1</x:v>
      </x:c>
      <x:c r="O1160" s="120" t="n">
        <x:v>1</x:v>
      </x:c>
      <x:c r="P1160" s="120" t="n">
        <x:v>1</x:v>
      </x:c>
      <x:c r="Q1160" s="120" t="n">
        <x:v>2</x:v>
      </x:c>
      <x:c r="R1160" s="120" t="n">
        <x:v>0.0048948412387180215</x:v>
      </x:c>
      <x:c r="S1160" s="120" t="n">
        <x:v>0.0005223711864360648</x:v>
      </x:c>
      <x:c r="T1160" s="120" t="n">
        <x:v>950</x:v>
      </x:c>
      <x:c r="U1160" s="120" t="n">
        <x:v>195</x:v>
      </x:c>
      <x:c r="V1160" s="120" t="n">
        <x:v>0.0005947906977957613</x:v>
      </x:c>
      <x:c r="W1160" s="120" t="n">
        <x:v>0.002897698271312683</x:v>
      </x:c>
      <x:c r="X1160" s="120" t="n">
        <x:v>1160</x:v>
      </x:c>
      <x:c r="Y1160" s="151" t="n">
        <x:v>44590.610034722224</x:v>
      </x:c>
      <x:c r="Z1160" s="151" t="n">
        <x:v>44590.612233796295</x:v>
      </x:c>
      <x:c r="AA1160" s="120" t="n">
        <x:v>39</x:v>
      </x:c>
      <x:c r="AB1160" s="120" t="str">
        <x:v>Normal</x:v>
      </x:c>
      <x:c r="AC1160" s="120" t="n">
        <x:v>1</x:v>
      </x:c>
      <x:c r="AD1160" s="120" t="n">
        <x:v>387</x:v>
      </x:c>
      <x:c r="AE1160" s="120" t="n">
        <x:v>4</x:v>
      </x:c>
      <x:c r="AF1160" s="120" t="n">
        <x:v>87</x:v>
      </x:c>
      <x:c r="AG1160" s="120" t="str">
        <x:v>train=1|anomaly=0</x:v>
      </x:c>
    </x:row>
    <x:row r="1161">
      <x:c r="A1161" s="120" t="n">
        <x:v>1160</x:v>
      </x:c>
      <x:c r="B1161" s="120" t="n">
        <x:v>0</x:v>
      </x:c>
      <x:c r="C1161" s="120" t="n">
        <x:v>1</x:v>
      </x:c>
      <x:c r="D1161" s="120" t="str">
        <x:v>CADC0894</x:v>
      </x:c>
      <x:c r="E1161" s="120" t="n">
        <x:v>5</x:v>
      </x:c>
      <x:c r="F1161" s="120" t="n">
        <x:v>230</x:v>
      </x:c>
      <x:c r="G1161" s="120" t="n">
        <x:v>47</x:v>
      </x:c>
      <x:c r="H1161" s="120" t="n">
        <x:v>0.22560871382978723</x:v>
      </x:c>
      <x:c r="I1161" s="120" t="n">
        <x:v>0.10321199214462508</x:v>
      </x:c>
      <x:c r="J1161" s="120" t="n">
        <x:v>0.32126623249981484</x:v>
      </x:c>
      <x:c r="K1161" s="120" t="n">
        <x:v>-0.5497859235054348</x:v>
      </x:c>
      <x:c r="L1161" s="120" t="n">
        <x:v>1.0480229763794517</x:v>
      </x:c>
      <x:c r="M1161" s="120" t="n">
        <x:v>1</x:v>
      </x:c>
      <x:c r="N1161" s="120" t="n">
        <x:v>1</x:v>
      </x:c>
      <x:c r="O1161" s="120" t="n">
        <x:v>1</x:v>
      </x:c>
      <x:c r="P1161" s="120" t="n">
        <x:v>1</x:v>
      </x:c>
      <x:c r="Q1161" s="120" t="n">
        <x:v>3</x:v>
      </x:c>
      <x:c r="R1161" s="120" t="n">
        <x:v>0.004159504368214206</x:v>
      </x:c>
      <x:c r="S1161" s="120" t="n">
        <x:v>0.000879458188604515</x:v>
      </x:c>
      <x:c r="T1161" s="120" t="n">
        <x:v>1150</x:v>
      </x:c>
      <x:c r="U1161" s="120" t="n">
        <x:v>235</x:v>
      </x:c>
      <x:c r="V1161" s="120" t="n">
        <x:v>0.0004487477919331525</x:v>
      </x:c>
      <x:c r="W1161" s="120" t="n">
        <x:v>0.0021959998328643635</x:v>
      </x:c>
      <x:c r="X1161" s="120" t="n">
        <x:v>1161</x:v>
      </x:c>
      <x:c r="Y1161" s="151" t="n">
        <x:v>44590.612291666665</x:v>
      </x:c>
      <x:c r="Z1161" s="151" t="n">
        <x:v>44590.614953703705</x:v>
      </x:c>
      <x:c r="AA1161" s="120" t="n">
        <x:v>47</x:v>
      </x:c>
      <x:c r="AB1161" s="120" t="str">
        <x:v>Normal</x:v>
      </x:c>
      <x:c r="AC1161" s="120" t="n">
        <x:v>0</x:v>
      </x:c>
      <x:c r="AD1161" s="120"/>
      <x:c r="AE1161" s="120"/>
      <x:c r="AF1161" s="120"/>
      <x:c r="AG1161" s="120"/>
    </x:row>
    <x:row r="1162">
      <x:c r="A1162" s="120" t="n">
        <x:v>1161</x:v>
      </x:c>
      <x:c r="B1162" s="120" t="n">
        <x:v>0</x:v>
      </x:c>
      <x:c r="C1162" s="120" t="n">
        <x:v>1</x:v>
      </x:c>
      <x:c r="D1162" s="120" t="str">
        <x:v>CADC0894</x:v>
      </x:c>
      <x:c r="E1162" s="120" t="n">
        <x:v>5</x:v>
      </x:c>
      <x:c r="F1162" s="120" t="n">
        <x:v>195</x:v>
      </x:c>
      <x:c r="G1162" s="120" t="n">
        <x:v>40</x:v>
      </x:c>
      <x:c r="H1162" s="120" t="n">
        <x:v>0.277833734</x:v>
      </x:c>
      <x:c r="I1162" s="120" t="n">
        <x:v>0.10507963427059819</x:v>
      </x:c>
      <x:c r="J1162" s="120" t="n">
        <x:v>0.32415988997807577</x:v>
      </x:c>
      <x:c r="K1162" s="120" t="n">
        <x:v>-1.1073730104424737</x:v>
      </x:c>
      <x:c r="L1162" s="120" t="n">
        <x:v>0.7372257293475085</x:v>
      </x:c>
      <x:c r="M1162" s="120" t="n">
        <x:v>1</x:v>
      </x:c>
      <x:c r="N1162" s="120" t="n">
        <x:v>1</x:v>
      </x:c>
      <x:c r="O1162" s="120" t="n">
        <x:v>1</x:v>
      </x:c>
      <x:c r="P1162" s="120" t="n">
        <x:v>1</x:v>
      </x:c>
      <x:c r="Q1162" s="120" t="n">
        <x:v>2</x:v>
      </x:c>
      <x:c r="R1162" s="120" t="n">
        <x:v>0.004408259572799181</x:v>
      </x:c>
      <x:c r="S1162" s="120" t="n">
        <x:v>0.0007222614205399574</x:v>
      </x:c>
      <x:c r="T1162" s="120" t="n">
        <x:v>975</x:v>
      </x:c>
      <x:c r="U1162" s="120" t="n">
        <x:v>200</x:v>
      </x:c>
      <x:c r="V1162" s="120" t="n">
        <x:v>0.0005388699193364009</x:v>
      </x:c>
      <x:c r="W1162" s="120" t="n">
        <x:v>0.0026269908567649546</x:v>
      </x:c>
      <x:c r="X1162" s="120" t="n">
        <x:v>1162</x:v>
      </x:c>
      <x:c r="Y1162" s="151" t="n">
        <x:v>44590.615011574075</x:v>
      </x:c>
      <x:c r="Z1162" s="151" t="n">
        <x:v>44590.617268518516</x:v>
      </x:c>
      <x:c r="AA1162" s="120" t="n">
        <x:v>40</x:v>
      </x:c>
      <x:c r="AB1162" s="120" t="str">
        <x:v>Normal</x:v>
      </x:c>
      <x:c r="AC1162" s="120" t="n">
        <x:v>0</x:v>
      </x:c>
      <x:c r="AD1162" s="120"/>
      <x:c r="AE1162" s="120"/>
      <x:c r="AF1162" s="120"/>
      <x:c r="AG1162" s="120"/>
    </x:row>
    <x:row r="1163">
      <x:c r="A1163" s="120" t="n">
        <x:v>1162</x:v>
      </x:c>
      <x:c r="B1163" s="120" t="n">
        <x:v>0</x:v>
      </x:c>
      <x:c r="C1163" s="120" t="n">
        <x:v>1</x:v>
      </x:c>
      <x:c r="D1163" s="120" t="str">
        <x:v>CADC0894</x:v>
      </x:c>
      <x:c r="E1163" s="120" t="n">
        <x:v>5</x:v>
      </x:c>
      <x:c r="F1163" s="120" t="n">
        <x:v>235</x:v>
      </x:c>
      <x:c r="G1163" s="120" t="n">
        <x:v>48</x:v>
      </x:c>
      <x:c r="H1163" s="120" t="n">
        <x:v>0.248648635</x:v>
      </x:c>
      <x:c r="I1163" s="120" t="n">
        <x:v>0.09421227765217692</x:v>
      </x:c>
      <x:c r="J1163" s="120" t="n">
        <x:v>0.30694018578898546</x:v>
      </x:c>
      <x:c r="K1163" s="120" t="n">
        <x:v>-0.7806617544978467</x:v>
      </x:c>
      <x:c r="L1163" s="120" t="n">
        <x:v>0.9472117394284161</x:v>
      </x:c>
      <x:c r="M1163" s="120" t="n">
        <x:v>1</x:v>
      </x:c>
      <x:c r="N1163" s="120" t="n">
        <x:v>1</x:v>
      </x:c>
      <x:c r="O1163" s="120" t="n">
        <x:v>1</x:v>
      </x:c>
      <x:c r="P1163" s="120" t="n">
        <x:v>2</x:v>
      </x:c>
      <x:c r="Q1163" s="120" t="n">
        <x:v>3</x:v>
      </x:c>
      <x:c r="R1163" s="120" t="n">
        <x:v>0.003908079744646402</x:v>
      </x:c>
      <x:c r="S1163" s="120" t="n">
        <x:v>0.0017763310852918646</x:v>
      </x:c>
      <x:c r="T1163" s="120" t="n">
        <x:v>1175</x:v>
      </x:c>
      <x:c r="U1163" s="120" t="n">
        <x:v>240</x:v>
      </x:c>
      <x:c r="V1163" s="120" t="n">
        <x:v>0.00040090330915819967</x:v>
      </x:c>
      <x:c r="W1163" s="120" t="n">
        <x:v>0.0019627557844203525</x:v>
      </x:c>
      <x:c r="X1163" s="120" t="n">
        <x:v>1163</x:v>
      </x:c>
      <x:c r="Y1163" s="151" t="n">
        <x:v>44590.61732638889</x:v>
      </x:c>
      <x:c r="Z1163" s="151" t="n">
        <x:v>44590.620046296295</x:v>
      </x:c>
      <x:c r="AA1163" s="120" t="n">
        <x:v>48</x:v>
      </x:c>
      <x:c r="AB1163" s="120" t="str">
        <x:v>Normal</x:v>
      </x:c>
      <x:c r="AC1163" s="120" t="n">
        <x:v>1</x:v>
      </x:c>
      <x:c r="AD1163" s="120" t="n">
        <x:v>553</x:v>
      </x:c>
      <x:c r="AE1163" s="120" t="n">
        <x:v>6</x:v>
      </x:c>
      <x:c r="AF1163" s="120" t="n">
        <x:v>53</x:v>
      </x:c>
      <x:c r="AG1163" s="120" t="str">
        <x:v>train=1|anomaly=0</x:v>
      </x:c>
    </x:row>
    <x:row r="1164">
      <x:c r="A1164" s="120" t="n">
        <x:v>1163</x:v>
      </x:c>
      <x:c r="B1164" s="120" t="n">
        <x:v>1</x:v>
      </x:c>
      <x:c r="C1164" s="120" t="n">
        <x:v>1</x:v>
      </x:c>
      <x:c r="D1164" s="120" t="str">
        <x:v>CADC0894</x:v>
      </x:c>
      <x:c r="E1164" s="120" t="n">
        <x:v>5</x:v>
      </x:c>
      <x:c r="F1164" s="120" t="n">
        <x:v>225</x:v>
      </x:c>
      <x:c r="G1164" s="120" t="n">
        <x:v>23</x:v>
      </x:c>
      <x:c r="H1164" s="120" t="n">
        <x:v>0.058783464347826095</x:v>
      </x:c>
      <x:c r="I1164" s="120" t="n">
        <x:v>0.001704761871923616</x:v>
      </x:c>
      <x:c r="J1164" s="120" t="n">
        <x:v>0.04128876205365833</x:v>
      </x:c>
      <x:c r="K1164" s="120" t="n">
        <x:v>-1.6764280106539433</x:v>
      </x:c>
      <x:c r="L1164" s="120" t="n">
        <x:v>-0.040463318862518596</x:v>
      </x:c>
      <x:c r="M1164" s="120" t="n">
        <x:v>1</x:v>
      </x:c>
      <x:c r="N1164" s="120" t="n">
        <x:v>1</x:v>
      </x:c>
      <x:c r="O1164" s="120" t="n">
        <x:v>1</x:v>
      </x:c>
      <x:c r="P1164" s="120" t="n">
        <x:v>1</x:v>
      </x:c>
      <x:c r="Q1164" s="120" t="n">
        <x:v>1</x:v>
      </x:c>
      <x:c r="R1164" s="120" t="n">
        <x:v>0.0004021197422514784</x:v>
      </x:c>
      <x:c r="S1164" s="120" t="n">
        <x:v>0.0007213289377808125</x:v>
      </x:c>
      <x:c r="T1164" s="120" t="n">
        <x:v>14925</x:v>
      </x:c>
      <x:c r="U1164" s="120" t="n">
        <x:v>115</x:v>
      </x:c>
      <x:c r="V1164" s="120" t="n">
        <x:v>0.000007576719430771626</x:v>
      </x:c>
      <x:c r="W1164" s="120" t="n">
        <x:v>0.0000741200813879833</x:v>
      </x:c>
      <x:c r="X1164" s="120" t="n">
        <x:v>1164</x:v>
      </x:c>
      <x:c r="Y1164" s="151" t="n">
        <x:v>44590.620104166665</x:v>
      </x:c>
      <x:c r="Z1164" s="151" t="n">
        <x:v>44590.622708333336</x:v>
      </x:c>
      <x:c r="AA1164" s="120" t="n">
        <x:v>23</x:v>
      </x:c>
      <x:c r="AB1164" s="120" t="str">
        <x:v>Anomalous</x:v>
      </x:c>
      <x:c r="AC1164" s="120" t="n">
        <x:v>1</x:v>
      </x:c>
      <x:c r="AD1164" s="120" t="n">
        <x:v>200</x:v>
      </x:c>
      <x:c r="AE1164" s="120" t="n">
        <x:v>2</x:v>
      </x:c>
      <x:c r="AF1164" s="120" t="n">
        <x:v>100</x:v>
      </x:c>
      <x:c r="AG1164" s="120" t="str">
        <x:v>train=1|anomaly=1</x:v>
      </x:c>
    </x:row>
    <x:row r="1165">
      <x:c r="A1165" s="120" t="n">
        <x:v>1164</x:v>
      </x:c>
      <x:c r="B1165" s="120" t="n">
        <x:v>0</x:v>
      </x:c>
      <x:c r="C1165" s="120" t="n">
        <x:v>1</x:v>
      </x:c>
      <x:c r="D1165" s="120" t="str">
        <x:v>CADC0894</x:v>
      </x:c>
      <x:c r="E1165" s="120" t="n">
        <x:v>5</x:v>
      </x:c>
      <x:c r="F1165" s="120" t="n">
        <x:v>200</x:v>
      </x:c>
      <x:c r="G1165" s="120" t="n">
        <x:v>41</x:v>
      </x:c>
      <x:c r="H1165" s="120" t="n">
        <x:v>0.31974430219512195</x:v>
      </x:c>
      <x:c r="I1165" s="120" t="n">
        <x:v>0.10361715653166484</x:v>
      </x:c>
      <x:c r="J1165" s="120" t="n">
        <x:v>0.32189618906048706</x:v>
      </x:c>
      <x:c r="K1165" s="120" t="n">
        <x:v>-1.0251352502263444</x:v>
      </x:c>
      <x:c r="L1165" s="120" t="n">
        <x:v>0.7498698733713326</x:v>
      </x:c>
      <x:c r="M1165" s="120" t="n">
        <x:v>1</x:v>
      </x:c>
      <x:c r="N1165" s="120" t="n">
        <x:v>1</x:v>
      </x:c>
      <x:c r="O1165" s="120" t="n">
        <x:v>1</x:v>
      </x:c>
      <x:c r="P1165" s="120" t="n">
        <x:v>1</x:v>
      </x:c>
      <x:c r="Q1165" s="120" t="n">
        <x:v>5</x:v>
      </x:c>
      <x:c r="R1165" s="120" t="n">
        <x:v>0.004665245776805228</x:v>
      </x:c>
      <x:c r="S1165" s="120" t="n">
        <x:v>0.0009048363396295117</x:v>
      </x:c>
      <x:c r="T1165" s="120" t="n">
        <x:v>1000</x:v>
      </x:c>
      <x:c r="U1165" s="120" t="n">
        <x:v>205</x:v>
      </x:c>
      <x:c r="V1165" s="120" t="n">
        <x:v>0.0005180857826583242</x:v>
      </x:c>
      <x:c r="W1165" s="120" t="n">
        <x:v>0.002527247720284508</x:v>
      </x:c>
      <x:c r="X1165" s="120" t="n">
        <x:v>1165</x:v>
      </x:c>
      <x:c r="Y1165" s="151" t="n">
        <x:v>44590.622766203705</x:v>
      </x:c>
      <x:c r="Z1165" s="151" t="n">
        <x:v>44590.625081018516</x:v>
      </x:c>
      <x:c r="AA1165" s="120" t="n">
        <x:v>41</x:v>
      </x:c>
      <x:c r="AB1165" s="120" t="str">
        <x:v>Normal</x:v>
      </x:c>
      <x:c r="AC1165" s="120" t="n">
        <x:v>1</x:v>
      </x:c>
      <x:c r="AD1165" s="120" t="n">
        <x:v>611</x:v>
      </x:c>
      <x:c r="AE1165" s="120" t="n">
        <x:v>7</x:v>
      </x:c>
      <x:c r="AF1165" s="120" t="n">
        <x:v>11</x:v>
      </x:c>
      <x:c r="AG1165" s="120" t="str">
        <x:v>train=1|anomaly=0</x:v>
      </x:c>
    </x:row>
    <x:row r="1166">
      <x:c r="A1166" s="120" t="n">
        <x:v>1165</x:v>
      </x:c>
      <x:c r="B1166" s="120" t="n">
        <x:v>0</x:v>
      </x:c>
      <x:c r="C1166" s="120" t="n">
        <x:v>1</x:v>
      </x:c>
      <x:c r="D1166" s="120" t="str">
        <x:v>CADC0894</x:v>
      </x:c>
      <x:c r="E1166" s="120" t="n">
        <x:v>5</x:v>
      </x:c>
      <x:c r="F1166" s="120" t="n">
        <x:v>210</x:v>
      </x:c>
      <x:c r="G1166" s="120" t="n">
        <x:v>43</x:v>
      </x:c>
      <x:c r="H1166" s="120" t="n">
        <x:v>0.3079936972093023</x:v>
      </x:c>
      <x:c r="I1166" s="120" t="n">
        <x:v>0.10536909085321568</x:v>
      </x:c>
      <x:c r="J1166" s="120" t="n">
        <x:v>0.3246060548622217</x:v>
      </x:c>
      <x:c r="K1166" s="120" t="n">
        <x:v>-0.8120965278186154</x:v>
      </x:c>
      <x:c r="L1166" s="120" t="n">
        <x:v>0.8630135212754183</x:v>
      </x:c>
      <x:c r="M1166" s="120" t="n">
        <x:v>1</x:v>
      </x:c>
      <x:c r="N1166" s="120" t="n">
        <x:v>1</x:v>
      </x:c>
      <x:c r="O1166" s="120" t="n">
        <x:v>1</x:v>
      </x:c>
      <x:c r="P1166" s="120" t="n">
        <x:v>1</x:v>
      </x:c>
      <x:c r="Q1166" s="120" t="n">
        <x:v>5</x:v>
      </x:c>
      <x:c r="R1166" s="120" t="n">
        <x:v>0.0042580390822353</x:v>
      </x:c>
      <x:c r="S1166" s="120" t="n">
        <x:v>0.0004661691516158634</x:v>
      </x:c>
      <x:c r="T1166" s="120" t="n">
        <x:v>1050</x:v>
      </x:c>
      <x:c r="U1166" s="120" t="n">
        <x:v>215</x:v>
      </x:c>
      <x:c r="V1166" s="120" t="n">
        <x:v>0.0005017575754915032</x:v>
      </x:c>
      <x:c r="W1166" s="120" t="n">
        <x:v>0.002450443973330597</x:v>
      </x:c>
      <x:c r="X1166" s="120" t="n">
        <x:v>1166</x:v>
      </x:c>
      <x:c r="Y1166" s="151" t="n">
        <x:v>44590.62513888889</x:v>
      </x:c>
      <x:c r="Z1166" s="151" t="n">
        <x:v>44590.62756944444</x:v>
      </x:c>
      <x:c r="AA1166" s="120" t="n">
        <x:v>43</x:v>
      </x:c>
      <x:c r="AB1166" s="120" t="str">
        <x:v>Normal</x:v>
      </x:c>
      <x:c r="AC1166" s="120" t="n">
        <x:v>1</x:v>
      </x:c>
      <x:c r="AD1166" s="120" t="n">
        <x:v>619</x:v>
      </x:c>
      <x:c r="AE1166" s="120" t="n">
        <x:v>7</x:v>
      </x:c>
      <x:c r="AF1166" s="120" t="n">
        <x:v>19</x:v>
      </x:c>
      <x:c r="AG1166" s="120" t="str">
        <x:v>train=1|anomaly=0</x:v>
      </x:c>
    </x:row>
    <x:row r="1167">
      <x:c r="A1167" s="120" t="n">
        <x:v>1166</x:v>
      </x:c>
      <x:c r="B1167" s="120" t="n">
        <x:v>0</x:v>
      </x:c>
      <x:c r="C1167" s="120" t="n">
        <x:v>0</x:v>
      </x:c>
      <x:c r="D1167" s="120" t="str">
        <x:v>CADC0894</x:v>
      </x:c>
      <x:c r="E1167" s="120" t="n">
        <x:v>5</x:v>
      </x:c>
      <x:c r="F1167" s="120" t="n">
        <x:v>200</x:v>
      </x:c>
      <x:c r="G1167" s="120" t="n">
        <x:v>41</x:v>
      </x:c>
      <x:c r="H1167" s="120" t="n">
        <x:v>0.28719952146341465</x:v>
      </x:c>
      <x:c r="I1167" s="120" t="n">
        <x:v>0.09787049378571284</x:v>
      </x:c>
      <x:c r="J1167" s="120" t="n">
        <x:v>0.3128426022550523</x:v>
      </x:c>
      <x:c r="K1167" s="120" t="n">
        <x:v>-0.9961783333108709</x:v>
      </x:c>
      <x:c r="L1167" s="120" t="n">
        <x:v>0.7795692445404092</x:v>
      </x:c>
      <x:c r="M1167" s="120" t="n">
        <x:v>1</x:v>
      </x:c>
      <x:c r="N1167" s="120" t="n">
        <x:v>1</x:v>
      </x:c>
      <x:c r="O1167" s="120" t="n">
        <x:v>1</x:v>
      </x:c>
      <x:c r="P1167" s="120" t="n">
        <x:v>1</x:v>
      </x:c>
      <x:c r="Q1167" s="120" t="n">
        <x:v>5</x:v>
      </x:c>
      <x:c r="R1167" s="120" t="n">
        <x:v>0.0039645049034948135</x:v>
      </x:c>
      <x:c r="S1167" s="120" t="n">
        <x:v>0.0004652601511762351</x:v>
      </x:c>
      <x:c r="T1167" s="120" t="n">
        <x:v>1000</x:v>
      </x:c>
      <x:c r="U1167" s="120" t="n">
        <x:v>205</x:v>
      </x:c>
      <x:c r="V1167" s="120" t="n">
        <x:v>0.0004893524689285642</x:v>
      </x:c>
      <x:c r="W1167" s="120" t="n">
        <x:v>0.002387085214285679</x:v>
      </x:c>
      <x:c r="X1167" s="120" t="n">
        <x:v>1167</x:v>
      </x:c>
      <x:c r="Y1167" s="151" t="n">
        <x:v>44590.62762731482</x:v>
      </x:c>
      <x:c r="Z1167" s="151" t="n">
        <x:v>44590.62994212963</x:v>
      </x:c>
      <x:c r="AA1167" s="120" t="n">
        <x:v>41</x:v>
      </x:c>
      <x:c r="AB1167" s="120" t="str">
        <x:v>Normal</x:v>
      </x:c>
      <x:c r="AC1167" s="120" t="n">
        <x:v>1</x:v>
      </x:c>
      <x:c r="AD1167" s="120" t="n">
        <x:v>814</x:v>
      </x:c>
      <x:c r="AE1167" s="120" t="n">
        <x:v>9</x:v>
      </x:c>
      <x:c r="AF1167" s="120" t="n">
        <x:v>14</x:v>
      </x:c>
      <x:c r="AG1167" s="120" t="str">
        <x:v>train=0|anomaly=0</x:v>
      </x:c>
    </x:row>
    <x:row r="1168">
      <x:c r="A1168" s="120" t="n">
        <x:v>1167</x:v>
      </x:c>
      <x:c r="B1168" s="120" t="n">
        <x:v>0</x:v>
      </x:c>
      <x:c r="C1168" s="120" t="n">
        <x:v>1</x:v>
      </x:c>
      <x:c r="D1168" s="120" t="str">
        <x:v>CADC0894</x:v>
      </x:c>
      <x:c r="E1168" s="120" t="n">
        <x:v>5</x:v>
      </x:c>
      <x:c r="F1168" s="120" t="n">
        <x:v>230</x:v>
      </x:c>
      <x:c r="G1168" s="120" t="n">
        <x:v>47</x:v>
      </x:c>
      <x:c r="H1168" s="120" t="n">
        <x:v>0.2233631938297872</x:v>
      </x:c>
      <x:c r="I1168" s="120" t="n">
        <x:v>0.08028449174675296</x:v>
      </x:c>
      <x:c r="J1168" s="120" t="n">
        <x:v>0.2833451812661598</x:v>
      </x:c>
      <x:c r="K1168" s="120" t="n">
        <x:v>-0.6215524200700342</x:v>
      </x:c>
      <x:c r="L1168" s="120" t="n">
        <x:v>1.01623499573158</x:v>
      </x:c>
      <x:c r="M1168" s="120" t="n">
        <x:v>1</x:v>
      </x:c>
      <x:c r="N1168" s="120" t="n">
        <x:v>1</x:v>
      </x:c>
      <x:c r="O1168" s="120" t="n">
        <x:v>1</x:v>
      </x:c>
      <x:c r="P1168" s="120" t="n">
        <x:v>1</x:v>
      </x:c>
      <x:c r="Q1168" s="120" t="n">
        <x:v>5</x:v>
      </x:c>
      <x:c r="R1168" s="120" t="n">
        <x:v>0.003033864554384625</x:v>
      </x:c>
      <x:c r="S1168" s="120" t="n">
        <x:v>0.0003333730623725912</x:v>
      </x:c>
      <x:c r="T1168" s="120" t="n">
        <x:v>1150</x:v>
      </x:c>
      <x:c r="U1168" s="120" t="n">
        <x:v>235</x:v>
      </x:c>
      <x:c r="V1168" s="120" t="n">
        <x:v>0.0003490630075945781</x:v>
      </x:c>
      <x:c r="W1168" s="120" t="n">
        <x:v>0.001708180675462829</x:v>
      </x:c>
      <x:c r="X1168" s="120" t="n">
        <x:v>1168</x:v>
      </x:c>
      <x:c r="Y1168" s="151" t="n">
        <x:v>44590.63</x:v>
      </x:c>
      <x:c r="Z1168" s="151" t="n">
        <x:v>44590.63266203704</x:v>
      </x:c>
      <x:c r="AA1168" s="120" t="n">
        <x:v>47</x:v>
      </x:c>
      <x:c r="AB1168" s="120" t="str">
        <x:v>Normal</x:v>
      </x:c>
      <x:c r="AC1168" s="120" t="n">
        <x:v>0</x:v>
      </x:c>
      <x:c r="AD1168" s="120"/>
      <x:c r="AE1168" s="120"/>
      <x:c r="AF1168" s="120"/>
      <x:c r="AG1168" s="120"/>
    </x:row>
    <x:row r="1169">
      <x:c r="A1169" s="120" t="n">
        <x:v>1168</x:v>
      </x:c>
      <x:c r="B1169" s="120" t="n">
        <x:v>0</x:v>
      </x:c>
      <x:c r="C1169" s="120" t="n">
        <x:v>0</x:v>
      </x:c>
      <x:c r="D1169" s="120" t="str">
        <x:v>CADC0894</x:v>
      </x:c>
      <x:c r="E1169" s="120" t="n">
        <x:v>5</x:v>
      </x:c>
      <x:c r="F1169" s="120" t="n">
        <x:v>215</x:v>
      </x:c>
      <x:c r="G1169" s="120" t="n">
        <x:v>44</x:v>
      </x:c>
      <x:c r="H1169" s="120" t="n">
        <x:v>0.2136711827272727</x:v>
      </x:c>
      <x:c r="I1169" s="120" t="n">
        <x:v>0.07713572697923424</x:v>
      </x:c>
      <x:c r="J1169" s="120" t="n">
        <x:v>0.2777331938736064</x:v>
      </x:c>
      <x:c r="K1169" s="120" t="n">
        <x:v>-0.8100082080738122</x:v>
      </x:c>
      <x:c r="L1169" s="120" t="n">
        <x:v>0.9268728301841808</x:v>
      </x:c>
      <x:c r="M1169" s="120" t="n">
        <x:v>1</x:v>
      </x:c>
      <x:c r="N1169" s="120" t="n">
        <x:v>1</x:v>
      </x:c>
      <x:c r="O1169" s="120" t="n">
        <x:v>1</x:v>
      </x:c>
      <x:c r="P1169" s="120" t="n">
        <x:v>1</x:v>
      </x:c>
      <x:c r="Q1169" s="120" t="n">
        <x:v>7</x:v>
      </x:c>
      <x:c r="R1169" s="120" t="n">
        <x:v>0.0030068108866081137</x:v>
      </x:c>
      <x:c r="S1169" s="120" t="n">
        <x:v>0.00035514820250210087</x:v>
      </x:c>
      <x:c r="T1169" s="120" t="n">
        <x:v>1075</x:v>
      </x:c>
      <x:c r="U1169" s="120" t="n">
        <x:v>220</x:v>
      </x:c>
      <x:c r="V1169" s="120" t="n">
        <x:v>0.000358770823159229</x:v>
      </x:c>
      <x:c r="W1169" s="120" t="n">
        <x:v>0.0017530847040735055</x:v>
      </x:c>
      <x:c r="X1169" s="120" t="n">
        <x:v>1169</x:v>
      </x:c>
      <x:c r="Y1169" s="151" t="n">
        <x:v>44590.63271990741</x:v>
      </x:c>
      <x:c r="Z1169" s="151" t="n">
        <x:v>44590.63520833333</x:v>
      </x:c>
      <x:c r="AA1169" s="120" t="n">
        <x:v>44</x:v>
      </x:c>
      <x:c r="AB1169" s="120" t="str">
        <x:v>Normal</x:v>
      </x:c>
      <x:c r="AC1169" s="120" t="n">
        <x:v>0</x:v>
      </x:c>
      <x:c r="AD1169" s="120"/>
      <x:c r="AE1169" s="120"/>
      <x:c r="AF1169" s="120"/>
      <x:c r="AG1169" s="120"/>
    </x:row>
    <x:row r="1170">
      <x:c r="A1170" s="120" t="n">
        <x:v>1169</x:v>
      </x:c>
      <x:c r="B1170" s="120" t="n">
        <x:v>0</x:v>
      </x:c>
      <x:c r="C1170" s="120" t="n">
        <x:v>1</x:v>
      </x:c>
      <x:c r="D1170" s="120" t="str">
        <x:v>CADC0894</x:v>
      </x:c>
      <x:c r="E1170" s="120" t="n">
        <x:v>5</x:v>
      </x:c>
      <x:c r="F1170" s="120" t="n">
        <x:v>235</x:v>
      </x:c>
      <x:c r="G1170" s="120" t="n">
        <x:v>48</x:v>
      </x:c>
      <x:c r="H1170" s="120" t="n">
        <x:v>0.17388051812500002</x:v>
      </x:c>
      <x:c r="I1170" s="120" t="n">
        <x:v>0.06619709452288798</x:v>
      </x:c>
      <x:c r="J1170" s="120" t="n">
        <x:v>0.25728796031467926</x:v>
      </x:c>
      <x:c r="K1170" s="120" t="n">
        <x:v>-0.4484799828174677</x:v>
      </x:c>
      <x:c r="L1170" s="120" t="n">
        <x:v>1.1078817109846746</x:v>
      </x:c>
      <x:c r="M1170" s="120" t="n">
        <x:v>1</x:v>
      </x:c>
      <x:c r="N1170" s="120" t="n">
        <x:v>1</x:v>
      </x:c>
      <x:c r="O1170" s="120" t="n">
        <x:v>1</x:v>
      </x:c>
      <x:c r="P1170" s="120" t="n">
        <x:v>1</x:v>
      </x:c>
      <x:c r="Q1170" s="120" t="n">
        <x:v>5</x:v>
      </x:c>
      <x:c r="R1170" s="120" t="n">
        <x:v>0.002612910971458217</x:v>
      </x:c>
      <x:c r="S1170" s="120" t="n">
        <x:v>0.00031878250013719564</x:v>
      </x:c>
      <x:c r="T1170" s="120" t="n">
        <x:v>1175</x:v>
      </x:c>
      <x:c r="U1170" s="120" t="n">
        <x:v>240</x:v>
      </x:c>
      <x:c r="V1170" s="120" t="n">
        <x:v>0.0002816897639271829</x:v>
      </x:c>
      <x:c r="W1170" s="120" t="n">
        <x:v>0.0013791061358934995</x:v>
      </x:c>
      <x:c r="X1170" s="120" t="n">
        <x:v>1170</x:v>
      </x:c>
      <x:c r="Y1170" s="151" t="n">
        <x:v>44590.6352662037</x:v>
      </x:c>
      <x:c r="Z1170" s="151" t="n">
        <x:v>44590.63798611111</x:v>
      </x:c>
      <x:c r="AA1170" s="120" t="n">
        <x:v>48</x:v>
      </x:c>
      <x:c r="AB1170" s="120" t="str">
        <x:v>Normal</x:v>
      </x:c>
      <x:c r="AC1170" s="120" t="n">
        <x:v>0</x:v>
      </x:c>
      <x:c r="AD1170" s="120"/>
      <x:c r="AE1170" s="120"/>
      <x:c r="AF1170" s="120"/>
      <x:c r="AG1170" s="120"/>
    </x:row>
    <x:row r="1171">
      <x:c r="A1171" s="120" t="n">
        <x:v>1170</x:v>
      </x:c>
      <x:c r="B1171" s="120" t="n">
        <x:v>0</x:v>
      </x:c>
      <x:c r="C1171" s="120" t="n">
        <x:v>0</x:v>
      </x:c>
      <x:c r="D1171" s="120" t="str">
        <x:v>CADC0894</x:v>
      </x:c>
      <x:c r="E1171" s="120" t="n">
        <x:v>5</x:v>
      </x:c>
      <x:c r="F1171" s="120" t="n">
        <x:v>205</x:v>
      </x:c>
      <x:c r="G1171" s="120" t="n">
        <x:v>42</x:v>
      </x:c>
      <x:c r="H1171" s="120" t="n">
        <x:v>0.19196836857142857</x:v>
      </x:c>
      <x:c r="I1171" s="120" t="n">
        <x:v>0.0706265728759042</x:v>
      </x:c>
      <x:c r="J1171" s="120" t="n">
        <x:v>0.265756604576263</x:v>
      </x:c>
      <x:c r="K1171" s="120" t="n">
        <x:v>-0.8052094659750324</x:v>
      </x:c>
      <x:c r="L1171" s="120" t="n">
        <x:v>0.9385077793737404</x:v>
      </x:c>
      <x:c r="M1171" s="120" t="n">
        <x:v>1</x:v>
      </x:c>
      <x:c r="N1171" s="120" t="n">
        <x:v>1</x:v>
      </x:c>
      <x:c r="O1171" s="120" t="n">
        <x:v>1</x:v>
      </x:c>
      <x:c r="P1171" s="120" t="n">
        <x:v>1</x:v>
      </x:c>
      <x:c r="Q1171" s="120" t="n">
        <x:v>3</x:v>
      </x:c>
      <x:c r="R1171" s="120" t="n">
        <x:v>0.0033493574799249954</x:v>
      </x:c>
      <x:c r="S1171" s="120" t="n">
        <x:v>0.0008765826126163603</x:v>
      </x:c>
      <x:c r="T1171" s="120" t="n">
        <x:v>1025</x:v>
      </x:c>
      <x:c r="U1171" s="120" t="n">
        <x:v>210</x:v>
      </x:c>
      <x:c r="V1171" s="120" t="n">
        <x:v>0.00034451986768733756</x:v>
      </x:c>
      <x:c r="W1171" s="120" t="n">
        <x:v>0.0016815850684739095</x:v>
      </x:c>
      <x:c r="X1171" s="120" t="n">
        <x:v>1171</x:v>
      </x:c>
      <x:c r="Y1171" s="151" t="n">
        <x:v>44590.63804398148</x:v>
      </x:c>
      <x:c r="Z1171" s="151" t="n">
        <x:v>44590.64041666667</x:v>
      </x:c>
      <x:c r="AA1171" s="120" t="n">
        <x:v>42</x:v>
      </x:c>
      <x:c r="AB1171" s="120" t="str">
        <x:v>Normal</x:v>
      </x:c>
      <x:c r="AC1171" s="120" t="n">
        <x:v>1</x:v>
      </x:c>
      <x:c r="AD1171" s="120" t="n">
        <x:v>65</x:v>
      </x:c>
      <x:c r="AE1171" s="120" t="n">
        <x:v>1</x:v>
      </x:c>
      <x:c r="AF1171" s="120" t="n">
        <x:v>65</x:v>
      </x:c>
      <x:c r="AG1171" s="120" t="str">
        <x:v>train=0|anomaly=0</x:v>
      </x:c>
    </x:row>
    <x:row r="1172">
      <x:c r="A1172" s="120" t="n">
        <x:v>1171</x:v>
      </x:c>
      <x:c r="B1172" s="120" t="n">
        <x:v>0</x:v>
      </x:c>
      <x:c r="C1172" s="120" t="n">
        <x:v>1</x:v>
      </x:c>
      <x:c r="D1172" s="120" t="str">
        <x:v>CADC0873</x:v>
      </x:c>
      <x:c r="E1172" s="120" t="n">
        <x:v>5</x:v>
      </x:c>
      <x:c r="F1172" s="120" t="n">
        <x:v>775</x:v>
      </x:c>
      <x:c r="G1172" s="120" t="n">
        <x:v>156</x:v>
      </x:c>
      <x:c r="H1172" s="120" t="n">
        <x:v>-0.000014977944224358971</x:v>
      </x:c>
      <x:c r="I1172" s="120" t="n">
        <x:v>2.7684092701316905e-10</x:v>
      </x:c>
      <x:c r="J1172" s="120" t="n">
        <x:v>0.00001663853740606935</x:v>
      </x:c>
      <x:c r="K1172" s="120" t="n">
        <x:v>-1.451591239317861</x:v>
      </x:c>
      <x:c r="L1172" s="120" t="n">
        <x:v>0.17050193941256556</x:v>
      </x:c>
      <x:c r="M1172" s="120" t="n">
        <x:v>1</x:v>
      </x:c>
      <x:c r="N1172" s="120" t="n">
        <x:v>1</x:v>
      </x:c>
      <x:c r="O1172" s="120" t="n">
        <x:v>1</x:v>
      </x:c>
      <x:c r="P1172" s="120" t="n">
        <x:v>40</x:v>
      </x:c>
      <x:c r="Q1172" s="120" t="n">
        <x:v>48</x:v>
      </x:c>
      <x:c r="R1172" s="120" t="n">
        <x:v>6.85480128946394e-13</x:v>
      </x:c>
      <x:c r="S1172" s="120" t="n">
        <x:v>6.628469553734424e-13</x:v>
      </x:c>
      <x:c r="T1172" s="120" t="n">
        <x:v>3875</x:v>
      </x:c>
      <x:c r="U1172" s="120" t="n">
        <x:v>780</x:v>
      </x:c>
      <x:c r="V1172" s="120" t="n">
        <x:v>3.5721409937183104e-13</x:v>
      </x:c>
      <x:c r="W1172" s="120" t="n">
        <x:v>1.774621327007494e-12</x:v>
      </x:c>
      <x:c r="X1172" s="120" t="n">
        <x:v>1172</x:v>
      </x:c>
      <x:c r="Y1172" s="151" t="n">
        <x:v>44587.00216435185</x:v>
      </x:c>
      <x:c r="Z1172" s="151" t="n">
        <x:v>44587.01113425926</x:v>
      </x:c>
      <x:c r="AA1172" s="120" t="n">
        <x:v>156</x:v>
      </x:c>
      <x:c r="AB1172" s="120" t="str">
        <x:v>Normal</x:v>
      </x:c>
      <x:c r="AC1172" s="120" t="n">
        <x:v>1</x:v>
      </x:c>
      <x:c r="AD1172" s="120" t="n">
        <x:v>249</x:v>
      </x:c>
      <x:c r="AE1172" s="120" t="n">
        <x:v>3</x:v>
      </x:c>
      <x:c r="AF1172" s="120" t="n">
        <x:v>49</x:v>
      </x:c>
      <x:c r="AG1172" s="120" t="str">
        <x:v>train=1|anomaly=0</x:v>
      </x:c>
    </x:row>
    <x:row r="1173">
      <x:c r="A1173" s="120" t="n">
        <x:v>1172</x:v>
      </x:c>
      <x:c r="B1173" s="120" t="n">
        <x:v>0</x:v>
      </x:c>
      <x:c r="C1173" s="120" t="n">
        <x:v>1</x:v>
      </x:c>
      <x:c r="D1173" s="120" t="str">
        <x:v>CADC0873</x:v>
      </x:c>
      <x:c r="E1173" s="120" t="n">
        <x:v>5</x:v>
      </x:c>
      <x:c r="F1173" s="120" t="n">
        <x:v>525</x:v>
      </x:c>
      <x:c r="G1173" s="120" t="n">
        <x:v>106</x:v>
      </x:c>
      <x:c r="H1173" s="120" t="n">
        <x:v>0.000004837359070754717</x:v>
      </x:c>
      <x:c r="I1173" s="120" t="n">
        <x:v>2.2151384129042402e-10</x:v>
      </x:c>
      <x:c r="J1173" s="120" t="n">
        <x:v>0.000014883341066118993</x:v>
      </x:c>
      <x:c r="K1173" s="120" t="n">
        <x:v>-1.472772931547792</x:v>
      </x:c>
      <x:c r="L1173" s="120" t="n">
        <x:v>0.21421867443098117</x:v>
      </x:c>
      <x:c r="M1173" s="120" t="n">
        <x:v>1</x:v>
      </x:c>
      <x:c r="N1173" s="120" t="n">
        <x:v>1</x:v>
      </x:c>
      <x:c r="O1173" s="120" t="n">
        <x:v>1</x:v>
      </x:c>
      <x:c r="P1173" s="120" t="n">
        <x:v>29</x:v>
      </x:c>
      <x:c r="Q1173" s="120" t="n">
        <x:v>33</x:v>
      </x:c>
      <x:c r="R1173" s="120" t="n">
        <x:v>1.0758399315159706e-12</x:v>
      </x:c>
      <x:c r="S1173" s="120" t="n">
        <x:v>8.30480999260085e-13</x:v>
      </x:c>
      <x:c r="T1173" s="120" t="n">
        <x:v>2625</x:v>
      </x:c>
      <x:c r="U1173" s="120" t="n">
        <x:v>530</x:v>
      </x:c>
      <x:c r="V1173" s="120" t="n">
        <x:v>4.2193112626747435e-13</x:v>
      </x:c>
      <x:c r="W1173" s="120" t="n">
        <x:v>2.0897532197209813e-12</x:v>
      </x:c>
      <x:c r="X1173" s="120" t="n">
        <x:v>1173</x:v>
      </x:c>
      <x:c r="Y1173" s="151" t="n">
        <x:v>44587.024560185186</x:v>
      </x:c>
      <x:c r="Z1173" s="151" t="n">
        <x:v>44587.030636574076</x:v>
      </x:c>
      <x:c r="AA1173" s="120" t="n">
        <x:v>106</x:v>
      </x:c>
      <x:c r="AB1173" s="120" t="str">
        <x:v>Normal</x:v>
      </x:c>
      <x:c r="AC1173" s="120" t="n">
        <x:v>1</x:v>
      </x:c>
      <x:c r="AD1173" s="120" t="n">
        <x:v>112</x:v>
      </x:c>
      <x:c r="AE1173" s="120" t="n">
        <x:v>2</x:v>
      </x:c>
      <x:c r="AF1173" s="120" t="n">
        <x:v>12</x:v>
      </x:c>
      <x:c r="AG1173" s="120" t="str">
        <x:v>train=1|anomaly=0</x:v>
      </x:c>
    </x:row>
    <x:row r="1174">
      <x:c r="A1174" s="120" t="n">
        <x:v>1173</x:v>
      </x:c>
      <x:c r="B1174" s="120" t="n">
        <x:v>0</x:v>
      </x:c>
      <x:c r="C1174" s="120" t="n">
        <x:v>1</x:v>
      </x:c>
      <x:c r="D1174" s="120" t="str">
        <x:v>CADC0873</x:v>
      </x:c>
      <x:c r="E1174" s="120" t="n">
        <x:v>5</x:v>
      </x:c>
      <x:c r="F1174" s="120" t="n">
        <x:v>495</x:v>
      </x:c>
      <x:c r="G1174" s="120" t="n">
        <x:v>100</x:v>
      </x:c>
      <x:c r="H1174" s="120" t="n">
        <x:v>0.00000428058668</x:v>
      </x:c>
      <x:c r="I1174" s="120" t="n">
        <x:v>4.66443042078764e-10</x:v>
      </x:c>
      <x:c r="J1174" s="120" t="n">
        <x:v>0.000021597292471019696</x:v>
      </x:c>
      <x:c r="K1174" s="120" t="n">
        <x:v>-1.407867945843621</x:v>
      </x:c>
      <x:c r="L1174" s="120" t="n">
        <x:v>0.14764678881569485</x:v>
      </x:c>
      <x:c r="M1174" s="120" t="n">
        <x:v>1</x:v>
      </x:c>
      <x:c r="N1174" s="120" t="n">
        <x:v>1</x:v>
      </x:c>
      <x:c r="O1174" s="120" t="n">
        <x:v>1</x:v>
      </x:c>
      <x:c r="P1174" s="120" t="n">
        <x:v>20</x:v>
      </x:c>
      <x:c r="Q1174" s="120" t="n">
        <x:v>34</x:v>
      </x:c>
      <x:c r="R1174" s="120" t="n">
        <x:v>2.186677572844977e-12</x:v>
      </x:c>
      <x:c r="S1174" s="120" t="n">
        <x:v>7.91717729876564e-13</x:v>
      </x:c>
      <x:c r="T1174" s="120" t="n">
        <x:v>2475</x:v>
      </x:c>
      <x:c r="U1174" s="120" t="n">
        <x:v>500</x:v>
      </x:c>
      <x:c r="V1174" s="120" t="n">
        <x:v>9.42309175916695e-13</x:v>
      </x:c>
      <x:c r="W1174" s="120" t="n">
        <x:v>4.66443042078764e-12</x:v>
      </x:c>
      <x:c r="X1174" s="120" t="n">
        <x:v>1174</x:v>
      </x:c>
      <x:c r="Y1174" s="151" t="n">
        <x:v>44587.08731481482</x:v>
      </x:c>
      <x:c r="Z1174" s="151" t="n">
        <x:v>44587.093043981484</x:v>
      </x:c>
      <x:c r="AA1174" s="120" t="n">
        <x:v>100</x:v>
      </x:c>
      <x:c r="AB1174" s="120" t="str">
        <x:v>Normal</x:v>
      </x:c>
      <x:c r="AC1174" s="120" t="n">
        <x:v>0</x:v>
      </x:c>
      <x:c r="AD1174" s="120"/>
      <x:c r="AE1174" s="120"/>
      <x:c r="AF1174" s="120"/>
      <x:c r="AG1174" s="120"/>
    </x:row>
    <x:row r="1175">
      <x:c r="A1175" s="120" t="n">
        <x:v>1174</x:v>
      </x:c>
      <x:c r="B1175" s="120" t="n">
        <x:v>0</x:v>
      </x:c>
      <x:c r="C1175" s="120" t="n">
        <x:v>1</x:v>
      </x:c>
      <x:c r="D1175" s="120" t="str">
        <x:v>CADC0873</x:v>
      </x:c>
      <x:c r="E1175" s="120" t="n">
        <x:v>5</x:v>
      </x:c>
      <x:c r="F1175" s="120" t="n">
        <x:v>525</x:v>
      </x:c>
      <x:c r="G1175" s="120" t="n">
        <x:v>106</x:v>
      </x:c>
      <x:c r="H1175" s="120" t="n">
        <x:v>-0.000005220210990566038</x:v>
      </x:c>
      <x:c r="I1175" s="120" t="n">
        <x:v>5.530914399005239e-10</x:v>
      </x:c>
      <x:c r="J1175" s="120" t="n">
        <x:v>0.000023517896162295724</x:v>
      </x:c>
      <x:c r="K1175" s="120" t="n">
        <x:v>-1.3949687298837923</x:v>
      </x:c>
      <x:c r="L1175" s="120" t="n">
        <x:v>0.18284929887908294</x:v>
      </x:c>
      <x:c r="M1175" s="120" t="n">
        <x:v>1</x:v>
      </x:c>
      <x:c r="N1175" s="120" t="n">
        <x:v>1</x:v>
      </x:c>
      <x:c r="O1175" s="120" t="n">
        <x:v>1</x:v>
      </x:c>
      <x:c r="P1175" s="120" t="n">
        <x:v>19</x:v>
      </x:c>
      <x:c r="Q1175" s="120" t="n">
        <x:v>33</x:v>
      </x:c>
      <x:c r="R1175" s="120" t="n">
        <x:v>2.1971856884172453e-12</x:v>
      </x:c>
      <x:c r="S1175" s="120" t="n">
        <x:v>7.404402572533508e-13</x:v>
      </x:c>
      <x:c r="T1175" s="120" t="n">
        <x:v>2625</x:v>
      </x:c>
      <x:c r="U1175" s="120" t="n">
        <x:v>530</x:v>
      </x:c>
      <x:c r="V1175" s="120" t="n">
        <x:v>1.0535075045724264e-12</x:v>
      </x:c>
      <x:c r="W1175" s="120" t="n">
        <x:v>5.2178437726464515e-12</x:v>
      </x:c>
      <x:c r="X1175" s="120" t="n">
        <x:v>1175</x:v>
      </x:c>
      <x:c r="Y1175" s="151" t="n">
        <x:v>44587.09310185185</x:v>
      </x:c>
      <x:c r="Z1175" s="151" t="n">
        <x:v>44587.099178240744</x:v>
      </x:c>
      <x:c r="AA1175" s="120" t="n">
        <x:v>106</x:v>
      </x:c>
      <x:c r="AB1175" s="120" t="str">
        <x:v>Normal</x:v>
      </x:c>
      <x:c r="AC1175" s="120" t="n">
        <x:v>0</x:v>
      </x:c>
      <x:c r="AD1175" s="120"/>
      <x:c r="AE1175" s="120"/>
      <x:c r="AF1175" s="120"/>
      <x:c r="AG1175" s="120"/>
    </x:row>
    <x:row r="1176">
      <x:c r="A1176" s="120" t="n">
        <x:v>1175</x:v>
      </x:c>
      <x:c r="B1176" s="120" t="n">
        <x:v>0</x:v>
      </x:c>
      <x:c r="C1176" s="120" t="n">
        <x:v>1</x:v>
      </x:c>
      <x:c r="D1176" s="120" t="str">
        <x:v>CADC0873</x:v>
      </x:c>
      <x:c r="E1176" s="120" t="n">
        <x:v>5</x:v>
      </x:c>
      <x:c r="F1176" s="120" t="n">
        <x:v>620</x:v>
      </x:c>
      <x:c r="G1176" s="120" t="n">
        <x:v>125</x:v>
      </x:c>
      <x:c r="H1176" s="120" t="n">
        <x:v>-0.000013272363110399998</x:v>
      </x:c>
      <x:c r="I1176" s="120" t="n">
        <x:v>3.728525672238841e-10</x:v>
      </x:c>
      <x:c r="J1176" s="120" t="n">
        <x:v>0.000019309390648694332</x:v>
      </x:c>
      <x:c r="K1176" s="120" t="n">
        <x:v>-1.3785802705507588</x:v>
      </x:c>
      <x:c r="L1176" s="120" t="n">
        <x:v>0.24497549592625842</x:v>
      </x:c>
      <x:c r="M1176" s="120" t="n">
        <x:v>1</x:v>
      </x:c>
      <x:c r="N1176" s="120" t="n">
        <x:v>1</x:v>
      </x:c>
      <x:c r="O1176" s="120" t="n">
        <x:v>1</x:v>
      </x:c>
      <x:c r="P1176" s="120" t="n">
        <x:v>29</x:v>
      </x:c>
      <x:c r="Q1176" s="120" t="n">
        <x:v>40</x:v>
      </x:c>
      <x:c r="R1176" s="120" t="n">
        <x:v>1.1819689723830878e-12</x:v>
      </x:c>
      <x:c r="S1176" s="120" t="n">
        <x:v>6.24833336707645e-13</x:v>
      </x:c>
      <x:c r="T1176" s="120" t="n">
        <x:v>3100</x:v>
      </x:c>
      <x:c r="U1176" s="120" t="n">
        <x:v>625</x:v>
      </x:c>
      <x:c r="V1176" s="120" t="n">
        <x:v>6.013751084256195e-13</x:v>
      </x:c>
      <x:c r="W1176" s="120" t="n">
        <x:v>2.9828205377910726e-12</x:v>
      </x:c>
      <x:c r="X1176" s="120" t="n">
        <x:v>1176</x:v>
      </x:c>
      <x:c r="Y1176" s="151" t="n">
        <x:v>44587.12076388889</x:v>
      </x:c>
      <x:c r="Z1176" s="151" t="n">
        <x:v>44587.12793981482</x:v>
      </x:c>
      <x:c r="AA1176" s="120" t="n">
        <x:v>125</x:v>
      </x:c>
      <x:c r="AB1176" s="120" t="str">
        <x:v>Normal</x:v>
      </x:c>
      <x:c r="AC1176" s="120" t="n">
        <x:v>0</x:v>
      </x:c>
      <x:c r="AD1176" s="120"/>
      <x:c r="AE1176" s="120"/>
      <x:c r="AF1176" s="120"/>
      <x:c r="AG1176" s="120"/>
    </x:row>
    <x:row r="1177">
      <x:c r="A1177" s="120" t="n">
        <x:v>1176</x:v>
      </x:c>
      <x:c r="B1177" s="120" t="n">
        <x:v>0</x:v>
      </x:c>
      <x:c r="C1177" s="120" t="n">
        <x:v>0</x:v>
      </x:c>
      <x:c r="D1177" s="120" t="str">
        <x:v>CADC0873</x:v>
      </x:c>
      <x:c r="E1177" s="120" t="n">
        <x:v>5</x:v>
      </x:c>
      <x:c r="F1177" s="120" t="n">
        <x:v>515</x:v>
      </x:c>
      <x:c r="G1177" s="120" t="n">
        <x:v>104</x:v>
      </x:c>
      <x:c r="H1177" s="120" t="n">
        <x:v>0.000026676479711538464</x:v>
      </x:c>
      <x:c r="I1177" s="120" t="n">
        <x:v>2.1459011552317974e-10</x:v>
      </x:c>
      <x:c r="J1177" s="120" t="n">
        <x:v>0.000014648894686056683</x:v>
      </x:c>
      <x:c r="K1177" s="120" t="n">
        <x:v>-1.16718388400274</x:v>
      </x:c>
      <x:c r="L1177" s="120" t="n">
        <x:v>-0.21316024876158535</x:v>
      </x:c>
      <x:c r="M1177" s="120" t="n">
        <x:v>1</x:v>
      </x:c>
      <x:c r="N1177" s="120" t="n">
        <x:v>1</x:v>
      </x:c>
      <x:c r="O1177" s="120" t="n">
        <x:v>1</x:v>
      </x:c>
      <x:c r="P1177" s="120" t="n">
        <x:v>25</x:v>
      </x:c>
      <x:c r="Q1177" s="120" t="n">
        <x:v>30</x:v>
      </x:c>
      <x:c r="R1177" s="120" t="n">
        <x:v>8.261627297785086e-13</x:v>
      </x:c>
      <x:c r="S1177" s="120" t="n">
        <x:v>7.120211177682811e-13</x:v>
      </x:c>
      <x:c r="T1177" s="120" t="n">
        <x:v>2575</x:v>
      </x:c>
      <x:c r="U1177" s="120" t="n">
        <x:v>520</x:v>
      </x:c>
      <x:c r="V1177" s="120" t="n">
        <x:v>4.166798359673393e-13</x:v>
      </x:c>
      <x:c r="W1177" s="120" t="n">
        <x:v>2.06336649541519e-12</x:v>
      </x:c>
      <x:c r="X1177" s="120" t="n">
        <x:v>1177</x:v>
      </x:c>
      <x:c r="Y1177" s="151" t="n">
        <x:v>44587.16086805556</x:v>
      </x:c>
      <x:c r="Z1177" s="151" t="n">
        <x:v>44587.1668287037</x:v>
      </x:c>
      <x:c r="AA1177" s="120" t="n">
        <x:v>104</x:v>
      </x:c>
      <x:c r="AB1177" s="120" t="str">
        <x:v>Normal</x:v>
      </x:c>
      <x:c r="AC1177" s="120" t="n">
        <x:v>1</x:v>
      </x:c>
      <x:c r="AD1177" s="120" t="n">
        <x:v>613</x:v>
      </x:c>
      <x:c r="AE1177" s="120" t="n">
        <x:v>7</x:v>
      </x:c>
      <x:c r="AF1177" s="120" t="n">
        <x:v>13</x:v>
      </x:c>
      <x:c r="AG1177" s="120" t="str">
        <x:v>train=0|anomaly=0</x:v>
      </x:c>
    </x:row>
    <x:row r="1178">
      <x:c r="A1178" s="120" t="n">
        <x:v>1177</x:v>
      </x:c>
      <x:c r="B1178" s="120" t="n">
        <x:v>0</x:v>
      </x:c>
      <x:c r="C1178" s="120" t="n">
        <x:v>0</x:v>
      </x:c>
      <x:c r="D1178" s="120" t="str">
        <x:v>CADC0873</x:v>
      </x:c>
      <x:c r="E1178" s="120" t="n">
        <x:v>5</x:v>
      </x:c>
      <x:c r="F1178" s="120" t="n">
        <x:v>505</x:v>
      </x:c>
      <x:c r="G1178" s="120" t="n">
        <x:v>102</x:v>
      </x:c>
      <x:c r="H1178" s="120" t="n">
        <x:v>0.000025871992450980396</x:v>
      </x:c>
      <x:c r="I1178" s="120" t="n">
        <x:v>9.97434205182773e-11</x:v>
      </x:c>
      <x:c r="J1178" s="120" t="n">
        <x:v>0.000009987162786210972</x:v>
      </x:c>
      <x:c r="K1178" s="120" t="n">
        <x:v>-1.179389956539014</x:v>
      </x:c>
      <x:c r="L1178" s="120" t="n">
        <x:v>-0.20527819263107644</x:v>
      </x:c>
      <x:c r="M1178" s="120" t="n">
        <x:v>1</x:v>
      </x:c>
      <x:c r="N1178" s="120" t="n">
        <x:v>1</x:v>
      </x:c>
      <x:c r="O1178" s="120" t="n">
        <x:v>1</x:v>
      </x:c>
      <x:c r="P1178" s="120" t="n">
        <x:v>27</x:v>
      </x:c>
      <x:c r="Q1178" s="120" t="n">
        <x:v>34</x:v>
      </x:c>
      <x:c r="R1178" s="120" t="n">
        <x:v>4.81455229862151e-13</x:v>
      </x:c>
      <x:c r="S1178" s="120" t="n">
        <x:v>5.305745306217906e-13</x:v>
      </x:c>
      <x:c r="T1178" s="120" t="n">
        <x:v>2525</x:v>
      </x:c>
      <x:c r="U1178" s="120" t="n">
        <x:v>510</x:v>
      </x:c>
      <x:c r="V1178" s="120" t="n">
        <x:v>1.975117237985689e-13</x:v>
      </x:c>
      <x:c r="W1178" s="120" t="n">
        <x:v>9.778766717478166e-13</x:v>
      </x:c>
      <x:c r="X1178" s="120" t="n">
        <x:v>1178</x:v>
      </x:c>
      <x:c r="Y1178" s="151" t="n">
        <x:v>44587.16688657407</x:v>
      </x:c>
      <x:c r="Z1178" s="151" t="n">
        <x:v>44587.17273148148</x:v>
      </x:c>
      <x:c r="AA1178" s="120" t="n">
        <x:v>102</x:v>
      </x:c>
      <x:c r="AB1178" s="120" t="str">
        <x:v>Normal</x:v>
      </x:c>
      <x:c r="AC1178" s="120" t="n">
        <x:v>1</x:v>
      </x:c>
      <x:c r="AD1178" s="120" t="n">
        <x:v>495</x:v>
      </x:c>
      <x:c r="AE1178" s="120" t="n">
        <x:v>5</x:v>
      </x:c>
      <x:c r="AF1178" s="120" t="n">
        <x:v>95</x:v>
      </x:c>
      <x:c r="AG1178" s="120" t="str">
        <x:v>train=0|anomaly=0</x:v>
      </x:c>
    </x:row>
    <x:row r="1179">
      <x:c r="A1179" s="120" t="n">
        <x:v>1178</x:v>
      </x:c>
      <x:c r="B1179" s="120" t="n">
        <x:v>0</x:v>
      </x:c>
      <x:c r="C1179" s="120" t="n">
        <x:v>1</x:v>
      </x:c>
      <x:c r="D1179" s="120" t="str">
        <x:v>CADC0873</x:v>
      </x:c>
      <x:c r="E1179" s="120" t="n">
        <x:v>5</x:v>
      </x:c>
      <x:c r="F1179" s="120" t="n">
        <x:v>670</x:v>
      </x:c>
      <x:c r="G1179" s="120" t="n">
        <x:v>135</x:v>
      </x:c>
      <x:c r="H1179" s="120" t="n">
        <x:v>0.000014095842966148148</x:v>
      </x:c>
      <x:c r="I1179" s="120" t="n">
        <x:v>1.402933053179783e-10</x:v>
      </x:c>
      <x:c r="J1179" s="120" t="n">
        <x:v>0.000011844547493170785</x:v>
      </x:c>
      <x:c r="K1179" s="120" t="n">
        <x:v>-0.9646031500191876</x:v>
      </x:c>
      <x:c r="L1179" s="120" t="n">
        <x:v>-0.4542929625355592</x:v>
      </x:c>
      <x:c r="M1179" s="120" t="n">
        <x:v>1</x:v>
      </x:c>
      <x:c r="N1179" s="120" t="n">
        <x:v>1</x:v>
      </x:c>
      <x:c r="O1179" s="120" t="n">
        <x:v>1</x:v>
      </x:c>
      <x:c r="P1179" s="120" t="n">
        <x:v>42</x:v>
      </x:c>
      <x:c r="Q1179" s="120" t="n">
        <x:v>46</x:v>
      </x:c>
      <x:c r="R1179" s="120" t="n">
        <x:v>4.2070098799436676e-13</x:v>
      </x:c>
      <x:c r="S1179" s="120" t="n">
        <x:v>6.643559862827435e-13</x:v>
      </x:c>
      <x:c r="T1179" s="120" t="n">
        <x:v>3350</x:v>
      </x:c>
      <x:c r="U1179" s="120" t="n">
        <x:v>675</x:v>
      </x:c>
      <x:c r="V1179" s="120" t="n">
        <x:v>2.0939299301190793e-13</x:v>
      </x:c>
      <x:c r="W1179" s="120" t="n">
        <x:v>1.0392096690220616e-12</x:v>
      </x:c>
      <x:c r="X1179" s="120" t="n">
        <x:v>1179</x:v>
      </x:c>
      <x:c r="Y1179" s="151" t="n">
        <x:v>44587.172789351855</x:v>
      </x:c>
      <x:c r="Z1179" s="151" t="n">
        <x:v>44587.18054398148</x:v>
      </x:c>
      <x:c r="AA1179" s="120" t="n">
        <x:v>135</x:v>
      </x:c>
      <x:c r="AB1179" s="120" t="str">
        <x:v>Normal</x:v>
      </x:c>
      <x:c r="AC1179" s="120" t="n">
        <x:v>0</x:v>
      </x:c>
      <x:c r="AD1179" s="120"/>
      <x:c r="AE1179" s="120"/>
      <x:c r="AF1179" s="120"/>
      <x:c r="AG1179" s="120"/>
    </x:row>
    <x:row r="1180">
      <x:c r="A1180" s="120" t="n">
        <x:v>1179</x:v>
      </x:c>
      <x:c r="B1180" s="120" t="n">
        <x:v>0</x:v>
      </x:c>
      <x:c r="C1180" s="120" t="n">
        <x:v>1</x:v>
      </x:c>
      <x:c r="D1180" s="120" t="str">
        <x:v>CADC0873</x:v>
      </x:c>
      <x:c r="E1180" s="120" t="n">
        <x:v>5</x:v>
      </x:c>
      <x:c r="F1180" s="120" t="n">
        <x:v>615</x:v>
      </x:c>
      <x:c r="G1180" s="120" t="n">
        <x:v>124</x:v>
      </x:c>
      <x:c r="H1180" s="120" t="n">
        <x:v>0.000007808766379032256</x:v>
      </x:c>
      <x:c r="I1180" s="120" t="n">
        <x:v>2.4385858035148306e-10</x:v>
      </x:c>
      <x:c r="J1180" s="120" t="n">
        <x:v>0.000015615971963073034</x:v>
      </x:c>
      <x:c r="K1180" s="120" t="n">
        <x:v>-1.4291123166956614</x:v>
      </x:c>
      <x:c r="L1180" s="120" t="n">
        <x:v>0.2537273358961037</x:v>
      </x:c>
      <x:c r="M1180" s="120" t="n">
        <x:v>1</x:v>
      </x:c>
      <x:c r="N1180" s="120" t="n">
        <x:v>1</x:v>
      </x:c>
      <x:c r="O1180" s="120" t="n">
        <x:v>1</x:v>
      </x:c>
      <x:c r="P1180" s="120" t="n">
        <x:v>35</x:v>
      </x:c>
      <x:c r="Q1180" s="120" t="n">
        <x:v>42</x:v>
      </x:c>
      <x:c r="R1180" s="120" t="n">
        <x:v>8.878429920555893e-13</x:v>
      </x:c>
      <x:c r="S1180" s="120" t="n">
        <x:v>7.415288075329442e-13</x:v>
      </x:c>
      <x:c r="T1180" s="120" t="n">
        <x:v>3075</x:v>
      </x:c>
      <x:c r="U1180" s="120" t="n">
        <x:v>620</x:v>
      </x:c>
      <x:c r="V1180" s="120" t="n">
        <x:v>3.965180168316798e-13</x:v>
      </x:c>
      <x:c r="W1180" s="120" t="n">
        <x:v>1.966601454447444e-12</x:v>
      </x:c>
      <x:c r="X1180" s="120" t="n">
        <x:v>1180</x:v>
      </x:c>
      <x:c r="Y1180" s="151" t="n">
        <x:v>44587.180601851855</x:v>
      </x:c>
      <x:c r="Z1180" s="151" t="n">
        <x:v>44587.18771990741</x:v>
      </x:c>
      <x:c r="AA1180" s="120" t="n">
        <x:v>124</x:v>
      </x:c>
      <x:c r="AB1180" s="120" t="str">
        <x:v>Normal</x:v>
      </x:c>
      <x:c r="AC1180" s="120" t="n">
        <x:v>1</x:v>
      </x:c>
      <x:c r="AD1180" s="120" t="n">
        <x:v>597</x:v>
      </x:c>
      <x:c r="AE1180" s="120" t="n">
        <x:v>6</x:v>
      </x:c>
      <x:c r="AF1180" s="120" t="n">
        <x:v>97</x:v>
      </x:c>
      <x:c r="AG1180" s="120" t="str">
        <x:v>train=1|anomaly=0</x:v>
      </x:c>
    </x:row>
    <x:row r="1181">
      <x:c r="A1181" s="120" t="n">
        <x:v>1180</x:v>
      </x:c>
      <x:c r="B1181" s="120" t="n">
        <x:v>0</x:v>
      </x:c>
      <x:c r="C1181" s="120" t="n">
        <x:v>1</x:v>
      </x:c>
      <x:c r="D1181" s="120" t="str">
        <x:v>CADC0873</x:v>
      </x:c>
      <x:c r="E1181" s="120" t="n">
        <x:v>5</x:v>
      </x:c>
      <x:c r="F1181" s="120" t="n">
        <x:v>600</x:v>
      </x:c>
      <x:c r="G1181" s="120" t="n">
        <x:v>121</x:v>
      </x:c>
      <x:c r="H1181" s="120" t="n">
        <x:v>8.891236694214877e-7</x:v>
      </x:c>
      <x:c r="I1181" s="120" t="n">
        <x:v>3.671454840758428e-10</x:v>
      </x:c>
      <x:c r="J1181" s="120" t="n">
        <x:v>0.000019161040787907186</x:v>
      </x:c>
      <x:c r="K1181" s="120" t="n">
        <x:v>-1.4362106492130058</x:v>
      </x:c>
      <x:c r="L1181" s="120" t="n">
        <x:v>0.12703395496915643</x:v>
      </x:c>
      <x:c r="M1181" s="120" t="n">
        <x:v>1</x:v>
      </x:c>
      <x:c r="N1181" s="120" t="n">
        <x:v>1</x:v>
      </x:c>
      <x:c r="O1181" s="120" t="n">
        <x:v>1</x:v>
      </x:c>
      <x:c r="P1181" s="120" t="n">
        <x:v>36</x:v>
      </x:c>
      <x:c r="Q1181" s="120" t="n">
        <x:v>40</x:v>
      </x:c>
      <x:c r="R1181" s="120" t="n">
        <x:v>1.257607015610022e-12</x:v>
      </x:c>
      <x:c r="S1181" s="120" t="n">
        <x:v>7.16262241097676e-13</x:v>
      </x:c>
      <x:c r="T1181" s="120" t="n">
        <x:v>3000</x:v>
      </x:c>
      <x:c r="U1181" s="120" t="n">
        <x:v>605</x:v>
      </x:c>
      <x:c r="V1181" s="120" t="n">
        <x:v>6.119091401264047e-13</x:v>
      </x:c>
      <x:c r="W1181" s="120" t="n">
        <x:v>3.0342601989739076e-12</x:v>
      </x:c>
      <x:c r="X1181" s="120" t="n">
        <x:v>1181</x:v>
      </x:c>
      <x:c r="Y1181" s="151" t="n">
        <x:v>44587.197384259256</x:v>
      </x:c>
      <x:c r="Z1181" s="151" t="n">
        <x:v>44587.2043287037</x:v>
      </x:c>
      <x:c r="AA1181" s="120" t="n">
        <x:v>121</x:v>
      </x:c>
      <x:c r="AB1181" s="120" t="str">
        <x:v>Normal</x:v>
      </x:c>
      <x:c r="AC1181" s="120" t="n">
        <x:v>1</x:v>
      </x:c>
      <x:c r="AD1181" s="120" t="n">
        <x:v>502</x:v>
      </x:c>
      <x:c r="AE1181" s="120" t="n">
        <x:v>6</x:v>
      </x:c>
      <x:c r="AF1181" s="120" t="n">
        <x:v>2</x:v>
      </x:c>
      <x:c r="AG1181" s="120" t="str">
        <x:v>train=1|anomaly=0</x:v>
      </x:c>
    </x:row>
    <x:row r="1182">
      <x:c r="A1182" s="120" t="n">
        <x:v>1181</x:v>
      </x:c>
      <x:c r="B1182" s="120" t="n">
        <x:v>0</x:v>
      </x:c>
      <x:c r="C1182" s="120" t="n">
        <x:v>1</x:v>
      </x:c>
      <x:c r="D1182" s="120" t="str">
        <x:v>CADC0873</x:v>
      </x:c>
      <x:c r="E1182" s="120" t="n">
        <x:v>5</x:v>
      </x:c>
      <x:c r="F1182" s="120" t="n">
        <x:v>530</x:v>
      </x:c>
      <x:c r="G1182" s="120" t="n">
        <x:v>107</x:v>
      </x:c>
      <x:c r="H1182" s="120" t="n">
        <x:v>0.000004377031121495327</x:v>
      </x:c>
      <x:c r="I1182" s="120" t="n">
        <x:v>8.021137809115049e-10</x:v>
      </x:c>
      <x:c r="J1182" s="120" t="n">
        <x:v>0.000028321613317597303</x:v>
      </x:c>
      <x:c r="K1182" s="120" t="n">
        <x:v>-1.3362806432018086</x:v>
      </x:c>
      <x:c r="L1182" s="120" t="n">
        <x:v>0.056105922350603715</x:v>
      </x:c>
      <x:c r="M1182" s="120" t="n">
        <x:v>1</x:v>
      </x:c>
      <x:c r="N1182" s="120" t="n">
        <x:v>1</x:v>
      </x:c>
      <x:c r="O1182" s="120" t="n">
        <x:v>1</x:v>
      </x:c>
      <x:c r="P1182" s="120" t="n">
        <x:v>19</x:v>
      </x:c>
      <x:c r="Q1182" s="120" t="n">
        <x:v>33</x:v>
      </x:c>
      <x:c r="R1182" s="120" t="n">
        <x:v>2.6644375178947186e-12</x:v>
      </x:c>
      <x:c r="S1182" s="120" t="n">
        <x:v>7.721233946957461e-13</x:v>
      </x:c>
      <x:c r="T1182" s="120" t="n">
        <x:v>2650</x:v>
      </x:c>
      <x:c r="U1182" s="120" t="n">
        <x:v>535</x:v>
      </x:c>
      <x:c r="V1182" s="120" t="n">
        <x:v>1.5134222281349149e-12</x:v>
      </x:c>
      <x:c r="W1182" s="120" t="n">
        <x:v>7.496390475808457e-12</x:v>
      </x:c>
      <x:c r="X1182" s="120" t="n">
        <x:v>1182</x:v>
      </x:c>
      <x:c r="Y1182" s="151" t="n">
        <x:v>44587.22908564815</x:v>
      </x:c>
      <x:c r="Z1182" s="151" t="n">
        <x:v>44587.23521990741</x:v>
      </x:c>
      <x:c r="AA1182" s="120" t="n">
        <x:v>107</x:v>
      </x:c>
      <x:c r="AB1182" s="120" t="str">
        <x:v>Normal</x:v>
      </x:c>
      <x:c r="AC1182" s="120" t="n">
        <x:v>0</x:v>
      </x:c>
      <x:c r="AD1182" s="120"/>
      <x:c r="AE1182" s="120"/>
      <x:c r="AF1182" s="120"/>
      <x:c r="AG1182" s="120"/>
    </x:row>
    <x:row r="1183">
      <x:c r="A1183" s="120" t="n">
        <x:v>1182</x:v>
      </x:c>
      <x:c r="B1183" s="120" t="n">
        <x:v>0</x:v>
      </x:c>
      <x:c r="C1183" s="120" t="n">
        <x:v>0</x:v>
      </x:c>
      <x:c r="D1183" s="120" t="str">
        <x:v>CADC0873</x:v>
      </x:c>
      <x:c r="E1183" s="120" t="n">
        <x:v>5</x:v>
      </x:c>
      <x:c r="F1183" s="120" t="n">
        <x:v>615</x:v>
      </x:c>
      <x:c r="G1183" s="120" t="n">
        <x:v>124</x:v>
      </x:c>
      <x:c r="H1183" s="120" t="n">
        <x:v>-0.000014806638927419354</x:v>
      </x:c>
      <x:c r="I1183" s="120" t="n">
        <x:v>2.953053027349731e-10</x:v>
      </x:c>
      <x:c r="J1183" s="120" t="n">
        <x:v>0.00001718444944520985</x:v>
      </x:c>
      <x:c r="K1183" s="120" t="n">
        <x:v>-1.375998854666451</x:v>
      </x:c>
      <x:c r="L1183" s="120" t="n">
        <x:v>0.021566301722102176</x:v>
      </x:c>
      <x:c r="M1183" s="120" t="n">
        <x:v>1</x:v>
      </x:c>
      <x:c r="N1183" s="120" t="n">
        <x:v>1</x:v>
      </x:c>
      <x:c r="O1183" s="120" t="n">
        <x:v>1</x:v>
      </x:c>
      <x:c r="P1183" s="120" t="n">
        <x:v>37</x:v>
      </x:c>
      <x:c r="Q1183" s="120" t="n">
        <x:v>39</x:v>
      </x:c>
      <x:c r="R1183" s="120" t="n">
        <x:v>9.418430707650771e-13</x:v>
      </x:c>
      <x:c r="S1183" s="120" t="n">
        <x:v>7.757546437580771e-13</x:v>
      </x:c>
      <x:c r="T1183" s="120" t="n">
        <x:v>3075</x:v>
      </x:c>
      <x:c r="U1183" s="120" t="n">
        <x:v>620</x:v>
      </x:c>
      <x:c r="V1183" s="120" t="n">
        <x:v>4.801712239593059e-13</x:v>
      </x:c>
      <x:c r="W1183" s="120" t="n">
        <x:v>2.3814943768949442e-12</x:v>
      </x:c>
      <x:c r="X1183" s="120" t="n">
        <x:v>1183</x:v>
      </x:c>
      <x:c r="Y1183" s="151" t="n">
        <x:v>44587.24621527778</x:v>
      </x:c>
      <x:c r="Z1183" s="151" t="n">
        <x:v>44587.253333333334</x:v>
      </x:c>
      <x:c r="AA1183" s="120" t="n">
        <x:v>124</x:v>
      </x:c>
      <x:c r="AB1183" s="120" t="str">
        <x:v>Normal</x:v>
      </x:c>
      <x:c r="AC1183" s="120" t="n">
        <x:v>1</x:v>
      </x:c>
      <x:c r="AD1183" s="120" t="n">
        <x:v>46</x:v>
      </x:c>
      <x:c r="AE1183" s="120" t="n">
        <x:v>1</x:v>
      </x:c>
      <x:c r="AF1183" s="120" t="n">
        <x:v>46</x:v>
      </x:c>
      <x:c r="AG1183" s="120" t="str">
        <x:v>train=0|anomaly=0</x:v>
      </x:c>
    </x:row>
    <x:row r="1184">
      <x:c r="A1184" s="120" t="n">
        <x:v>1183</x:v>
      </x:c>
      <x:c r="B1184" s="120" t="n">
        <x:v>1</x:v>
      </x:c>
      <x:c r="C1184" s="120" t="n">
        <x:v>0</x:v>
      </x:c>
      <x:c r="D1184" s="120" t="str">
        <x:v>CADC0873</x:v>
      </x:c>
      <x:c r="E1184" s="120" t="n">
        <x:v>5</x:v>
      </x:c>
      <x:c r="F1184" s="120" t="n">
        <x:v>484</x:v>
      </x:c>
      <x:c r="G1184" s="120" t="n">
        <x:v>73</x:v>
      </x:c>
      <x:c r="H1184" s="120" t="n">
        <x:v>-0.000003483687068493151</x:v>
      </x:c>
      <x:c r="I1184" s="120" t="n">
        <x:v>4.1366680665369624e-10</x:v>
      </x:c>
      <x:c r="J1184" s="120" t="n">
        <x:v>0.000020338800521508054</x:v>
      </x:c>
      <x:c r="K1184" s="120" t="n">
        <x:v>-1.1187194084150298</x:v>
      </x:c>
      <x:c r="L1184" s="120" t="n">
        <x:v>-0.35383412503137524</x:v>
      </x:c>
      <x:c r="M1184" s="120" t="n">
        <x:v>2</x:v>
      </x:c>
      <x:c r="N1184" s="120" t="n">
        <x:v>1</x:v>
      </x:c>
      <x:c r="O1184" s="120" t="n">
        <x:v>1</x:v>
      </x:c>
      <x:c r="P1184" s="120" t="n">
        <x:v>1</x:v>
      </x:c>
      <x:c r="Q1184" s="120" t="n">
        <x:v>6</x:v>
      </x:c>
      <x:c r="R1184" s="120" t="n">
        <x:v>1.7154743485767584e-11</x:v>
      </x:c>
      <x:c r="S1184" s="120" t="n">
        <x:v>3.158558577629212e-11</x:v>
      </x:c>
      <x:c r="T1184" s="120" t="n">
        <x:v>17928</x:v>
      </x:c>
      <x:c r="U1184" s="120" t="n">
        <x:v>365</x:v>
      </x:c>
      <x:c r="V1184" s="120" t="n">
        <x:v>8.546834848216865e-13</x:v>
      </x:c>
      <x:c r="W1184" s="120" t="n">
        <x:v>5.666668584297209e-12</x:v>
      </x:c>
      <x:c r="X1184" s="120" t="n">
        <x:v>1184</x:v>
      </x:c>
      <x:c r="Y1184" s="151" t="n">
        <x:v>44587.32818287037</x:v>
      </x:c>
      <x:c r="Z1184" s="151" t="n">
        <x:v>44587.33378472222</x:v>
      </x:c>
      <x:c r="AA1184" s="120" t="n">
        <x:v>73</x:v>
      </x:c>
      <x:c r="AB1184" s="120" t="str">
        <x:v>Anomalous</x:v>
      </x:c>
      <x:c r="AC1184" s="120" t="n">
        <x:v>0</x:v>
      </x:c>
      <x:c r="AD1184" s="120"/>
      <x:c r="AE1184" s="120"/>
      <x:c r="AF1184" s="120"/>
      <x:c r="AG1184" s="120"/>
    </x:row>
    <x:row r="1185">
      <x:c r="A1185" s="120" t="n">
        <x:v>1184</x:v>
      </x:c>
      <x:c r="B1185" s="120" t="n">
        <x:v>0</x:v>
      </x:c>
      <x:c r="C1185" s="120" t="n">
        <x:v>0</x:v>
      </x:c>
      <x:c r="D1185" s="120" t="str">
        <x:v>CADC0873</x:v>
      </x:c>
      <x:c r="E1185" s="120" t="n">
        <x:v>5</x:v>
      </x:c>
      <x:c r="F1185" s="120" t="n">
        <x:v>432</x:v>
      </x:c>
      <x:c r="G1185" s="120" t="n">
        <x:v>87</x:v>
      </x:c>
      <x:c r="H1185" s="120" t="n">
        <x:v>-0.000017754537586206897</x:v>
      </x:c>
      <x:c r="I1185" s="120" t="n">
        <x:v>5.593950657638383e-11</x:v>
      </x:c>
      <x:c r="J1185" s="120" t="n">
        <x:v>0.000007479271794525442</x:v>
      </x:c>
      <x:c r="K1185" s="120" t="n">
        <x:v>-0.33414814876163623</x:v>
      </x:c>
      <x:c r="L1185" s="120" t="n">
        <x:v>-0.7107633780122471</x:v>
      </x:c>
      <x:c r="M1185" s="120" t="n">
        <x:v>1</x:v>
      </x:c>
      <x:c r="N1185" s="120" t="n">
        <x:v>1</x:v>
      </x:c>
      <x:c r="O1185" s="120" t="n">
        <x:v>1</x:v>
      </x:c>
      <x:c r="P1185" s="120" t="n">
        <x:v>25</x:v>
      </x:c>
      <x:c r="Q1185" s="120" t="n">
        <x:v>29</x:v>
      </x:c>
      <x:c r="R1185" s="120" t="n">
        <x:v>5.486589178550567e-13</x:v>
      </x:c>
      <x:c r="S1185" s="120" t="n">
        <x:v>8.011322910038748e-13</x:v>
      </x:c>
      <x:c r="T1185" s="120" t="n">
        <x:v>2200</x:v>
      </x:c>
      <x:c r="U1185" s="120" t="n">
        <x:v>435</x:v>
      </x:c>
      <x:c r="V1185" s="120" t="n">
        <x:v>1.2948959855644405e-13</x:v>
      </x:c>
      <x:c r="W1185" s="120" t="n">
        <x:v>6.429828342113084e-13</x:v>
      </x:c>
      <x:c r="X1185" s="120" t="n">
        <x:v>1185</x:v>
      </x:c>
      <x:c r="Y1185" s="151" t="n">
        <x:v>44587.37478009259</x:v>
      </x:c>
      <x:c r="Z1185" s="151" t="n">
        <x:v>44587.37978009259</x:v>
      </x:c>
      <x:c r="AA1185" s="120" t="n">
        <x:v>87</x:v>
      </x:c>
      <x:c r="AB1185" s="120" t="str">
        <x:v>Normal</x:v>
      </x:c>
      <x:c r="AC1185" s="120" t="n">
        <x:v>0</x:v>
      </x:c>
      <x:c r="AD1185" s="120"/>
      <x:c r="AE1185" s="120"/>
      <x:c r="AF1185" s="120"/>
      <x:c r="AG1185" s="120"/>
    </x:row>
    <x:row r="1186">
      <x:c r="A1186" s="120" t="n">
        <x:v>1185</x:v>
      </x:c>
      <x:c r="B1186" s="120" t="n">
        <x:v>0</x:v>
      </x:c>
      <x:c r="C1186" s="120" t="n">
        <x:v>1</x:v>
      </x:c>
      <x:c r="D1186" s="120" t="str">
        <x:v>CADC0873</x:v>
      </x:c>
      <x:c r="E1186" s="120" t="n">
        <x:v>5</x:v>
      </x:c>
      <x:c r="F1186" s="120" t="n">
        <x:v>465</x:v>
      </x:c>
      <x:c r="G1186" s="120" t="n">
        <x:v>94</x:v>
      </x:c>
      <x:c r="H1186" s="120" t="n">
        <x:v>-0.000020737527929787236</x:v>
      </x:c>
      <x:c r="I1186" s="120" t="n">
        <x:v>2.76611990319224e-10</x:v>
      </x:c>
      <x:c r="J1186" s="120" t="n">
        <x:v>0.00001663165627107607</x:v>
      </x:c>
      <x:c r="K1186" s="120" t="n">
        <x:v>-1.2724178438826792</x:v>
      </x:c>
      <x:c r="L1186" s="120" t="n">
        <x:v>-0.12861520971772125</x:v>
      </x:c>
      <x:c r="M1186" s="120" t="n">
        <x:v>1</x:v>
      </x:c>
      <x:c r="N1186" s="120" t="n">
        <x:v>1</x:v>
      </x:c>
      <x:c r="O1186" s="120" t="n">
        <x:v>1</x:v>
      </x:c>
      <x:c r="P1186" s="120" t="n">
        <x:v>24</x:v>
      </x:c>
      <x:c r="Q1186" s="120" t="n">
        <x:v>29</x:v>
      </x:c>
      <x:c r="R1186" s="120" t="n">
        <x:v>1.3669049355970417e-12</x:v>
      </x:c>
      <x:c r="S1186" s="120" t="n">
        <x:v>9.041786087455827e-13</x:v>
      </x:c>
      <x:c r="T1186" s="120" t="n">
        <x:v>2361</x:v>
      </x:c>
      <x:c r="U1186" s="120" t="n">
        <x:v>470</x:v>
      </x:c>
      <x:c r="V1186" s="120" t="n">
        <x:v>5.948644953101592e-13</x:v>
      </x:c>
      <x:c r="W1186" s="120" t="n">
        <x:v>2.9426807480768513e-12</x:v>
      </x:c>
      <x:c r="X1186" s="120" t="n">
        <x:v>1186</x:v>
      </x:c>
      <x:c r="Y1186" s="151" t="n">
        <x:v>44587.37982638889</x:v>
      </x:c>
      <x:c r="Z1186" s="151" t="n">
        <x:v>44587.38520833333</x:v>
      </x:c>
      <x:c r="AA1186" s="120" t="n">
        <x:v>94</x:v>
      </x:c>
      <x:c r="AB1186" s="120" t="str">
        <x:v>Normal</x:v>
      </x:c>
      <x:c r="AC1186" s="120" t="n">
        <x:v>0</x:v>
      </x:c>
      <x:c r="AD1186" s="120"/>
      <x:c r="AE1186" s="120"/>
      <x:c r="AF1186" s="120"/>
      <x:c r="AG1186" s="120"/>
    </x:row>
    <x:row r="1187">
      <x:c r="A1187" s="120" t="n">
        <x:v>1186</x:v>
      </x:c>
      <x:c r="B1187" s="120" t="n">
        <x:v>1</x:v>
      </x:c>
      <x:c r="C1187" s="120" t="n">
        <x:v>1</x:v>
      </x:c>
      <x:c r="D1187" s="120" t="str">
        <x:v>CADC0873</x:v>
      </x:c>
      <x:c r="E1187" s="120" t="n">
        <x:v>5</x:v>
      </x:c>
      <x:c r="F1187" s="120" t="n">
        <x:v>835</x:v>
      </x:c>
      <x:c r="G1187" s="120" t="n">
        <x:v>160</x:v>
      </x:c>
      <x:c r="H1187" s="120" t="n">
        <x:v>5.522882461687501e-7</x:v>
      </x:c>
      <x:c r="I1187" s="120" t="n">
        <x:v>4.16842960146881e-10</x:v>
      </x:c>
      <x:c r="J1187" s="120" t="n">
        <x:v>0.0000204167323572329</x:v>
      </x:c>
      <x:c r="K1187" s="120" t="n">
        <x:v>-1.023088408250943</x:v>
      </x:c>
      <x:c r="L1187" s="120" t="n">
        <x:v>0.3349471162028714</x:v>
      </x:c>
      <x:c r="M1187" s="120" t="n">
        <x:v>2</x:v>
      </x:c>
      <x:c r="N1187" s="120" t="n">
        <x:v>2</x:v>
      </x:c>
      <x:c r="O1187" s="120" t="n">
        <x:v>1</x:v>
      </x:c>
      <x:c r="P1187" s="120" t="n">
        <x:v>2</x:v>
      </x:c>
      <x:c r="Q1187" s="120" t="n">
        <x:v>3</x:v>
      </x:c>
      <x:c r="R1187" s="120" t="n">
        <x:v>4.9266617053563635e-11</x:v>
      </x:c>
      <x:c r="S1187" s="120" t="n">
        <x:v>1.431265498473457e-10</x:v>
      </x:c>
      <x:c r="T1187" s="120" t="n">
        <x:v>5975</x:v>
      </x:c>
      <x:c r="U1187" s="120" t="n">
        <x:v>800</x:v>
      </x:c>
      <x:c r="V1187" s="120" t="n">
        <x:v>4.992131259244084e-13</x:v>
      </x:c>
      <x:c r="W1187" s="120" t="n">
        <x:v>2.6052685009180063e-12</x:v>
      </x:c>
      <x:c r="X1187" s="120" t="n">
        <x:v>1187</x:v>
      </x:c>
      <x:c r="Y1187" s="151" t="n">
        <x:v>44587.695625</x:v>
      </x:c>
      <x:c r="Z1187" s="151" t="n">
        <x:v>44587.70528935185</x:v>
      </x:c>
      <x:c r="AA1187" s="120" t="n">
        <x:v>160</x:v>
      </x:c>
      <x:c r="AB1187" s="120" t="str">
        <x:v>Anomalous</x:v>
      </x:c>
      <x:c r="AC1187" s="120" t="n">
        <x:v>1</x:v>
      </x:c>
      <x:c r="AD1187" s="120" t="n">
        <x:v>182</x:v>
      </x:c>
      <x:c r="AE1187" s="120" t="n">
        <x:v>2</x:v>
      </x:c>
      <x:c r="AF1187" s="120" t="n">
        <x:v>82</x:v>
      </x:c>
      <x:c r="AG1187" s="120" t="str">
        <x:v>train=1|anomaly=1</x:v>
      </x:c>
    </x:row>
    <x:row r="1188">
      <x:c r="A1188" s="120" t="n">
        <x:v>1187</x:v>
      </x:c>
      <x:c r="B1188" s="120" t="n">
        <x:v>0</x:v>
      </x:c>
      <x:c r="C1188" s="120" t="n">
        <x:v>1</x:v>
      </x:c>
      <x:c r="D1188" s="120" t="str">
        <x:v>CADC0873</x:v>
      </x:c>
      <x:c r="E1188" s="120" t="n">
        <x:v>5</x:v>
      </x:c>
      <x:c r="F1188" s="120" t="n">
        <x:v>500</x:v>
      </x:c>
      <x:c r="G1188" s="120" t="n">
        <x:v>101</x:v>
      </x:c>
      <x:c r="H1188" s="120" t="n">
        <x:v>0.00001353925053960396</x:v>
      </x:c>
      <x:c r="I1188" s="120" t="n">
        <x:v>1.9618387881041745e-10</x:v>
      </x:c>
      <x:c r="J1188" s="120" t="n">
        <x:v>0.000014006565560851006</x:v>
      </x:c>
      <x:c r="K1188" s="120" t="n">
        <x:v>-1.3967328680885132</x:v>
      </x:c>
      <x:c r="L1188" s="120" t="n">
        <x:v>0.00471074584277551</x:v>
      </x:c>
      <x:c r="M1188" s="120" t="n">
        <x:v>1</x:v>
      </x:c>
      <x:c r="N1188" s="120" t="n">
        <x:v>1</x:v>
      </x:c>
      <x:c r="O1188" s="120" t="n">
        <x:v>1</x:v>
      </x:c>
      <x:c r="P1188" s="120" t="n">
        <x:v>28</x:v>
      </x:c>
      <x:c r="Q1188" s="120" t="n">
        <x:v>33</x:v>
      </x:c>
      <x:c r="R1188" s="120" t="n">
        <x:v>9.174530776807254e-13</x:v>
      </x:c>
      <x:c r="S1188" s="120" t="n">
        <x:v>6.58101091202029e-13</x:v>
      </x:c>
      <x:c r="T1188" s="120" t="n">
        <x:v>2500</x:v>
      </x:c>
      <x:c r="U1188" s="120" t="n">
        <x:v>505</x:v>
      </x:c>
      <x:c r="V1188" s="120" t="n">
        <x:v>3.923677576208349e-13</x:v>
      </x:c>
      <x:c r="W1188" s="120" t="n">
        <x:v>1.9424146416873016e-12</x:v>
      </x:c>
      <x:c r="X1188" s="120" t="n">
        <x:v>1188</x:v>
      </x:c>
      <x:c r="Y1188" s="151" t="n">
        <x:v>44587.86461805556</x:v>
      </x:c>
      <x:c r="Z1188" s="151" t="n">
        <x:v>44587.870405092595</x:v>
      </x:c>
      <x:c r="AA1188" s="120" t="n">
        <x:v>101</x:v>
      </x:c>
      <x:c r="AB1188" s="120" t="str">
        <x:v>Normal</x:v>
      </x:c>
      <x:c r="AC1188" s="120" t="n">
        <x:v>1</x:v>
      </x:c>
      <x:c r="AD1188" s="120" t="n">
        <x:v>782</x:v>
      </x:c>
      <x:c r="AE1188" s="120" t="n">
        <x:v>8</x:v>
      </x:c>
      <x:c r="AF1188" s="120" t="n">
        <x:v>82</x:v>
      </x:c>
      <x:c r="AG1188" s="120" t="str">
        <x:v>train=1|anomaly=0</x:v>
      </x:c>
    </x:row>
    <x:row r="1189">
      <x:c r="A1189" s="120" t="n">
        <x:v>1188</x:v>
      </x:c>
      <x:c r="B1189" s="120" t="n">
        <x:v>0</x:v>
      </x:c>
      <x:c r="C1189" s="120" t="n">
        <x:v>1</x:v>
      </x:c>
      <x:c r="D1189" s="120" t="str">
        <x:v>CADC0873</x:v>
      </x:c>
      <x:c r="E1189" s="120" t="n">
        <x:v>5</x:v>
      </x:c>
      <x:c r="F1189" s="120" t="n">
        <x:v>725</x:v>
      </x:c>
      <x:c r="G1189" s="120" t="n">
        <x:v>146</x:v>
      </x:c>
      <x:c r="H1189" s="120" t="n">
        <x:v>-1.0065025890410942e-7</x:v>
      </x:c>
      <x:c r="I1189" s="120" t="n">
        <x:v>4.714716522416362e-10</x:v>
      </x:c>
      <x:c r="J1189" s="120" t="n">
        <x:v>0.000021713397989297673</x:v>
      </x:c>
      <x:c r="K1189" s="120" t="n">
        <x:v>-1.1615266081080389</x:v>
      </x:c>
      <x:c r="L1189" s="120" t="n">
        <x:v>-0.23118944415710735</x:v>
      </x:c>
      <x:c r="M1189" s="120" t="n">
        <x:v>1</x:v>
      </x:c>
      <x:c r="N1189" s="120" t="n">
        <x:v>1</x:v>
      </x:c>
      <x:c r="O1189" s="120" t="n">
        <x:v>1</x:v>
      </x:c>
      <x:c r="P1189" s="120" t="n">
        <x:v>35</x:v>
      </x:c>
      <x:c r="Q1189" s="120" t="n">
        <x:v>48</x:v>
      </x:c>
      <x:c r="R1189" s="120" t="n">
        <x:v>7.599421524277867e-13</x:v>
      </x:c>
      <x:c r="S1189" s="120" t="n">
        <x:v>4.347119621277438e-13</x:v>
      </x:c>
      <x:c r="T1189" s="120" t="n">
        <x:v>3625</x:v>
      </x:c>
      <x:c r="U1189" s="120" t="n">
        <x:v>730</x:v>
      </x:c>
      <x:c r="V1189" s="120" t="n">
        <x:v>6.503057272298431e-13</x:v>
      </x:c>
      <x:c r="W1189" s="120" t="n">
        <x:v>3.2292578920660017e-12</x:v>
      </x:c>
      <x:c r="X1189" s="120" t="n">
        <x:v>1189</x:v>
      </x:c>
      <x:c r="Y1189" s="151" t="n">
        <x:v>44587.870462962965</x:v>
      </x:c>
      <x:c r="Z1189" s="151" t="n">
        <x:v>44587.878854166665</x:v>
      </x:c>
      <x:c r="AA1189" s="120" t="n">
        <x:v>146</x:v>
      </x:c>
      <x:c r="AB1189" s="120" t="str">
        <x:v>Normal</x:v>
      </x:c>
      <x:c r="AC1189" s="120" t="n">
        <x:v>1</x:v>
      </x:c>
      <x:c r="AD1189" s="120" t="n">
        <x:v>301</x:v>
      </x:c>
      <x:c r="AE1189" s="120" t="n">
        <x:v>4</x:v>
      </x:c>
      <x:c r="AF1189" s="120" t="n">
        <x:v>1</x:v>
      </x:c>
      <x:c r="AG1189" s="120" t="str">
        <x:v>train=1|anomaly=0</x:v>
      </x:c>
    </x:row>
    <x:row r="1190">
      <x:c r="A1190" s="120" t="n">
        <x:v>1189</x:v>
      </x:c>
      <x:c r="B1190" s="120" t="n">
        <x:v>1</x:v>
      </x:c>
      <x:c r="C1190" s="120" t="n">
        <x:v>0</x:v>
      </x:c>
      <x:c r="D1190" s="120" t="str">
        <x:v>CADC0873</x:v>
      </x:c>
      <x:c r="E1190" s="120" t="n">
        <x:v>5</x:v>
      </x:c>
      <x:c r="F1190" s="120" t="n">
        <x:v>870</x:v>
      </x:c>
      <x:c r="G1190" s="120" t="n">
        <x:v>175</x:v>
      </x:c>
      <x:c r="H1190" s="120" t="n">
        <x:v>0.000017082065914285715</x:v>
      </x:c>
      <x:c r="I1190" s="120" t="n">
        <x:v>9.821752556425152e-11</x:v>
      </x:c>
      <x:c r="J1190" s="120" t="n">
        <x:v>0.000009910475546826777</x:v>
      </x:c>
      <x:c r="K1190" s="120" t="n">
        <x:v>-0.5491065799633299</x:v>
      </x:c>
      <x:c r="L1190" s="120" t="n">
        <x:v>-0.4288631144022721</x:v>
      </x:c>
      <x:c r="M1190" s="120" t="n">
        <x:v>19</x:v>
      </x:c>
      <x:c r="N1190" s="120" t="n">
        <x:v>5</x:v>
      </x:c>
      <x:c r="O1190" s="120" t="n">
        <x:v>2</x:v>
      </x:c>
      <x:c r="P1190" s="120" t="n">
        <x:v>20</x:v>
      </x:c>
      <x:c r="Q1190" s="120" t="n">
        <x:v>21</x:v>
      </x:c>
      <x:c r="R1190" s="120" t="n">
        <x:v>6.582765186853374e-11</x:v>
      </x:c>
      <x:c r="S1190" s="120" t="n">
        <x:v>1.9545278953215688e-10</x:v>
      </x:c>
      <x:c r="T1190" s="120" t="n">
        <x:v>4350</x:v>
      </x:c>
      <x:c r="U1190" s="120" t="n">
        <x:v>875</x:v>
      </x:c>
      <x:c r="V1190" s="120" t="n">
        <x:v>1.1289370754511669e-13</x:v>
      </x:c>
      <x:c r="W1190" s="120" t="n">
        <x:v>5.612430032242944e-13</x:v>
      </x:c>
      <x:c r="X1190" s="120" t="n">
        <x:v>1190</x:v>
      </x:c>
      <x:c r="Y1190" s="151" t="n">
        <x:v>44587.93326388889</x:v>
      </x:c>
      <x:c r="Z1190" s="151" t="n">
        <x:v>44587.943333333336</x:v>
      </x:c>
      <x:c r="AA1190" s="120" t="n">
        <x:v>175</x:v>
      </x:c>
      <x:c r="AB1190" s="120" t="str">
        <x:v>Anomalous</x:v>
      </x:c>
      <x:c r="AC1190" s="120" t="n">
        <x:v>0</x:v>
      </x:c>
      <x:c r="AD1190" s="120"/>
      <x:c r="AE1190" s="120"/>
      <x:c r="AF1190" s="120"/>
      <x:c r="AG1190" s="120"/>
    </x:row>
    <x:row r="1191">
      <x:c r="A1191" s="120" t="n">
        <x:v>1190</x:v>
      </x:c>
      <x:c r="B1191" s="120" t="n">
        <x:v>0</x:v>
      </x:c>
      <x:c r="C1191" s="120" t="n">
        <x:v>0</x:v>
      </x:c>
      <x:c r="D1191" s="120" t="str">
        <x:v>CADC0873</x:v>
      </x:c>
      <x:c r="E1191" s="120" t="n">
        <x:v>5</x:v>
      </x:c>
      <x:c r="F1191" s="120" t="n">
        <x:v>460</x:v>
      </x:c>
      <x:c r="G1191" s="120" t="n">
        <x:v>93</x:v>
      </x:c>
      <x:c r="H1191" s="120" t="n">
        <x:v>-0.0000010013619688172044</x:v>
      </x:c>
      <x:c r="I1191" s="120" t="n">
        <x:v>9.423433992441678e-10</x:v>
      </x:c>
      <x:c r="J1191" s="120" t="n">
        <x:v>0.00003069761227268609</x:v>
      </x:c>
      <x:c r="K1191" s="120" t="n">
        <x:v>-1.471300480643183</x:v>
      </x:c>
      <x:c r="L1191" s="120" t="n">
        <x:v>0.11102179333415992</x:v>
      </x:c>
      <x:c r="M1191" s="120" t="n">
        <x:v>1</x:v>
      </x:c>
      <x:c r="N1191" s="120" t="n">
        <x:v>1</x:v>
      </x:c>
      <x:c r="O1191" s="120" t="n">
        <x:v>1</x:v>
      </x:c>
      <x:c r="P1191" s="120" t="n">
        <x:v>6</x:v>
      </x:c>
      <x:c r="Q1191" s="120" t="n">
        <x:v>9</x:v>
      </x:c>
      <x:c r="R1191" s="120" t="n">
        <x:v>5.461243886769675e-12</x:v>
      </x:c>
      <x:c r="S1191" s="120" t="n">
        <x:v>3.3757103623635735e-12</x:v>
      </x:c>
      <x:c r="T1191" s="120" t="n">
        <x:v>2300</x:v>
      </x:c>
      <x:c r="U1191" s="120" t="n">
        <x:v>465</x:v>
      </x:c>
      <x:c r="V1191" s="120" t="n">
        <x:v>2.0485726070525386e-12</x:v>
      </x:c>
      <x:c r="W1191" s="120" t="n">
        <x:v>1.0132724723055568e-11</x:v>
      </x:c>
      <x:c r="X1191" s="120" t="n">
        <x:v>1191</x:v>
      </x:c>
      <x:c r="Y1191" s="151" t="n">
        <x:v>44587.98378472222</x:v>
      </x:c>
      <x:c r="Z1191" s="151" t="n">
        <x:v>44587.9891087963</x:v>
      </x:c>
      <x:c r="AA1191" s="120" t="n">
        <x:v>93</x:v>
      </x:c>
      <x:c r="AB1191" s="120" t="str">
        <x:v>Normal</x:v>
      </x:c>
      <x:c r="AC1191" s="120" t="n">
        <x:v>1</x:v>
      </x:c>
      <x:c r="AD1191" s="120" t="n">
        <x:v>405</x:v>
      </x:c>
      <x:c r="AE1191" s="120" t="n">
        <x:v>5</x:v>
      </x:c>
      <x:c r="AF1191" s="120" t="n">
        <x:v>5</x:v>
      </x:c>
      <x:c r="AG1191" s="120" t="str">
        <x:v>train=0|anomaly=0</x:v>
      </x:c>
    </x:row>
    <x:row r="1192">
      <x:c r="A1192" s="120" t="n">
        <x:v>1191</x:v>
      </x:c>
      <x:c r="B1192" s="120" t="n">
        <x:v>0</x:v>
      </x:c>
      <x:c r="C1192" s="120" t="n">
        <x:v>1</x:v>
      </x:c>
      <x:c r="D1192" s="120" t="str">
        <x:v>CADC0873</x:v>
      </x:c>
      <x:c r="E1192" s="120" t="n">
        <x:v>5</x:v>
      </x:c>
      <x:c r="F1192" s="120" t="n">
        <x:v>400</x:v>
      </x:c>
      <x:c r="G1192" s="120" t="n">
        <x:v>81</x:v>
      </x:c>
      <x:c r="H1192" s="120" t="n">
        <x:v>-0.000007543322086419753</x:v>
      </x:c>
      <x:c r="I1192" s="120" t="n">
        <x:v>6.934569419526643e-10</x:v>
      </x:c>
      <x:c r="J1192" s="120" t="n">
        <x:v>0.00002633357062672406</x:v>
      </x:c>
      <x:c r="K1192" s="120" t="n">
        <x:v>-1.4654707828333877</x:v>
      </x:c>
      <x:c r="L1192" s="120" t="n">
        <x:v>0.08264589258030197</x:v>
      </x:c>
      <x:c r="M1192" s="120" t="n">
        <x:v>1</x:v>
      </x:c>
      <x:c r="N1192" s="120" t="n">
        <x:v>1</x:v>
      </x:c>
      <x:c r="O1192" s="120" t="n">
        <x:v>1</x:v>
      </x:c>
      <x:c r="P1192" s="120" t="n">
        <x:v>15</x:v>
      </x:c>
      <x:c r="Q1192" s="120" t="n">
        <x:v>26</x:v>
      </x:c>
      <x:c r="R1192" s="120" t="n">
        <x:v>4.367555060005213e-12</x:v>
      </x:c>
      <x:c r="S1192" s="120" t="n">
        <x:v>8.348994786904215e-13</x:v>
      </x:c>
      <x:c r="T1192" s="120" t="n">
        <x:v>2000</x:v>
      </x:c>
      <x:c r="U1192" s="120" t="n">
        <x:v>405</x:v>
      </x:c>
      <x:c r="V1192" s="120" t="n">
        <x:v>1.7336423548816607e-12</x:v>
      </x:c>
      <x:c r="W1192" s="120" t="n">
        <x:v>8.561196814230423e-12</x:v>
      </x:c>
      <x:c r="X1192" s="120" t="n">
        <x:v>1192</x:v>
      </x:c>
      <x:c r="Y1192" s="151" t="n">
        <x:v>44587.989166666666</x:v>
      </x:c>
      <x:c r="Z1192" s="151" t="n">
        <x:v>44587.993796296294</x:v>
      </x:c>
      <x:c r="AA1192" s="120" t="n">
        <x:v>81</x:v>
      </x:c>
      <x:c r="AB1192" s="120" t="str">
        <x:v>Normal</x:v>
      </x:c>
      <x:c r="AC1192" s="120" t="n">
        <x:v>0</x:v>
      </x:c>
      <x:c r="AD1192" s="120"/>
      <x:c r="AE1192" s="120"/>
      <x:c r="AF1192" s="120"/>
      <x:c r="AG1192" s="120"/>
    </x:row>
    <x:row r="1193">
      <x:c r="A1193" s="120" t="n">
        <x:v>1192</x:v>
      </x:c>
      <x:c r="B1193" s="120" t="n">
        <x:v>1</x:v>
      </x:c>
      <x:c r="C1193" s="120" t="n">
        <x:v>1</x:v>
      </x:c>
      <x:c r="D1193" s="120" t="str">
        <x:v>CADC0873</x:v>
      </x:c>
      <x:c r="E1193" s="120" t="n">
        <x:v>5</x:v>
      </x:c>
      <x:c r="F1193" s="120" t="n">
        <x:v>456</x:v>
      </x:c>
      <x:c r="G1193" s="120" t="n">
        <x:v>92</x:v>
      </x:c>
      <x:c r="H1193" s="120" t="n">
        <x:v>-0.000002436841717391304</x:v>
      </x:c>
      <x:c r="I1193" s="120" t="n">
        <x:v>3.2484744647154817e-10</x:v>
      </x:c>
      <x:c r="J1193" s="120" t="n">
        <x:v>0.00001802352480708333</x:v>
      </x:c>
      <x:c r="K1193" s="120" t="n">
        <x:v>-0.7937499091808826</x:v>
      </x:c>
      <x:c r="L1193" s="120" t="n">
        <x:v>0.014837130813801624</x:v>
      </x:c>
      <x:c r="M1193" s="120" t="n">
        <x:v>1</x:v>
      </x:c>
      <x:c r="N1193" s="120" t="n">
        <x:v>1</x:v>
      </x:c>
      <x:c r="O1193" s="120" t="n">
        <x:v>1</x:v>
      </x:c>
      <x:c r="P1193" s="120" t="n">
        <x:v>4</x:v>
      </x:c>
      <x:c r="Q1193" s="120" t="n">
        <x:v>12</x:v>
      </x:c>
      <x:c r="R1193" s="120" t="n">
        <x:v>4.817813928108371e-12</x:v>
      </x:c>
      <x:c r="S1193" s="120" t="n">
        <x:v>3.5959111826264696e-12</x:v>
      </x:c>
      <x:c r="T1193" s="120" t="n">
        <x:v>2286</x:v>
      </x:c>
      <x:c r="U1193" s="120" t="n">
        <x:v>460</x:v>
      </x:c>
      <x:c r="V1193" s="120" t="n">
        <x:v>7.123847510340969e-13</x:v>
      </x:c>
      <x:c r="W1193" s="120" t="n">
        <x:v>3.5309505051255236e-12</x:v>
      </x:c>
      <x:c r="X1193" s="120" t="n">
        <x:v>1193</x:v>
      </x:c>
      <x:c r="Y1193" s="151" t="n">
        <x:v>44588.000625</x:v>
      </x:c>
      <x:c r="Z1193" s="151" t="n">
        <x:v>44588.005902777775</x:v>
      </x:c>
      <x:c r="AA1193" s="120" t="n">
        <x:v>92</x:v>
      </x:c>
      <x:c r="AB1193" s="120" t="str">
        <x:v>Anomalous</x:v>
      </x:c>
      <x:c r="AC1193" s="120" t="n">
        <x:v>1</x:v>
      </x:c>
      <x:c r="AD1193" s="120" t="n">
        <x:v>697</x:v>
      </x:c>
      <x:c r="AE1193" s="120" t="n">
        <x:v>7</x:v>
      </x:c>
      <x:c r="AF1193" s="120" t="n">
        <x:v>97</x:v>
      </x:c>
      <x:c r="AG1193" s="120" t="str">
        <x:v>train=1|anomaly=1</x:v>
      </x:c>
    </x:row>
    <x:row r="1194">
      <x:c r="A1194" s="120" t="n">
        <x:v>1193</x:v>
      </x:c>
      <x:c r="B1194" s="120" t="n">
        <x:v>0</x:v>
      </x:c>
      <x:c r="C1194" s="120" t="n">
        <x:v>1</x:v>
      </x:c>
      <x:c r="D1194" s="120" t="str">
        <x:v>CADC0873</x:v>
      </x:c>
      <x:c r="E1194" s="120" t="n">
        <x:v>5</x:v>
      </x:c>
      <x:c r="F1194" s="120" t="n">
        <x:v>310</x:v>
      </x:c>
      <x:c r="G1194" s="120" t="n">
        <x:v>63</x:v>
      </x:c>
      <x:c r="H1194" s="120" t="n">
        <x:v>0.0000036311094920634927</x:v>
      </x:c>
      <x:c r="I1194" s="120" t="n">
        <x:v>5.816882978982864e-10</x:v>
      </x:c>
      <x:c r="J1194" s="120" t="n">
        <x:v>0.000024118215064516826</x:v>
      </x:c>
      <x:c r="K1194" s="120" t="n">
        <x:v>-1.4067721665600754</x:v>
      </x:c>
      <x:c r="L1194" s="120" t="n">
        <x:v>0.03416980317026528</x:v>
      </x:c>
      <x:c r="M1194" s="120" t="n">
        <x:v>1</x:v>
      </x:c>
      <x:c r="N1194" s="120" t="n">
        <x:v>1</x:v>
      </x:c>
      <x:c r="O1194" s="120" t="n">
        <x:v>1</x:v>
      </x:c>
      <x:c r="P1194" s="120" t="n">
        <x:v>10</x:v>
      </x:c>
      <x:c r="Q1194" s="120" t="n">
        <x:v>20</x:v>
      </x:c>
      <x:c r="R1194" s="120" t="n">
        <x:v>6.411670268271057e-12</x:v>
      </x:c>
      <x:c r="S1194" s="120" t="n">
        <x:v>1.219976960654056e-12</x:v>
      </x:c>
      <x:c r="T1194" s="120" t="n">
        <x:v>1550</x:v>
      </x:c>
      <x:c r="U1194" s="120" t="n">
        <x:v>315</x:v>
      </x:c>
      <x:c r="V1194" s="120" t="n">
        <x:v>1.8764138641880207e-12</x:v>
      </x:c>
      <x:c r="W1194" s="120" t="n">
        <x:v>9.233147585687087e-12</x:v>
      </x:c>
      <x:c r="X1194" s="120" t="n">
        <x:v>1194</x:v>
      </x:c>
      <x:c r="Y1194" s="151" t="n">
        <x:v>44588.009201388886</x:v>
      </x:c>
      <x:c r="Z1194" s="151" t="n">
        <x:v>44588.01278935185</x:v>
      </x:c>
      <x:c r="AA1194" s="120" t="n">
        <x:v>63</x:v>
      </x:c>
      <x:c r="AB1194" s="120" t="str">
        <x:v>Normal</x:v>
      </x:c>
      <x:c r="AC1194" s="120" t="n">
        <x:v>1</x:v>
      </x:c>
      <x:c r="AD1194" s="120" t="n">
        <x:v>848</x:v>
      </x:c>
      <x:c r="AE1194" s="120" t="n">
        <x:v>9</x:v>
      </x:c>
      <x:c r="AF1194" s="120" t="n">
        <x:v>48</x:v>
      </x:c>
      <x:c r="AG1194" s="120" t="str">
        <x:v>train=1|anomaly=0</x:v>
      </x:c>
    </x:row>
    <x:row r="1195">
      <x:c r="A1195" s="120" t="n">
        <x:v>1194</x:v>
      </x:c>
      <x:c r="B1195" s="120" t="n">
        <x:v>0</x:v>
      </x:c>
      <x:c r="C1195" s="120" t="n">
        <x:v>0</x:v>
      </x:c>
      <x:c r="D1195" s="120" t="str">
        <x:v>CADC0873</x:v>
      </x:c>
      <x:c r="E1195" s="120" t="n">
        <x:v>5</x:v>
      </x:c>
      <x:c r="F1195" s="120" t="n">
        <x:v>285</x:v>
      </x:c>
      <x:c r="G1195" s="120" t="n">
        <x:v>58</x:v>
      </x:c>
      <x:c r="H1195" s="120" t="n">
        <x:v>-0.000001943617735172414</x:v>
      </x:c>
      <x:c r="I1195" s="120" t="n">
        <x:v>4.16769327232272e-10</x:v>
      </x:c>
      <x:c r="J1195" s="120" t="n">
        <x:v>0.000020414929028342762</x:v>
      </x:c>
      <x:c r="K1195" s="120" t="n">
        <x:v>-1.4636675726816089</x:v>
      </x:c>
      <x:c r="L1195" s="120" t="n">
        <x:v>-0.05058119297953429</x:v>
      </x:c>
      <x:c r="M1195" s="120" t="n">
        <x:v>1</x:v>
      </x:c>
      <x:c r="N1195" s="120" t="n">
        <x:v>1</x:v>
      </x:c>
      <x:c r="O1195" s="120" t="n">
        <x:v>1</x:v>
      </x:c>
      <x:c r="P1195" s="120" t="n">
        <x:v>5</x:v>
      </x:c>
      <x:c r="Q1195" s="120" t="n">
        <x:v>16</x:v>
      </x:c>
      <x:c r="R1195" s="120" t="n">
        <x:v>5.195671324103369e-12</x:v>
      </x:c>
      <x:c r="S1195" s="120" t="n">
        <x:v>5.003933031902537e-13</x:v>
      </x:c>
      <x:c r="T1195" s="120" t="n">
        <x:v>1425</x:v>
      </x:c>
      <x:c r="U1195" s="120" t="n">
        <x:v>290</x:v>
      </x:c>
      <x:c r="V1195" s="120" t="n">
        <x:v>1.462348516604463e-12</x:v>
      </x:c>
      <x:c r="W1195" s="120" t="n">
        <x:v>7.185678055728827e-12</x:v>
      </x:c>
      <x:c r="X1195" s="120" t="n">
        <x:v>1195</x:v>
      </x:c>
      <x:c r="Y1195" s="151" t="n">
        <x:v>44588.03165509259</x:v>
      </x:c>
      <x:c r="Z1195" s="151" t="n">
        <x:v>44588.034953703704</x:v>
      </x:c>
      <x:c r="AA1195" s="120" t="n">
        <x:v>58</x:v>
      </x:c>
      <x:c r="AB1195" s="120" t="str">
        <x:v>Normal</x:v>
      </x:c>
      <x:c r="AC1195" s="120" t="n">
        <x:v>1</x:v>
      </x:c>
      <x:c r="AD1195" s="120" t="n">
        <x:v>226</x:v>
      </x:c>
      <x:c r="AE1195" s="120" t="n">
        <x:v>3</x:v>
      </x:c>
      <x:c r="AF1195" s="120" t="n">
        <x:v>26</x:v>
      </x:c>
      <x:c r="AG1195" s="120" t="str">
        <x:v>train=0|anomaly=0</x:v>
      </x:c>
    </x:row>
    <x:row r="1196">
      <x:c r="A1196" s="120" t="n">
        <x:v>1195</x:v>
      </x:c>
      <x:c r="B1196" s="120" t="n">
        <x:v>0</x:v>
      </x:c>
      <x:c r="C1196" s="120" t="n">
        <x:v>1</x:v>
      </x:c>
      <x:c r="D1196" s="120" t="str">
        <x:v>CADC0873</x:v>
      </x:c>
      <x:c r="E1196" s="120" t="n">
        <x:v>5</x:v>
      </x:c>
      <x:c r="F1196" s="120" t="n">
        <x:v>266</x:v>
      </x:c>
      <x:c r="G1196" s="120" t="n">
        <x:v>54</x:v>
      </x:c>
      <x:c r="H1196" s="120" t="n">
        <x:v>0.0000012352353148148144</x:v>
      </x:c>
      <x:c r="I1196" s="120" t="n">
        <x:v>2.2306566808076244e-10</x:v>
      </x:c>
      <x:c r="J1196" s="120" t="n">
        <x:v>0.000014935383091195299</x:v>
      </x:c>
      <x:c r="K1196" s="120" t="n">
        <x:v>-1.3529593307072183</x:v>
      </x:c>
      <x:c r="L1196" s="120" t="n">
        <x:v>-0.059405447541364134</x:v>
      </x:c>
      <x:c r="M1196" s="120" t="n">
        <x:v>1</x:v>
      </x:c>
      <x:c r="N1196" s="120" t="n">
        <x:v>1</x:v>
      </x:c>
      <x:c r="O1196" s="120" t="n">
        <x:v>1</x:v>
      </x:c>
      <x:c r="P1196" s="120" t="n">
        <x:v>10</x:v>
      </x:c>
      <x:c r="Q1196" s="120" t="n">
        <x:v>18</x:v>
      </x:c>
      <x:c r="R1196" s="120" t="n">
        <x:v>3.227871339440499e-12</x:v>
      </x:c>
      <x:c r="S1196" s="120" t="n">
        <x:v>7.272729250410149e-13</x:v>
      </x:c>
      <x:c r="T1196" s="120" t="n">
        <x:v>1336</x:v>
      </x:c>
      <x:c r="U1196" s="120" t="n">
        <x:v>270</x:v>
      </x:c>
      <x:c r="V1196" s="120" t="n">
        <x:v>8.385927371457235e-13</x:v>
      </x:c>
      <x:c r="W1196" s="120" t="n">
        <x:v>4.130845705199304e-12</x:v>
      </x:c>
      <x:c r="X1196" s="120" t="n">
        <x:v>1196</x:v>
      </x:c>
      <x:c r="Y1196" s="151" t="n">
        <x:v>44588.037673611114</x:v>
      </x:c>
      <x:c r="Z1196" s="151" t="n">
        <x:v>44588.04075231482</x:v>
      </x:c>
      <x:c r="AA1196" s="120" t="n">
        <x:v>54</x:v>
      </x:c>
      <x:c r="AB1196" s="120" t="str">
        <x:v>Normal</x:v>
      </x:c>
      <x:c r="AC1196" s="120" t="n">
        <x:v>0</x:v>
      </x:c>
      <x:c r="AD1196" s="120"/>
      <x:c r="AE1196" s="120"/>
      <x:c r="AF1196" s="120"/>
      <x:c r="AG1196" s="120"/>
    </x:row>
    <x:row r="1197">
      <x:c r="A1197" s="120" t="n">
        <x:v>1196</x:v>
      </x:c>
      <x:c r="B1197" s="120" t="n">
        <x:v>0</x:v>
      </x:c>
      <x:c r="C1197" s="120" t="n">
        <x:v>1</x:v>
      </x:c>
      <x:c r="D1197" s="120" t="str">
        <x:v>CADC0873</x:v>
      </x:c>
      <x:c r="E1197" s="120" t="n">
        <x:v>5</x:v>
      </x:c>
      <x:c r="F1197" s="120" t="n">
        <x:v>281</x:v>
      </x:c>
      <x:c r="G1197" s="120" t="n">
        <x:v>57</x:v>
      </x:c>
      <x:c r="H1197" s="120" t="n">
        <x:v>-0.000006719469719298246</x:v>
      </x:c>
      <x:c r="I1197" s="120" t="n">
        <x:v>2.534836296755511e-10</x:v>
      </x:c>
      <x:c r="J1197" s="120" t="n">
        <x:v>0.00001592116923079304</x:v>
      </x:c>
      <x:c r="K1197" s="120" t="n">
        <x:v>-1.441404472554171</x:v>
      </x:c>
      <x:c r="L1197" s="120" t="n">
        <x:v>0.06314079625040865</x:v>
      </x:c>
      <x:c r="M1197" s="120" t="n">
        <x:v>1</x:v>
      </x:c>
      <x:c r="N1197" s="120" t="n">
        <x:v>1</x:v>
      </x:c>
      <x:c r="O1197" s="120" t="n">
        <x:v>1</x:v>
      </x:c>
      <x:c r="P1197" s="120" t="n">
        <x:v>11</x:v>
      </x:c>
      <x:c r="Q1197" s="120" t="n">
        <x:v>19</x:v>
      </x:c>
      <x:c r="R1197" s="120" t="n">
        <x:v>3.3670705991402654e-12</x:v>
      </x:c>
      <x:c r="S1197" s="120" t="n">
        <x:v>9.052947565509029e-13</x:v>
      </x:c>
      <x:c r="T1197" s="120" t="n">
        <x:v>1425</x:v>
      </x:c>
      <x:c r="U1197" s="120" t="n">
        <x:v>285</x:v>
      </x:c>
      <x:c r="V1197" s="120" t="n">
        <x:v>9.020769739343455e-13</x:v>
      </x:c>
      <x:c r="W1197" s="120" t="n">
        <x:v>4.4470812223780895e-12</x:v>
      </x:c>
      <x:c r="X1197" s="120" t="n">
        <x:v>1197</x:v>
      </x:c>
      <x:c r="Y1197" s="151" t="n">
        <x:v>44588.040810185186</x:v>
      </x:c>
      <x:c r="Z1197" s="151" t="n">
        <x:v>44588.0440625</x:v>
      </x:c>
      <x:c r="AA1197" s="120" t="n">
        <x:v>57</x:v>
      </x:c>
      <x:c r="AB1197" s="120" t="str">
        <x:v>Normal</x:v>
      </x:c>
      <x:c r="AC1197" s="120" t="n">
        <x:v>1</x:v>
      </x:c>
      <x:c r="AD1197" s="120" t="n">
        <x:v>709</x:v>
      </x:c>
      <x:c r="AE1197" s="120" t="n">
        <x:v>8</x:v>
      </x:c>
      <x:c r="AF1197" s="120" t="n">
        <x:v>9</x:v>
      </x:c>
      <x:c r="AG1197" s="120" t="str">
        <x:v>train=1|anomaly=0</x:v>
      </x:c>
    </x:row>
    <x:row r="1198">
      <x:c r="A1198" s="120" t="n">
        <x:v>1197</x:v>
      </x:c>
      <x:c r="B1198" s="120" t="n">
        <x:v>0</x:v>
      </x:c>
      <x:c r="C1198" s="120" t="n">
        <x:v>1</x:v>
      </x:c>
      <x:c r="D1198" s="120" t="str">
        <x:v>CADC0873</x:v>
      </x:c>
      <x:c r="E1198" s="120" t="n">
        <x:v>5</x:v>
      </x:c>
      <x:c r="F1198" s="120" t="n">
        <x:v>264</x:v>
      </x:c>
      <x:c r="G1198" s="120" t="n">
        <x:v>54</x:v>
      </x:c>
      <x:c r="H1198" s="120" t="n">
        <x:v>0.000008327526037037036</x:v>
      </x:c>
      <x:c r="I1198" s="120" t="n">
        <x:v>3.640970256658789e-10</x:v>
      </x:c>
      <x:c r="J1198" s="120" t="n">
        <x:v>0.000019081326622273382</x:v>
      </x:c>
      <x:c r="K1198" s="120" t="n">
        <x:v>-0.9858128546471501</x:v>
      </x:c>
      <x:c r="L1198" s="120" t="n">
        <x:v>-0.432506483798871</x:v>
      </x:c>
      <x:c r="M1198" s="120" t="n">
        <x:v>1</x:v>
      </x:c>
      <x:c r="N1198" s="120" t="n">
        <x:v>1</x:v>
      </x:c>
      <x:c r="O1198" s="120" t="n">
        <x:v>1</x:v>
      </x:c>
      <x:c r="P1198" s="120" t="n">
        <x:v>9</x:v>
      </x:c>
      <x:c r="Q1198" s="120" t="n">
        <x:v>18</x:v>
      </x:c>
      <x:c r="R1198" s="120" t="n">
        <x:v>3.849851445130579e-12</x:v>
      </x:c>
      <x:c r="S1198" s="120" t="n">
        <x:v>8.830555603287551e-13</x:v>
      </x:c>
      <x:c r="T1198" s="120" t="n">
        <x:v>1336</x:v>
      </x:c>
      <x:c r="U1198" s="120" t="n">
        <x:v>270</x:v>
      </x:c>
      <x:c r="V1198" s="120" t="n">
        <x:v>1.3791554002495413e-12</x:v>
      </x:c>
      <x:c r="W1198" s="120" t="n">
        <x:v>6.74253751233109e-12</x:v>
      </x:c>
      <x:c r="X1198" s="120" t="n">
        <x:v>1198</x:v>
      </x:c>
      <x:c r="Y1198" s="151" t="n">
        <x:v>44588.07717592592</x:v>
      </x:c>
      <x:c r="Z1198" s="151" t="n">
        <x:v>44588.08023148148</x:v>
      </x:c>
      <x:c r="AA1198" s="120" t="n">
        <x:v>54</x:v>
      </x:c>
      <x:c r="AB1198" s="120" t="str">
        <x:v>Normal</x:v>
      </x:c>
      <x:c r="AC1198" s="120" t="n">
        <x:v>0</x:v>
      </x:c>
      <x:c r="AD1198" s="120"/>
      <x:c r="AE1198" s="120"/>
      <x:c r="AF1198" s="120"/>
      <x:c r="AG1198" s="120"/>
    </x:row>
    <x:row r="1199">
      <x:c r="A1199" s="120" t="n">
        <x:v>1198</x:v>
      </x:c>
      <x:c r="B1199" s="120" t="n">
        <x:v>0</x:v>
      </x:c>
      <x:c r="C1199" s="120" t="n">
        <x:v>0</x:v>
      </x:c>
      <x:c r="D1199" s="120" t="str">
        <x:v>CADC0873</x:v>
      </x:c>
      <x:c r="E1199" s="120" t="n">
        <x:v>5</x:v>
      </x:c>
      <x:c r="F1199" s="120" t="n">
        <x:v>275</x:v>
      </x:c>
      <x:c r="G1199" s="120" t="n">
        <x:v>56</x:v>
      </x:c>
      <x:c r="H1199" s="120" t="n">
        <x:v>0.000002178075892857143</x:v>
      </x:c>
      <x:c r="I1199" s="120" t="n">
        <x:v>3.6502337833198844e-10</x:v>
      </x:c>
      <x:c r="J1199" s="120" t="n">
        <x:v>0.00001910558500365766</x:v>
      </x:c>
      <x:c r="K1199" s="120" t="n">
        <x:v>-1.512847529381968</x:v>
      </x:c>
      <x:c r="L1199" s="120" t="n">
        <x:v>0.025465924192981583</x:v>
      </x:c>
      <x:c r="M1199" s="120" t="n">
        <x:v>1</x:v>
      </x:c>
      <x:c r="N1199" s="120" t="n">
        <x:v>1</x:v>
      </x:c>
      <x:c r="O1199" s="120" t="n">
        <x:v>1</x:v>
      </x:c>
      <x:c r="P1199" s="120" t="n">
        <x:v>7</x:v>
      </x:c>
      <x:c r="Q1199" s="120" t="n">
        <x:v>17</x:v>
      </x:c>
      <x:c r="R1199" s="120" t="n">
        <x:v>4.925640042197356e-12</x:v>
      </x:c>
      <x:c r="S1199" s="120" t="n">
        <x:v>8.107648995698221e-13</x:v>
      </x:c>
      <x:c r="T1199" s="120" t="n">
        <x:v>1397</x:v>
      </x:c>
      <x:c r="U1199" s="120" t="n">
        <x:v>280</x:v>
      </x:c>
      <x:c r="V1199" s="120" t="n">
        <x:v>1.327357739389049e-12</x:v>
      </x:c>
      <x:c r="W1199" s="120" t="n">
        <x:v>6.5182746130712224e-12</x:v>
      </x:c>
      <x:c r="X1199" s="120" t="n">
        <x:v>1199</x:v>
      </x:c>
      <x:c r="Y1199" s="151" t="n">
        <x:v>44588.096666666665</x:v>
      </x:c>
      <x:c r="Z1199" s="151" t="n">
        <x:v>44588.09984953704</x:v>
      </x:c>
      <x:c r="AA1199" s="120" t="n">
        <x:v>56</x:v>
      </x:c>
      <x:c r="AB1199" s="120" t="str">
        <x:v>Normal</x:v>
      </x:c>
      <x:c r="AC1199" s="120" t="n">
        <x:v>1</x:v>
      </x:c>
      <x:c r="AD1199" s="120" t="n">
        <x:v>367</x:v>
      </x:c>
      <x:c r="AE1199" s="120" t="n">
        <x:v>4</x:v>
      </x:c>
      <x:c r="AF1199" s="120" t="n">
        <x:v>67</x:v>
      </x:c>
      <x:c r="AG1199" s="120" t="str">
        <x:v>train=0|anomaly=0</x:v>
      </x:c>
    </x:row>
    <x:row r="1200">
      <x:c r="A1200" s="120" t="n">
        <x:v>1199</x:v>
      </x:c>
      <x:c r="B1200" s="120" t="n">
        <x:v>0</x:v>
      </x:c>
      <x:c r="C1200" s="120" t="n">
        <x:v>1</x:v>
      </x:c>
      <x:c r="D1200" s="120" t="str">
        <x:v>CADC0873</x:v>
      </x:c>
      <x:c r="E1200" s="120" t="n">
        <x:v>5</x:v>
      </x:c>
      <x:c r="F1200" s="120" t="n">
        <x:v>242</x:v>
      </x:c>
      <x:c r="G1200" s="120" t="n">
        <x:v>49</x:v>
      </x:c>
      <x:c r="H1200" s="120" t="n">
        <x:v>-6.41503795918367e-7</x:v>
      </x:c>
      <x:c r="I1200" s="120" t="n">
        <x:v>1.4206516220508738e-10</x:v>
      </x:c>
      <x:c r="J1200" s="120" t="n">
        <x:v>0.000011919109119606523</x:v>
      </x:c>
      <x:c r="K1200" s="120" t="n">
        <x:v>-0.9218420598064299</x:v>
      </x:c>
      <x:c r="L1200" s="120" t="n">
        <x:v>-0.5016231535208191</x:v>
      </x:c>
      <x:c r="M1200" s="120" t="n">
        <x:v>1</x:v>
      </x:c>
      <x:c r="N1200" s="120" t="n">
        <x:v>1</x:v>
      </x:c>
      <x:c r="O1200" s="120" t="n">
        <x:v>1</x:v>
      </x:c>
      <x:c r="P1200" s="120" t="n">
        <x:v>11</x:v>
      </x:c>
      <x:c r="Q1200" s="120" t="n">
        <x:v>16</x:v>
      </x:c>
      <x:c r="R1200" s="120" t="n">
        <x:v>1.947993054303832e-12</x:v>
      </x:c>
      <x:c r="S1200" s="120" t="n">
        <x:v>6.087309811360215e-13</x:v>
      </x:c>
      <x:c r="T1200" s="120" t="n">
        <x:v>1232</x:v>
      </x:c>
      <x:c r="U1200" s="120" t="n">
        <x:v>245</x:v>
      </x:c>
      <x:c r="V1200" s="120" t="n">
        <x:v>5.870461248144106e-13</x:v>
      </x:c>
      <x:c r="W1200" s="120" t="n">
        <x:v>2.89928902459362e-12</x:v>
      </x:c>
      <x:c r="X1200" s="120" t="n">
        <x:v>1200</x:v>
      </x:c>
      <x:c r="Y1200" s="151" t="n">
        <x:v>44588.099907407406</x:v>
      </x:c>
      <x:c r="Z1200" s="151" t="n">
        <x:v>44588.10270833333</x:v>
      </x:c>
      <x:c r="AA1200" s="120" t="n">
        <x:v>49</x:v>
      </x:c>
      <x:c r="AB1200" s="120" t="str">
        <x:v>Normal</x:v>
      </x:c>
      <x:c r="AC1200" s="120" t="n">
        <x:v>0</x:v>
      </x:c>
      <x:c r="AD1200" s="120"/>
      <x:c r="AE1200" s="120"/>
      <x:c r="AF1200" s="120"/>
      <x:c r="AG1200" s="120"/>
    </x:row>
    <x:row r="1201">
      <x:c r="A1201" s="120" t="n">
        <x:v>1200</x:v>
      </x:c>
      <x:c r="B1201" s="120" t="n">
        <x:v>0</x:v>
      </x:c>
      <x:c r="C1201" s="120" t="n">
        <x:v>1</x:v>
      </x:c>
      <x:c r="D1201" s="120" t="str">
        <x:v>CADC0873</x:v>
      </x:c>
      <x:c r="E1201" s="120" t="n">
        <x:v>5</x:v>
      </x:c>
      <x:c r="F1201" s="120" t="n">
        <x:v>240</x:v>
      </x:c>
      <x:c r="G1201" s="120" t="n">
        <x:v>49</x:v>
      </x:c>
      <x:c r="H1201" s="120" t="n">
        <x:v>0.00000375364263877551</x:v>
      </x:c>
      <x:c r="I1201" s="120" t="n">
        <x:v>2.5442679394551896e-10</x:v>
      </x:c>
      <x:c r="J1201" s="120" t="n">
        <x:v>0.000015950761547509856</x:v>
      </x:c>
      <x:c r="K1201" s="120" t="n">
        <x:v>-1.0746854016806031</x:v>
      </x:c>
      <x:c r="L1201" s="120" t="n">
        <x:v>-0.41373408265862854</x:v>
      </x:c>
      <x:c r="M1201" s="120" t="n">
        <x:v>1</x:v>
      </x:c>
      <x:c r="N1201" s="120" t="n">
        <x:v>1</x:v>
      </x:c>
      <x:c r="O1201" s="120" t="n">
        <x:v>1</x:v>
      </x:c>
      <x:c r="P1201" s="120" t="n">
        <x:v>5</x:v>
      </x:c>
      <x:c r="Q1201" s="120" t="n">
        <x:v>16</x:v>
      </x:c>
      <x:c r="R1201" s="120" t="n">
        <x:v>3.2388729966109805e-12</x:v>
      </x:c>
      <x:c r="S1201" s="120" t="n">
        <x:v>4.676647082058885e-13</x:v>
      </x:c>
      <x:c r="T1201" s="120" t="n">
        <x:v>1200</x:v>
      </x:c>
      <x:c r="U1201" s="120" t="n">
        <x:v>245</x:v>
      </x:c>
      <x:c r="V1201" s="120" t="n">
        <x:v>1.0601116414396623e-12</x:v>
      </x:c>
      <x:c r="W1201" s="120" t="n">
        <x:v>5.19238354990855e-12</x:v>
      </x:c>
      <x:c r="X1201" s="120" t="n">
        <x:v>1201</x:v>
      </x:c>
      <x:c r="Y1201" s="151" t="n">
        <x:v>44588.1027662037</x:v>
      </x:c>
      <x:c r="Z1201" s="151" t="n">
        <x:v>44588.10554398148</x:v>
      </x:c>
      <x:c r="AA1201" s="120" t="n">
        <x:v>49</x:v>
      </x:c>
      <x:c r="AB1201" s="120" t="str">
        <x:v>Normal</x:v>
      </x:c>
      <x:c r="AC1201" s="120" t="n">
        <x:v>0</x:v>
      </x:c>
      <x:c r="AD1201" s="120"/>
      <x:c r="AE1201" s="120"/>
      <x:c r="AF1201" s="120"/>
      <x:c r="AG1201" s="120"/>
    </x:row>
    <x:row r="1202">
      <x:c r="A1202" s="120" t="n">
        <x:v>1201</x:v>
      </x:c>
      <x:c r="B1202" s="120" t="n">
        <x:v>0</x:v>
      </x:c>
      <x:c r="C1202" s="120" t="n">
        <x:v>0</x:v>
      </x:c>
      <x:c r="D1202" s="120" t="str">
        <x:v>CADC0873</x:v>
      </x:c>
      <x:c r="E1202" s="120" t="n">
        <x:v>5</x:v>
      </x:c>
      <x:c r="F1202" s="120" t="n">
        <x:v>271</x:v>
      </x:c>
      <x:c r="G1202" s="120" t="n">
        <x:v>55</x:v>
      </x:c>
      <x:c r="H1202" s="120" t="n">
        <x:v>-0.000002912630701818182</x:v>
      </x:c>
      <x:c r="I1202" s="120" t="n">
        <x:v>4.4563267095183543e-10</x:v>
      </x:c>
      <x:c r="J1202" s="120" t="n">
        <x:v>0.000021110013523250888</x:v>
      </x:c>
      <x:c r="K1202" s="120" t="n">
        <x:v>-1.3939949033842987</x:v>
      </x:c>
      <x:c r="L1202" s="120" t="n">
        <x:v>-0.07995522594281015</x:v>
      </x:c>
      <x:c r="M1202" s="120" t="n">
        <x:v>1</x:v>
      </x:c>
      <x:c r="N1202" s="120" t="n">
        <x:v>1</x:v>
      </x:c>
      <x:c r="O1202" s="120" t="n">
        <x:v>1</x:v>
      </x:c>
      <x:c r="P1202" s="120" t="n">
        <x:v>5</x:v>
      </x:c>
      <x:c r="Q1202" s="120" t="n">
        <x:v>18</x:v>
      </x:c>
      <x:c r="R1202" s="120" t="n">
        <x:v>5.959266138474404e-12</x:v>
      </x:c>
      <x:c r="S1202" s="120" t="n">
        <x:v>6.652705125306556e-13</x:v>
      </x:c>
      <x:c r="T1202" s="120" t="n">
        <x:v>1361</x:v>
      </x:c>
      <x:c r="U1202" s="120" t="n">
        <x:v>275</x:v>
      </x:c>
      <x:c r="V1202" s="120" t="n">
        <x:v>1.644400999822271e-12</x:v>
      </x:c>
      <x:c r="W1202" s="120" t="n">
        <x:v>8.10241219912428e-12</x:v>
      </x:c>
      <x:c r="X1202" s="120" t="n">
        <x:v>1202</x:v>
      </x:c>
      <x:c r="Y1202" s="151" t="n">
        <x:v>44588.10839120371</x:v>
      </x:c>
      <x:c r="Z1202" s="151" t="n">
        <x:v>44588.11152777778</x:v>
      </x:c>
      <x:c r="AA1202" s="120" t="n">
        <x:v>55</x:v>
      </x:c>
      <x:c r="AB1202" s="120" t="str">
        <x:v>Normal</x:v>
      </x:c>
      <x:c r="AC1202" s="120" t="n">
        <x:v>0</x:v>
      </x:c>
      <x:c r="AD1202" s="120"/>
      <x:c r="AE1202" s="120"/>
      <x:c r="AF1202" s="120"/>
      <x:c r="AG1202" s="120"/>
    </x:row>
    <x:row r="1203">
      <x:c r="A1203" s="120" t="n">
        <x:v>1202</x:v>
      </x:c>
      <x:c r="B1203" s="120" t="n">
        <x:v>1</x:v>
      </x:c>
      <x:c r="C1203" s="120" t="n">
        <x:v>1</x:v>
      </x:c>
      <x:c r="D1203" s="120" t="str">
        <x:v>CADC0873</x:v>
      </x:c>
      <x:c r="E1203" s="120" t="n">
        <x:v>5</x:v>
      </x:c>
      <x:c r="F1203" s="120" t="n">
        <x:v>310</x:v>
      </x:c>
      <x:c r="G1203" s="120" t="n">
        <x:v>53</x:v>
      </x:c>
      <x:c r="H1203" s="120" t="n">
        <x:v>-0.000007918431171698112</x:v>
      </x:c>
      <x:c r="I1203" s="120" t="n">
        <x:v>7.60535126561669e-10</x:v>
      </x:c>
      <x:c r="J1203" s="120" t="n">
        <x:v>0.00002757780133661255</x:v>
      </x:c>
      <x:c r="K1203" s="120" t="n">
        <x:v>-0.8727120589418691</x:v>
      </x:c>
      <x:c r="L1203" s="120" t="n">
        <x:v>0.3781797931699778</x:v>
      </x:c>
      <x:c r="M1203" s="120" t="n">
        <x:v>2</x:v>
      </x:c>
      <x:c r="N1203" s="120" t="n">
        <x:v>1</x:v>
      </x:c>
      <x:c r="O1203" s="120" t="n">
        <x:v>1</x:v>
      </x:c>
      <x:c r="P1203" s="120" t="n">
        <x:v>2</x:v>
      </x:c>
      <x:c r="Q1203" s="120" t="n">
        <x:v>3</x:v>
      </x:c>
      <x:c r="R1203" s="120" t="n">
        <x:v>2.802615257056387e-10</x:v>
      </x:c>
      <x:c r="S1203" s="120" t="n">
        <x:v>7.792734385863373e-10</x:v>
      </x:c>
      <x:c r="T1203" s="120" t="n">
        <x:v>4300</x:v>
      </x:c>
      <x:c r="U1203" s="120" t="n">
        <x:v>265</x:v>
      </x:c>
      <x:c r="V1203" s="120" t="n">
        <x:v>2.4533391179408677e-12</x:v>
      </x:c>
      <x:c r="W1203" s="120" t="n">
        <x:v>1.4349719369088093e-11</x:v>
      </x:c>
      <x:c r="X1203" s="120" t="n">
        <x:v>1203</x:v>
      </x:c>
      <x:c r="Y1203" s="151" t="n">
        <x:v>44588.11158564815</x:v>
      </x:c>
      <x:c r="Z1203" s="151" t="n">
        <x:v>44588.11517361111</x:v>
      </x:c>
      <x:c r="AA1203" s="120" t="n">
        <x:v>53</x:v>
      </x:c>
      <x:c r="AB1203" s="120" t="str">
        <x:v>Anomalous</x:v>
      </x:c>
      <x:c r="AC1203" s="120" t="n">
        <x:v>0</x:v>
      </x:c>
      <x:c r="AD1203" s="120"/>
      <x:c r="AE1203" s="120"/>
      <x:c r="AF1203" s="120"/>
      <x:c r="AG1203" s="120"/>
    </x:row>
    <x:row r="1204">
      <x:c r="A1204" s="120" t="n">
        <x:v>1203</x:v>
      </x:c>
      <x:c r="B1204" s="120" t="n">
        <x:v>0</x:v>
      </x:c>
      <x:c r="C1204" s="120" t="n">
        <x:v>0</x:v>
      </x:c>
      <x:c r="D1204" s="120" t="str">
        <x:v>CADC0873</x:v>
      </x:c>
      <x:c r="E1204" s="120" t="n">
        <x:v>5</x:v>
      </x:c>
      <x:c r="F1204" s="120" t="n">
        <x:v>265</x:v>
      </x:c>
      <x:c r="G1204" s="120" t="n">
        <x:v>54</x:v>
      </x:c>
      <x:c r="H1204" s="120" t="n">
        <x:v>-0.0000010560448518518518</x:v>
      </x:c>
      <x:c r="I1204" s="120" t="n">
        <x:v>3.4841665216679495e-10</x:v>
      </x:c>
      <x:c r="J1204" s="120" t="n">
        <x:v>0.000018665922215813367</x:v>
      </x:c>
      <x:c r="K1204" s="120" t="n">
        <x:v>-1.4713468861408598</x:v>
      </x:c>
      <x:c r="L1204" s="120" t="n">
        <x:v>-0.03664158232125029</x:v>
      </x:c>
      <x:c r="M1204" s="120" t="n">
        <x:v>1</x:v>
      </x:c>
      <x:c r="N1204" s="120" t="n">
        <x:v>1</x:v>
      </x:c>
      <x:c r="O1204" s="120" t="n">
        <x:v>1</x:v>
      </x:c>
      <x:c r="P1204" s="120" t="n">
        <x:v>11</x:v>
      </x:c>
      <x:c r="Q1204" s="120" t="n">
        <x:v>16</x:v>
      </x:c>
      <x:c r="R1204" s="120" t="n">
        <x:v>5.067343673796193e-12</x:v>
      </x:c>
      <x:c r="S1204" s="120" t="n">
        <x:v>9.499121227272358e-13</x:v>
      </x:c>
      <x:c r="T1204" s="120" t="n">
        <x:v>1343</x:v>
      </x:c>
      <x:c r="U1204" s="120" t="n">
        <x:v>270</x:v>
      </x:c>
      <x:c r="V1204" s="120" t="n">
        <x:v>1.3147798194973394e-12</x:v>
      </x:c>
      <x:c r="W1204" s="120" t="n">
        <x:v>6.4521602253110175e-12</x:v>
      </x:c>
      <x:c r="X1204" s="120" t="n">
        <x:v>1204</x:v>
      </x:c>
      <x:c r="Y1204" s="151" t="n">
        <x:v>44588.12814814815</x:v>
      </x:c>
      <x:c r="Z1204" s="151" t="n">
        <x:v>44588.131215277775</x:v>
      </x:c>
      <x:c r="AA1204" s="120" t="n">
        <x:v>54</x:v>
      </x:c>
      <x:c r="AB1204" s="120" t="str">
        <x:v>Normal</x:v>
      </x:c>
      <x:c r="AC1204" s="120" t="n">
        <x:v>1</x:v>
      </x:c>
      <x:c r="AD1204" s="120" t="n">
        <x:v>979</x:v>
      </x:c>
      <x:c r="AE1204" s="120" t="n">
        <x:v>10</x:v>
      </x:c>
      <x:c r="AF1204" s="120" t="n">
        <x:v>79</x:v>
      </x:c>
      <x:c r="AG1204" s="120" t="str">
        <x:v>train=0|anomaly=0</x:v>
      </x:c>
    </x:row>
    <x:row r="1205">
      <x:c r="A1205" s="120" t="n">
        <x:v>1204</x:v>
      </x:c>
      <x:c r="B1205" s="120" t="n">
        <x:v>1</x:v>
      </x:c>
      <x:c r="C1205" s="120" t="n">
        <x:v>0</x:v>
      </x:c>
      <x:c r="D1205" s="120" t="str">
        <x:v>CADC0873</x:v>
      </x:c>
      <x:c r="E1205" s="120" t="n">
        <x:v>5</x:v>
      </x:c>
      <x:c r="F1205" s="120" t="n">
        <x:v>331</x:v>
      </x:c>
      <x:c r="G1205" s="120" t="n">
        <x:v>67</x:v>
      </x:c>
      <x:c r="H1205" s="120" t="n">
        <x:v>-8.703128059701491e-7</x:v>
      </x:c>
      <x:c r="I1205" s="120" t="n">
        <x:v>2.7751291909766676e-10</x:v>
      </x:c>
      <x:c r="J1205" s="120" t="n">
        <x:v>0.000016658719011306564</x:v>
      </x:c>
      <x:c r="K1205" s="120" t="n">
        <x:v>-1.1996198830082938</x:v>
      </x:c>
      <x:c r="L1205" s="120" t="n">
        <x:v>0.2087001352542775</x:v>
      </x:c>
      <x:c r="M1205" s="120" t="n">
        <x:v>9</x:v>
      </x:c>
      <x:c r="N1205" s="120" t="n">
        <x:v>2</x:v>
      </x:c>
      <x:c r="O1205" s="120" t="n">
        <x:v>2</x:v>
      </x:c>
      <x:c r="P1205" s="120" t="n">
        <x:v>10</x:v>
      </x:c>
      <x:c r="Q1205" s="120" t="n">
        <x:v>12</x:v>
      </x:c>
      <x:c r="R1205" s="120" t="n">
        <x:v>1.757667335152816e-10</x:v>
      </x:c>
      <x:c r="S1205" s="120" t="n">
        <x:v>4.858439282742614e-10</x:v>
      </x:c>
      <x:c r="T1205" s="120" t="n">
        <x:v>1663</x:v>
      </x:c>
      <x:c r="U1205" s="120" t="n">
        <x:v>335</x:v>
      </x:c>
      <x:c r="V1205" s="120" t="n">
        <x:v>8.384076105669691e-13</x:v>
      </x:c>
      <x:c r="W1205" s="120" t="n">
        <x:v>4.141983867129355e-12</x:v>
      </x:c>
      <x:c r="X1205" s="120" t="n">
        <x:v>1205</x:v>
      </x:c>
      <x:c r="Y1205" s="151" t="n">
        <x:v>44588.131273148145</x:v>
      </x:c>
      <x:c r="Z1205" s="151" t="n">
        <x:v>44588.135104166664</x:v>
      </x:c>
      <x:c r="AA1205" s="120" t="n">
        <x:v>67</x:v>
      </x:c>
      <x:c r="AB1205" s="120" t="str">
        <x:v>Anomalous</x:v>
      </x:c>
      <x:c r="AC1205" s="120" t="n">
        <x:v>0</x:v>
      </x:c>
      <x:c r="AD1205" s="120"/>
      <x:c r="AE1205" s="120"/>
      <x:c r="AF1205" s="120"/>
      <x:c r="AG1205" s="120"/>
    </x:row>
    <x:row r="1206">
      <x:c r="A1206" s="120" t="n">
        <x:v>1205</x:v>
      </x:c>
      <x:c r="B1206" s="120" t="n">
        <x:v>0</x:v>
      </x:c>
      <x:c r="C1206" s="120" t="n">
        <x:v>0</x:v>
      </x:c>
      <x:c r="D1206" s="120" t="str">
        <x:v>CADC0873</x:v>
      </x:c>
      <x:c r="E1206" s="120" t="n">
        <x:v>5</x:v>
      </x:c>
      <x:c r="F1206" s="120" t="n">
        <x:v>205</x:v>
      </x:c>
      <x:c r="G1206" s="120" t="n">
        <x:v>42</x:v>
      </x:c>
      <x:c r="H1206" s="120" t="n">
        <x:v>-0.000009089827666666666</x:v>
      </x:c>
      <x:c r="I1206" s="120" t="n">
        <x:v>1.0639995072441345e-10</x:v>
      </x:c>
      <x:c r="J1206" s="120" t="n">
        <x:v>0.000010315035178050216</x:v>
      </x:c>
      <x:c r="K1206" s="120" t="n">
        <x:v>-1.4943245071041487</x:v>
      </x:c>
      <x:c r="L1206" s="120" t="n">
        <x:v>-0.029958689511647214</x:v>
      </x:c>
      <x:c r="M1206" s="120" t="n">
        <x:v>1</x:v>
      </x:c>
      <x:c r="N1206" s="120" t="n">
        <x:v>1</x:v>
      </x:c>
      <x:c r="O1206" s="120" t="n">
        <x:v>1</x:v>
      </x:c>
      <x:c r="P1206" s="120" t="n">
        <x:v>8</x:v>
      </x:c>
      <x:c r="Q1206" s="120" t="n">
        <x:v>11</x:v>
      </x:c>
      <x:c r="R1206" s="120" t="n">
        <x:v>2.706320843532791e-12</x:v>
      </x:c>
      <x:c r="S1206" s="120" t="n">
        <x:v>8.435183744905001e-13</x:v>
      </x:c>
      <x:c r="T1206" s="120" t="n">
        <x:v>1025</x:v>
      </x:c>
      <x:c r="U1206" s="120" t="n">
        <x:v>210</x:v>
      </x:c>
      <x:c r="V1206" s="120" t="n">
        <x:v>5.190241498751875e-13</x:v>
      </x:c>
      <x:c r="W1206" s="120" t="n">
        <x:v>2.533332160105082e-12</x:v>
      </x:c>
      <x:c r="X1206" s="120" t="n">
        <x:v>1206</x:v>
      </x:c>
      <x:c r="Y1206" s="151" t="n">
        <x:v>44588.21826388889</x:v>
      </x:c>
      <x:c r="Z1206" s="151" t="n">
        <x:v>44588.22063657407</x:v>
      </x:c>
      <x:c r="AA1206" s="120" t="n">
        <x:v>42</x:v>
      </x:c>
      <x:c r="AB1206" s="120" t="str">
        <x:v>Normal</x:v>
      </x:c>
      <x:c r="AC1206" s="120" t="n">
        <x:v>0</x:v>
      </x:c>
      <x:c r="AD1206" s="120"/>
      <x:c r="AE1206" s="120"/>
      <x:c r="AF1206" s="120"/>
      <x:c r="AG1206" s="120"/>
    </x:row>
    <x:row r="1207">
      <x:c r="A1207" s="120" t="n">
        <x:v>1206</x:v>
      </x:c>
      <x:c r="B1207" s="120" t="n">
        <x:v>0</x:v>
      </x:c>
      <x:c r="C1207" s="120" t="n">
        <x:v>0</x:v>
      </x:c>
      <x:c r="D1207" s="120" t="str">
        <x:v>CADC0873</x:v>
      </x:c>
      <x:c r="E1207" s="120" t="n">
        <x:v>5</x:v>
      </x:c>
      <x:c r="F1207" s="120" t="n">
        <x:v>240</x:v>
      </x:c>
      <x:c r="G1207" s="120" t="n">
        <x:v>49</x:v>
      </x:c>
      <x:c r="H1207" s="120" t="n">
        <x:v>0.0000034143774081632653</x:v>
      </x:c>
      <x:c r="I1207" s="120" t="n">
        <x:v>6.573441222709763e-10</x:v>
      </x:c>
      <x:c r="J1207" s="120" t="n">
        <x:v>0.00002563872310141393</x:v>
      </x:c>
      <x:c r="K1207" s="120" t="n">
        <x:v>-1.3574123986357995</x:v>
      </x:c>
      <x:c r="L1207" s="120" t="n">
        <x:v>-0.13498092169916925</x:v>
      </x:c>
      <x:c r="M1207" s="120" t="n">
        <x:v>1</x:v>
      </x:c>
      <x:c r="N1207" s="120" t="n">
        <x:v>1</x:v>
      </x:c>
      <x:c r="O1207" s="120" t="n">
        <x:v>1</x:v>
      </x:c>
      <x:c r="P1207" s="120" t="n">
        <x:v>4</x:v>
      </x:c>
      <x:c r="Q1207" s="120" t="n">
        <x:v>14</x:v>
      </x:c>
      <x:c r="R1207" s="120" t="n">
        <x:v>1.1251747594153118e-11</x:v>
      </x:c>
      <x:c r="S1207" s="120" t="n">
        <x:v>1.7290722156450422e-12</x:v>
      </x:c>
      <x:c r="T1207" s="120" t="n">
        <x:v>1200</x:v>
      </x:c>
      <x:c r="U1207" s="120" t="n">
        <x:v>245</x:v>
      </x:c>
      <x:c r="V1207" s="120" t="n">
        <x:v>2.7389338427957344e-12</x:v>
      </x:c>
      <x:c r="W1207" s="120" t="n">
        <x:v>1.3415186168795434e-11</x:v>
      </x:c>
      <x:c r="X1207" s="120" t="n">
        <x:v>1207</x:v>
      </x:c>
      <x:c r="Y1207" s="151" t="n">
        <x:v>44588.22069444445</x:v>
      </x:c>
      <x:c r="Z1207" s="151" t="n">
        <x:v>44588.22347222222</x:v>
      </x:c>
      <x:c r="AA1207" s="120" t="n">
        <x:v>49</x:v>
      </x:c>
      <x:c r="AB1207" s="120" t="str">
        <x:v>Normal</x:v>
      </x:c>
      <x:c r="AC1207" s="120" t="n">
        <x:v>1</x:v>
      </x:c>
      <x:c r="AD1207" s="120" t="n">
        <x:v>440</x:v>
      </x:c>
      <x:c r="AE1207" s="120" t="n">
        <x:v>5</x:v>
      </x:c>
      <x:c r="AF1207" s="120" t="n">
        <x:v>40</x:v>
      </x:c>
      <x:c r="AG1207" s="120" t="str">
        <x:v>train=0|anomaly=0</x:v>
      </x:c>
    </x:row>
    <x:row r="1208">
      <x:c r="A1208" s="120" t="n">
        <x:v>1207</x:v>
      </x:c>
      <x:c r="B1208" s="120" t="n">
        <x:v>1</x:v>
      </x:c>
      <x:c r="C1208" s="120" t="n">
        <x:v>1</x:v>
      </x:c>
      <x:c r="D1208" s="120" t="str">
        <x:v>CADC0873</x:v>
      </x:c>
      <x:c r="E1208" s="120" t="n">
        <x:v>5</x:v>
      </x:c>
      <x:c r="F1208" s="120" t="n">
        <x:v>230</x:v>
      </x:c>
      <x:c r="G1208" s="120" t="n">
        <x:v>47</x:v>
      </x:c>
      <x:c r="H1208" s="120" t="n">
        <x:v>-0.000004583778085106382</x:v>
      </x:c>
      <x:c r="I1208" s="120" t="n">
        <x:v>5.151779737447049e-10</x:v>
      </x:c>
      <x:c r="J1208" s="120" t="n">
        <x:v>0.00002269753232720916</x:v>
      </x:c>
      <x:c r="K1208" s="120" t="n">
        <x:v>-1.292439740235496</x:v>
      </x:c>
      <x:c r="L1208" s="120" t="n">
        <x:v>-0.02645300674072004</x:v>
      </x:c>
      <x:c r="M1208" s="120" t="n">
        <x:v>2</x:v>
      </x:c>
      <x:c r="N1208" s="120" t="n">
        <x:v>1</x:v>
      </x:c>
      <x:c r="O1208" s="120" t="n">
        <x:v>1</x:v>
      </x:c>
      <x:c r="P1208" s="120" t="n">
        <x:v>1</x:v>
      </x:c>
      <x:c r="Q1208" s="120" t="n">
        <x:v>1</x:v>
      </x:c>
      <x:c r="R1208" s="120" t="n">
        <x:v>4.346159683933233e-11</x:v>
      </x:c>
      <x:c r="S1208" s="120" t="n">
        <x:v>7.310031778099357e-11</x:v>
      </x:c>
      <x:c r="T1208" s="120" t="n">
        <x:v>1150</x:v>
      </x:c>
      <x:c r="U1208" s="120" t="n">
        <x:v>235</x:v>
      </x:c>
      <x:c r="V1208" s="120" t="n">
        <x:v>2.23990423367263e-12</x:v>
      </x:c>
      <x:c r="W1208" s="120" t="n">
        <x:v>1.096123348392989e-11</x:v>
      </x:c>
      <x:c r="X1208" s="120" t="n">
        <x:v>1208</x:v>
      </x:c>
      <x:c r="Y1208" s="151" t="n">
        <x:v>44588.22353009259</x:v>
      </x:c>
      <x:c r="Z1208" s="151" t="n">
        <x:v>44588.22619212963</x:v>
      </x:c>
      <x:c r="AA1208" s="120" t="n">
        <x:v>47</x:v>
      </x:c>
      <x:c r="AB1208" s="120" t="str">
        <x:v>Anomalous</x:v>
      </x:c>
      <x:c r="AC1208" s="120" t="n">
        <x:v>0</x:v>
      </x:c>
      <x:c r="AD1208" s="120"/>
      <x:c r="AE1208" s="120"/>
      <x:c r="AF1208" s="120"/>
      <x:c r="AG1208" s="120"/>
    </x:row>
    <x:row r="1209">
      <x:c r="A1209" s="120" t="n">
        <x:v>1208</x:v>
      </x:c>
      <x:c r="B1209" s="120" t="n">
        <x:v>0</x:v>
      </x:c>
      <x:c r="C1209" s="120" t="n">
        <x:v>1</x:v>
      </x:c>
      <x:c r="D1209" s="120" t="str">
        <x:v>CADC0873</x:v>
      </x:c>
      <x:c r="E1209" s="120" t="n">
        <x:v>5</x:v>
      </x:c>
      <x:c r="F1209" s="120" t="n">
        <x:v>220</x:v>
      </x:c>
      <x:c r="G1209" s="120" t="n">
        <x:v>45</x:v>
      </x:c>
      <x:c r="H1209" s="120" t="n">
        <x:v>-3.6802022222222195e-7</x:v>
      </x:c>
      <x:c r="I1209" s="120" t="n">
        <x:v>4.281187902200687e-10</x:v>
      </x:c>
      <x:c r="J1209" s="120" t="n">
        <x:v>0.000020691031637404375</x:v>
      </x:c>
      <x:c r="K1209" s="120" t="n">
        <x:v>-1.4882542379858033</x:v>
      </x:c>
      <x:c r="L1209" s="120" t="n">
        <x:v>-0.1095380277660695</x:v>
      </x:c>
      <x:c r="M1209" s="120" t="n">
        <x:v>1</x:v>
      </x:c>
      <x:c r="N1209" s="120" t="n">
        <x:v>1</x:v>
      </x:c>
      <x:c r="O1209" s="120" t="n">
        <x:v>1</x:v>
      </x:c>
      <x:c r="P1209" s="120" t="n">
        <x:v>4</x:v>
      </x:c>
      <x:c r="Q1209" s="120" t="n">
        <x:v>17</x:v>
      </x:c>
      <x:c r="R1209" s="120" t="n">
        <x:v>8.794479451030992e-12</x:v>
      </x:c>
      <x:c r="S1209" s="120" t="n">
        <x:v>8.849607215346688e-13</x:v>
      </x:c>
      <x:c r="T1209" s="120" t="n">
        <x:v>1100</x:v>
      </x:c>
      <x:c r="U1209" s="120" t="n">
        <x:v>225</x:v>
      </x:c>
      <x:c r="V1209" s="120" t="n">
        <x:v>1.9459945010003122e-12</x:v>
      </x:c>
      <x:c r="W1209" s="120" t="n">
        <x:v>9.513750893779305e-12</x:v>
      </x:c>
      <x:c r="X1209" s="120" t="n">
        <x:v>1209</x:v>
      </x:c>
      <x:c r="Y1209" s="151" t="n">
        <x:v>44588.22625</x:v>
      </x:c>
      <x:c r="Z1209" s="151" t="n">
        <x:v>44588.228796296295</x:v>
      </x:c>
      <x:c r="AA1209" s="120" t="n">
        <x:v>45</x:v>
      </x:c>
      <x:c r="AB1209" s="120" t="str">
        <x:v>Normal</x:v>
      </x:c>
      <x:c r="AC1209" s="120" t="n">
        <x:v>1</x:v>
      </x:c>
      <x:c r="AD1209" s="120" t="n">
        <x:v>532</x:v>
      </x:c>
      <x:c r="AE1209" s="120" t="n">
        <x:v>6</x:v>
      </x:c>
      <x:c r="AF1209" s="120" t="n">
        <x:v>32</x:v>
      </x:c>
      <x:c r="AG1209" s="120" t="str">
        <x:v>train=1|anomaly=0</x:v>
      </x:c>
    </x:row>
    <x:row r="1210">
      <x:c r="A1210" s="120" t="n">
        <x:v>1209</x:v>
      </x:c>
      <x:c r="B1210" s="120" t="n">
        <x:v>0</x:v>
      </x:c>
      <x:c r="C1210" s="120" t="n">
        <x:v>1</x:v>
      </x:c>
      <x:c r="D1210" s="120" t="str">
        <x:v>CADC0873</x:v>
      </x:c>
      <x:c r="E1210" s="120" t="n">
        <x:v>5</x:v>
      </x:c>
      <x:c r="F1210" s="120" t="n">
        <x:v>210</x:v>
      </x:c>
      <x:c r="G1210" s="120" t="n">
        <x:v>43</x:v>
      </x:c>
      <x:c r="H1210" s="120" t="n">
        <x:v>-0.0000027475639069767437</x:v>
      </x:c>
      <x:c r="I1210" s="120" t="n">
        <x:v>3.59086310769168e-10</x:v>
      </x:c>
      <x:c r="J1210" s="120" t="n">
        <x:v>0.00001894957283869924</x:v>
      </x:c>
      <x:c r="K1210" s="120" t="n">
        <x:v>-1.5006111254888799</x:v>
      </x:c>
      <x:c r="L1210" s="120" t="n">
        <x:v>0.010109090445550622</x:v>
      </x:c>
      <x:c r="M1210" s="120" t="n">
        <x:v>1</x:v>
      </x:c>
      <x:c r="N1210" s="120" t="n">
        <x:v>1</x:v>
      </x:c>
      <x:c r="O1210" s="120" t="n">
        <x:v>1</x:v>
      </x:c>
      <x:c r="P1210" s="120" t="n">
        <x:v>5</x:v>
      </x:c>
      <x:c r="Q1210" s="120" t="n">
        <x:v>15</x:v>
      </x:c>
      <x:c r="R1210" s="120" t="n">
        <x:v>8.289831088412108e-12</x:v>
      </x:c>
      <x:c r="S1210" s="120" t="n">
        <x:v>1.0986689373696385e-12</x:v>
      </x:c>
      <x:c r="T1210" s="120" t="n">
        <x:v>1050</x:v>
      </x:c>
      <x:c r="U1210" s="120" t="n">
        <x:v>215</x:v>
      </x:c>
      <x:c r="V1210" s="120" t="n">
        <x:v>1.7099348131865144e-12</x:v>
      </x:c>
      <x:c r="W1210" s="120" t="n">
        <x:v>8.35084443649228e-12</x:v>
      </x:c>
      <x:c r="X1210" s="120" t="n">
        <x:v>1210</x:v>
      </x:c>
      <x:c r="Y1210" s="151" t="n">
        <x:v>44588.228854166664</x:v>
      </x:c>
      <x:c r="Z1210" s="151" t="n">
        <x:v>44588.23128472222</x:v>
      </x:c>
      <x:c r="AA1210" s="120" t="n">
        <x:v>43</x:v>
      </x:c>
      <x:c r="AB1210" s="120" t="str">
        <x:v>Normal</x:v>
      </x:c>
      <x:c r="AC1210" s="120" t="n">
        <x:v>0</x:v>
      </x:c>
      <x:c r="AD1210" s="120"/>
      <x:c r="AE1210" s="120"/>
      <x:c r="AF1210" s="120"/>
      <x:c r="AG1210" s="120"/>
    </x:row>
    <x:row r="1211">
      <x:c r="A1211" s="120" t="n">
        <x:v>1210</x:v>
      </x:c>
      <x:c r="B1211" s="120" t="n">
        <x:v>0</x:v>
      </x:c>
      <x:c r="C1211" s="120" t="n">
        <x:v>1</x:v>
      </x:c>
      <x:c r="D1211" s="120" t="str">
        <x:v>CADC0873</x:v>
      </x:c>
      <x:c r="E1211" s="120" t="n">
        <x:v>5</x:v>
      </x:c>
      <x:c r="F1211" s="120" t="n">
        <x:v>265</x:v>
      </x:c>
      <x:c r="G1211" s="120" t="n">
        <x:v>54</x:v>
      </x:c>
      <x:c r="H1211" s="120" t="n">
        <x:v>0.0000013518090740740737</x:v>
      </x:c>
      <x:c r="I1211" s="120" t="n">
        <x:v>8.023523300713864e-10</x:v>
      </x:c>
      <x:c r="J1211" s="120" t="n">
        <x:v>0.000028325824437629108</x:v>
      </x:c>
      <x:c r="K1211" s="120" t="n">
        <x:v>-1.4147948269397732</x:v>
      </x:c>
      <x:c r="L1211" s="120" t="n">
        <x:v>0.004996973701073395</x:v>
      </x:c>
      <x:c r="M1211" s="120" t="n">
        <x:v>1</x:v>
      </x:c>
      <x:c r="N1211" s="120" t="n">
        <x:v>1</x:v>
      </x:c>
      <x:c r="O1211" s="120" t="n">
        <x:v>1</x:v>
      </x:c>
      <x:c r="P1211" s="120" t="n">
        <x:v>6</x:v>
      </x:c>
      <x:c r="Q1211" s="120" t="n">
        <x:v>17</x:v>
      </x:c>
      <x:c r="R1211" s="120" t="n">
        <x:v>1.1744465209461231e-11</x:v>
      </x:c>
      <x:c r="S1211" s="120" t="n">
        <x:v>1.5693580802976326e-12</x:v>
      </x:c>
      <x:c r="T1211" s="120" t="n">
        <x:v>1325</x:v>
      </x:c>
      <x:c r="U1211" s="120" t="n">
        <x:v>270</x:v>
      </x:c>
      <x:c r="V1211" s="120" t="n">
        <x:v>3.0277446417788163e-12</x:v>
      </x:c>
      <x:c r="W1211" s="120" t="n">
        <x:v>1.4858376482803452e-11</x:v>
      </x:c>
      <x:c r="X1211" s="120" t="n">
        <x:v>1211</x:v>
      </x:c>
      <x:c r="Y1211" s="151" t="n">
        <x:v>44588.246041666665</x:v>
      </x:c>
      <x:c r="Z1211" s="151" t="n">
        <x:v>44588.2491087963</x:v>
      </x:c>
      <x:c r="AA1211" s="120" t="n">
        <x:v>54</x:v>
      </x:c>
      <x:c r="AB1211" s="120" t="str">
        <x:v>Normal</x:v>
      </x:c>
      <x:c r="AC1211" s="120" t="n">
        <x:v>1</x:v>
      </x:c>
      <x:c r="AD1211" s="120" t="n">
        <x:v>807</x:v>
      </x:c>
      <x:c r="AE1211" s="120" t="n">
        <x:v>9</x:v>
      </x:c>
      <x:c r="AF1211" s="120" t="n">
        <x:v>7</x:v>
      </x:c>
      <x:c r="AG1211" s="120" t="str">
        <x:v>train=1|anomaly=0</x:v>
      </x:c>
    </x:row>
    <x:row r="1212">
      <x:c r="A1212" s="120" t="n">
        <x:v>1211</x:v>
      </x:c>
      <x:c r="B1212" s="120" t="n">
        <x:v>0</x:v>
      </x:c>
      <x:c r="C1212" s="120" t="n">
        <x:v>1</x:v>
      </x:c>
      <x:c r="D1212" s="120" t="str">
        <x:v>CADC0873</x:v>
      </x:c>
      <x:c r="E1212" s="120" t="n">
        <x:v>5</x:v>
      </x:c>
      <x:c r="F1212" s="120" t="n">
        <x:v>250</x:v>
      </x:c>
      <x:c r="G1212" s="120" t="n">
        <x:v>51</x:v>
      </x:c>
      <x:c r="H1212" s="120" t="n">
        <x:v>-9.551849411764707e-7</x:v>
      </x:c>
      <x:c r="I1212" s="120" t="n">
        <x:v>2.547324510242564e-10</x:v>
      </x:c>
      <x:c r="J1212" s="120" t="n">
        <x:v>0.000015960339940748642</x:v>
      </x:c>
      <x:c r="K1212" s="120" t="n">
        <x:v>-1.2598928503859175</x:v>
      </x:c>
      <x:c r="L1212" s="120" t="n">
        <x:v>-0.17472000861032763</x:v>
      </x:c>
      <x:c r="M1212" s="120" t="n">
        <x:v>1</x:v>
      </x:c>
      <x:c r="N1212" s="120" t="n">
        <x:v>1</x:v>
      </x:c>
      <x:c r="O1212" s="120" t="n">
        <x:v>1</x:v>
      </x:c>
      <x:c r="P1212" s="120" t="n">
        <x:v>8</x:v>
      </x:c>
      <x:c r="Q1212" s="120" t="n">
        <x:v>16</x:v>
      </x:c>
      <x:c r="R1212" s="120" t="n">
        <x:v>4.10967762679928e-12</x:v>
      </x:c>
      <x:c r="S1212" s="120" t="n">
        <x:v>1.2181504696229941e-12</x:v>
      </x:c>
      <x:c r="T1212" s="120" t="n">
        <x:v>1250</x:v>
      </x:c>
      <x:c r="U1212" s="120" t="n">
        <x:v>255</x:v>
      </x:c>
      <x:c r="V1212" s="120" t="n">
        <x:v>1.0189298040970256e-12</x:v>
      </x:c>
      <x:c r="W1212" s="120" t="n">
        <x:v>4.9947539416520865e-12</x:v>
      </x:c>
      <x:c r="X1212" s="120" t="n">
        <x:v>1212</x:v>
      </x:c>
      <x:c r="Y1212" s="151" t="n">
        <x:v>44588.25425925926</x:v>
      </x:c>
      <x:c r="Z1212" s="151" t="n">
        <x:v>44588.257152777776</x:v>
      </x:c>
      <x:c r="AA1212" s="120" t="n">
        <x:v>51</x:v>
      </x:c>
      <x:c r="AB1212" s="120" t="str">
        <x:v>Normal</x:v>
      </x:c>
      <x:c r="AC1212" s="120" t="n">
        <x:v>0</x:v>
      </x:c>
      <x:c r="AD1212" s="120"/>
      <x:c r="AE1212" s="120"/>
      <x:c r="AF1212" s="120"/>
      <x:c r="AG1212" s="120"/>
    </x:row>
    <x:row r="1213">
      <x:c r="A1213" s="120" t="n">
        <x:v>1212</x:v>
      </x:c>
      <x:c r="B1213" s="120" t="n">
        <x:v>0</x:v>
      </x:c>
      <x:c r="C1213" s="120" t="n">
        <x:v>1</x:v>
      </x:c>
      <x:c r="D1213" s="120" t="str">
        <x:v>CADC0873</x:v>
      </x:c>
      <x:c r="E1213" s="120" t="n">
        <x:v>5</x:v>
      </x:c>
      <x:c r="F1213" s="120" t="n">
        <x:v>240</x:v>
      </x:c>
      <x:c r="G1213" s="120" t="n">
        <x:v>49</x:v>
      </x:c>
      <x:c r="H1213" s="120" t="n">
        <x:v>-0.0000012202560204081633</x:v>
      </x:c>
      <x:c r="I1213" s="120" t="n">
        <x:v>1.4022389780802957e-10</x:v>
      </x:c>
      <x:c r="J1213" s="120" t="n">
        <x:v>0.000011841617195638</x:v>
      </x:c>
      <x:c r="K1213" s="120" t="n">
        <x:v>-1.4217907388641926</x:v>
      </x:c>
      <x:c r="L1213" s="120" t="n">
        <x:v>-0.13760804643351363</x:v>
      </x:c>
      <x:c r="M1213" s="120" t="n">
        <x:v>1</x:v>
      </x:c>
      <x:c r="N1213" s="120" t="n">
        <x:v>1</x:v>
      </x:c>
      <x:c r="O1213" s="120" t="n">
        <x:v>1</x:v>
      </x:c>
      <x:c r="P1213" s="120" t="n">
        <x:v>11</x:v>
      </x:c>
      <x:c r="Q1213" s="120" t="n">
        <x:v>16</x:v>
      </x:c>
      <x:c r="R1213" s="120" t="n">
        <x:v>2.5568930195489583e-12</x:v>
      </x:c>
      <x:c r="S1213" s="120" t="n">
        <x:v>6.658902175232012e-13</x:v>
      </x:c>
      <x:c r="T1213" s="120" t="n">
        <x:v>1200</x:v>
      </x:c>
      <x:c r="U1213" s="120" t="n">
        <x:v>245</x:v>
      </x:c>
      <x:c r="V1213" s="120" t="n">
        <x:v>5.842662408667899e-13</x:v>
      </x:c>
      <x:c r="W1213" s="120" t="n">
        <x:v>2.861712200163869e-12</x:v>
      </x:c>
      <x:c r="X1213" s="120" t="n">
        <x:v>1213</x:v>
      </x:c>
      <x:c r="Y1213" s="151" t="n">
        <x:v>44588.257210648146</x:v>
      </x:c>
      <x:c r="Z1213" s="151" t="n">
        <x:v>44588.259988425925</x:v>
      </x:c>
      <x:c r="AA1213" s="120" t="n">
        <x:v>49</x:v>
      </x:c>
      <x:c r="AB1213" s="120" t="str">
        <x:v>Normal</x:v>
      </x:c>
      <x:c r="AC1213" s="120" t="n">
        <x:v>1</x:v>
      </x:c>
      <x:c r="AD1213" s="120" t="n">
        <x:v>447</x:v>
      </x:c>
      <x:c r="AE1213" s="120" t="n">
        <x:v>5</x:v>
      </x:c>
      <x:c r="AF1213" s="120" t="n">
        <x:v>47</x:v>
      </x:c>
      <x:c r="AG1213" s="120" t="str">
        <x:v>train=1|anomaly=0</x:v>
      </x:c>
    </x:row>
    <x:row r="1214">
      <x:c r="A1214" s="120" t="n">
        <x:v>1213</x:v>
      </x:c>
      <x:c r="B1214" s="120" t="n">
        <x:v>1</x:v>
      </x:c>
      <x:c r="C1214" s="120" t="n">
        <x:v>1</x:v>
      </x:c>
      <x:c r="D1214" s="120" t="str">
        <x:v>CADC0873</x:v>
      </x:c>
      <x:c r="E1214" s="120" t="n">
        <x:v>5</x:v>
      </x:c>
      <x:c r="F1214" s="120" t="n">
        <x:v>192</x:v>
      </x:c>
      <x:c r="G1214" s="120" t="n">
        <x:v>30</x:v>
      </x:c>
      <x:c r="H1214" s="120" t="n">
        <x:v>-0.0000030813996666666667</x:v>
      </x:c>
      <x:c r="I1214" s="120" t="n">
        <x:v>1.3621306314937657e-10</x:v>
      </x:c>
      <x:c r="J1214" s="120" t="n">
        <x:v>0.000011671035221837717</x:v>
      </x:c>
      <x:c r="K1214" s="120" t="n">
        <x:v>-1.001771248694541</x:v>
      </x:c>
      <x:c r="L1214" s="120" t="n">
        <x:v>0.12291538060092808</x:v>
      </x:c>
      <x:c r="M1214" s="120" t="n">
        <x:v>2</x:v>
      </x:c>
      <x:c r="N1214" s="120" t="n">
        <x:v>1</x:v>
      </x:c>
      <x:c r="O1214" s="120" t="n">
        <x:v>1</x:v>
      </x:c>
      <x:c r="P1214" s="120" t="n">
        <x:v>2</x:v>
      </x:c>
      <x:c r="Q1214" s="120" t="n">
        <x:v>4</x:v>
      </x:c>
      <x:c r="R1214" s="120" t="n">
        <x:v>4.063657245602996e-11</x:v>
      </x:c>
      <x:c r="S1214" s="120" t="n">
        <x:v>7.725926456209438e-11</x:v>
      </x:c>
      <x:c r="T1214" s="120" t="n">
        <x:v>3222</x:v>
      </x:c>
      <x:c r="U1214" s="120" t="n">
        <x:v>150</x:v>
      </x:c>
      <x:c r="V1214" s="120" t="n">
        <x:v>7.094430372363363e-13</x:v>
      </x:c>
      <x:c r="W1214" s="120" t="n">
        <x:v>4.5404354383125525e-12</x:v>
      </x:c>
      <x:c r="X1214" s="120" t="n">
        <x:v>1214</x:v>
      </x:c>
      <x:c r="Y1214" s="151" t="n">
        <x:v>44588.267800925925</x:v>
      </x:c>
      <x:c r="Z1214" s="151" t="n">
        <x:v>44588.27002314815</x:v>
      </x:c>
      <x:c r="AA1214" s="120" t="n">
        <x:v>30</x:v>
      </x:c>
      <x:c r="AB1214" s="120" t="str">
        <x:v>Anomalous</x:v>
      </x:c>
      <x:c r="AC1214" s="120" t="n">
        <x:v>1</x:v>
      </x:c>
      <x:c r="AD1214" s="120" t="n">
        <x:v>739</x:v>
      </x:c>
      <x:c r="AE1214" s="120" t="n">
        <x:v>8</x:v>
      </x:c>
      <x:c r="AF1214" s="120" t="n">
        <x:v>39</x:v>
      </x:c>
      <x:c r="AG1214" s="120" t="str">
        <x:v>train=1|anomaly=1</x:v>
      </x:c>
    </x:row>
    <x:row r="1215">
      <x:c r="A1215" s="120" t="n">
        <x:v>1214</x:v>
      </x:c>
      <x:c r="B1215" s="120" t="n">
        <x:v>0</x:v>
      </x:c>
      <x:c r="C1215" s="120" t="n">
        <x:v>1</x:v>
      </x:c>
      <x:c r="D1215" s="120" t="str">
        <x:v>CADC0873</x:v>
      </x:c>
      <x:c r="E1215" s="120" t="n">
        <x:v>5</x:v>
      </x:c>
      <x:c r="F1215" s="120" t="n">
        <x:v>190</x:v>
      </x:c>
      <x:c r="G1215" s="120" t="n">
        <x:v>39</x:v>
      </x:c>
      <x:c r="H1215" s="120" t="n">
        <x:v>0.0000011971897307692308</x:v>
      </x:c>
      <x:c r="I1215" s="120" t="n">
        <x:v>2.1279966335931472e-10</x:v>
      </x:c>
      <x:c r="J1215" s="120" t="n">
        <x:v>0.000014587654484505545</x:v>
      </x:c>
      <x:c r="K1215" s="120" t="n">
        <x:v>-1.5019300459088947</x:v>
      </x:c>
      <x:c r="L1215" s="120" t="n">
        <x:v>0.01419618649327809</x:v>
      </x:c>
      <x:c r="M1215" s="120" t="n">
        <x:v>1</x:v>
      </x:c>
      <x:c r="N1215" s="120" t="n">
        <x:v>1</x:v>
      </x:c>
      <x:c r="O1215" s="120" t="n">
        <x:v>1</x:v>
      </x:c>
      <x:c r="P1215" s="120" t="n">
        <x:v>7</x:v>
      </x:c>
      <x:c r="Q1215" s="120" t="n">
        <x:v>13</x:v>
      </x:c>
      <x:c r="R1215" s="120" t="n">
        <x:v>6.1122335270238885e-12</x:v>
      </x:c>
      <x:c r="S1215" s="120" t="n">
        <x:v>1.4318399066901235e-12</x:v>
      </x:c>
      <x:c r="T1215" s="120" t="n">
        <x:v>950</x:v>
      </x:c>
      <x:c r="U1215" s="120" t="n">
        <x:v>195</x:v>
      </x:c>
      <x:c r="V1215" s="120" t="n">
        <x:v>1.1199982282069195e-12</x:v>
      </x:c>
      <x:c r="W1215" s="120" t="n">
        <x:v>5.4564016245978135e-12</x:v>
      </x:c>
      <x:c r="X1215" s="120" t="n">
        <x:v>1215</x:v>
      </x:c>
      <x:c r="Y1215" s="151" t="n">
        <x:v>44588.27008101852</x:v>
      </x:c>
      <x:c r="Z1215" s="151" t="n">
        <x:v>44588.27228009259</x:v>
      </x:c>
      <x:c r="AA1215" s="120" t="n">
        <x:v>39</x:v>
      </x:c>
      <x:c r="AB1215" s="120" t="str">
        <x:v>Normal</x:v>
      </x:c>
      <x:c r="AC1215" s="120" t="n">
        <x:v>0</x:v>
      </x:c>
      <x:c r="AD1215" s="120"/>
      <x:c r="AE1215" s="120"/>
      <x:c r="AF1215" s="120"/>
      <x:c r="AG1215" s="120"/>
    </x:row>
    <x:row r="1216">
      <x:c r="A1216" s="120" t="n">
        <x:v>1215</x:v>
      </x:c>
      <x:c r="B1216" s="120" t="n">
        <x:v>0</x:v>
      </x:c>
      <x:c r="C1216" s="120" t="n">
        <x:v>0</x:v>
      </x:c>
      <x:c r="D1216" s="120" t="str">
        <x:v>CADC0873</x:v>
      </x:c>
      <x:c r="E1216" s="120" t="n">
        <x:v>5</x:v>
      </x:c>
      <x:c r="F1216" s="120" t="n">
        <x:v>216</x:v>
      </x:c>
      <x:c r="G1216" s="120" t="n">
        <x:v>44</x:v>
      </x:c>
      <x:c r="H1216" s="120" t="n">
        <x:v>-7.125040909090907e-7</x:v>
      </x:c>
      <x:c r="I1216" s="120" t="n">
        <x:v>3.757375583598106e-10</x:v>
      </x:c>
      <x:c r="J1216" s="120" t="n">
        <x:v>0.000019383951051315894</x:v>
      </x:c>
      <x:c r="K1216" s="120" t="n">
        <x:v>-1.3113772816868619</x:v>
      </x:c>
      <x:c r="L1216" s="120" t="n">
        <x:v>-0.12793131283166306</x:v>
      </x:c>
      <x:c r="M1216" s="120" t="n">
        <x:v>1</x:v>
      </x:c>
      <x:c r="N1216" s="120" t="n">
        <x:v>1</x:v>
      </x:c>
      <x:c r="O1216" s="120" t="n">
        <x:v>1</x:v>
      </x:c>
      <x:c r="P1216" s="120" t="n">
        <x:v>5</x:v>
      </x:c>
      <x:c r="Q1216" s="120" t="n">
        <x:v>15</x:v>
      </x:c>
      <x:c r="R1216" s="120" t="n">
        <x:v>7.869665548043482e-12</x:v>
      </x:c>
      <x:c r="S1216" s="120" t="n">
        <x:v>1.4582486610149652e-12</x:v>
      </x:c>
      <x:c r="T1216" s="120" t="n">
        <x:v>1086</x:v>
      </x:c>
      <x:c r="U1216" s="120" t="n">
        <x:v>220</x:v>
      </x:c>
      <x:c r="V1216" s="120" t="n">
        <x:v>1.7395257331472711e-12</x:v>
      </x:c>
      <x:c r="W1216" s="120" t="n">
        <x:v>8.539489962722968e-12</x:v>
      </x:c>
      <x:c r="X1216" s="120" t="n">
        <x:v>1216</x:v>
      </x:c>
      <x:c r="Y1216" s="151" t="n">
        <x:v>44588.27233796296</x:v>
      </x:c>
      <x:c r="Z1216" s="151" t="n">
        <x:v>44588.27483796296</x:v>
      </x:c>
      <x:c r="AA1216" s="120" t="n">
        <x:v>44</x:v>
      </x:c>
      <x:c r="AB1216" s="120" t="str">
        <x:v>Normal</x:v>
      </x:c>
      <x:c r="AC1216" s="120" t="n">
        <x:v>0</x:v>
      </x:c>
      <x:c r="AD1216" s="120"/>
      <x:c r="AE1216" s="120"/>
      <x:c r="AF1216" s="120"/>
      <x:c r="AG1216" s="120"/>
    </x:row>
    <x:row r="1217">
      <x:c r="A1217" s="120" t="n">
        <x:v>1216</x:v>
      </x:c>
      <x:c r="B1217" s="120" t="n">
        <x:v>0</x:v>
      </x:c>
      <x:c r="C1217" s="120" t="n">
        <x:v>1</x:v>
      </x:c>
      <x:c r="D1217" s="120" t="str">
        <x:v>CADC0873</x:v>
      </x:c>
      <x:c r="E1217" s="120" t="n">
        <x:v>5</x:v>
      </x:c>
      <x:c r="F1217" s="120" t="n">
        <x:v>221</x:v>
      </x:c>
      <x:c r="G1217" s="120" t="n">
        <x:v>45</x:v>
      </x:c>
      <x:c r="H1217" s="120" t="n">
        <x:v>-0.000001583977244444444</x:v>
      </x:c>
      <x:c r="I1217" s="120" t="n">
        <x:v>5.019947241059473e-10</x:v>
      </x:c>
      <x:c r="J1217" s="120" t="n">
        <x:v>0.000022405238764760963</x:v>
      </x:c>
      <x:c r="K1217" s="120" t="n">
        <x:v>-1.485036598869908</x:v>
      </x:c>
      <x:c r="L1217" s="120" t="n">
        <x:v>0.010751051465105918</x:v>
      </x:c>
      <x:c r="M1217" s="120" t="n">
        <x:v>1</x:v>
      </x:c>
      <x:c r="N1217" s="120" t="n">
        <x:v>1</x:v>
      </x:c>
      <x:c r="O1217" s="120" t="n">
        <x:v>1</x:v>
      </x:c>
      <x:c r="P1217" s="120" t="n">
        <x:v>4</x:v>
      </x:c>
      <x:c r="Q1217" s="120" t="n">
        <x:v>15</x:v>
      </x:c>
      <x:c r="R1217" s="120" t="n">
        <x:v>1.0383809051884446e-11</x:v>
      </x:c>
      <x:c r="S1217" s="120" t="n">
        <x:v>1.3763203368616372e-12</x:v>
      </x:c>
      <x:c r="T1217" s="120" t="n">
        <x:v>1125</x:v>
      </x:c>
      <x:c r="U1217" s="120" t="n">
        <x:v>225</x:v>
      </x:c>
      <x:c r="V1217" s="120" t="n">
        <x:v>2.2714693398459156e-12</x:v>
      </x:c>
      <x:c r="W1217" s="120" t="n">
        <x:v>1.1155438313465496e-11</x:v>
      </x:c>
      <x:c r="X1217" s="120" t="n">
        <x:v>1217</x:v>
      </x:c>
      <x:c r="Y1217" s="151" t="n">
        <x:v>44588.27489583333</x:v>
      </x:c>
      <x:c r="Z1217" s="151" t="n">
        <x:v>44588.277453703704</x:v>
      </x:c>
      <x:c r="AA1217" s="120" t="n">
        <x:v>45</x:v>
      </x:c>
      <x:c r="AB1217" s="120" t="str">
        <x:v>Normal</x:v>
      </x:c>
      <x:c r="AC1217" s="120" t="n">
        <x:v>0</x:v>
      </x:c>
      <x:c r="AD1217" s="120"/>
      <x:c r="AE1217" s="120"/>
      <x:c r="AF1217" s="120"/>
      <x:c r="AG1217" s="120"/>
    </x:row>
    <x:row r="1218">
      <x:c r="A1218" s="120" t="n">
        <x:v>1217</x:v>
      </x:c>
      <x:c r="B1218" s="120" t="n">
        <x:v>0</x:v>
      </x:c>
      <x:c r="C1218" s="120" t="n">
        <x:v>1</x:v>
      </x:c>
      <x:c r="D1218" s="120" t="str">
        <x:v>CADC0873</x:v>
      </x:c>
      <x:c r="E1218" s="120" t="n">
        <x:v>5</x:v>
      </x:c>
      <x:c r="F1218" s="120" t="n">
        <x:v>241</x:v>
      </x:c>
      <x:c r="G1218" s="120" t="n">
        <x:v>49</x:v>
      </x:c>
      <x:c r="H1218" s="120" t="n">
        <x:v>0.0000013620856122448977</x:v>
      </x:c>
      <x:c r="I1218" s="120" t="n">
        <x:v>7.244838719055547e-10</x:v>
      </x:c>
      <x:c r="J1218" s="120" t="n">
        <x:v>0.000026916238071200714</x:v>
      </x:c>
      <x:c r="K1218" s="120" t="n">
        <x:v>-1.502685994525282</x:v>
      </x:c>
      <x:c r="L1218" s="120" t="n">
        <x:v>0.08547688712826257</x:v>
      </x:c>
      <x:c r="M1218" s="120" t="n">
        <x:v>1</x:v>
      </x:c>
      <x:c r="N1218" s="120" t="n">
        <x:v>1</x:v>
      </x:c>
      <x:c r="O1218" s="120" t="n">
        <x:v>1</x:v>
      </x:c>
      <x:c r="P1218" s="120" t="n">
        <x:v>4</x:v>
      </x:c>
      <x:c r="Q1218" s="120" t="n">
        <x:v>14</x:v>
      </x:c>
      <x:c r="R1218" s="120" t="n">
        <x:v>1.2682680085571873e-11</x:v>
      </x:c>
      <x:c r="S1218" s="120" t="n">
        <x:v>1.7564558513510353e-12</x:v>
      </x:c>
      <x:c r="T1218" s="120" t="n">
        <x:v>1229</x:v>
      </x:c>
      <x:c r="U1218" s="120" t="n">
        <x:v>245</x:v>
      </x:c>
      <x:c r="V1218" s="120" t="n">
        <x:v>3.006157144836327e-12</x:v>
      </x:c>
      <x:c r="W1218" s="120" t="n">
        <x:v>1.4785385140929688e-11</x:v>
      </x:c>
      <x:c r="X1218" s="120" t="n">
        <x:v>1218</x:v>
      </x:c>
      <x:c r="Y1218" s="151" t="n">
        <x:v>44588.27751157407</x:v>
      </x:c>
      <x:c r="Z1218" s="151" t="n">
        <x:v>44588.28030092592</x:v>
      </x:c>
      <x:c r="AA1218" s="120" t="n">
        <x:v>49</x:v>
      </x:c>
      <x:c r="AB1218" s="120" t="str">
        <x:v>Normal</x:v>
      </x:c>
      <x:c r="AC1218" s="120" t="n">
        <x:v>0</x:v>
      </x:c>
      <x:c r="AD1218" s="120"/>
      <x:c r="AE1218" s="120"/>
      <x:c r="AF1218" s="120"/>
      <x:c r="AG1218" s="120"/>
    </x:row>
    <x:row r="1219">
      <x:c r="A1219" s="120" t="n">
        <x:v>1218</x:v>
      </x:c>
      <x:c r="B1219" s="120" t="n">
        <x:v>0</x:v>
      </x:c>
      <x:c r="C1219" s="120" t="n">
        <x:v>1</x:v>
      </x:c>
      <x:c r="D1219" s="120" t="str">
        <x:v>CADC0873</x:v>
      </x:c>
      <x:c r="E1219" s="120" t="n">
        <x:v>5</x:v>
      </x:c>
      <x:c r="F1219" s="120" t="n">
        <x:v>211</x:v>
      </x:c>
      <x:c r="G1219" s="120" t="n">
        <x:v>43</x:v>
      </x:c>
      <x:c r="H1219" s="120" t="n">
        <x:v>-0.000002374942465116279</x:v>
      </x:c>
      <x:c r="I1219" s="120" t="n">
        <x:v>2.8345670834566545e-10</x:v>
      </x:c>
      <x:c r="J1219" s="120" t="n">
        <x:v>0.00001683617261570056</x:v>
      </x:c>
      <x:c r="K1219" s="120" t="n">
        <x:v>-0.7528953058415517</x:v>
      </x:c>
      <x:c r="L1219" s="120" t="n">
        <x:v>-0.7107135649219842</x:v>
      </x:c>
      <x:c r="M1219" s="120" t="n">
        <x:v>1</x:v>
      </x:c>
      <x:c r="N1219" s="120" t="n">
        <x:v>1</x:v>
      </x:c>
      <x:c r="O1219" s="120" t="n">
        <x:v>1</x:v>
      </x:c>
      <x:c r="P1219" s="120" t="n">
        <x:v>6</x:v>
      </x:c>
      <x:c r="Q1219" s="120" t="n">
        <x:v>14</x:v>
      </x:c>
      <x:c r="R1219" s="120" t="n">
        <x:v>3.77956097850295e-12</x:v>
      </x:c>
      <x:c r="S1219" s="120" t="n">
        <x:v>1.1550389819965106e-12</x:v>
      </x:c>
      <x:c r="T1219" s="120" t="n">
        <x:v>1077</x:v>
      </x:c>
      <x:c r="U1219" s="120" t="n">
        <x:v>215</x:v>
      </x:c>
      <x:c r="V1219" s="120" t="n">
        <x:v>1.3433967220173717e-12</x:v>
      </x:c>
      <x:c r="W1219" s="120" t="n">
        <x:v>6.592016473155011e-12</x:v>
      </x:c>
      <x:c r="X1219" s="120" t="n">
        <x:v>1219</x:v>
      </x:c>
      <x:c r="Y1219" s="151" t="n">
        <x:v>44588.28034722222</x:v>
      </x:c>
      <x:c r="Z1219" s="151" t="n">
        <x:v>44588.282789351855</x:v>
      </x:c>
      <x:c r="AA1219" s="120" t="n">
        <x:v>43</x:v>
      </x:c>
      <x:c r="AB1219" s="120" t="str">
        <x:v>Normal</x:v>
      </x:c>
      <x:c r="AC1219" s="120" t="n">
        <x:v>1</x:v>
      </x:c>
      <x:c r="AD1219" s="120" t="n">
        <x:v>20</x:v>
      </x:c>
      <x:c r="AE1219" s="120" t="n">
        <x:v>1</x:v>
      </x:c>
      <x:c r="AF1219" s="120" t="n">
        <x:v>20</x:v>
      </x:c>
      <x:c r="AG1219" s="120" t="str">
        <x:v>train=1|anomaly=0</x:v>
      </x:c>
    </x:row>
    <x:row r="1220">
      <x:c r="A1220" s="120" t="n">
        <x:v>1219</x:v>
      </x:c>
      <x:c r="B1220" s="120" t="n">
        <x:v>0</x:v>
      </x:c>
      <x:c r="C1220" s="120" t="n">
        <x:v>1</x:v>
      </x:c>
      <x:c r="D1220" s="120" t="str">
        <x:v>CADC0873</x:v>
      </x:c>
      <x:c r="E1220" s="120" t="n">
        <x:v>5</x:v>
      </x:c>
      <x:c r="F1220" s="120" t="n">
        <x:v>215</x:v>
      </x:c>
      <x:c r="G1220" s="120" t="n">
        <x:v>44</x:v>
      </x:c>
      <x:c r="H1220" s="120" t="n">
        <x:v>-0.0000020670441477272727</x:v>
      </x:c>
      <x:c r="I1220" s="120" t="n">
        <x:v>2.525543963033148e-10</x:v>
      </x:c>
      <x:c r="J1220" s="120" t="n">
        <x:v>0.000015891960115206517</x:v>
      </x:c>
      <x:c r="K1220" s="120" t="n">
        <x:v>-0.8816526192440333</x:v>
      </x:c>
      <x:c r="L1220" s="120" t="n">
        <x:v>-0.6303577361966589</x:v>
      </x:c>
      <x:c r="M1220" s="120" t="n">
        <x:v>1</x:v>
      </x:c>
      <x:c r="N1220" s="120" t="n">
        <x:v>1</x:v>
      </x:c>
      <x:c r="O1220" s="120" t="n">
        <x:v>1</x:v>
      </x:c>
      <x:c r="P1220" s="120" t="n">
        <x:v>9</x:v>
      </x:c>
      <x:c r="Q1220" s="120" t="n">
        <x:v>15</x:v>
      </x:c>
      <x:c r="R1220" s="120" t="n">
        <x:v>3.562264435311971e-12</x:v>
      </x:c>
      <x:c r="S1220" s="120" t="n">
        <x:v>2.017909609224359e-12</x:v>
      </x:c>
      <x:c r="T1220" s="120" t="n">
        <x:v>1091</x:v>
      </x:c>
      <x:c r="U1220" s="120" t="n">
        <x:v>220</x:v>
      </x:c>
      <x:c r="V1220" s="120" t="n">
        <x:v>1.174671610713092e-12</x:v>
      </x:c>
      <x:c r="W1220" s="120" t="n">
        <x:v>5.739872643257154e-12</x:v>
      </x:c>
      <x:c r="X1220" s="120" t="n">
        <x:v>1220</x:v>
      </x:c>
      <x:c r="Y1220" s="151" t="n">
        <x:v>44588.28283564815</x:v>
      </x:c>
      <x:c r="Z1220" s="151" t="n">
        <x:v>44588.28532407407</x:v>
      </x:c>
      <x:c r="AA1220" s="120" t="n">
        <x:v>44</x:v>
      </x:c>
      <x:c r="AB1220" s="120" t="str">
        <x:v>Normal</x:v>
      </x:c>
      <x:c r="AC1220" s="120" t="n">
        <x:v>0</x:v>
      </x:c>
      <x:c r="AD1220" s="120"/>
      <x:c r="AE1220" s="120"/>
      <x:c r="AF1220" s="120"/>
      <x:c r="AG1220" s="120"/>
    </x:row>
    <x:row r="1221">
      <x:c r="A1221" s="120" t="n">
        <x:v>1220</x:v>
      </x:c>
      <x:c r="B1221" s="120" t="n">
        <x:v>0</x:v>
      </x:c>
      <x:c r="C1221" s="120" t="n">
        <x:v>1</x:v>
      </x:c>
      <x:c r="D1221" s="120" t="str">
        <x:v>CADC0873</x:v>
      </x:c>
      <x:c r="E1221" s="120" t="n">
        <x:v>5</x:v>
      </x:c>
      <x:c r="F1221" s="120" t="n">
        <x:v>225</x:v>
      </x:c>
      <x:c r="G1221" s="120" t="n">
        <x:v>46</x:v>
      </x:c>
      <x:c r="H1221" s="120" t="n">
        <x:v>0.0000026227284782608697</x:v>
      </x:c>
      <x:c r="I1221" s="120" t="n">
        <x:v>3.970985861523216e-10</x:v>
      </x:c>
      <x:c r="J1221" s="120" t="n">
        <x:v>0.000019927332640178454</x:v>
      </x:c>
      <x:c r="K1221" s="120" t="n">
        <x:v>-1.3231264289401166</x:v>
      </x:c>
      <x:c r="L1221" s="120" t="n">
        <x:v>-0.10547874882044762</x:v>
      </x:c>
      <x:c r="M1221" s="120" t="n">
        <x:v>1</x:v>
      </x:c>
      <x:c r="N1221" s="120" t="n">
        <x:v>1</x:v>
      </x:c>
      <x:c r="O1221" s="120" t="n">
        <x:v>1</x:v>
      </x:c>
      <x:c r="P1221" s="120" t="n">
        <x:v>7</x:v>
      </x:c>
      <x:c r="Q1221" s="120" t="n">
        <x:v>16</x:v>
      </x:c>
      <x:c r="R1221" s="120" t="n">
        <x:v>7.45216082517778e-12</x:v>
      </x:c>
      <x:c r="S1221" s="120" t="n">
        <x:v>1.2406773928772744e-12</x:v>
      </x:c>
      <x:c r="T1221" s="120" t="n">
        <x:v>1145</x:v>
      </x:c>
      <x:c r="U1221" s="120" t="n">
        <x:v>230</x:v>
      </x:c>
      <x:c r="V1221" s="120" t="n">
        <x:v>1.7648826051214293e-12</x:v>
      </x:c>
      <x:c r="W1221" s="120" t="n">
        <x:v>8.632577959833078e-12</x:v>
      </x:c>
      <x:c r="X1221" s="120" t="n">
        <x:v>1221</x:v>
      </x:c>
      <x:c r="Y1221" s="151" t="n">
        <x:v>44588.28538194444</x:v>
      </x:c>
      <x:c r="Z1221" s="151" t="n">
        <x:v>44588.287986111114</x:v>
      </x:c>
      <x:c r="AA1221" s="120" t="n">
        <x:v>46</x:v>
      </x:c>
      <x:c r="AB1221" s="120" t="str">
        <x:v>Normal</x:v>
      </x:c>
      <x:c r="AC1221" s="120" t="n">
        <x:v>1</x:v>
      </x:c>
      <x:c r="AD1221" s="120" t="n">
        <x:v>58</x:v>
      </x:c>
      <x:c r="AE1221" s="120" t="n">
        <x:v>1</x:v>
      </x:c>
      <x:c r="AF1221" s="120" t="n">
        <x:v>58</x:v>
      </x:c>
      <x:c r="AG1221" s="120" t="str">
        <x:v>train=1|anomaly=0</x:v>
      </x:c>
    </x:row>
    <x:row r="1222">
      <x:c r="A1222" s="120" t="n">
        <x:v>1221</x:v>
      </x:c>
      <x:c r="B1222" s="120" t="n">
        <x:v>0</x:v>
      </x:c>
      <x:c r="C1222" s="120" t="n">
        <x:v>0</x:v>
      </x:c>
      <x:c r="D1222" s="120" t="str">
        <x:v>CADC0873</x:v>
      </x:c>
      <x:c r="E1222" s="120" t="n">
        <x:v>5</x:v>
      </x:c>
      <x:c r="F1222" s="120" t="n">
        <x:v>200</x:v>
      </x:c>
      <x:c r="G1222" s="120" t="n">
        <x:v>41</x:v>
      </x:c>
      <x:c r="H1222" s="120" t="n">
        <x:v>-0.000007527350585365852</x:v>
      </x:c>
      <x:c r="I1222" s="120" t="n">
        <x:v>1.7507996923872456e-10</x:v>
      </x:c>
      <x:c r="J1222" s="120" t="n">
        <x:v>0.000013231778763217157</x:v>
      </x:c>
      <x:c r="K1222" s="120" t="n">
        <x:v>-0.8924160996987571</x:v>
      </x:c>
      <x:c r="L1222" s="120" t="n">
        <x:v>-0.4232949447517669</x:v>
      </x:c>
      <x:c r="M1222" s="120" t="n">
        <x:v>1</x:v>
      </x:c>
      <x:c r="N1222" s="120" t="n">
        <x:v>1</x:v>
      </x:c>
      <x:c r="O1222" s="120" t="n">
        <x:v>1</x:v>
      </x:c>
      <x:c r="P1222" s="120" t="n">
        <x:v>5</x:v>
      </x:c>
      <x:c r="Q1222" s="120" t="n">
        <x:v>12</x:v>
      </x:c>
      <x:c r="R1222" s="120" t="n">
        <x:v>4.14803691391775e-12</x:v>
      </x:c>
      <x:c r="S1222" s="120" t="n">
        <x:v>8.970301545566071e-13</x:v>
      </x:c>
      <x:c r="T1222" s="120" t="n">
        <x:v>1016</x:v>
      </x:c>
      <x:c r="U1222" s="120" t="n">
        <x:v>205</x:v>
      </x:c>
      <x:c r="V1222" s="120" t="n">
        <x:v>8.753998461936228e-13</x:v>
      </x:c>
      <x:c r="W1222" s="120" t="n">
        <x:v>4.2702431521640135e-12</x:v>
      </x:c>
      <x:c r="X1222" s="120" t="n">
        <x:v>1222</x:v>
      </x:c>
      <x:c r="Y1222" s="151" t="n">
        <x:v>44588.28804398148</x:v>
      </x:c>
      <x:c r="Z1222" s="151" t="n">
        <x:v>44588.290358796294</x:v>
      </x:c>
      <x:c r="AA1222" s="120" t="n">
        <x:v>41</x:v>
      </x:c>
      <x:c r="AB1222" s="120" t="str">
        <x:v>Normal</x:v>
      </x:c>
      <x:c r="AC1222" s="120" t="n">
        <x:v>0</x:v>
      </x:c>
      <x:c r="AD1222" s="120"/>
      <x:c r="AE1222" s="120"/>
      <x:c r="AF1222" s="120"/>
      <x:c r="AG1222" s="120"/>
    </x:row>
    <x:row r="1223">
      <x:c r="A1223" s="120" t="n">
        <x:v>1222</x:v>
      </x:c>
      <x:c r="B1223" s="120" t="n">
        <x:v>0</x:v>
      </x:c>
      <x:c r="C1223" s="120" t="n">
        <x:v>1</x:v>
      </x:c>
      <x:c r="D1223" s="120" t="str">
        <x:v>CADC0873</x:v>
      </x:c>
      <x:c r="E1223" s="120" t="n">
        <x:v>5</x:v>
      </x:c>
      <x:c r="F1223" s="120" t="n">
        <x:v>234</x:v>
      </x:c>
      <x:c r="G1223" s="120" t="n">
        <x:v>48</x:v>
      </x:c>
      <x:c r="H1223" s="120" t="n">
        <x:v>-0.0000018193134791666666</x:v>
      </x:c>
      <x:c r="I1223" s="120" t="n">
        <x:v>6.825939145591641e-10</x:v>
      </x:c>
      <x:c r="J1223" s="120" t="n">
        <x:v>0.00002612649832180279</x:v>
      </x:c>
      <x:c r="K1223" s="120" t="n">
        <x:v>-1.5157511290612662</x:v>
      </x:c>
      <x:c r="L1223" s="120" t="n">
        <x:v>0.06607658998379465</x:v>
      </x:c>
      <x:c r="M1223" s="120" t="n">
        <x:v>1</x:v>
      </x:c>
      <x:c r="N1223" s="120" t="n">
        <x:v>1</x:v>
      </x:c>
      <x:c r="O1223" s="120" t="n">
        <x:v>1</x:v>
      </x:c>
      <x:c r="P1223" s="120" t="n">
        <x:v>5</x:v>
      </x:c>
      <x:c r="Q1223" s="120" t="n">
        <x:v>16</x:v>
      </x:c>
      <x:c r="R1223" s="120" t="n">
        <x:v>1.247457028191181e-11</x:v>
      </x:c>
      <x:c r="S1223" s="120" t="n">
        <x:v>1.4885341982385899e-12</x:v>
      </x:c>
      <x:c r="T1223" s="120" t="n">
        <x:v>1186</x:v>
      </x:c>
      <x:c r="U1223" s="120" t="n">
        <x:v>240</x:v>
      </x:c>
      <x:c r="V1223" s="120" t="n">
        <x:v>2.9170680109365986e-12</x:v>
      </x:c>
      <x:c r="W1223" s="120" t="n">
        <x:v>1.422070655331592e-11</x:v>
      </x:c>
      <x:c r="X1223" s="120" t="n">
        <x:v>1223</x:v>
      </x:c>
      <x:c r="Y1223" s="151" t="n">
        <x:v>44588.29042824074</x:v>
      </x:c>
      <x:c r="Z1223" s="151" t="n">
        <x:v>44588.29313657407</x:v>
      </x:c>
      <x:c r="AA1223" s="120" t="n">
        <x:v>48</x:v>
      </x:c>
      <x:c r="AB1223" s="120" t="str">
        <x:v>Normal</x:v>
      </x:c>
      <x:c r="AC1223" s="120" t="n">
        <x:v>0</x:v>
      </x:c>
      <x:c r="AD1223" s="120"/>
      <x:c r="AE1223" s="120"/>
      <x:c r="AF1223" s="120"/>
      <x:c r="AG1223" s="120"/>
    </x:row>
    <x:row r="1224">
      <x:c r="A1224" s="120" t="n">
        <x:v>1223</x:v>
      </x:c>
      <x:c r="B1224" s="120" t="n">
        <x:v>0</x:v>
      </x:c>
      <x:c r="C1224" s="120" t="n">
        <x:v>0</x:v>
      </x:c>
      <x:c r="D1224" s="120" t="str">
        <x:v>CADC0873</x:v>
      </x:c>
      <x:c r="E1224" s="120" t="n">
        <x:v>5</x:v>
      </x:c>
      <x:c r="F1224" s="120" t="n">
        <x:v>201</x:v>
      </x:c>
      <x:c r="G1224" s="120" t="n">
        <x:v>41</x:v>
      </x:c>
      <x:c r="H1224" s="120" t="n">
        <x:v>-0.00000111217456097561</x:v>
      </x:c>
      <x:c r="I1224" s="120" t="n">
        <x:v>4.946695266847121e-10</x:v>
      </x:c>
      <x:c r="J1224" s="120" t="n">
        <x:v>0.000022241167385834586</x:v>
      </x:c>
      <x:c r="K1224" s="120" t="n">
        <x:v>-1.479203038285031</x:v>
      </x:c>
      <x:c r="L1224" s="120" t="n">
        <x:v>-0.06516721516363362</x:v>
      </x:c>
      <x:c r="M1224" s="120" t="n">
        <x:v>1</x:v>
      </x:c>
      <x:c r="N1224" s="120" t="n">
        <x:v>1</x:v>
      </x:c>
      <x:c r="O1224" s="120" t="n">
        <x:v>1</x:v>
      </x:c>
      <x:c r="P1224" s="120" t="n">
        <x:v>5</x:v>
      </x:c>
      <x:c r="Q1224" s="120" t="n">
        <x:v>13</x:v>
      </x:c>
      <x:c r="R1224" s="120" t="n">
        <x:v>1.252382089483095e-11</x:v>
      </x:c>
      <x:c r="S1224" s="120" t="n">
        <x:v>1.721430436228879e-12</x:v>
      </x:c>
      <x:c r="T1224" s="120" t="n">
        <x:v>1015</x:v>
      </x:c>
      <x:c r="U1224" s="120" t="n">
        <x:v>205</x:v>
      </x:c>
      <x:c r="V1224" s="120" t="n">
        <x:v>2.4610424213169755e-12</x:v>
      </x:c>
      <x:c r="W1224" s="120" t="n">
        <x:v>1.2065110406944197e-11</x:v>
      </x:c>
      <x:c r="X1224" s="120" t="n">
        <x:v>1224</x:v>
      </x:c>
      <x:c r="Y1224" s="151" t="n">
        <x:v>44588.29319444444</x:v>
      </x:c>
      <x:c r="Z1224" s="151" t="n">
        <x:v>44588.29552083334</x:v>
      </x:c>
      <x:c r="AA1224" s="120" t="n">
        <x:v>41</x:v>
      </x:c>
      <x:c r="AB1224" s="120" t="str">
        <x:v>Normal</x:v>
      </x:c>
      <x:c r="AC1224" s="120" t="n">
        <x:v>1</x:v>
      </x:c>
      <x:c r="AD1224" s="120" t="n">
        <x:v>482</x:v>
      </x:c>
      <x:c r="AE1224" s="120" t="n">
        <x:v>5</x:v>
      </x:c>
      <x:c r="AF1224" s="120" t="n">
        <x:v>82</x:v>
      </x:c>
      <x:c r="AG1224" s="120" t="str">
        <x:v>train=0|anomaly=0</x:v>
      </x:c>
    </x:row>
    <x:row r="1225">
      <x:c r="A1225" s="120" t="n">
        <x:v>1224</x:v>
      </x:c>
      <x:c r="B1225" s="120" t="n">
        <x:v>0</x:v>
      </x:c>
      <x:c r="C1225" s="120" t="n">
        <x:v>1</x:v>
      </x:c>
      <x:c r="D1225" s="120" t="str">
        <x:v>CADC0873</x:v>
      </x:c>
      <x:c r="E1225" s="120" t="n">
        <x:v>5</x:v>
      </x:c>
      <x:c r="F1225" s="120" t="n">
        <x:v>176</x:v>
      </x:c>
      <x:c r="G1225" s="120" t="n">
        <x:v>36</x:v>
      </x:c>
      <x:c r="H1225" s="120" t="n">
        <x:v>-0.000002963938177777778</x:v>
      </x:c>
      <x:c r="I1225" s="120" t="n">
        <x:v>1.6090757014173191e-10</x:v>
      </x:c>
      <x:c r="J1225" s="120" t="n">
        <x:v>0.000012684934770889912</x:v>
      </x:c>
      <x:c r="K1225" s="120" t="n">
        <x:v>-1.407680885076986</x:v>
      </x:c>
      <x:c r="L1225" s="120" t="n">
        <x:v>0.01949533797873426</x:v>
      </x:c>
      <x:c r="M1225" s="120" t="n">
        <x:v>1</x:v>
      </x:c>
      <x:c r="N1225" s="120" t="n">
        <x:v>1</x:v>
      </x:c>
      <x:c r="O1225" s="120" t="n">
        <x:v>1</x:v>
      </x:c>
      <x:c r="P1225" s="120" t="n">
        <x:v>5</x:v>
      </x:c>
      <x:c r="Q1225" s="120" t="n">
        <x:v>10</x:v>
      </x:c>
      <x:c r="R1225" s="120" t="n">
        <x:v>5.32335063260027e-12</x:v>
      </x:c>
      <x:c r="S1225" s="120" t="n">
        <x:v>1.083934707829896e-12</x:v>
      </x:c>
      <x:c r="T1225" s="120" t="n">
        <x:v>886</x:v>
      </x:c>
      <x:c r="U1225" s="120" t="n">
        <x:v>180</x:v>
      </x:c>
      <x:c r="V1225" s="120" t="n">
        <x:v>9.142475576234767e-13</x:v>
      </x:c>
      <x:c r="W1225" s="120" t="n">
        <x:v>4.46965472615922e-12</x:v>
      </x:c>
      <x:c r="X1225" s="120" t="n">
        <x:v>1225</x:v>
      </x:c>
      <x:c r="Y1225" s="151" t="n">
        <x:v>44588.297800925924</x:v>
      </x:c>
      <x:c r="Z1225" s="151" t="n">
        <x:v>44588.299837962964</x:v>
      </x:c>
      <x:c r="AA1225" s="120" t="n">
        <x:v>36</x:v>
      </x:c>
      <x:c r="AB1225" s="120" t="str">
        <x:v>Normal</x:v>
      </x:c>
      <x:c r="AC1225" s="120" t="n">
        <x:v>0</x:v>
      </x:c>
      <x:c r="AD1225" s="120"/>
      <x:c r="AE1225" s="120"/>
      <x:c r="AF1225" s="120"/>
      <x:c r="AG1225" s="120"/>
    </x:row>
    <x:row r="1226">
      <x:c r="A1226" s="120" t="n">
        <x:v>1225</x:v>
      </x:c>
      <x:c r="B1226" s="120" t="n">
        <x:v>0</x:v>
      </x:c>
      <x:c r="C1226" s="120" t="n">
        <x:v>1</x:v>
      </x:c>
      <x:c r="D1226" s="120" t="str">
        <x:v>CADC0873</x:v>
      </x:c>
      <x:c r="E1226" s="120" t="n">
        <x:v>5</x:v>
      </x:c>
      <x:c r="F1226" s="120" t="n">
        <x:v>190</x:v>
      </x:c>
      <x:c r="G1226" s="120" t="n">
        <x:v>39</x:v>
      </x:c>
      <x:c r="H1226" s="120" t="n">
        <x:v>4.483487179487182e-7</x:v>
      </x:c>
      <x:c r="I1226" s="120" t="n">
        <x:v>2.628491522387906e-10</x:v>
      </x:c>
      <x:c r="J1226" s="120" t="n">
        <x:v>0.000016212623237428008</x:v>
      </x:c>
      <x:c r="K1226" s="120" t="n">
        <x:v>-1.4387248270899704</x:v>
      </x:c>
      <x:c r="L1226" s="120" t="n">
        <x:v>0.08519186733700936</x:v>
      </x:c>
      <x:c r="M1226" s="120" t="n">
        <x:v>1</x:v>
      </x:c>
      <x:c r="N1226" s="120" t="n">
        <x:v>1</x:v>
      </x:c>
      <x:c r="O1226" s="120" t="n">
        <x:v>1</x:v>
      </x:c>
      <x:c r="P1226" s="120" t="n">
        <x:v>4</x:v>
      </x:c>
      <x:c r="Q1226" s="120" t="n">
        <x:v>12</x:v>
      </x:c>
      <x:c r="R1226" s="120" t="n">
        <x:v>7.334818245234347e-12</x:v>
      </x:c>
      <x:c r="S1226" s="120" t="n">
        <x:v>1.352110347392403e-12</x:v>
      </x:c>
      <x:c r="T1226" s="120" t="n">
        <x:v>950</x:v>
      </x:c>
      <x:c r="U1226" s="120" t="n">
        <x:v>195</x:v>
      </x:c>
      <x:c r="V1226" s="120" t="n">
        <x:v>1.383416590730477e-12</x:v>
      </x:c>
      <x:c r="W1226" s="120" t="n">
        <x:v>6.739721852276682e-12</x:v>
      </x:c>
      <x:c r="X1226" s="120" t="n">
        <x:v>1226</x:v>
      </x:c>
      <x:c r="Y1226" s="151" t="n">
        <x:v>44588.299895833334</x:v>
      </x:c>
      <x:c r="Z1226" s="151" t="n">
        <x:v>44588.302094907405</x:v>
      </x:c>
      <x:c r="AA1226" s="120" t="n">
        <x:v>39</x:v>
      </x:c>
      <x:c r="AB1226" s="120" t="str">
        <x:v>Normal</x:v>
      </x:c>
      <x:c r="AC1226" s="120" t="n">
        <x:v>0</x:v>
      </x:c>
      <x:c r="AD1226" s="120"/>
      <x:c r="AE1226" s="120"/>
      <x:c r="AF1226" s="120"/>
      <x:c r="AG1226" s="120"/>
    </x:row>
    <x:row r="1227">
      <x:c r="A1227" s="120" t="n">
        <x:v>1226</x:v>
      </x:c>
      <x:c r="B1227" s="120" t="n">
        <x:v>0</x:v>
      </x:c>
      <x:c r="C1227" s="120" t="n">
        <x:v>1</x:v>
      </x:c>
      <x:c r="D1227" s="120" t="str">
        <x:v>CADC0873</x:v>
      </x:c>
      <x:c r="E1227" s="120" t="n">
        <x:v>5</x:v>
      </x:c>
      <x:c r="F1227" s="120" t="n">
        <x:v>175</x:v>
      </x:c>
      <x:c r="G1227" s="120" t="n">
        <x:v>36</x:v>
      </x:c>
      <x:c r="H1227" s="120" t="n">
        <x:v>-0.000004130150277777778</x:v>
      </x:c>
      <x:c r="I1227" s="120" t="n">
        <x:v>2.736899236787694e-10</x:v>
      </x:c>
      <x:c r="J1227" s="120" t="n">
        <x:v>0.000016543576508082206</x:v>
      </x:c>
      <x:c r="K1227" s="120" t="n">
        <x:v>-1.1347567924891202</x:v>
      </x:c>
      <x:c r="L1227" s="120" t="n">
        <x:v>-0.284453688230814</x:v>
      </x:c>
      <x:c r="M1227" s="120" t="n">
        <x:v>1</x:v>
      </x:c>
      <x:c r="N1227" s="120" t="n">
        <x:v>1</x:v>
      </x:c>
      <x:c r="O1227" s="120" t="n">
        <x:v>1</x:v>
      </x:c>
      <x:c r="P1227" s="120" t="n">
        <x:v>4</x:v>
      </x:c>
      <x:c r="Q1227" s="120" t="n">
        <x:v>11</x:v>
      </x:c>
      <x:c r="R1227" s="120" t="n">
        <x:v>8.077078405034287e-12</x:v>
      </x:c>
      <x:c r="S1227" s="120" t="n">
        <x:v>1.3068508803121108e-12</x:v>
      </x:c>
      <x:c r="T1227" s="120" t="n">
        <x:v>875</x:v>
      </x:c>
      <x:c r="U1227" s="120" t="n">
        <x:v>180</x:v>
      </x:c>
      <x:c r="V1227" s="120" t="n">
        <x:v>1.5639424210215396e-12</x:v>
      </x:c>
      <x:c r="W1227" s="120" t="n">
        <x:v>7.602497879965817e-12</x:v>
      </x:c>
      <x:c r="X1227" s="120" t="n">
        <x:v>1227</x:v>
      </x:c>
      <x:c r="Y1227" s="151" t="n">
        <x:v>44588.302152777775</x:v>
      </x:c>
      <x:c r="Z1227" s="151" t="n">
        <x:v>44588.30417824074</x:v>
      </x:c>
      <x:c r="AA1227" s="120" t="n">
        <x:v>36</x:v>
      </x:c>
      <x:c r="AB1227" s="120" t="str">
        <x:v>Normal</x:v>
      </x:c>
      <x:c r="AC1227" s="120" t="n">
        <x:v>0</x:v>
      </x:c>
      <x:c r="AD1227" s="120"/>
      <x:c r="AE1227" s="120"/>
      <x:c r="AF1227" s="120"/>
      <x:c r="AG1227" s="120"/>
    </x:row>
    <x:row r="1228">
      <x:c r="A1228" s="120" t="n">
        <x:v>1227</x:v>
      </x:c>
      <x:c r="B1228" s="120" t="n">
        <x:v>0</x:v>
      </x:c>
      <x:c r="C1228" s="120" t="n">
        <x:v>1</x:v>
      </x:c>
      <x:c r="D1228" s="120" t="str">
        <x:v>CADC0873</x:v>
      </x:c>
      <x:c r="E1228" s="120" t="n">
        <x:v>5</x:v>
      </x:c>
      <x:c r="F1228" s="120" t="n">
        <x:v>215</x:v>
      </x:c>
      <x:c r="G1228" s="120" t="n">
        <x:v>44</x:v>
      </x:c>
      <x:c r="H1228" s="120" t="n">
        <x:v>-0.0000016904924999999998</x:v>
      </x:c>
      <x:c r="I1228" s="120" t="n">
        <x:v>8.392014933286644e-10</x:v>
      </x:c>
      <x:c r="J1228" s="120" t="n">
        <x:v>0.00002896897466823195</x:v>
      </x:c>
      <x:c r="K1228" s="120" t="n">
        <x:v>-1.4715424808093898</x:v>
      </x:c>
      <x:c r="L1228" s="120" t="n">
        <x:v>0.02174121099834113</x:v>
      </x:c>
      <x:c r="M1228" s="120" t="n">
        <x:v>1</x:v>
      </x:c>
      <x:c r="N1228" s="120" t="n">
        <x:v>1</x:v>
      </x:c>
      <x:c r="O1228" s="120" t="n">
        <x:v>1</x:v>
      </x:c>
      <x:c r="P1228" s="120" t="n">
        <x:v>4</x:v>
      </x:c>
      <x:c r="Q1228" s="120" t="n">
        <x:v>13</x:v>
      </x:c>
      <x:c r="R1228" s="120" t="n">
        <x:v>1.7716205579906654e-11</x:v>
      </x:c>
      <x:c r="S1228" s="120" t="n">
        <x:v>1.504235897070522e-12</x:v>
      </x:c>
      <x:c r="T1228" s="120" t="n">
        <x:v>1075</x:v>
      </x:c>
      <x:c r="U1228" s="120" t="n">
        <x:v>220</x:v>
      </x:c>
      <x:c r="V1228" s="120" t="n">
        <x:v>3.903262759668206e-12</x:v>
      </x:c>
      <x:c r="W1228" s="120" t="n">
        <x:v>1.90727612120151e-11</x:v>
      </x:c>
      <x:c r="X1228" s="120" t="n">
        <x:v>1228</x:v>
      </x:c>
      <x:c r="Y1228" s="151" t="n">
        <x:v>44588.304236111115</x:v>
      </x:c>
      <x:c r="Z1228" s="151" t="n">
        <x:v>44588.30672453704</x:v>
      </x:c>
      <x:c r="AA1228" s="120" t="n">
        <x:v>44</x:v>
      </x:c>
      <x:c r="AB1228" s="120" t="str">
        <x:v>Normal</x:v>
      </x:c>
      <x:c r="AC1228" s="120" t="n">
        <x:v>0</x:v>
      </x:c>
      <x:c r="AD1228" s="120"/>
      <x:c r="AE1228" s="120"/>
      <x:c r="AF1228" s="120"/>
      <x:c r="AG1228" s="120"/>
    </x:row>
    <x:row r="1229">
      <x:c r="A1229" s="120" t="n">
        <x:v>1228</x:v>
      </x:c>
      <x:c r="B1229" s="120" t="n">
        <x:v>0</x:v>
      </x:c>
      <x:c r="C1229" s="120" t="n">
        <x:v>1</x:v>
      </x:c>
      <x:c r="D1229" s="120" t="str">
        <x:v>CADC0873</x:v>
      </x:c>
      <x:c r="E1229" s="120" t="n">
        <x:v>5</x:v>
      </x:c>
      <x:c r="F1229" s="120" t="n">
        <x:v>220</x:v>
      </x:c>
      <x:c r="G1229" s="120" t="n">
        <x:v>45</x:v>
      </x:c>
      <x:c r="H1229" s="120" t="n">
        <x:v>-0.0000015860454000000005</x:v>
      </x:c>
      <x:c r="I1229" s="120" t="n">
        <x:v>1.064600167738303e-9</x:v>
      </x:c>
      <x:c r="J1229" s="120" t="n">
        <x:v>0.00003262821122492471</x:v>
      </x:c>
      <x:c r="K1229" s="120" t="n">
        <x:v>-1.481975544107864</x:v>
      </x:c>
      <x:c r="L1229" s="120" t="n">
        <x:v>-0.002016131064804301</x:v>
      </x:c>
      <x:c r="M1229" s="120" t="n">
        <x:v>1</x:v>
      </x:c>
      <x:c r="N1229" s="120" t="n">
        <x:v>1</x:v>
      </x:c>
      <x:c r="O1229" s="120" t="n">
        <x:v>1</x:v>
      </x:c>
      <x:c r="P1229" s="120" t="n">
        <x:v>6</x:v>
      </x:c>
      <x:c r="Q1229" s="120" t="n">
        <x:v>15</x:v>
      </x:c>
      <x:c r="R1229" s="120" t="n">
        <x:v>2.1622028400155242e-11</x:v>
      </x:c>
      <x:c r="S1229" s="120" t="n">
        <x:v>2.233309925836084e-12</x:v>
      </x:c>
      <x:c r="T1229" s="120" t="n">
        <x:v>1100</x:v>
      </x:c>
      <x:c r="U1229" s="120" t="n">
        <x:v>225</x:v>
      </x:c>
      <x:c r="V1229" s="120" t="n">
        <x:v>4.839091671537741e-12</x:v>
      </x:c>
      <x:c r="W1229" s="120" t="n">
        <x:v>2.3657781505295624e-11</x:v>
      </x:c>
      <x:c r="X1229" s="120" t="n">
        <x:v>1229</x:v>
      </x:c>
      <x:c r="Y1229" s="151" t="n">
        <x:v>44588.30678240741</x:v>
      </x:c>
      <x:c r="Z1229" s="151" t="n">
        <x:v>44588.309328703705</x:v>
      </x:c>
      <x:c r="AA1229" s="120" t="n">
        <x:v>45</x:v>
      </x:c>
      <x:c r="AB1229" s="120" t="str">
        <x:v>Normal</x:v>
      </x:c>
      <x:c r="AC1229" s="120" t="n">
        <x:v>0</x:v>
      </x:c>
      <x:c r="AD1229" s="120"/>
      <x:c r="AE1229" s="120"/>
      <x:c r="AF1229" s="120"/>
      <x:c r="AG1229" s="120"/>
    </x:row>
    <x:row r="1230">
      <x:c r="A1230" s="120" t="n">
        <x:v>1229</x:v>
      </x:c>
      <x:c r="B1230" s="120" t="n">
        <x:v>0</x:v>
      </x:c>
      <x:c r="C1230" s="120" t="n">
        <x:v>1</x:v>
      </x:c>
      <x:c r="D1230" s="120" t="str">
        <x:v>CADC0873</x:v>
      </x:c>
      <x:c r="E1230" s="120" t="n">
        <x:v>5</x:v>
      </x:c>
      <x:c r="F1230" s="120" t="n">
        <x:v>250</x:v>
      </x:c>
      <x:c r="G1230" s="120" t="n">
        <x:v>51</x:v>
      </x:c>
      <x:c r="H1230" s="120" t="n">
        <x:v>0.0000011799474313725492</x:v>
      </x:c>
      <x:c r="I1230" s="120" t="n">
        <x:v>8.307731004703249e-10</x:v>
      </x:c>
      <x:c r="J1230" s="120" t="n">
        <x:v>0.00002882313481338081</x:v>
      </x:c>
      <x:c r="K1230" s="120" t="n">
        <x:v>-1.2386375899463982</x:v>
      </x:c>
      <x:c r="L1230" s="120" t="n">
        <x:v>-0.1281545708379351</x:v>
      </x:c>
      <x:c r="M1230" s="120" t="n">
        <x:v>1</x:v>
      </x:c>
      <x:c r="N1230" s="120" t="n">
        <x:v>1</x:v>
      </x:c>
      <x:c r="O1230" s="120" t="n">
        <x:v>1</x:v>
      </x:c>
      <x:c r="P1230" s="120" t="n">
        <x:v>8</x:v>
      </x:c>
      <x:c r="Q1230" s="120" t="n">
        <x:v>17</x:v>
      </x:c>
      <x:c r="R1230" s="120" t="n">
        <x:v>1.274980514532284e-11</x:v>
      </x:c>
      <x:c r="S1230" s="120" t="n">
        <x:v>1.7157195211007752e-12</x:v>
      </x:c>
      <x:c r="T1230" s="120" t="n">
        <x:v>1250</x:v>
      </x:c>
      <x:c r="U1230" s="120" t="n">
        <x:v>255</x:v>
      </x:c>
      <x:c r="V1230" s="120" t="n">
        <x:v>3.3230924018813e-12</x:v>
      </x:c>
      <x:c r="W1230" s="120" t="n">
        <x:v>1.6289668636673038e-11</x:v>
      </x:c>
      <x:c r="X1230" s="120" t="n">
        <x:v>1230</x:v>
      </x:c>
      <x:c r="Y1230" s="151" t="n">
        <x:v>44588.309386574074</x:v>
      </x:c>
      <x:c r="Z1230" s="151" t="n">
        <x:v>44588.31228009259</x:v>
      </x:c>
      <x:c r="AA1230" s="120" t="n">
        <x:v>51</x:v>
      </x:c>
      <x:c r="AB1230" s="120" t="str">
        <x:v>Normal</x:v>
      </x:c>
      <x:c r="AC1230" s="120" t="n">
        <x:v>1</x:v>
      </x:c>
      <x:c r="AD1230" s="120" t="n">
        <x:v>892</x:v>
      </x:c>
      <x:c r="AE1230" s="120" t="n">
        <x:v>9</x:v>
      </x:c>
      <x:c r="AF1230" s="120" t="n">
        <x:v>92</x:v>
      </x:c>
      <x:c r="AG1230" s="120" t="str">
        <x:v>train=1|anomaly=0</x:v>
      </x:c>
    </x:row>
    <x:row r="1231">
      <x:c r="A1231" s="120" t="n">
        <x:v>1230</x:v>
      </x:c>
      <x:c r="B1231" s="120" t="n">
        <x:v>0</x:v>
      </x:c>
      <x:c r="C1231" s="120" t="n">
        <x:v>1</x:v>
      </x:c>
      <x:c r="D1231" s="120" t="str">
        <x:v>CADC0873</x:v>
      </x:c>
      <x:c r="E1231" s="120" t="n">
        <x:v>5</x:v>
      </x:c>
      <x:c r="F1231" s="120" t="n">
        <x:v>225</x:v>
      </x:c>
      <x:c r="G1231" s="120" t="n">
        <x:v>46</x:v>
      </x:c>
      <x:c r="H1231" s="120" t="n">
        <x:v>-0.000007482004739130435</x:v>
      </x:c>
      <x:c r="I1231" s="120" t="n">
        <x:v>1.0252541876243645e-10</x:v>
      </x:c>
      <x:c r="J1231" s="120" t="n">
        <x:v>0.000010125483631038887</x:v>
      </x:c>
      <x:c r="K1231" s="120" t="n">
        <x:v>-1.4602973899825724</x:v>
      </x:c>
      <x:c r="L1231" s="120" t="n">
        <x:v>0.018748892410823195</x:v>
      </x:c>
      <x:c r="M1231" s="120" t="n">
        <x:v>1</x:v>
      </x:c>
      <x:c r="N1231" s="120" t="n">
        <x:v>1</x:v>
      </x:c>
      <x:c r="O1231" s="120" t="n">
        <x:v>1</x:v>
      </x:c>
      <x:c r="P1231" s="120" t="n">
        <x:v>8</x:v>
      </x:c>
      <x:c r="Q1231" s="120" t="n">
        <x:v>15</x:v>
      </x:c>
      <x:c r="R1231" s="120" t="n">
        <x:v>2.237880884809462e-12</x:v>
      </x:c>
      <x:c r="S1231" s="120" t="n">
        <x:v>7.426537915705623e-13</x:v>
      </x:c>
      <x:c r="T1231" s="120" t="n">
        <x:v>1125</x:v>
      </x:c>
      <x:c r="U1231" s="120" t="n">
        <x:v>230</x:v>
      </x:c>
      <x:c r="V1231" s="120" t="n">
        <x:v>4.556685278330509e-13</x:v>
      </x:c>
      <x:c r="W1231" s="120" t="n">
        <x:v>2.228813451357314e-12</x:v>
      </x:c>
      <x:c r="X1231" s="120" t="n">
        <x:v>1231</x:v>
      </x:c>
      <x:c r="Y1231" s="151" t="n">
        <x:v>44588.31233796296</x:v>
      </x:c>
      <x:c r="Z1231" s="151" t="n">
        <x:v>44588.31494212963</x:v>
      </x:c>
      <x:c r="AA1231" s="120" t="n">
        <x:v>46</x:v>
      </x:c>
      <x:c r="AB1231" s="120" t="str">
        <x:v>Normal</x:v>
      </x:c>
      <x:c r="AC1231" s="120" t="n">
        <x:v>0</x:v>
      </x:c>
      <x:c r="AD1231" s="120"/>
      <x:c r="AE1231" s="120"/>
      <x:c r="AF1231" s="120"/>
      <x:c r="AG1231" s="120"/>
    </x:row>
    <x:row r="1232">
      <x:c r="A1232" s="120" t="n">
        <x:v>1231</x:v>
      </x:c>
      <x:c r="B1232" s="120" t="n">
        <x:v>0</x:v>
      </x:c>
      <x:c r="C1232" s="120" t="n">
        <x:v>1</x:v>
      </x:c>
      <x:c r="D1232" s="120" t="str">
        <x:v>CADC0873</x:v>
      </x:c>
      <x:c r="E1232" s="120" t="n">
        <x:v>5</x:v>
      </x:c>
      <x:c r="F1232" s="120" t="n">
        <x:v>235</x:v>
      </x:c>
      <x:c r="G1232" s="120" t="n">
        <x:v>48</x:v>
      </x:c>
      <x:c r="H1232" s="120" t="n">
        <x:v>2.464412708333333e-7</x:v>
      </x:c>
      <x:c r="I1232" s="120" t="n">
        <x:v>1.1904725461705057e-10</x:v>
      </x:c>
      <x:c r="J1232" s="120" t="n">
        <x:v>0.000010910877811480182</x:v>
      </x:c>
      <x:c r="K1232" s="120" t="n">
        <x:v>-1.0621483964786917</x:v>
      </x:c>
      <x:c r="L1232" s="120" t="n">
        <x:v>-0.3305844812794678</x:v>
      </x:c>
      <x:c r="M1232" s="120" t="n">
        <x:v>1</x:v>
      </x:c>
      <x:c r="N1232" s="120" t="n">
        <x:v>1</x:v>
      </x:c>
      <x:c r="O1232" s="120" t="n">
        <x:v>1</x:v>
      </x:c>
      <x:c r="P1232" s="120" t="n">
        <x:v>11</x:v>
      </x:c>
      <x:c r="Q1232" s="120" t="n">
        <x:v>15</x:v>
      </x:c>
      <x:c r="R1232" s="120" t="n">
        <x:v>1.9634726376662336e-12</x:v>
      </x:c>
      <x:c r="S1232" s="120" t="n">
        <x:v>7.642805510565411e-13</x:v>
      </x:c>
      <x:c r="T1232" s="120" t="n">
        <x:v>1175</x:v>
      </x:c>
      <x:c r="U1232" s="120" t="n">
        <x:v>240</x:v>
      </x:c>
      <x:c r="V1232" s="120" t="n">
        <x:v>5.065840622002153e-13</x:v>
      </x:c>
      <x:c r="W1232" s="120" t="n">
        <x:v>2.4801511378552203e-12</x:v>
      </x:c>
      <x:c r="X1232" s="120" t="n">
        <x:v>1232</x:v>
      </x:c>
      <x:c r="Y1232" s="151" t="n">
        <x:v>44588.315</x:v>
      </x:c>
      <x:c r="Z1232" s="151" t="n">
        <x:v>44588.317719907405</x:v>
      </x:c>
      <x:c r="AA1232" s="120" t="n">
        <x:v>48</x:v>
      </x:c>
      <x:c r="AB1232" s="120" t="str">
        <x:v>Normal</x:v>
      </x:c>
      <x:c r="AC1232" s="120" t="n">
        <x:v>1</x:v>
      </x:c>
      <x:c r="AD1232" s="120" t="n">
        <x:v>568</x:v>
      </x:c>
      <x:c r="AE1232" s="120" t="n">
        <x:v>6</x:v>
      </x:c>
      <x:c r="AF1232" s="120" t="n">
        <x:v>68</x:v>
      </x:c>
      <x:c r="AG1232" s="120" t="str">
        <x:v>train=1|anomaly=0</x:v>
      </x:c>
    </x:row>
    <x:row r="1233">
      <x:c r="A1233" s="120" t="n">
        <x:v>1232</x:v>
      </x:c>
      <x:c r="B1233" s="120" t="n">
        <x:v>0</x:v>
      </x:c>
      <x:c r="C1233" s="120" t="n">
        <x:v>1</x:v>
      </x:c>
      <x:c r="D1233" s="120" t="str">
        <x:v>CADC0873</x:v>
      </x:c>
      <x:c r="E1233" s="120" t="n">
        <x:v>5</x:v>
      </x:c>
      <x:c r="F1233" s="120" t="n">
        <x:v>241</x:v>
      </x:c>
      <x:c r="G1233" s="120" t="n">
        <x:v>49</x:v>
      </x:c>
      <x:c r="H1233" s="120" t="n">
        <x:v>-8.209797142857142e-7</x:v>
      </x:c>
      <x:c r="I1233" s="120" t="n">
        <x:v>1.7644678121787055e-10</x:v>
      </x:c>
      <x:c r="J1233" s="120" t="n">
        <x:v>0.000013283327189295254</x:v>
      </x:c>
      <x:c r="K1233" s="120" t="n">
        <x:v>-1.4248098654438237</x:v>
      </x:c>
      <x:c r="L1233" s="120" t="n">
        <x:v>-0.07182235520828073</x:v>
      </x:c>
      <x:c r="M1233" s="120" t="n">
        <x:v>1</x:v>
      </x:c>
      <x:c r="N1233" s="120" t="n">
        <x:v>1</x:v>
      </x:c>
      <x:c r="O1233" s="120" t="n">
        <x:v>1</x:v>
      </x:c>
      <x:c r="P1233" s="120" t="n">
        <x:v>7</x:v>
      </x:c>
      <x:c r="Q1233" s="120" t="n">
        <x:v>16</x:v>
      </x:c>
      <x:c r="R1233" s="120" t="n">
        <x:v>3.2159847430881597e-12</x:v>
      </x:c>
      <x:c r="S1233" s="120" t="n">
        <x:v>1.0387606683714448e-12</x:v>
      </x:c>
      <x:c r="T1233" s="120" t="n">
        <x:v>1211</x:v>
      </x:c>
      <x:c r="U1233" s="120" t="n">
        <x:v>245</x:v>
      </x:c>
      <x:c r="V1233" s="120" t="n">
        <x:v>7.321443204061018e-13</x:v>
      </x:c>
      <x:c r="W1233" s="120" t="n">
        <x:v>3.600954718732052e-12</x:v>
      </x:c>
      <x:c r="X1233" s="120" t="n">
        <x:v>1233</x:v>
      </x:c>
      <x:c r="Y1233" s="151" t="n">
        <x:v>44588.323530092595</x:v>
      </x:c>
      <x:c r="Z1233" s="151" t="n">
        <x:v>44588.326319444444</x:v>
      </x:c>
      <x:c r="AA1233" s="120" t="n">
        <x:v>49</x:v>
      </x:c>
      <x:c r="AB1233" s="120" t="str">
        <x:v>Normal</x:v>
      </x:c>
      <x:c r="AC1233" s="120" t="n">
        <x:v>1</x:v>
      </x:c>
      <x:c r="AD1233" s="120" t="n">
        <x:v>210</x:v>
      </x:c>
      <x:c r="AE1233" s="120" t="n">
        <x:v>3</x:v>
      </x:c>
      <x:c r="AF1233" s="120" t="n">
        <x:v>10</x:v>
      </x:c>
      <x:c r="AG1233" s="120" t="str">
        <x:v>train=1|anomaly=0</x:v>
      </x:c>
    </x:row>
    <x:row r="1234">
      <x:c r="A1234" s="120" t="n">
        <x:v>1233</x:v>
      </x:c>
      <x:c r="B1234" s="120" t="n">
        <x:v>0</x:v>
      </x:c>
      <x:c r="C1234" s="120" t="n">
        <x:v>0</x:v>
      </x:c>
      <x:c r="D1234" s="120" t="str">
        <x:v>CADC0873</x:v>
      </x:c>
      <x:c r="E1234" s="120" t="n">
        <x:v>5</x:v>
      </x:c>
      <x:c r="F1234" s="120" t="n">
        <x:v>232</x:v>
      </x:c>
      <x:c r="G1234" s="120" t="n">
        <x:v>47</x:v>
      </x:c>
      <x:c r="H1234" s="120" t="n">
        <x:v>3.914519148936171e-7</x:v>
      </x:c>
      <x:c r="I1234" s="120" t="n">
        <x:v>1.6536329612653017e-10</x:v>
      </x:c>
      <x:c r="J1234" s="120" t="n">
        <x:v>0.000012859366085718617</x:v>
      </x:c>
      <x:c r="K1234" s="120" t="n">
        <x:v>-1.5073383696187932</x:v>
      </x:c>
      <x:c r="L1234" s="120" t="n">
        <x:v>-0.026846959534650636</x:v>
      </x:c>
      <x:c r="M1234" s="120" t="n">
        <x:v>1</x:v>
      </x:c>
      <x:c r="N1234" s="120" t="n">
        <x:v>1</x:v>
      </x:c>
      <x:c r="O1234" s="120" t="n">
        <x:v>1</x:v>
      </x:c>
      <x:c r="P1234" s="120" t="n">
        <x:v>7</x:v>
      </x:c>
      <x:c r="Q1234" s="120" t="n">
        <x:v>15</x:v>
      </x:c>
      <x:c r="R1234" s="120" t="n">
        <x:v>3.222384190609557e-12</x:v>
      </x:c>
      <x:c r="S1234" s="120" t="n">
        <x:v>5.434416066076247e-13</x:v>
      </x:c>
      <x:c r="T1234" s="120" t="n">
        <x:v>1172</x:v>
      </x:c>
      <x:c r="U1234" s="120" t="n">
        <x:v>235</x:v>
      </x:c>
      <x:c r="V1234" s="120" t="n">
        <x:v>7.127728281315956e-13</x:v>
      </x:c>
      <x:c r="W1234" s="120" t="n">
        <x:v>3.5183680026921313e-12</x:v>
      </x:c>
      <x:c r="X1234" s="120" t="n">
        <x:v>1234</x:v>
      </x:c>
      <x:c r="Y1234" s="151" t="n">
        <x:v>44588.326377314814</x:v>
      </x:c>
      <x:c r="Z1234" s="151" t="n">
        <x:v>44588.3290625</x:v>
      </x:c>
      <x:c r="AA1234" s="120" t="n">
        <x:v>47</x:v>
      </x:c>
      <x:c r="AB1234" s="120" t="str">
        <x:v>Normal</x:v>
      </x:c>
      <x:c r="AC1234" s="120" t="n">
        <x:v>1</x:v>
      </x:c>
      <x:c r="AD1234" s="120" t="n">
        <x:v>823</x:v>
      </x:c>
      <x:c r="AE1234" s="120" t="n">
        <x:v>9</x:v>
      </x:c>
      <x:c r="AF1234" s="120" t="n">
        <x:v>23</x:v>
      </x:c>
      <x:c r="AG1234" s="120" t="str">
        <x:v>train=0|anomaly=0</x:v>
      </x:c>
    </x:row>
    <x:row r="1235">
      <x:c r="A1235" s="120" t="n">
        <x:v>1234</x:v>
      </x:c>
      <x:c r="B1235" s="120" t="n">
        <x:v>0</x:v>
      </x:c>
      <x:c r="C1235" s="120" t="n">
        <x:v>1</x:v>
      </x:c>
      <x:c r="D1235" s="120" t="str">
        <x:v>CADC0873</x:v>
      </x:c>
      <x:c r="E1235" s="120" t="n">
        <x:v>5</x:v>
      </x:c>
      <x:c r="F1235" s="120" t="n">
        <x:v>212</x:v>
      </x:c>
      <x:c r="G1235" s="120" t="n">
        <x:v>43</x:v>
      </x:c>
      <x:c r="H1235" s="120" t="n">
        <x:v>-9.066485581395348e-7</x:v>
      </x:c>
      <x:c r="I1235" s="120" t="n">
        <x:v>1.319769007026213e-10</x:v>
      </x:c>
      <x:c r="J1235" s="120" t="n">
        <x:v>0.000011488119981207599</x:v>
      </x:c>
      <x:c r="K1235" s="120" t="n">
        <x:v>-1.516452572728595</x:v>
      </x:c>
      <x:c r="L1235" s="120" t="n">
        <x:v>-0.06316087187025676</x:v>
      </x:c>
      <x:c r="M1235" s="120" t="n">
        <x:v>1</x:v>
      </x:c>
      <x:c r="N1235" s="120" t="n">
        <x:v>1</x:v>
      </x:c>
      <x:c r="O1235" s="120" t="n">
        <x:v>1</x:v>
      </x:c>
      <x:c r="P1235" s="120" t="n">
        <x:v>11</x:v>
      </x:c>
      <x:c r="Q1235" s="120" t="n">
        <x:v>14</x:v>
      </x:c>
      <x:c r="R1235" s="120" t="n">
        <x:v>3.2566751979580585e-12</x:v>
      </x:c>
      <x:c r="S1235" s="120" t="n">
        <x:v>1.0797216375146127e-12</x:v>
      </x:c>
      <x:c r="T1235" s="120" t="n">
        <x:v>1084</x:v>
      </x:c>
      <x:c r="U1235" s="120" t="n">
        <x:v>215</x:v>
      </x:c>
      <x:c r="V1235" s="120" t="n">
        <x:v>6.225325504840627e-13</x:v>
      </x:c>
      <x:c r="W1235" s="120" t="n">
        <x:v>3.0692302488981696e-12</x:v>
      </x:c>
      <x:c r="X1235" s="120" t="n">
        <x:v>1235</x:v>
      </x:c>
      <x:c r="Y1235" s="151" t="n">
        <x:v>44588.32912037037</x:v>
      </x:c>
      <x:c r="Z1235" s="151" t="n">
        <x:v>44588.33157407407</x:v>
      </x:c>
      <x:c r="AA1235" s="120" t="n">
        <x:v>43</x:v>
      </x:c>
      <x:c r="AB1235" s="120" t="str">
        <x:v>Normal</x:v>
      </x:c>
      <x:c r="AC1235" s="120" t="n">
        <x:v>0</x:v>
      </x:c>
      <x:c r="AD1235" s="120"/>
      <x:c r="AE1235" s="120"/>
      <x:c r="AF1235" s="120"/>
      <x:c r="AG1235" s="120"/>
    </x:row>
    <x:row r="1236">
      <x:c r="A1236" s="120" t="n">
        <x:v>1235</x:v>
      </x:c>
      <x:c r="B1236" s="120" t="n">
        <x:v>1</x:v>
      </x:c>
      <x:c r="C1236" s="120" t="n">
        <x:v>1</x:v>
      </x:c>
      <x:c r="D1236" s="120" t="str">
        <x:v>CADC0873</x:v>
      </x:c>
      <x:c r="E1236" s="120" t="n">
        <x:v>5</x:v>
      </x:c>
      <x:c r="F1236" s="120" t="n">
        <x:v>210</x:v>
      </x:c>
      <x:c r="G1236" s="120" t="n">
        <x:v>19</x:v>
      </x:c>
      <x:c r="H1236" s="120" t="n">
        <x:v>-0.00001037596542105263</x:v>
      </x:c>
      <x:c r="I1236" s="120" t="n">
        <x:v>2.983586829867424e-11</x:v>
      </x:c>
      <x:c r="J1236" s="120" t="n">
        <x:v>0.000005462221919573961</x:v>
      </x:c>
      <x:c r="K1236" s="120" t="n">
        <x:v>-0.13458693166447633</x:v>
      </x:c>
      <x:c r="L1236" s="120" t="n">
        <x:v>0.7478438990712275</x:v>
      </x:c>
      <x:c r="M1236" s="120" t="n">
        <x:v>1</x:v>
      </x:c>
      <x:c r="N1236" s="120" t="n">
        <x:v>1</x:v>
      </x:c>
      <x:c r="O1236" s="120" t="n">
        <x:v>0</x:v>
      </x:c>
      <x:c r="P1236" s="120" t="n">
        <x:v>1</x:v>
      </x:c>
      <x:c r="Q1236" s="120" t="n">
        <x:v>1</x:v>
      </x:c>
      <x:c r="R1236" s="120" t="n">
        <x:v>8.014047450639888e-12</x:v>
      </x:c>
      <x:c r="S1236" s="120" t="n">
        <x:v>1.2971191393351824e-11</x:v>
      </x:c>
      <x:c r="T1236" s="120" t="n">
        <x:v>16050</x:v>
      </x:c>
      <x:c r="U1236" s="120" t="n">
        <x:v>95</x:v>
      </x:c>
      <x:c r="V1236" s="120" t="n">
        <x:v>1.4207556332702021e-13</x:v>
      </x:c>
      <x:c r="W1236" s="120" t="n">
        <x:v>1.5703088578249601e-12</x:v>
      </x:c>
      <x:c r="X1236" s="120" t="n">
        <x:v>1236</x:v>
      </x:c>
      <x:c r="Y1236" s="151" t="n">
        <x:v>44588.33163194444</x:v>
      </x:c>
      <x:c r="Z1236" s="151" t="n">
        <x:v>44588.3340625</x:v>
      </x:c>
      <x:c r="AA1236" s="120" t="n">
        <x:v>19</x:v>
      </x:c>
      <x:c r="AB1236" s="120" t="str">
        <x:v>Anomalous</x:v>
      </x:c>
      <x:c r="AC1236" s="120" t="n">
        <x:v>0</x:v>
      </x:c>
      <x:c r="AD1236" s="120"/>
      <x:c r="AE1236" s="120"/>
      <x:c r="AF1236" s="120"/>
      <x:c r="AG1236" s="120"/>
    </x:row>
    <x:row r="1237">
      <x:c r="A1237" s="120" t="n">
        <x:v>1236</x:v>
      </x:c>
      <x:c r="B1237" s="120" t="n">
        <x:v>0</x:v>
      </x:c>
      <x:c r="C1237" s="120" t="n">
        <x:v>1</x:v>
      </x:c>
      <x:c r="D1237" s="120" t="str">
        <x:v>CADC0873</x:v>
      </x:c>
      <x:c r="E1237" s="120" t="n">
        <x:v>5</x:v>
      </x:c>
      <x:c r="F1237" s="120" t="n">
        <x:v>170</x:v>
      </x:c>
      <x:c r="G1237" s="120" t="n">
        <x:v>35</x:v>
      </x:c>
      <x:c r="H1237" s="120" t="n">
        <x:v>-0.000003085101057142857</x:v>
      </x:c>
      <x:c r="I1237" s="120" t="n">
        <x:v>5.86260898132516e-11</x:v>
      </x:c>
      <x:c r="J1237" s="120" t="n">
        <x:v>0.000007656767582554115</x:v>
      </x:c>
      <x:c r="K1237" s="120" t="n">
        <x:v>-1.4357010471344067</x:v>
      </x:c>
      <x:c r="L1237" s="120" t="n">
        <x:v>0.029088833053837002</x:v>
      </x:c>
      <x:c r="M1237" s="120" t="n">
        <x:v>1</x:v>
      </x:c>
      <x:c r="N1237" s="120" t="n">
        <x:v>1</x:v>
      </x:c>
      <x:c r="O1237" s="120" t="n">
        <x:v>1</x:v>
      </x:c>
      <x:c r="P1237" s="120" t="n">
        <x:v>6</x:v>
      </x:c>
      <x:c r="Q1237" s="120" t="n">
        <x:v>10</x:v>
      </x:c>
      <x:c r="R1237" s="120" t="n">
        <x:v>2.33180855707417e-12</x:v>
      </x:c>
      <x:c r="S1237" s="120" t="n">
        <x:v>9.902889640189993e-13</x:v>
      </x:c>
      <x:c r="T1237" s="120" t="n">
        <x:v>850</x:v>
      </x:c>
      <x:c r="U1237" s="120" t="n">
        <x:v>175</x:v>
      </x:c>
      <x:c r="V1237" s="120" t="n">
        <x:v>3.4485935184265643e-13</x:v>
      </x:c>
      <x:c r="W1237" s="120" t="n">
        <x:v>1.6750311375214742e-12</x:v>
      </x:c>
      <x:c r="X1237" s="120" t="n">
        <x:v>1237</x:v>
      </x:c>
      <x:c r="Y1237" s="151" t="n">
        <x:v>44588.33412037037</x:v>
      </x:c>
      <x:c r="Z1237" s="151" t="n">
        <x:v>44588.33608796296</x:v>
      </x:c>
      <x:c r="AA1237" s="120" t="n">
        <x:v>35</x:v>
      </x:c>
      <x:c r="AB1237" s="120" t="str">
        <x:v>Normal</x:v>
      </x:c>
      <x:c r="AC1237" s="120" t="n">
        <x:v>0</x:v>
      </x:c>
      <x:c r="AD1237" s="120"/>
      <x:c r="AE1237" s="120"/>
      <x:c r="AF1237" s="120"/>
      <x:c r="AG1237" s="120"/>
    </x:row>
    <x:row r="1238">
      <x:c r="A1238" s="120" t="n">
        <x:v>1237</x:v>
      </x:c>
      <x:c r="B1238" s="120" t="n">
        <x:v>0</x:v>
      </x:c>
      <x:c r="C1238" s="120" t="n">
        <x:v>1</x:v>
      </x:c>
      <x:c r="D1238" s="120" t="str">
        <x:v>CADC0873</x:v>
      </x:c>
      <x:c r="E1238" s="120" t="n">
        <x:v>5</x:v>
      </x:c>
      <x:c r="F1238" s="120" t="n">
        <x:v>217</x:v>
      </x:c>
      <x:c r="G1238" s="120" t="n">
        <x:v>44</x:v>
      </x:c>
      <x:c r="H1238" s="120" t="n">
        <x:v>0.000001387771136363636</x:v>
      </x:c>
      <x:c r="I1238" s="120" t="n">
        <x:v>3.0391349346214194e-10</x:v>
      </x:c>
      <x:c r="J1238" s="120" t="n">
        <x:v>0.00001743311485254835</x:v>
      </x:c>
      <x:c r="K1238" s="120" t="n">
        <x:v>-1.2766863973336935</x:v>
      </x:c>
      <x:c r="L1238" s="120" t="n">
        <x:v>-0.12587966833490236</x:v>
      </x:c>
      <x:c r="M1238" s="120" t="n">
        <x:v>1</x:v>
      </x:c>
      <x:c r="N1238" s="120" t="n">
        <x:v>1</x:v>
      </x:c>
      <x:c r="O1238" s="120" t="n">
        <x:v>1</x:v>
      </x:c>
      <x:c r="P1238" s="120" t="n">
        <x:v>5</x:v>
      </x:c>
      <x:c r="Q1238" s="120" t="n">
        <x:v>11</x:v>
      </x:c>
      <x:c r="R1238" s="120" t="n">
        <x:v>6.4347745027838834e-12</x:v>
      </x:c>
      <x:c r="S1238" s="120" t="n">
        <x:v>9.176552746251701e-13</x:v>
      </x:c>
      <x:c r="T1238" s="120" t="n">
        <x:v>1097</x:v>
      </x:c>
      <x:c r="U1238" s="120" t="n">
        <x:v>220</x:v>
      </x:c>
      <x:c r="V1238" s="120" t="n">
        <x:v>1.4005230113462762e-12</x:v>
      </x:c>
      <x:c r="W1238" s="120" t="n">
        <x:v>6.907124851412317e-12</x:v>
      </x:c>
      <x:c r="X1238" s="120" t="n">
        <x:v>1238</x:v>
      </x:c>
      <x:c r="Y1238" s="151" t="n">
        <x:v>44588.33614583333</x:v>
      </x:c>
      <x:c r="Z1238" s="151" t="n">
        <x:v>44588.33865740741</x:v>
      </x:c>
      <x:c r="AA1238" s="120" t="n">
        <x:v>44</x:v>
      </x:c>
      <x:c r="AB1238" s="120" t="str">
        <x:v>Normal</x:v>
      </x:c>
      <x:c r="AC1238" s="120" t="n">
        <x:v>0</x:v>
      </x:c>
      <x:c r="AD1238" s="120"/>
      <x:c r="AE1238" s="120"/>
      <x:c r="AF1238" s="120"/>
      <x:c r="AG1238" s="120"/>
    </x:row>
    <x:row r="1239">
      <x:c r="A1239" s="120" t="n">
        <x:v>1238</x:v>
      </x:c>
      <x:c r="B1239" s="120" t="n">
        <x:v>0</x:v>
      </x:c>
      <x:c r="C1239" s="120" t="n">
        <x:v>1</x:v>
      </x:c>
      <x:c r="D1239" s="120" t="str">
        <x:v>CADC0873</x:v>
      </x:c>
      <x:c r="E1239" s="120" t="n">
        <x:v>5</x:v>
      </x:c>
      <x:c r="F1239" s="120" t="n">
        <x:v>245</x:v>
      </x:c>
      <x:c r="G1239" s="120" t="n">
        <x:v>50</x:v>
      </x:c>
      <x:c r="H1239" s="120" t="n">
        <x:v>0.0000026473120099999998</x:v>
      </x:c>
      <x:c r="I1239" s="120" t="n">
        <x:v>6.043532551031833e-10</x:v>
      </x:c>
      <x:c r="J1239" s="120" t="n">
        <x:v>0.000024583597277517855</x:v>
      </x:c>
      <x:c r="K1239" s="120" t="n">
        <x:v>-1.4539604437469769</x:v>
      </x:c>
      <x:c r="L1239" s="120" t="n">
        <x:v>0.05135004019535738</x:v>
      </x:c>
      <x:c r="M1239" s="120" t="n">
        <x:v>1</x:v>
      </x:c>
      <x:c r="N1239" s="120" t="n">
        <x:v>1</x:v>
      </x:c>
      <x:c r="O1239" s="120" t="n">
        <x:v>1</x:v>
      </x:c>
      <x:c r="P1239" s="120" t="n">
        <x:v>6</x:v>
      </x:c>
      <x:c r="Q1239" s="120" t="n">
        <x:v>17</x:v>
      </x:c>
      <x:c r="R1239" s="120" t="n">
        <x:v>1.0013816656007301e-11</x:v>
      </x:c>
      <x:c r="S1239" s="120" t="n">
        <x:v>1.2714675438381547e-12</x:v>
      </x:c>
      <x:c r="T1239" s="120" t="n">
        <x:v>1225</x:v>
      </x:c>
      <x:c r="U1239" s="120" t="n">
        <x:v>250</x:v>
      </x:c>
      <x:c r="V1239" s="120" t="n">
        <x:v>2.4667479800129934e-12</x:v>
      </x:c>
      <x:c r="W1239" s="120" t="n">
        <x:v>1.2087065102063666e-11</x:v>
      </x:c>
      <x:c r="X1239" s="120" t="n">
        <x:v>1239</x:v>
      </x:c>
      <x:c r="Y1239" s="151" t="n">
        <x:v>44588.34143518518</x:v>
      </x:c>
      <x:c r="Z1239" s="151" t="n">
        <x:v>44588.34427083333</x:v>
      </x:c>
      <x:c r="AA1239" s="120" t="n">
        <x:v>50</x:v>
      </x:c>
      <x:c r="AB1239" s="120" t="str">
        <x:v>Normal</x:v>
      </x:c>
      <x:c r="AC1239" s="120" t="n">
        <x:v>0</x:v>
      </x:c>
      <x:c r="AD1239" s="120"/>
      <x:c r="AE1239" s="120"/>
      <x:c r="AF1239" s="120"/>
      <x:c r="AG1239" s="120"/>
    </x:row>
    <x:row r="1240">
      <x:c r="A1240" s="120" t="n">
        <x:v>1239</x:v>
      </x:c>
      <x:c r="B1240" s="120" t="n">
        <x:v>0</x:v>
      </x:c>
      <x:c r="C1240" s="120" t="n">
        <x:v>1</x:v>
      </x:c>
      <x:c r="D1240" s="120" t="str">
        <x:v>CADC0873</x:v>
      </x:c>
      <x:c r="E1240" s="120" t="n">
        <x:v>5</x:v>
      </x:c>
      <x:c r="F1240" s="120" t="n">
        <x:v>225</x:v>
      </x:c>
      <x:c r="G1240" s="120" t="n">
        <x:v>46</x:v>
      </x:c>
      <x:c r="H1240" s="120" t="n">
        <x:v>-0.000005134359326086955</x:v>
      </x:c>
      <x:c r="I1240" s="120" t="n">
        <x:v>1.838514181893087e-10</x:v>
      </x:c>
      <x:c r="J1240" s="120" t="n">
        <x:v>0.000013559182061957451</x:v>
      </x:c>
      <x:c r="K1240" s="120" t="n">
        <x:v>-1.4789278265583252</x:v>
      </x:c>
      <x:c r="L1240" s="120" t="n">
        <x:v>-0.003699560549742932</x:v>
      </x:c>
      <x:c r="M1240" s="120" t="n">
        <x:v>1</x:v>
      </x:c>
      <x:c r="N1240" s="120" t="n">
        <x:v>1</x:v>
      </x:c>
      <x:c r="O1240" s="120" t="n">
        <x:v>1</x:v>
      </x:c>
      <x:c r="P1240" s="120" t="n">
        <x:v>7</x:v>
      </x:c>
      <x:c r="Q1240" s="120" t="n">
        <x:v>15</x:v>
      </x:c>
      <x:c r="R1240" s="120" t="n">
        <x:v>3.686431786162958e-12</x:v>
      </x:c>
      <x:c r="S1240" s="120" t="n">
        <x:v>5.756622705587312e-13</x:v>
      </x:c>
      <x:c r="T1240" s="120" t="n">
        <x:v>1125</x:v>
      </x:c>
      <x:c r="U1240" s="120" t="n">
        <x:v>230</x:v>
      </x:c>
      <x:c r="V1240" s="120" t="n">
        <x:v>8.171174141747054e-13</x:v>
      </x:c>
      <x:c r="W1240" s="120" t="n">
        <x:v>3.996769960637146e-12</x:v>
      </x:c>
      <x:c r="X1240" s="120" t="n">
        <x:v>1240</x:v>
      </x:c>
      <x:c r="Y1240" s="151" t="n">
        <x:v>44588.3443287037</x:v>
      </x:c>
      <x:c r="Z1240" s="151" t="n">
        <x:v>44588.34693287037</x:v>
      </x:c>
      <x:c r="AA1240" s="120" t="n">
        <x:v>46</x:v>
      </x:c>
      <x:c r="AB1240" s="120" t="str">
        <x:v>Normal</x:v>
      </x:c>
      <x:c r="AC1240" s="120" t="n">
        <x:v>1</x:v>
      </x:c>
      <x:c r="AD1240" s="120" t="n">
        <x:v>488</x:v>
      </x:c>
      <x:c r="AE1240" s="120" t="n">
        <x:v>5</x:v>
      </x:c>
      <x:c r="AF1240" s="120" t="n">
        <x:v>88</x:v>
      </x:c>
      <x:c r="AG1240" s="120" t="str">
        <x:v>train=1|anomaly=0</x:v>
      </x:c>
    </x:row>
    <x:row r="1241">
      <x:c r="A1241" s="120" t="n">
        <x:v>1240</x:v>
      </x:c>
      <x:c r="B1241" s="120" t="n">
        <x:v>0</x:v>
      </x:c>
      <x:c r="C1241" s="120" t="n">
        <x:v>0</x:v>
      </x:c>
      <x:c r="D1241" s="120" t="str">
        <x:v>CADC0873</x:v>
      </x:c>
      <x:c r="E1241" s="120" t="n">
        <x:v>5</x:v>
      </x:c>
      <x:c r="F1241" s="120" t="n">
        <x:v>265</x:v>
      </x:c>
      <x:c r="G1241" s="120" t="n">
        <x:v>54</x:v>
      </x:c>
      <x:c r="H1241" s="120" t="n">
        <x:v>0.0000018636311481481477</x:v>
      </x:c>
      <x:c r="I1241" s="120" t="n">
        <x:v>2.7933035373242707e-10</x:v>
      </x:c>
      <x:c r="J1241" s="120" t="n">
        <x:v>0.000016713179043270824</x:v>
      </x:c>
      <x:c r="K1241" s="120" t="n">
        <x:v>-1.5042142663778466</x:v>
      </x:c>
      <x:c r="L1241" s="120" t="n">
        <x:v>0.08466333305192664</x:v>
      </x:c>
      <x:c r="M1241" s="120" t="n">
        <x:v>1</x:v>
      </x:c>
      <x:c r="N1241" s="120" t="n">
        <x:v>1</x:v>
      </x:c>
      <x:c r="O1241" s="120" t="n">
        <x:v>1</x:v>
      </x:c>
      <x:c r="P1241" s="120" t="n">
        <x:v>6</x:v>
      </x:c>
      <x:c r="Q1241" s="120" t="n">
        <x:v>17</x:v>
      </x:c>
      <x:c r="R1241" s="120" t="n">
        <x:v>4.0322107251913964e-12</x:v>
      </x:c>
      <x:c r="S1241" s="120" t="n">
        <x:v>3.8753560733144355e-13</x:v>
      </x:c>
      <x:c r="T1241" s="120" t="n">
        <x:v>1325</x:v>
      </x:c>
      <x:c r="U1241" s="120" t="n">
        <x:v>270</x:v>
      </x:c>
      <x:c r="V1241" s="120" t="n">
        <x:v>1.0540768065374607e-12</x:v>
      </x:c>
      <x:c r="W1241" s="120" t="n">
        <x:v>5.172784328378279e-12</x:v>
      </x:c>
      <x:c r="X1241" s="120" t="n">
        <x:v>1241</x:v>
      </x:c>
      <x:c r="Y1241" s="151" t="n">
        <x:v>44588.34699074074</x:v>
      </x:c>
      <x:c r="Z1241" s="151" t="n">
        <x:v>44588.35005787037</x:v>
      </x:c>
      <x:c r="AA1241" s="120" t="n">
        <x:v>54</x:v>
      </x:c>
      <x:c r="AB1241" s="120" t="str">
        <x:v>Normal</x:v>
      </x:c>
      <x:c r="AC1241" s="120" t="n">
        <x:v>0</x:v>
      </x:c>
      <x:c r="AD1241" s="120"/>
      <x:c r="AE1241" s="120"/>
      <x:c r="AF1241" s="120"/>
      <x:c r="AG1241" s="120"/>
    </x:row>
    <x:row r="1242">
      <x:c r="A1242" s="120" t="n">
        <x:v>1241</x:v>
      </x:c>
      <x:c r="B1242" s="120" t="n">
        <x:v>0</x:v>
      </x:c>
      <x:c r="C1242" s="120" t="n">
        <x:v>1</x:v>
      </x:c>
      <x:c r="D1242" s="120" t="str">
        <x:v>CADC0873</x:v>
      </x:c>
      <x:c r="E1242" s="120" t="n">
        <x:v>5</x:v>
      </x:c>
      <x:c r="F1242" s="120" t="n">
        <x:v>240</x:v>
      </x:c>
      <x:c r="G1242" s="120" t="n">
        <x:v>49</x:v>
      </x:c>
      <x:c r="H1242" s="120" t="n">
        <x:v>-0.000002343987326530612</x:v>
      </x:c>
      <x:c r="I1242" s="120" t="n">
        <x:v>7.716594820678988e-10</x:v>
      </x:c>
      <x:c r="J1242" s="120" t="n">
        <x:v>0.00002777875954876133</x:v>
      </x:c>
      <x:c r="K1242" s="120" t="n">
        <x:v>-1.483837210594646</x:v>
      </x:c>
      <x:c r="L1242" s="120" t="n">
        <x:v>0.04599793900435313</x:v>
      </x:c>
      <x:c r="M1242" s="120" t="n">
        <x:v>1</x:v>
      </x:c>
      <x:c r="N1242" s="120" t="n">
        <x:v>1</x:v>
      </x:c>
      <x:c r="O1242" s="120" t="n">
        <x:v>1</x:v>
      </x:c>
      <x:c r="P1242" s="120" t="n">
        <x:v>2</x:v>
      </x:c>
      <x:c r="Q1242" s="120" t="n">
        <x:v>15</x:v>
      </x:c>
      <x:c r="R1242" s="120" t="n">
        <x:v>1.3194090165030763e-11</x:v>
      </x:c>
      <x:c r="S1242" s="120" t="n">
        <x:v>1.1116588308365097e-12</x:v>
      </x:c>
      <x:c r="T1242" s="120" t="n">
        <x:v>1200</x:v>
      </x:c>
      <x:c r="U1242" s="120" t="n">
        <x:v>245</x:v>
      </x:c>
      <x:c r="V1242" s="120" t="n">
        <x:v>3.2152478419495782e-12</x:v>
      </x:c>
      <x:c r="W1242" s="120" t="n">
        <x:v>1.574815269526324e-11</x:v>
      </x:c>
      <x:c r="X1242" s="120" t="n">
        <x:v>1242</x:v>
      </x:c>
      <x:c r="Y1242" s="151" t="n">
        <x:v>44588.35457175926</x:v>
      </x:c>
      <x:c r="Z1242" s="151" t="n">
        <x:v>44588.35734953704</x:v>
      </x:c>
      <x:c r="AA1242" s="120" t="n">
        <x:v>49</x:v>
      </x:c>
      <x:c r="AB1242" s="120" t="str">
        <x:v>Normal</x:v>
      </x:c>
      <x:c r="AC1242" s="120" t="n">
        <x:v>1</x:v>
      </x:c>
      <x:c r="AD1242" s="120" t="n">
        <x:v>244</x:v>
      </x:c>
      <x:c r="AE1242" s="120" t="n">
        <x:v>3</x:v>
      </x:c>
      <x:c r="AF1242" s="120" t="n">
        <x:v>44</x:v>
      </x:c>
      <x:c r="AG1242" s="120" t="str">
        <x:v>train=1|anomaly=0</x:v>
      </x:c>
    </x:row>
    <x:row r="1243">
      <x:c r="A1243" s="120" t="n">
        <x:v>1242</x:v>
      </x:c>
      <x:c r="B1243" s="120" t="n">
        <x:v>0</x:v>
      </x:c>
      <x:c r="C1243" s="120" t="n">
        <x:v>0</x:v>
      </x:c>
      <x:c r="D1243" s="120" t="str">
        <x:v>CADC0873</x:v>
      </x:c>
      <x:c r="E1243" s="120" t="n">
        <x:v>5</x:v>
      </x:c>
      <x:c r="F1243" s="120" t="n">
        <x:v>215</x:v>
      </x:c>
      <x:c r="G1243" s="120" t="n">
        <x:v>44</x:v>
      </x:c>
      <x:c r="H1243" s="120" t="n">
        <x:v>-0.000002181645852272727</x:v>
      </x:c>
      <x:c r="I1243" s="120" t="n">
        <x:v>6.157670863573773e-10</x:v>
      </x:c>
      <x:c r="J1243" s="120" t="n">
        <x:v>0.000024814654669315415</x:v>
      </x:c>
      <x:c r="K1243" s="120" t="n">
        <x:v>-1.4850743066247203</x:v>
      </x:c>
      <x:c r="L1243" s="120" t="n">
        <x:v>-0.007273837653439802</x:v>
      </x:c>
      <x:c r="M1243" s="120" t="n">
        <x:v>1</x:v>
      </x:c>
      <x:c r="N1243" s="120" t="n">
        <x:v>1</x:v>
      </x:c>
      <x:c r="O1243" s="120" t="n">
        <x:v>1</x:v>
      </x:c>
      <x:c r="P1243" s="120" t="n">
        <x:v>5</x:v>
      </x:c>
      <x:c r="Q1243" s="120" t="n">
        <x:v>14</x:v>
      </x:c>
      <x:c r="R1243" s="120" t="n">
        <x:v>1.3308242299432634e-11</x:v>
      </x:c>
      <x:c r="S1243" s="120" t="n">
        <x:v>1.5375486756003826e-12</x:v>
      </x:c>
      <x:c r="T1243" s="120" t="n">
        <x:v>1075</x:v>
      </x:c>
      <x:c r="U1243" s="120" t="n">
        <x:v>220</x:v>
      </x:c>
      <x:c r="V1243" s="120" t="n">
        <x:v>2.864032959801755e-12</x:v>
      </x:c>
      <x:c r="W1243" s="120" t="n">
        <x:v>1.3994706508122212e-11</x:v>
      </x:c>
      <x:c r="X1243" s="120" t="n">
        <x:v>1243</x:v>
      </x:c>
      <x:c r="Y1243" s="151" t="n">
        <x:v>44588.357407407406</x:v>
      </x:c>
      <x:c r="Z1243" s="151" t="n">
        <x:v>44588.35989583333</x:v>
      </x:c>
      <x:c r="AA1243" s="120" t="n">
        <x:v>44</x:v>
      </x:c>
      <x:c r="AB1243" s="120" t="str">
        <x:v>Normal</x:v>
      </x:c>
      <x:c r="AC1243" s="120" t="n">
        <x:v>1</x:v>
      </x:c>
      <x:c r="AD1243" s="120" t="n">
        <x:v>539</x:v>
      </x:c>
      <x:c r="AE1243" s="120" t="n">
        <x:v>6</x:v>
      </x:c>
      <x:c r="AF1243" s="120" t="n">
        <x:v>39</x:v>
      </x:c>
      <x:c r="AG1243" s="120" t="str">
        <x:v>train=0|anomaly=0</x:v>
      </x:c>
    </x:row>
    <x:row r="1244">
      <x:c r="A1244" s="120" t="n">
        <x:v>1243</x:v>
      </x:c>
      <x:c r="B1244" s="120" t="n">
        <x:v>0</x:v>
      </x:c>
      <x:c r="C1244" s="120" t="n">
        <x:v>1</x:v>
      </x:c>
      <x:c r="D1244" s="120" t="str">
        <x:v>CADC0873</x:v>
      </x:c>
      <x:c r="E1244" s="120" t="n">
        <x:v>5</x:v>
      </x:c>
      <x:c r="F1244" s="120" t="n">
        <x:v>150</x:v>
      </x:c>
      <x:c r="G1244" s="120" t="n">
        <x:v>31</x:v>
      </x:c>
      <x:c r="H1244" s="120" t="n">
        <x:v>-0.0000023720408096774193</x:v>
      </x:c>
      <x:c r="I1244" s="120" t="n">
        <x:v>9.692409906675677e-11</x:v>
      </x:c>
      <x:c r="J1244" s="120" t="n">
        <x:v>0.000009845003761642592</x:v>
      </x:c>
      <x:c r="K1244" s="120" t="n">
        <x:v>-0.7383670186410702</x:v>
      </x:c>
      <x:c r="L1244" s="120" t="n">
        <x:v>-0.6943789080289621</x:v>
      </x:c>
      <x:c r="M1244" s="120" t="n">
        <x:v>1</x:v>
      </x:c>
      <x:c r="N1244" s="120" t="n">
        <x:v>1</x:v>
      </x:c>
      <x:c r="O1244" s="120" t="n">
        <x:v>1</x:v>
      </x:c>
      <x:c r="P1244" s="120" t="n">
        <x:v>6</x:v>
      </x:c>
      <x:c r="Q1244" s="120" t="n">
        <x:v>9</x:v>
      </x:c>
      <x:c r="R1244" s="120" t="n">
        <x:v>2.736355083763223e-12</x:v>
      </x:c>
      <x:c r="S1244" s="120" t="n">
        <x:v>7.536796570866037e-13</x:v>
      </x:c>
      <x:c r="T1244" s="120" t="n">
        <x:v>750</x:v>
      </x:c>
      <x:c r="U1244" s="120" t="n">
        <x:v>155</x:v>
      </x:c>
      <x:c r="V1244" s="120" t="n">
        <x:v>6.461606604450451e-13</x:v>
      </x:c>
      <x:c r="W1244" s="120" t="n">
        <x:v>3.1265838408631213e-12</x:v>
      </x:c>
      <x:c r="X1244" s="120" t="n">
        <x:v>1244</x:v>
      </x:c>
      <x:c r="Y1244" s="151" t="n">
        <x:v>44588.364594907405</x:v>
      </x:c>
      <x:c r="Z1244" s="151" t="n">
        <x:v>44588.36633101852</x:v>
      </x:c>
      <x:c r="AA1244" s="120" t="n">
        <x:v>31</x:v>
      </x:c>
      <x:c r="AB1244" s="120" t="str">
        <x:v>Normal</x:v>
      </x:c>
      <x:c r="AC1244" s="120" t="n">
        <x:v>0</x:v>
      </x:c>
      <x:c r="AD1244" s="120"/>
      <x:c r="AE1244" s="120"/>
      <x:c r="AF1244" s="120"/>
      <x:c r="AG1244" s="120"/>
    </x:row>
    <x:row r="1245">
      <x:c r="A1245" s="120" t="n">
        <x:v>1244</x:v>
      </x:c>
      <x:c r="B1245" s="120" t="n">
        <x:v>0</x:v>
      </x:c>
      <x:c r="C1245" s="120" t="n">
        <x:v>1</x:v>
      </x:c>
      <x:c r="D1245" s="120" t="str">
        <x:v>CADC0873</x:v>
      </x:c>
      <x:c r="E1245" s="120" t="n">
        <x:v>5</x:v>
      </x:c>
      <x:c r="F1245" s="120" t="n">
        <x:v>185</x:v>
      </x:c>
      <x:c r="G1245" s="120" t="n">
        <x:v>38</x:v>
      </x:c>
      <x:c r="H1245" s="120" t="n">
        <x:v>6.549274210526309e-7</x:v>
      </x:c>
      <x:c r="I1245" s="120" t="n">
        <x:v>2.479550886133863e-10</x:v>
      </x:c>
      <x:c r="J1245" s="120" t="n">
        <x:v>0.000015746589745509543</x:v>
      </x:c>
      <x:c r="K1245" s="120" t="n">
        <x:v>-0.6751692041594599</x:v>
      </x:c>
      <x:c r="L1245" s="120" t="n">
        <x:v>-0.63457806584724</x:v>
      </x:c>
      <x:c r="M1245" s="120" t="n">
        <x:v>1</x:v>
      </x:c>
      <x:c r="N1245" s="120" t="n">
        <x:v>1</x:v>
      </x:c>
      <x:c r="O1245" s="120" t="n">
        <x:v>1</x:v>
      </x:c>
      <x:c r="P1245" s="120" t="n">
        <x:v>6</x:v>
      </x:c>
      <x:c r="Q1245" s="120" t="n">
        <x:v>13</x:v>
      </x:c>
      <x:c r="R1245" s="120" t="n">
        <x:v>5.718659223527953e-12</x:v>
      </x:c>
      <x:c r="S1245" s="120" t="n">
        <x:v>1.6538712064033568e-12</x:v>
      </x:c>
      <x:c r="T1245" s="120" t="n">
        <x:v>925</x:v>
      </x:c>
      <x:c r="U1245" s="120" t="n">
        <x:v>190</x:v>
      </x:c>
      <x:c r="V1245" s="120" t="n">
        <x:v>1.3402977762885747e-12</x:v>
      </x:c>
      <x:c r="W1245" s="120" t="n">
        <x:v>6.525133910878587e-12</x:v>
      </x:c>
      <x:c r="X1245" s="120" t="n">
        <x:v>1245</x:v>
      </x:c>
      <x:c r="Y1245" s="151" t="n">
        <x:v>44588.36638888889</x:v>
      </x:c>
      <x:c r="Z1245" s="151" t="n">
        <x:v>44588.36853009259</x:v>
      </x:c>
      <x:c r="AA1245" s="120" t="n">
        <x:v>38</x:v>
      </x:c>
      <x:c r="AB1245" s="120" t="str">
        <x:v>Normal</x:v>
      </x:c>
      <x:c r="AC1245" s="120" t="n">
        <x:v>0</x:v>
      </x:c>
      <x:c r="AD1245" s="120"/>
      <x:c r="AE1245" s="120"/>
      <x:c r="AF1245" s="120"/>
      <x:c r="AG1245" s="120"/>
    </x:row>
    <x:row r="1246">
      <x:c r="A1246" s="120" t="n">
        <x:v>1245</x:v>
      </x:c>
      <x:c r="B1246" s="120" t="n">
        <x:v>0</x:v>
      </x:c>
      <x:c r="C1246" s="120" t="n">
        <x:v>1</x:v>
      </x:c>
      <x:c r="D1246" s="120" t="str">
        <x:v>CADC0873</x:v>
      </x:c>
      <x:c r="E1246" s="120" t="n">
        <x:v>5</x:v>
      </x:c>
      <x:c r="F1246" s="120" t="n">
        <x:v>200</x:v>
      </x:c>
      <x:c r="G1246" s="120" t="n">
        <x:v>41</x:v>
      </x:c>
      <x:c r="H1246" s="120" t="n">
        <x:v>1.4202753658536588e-7</x:v>
      </x:c>
      <x:c r="I1246" s="120" t="n">
        <x:v>5.759233404674095e-10</x:v>
      </x:c>
      <x:c r="J1246" s="120" t="n">
        <x:v>0.00002399840287326241</x:v>
      </x:c>
      <x:c r="K1246" s="120" t="n">
        <x:v>-1.5064752567231996</x:v>
      </x:c>
      <x:c r="L1246" s="120" t="n">
        <x:v>0.019201235604372133</x:v>
      </x:c>
      <x:c r="M1246" s="120" t="n">
        <x:v>1</x:v>
      </x:c>
      <x:c r="N1246" s="120" t="n">
        <x:v>1</x:v>
      </x:c>
      <x:c r="O1246" s="120" t="n">
        <x:v>1</x:v>
      </x:c>
      <x:c r="P1246" s="120" t="n">
        <x:v>4</x:v>
      </x:c>
      <x:c r="Q1246" s="120" t="n">
        <x:v>14</x:v>
      </x:c>
      <x:c r="R1246" s="120" t="n">
        <x:v>1.4338677714373547e-11</x:v>
      </x:c>
      <x:c r="S1246" s="120" t="n">
        <x:v>1.6345424132055198e-12</x:v>
      </x:c>
      <x:c r="T1246" s="120" t="n">
        <x:v>1000</x:v>
      </x:c>
      <x:c r="U1246" s="120" t="n">
        <x:v>205</x:v>
      </x:c>
      <x:c r="V1246" s="120" t="n">
        <x:v>2.8796167023370473e-12</x:v>
      </x:c>
      <x:c r="W1246" s="120" t="n">
        <x:v>1.4046910743107548e-11</x:v>
      </x:c>
      <x:c r="X1246" s="120" t="n">
        <x:v>1246</x:v>
      </x:c>
      <x:c r="Y1246" s="151" t="n">
        <x:v>44588.36858796296</x:v>
      </x:c>
      <x:c r="Z1246" s="151" t="n">
        <x:v>44588.37090277778</x:v>
      </x:c>
      <x:c r="AA1246" s="120" t="n">
        <x:v>41</x:v>
      </x:c>
      <x:c r="AB1246" s="120" t="str">
        <x:v>Normal</x:v>
      </x:c>
      <x:c r="AC1246" s="120" t="n">
        <x:v>0</x:v>
      </x:c>
      <x:c r="AD1246" s="120"/>
      <x:c r="AE1246" s="120"/>
      <x:c r="AF1246" s="120"/>
      <x:c r="AG1246" s="120"/>
    </x:row>
    <x:row r="1247">
      <x:c r="A1247" s="120" t="n">
        <x:v>1246</x:v>
      </x:c>
      <x:c r="B1247" s="120" t="n">
        <x:v>0</x:v>
      </x:c>
      <x:c r="C1247" s="120" t="n">
        <x:v>1</x:v>
      </x:c>
      <x:c r="D1247" s="120" t="str">
        <x:v>CADC0873</x:v>
      </x:c>
      <x:c r="E1247" s="120" t="n">
        <x:v>5</x:v>
      </x:c>
      <x:c r="F1247" s="120" t="n">
        <x:v>215</x:v>
      </x:c>
      <x:c r="G1247" s="120" t="n">
        <x:v>44</x:v>
      </x:c>
      <x:c r="H1247" s="120" t="n">
        <x:v>-0.000001101507545454545</x:v>
      </x:c>
      <x:c r="I1247" s="120" t="n">
        <x:v>8.765090031207234e-10</x:v>
      </x:c>
      <x:c r="J1247" s="120" t="n">
        <x:v>0.000029605894736027207</x:v>
      </x:c>
      <x:c r="K1247" s="120" t="n">
        <x:v>-1.4450146559038213</x:v>
      </x:c>
      <x:c r="L1247" s="120" t="n">
        <x:v>-0.02154973501008705</x:v>
      </x:c>
      <x:c r="M1247" s="120" t="n">
        <x:v>1</x:v>
      </x:c>
      <x:c r="N1247" s="120" t="n">
        <x:v>1</x:v>
      </x:c>
      <x:c r="O1247" s="120" t="n">
        <x:v>1</x:v>
      </x:c>
      <x:c r="P1247" s="120" t="n">
        <x:v>4</x:v>
      </x:c>
      <x:c r="Q1247" s="120" t="n">
        <x:v>14</x:v>
      </x:c>
      <x:c r="R1247" s="120" t="n">
        <x:v>1.8292200460842523e-11</x:v>
      </x:c>
      <x:c r="S1247" s="120" t="n">
        <x:v>1.7083116726225227e-12</x:v>
      </x:c>
      <x:c r="T1247" s="120" t="n">
        <x:v>1075</x:v>
      </x:c>
      <x:c r="U1247" s="120" t="n">
        <x:v>220</x:v>
      </x:c>
      <x:c r="V1247" s="120" t="n">
        <x:v>4.07678606102662e-12</x:v>
      </x:c>
      <x:c r="W1247" s="120" t="n">
        <x:v>1.9920659161834623e-11</x:v>
      </x:c>
      <x:c r="X1247" s="120" t="n">
        <x:v>1247</x:v>
      </x:c>
      <x:c r="Y1247" s="151" t="n">
        <x:v>44588.37096064815</x:v>
      </x:c>
      <x:c r="Z1247" s="151" t="n">
        <x:v>44588.373449074075</x:v>
      </x:c>
      <x:c r="AA1247" s="120" t="n">
        <x:v>44</x:v>
      </x:c>
      <x:c r="AB1247" s="120" t="str">
        <x:v>Normal</x:v>
      </x:c>
      <x:c r="AC1247" s="120" t="n">
        <x:v>1</x:v>
      </x:c>
      <x:c r="AD1247" s="120" t="n">
        <x:v>555</x:v>
      </x:c>
      <x:c r="AE1247" s="120" t="n">
        <x:v>6</x:v>
      </x:c>
      <x:c r="AF1247" s="120" t="n">
        <x:v>55</x:v>
      </x:c>
      <x:c r="AG1247" s="120" t="str">
        <x:v>train=1|anomaly=0</x:v>
      </x:c>
    </x:row>
    <x:row r="1248">
      <x:c r="A1248" s="120" t="n">
        <x:v>1247</x:v>
      </x:c>
      <x:c r="B1248" s="120" t="n">
        <x:v>0</x:v>
      </x:c>
      <x:c r="C1248" s="120" t="n">
        <x:v>1</x:v>
      </x:c>
      <x:c r="D1248" s="120" t="str">
        <x:v>CADC0873</x:v>
      </x:c>
      <x:c r="E1248" s="120" t="n">
        <x:v>5</x:v>
      </x:c>
      <x:c r="F1248" s="120" t="n">
        <x:v>230</x:v>
      </x:c>
      <x:c r="G1248" s="120" t="n">
        <x:v>47</x:v>
      </x:c>
      <x:c r="H1248" s="120" t="n">
        <x:v>-0.000003111809468085106</x:v>
      </x:c>
      <x:c r="I1248" s="120" t="n">
        <x:v>8.554399409669788e-10</x:v>
      </x:c>
      <x:c r="J1248" s="120" t="n">
        <x:v>0.00002924790489876119</x:v>
      </x:c>
      <x:c r="K1248" s="120" t="n">
        <x:v>-1.4700985978119379</x:v>
      </x:c>
      <x:c r="L1248" s="120" t="n">
        <x:v>-0.019536231349192315</x:v>
      </x:c>
      <x:c r="M1248" s="120" t="n">
        <x:v>1</x:v>
      </x:c>
      <x:c r="N1248" s="120" t="n">
        <x:v>1</x:v>
      </x:c>
      <x:c r="O1248" s="120" t="n">
        <x:v>1</x:v>
      </x:c>
      <x:c r="P1248" s="120" t="n">
        <x:v>4</x:v>
      </x:c>
      <x:c r="Q1248" s="120" t="n">
        <x:v>18</x:v>
      </x:c>
      <x:c r="R1248" s="120" t="n">
        <x:v>1.606413522626734e-11</x:v>
      </x:c>
      <x:c r="S1248" s="120" t="n">
        <x:v>1.9736851897322215e-12</x:v>
      </x:c>
      <x:c r="T1248" s="120" t="n">
        <x:v>1150</x:v>
      </x:c>
      <x:c r="U1248" s="120" t="n">
        <x:v>235</x:v>
      </x:c>
      <x:c r="V1248" s="120" t="n">
        <x:v>3.719304091160777e-12</x:v>
      </x:c>
      <x:c r="W1248" s="120" t="n">
        <x:v>1.820084980780806e-11</x:v>
      </x:c>
      <x:c r="X1248" s="120" t="n">
        <x:v>1248</x:v>
      </x:c>
      <x:c r="Y1248" s="151" t="n">
        <x:v>44588.373506944445</x:v>
      </x:c>
      <x:c r="Z1248" s="151" t="n">
        <x:v>44588.37616898148</x:v>
      </x:c>
      <x:c r="AA1248" s="120" t="n">
        <x:v>47</x:v>
      </x:c>
      <x:c r="AB1248" s="120" t="str">
        <x:v>Normal</x:v>
      </x:c>
      <x:c r="AC1248" s="120" t="n">
        <x:v>1</x:v>
      </x:c>
      <x:c r="AD1248" s="120" t="n">
        <x:v>718</x:v>
      </x:c>
      <x:c r="AE1248" s="120" t="n">
        <x:v>8</x:v>
      </x:c>
      <x:c r="AF1248" s="120" t="n">
        <x:v>18</x:v>
      </x:c>
      <x:c r="AG1248" s="120" t="str">
        <x:v>train=1|anomaly=0</x:v>
      </x:c>
    </x:row>
    <x:row r="1249">
      <x:c r="A1249" s="120" t="n">
        <x:v>1248</x:v>
      </x:c>
      <x:c r="B1249" s="120" t="n">
        <x:v>0</x:v>
      </x:c>
      <x:c r="C1249" s="120" t="n">
        <x:v>1</x:v>
      </x:c>
      <x:c r="D1249" s="120" t="str">
        <x:v>CADC0873</x:v>
      </x:c>
      <x:c r="E1249" s="120" t="n">
        <x:v>5</x:v>
      </x:c>
      <x:c r="F1249" s="120" t="n">
        <x:v>270</x:v>
      </x:c>
      <x:c r="G1249" s="120" t="n">
        <x:v>55</x:v>
      </x:c>
      <x:c r="H1249" s="120" t="n">
        <x:v>-3.141662727272722e-7</x:v>
      </x:c>
      <x:c r="I1249" s="120" t="n">
        <x:v>8.143100505690411e-10</x:v>
      </x:c>
      <x:c r="J1249" s="120" t="n">
        <x:v>0.000028536118351468917</x:v>
      </x:c>
      <x:c r="K1249" s="120" t="n">
        <x:v>-1.4827598988938804</x:v>
      </x:c>
      <x:c r="L1249" s="120" t="n">
        <x:v>0.05294803583876633</x:v>
      </x:c>
      <x:c r="M1249" s="120" t="n">
        <x:v>1</x:v>
      </x:c>
      <x:c r="N1249" s="120" t="n">
        <x:v>1</x:v>
      </x:c>
      <x:c r="O1249" s="120" t="n">
        <x:v>1</x:v>
      </x:c>
      <x:c r="P1249" s="120" t="n">
        <x:v>3</x:v>
      </x:c>
      <x:c r="Q1249" s="120" t="n">
        <x:v>20</x:v>
      </x:c>
      <x:c r="R1249" s="120" t="n">
        <x:v>1.1304732487090703e-11</x:v>
      </x:c>
      <x:c r="S1249" s="120" t="n">
        <x:v>1.3667787352829278e-12</x:v>
      </x:c>
      <x:c r="T1249" s="120" t="n">
        <x:v>1350</x:v>
      </x:c>
      <x:c r="U1249" s="120" t="n">
        <x:v>275</x:v>
      </x:c>
      <x:c r="V1249" s="120" t="n">
        <x:v>3.0159631502557077e-12</x:v>
      </x:c>
      <x:c r="W1249" s="120" t="n">
        <x:v>1.4805637283073475e-11</x:v>
      </x:c>
      <x:c r="X1249" s="120" t="n">
        <x:v>1249</x:v>
      </x:c>
      <x:c r="Y1249" s="151" t="n">
        <x:v>44588.376226851855</x:v>
      </x:c>
      <x:c r="Z1249" s="151" t="n">
        <x:v>44588.37935185185</x:v>
      </x:c>
      <x:c r="AA1249" s="120" t="n">
        <x:v>55</x:v>
      </x:c>
      <x:c r="AB1249" s="120" t="str">
        <x:v>Normal</x:v>
      </x:c>
      <x:c r="AC1249" s="120" t="n">
        <x:v>0</x:v>
      </x:c>
      <x:c r="AD1249" s="120"/>
      <x:c r="AE1249" s="120"/>
      <x:c r="AF1249" s="120"/>
      <x:c r="AG1249" s="120"/>
    </x:row>
    <x:row r="1250">
      <x:c r="A1250" s="120" t="n">
        <x:v>1249</x:v>
      </x:c>
      <x:c r="B1250" s="120" t="n">
        <x:v>0</x:v>
      </x:c>
      <x:c r="C1250" s="120" t="n">
        <x:v>1</x:v>
      </x:c>
      <x:c r="D1250" s="120" t="str">
        <x:v>CADC0873</x:v>
      </x:c>
      <x:c r="E1250" s="120" t="n">
        <x:v>5</x:v>
      </x:c>
      <x:c r="F1250" s="120" t="n">
        <x:v>222</x:v>
      </x:c>
      <x:c r="G1250" s="120" t="n">
        <x:v>45</x:v>
      </x:c>
      <x:c r="H1250" s="120" t="n">
        <x:v>9.192845999999997e-7</x:v>
      </x:c>
      <x:c r="I1250" s="120" t="n">
        <x:v>1.8209907638797858e-10</x:v>
      </x:c>
      <x:c r="J1250" s="120" t="n">
        <x:v>0.000013494409078873316</x:v>
      </x:c>
      <x:c r="K1250" s="120" t="n">
        <x:v>-1.5090056661675042</x:v>
      </x:c>
      <x:c r="L1250" s="120" t="n">
        <x:v>0.08387804461722909</x:v>
      </x:c>
      <x:c r="M1250" s="120" t="n">
        <x:v>1</x:v>
      </x:c>
      <x:c r="N1250" s="120" t="n">
        <x:v>1</x:v>
      </x:c>
      <x:c r="O1250" s="120" t="n">
        <x:v>1</x:v>
      </x:c>
      <x:c r="P1250" s="120" t="n">
        <x:v>4</x:v>
      </x:c>
      <x:c r="Q1250" s="120" t="n">
        <x:v>15</x:v>
      </x:c>
      <x:c r="R1250" s="120" t="n">
        <x:v>3.9323511092170625e-12</x:v>
      </x:c>
      <x:c r="S1250" s="120" t="n">
        <x:v>8.038337831009097e-13</x:v>
      </x:c>
      <x:c r="T1250" s="120" t="n">
        <x:v>1122</x:v>
      </x:c>
      <x:c r="U1250" s="120" t="n">
        <x:v>225</x:v>
      </x:c>
      <x:c r="V1250" s="120" t="n">
        <x:v>8.202661098557593e-13</x:v>
      </x:c>
      <x:c r="W1250" s="120" t="n">
        <x:v>4.04664614195508e-12</x:v>
      </x:c>
      <x:c r="X1250" s="120" t="n">
        <x:v>1250</x:v>
      </x:c>
      <x:c r="Y1250" s="151" t="n">
        <x:v>44588.40016203704</x:v>
      </x:c>
      <x:c r="Z1250" s="151" t="n">
        <x:v>44588.40273148148</x:v>
      </x:c>
      <x:c r="AA1250" s="120" t="n">
        <x:v>45</x:v>
      </x:c>
      <x:c r="AB1250" s="120" t="str">
        <x:v>Normal</x:v>
      </x:c>
      <x:c r="AC1250" s="120" t="n">
        <x:v>1</x:v>
      </x:c>
      <x:c r="AD1250" s="120" t="n">
        <x:v>765</x:v>
      </x:c>
      <x:c r="AE1250" s="120" t="n">
        <x:v>8</x:v>
      </x:c>
      <x:c r="AF1250" s="120" t="n">
        <x:v>65</x:v>
      </x:c>
      <x:c r="AG1250" s="120" t="str">
        <x:v>train=1|anomaly=0</x:v>
      </x:c>
    </x:row>
    <x:row r="1251">
      <x:c r="A1251" s="120" t="n">
        <x:v>1250</x:v>
      </x:c>
      <x:c r="B1251" s="120" t="n">
        <x:v>0</x:v>
      </x:c>
      <x:c r="C1251" s="120" t="n">
        <x:v>1</x:v>
      </x:c>
      <x:c r="D1251" s="120" t="str">
        <x:v>CADC0873</x:v>
      </x:c>
      <x:c r="E1251" s="120" t="n">
        <x:v>5</x:v>
      </x:c>
      <x:c r="F1251" s="120" t="n">
        <x:v>225</x:v>
      </x:c>
      <x:c r="G1251" s="120" t="n">
        <x:v>46</x:v>
      </x:c>
      <x:c r="H1251" s="120" t="n">
        <x:v>-7.626578043478271e-7</x:v>
      </x:c>
      <x:c r="I1251" s="120" t="n">
        <x:v>3.404844635223587e-10</x:v>
      </x:c>
      <x:c r="J1251" s="120" t="n">
        <x:v>0.000018452221099974896</x:v>
      </x:c>
      <x:c r="K1251" s="120" t="n">
        <x:v>-1.2083524721355778</x:v>
      </x:c>
      <x:c r="L1251" s="120" t="n">
        <x:v>-0.2108403811307441</x:v>
      </x:c>
      <x:c r="M1251" s="120" t="n">
        <x:v>1</x:v>
      </x:c>
      <x:c r="N1251" s="120" t="n">
        <x:v>1</x:v>
      </x:c>
      <x:c r="O1251" s="120" t="n">
        <x:v>1</x:v>
      </x:c>
      <x:c r="P1251" s="120" t="n">
        <x:v>8</x:v>
      </x:c>
      <x:c r="Q1251" s="120" t="n">
        <x:v>16</x:v>
      </x:c>
      <x:c r="R1251" s="120" t="n">
        <x:v>6.271046103916489e-12</x:v>
      </x:c>
      <x:c r="S1251" s="120" t="n">
        <x:v>9.622093284387728e-13</x:v>
      </x:c>
      <x:c r="T1251" s="120" t="n">
        <x:v>1125</x:v>
      </x:c>
      <x:c r="U1251" s="120" t="n">
        <x:v>230</x:v>
      </x:c>
      <x:c r="V1251" s="120" t="n">
        <x:v>1.5132642823215943e-12</x:v>
      </x:c>
      <x:c r="W1251" s="120" t="n">
        <x:v>7.401836163529537e-12</x:v>
      </x:c>
      <x:c r="X1251" s="120" t="n">
        <x:v>1251</x:v>
      </x:c>
      <x:c r="Y1251" s="151" t="n">
        <x:v>44588.40278935185</x:v>
      </x:c>
      <x:c r="Z1251" s="151" t="n">
        <x:v>44588.40539351852</x:v>
      </x:c>
      <x:c r="AA1251" s="120" t="n">
        <x:v>46</x:v>
      </x:c>
      <x:c r="AB1251" s="120" t="str">
        <x:v>Normal</x:v>
      </x:c>
      <x:c r="AC1251" s="120" t="n">
        <x:v>0</x:v>
      </x:c>
      <x:c r="AD1251" s="120"/>
      <x:c r="AE1251" s="120"/>
      <x:c r="AF1251" s="120"/>
      <x:c r="AG1251" s="120"/>
    </x:row>
    <x:row r="1252">
      <x:c r="A1252" s="120" t="n">
        <x:v>1251</x:v>
      </x:c>
      <x:c r="B1252" s="120" t="n">
        <x:v>0</x:v>
      </x:c>
      <x:c r="C1252" s="120" t="n">
        <x:v>1</x:v>
      </x:c>
      <x:c r="D1252" s="120" t="str">
        <x:v>CADC0873</x:v>
      </x:c>
      <x:c r="E1252" s="120" t="n">
        <x:v>5</x:v>
      </x:c>
      <x:c r="F1252" s="120" t="n">
        <x:v>245</x:v>
      </x:c>
      <x:c r="G1252" s="120" t="n">
        <x:v>50</x:v>
      </x:c>
      <x:c r="H1252" s="120" t="n">
        <x:v>-0.0000023223878820000003</x:v>
      </x:c>
      <x:c r="I1252" s="120" t="n">
        <x:v>4.934675091384976e-10</x:v>
      </x:c>
      <x:c r="J1252" s="120" t="n">
        <x:v>0.000022214128592823477</x:v>
      </x:c>
      <x:c r="K1252" s="120" t="n">
        <x:v>-1.4899302619622274</x:v>
      </x:c>
      <x:c r="L1252" s="120" t="n">
        <x:v>0.020130646526518466</x:v>
      </x:c>
      <x:c r="M1252" s="120" t="n">
        <x:v>1</x:v>
      </x:c>
      <x:c r="N1252" s="120" t="n">
        <x:v>1</x:v>
      </x:c>
      <x:c r="O1252" s="120" t="n">
        <x:v>1</x:v>
      </x:c>
      <x:c r="P1252" s="120" t="n">
        <x:v>5</x:v>
      </x:c>
      <x:c r="Q1252" s="120" t="n">
        <x:v>15</x:v>
      </x:c>
      <x:c r="R1252" s="120" t="n">
        <x:v>8.27667099206686e-12</x:v>
      </x:c>
      <x:c r="S1252" s="120" t="n">
        <x:v>1.3067493307467594e-12</x:v>
      </x:c>
      <x:c r="T1252" s="120" t="n">
        <x:v>1225</x:v>
      </x:c>
      <x:c r="U1252" s="120" t="n">
        <x:v>250</x:v>
      </x:c>
      <x:c r="V1252" s="120" t="n">
        <x:v>2.0141530985244803e-12</x:v>
      </x:c>
      <x:c r="W1252" s="120" t="n">
        <x:v>9.869350182769953e-12</x:v>
      </x:c>
      <x:c r="X1252" s="120" t="n">
        <x:v>1252</x:v>
      </x:c>
      <x:c r="Y1252" s="151" t="n">
        <x:v>44588.40545138889</x:v>
      </x:c>
      <x:c r="Z1252" s="151" t="n">
        <x:v>44588.40828703704</x:v>
      </x:c>
      <x:c r="AA1252" s="120" t="n">
        <x:v>50</x:v>
      </x:c>
      <x:c r="AB1252" s="120" t="str">
        <x:v>Normal</x:v>
      </x:c>
      <x:c r="AC1252" s="120" t="n">
        <x:v>1</x:v>
      </x:c>
      <x:c r="AD1252" s="120" t="n">
        <x:v>730</x:v>
      </x:c>
      <x:c r="AE1252" s="120" t="n">
        <x:v>8</x:v>
      </x:c>
      <x:c r="AF1252" s="120" t="n">
        <x:v>30</x:v>
      </x:c>
      <x:c r="AG1252" s="120" t="str">
        <x:v>train=1|anomaly=0</x:v>
      </x:c>
    </x:row>
    <x:row r="1253">
      <x:c r="A1253" s="120" t="n">
        <x:v>1252</x:v>
      </x:c>
      <x:c r="B1253" s="120" t="n">
        <x:v>0</x:v>
      </x:c>
      <x:c r="C1253" s="120" t="n">
        <x:v>1</x:v>
      </x:c>
      <x:c r="D1253" s="120" t="str">
        <x:v>CADC0873</x:v>
      </x:c>
      <x:c r="E1253" s="120" t="n">
        <x:v>5</x:v>
      </x:c>
      <x:c r="F1253" s="120" t="n">
        <x:v>265</x:v>
      </x:c>
      <x:c r="G1253" s="120" t="n">
        <x:v>54</x:v>
      </x:c>
      <x:c r="H1253" s="120" t="n">
        <x:v>0.0000012761622222222226</x:v>
      </x:c>
      <x:c r="I1253" s="120" t="n">
        <x:v>7.09484680294884e-10</x:v>
      </x:c>
      <x:c r="J1253" s="120" t="n">
        <x:v>0.00002663615363176305</x:v>
      </x:c>
      <x:c r="K1253" s="120" t="n">
        <x:v>-1.473740689969644</x:v>
      </x:c>
      <x:c r="L1253" s="120" t="n">
        <x:v>0.06417802183933319</x:v>
      </x:c>
      <x:c r="M1253" s="120" t="n">
        <x:v>1</x:v>
      </x:c>
      <x:c r="N1253" s="120" t="n">
        <x:v>1</x:v>
      </x:c>
      <x:c r="O1253" s="120" t="n">
        <x:v>1</x:v>
      </x:c>
      <x:c r="P1253" s="120" t="n">
        <x:v>7</x:v>
      </x:c>
      <x:c r="Q1253" s="120" t="n">
        <x:v>16</x:v>
      </x:c>
      <x:c r="R1253" s="120" t="n">
        <x:v>1.0171075864161269e-11</x:v>
      </x:c>
      <x:c r="S1253" s="120" t="n">
        <x:v>1.511327307899998e-12</x:v>
      </x:c>
      <x:c r="T1253" s="120" t="n">
        <x:v>1325</x:v>
      </x:c>
      <x:c r="U1253" s="120" t="n">
        <x:v>270</x:v>
      </x:c>
      <x:c r="V1253" s="120" t="n">
        <x:v>2.6773006803580526e-12</x:v>
      </x:c>
      <x:c r="W1253" s="120" t="n">
        <x:v>1.3138605190646e-11</x:v>
      </x:c>
      <x:c r="X1253" s="120" t="n">
        <x:v>1253</x:v>
      </x:c>
      <x:c r="Y1253" s="151" t="n">
        <x:v>44588.40834490741</x:v>
      </x:c>
      <x:c r="Z1253" s="151" t="n">
        <x:v>44588.411412037036</x:v>
      </x:c>
      <x:c r="AA1253" s="120" t="n">
        <x:v>54</x:v>
      </x:c>
      <x:c r="AB1253" s="120" t="str">
        <x:v>Normal</x:v>
      </x:c>
      <x:c r="AC1253" s="120" t="n">
        <x:v>0</x:v>
      </x:c>
      <x:c r="AD1253" s="120"/>
      <x:c r="AE1253" s="120"/>
      <x:c r="AF1253" s="120"/>
      <x:c r="AG1253" s="120"/>
    </x:row>
    <x:row r="1254">
      <x:c r="A1254" s="120" t="n">
        <x:v>1253</x:v>
      </x:c>
      <x:c r="B1254" s="120" t="n">
        <x:v>0</x:v>
      </x:c>
      <x:c r="C1254" s="120" t="n">
        <x:v>0</x:v>
      </x:c>
      <x:c r="D1254" s="120" t="str">
        <x:v>CADC0873</x:v>
      </x:c>
      <x:c r="E1254" s="120" t="n">
        <x:v>5</x:v>
      </x:c>
      <x:c r="F1254" s="120" t="n">
        <x:v>355</x:v>
      </x:c>
      <x:c r="G1254" s="120" t="n">
        <x:v>72</x:v>
      </x:c>
      <x:c r="H1254" s="120" t="n">
        <x:v>-0.0000013422570833333332</x:v>
      </x:c>
      <x:c r="I1254" s="120" t="n">
        <x:v>4.953304923777096e-10</x:v>
      </x:c>
      <x:c r="J1254" s="120" t="n">
        <x:v>0.000022256021485829617</x:v>
      </x:c>
      <x:c r="K1254" s="120" t="n">
        <x:v>-1.3569324298300283</x:v>
      </x:c>
      <x:c r="L1254" s="120" t="n">
        <x:v>-0.04418690694262273</x:v>
      </x:c>
      <x:c r="M1254" s="120" t="n">
        <x:v>1</x:v>
      </x:c>
      <x:c r="N1254" s="120" t="n">
        <x:v>1</x:v>
      </x:c>
      <x:c r="O1254" s="120" t="n">
        <x:v>1</x:v>
      </x:c>
      <x:c r="P1254" s="120" t="n">
        <x:v>13</x:v>
      </x:c>
      <x:c r="Q1254" s="120" t="n">
        <x:v>25</x:v>
      </x:c>
      <x:c r="R1254" s="120" t="n">
        <x:v>4.152020800785836e-12</x:v>
      </x:c>
      <x:c r="S1254" s="120" t="n">
        <x:v>8.050396450093882e-13</x:v>
      </x:c>
      <x:c r="T1254" s="120" t="n">
        <x:v>1775</x:v>
      </x:c>
      <x:c r="U1254" s="120" t="n">
        <x:v>360</x:v>
      </x:c>
      <x:c r="V1254" s="120" t="n">
        <x:v>1.395297161627351e-12</x:v>
      </x:c>
      <x:c r="W1254" s="120" t="n">
        <x:v>6.879590171912633e-12</x:v>
      </x:c>
      <x:c r="X1254" s="120" t="n">
        <x:v>1254</x:v>
      </x:c>
      <x:c r="Y1254" s="151" t="n">
        <x:v>44588.411469907405</x:v>
      </x:c>
      <x:c r="Z1254" s="151" t="n">
        <x:v>44588.4155787037</x:v>
      </x:c>
      <x:c r="AA1254" s="120" t="n">
        <x:v>72</x:v>
      </x:c>
      <x:c r="AB1254" s="120" t="str">
        <x:v>Normal</x:v>
      </x:c>
      <x:c r="AC1254" s="120" t="n">
        <x:v>1</x:v>
      </x:c>
      <x:c r="AD1254" s="120" t="n">
        <x:v>933</x:v>
      </x:c>
      <x:c r="AE1254" s="120" t="n">
        <x:v>10</x:v>
      </x:c>
      <x:c r="AF1254" s="120" t="n">
        <x:v>33</x:v>
      </x:c>
      <x:c r="AG1254" s="120" t="str">
        <x:v>train=0|anomaly=0</x:v>
      </x:c>
    </x:row>
    <x:row r="1255">
      <x:c r="A1255" s="120" t="n">
        <x:v>1254</x:v>
      </x:c>
      <x:c r="B1255" s="120" t="n">
        <x:v>0</x:v>
      </x:c>
      <x:c r="C1255" s="120" t="n">
        <x:v>1</x:v>
      </x:c>
      <x:c r="D1255" s="120" t="str">
        <x:v>CADC0873</x:v>
      </x:c>
      <x:c r="E1255" s="120" t="n">
        <x:v>5</x:v>
      </x:c>
      <x:c r="F1255" s="120" t="n">
        <x:v>290</x:v>
      </x:c>
      <x:c r="G1255" s="120" t="n">
        <x:v>59</x:v>
      </x:c>
      <x:c r="H1255" s="120" t="n">
        <x:v>-7.905577288135593e-7</x:v>
      </x:c>
      <x:c r="I1255" s="120" t="n">
        <x:v>2.470849059660999e-10</x:v>
      </x:c>
      <x:c r="J1255" s="120" t="n">
        <x:v>0.000015718934632032156</x:v>
      </x:c>
      <x:c r="K1255" s="120" t="n">
        <x:v>-1.3594490792868776</x:v>
      </x:c>
      <x:c r="L1255" s="120" t="n">
        <x:v>-0.039106868751204324</x:v>
      </x:c>
      <x:c r="M1255" s="120" t="n">
        <x:v>1</x:v>
      </x:c>
      <x:c r="N1255" s="120" t="n">
        <x:v>1</x:v>
      </x:c>
      <x:c r="O1255" s="120" t="n">
        <x:v>1</x:v>
      </x:c>
      <x:c r="P1255" s="120" t="n">
        <x:v>15</x:v>
      </x:c>
      <x:c r="Q1255" s="120" t="n">
        <x:v>18</x:v>
      </x:c>
      <x:c r="R1255" s="120" t="n">
        <x:v>2.8530817802396476e-12</x:v>
      </x:c>
      <x:c r="S1255" s="120" t="n">
        <x:v>8.716532903226689e-13</x:v>
      </x:c>
      <x:c r="T1255" s="120" t="n">
        <x:v>1450</x:v>
      </x:c>
      <x:c r="U1255" s="120" t="n">
        <x:v>295</x:v>
      </x:c>
      <x:c r="V1255" s="120" t="n">
        <x:v>8.520169171244823e-13</x:v>
      </x:c>
      <x:c r="W1255" s="120" t="n">
        <x:v>4.187879762137286e-12</x:v>
      </x:c>
      <x:c r="X1255" s="120" t="n">
        <x:v>1255</x:v>
      </x:c>
      <x:c r="Y1255" s="151" t="n">
        <x:v>44588.41563657407</x:v>
      </x:c>
      <x:c r="Z1255" s="151" t="n">
        <x:v>44588.41899305556</x:v>
      </x:c>
      <x:c r="AA1255" s="120" t="n">
        <x:v>59</x:v>
      </x:c>
      <x:c r="AB1255" s="120" t="str">
        <x:v>Normal</x:v>
      </x:c>
      <x:c r="AC1255" s="120" t="n">
        <x:v>1</x:v>
      </x:c>
      <x:c r="AD1255" s="120" t="n">
        <x:v>962</x:v>
      </x:c>
      <x:c r="AE1255" s="120" t="n">
        <x:v>10</x:v>
      </x:c>
      <x:c r="AF1255" s="120" t="n">
        <x:v>62</x:v>
      </x:c>
      <x:c r="AG1255" s="120" t="str">
        <x:v>train=1|anomaly=0</x:v>
      </x:c>
    </x:row>
    <x:row r="1256">
      <x:c r="A1256" s="120" t="n">
        <x:v>1255</x:v>
      </x:c>
      <x:c r="B1256" s="120" t="n">
        <x:v>0</x:v>
      </x:c>
      <x:c r="C1256" s="120" t="n">
        <x:v>1</x:v>
      </x:c>
      <x:c r="D1256" s="120" t="str">
        <x:v>CADC0873</x:v>
      </x:c>
      <x:c r="E1256" s="120" t="n">
        <x:v>5</x:v>
      </x:c>
      <x:c r="F1256" s="120" t="n">
        <x:v>230</x:v>
      </x:c>
      <x:c r="G1256" s="120" t="n">
        <x:v>47</x:v>
      </x:c>
      <x:c r="H1256" s="120" t="n">
        <x:v>-0.00000669916810212766</x:v>
      </x:c>
      <x:c r="I1256" s="120" t="n">
        <x:v>2.59488945418501e-10</x:v>
      </x:c>
      <x:c r="J1256" s="120" t="n">
        <x:v>0.00001610866057183219</x:v>
      </x:c>
      <x:c r="K1256" s="120" t="n">
        <x:v>-0.7142111332659273</x:v>
      </x:c>
      <x:c r="L1256" s="120" t="n">
        <x:v>-0.6446980726320892</x:v>
      </x:c>
      <x:c r="M1256" s="120" t="n">
        <x:v>1</x:v>
      </x:c>
      <x:c r="N1256" s="120" t="n">
        <x:v>1</x:v>
      </x:c>
      <x:c r="O1256" s="120" t="n">
        <x:v>1</x:v>
      </x:c>
      <x:c r="P1256" s="120" t="n">
        <x:v>9</x:v>
      </x:c>
      <x:c r="Q1256" s="120" t="n">
        <x:v>17</x:v>
      </x:c>
      <x:c r="R1256" s="120" t="n">
        <x:v>3.868320903799666e-12</x:v>
      </x:c>
      <x:c r="S1256" s="120" t="n">
        <x:v>1.2672432956324686e-12</x:v>
      </x:c>
      <x:c r="T1256" s="120" t="n">
        <x:v>1150</x:v>
      </x:c>
      <x:c r="U1256" s="120" t="n">
        <x:v>235</x:v>
      </x:c>
      <x:c r="V1256" s="120" t="n">
        <x:v>1.1282128061673957e-12</x:v>
      </x:c>
      <x:c r="W1256" s="120" t="n">
        <x:v>5.521041391883e-12</x:v>
      </x:c>
      <x:c r="X1256" s="120" t="n">
        <x:v>1256</x:v>
      </x:c>
      <x:c r="Y1256" s="151" t="n">
        <x:v>44588.41905092593</x:v>
      </x:c>
      <x:c r="Z1256" s="151" t="n">
        <x:v>44588.42171296296</x:v>
      </x:c>
      <x:c r="AA1256" s="120" t="n">
        <x:v>47</x:v>
      </x:c>
      <x:c r="AB1256" s="120" t="str">
        <x:v>Normal</x:v>
      </x:c>
      <x:c r="AC1256" s="120" t="n">
        <x:v>0</x:v>
      </x:c>
      <x:c r="AD1256" s="120"/>
      <x:c r="AE1256" s="120"/>
      <x:c r="AF1256" s="120"/>
      <x:c r="AG1256" s="120"/>
    </x:row>
    <x:row r="1257">
      <x:c r="A1257" s="120" t="n">
        <x:v>1256</x:v>
      </x:c>
      <x:c r="B1257" s="120" t="n">
        <x:v>0</x:v>
      </x:c>
      <x:c r="C1257" s="120" t="n">
        <x:v>1</x:v>
      </x:c>
      <x:c r="D1257" s="120" t="str">
        <x:v>CADC0873</x:v>
      </x:c>
      <x:c r="E1257" s="120" t="n">
        <x:v>5</x:v>
      </x:c>
      <x:c r="F1257" s="120" t="n">
        <x:v>245</x:v>
      </x:c>
      <x:c r="G1257" s="120" t="n">
        <x:v>50</x:v>
      </x:c>
      <x:c r="H1257" s="120" t="n">
        <x:v>2.4627120000000017e-7</x:v>
      </x:c>
      <x:c r="I1257" s="120" t="n">
        <x:v>9.110517116796786e-10</x:v>
      </x:c>
      <x:c r="J1257" s="120" t="n">
        <x:v>0.000030183633175608243</x:v>
      </x:c>
      <x:c r="K1257" s="120" t="n">
        <x:v>-1.5040574535349926</x:v>
      </x:c>
      <x:c r="L1257" s="120" t="n">
        <x:v>0.028028608166366</x:v>
      </x:c>
      <x:c r="M1257" s="120" t="n">
        <x:v>1</x:v>
      </x:c>
      <x:c r="N1257" s="120" t="n">
        <x:v>1</x:v>
      </x:c>
      <x:c r="O1257" s="120" t="n">
        <x:v>1</x:v>
      </x:c>
      <x:c r="P1257" s="120" t="n">
        <x:v>3</x:v>
      </x:c>
      <x:c r="Q1257" s="120" t="n">
        <x:v>14</x:v>
      </x:c>
      <x:c r="R1257" s="120" t="n">
        <x:v>1.501620648529146e-11</x:v>
      </x:c>
      <x:c r="S1257" s="120" t="n">
        <x:v>8.995915283993056e-13</x:v>
      </x:c>
      <x:c r="T1257" s="120" t="n">
        <x:v>1225</x:v>
      </x:c>
      <x:c r="U1257" s="120" t="n">
        <x:v>250</x:v>
      </x:c>
      <x:c r="V1257" s="120" t="n">
        <x:v>3.718578415019096e-12</x:v>
      </x:c>
      <x:c r="W1257" s="120" t="n">
        <x:v>1.822103423359357e-11</x:v>
      </x:c>
      <x:c r="X1257" s="120" t="n">
        <x:v>1257</x:v>
      </x:c>
      <x:c r="Y1257" s="151" t="n">
        <x:v>44588.42177083333</x:v>
      </x:c>
      <x:c r="Z1257" s="151" t="n">
        <x:v>44588.42460648148</x:v>
      </x:c>
      <x:c r="AA1257" s="120" t="n">
        <x:v>50</x:v>
      </x:c>
      <x:c r="AB1257" s="120" t="str">
        <x:v>Normal</x:v>
      </x:c>
      <x:c r="AC1257" s="120" t="n">
        <x:v>0</x:v>
      </x:c>
      <x:c r="AD1257" s="120"/>
      <x:c r="AE1257" s="120"/>
      <x:c r="AF1257" s="120"/>
      <x:c r="AG1257" s="120"/>
    </x:row>
    <x:row r="1258">
      <x:c r="A1258" s="120" t="n">
        <x:v>1257</x:v>
      </x:c>
      <x:c r="B1258" s="120" t="n">
        <x:v>0</x:v>
      </x:c>
      <x:c r="C1258" s="120" t="n">
        <x:v>0</x:v>
      </x:c>
      <x:c r="D1258" s="120" t="str">
        <x:v>CADC0873</x:v>
      </x:c>
      <x:c r="E1258" s="120" t="n">
        <x:v>5</x:v>
      </x:c>
      <x:c r="F1258" s="120" t="n">
        <x:v>225</x:v>
      </x:c>
      <x:c r="G1258" s="120" t="n">
        <x:v>46</x:v>
      </x:c>
      <x:c r="H1258" s="120" t="n">
        <x:v>-0.000001520962847826087</x:v>
      </x:c>
      <x:c r="I1258" s="120" t="n">
        <x:v>7.832014586313566e-10</x:v>
      </x:c>
      <x:c r="J1258" s="120" t="n">
        <x:v>0.000027985736699814722</x:v>
      </x:c>
      <x:c r="K1258" s="120" t="n">
        <x:v>-1.4934127243892878</x:v>
      </x:c>
      <x:c r="L1258" s="120" t="n">
        <x:v>0.007983149980011817</x:v>
      </x:c>
      <x:c r="M1258" s="120" t="n">
        <x:v>1</x:v>
      </x:c>
      <x:c r="N1258" s="120" t="n">
        <x:v>1</x:v>
      </x:c>
      <x:c r="O1258" s="120" t="n">
        <x:v>1</x:v>
      </x:c>
      <x:c r="P1258" s="120" t="n">
        <x:v>5</x:v>
      </x:c>
      <x:c r="Q1258" s="120" t="n">
        <x:v>14</x:v>
      </x:c>
      <x:c r="R1258" s="120" t="n">
        <x:v>1.541309954128849e-11</x:v>
      </x:c>
      <x:c r="S1258" s="120" t="n">
        <x:v>1.4882709591208386e-12</x:v>
      </x:c>
      <x:c r="T1258" s="120" t="n">
        <x:v>1125</x:v>
      </x:c>
      <x:c r="U1258" s="120" t="n">
        <x:v>230</x:v>
      </x:c>
      <x:c r="V1258" s="120" t="n">
        <x:v>3.4808953716949183e-12</x:v>
      </x:c>
      <x:c r="W1258" s="120" t="n">
        <x:v>1.7026118665899056e-11</x:v>
      </x:c>
      <x:c r="X1258" s="120" t="n">
        <x:v>1258</x:v>
      </x:c>
      <x:c r="Y1258" s="151" t="n">
        <x:v>44588.42466435185</x:v>
      </x:c>
      <x:c r="Z1258" s="151" t="n">
        <x:v>44588.42726851852</x:v>
      </x:c>
      <x:c r="AA1258" s="120" t="n">
        <x:v>46</x:v>
      </x:c>
      <x:c r="AB1258" s="120" t="str">
        <x:v>Normal</x:v>
      </x:c>
      <x:c r="AC1258" s="120" t="n">
        <x:v>1</x:v>
      </x:c>
      <x:c r="AD1258" s="120" t="n">
        <x:v>564</x:v>
      </x:c>
      <x:c r="AE1258" s="120" t="n">
        <x:v>6</x:v>
      </x:c>
      <x:c r="AF1258" s="120" t="n">
        <x:v>64</x:v>
      </x:c>
      <x:c r="AG1258" s="120" t="str">
        <x:v>train=0|anomaly=0</x:v>
      </x:c>
    </x:row>
    <x:row r="1259">
      <x:c r="A1259" s="120" t="n">
        <x:v>1258</x:v>
      </x:c>
      <x:c r="B1259" s="120" t="n">
        <x:v>0</x:v>
      </x:c>
      <x:c r="C1259" s="120" t="n">
        <x:v>1</x:v>
      </x:c>
      <x:c r="D1259" s="120" t="str">
        <x:v>CADC0873</x:v>
      </x:c>
      <x:c r="E1259" s="120" t="n">
        <x:v>5</x:v>
      </x:c>
      <x:c r="F1259" s="120" t="n">
        <x:v>205</x:v>
      </x:c>
      <x:c r="G1259" s="120" t="n">
        <x:v>42</x:v>
      </x:c>
      <x:c r="H1259" s="120" t="n">
        <x:v>0.000003021025428571429</x:v>
      </x:c>
      <x:c r="I1259" s="120" t="n">
        <x:v>4.0313938387881775e-10</x:v>
      </x:c>
      <x:c r="J1259" s="120" t="n">
        <x:v>0.000020078331202538167</x:v>
      </x:c>
      <x:c r="K1259" s="120" t="n">
        <x:v>-0.7779494085122289</x:v>
      </x:c>
      <x:c r="L1259" s="120" t="n">
        <x:v>-0.561486957143853</x:v>
      </x:c>
      <x:c r="M1259" s="120" t="n">
        <x:v>1</x:v>
      </x:c>
      <x:c r="N1259" s="120" t="n">
        <x:v>1</x:v>
      </x:c>
      <x:c r="O1259" s="120" t="n">
        <x:v>1</x:v>
      </x:c>
      <x:c r="P1259" s="120" t="n">
        <x:v>5</x:v>
      </x:c>
      <x:c r="Q1259" s="120" t="n">
        <x:v>13</x:v>
      </x:c>
      <x:c r="R1259" s="120" t="n">
        <x:v>7.872057102052401e-12</x:v>
      </x:c>
      <x:c r="S1259" s="120" t="n">
        <x:v>1.2874245264456003e-12</x:v>
      </x:c>
      <x:c r="T1259" s="120" t="n">
        <x:v>1025</x:v>
      </x:c>
      <x:c r="U1259" s="120" t="n">
        <x:v>210</x:v>
      </x:c>
      <x:c r="V1259" s="120" t="n">
        <x:v>1.966533579896672e-12</x:v>
      </x:c>
      <x:c r="W1259" s="120" t="n">
        <x:v>9.59855675901947e-12</x:v>
      </x:c>
      <x:c r="X1259" s="120" t="n">
        <x:v>1259</x:v>
      </x:c>
      <x:c r="Y1259" s="151" t="n">
        <x:v>44588.42732638889</x:v>
      </x:c>
      <x:c r="Z1259" s="151" t="n">
        <x:v>44588.42969907408</x:v>
      </x:c>
      <x:c r="AA1259" s="120" t="n">
        <x:v>42</x:v>
      </x:c>
      <x:c r="AB1259" s="120" t="str">
        <x:v>Normal</x:v>
      </x:c>
      <x:c r="AC1259" s="120" t="n">
        <x:v>0</x:v>
      </x:c>
      <x:c r="AD1259" s="120"/>
      <x:c r="AE1259" s="120"/>
      <x:c r="AF1259" s="120"/>
      <x:c r="AG1259" s="120"/>
    </x:row>
    <x:row r="1260">
      <x:c r="A1260" s="120" t="n">
        <x:v>1259</x:v>
      </x:c>
      <x:c r="B1260" s="120" t="n">
        <x:v>0</x:v>
      </x:c>
      <x:c r="C1260" s="120" t="n">
        <x:v>0</x:v>
      </x:c>
      <x:c r="D1260" s="120" t="str">
        <x:v>CADC0873</x:v>
      </x:c>
      <x:c r="E1260" s="120" t="n">
        <x:v>5</x:v>
      </x:c>
      <x:c r="F1260" s="120" t="n">
        <x:v>145</x:v>
      </x:c>
      <x:c r="G1260" s="120" t="n">
        <x:v>30</x:v>
      </x:c>
      <x:c r="H1260" s="120" t="n">
        <x:v>-0.000007758707966666666</x:v>
      </x:c>
      <x:c r="I1260" s="120" t="n">
        <x:v>2.1643999062055235e-11</x:v>
      </x:c>
      <x:c r="J1260" s="120" t="n">
        <x:v>0.000004652311152755718</x:v>
      </x:c>
      <x:c r="K1260" s="120" t="n">
        <x:v>-0.9620027665922275</x:v>
      </x:c>
      <x:c r="L1260" s="120" t="n">
        <x:v>-0.28607437810489245</x:v>
      </x:c>
      <x:c r="M1260" s="120" t="n">
        <x:v>1</x:v>
      </x:c>
      <x:c r="N1260" s="120" t="n">
        <x:v>1</x:v>
      </x:c>
      <x:c r="O1260" s="120" t="n">
        <x:v>0</x:v>
      </x:c>
      <x:c r="P1260" s="120" t="n">
        <x:v>7</x:v>
      </x:c>
      <x:c r="Q1260" s="120" t="n">
        <x:v>9</x:v>
      </x:c>
      <x:c r="R1260" s="120" t="n">
        <x:v>8.999655548065851e-13</x:v>
      </x:c>
      <x:c r="S1260" s="120" t="n">
        <x:v>5.810679882569238e-13</x:v>
      </x:c>
      <x:c r="T1260" s="120" t="n">
        <x:v>725</x:v>
      </x:c>
      <x:c r="U1260" s="120" t="n">
        <x:v>150</x:v>
      </x:c>
      <x:c r="V1260" s="120" t="n">
        <x:v>1.4926895904865679e-13</x:v>
      </x:c>
      <x:c r="W1260" s="120" t="n">
        <x:v>7.214666354018412e-13</x:v>
      </x:c>
      <x:c r="X1260" s="120" t="n">
        <x:v>1260</x:v>
      </x:c>
      <x:c r="Y1260" s="151" t="n">
        <x:v>44588.429756944446</x:v>
      </x:c>
      <x:c r="Z1260" s="151" t="n">
        <x:v>44588.431435185186</x:v>
      </x:c>
      <x:c r="AA1260" s="120" t="n">
        <x:v>30</x:v>
      </x:c>
      <x:c r="AB1260" s="120" t="str">
        <x:v>Normal</x:v>
      </x:c>
      <x:c r="AC1260" s="120" t="n">
        <x:v>1</x:v>
      </x:c>
      <x:c r="AD1260" s="120" t="n">
        <x:v>396</x:v>
      </x:c>
      <x:c r="AE1260" s="120" t="n">
        <x:v>4</x:v>
      </x:c>
      <x:c r="AF1260" s="120" t="n">
        <x:v>96</x:v>
      </x:c>
      <x:c r="AG1260" s="120" t="str">
        <x:v>train=0|anomaly=0</x:v>
      </x:c>
    </x:row>
    <x:row r="1261">
      <x:c r="A1261" s="120" t="n">
        <x:v>1260</x:v>
      </x:c>
      <x:c r="B1261" s="120" t="n">
        <x:v>0</x:v>
      </x:c>
      <x:c r="C1261" s="120" t="n">
        <x:v>1</x:v>
      </x:c>
      <x:c r="D1261" s="120" t="str">
        <x:v>CADC0873</x:v>
      </x:c>
      <x:c r="E1261" s="120" t="n">
        <x:v>5</x:v>
      </x:c>
      <x:c r="F1261" s="120" t="n">
        <x:v>200</x:v>
      </x:c>
      <x:c r="G1261" s="120" t="n">
        <x:v>41</x:v>
      </x:c>
      <x:c r="H1261" s="120" t="n">
        <x:v>0.0000014689245756097563</x:v>
      </x:c>
      <x:c r="I1261" s="120" t="n">
        <x:v>1.6621781546964173e-10</x:v>
      </x:c>
      <x:c r="J1261" s="120" t="n">
        <x:v>0.000012892548835263015</x:v>
      </x:c>
      <x:c r="K1261" s="120" t="n">
        <x:v>-1.4982220040861374</x:v>
      </x:c>
      <x:c r="L1261" s="120" t="n">
        <x:v>0.09897616938701177</x:v>
      </x:c>
      <x:c r="M1261" s="120" t="n">
        <x:v>1</x:v>
      </x:c>
      <x:c r="N1261" s="120" t="n">
        <x:v>1</x:v>
      </x:c>
      <x:c r="O1261" s="120" t="n">
        <x:v>1</x:v>
      </x:c>
      <x:c r="P1261" s="120" t="n">
        <x:v>5</x:v>
      </x:c>
      <x:c r="Q1261" s="120" t="n">
        <x:v>11</x:v>
      </x:c>
      <x:c r="R1261" s="120" t="n">
        <x:v>4.2382318560382885e-12</x:v>
      </x:c>
      <x:c r="S1261" s="120" t="n">
        <x:v>4.927419438716874e-13</x:v>
      </x:c>
      <x:c r="T1261" s="120" t="n">
        <x:v>1000</x:v>
      </x:c>
      <x:c r="U1261" s="120" t="n">
        <x:v>205</x:v>
      </x:c>
      <x:c r="V1261" s="120" t="n">
        <x:v>8.310890773482087e-13</x:v>
      </x:c>
      <x:c r="W1261" s="120" t="n">
        <x:v>4.0540930602351644e-12</x:v>
      </x:c>
      <x:c r="X1261" s="120" t="n">
        <x:v>1261</x:v>
      </x:c>
      <x:c r="Y1261" s="151" t="n">
        <x:v>44588.431493055556</x:v>
      </x:c>
      <x:c r="Z1261" s="151" t="n">
        <x:v>44588.43380787037</x:v>
      </x:c>
      <x:c r="AA1261" s="120" t="n">
        <x:v>41</x:v>
      </x:c>
      <x:c r="AB1261" s="120" t="str">
        <x:v>Normal</x:v>
      </x:c>
      <x:c r="AC1261" s="120" t="n">
        <x:v>1</x:v>
      </x:c>
      <x:c r="AD1261" s="120" t="n">
        <x:v>621</x:v>
      </x:c>
      <x:c r="AE1261" s="120" t="n">
        <x:v>7</x:v>
      </x:c>
      <x:c r="AF1261" s="120" t="n">
        <x:v>21</x:v>
      </x:c>
      <x:c r="AG1261" s="120" t="str">
        <x:v>train=1|anomaly=0</x:v>
      </x:c>
    </x:row>
    <x:row r="1262">
      <x:c r="A1262" s="120" t="n">
        <x:v>1261</x:v>
      </x:c>
      <x:c r="B1262" s="120" t="n">
        <x:v>0</x:v>
      </x:c>
      <x:c r="C1262" s="120" t="n">
        <x:v>1</x:v>
      </x:c>
      <x:c r="D1262" s="120" t="str">
        <x:v>CADC0873</x:v>
      </x:c>
      <x:c r="E1262" s="120" t="n">
        <x:v>5</x:v>
      </x:c>
      <x:c r="F1262" s="120" t="n">
        <x:v>202</x:v>
      </x:c>
      <x:c r="G1262" s="120" t="n">
        <x:v>41</x:v>
      </x:c>
      <x:c r="H1262" s="120" t="n">
        <x:v>-0.000003913729880487805</x:v>
      </x:c>
      <x:c r="I1262" s="120" t="n">
        <x:v>4.019176790667997e-10</x:v>
      </x:c>
      <x:c r="J1262" s="120" t="n">
        <x:v>0.000020047884653169763</x:v>
      </x:c>
      <x:c r="K1262" s="120" t="n">
        <x:v>-1.0030676441102269</x:v>
      </x:c>
      <x:c r="L1262" s="120" t="n">
        <x:v>-0.4514442250290481</x:v>
      </x:c>
      <x:c r="M1262" s="120" t="n">
        <x:v>1</x:v>
      </x:c>
      <x:c r="N1262" s="120" t="n">
        <x:v>1</x:v>
      </x:c>
      <x:c r="O1262" s="120" t="n">
        <x:v>1</x:v>
      </x:c>
      <x:c r="P1262" s="120" t="n">
        <x:v>3</x:v>
      </x:c>
      <x:c r="Q1262" s="120" t="n">
        <x:v>13</x:v>
      </x:c>
      <x:c r="R1262" s="120" t="n">
        <x:v>7.62213225504181e-12</x:v>
      </x:c>
      <x:c r="S1262" s="120" t="n">
        <x:v>7.26787076360385e-13</x:v>
      </x:c>
      <x:c r="T1262" s="120" t="n">
        <x:v>1038</x:v>
      </x:c>
      <x:c r="U1262" s="120" t="n">
        <x:v>205</x:v>
      </x:c>
      <x:c r="V1262" s="120" t="n">
        <x:v>1.9896914805287115e-12</x:v>
      </x:c>
      <x:c r="W1262" s="120" t="n">
        <x:v>9.802870221141456e-12</x:v>
      </x:c>
      <x:c r="X1262" s="120" t="n">
        <x:v>1262</x:v>
      </x:c>
      <x:c r="Y1262" s="151" t="n">
        <x:v>44588.43386574074</x:v>
      </x:c>
      <x:c r="Z1262" s="151" t="n">
        <x:v>44588.436203703706</x:v>
      </x:c>
      <x:c r="AA1262" s="120" t="n">
        <x:v>41</x:v>
      </x:c>
      <x:c r="AB1262" s="120" t="str">
        <x:v>Normal</x:v>
      </x:c>
      <x:c r="AC1262" s="120" t="n">
        <x:v>1</x:v>
      </x:c>
      <x:c r="AD1262" s="120" t="n">
        <x:v>261</x:v>
      </x:c>
      <x:c r="AE1262" s="120" t="n">
        <x:v>3</x:v>
      </x:c>
      <x:c r="AF1262" s="120" t="n">
        <x:v>61</x:v>
      </x:c>
      <x:c r="AG1262" s="120" t="str">
        <x:v>train=1|anomaly=0</x:v>
      </x:c>
    </x:row>
    <x:row r="1263">
      <x:c r="A1263" s="120" t="n">
        <x:v>1262</x:v>
      </x:c>
      <x:c r="B1263" s="120" t="n">
        <x:v>0</x:v>
      </x:c>
      <x:c r="C1263" s="120" t="n">
        <x:v>0</x:v>
      </x:c>
      <x:c r="D1263" s="120" t="str">
        <x:v>CADC0873</x:v>
      </x:c>
      <x:c r="E1263" s="120" t="n">
        <x:v>5</x:v>
      </x:c>
      <x:c r="F1263" s="120" t="n">
        <x:v>249</x:v>
      </x:c>
      <x:c r="G1263" s="120" t="n">
        <x:v>51</x:v>
      </x:c>
      <x:c r="H1263" s="120" t="n">
        <x:v>3.5474158823529395e-7</x:v>
      </x:c>
      <x:c r="I1263" s="120" t="n">
        <x:v>3.407589089321508e-10</x:v>
      </x:c>
      <x:c r="J1263" s="120" t="n">
        <x:v>0.000018459656251733152</x:v>
      </x:c>
      <x:c r="K1263" s="120" t="n">
        <x:v>-1.4853823681315015</x:v>
      </x:c>
      <x:c r="L1263" s="120" t="n">
        <x:v>0.029768122841623328</x:v>
      </x:c>
      <x:c r="M1263" s="120" t="n">
        <x:v>1</x:v>
      </x:c>
      <x:c r="N1263" s="120" t="n">
        <x:v>1</x:v>
      </x:c>
      <x:c r="O1263" s="120" t="n">
        <x:v>1</x:v>
      </x:c>
      <x:c r="P1263" s="120" t="n">
        <x:v>6</x:v>
      </x:c>
      <x:c r="Q1263" s="120" t="n">
        <x:v>17</x:v>
      </x:c>
      <x:c r="R1263" s="120" t="n">
        <x:v>5.5138350864488415e-12</x:v>
      </x:c>
      <x:c r="S1263" s="120" t="n">
        <x:v>8.857182307133757e-13</x:v>
      </x:c>
      <x:c r="T1263" s="120" t="n">
        <x:v>1259</x:v>
      </x:c>
      <x:c r="U1263" s="120" t="n">
        <x:v>255</x:v>
      </x:c>
      <x:c r="V1263" s="120" t="n">
        <x:v>1.3685096744263084e-12</x:v>
      </x:c>
      <x:c r="W1263" s="120" t="n">
        <x:v>6.6815472339637414e-12</x:v>
      </x:c>
      <x:c r="X1263" s="120" t="n">
        <x:v>1263</x:v>
      </x:c>
      <x:c r="Y1263" s="151" t="n">
        <x:v>44588.45292824074</x:v>
      </x:c>
      <x:c r="Z1263" s="151" t="n">
        <x:v>44588.45581018519</x:v>
      </x:c>
      <x:c r="AA1263" s="120" t="n">
        <x:v>51</x:v>
      </x:c>
      <x:c r="AB1263" s="120" t="str">
        <x:v>Normal</x:v>
      </x:c>
      <x:c r="AC1263" s="120" t="n">
        <x:v>1</x:v>
      </x:c>
      <x:c r="AD1263" s="120" t="n">
        <x:v>635</x:v>
      </x:c>
      <x:c r="AE1263" s="120" t="n">
        <x:v>7</x:v>
      </x:c>
      <x:c r="AF1263" s="120" t="n">
        <x:v>35</x:v>
      </x:c>
      <x:c r="AG1263" s="120" t="str">
        <x:v>train=0|anomaly=0</x:v>
      </x:c>
    </x:row>
    <x:row r="1264">
      <x:c r="A1264" s="120" t="n">
        <x:v>1263</x:v>
      </x:c>
      <x:c r="B1264" s="120" t="n">
        <x:v>0</x:v>
      </x:c>
      <x:c r="C1264" s="120" t="n">
        <x:v>1</x:v>
      </x:c>
      <x:c r="D1264" s="120" t="str">
        <x:v>CADC0873</x:v>
      </x:c>
      <x:c r="E1264" s="120" t="n">
        <x:v>5</x:v>
      </x:c>
      <x:c r="F1264" s="120" t="n">
        <x:v>236</x:v>
      </x:c>
      <x:c r="G1264" s="120" t="n">
        <x:v>48</x:v>
      </x:c>
      <x:c r="H1264" s="120" t="n">
        <x:v>-3.7217681249999997e-7</x:v>
      </x:c>
      <x:c r="I1264" s="120" t="n">
        <x:v>2.3903397273223744e-10</x:v>
      </x:c>
      <x:c r="J1264" s="120" t="n">
        <x:v>0.000015460723551381334</x:v>
      </x:c>
      <x:c r="K1264" s="120" t="n">
        <x:v>-1.461437401336191</x:v>
      </x:c>
      <x:c r="L1264" s="120" t="n">
        <x:v>-0.011087720103629989</x:v>
      </x:c>
      <x:c r="M1264" s="120" t="n">
        <x:v>1</x:v>
      </x:c>
      <x:c r="N1264" s="120" t="n">
        <x:v>1</x:v>
      </x:c>
      <x:c r="O1264" s="120" t="n">
        <x:v>1</x:v>
      </x:c>
      <x:c r="P1264" s="120" t="n">
        <x:v>6</x:v>
      </x:c>
      <x:c r="Q1264" s="120" t="n">
        <x:v>15</x:v>
      </x:c>
      <x:c r="R1264" s="120" t="n">
        <x:v>4.5017978284280614e-12</x:v>
      </x:c>
      <x:c r="S1264" s="120" t="n">
        <x:v>1.0391987624645839e-12</x:v>
      </x:c>
      <x:c r="T1264" s="120" t="n">
        <x:v>1186</x:v>
      </x:c>
      <x:c r="U1264" s="120" t="n">
        <x:v>240</x:v>
      </x:c>
      <x:c r="V1264" s="120" t="n">
        <x:v>1.012855816662023e-12</x:v>
      </x:c>
      <x:c r="W1264" s="120" t="n">
        <x:v>4.9798744319216135e-12</x:v>
      </x:c>
      <x:c r="X1264" s="120" t="n">
        <x:v>1264</x:v>
      </x:c>
      <x:c r="Y1264" s="151" t="n">
        <x:v>44588.45586805556</x:v>
      </x:c>
      <x:c r="Z1264" s="151" t="n">
        <x:v>44588.458599537036</x:v>
      </x:c>
      <x:c r="AA1264" s="120" t="n">
        <x:v>48</x:v>
      </x:c>
      <x:c r="AB1264" s="120" t="str">
        <x:v>Normal</x:v>
      </x:c>
      <x:c r="AC1264" s="120" t="n">
        <x:v>1</x:v>
      </x:c>
      <x:c r="AD1264" s="120" t="n">
        <x:v>663</x:v>
      </x:c>
      <x:c r="AE1264" s="120" t="n">
        <x:v>7</x:v>
      </x:c>
      <x:c r="AF1264" s="120" t="n">
        <x:v>63</x:v>
      </x:c>
      <x:c r="AG1264" s="120" t="str">
        <x:v>train=1|anomaly=0</x:v>
      </x:c>
    </x:row>
    <x:row r="1265">
      <x:c r="A1265" s="120" t="n">
        <x:v>1264</x:v>
      </x:c>
      <x:c r="B1265" s="120" t="n">
        <x:v>0</x:v>
      </x:c>
      <x:c r="C1265" s="120" t="n">
        <x:v>1</x:v>
      </x:c>
      <x:c r="D1265" s="120" t="str">
        <x:v>CADC0873</x:v>
      </x:c>
      <x:c r="E1265" s="120" t="n">
        <x:v>5</x:v>
      </x:c>
      <x:c r="F1265" s="120" t="n">
        <x:v>195</x:v>
      </x:c>
      <x:c r="G1265" s="120" t="n">
        <x:v>40</x:v>
      </x:c>
      <x:c r="H1265" s="120" t="n">
        <x:v>-0.0000026569397275000003</x:v>
      </x:c>
      <x:c r="I1265" s="120" t="n">
        <x:v>1.1002528813119002e-10</x:v>
      </x:c>
      <x:c r="J1265" s="120" t="n">
        <x:v>0.00001048929397677413</x:v>
      </x:c>
      <x:c r="K1265" s="120" t="n">
        <x:v>-0.5688770038512643</x:v>
      </x:c>
      <x:c r="L1265" s="120" t="n">
        <x:v>-0.7922105156817004</x:v>
      </x:c>
      <x:c r="M1265" s="120" t="n">
        <x:v>1</x:v>
      </x:c>
      <x:c r="N1265" s="120" t="n">
        <x:v>1</x:v>
      </x:c>
      <x:c r="O1265" s="120" t="n">
        <x:v>1</x:v>
      </x:c>
      <x:c r="P1265" s="120" t="n">
        <x:v>10</x:v>
      </x:c>
      <x:c r="Q1265" s="120" t="n">
        <x:v>15</x:v>
      </x:c>
      <x:c r="R1265" s="120" t="n">
        <x:v>1.987240487733368e-12</x:v>
      </x:c>
      <x:c r="S1265" s="120" t="n">
        <x:v>6.56440350832171e-13</x:v>
      </x:c>
      <x:c r="T1265" s="120" t="n">
        <x:v>975</x:v>
      </x:c>
      <x:c r="U1265" s="120" t="n">
        <x:v>200</x:v>
      </x:c>
      <x:c r="V1265" s="120" t="n">
        <x:v>5.642322468266155e-13</x:v>
      </x:c>
      <x:c r="W1265" s="120" t="n">
        <x:v>2.7506322032797506e-12</x:v>
      </x:c>
      <x:c r="X1265" s="120" t="n">
        <x:v>1265</x:v>
      </x:c>
      <x:c r="Y1265" s="151" t="n">
        <x:v>44588.46574074074</x:v>
      </x:c>
      <x:c r="Z1265" s="151" t="n">
        <x:v>44588.467997685184</x:v>
      </x:c>
      <x:c r="AA1265" s="120" t="n">
        <x:v>40</x:v>
      </x:c>
      <x:c r="AB1265" s="120" t="str">
        <x:v>Normal</x:v>
      </x:c>
      <x:c r="AC1265" s="120" t="n">
        <x:v>0</x:v>
      </x:c>
      <x:c r="AD1265" s="120"/>
      <x:c r="AE1265" s="120"/>
      <x:c r="AF1265" s="120"/>
      <x:c r="AG1265" s="120"/>
    </x:row>
    <x:row r="1266">
      <x:c r="A1266" s="120" t="n">
        <x:v>1265</x:v>
      </x:c>
      <x:c r="B1266" s="120" t="n">
        <x:v>0</x:v>
      </x:c>
      <x:c r="C1266" s="120" t="n">
        <x:v>1</x:v>
      </x:c>
      <x:c r="D1266" s="120" t="str">
        <x:v>CADC0873</x:v>
      </x:c>
      <x:c r="E1266" s="120" t="n">
        <x:v>5</x:v>
      </x:c>
      <x:c r="F1266" s="120" t="n">
        <x:v>235</x:v>
      </x:c>
      <x:c r="G1266" s="120" t="n">
        <x:v>48</x:v>
      </x:c>
      <x:c r="H1266" s="120" t="n">
        <x:v>0.0000014205576458333337</x:v>
      </x:c>
      <x:c r="I1266" s="120" t="n">
        <x:v>4.79688856902246e-10</x:v>
      </x:c>
      <x:c r="J1266" s="120" t="n">
        <x:v>0.00002190180031189779</x:v>
      </x:c>
      <x:c r="K1266" s="120" t="n">
        <x:v>-1.4199950532020085</x:v>
      </x:c>
      <x:c r="L1266" s="120" t="n">
        <x:v>-0.07052529513095022</x:v>
      </x:c>
      <x:c r="M1266" s="120" t="n">
        <x:v>1</x:v>
      </x:c>
      <x:c r="N1266" s="120" t="n">
        <x:v>1</x:v>
      </x:c>
      <x:c r="O1266" s="120" t="n">
        <x:v>1</x:v>
      </x:c>
      <x:c r="P1266" s="120" t="n">
        <x:v>2</x:v>
      </x:c>
      <x:c r="Q1266" s="120" t="n">
        <x:v>14</x:v>
      </x:c>
      <x:c r="R1266" s="120" t="n">
        <x:v>8.540726344948639e-12</x:v>
      </x:c>
      <x:c r="S1266" s="120" t="n">
        <x:v>6.205203890419342e-13</x:v>
      </x:c>
      <x:c r="T1266" s="120" t="n">
        <x:v>1175</x:v>
      </x:c>
      <x:c r="U1266" s="120" t="n">
        <x:v>240</x:v>
      </x:c>
      <x:c r="V1266" s="120" t="n">
        <x:v>2.04122917830743e-12</x:v>
      </x:c>
      <x:c r="W1266" s="120" t="n">
        <x:v>9.993517852130127e-12</x:v>
      </x:c>
      <x:c r="X1266" s="120" t="n">
        <x:v>1266</x:v>
      </x:c>
      <x:c r="Y1266" s="151" t="n">
        <x:v>44588.46805555555</x:v>
      </x:c>
      <x:c r="Z1266" s="151" t="n">
        <x:v>44588.47077546296</x:v>
      </x:c>
      <x:c r="AA1266" s="120" t="n">
        <x:v>48</x:v>
      </x:c>
      <x:c r="AB1266" s="120" t="str">
        <x:v>Normal</x:v>
      </x:c>
      <x:c r="AC1266" s="120" t="n">
        <x:v>1</x:v>
      </x:c>
      <x:c r="AD1266" s="120" t="n">
        <x:v>322</x:v>
      </x:c>
      <x:c r="AE1266" s="120" t="n">
        <x:v>4</x:v>
      </x:c>
      <x:c r="AF1266" s="120" t="n">
        <x:v>22</x:v>
      </x:c>
      <x:c r="AG1266" s="120" t="str">
        <x:v>train=1|anomaly=0</x:v>
      </x:c>
    </x:row>
    <x:row r="1267">
      <x:c r="A1267" s="120" t="n">
        <x:v>1266</x:v>
      </x:c>
      <x:c r="B1267" s="120" t="n">
        <x:v>1</x:v>
      </x:c>
      <x:c r="C1267" s="120" t="n">
        <x:v>1</x:v>
      </x:c>
      <x:c r="D1267" s="120" t="str">
        <x:v>CADC0873</x:v>
      </x:c>
      <x:c r="E1267" s="120" t="n">
        <x:v>5</x:v>
      </x:c>
      <x:c r="F1267" s="120" t="n">
        <x:v>430</x:v>
      </x:c>
      <x:c r="G1267" s="120" t="n">
        <x:v>63</x:v>
      </x:c>
      <x:c r="H1267" s="120" t="n">
        <x:v>-0.000012289274873015874</x:v>
      </x:c>
      <x:c r="I1267" s="120" t="n">
        <x:v>3.164940983246597e-10</x:v>
      </x:c>
      <x:c r="J1267" s="120" t="n">
        <x:v>0.000017790281007467523</x:v>
      </x:c>
      <x:c r="K1267" s="120" t="n">
        <x:v>-0.834704270477288</x:v>
      </x:c>
      <x:c r="L1267" s="120" t="n">
        <x:v>0.564550787074075</x:v>
      </x:c>
      <x:c r="M1267" s="120" t="n">
        <x:v>1</x:v>
      </x:c>
      <x:c r="N1267" s="120" t="n">
        <x:v>1</x:v>
      </x:c>
      <x:c r="O1267" s="120" t="n">
        <x:v>1</x:v>
      </x:c>
      <x:c r="P1267" s="120" t="n">
        <x:v>1</x:v>
      </x:c>
      <x:c r="Q1267" s="120" t="n">
        <x:v>1</x:v>
      </x:c>
      <x:c r="R1267" s="120" t="n">
        <x:v>8.045180807676636e-12</x:v>
      </x:c>
      <x:c r="S1267" s="120" t="n">
        <x:v>9.378545714464552e-12</x:v>
      </x:c>
      <x:c r="T1267" s="120" t="n">
        <x:v>17150</x:v>
      </x:c>
      <x:c r="U1267" s="120" t="n">
        <x:v>315</x:v>
      </x:c>
      <x:c r="V1267" s="120" t="n">
        <x:v>7.360327868015342e-13</x:v>
      </x:c>
      <x:c r="W1267" s="120" t="n">
        <x:v>5.02371584642317e-12</x:v>
      </x:c>
      <x:c r="X1267" s="120" t="n">
        <x:v>1267</x:v>
      </x:c>
      <x:c r="Y1267" s="151" t="n">
        <x:v>44588.580509259256</x:v>
      </x:c>
      <x:c r="Z1267" s="151" t="n">
        <x:v>44588.585486111115</x:v>
      </x:c>
      <x:c r="AA1267" s="120" t="n">
        <x:v>63</x:v>
      </x:c>
      <x:c r="AB1267" s="120" t="str">
        <x:v>Anomalous</x:v>
      </x:c>
      <x:c r="AC1267" s="120" t="n">
        <x:v>0</x:v>
      </x:c>
      <x:c r="AD1267" s="120"/>
      <x:c r="AE1267" s="120"/>
      <x:c r="AF1267" s="120"/>
      <x:c r="AG1267" s="120"/>
    </x:row>
    <x:row r="1268">
      <x:c r="A1268" s="120" t="n">
        <x:v>1267</x:v>
      </x:c>
      <x:c r="B1268" s="120" t="n">
        <x:v>0</x:v>
      </x:c>
      <x:c r="C1268" s="120" t="n">
        <x:v>0</x:v>
      </x:c>
      <x:c r="D1268" s="120" t="str">
        <x:v>CADC0873</x:v>
      </x:c>
      <x:c r="E1268" s="120" t="n">
        <x:v>5</x:v>
      </x:c>
      <x:c r="F1268" s="120" t="n">
        <x:v>275</x:v>
      </x:c>
      <x:c r="G1268" s="120" t="n">
        <x:v>56</x:v>
      </x:c>
      <x:c r="H1268" s="120" t="n">
        <x:v>0.0000013493347499999998</x:v>
      </x:c>
      <x:c r="I1268" s="120" t="n">
        <x:v>3.0631517029201934e-10</x:v>
      </x:c>
      <x:c r="J1268" s="120" t="n">
        <x:v>0.00001750186190929466</x:v>
      </x:c>
      <x:c r="K1268" s="120" t="n">
        <x:v>-1.3932574269551317</x:v>
      </x:c>
      <x:c r="L1268" s="120" t="n">
        <x:v>-0.13689346289805912</x:v>
      </x:c>
      <x:c r="M1268" s="120" t="n">
        <x:v>1</x:v>
      </x:c>
      <x:c r="N1268" s="120" t="n">
        <x:v>1</x:v>
      </x:c>
      <x:c r="O1268" s="120" t="n">
        <x:v>1</x:v>
      </x:c>
      <x:c r="P1268" s="120" t="n">
        <x:v>9</x:v>
      </x:c>
      <x:c r="Q1268" s="120" t="n">
        <x:v>18</x:v>
      </x:c>
      <x:c r="R1268" s="120" t="n">
        <x:v>4.115752455841349e-12</x:v>
      </x:c>
      <x:c r="S1268" s="120" t="n">
        <x:v>1.0437325394918617e-12</x:v>
      </x:c>
      <x:c r="T1268" s="120" t="n">
        <x:v>1375</x:v>
      </x:c>
      <x:c r="U1268" s="120" t="n">
        <x:v>280</x:v>
      </x:c>
      <x:c r="V1268" s="120" t="n">
        <x:v>1.113873346516434e-12</x:v>
      </x:c>
      <x:c r="W1268" s="120" t="n">
        <x:v>5.469913755214631e-12</x:v>
      </x:c>
      <x:c r="X1268" s="120" t="n">
        <x:v>1268</x:v>
      </x:c>
      <x:c r="Y1268" s="151" t="n">
        <x:v>44588.692395833335</x:v>
      </x:c>
      <x:c r="Z1268" s="151" t="n">
        <x:v>44588.6955787037</x:v>
      </x:c>
      <x:c r="AA1268" s="120" t="n">
        <x:v>56</x:v>
      </x:c>
      <x:c r="AB1268" s="120" t="str">
        <x:v>Normal</x:v>
      </x:c>
      <x:c r="AC1268" s="120" t="n">
        <x:v>0</x:v>
      </x:c>
      <x:c r="AD1268" s="120"/>
      <x:c r="AE1268" s="120"/>
      <x:c r="AF1268" s="120"/>
      <x:c r="AG1268" s="120"/>
    </x:row>
    <x:row r="1269">
      <x:c r="A1269" s="120" t="n">
        <x:v>1268</x:v>
      </x:c>
      <x:c r="B1269" s="120" t="n">
        <x:v>0</x:v>
      </x:c>
      <x:c r="C1269" s="120" t="n">
        <x:v>1</x:v>
      </x:c>
      <x:c r="D1269" s="120" t="str">
        <x:v>CADC0873</x:v>
      </x:c>
      <x:c r="E1269" s="120" t="n">
        <x:v>5</x:v>
      </x:c>
      <x:c r="F1269" s="120" t="n">
        <x:v>250</x:v>
      </x:c>
      <x:c r="G1269" s="120" t="n">
        <x:v>51</x:v>
      </x:c>
      <x:c r="H1269" s="120" t="n">
        <x:v>-0.000008087627133333332</x:v>
      </x:c>
      <x:c r="I1269" s="120" t="n">
        <x:v>1.2210099073565337e-10</x:v>
      </x:c>
      <x:c r="J1269" s="120" t="n">
        <x:v>0.000011049931707284592</x:v>
      </x:c>
      <x:c r="K1269" s="120" t="n">
        <x:v>-1.431485437723679</x:v>
      </x:c>
      <x:c r="L1269" s="120" t="n">
        <x:v>0.02716523063784131</x:v>
      </x:c>
      <x:c r="M1269" s="120" t="n">
        <x:v>1</x:v>
      </x:c>
      <x:c r="N1269" s="120" t="n">
        <x:v>1</x:v>
      </x:c>
      <x:c r="O1269" s="120" t="n">
        <x:v>1</x:v>
      </x:c>
      <x:c r="P1269" s="120" t="n">
        <x:v>7</x:v>
      </x:c>
      <x:c r="Q1269" s="120" t="n">
        <x:v>17</x:v>
      </x:c>
      <x:c r="R1269" s="120" t="n">
        <x:v>2.0150106541002255e-12</x:v>
      </x:c>
      <x:c r="S1269" s="120" t="n">
        <x:v>4.608274731039967e-13</x:v>
      </x:c>
      <x:c r="T1269" s="120" t="n">
        <x:v>1250</x:v>
      </x:c>
      <x:c r="U1269" s="120" t="n">
        <x:v>255</x:v>
      </x:c>
      <x:c r="V1269" s="120" t="n">
        <x:v>4.884039629426135e-13</x:v>
      </x:c>
      <x:c r="W1269" s="120" t="n">
        <x:v>2.3941370732481054e-12</x:v>
      </x:c>
      <x:c r="X1269" s="120" t="n">
        <x:v>1269</x:v>
      </x:c>
      <x:c r="Y1269" s="151" t="n">
        <x:v>44588.69563657408</x:v>
      </x:c>
      <x:c r="Z1269" s="151" t="n">
        <x:v>44588.698530092595</x:v>
      </x:c>
      <x:c r="AA1269" s="120" t="n">
        <x:v>51</x:v>
      </x:c>
      <x:c r="AB1269" s="120" t="str">
        <x:v>Normal</x:v>
      </x:c>
      <x:c r="AC1269" s="120" t="n">
        <x:v>0</x:v>
      </x:c>
      <x:c r="AD1269" s="120"/>
      <x:c r="AE1269" s="120"/>
      <x:c r="AF1269" s="120"/>
      <x:c r="AG1269" s="120"/>
    </x:row>
    <x:row r="1270">
      <x:c r="A1270" s="120" t="n">
        <x:v>1269</x:v>
      </x:c>
      <x:c r="B1270" s="120" t="n">
        <x:v>0</x:v>
      </x:c>
      <x:c r="C1270" s="120" t="n">
        <x:v>1</x:v>
      </x:c>
      <x:c r="D1270" s="120" t="str">
        <x:v>CADC0873</x:v>
      </x:c>
      <x:c r="E1270" s="120" t="n">
        <x:v>5</x:v>
      </x:c>
      <x:c r="F1270" s="120" t="n">
        <x:v>235</x:v>
      </x:c>
      <x:c r="G1270" s="120" t="n">
        <x:v>48</x:v>
      </x:c>
      <x:c r="H1270" s="120" t="n">
        <x:v>-0.00000419111820625</x:v>
      </x:c>
      <x:c r="I1270" s="120" t="n">
        <x:v>1.4017537502188575e-10</x:v>
      </x:c>
      <x:c r="J1270" s="120" t="n">
        <x:v>0.00001183956819406374</x:v>
      </x:c>
      <x:c r="K1270" s="120" t="n">
        <x:v>-1.2925655770328157</x:v>
      </x:c>
      <x:c r="L1270" s="120" t="n">
        <x:v>-0.08686316870155032</x:v>
      </x:c>
      <x:c r="M1270" s="120" t="n">
        <x:v>1</x:v>
      </x:c>
      <x:c r="N1270" s="120" t="n">
        <x:v>1</x:v>
      </x:c>
      <x:c r="O1270" s="120" t="n">
        <x:v>1</x:v>
      </x:c>
      <x:c r="P1270" s="120" t="n">
        <x:v>6</x:v>
      </x:c>
      <x:c r="Q1270" s="120" t="n">
        <x:v>15</x:v>
      </x:c>
      <x:c r="R1270" s="120" t="n">
        <x:v>2.4712583382161146e-12</x:v>
      </x:c>
      <x:c r="S1270" s="120" t="n">
        <x:v>5.556528166064048e-13</x:v>
      </x:c>
      <x:c r="T1270" s="120" t="n">
        <x:v>1175</x:v>
      </x:c>
      <x:c r="U1270" s="120" t="n">
        <x:v>240</x:v>
      </x:c>
      <x:c r="V1270" s="120" t="n">
        <x:v>5.964909575399394e-13</x:v>
      </x:c>
      <x:c r="W1270" s="120" t="n">
        <x:v>2.920320312955953e-12</x:v>
      </x:c>
      <x:c r="X1270" s="120" t="n">
        <x:v>1270</x:v>
      </x:c>
      <x:c r="Y1270" s="151" t="n">
        <x:v>44588.698587962965</x:v>
      </x:c>
      <x:c r="Z1270" s="151" t="n">
        <x:v>44588.70130787037</x:v>
      </x:c>
      <x:c r="AA1270" s="120" t="n">
        <x:v>48</x:v>
      </x:c>
      <x:c r="AB1270" s="120" t="str">
        <x:v>Normal</x:v>
      </x:c>
      <x:c r="AC1270" s="120" t="n">
        <x:v>0</x:v>
      </x:c>
      <x:c r="AD1270" s="120"/>
      <x:c r="AE1270" s="120"/>
      <x:c r="AF1270" s="120"/>
      <x:c r="AG1270" s="120"/>
    </x:row>
    <x:row r="1271">
      <x:c r="A1271" s="120" t="n">
        <x:v>1270</x:v>
      </x:c>
      <x:c r="B1271" s="120" t="n">
        <x:v>0</x:v>
      </x:c>
      <x:c r="C1271" s="120" t="n">
        <x:v>1</x:v>
      </x:c>
      <x:c r="D1271" s="120" t="str">
        <x:v>CADC0873</x:v>
      </x:c>
      <x:c r="E1271" s="120" t="n">
        <x:v>5</x:v>
      </x:c>
      <x:c r="F1271" s="120" t="n">
        <x:v>240</x:v>
      </x:c>
      <x:c r="G1271" s="120" t="n">
        <x:v>49</x:v>
      </x:c>
      <x:c r="H1271" s="120" t="n">
        <x:v>0.000004122817755102041</x:v>
      </x:c>
      <x:c r="I1271" s="120" t="n">
        <x:v>4.332366351477113e-10</x:v>
      </x:c>
      <x:c r="J1271" s="120" t="n">
        <x:v>0.00002081433724978317</x:v>
      </x:c>
      <x:c r="K1271" s="120" t="n">
        <x:v>-1.5037046792225723</x:v>
      </x:c>
      <x:c r="L1271" s="120" t="n">
        <x:v>0.11471078110809192</x:v>
      </x:c>
      <x:c r="M1271" s="120" t="n">
        <x:v>1</x:v>
      </x:c>
      <x:c r="N1271" s="120" t="n">
        <x:v>1</x:v>
      </x:c>
      <x:c r="O1271" s="120" t="n">
        <x:v>1</x:v>
      </x:c>
      <x:c r="P1271" s="120" t="n">
        <x:v>9</x:v>
      </x:c>
      <x:c r="Q1271" s="120" t="n">
        <x:v>15</x:v>
      </x:c>
      <x:c r="R1271" s="120" t="n">
        <x:v>7.683047229124305e-12</x:v>
      </x:c>
      <x:c r="S1271" s="120" t="n">
        <x:v>1.2916266048794018e-12</x:v>
      </x:c>
      <x:c r="T1271" s="120" t="n">
        <x:v>1200</x:v>
      </x:c>
      <x:c r="U1271" s="120" t="n">
        <x:v>245</x:v>
      </x:c>
      <x:c r="V1271" s="120" t="n">
        <x:v>1.805152646448797e-12</x:v>
      </x:c>
      <x:c r="W1271" s="120" t="n">
        <x:v>8.841563982606353e-12</x:v>
      </x:c>
      <x:c r="X1271" s="120" t="n">
        <x:v>1271</x:v>
      </x:c>
      <x:c r="Y1271" s="151" t="n">
        <x:v>44588.72179398148</x:v>
      </x:c>
      <x:c r="Z1271" s="151" t="n">
        <x:v>44588.72457175926</x:v>
      </x:c>
      <x:c r="AA1271" s="120" t="n">
        <x:v>49</x:v>
      </x:c>
      <x:c r="AB1271" s="120" t="str">
        <x:v>Normal</x:v>
      </x:c>
      <x:c r="AC1271" s="120" t="n">
        <x:v>1</x:v>
      </x:c>
      <x:c r="AD1271" s="120" t="n">
        <x:v>652</x:v>
      </x:c>
      <x:c r="AE1271" s="120" t="n">
        <x:v>7</x:v>
      </x:c>
      <x:c r="AF1271" s="120" t="n">
        <x:v>52</x:v>
      </x:c>
      <x:c r="AG1271" s="120" t="str">
        <x:v>train=1|anomaly=0</x:v>
      </x:c>
    </x:row>
    <x:row r="1272">
      <x:c r="A1272" s="120" t="n">
        <x:v>1271</x:v>
      </x:c>
      <x:c r="B1272" s="120" t="n">
        <x:v>0</x:v>
      </x:c>
      <x:c r="C1272" s="120" t="n">
        <x:v>1</x:v>
      </x:c>
      <x:c r="D1272" s="120" t="str">
        <x:v>CADC0873</x:v>
      </x:c>
      <x:c r="E1272" s="120" t="n">
        <x:v>5</x:v>
      </x:c>
      <x:c r="F1272" s="120" t="n">
        <x:v>240</x:v>
      </x:c>
      <x:c r="G1272" s="120" t="n">
        <x:v>49</x:v>
      </x:c>
      <x:c r="H1272" s="120" t="n">
        <x:v>-0.0000021687474897959178</x:v>
      </x:c>
      <x:c r="I1272" s="120" t="n">
        <x:v>3.1664901387743256e-10</x:v>
      </x:c>
      <x:c r="J1272" s="120" t="n">
        <x:v>0.00001779463441258158</x:v>
      </x:c>
      <x:c r="K1272" s="120" t="n">
        <x:v>-1.4684488956824886</x:v>
      </x:c>
      <x:c r="L1272" s="120" t="n">
        <x:v>0.013894557655783504</x:v>
      </x:c>
      <x:c r="M1272" s="120" t="n">
        <x:v>1</x:v>
      </x:c>
      <x:c r="N1272" s="120" t="n">
        <x:v>1</x:v>
      </x:c>
      <x:c r="O1272" s="120" t="n">
        <x:v>1</x:v>
      </x:c>
      <x:c r="P1272" s="120" t="n">
        <x:v>9</x:v>
      </x:c>
      <x:c r="Q1272" s="120" t="n">
        <x:v>15</x:v>
      </x:c>
      <x:c r="R1272" s="120" t="n">
        <x:v>5.531328517247708e-12</x:v>
      </x:c>
      <x:c r="S1272" s="120" t="n">
        <x:v>9.12491096625382e-13</x:v>
      </x:c>
      <x:c r="T1272" s="120" t="n">
        <x:v>1200</x:v>
      </x:c>
      <x:c r="U1272" s="120" t="n">
        <x:v>245</x:v>
      </x:c>
      <x:c r="V1272" s="120" t="n">
        <x:v>1.319370891155969e-12</x:v>
      </x:c>
      <x:c r="W1272" s="120" t="n">
        <x:v>6.462224773008828e-12</x:v>
      </x:c>
      <x:c r="X1272" s="120" t="n">
        <x:v>1272</x:v>
      </x:c>
      <x:c r="Y1272" s="151" t="n">
        <x:v>44588.72462962963</x:v>
      </x:c>
      <x:c r="Z1272" s="151" t="n">
        <x:v>44588.72740740741</x:v>
      </x:c>
      <x:c r="AA1272" s="120" t="n">
        <x:v>49</x:v>
      </x:c>
      <x:c r="AB1272" s="120" t="str">
        <x:v>Normal</x:v>
      </x:c>
      <x:c r="AC1272" s="120" t="n">
        <x:v>1</x:v>
      </x:c>
      <x:c r="AD1272" s="120" t="n">
        <x:v>496</x:v>
      </x:c>
      <x:c r="AE1272" s="120" t="n">
        <x:v>5</x:v>
      </x:c>
      <x:c r="AF1272" s="120" t="n">
        <x:v>96</x:v>
      </x:c>
      <x:c r="AG1272" s="120" t="str">
        <x:v>train=1|anomaly=0</x:v>
      </x:c>
    </x:row>
    <x:row r="1273">
      <x:c r="A1273" s="120" t="n">
        <x:v>1272</x:v>
      </x:c>
      <x:c r="B1273" s="120" t="n">
        <x:v>0</x:v>
      </x:c>
      <x:c r="C1273" s="120" t="n">
        <x:v>1</x:v>
      </x:c>
      <x:c r="D1273" s="120" t="str">
        <x:v>CADC0873</x:v>
      </x:c>
      <x:c r="E1273" s="120" t="n">
        <x:v>5</x:v>
      </x:c>
      <x:c r="F1273" s="120" t="n">
        <x:v>245</x:v>
      </x:c>
      <x:c r="G1273" s="120" t="n">
        <x:v>50</x:v>
      </x:c>
      <x:c r="H1273" s="120" t="n">
        <x:v>-0.0000017456939200000003</x:v>
      </x:c>
      <x:c r="I1273" s="120" t="n">
        <x:v>3.1867154349515596e-10</x:v>
      </x:c>
      <x:c r="J1273" s="120" t="n">
        <x:v>0.00001785137371451161</x:v>
      </x:c>
      <x:c r="K1273" s="120" t="n">
        <x:v>-1.4576435358284214</x:v>
      </x:c>
      <x:c r="L1273" s="120" t="n">
        <x:v>-0.01604881689488964</x:v>
      </x:c>
      <x:c r="M1273" s="120" t="n">
        <x:v>1</x:v>
      </x:c>
      <x:c r="N1273" s="120" t="n">
        <x:v>1</x:v>
      </x:c>
      <x:c r="O1273" s="120" t="n">
        <x:v>1</x:v>
      </x:c>
      <x:c r="P1273" s="120" t="n">
        <x:v>7</x:v>
      </x:c>
      <x:c r="Q1273" s="120" t="n">
        <x:v>15</x:v>
      </x:c>
      <x:c r="R1273" s="120" t="n">
        <x:v>5.371660856307532e-12</x:v>
      </x:c>
      <x:c r="S1273" s="120" t="n">
        <x:v>8.958147723523882e-13</x:v>
      </x:c>
      <x:c r="T1273" s="120" t="n">
        <x:v>1225</x:v>
      </x:c>
      <x:c r="U1273" s="120" t="n">
        <x:v>250</x:v>
      </x:c>
      <x:c r="V1273" s="120" t="n">
        <x:v>1.3007001775312488e-12</x:v>
      </x:c>
      <x:c r="W1273" s="120" t="n">
        <x:v>6.373430869903119e-12</x:v>
      </x:c>
      <x:c r="X1273" s="120" t="n">
        <x:v>1273</x:v>
      </x:c>
      <x:c r="Y1273" s="151" t="n">
        <x:v>44588.72746527778</x:v>
      </x:c>
      <x:c r="Z1273" s="151" t="n">
        <x:v>44588.73030092593</x:v>
      </x:c>
      <x:c r="AA1273" s="120" t="n">
        <x:v>50</x:v>
      </x:c>
      <x:c r="AB1273" s="120" t="str">
        <x:v>Normal</x:v>
      </x:c>
      <x:c r="AC1273" s="120" t="n">
        <x:v>1</x:v>
      </x:c>
      <x:c r="AD1273" s="120" t="n">
        <x:v>967</x:v>
      </x:c>
      <x:c r="AE1273" s="120" t="n">
        <x:v>10</x:v>
      </x:c>
      <x:c r="AF1273" s="120" t="n">
        <x:v>67</x:v>
      </x:c>
      <x:c r="AG1273" s="120" t="str">
        <x:v>train=1|anomaly=0</x:v>
      </x:c>
    </x:row>
    <x:row r="1274">
      <x:c r="A1274" s="120" t="n">
        <x:v>1273</x:v>
      </x:c>
      <x:c r="B1274" s="120" t="n">
        <x:v>1</x:v>
      </x:c>
      <x:c r="C1274" s="120" t="n">
        <x:v>0</x:v>
      </x:c>
      <x:c r="D1274" s="120" t="str">
        <x:v>CADC0873</x:v>
      </x:c>
      <x:c r="E1274" s="120" t="n">
        <x:v>5</x:v>
      </x:c>
      <x:c r="F1274" s="120" t="n">
        <x:v>260</x:v>
      </x:c>
      <x:c r="G1274" s="120" t="n">
        <x:v>53</x:v>
      </x:c>
      <x:c r="H1274" s="120" t="n">
        <x:v>-0.0000030270327735849057</x:v>
      </x:c>
      <x:c r="I1274" s="120" t="n">
        <x:v>2.291440727826031e-10</x:v>
      </x:c>
      <x:c r="J1274" s="120" t="n">
        <x:v>0.000015137505500663017</x:v>
      </x:c>
      <x:c r="K1274" s="120" t="n">
        <x:v>-1.344153936013882</x:v>
      </x:c>
      <x:c r="L1274" s="120" t="n">
        <x:v>0.15369541035337728</x:v>
      </x:c>
      <x:c r="M1274" s="120" t="n">
        <x:v>2</x:v>
      </x:c>
      <x:c r="N1274" s="120" t="n">
        <x:v>1</x:v>
      </x:c>
      <x:c r="O1274" s="120" t="n">
        <x:v>1</x:v>
      </x:c>
      <x:c r="P1274" s="120" t="n">
        <x:v>3</x:v>
      </x:c>
      <x:c r="Q1274" s="120" t="n">
        <x:v>2</x:v>
      </x:c>
      <x:c r="R1274" s="120" t="n">
        <x:v>1.3555490238714136e-11</x:v>
      </x:c>
      <x:c r="S1274" s="120" t="n">
        <x:v>2.621510138025848e-11</x:v>
      </x:c>
      <x:c r="T1274" s="120" t="n">
        <x:v>1300</x:v>
      </x:c>
      <x:c r="U1274" s="120" t="n">
        <x:v>265</x:v>
      </x:c>
      <x:c r="V1274" s="120" t="n">
        <x:v>8.813233568561657e-13</x:v>
      </x:c>
      <x:c r="W1274" s="120" t="n">
        <x:v>4.3234730713698695e-12</x:v>
      </x:c>
      <x:c r="X1274" s="120" t="n">
        <x:v>1274</x:v>
      </x:c>
      <x:c r="Y1274" s="151" t="n">
        <x:v>44588.730358796296</x:v>
      </x:c>
      <x:c r="Z1274" s="151" t="n">
        <x:v>44588.73336805555</x:v>
      </x:c>
      <x:c r="AA1274" s="120" t="n">
        <x:v>53</x:v>
      </x:c>
      <x:c r="AB1274" s="120" t="str">
        <x:v>Anomalous</x:v>
      </x:c>
      <x:c r="AC1274" s="120" t="n">
        <x:v>0</x:v>
      </x:c>
      <x:c r="AD1274" s="120"/>
      <x:c r="AE1274" s="120"/>
      <x:c r="AF1274" s="120"/>
      <x:c r="AG1274" s="120"/>
    </x:row>
    <x:row r="1275">
      <x:c r="A1275" s="120" t="n">
        <x:v>1274</x:v>
      </x:c>
      <x:c r="B1275" s="120" t="n">
        <x:v>0</x:v>
      </x:c>
      <x:c r="C1275" s="120" t="n">
        <x:v>1</x:v>
      </x:c>
      <x:c r="D1275" s="120" t="str">
        <x:v>CADC0873</x:v>
      </x:c>
      <x:c r="E1275" s="120" t="n">
        <x:v>5</x:v>
      </x:c>
      <x:c r="F1275" s="120" t="n">
        <x:v>240</x:v>
      </x:c>
      <x:c r="G1275" s="120" t="n">
        <x:v>49</x:v>
      </x:c>
      <x:c r="H1275" s="120" t="n">
        <x:v>0.000004312911183673469</x:v>
      </x:c>
      <x:c r="I1275" s="120" t="n">
        <x:v>2.884385970051217e-10</x:v>
      </x:c>
      <x:c r="J1275" s="120" t="n">
        <x:v>0.00001698348012055014</x:v>
      </x:c>
      <x:c r="K1275" s="120" t="n">
        <x:v>-1.4899629164682575</x:v>
      </x:c>
      <x:c r="L1275" s="120" t="n">
        <x:v>0.051586721747228594</x:v>
      </x:c>
      <x:c r="M1275" s="120" t="n">
        <x:v>1</x:v>
      </x:c>
      <x:c r="N1275" s="120" t="n">
        <x:v>1</x:v>
      </x:c>
      <x:c r="O1275" s="120" t="n">
        <x:v>1</x:v>
      </x:c>
      <x:c r="P1275" s="120" t="n">
        <x:v>5</x:v>
      </x:c>
      <x:c r="Q1275" s="120" t="n">
        <x:v>15</x:v>
      </x:c>
      <x:c r="R1275" s="120" t="n">
        <x:v>5.092407721991243e-12</x:v>
      </x:c>
      <x:c r="S1275" s="120" t="n">
        <x:v>7.638011560827104e-13</x:v>
      </x:c>
      <x:c r="T1275" s="120" t="n">
        <x:v>1200</x:v>
      </x:c>
      <x:c r="U1275" s="120" t="n">
        <x:v>245</x:v>
      </x:c>
      <x:c r="V1275" s="120" t="n">
        <x:v>1.2018274875213406e-12</x:v>
      </x:c>
      <x:c r="W1275" s="120" t="n">
        <x:v>5.886501979696362e-12</x:v>
      </x:c>
      <x:c r="X1275" s="120" t="n">
        <x:v>1275</x:v>
      </x:c>
      <x:c r="Y1275" s="151" t="n">
        <x:v>44588.73342592592</x:v>
      </x:c>
      <x:c r="Z1275" s="151" t="n">
        <x:v>44588.7362037037</x:v>
      </x:c>
      <x:c r="AA1275" s="120" t="n">
        <x:v>49</x:v>
      </x:c>
      <x:c r="AB1275" s="120" t="str">
        <x:v>Normal</x:v>
      </x:c>
      <x:c r="AC1275" s="120" t="n">
        <x:v>1</x:v>
      </x:c>
      <x:c r="AD1275" s="120" t="n">
        <x:v>759</x:v>
      </x:c>
      <x:c r="AE1275" s="120" t="n">
        <x:v>8</x:v>
      </x:c>
      <x:c r="AF1275" s="120" t="n">
        <x:v>59</x:v>
      </x:c>
      <x:c r="AG1275" s="120" t="str">
        <x:v>train=1|anomaly=0</x:v>
      </x:c>
    </x:row>
    <x:row r="1276">
      <x:c r="A1276" s="120" t="n">
        <x:v>1275</x:v>
      </x:c>
      <x:c r="B1276" s="120" t="n">
        <x:v>0</x:v>
      </x:c>
      <x:c r="C1276" s="120" t="n">
        <x:v>1</x:v>
      </x:c>
      <x:c r="D1276" s="120" t="str">
        <x:v>CADC0873</x:v>
      </x:c>
      <x:c r="E1276" s="120" t="n">
        <x:v>5</x:v>
      </x:c>
      <x:c r="F1276" s="120" t="n">
        <x:v>220</x:v>
      </x:c>
      <x:c r="G1276" s="120" t="n">
        <x:v>45</x:v>
      </x:c>
      <x:c r="H1276" s="120" t="n">
        <x:v>-0.0000048631937355555555</x:v>
      </x:c>
      <x:c r="I1276" s="120" t="n">
        <x:v>2.909663151808724e-10</x:v>
      </x:c>
      <x:c r="J1276" s="120" t="n">
        <x:v>0.00001705773476112442</x:v>
      </x:c>
      <x:c r="K1276" s="120" t="n">
        <x:v>-1.2248062344612172</x:v>
      </x:c>
      <x:c r="L1276" s="120" t="n">
        <x:v>-0.24410228780175133</x:v>
      </x:c>
      <x:c r="M1276" s="120" t="n">
        <x:v>1</x:v>
      </x:c>
      <x:c r="N1276" s="120" t="n">
        <x:v>1</x:v>
      </x:c>
      <x:c r="O1276" s="120" t="n">
        <x:v>1</x:v>
      </x:c>
      <x:c r="P1276" s="120" t="n">
        <x:v>8</x:v>
      </x:c>
      <x:c r="Q1276" s="120" t="n">
        <x:v>14</x:v>
      </x:c>
      <x:c r="R1276" s="120" t="n">
        <x:v>5.221130120217229e-12</x:v>
      </x:c>
      <x:c r="S1276" s="120" t="n">
        <x:v>1.061625495543832e-12</x:v>
      </x:c>
      <x:c r="T1276" s="120" t="n">
        <x:v>1100</x:v>
      </x:c>
      <x:c r="U1276" s="120" t="n">
        <x:v>225</x:v>
      </x:c>
      <x:c r="V1276" s="120" t="n">
        <x:v>1.3225741599130563e-12</x:v>
      </x:c>
      <x:c r="W1276" s="120" t="n">
        <x:v>6.4659181151304975e-12</x:v>
      </x:c>
      <x:c r="X1276" s="120" t="n">
        <x:v>1276</x:v>
      </x:c>
      <x:c r="Y1276" s="151" t="n">
        <x:v>44588.73626157407</x:v>
      </x:c>
      <x:c r="Z1276" s="151" t="n">
        <x:v>44588.73880787037</x:v>
      </x:c>
      <x:c r="AA1276" s="120" t="n">
        <x:v>45</x:v>
      </x:c>
      <x:c r="AB1276" s="120" t="str">
        <x:v>Normal</x:v>
      </x:c>
      <x:c r="AC1276" s="120" t="n">
        <x:v>0</x:v>
      </x:c>
      <x:c r="AD1276" s="120"/>
      <x:c r="AE1276" s="120"/>
      <x:c r="AF1276" s="120"/>
      <x:c r="AG1276" s="120"/>
    </x:row>
    <x:row r="1277">
      <x:c r="A1277" s="120" t="n">
        <x:v>1276</x:v>
      </x:c>
      <x:c r="B1277" s="120" t="n">
        <x:v>0</x:v>
      </x:c>
      <x:c r="C1277" s="120" t="n">
        <x:v>0</x:v>
      </x:c>
      <x:c r="D1277" s="120" t="str">
        <x:v>CADC0873</x:v>
      </x:c>
      <x:c r="E1277" s="120" t="n">
        <x:v>5</x:v>
      </x:c>
      <x:c r="F1277" s="120" t="n">
        <x:v>265</x:v>
      </x:c>
      <x:c r="G1277" s="120" t="n">
        <x:v>54</x:v>
      </x:c>
      <x:c r="H1277" s="120" t="n">
        <x:v>0.000002119889200000001</x:v>
      </x:c>
      <x:c r="I1277" s="120" t="n">
        <x:v>8.200613329208437e-10</x:v>
      </x:c>
      <x:c r="J1277" s="120" t="n">
        <x:v>0.000028636713025779402</x:v>
      </x:c>
      <x:c r="K1277" s="120" t="n">
        <x:v>-1.4906524396867078</x:v>
      </x:c>
      <x:c r="L1277" s="120" t="n">
        <x:v>0.07549331136347605</x:v>
      </x:c>
      <x:c r="M1277" s="120" t="n">
        <x:v>1</x:v>
      </x:c>
      <x:c r="N1277" s="120" t="n">
        <x:v>1</x:v>
      </x:c>
      <x:c r="O1277" s="120" t="n">
        <x:v>1</x:v>
      </x:c>
      <x:c r="P1277" s="120" t="n">
        <x:v>3</x:v>
      </x:c>
      <x:c r="Q1277" s="120" t="n">
        <x:v>16</x:v>
      </x:c>
      <x:c r="R1277" s="120" t="n">
        <x:v>1.1529674941828828e-11</x:v>
      </x:c>
      <x:c r="S1277" s="120" t="n">
        <x:v>9.304163905810328e-13</x:v>
      </x:c>
      <x:c r="T1277" s="120" t="n">
        <x:v>1325</x:v>
      </x:c>
      <x:c r="U1277" s="120" t="n">
        <x:v>270</x:v>
      </x:c>
      <x:c r="V1277" s="120" t="n">
        <x:v>3.0945710676258254e-12</x:v>
      </x:c>
      <x:c r="W1277" s="120" t="n">
        <x:v>1.5186320980015624e-11</x:v>
      </x:c>
      <x:c r="X1277" s="120" t="n">
        <x:v>1277</x:v>
      </x:c>
      <x:c r="Y1277" s="151" t="n">
        <x:v>44588.73886574074</x:v>
      </x:c>
      <x:c r="Z1277" s="151" t="n">
        <x:v>44588.74193287037</x:v>
      </x:c>
      <x:c r="AA1277" s="120" t="n">
        <x:v>54</x:v>
      </x:c>
      <x:c r="AB1277" s="120" t="str">
        <x:v>Normal</x:v>
      </x:c>
      <x:c r="AC1277" s="120" t="n">
        <x:v>0</x:v>
      </x:c>
      <x:c r="AD1277" s="120"/>
      <x:c r="AE1277" s="120"/>
      <x:c r="AF1277" s="120"/>
      <x:c r="AG1277" s="120"/>
    </x:row>
    <x:row r="1278">
      <x:c r="A1278" s="120" t="n">
        <x:v>1277</x:v>
      </x:c>
      <x:c r="B1278" s="120" t="n">
        <x:v>0</x:v>
      </x:c>
      <x:c r="C1278" s="120" t="n">
        <x:v>1</x:v>
      </x:c>
      <x:c r="D1278" s="120" t="str">
        <x:v>CADC0873</x:v>
      </x:c>
      <x:c r="E1278" s="120" t="n">
        <x:v>5</x:v>
      </x:c>
      <x:c r="F1278" s="120" t="n">
        <x:v>250</x:v>
      </x:c>
      <x:c r="G1278" s="120" t="n">
        <x:v>51</x:v>
      </x:c>
      <x:c r="H1278" s="120" t="n">
        <x:v>5.171530196078431e-7</x:v>
      </x:c>
      <x:c r="I1278" s="120" t="n">
        <x:v>2.750657932948136e-10</x:v>
      </x:c>
      <x:c r="J1278" s="120" t="n">
        <x:v>0.00001658510757561776</x:v>
      </x:c>
      <x:c r="K1278" s="120" t="n">
        <x:v>-1.4572109314627648</x:v>
      </x:c>
      <x:c r="L1278" s="120" t="n">
        <x:v>-0.06954326809632819</x:v>
      </x:c>
      <x:c r="M1278" s="120" t="n">
        <x:v>1</x:v>
      </x:c>
      <x:c r="N1278" s="120" t="n">
        <x:v>1</x:v>
      </x:c>
      <x:c r="O1278" s="120" t="n">
        <x:v>1</x:v>
      </x:c>
      <x:c r="P1278" s="120" t="n">
        <x:v>10</x:v>
      </x:c>
      <x:c r="Q1278" s="120" t="n">
        <x:v>18</x:v>
      </x:c>
      <x:c r="R1278" s="120" t="n">
        <x:v>4.57702475103424e-12</x:v>
      </x:c>
      <x:c r="S1278" s="120" t="n">
        <x:v>1.2013685468721627e-12</x:v>
      </x:c>
      <x:c r="T1278" s="120" t="n">
        <x:v>1250</x:v>
      </x:c>
      <x:c r="U1278" s="120" t="n">
        <x:v>255</x:v>
      </x:c>
      <x:c r="V1278" s="120" t="n">
        <x:v>1.1002631731792543e-12</x:v>
      </x:c>
      <x:c r="W1278" s="120" t="n">
        <x:v>5.393446927349286e-12</x:v>
      </x:c>
      <x:c r="X1278" s="120" t="n">
        <x:v>1278</x:v>
      </x:c>
      <x:c r="Y1278" s="151" t="n">
        <x:v>44588.7583912037</x:v>
      </x:c>
      <x:c r="Z1278" s="151" t="n">
        <x:v>44588.76128472222</x:v>
      </x:c>
      <x:c r="AA1278" s="120" t="n">
        <x:v>51</x:v>
      </x:c>
      <x:c r="AB1278" s="120" t="str">
        <x:v>Normal</x:v>
      </x:c>
      <x:c r="AC1278" s="120" t="n">
        <x:v>1</x:v>
      </x:c>
      <x:c r="AD1278" s="120" t="n">
        <x:v>323</x:v>
      </x:c>
      <x:c r="AE1278" s="120" t="n">
        <x:v>4</x:v>
      </x:c>
      <x:c r="AF1278" s="120" t="n">
        <x:v>23</x:v>
      </x:c>
      <x:c r="AG1278" s="120" t="str">
        <x:v>train=1|anomaly=0</x:v>
      </x:c>
    </x:row>
    <x:row r="1279">
      <x:c r="A1279" s="120" t="n">
        <x:v>1278</x:v>
      </x:c>
      <x:c r="B1279" s="120" t="n">
        <x:v>0</x:v>
      </x:c>
      <x:c r="C1279" s="120" t="n">
        <x:v>0</x:v>
      </x:c>
      <x:c r="D1279" s="120" t="str">
        <x:v>CADC0873</x:v>
      </x:c>
      <x:c r="E1279" s="120" t="n">
        <x:v>5</x:v>
      </x:c>
      <x:c r="F1279" s="120" t="n">
        <x:v>225</x:v>
      </x:c>
      <x:c r="G1279" s="120" t="n">
        <x:v>46</x:v>
      </x:c>
      <x:c r="H1279" s="120" t="n">
        <x:v>-0.000005154302739130435</x:v>
      </x:c>
      <x:c r="I1279" s="120" t="n">
        <x:v>1.3793855544109904e-10</x:v>
      </x:c>
      <x:c r="J1279" s="120" t="n">
        <x:v>0.00001174472457919295</x:v>
      </x:c>
      <x:c r="K1279" s="120" t="n">
        <x:v>-1.500236271221044</x:v>
      </x:c>
      <x:c r="L1279" s="120" t="n">
        <x:v>0.06896024049446874</x:v>
      </x:c>
      <x:c r="M1279" s="120" t="n">
        <x:v>1</x:v>
      </x:c>
      <x:c r="N1279" s="120" t="n">
        <x:v>1</x:v>
      </x:c>
      <x:c r="O1279" s="120" t="n">
        <x:v>1</x:v>
      </x:c>
      <x:c r="P1279" s="120" t="n">
        <x:v>9</x:v>
      </x:c>
      <x:c r="Q1279" s="120" t="n">
        <x:v>14</x:v>
      </x:c>
      <x:c r="R1279" s="120" t="n">
        <x:v>2.8352334422510615e-12</x:v>
      </x:c>
      <x:c r="S1279" s="120" t="n">
        <x:v>6.257252868944219e-13</x:v>
      </x:c>
      <x:c r="T1279" s="120" t="n">
        <x:v>1125</x:v>
      </x:c>
      <x:c r="U1279" s="120" t="n">
        <x:v>230</x:v>
      </x:c>
      <x:c r="V1279" s="120" t="n">
        <x:v>6.130602464048846e-13</x:v>
      </x:c>
      <x:c r="W1279" s="120" t="n">
        <x:v>2.9986642487195443e-12</x:v>
      </x:c>
      <x:c r="X1279" s="120" t="n">
        <x:v>1279</x:v>
      </x:c>
      <x:c r="Y1279" s="151" t="n">
        <x:v>44588.761342592596</x:v>
      </x:c>
      <x:c r="Z1279" s="151" t="n">
        <x:v>44588.76394675926</x:v>
      </x:c>
      <x:c r="AA1279" s="120" t="n">
        <x:v>46</x:v>
      </x:c>
      <x:c r="AB1279" s="120" t="str">
        <x:v>Normal</x:v>
      </x:c>
      <x:c r="AC1279" s="120" t="n">
        <x:v>0</x:v>
      </x:c>
      <x:c r="AD1279" s="120"/>
      <x:c r="AE1279" s="120"/>
      <x:c r="AF1279" s="120"/>
      <x:c r="AG1279" s="120"/>
    </x:row>
    <x:row r="1280">
      <x:c r="A1280" s="120" t="n">
        <x:v>1279</x:v>
      </x:c>
      <x:c r="B1280" s="120" t="n">
        <x:v>0</x:v>
      </x:c>
      <x:c r="C1280" s="120" t="n">
        <x:v>1</x:v>
      </x:c>
      <x:c r="D1280" s="120" t="str">
        <x:v>CADC0873</x:v>
      </x:c>
      <x:c r="E1280" s="120" t="n">
        <x:v>5</x:v>
      </x:c>
      <x:c r="F1280" s="120" t="n">
        <x:v>215</x:v>
      </x:c>
      <x:c r="G1280" s="120" t="n">
        <x:v>44</x:v>
      </x:c>
      <x:c r="H1280" s="120" t="n">
        <x:v>7.294468181818182e-7</x:v>
      </x:c>
      <x:c r="I1280" s="120" t="n">
        <x:v>1.6014150804393244e-10</x:v>
      </x:c>
      <x:c r="J1280" s="120" t="n">
        <x:v>0.000012654703001016359</x:v>
      </x:c>
      <x:c r="K1280" s="120" t="n">
        <x:v>-1.2786487400607096</x:v>
      </x:c>
      <x:c r="L1280" s="120" t="n">
        <x:v>-0.15627269902910187</x:v>
      </x:c>
      <x:c r="M1280" s="120" t="n">
        <x:v>1</x:v>
      </x:c>
      <x:c r="N1280" s="120" t="n">
        <x:v>1</x:v>
      </x:c>
      <x:c r="O1280" s="120" t="n">
        <x:v>1</x:v>
      </x:c>
      <x:c r="P1280" s="120" t="n">
        <x:v>10</x:v>
      </x:c>
      <x:c r="Q1280" s="120" t="n">
        <x:v>14</x:v>
      </x:c>
      <x:c r="R1280" s="120" t="n">
        <x:v>3.3346404851612945e-12</x:v>
      </x:c>
      <x:c r="S1280" s="120" t="n">
        <x:v>1.1957926191633474e-12</x:v>
      </x:c>
      <x:c r="T1280" s="120" t="n">
        <x:v>1075</x:v>
      </x:c>
      <x:c r="U1280" s="120" t="n">
        <x:v>220</x:v>
      </x:c>
      <x:c r="V1280" s="120" t="n">
        <x:v>7.448442234601509e-13</x:v>
      </x:c>
      <x:c r="W1280" s="120" t="n">
        <x:v>3.639579728271192e-12</x:v>
      </x:c>
      <x:c r="X1280" s="120" t="n">
        <x:v>1280</x:v>
      </x:c>
      <x:c r="Y1280" s="151" t="n">
        <x:v>44588.76400462963</x:v>
      </x:c>
      <x:c r="Z1280" s="151" t="n">
        <x:v>44588.766493055555</x:v>
      </x:c>
      <x:c r="AA1280" s="120" t="n">
        <x:v>44</x:v>
      </x:c>
      <x:c r="AB1280" s="120" t="str">
        <x:v>Normal</x:v>
      </x:c>
      <x:c r="AC1280" s="120" t="n">
        <x:v>1</x:v>
      </x:c>
      <x:c r="AD1280" s="120" t="n">
        <x:v>811</x:v>
      </x:c>
      <x:c r="AE1280" s="120" t="n">
        <x:v>9</x:v>
      </x:c>
      <x:c r="AF1280" s="120" t="n">
        <x:v>11</x:v>
      </x:c>
      <x:c r="AG1280" s="120" t="str">
        <x:v>train=1|anomaly=0</x:v>
      </x:c>
    </x:row>
    <x:row r="1281">
      <x:c r="A1281" s="120" t="n">
        <x:v>1280</x:v>
      </x:c>
      <x:c r="B1281" s="120" t="n">
        <x:v>0</x:v>
      </x:c>
      <x:c r="C1281" s="120" t="n">
        <x:v>1</x:v>
      </x:c>
      <x:c r="D1281" s="120" t="str">
        <x:v>CADC0873</x:v>
      </x:c>
      <x:c r="E1281" s="120" t="n">
        <x:v>5</x:v>
      </x:c>
      <x:c r="F1281" s="120" t="n">
        <x:v>225</x:v>
      </x:c>
      <x:c r="G1281" s="120" t="n">
        <x:v>46</x:v>
      </x:c>
      <x:c r="H1281" s="120" t="n">
        <x:v>2.569651521739128e-7</x:v>
      </x:c>
      <x:c r="I1281" s="120" t="n">
        <x:v>5.745941466043011e-10</x:v>
      </x:c>
      <x:c r="J1281" s="120" t="n">
        <x:v>0.000023970693494438185</x:v>
      </x:c>
      <x:c r="K1281" s="120" t="n">
        <x:v>-1.4412480388761355</x:v>
      </x:c>
      <x:c r="L1281" s="120" t="n">
        <x:v>0.0015786263019065166</x:v>
      </x:c>
      <x:c r="M1281" s="120" t="n">
        <x:v>1</x:v>
      </x:c>
      <x:c r="N1281" s="120" t="n">
        <x:v>1</x:v>
      </x:c>
      <x:c r="O1281" s="120" t="n">
        <x:v>1</x:v>
      </x:c>
      <x:c r="P1281" s="120" t="n">
        <x:v>6</x:v>
      </x:c>
      <x:c r="Q1281" s="120" t="n">
        <x:v>13</x:v>
      </x:c>
      <x:c r="R1281" s="120" t="n">
        <x:v>1.1051867636104647e-11</x:v>
      </x:c>
      <x:c r="S1281" s="120" t="n">
        <x:v>2.0028387670352775e-12</x:v>
      </x:c>
      <x:c r="T1281" s="120" t="n">
        <x:v>1125</x:v>
      </x:c>
      <x:c r="U1281" s="120" t="n">
        <x:v>230</x:v>
      </x:c>
      <x:c r="V1281" s="120" t="n">
        <x:v>2.5537517626857827e-12</x:v>
      </x:c>
      <x:c r="W1281" s="120" t="n">
        <x:v>1.2491177100093503e-11</x:v>
      </x:c>
      <x:c r="X1281" s="120" t="n">
        <x:v>1281</x:v>
      </x:c>
      <x:c r="Y1281" s="151" t="n">
        <x:v>44588.78842592592</x:v>
      </x:c>
      <x:c r="Z1281" s="151" t="n">
        <x:v>44588.791030092594</x:v>
      </x:c>
      <x:c r="AA1281" s="120" t="n">
        <x:v>46</x:v>
      </x:c>
      <x:c r="AB1281" s="120" t="str">
        <x:v>Normal</x:v>
      </x:c>
      <x:c r="AC1281" s="120" t="n">
        <x:v>0</x:v>
      </x:c>
      <x:c r="AD1281" s="120"/>
      <x:c r="AE1281" s="120"/>
      <x:c r="AF1281" s="120"/>
      <x:c r="AG1281" s="120"/>
    </x:row>
    <x:row r="1282">
      <x:c r="A1282" s="120" t="n">
        <x:v>1281</x:v>
      </x:c>
      <x:c r="B1282" s="120" t="n">
        <x:v>0</x:v>
      </x:c>
      <x:c r="C1282" s="120" t="n">
        <x:v>0</x:v>
      </x:c>
      <x:c r="D1282" s="120" t="str">
        <x:v>CADC0873</x:v>
      </x:c>
      <x:c r="E1282" s="120" t="n">
        <x:v>5</x:v>
      </x:c>
      <x:c r="F1282" s="120" t="n">
        <x:v>235</x:v>
      </x:c>
      <x:c r="G1282" s="120" t="n">
        <x:v>48</x:v>
      </x:c>
      <x:c r="H1282" s="120" t="n">
        <x:v>-3.344794193750001e-7</x:v>
      </x:c>
      <x:c r="I1282" s="120" t="n">
        <x:v>4.2148407127205723e-10</x:v>
      </x:c>
      <x:c r="J1282" s="120" t="n">
        <x:v>0.00002053007723492674</x:v>
      </x:c>
      <x:c r="K1282" s="120" t="n">
        <x:v>-1.4798523875543943</x:v>
      </x:c>
      <x:c r="L1282" s="120" t="n">
        <x:v>0.033853851074490716</x:v>
      </x:c>
      <x:c r="M1282" s="120" t="n">
        <x:v>1</x:v>
      </x:c>
      <x:c r="N1282" s="120" t="n">
        <x:v>1</x:v>
      </x:c>
      <x:c r="O1282" s="120" t="n">
        <x:v>1</x:v>
      </x:c>
      <x:c r="P1282" s="120" t="n">
        <x:v>7</x:v>
      </x:c>
      <x:c r="Q1282" s="120" t="n">
        <x:v>16</x:v>
      </x:c>
      <x:c r="R1282" s="120" t="n">
        <x:v>7.671062609748531e-12</x:v>
      </x:c>
      <x:c r="S1282" s="120" t="n">
        <x:v>1.1272663528725014e-12</x:v>
      </x:c>
      <x:c r="T1282" s="120" t="n">
        <x:v>1175</x:v>
      </x:c>
      <x:c r="U1282" s="120" t="n">
        <x:v>240</x:v>
      </x:c>
      <x:c r="V1282" s="120" t="n">
        <x:v>1.7935492394555627e-12</x:v>
      </x:c>
      <x:c r="W1282" s="120" t="n">
        <x:v>8.780918151501192e-12</x:v>
      </x:c>
      <x:c r="X1282" s="120" t="n">
        <x:v>1282</x:v>
      </x:c>
      <x:c r="Y1282" s="151" t="n">
        <x:v>44588.79108796296</x:v>
      </x:c>
      <x:c r="Z1282" s="151" t="n">
        <x:v>44588.793807870374</x:v>
      </x:c>
      <x:c r="AA1282" s="120" t="n">
        <x:v>48</x:v>
      </x:c>
      <x:c r="AB1282" s="120" t="str">
        <x:v>Normal</x:v>
      </x:c>
      <x:c r="AC1282" s="120" t="n">
        <x:v>1</x:v>
      </x:c>
      <x:c r="AD1282" s="120" t="n">
        <x:v>470</x:v>
      </x:c>
      <x:c r="AE1282" s="120" t="n">
        <x:v>5</x:v>
      </x:c>
      <x:c r="AF1282" s="120" t="n">
        <x:v>70</x:v>
      </x:c>
      <x:c r="AG1282" s="120" t="str">
        <x:v>train=0|anomaly=0</x:v>
      </x:c>
    </x:row>
    <x:row r="1283">
      <x:c r="A1283" s="120" t="n">
        <x:v>1282</x:v>
      </x:c>
      <x:c r="B1283" s="120" t="n">
        <x:v>0</x:v>
      </x:c>
      <x:c r="C1283" s="120" t="n">
        <x:v>0</x:v>
      </x:c>
      <x:c r="D1283" s="120" t="str">
        <x:v>CADC0873</x:v>
      </x:c>
      <x:c r="E1283" s="120" t="n">
        <x:v>5</x:v>
      </x:c>
      <x:c r="F1283" s="120" t="n">
        <x:v>235</x:v>
      </x:c>
      <x:c r="G1283" s="120" t="n">
        <x:v>48</x:v>
      </x:c>
      <x:c r="H1283" s="120" t="n">
        <x:v>-0.0000011474056737500002</x:v>
      </x:c>
      <x:c r="I1283" s="120" t="n">
        <x:v>3.8840511581911065e-10</x:v>
      </x:c>
      <x:c r="J1283" s="120" t="n">
        <x:v>0.000019707996240590026</x:v>
      </x:c>
      <x:c r="K1283" s="120" t="n">
        <x:v>-1.4923800569272945</x:v>
      </x:c>
      <x:c r="L1283" s="120" t="n">
        <x:v>0.0015560614943342</x:v>
      </x:c>
      <x:c r="M1283" s="120" t="n">
        <x:v>1</x:v>
      </x:c>
      <x:c r="N1283" s="120" t="n">
        <x:v>1</x:v>
      </x:c>
      <x:c r="O1283" s="120" t="n">
        <x:v>1</x:v>
      </x:c>
      <x:c r="P1283" s="120" t="n">
        <x:v>6</x:v>
      </x:c>
      <x:c r="Q1283" s="120" t="n">
        <x:v>17</x:v>
      </x:c>
      <x:c r="R1283" s="120" t="n">
        <x:v>7.210484828391264e-12</x:v>
      </x:c>
      <x:c r="S1283" s="120" t="n">
        <x:v>1.428874356351133e-12</x:v>
      </x:c>
      <x:c r="T1283" s="120" t="n">
        <x:v>1175</x:v>
      </x:c>
      <x:c r="U1283" s="120" t="n">
        <x:v>240</x:v>
      </x:c>
      <x:c r="V1283" s="120" t="n">
        <x:v>1.6527877268898326e-12</x:v>
      </x:c>
      <x:c r="W1283" s="120" t="n">
        <x:v>8.091773246231472e-12</x:v>
      </x:c>
      <x:c r="X1283" s="120" t="n">
        <x:v>1283</x:v>
      </x:c>
      <x:c r="Y1283" s="151" t="n">
        <x:v>44588.79386574074</x:v>
      </x:c>
      <x:c r="Z1283" s="151" t="n">
        <x:v>44588.796585648146</x:v>
      </x:c>
      <x:c r="AA1283" s="120" t="n">
        <x:v>48</x:v>
      </x:c>
      <x:c r="AB1283" s="120" t="str">
        <x:v>Normal</x:v>
      </x:c>
      <x:c r="AC1283" s="120" t="n">
        <x:v>1</x:v>
      </x:c>
      <x:c r="AD1283" s="120" t="n">
        <x:v>468</x:v>
      </x:c>
      <x:c r="AE1283" s="120" t="n">
        <x:v>5</x:v>
      </x:c>
      <x:c r="AF1283" s="120" t="n">
        <x:v>68</x:v>
      </x:c>
      <x:c r="AG1283" s="120" t="str">
        <x:v>train=0|anomaly=0</x:v>
      </x:c>
    </x:row>
    <x:row r="1284">
      <x:c r="A1284" s="120" t="n">
        <x:v>1283</x:v>
      </x:c>
      <x:c r="B1284" s="120" t="n">
        <x:v>0</x:v>
      </x:c>
      <x:c r="C1284" s="120" t="n">
        <x:v>1</x:v>
      </x:c>
      <x:c r="D1284" s="120" t="str">
        <x:v>CADC0873</x:v>
      </x:c>
      <x:c r="E1284" s="120" t="n">
        <x:v>5</x:v>
      </x:c>
      <x:c r="F1284" s="120" t="n">
        <x:v>230</x:v>
      </x:c>
      <x:c r="G1284" s="120" t="n">
        <x:v>47</x:v>
      </x:c>
      <x:c r="H1284" s="120" t="n">
        <x:v>-0.0000030708006170212757</x:v>
      </x:c>
      <x:c r="I1284" s="120" t="n">
        <x:v>2.2823792723024948e-10</x:v>
      </x:c>
      <x:c r="J1284" s="120" t="n">
        <x:v>0.000015107545374092029</x:v>
      </x:c>
      <x:c r="K1284" s="120" t="n">
        <x:v>-1.445297083536546</x:v>
      </x:c>
      <x:c r="L1284" s="120" t="n">
        <x:v>-0.03665885330934294</x:v>
      </x:c>
      <x:c r="M1284" s="120" t="n">
        <x:v>1</x:v>
      </x:c>
      <x:c r="N1284" s="120" t="n">
        <x:v>1</x:v>
      </x:c>
      <x:c r="O1284" s="120" t="n">
        <x:v>1</x:v>
      </x:c>
      <x:c r="P1284" s="120" t="n">
        <x:v>10</x:v>
      </x:c>
      <x:c r="Q1284" s="120" t="n">
        <x:v>16</x:v>
      </x:c>
      <x:c r="R1284" s="120" t="n">
        <x:v>4.4550331873228784e-12</x:v>
      </x:c>
      <x:c r="S1284" s="120" t="n">
        <x:v>1.0699546337037866e-12</x:v>
      </x:c>
      <x:c r="T1284" s="120" t="n">
        <x:v>1150</x:v>
      </x:c>
      <x:c r="U1284" s="120" t="n">
        <x:v>235</x:v>
      </x:c>
      <x:c r="V1284" s="120" t="n">
        <x:v>9.92338814044563e-13</x:v>
      </x:c>
      <x:c r="W1284" s="120" t="n">
        <x:v>4.856126111281904e-12</x:v>
      </x:c>
      <x:c r="X1284" s="120" t="n">
        <x:v>1284</x:v>
      </x:c>
      <x:c r="Y1284" s="151" t="n">
        <x:v>44588.796643518515</x:v>
      </x:c>
      <x:c r="Z1284" s="151" t="n">
        <x:v>44588.799305555556</x:v>
      </x:c>
      <x:c r="AA1284" s="120" t="n">
        <x:v>47</x:v>
      </x:c>
      <x:c r="AB1284" s="120" t="str">
        <x:v>Normal</x:v>
      </x:c>
      <x:c r="AC1284" s="120" t="n">
        <x:v>0</x:v>
      </x:c>
      <x:c r="AD1284" s="120"/>
      <x:c r="AE1284" s="120"/>
      <x:c r="AF1284" s="120"/>
      <x:c r="AG1284" s="120"/>
    </x:row>
    <x:row r="1285">
      <x:c r="A1285" s="120" t="n">
        <x:v>1284</x:v>
      </x:c>
      <x:c r="B1285" s="120" t="n">
        <x:v>0</x:v>
      </x:c>
      <x:c r="C1285" s="120" t="n">
        <x:v>1</x:v>
      </x:c>
      <x:c r="D1285" s="120" t="str">
        <x:v>CADC0873</x:v>
      </x:c>
      <x:c r="E1285" s="120" t="n">
        <x:v>5</x:v>
      </x:c>
      <x:c r="F1285" s="120" t="n">
        <x:v>220</x:v>
      </x:c>
      <x:c r="G1285" s="120" t="n">
        <x:v>45</x:v>
      </x:c>
      <x:c r="H1285" s="120" t="n">
        <x:v>0.000004757372844444444</x:v>
      </x:c>
      <x:c r="I1285" s="120" t="n">
        <x:v>3.3497057122181115e-10</x:v>
      </x:c>
      <x:c r="J1285" s="120" t="n">
        <x:v>0.000018302201267110226</x:v>
      </x:c>
      <x:c r="K1285" s="120" t="n">
        <x:v>-1.493489448335262</x:v>
      </x:c>
      <x:c r="L1285" s="120" t="n">
        <x:v>0.04359964853161593</x:v>
      </x:c>
      <x:c r="M1285" s="120" t="n">
        <x:v>1</x:v>
      </x:c>
      <x:c r="N1285" s="120" t="n">
        <x:v>1</x:v>
      </x:c>
      <x:c r="O1285" s="120" t="n">
        <x:v>1</x:v>
      </x:c>
      <x:c r="P1285" s="120" t="n">
        <x:v>10</x:v>
      </x:c>
      <x:c r="Q1285" s="120" t="n">
        <x:v>15</x:v>
      </x:c>
      <x:c r="R1285" s="120" t="n">
        <x:v>7.07394787333142e-12</x:v>
      </x:c>
      <x:c r="S1285" s="120" t="n">
        <x:v>1.4781533583233272e-12</x:v>
      </x:c>
      <x:c r="T1285" s="120" t="n">
        <x:v>1100</x:v>
      </x:c>
      <x:c r="U1285" s="120" t="n">
        <x:v>225</x:v>
      </x:c>
      <x:c r="V1285" s="120" t="n">
        <x:v>1.522593505553687e-12</x:v>
      </x:c>
      <x:c r="W1285" s="120" t="n">
        <x:v>7.443790471595803e-12</x:v>
      </x:c>
      <x:c r="X1285" s="120" t="n">
        <x:v>1285</x:v>
      </x:c>
      <x:c r="Y1285" s="151" t="n">
        <x:v>44588.799363425926</x:v>
      </x:c>
      <x:c r="Z1285" s="151" t="n">
        <x:v>44588.80190972222</x:v>
      </x:c>
      <x:c r="AA1285" s="120" t="n">
        <x:v>45</x:v>
      </x:c>
      <x:c r="AB1285" s="120" t="str">
        <x:v>Normal</x:v>
      </x:c>
      <x:c r="AC1285" s="120" t="n">
        <x:v>0</x:v>
      </x:c>
      <x:c r="AD1285" s="120"/>
      <x:c r="AE1285" s="120"/>
      <x:c r="AF1285" s="120"/>
      <x:c r="AG1285" s="120"/>
    </x:row>
    <x:row r="1286">
      <x:c r="A1286" s="120" t="n">
        <x:v>1285</x:v>
      </x:c>
      <x:c r="B1286" s="120" t="n">
        <x:v>0</x:v>
      </x:c>
      <x:c r="C1286" s="120" t="n">
        <x:v>1</x:v>
      </x:c>
      <x:c r="D1286" s="120" t="str">
        <x:v>CADC0873</x:v>
      </x:c>
      <x:c r="E1286" s="120" t="n">
        <x:v>5</x:v>
      </x:c>
      <x:c r="F1286" s="120" t="n">
        <x:v>210</x:v>
      </x:c>
      <x:c r="G1286" s="120" t="n">
        <x:v>43</x:v>
      </x:c>
      <x:c r="H1286" s="120" t="n">
        <x:v>-0.000003106115046511628</x:v>
      </x:c>
      <x:c r="I1286" s="120" t="n">
        <x:v>3.504090855415119e-10</x:v>
      </x:c>
      <x:c r="J1286" s="120" t="n">
        <x:v>0.00001871921701197761</x:v>
      </x:c>
      <x:c r="K1286" s="120" t="n">
        <x:v>-1.2969285716965775</x:v>
      </x:c>
      <x:c r="L1286" s="120" t="n">
        <x:v>-0.1077101381816604</x:v>
      </x:c>
      <x:c r="M1286" s="120" t="n">
        <x:v>1</x:v>
      </x:c>
      <x:c r="N1286" s="120" t="n">
        <x:v>1</x:v>
      </x:c>
      <x:c r="O1286" s="120" t="n">
        <x:v>1</x:v>
      </x:c>
      <x:c r="P1286" s="120" t="n">
        <x:v>5</x:v>
      </x:c>
      <x:c r="Q1286" s="120" t="n">
        <x:v>15</x:v>
      </x:c>
      <x:c r="R1286" s="120" t="n">
        <x:v>7.662370503472856e-12</x:v>
      </x:c>
      <x:c r="S1286" s="120" t="n">
        <x:v>1.435764153170838e-12</x:v>
      </x:c>
      <x:c r="T1286" s="120" t="n">
        <x:v>1050</x:v>
      </x:c>
      <x:c r="U1286" s="120" t="n">
        <x:v>215</x:v>
      </x:c>
      <x:c r="V1286" s="120" t="n">
        <x:v>1.6686146930548187e-12</x:v>
      </x:c>
      <x:c r="W1286" s="120" t="n">
        <x:v>8.149048500965393e-12</x:v>
      </x:c>
      <x:c r="X1286" s="120" t="n">
        <x:v>1286</x:v>
      </x:c>
      <x:c r="Y1286" s="151" t="n">
        <x:v>44588.80196759259</x:v>
      </x:c>
      <x:c r="Z1286" s="151" t="n">
        <x:v>44588.804398148146</x:v>
      </x:c>
      <x:c r="AA1286" s="120" t="n">
        <x:v>43</x:v>
      </x:c>
      <x:c r="AB1286" s="120" t="str">
        <x:v>Normal</x:v>
      </x:c>
      <x:c r="AC1286" s="120" t="n">
        <x:v>0</x:v>
      </x:c>
      <x:c r="AD1286" s="120"/>
      <x:c r="AE1286" s="120"/>
      <x:c r="AF1286" s="120"/>
      <x:c r="AG1286" s="120"/>
    </x:row>
    <x:row r="1287">
      <x:c r="A1287" s="120" t="n">
        <x:v>1286</x:v>
      </x:c>
      <x:c r="B1287" s="120" t="n">
        <x:v>0</x:v>
      </x:c>
      <x:c r="C1287" s="120" t="n">
        <x:v>0</x:v>
      </x:c>
      <x:c r="D1287" s="120" t="str">
        <x:v>CADC0873</x:v>
      </x:c>
      <x:c r="E1287" s="120" t="n">
        <x:v>5</x:v>
      </x:c>
      <x:c r="F1287" s="120" t="n">
        <x:v>240</x:v>
      </x:c>
      <x:c r="G1287" s="120" t="n">
        <x:v>49</x:v>
      </x:c>
      <x:c r="H1287" s="120" t="n">
        <x:v>0.000003594177755102041</x:v>
      </x:c>
      <x:c r="I1287" s="120" t="n">
        <x:v>8.475837447621766e-10</x:v>
      </x:c>
      <x:c r="J1287" s="120" t="n">
        <x:v>0.00002911329154805716</x:v>
      </x:c>
      <x:c r="K1287" s="120" t="n">
        <x:v>-1.4930562935385503</x:v>
      </x:c>
      <x:c r="L1287" s="120" t="n">
        <x:v>0.04679963550208374</x:v>
      </x:c>
      <x:c r="M1287" s="120" t="n">
        <x:v>1</x:v>
      </x:c>
      <x:c r="N1287" s="120" t="n">
        <x:v>1</x:v>
      </x:c>
      <x:c r="O1287" s="120" t="n">
        <x:v>1</x:v>
      </x:c>
      <x:c r="P1287" s="120" t="n">
        <x:v>5</x:v>
      </x:c>
      <x:c r="Q1287" s="120" t="n">
        <x:v>16</x:v>
      </x:c>
      <x:c r="R1287" s="120" t="n">
        <x:v>1.4715064539178992e-11</x:v>
      </x:c>
      <x:c r="S1287" s="120" t="n">
        <x:v>1.8480114474311457e-12</x:v>
      </x:c>
      <x:c r="T1287" s="120" t="n">
        <x:v>1200</x:v>
      </x:c>
      <x:c r="U1287" s="120" t="n">
        <x:v>245</x:v>
      </x:c>
      <x:c r="V1287" s="120" t="n">
        <x:v>3.5315989365090693e-12</x:v>
      </x:c>
      <x:c r="W1287" s="120" t="n">
        <x:v>1.7297627444126055e-11</x:v>
      </x:c>
      <x:c r="X1287" s="120" t="n">
        <x:v>1287</x:v>
      </x:c>
      <x:c r="Y1287" s="151" t="n">
        <x:v>44588.804456018515</x:v>
      </x:c>
      <x:c r="Z1287" s="151" t="n">
        <x:v>44588.807233796295</x:v>
      </x:c>
      <x:c r="AA1287" s="120" t="n">
        <x:v>49</x:v>
      </x:c>
      <x:c r="AB1287" s="120" t="str">
        <x:v>Normal</x:v>
      </x:c>
      <x:c r="AC1287" s="120" t="n">
        <x:v>0</x:v>
      </x:c>
      <x:c r="AD1287" s="120"/>
      <x:c r="AE1287" s="120"/>
      <x:c r="AF1287" s="120"/>
      <x:c r="AG1287" s="120"/>
    </x:row>
    <x:row r="1288">
      <x:c r="A1288" s="120" t="n">
        <x:v>1287</x:v>
      </x:c>
      <x:c r="B1288" s="120" t="n">
        <x:v>0</x:v>
      </x:c>
      <x:c r="C1288" s="120" t="n">
        <x:v>1</x:v>
      </x:c>
      <x:c r="D1288" s="120" t="str">
        <x:v>CADC0873</x:v>
      </x:c>
      <x:c r="E1288" s="120" t="n">
        <x:v>5</x:v>
      </x:c>
      <x:c r="F1288" s="120" t="n">
        <x:v>215</x:v>
      </x:c>
      <x:c r="G1288" s="120" t="n">
        <x:v>44</x:v>
      </x:c>
      <x:c r="H1288" s="120" t="n">
        <x:v>-0.0000052728799772727265</x:v>
      </x:c>
      <x:c r="I1288" s="120" t="n">
        <x:v>3.121689944452237e-10</x:v>
      </x:c>
      <x:c r="J1288" s="120" t="n">
        <x:v>0.00001766830479828848</x:v>
      </x:c>
      <x:c r="K1288" s="120" t="n">
        <x:v>-0.9435878148284713</x:v>
      </x:c>
      <x:c r="L1288" s="120" t="n">
        <x:v>-0.7425471521351648</x:v>
      </x:c>
      <x:c r="M1288" s="120" t="n">
        <x:v>1</x:v>
      </x:c>
      <x:c r="N1288" s="120" t="n">
        <x:v>1</x:v>
      </x:c>
      <x:c r="O1288" s="120" t="n">
        <x:v>1</x:v>
      </x:c>
      <x:c r="P1288" s="120" t="n">
        <x:v>10</x:v>
      </x:c>
      <x:c r="Q1288" s="120" t="n">
        <x:v>16</x:v>
      </x:c>
      <x:c r="R1288" s="120" t="n">
        <x:v>2.6776224889128757e-12</x:v>
      </x:c>
      <x:c r="S1288" s="120" t="n">
        <x:v>8.089266910337263e-13</x:v>
      </x:c>
      <x:c r="T1288" s="120" t="n">
        <x:v>1075</x:v>
      </x:c>
      <x:c r="U1288" s="120" t="n">
        <x:v>220</x:v>
      </x:c>
      <x:c r="V1288" s="120" t="n">
        <x:v>1.4519488113731334e-12</x:v>
      </x:c>
      <x:c r="W1288" s="120" t="n">
        <x:v>7.0947498737550845e-12</x:v>
      </x:c>
      <x:c r="X1288" s="120" t="n">
        <x:v>1288</x:v>
      </x:c>
      <x:c r="Y1288" s="151" t="n">
        <x:v>44588.807291666664</x:v>
      </x:c>
      <x:c r="Z1288" s="151" t="n">
        <x:v>44588.80978009259</x:v>
      </x:c>
      <x:c r="AA1288" s="120" t="n">
        <x:v>44</x:v>
      </x:c>
      <x:c r="AB1288" s="120" t="str">
        <x:v>Normal</x:v>
      </x:c>
      <x:c r="AC1288" s="120" t="n">
        <x:v>0</x:v>
      </x:c>
      <x:c r="AD1288" s="120"/>
      <x:c r="AE1288" s="120"/>
      <x:c r="AF1288" s="120"/>
      <x:c r="AG1288" s="120"/>
    </x:row>
    <x:row r="1289">
      <x:c r="A1289" s="120" t="n">
        <x:v>1288</x:v>
      </x:c>
      <x:c r="B1289" s="120" t="n">
        <x:v>0</x:v>
      </x:c>
      <x:c r="C1289" s="120" t="n">
        <x:v>0</x:v>
      </x:c>
      <x:c r="D1289" s="120" t="str">
        <x:v>CADC0873</x:v>
      </x:c>
      <x:c r="E1289" s="120" t="n">
        <x:v>5</x:v>
      </x:c>
      <x:c r="F1289" s="120" t="n">
        <x:v>225</x:v>
      </x:c>
      <x:c r="G1289" s="120" t="n">
        <x:v>46</x:v>
      </x:c>
      <x:c r="H1289" s="120" t="n">
        <x:v>0.000004102451304347827</x:v>
      </x:c>
      <x:c r="I1289" s="120" t="n">
        <x:v>5.657557011936373e-10</x:v>
      </x:c>
      <x:c r="J1289" s="120" t="n">
        <x:v>0.00002378561963022274</x:v>
      </x:c>
      <x:c r="K1289" s="120" t="n">
        <x:v>-0.8538840353615571</x:v>
      </x:c>
      <x:c r="L1289" s="120" t="n">
        <x:v>-0.6573683979317264</x:v>
      </x:c>
      <x:c r="M1289" s="120" t="n">
        <x:v>1</x:v>
      </x:c>
      <x:c r="N1289" s="120" t="n">
        <x:v>1</x:v>
      </x:c>
      <x:c r="O1289" s="120" t="n">
        <x:v>1</x:v>
      </x:c>
      <x:c r="P1289" s="120" t="n">
        <x:v>5</x:v>
      </x:c>
      <x:c r="Q1289" s="120" t="n">
        <x:v>13</x:v>
      </x:c>
      <x:c r="R1289" s="120" t="n">
        <x:v>6.324513648907654e-12</x:v>
      </x:c>
      <x:c r="S1289" s="120" t="n">
        <x:v>9.046359397509825e-13</x:v>
      </x:c>
      <x:c r="T1289" s="120" t="n">
        <x:v>1125</x:v>
      </x:c>
      <x:c r="U1289" s="120" t="n">
        <x:v>230</x:v>
      </x:c>
      <x:c r="V1289" s="120" t="n">
        <x:v>2.5144697830828327e-12</x:v>
      </x:c>
      <x:c r="W1289" s="120" t="n">
        <x:v>1.2299036982470378e-11</x:v>
      </x:c>
      <x:c r="X1289" s="120" t="n">
        <x:v>1289</x:v>
      </x:c>
      <x:c r="Y1289" s="151" t="n">
        <x:v>44588.80983796297</x:v>
      </x:c>
      <x:c r="Z1289" s="151" t="n">
        <x:v>44588.81244212963</x:v>
      </x:c>
      <x:c r="AA1289" s="120" t="n">
        <x:v>46</x:v>
      </x:c>
      <x:c r="AB1289" s="120" t="str">
        <x:v>Normal</x:v>
      </x:c>
      <x:c r="AC1289" s="120" t="n">
        <x:v>0</x:v>
      </x:c>
      <x:c r="AD1289" s="120"/>
      <x:c r="AE1289" s="120"/>
      <x:c r="AF1289" s="120"/>
      <x:c r="AG1289" s="120"/>
    </x:row>
    <x:row r="1290">
      <x:c r="A1290" s="120" t="n">
        <x:v>1289</x:v>
      </x:c>
      <x:c r="B1290" s="120" t="n">
        <x:v>0</x:v>
      </x:c>
      <x:c r="C1290" s="120" t="n">
        <x:v>1</x:v>
      </x:c>
      <x:c r="D1290" s="120" t="str">
        <x:v>CADC0873</x:v>
      </x:c>
      <x:c r="E1290" s="120" t="n">
        <x:v>5</x:v>
      </x:c>
      <x:c r="F1290" s="120" t="n">
        <x:v>215</x:v>
      </x:c>
      <x:c r="G1290" s="120" t="n">
        <x:v>44</x:v>
      </x:c>
      <x:c r="H1290" s="120" t="n">
        <x:v>0.000005600304250000001</x:v>
      </x:c>
      <x:c r="I1290" s="120" t="n">
        <x:v>7.734991275714955e-10</x:v>
      </x:c>
      <x:c r="J1290" s="120" t="n">
        <x:v>0.000027811852285877966</x:v>
      </x:c>
      <x:c r="K1290" s="120" t="n">
        <x:v>-1.4203019323925783</x:v>
      </x:c>
      <x:c r="L1290" s="120" t="n">
        <x:v>-0.02854717683677743</x:v>
      </x:c>
      <x:c r="M1290" s="120" t="n">
        <x:v>1</x:v>
      </x:c>
      <x:c r="N1290" s="120" t="n">
        <x:v>1</x:v>
      </x:c>
      <x:c r="O1290" s="120" t="n">
        <x:v>1</x:v>
      </x:c>
      <x:c r="P1290" s="120" t="n">
        <x:v>6</x:v>
      </x:c>
      <x:c r="Q1290" s="120" t="n">
        <x:v>16</x:v>
      </x:c>
      <x:c r="R1290" s="120" t="n">
        <x:v>1.637088031945966e-11</x:v>
      </x:c>
      <x:c r="S1290" s="120" t="n">
        <x:v>1.8964766092375226e-12</x:v>
      </x:c>
      <x:c r="T1290" s="120" t="n">
        <x:v>1075</x:v>
      </x:c>
      <x:c r="U1290" s="120" t="n">
        <x:v>220</x:v>
      </x:c>
      <x:c r="V1290" s="120" t="n">
        <x:v>3.597670360797653e-12</x:v>
      </x:c>
      <x:c r="W1290" s="120" t="n">
        <x:v>1.7579525626624895e-11</x:v>
      </x:c>
      <x:c r="X1290" s="120" t="n">
        <x:v>1290</x:v>
      </x:c>
      <x:c r="Y1290" s="151" t="n">
        <x:v>44588.85225694445</x:v>
      </x:c>
      <x:c r="Z1290" s="151" t="n">
        <x:v>44588.85474537037</x:v>
      </x:c>
      <x:c r="AA1290" s="120" t="n">
        <x:v>44</x:v>
      </x:c>
      <x:c r="AB1290" s="120" t="str">
        <x:v>Normal</x:v>
      </x:c>
      <x:c r="AC1290" s="120" t="n">
        <x:v>0</x:v>
      </x:c>
      <x:c r="AD1290" s="120"/>
      <x:c r="AE1290" s="120"/>
      <x:c r="AF1290" s="120"/>
      <x:c r="AG1290" s="120"/>
    </x:row>
    <x:row r="1291">
      <x:c r="A1291" s="120" t="n">
        <x:v>1290</x:v>
      </x:c>
      <x:c r="B1291" s="120" t="n">
        <x:v>0</x:v>
      </x:c>
      <x:c r="C1291" s="120" t="n">
        <x:v>1</x:v>
      </x:c>
      <x:c r="D1291" s="120" t="str">
        <x:v>CADC0873</x:v>
      </x:c>
      <x:c r="E1291" s="120" t="n">
        <x:v>5</x:v>
      </x:c>
      <x:c r="F1291" s="120" t="n">
        <x:v>230</x:v>
      </x:c>
      <x:c r="G1291" s="120" t="n">
        <x:v>47</x:v>
      </x:c>
      <x:c r="H1291" s="120" t="n">
        <x:v>-0.0000026013006382978722</x:v>
      </x:c>
      <x:c r="I1291" s="120" t="n">
        <x:v>7.526838090309124e-10</x:v>
      </x:c>
      <x:c r="J1291" s="120" t="n">
        <x:v>0.0000274350835433558</x:v>
      </x:c>
      <x:c r="K1291" s="120" t="n">
        <x:v>-1.4943381054395897</x:v>
      </x:c>
      <x:c r="L1291" s="120" t="n">
        <x:v>0.06777133528117275</x:v>
      </x:c>
      <x:c r="M1291" s="120" t="n">
        <x:v>1</x:v>
      </x:c>
      <x:c r="N1291" s="120" t="n">
        <x:v>1</x:v>
      </x:c>
      <x:c r="O1291" s="120" t="n">
        <x:v>1</x:v>
      </x:c>
      <x:c r="P1291" s="120" t="n">
        <x:v>4</x:v>
      </x:c>
      <x:c r="Q1291" s="120" t="n">
        <x:v>14</x:v>
      </x:c>
      <x:c r="R1291" s="120" t="n">
        <x:v>1.4232175022800945e-11</x:v>
      </x:c>
      <x:c r="S1291" s="120" t="n">
        <x:v>1.6471163684632073e-12</x:v>
      </x:c>
      <x:c r="T1291" s="120" t="n">
        <x:v>1150</x:v>
      </x:c>
      <x:c r="U1291" s="120" t="n">
        <x:v>235</x:v>
      </x:c>
      <x:c r="V1291" s="120" t="n">
        <x:v>3.2725383001344014e-12</x:v>
      </x:c>
      <x:c r="W1291" s="120" t="n">
        <x:v>1.6014549128317285e-11</x:v>
      </x:c>
      <x:c r="X1291" s="120" t="n">
        <x:v>1291</x:v>
      </x:c>
      <x:c r="Y1291" s="151" t="n">
        <x:v>44588.85480324074</x:v>
      </x:c>
      <x:c r="Z1291" s="151" t="n">
        <x:v>44588.857465277775</x:v>
      </x:c>
      <x:c r="AA1291" s="120" t="n">
        <x:v>47</x:v>
      </x:c>
      <x:c r="AB1291" s="120" t="str">
        <x:v>Normal</x:v>
      </x:c>
      <x:c r="AC1291" s="120" t="n">
        <x:v>0</x:v>
      </x:c>
      <x:c r="AD1291" s="120"/>
      <x:c r="AE1291" s="120"/>
      <x:c r="AF1291" s="120"/>
      <x:c r="AG1291" s="120"/>
    </x:row>
    <x:row r="1292">
      <x:c r="A1292" s="120" t="n">
        <x:v>1291</x:v>
      </x:c>
      <x:c r="B1292" s="120" t="n">
        <x:v>0</x:v>
      </x:c>
      <x:c r="C1292" s="120" t="n">
        <x:v>0</x:v>
      </x:c>
      <x:c r="D1292" s="120" t="str">
        <x:v>CADC0873</x:v>
      </x:c>
      <x:c r="E1292" s="120" t="n">
        <x:v>5</x:v>
      </x:c>
      <x:c r="F1292" s="120" t="n">
        <x:v>220</x:v>
      </x:c>
      <x:c r="G1292" s="120" t="n">
        <x:v>45</x:v>
      </x:c>
      <x:c r="H1292" s="120" t="n">
        <x:v>-0.000002261664311111111</x:v>
      </x:c>
      <x:c r="I1292" s="120" t="n">
        <x:v>5.559838075632248e-10</x:v>
      </x:c>
      <x:c r="J1292" s="120" t="n">
        <x:v>0.000023579308886462824</x:v>
      </x:c>
      <x:c r="K1292" s="120" t="n">
        <x:v>-1.4810538670129927</x:v>
      </x:c>
      <x:c r="L1292" s="120" t="n">
        <x:v>0.013366459846911148</x:v>
      </x:c>
      <x:c r="M1292" s="120" t="n">
        <x:v>1</x:v>
      </x:c>
      <x:c r="N1292" s="120" t="n">
        <x:v>1</x:v>
      </x:c>
      <x:c r="O1292" s="120" t="n">
        <x:v>1</x:v>
      </x:c>
      <x:c r="P1292" s="120" t="n">
        <x:v>5</x:v>
      </x:c>
      <x:c r="Q1292" s="120" t="n">
        <x:v>15</x:v>
      </x:c>
      <x:c r="R1292" s="120" t="n">
        <x:v>1.1547810355139783e-11</x:v>
      </x:c>
      <x:c r="S1292" s="120" t="n">
        <x:v>1.5635780488434528e-12</x:v>
      </x:c>
      <x:c r="T1292" s="120" t="n">
        <x:v>1100</x:v>
      </x:c>
      <x:c r="U1292" s="120" t="n">
        <x:v>225</x:v>
      </x:c>
      <x:c r="V1292" s="120" t="n">
        <x:v>2.5271991252873854e-12</x:v>
      </x:c>
      <x:c r="W1292" s="120" t="n">
        <x:v>1.2355195723627217e-11</x:v>
      </x:c>
      <x:c r="X1292" s="120" t="n">
        <x:v>1292</x:v>
      </x:c>
      <x:c r="Y1292" s="151" t="n">
        <x:v>44588.857523148145</x:v>
      </x:c>
      <x:c r="Z1292" s="151" t="n">
        <x:v>44588.86006944445</x:v>
      </x:c>
      <x:c r="AA1292" s="120" t="n">
        <x:v>45</x:v>
      </x:c>
      <x:c r="AB1292" s="120" t="str">
        <x:v>Normal</x:v>
      </x:c>
      <x:c r="AC1292" s="120" t="n">
        <x:v>0</x:v>
      </x:c>
      <x:c r="AD1292" s="120"/>
      <x:c r="AE1292" s="120"/>
      <x:c r="AF1292" s="120"/>
      <x:c r="AG1292" s="120"/>
    </x:row>
    <x:row r="1293">
      <x:c r="A1293" s="120" t="n">
        <x:v>1292</x:v>
      </x:c>
      <x:c r="B1293" s="120" t="n">
        <x:v>0</x:v>
      </x:c>
      <x:c r="C1293" s="120" t="n">
        <x:v>1</x:v>
      </x:c>
      <x:c r="D1293" s="120" t="str">
        <x:v>CADC0873</x:v>
      </x:c>
      <x:c r="E1293" s="120" t="n">
        <x:v>5</x:v>
      </x:c>
      <x:c r="F1293" s="120" t="n">
        <x:v>240</x:v>
      </x:c>
      <x:c r="G1293" s="120" t="n">
        <x:v>49</x:v>
      </x:c>
      <x:c r="H1293" s="120" t="n">
        <x:v>-0.000003886106510204082</x:v>
      </x:c>
      <x:c r="I1293" s="120" t="n">
        <x:v>2.4436833200370463e-10</x:v>
      </x:c>
      <x:c r="J1293" s="120" t="n">
        <x:v>0.00001563228492587391</x:v>
      </x:c>
      <x:c r="K1293" s="120" t="n">
        <x:v>-1.09922367725984</x:v>
      </x:c>
      <x:c r="L1293" s="120" t="n">
        <x:v>-0.26574353857537986</x:v>
      </x:c>
      <x:c r="M1293" s="120" t="n">
        <x:v>1</x:v>
      </x:c>
      <x:c r="N1293" s="120" t="n">
        <x:v>1</x:v>
      </x:c>
      <x:c r="O1293" s="120" t="n">
        <x:v>1</x:v>
      </x:c>
      <x:c r="P1293" s="120" t="n">
        <x:v>7</x:v>
      </x:c>
      <x:c r="Q1293" s="120" t="n">
        <x:v>18</x:v>
      </x:c>
      <x:c r="R1293" s="120" t="n">
        <x:v>3.8928568090820136e-12</x:v>
      </x:c>
      <x:c r="S1293" s="120" t="n">
        <x:v>7.793616748555501e-13</x:v>
      </x:c>
      <x:c r="T1293" s="120" t="n">
        <x:v>1200</x:v>
      </x:c>
      <x:c r="U1293" s="120" t="n">
        <x:v>245</x:v>
      </x:c>
      <x:c r="V1293" s="120" t="n">
        <x:v>1.0182013833487693e-12</x:v>
      </x:c>
      <x:c r="W1293" s="120" t="n">
        <x:v>4.9871088164021355e-12</x:v>
      </x:c>
      <x:c r="X1293" s="120" t="n">
        <x:v>1293</x:v>
      </x:c>
      <x:c r="Y1293" s="151" t="n">
        <x:v>44588.860127314816</x:v>
      </x:c>
      <x:c r="Z1293" s="151" t="n">
        <x:v>44588.862905092596</x:v>
      </x:c>
      <x:c r="AA1293" s="120" t="n">
        <x:v>49</x:v>
      </x:c>
      <x:c r="AB1293" s="120" t="str">
        <x:v>Normal</x:v>
      </x:c>
      <x:c r="AC1293" s="120" t="n">
        <x:v>1</x:v>
      </x:c>
      <x:c r="AD1293" s="120" t="n">
        <x:v>750</x:v>
      </x:c>
      <x:c r="AE1293" s="120" t="n">
        <x:v>8</x:v>
      </x:c>
      <x:c r="AF1293" s="120" t="n">
        <x:v>50</x:v>
      </x:c>
      <x:c r="AG1293" s="120" t="str">
        <x:v>train=1|anomaly=0</x:v>
      </x:c>
    </x:row>
    <x:row r="1294">
      <x:c r="A1294" s="120" t="n">
        <x:v>1293</x:v>
      </x:c>
      <x:c r="B1294" s="120" t="n">
        <x:v>0</x:v>
      </x:c>
      <x:c r="C1294" s="120" t="n">
        <x:v>0</x:v>
      </x:c>
      <x:c r="D1294" s="120" t="str">
        <x:v>CADC0873</x:v>
      </x:c>
      <x:c r="E1294" s="120" t="n">
        <x:v>5</x:v>
      </x:c>
      <x:c r="F1294" s="120" t="n">
        <x:v>230</x:v>
      </x:c>
      <x:c r="G1294" s="120" t="n">
        <x:v>47</x:v>
      </x:c>
      <x:c r="H1294" s="120" t="n">
        <x:v>4.906082340425534e-7</x:v>
      </x:c>
      <x:c r="I1294" s="120" t="n">
        <x:v>3.143367438295081e-10</x:v>
      </x:c>
      <x:c r="J1294" s="120" t="n">
        <x:v>0.000017729544377380602</x:v>
      </x:c>
      <x:c r="K1294" s="120" t="n">
        <x:v>-1.217727803131933</x:v>
      </x:c>
      <x:c r="L1294" s="120" t="n">
        <x:v>-0.1528491326278299</x:v>
      </x:c>
      <x:c r="M1294" s="120" t="n">
        <x:v>1</x:v>
      </x:c>
      <x:c r="N1294" s="120" t="n">
        <x:v>1</x:v>
      </x:c>
      <x:c r="O1294" s="120" t="n">
        <x:v>1</x:v>
      </x:c>
      <x:c r="P1294" s="120" t="n">
        <x:v>4</x:v>
      </x:c>
      <x:c r="Q1294" s="120" t="n">
        <x:v>13</x:v>
      </x:c>
      <x:c r="R1294" s="120" t="n">
        <x:v>5.672314231558082e-12</x:v>
      </x:c>
      <x:c r="S1294" s="120" t="n">
        <x:v>8.538832143020001e-13</x:v>
      </x:c>
      <x:c r="T1294" s="120" t="n">
        <x:v>1150</x:v>
      </x:c>
      <x:c r="U1294" s="120" t="n">
        <x:v>235</x:v>
      </x:c>
      <x:c r="V1294" s="120" t="n">
        <x:v>1.3666814949109048e-12</x:v>
      </x:c>
      <x:c r="W1294" s="120" t="n">
        <x:v>6.688015826159747e-12</x:v>
      </x:c>
      <x:c r="X1294" s="120" t="n">
        <x:v>1294</x:v>
      </x:c>
      <x:c r="Y1294" s="151" t="n">
        <x:v>44588.862962962965</x:v>
      </x:c>
      <x:c r="Z1294" s="151" t="n">
        <x:v>44588.865625</x:v>
      </x:c>
      <x:c r="AA1294" s="120" t="n">
        <x:v>47</x:v>
      </x:c>
      <x:c r="AB1294" s="120" t="str">
        <x:v>Normal</x:v>
      </x:c>
      <x:c r="AC1294" s="120" t="n">
        <x:v>1</x:v>
      </x:c>
      <x:c r="AD1294" s="120" t="n">
        <x:v>74</x:v>
      </x:c>
      <x:c r="AE1294" s="120" t="n">
        <x:v>1</x:v>
      </x:c>
      <x:c r="AF1294" s="120" t="n">
        <x:v>74</x:v>
      </x:c>
      <x:c r="AG1294" s="120" t="str">
        <x:v>train=0|anomaly=0</x:v>
      </x:c>
    </x:row>
    <x:row r="1295">
      <x:c r="A1295" s="120" t="n">
        <x:v>1294</x:v>
      </x:c>
      <x:c r="B1295" s="120" t="n">
        <x:v>0</x:v>
      </x:c>
      <x:c r="C1295" s="120" t="n">
        <x:v>1</x:v>
      </x:c>
      <x:c r="D1295" s="120" t="str">
        <x:v>CADC0873</x:v>
      </x:c>
      <x:c r="E1295" s="120" t="n">
        <x:v>5</x:v>
      </x:c>
      <x:c r="F1295" s="120" t="n">
        <x:v>216</x:v>
      </x:c>
      <x:c r="G1295" s="120" t="n">
        <x:v>44</x:v>
      </x:c>
      <x:c r="H1295" s="120" t="n">
        <x:v>-0.000006532354113636364</x:v>
      </x:c>
      <x:c r="I1295" s="120" t="n">
        <x:v>4.045885391242871e-10</x:v>
      </x:c>
      <x:c r="J1295" s="120" t="n">
        <x:v>0.000020114386372054384</x:v>
      </x:c>
      <x:c r="K1295" s="120" t="n">
        <x:v>-1.493831266242449</x:v>
      </x:c>
      <x:c r="L1295" s="120" t="n">
        <x:v>0.030647718887425544</x:v>
      </x:c>
      <x:c r="M1295" s="120" t="n">
        <x:v>1</x:v>
      </x:c>
      <x:c r="N1295" s="120" t="n">
        <x:v>1</x:v>
      </x:c>
      <x:c r="O1295" s="120" t="n">
        <x:v>1</x:v>
      </x:c>
      <x:c r="P1295" s="120" t="n">
        <x:v>3</x:v>
      </x:c>
      <x:c r="Q1295" s="120" t="n">
        <x:v>12</x:v>
      </x:c>
      <x:c r="R1295" s="120" t="n">
        <x:v>8.787324516625574e-12</x:v>
      </x:c>
      <x:c r="S1295" s="120" t="n">
        <x:v>1.0172029956034069e-12</x:v>
      </x:c>
      <x:c r="T1295" s="120" t="n">
        <x:v>1086</x:v>
      </x:c>
      <x:c r="U1295" s="120" t="n">
        <x:v>220</x:v>
      </x:c>
      <x:c r="V1295" s="120" t="n">
        <x:v>1.8730950885383663e-12</x:v>
      </x:c>
      <x:c r="W1295" s="120" t="n">
        <x:v>9.195194071006526e-12</x:v>
      </x:c>
      <x:c r="X1295" s="120" t="n">
        <x:v>1295</x:v>
      </x:c>
      <x:c r="Y1295" s="151" t="n">
        <x:v>44588.86568287037</x:v>
      </x:c>
      <x:c r="Z1295" s="151" t="n">
        <x:v>44588.86818287037</x:v>
      </x:c>
      <x:c r="AA1295" s="120" t="n">
        <x:v>44</x:v>
      </x:c>
      <x:c r="AB1295" s="120" t="str">
        <x:v>Normal</x:v>
      </x:c>
      <x:c r="AC1295" s="120" t="n">
        <x:v>0</x:v>
      </x:c>
      <x:c r="AD1295" s="120"/>
      <x:c r="AE1295" s="120"/>
      <x:c r="AF1295" s="120"/>
      <x:c r="AG1295" s="120"/>
    </x:row>
    <x:row r="1296">
      <x:c r="A1296" s="120" t="n">
        <x:v>1295</x:v>
      </x:c>
      <x:c r="B1296" s="120" t="n">
        <x:v>0</x:v>
      </x:c>
      <x:c r="C1296" s="120" t="n">
        <x:v>0</x:v>
      </x:c>
      <x:c r="D1296" s="120" t="str">
        <x:v>CADC0873</x:v>
      </x:c>
      <x:c r="E1296" s="120" t="n">
        <x:v>5</x:v>
      </x:c>
      <x:c r="F1296" s="120" t="n">
        <x:v>235</x:v>
      </x:c>
      <x:c r="G1296" s="120" t="n">
        <x:v>48</x:v>
      </x:c>
      <x:c r="H1296" s="120" t="n">
        <x:v>0.0000013940156250000002</x:v>
      </x:c>
      <x:c r="I1296" s="120" t="n">
        <x:v>8.401097241634038e-10</x:v>
      </x:c>
      <x:c r="J1296" s="120" t="n">
        <x:v>0.00002898464635222248</x:v>
      </x:c>
      <x:c r="K1296" s="120" t="n">
        <x:v>-1.4787865562155016</x:v>
      </x:c>
      <x:c r="L1296" s="120" t="n">
        <x:v>0.02277274420127109</x:v>
      </x:c>
      <x:c r="M1296" s="120" t="n">
        <x:v>1</x:v>
      </x:c>
      <x:c r="N1296" s="120" t="n">
        <x:v>1</x:v>
      </x:c>
      <x:c r="O1296" s="120" t="n">
        <x:v>1</x:v>
      </x:c>
      <x:c r="P1296" s="120" t="n">
        <x:v>5</x:v>
      </x:c>
      <x:c r="Q1296" s="120" t="n">
        <x:v>16</x:v>
      </x:c>
      <x:c r="R1296" s="120" t="n">
        <x:v>1.5133482036186965e-11</x:v>
      </x:c>
      <x:c r="S1296" s="120" t="n">
        <x:v>1.6263351473752387e-12</x:v>
      </x:c>
      <x:c r="T1296" s="120" t="n">
        <x:v>1175</x:v>
      </x:c>
      <x:c r="U1296" s="120" t="n">
        <x:v>240</x:v>
      </x:c>
      <x:c r="V1296" s="120" t="n">
        <x:v>3.5749349964400162e-12</x:v>
      </x:c>
      <x:c r="W1296" s="120" t="n">
        <x:v>1.7502285920070913e-11</x:v>
      </x:c>
      <x:c r="X1296" s="120" t="n">
        <x:v>1296</x:v>
      </x:c>
      <x:c r="Y1296" s="151" t="n">
        <x:v>44588.86824074074</x:v>
      </x:c>
      <x:c r="Z1296" s="151" t="n">
        <x:v>44588.87096064815</x:v>
      </x:c>
      <x:c r="AA1296" s="120" t="n">
        <x:v>48</x:v>
      </x:c>
      <x:c r="AB1296" s="120" t="str">
        <x:v>Normal</x:v>
      </x:c>
      <x:c r="AC1296" s="120" t="n">
        <x:v>0</x:v>
      </x:c>
      <x:c r="AD1296" s="120"/>
      <x:c r="AE1296" s="120"/>
      <x:c r="AF1296" s="120"/>
      <x:c r="AG1296" s="120"/>
    </x:row>
    <x:row r="1297">
      <x:c r="A1297" s="120" t="n">
        <x:v>1296</x:v>
      </x:c>
      <x:c r="B1297" s="120" t="n">
        <x:v>0</x:v>
      </x:c>
      <x:c r="C1297" s="120" t="n">
        <x:v>1</x:v>
      </x:c>
      <x:c r="D1297" s="120" t="str">
        <x:v>CADC0873</x:v>
      </x:c>
      <x:c r="E1297" s="120" t="n">
        <x:v>5</x:v>
      </x:c>
      <x:c r="F1297" s="120" t="n">
        <x:v>235</x:v>
      </x:c>
      <x:c r="G1297" s="120" t="n">
        <x:v>48</x:v>
      </x:c>
      <x:c r="H1297" s="120" t="n">
        <x:v>0.0000014438579479166668</x:v>
      </x:c>
      <x:c r="I1297" s="120" t="n">
        <x:v>5.902558836876877e-10</x:v>
      </x:c>
      <x:c r="J1297" s="120" t="n">
        <x:v>0.00002429518231435376</x:v>
      </x:c>
      <x:c r="K1297" s="120" t="n">
        <x:v>-0.9583493964245262</x:v>
      </x:c>
      <x:c r="L1297" s="120" t="n">
        <x:v>-0.5068625914792061</x:v>
      </x:c>
      <x:c r="M1297" s="120" t="n">
        <x:v>1</x:v>
      </x:c>
      <x:c r="N1297" s="120" t="n">
        <x:v>1</x:v>
      </x:c>
      <x:c r="O1297" s="120" t="n">
        <x:v>1</x:v>
      </x:c>
      <x:c r="P1297" s="120" t="n">
        <x:v>8</x:v>
      </x:c>
      <x:c r="Q1297" s="120" t="n">
        <x:v>15</x:v>
      </x:c>
      <x:c r="R1297" s="120" t="n">
        <x:v>7.029751539985816e-12</x:v>
      </x:c>
      <x:c r="S1297" s="120" t="n">
        <x:v>1.1131367782463794e-12</x:v>
      </x:c>
      <x:c r="T1297" s="120" t="n">
        <x:v>1175</x:v>
      </x:c>
      <x:c r="U1297" s="120" t="n">
        <x:v>240</x:v>
      </x:c>
      <x:c r="V1297" s="120" t="n">
        <x:v>2.5117271646284583e-12</x:v>
      </x:c>
      <x:c r="W1297" s="120" t="n">
        <x:v>1.2296997576826828e-11</x:v>
      </x:c>
      <x:c r="X1297" s="120" t="n">
        <x:v>1297</x:v>
      </x:c>
      <x:c r="Y1297" s="151" t="n">
        <x:v>44588.87101851852</x:v>
      </x:c>
      <x:c r="Z1297" s="151" t="n">
        <x:v>44588.87373842593</x:v>
      </x:c>
      <x:c r="AA1297" s="120" t="n">
        <x:v>48</x:v>
      </x:c>
      <x:c r="AB1297" s="120" t="str">
        <x:v>Normal</x:v>
      </x:c>
      <x:c r="AC1297" s="120" t="n">
        <x:v>0</x:v>
      </x:c>
      <x:c r="AD1297" s="120"/>
      <x:c r="AE1297" s="120"/>
      <x:c r="AF1297" s="120"/>
      <x:c r="AG1297" s="120"/>
    </x:row>
    <x:row r="1298">
      <x:c r="A1298" s="120" t="n">
        <x:v>1297</x:v>
      </x:c>
      <x:c r="B1298" s="120" t="n">
        <x:v>0</x:v>
      </x:c>
      <x:c r="C1298" s="120" t="n">
        <x:v>1</x:v>
      </x:c>
      <x:c r="D1298" s="120" t="str">
        <x:v>CADC0873</x:v>
      </x:c>
      <x:c r="E1298" s="120" t="n">
        <x:v>5</x:v>
      </x:c>
      <x:c r="F1298" s="120" t="n">
        <x:v>210</x:v>
      </x:c>
      <x:c r="G1298" s="120" t="n">
        <x:v>43</x:v>
      </x:c>
      <x:c r="H1298" s="120" t="n">
        <x:v>-0.000002976886348837209</x:v>
      </x:c>
      <x:c r="I1298" s="120" t="n">
        <x:v>3.668427852403487e-10</x:v>
      </x:c>
      <x:c r="J1298" s="120" t="n">
        <x:v>0.000019153140349309527</x:v>
      </x:c>
      <x:c r="K1298" s="120" t="n">
        <x:v>-0.8542806130956548</x:v>
      </x:c>
      <x:c r="L1298" s="120" t="n">
        <x:v>-0.6621919005054218</x:v>
      </x:c>
      <x:c r="M1298" s="120" t="n">
        <x:v>1</x:v>
      </x:c>
      <x:c r="N1298" s="120" t="n">
        <x:v>1</x:v>
      </x:c>
      <x:c r="O1298" s="120" t="n">
        <x:v>1</x:v>
      </x:c>
      <x:c r="P1298" s="120" t="n">
        <x:v>8</x:v>
      </x:c>
      <x:c r="Q1298" s="120" t="n">
        <x:v>14</x:v>
      </x:c>
      <x:c r="R1298" s="120" t="n">
        <x:v>4.607859926820918e-12</x:v>
      </x:c>
      <x:c r="S1298" s="120" t="n">
        <x:v>1.097699923395444e-12</x:v>
      </x:c>
      <x:c r="T1298" s="120" t="n">
        <x:v>1050</x:v>
      </x:c>
      <x:c r="U1298" s="120" t="n">
        <x:v>215</x:v>
      </x:c>
      <x:c r="V1298" s="120" t="n">
        <x:v>1.7468704059064224e-12</x:v>
      </x:c>
      <x:c r="W1298" s="120" t="n">
        <x:v>8.53122756372904e-12</x:v>
      </x:c>
      <x:c r="X1298" s="120" t="n">
        <x:v>1298</x:v>
      </x:c>
      <x:c r="Y1298" s="151" t="n">
        <x:v>44588.8737962963</x:v>
      </x:c>
      <x:c r="Z1298" s="151" t="n">
        <x:v>44588.876226851855</x:v>
      </x:c>
      <x:c r="AA1298" s="120" t="n">
        <x:v>43</x:v>
      </x:c>
      <x:c r="AB1298" s="120" t="str">
        <x:v>Normal</x:v>
      </x:c>
      <x:c r="AC1298" s="120" t="n">
        <x:v>1</x:v>
      </x:c>
      <x:c r="AD1298" s="120" t="n">
        <x:v>189</x:v>
      </x:c>
      <x:c r="AE1298" s="120" t="n">
        <x:v>2</x:v>
      </x:c>
      <x:c r="AF1298" s="120" t="n">
        <x:v>89</x:v>
      </x:c>
      <x:c r="AG1298" s="120" t="str">
        <x:v>train=1|anomaly=0</x:v>
      </x:c>
    </x:row>
    <x:row r="1299">
      <x:c r="A1299" s="120" t="n">
        <x:v>1298</x:v>
      </x:c>
      <x:c r="B1299" s="120" t="n">
        <x:v>0</x:v>
      </x:c>
      <x:c r="C1299" s="120" t="n">
        <x:v>1</x:v>
      </x:c>
      <x:c r="D1299" s="120" t="str">
        <x:v>CADC0873</x:v>
      </x:c>
      <x:c r="E1299" s="120" t="n">
        <x:v>5</x:v>
      </x:c>
      <x:c r="F1299" s="120" t="n">
        <x:v>255</x:v>
      </x:c>
      <x:c r="G1299" s="120" t="n">
        <x:v>52</x:v>
      </x:c>
      <x:c r="H1299" s="120" t="n">
        <x:v>0.000002078967461538462</x:v>
      </x:c>
      <x:c r="I1299" s="120" t="n">
        <x:v>8.995030625363405e-10</x:v>
      </x:c>
      <x:c r="J1299" s="120" t="n">
        <x:v>0.00002999171656535085</x:v>
      </x:c>
      <x:c r="K1299" s="120" t="n">
        <x:v>-1.4928797434776317</x:v>
      </x:c>
      <x:c r="L1299" s="120" t="n">
        <x:v>0.07927465023476642</x:v>
      </x:c>
      <x:c r="M1299" s="120" t="n">
        <x:v>1</x:v>
      </x:c>
      <x:c r="N1299" s="120" t="n">
        <x:v>1</x:v>
      </x:c>
      <x:c r="O1299" s="120" t="n">
        <x:v>1</x:v>
      </x:c>
      <x:c r="P1299" s="120" t="n">
        <x:v>5</x:v>
      </x:c>
      <x:c r="Q1299" s="120" t="n">
        <x:v>17</x:v>
      </x:c>
      <x:c r="R1299" s="120" t="n">
        <x:v>1.3647947497442772e-11</x:v>
      </x:c>
      <x:c r="S1299" s="120" t="n">
        <x:v>1.0363089007316792e-12</x:v>
      </x:c>
      <x:c r="T1299" s="120" t="n">
        <x:v>1275</x:v>
      </x:c>
      <x:c r="U1299" s="120" t="n">
        <x:v>260</x:v>
      </x:c>
      <x:c r="V1299" s="120" t="n">
        <x:v>3.5274629903385903e-12</x:v>
      </x:c>
      <x:c r="W1299" s="120" t="n">
        <x:v>1.729813581800655e-11</x:v>
      </x:c>
      <x:c r="X1299" s="120" t="n">
        <x:v>1299</x:v>
      </x:c>
      <x:c r="Y1299" s="151" t="n">
        <x:v>44588.876284722224</x:v>
      </x:c>
      <x:c r="Z1299" s="151" t="n">
        <x:v>44588.87923611111</x:v>
      </x:c>
      <x:c r="AA1299" s="120" t="n">
        <x:v>52</x:v>
      </x:c>
      <x:c r="AB1299" s="120" t="str">
        <x:v>Normal</x:v>
      </x:c>
      <x:c r="AC1299" s="120" t="n">
        <x:v>0</x:v>
      </x:c>
      <x:c r="AD1299" s="120"/>
      <x:c r="AE1299" s="120"/>
      <x:c r="AF1299" s="120"/>
      <x:c r="AG1299" s="120"/>
    </x:row>
    <x:row r="1300">
      <x:c r="A1300" s="120" t="n">
        <x:v>1299</x:v>
      </x:c>
      <x:c r="B1300" s="120" t="n">
        <x:v>0</x:v>
      </x:c>
      <x:c r="C1300" s="120" t="n">
        <x:v>1</x:v>
      </x:c>
      <x:c r="D1300" s="120" t="str">
        <x:v>CADC0873</x:v>
      </x:c>
      <x:c r="E1300" s="120" t="n">
        <x:v>5</x:v>
      </x:c>
      <x:c r="F1300" s="120" t="n">
        <x:v>205</x:v>
      </x:c>
      <x:c r="G1300" s="120" t="n">
        <x:v>42</x:v>
      </x:c>
      <x:c r="H1300" s="120" t="n">
        <x:v>-0.000008361353452380952</x:v>
      </x:c>
      <x:c r="I1300" s="120" t="n">
        <x:v>2.3058337070816485e-10</x:v>
      </x:c>
      <x:c r="J1300" s="120" t="n">
        <x:v>0.000015184971870509502</x:v>
      </x:c>
      <x:c r="K1300" s="120" t="n">
        <x:v>-1.0754887011605776</x:v>
      </x:c>
      <x:c r="L1300" s="120" t="n">
        <x:v>-0.32100480268004455</x:v>
      </x:c>
      <x:c r="M1300" s="120" t="n">
        <x:v>1</x:v>
      </x:c>
      <x:c r="N1300" s="120" t="n">
        <x:v>1</x:v>
      </x:c>
      <x:c r="O1300" s="120" t="n">
        <x:v>1</x:v>
      </x:c>
      <x:c r="P1300" s="120" t="n">
        <x:v>6</x:v>
      </x:c>
      <x:c r="Q1300" s="120" t="n">
        <x:v>13</x:v>
      </x:c>
      <x:c r="R1300" s="120" t="n">
        <x:v>4.502470951827097e-12</x:v>
      </x:c>
      <x:c r="S1300" s="120" t="n">
        <x:v>8.706446676562489e-13</x:v>
      </x:c>
      <x:c r="T1300" s="120" t="n">
        <x:v>1025</x:v>
      </x:c>
      <x:c r="U1300" s="120" t="n">
        <x:v>210</x:v>
      </x:c>
      <x:c r="V1300" s="120" t="n">
        <x:v>1.124796930283731e-12</x:v>
      </x:c>
      <x:c r="W1300" s="120" t="n">
        <x:v>5.490080254956306e-12</x:v>
      </x:c>
      <x:c r="X1300" s="120" t="n">
        <x:v>1300</x:v>
      </x:c>
      <x:c r="Y1300" s="151" t="n">
        <x:v>44588.87929398148</x:v>
      </x:c>
      <x:c r="Z1300" s="151" t="n">
        <x:v>44588.88166666667</x:v>
      </x:c>
      <x:c r="AA1300" s="120" t="n">
        <x:v>42</x:v>
      </x:c>
      <x:c r="AB1300" s="120" t="str">
        <x:v>Normal</x:v>
      </x:c>
      <x:c r="AC1300" s="120" t="n">
        <x:v>1</x:v>
      </x:c>
      <x:c r="AD1300" s="120" t="n">
        <x:v>412</x:v>
      </x:c>
      <x:c r="AE1300" s="120" t="n">
        <x:v>5</x:v>
      </x:c>
      <x:c r="AF1300" s="120" t="n">
        <x:v>12</x:v>
      </x:c>
      <x:c r="AG1300" s="120" t="str">
        <x:v>train=1|anomaly=0</x:v>
      </x:c>
    </x:row>
    <x:row r="1301">
      <x:c r="A1301" s="120" t="n">
        <x:v>1300</x:v>
      </x:c>
      <x:c r="B1301" s="120" t="n">
        <x:v>0</x:v>
      </x:c>
      <x:c r="C1301" s="120" t="n">
        <x:v>1</x:v>
      </x:c>
      <x:c r="D1301" s="120" t="str">
        <x:v>CADC0873</x:v>
      </x:c>
      <x:c r="E1301" s="120" t="n">
        <x:v>5</x:v>
      </x:c>
      <x:c r="F1301" s="120" t="n">
        <x:v>235</x:v>
      </x:c>
      <x:c r="G1301" s="120" t="n">
        <x:v>48</x:v>
      </x:c>
      <x:c r="H1301" s="120" t="n">
        <x:v>0.0000027761461250000003</x:v>
      </x:c>
      <x:c r="I1301" s="120" t="n">
        <x:v>6.222732414659374e-10</x:v>
      </x:c>
      <x:c r="J1301" s="120" t="n">
        <x:v>0.00002494540521751325</x:v>
      </x:c>
      <x:c r="K1301" s="120" t="n">
        <x:v>-1.221377613537844</x:v>
      </x:c>
      <x:c r="L1301" s="120" t="n">
        <x:v>-0.17866458673479368</x:v>
      </x:c>
      <x:c r="M1301" s="120" t="n">
        <x:v>1</x:v>
      </x:c>
      <x:c r="N1301" s="120" t="n">
        <x:v>1</x:v>
      </x:c>
      <x:c r="O1301" s="120" t="n">
        <x:v>1</x:v>
      </x:c>
      <x:c r="P1301" s="120" t="n">
        <x:v>5</x:v>
      </x:c>
      <x:c r="Q1301" s="120" t="n">
        <x:v>16</x:v>
      </x:c>
      <x:c r="R1301" s="120" t="n">
        <x:v>1.021015551188693e-11</x:v>
      </x:c>
      <x:c r="S1301" s="120" t="n">
        <x:v>1.2291816339709338e-12</x:v>
      </x:c>
      <x:c r="T1301" s="120" t="n">
        <x:v>1175</x:v>
      </x:c>
      <x:c r="U1301" s="120" t="n">
        <x:v>240</x:v>
      </x:c>
      <x:c r="V1301" s="120" t="n">
        <x:v>2.6479712402805846e-12</x:v>
      </x:c>
      <x:c r="W1301" s="120" t="n">
        <x:v>1.2964025863873695e-11</x:v>
      </x:c>
      <x:c r="X1301" s="120" t="n">
        <x:v>1301</x:v>
      </x:c>
      <x:c r="Y1301" s="151" t="n">
        <x:v>44588.88172453704</x:v>
      </x:c>
      <x:c r="Z1301" s="151" t="n">
        <x:v>44588.88444444445</x:v>
      </x:c>
      <x:c r="AA1301" s="120" t="n">
        <x:v>48</x:v>
      </x:c>
      <x:c r="AB1301" s="120" t="str">
        <x:v>Normal</x:v>
      </x:c>
      <x:c r="AC1301" s="120" t="n">
        <x:v>0</x:v>
      </x:c>
      <x:c r="AD1301" s="120"/>
      <x:c r="AE1301" s="120"/>
      <x:c r="AF1301" s="120"/>
      <x:c r="AG1301" s="120"/>
    </x:row>
    <x:row r="1302">
      <x:c r="A1302" s="120" t="n">
        <x:v>1301</x:v>
      </x:c>
      <x:c r="B1302" s="120" t="n">
        <x:v>0</x:v>
      </x:c>
      <x:c r="C1302" s="120" t="n">
        <x:v>1</x:v>
      </x:c>
      <x:c r="D1302" s="120" t="str">
        <x:v>CADC0873</x:v>
      </x:c>
      <x:c r="E1302" s="120" t="n">
        <x:v>5</x:v>
      </x:c>
      <x:c r="F1302" s="120" t="n">
        <x:v>235</x:v>
      </x:c>
      <x:c r="G1302" s="120" t="n">
        <x:v>48</x:v>
      </x:c>
      <x:c r="H1302" s="120" t="n">
        <x:v>-7.301356875e-7</x:v>
      </x:c>
      <x:c r="I1302" s="120" t="n">
        <x:v>6.749087653048391e-10</x:v>
      </x:c>
      <x:c r="J1302" s="120" t="n">
        <x:v>0.000025979006241672123</x:v>
      </x:c>
      <x:c r="K1302" s="120" t="n">
        <x:v>-1.4568152658792135</x:v>
      </x:c>
      <x:c r="L1302" s="120" t="n">
        <x:v>0.01530777491510917</x:v>
      </x:c>
      <x:c r="M1302" s="120" t="n">
        <x:v>1</x:v>
      </x:c>
      <x:c r="N1302" s="120" t="n">
        <x:v>1</x:v>
      </x:c>
      <x:c r="O1302" s="120" t="n">
        <x:v>1</x:v>
      </x:c>
      <x:c r="P1302" s="120" t="n">
        <x:v>2</x:v>
      </x:c>
      <x:c r="Q1302" s="120" t="n">
        <x:v>17</x:v>
      </x:c>
      <x:c r="R1302" s="120" t="n">
        <x:v>1.185881832623975e-11</x:v>
      </x:c>
      <x:c r="S1302" s="120" t="n">
        <x:v>8.973187986413255e-13</x:v>
      </x:c>
      <x:c r="T1302" s="120" t="n">
        <x:v>1175</x:v>
      </x:c>
      <x:c r="U1302" s="120" t="n">
        <x:v>240</x:v>
      </x:c>
      <x:c r="V1302" s="120" t="n">
        <x:v>2.8719521927865494e-12</x:v>
      </x:c>
      <x:c r="W1302" s="120" t="n">
        <x:v>1.4060599277184148e-11</x:v>
      </x:c>
      <x:c r="X1302" s="120" t="n">
        <x:v>1302</x:v>
      </x:c>
      <x:c r="Y1302" s="151" t="n">
        <x:v>44588.88450231482</x:v>
      </x:c>
      <x:c r="Z1302" s="151" t="n">
        <x:v>44588.88722222222</x:v>
      </x:c>
      <x:c r="AA1302" s="120" t="n">
        <x:v>48</x:v>
      </x:c>
      <x:c r="AB1302" s="120" t="str">
        <x:v>Normal</x:v>
      </x:c>
      <x:c r="AC1302" s="120" t="n">
        <x:v>0</x:v>
      </x:c>
      <x:c r="AD1302" s="120"/>
      <x:c r="AE1302" s="120"/>
      <x:c r="AF1302" s="120"/>
      <x:c r="AG1302" s="120"/>
    </x:row>
    <x:row r="1303">
      <x:c r="A1303" s="120" t="n">
        <x:v>1302</x:v>
      </x:c>
      <x:c r="B1303" s="120" t="n">
        <x:v>0</x:v>
      </x:c>
      <x:c r="C1303" s="120" t="n">
        <x:v>1</x:v>
      </x:c>
      <x:c r="D1303" s="120" t="str">
        <x:v>CADC0873</x:v>
      </x:c>
      <x:c r="E1303" s="120" t="n">
        <x:v>5</x:v>
      </x:c>
      <x:c r="F1303" s="120" t="n">
        <x:v>211</x:v>
      </x:c>
      <x:c r="G1303" s="120" t="n">
        <x:v>43</x:v>
      </x:c>
      <x:c r="H1303" s="120" t="n">
        <x:v>-0.000004498416720930232</x:v>
      </x:c>
      <x:c r="I1303" s="120" t="n">
        <x:v>3.5387396844842697e-10</x:v>
      </x:c>
      <x:c r="J1303" s="120" t="n">
        <x:v>0.000018811538173377183</x:v>
      </x:c>
      <x:c r="K1303" s="120" t="n">
        <x:v>-1.4822913025202977</x:v>
      </x:c>
      <x:c r="L1303" s="120" t="n">
        <x:v>0.026661703933048734</x:v>
      </x:c>
      <x:c r="M1303" s="120" t="n">
        <x:v>1</x:v>
      </x:c>
      <x:c r="N1303" s="120" t="n">
        <x:v>1</x:v>
      </x:c>
      <x:c r="O1303" s="120" t="n">
        <x:v>1</x:v>
      </x:c>
      <x:c r="P1303" s="120" t="n">
        <x:v>3</x:v>
      </x:c>
      <x:c r="Q1303" s="120" t="n">
        <x:v>15</x:v>
      </x:c>
      <x:c r="R1303" s="120" t="n">
        <x:v>7.984403452185807e-12</x:v>
      </x:c>
      <x:c r="S1303" s="120" t="n">
        <x:v>7.552508276971e-13</x:v>
      </x:c>
      <x:c r="T1303" s="120" t="n">
        <x:v>1061</x:v>
      </x:c>
      <x:c r="U1303" s="120" t="n">
        <x:v>215</x:v>
      </x:c>
      <x:c r="V1303" s="120" t="n">
        <x:v>1.6771278125517865e-12</x:v>
      </x:c>
      <x:c r="W1303" s="120" t="n">
        <x:v>8.229627173219231e-12</x:v>
      </x:c>
      <x:c r="X1303" s="120" t="n">
        <x:v>1303</x:v>
      </x:c>
      <x:c r="Y1303" s="151" t="n">
        <x:v>44588.88728009259</x:v>
      </x:c>
      <x:c r="Z1303" s="151" t="n">
        <x:v>44588.88972222222</x:v>
      </x:c>
      <x:c r="AA1303" s="120" t="n">
        <x:v>43</x:v>
      </x:c>
      <x:c r="AB1303" s="120" t="str">
        <x:v>Normal</x:v>
      </x:c>
      <x:c r="AC1303" s="120" t="n">
        <x:v>0</x:v>
      </x:c>
      <x:c r="AD1303" s="120"/>
      <x:c r="AE1303" s="120"/>
      <x:c r="AF1303" s="120"/>
      <x:c r="AG1303" s="120"/>
    </x:row>
    <x:row r="1304">
      <x:c r="A1304" s="120" t="n">
        <x:v>1303</x:v>
      </x:c>
      <x:c r="B1304" s="120" t="n">
        <x:v>0</x:v>
      </x:c>
      <x:c r="C1304" s="120" t="n">
        <x:v>1</x:v>
      </x:c>
      <x:c r="D1304" s="120" t="str">
        <x:v>CADC0873</x:v>
      </x:c>
      <x:c r="E1304" s="120" t="n">
        <x:v>5</x:v>
      </x:c>
      <x:c r="F1304" s="120" t="n">
        <x:v>240</x:v>
      </x:c>
      <x:c r="G1304" s="120" t="n">
        <x:v>49</x:v>
      </x:c>
      <x:c r="H1304" s="120" t="n">
        <x:v>-0.000004081374836734694</x:v>
      </x:c>
      <x:c r="I1304" s="120" t="n">
        <x:v>2.6730343951756905e-10</x:v>
      </x:c>
      <x:c r="J1304" s="120" t="n">
        <x:v>0.000016349417100238438</x:v>
      </x:c>
      <x:c r="K1304" s="120" t="n">
        <x:v>-1.396809161661383</x:v>
      </x:c>
      <x:c r="L1304" s="120" t="n">
        <x:v>0.031012050798041497</x:v>
      </x:c>
      <x:c r="M1304" s="120" t="n">
        <x:v>1</x:v>
      </x:c>
      <x:c r="N1304" s="120" t="n">
        <x:v>1</x:v>
      </x:c>
      <x:c r="O1304" s="120" t="n">
        <x:v>1</x:v>
      </x:c>
      <x:c r="P1304" s="120" t="n">
        <x:v>7</x:v>
      </x:c>
      <x:c r="Q1304" s="120" t="n">
        <x:v>14</x:v>
      </x:c>
      <x:c r="R1304" s="120" t="n">
        <x:v>4.743423318883952e-12</x:v>
      </x:c>
      <x:c r="S1304" s="120" t="n">
        <x:v>9.64662329970393e-13</x:v>
      </x:c>
      <x:c r="T1304" s="120" t="n">
        <x:v>1200</x:v>
      </x:c>
      <x:c r="U1304" s="120" t="n">
        <x:v>245</x:v>
      </x:c>
      <x:c r="V1304" s="120" t="n">
        <x:v>1.1137643313232044e-12</x:v>
      </x:c>
      <x:c r="W1304" s="120" t="n">
        <x:v>5.455172235052429e-12</x:v>
      </x:c>
      <x:c r="X1304" s="120" t="n">
        <x:v>1304</x:v>
      </x:c>
      <x:c r="Y1304" s="151" t="n">
        <x:v>44588.88978009259</x:v>
      </x:c>
      <x:c r="Z1304" s="151" t="n">
        <x:v>44588.89255787037</x:v>
      </x:c>
      <x:c r="AA1304" s="120" t="n">
        <x:v>49</x:v>
      </x:c>
      <x:c r="AB1304" s="120" t="str">
        <x:v>Normal</x:v>
      </x:c>
      <x:c r="AC1304" s="120" t="n">
        <x:v>1</x:v>
      </x:c>
      <x:c r="AD1304" s="120" t="n">
        <x:v>138</x:v>
      </x:c>
      <x:c r="AE1304" s="120" t="n">
        <x:v>2</x:v>
      </x:c>
      <x:c r="AF1304" s="120" t="n">
        <x:v>38</x:v>
      </x:c>
      <x:c r="AG1304" s="120" t="str">
        <x:v>train=1|anomaly=0</x:v>
      </x:c>
    </x:row>
    <x:row r="1305">
      <x:c r="A1305" s="120" t="n">
        <x:v>1304</x:v>
      </x:c>
      <x:c r="B1305" s="120" t="n">
        <x:v>0</x:v>
      </x:c>
      <x:c r="C1305" s="120" t="n">
        <x:v>0</x:v>
      </x:c>
      <x:c r="D1305" s="120" t="str">
        <x:v>CADC0873</x:v>
      </x:c>
      <x:c r="E1305" s="120" t="n">
        <x:v>5</x:v>
      </x:c>
      <x:c r="F1305" s="120" t="n">
        <x:v>233</x:v>
      </x:c>
      <x:c r="G1305" s="120" t="n">
        <x:v>47</x:v>
      </x:c>
      <x:c r="H1305" s="120" t="n">
        <x:v>5.669740425531917e-7</x:v>
      </x:c>
      <x:c r="I1305" s="120" t="n">
        <x:v>1.7823072507753473e-10</x:v>
      </x:c>
      <x:c r="J1305" s="120" t="n">
        <x:v>0.000013350308051784225</x:v>
      </x:c>
      <x:c r="K1305" s="120" t="n">
        <x:v>-1.4684482426628653</x:v>
      </x:c>
      <x:c r="L1305" s="120" t="n">
        <x:v>-0.015225917572078487</x:v>
      </x:c>
      <x:c r="M1305" s="120" t="n">
        <x:v>1</x:v>
      </x:c>
      <x:c r="N1305" s="120" t="n">
        <x:v>1</x:v>
      </x:c>
      <x:c r="O1305" s="120" t="n">
        <x:v>1</x:v>
      </x:c>
      <x:c r="P1305" s="120" t="n">
        <x:v>9</x:v>
      </x:c>
      <x:c r="Q1305" s="120" t="n">
        <x:v>15</x:v>
      </x:c>
      <x:c r="R1305" s="120" t="n">
        <x:v>3.518008363079206e-12</x:v>
      </x:c>
      <x:c r="S1305" s="120" t="n">
        <x:v>7.78080037164444e-13</x:v>
      </x:c>
      <x:c r="T1305" s="120" t="n">
        <x:v>1185</x:v>
      </x:c>
      <x:c r="U1305" s="120" t="n">
        <x:v>235</x:v>
      </x:c>
      <x:c r="V1305" s="120" t="n">
        <x:v>7.649387342383465e-13</x:v>
      </x:c>
      <x:c r="W1305" s="120" t="n">
        <x:v>3.792143086756058e-12</x:v>
      </x:c>
      <x:c r="X1305" s="120" t="n">
        <x:v>1305</x:v>
      </x:c>
      <x:c r="Y1305" s="151" t="n">
        <x:v>44588.89261574074</x:v>
      </x:c>
      <x:c r="Z1305" s="151" t="n">
        <x:v>44588.8953125</x:v>
      </x:c>
      <x:c r="AA1305" s="120" t="n">
        <x:v>47</x:v>
      </x:c>
      <x:c r="AB1305" s="120" t="str">
        <x:v>Normal</x:v>
      </x:c>
      <x:c r="AC1305" s="120" t="n">
        <x:v>1</x:v>
      </x:c>
      <x:c r="AD1305" s="120" t="n">
        <x:v>702</x:v>
      </x:c>
      <x:c r="AE1305" s="120" t="n">
        <x:v>8</x:v>
      </x:c>
      <x:c r="AF1305" s="120" t="n">
        <x:v>2</x:v>
      </x:c>
      <x:c r="AG1305" s="120" t="str">
        <x:v>train=0|anomaly=0</x:v>
      </x:c>
    </x:row>
    <x:row r="1306">
      <x:c r="A1306" s="120" t="n">
        <x:v>1305</x:v>
      </x:c>
      <x:c r="B1306" s="120" t="n">
        <x:v>0</x:v>
      </x:c>
      <x:c r="C1306" s="120" t="n">
        <x:v>1</x:v>
      </x:c>
      <x:c r="D1306" s="120" t="str">
        <x:v>CADC0873</x:v>
      </x:c>
      <x:c r="E1306" s="120" t="n">
        <x:v>5</x:v>
      </x:c>
      <x:c r="F1306" s="120" t="n">
        <x:v>223</x:v>
      </x:c>
      <x:c r="G1306" s="120" t="n">
        <x:v>45</x:v>
      </x:c>
      <x:c r="H1306" s="120" t="n">
        <x:v>-0.0000021440150222222223</x:v>
      </x:c>
      <x:c r="I1306" s="120" t="n">
        <x:v>1.3627890780433636e-10</x:v>
      </x:c>
      <x:c r="J1306" s="120" t="n">
        <x:v>0.000011673855738543987</x:v>
      </x:c>
      <x:c r="K1306" s="120" t="n">
        <x:v>-1.4950305092333944</x:v>
      </x:c>
      <x:c r="L1306" s="120" t="n">
        <x:v>-0.031214487661417246</x:v>
      </x:c>
      <x:c r="M1306" s="120" t="n">
        <x:v>1</x:v>
      </x:c>
      <x:c r="N1306" s="120" t="n">
        <x:v>1</x:v>
      </x:c>
      <x:c r="O1306" s="120" t="n">
        <x:v>1</x:v>
      </x:c>
      <x:c r="P1306" s="120" t="n">
        <x:v>8</x:v>
      </x:c>
      <x:c r="Q1306" s="120" t="n">
        <x:v>16</x:v>
      </x:c>
      <x:c r="R1306" s="120" t="n">
        <x:v>2.924136029674835e-12</x:v>
      </x:c>
      <x:c r="S1306" s="120" t="n">
        <x:v>6.704059790046295e-13</x:v>
      </x:c>
      <x:c r="T1306" s="120" t="n">
        <x:v>1133</x:v>
      </x:c>
      <x:c r="U1306" s="120" t="n">
        <x:v>225</x:v>
      </x:c>
      <x:c r="V1306" s="120" t="n">
        <x:v>6.111161784947819e-13</x:v>
      </x:c>
      <x:c r="W1306" s="120" t="n">
        <x:v>3.028420173429697e-12</x:v>
      </x:c>
      <x:c r="X1306" s="120" t="n">
        <x:v>1306</x:v>
      </x:c>
      <x:c r="Y1306" s="151" t="n">
        <x:v>44588.895370370374</x:v>
      </x:c>
      <x:c r="Z1306" s="151" t="n">
        <x:v>44588.89795138889</x:v>
      </x:c>
      <x:c r="AA1306" s="120" t="n">
        <x:v>45</x:v>
      </x:c>
      <x:c r="AB1306" s="120" t="str">
        <x:v>Normal</x:v>
      </x:c>
      <x:c r="AC1306" s="120" t="n">
        <x:v>0</x:v>
      </x:c>
      <x:c r="AD1306" s="120"/>
      <x:c r="AE1306" s="120"/>
      <x:c r="AF1306" s="120"/>
      <x:c r="AG1306" s="120"/>
    </x:row>
    <x:row r="1307">
      <x:c r="A1307" s="120" t="n">
        <x:v>1306</x:v>
      </x:c>
      <x:c r="B1307" s="120" t="n">
        <x:v>0</x:v>
      </x:c>
      <x:c r="C1307" s="120" t="n">
        <x:v>1</x:v>
      </x:c>
      <x:c r="D1307" s="120" t="str">
        <x:v>CADC0873</x:v>
      </x:c>
      <x:c r="E1307" s="120" t="n">
        <x:v>5</x:v>
      </x:c>
      <x:c r="F1307" s="120" t="n">
        <x:v>235</x:v>
      </x:c>
      <x:c r="G1307" s="120" t="n">
        <x:v>48</x:v>
      </x:c>
      <x:c r="H1307" s="120" t="n">
        <x:v>-0.000003284475520833334</x:v>
      </x:c>
      <x:c r="I1307" s="120" t="n">
        <x:v>1.4828923644349988e-10</x:v>
      </x:c>
      <x:c r="J1307" s="120" t="n">
        <x:v>0.000012177406802907583</x:v>
      </x:c>
      <x:c r="K1307" s="120" t="n">
        <x:v>-1.5093880693369452</x:v>
      </x:c>
      <x:c r="L1307" s="120" t="n">
        <x:v>0.04792902883881392</x:v>
      </x:c>
      <x:c r="M1307" s="120" t="n">
        <x:v>1</x:v>
      </x:c>
      <x:c r="N1307" s="120" t="n">
        <x:v>1</x:v>
      </x:c>
      <x:c r="O1307" s="120" t="n">
        <x:v>1</x:v>
      </x:c>
      <x:c r="P1307" s="120" t="n">
        <x:v>9</x:v>
      </x:c>
      <x:c r="Q1307" s="120" t="n">
        <x:v>17</x:v>
      </x:c>
      <x:c r="R1307" s="120" t="n">
        <x:v>2.8038840402363505e-12</x:v>
      </x:c>
      <x:c r="S1307" s="120" t="n">
        <x:v>7.3714015347717e-13</x:v>
      </x:c>
      <x:c r="T1307" s="120" t="n">
        <x:v>1175</x:v>
      </x:c>
      <x:c r="U1307" s="120" t="n">
        <x:v>240</x:v>
      </x:c>
      <x:c r="V1307" s="120" t="n">
        <x:v>6.310180274191484e-13</x:v>
      </x:c>
      <x:c r="W1307" s="120" t="n">
        <x:v>3.089359092572914e-12</x:v>
      </x:c>
      <x:c r="X1307" s="120" t="n">
        <x:v>1307</x:v>
      </x:c>
      <x:c r="Y1307" s="151" t="n">
        <x:v>44588.89800925926</x:v>
      </x:c>
      <x:c r="Z1307" s="151" t="n">
        <x:v>44588.900729166664</x:v>
      </x:c>
      <x:c r="AA1307" s="120" t="n">
        <x:v>48</x:v>
      </x:c>
      <x:c r="AB1307" s="120" t="str">
        <x:v>Normal</x:v>
      </x:c>
      <x:c r="AC1307" s="120" t="n">
        <x:v>1</x:v>
      </x:c>
      <x:c r="AD1307" s="120" t="n">
        <x:v>400</x:v>
      </x:c>
      <x:c r="AE1307" s="120" t="n">
        <x:v>4</x:v>
      </x:c>
      <x:c r="AF1307" s="120" t="n">
        <x:v>100</x:v>
      </x:c>
      <x:c r="AG1307" s="120" t="str">
        <x:v>train=1|anomaly=0</x:v>
      </x:c>
    </x:row>
    <x:row r="1308">
      <x:c r="A1308" s="120" t="n">
        <x:v>1307</x:v>
      </x:c>
      <x:c r="B1308" s="120" t="n">
        <x:v>0</x:v>
      </x:c>
      <x:c r="C1308" s="120" t="n">
        <x:v>0</x:v>
      </x:c>
      <x:c r="D1308" s="120" t="str">
        <x:v>CADC0873</x:v>
      </x:c>
      <x:c r="E1308" s="120" t="n">
        <x:v>5</x:v>
      </x:c>
      <x:c r="F1308" s="120" t="n">
        <x:v>226</x:v>
      </x:c>
      <x:c r="G1308" s="120" t="n">
        <x:v>46</x:v>
      </x:c>
      <x:c r="H1308" s="120" t="n">
        <x:v>-9.273952173913052e-8</x:v>
      </x:c>
      <x:c r="I1308" s="120" t="n">
        <x:v>1.5718657405069746e-10</x:v>
      </x:c>
      <x:c r="J1308" s="120" t="n">
        <x:v>0.00001253740699070974</x:v>
      </x:c>
      <x:c r="K1308" s="120" t="n">
        <x:v>-1.4169445524362931</x:v>
      </x:c>
      <x:c r="L1308" s="120" t="n">
        <x:v>-0.02272233325102364</x:v>
      </x:c>
      <x:c r="M1308" s="120" t="n">
        <x:v>1</x:v>
      </x:c>
      <x:c r="N1308" s="120" t="n">
        <x:v>1</x:v>
      </x:c>
      <x:c r="O1308" s="120" t="n">
        <x:v>1</x:v>
      </x:c>
      <x:c r="P1308" s="120" t="n">
        <x:v>3</x:v>
      </x:c>
      <x:c r="Q1308" s="120" t="n">
        <x:v>15</x:v>
      </x:c>
      <x:c r="R1308" s="120" t="n">
        <x:v>3.055535596756869e-12</x:v>
      </x:c>
      <x:c r="S1308" s="120" t="n">
        <x:v>4.978361219526115e-13</x:v>
      </x:c>
      <x:c r="T1308" s="120" t="n">
        <x:v>1140</x:v>
      </x:c>
      <x:c r="U1308" s="120" t="n">
        <x:v>230</x:v>
      </x:c>
      <x:c r="V1308" s="120" t="n">
        <x:v>6.955158143836171e-13</x:v>
      </x:c>
      <x:c r="W1308" s="120" t="n">
        <x:v>3.4170994358847276e-12</x:v>
      </x:c>
      <x:c r="X1308" s="120" t="n">
        <x:v>1308</x:v>
      </x:c>
      <x:c r="Y1308" s="151" t="n">
        <x:v>44588.90078703704</x:v>
      </x:c>
      <x:c r="Z1308" s="151" t="n">
        <x:v>44588.903402777774</x:v>
      </x:c>
      <x:c r="AA1308" s="120" t="n">
        <x:v>46</x:v>
      </x:c>
      <x:c r="AB1308" s="120" t="str">
        <x:v>Normal</x:v>
      </x:c>
      <x:c r="AC1308" s="120" t="n">
        <x:v>1</x:v>
      </x:c>
      <x:c r="AD1308" s="120" t="n">
        <x:v>752</x:v>
      </x:c>
      <x:c r="AE1308" s="120" t="n">
        <x:v>8</x:v>
      </x:c>
      <x:c r="AF1308" s="120" t="n">
        <x:v>52</x:v>
      </x:c>
      <x:c r="AG1308" s="120" t="str">
        <x:v>train=0|anomaly=0</x:v>
      </x:c>
    </x:row>
    <x:row r="1309">
      <x:c r="A1309" s="120" t="n">
        <x:v>1308</x:v>
      </x:c>
      <x:c r="B1309" s="120" t="n">
        <x:v>0</x:v>
      </x:c>
      <x:c r="C1309" s="120" t="n">
        <x:v>1</x:v>
      </x:c>
      <x:c r="D1309" s="120" t="str">
        <x:v>CADC0873</x:v>
      </x:c>
      <x:c r="E1309" s="120" t="n">
        <x:v>5</x:v>
      </x:c>
      <x:c r="F1309" s="120" t="n">
        <x:v>250</x:v>
      </x:c>
      <x:c r="G1309" s="120" t="n">
        <x:v>51</x:v>
      </x:c>
      <x:c r="H1309" s="120" t="n">
        <x:v>-6.566486274509806e-7</x:v>
      </x:c>
      <x:c r="I1309" s="120" t="n">
        <x:v>6.039780695296589e-10</x:v>
      </x:c>
      <x:c r="J1309" s="120" t="n">
        <x:v>0.00002457596528174751</x:v>
      </x:c>
      <x:c r="K1309" s="120" t="n">
        <x:v>-1.5011635435122068</x:v>
      </x:c>
      <x:c r="L1309" s="120" t="n">
        <x:v>0.05709486221196932</x:v>
      </x:c>
      <x:c r="M1309" s="120" t="n">
        <x:v>1</x:v>
      </x:c>
      <x:c r="N1309" s="120" t="n">
        <x:v>1</x:v>
      </x:c>
      <x:c r="O1309" s="120" t="n">
        <x:v>1</x:v>
      </x:c>
      <x:c r="P1309" s="120" t="n">
        <x:v>4</x:v>
      </x:c>
      <x:c r="Q1309" s="120" t="n">
        <x:v>17</x:v>
      </x:c>
      <x:c r="R1309" s="120" t="n">
        <x:v>9.690137193108002e-12</x:v>
      </x:c>
      <x:c r="S1309" s="120" t="n">
        <x:v>1.1262494004693895e-12</x:v>
      </x:c>
      <x:c r="T1309" s="120" t="n">
        <x:v>1250</x:v>
      </x:c>
      <x:c r="U1309" s="120" t="n">
        <x:v>255</x:v>
      </x:c>
      <x:c r="V1309" s="120" t="n">
        <x:v>2.4159122781186358e-12</x:v>
      </x:c>
      <x:c r="W1309" s="120" t="n">
        <x:v>1.1842707245679586e-11</x:v>
      </x:c>
      <x:c r="X1309" s="120" t="n">
        <x:v>1309</x:v>
      </x:c>
      <x:c r="Y1309" s="151" t="n">
        <x:v>44588.90607638889</x:v>
      </x:c>
      <x:c r="Z1309" s="151" t="n">
        <x:v>44588.90896990741</x:v>
      </x:c>
      <x:c r="AA1309" s="120" t="n">
        <x:v>51</x:v>
      </x:c>
      <x:c r="AB1309" s="120" t="str">
        <x:v>Normal</x:v>
      </x:c>
      <x:c r="AC1309" s="120" t="n">
        <x:v>0</x:v>
      </x:c>
      <x:c r="AD1309" s="120"/>
      <x:c r="AE1309" s="120"/>
      <x:c r="AF1309" s="120"/>
      <x:c r="AG1309" s="120"/>
    </x:row>
    <x:row r="1310">
      <x:c r="A1310" s="120" t="n">
        <x:v>1309</x:v>
      </x:c>
      <x:c r="B1310" s="120" t="n">
        <x:v>1</x:v>
      </x:c>
      <x:c r="C1310" s="120" t="n">
        <x:v>0</x:v>
      </x:c>
      <x:c r="D1310" s="120" t="str">
        <x:v>CADC0873</x:v>
      </x:c>
      <x:c r="E1310" s="120" t="n">
        <x:v>5</x:v>
      </x:c>
      <x:c r="F1310" s="120" t="n">
        <x:v>210</x:v>
      </x:c>
      <x:c r="G1310" s="120" t="n">
        <x:v>43</x:v>
      </x:c>
      <x:c r="H1310" s="120" t="n">
        <x:v>-0.000011076019790697673</x:v>
      </x:c>
      <x:c r="I1310" s="120" t="n">
        <x:v>1.932873504379158e-10</x:v>
      </x:c>
      <x:c r="J1310" s="120" t="n">
        <x:v>0.00001390278211143064</x:v>
      </x:c>
      <x:c r="K1310" s="120" t="n">
        <x:v>-1.2388698453658415</x:v>
      </x:c>
      <x:c r="L1310" s="120" t="n">
        <x:v>-0.302862912884222</x:v>
      </x:c>
      <x:c r="M1310" s="120" t="n">
        <x:v>2</x:v>
      </x:c>
      <x:c r="N1310" s="120" t="n">
        <x:v>1</x:v>
      </x:c>
      <x:c r="O1310" s="120" t="n">
        <x:v>1</x:v>
      </x:c>
      <x:c r="P1310" s="120" t="n">
        <x:v>3</x:v>
      </x:c>
      <x:c r="Q1310" s="120" t="n">
        <x:v>3</x:v>
      </x:c>
      <x:c r="R1310" s="120" t="n">
        <x:v>2.2819316367202296e-11</x:v>
      </x:c>
      <x:c r="S1310" s="120" t="n">
        <x:v>3.936284538777332e-11</x:v>
      </x:c>
      <x:c r="T1310" s="120" t="n">
        <x:v>1050</x:v>
      </x:c>
      <x:c r="U1310" s="120" t="n">
        <x:v>215</x:v>
      </x:c>
      <x:c r="V1310" s="120" t="n">
        <x:v>9.204159544662657e-13</x:v>
      </x:c>
      <x:c r="W1310" s="120" t="n">
        <x:v>4.495054661346879e-12</x:v>
      </x:c>
      <x:c r="X1310" s="120" t="n">
        <x:v>1310</x:v>
      </x:c>
      <x:c r="Y1310" s="151" t="n">
        <x:v>44588.90902777778</x:v>
      </x:c>
      <x:c r="Z1310" s="151" t="n">
        <x:v>44588.911458333336</x:v>
      </x:c>
      <x:c r="AA1310" s="120" t="n">
        <x:v>43</x:v>
      </x:c>
      <x:c r="AB1310" s="120" t="str">
        <x:v>Anomalous</x:v>
      </x:c>
      <x:c r="AC1310" s="120" t="n">
        <x:v>0</x:v>
      </x:c>
      <x:c r="AD1310" s="120"/>
      <x:c r="AE1310" s="120"/>
      <x:c r="AF1310" s="120"/>
      <x:c r="AG1310" s="120"/>
    </x:row>
    <x:row r="1311">
      <x:c r="A1311" s="120" t="n">
        <x:v>1310</x:v>
      </x:c>
      <x:c r="B1311" s="120" t="n">
        <x:v>0</x:v>
      </x:c>
      <x:c r="C1311" s="120" t="n">
        <x:v>1</x:v>
      </x:c>
      <x:c r="D1311" s="120" t="str">
        <x:v>CADC0873</x:v>
      </x:c>
      <x:c r="E1311" s="120" t="n">
        <x:v>5</x:v>
      </x:c>
      <x:c r="F1311" s="120" t="n">
        <x:v>265</x:v>
      </x:c>
      <x:c r="G1311" s="120" t="n">
        <x:v>54</x:v>
      </x:c>
      <x:c r="H1311" s="120" t="n">
        <x:v>0.0000014527761111111112</x:v>
      </x:c>
      <x:c r="I1311" s="120" t="n">
        <x:v>8.743626721698126e-10</x:v>
      </x:c>
      <x:c r="J1311" s="120" t="n">
        <x:v>0.00002956962414657671</x:v>
      </x:c>
      <x:c r="K1311" s="120" t="n">
        <x:v>-1.2661385564195198</x:v>
      </x:c>
      <x:c r="L1311" s="120" t="n">
        <x:v>-0.12046923492446733</x:v>
      </x:c>
      <x:c r="M1311" s="120" t="n">
        <x:v>1</x:v>
      </x:c>
      <x:c r="N1311" s="120" t="n">
        <x:v>1</x:v>
      </x:c>
      <x:c r="O1311" s="120" t="n">
        <x:v>1</x:v>
      </x:c>
      <x:c r="P1311" s="120" t="n">
        <x:v>7</x:v>
      </x:c>
      <x:c r="Q1311" s="120" t="n">
        <x:v>21</x:v>
      </x:c>
      <x:c r="R1311" s="120" t="n">
        <x:v>1.1706818911841292e-11</x:v>
      </x:c>
      <x:c r="S1311" s="120" t="n">
        <x:v>1.4930024013312119e-12</x:v>
      </x:c>
      <x:c r="T1311" s="120" t="n">
        <x:v>1325</x:v>
      </x:c>
      <x:c r="U1311" s="120" t="n">
        <x:v>270</x:v>
      </x:c>
      <x:c r="V1311" s="120" t="n">
        <x:v>3.2994817817728775e-12</x:v>
      </x:c>
      <x:c r="W1311" s="120" t="n">
        <x:v>1.6191901336478012e-11</x:v>
      </x:c>
      <x:c r="X1311" s="120" t="n">
        <x:v>1311</x:v>
      </x:c>
      <x:c r="Y1311" s="151" t="n">
        <x:v>44588.911516203705</x:v>
      </x:c>
      <x:c r="Z1311" s="151" t="n">
        <x:v>44588.91458333333</x:v>
      </x:c>
      <x:c r="AA1311" s="120" t="n">
        <x:v>54</x:v>
      </x:c>
      <x:c r="AB1311" s="120" t="str">
        <x:v>Normal</x:v>
      </x:c>
      <x:c r="AC1311" s="120" t="n">
        <x:v>0</x:v>
      </x:c>
      <x:c r="AD1311" s="120"/>
      <x:c r="AE1311" s="120"/>
      <x:c r="AF1311" s="120"/>
      <x:c r="AG1311" s="120"/>
    </x:row>
    <x:row r="1312">
      <x:c r="A1312" s="120" t="n">
        <x:v>1311</x:v>
      </x:c>
      <x:c r="B1312" s="120" t="n">
        <x:v>0</x:v>
      </x:c>
      <x:c r="C1312" s="120" t="n">
        <x:v>0</x:v>
      </x:c>
      <x:c r="D1312" s="120" t="str">
        <x:v>CADC0873</x:v>
      </x:c>
      <x:c r="E1312" s="120" t="n">
        <x:v>5</x:v>
      </x:c>
      <x:c r="F1312" s="120" t="n">
        <x:v>260</x:v>
      </x:c>
      <x:c r="G1312" s="120" t="n">
        <x:v>53</x:v>
      </x:c>
      <x:c r="H1312" s="120" t="n">
        <x:v>-5.11313396226415e-7</x:v>
      </x:c>
      <x:c r="I1312" s="120" t="n">
        <x:v>8.891179152622151e-10</x:v>
      </x:c>
      <x:c r="J1312" s="120" t="n">
        <x:v>0.000029818080341668795</x:v>
      </x:c>
      <x:c r="K1312" s="120" t="n">
        <x:v>-1.2660688513975575</x:v>
      </x:c>
      <x:c r="L1312" s="120" t="n">
        <x:v>-0.09807717864810227</x:v>
      </x:c>
      <x:c r="M1312" s="120" t="n">
        <x:v>1</x:v>
      </x:c>
      <x:c r="N1312" s="120" t="n">
        <x:v>1</x:v>
      </x:c>
      <x:c r="O1312" s="120" t="n">
        <x:v>1</x:v>
      </x:c>
      <x:c r="P1312" s="120" t="n">
        <x:v>5</x:v>
      </x:c>
      <x:c r="Q1312" s="120" t="n">
        <x:v>17</x:v>
      </x:c>
      <x:c r="R1312" s="120" t="n">
        <x:v>1.166647488681139e-11</x:v>
      </x:c>
      <x:c r="S1312" s="120" t="n">
        <x:v>1.0214176562755089e-12</x:v>
      </x:c>
      <x:c r="T1312" s="120" t="n">
        <x:v>1300</x:v>
      </x:c>
      <x:c r="U1312" s="120" t="n">
        <x:v>265</x:v>
      </x:c>
      <x:c r="V1312" s="120" t="n">
        <x:v>3.4196842894700577e-12</x:v>
      </x:c>
      <x:c r="W1312" s="120" t="n">
        <x:v>1.6775809721928588e-11</x:v>
      </x:c>
      <x:c r="X1312" s="120" t="n">
        <x:v>1312</x:v>
      </x:c>
      <x:c r="Y1312" s="151" t="n">
        <x:v>44588.9146412037</x:v>
      </x:c>
      <x:c r="Z1312" s="151" t="n">
        <x:v>44588.917650462965</x:v>
      </x:c>
      <x:c r="AA1312" s="120" t="n">
        <x:v>53</x:v>
      </x:c>
      <x:c r="AB1312" s="120" t="str">
        <x:v>Normal</x:v>
      </x:c>
      <x:c r="AC1312" s="120" t="n">
        <x:v>1</x:v>
      </x:c>
      <x:c r="AD1312" s="120" t="n">
        <x:v>359</x:v>
      </x:c>
      <x:c r="AE1312" s="120" t="n">
        <x:v>4</x:v>
      </x:c>
      <x:c r="AF1312" s="120" t="n">
        <x:v>59</x:v>
      </x:c>
      <x:c r="AG1312" s="120" t="str">
        <x:v>train=0|anomaly=0</x:v>
      </x:c>
    </x:row>
    <x:row r="1313">
      <x:c r="A1313" s="120" t="n">
        <x:v>1312</x:v>
      </x:c>
      <x:c r="B1313" s="120" t="n">
        <x:v>0</x:v>
      </x:c>
      <x:c r="C1313" s="120" t="n">
        <x:v>1</x:v>
      </x:c>
      <x:c r="D1313" s="120" t="str">
        <x:v>CADC0873</x:v>
      </x:c>
      <x:c r="E1313" s="120" t="n">
        <x:v>5</x:v>
      </x:c>
      <x:c r="F1313" s="120" t="n">
        <x:v>210</x:v>
      </x:c>
      <x:c r="G1313" s="120" t="n">
        <x:v>43</x:v>
      </x:c>
      <x:c r="H1313" s="120" t="n">
        <x:v>-0.0000058163948139534885</x:v>
      </x:c>
      <x:c r="I1313" s="120" t="n">
        <x:v>5.066546516148738e-10</x:v>
      </x:c>
      <x:c r="J1313" s="120" t="n">
        <x:v>0.000022508990461921517</x:v>
      </x:c>
      <x:c r="K1313" s="120" t="n">
        <x:v>-1.1459500450982558</x:v>
      </x:c>
      <x:c r="L1313" s="120" t="n">
        <x:v>-0.2749628655428209</x:v>
      </x:c>
      <x:c r="M1313" s="120" t="n">
        <x:v>1</x:v>
      </x:c>
      <x:c r="N1313" s="120" t="n">
        <x:v>1</x:v>
      </x:c>
      <x:c r="O1313" s="120" t="n">
        <x:v>1</x:v>
      </x:c>
      <x:c r="P1313" s="120" t="n">
        <x:v>8</x:v>
      </x:c>
      <x:c r="Q1313" s="120" t="n">
        <x:v>15</x:v>
      </x:c>
      <x:c r="R1313" s="120" t="n">
        <x:v>9.779660604520474e-12</x:v>
      </x:c>
      <x:c r="S1313" s="120" t="n">
        <x:v>2.0521418969998297e-12</x:v>
      </x:c>
      <x:c r="T1313" s="120" t="n">
        <x:v>1050</x:v>
      </x:c>
      <x:c r="U1313" s="120" t="n">
        <x:v>215</x:v>
      </x:c>
      <x:c r="V1313" s="120" t="n">
        <x:v>2.412641198166066e-12</x:v>
      </x:c>
      <x:c r="W1313" s="120" t="n">
        <x:v>1.1782666316624973e-11</x:v>
      </x:c>
      <x:c r="X1313" s="120" t="n">
        <x:v>1313</x:v>
      </x:c>
      <x:c r="Y1313" s="151" t="n">
        <x:v>44588.917708333334</x:v>
      </x:c>
      <x:c r="Z1313" s="151" t="n">
        <x:v>44588.92013888889</x:v>
      </x:c>
      <x:c r="AA1313" s="120" t="n">
        <x:v>43</x:v>
      </x:c>
      <x:c r="AB1313" s="120" t="str">
        <x:v>Normal</x:v>
      </x:c>
      <x:c r="AC1313" s="120" t="n">
        <x:v>0</x:v>
      </x:c>
      <x:c r="AD1313" s="120"/>
      <x:c r="AE1313" s="120"/>
      <x:c r="AF1313" s="120"/>
      <x:c r="AG1313" s="120"/>
    </x:row>
    <x:row r="1314">
      <x:c r="A1314" s="120" t="n">
        <x:v>1313</x:v>
      </x:c>
      <x:c r="B1314" s="120" t="n">
        <x:v>0</x:v>
      </x:c>
      <x:c r="C1314" s="120" t="n">
        <x:v>0</x:v>
      </x:c>
      <x:c r="D1314" s="120" t="str">
        <x:v>CADC0873</x:v>
      </x:c>
      <x:c r="E1314" s="120" t="n">
        <x:v>5</x:v>
      </x:c>
      <x:c r="F1314" s="120" t="n">
        <x:v>255</x:v>
      </x:c>
      <x:c r="G1314" s="120" t="n">
        <x:v>52</x:v>
      </x:c>
      <x:c r="H1314" s="120" t="n">
        <x:v>-0.000004721225961538461</x:v>
      </x:c>
      <x:c r="I1314" s="120" t="n">
        <x:v>8.418368560746779e-10</x:v>
      </x:c>
      <x:c r="J1314" s="120" t="n">
        <x:v>0.0000290144249654319</x:v>
      </x:c>
      <x:c r="K1314" s="120" t="n">
        <x:v>-1.4925096910424562</x:v>
      </x:c>
      <x:c r="L1314" s="120" t="n">
        <x:v>0.035462223160193665</x:v>
      </x:c>
      <x:c r="M1314" s="120" t="n">
        <x:v>1</x:v>
      </x:c>
      <x:c r="N1314" s="120" t="n">
        <x:v>1</x:v>
      </x:c>
      <x:c r="O1314" s="120" t="n">
        <x:v>1</x:v>
      </x:c>
      <x:c r="P1314" s="120" t="n">
        <x:v>6</x:v>
      </x:c>
      <x:c r="Q1314" s="120" t="n">
        <x:v>17</x:v>
      </x:c>
      <x:c r="R1314" s="120" t="n">
        <x:v>1.2842108402291426e-11</x:v>
      </x:c>
      <x:c r="S1314" s="120" t="n">
        <x:v>1.5329605228039981e-12</x:v>
      </x:c>
      <x:c r="T1314" s="120" t="n">
        <x:v>1275</x:v>
      </x:c>
      <x:c r="U1314" s="120" t="n">
        <x:v>260</x:v>
      </x:c>
      <x:c r="V1314" s="120" t="n">
        <x:v>3.301321004214423e-12</x:v>
      </x:c>
      <x:c r="W1314" s="120" t="n">
        <x:v>1.6189170309128423e-11</x:v>
      </x:c>
      <x:c r="X1314" s="120" t="n">
        <x:v>1314</x:v>
      </x:c>
      <x:c r="Y1314" s="151" t="n">
        <x:v>44588.92019675926</x:v>
      </x:c>
      <x:c r="Z1314" s="151" t="n">
        <x:v>44588.92314814815</x:v>
      </x:c>
      <x:c r="AA1314" s="120" t="n">
        <x:v>52</x:v>
      </x:c>
      <x:c r="AB1314" s="120" t="str">
        <x:v>Normal</x:v>
      </x:c>
      <x:c r="AC1314" s="120" t="n">
        <x:v>1</x:v>
      </x:c>
      <x:c r="AD1314" s="120" t="n">
        <x:v>818</x:v>
      </x:c>
      <x:c r="AE1314" s="120" t="n">
        <x:v>9</x:v>
      </x:c>
      <x:c r="AF1314" s="120" t="n">
        <x:v>18</x:v>
      </x:c>
      <x:c r="AG1314" s="120" t="str">
        <x:v>train=0|anomaly=0</x:v>
      </x:c>
    </x:row>
    <x:row r="1315">
      <x:c r="A1315" s="120" t="n">
        <x:v>1314</x:v>
      </x:c>
      <x:c r="B1315" s="120" t="n">
        <x:v>0</x:v>
      </x:c>
      <x:c r="C1315" s="120" t="n">
        <x:v>1</x:v>
      </x:c>
      <x:c r="D1315" s="120" t="str">
        <x:v>CADC0873</x:v>
      </x:c>
      <x:c r="E1315" s="120" t="n">
        <x:v>5</x:v>
      </x:c>
      <x:c r="F1315" s="120" t="n">
        <x:v>262</x:v>
      </x:c>
      <x:c r="G1315" s="120" t="n">
        <x:v>53</x:v>
      </x:c>
      <x:c r="H1315" s="120" t="n">
        <x:v>1.9441815094339631e-7</x:v>
      </x:c>
      <x:c r="I1315" s="120" t="n">
        <x:v>4.020226949119602e-10</x:v>
      </x:c>
      <x:c r="J1315" s="120" t="n">
        <x:v>0.000020050503607439895</x:v>
      </x:c>
      <x:c r="K1315" s="120" t="n">
        <x:v>-1.47909132762199</x:v>
      </x:c>
      <x:c r="L1315" s="120" t="n">
        <x:v>0.025642919158896188</x:v>
      </x:c>
      <x:c r="M1315" s="120" t="n">
        <x:v>1</x:v>
      </x:c>
      <x:c r="N1315" s="120" t="n">
        <x:v>1</x:v>
      </x:c>
      <x:c r="O1315" s="120" t="n">
        <x:v>1</x:v>
      </x:c>
      <x:c r="P1315" s="120" t="n">
        <x:v>8</x:v>
      </x:c>
      <x:c r="Q1315" s="120" t="n">
        <x:v>18</x:v>
      </x:c>
      <x:c r="R1315" s="120" t="n">
        <x:v>5.974763292398906e-12</x:v>
      </x:c>
      <x:c r="S1315" s="120" t="n">
        <x:v>9.570246269361329e-13</x:v>
      </x:c>
      <x:c r="T1315" s="120" t="n">
        <x:v>1322</x:v>
      </x:c>
      <x:c r="U1315" s="120" t="n">
        <x:v>265</x:v>
      </x:c>
      <x:c r="V1315" s="120" t="n">
        <x:v>1.5344377668395428e-12</x:v>
      </x:c>
      <x:c r="W1315" s="120" t="n">
        <x:v>7.5853338662634e-12</x:v>
      </x:c>
      <x:c r="X1315" s="120" t="n">
        <x:v>1315</x:v>
      </x:c>
      <x:c r="Y1315" s="151" t="n">
        <x:v>44588.92611111111</x:v>
      </x:c>
      <x:c r="Z1315" s="151" t="n">
        <x:v>44588.929143518515</x:v>
      </x:c>
      <x:c r="AA1315" s="120" t="n">
        <x:v>53</x:v>
      </x:c>
      <x:c r="AB1315" s="120" t="str">
        <x:v>Normal</x:v>
      </x:c>
      <x:c r="AC1315" s="120" t="n">
        <x:v>1</x:v>
      </x:c>
      <x:c r="AD1315" s="120" t="n">
        <x:v>936</x:v>
      </x:c>
      <x:c r="AE1315" s="120" t="n">
        <x:v>10</x:v>
      </x:c>
      <x:c r="AF1315" s="120" t="n">
        <x:v>36</x:v>
      </x:c>
      <x:c r="AG1315" s="120" t="str">
        <x:v>train=1|anomaly=0</x:v>
      </x:c>
    </x:row>
    <x:row r="1316">
      <x:c r="A1316" s="120" t="n">
        <x:v>1315</x:v>
      </x:c>
      <x:c r="B1316" s="120" t="n">
        <x:v>0</x:v>
      </x:c>
      <x:c r="C1316" s="120" t="n">
        <x:v>1</x:v>
      </x:c>
      <x:c r="D1316" s="120" t="str">
        <x:v>CADC0873</x:v>
      </x:c>
      <x:c r="E1316" s="120" t="n">
        <x:v>5</x:v>
      </x:c>
      <x:c r="F1316" s="120" t="n">
        <x:v>255</x:v>
      </x:c>
      <x:c r="G1316" s="120" t="n">
        <x:v>52</x:v>
      </x:c>
      <x:c r="H1316" s="120" t="n">
        <x:v>-0.000006573920076923077</x:v>
      </x:c>
      <x:c r="I1316" s="120" t="n">
        <x:v>3.3276078960126953e-10</x:v>
      </x:c>
      <x:c r="J1316" s="120" t="n">
        <x:v>0.00001824173208884698</x:v>
      </x:c>
      <x:c r="K1316" s="120" t="n">
        <x:v>-1.3852386313328873</x:v>
      </x:c>
      <x:c r="L1316" s="120" t="n">
        <x:v>-0.018145848553892195</x:v>
      </x:c>
      <x:c r="M1316" s="120" t="n">
        <x:v>1</x:v>
      </x:c>
      <x:c r="N1316" s="120" t="n">
        <x:v>1</x:v>
      </x:c>
      <x:c r="O1316" s="120" t="n">
        <x:v>1</x:v>
      </x:c>
      <x:c r="P1316" s="120" t="n">
        <x:v>7</x:v>
      </x:c>
      <x:c r="Q1316" s="120" t="n">
        <x:v>17</x:v>
      </x:c>
      <x:c r="R1316" s="120" t="n">
        <x:v>5.27144512734894e-12</x:v>
      </x:c>
      <x:c r="S1316" s="120" t="n">
        <x:v>1.0217920883427212e-12</x:v>
      </x:c>
      <x:c r="T1316" s="120" t="n">
        <x:v>1275</x:v>
      </x:c>
      <x:c r="U1316" s="120" t="n">
        <x:v>260</x:v>
      </x:c>
      <x:c r="V1316" s="120" t="n">
        <x:v>1.3049442729461551e-12</x:v>
      </x:c>
      <x:c r="W1316" s="120" t="n">
        <x:v>6.399245953870568e-12</x:v>
      </x:c>
      <x:c r="X1316" s="120" t="n">
        <x:v>1316</x:v>
      </x:c>
      <x:c r="Y1316" s="151" t="n">
        <x:v>44588.92920138889</x:v>
      </x:c>
      <x:c r="Z1316" s="151" t="n">
        <x:v>44588.93215277778</x:v>
      </x:c>
      <x:c r="AA1316" s="120" t="n">
        <x:v>52</x:v>
      </x:c>
      <x:c r="AB1316" s="120" t="str">
        <x:v>Normal</x:v>
      </x:c>
      <x:c r="AC1316" s="120" t="n">
        <x:v>0</x:v>
      </x:c>
      <x:c r="AD1316" s="120"/>
      <x:c r="AE1316" s="120"/>
      <x:c r="AF1316" s="120"/>
      <x:c r="AG1316" s="120"/>
    </x:row>
    <x:row r="1317">
      <x:c r="A1317" s="120" t="n">
        <x:v>1316</x:v>
      </x:c>
      <x:c r="B1317" s="120" t="n">
        <x:v>0</x:v>
      </x:c>
      <x:c r="C1317" s="120" t="n">
        <x:v>0</x:v>
      </x:c>
      <x:c r="D1317" s="120" t="str">
        <x:v>CADC0873</x:v>
      </x:c>
      <x:c r="E1317" s="120" t="n">
        <x:v>5</x:v>
      </x:c>
      <x:c r="F1317" s="120" t="n">
        <x:v>235</x:v>
      </x:c>
      <x:c r="G1317" s="120" t="n">
        <x:v>48</x:v>
      </x:c>
      <x:c r="H1317" s="120" t="n">
        <x:v>5.035298333333333e-7</x:v>
      </x:c>
      <x:c r="I1317" s="120" t="n">
        <x:v>5.435565883893475e-10</x:v>
      </x:c>
      <x:c r="J1317" s="120" t="n">
        <x:v>0.00002331430008362566</x:v>
      </x:c>
      <x:c r="K1317" s="120" t="n">
        <x:v>-1.3645039744996315</x:v>
      </x:c>
      <x:c r="L1317" s="120" t="n">
        <x:v>-0.06106038143233872</x:v>
      </x:c>
      <x:c r="M1317" s="120" t="n">
        <x:v>1</x:v>
      </x:c>
      <x:c r="N1317" s="120" t="n">
        <x:v>1</x:v>
      </x:c>
      <x:c r="O1317" s="120" t="n">
        <x:v>1</x:v>
      </x:c>
      <x:c r="P1317" s="120" t="n">
        <x:v>7</x:v>
      </x:c>
      <x:c r="Q1317" s="120" t="n">
        <x:v>16</x:v>
      </x:c>
      <x:c r="R1317" s="120" t="n">
        <x:v>9.215019353201141e-12</x:v>
      </x:c>
      <x:c r="S1317" s="120" t="n">
        <x:v>1.4923374809498692e-12</x:v>
      </x:c>
      <x:c r="T1317" s="120" t="n">
        <x:v>1175</x:v>
      </x:c>
      <x:c r="U1317" s="120" t="n">
        <x:v>240</x:v>
      </x:c>
      <x:c r="V1317" s="120" t="n">
        <x:v>2.3130067591036063e-12</x:v>
      </x:c>
      <x:c r="W1317" s="120" t="n">
        <x:v>1.1324095591444739e-11</x:v>
      </x:c>
      <x:c r="X1317" s="120" t="n">
        <x:v>1317</x:v>
      </x:c>
      <x:c r="Y1317" s="151" t="n">
        <x:v>44588.93221064815</x:v>
      </x:c>
      <x:c r="Z1317" s="151" t="n">
        <x:v>44588.93493055556</x:v>
      </x:c>
      <x:c r="AA1317" s="120" t="n">
        <x:v>48</x:v>
      </x:c>
      <x:c r="AB1317" s="120" t="str">
        <x:v>Normal</x:v>
      </x:c>
      <x:c r="AC1317" s="120" t="n">
        <x:v>0</x:v>
      </x:c>
      <x:c r="AD1317" s="120"/>
      <x:c r="AE1317" s="120"/>
      <x:c r="AF1317" s="120"/>
      <x:c r="AG1317" s="120"/>
    </x:row>
    <x:row r="1318">
      <x:c r="A1318" s="120" t="n">
        <x:v>1317</x:v>
      </x:c>
      <x:c r="B1318" s="120" t="n">
        <x:v>0</x:v>
      </x:c>
      <x:c r="C1318" s="120" t="n">
        <x:v>1</x:v>
      </x:c>
      <x:c r="D1318" s="120" t="str">
        <x:v>CADC0873</x:v>
      </x:c>
      <x:c r="E1318" s="120" t="n">
        <x:v>5</x:v>
      </x:c>
      <x:c r="F1318" s="120" t="n">
        <x:v>230</x:v>
      </x:c>
      <x:c r="G1318" s="120" t="n">
        <x:v>47</x:v>
      </x:c>
      <x:c r="H1318" s="120" t="n">
        <x:v>0.000002244863421276596</x:v>
      </x:c>
      <x:c r="I1318" s="120" t="n">
        <x:v>7.348529510994101e-10</x:v>
      </x:c>
      <x:c r="J1318" s="120" t="n">
        <x:v>0.000027108171297588668</x:v>
      </x:c>
      <x:c r="K1318" s="120" t="n">
        <x:v>-1.3121990573867037</x:v>
      </x:c>
      <x:c r="L1318" s="120" t="n">
        <x:v>-0.07377690859003477</x:v>
      </x:c>
      <x:c r="M1318" s="120" t="n">
        <x:v>1</x:v>
      </x:c>
      <x:c r="N1318" s="120" t="n">
        <x:v>1</x:v>
      </x:c>
      <x:c r="O1318" s="120" t="n">
        <x:v>1</x:v>
      </x:c>
      <x:c r="P1318" s="120" t="n">
        <x:v>4</x:v>
      </x:c>
      <x:c r="Q1318" s="120" t="n">
        <x:v>13</x:v>
      </x:c>
      <x:c r="R1318" s="120" t="n">
        <x:v>1.3192859966786928e-11</x:v>
      </x:c>
      <x:c r="S1318" s="120" t="n">
        <x:v>1.2435747284391197e-12</x:v>
      </x:c>
      <x:c r="T1318" s="120" t="n">
        <x:v>1150</x:v>
      </x:c>
      <x:c r="U1318" s="120" t="n">
        <x:v>235</x:v>
      </x:c>
      <x:c r="V1318" s="120" t="n">
        <x:v>3.1950128308670004e-12</x:v>
      </x:c>
      <x:c r="W1318" s="120" t="n">
        <x:v>1.5635169172327875e-11</x:v>
      </x:c>
      <x:c r="X1318" s="120" t="n">
        <x:v>1318</x:v>
      </x:c>
      <x:c r="Y1318" s="151" t="n">
        <x:v>44588.93498842593</x:v>
      </x:c>
      <x:c r="Z1318" s="151" t="n">
        <x:v>44588.93765046296</x:v>
      </x:c>
      <x:c r="AA1318" s="120" t="n">
        <x:v>47</x:v>
      </x:c>
      <x:c r="AB1318" s="120" t="str">
        <x:v>Normal</x:v>
      </x:c>
      <x:c r="AC1318" s="120" t="n">
        <x:v>0</x:v>
      </x:c>
      <x:c r="AD1318" s="120"/>
      <x:c r="AE1318" s="120"/>
      <x:c r="AF1318" s="120"/>
      <x:c r="AG1318" s="120"/>
    </x:row>
    <x:row r="1319">
      <x:c r="A1319" s="120" t="n">
        <x:v>1318</x:v>
      </x:c>
      <x:c r="B1319" s="120" t="n">
        <x:v>0</x:v>
      </x:c>
      <x:c r="C1319" s="120" t="n">
        <x:v>1</x:v>
      </x:c>
      <x:c r="D1319" s="120" t="str">
        <x:v>CADC0873</x:v>
      </x:c>
      <x:c r="E1319" s="120" t="n">
        <x:v>5</x:v>
      </x:c>
      <x:c r="F1319" s="120" t="n">
        <x:v>260</x:v>
      </x:c>
      <x:c r="G1319" s="120" t="n">
        <x:v>53</x:v>
      </x:c>
      <x:c r="H1319" s="120" t="n">
        <x:v>0.0000020274190000000006</x:v>
      </x:c>
      <x:c r="I1319" s="120" t="n">
        <x:v>1.0000968196964683e-9</x:v>
      </x:c>
      <x:c r="J1319" s="120" t="n">
        <x:v>0.000031624307418447416</x:v>
      </x:c>
      <x:c r="K1319" s="120" t="n">
        <x:v>-1.438052679735465</x:v>
      </x:c>
      <x:c r="L1319" s="120" t="n">
        <x:v>0.0613404112018942</x:v>
      </x:c>
      <x:c r="M1319" s="120" t="n">
        <x:v>1</x:v>
      </x:c>
      <x:c r="N1319" s="120" t="n">
        <x:v>1</x:v>
      </x:c>
      <x:c r="O1319" s="120" t="n">
        <x:v>1</x:v>
      </x:c>
      <x:c r="P1319" s="120" t="n">
        <x:v>3</x:v>
      </x:c>
      <x:c r="Q1319" s="120" t="n">
        <x:v>18</x:v>
      </x:c>
      <x:c r="R1319" s="120" t="n">
        <x:v>1.4582193367808627e-11</x:v>
      </x:c>
      <x:c r="S1319" s="120" t="n">
        <x:v>1.8933835204997002e-12</x:v>
      </x:c>
      <x:c r="T1319" s="120" t="n">
        <x:v>1300</x:v>
      </x:c>
      <x:c r="U1319" s="120" t="n">
        <x:v>265</x:v>
      </x:c>
      <x:c r="V1319" s="120" t="n">
        <x:v>3.846526229601802e-12</x:v>
      </x:c>
      <x:c r="W1319" s="120" t="n">
        <x:v>1.8869751315027704e-11</x:v>
      </x:c>
      <x:c r="X1319" s="120" t="n">
        <x:v>1319</x:v>
      </x:c>
      <x:c r="Y1319" s="151" t="n">
        <x:v>44588.93770833333</x:v>
      </x:c>
      <x:c r="Z1319" s="151" t="n">
        <x:v>44588.940717592595</x:v>
      </x:c>
      <x:c r="AA1319" s="120" t="n">
        <x:v>53</x:v>
      </x:c>
      <x:c r="AB1319" s="120" t="str">
        <x:v>Normal</x:v>
      </x:c>
      <x:c r="AC1319" s="120" t="n">
        <x:v>1</x:v>
      </x:c>
      <x:c r="AD1319" s="120" t="n">
        <x:v>153</x:v>
      </x:c>
      <x:c r="AE1319" s="120" t="n">
        <x:v>2</x:v>
      </x:c>
      <x:c r="AF1319" s="120" t="n">
        <x:v>53</x:v>
      </x:c>
      <x:c r="AG1319" s="120" t="str">
        <x:v>train=1|anomaly=0</x:v>
      </x:c>
    </x:row>
    <x:row r="1320">
      <x:c r="A1320" s="120" t="n">
        <x:v>1319</x:v>
      </x:c>
      <x:c r="B1320" s="120" t="n">
        <x:v>0</x:v>
      </x:c>
      <x:c r="C1320" s="120" t="n">
        <x:v>1</x:v>
      </x:c>
      <x:c r="D1320" s="120" t="str">
        <x:v>CADC0873</x:v>
      </x:c>
      <x:c r="E1320" s="120" t="n">
        <x:v>5</x:v>
      </x:c>
      <x:c r="F1320" s="120" t="n">
        <x:v>205</x:v>
      </x:c>
      <x:c r="G1320" s="120" t="n">
        <x:v>42</x:v>
      </x:c>
      <x:c r="H1320" s="120" t="n">
        <x:v>-0.000012233785714285712</x:v>
      </x:c>
      <x:c r="I1320" s="120" t="n">
        <x:v>1.191310568850748e-10</x:v>
      </x:c>
      <x:c r="J1320" s="120" t="n">
        <x:v>0.00001091471744412446</x:v>
      </x:c>
      <x:c r="K1320" s="120" t="n">
        <x:v>-1.2561395064532463</x:v>
      </x:c>
      <x:c r="L1320" s="120" t="n">
        <x:v>-0.1765028418372198</x:v>
      </x:c>
      <x:c r="M1320" s="120" t="n">
        <x:v>1</x:v>
      </x:c>
      <x:c r="N1320" s="120" t="n">
        <x:v>1</x:v>
      </x:c>
      <x:c r="O1320" s="120" t="n">
        <x:v>1</x:v>
      </x:c>
      <x:c r="P1320" s="120" t="n">
        <x:v>7</x:v>
      </x:c>
      <x:c r="Q1320" s="120" t="n">
        <x:v>14</x:v>
      </x:c>
      <x:c r="R1320" s="120" t="n">
        <x:v>2.768374023396778e-12</x:v>
      </x:c>
      <x:c r="S1320" s="120" t="n">
        <x:v>6.008922674877998e-13</x:v>
      </x:c>
      <x:c r="T1320" s="120" t="n">
        <x:v>1025</x:v>
      </x:c>
      <x:c r="U1320" s="120" t="n">
        <x:v>210</x:v>
      </x:c>
      <x:c r="V1320" s="120" t="n">
        <x:v>5.811271067564624e-13</x:v>
      </x:c>
      <x:c r="W1320" s="120" t="n">
        <x:v>2.8364537353589236e-12</x:v>
      </x:c>
      <x:c r="X1320" s="120" t="n">
        <x:v>1320</x:v>
      </x:c>
      <x:c r="Y1320" s="151" t="n">
        <x:v>44588.940775462965</x:v>
      </x:c>
      <x:c r="Z1320" s="151" t="n">
        <x:v>44588.94314814815</x:v>
      </x:c>
      <x:c r="AA1320" s="120" t="n">
        <x:v>42</x:v>
      </x:c>
      <x:c r="AB1320" s="120" t="str">
        <x:v>Normal</x:v>
      </x:c>
      <x:c r="AC1320" s="120" t="n">
        <x:v>1</x:v>
      </x:c>
      <x:c r="AD1320" s="120" t="n">
        <x:v>972</x:v>
      </x:c>
      <x:c r="AE1320" s="120" t="n">
        <x:v>10</x:v>
      </x:c>
      <x:c r="AF1320" s="120" t="n">
        <x:v>72</x:v>
      </x:c>
      <x:c r="AG1320" s="120" t="str">
        <x:v>train=1|anomaly=0</x:v>
      </x:c>
    </x:row>
    <x:row r="1321">
      <x:c r="A1321" s="120" t="n">
        <x:v>1320</x:v>
      </x:c>
      <x:c r="B1321" s="120" t="n">
        <x:v>0</x:v>
      </x:c>
      <x:c r="C1321" s="120" t="n">
        <x:v>1</x:v>
      </x:c>
      <x:c r="D1321" s="120" t="str">
        <x:v>CADC0873</x:v>
      </x:c>
      <x:c r="E1321" s="120" t="n">
        <x:v>5</x:v>
      </x:c>
      <x:c r="F1321" s="120" t="n">
        <x:v>255</x:v>
      </x:c>
      <x:c r="G1321" s="120" t="n">
        <x:v>52</x:v>
      </x:c>
      <x:c r="H1321" s="120" t="n">
        <x:v>0.0000054751122307692304</x:v>
      </x:c>
      <x:c r="I1321" s="120" t="n">
        <x:v>7.466731604172707e-10</x:v>
      </x:c>
      <x:c r="J1321" s="120" t="n">
        <x:v>0.00002732532086576973</x:v>
      </x:c>
      <x:c r="K1321" s="120" t="n">
        <x:v>-1.332230447009936</x:v>
      </x:c>
      <x:c r="L1321" s="120" t="n">
        <x:v>-0.07838857192411455</x:v>
      </x:c>
      <x:c r="M1321" s="120" t="n">
        <x:v>1</x:v>
      </x:c>
      <x:c r="N1321" s="120" t="n">
        <x:v>1</x:v>
      </x:c>
      <x:c r="O1321" s="120" t="n">
        <x:v>1</x:v>
      </x:c>
      <x:c r="P1321" s="120" t="n">
        <x:v>4</x:v>
      </x:c>
      <x:c r="Q1321" s="120" t="n">
        <x:v>20</x:v>
      </x:c>
      <x:c r="R1321" s="120" t="n">
        <x:v>1.083552751825482e-11</x:v>
      </x:c>
      <x:c r="S1321" s="120" t="n">
        <x:v>8.09117141729918e-13</x:v>
      </x:c>
      <x:c r="T1321" s="120" t="n">
        <x:v>1275</x:v>
      </x:c>
      <x:c r="U1321" s="120" t="n">
        <x:v>260</x:v>
      </x:c>
      <x:c r="V1321" s="120" t="n">
        <x:v>2.928130040852042e-12</x:v>
      </x:c>
      <x:c r="W1321" s="120" t="n">
        <x:v>1.4359099238793669e-11</x:v>
      </x:c>
      <x:c r="X1321" s="120" t="n">
        <x:v>1321</x:v>
      </x:c>
      <x:c r="Y1321" s="151" t="n">
        <x:v>44588.94320601852</x:v>
      </x:c>
      <x:c r="Z1321" s="151" t="n">
        <x:v>44588.94615740741</x:v>
      </x:c>
      <x:c r="AA1321" s="120" t="n">
        <x:v>52</x:v>
      </x:c>
      <x:c r="AB1321" s="120" t="str">
        <x:v>Normal</x:v>
      </x:c>
      <x:c r="AC1321" s="120" t="n">
        <x:v>0</x:v>
      </x:c>
      <x:c r="AD1321" s="120"/>
      <x:c r="AE1321" s="120"/>
      <x:c r="AF1321" s="120"/>
      <x:c r="AG1321" s="120"/>
    </x:row>
    <x:row r="1322">
      <x:c r="A1322" s="120" t="n">
        <x:v>1321</x:v>
      </x:c>
      <x:c r="B1322" s="120" t="n">
        <x:v>1</x:v>
      </x:c>
      <x:c r="C1322" s="120" t="n">
        <x:v>1</x:v>
      </x:c>
      <x:c r="D1322" s="120" t="str">
        <x:v>CADC0873</x:v>
      </x:c>
      <x:c r="E1322" s="120" t="n">
        <x:v>5</x:v>
      </x:c>
      <x:c r="F1322" s="120" t="n">
        <x:v>305</x:v>
      </x:c>
      <x:c r="G1322" s="120" t="n">
        <x:v>62</x:v>
      </x:c>
      <x:c r="H1322" s="120" t="n">
        <x:v>0.000004942975096774194</x:v>
      </x:c>
      <x:c r="I1322" s="120" t="n">
        <x:v>7.156792994247261e-10</x:v>
      </x:c>
      <x:c r="J1322" s="120" t="n">
        <x:v>0.000026752183077736406</x:v>
      </x:c>
      <x:c r="K1322" s="120" t="n">
        <x:v>-0.9276668417505105</x:v>
      </x:c>
      <x:c r="L1322" s="120" t="n">
        <x:v>-0.4205670883144931</x:v>
      </x:c>
      <x:c r="M1322" s="120" t="n">
        <x:v>2</x:v>
      </x:c>
      <x:c r="N1322" s="120" t="n">
        <x:v>1</x:v>
      </x:c>
      <x:c r="O1322" s="120" t="n">
        <x:v>1</x:v>
      </x:c>
      <x:c r="P1322" s="120" t="n">
        <x:v>3</x:v>
      </x:c>
      <x:c r="Q1322" s="120" t="n">
        <x:v>3</x:v>
      </x:c>
      <x:c r="R1322" s="120" t="n">
        <x:v>9.411911093560231e-11</x:v>
      </x:c>
      <x:c r="S1322" s="120" t="n">
        <x:v>2.5250345231140626e-10</x:v>
      </x:c>
      <x:c r="T1322" s="120" t="n">
        <x:v>1525</x:v>
      </x:c>
      <x:c r="U1322" s="120" t="n">
        <x:v>310</x:v>
      </x:c>
      <x:c r="V1322" s="120" t="n">
        <x:v>2.3464895063105776e-12</x:v>
      </x:c>
      <x:c r="W1322" s="120" t="n">
        <x:v>1.1543214506850421e-11</x:v>
      </x:c>
      <x:c r="X1322" s="120" t="n">
        <x:v>1322</x:v>
      </x:c>
      <x:c r="Y1322" s="151" t="n">
        <x:v>44588.94621527778</x:v>
      </x:c>
      <x:c r="Z1322" s="151" t="n">
        <x:v>44588.94974537037</x:v>
      </x:c>
      <x:c r="AA1322" s="120" t="n">
        <x:v>62</x:v>
      </x:c>
      <x:c r="AB1322" s="120" t="str">
        <x:v>Anomalous</x:v>
      </x:c>
      <x:c r="AC1322" s="120" t="n">
        <x:v>1</x:v>
      </x:c>
      <x:c r="AD1322" s="120" t="n">
        <x:v>506</x:v>
      </x:c>
      <x:c r="AE1322" s="120" t="n">
        <x:v>6</x:v>
      </x:c>
      <x:c r="AF1322" s="120" t="n">
        <x:v>6</x:v>
      </x:c>
      <x:c r="AG1322" s="120" t="str">
        <x:v>train=1|anomaly=1</x:v>
      </x:c>
    </x:row>
    <x:row r="1323">
      <x:c r="A1323" s="120" t="n">
        <x:v>1322</x:v>
      </x:c>
      <x:c r="B1323" s="120" t="n">
        <x:v>0</x:v>
      </x:c>
      <x:c r="C1323" s="120" t="n">
        <x:v>1</x:v>
      </x:c>
      <x:c r="D1323" s="120" t="str">
        <x:v>CADC0873</x:v>
      </x:c>
      <x:c r="E1323" s="120" t="n">
        <x:v>5</x:v>
      </x:c>
      <x:c r="F1323" s="120" t="n">
        <x:v>250</x:v>
      </x:c>
      <x:c r="G1323" s="120" t="n">
        <x:v>51</x:v>
      </x:c>
      <x:c r="H1323" s="120" t="n">
        <x:v>-0.000010163546921568627</x:v>
      </x:c>
      <x:c r="I1323" s="120" t="n">
        <x:v>3.2692096979006396e-10</x:v>
      </x:c>
      <x:c r="J1323" s="120" t="n">
        <x:v>0.000018080955997680653</x:v>
      </x:c>
      <x:c r="K1323" s="120" t="n">
        <x:v>-1.0557655691230285</x:v>
      </x:c>
      <x:c r="L1323" s="120" t="n">
        <x:v>-0.336701614642614</x:v>
      </x:c>
      <x:c r="M1323" s="120" t="n">
        <x:v>1</x:v>
      </x:c>
      <x:c r="N1323" s="120" t="n">
        <x:v>1</x:v>
      </x:c>
      <x:c r="O1323" s="120" t="n">
        <x:v>1</x:v>
      </x:c>
      <x:c r="P1323" s="120" t="n">
        <x:v>6</x:v>
      </x:c>
      <x:c r="Q1323" s="120" t="n">
        <x:v>14</x:v>
      </x:c>
      <x:c r="R1323" s="120" t="n">
        <x:v>4.321807848503e-12</x:v>
      </x:c>
      <x:c r="S1323" s="120" t="n">
        <x:v>8.365954063445862e-13</x:v>
      </x:c>
      <x:c r="T1323" s="120" t="n">
        <x:v>1250</x:v>
      </x:c>
      <x:c r="U1323" s="120" t="n">
        <x:v>255</x:v>
      </x:c>
      <x:c r="V1323" s="120" t="n">
        <x:v>1.3076838791602558e-12</x:v>
      </x:c>
      <x:c r="W1323" s="120" t="n">
        <x:v>6.410215093922823e-12</x:v>
      </x:c>
      <x:c r="X1323" s="120" t="n">
        <x:v>1323</x:v>
      </x:c>
      <x:c r="Y1323" s="151" t="n">
        <x:v>44588.975266203706</x:v>
      </x:c>
      <x:c r="Z1323" s="151" t="n">
        <x:v>44588.978159722225</x:v>
      </x:c>
      <x:c r="AA1323" s="120" t="n">
        <x:v>51</x:v>
      </x:c>
      <x:c r="AB1323" s="120" t="str">
        <x:v>Normal</x:v>
      </x:c>
      <x:c r="AC1323" s="120" t="n">
        <x:v>0</x:v>
      </x:c>
      <x:c r="AD1323" s="120"/>
      <x:c r="AE1323" s="120"/>
      <x:c r="AF1323" s="120"/>
      <x:c r="AG1323" s="120"/>
    </x:row>
    <x:row r="1324">
      <x:c r="A1324" s="120" t="n">
        <x:v>1323</x:v>
      </x:c>
      <x:c r="B1324" s="120" t="n">
        <x:v>0</x:v>
      </x:c>
      <x:c r="C1324" s="120" t="n">
        <x:v>1</x:v>
      </x:c>
      <x:c r="D1324" s="120" t="str">
        <x:v>CADC0873</x:v>
      </x:c>
      <x:c r="E1324" s="120" t="n">
        <x:v>5</x:v>
      </x:c>
      <x:c r="F1324" s="120" t="n">
        <x:v>270</x:v>
      </x:c>
      <x:c r="G1324" s="120" t="n">
        <x:v>55</x:v>
      </x:c>
      <x:c r="H1324" s="120" t="n">
        <x:v>0.000005101505854545456</x:v>
      </x:c>
      <x:c r="I1324" s="120" t="n">
        <x:v>8.366069730338715e-10</x:v>
      </x:c>
      <x:c r="J1324" s="120" t="n">
        <x:v>0.00002892415898576606</x:v>
      </x:c>
      <x:c r="K1324" s="120" t="n">
        <x:v>-1.2801637535862223</x:v>
      </x:c>
      <x:c r="L1324" s="120" t="n">
        <x:v>-0.11927965175539146</x:v>
      </x:c>
      <x:c r="M1324" s="120" t="n">
        <x:v>1</x:v>
      </x:c>
      <x:c r="N1324" s="120" t="n">
        <x:v>1</x:v>
      </x:c>
      <x:c r="O1324" s="120" t="n">
        <x:v>1</x:v>
      </x:c>
      <x:c r="P1324" s="120" t="n">
        <x:v>5</x:v>
      </x:c>
      <x:c r="Q1324" s="120" t="n">
        <x:v>18</x:v>
      </x:c>
      <x:c r="R1324" s="120" t="n">
        <x:v>1.0191320409377358e-11</x:v>
      </x:c>
      <x:c r="S1324" s="120" t="n">
        <x:v>9.015918321150412e-13</x:v>
      </x:c>
      <x:c r="T1324" s="120" t="n">
        <x:v>1350</x:v>
      </x:c>
      <x:c r="U1324" s="120" t="n">
        <x:v>275</x:v>
      </x:c>
      <x:c r="V1324" s="120" t="n">
        <x:v>3.0985443445698944e-12</x:v>
      </x:c>
      <x:c r="W1324" s="120" t="n">
        <x:v>1.5211035873343118e-11</x:v>
      </x:c>
      <x:c r="X1324" s="120" t="n">
        <x:v>1324</x:v>
      </x:c>
      <x:c r="Y1324" s="151" t="n">
        <x:v>44588.978217592594</x:v>
      </x:c>
      <x:c r="Z1324" s="151" t="n">
        <x:v>44588.98134259259</x:v>
      </x:c>
      <x:c r="AA1324" s="120" t="n">
        <x:v>55</x:v>
      </x:c>
      <x:c r="AB1324" s="120" t="str">
        <x:v>Normal</x:v>
      </x:c>
      <x:c r="AC1324" s="120" t="n">
        <x:v>1</x:v>
      </x:c>
      <x:c r="AD1324" s="120" t="n">
        <x:v>711</x:v>
      </x:c>
      <x:c r="AE1324" s="120" t="n">
        <x:v>8</x:v>
      </x:c>
      <x:c r="AF1324" s="120" t="n">
        <x:v>11</x:v>
      </x:c>
      <x:c r="AG1324" s="120" t="str">
        <x:v>train=1|anomaly=0</x:v>
      </x:c>
    </x:row>
    <x:row r="1325">
      <x:c r="A1325" s="120" t="n">
        <x:v>1324</x:v>
      </x:c>
      <x:c r="B1325" s="120" t="n">
        <x:v>0</x:v>
      </x:c>
      <x:c r="C1325" s="120" t="n">
        <x:v>0</x:v>
      </x:c>
      <x:c r="D1325" s="120" t="str">
        <x:v>CADC0873</x:v>
      </x:c>
      <x:c r="E1325" s="120" t="n">
        <x:v>5</x:v>
      </x:c>
      <x:c r="F1325" s="120" t="n">
        <x:v>245</x:v>
      </x:c>
      <x:c r="G1325" s="120" t="n">
        <x:v>50</x:v>
      </x:c>
      <x:c r="H1325" s="120" t="n">
        <x:v>5.455619800000004e-7</x:v>
      </x:c>
      <x:c r="I1325" s="120" t="n">
        <x:v>6.236147196005484e-10</x:v>
      </x:c>
      <x:c r="J1325" s="120" t="n">
        <x:v>0.000024972279022959608</x:v>
      </x:c>
      <x:c r="K1325" s="120" t="n">
        <x:v>-1.448301677505694</x:v>
      </x:c>
      <x:c r="L1325" s="120" t="n">
        <x:v>-0.008897930477343479</x:v>
      </x:c>
      <x:c r="M1325" s="120" t="n">
        <x:v>1</x:v>
      </x:c>
      <x:c r="N1325" s="120" t="n">
        <x:v>1</x:v>
      </x:c>
      <x:c r="O1325" s="120" t="n">
        <x:v>1</x:v>
      </x:c>
      <x:c r="P1325" s="120" t="n">
        <x:v>5</x:v>
      </x:c>
      <x:c r="Q1325" s="120" t="n">
        <x:v>13</x:v>
      </x:c>
      <x:c r="R1325" s="120" t="n">
        <x:v>1.0155792039824553e-11</x:v>
      </x:c>
      <x:c r="S1325" s="120" t="n">
        <x:v>1.0053765846160428e-12</x:v>
      </x:c>
      <x:c r="T1325" s="120" t="n">
        <x:v>1225</x:v>
      </x:c>
      <x:c r="U1325" s="120" t="n">
        <x:v>250</x:v>
      </x:c>
      <x:c r="V1325" s="120" t="n">
        <x:v>2.545366202451218e-12</x:v>
      </x:c>
      <x:c r="W1325" s="120" t="n">
        <x:v>1.2472294392010968e-11</x:v>
      </x:c>
      <x:c r="X1325" s="120" t="n">
        <x:v>1325</x:v>
      </x:c>
      <x:c r="Y1325" s="151" t="n">
        <x:v>44588.98440972222</x:v>
      </x:c>
      <x:c r="Z1325" s="151" t="n">
        <x:v>44588.98724537037</x:v>
      </x:c>
      <x:c r="AA1325" s="120" t="n">
        <x:v>50</x:v>
      </x:c>
      <x:c r="AB1325" s="120" t="str">
        <x:v>Normal</x:v>
      </x:c>
      <x:c r="AC1325" s="120" t="n">
        <x:v>1</x:v>
      </x:c>
      <x:c r="AD1325" s="120" t="n">
        <x:v>60</x:v>
      </x:c>
      <x:c r="AE1325" s="120" t="n">
        <x:v>1</x:v>
      </x:c>
      <x:c r="AF1325" s="120" t="n">
        <x:v>60</x:v>
      </x:c>
      <x:c r="AG1325" s="120" t="str">
        <x:v>train=0|anomaly=0</x:v>
      </x:c>
    </x:row>
    <x:row r="1326">
      <x:c r="A1326" s="120" t="n">
        <x:v>1325</x:v>
      </x:c>
      <x:c r="B1326" s="120" t="n">
        <x:v>0</x:v>
      </x:c>
      <x:c r="C1326" s="120" t="n">
        <x:v>1</x:v>
      </x:c>
      <x:c r="D1326" s="120" t="str">
        <x:v>CADC0873</x:v>
      </x:c>
      <x:c r="E1326" s="120" t="n">
        <x:v>5</x:v>
      </x:c>
      <x:c r="F1326" s="120" t="n">
        <x:v>245</x:v>
      </x:c>
      <x:c r="G1326" s="120" t="n">
        <x:v>50</x:v>
      </x:c>
      <x:c r="H1326" s="120" t="n">
        <x:v>-0.00001513664696</x:v>
      </x:c>
      <x:c r="I1326" s="120" t="n">
        <x:v>2.0261513878716838e-10</x:v>
      </x:c>
      <x:c r="J1326" s="120" t="n">
        <x:v>0.000014234294460463026</x:v>
      </x:c>
      <x:c r="K1326" s="120" t="n">
        <x:v>-1.4862042701146758</x:v>
      </x:c>
      <x:c r="L1326" s="120" t="n">
        <x:v>0.06072957611066004</x:v>
      </x:c>
      <x:c r="M1326" s="120" t="n">
        <x:v>1</x:v>
      </x:c>
      <x:c r="N1326" s="120" t="n">
        <x:v>1</x:v>
      </x:c>
      <x:c r="O1326" s="120" t="n">
        <x:v>1</x:v>
      </x:c>
      <x:c r="P1326" s="120" t="n">
        <x:v>10</x:v>
      </x:c>
      <x:c r="Q1326" s="120" t="n">
        <x:v>18</x:v>
      </x:c>
      <x:c r="R1326" s="120" t="n">
        <x:v>3.622326759214527e-12</x:v>
      </x:c>
      <x:c r="S1326" s="120" t="n">
        <x:v>1.0061261666731594e-12</x:v>
      </x:c>
      <x:c r="T1326" s="120" t="n">
        <x:v>1225</x:v>
      </x:c>
      <x:c r="U1326" s="120" t="n">
        <x:v>250</x:v>
      </x:c>
      <x:c r="V1326" s="120" t="n">
        <x:v>8.270005664782382e-13</x:v>
      </x:c>
      <x:c r="W1326" s="120" t="n">
        <x:v>4.0523027757433676e-12</x:v>
      </x:c>
      <x:c r="X1326" s="120" t="n">
        <x:v>1326</x:v>
      </x:c>
      <x:c r="Y1326" s="151" t="n">
        <x:v>44588.98730324074</x:v>
      </x:c>
      <x:c r="Z1326" s="151" t="n">
        <x:v>44588.99013888889</x:v>
      </x:c>
      <x:c r="AA1326" s="120" t="n">
        <x:v>50</x:v>
      </x:c>
      <x:c r="AB1326" s="120" t="str">
        <x:v>Normal</x:v>
      </x:c>
      <x:c r="AC1326" s="120" t="n">
        <x:v>0</x:v>
      </x:c>
      <x:c r="AD1326" s="120"/>
      <x:c r="AE1326" s="120"/>
      <x:c r="AF1326" s="120"/>
      <x:c r="AG1326" s="120"/>
    </x:row>
    <x:row r="1327">
      <x:c r="A1327" s="120" t="n">
        <x:v>1326</x:v>
      </x:c>
      <x:c r="B1327" s="120" t="n">
        <x:v>0</x:v>
      </x:c>
      <x:c r="C1327" s="120" t="n">
        <x:v>1</x:v>
      </x:c>
      <x:c r="D1327" s="120" t="str">
        <x:v>CADC0873</x:v>
      </x:c>
      <x:c r="E1327" s="120" t="n">
        <x:v>5</x:v>
      </x:c>
      <x:c r="F1327" s="120" t="n">
        <x:v>340</x:v>
      </x:c>
      <x:c r="G1327" s="120" t="n">
        <x:v>69</x:v>
      </x:c>
      <x:c r="H1327" s="120" t="n">
        <x:v>0.0000015588072463768113</x:v>
      </x:c>
      <x:c r="I1327" s="120" t="n">
        <x:v>5.623616525806258e-10</x:v>
      </x:c>
      <x:c r="J1327" s="120" t="n">
        <x:v>0.00002371416565221357</x:v>
      </x:c>
      <x:c r="K1327" s="120" t="n">
        <x:v>-1.473213066070477</x:v>
      </x:c>
      <x:c r="L1327" s="120" t="n">
        <x:v>-0.10641321439748987</x:v>
      </x:c>
      <x:c r="M1327" s="120" t="n">
        <x:v>1</x:v>
      </x:c>
      <x:c r="N1327" s="120" t="n">
        <x:v>1</x:v>
      </x:c>
      <x:c r="O1327" s="120" t="n">
        <x:v>1</x:v>
      </x:c>
      <x:c r="P1327" s="120" t="n">
        <x:v>10</x:v>
      </x:c>
      <x:c r="Q1327" s="120" t="n">
        <x:v>26</x:v>
      </x:c>
      <x:c r="R1327" s="120" t="n">
        <x:v>5.157478200332526e-12</x:v>
      </x:c>
      <x:c r="S1327" s="120" t="n">
        <x:v>8.066313176054785e-13</x:v>
      </x:c>
      <x:c r="T1327" s="120" t="n">
        <x:v>1700</x:v>
      </x:c>
      <x:c r="U1327" s="120" t="n">
        <x:v>345</x:v>
      </x:c>
      <x:c r="V1327" s="120" t="n">
        <x:v>1.6540048605312524e-12</x:v>
      </x:c>
      <x:c r="W1327" s="120" t="n">
        <x:v>8.150168877980083e-12</x:v>
      </x:c>
      <x:c r="X1327" s="120" t="n">
        <x:v>1327</x:v>
      </x:c>
      <x:c r="Y1327" s="151" t="n">
        <x:v>44588.99019675926</x:v>
      </x:c>
      <x:c r="Z1327" s="151" t="n">
        <x:v>44588.99413194445</x:v>
      </x:c>
      <x:c r="AA1327" s="120" t="n">
        <x:v>69</x:v>
      </x:c>
      <x:c r="AB1327" s="120" t="str">
        <x:v>Normal</x:v>
      </x:c>
      <x:c r="AC1327" s="120" t="n">
        <x:v>0</x:v>
      </x:c>
      <x:c r="AD1327" s="120"/>
      <x:c r="AE1327" s="120"/>
      <x:c r="AF1327" s="120"/>
      <x:c r="AG1327" s="120"/>
    </x:row>
    <x:row r="1328">
      <x:c r="A1328" s="120" t="n">
        <x:v>1327</x:v>
      </x:c>
      <x:c r="B1328" s="120" t="n">
        <x:v>0</x:v>
      </x:c>
      <x:c r="C1328" s="120" t="n">
        <x:v>1</x:v>
      </x:c>
      <x:c r="D1328" s="120" t="str">
        <x:v>CADC0873</x:v>
      </x:c>
      <x:c r="E1328" s="120" t="n">
        <x:v>5</x:v>
      </x:c>
      <x:c r="F1328" s="120" t="n">
        <x:v>190</x:v>
      </x:c>
      <x:c r="G1328" s="120" t="n">
        <x:v>39</x:v>
      </x:c>
      <x:c r="H1328" s="120" t="n">
        <x:v>-0.000017967155307692307</x:v>
      </x:c>
      <x:c r="I1328" s="120" t="n">
        <x:v>2.5134893882009773e-10</x:v>
      </x:c>
      <x:c r="J1328" s="120" t="n">
        <x:v>0.000015853988104577905</x:v>
      </x:c>
      <x:c r="K1328" s="120" t="n">
        <x:v>-1.0216840418489552</x:v>
      </x:c>
      <x:c r="L1328" s="120" t="n">
        <x:v>-0.5793225922746668</x:v>
      </x:c>
      <x:c r="M1328" s="120" t="n">
        <x:v>1</x:v>
      </x:c>
      <x:c r="N1328" s="120" t="n">
        <x:v>1</x:v>
      </x:c>
      <x:c r="O1328" s="120" t="n">
        <x:v>0</x:v>
      </x:c>
      <x:c r="P1328" s="120" t="n">
        <x:v>7</x:v>
      </x:c>
      <x:c r="Q1328" s="120" t="n">
        <x:v>12</x:v>
      </x:c>
      <x:c r="R1328" s="120" t="n">
        <x:v>3.87941348982967e-12</x:v>
      </x:c>
      <x:c r="S1328" s="120" t="n">
        <x:v>1.4700666797235892e-12</x:v>
      </x:c>
      <x:c r="T1328" s="120" t="n">
        <x:v>950</x:v>
      </x:c>
      <x:c r="U1328" s="120" t="n">
        <x:v>195</x:v>
      </x:c>
      <x:c r="V1328" s="120" t="n">
        <x:v>1.322889151684725e-12</x:v>
      </x:c>
      <x:c r="W1328" s="120" t="n">
        <x:v>6.444844585130711e-12</x:v>
      </x:c>
      <x:c r="X1328" s="120" t="n">
        <x:v>1328</x:v>
      </x:c>
      <x:c r="Y1328" s="151" t="n">
        <x:v>44589.30467592592</x:v>
      </x:c>
      <x:c r="Z1328" s="151" t="n">
        <x:v>44589.306875</x:v>
      </x:c>
      <x:c r="AA1328" s="120" t="n">
        <x:v>39</x:v>
      </x:c>
      <x:c r="AB1328" s="120" t="str">
        <x:v>Normal</x:v>
      </x:c>
      <x:c r="AC1328" s="120" t="n">
        <x:v>0</x:v>
      </x:c>
      <x:c r="AD1328" s="120"/>
      <x:c r="AE1328" s="120"/>
      <x:c r="AF1328" s="120"/>
      <x:c r="AG1328" s="120"/>
    </x:row>
    <x:row r="1329">
      <x:c r="A1329" s="120" t="n">
        <x:v>1328</x:v>
      </x:c>
      <x:c r="B1329" s="120" t="n">
        <x:v>0</x:v>
      </x:c>
      <x:c r="C1329" s="120" t="n">
        <x:v>1</x:v>
      </x:c>
      <x:c r="D1329" s="120" t="str">
        <x:v>CADC0873</x:v>
      </x:c>
      <x:c r="E1329" s="120" t="n">
        <x:v>5</x:v>
      </x:c>
      <x:c r="F1329" s="120" t="n">
        <x:v>206</x:v>
      </x:c>
      <x:c r="G1329" s="120" t="n">
        <x:v>42</x:v>
      </x:c>
      <x:c r="H1329" s="120" t="n">
        <x:v>0.0000036755314285714286</x:v>
      </x:c>
      <x:c r="I1329" s="120" t="n">
        <x:v>3.96807259688298e-10</x:v>
      </x:c>
      <x:c r="J1329" s="120" t="n">
        <x:v>0.00001992002157850985</x:v>
      </x:c>
      <x:c r="K1329" s="120" t="n">
        <x:v>-1.4070259997480221</x:v>
      </x:c>
      <x:c r="L1329" s="120" t="n">
        <x:v>-0.014703057826640923</x:v>
      </x:c>
      <x:c r="M1329" s="120" t="n">
        <x:v>1</x:v>
      </x:c>
      <x:c r="N1329" s="120" t="n">
        <x:v>1</x:v>
      </x:c>
      <x:c r="O1329" s="120" t="n">
        <x:v>1</x:v>
      </x:c>
      <x:c r="P1329" s="120" t="n">
        <x:v>6</x:v>
      </x:c>
      <x:c r="Q1329" s="120" t="n">
        <x:v>15</x:v>
      </x:c>
      <x:c r="R1329" s="120" t="n">
        <x:v>9.433651244150267e-12</x:v>
      </x:c>
      <x:c r="S1329" s="120" t="n">
        <x:v>1.5435041700887492e-12</x:v>
      </x:c>
      <x:c r="T1329" s="120" t="n">
        <x:v>1036</x:v>
      </x:c>
      <x:c r="U1329" s="120" t="n">
        <x:v>210</x:v>
      </x:c>
      <x:c r="V1329" s="120" t="n">
        <x:v>1.92624883343834e-12</x:v>
      </x:c>
      <x:c r="W1329" s="120" t="n">
        <x:v>9.447791897340429e-12</x:v>
      </x:c>
      <x:c r="X1329" s="120" t="n">
        <x:v>1329</x:v>
      </x:c>
      <x:c r="Y1329" s="151" t="n">
        <x:v>44589.30693287037</x:v>
      </x:c>
      <x:c r="Z1329" s="151" t="n">
        <x:v>44589.30931712963</x:v>
      </x:c>
      <x:c r="AA1329" s="120" t="n">
        <x:v>42</x:v>
      </x:c>
      <x:c r="AB1329" s="120" t="str">
        <x:v>Normal</x:v>
      </x:c>
      <x:c r="AC1329" s="120" t="n">
        <x:v>0</x:v>
      </x:c>
      <x:c r="AD1329" s="120"/>
      <x:c r="AE1329" s="120"/>
      <x:c r="AF1329" s="120"/>
      <x:c r="AG1329" s="120"/>
    </x:row>
    <x:row r="1330">
      <x:c r="A1330" s="120" t="n">
        <x:v>1329</x:v>
      </x:c>
      <x:c r="B1330" s="120" t="n">
        <x:v>0</x:v>
      </x:c>
      <x:c r="C1330" s="120" t="n">
        <x:v>0</x:v>
      </x:c>
      <x:c r="D1330" s="120" t="str">
        <x:v>CADC0873</x:v>
      </x:c>
      <x:c r="E1330" s="120" t="n">
        <x:v>5</x:v>
      </x:c>
      <x:c r="F1330" s="120" t="n">
        <x:v>185</x:v>
      </x:c>
      <x:c r="G1330" s="120" t="n">
        <x:v>38</x:v>
      </x:c>
      <x:c r="H1330" s="120" t="n">
        <x:v>-0.0000014469505263157893</x:v>
      </x:c>
      <x:c r="I1330" s="120" t="n">
        <x:v>2.4291410771045045e-10</x:v>
      </x:c>
      <x:c r="J1330" s="120" t="n">
        <x:v>0.000015585702028155498</x:v>
      </x:c>
      <x:c r="K1330" s="120" t="n">
        <x:v>-1.347803885382723</x:v>
      </x:c>
      <x:c r="L1330" s="120" t="n">
        <x:v>-0.11351235596695156</x:v>
      </x:c>
      <x:c r="M1330" s="120" t="n">
        <x:v>1</x:v>
      </x:c>
      <x:c r="N1330" s="120" t="n">
        <x:v>1</x:v>
      </x:c>
      <x:c r="O1330" s="120" t="n">
        <x:v>1</x:v>
      </x:c>
      <x:c r="P1330" s="120" t="n">
        <x:v>6</x:v>
      </x:c>
      <x:c r="Q1330" s="120" t="n">
        <x:v>12</x:v>
      </x:c>
      <x:c r="R1330" s="120" t="n">
        <x:v>6.868818647198298e-12</x:v>
      </x:c>
      <x:c r="S1330" s="120" t="n">
        <x:v>1.1079388778252842e-12</x:v>
      </x:c>
      <x:c r="T1330" s="120" t="n">
        <x:v>925</x:v>
      </x:c>
      <x:c r="U1330" s="120" t="n">
        <x:v>190</x:v>
      </x:c>
      <x:c r="V1330" s="120" t="n">
        <x:v>1.3130492308672998e-12</x:v>
      </x:c>
      <x:c r="W1330" s="120" t="n">
        <x:v>6.3924765186960645e-12</x:v>
      </x:c>
      <x:c r="X1330" s="120" t="n">
        <x:v>1330</x:v>
      </x:c>
      <x:c r="Y1330" s="151" t="n">
        <x:v>44589.309375</x:v>
      </x:c>
      <x:c r="Z1330" s="151" t="n">
        <x:v>44589.31151620371</x:v>
      </x:c>
      <x:c r="AA1330" s="120" t="n">
        <x:v>38</x:v>
      </x:c>
      <x:c r="AB1330" s="120" t="str">
        <x:v>Normal</x:v>
      </x:c>
      <x:c r="AC1330" s="120" t="n">
        <x:v>1</x:v>
      </x:c>
      <x:c r="AD1330" s="120" t="n">
        <x:v>929</x:v>
      </x:c>
      <x:c r="AE1330" s="120" t="n">
        <x:v>10</x:v>
      </x:c>
      <x:c r="AF1330" s="120" t="n">
        <x:v>29</x:v>
      </x:c>
      <x:c r="AG1330" s="120" t="str">
        <x:v>train=0|anomaly=0</x:v>
      </x:c>
    </x:row>
    <x:row r="1331">
      <x:c r="A1331" s="120" t="n">
        <x:v>1330</x:v>
      </x:c>
      <x:c r="B1331" s="120" t="n">
        <x:v>1</x:v>
      </x:c>
      <x:c r="C1331" s="120" t="n">
        <x:v>0</x:v>
      </x:c>
      <x:c r="D1331" s="120" t="str">
        <x:v>CADC0873</x:v>
      </x:c>
      <x:c r="E1331" s="120" t="n">
        <x:v>5</x:v>
      </x:c>
      <x:c r="F1331" s="120" t="n">
        <x:v>182</x:v>
      </x:c>
      <x:c r="G1331" s="120" t="n">
        <x:v>37</x:v>
      </x:c>
      <x:c r="H1331" s="120" t="n">
        <x:v>4.0121975675675687e-7</x:v>
      </x:c>
      <x:c r="I1331" s="120" t="n">
        <x:v>1.3732765849839184e-10</x:v>
      </x:c>
      <x:c r="J1331" s="120" t="n">
        <x:v>0.00001171868842910297</x:v>
      </x:c>
      <x:c r="K1331" s="120" t="n">
        <x:v>-1.0915364475788902</x:v>
      </x:c>
      <x:c r="L1331" s="120" t="n">
        <x:v>-0.04834694032821895</x:v>
      </x:c>
      <x:c r="M1331" s="120" t="n">
        <x:v>2</x:v>
      </x:c>
      <x:c r="N1331" s="120" t="n">
        <x:v>1</x:v>
      </x:c>
      <x:c r="O1331" s="120" t="n">
        <x:v>1</x:v>
      </x:c>
      <x:c r="P1331" s="120" t="n">
        <x:v>2</x:v>
      </x:c>
      <x:c r="Q1331" s="120" t="n">
        <x:v>2</x:v>
      </x:c>
      <x:c r="R1331" s="120" t="n">
        <x:v>2.0069765435843082e-11</x:v>
      </x:c>
      <x:c r="S1331" s="120" t="n">
        <x:v>3.356885256712058e-11</x:v>
      </x:c>
      <x:c r="T1331" s="120" t="n">
        <x:v>926</x:v>
      </x:c>
      <x:c r="U1331" s="120" t="n">
        <x:v>185</x:v>
      </x:c>
      <x:c r="V1331" s="120" t="n">
        <x:v>7.545475741669881e-13</x:v>
      </x:c>
      <x:c r="W1331" s="120" t="n">
        <x:v>3.711558337794374e-12</x:v>
      </x:c>
      <x:c r="X1331" s="120" t="n">
        <x:v>1331</x:v>
      </x:c>
      <x:c r="Y1331" s="151" t="n">
        <x:v>44589.311574074076</x:v>
      </x:c>
      <x:c r="Z1331" s="151" t="n">
        <x:v>44589.313680555555</x:v>
      </x:c>
      <x:c r="AA1331" s="120" t="n">
        <x:v>37</x:v>
      </x:c>
      <x:c r="AB1331" s="120" t="str">
        <x:v>Anomalous</x:v>
      </x:c>
      <x:c r="AC1331" s="120" t="n">
        <x:v>0</x:v>
      </x:c>
      <x:c r="AD1331" s="120"/>
      <x:c r="AE1331" s="120"/>
      <x:c r="AF1331" s="120"/>
      <x:c r="AG1331" s="120"/>
    </x:row>
    <x:row r="1332">
      <x:c r="A1332" s="120" t="n">
        <x:v>1331</x:v>
      </x:c>
      <x:c r="B1332" s="120" t="n">
        <x:v>1</x:v>
      </x:c>
      <x:c r="C1332" s="120" t="n">
        <x:v>0</x:v>
      </x:c>
      <x:c r="D1332" s="120" t="str">
        <x:v>CADC0873</x:v>
      </x:c>
      <x:c r="E1332" s="120" t="n">
        <x:v>5</x:v>
      </x:c>
      <x:c r="F1332" s="120" t="n">
        <x:v>207</x:v>
      </x:c>
      <x:c r="G1332" s="120" t="n">
        <x:v>42</x:v>
      </x:c>
      <x:c r="H1332" s="120" t="n">
        <x:v>0.000009328747833333332</x:v>
      </x:c>
      <x:c r="I1332" s="120" t="n">
        <x:v>7.744508388233486e-11</x:v>
      </x:c>
      <x:c r="J1332" s="120" t="n">
        <x:v>0.000008800288852210185</x:v>
      </x:c>
      <x:c r="K1332" s="120" t="n">
        <x:v>0.014950647274076356</x:v>
      </x:c>
      <x:c r="L1332" s="120" t="n">
        <x:v>-0.379687427285944</x:v>
      </x:c>
      <x:c r="M1332" s="120" t="n">
        <x:v>9</x:v>
      </x:c>
      <x:c r="N1332" s="120" t="n">
        <x:v>2</x:v>
      </x:c>
      <x:c r="O1332" s="120" t="n">
        <x:v>1</x:v>
      </x:c>
      <x:c r="P1332" s="120" t="n">
        <x:v>9</x:v>
      </x:c>
      <x:c r="Q1332" s="120" t="n">
        <x:v>9</x:v>
      </x:c>
      <x:c r="R1332" s="120" t="n">
        <x:v>6.875057260211897e-11</x:v>
      </x:c>
      <x:c r="S1332" s="120" t="n">
        <x:v>2.097727670984441e-10</x:v>
      </x:c>
      <x:c r="T1332" s="120" t="n">
        <x:v>1047</x:v>
      </x:c>
      <x:c r="U1332" s="120" t="n">
        <x:v>210</x:v>
      </x:c>
      <x:c r="V1332" s="120" t="n">
        <x:v>3.741308400112795e-13</x:v>
      </x:c>
      <x:c r="W1332" s="120" t="n">
        <x:v>1.8439305686270202e-12</x:v>
      </x:c>
      <x:c r="X1332" s="120" t="n">
        <x:v>1332</x:v>
      </x:c>
      <x:c r="Y1332" s="151" t="n">
        <x:v>44589.313784722224</x:v>
      </x:c>
      <x:c r="Z1332" s="151" t="n">
        <x:v>44589.31618055556</x:v>
      </x:c>
      <x:c r="AA1332" s="120" t="n">
        <x:v>42</x:v>
      </x:c>
      <x:c r="AB1332" s="120" t="str">
        <x:v>Anomalous</x:v>
      </x:c>
      <x:c r="AC1332" s="120" t="n">
        <x:v>0</x:v>
      </x:c>
      <x:c r="AD1332" s="120"/>
      <x:c r="AE1332" s="120"/>
      <x:c r="AF1332" s="120"/>
      <x:c r="AG1332" s="120"/>
    </x:row>
    <x:row r="1333">
      <x:c r="A1333" s="120" t="n">
        <x:v>1332</x:v>
      </x:c>
      <x:c r="B1333" s="120" t="n">
        <x:v>0</x:v>
      </x:c>
      <x:c r="C1333" s="120" t="n">
        <x:v>1</x:v>
      </x:c>
      <x:c r="D1333" s="120" t="str">
        <x:v>CADC0873</x:v>
      </x:c>
      <x:c r="E1333" s="120" t="n">
        <x:v>5</x:v>
      </x:c>
      <x:c r="F1333" s="120" t="n">
        <x:v>185</x:v>
      </x:c>
      <x:c r="G1333" s="120" t="n">
        <x:v>38</x:v>
      </x:c>
      <x:c r="H1333" s="120" t="n">
        <x:v>0.000004425111105263156</x:v>
      </x:c>
      <x:c r="I1333" s="120" t="n">
        <x:v>5.282382894928645e-10</x:v>
      </x:c>
      <x:c r="J1333" s="120" t="n">
        <x:v>0.000022983435110811103</x:v>
      </x:c>
      <x:c r="K1333" s="120" t="n">
        <x:v>-1.1702154228802002</x:v>
      </x:c>
      <x:c r="L1333" s="120" t="n">
        <x:v>-0.2864516888822141</x:v>
      </x:c>
      <x:c r="M1333" s="120" t="n">
        <x:v>1</x:v>
      </x:c>
      <x:c r="N1333" s="120" t="n">
        <x:v>1</x:v>
      </x:c>
      <x:c r="O1333" s="120" t="n">
        <x:v>1</x:v>
      </x:c>
      <x:c r="P1333" s="120" t="n">
        <x:v>2</x:v>
      </x:c>
      <x:c r="Q1333" s="120" t="n">
        <x:v>11</x:v>
      </x:c>
      <x:c r="R1333" s="120" t="n">
        <x:v>1.1937491479159709e-11</x:v>
      </x:c>
      <x:c r="S1333" s="120" t="n">
        <x:v>1.197648867422286e-12</x:v>
      </x:c>
      <x:c r="T1333" s="120" t="n">
        <x:v>925</x:v>
      </x:c>
      <x:c r="U1333" s="120" t="n">
        <x:v>190</x:v>
      </x:c>
      <x:c r="V1333" s="120" t="n">
        <x:v>2.8553421053668353e-12</x:v>
      </x:c>
      <x:c r="W1333" s="120" t="n">
        <x:v>1.3901007618233277e-11</x:v>
      </x:c>
      <x:c r="X1333" s="120" t="n">
        <x:v>1333</x:v>
      </x:c>
      <x:c r="Y1333" s="151" t="n">
        <x:v>44589.42209490741</x:v>
      </x:c>
      <x:c r="Z1333" s="151" t="n">
        <x:v>44589.42423611111</x:v>
      </x:c>
      <x:c r="AA1333" s="120" t="n">
        <x:v>38</x:v>
      </x:c>
      <x:c r="AB1333" s="120" t="str">
        <x:v>Normal</x:v>
      </x:c>
      <x:c r="AC1333" s="120" t="n">
        <x:v>1</x:v>
      </x:c>
      <x:c r="AD1333" s="120" t="n">
        <x:v>608</x:v>
      </x:c>
      <x:c r="AE1333" s="120" t="n">
        <x:v>7</x:v>
      </x:c>
      <x:c r="AF1333" s="120" t="n">
        <x:v>8</x:v>
      </x:c>
      <x:c r="AG1333" s="120" t="str">
        <x:v>train=1|anomaly=0</x:v>
      </x:c>
    </x:row>
    <x:row r="1334">
      <x:c r="A1334" s="120" t="n">
        <x:v>1333</x:v>
      </x:c>
      <x:c r="B1334" s="120" t="n">
        <x:v>0</x:v>
      </x:c>
      <x:c r="C1334" s="120" t="n">
        <x:v>1</x:v>
      </x:c>
      <x:c r="D1334" s="120" t="str">
        <x:v>CADC0873</x:v>
      </x:c>
      <x:c r="E1334" s="120" t="n">
        <x:v>5</x:v>
      </x:c>
      <x:c r="F1334" s="120" t="n">
        <x:v>175</x:v>
      </x:c>
      <x:c r="G1334" s="120" t="n">
        <x:v>36</x:v>
      </x:c>
      <x:c r="H1334" s="120" t="n">
        <x:v>0.000011682337277777777</x:v>
      </x:c>
      <x:c r="I1334" s="120" t="n">
        <x:v>3.849420157613865e-10</x:v>
      </x:c>
      <x:c r="J1334" s="120" t="n">
        <x:v>0.00001961993923949273</x:v>
      </x:c>
      <x:c r="K1334" s="120" t="n">
        <x:v>-1.479612759466256</x:v>
      </x:c>
      <x:c r="L1334" s="120" t="n">
        <x:v>-0.018014485998541732</x:v>
      </x:c>
      <x:c r="M1334" s="120" t="n">
        <x:v>1</x:v>
      </x:c>
      <x:c r="N1334" s="120" t="n">
        <x:v>1</x:v>
      </x:c>
      <x:c r="O1334" s="120" t="n">
        <x:v>1</x:v>
      </x:c>
      <x:c r="P1334" s="120" t="n">
        <x:v>3</x:v>
      </x:c>
      <x:c r="Q1334" s="120" t="n">
        <x:v>9</x:v>
      </x:c>
      <x:c r="R1334" s="120" t="n">
        <x:v>1.2646307481164243e-11</x:v>
      </x:c>
      <x:c r="S1334" s="120" t="n">
        <x:v>2.7526933679600875e-12</x:v>
      </x:c>
      <x:c r="T1334" s="120" t="n">
        <x:v>875</x:v>
      </x:c>
      <x:c r="U1334" s="120" t="n">
        <x:v>180</x:v>
      </x:c>
      <x:c r="V1334" s="120" t="n">
        <x:v>2.199668661493637e-12</x:v>
      </x:c>
      <x:c r="W1334" s="120" t="n">
        <x:v>1.0692833771149625e-11</x:v>
      </x:c>
      <x:c r="X1334" s="120" t="n">
        <x:v>1334</x:v>
      </x:c>
      <x:c r="Y1334" s="151" t="n">
        <x:v>44589.42429398148</x:v>
      </x:c>
      <x:c r="Z1334" s="151" t="n">
        <x:v>44589.42631944444</x:v>
      </x:c>
      <x:c r="AA1334" s="120" t="n">
        <x:v>36</x:v>
      </x:c>
      <x:c r="AB1334" s="120" t="str">
        <x:v>Normal</x:v>
      </x:c>
      <x:c r="AC1334" s="120" t="n">
        <x:v>0</x:v>
      </x:c>
      <x:c r="AD1334" s="120"/>
      <x:c r="AE1334" s="120"/>
      <x:c r="AF1334" s="120"/>
      <x:c r="AG1334" s="120"/>
    </x:row>
    <x:row r="1335">
      <x:c r="A1335" s="120" t="n">
        <x:v>1334</x:v>
      </x:c>
      <x:c r="B1335" s="120" t="n">
        <x:v>0</x:v>
      </x:c>
      <x:c r="C1335" s="120" t="n">
        <x:v>1</x:v>
      </x:c>
      <x:c r="D1335" s="120" t="str">
        <x:v>CADC0873</x:v>
      </x:c>
      <x:c r="E1335" s="120" t="n">
        <x:v>5</x:v>
      </x:c>
      <x:c r="F1335" s="120" t="n">
        <x:v>195</x:v>
      </x:c>
      <x:c r="G1335" s="120" t="n">
        <x:v>40</x:v>
      </x:c>
      <x:c r="H1335" s="120" t="n">
        <x:v>0.00000384759</x:v>
      </x:c>
      <x:c r="I1335" s="120" t="n">
        <x:v>6.78323744223365e-10</x:v>
      </x:c>
      <x:c r="J1335" s="120" t="n">
        <x:v>0.000026044649051645234</x:v>
      </x:c>
      <x:c r="K1335" s="120" t="n">
        <x:v>-1.3250035329098493</x:v>
      </x:c>
      <x:c r="L1335" s="120" t="n">
        <x:v>-0.10891153718419537</x:v>
      </x:c>
      <x:c r="M1335" s="120" t="n">
        <x:v>1</x:v>
      </x:c>
      <x:c r="N1335" s="120" t="n">
        <x:v>1</x:v>
      </x:c>
      <x:c r="O1335" s="120" t="n">
        <x:v>1</x:v>
      </x:c>
      <x:c r="P1335" s="120" t="n">
        <x:v>5</x:v>
      </x:c>
      <x:c r="Q1335" s="120" t="n">
        <x:v>15</x:v>
      </x:c>
      <x:c r="R1335" s="120" t="n">
        <x:v>1.5954341418910195e-11</x:v>
      </x:c>
      <x:c r="S1335" s="120" t="n">
        <x:v>2.360000126942108e-12</x:v>
      </x:c>
      <x:c r="T1335" s="120" t="n">
        <x:v>975</x:v>
      </x:c>
      <x:c r="U1335" s="120" t="n">
        <x:v>200</x:v>
      </x:c>
      <x:c r="V1335" s="120" t="n">
        <x:v>3.478583303709564e-12</x:v>
      </x:c>
      <x:c r="W1335" s="120" t="n">
        <x:v>1.6958093605584125e-11</x:v>
      </x:c>
      <x:c r="X1335" s="120" t="n">
        <x:v>1335</x:v>
      </x:c>
      <x:c r="Y1335" s="151" t="n">
        <x:v>44589.42637731481</x:v>
      </x:c>
      <x:c r="Z1335" s="151" t="n">
        <x:v>44589.42863425926</x:v>
      </x:c>
      <x:c r="AA1335" s="120" t="n">
        <x:v>40</x:v>
      </x:c>
      <x:c r="AB1335" s="120" t="str">
        <x:v>Normal</x:v>
      </x:c>
      <x:c r="AC1335" s="120" t="n">
        <x:v>1</x:v>
      </x:c>
      <x:c r="AD1335" s="120" t="n">
        <x:v>667</x:v>
      </x:c>
      <x:c r="AE1335" s="120" t="n">
        <x:v>7</x:v>
      </x:c>
      <x:c r="AF1335" s="120" t="n">
        <x:v>67</x:v>
      </x:c>
      <x:c r="AG1335" s="120" t="str">
        <x:v>train=1|anomaly=0</x:v>
      </x:c>
    </x:row>
    <x:row r="1336">
      <x:c r="A1336" s="120" t="n">
        <x:v>1335</x:v>
      </x:c>
      <x:c r="B1336" s="120" t="n">
        <x:v>0</x:v>
      </x:c>
      <x:c r="C1336" s="120" t="n">
        <x:v>1</x:v>
      </x:c>
      <x:c r="D1336" s="120" t="str">
        <x:v>CADC0873</x:v>
      </x:c>
      <x:c r="E1336" s="120" t="n">
        <x:v>5</x:v>
      </x:c>
      <x:c r="F1336" s="120" t="n">
        <x:v>115</x:v>
      </x:c>
      <x:c r="G1336" s="120" t="n">
        <x:v>24</x:v>
      </x:c>
      <x:c r="H1336" s="120" t="n">
        <x:v>0.000004199355833333333</x:v>
      </x:c>
      <x:c r="I1336" s="120" t="n">
        <x:v>4.3212236988598263e-10</x:v>
      </x:c>
      <x:c r="J1336" s="120" t="n">
        <x:v>0.000020787553244333076</x:v>
      </x:c>
      <x:c r="K1336" s="120" t="n">
        <x:v>-1.2352276923791212</x:v>
      </x:c>
      <x:c r="L1336" s="120" t="n">
        <x:v>-0.1713660003278729</x:v>
      </x:c>
      <x:c r="M1336" s="120" t="n">
        <x:v>1</x:v>
      </x:c>
      <x:c r="N1336" s="120" t="n">
        <x:v>1</x:v>
      </x:c>
      <x:c r="O1336" s="120" t="n">
        <x:v>1</x:v>
      </x:c>
      <x:c r="P1336" s="120" t="n">
        <x:v>1</x:v>
      </x:c>
      <x:c r="Q1336" s="120" t="n">
        <x:v>6</x:v>
      </x:c>
      <x:c r="R1336" s="120" t="n">
        <x:v>2.9980838282941777e-11</x:v>
      </x:c>
      <x:c r="S1336" s="120" t="n">
        <x:v>3.220924683132233e-12</x:v>
      </x:c>
      <x:c r="T1336" s="120" t="n">
        <x:v>575</x:v>
      </x:c>
      <x:c r="U1336" s="120" t="n">
        <x:v>120</x:v>
      </x:c>
      <x:c r="V1336" s="120" t="n">
        <x:v>3.757585825095501e-12</x:v>
      </x:c>
      <x:c r="W1336" s="120" t="n">
        <x:v>1.8005098745249276e-11</x:v>
      </x:c>
      <x:c r="X1336" s="120" t="n">
        <x:v>1336</x:v>
      </x:c>
      <x:c r="Y1336" s="151" t="n">
        <x:v>44589.701053240744</x:v>
      </x:c>
      <x:c r="Z1336" s="151" t="n">
        <x:v>44589.70238425926</x:v>
      </x:c>
      <x:c r="AA1336" s="120" t="n">
        <x:v>24</x:v>
      </x:c>
      <x:c r="AB1336" s="120" t="str">
        <x:v>Normal</x:v>
      </x:c>
      <x:c r="AC1336" s="120" t="n">
        <x:v>1</x:v>
      </x:c>
      <x:c r="AD1336" s="120" t="n">
        <x:v>859</x:v>
      </x:c>
      <x:c r="AE1336" s="120" t="n">
        <x:v>9</x:v>
      </x:c>
      <x:c r="AF1336" s="120" t="n">
        <x:v>59</x:v>
      </x:c>
      <x:c r="AG1336" s="120" t="str">
        <x:v>train=1|anomaly=0</x:v>
      </x:c>
    </x:row>
    <x:row r="1337">
      <x:c r="A1337" s="120" t="n">
        <x:v>1336</x:v>
      </x:c>
      <x:c r="B1337" s="120" t="n">
        <x:v>0</x:v>
      </x:c>
      <x:c r="C1337" s="120" t="n">
        <x:v>0</x:v>
      </x:c>
      <x:c r="D1337" s="120" t="str">
        <x:v>CADC0873</x:v>
      </x:c>
      <x:c r="E1337" s="120" t="n">
        <x:v>5</x:v>
      </x:c>
      <x:c r="F1337" s="120" t="n">
        <x:v>85</x:v>
      </x:c>
      <x:c r="G1337" s="120" t="n">
        <x:v>18</x:v>
      </x:c>
      <x:c r="H1337" s="120" t="n">
        <x:v>-0.000009895114222222222</x:v>
      </x:c>
      <x:c r="I1337" s="120" t="n">
        <x:v>6.891349647096384e-11</x:v>
      </x:c>
      <x:c r="J1337" s="120" t="n">
        <x:v>0.000008301415329385939</x:v>
      </x:c>
      <x:c r="K1337" s="120" t="n">
        <x:v>-1.2236902158894214</x:v>
      </x:c>
      <x:c r="L1337" s="120" t="n">
        <x:v>-0.250142039771433</x:v>
      </x:c>
      <x:c r="M1337" s="120" t="n">
        <x:v>1</x:v>
      </x:c>
      <x:c r="N1337" s="120" t="n">
        <x:v>1</x:v>
      </x:c>
      <x:c r="O1337" s="120" t="n">
        <x:v>0</x:v>
      </x:c>
      <x:c r="P1337" s="120" t="n">
        <x:v>1</x:v>
      </x:c>
      <x:c r="Q1337" s="120" t="n">
        <x:v>5</x:v>
      </x:c>
      <x:c r="R1337" s="120" t="n">
        <x:v>8.30691469326542e-12</x:v>
      </x:c>
      <x:c r="S1337" s="120" t="n">
        <x:v>1.5400347420532498e-12</x:v>
      </x:c>
      <x:c r="T1337" s="120" t="n">
        <x:v>425</x:v>
      </x:c>
      <x:c r="U1337" s="120" t="n">
        <x:v>90</x:v>
      </x:c>
      <x:c r="V1337" s="120" t="n">
        <x:v>8.107470173054569e-13</x:v>
      </x:c>
      <x:c r="W1337" s="120" t="n">
        <x:v>3.8285275817202135e-12</x:v>
      </x:c>
      <x:c r="X1337" s="120" t="n">
        <x:v>1337</x:v>
      </x:c>
      <x:c r="Y1337" s="151" t="n">
        <x:v>44589.70244212963</x:v>
      </x:c>
      <x:c r="Z1337" s="151" t="n">
        <x:v>44589.70342592592</x:v>
      </x:c>
      <x:c r="AA1337" s="120" t="n">
        <x:v>18</x:v>
      </x:c>
      <x:c r="AB1337" s="120" t="str">
        <x:v>Normal</x:v>
      </x:c>
      <x:c r="AC1337" s="120" t="n">
        <x:v>1</x:v>
      </x:c>
      <x:c r="AD1337" s="120" t="n">
        <x:v>171</x:v>
      </x:c>
      <x:c r="AE1337" s="120" t="n">
        <x:v>2</x:v>
      </x:c>
      <x:c r="AF1337" s="120" t="n">
        <x:v>71</x:v>
      </x:c>
      <x:c r="AG1337" s="120" t="str">
        <x:v>train=0|anomaly=0</x:v>
      </x:c>
    </x:row>
    <x:row r="1338">
      <x:c r="A1338" s="120" t="n">
        <x:v>1337</x:v>
      </x:c>
      <x:c r="B1338" s="120" t="n">
        <x:v>0</x:v>
      </x:c>
      <x:c r="C1338" s="120" t="n">
        <x:v>1</x:v>
      </x:c>
      <x:c r="D1338" s="120" t="str">
        <x:v>CADC0873</x:v>
      </x:c>
      <x:c r="E1338" s="120" t="n">
        <x:v>5</x:v>
      </x:c>
      <x:c r="F1338" s="120" t="n">
        <x:v>120</x:v>
      </x:c>
      <x:c r="G1338" s="120" t="n">
        <x:v>25</x:v>
      </x:c>
      <x:c r="H1338" s="120" t="n">
        <x:v>0.0000031137224</x:v>
      </x:c>
      <x:c r="I1338" s="120" t="n">
        <x:v>6.558304026832503e-10</x:v>
      </x:c>
      <x:c r="J1338" s="120" t="n">
        <x:v>0.000025609185904343977</x:v>
      </x:c>
      <x:c r="K1338" s="120" t="n">
        <x:v>-1.434903236797842</x:v>
      </x:c>
      <x:c r="L1338" s="120" t="n">
        <x:v>0.03762922035650914</x:v>
      </x:c>
      <x:c r="M1338" s="120" t="n">
        <x:v>1</x:v>
      </x:c>
      <x:c r="N1338" s="120" t="n">
        <x:v>1</x:v>
      </x:c>
      <x:c r="O1338" s="120" t="n">
        <x:v>1</x:v>
      </x:c>
      <x:c r="P1338" s="120" t="n">
        <x:v>1</x:v>
      </x:c>
      <x:c r="Q1338" s="120" t="n">
        <x:v>6</x:v>
      </x:c>
      <x:c r="R1338" s="120" t="n">
        <x:v>4.441709281880764e-11</x:v>
      </x:c>
      <x:c r="S1338" s="120" t="n">
        <x:v>6.079481910258601e-12</x:v>
      </x:c>
      <x:c r="T1338" s="120" t="n">
        <x:v>600</x:v>
      </x:c>
      <x:c r="U1338" s="120" t="n">
        <x:v>125</x:v>
      </x:c>
      <x:c r="V1338" s="120" t="n">
        <x:v>5.465253355693752e-12</x:v>
      </x:c>
      <x:c r="W1338" s="120" t="n">
        <x:v>2.623321610733001e-11</x:v>
      </x:c>
      <x:c r="X1338" s="120" t="n">
        <x:v>1338</x:v>
      </x:c>
      <x:c r="Y1338" s="151" t="n">
        <x:v>44589.70348379629</x:v>
      </x:c>
      <x:c r="Z1338" s="151" t="n">
        <x:v>44589.704872685186</x:v>
      </x:c>
      <x:c r="AA1338" s="120" t="n">
        <x:v>25</x:v>
      </x:c>
      <x:c r="AB1338" s="120" t="str">
        <x:v>Normal</x:v>
      </x:c>
      <x:c r="AC1338" s="120" t="n">
        <x:v>1</x:v>
      </x:c>
      <x:c r="AD1338" s="120" t="n">
        <x:v>927</x:v>
      </x:c>
      <x:c r="AE1338" s="120" t="n">
        <x:v>10</x:v>
      </x:c>
      <x:c r="AF1338" s="120" t="n">
        <x:v>27</x:v>
      </x:c>
      <x:c r="AG1338" s="120" t="str">
        <x:v>train=1|anomaly=0</x:v>
      </x:c>
    </x:row>
    <x:row r="1339">
      <x:c r="A1339" s="120" t="n">
        <x:v>1338</x:v>
      </x:c>
      <x:c r="B1339" s="120" t="n">
        <x:v>0</x:v>
      </x:c>
      <x:c r="C1339" s="120" t="n">
        <x:v>0</x:v>
      </x:c>
      <x:c r="D1339" s="120" t="str">
        <x:v>CADC0873</x:v>
      </x:c>
      <x:c r="E1339" s="120" t="n">
        <x:v>5</x:v>
      </x:c>
      <x:c r="F1339" s="120" t="n">
        <x:v>100</x:v>
      </x:c>
      <x:c r="G1339" s="120" t="n">
        <x:v>21</x:v>
      </x:c>
      <x:c r="H1339" s="120" t="n">
        <x:v>-0.0000038443771428571434</x:v>
      </x:c>
      <x:c r="I1339" s="120" t="n">
        <x:v>3.5633028028008703e-10</x:v>
      </x:c>
      <x:c r="J1339" s="120" t="n">
        <x:v>0.0000188767126449519</x:v>
      </x:c>
      <x:c r="K1339" s="120" t="n">
        <x:v>-1.1383350977363074</x:v>
      </x:c>
      <x:c r="L1339" s="120" t="n">
        <x:v>-0.3458070384860442</x:v>
      </x:c>
      <x:c r="M1339" s="120" t="n">
        <x:v>1</x:v>
      </x:c>
      <x:c r="N1339" s="120" t="n">
        <x:v>1</x:v>
      </x:c>
      <x:c r="O1339" s="120" t="n">
        <x:v>1</x:v>
      </x:c>
      <x:c r="P1339" s="120" t="n">
        <x:v>1</x:v>
      </x:c>
      <x:c r="Q1339" s="120" t="n">
        <x:v>4</x:v>
      </x:c>
      <x:c r="R1339" s="120" t="n">
        <x:v>2.5139808338045e-11</x:v>
      </x:c>
      <x:c r="S1339" s="120" t="n">
        <x:v>2.6462312883584483e-12</x:v>
      </x:c>
      <x:c r="T1339" s="120" t="n">
        <x:v>500</x:v>
      </x:c>
      <x:c r="U1339" s="120" t="n">
        <x:v>105</x:v>
      </x:c>
      <x:c r="V1339" s="120" t="n">
        <x:v>3.5633028028008703e-12</x:v>
      </x:c>
      <x:c r="W1339" s="120" t="n">
        <x:v>1.6968108584766048e-11</x:v>
      </x:c>
      <x:c r="X1339" s="120" t="n">
        <x:v>1339</x:v>
      </x:c>
      <x:c r="Y1339" s="151" t="n">
        <x:v>44589.704930555556</x:v>
      </x:c>
      <x:c r="Z1339" s="151" t="n">
        <x:v>44589.706087962964</x:v>
      </x:c>
      <x:c r="AA1339" s="120" t="n">
        <x:v>21</x:v>
      </x:c>
      <x:c r="AB1339" s="120" t="str">
        <x:v>Normal</x:v>
      </x:c>
      <x:c r="AC1339" s="120" t="n">
        <x:v>0</x:v>
      </x:c>
      <x:c r="AD1339" s="120"/>
      <x:c r="AE1339" s="120"/>
      <x:c r="AF1339" s="120"/>
      <x:c r="AG1339" s="120"/>
    </x:row>
    <x:row r="1340">
      <x:c r="A1340" s="120" t="n">
        <x:v>1339</x:v>
      </x:c>
      <x:c r="B1340" s="120" t="n">
        <x:v>0</x:v>
      </x:c>
      <x:c r="C1340" s="120" t="n">
        <x:v>1</x:v>
      </x:c>
      <x:c r="D1340" s="120" t="str">
        <x:v>CADC0873</x:v>
      </x:c>
      <x:c r="E1340" s="120" t="n">
        <x:v>5</x:v>
      </x:c>
      <x:c r="F1340" s="120" t="n">
        <x:v>110</x:v>
      </x:c>
      <x:c r="G1340" s="120" t="n">
        <x:v>23</x:v>
      </x:c>
      <x:c r="H1340" s="120" t="n">
        <x:v>0.0000024323095652173904</x:v>
      </x:c>
      <x:c r="I1340" s="120" t="n">
        <x:v>5.703418023223435e-10</x:v>
      </x:c>
      <x:c r="J1340" s="120" t="n">
        <x:v>0.000023881829961758446</x:v>
      </x:c>
      <x:c r="K1340" s="120" t="n">
        <x:v>-1.0576735040435588</x:v>
      </x:c>
      <x:c r="L1340" s="120" t="n">
        <x:v>-0.321102659538515</x:v>
      </x:c>
      <x:c r="M1340" s="120" t="n">
        <x:v>1</x:v>
      </x:c>
      <x:c r="N1340" s="120" t="n">
        <x:v>1</x:v>
      </x:c>
      <x:c r="O1340" s="120" t="n">
        <x:v>1</x:v>
      </x:c>
      <x:c r="P1340" s="120" t="n">
        <x:v>1</x:v>
      </x:c>
      <x:c r="Q1340" s="120" t="n">
        <x:v>7</x:v>
      </x:c>
      <x:c r="R1340" s="120" t="n">
        <x:v>3.978754462444215e-11</x:v>
      </x:c>
      <x:c r="S1340" s="120" t="n">
        <x:v>5.859299041421766e-12</x:v>
      </x:c>
      <x:c r="T1340" s="120" t="n">
        <x:v>550</x:v>
      </x:c>
      <x:c r="U1340" s="120" t="n">
        <x:v>115</x:v>
      </x:c>
      <x:c r="V1340" s="120" t="n">
        <x:v>5.1849254756576676e-12</x:v>
      </x:c>
      <x:c r="W1340" s="120" t="n">
        <x:v>2.4797469666188845e-11</x:v>
      </x:c>
      <x:c r="X1340" s="120" t="n">
        <x:v>1340</x:v>
      </x:c>
      <x:c r="Y1340" s="151" t="n">
        <x:v>44589.706145833334</x:v>
      </x:c>
      <x:c r="Z1340" s="151" t="n">
        <x:v>44589.70741898148</x:v>
      </x:c>
      <x:c r="AA1340" s="120" t="n">
        <x:v>23</x:v>
      </x:c>
      <x:c r="AB1340" s="120" t="str">
        <x:v>Normal</x:v>
      </x:c>
      <x:c r="AC1340" s="120" t="n">
        <x:v>1</x:v>
      </x:c>
      <x:c r="AD1340" s="120" t="n">
        <x:v>522</x:v>
      </x:c>
      <x:c r="AE1340" s="120" t="n">
        <x:v>6</x:v>
      </x:c>
      <x:c r="AF1340" s="120" t="n">
        <x:v>22</x:v>
      </x:c>
      <x:c r="AG1340" s="120" t="str">
        <x:v>train=1|anomaly=0</x:v>
      </x:c>
    </x:row>
    <x:row r="1341">
      <x:c r="A1341" s="120" t="n">
        <x:v>1340</x:v>
      </x:c>
      <x:c r="B1341" s="120" t="n">
        <x:v>0</x:v>
      </x:c>
      <x:c r="C1341" s="120" t="n">
        <x:v>1</x:v>
      </x:c>
      <x:c r="D1341" s="120" t="str">
        <x:v>CADC0873</x:v>
      </x:c>
      <x:c r="E1341" s="120" t="n">
        <x:v>5</x:v>
      </x:c>
      <x:c r="F1341" s="120" t="n">
        <x:v>110</x:v>
      </x:c>
      <x:c r="G1341" s="120" t="n">
        <x:v>23</x:v>
      </x:c>
      <x:c r="H1341" s="120" t="n">
        <x:v>0.0000012045230434782597</x:v>
      </x:c>
      <x:c r="I1341" s="120" t="n">
        <x:v>7.899009873722906e-10</x:v>
      </x:c>
      <x:c r="J1341" s="120" t="n">
        <x:v>0.000028105177234315578</x:v>
      </x:c>
      <x:c r="K1341" s="120" t="n">
        <x:v>-1.462984818707155</x:v>
      </x:c>
      <x:c r="L1341" s="120" t="n">
        <x:v>0.009791759934550667</x:v>
      </x:c>
      <x:c r="M1341" s="120" t="n">
        <x:v>1</x:v>
      </x:c>
      <x:c r="N1341" s="120" t="n">
        <x:v>1</x:v>
      </x:c>
      <x:c r="O1341" s="120" t="n">
        <x:v>2</x:v>
      </x:c>
      <x:c r="P1341" s="120" t="n">
        <x:v>1</x:v>
      </x:c>
      <x:c r="Q1341" s="120" t="n">
        <x:v>4</x:v>
      </x:c>
      <x:c r="R1341" s="120" t="n">
        <x:v>6.192933683915207e-11</x:v>
      </x:c>
      <x:c r="S1341" s="120" t="n">
        <x:v>6.87452883224354e-12</x:v>
      </x:c>
      <x:c r="T1341" s="120" t="n">
        <x:v>550</x:v>
      </x:c>
      <x:c r="U1341" s="120" t="n">
        <x:v>115</x:v>
      </x:c>
      <x:c r="V1341" s="120" t="n">
        <x:v>7.180918067020823e-12</x:v>
      </x:c>
      <x:c r="W1341" s="120" t="n">
        <x:v>3.434352119009959e-11</x:v>
      </x:c>
      <x:c r="X1341" s="120" t="n">
        <x:v>1341</x:v>
      </x:c>
      <x:c r="Y1341" s="151" t="n">
        <x:v>44589.70747685185</x:v>
      </x:c>
      <x:c r="Z1341" s="151" t="n">
        <x:v>44589.70875</x:v>
      </x:c>
      <x:c r="AA1341" s="120" t="n">
        <x:v>23</x:v>
      </x:c>
      <x:c r="AB1341" s="120" t="str">
        <x:v>Normal</x:v>
      </x:c>
      <x:c r="AC1341" s="120" t="n">
        <x:v>1</x:v>
      </x:c>
      <x:c r="AD1341" s="120" t="n">
        <x:v>130</x:v>
      </x:c>
      <x:c r="AE1341" s="120" t="n">
        <x:v>2</x:v>
      </x:c>
      <x:c r="AF1341" s="120" t="n">
        <x:v>30</x:v>
      </x:c>
      <x:c r="AG1341" s="120" t="str">
        <x:v>train=1|anomaly=0</x:v>
      </x:c>
    </x:row>
    <x:row r="1342">
      <x:c r="A1342" s="120" t="n">
        <x:v>1341</x:v>
      </x:c>
      <x:c r="B1342" s="120" t="n">
        <x:v>0</x:v>
      </x:c>
      <x:c r="C1342" s="120" t="n">
        <x:v>0</x:v>
      </x:c>
      <x:c r="D1342" s="120" t="str">
        <x:v>CADC0873</x:v>
      </x:c>
      <x:c r="E1342" s="120" t="n">
        <x:v>5</x:v>
      </x:c>
      <x:c r="F1342" s="120" t="n">
        <x:v>100</x:v>
      </x:c>
      <x:c r="G1342" s="120" t="n">
        <x:v>21</x:v>
      </x:c>
      <x:c r="H1342" s="120" t="n">
        <x:v>-0.0000033697836190476197</x:v>
      </x:c>
      <x:c r="I1342" s="120" t="n">
        <x:v>4.694199517077404e-10</x:v>
      </x:c>
      <x:c r="J1342" s="120" t="n">
        <x:v>0.00002166610144229322</x:v>
      </x:c>
      <x:c r="K1342" s="120" t="n">
        <x:v>-1.471265228170026</x:v>
      </x:c>
      <x:c r="L1342" s="120" t="n">
        <x:v>-0.07295906444490402</x:v>
      </x:c>
      <x:c r="M1342" s="120" t="n">
        <x:v>1</x:v>
      </x:c>
      <x:c r="N1342" s="120" t="n">
        <x:v>1</x:v>
      </x:c>
      <x:c r="O1342" s="120" t="n">
        <x:v>2</x:v>
      </x:c>
      <x:c r="P1342" s="120" t="n">
        <x:v>1</x:v>
      </x:c>
      <x:c r="Q1342" s="120" t="n">
        <x:v>3</x:v>
      </x:c>
      <x:c r="R1342" s="120" t="n">
        <x:v>4.45032556165176e-11</x:v>
      </x:c>
      <x:c r="S1342" s="120" t="n">
        <x:v>4.831684939379184e-12</x:v>
      </x:c>
      <x:c r="T1342" s="120" t="n">
        <x:v>500</x:v>
      </x:c>
      <x:c r="U1342" s="120" t="n">
        <x:v>105</x:v>
      </x:c>
      <x:c r="V1342" s="120" t="n">
        <x:v>4.694199517077404e-12</x:v>
      </x:c>
      <x:c r="W1342" s="120" t="n">
        <x:v>2.2353331033701926e-11</x:v>
      </x:c>
      <x:c r="X1342" s="120" t="n">
        <x:v>1342</x:v>
      </x:c>
      <x:c r="Y1342" s="151" t="n">
        <x:v>44589.70880787037</x:v>
      </x:c>
      <x:c r="Z1342" s="151" t="n">
        <x:v>44589.709965277776</x:v>
      </x:c>
      <x:c r="AA1342" s="120" t="n">
        <x:v>21</x:v>
      </x:c>
      <x:c r="AB1342" s="120" t="str">
        <x:v>Normal</x:v>
      </x:c>
      <x:c r="AC1342" s="120" t="n">
        <x:v>1</x:v>
      </x:c>
      <x:c r="AD1342" s="120" t="n">
        <x:v>766</x:v>
      </x:c>
      <x:c r="AE1342" s="120" t="n">
        <x:v>8</x:v>
      </x:c>
      <x:c r="AF1342" s="120" t="n">
        <x:v>66</x:v>
      </x:c>
      <x:c r="AG1342" s="120" t="str">
        <x:v>train=0|anomaly=0</x:v>
      </x:c>
    </x:row>
    <x:row r="1343">
      <x:c r="A1343" s="120" t="n">
        <x:v>1342</x:v>
      </x:c>
      <x:c r="B1343" s="120" t="n">
        <x:v>0</x:v>
      </x:c>
      <x:c r="C1343" s="120" t="n">
        <x:v>1</x:v>
      </x:c>
      <x:c r="D1343" s="120" t="str">
        <x:v>CADC0873</x:v>
      </x:c>
      <x:c r="E1343" s="120" t="n">
        <x:v>5</x:v>
      </x:c>
      <x:c r="F1343" s="120" t="n">
        <x:v>105</x:v>
      </x:c>
      <x:c r="G1343" s="120" t="n">
        <x:v>22</x:v>
      </x:c>
      <x:c r="H1343" s="120" t="n">
        <x:v>-6.5609090909085075e-9</x:v>
      </x:c>
      <x:c r="I1343" s="120" t="n">
        <x:v>6.510888228038445e-10</x:v>
      </x:c>
      <x:c r="J1343" s="120" t="n">
        <x:v>0.000025516442205053676</x:v>
      </x:c>
      <x:c r="K1343" s="120" t="n">
        <x:v>-1.4828507330700045</x:v>
      </x:c>
      <x:c r="L1343" s="120" t="n">
        <x:v>-0.006845935769010628</x:v>
      </x:c>
      <x:c r="M1343" s="120" t="n">
        <x:v>1</x:v>
      </x:c>
      <x:c r="N1343" s="120" t="n">
        <x:v>1</x:v>
      </x:c>
      <x:c r="O1343" s="120" t="n">
        <x:v>2</x:v>
      </x:c>
      <x:c r="P1343" s="120" t="n">
        <x:v>2</x:v>
      </x:c>
      <x:c r="Q1343" s="120" t="n">
        <x:v>6</x:v>
      </x:c>
      <x:c r="R1343" s="120" t="n">
        <x:v>5.551664904588843e-11</x:v>
      </x:c>
      <x:c r="S1343" s="120" t="n">
        <x:v>5.4798299628149976e-12</x:v>
      </x:c>
      <x:c r="T1343" s="120" t="n">
        <x:v>525</x:v>
      </x:c>
      <x:c r="U1343" s="120" t="n">
        <x:v>110</x:v>
      </x:c>
      <x:c r="V1343" s="120" t="n">
        <x:v>6.200845931465185e-12</x:v>
      </x:c>
      <x:c r="W1343" s="120" t="n">
        <x:v>2.959494649108384e-11</x:v>
      </x:c>
      <x:c r="X1343" s="120" t="n">
        <x:v>1343</x:v>
      </x:c>
      <x:c r="Y1343" s="151" t="n">
        <x:v>44589.710023148145</x:v>
      </x:c>
      <x:c r="Z1343" s="151" t="n">
        <x:v>44589.71123842592</x:v>
      </x:c>
      <x:c r="AA1343" s="120" t="n">
        <x:v>22</x:v>
      </x:c>
      <x:c r="AB1343" s="120" t="str">
        <x:v>Normal</x:v>
      </x:c>
      <x:c r="AC1343" s="120" t="n">
        <x:v>1</x:v>
      </x:c>
      <x:c r="AD1343" s="120" t="n">
        <x:v>723</x:v>
      </x:c>
      <x:c r="AE1343" s="120" t="n">
        <x:v>8</x:v>
      </x:c>
      <x:c r="AF1343" s="120" t="n">
        <x:v>23</x:v>
      </x:c>
      <x:c r="AG1343" s="120" t="str">
        <x:v>train=1|anomaly=0</x:v>
      </x:c>
    </x:row>
    <x:row r="1344">
      <x:c r="A1344" s="120" t="n">
        <x:v>1343</x:v>
      </x:c>
      <x:c r="B1344" s="120" t="n">
        <x:v>0</x:v>
      </x:c>
      <x:c r="C1344" s="120" t="n">
        <x:v>1</x:v>
      </x:c>
      <x:c r="D1344" s="120" t="str">
        <x:v>CADC0873</x:v>
      </x:c>
      <x:c r="E1344" s="120" t="n">
        <x:v>5</x:v>
      </x:c>
      <x:c r="F1344" s="120" t="n">
        <x:v>105</x:v>
      </x:c>
      <x:c r="G1344" s="120" t="n">
        <x:v>22</x:v>
      </x:c>
      <x:c r="H1344" s="120" t="n">
        <x:v>5.395122727272723e-7</x:v>
      </x:c>
      <x:c r="I1344" s="120" t="n">
        <x:v>6.063225592021449e-10</x:v>
      </x:c>
      <x:c r="J1344" s="120" t="n">
        <x:v>0.000024623617914558064</x:v>
      </x:c>
      <x:c r="K1344" s="120" t="n">
        <x:v>-1.492239055172966</x:v>
      </x:c>
      <x:c r="L1344" s="120" t="n">
        <x:v>-0.0011628746086255518</x:v>
      </x:c>
      <x:c r="M1344" s="120" t="n">
        <x:v>1</x:v>
      </x:c>
      <x:c r="N1344" s="120" t="n">
        <x:v>1</x:v>
      </x:c>
      <x:c r="O1344" s="120" t="n">
        <x:v>2</x:v>
      </x:c>
      <x:c r="P1344" s="120" t="n">
        <x:v>2</x:v>
      </x:c>
      <x:c r="Q1344" s="120" t="n">
        <x:v>4</x:v>
      </x:c>
      <x:c r="R1344" s="120" t="n">
        <x:v>5.259390853250476e-11</x:v>
      </x:c>
      <x:c r="S1344" s="120" t="n">
        <x:v>6.8600870662250035e-12</x:v>
      </x:c>
      <x:c r="T1344" s="120" t="n">
        <x:v>525</x:v>
      </x:c>
      <x:c r="U1344" s="120" t="n">
        <x:v>110</x:v>
      </x:c>
      <x:c r="V1344" s="120" t="n">
        <x:v>5.774500563829951e-12</x:v>
      </x:c>
      <x:c r="W1344" s="120" t="n">
        <x:v>2.756011632737022e-11</x:v>
      </x:c>
      <x:c r="X1344" s="120" t="n">
        <x:v>1344</x:v>
      </x:c>
      <x:c r="Y1344" s="151" t="n">
        <x:v>44589.71129629629</x:v>
      </x:c>
      <x:c r="Z1344" s="151" t="n">
        <x:v>44589.71251157407</x:v>
      </x:c>
      <x:c r="AA1344" s="120" t="n">
        <x:v>22</x:v>
      </x:c>
      <x:c r="AB1344" s="120" t="str">
        <x:v>Normal</x:v>
      </x:c>
      <x:c r="AC1344" s="120" t="n">
        <x:v>0</x:v>
      </x:c>
      <x:c r="AD1344" s="120"/>
      <x:c r="AE1344" s="120"/>
      <x:c r="AF1344" s="120"/>
      <x:c r="AG1344" s="120"/>
    </x:row>
    <x:row r="1345">
      <x:c r="A1345" s="120" t="n">
        <x:v>1344</x:v>
      </x:c>
      <x:c r="B1345" s="120" t="n">
        <x:v>0</x:v>
      </x:c>
      <x:c r="C1345" s="120" t="n">
        <x:v>1</x:v>
      </x:c>
      <x:c r="D1345" s="120" t="str">
        <x:v>CADC0873</x:v>
      </x:c>
      <x:c r="E1345" s="120" t="n">
        <x:v>5</x:v>
      </x:c>
      <x:c r="F1345" s="120" t="n">
        <x:v>100</x:v>
      </x:c>
      <x:c r="G1345" s="120" t="n">
        <x:v>21</x:v>
      </x:c>
      <x:c r="H1345" s="120" t="n">
        <x:v>0.0000040606728571428555</x:v>
      </x:c>
      <x:c r="I1345" s="120" t="n">
        <x:v>4.5137401820800133e-10</x:v>
      </x:c>
      <x:c r="J1345" s="120" t="n">
        <x:v>0.000021245564671432043</x:v>
      </x:c>
      <x:c r="K1345" s="120" t="n">
        <x:v>-1.3276018604981648</x:v>
      </x:c>
      <x:c r="L1345" s="120" t="n">
        <x:v>-0.14666558762105888</x:v>
      </x:c>
      <x:c r="M1345" s="120" t="n">
        <x:v>1</x:v>
      </x:c>
      <x:c r="N1345" s="120" t="n">
        <x:v>1</x:v>
      </x:c>
      <x:c r="O1345" s="120" t="n">
        <x:v>2</x:v>
      </x:c>
      <x:c r="P1345" s="120" t="n">
        <x:v>1</x:v>
      </x:c>
      <x:c r="Q1345" s="120" t="n">
        <x:v>5</x:v>
      </x:c>
      <x:c r="R1345" s="120" t="n">
        <x:v>4.1382540149454996e-11</x:v>
      </x:c>
      <x:c r="S1345" s="120" t="n">
        <x:v>5.066625432023825e-12</x:v>
      </x:c>
      <x:c r="T1345" s="120" t="n">
        <x:v>500</x:v>
      </x:c>
      <x:c r="U1345" s="120" t="n">
        <x:v>105</x:v>
      </x:c>
      <x:c r="V1345" s="120" t="n">
        <x:v>4.513740182080013e-12</x:v>
      </x:c>
      <x:c r="W1345" s="120" t="n">
        <x:v>2.149400086704768e-11</x:v>
      </x:c>
      <x:c r="X1345" s="120" t="n">
        <x:v>1345</x:v>
      </x:c>
      <x:c r="Y1345" s="151" t="n">
        <x:v>44589.71256944445</x:v>
      </x:c>
      <x:c r="Z1345" s="151" t="n">
        <x:v>44589.71372685185</x:v>
      </x:c>
      <x:c r="AA1345" s="120" t="n">
        <x:v>21</x:v>
      </x:c>
      <x:c r="AB1345" s="120" t="str">
        <x:v>Normal</x:v>
      </x:c>
      <x:c r="AC1345" s="120" t="n">
        <x:v>0</x:v>
      </x:c>
      <x:c r="AD1345" s="120"/>
      <x:c r="AE1345" s="120"/>
      <x:c r="AF1345" s="120"/>
      <x:c r="AG1345" s="120"/>
    </x:row>
    <x:row r="1346">
      <x:c r="A1346" s="120" t="n">
        <x:v>1345</x:v>
      </x:c>
      <x:c r="B1346" s="120" t="n">
        <x:v>0</x:v>
      </x:c>
      <x:c r="C1346" s="120" t="n">
        <x:v>1</x:v>
      </x:c>
      <x:c r="D1346" s="120" t="str">
        <x:v>CADC0873</x:v>
      </x:c>
      <x:c r="E1346" s="120" t="n">
        <x:v>5</x:v>
      </x:c>
      <x:c r="F1346" s="120" t="n">
        <x:v>95</x:v>
      </x:c>
      <x:c r="G1346" s="120" t="n">
        <x:v>20</x:v>
      </x:c>
      <x:c r="H1346" s="120" t="n">
        <x:v>-0.00000239482905</x:v>
      </x:c>
      <x:c r="I1346" s="120" t="n">
        <x:v>2.1021541967469617e-10</x:v>
      </x:c>
      <x:c r="J1346" s="120" t="n">
        <x:v>0.000014498807525955236</x:v>
      </x:c>
      <x:c r="K1346" s="120" t="n">
        <x:v>-1.4395751593534216</x:v>
      </x:c>
      <x:c r="L1346" s="120" t="n">
        <x:v>-0.0972787972326429</x:v>
      </x:c>
      <x:c r="M1346" s="120" t="n">
        <x:v>1</x:v>
      </x:c>
      <x:c r="N1346" s="120" t="n">
        <x:v>1</x:v>
      </x:c>
      <x:c r="O1346" s="120" t="n">
        <x:v>2</x:v>
      </x:c>
      <x:c r="P1346" s="120" t="n">
        <x:v>2</x:v>
      </x:c>
      <x:c r="Q1346" s="120" t="n">
        <x:v>5</x:v>
      </x:c>
      <x:c r="R1346" s="120" t="n">
        <x:v>2.1837033923422323e-11</x:v>
      </x:c>
      <x:c r="S1346" s="120" t="n">
        <x:v>2.923144790973668e-12</x:v>
      </x:c>
      <x:c r="T1346" s="120" t="n">
        <x:v>475</x:v>
      </x:c>
      <x:c r="U1346" s="120" t="n">
        <x:v>100</x:v>
      </x:c>
      <x:c r="V1346" s="120" t="n">
        <x:v>2.212793891312591e-12</x:v>
      </x:c>
      <x:c r="W1346" s="120" t="n">
        <x:v>1.0510770983734809e-11</x:v>
      </x:c>
      <x:c r="X1346" s="120" t="n">
        <x:v>1346</x:v>
      </x:c>
      <x:c r="Y1346" s="151" t="n">
        <x:v>44589.713784722226</x:v>
      </x:c>
      <x:c r="Z1346" s="151" t="n">
        <x:v>44589.71488425926</x:v>
      </x:c>
      <x:c r="AA1346" s="120" t="n">
        <x:v>20</x:v>
      </x:c>
      <x:c r="AB1346" s="120" t="str">
        <x:v>Normal</x:v>
      </x:c>
      <x:c r="AC1346" s="120" t="n">
        <x:v>0</x:v>
      </x:c>
      <x:c r="AD1346" s="120"/>
      <x:c r="AE1346" s="120"/>
      <x:c r="AF1346" s="120"/>
      <x:c r="AG1346" s="120"/>
    </x:row>
    <x:row r="1347">
      <x:c r="A1347" s="120" t="n">
        <x:v>1346</x:v>
      </x:c>
      <x:c r="B1347" s="120" t="n">
        <x:v>0</x:v>
      </x:c>
      <x:c r="C1347" s="120" t="n">
        <x:v>0</x:v>
      </x:c>
      <x:c r="D1347" s="120" t="str">
        <x:v>CADC0873</x:v>
      </x:c>
      <x:c r="E1347" s="120" t="n">
        <x:v>5</x:v>
      </x:c>
      <x:c r="F1347" s="120" t="n">
        <x:v>105</x:v>
      </x:c>
      <x:c r="G1347" s="120" t="n">
        <x:v>22</x:v>
      </x:c>
      <x:c r="H1347" s="120" t="n">
        <x:v>0.0000029657150909090905</x:v>
      </x:c>
      <x:c r="I1347" s="120" t="n">
        <x:v>3.21969412967497e-10</x:v>
      </x:c>
      <x:c r="J1347" s="120" t="n">
        <x:v>0.000017943506150345785</x:v>
      </x:c>
      <x:c r="K1347" s="120" t="n">
        <x:v>-1.3963781030479046</x:v>
      </x:c>
      <x:c r="L1347" s="120" t="n">
        <x:v>-0.12402888951900749</x:v>
      </x:c>
      <x:c r="M1347" s="120" t="n">
        <x:v>1</x:v>
      </x:c>
      <x:c r="N1347" s="120" t="n">
        <x:v>1</x:v>
      </x:c>
      <x:c r="O1347" s="120" t="n">
        <x:v>1</x:v>
      </x:c>
      <x:c r="P1347" s="120" t="n">
        <x:v>2</x:v>
      </x:c>
      <x:c r="Q1347" s="120" t="n">
        <x:v>4</x:v>
      </x:c>
      <x:c r="R1347" s="120" t="n">
        <x:v>2.7250073045991588e-11</x:v>
      </x:c>
      <x:c r="S1347" s="120" t="n">
        <x:v>3.4905416417762014e-12</x:v>
      </x:c>
      <x:c r="T1347" s="120" t="n">
        <x:v>525</x:v>
      </x:c>
      <x:c r="U1347" s="120" t="n">
        <x:v>110</x:v>
      </x:c>
      <x:c r="V1347" s="120" t="n">
        <x:v>3.0663753615952093e-12</x:v>
      </x:c>
      <x:c r="W1347" s="120" t="n">
        <x:v>1.463497331670441e-11</x:v>
      </x:c>
      <x:c r="X1347" s="120" t="n">
        <x:v>1347</x:v>
      </x:c>
      <x:c r="Y1347" s="151" t="n">
        <x:v>44589.71494212963</x:v>
      </x:c>
      <x:c r="Z1347" s="151" t="n">
        <x:v>44589.716157407405</x:v>
      </x:c>
      <x:c r="AA1347" s="120" t="n">
        <x:v>22</x:v>
      </x:c>
      <x:c r="AB1347" s="120" t="str">
        <x:v>Normal</x:v>
      </x:c>
      <x:c r="AC1347" s="120" t="n">
        <x:v>1</x:v>
      </x:c>
      <x:c r="AD1347" s="120" t="n">
        <x:v>705</x:v>
      </x:c>
      <x:c r="AE1347" s="120" t="n">
        <x:v>8</x:v>
      </x:c>
      <x:c r="AF1347" s="120" t="n">
        <x:v>5</x:v>
      </x:c>
      <x:c r="AG1347" s="120" t="str">
        <x:v>train=0|anomaly=0</x:v>
      </x:c>
    </x:row>
    <x:row r="1348">
      <x:c r="A1348" s="120" t="n">
        <x:v>1347</x:v>
      </x:c>
      <x:c r="B1348" s="120" t="n">
        <x:v>0</x:v>
      </x:c>
      <x:c r="C1348" s="120" t="n">
        <x:v>1</x:v>
      </x:c>
      <x:c r="D1348" s="120" t="str">
        <x:v>CADC0873</x:v>
      </x:c>
      <x:c r="E1348" s="120" t="n">
        <x:v>5</x:v>
      </x:c>
      <x:c r="F1348" s="120" t="n">
        <x:v>105</x:v>
      </x:c>
      <x:c r="G1348" s="120" t="n">
        <x:v>22</x:v>
      </x:c>
      <x:c r="H1348" s="120" t="n">
        <x:v>0.000004139884999999999</x:v>
      </x:c>
      <x:c r="I1348" s="120" t="n">
        <x:v>5.20290413686034e-10</x:v>
      </x:c>
      <x:c r="J1348" s="120" t="n">
        <x:v>0.000022809875354460708</x:v>
      </x:c>
      <x:c r="K1348" s="120" t="n">
        <x:v>-1.5081828035234746</x:v>
      </x:c>
      <x:c r="L1348" s="120" t="n">
        <x:v>0.010840144599445212</x:v>
      </x:c>
      <x:c r="M1348" s="120" t="n">
        <x:v>1</x:v>
      </x:c>
      <x:c r="N1348" s="120" t="n">
        <x:v>1</x:v>
      </x:c>
      <x:c r="O1348" s="120" t="n">
        <x:v>1</x:v>
      </x:c>
      <x:c r="P1348" s="120" t="n">
        <x:v>1</x:v>
      </x:c>
      <x:c r="Q1348" s="120" t="n">
        <x:v>3</x:v>
      </x:c>
      <x:c r="R1348" s="120" t="n">
        <x:v>4.4292234318109294e-11</x:v>
      </x:c>
      <x:c r="S1348" s="120" t="n">
        <x:v>4.2286158197450026e-12</x:v>
      </x:c>
      <x:c r="T1348" s="120" t="n">
        <x:v>525</x:v>
      </x:c>
      <x:c r="U1348" s="120" t="n">
        <x:v>110</x:v>
      </x:c>
      <x:c r="V1348" s="120" t="n">
        <x:v>4.955146797009848e-12</x:v>
      </x:c>
      <x:c r="W1348" s="120" t="n">
        <x:v>2.3649564258456092e-11</x:v>
      </x:c>
      <x:c r="X1348" s="120" t="n">
        <x:v>1348</x:v>
      </x:c>
      <x:c r="Y1348" s="151" t="n">
        <x:v>44589.72541666667</x:v>
      </x:c>
      <x:c r="Z1348" s="151" t="n">
        <x:v>44589.726631944446</x:v>
      </x:c>
      <x:c r="AA1348" s="120" t="n">
        <x:v>22</x:v>
      </x:c>
      <x:c r="AB1348" s="120" t="str">
        <x:v>Normal</x:v>
      </x:c>
      <x:c r="AC1348" s="120" t="n">
        <x:v>1</x:v>
      </x:c>
      <x:c r="AD1348" s="120" t="n">
        <x:v>474</x:v>
      </x:c>
      <x:c r="AE1348" s="120" t="n">
        <x:v>5</x:v>
      </x:c>
      <x:c r="AF1348" s="120" t="n">
        <x:v>74</x:v>
      </x:c>
      <x:c r="AG1348" s="120" t="str">
        <x:v>train=1|anomaly=0</x:v>
      </x:c>
    </x:row>
    <x:row r="1349">
      <x:c r="A1349" s="120" t="n">
        <x:v>1348</x:v>
      </x:c>
      <x:c r="B1349" s="120" t="n">
        <x:v>0</x:v>
      </x:c>
      <x:c r="C1349" s="120" t="n">
        <x:v>1</x:v>
      </x:c>
      <x:c r="D1349" s="120" t="str">
        <x:v>CADC0873</x:v>
      </x:c>
      <x:c r="E1349" s="120" t="n">
        <x:v>5</x:v>
      </x:c>
      <x:c r="F1349" s="120" t="n">
        <x:v>100</x:v>
      </x:c>
      <x:c r="G1349" s="120" t="n">
        <x:v>21</x:v>
      </x:c>
      <x:c r="H1349" s="120" t="n">
        <x:v>9.816633333333334e-7</x:v>
      </x:c>
      <x:c r="I1349" s="120" t="n">
        <x:v>4.942558091600221e-10</x:v>
      </x:c>
      <x:c r="J1349" s="120" t="n">
        <x:v>0.00002223186472520967</x:v>
      </x:c>
      <x:c r="K1349" s="120" t="n">
        <x:v>-1.4448628600200766</x:v>
      </x:c>
      <x:c r="L1349" s="120" t="n">
        <x:v>-0.046847599014657626</x:v>
      </x:c>
      <x:c r="M1349" s="120" t="n">
        <x:v>1</x:v>
      </x:c>
      <x:c r="N1349" s="120" t="n">
        <x:v>1</x:v>
      </x:c>
      <x:c r="O1349" s="120" t="n">
        <x:v>2</x:v>
      </x:c>
      <x:c r="P1349" s="120" t="n">
        <x:v>1</x:v>
      </x:c>
      <x:c r="Q1349" s="120" t="n">
        <x:v>5</x:v>
      </x:c>
      <x:c r="R1349" s="120" t="n">
        <x:v>4.685852444716e-11</x:v>
      </x:c>
      <x:c r="S1349" s="120" t="n">
        <x:v>4.495577722118006e-12</x:v>
      </x:c>
      <x:c r="T1349" s="120" t="n">
        <x:v>500</x:v>
      </x:c>
      <x:c r="U1349" s="120" t="n">
        <x:v>105</x:v>
      </x:c>
      <x:c r="V1349" s="120" t="n">
        <x:v>4.942558091600221e-12</x:v>
      </x:c>
      <x:c r="W1349" s="120" t="n">
        <x:v>2.3535990912382008e-11</x:v>
      </x:c>
      <x:c r="X1349" s="120" t="n">
        <x:v>1349</x:v>
      </x:c>
      <x:c r="Y1349" s="151" t="n">
        <x:v>44589.726689814815</x:v>
      </x:c>
      <x:c r="Z1349" s="151" t="n">
        <x:v>44589.727847222224</x:v>
      </x:c>
      <x:c r="AA1349" s="120" t="n">
        <x:v>21</x:v>
      </x:c>
      <x:c r="AB1349" s="120" t="str">
        <x:v>Normal</x:v>
      </x:c>
      <x:c r="AC1349" s="120" t="n">
        <x:v>0</x:v>
      </x:c>
      <x:c r="AD1349" s="120"/>
      <x:c r="AE1349" s="120"/>
      <x:c r="AF1349" s="120"/>
      <x:c r="AG1349" s="120"/>
    </x:row>
    <x:row r="1350">
      <x:c r="A1350" s="120" t="n">
        <x:v>1349</x:v>
      </x:c>
      <x:c r="B1350" s="120" t="n">
        <x:v>0</x:v>
      </x:c>
      <x:c r="C1350" s="120" t="n">
        <x:v>1</x:v>
      </x:c>
      <x:c r="D1350" s="120" t="str">
        <x:v>CADC0873</x:v>
      </x:c>
      <x:c r="E1350" s="120" t="n">
        <x:v>5</x:v>
      </x:c>
      <x:c r="F1350" s="120" t="n">
        <x:v>110</x:v>
      </x:c>
      <x:c r="G1350" s="120" t="n">
        <x:v>23</x:v>
      </x:c>
      <x:c r="H1350" s="120" t="n">
        <x:v>0.0000022204647826086966</x:v>
      </x:c>
      <x:c r="I1350" s="120" t="n">
        <x:v>7.939695812314684e-10</x:v>
      </x:c>
      <x:c r="J1350" s="120" t="n">
        <x:v>0.000028177465841190693</x:v>
      </x:c>
      <x:c r="K1350" s="120" t="n">
        <x:v>-1.49822091475149</x:v>
      </x:c>
      <x:c r="L1350" s="120" t="n">
        <x:v>0.04401544982473615</x:v>
      </x:c>
      <x:c r="M1350" s="120" t="n">
        <x:v>1</x:v>
      </x:c>
      <x:c r="N1350" s="120" t="n">
        <x:v>1</x:v>
      </x:c>
      <x:c r="O1350" s="120" t="n">
        <x:v>2</x:v>
      </x:c>
      <x:c r="P1350" s="120" t="n">
        <x:v>1</x:v>
      </x:c>
      <x:c r="Q1350" s="120" t="n">
        <x:v>6</x:v>
      </x:c>
      <x:c r="R1350" s="120" t="n">
        <x:v>6.205411625038348e-11</x:v>
      </x:c>
      <x:c r="S1350" s="120" t="n">
        <x:v>5.879760388967346e-12</x:v>
      </x:c>
      <x:c r="T1350" s="120" t="n">
        <x:v>550</x:v>
      </x:c>
      <x:c r="U1350" s="120" t="n">
        <x:v>115</x:v>
      </x:c>
      <x:c r="V1350" s="120" t="n">
        <x:v>7.217905283922441e-12</x:v>
      </x:c>
      <x:c r="W1350" s="120" t="n">
        <x:v>3.4520416575281235e-11</x:v>
      </x:c>
      <x:c r="X1350" s="120" t="n">
        <x:v>1350</x:v>
      </x:c>
      <x:c r="Y1350" s="151" t="n">
        <x:v>44589.72790509259</x:v>
      </x:c>
      <x:c r="Z1350" s="151" t="n">
        <x:v>44589.72917824074</x:v>
      </x:c>
      <x:c r="AA1350" s="120" t="n">
        <x:v>23</x:v>
      </x:c>
      <x:c r="AB1350" s="120" t="str">
        <x:v>Normal</x:v>
      </x:c>
      <x:c r="AC1350" s="120" t="n">
        <x:v>0</x:v>
      </x:c>
      <x:c r="AD1350" s="120"/>
      <x:c r="AE1350" s="120"/>
      <x:c r="AF1350" s="120"/>
      <x:c r="AG1350" s="120"/>
    </x:row>
    <x:row r="1351">
      <x:c r="A1351" s="120" t="n">
        <x:v>1350</x:v>
      </x:c>
      <x:c r="B1351" s="120" t="n">
        <x:v>0</x:v>
      </x:c>
      <x:c r="C1351" s="120" t="n">
        <x:v>1</x:v>
      </x:c>
      <x:c r="D1351" s="120" t="str">
        <x:v>CADC0873</x:v>
      </x:c>
      <x:c r="E1351" s="120" t="n">
        <x:v>5</x:v>
      </x:c>
      <x:c r="F1351" s="120" t="n">
        <x:v>100</x:v>
      </x:c>
      <x:c r="G1351" s="120" t="n">
        <x:v>21</x:v>
      </x:c>
      <x:c r="H1351" s="120" t="n">
        <x:v>-0.000004385314619047619</x:v>
      </x:c>
      <x:c r="I1351" s="120" t="n">
        <x:v>2.9239187293302675e-10</x:v>
      </x:c>
      <x:c r="J1351" s="120" t="n">
        <x:v>0.00001709946996058728</x:v>
      </x:c>
      <x:c r="K1351" s="120" t="n">
        <x:v>-1.1070601277373384</x:v>
      </x:c>
      <x:c r="L1351" s="120" t="n">
        <x:v>-0.23102201457121982</x:v>
      </x:c>
      <x:c r="M1351" s="120" t="n">
        <x:v>1</x:v>
      </x:c>
      <x:c r="N1351" s="120" t="n">
        <x:v>1</x:v>
      </x:c>
      <x:c r="O1351" s="120" t="n">
        <x:v>2</x:v>
      </x:c>
      <x:c r="P1351" s="120" t="n">
        <x:v>2</x:v>
      </x:c>
      <x:c r="Q1351" s="120" t="n">
        <x:v>6</x:v>
      </x:c>
      <x:c r="R1351" s="120" t="n">
        <x:v>2.55473033165789e-11</x:v>
      </x:c>
      <x:c r="S1351" s="120" t="n">
        <x:v>4.328152635839684e-12</x:v>
      </x:c>
      <x:c r="T1351" s="120" t="n">
        <x:v>500</x:v>
      </x:c>
      <x:c r="U1351" s="120" t="n">
        <x:v>105</x:v>
      </x:c>
      <x:c r="V1351" s="120" t="n">
        <x:v>2.9239187293302675e-12</x:v>
      </x:c>
      <x:c r="W1351" s="120" t="n">
        <x:v>1.3923422520620322e-11</x:v>
      </x:c>
      <x:c r="X1351" s="120" t="n">
        <x:v>1351</x:v>
      </x:c>
      <x:c r="Y1351" s="151" t="n">
        <x:v>44589.72923611111</x:v>
      </x:c>
      <x:c r="Z1351" s="151" t="n">
        <x:v>44589.73039351852</x:v>
      </x:c>
      <x:c r="AA1351" s="120" t="n">
        <x:v>21</x:v>
      </x:c>
      <x:c r="AB1351" s="120" t="str">
        <x:v>Normal</x:v>
      </x:c>
      <x:c r="AC1351" s="120" t="n">
        <x:v>0</x:v>
      </x:c>
      <x:c r="AD1351" s="120"/>
      <x:c r="AE1351" s="120"/>
      <x:c r="AF1351" s="120"/>
      <x:c r="AG1351" s="120"/>
    </x:row>
    <x:row r="1352">
      <x:c r="A1352" s="120" t="n">
        <x:v>1351</x:v>
      </x:c>
      <x:c r="B1352" s="120" t="n">
        <x:v>0</x:v>
      </x:c>
      <x:c r="C1352" s="120" t="n">
        <x:v>1</x:v>
      </x:c>
      <x:c r="D1352" s="120" t="str">
        <x:v>CADC0873</x:v>
      </x:c>
      <x:c r="E1352" s="120" t="n">
        <x:v>5</x:v>
      </x:c>
      <x:c r="F1352" s="120" t="n">
        <x:v>100</x:v>
      </x:c>
      <x:c r="G1352" s="120" t="n">
        <x:v>21</x:v>
      </x:c>
      <x:c r="H1352" s="120" t="n">
        <x:v>0.000006096302380952381</x:v>
      </x:c>
      <x:c r="I1352" s="120" t="n">
        <x:v>6.155914849994942e-10</x:v>
      </x:c>
      <x:c r="J1352" s="120" t="n">
        <x:v>0.000024811116157873556</x:v>
      </x:c>
      <x:c r="K1352" s="120" t="n">
        <x:v>-1.1394066025308824</x:v>
      </x:c>
      <x:c r="L1352" s="120" t="n">
        <x:v>-0.3260864623174276</x:v>
      </x:c>
      <x:c r="M1352" s="120" t="n">
        <x:v>1</x:v>
      </x:c>
      <x:c r="N1352" s="120" t="n">
        <x:v>1</x:v>
      </x:c>
      <x:c r="O1352" s="120" t="n">
        <x:v>1</x:v>
      </x:c>
      <x:c r="P1352" s="120" t="n">
        <x:v>1</x:v>
      </x:c>
      <x:c r="Q1352" s="120" t="n">
        <x:v>3</x:v>
      </x:c>
      <x:c r="R1352" s="120" t="n">
        <x:v>4.8310369963875e-11</x:v>
      </x:c>
      <x:c r="S1352" s="120" t="n">
        <x:v>3.951623853963988e-12</x:v>
      </x:c>
      <x:c r="T1352" s="120" t="n">
        <x:v>500</x:v>
      </x:c>
      <x:c r="U1352" s="120" t="n">
        <x:v>105</x:v>
      </x:c>
      <x:c r="V1352" s="120" t="n">
        <x:v>6.1559148499949425e-12</x:v>
      </x:c>
      <x:c r="W1352" s="120" t="n">
        <x:v>2.9313880238071153e-11</x:v>
      </x:c>
      <x:c r="X1352" s="120" t="n">
        <x:v>1352</x:v>
      </x:c>
      <x:c r="Y1352" s="151" t="n">
        <x:v>44589.73045138889</x:v>
      </x:c>
      <x:c r="Z1352" s="151" t="n">
        <x:v>44589.7316087963</x:v>
      </x:c>
      <x:c r="AA1352" s="120" t="n">
        <x:v>21</x:v>
      </x:c>
      <x:c r="AB1352" s="120" t="str">
        <x:v>Normal</x:v>
      </x:c>
      <x:c r="AC1352" s="120" t="n">
        <x:v>0</x:v>
      </x:c>
      <x:c r="AD1352" s="120"/>
      <x:c r="AE1352" s="120"/>
      <x:c r="AF1352" s="120"/>
      <x:c r="AG1352" s="120"/>
    </x:row>
    <x:row r="1353">
      <x:c r="A1353" s="120" t="n">
        <x:v>1352</x:v>
      </x:c>
      <x:c r="B1353" s="120" t="n">
        <x:v>1</x:v>
      </x:c>
      <x:c r="C1353" s="120" t="n">
        <x:v>1</x:v>
      </x:c>
      <x:c r="D1353" s="120" t="str">
        <x:v>CADC0873</x:v>
      </x:c>
      <x:c r="E1353" s="120" t="n">
        <x:v>5</x:v>
      </x:c>
      <x:c r="F1353" s="120" t="n">
        <x:v>110</x:v>
      </x:c>
      <x:c r="G1353" s="120" t="n">
        <x:v>23</x:v>
      </x:c>
      <x:c r="H1353" s="120" t="n">
        <x:v>-0.000004031308347826087</x:v>
      </x:c>
      <x:c r="I1353" s="120" t="n">
        <x:v>2.839556335022182e-10</x:v>
      </x:c>
      <x:c r="J1353" s="120" t="n">
        <x:v>0.000016850983161294127</x:v>
      </x:c>
      <x:c r="K1353" s="120" t="n">
        <x:v>-0.4473788611046765</x:v>
      </x:c>
      <x:c r="L1353" s="120" t="n">
        <x:v>-0.3838735558993096</x:v>
      </x:c>
      <x:c r="M1353" s="120" t="n">
        <x:v>1</x:v>
      </x:c>
      <x:c r="N1353" s="120" t="n">
        <x:v>1</x:v>
      </x:c>
      <x:c r="O1353" s="120" t="n">
        <x:v>0</x:v>
      </x:c>
      <x:c r="P1353" s="120" t="n">
        <x:v>4</x:v>
      </x:c>
      <x:c r="Q1353" s="120" t="n">
        <x:v>3</x:v>
      </x:c>
      <x:c r="R1353" s="120" t="n">
        <x:v>4.597485660815142e-11</x:v>
      </x:c>
      <x:c r="S1353" s="120" t="n">
        <x:v>7.944306839406918e-11</x:v>
      </x:c>
      <x:c r="T1353" s="120" t="n">
        <x:v>550</x:v>
      </x:c>
      <x:c r="U1353" s="120" t="n">
        <x:v>115</x:v>
      </x:c>
      <x:c r="V1353" s="120" t="n">
        <x:v>2.5814148500201653e-12</x:v>
      </x:c>
      <x:c r="W1353" s="120" t="n">
        <x:v>1.2345897108792094e-11</x:v>
      </x:c>
      <x:c r="X1353" s="120" t="n">
        <x:v>1353</x:v>
      </x:c>
      <x:c r="Y1353" s="151" t="n">
        <x:v>44589.73762731482</x:v>
      </x:c>
      <x:c r="Z1353" s="151" t="n">
        <x:v>44589.738900462966</x:v>
      </x:c>
      <x:c r="AA1353" s="120" t="n">
        <x:v>23</x:v>
      </x:c>
      <x:c r="AB1353" s="120" t="str">
        <x:v>Anomalous</x:v>
      </x:c>
      <x:c r="AC1353" s="120" t="n">
        <x:v>1</x:v>
      </x:c>
      <x:c r="AD1353" s="120" t="n">
        <x:v>942</x:v>
      </x:c>
      <x:c r="AE1353" s="120" t="n">
        <x:v>10</x:v>
      </x:c>
      <x:c r="AF1353" s="120" t="n">
        <x:v>42</x:v>
      </x:c>
      <x:c r="AG1353" s="120" t="str">
        <x:v>train=1|anomaly=1</x:v>
      </x:c>
    </x:row>
    <x:row r="1354">
      <x:c r="A1354" s="120" t="n">
        <x:v>1353</x:v>
      </x:c>
      <x:c r="B1354" s="120" t="n">
        <x:v>0</x:v>
      </x:c>
      <x:c r="C1354" s="120" t="n">
        <x:v>0</x:v>
      </x:c>
      <x:c r="D1354" s="120" t="str">
        <x:v>CADC0873</x:v>
      </x:c>
      <x:c r="E1354" s="120" t="n">
        <x:v>5</x:v>
      </x:c>
      <x:c r="F1354" s="120" t="n">
        <x:v>111</x:v>
      </x:c>
      <x:c r="G1354" s="120" t="n">
        <x:v>23</x:v>
      </x:c>
      <x:c r="H1354" s="120" t="n">
        <x:v>0.0000020435606521739134</x:v>
      </x:c>
      <x:c r="I1354" s="120" t="n">
        <x:v>7.182991097920963e-10</x:v>
      </x:c>
      <x:c r="J1354" s="120" t="n">
        <x:v>0.000026801102771940118</x:v>
      </x:c>
      <x:c r="K1354" s="120" t="n">
        <x:v>-1.5255370319205894</x:v>
      </x:c>
      <x:c r="L1354" s="120" t="n">
        <x:v>-0.03958521915712103</x:v>
      </x:c>
      <x:c r="M1354" s="120" t="n">
        <x:v>1</x:v>
      </x:c>
      <x:c r="N1354" s="120" t="n">
        <x:v>1</x:v>
      </x:c>
      <x:c r="O1354" s="120" t="n">
        <x:v>2</x:v>
      </x:c>
      <x:c r="P1354" s="120" t="n">
        <x:v>2</x:v>
      </x:c>
      <x:c r="Q1354" s="120" t="n">
        <x:v>4</x:v>
      </x:c>
      <x:c r="R1354" s="120" t="n">
        <x:v>5.701921669959029e-11</x:v>
      </x:c>
      <x:c r="S1354" s="120" t="n">
        <x:v>6.173595701178572e-12</x:v>
      </x:c>
      <x:c r="T1354" s="120" t="n">
        <x:v>561</x:v>
      </x:c>
      <x:c r="U1354" s="120" t="n">
        <x:v>115</x:v>
      </x:c>
      <x:c r="V1354" s="120" t="n">
        <x:v>6.471163151280147e-12</x:v>
      </x:c>
      <x:c r="W1354" s="120" t="n">
        <x:v>3.123039607791723e-11</x:v>
      </x:c>
      <x:c r="X1354" s="120" t="n">
        <x:v>1354</x:v>
      </x:c>
      <x:c r="Y1354" s="151" t="n">
        <x:v>44589.74005787037</x:v>
      </x:c>
      <x:c r="Z1354" s="151" t="n">
        <x:v>44589.74134259259</x:v>
      </x:c>
      <x:c r="AA1354" s="120" t="n">
        <x:v>23</x:v>
      </x:c>
      <x:c r="AB1354" s="120" t="str">
        <x:v>Normal</x:v>
      </x:c>
      <x:c r="AC1354" s="120" t="n">
        <x:v>0</x:v>
      </x:c>
      <x:c r="AD1354" s="120"/>
      <x:c r="AE1354" s="120"/>
      <x:c r="AF1354" s="120"/>
      <x:c r="AG1354" s="120"/>
    </x:row>
    <x:row r="1355">
      <x:c r="A1355" s="120" t="n">
        <x:v>1354</x:v>
      </x:c>
      <x:c r="B1355" s="120" t="n">
        <x:v>0</x:v>
      </x:c>
      <x:c r="C1355" s="120" t="n">
        <x:v>1</x:v>
      </x:c>
      <x:c r="D1355" s="120" t="str">
        <x:v>CADC0873</x:v>
      </x:c>
      <x:c r="E1355" s="120" t="n">
        <x:v>5</x:v>
      </x:c>
      <x:c r="F1355" s="120" t="n">
        <x:v>91</x:v>
      </x:c>
      <x:c r="G1355" s="120" t="n">
        <x:v>19</x:v>
      </x:c>
      <x:c r="H1355" s="120" t="n">
        <x:v>-0.0000017333336842105264</x:v>
      </x:c>
      <x:c r="I1355" s="120" t="n">
        <x:v>3.2172046783788644e-10</x:v>
      </x:c>
      <x:c r="J1355" s="120" t="n">
        <x:v>0.00001793656789460811</x:v>
      </x:c>
      <x:c r="K1355" s="120" t="n">
        <x:v>-1.388080490791135</x:v>
      </x:c>
      <x:c r="L1355" s="120" t="n">
        <x:v>-0.20712092802470777</x:v>
      </x:c>
      <x:c r="M1355" s="120" t="n">
        <x:v>1</x:v>
      </x:c>
      <x:c r="N1355" s="120" t="n">
        <x:v>1</x:v>
      </x:c>
      <x:c r="O1355" s="120" t="n">
        <x:v>2</x:v>
      </x:c>
      <x:c r="P1355" s="120" t="n">
        <x:v>1</x:v>
      </x:c>
      <x:c r="Q1355" s="120" t="n">
        <x:v>3</x:v>
      </x:c>
      <x:c r="R1355" s="120" t="n">
        <x:v>3.760354014844445e-11</x:v>
      </x:c>
      <x:c r="S1355" s="120" t="n">
        <x:v>3.318608583118343e-12</x:v>
      </x:c>
      <x:c r="T1355" s="120" t="n">
        <x:v>461</x:v>
      </x:c>
      <x:c r="U1355" s="120" t="n">
        <x:v>95</x:v>
      </x:c>
      <x:c r="V1355" s="120" t="n">
        <x:v>3.5353897564602905e-12</x:v>
      </x:c>
      <x:c r="W1355" s="120" t="n">
        <x:v>1.6932656201994024e-11</x:v>
      </x:c>
      <x:c r="X1355" s="120" t="n">
        <x:v>1355</x:v>
      </x:c>
      <x:c r="Y1355" s="151" t="n">
        <x:v>44589.74140046296</x:v>
      </x:c>
      <x:c r="Z1355" s="151" t="n">
        <x:v>44589.7424537037</x:v>
      </x:c>
      <x:c r="AA1355" s="120" t="n">
        <x:v>19</x:v>
      </x:c>
      <x:c r="AB1355" s="120" t="str">
        <x:v>Normal</x:v>
      </x:c>
      <x:c r="AC1355" s="120" t="n">
        <x:v>1</x:v>
      </x:c>
      <x:c r="AD1355" s="120" t="n">
        <x:v>874</x:v>
      </x:c>
      <x:c r="AE1355" s="120" t="n">
        <x:v>9</x:v>
      </x:c>
      <x:c r="AF1355" s="120" t="n">
        <x:v>74</x:v>
      </x:c>
      <x:c r="AG1355" s="120" t="str">
        <x:v>train=1|anomaly=0</x:v>
      </x:c>
    </x:row>
    <x:row r="1356">
      <x:c r="A1356" s="120" t="n">
        <x:v>1355</x:v>
      </x:c>
      <x:c r="B1356" s="120" t="n">
        <x:v>0</x:v>
      </x:c>
      <x:c r="C1356" s="120" t="n">
        <x:v>1</x:v>
      </x:c>
      <x:c r="D1356" s="120" t="str">
        <x:v>CADC0873</x:v>
      </x:c>
      <x:c r="E1356" s="120" t="n">
        <x:v>5</x:v>
      </x:c>
      <x:c r="F1356" s="120" t="n">
        <x:v>100</x:v>
      </x:c>
      <x:c r="G1356" s="120" t="n">
        <x:v>21</x:v>
      </x:c>
      <x:c r="H1356" s="120" t="n">
        <x:v>0.000005470256666666667</x:v>
      </x:c>
      <x:c r="I1356" s="120" t="n">
        <x:v>5.390563998946221e-10</x:v>
      </x:c>
      <x:c r="J1356" s="120" t="n">
        <x:v>0.000023217588158433298</x:v>
      </x:c>
      <x:c r="K1356" s="120" t="n">
        <x:v>-1.5056533898849118</x:v>
      </x:c>
      <x:c r="L1356" s="120" t="n">
        <x:v>-0.11550865122222734</x:v>
      </x:c>
      <x:c r="M1356" s="120" t="n">
        <x:v>1</x:v>
      </x:c>
      <x:c r="N1356" s="120" t="n">
        <x:v>1</x:v>
      </x:c>
      <x:c r="O1356" s="120" t="n">
        <x:v>2</x:v>
      </x:c>
      <x:c r="P1356" s="120" t="n">
        <x:v>1</x:v>
      </x:c>
      <x:c r="Q1356" s="120" t="n">
        <x:v>4</x:v>
      </x:c>
      <x:c r="R1356" s="120" t="n">
        <x:v>5.1556346985145005e-11</x:v>
      </x:c>
      <x:c r="S1356" s="120" t="n">
        <x:v>4.175102389206094e-12</x:v>
      </x:c>
      <x:c r="T1356" s="120" t="n">
        <x:v>500</x:v>
      </x:c>
      <x:c r="U1356" s="120" t="n">
        <x:v>105</x:v>
      </x:c>
      <x:c r="V1356" s="120" t="n">
        <x:v>5.3905639989462215e-12</x:v>
      </x:c>
      <x:c r="W1356" s="120" t="n">
        <x:v>2.5669352375934387e-11</x:v>
      </x:c>
      <x:c r="X1356" s="120" t="n">
        <x:v>1356</x:v>
      </x:c>
      <x:c r="Y1356" s="151" t="n">
        <x:v>44589.74251157408</x:v>
      </x:c>
      <x:c r="Z1356" s="151" t="n">
        <x:v>44589.74366898148</x:v>
      </x:c>
      <x:c r="AA1356" s="120" t="n">
        <x:v>21</x:v>
      </x:c>
      <x:c r="AB1356" s="120" t="str">
        <x:v>Normal</x:v>
      </x:c>
      <x:c r="AC1356" s="120" t="n">
        <x:v>0</x:v>
      </x:c>
      <x:c r="AD1356" s="120"/>
      <x:c r="AE1356" s="120"/>
      <x:c r="AF1356" s="120"/>
      <x:c r="AG1356" s="120"/>
    </x:row>
    <x:row r="1357">
      <x:c r="A1357" s="120" t="n">
        <x:v>1356</x:v>
      </x:c>
      <x:c r="B1357" s="120" t="n">
        <x:v>0</x:v>
      </x:c>
      <x:c r="C1357" s="120" t="n">
        <x:v>1</x:v>
      </x:c>
      <x:c r="D1357" s="120" t="str">
        <x:v>CADC0873</x:v>
      </x:c>
      <x:c r="E1357" s="120" t="n">
        <x:v>5</x:v>
      </x:c>
      <x:c r="F1357" s="120" t="n">
        <x:v>105</x:v>
      </x:c>
      <x:c r="G1357" s="120" t="n">
        <x:v>22</x:v>
      </x:c>
      <x:c r="H1357" s="120" t="n">
        <x:v>0.0000010673751818181813</x:v>
      </x:c>
      <x:c r="I1357" s="120" t="n">
        <x:v>5.348326215352766e-10</x:v>
      </x:c>
      <x:c r="J1357" s="120" t="n">
        <x:v>0.000023126448528368477</x:v>
      </x:c>
      <x:c r="K1357" s="120" t="n">
        <x:v>-1.5542387994928757</x:v>
      </x:c>
      <x:c r="L1357" s="120" t="n">
        <x:v>-0.027764496653958977</x:v>
      </x:c>
      <x:c r="M1357" s="120" t="n">
        <x:v>1</x:v>
      </x:c>
      <x:c r="N1357" s="120" t="n">
        <x:v>1</x:v>
      </x:c>
      <x:c r="O1357" s="120" t="n">
        <x:v>2</x:v>
      </x:c>
      <x:c r="P1357" s="120" t="n">
        <x:v>1</x:v>
      </x:c>
      <x:c r="Q1357" s="120" t="n">
        <x:v>4</x:v>
      </x:c>
      <x:c r="R1357" s="120" t="n">
        <x:v>4.6098651218782206e-11</x:v>
      </x:c>
      <x:c r="S1357" s="120" t="n">
        <x:v>4.649486982513798e-12</x:v>
      </x:c>
      <x:c r="T1357" s="120" t="n">
        <x:v>525</x:v>
      </x:c>
      <x:c r="U1357" s="120" t="n">
        <x:v>110</x:v>
      </x:c>
      <x:c r="V1357" s="120" t="n">
        <x:v>5.093644014621682e-12</x:v>
      </x:c>
      <x:c r="W1357" s="120" t="n">
        <x:v>2.4310573706148934e-11</x:v>
      </x:c>
      <x:c r="X1357" s="120" t="n">
        <x:v>1357</x:v>
      </x:c>
      <x:c r="Y1357" s="151" t="n">
        <x:v>44589.743726851855</x:v>
      </x:c>
      <x:c r="Z1357" s="151" t="n">
        <x:v>44589.744942129626</x:v>
      </x:c>
      <x:c r="AA1357" s="120" t="n">
        <x:v>22</x:v>
      </x:c>
      <x:c r="AB1357" s="120" t="str">
        <x:v>Normal</x:v>
      </x:c>
      <x:c r="AC1357" s="120" t="n">
        <x:v>0</x:v>
      </x:c>
      <x:c r="AD1357" s="120"/>
      <x:c r="AE1357" s="120"/>
      <x:c r="AF1357" s="120"/>
      <x:c r="AG1357" s="120"/>
    </x:row>
    <x:row r="1358">
      <x:c r="A1358" s="120" t="n">
        <x:v>1357</x:v>
      </x:c>
      <x:c r="B1358" s="120" t="n">
        <x:v>1</x:v>
      </x:c>
      <x:c r="C1358" s="120" t="n">
        <x:v>1</x:v>
      </x:c>
      <x:c r="D1358" s="120" t="str">
        <x:v>CADC0873</x:v>
      </x:c>
      <x:c r="E1358" s="120" t="n">
        <x:v>5</x:v>
      </x:c>
      <x:c r="F1358" s="120" t="n">
        <x:v>95</x:v>
      </x:c>
      <x:c r="G1358" s="120" t="n">
        <x:v>12</x:v>
      </x:c>
      <x:c r="H1358" s="120" t="n">
        <x:v>-0.000006186182333333333</x:v>
      </x:c>
      <x:c r="I1358" s="120" t="n">
        <x:v>3.4089968768501656e-10</x:v>
      </x:c>
      <x:c r="J1358" s="120" t="n">
        <x:v>0.00001846346900463227</x:v>
      </x:c>
      <x:c r="K1358" s="120" t="n">
        <x:v>-1.254778529775978</x:v>
      </x:c>
      <x:c r="L1358" s="120" t="n">
        <x:v>0.4470030046905356</x:v>
      </x:c>
      <x:c r="M1358" s="120" t="n">
        <x:v>1</x:v>
      </x:c>
      <x:c r="N1358" s="120" t="n">
        <x:v>1</x:v>
      </x:c>
      <x:c r="O1358" s="120" t="n">
        <x:v>1</x:v>
      </x:c>
      <x:c r="P1358" s="120" t="n">
        <x:v>1</x:v>
      </x:c>
      <x:c r="Q1358" s="120" t="n">
        <x:v>1</x:v>
      </x:c>
      <x:c r="R1358" s="120" t="n">
        <x:v>1.8566245010338655e-10</x:v>
      </x:c>
      <x:c r="S1358" s="120" t="n">
        <x:v>3.1322433998470634e-10</x:v>
      </x:c>
      <x:c r="T1358" s="120" t="n">
        <x:v>2275</x:v>
      </x:c>
      <x:c r="U1358" s="120" t="n">
        <x:v>60</x:v>
      </x:c>
      <x:c r="V1358" s="120" t="n">
        <x:v>3.5884177651054373e-12</x:v>
      </x:c>
      <x:c r="W1358" s="120" t="n">
        <x:v>2.8408307307084712e-11</x:v>
      </x:c>
      <x:c r="X1358" s="120" t="n">
        <x:v>1358</x:v>
      </x:c>
      <x:c r="Y1358" s="151" t="n">
        <x:v>44589.745</x:v>
      </x:c>
      <x:c r="Z1358" s="151" t="n">
        <x:v>44589.746099537035</x:v>
      </x:c>
      <x:c r="AA1358" s="120" t="n">
        <x:v>12</x:v>
      </x:c>
      <x:c r="AB1358" s="120" t="str">
        <x:v>Anomalous</x:v>
      </x:c>
      <x:c r="AC1358" s="120" t="n">
        <x:v>1</x:v>
      </x:c>
      <x:c r="AD1358" s="120" t="n">
        <x:v>845</x:v>
      </x:c>
      <x:c r="AE1358" s="120" t="n">
        <x:v>9</x:v>
      </x:c>
      <x:c r="AF1358" s="120" t="n">
        <x:v>45</x:v>
      </x:c>
      <x:c r="AG1358" s="120" t="str">
        <x:v>train=1|anomaly=1</x:v>
      </x:c>
    </x:row>
    <x:row r="1359">
      <x:c r="A1359" s="120" t="n">
        <x:v>1358</x:v>
      </x:c>
      <x:c r="B1359" s="120" t="n">
        <x:v>0</x:v>
      </x:c>
      <x:c r="C1359" s="120" t="n">
        <x:v>1</x:v>
      </x:c>
      <x:c r="D1359" s="120" t="str">
        <x:v>CADC0873</x:v>
      </x:c>
      <x:c r="E1359" s="120" t="n">
        <x:v>5</x:v>
      </x:c>
      <x:c r="F1359" s="120" t="n">
        <x:v>95</x:v>
      </x:c>
      <x:c r="G1359" s="120" t="n">
        <x:v>20</x:v>
      </x:c>
      <x:c r="H1359" s="120" t="n">
        <x:v>-0.0000059150835</x:v>
      </x:c>
      <x:c r="I1359" s="120" t="n">
        <x:v>1.5453967491719275e-10</x:v>
      </x:c>
      <x:c r="J1359" s="120" t="n">
        <x:v>0.000012431398751435525</x:v>
      </x:c>
      <x:c r="K1359" s="120" t="n">
        <x:v>-1.413850893641094</x:v>
      </x:c>
      <x:c r="L1359" s="120" t="n">
        <x:v>-0.17628789178315582</x:v>
      </x:c>
      <x:c r="M1359" s="120" t="n">
        <x:v>1</x:v>
      </x:c>
      <x:c r="N1359" s="120" t="n">
        <x:v>1</x:v>
      </x:c>
      <x:c r="O1359" s="120" t="n">
        <x:v>2</x:v>
      </x:c>
      <x:c r="P1359" s="120" t="n">
        <x:v>1</x:v>
      </x:c>
      <x:c r="Q1359" s="120" t="n">
        <x:v>3</x:v>
      </x:c>
      <x:c r="R1359" s="120" t="n">
        <x:v>1.6015730748139612e-11</x:v>
      </x:c>
      <x:c r="S1359" s="120" t="n">
        <x:v>2.4220215919876555e-12</x:v>
      </x:c>
      <x:c r="T1359" s="120" t="n">
        <x:v>475</x:v>
      </x:c>
      <x:c r="U1359" s="120" t="n">
        <x:v>100</x:v>
      </x:c>
      <x:c r="V1359" s="120" t="n">
        <x:v>1.6267334201809762e-12</x:v>
      </x:c>
      <x:c r="W1359" s="120" t="n">
        <x:v>7.726983745859637e-12</x:v>
      </x:c>
      <x:c r="X1359" s="120" t="n">
        <x:v>1359</x:v>
      </x:c>
      <x:c r="Y1359" s="151" t="n">
        <x:v>44589.746157407404</x:v>
      </x:c>
      <x:c r="Z1359" s="151" t="n">
        <x:v>44589.74725694444</x:v>
      </x:c>
      <x:c r="AA1359" s="120" t="n">
        <x:v>20</x:v>
      </x:c>
      <x:c r="AB1359" s="120" t="str">
        <x:v>Normal</x:v>
      </x:c>
      <x:c r="AC1359" s="120" t="n">
        <x:v>0</x:v>
      </x:c>
      <x:c r="AD1359" s="120"/>
      <x:c r="AE1359" s="120"/>
      <x:c r="AF1359" s="120"/>
      <x:c r="AG1359" s="120"/>
    </x:row>
    <x:row r="1360">
      <x:c r="A1360" s="120" t="n">
        <x:v>1359</x:v>
      </x:c>
      <x:c r="B1360" s="120" t="n">
        <x:v>0</x:v>
      </x:c>
      <x:c r="C1360" s="120" t="n">
        <x:v>0</x:v>
      </x:c>
      <x:c r="D1360" s="120" t="str">
        <x:v>CADC0873</x:v>
      </x:c>
      <x:c r="E1360" s="120" t="n">
        <x:v>5</x:v>
      </x:c>
      <x:c r="F1360" s="120" t="n">
        <x:v>100</x:v>
      </x:c>
      <x:c r="G1360" s="120" t="n">
        <x:v>21</x:v>
      </x:c>
      <x:c r="H1360" s="120" t="n">
        <x:v>0.000001695659209523811</x:v>
      </x:c>
      <x:c r="I1360" s="120" t="n">
        <x:v>2.347713319027726e-10</x:v>
      </x:c>
      <x:c r="J1360" s="120" t="n">
        <x:v>0.000015322249570568042</x:v>
      </x:c>
      <x:c r="K1360" s="120" t="n">
        <x:v>-1.4643262207346683</x:v>
      </x:c>
      <x:c r="L1360" s="120" t="n">
        <x:v>-0.08879115774402906</x:v>
      </x:c>
      <x:c r="M1360" s="120" t="n">
        <x:v>1</x:v>
      </x:c>
      <x:c r="N1360" s="120" t="n">
        <x:v>1</x:v>
      </x:c>
      <x:c r="O1360" s="120" t="n">
        <x:v>2</x:v>
      </x:c>
      <x:c r="P1360" s="120" t="n">
        <x:v>1</x:v>
      </x:c>
      <x:c r="Q1360" s="120" t="n">
        <x:v>5</x:v>
      </x:c>
      <x:c r="R1360" s="120" t="n">
        <x:v>2.2777501842105997e-11</x:v>
      </x:c>
      <x:c r="S1360" s="120" t="n">
        <x:v>2.6128153137287722e-12</x:v>
      </x:c>
      <x:c r="T1360" s="120" t="n">
        <x:v>500</x:v>
      </x:c>
      <x:c r="U1360" s="120" t="n">
        <x:v>105</x:v>
      </x:c>
      <x:c r="V1360" s="120" t="n">
        <x:v>2.347713319027726e-12</x:v>
      </x:c>
      <x:c r="W1360" s="120" t="n">
        <x:v>1.1179587233465362e-11</x:v>
      </x:c>
      <x:c r="X1360" s="120" t="n">
        <x:v>1360</x:v>
      </x:c>
      <x:c r="Y1360" s="151" t="n">
        <x:v>44589.74731481481</x:v>
      </x:c>
      <x:c r="Z1360" s="151" t="n">
        <x:v>44589.74847222222</x:v>
      </x:c>
      <x:c r="AA1360" s="120" t="n">
        <x:v>21</x:v>
      </x:c>
      <x:c r="AB1360" s="120" t="str">
        <x:v>Normal</x:v>
      </x:c>
      <x:c r="AC1360" s="120" t="n">
        <x:v>0</x:v>
      </x:c>
      <x:c r="AD1360" s="120"/>
      <x:c r="AE1360" s="120"/>
      <x:c r="AF1360" s="120"/>
      <x:c r="AG1360" s="120"/>
    </x:row>
    <x:row r="1361">
      <x:c r="A1361" s="120" t="n">
        <x:v>1360</x:v>
      </x:c>
      <x:c r="B1361" s="120" t="n">
        <x:v>0</x:v>
      </x:c>
      <x:c r="C1361" s="120" t="n">
        <x:v>0</x:v>
      </x:c>
      <x:c r="D1361" s="120" t="str">
        <x:v>CADC0873</x:v>
      </x:c>
      <x:c r="E1361" s="120" t="n">
        <x:v>5</x:v>
      </x:c>
      <x:c r="F1361" s="120" t="n">
        <x:v>100</x:v>
      </x:c>
      <x:c r="G1361" s="120" t="n">
        <x:v>21</x:v>
      </x:c>
      <x:c r="H1361" s="120" t="n">
        <x:v>3.2733190476190495e-7</x:v>
      </x:c>
      <x:c r="I1361" s="120" t="n">
        <x:v>2.0825255190611064e-10</x:v>
      </x:c>
      <x:c r="J1361" s="120" t="n">
        <x:v>0.000014430958107697168</x:v>
      </x:c>
      <x:c r="K1361" s="120" t="n">
        <x:v>-1.4909018143604438</x:v>
      </x:c>
      <x:c r="L1361" s="120" t="n">
        <x:v>-0.13128228494348515</x:v>
      </x:c>
      <x:c r="M1361" s="120" t="n">
        <x:v>1</x:v>
      </x:c>
      <x:c r="N1361" s="120" t="n">
        <x:v>1</x:v>
      </x:c>
      <x:c r="O1361" s="120" t="n">
        <x:v>2</x:v>
      </x:c>
      <x:c r="P1361" s="120" t="n">
        <x:v>1</x:v>
      </x:c>
      <x:c r="Q1361" s="120" t="n">
        <x:v>6</x:v>
      </x:c>
      <x:c r="R1361" s="120" t="n">
        <x:v>2.0285807174115003e-11</x:v>
      </x:c>
      <x:c r="S1361" s="120" t="n">
        <x:v>2.457292730223823e-12</x:v>
      </x:c>
      <x:c r="T1361" s="120" t="n">
        <x:v>500</x:v>
      </x:c>
      <x:c r="U1361" s="120" t="n">
        <x:v>105</x:v>
      </x:c>
      <x:c r="V1361" s="120" t="n">
        <x:v>2.0825255190611064e-12</x:v>
      </x:c>
      <x:c r="W1361" s="120" t="n">
        <x:v>9.916788186005268e-12</x:v>
      </x:c>
      <x:c r="X1361" s="120" t="n">
        <x:v>1361</x:v>
      </x:c>
      <x:c r="Y1361" s="151" t="n">
        <x:v>44589.75512731481</x:v>
      </x:c>
      <x:c r="Z1361" s="151" t="n">
        <x:v>44589.75628472222</x:v>
      </x:c>
      <x:c r="AA1361" s="120" t="n">
        <x:v>21</x:v>
      </x:c>
      <x:c r="AB1361" s="120" t="str">
        <x:v>Normal</x:v>
      </x:c>
      <x:c r="AC1361" s="120" t="n">
        <x:v>0</x:v>
      </x:c>
      <x:c r="AD1361" s="120"/>
      <x:c r="AE1361" s="120"/>
      <x:c r="AF1361" s="120"/>
      <x:c r="AG1361" s="120"/>
    </x:row>
    <x:row r="1362">
      <x:c r="A1362" s="120" t="n">
        <x:v>1361</x:v>
      </x:c>
      <x:c r="B1362" s="120" t="n">
        <x:v>0</x:v>
      </x:c>
      <x:c r="C1362" s="120" t="n">
        <x:v>1</x:v>
      </x:c>
      <x:c r="D1362" s="120" t="str">
        <x:v>CADC0873</x:v>
      </x:c>
      <x:c r="E1362" s="120" t="n">
        <x:v>5</x:v>
      </x:c>
      <x:c r="F1362" s="120" t="n">
        <x:v>105</x:v>
      </x:c>
      <x:c r="G1362" s="120" t="n">
        <x:v>22</x:v>
      </x:c>
      <x:c r="H1362" s="120" t="n">
        <x:v>-0.0000010579031818181818</x:v>
      </x:c>
      <x:c r="I1362" s="120" t="n">
        <x:v>2.016318750663217e-10</x:v>
      </x:c>
      <x:c r="J1362" s="120" t="n">
        <x:v>0.000014199713907903978</x:v>
      </x:c>
      <x:c r="K1362" s="120" t="n">
        <x:v>-1.5098681207199556</x:v>
      </x:c>
      <x:c r="L1362" s="120" t="n">
        <x:v>-0.06719376091106073</x:v>
      </x:c>
      <x:c r="M1362" s="120" t="n">
        <x:v>1</x:v>
      </x:c>
      <x:c r="N1362" s="120" t="n">
        <x:v>1</x:v>
      </x:c>
      <x:c r="O1362" s="120" t="n">
        <x:v>2</x:v>
      </x:c>
      <x:c r="P1362" s="120" t="n">
        <x:v>1</x:v>
      </x:c>
      <x:c r="Q1362" s="120" t="n">
        <x:v>5</x:v>
      </x:c>
      <x:c r="R1362" s="120" t="n">
        <x:v>1.7334680822513375e-11</x:v>
      </x:c>
      <x:c r="S1362" s="120" t="n">
        <x:v>2.932460211374999e-12</x:v>
      </x:c>
      <x:c r="T1362" s="120" t="n">
        <x:v>525</x:v>
      </x:c>
      <x:c r="U1362" s="120" t="n">
        <x:v>110</x:v>
      </x:c>
      <x:c r="V1362" s="120" t="n">
        <x:v>1.920303572060207e-12</x:v>
      </x:c>
      <x:c r="W1362" s="120" t="n">
        <x:v>9.16508523028735e-12</x:v>
      </x:c>
      <x:c r="X1362" s="120" t="n">
        <x:v>1362</x:v>
      </x:c>
      <x:c r="Y1362" s="151" t="n">
        <x:v>44589.75634259259</x:v>
      </x:c>
      <x:c r="Z1362" s="151" t="n">
        <x:v>44589.75755787037</x:v>
      </x:c>
      <x:c r="AA1362" s="120" t="n">
        <x:v>22</x:v>
      </x:c>
      <x:c r="AB1362" s="120" t="str">
        <x:v>Normal</x:v>
      </x:c>
      <x:c r="AC1362" s="120" t="n">
        <x:v>1</x:v>
      </x:c>
      <x:c r="AD1362" s="120" t="n">
        <x:v>507</x:v>
      </x:c>
      <x:c r="AE1362" s="120" t="n">
        <x:v>6</x:v>
      </x:c>
      <x:c r="AF1362" s="120" t="n">
        <x:v>7</x:v>
      </x:c>
      <x:c r="AG1362" s="120" t="str">
        <x:v>train=1|anomaly=0</x:v>
      </x:c>
    </x:row>
    <x:row r="1363">
      <x:c r="A1363" s="120" t="n">
        <x:v>1362</x:v>
      </x:c>
      <x:c r="B1363" s="120" t="n">
        <x:v>0</x:v>
      </x:c>
      <x:c r="C1363" s="120" t="n">
        <x:v>1</x:v>
      </x:c>
      <x:c r="D1363" s="120" t="str">
        <x:v>CADC0873</x:v>
      </x:c>
      <x:c r="E1363" s="120" t="n">
        <x:v>5</x:v>
      </x:c>
      <x:c r="F1363" s="120" t="n">
        <x:v>100</x:v>
      </x:c>
      <x:c r="G1363" s="120" t="n">
        <x:v>21</x:v>
      </x:c>
      <x:c r="H1363" s="120" t="n">
        <x:v>2.556238095238089e-8</x:v>
      </x:c>
      <x:c r="I1363" s="120" t="n">
        <x:v>1.7869489040574194e-10</x:v>
      </x:c>
      <x:c r="J1363" s="120" t="n">
        <x:v>0.00001336768081627258</x:v>
      </x:c>
      <x:c r="K1363" s="120" t="n">
        <x:v>-1.4463829647964697</x:v>
      </x:c>
      <x:c r="L1363" s="120" t="n">
        <x:v>-0.12374314717561423</x:v>
      </x:c>
      <x:c r="M1363" s="120" t="n">
        <x:v>1</x:v>
      </x:c>
      <x:c r="N1363" s="120" t="n">
        <x:v>1</x:v>
      </x:c>
      <x:c r="O1363" s="120" t="n">
        <x:v>2</x:v>
      </x:c>
      <x:c r="P1363" s="120" t="n">
        <x:v>1</x:v>
      </x:c>
      <x:c r="Q1363" s="120" t="n">
        <x:v>6</x:v>
      </x:c>
      <x:c r="R1363" s="120" t="n">
        <x:v>1.736502235377e-11</x:v>
      </x:c>
      <x:c r="S1363" s="120" t="n">
        <x:v>2.371460162753461e-12</x:v>
      </x:c>
      <x:c r="T1363" s="120" t="n">
        <x:v>500</x:v>
      </x:c>
      <x:c r="U1363" s="120" t="n">
        <x:v>105</x:v>
      </x:c>
      <x:c r="V1363" s="120" t="n">
        <x:v>1.7869489040574194e-12</x:v>
      </x:c>
      <x:c r="W1363" s="120" t="n">
        <x:v>8.50928049551152e-12</x:v>
      </x:c>
      <x:c r="X1363" s="120" t="n">
        <x:v>1363</x:v>
      </x:c>
      <x:c r="Y1363" s="151" t="n">
        <x:v>44589.75761574074</x:v>
      </x:c>
      <x:c r="Z1363" s="151" t="n">
        <x:v>44589.75877314815</x:v>
      </x:c>
      <x:c r="AA1363" s="120" t="n">
        <x:v>21</x:v>
      </x:c>
      <x:c r="AB1363" s="120" t="str">
        <x:v>Normal</x:v>
      </x:c>
      <x:c r="AC1363" s="120" t="n">
        <x:v>1</x:v>
      </x:c>
      <x:c r="AD1363" s="120" t="n">
        <x:v>456</x:v>
      </x:c>
      <x:c r="AE1363" s="120" t="n">
        <x:v>5</x:v>
      </x:c>
      <x:c r="AF1363" s="120" t="n">
        <x:v>56</x:v>
      </x:c>
      <x:c r="AG1363" s="120" t="str">
        <x:v>train=1|anomaly=0</x:v>
      </x:c>
    </x:row>
    <x:row r="1364">
      <x:c r="A1364" s="120" t="n">
        <x:v>1363</x:v>
      </x:c>
      <x:c r="B1364" s="120" t="n">
        <x:v>0</x:v>
      </x:c>
      <x:c r="C1364" s="120" t="n">
        <x:v>1</x:v>
      </x:c>
      <x:c r="D1364" s="120" t="str">
        <x:v>CADC0873</x:v>
      </x:c>
      <x:c r="E1364" s="120" t="n">
        <x:v>5</x:v>
      </x:c>
      <x:c r="F1364" s="120" t="n">
        <x:v>105</x:v>
      </x:c>
      <x:c r="G1364" s="120" t="n">
        <x:v>22</x:v>
      </x:c>
      <x:c r="H1364" s="120" t="n">
        <x:v>-0.0000031818586363636366</x:v>
      </x:c>
      <x:c r="I1364" s="120" t="n">
        <x:v>1.7626144082477543e-10</x:v>
      </x:c>
      <x:c r="J1364" s="120" t="n">
        <x:v>0.000013276348926748477</x:v>
      </x:c>
      <x:c r="K1364" s="120" t="n">
        <x:v>-1.5204124237008527</x:v>
      </x:c>
      <x:c r="L1364" s="120" t="n">
        <x:v>-0.05654878473389879</x:v>
      </x:c>
      <x:c r="M1364" s="120" t="n">
        <x:v>1</x:v>
      </x:c>
      <x:c r="N1364" s="120" t="n">
        <x:v>1</x:v>
      </x:c>
      <x:c r="O1364" s="120" t="n">
        <x:v>2</x:v>
      </x:c>
      <x:c r="P1364" s="120" t="n">
        <x:v>1</x:v>
      </x:c>
      <x:c r="Q1364" s="120" t="n">
        <x:v>5</x:v>
      </x:c>
      <x:c r="R1364" s="120" t="n">
        <x:v>1.5768479934259865e-11</x:v>
      </x:c>
      <x:c r="S1364" s="120" t="n">
        <x:v>3.2648628836800007e-12</x:v>
      </x:c>
      <x:c r="T1364" s="120" t="n">
        <x:v>525</x:v>
      </x:c>
      <x:c r="U1364" s="120" t="n">
        <x:v>110</x:v>
      </x:c>
      <x:c r="V1364" s="120" t="n">
        <x:v>1.6786803888073851e-12</x:v>
      </x:c>
      <x:c r="W1364" s="120" t="n">
        <x:v>8.011883673853428e-12</x:v>
      </x:c>
      <x:c r="X1364" s="120" t="n">
        <x:v>1364</x:v>
      </x:c>
      <x:c r="Y1364" s="151" t="n">
        <x:v>44589.75883101852</x:v>
      </x:c>
      <x:c r="Z1364" s="151" t="n">
        <x:v>44589.760046296295</x:v>
      </x:c>
      <x:c r="AA1364" s="120" t="n">
        <x:v>22</x:v>
      </x:c>
      <x:c r="AB1364" s="120" t="str">
        <x:v>Normal</x:v>
      </x:c>
      <x:c r="AC1364" s="120" t="n">
        <x:v>1</x:v>
      </x:c>
      <x:c r="AD1364" s="120" t="n">
        <x:v>237</x:v>
      </x:c>
      <x:c r="AE1364" s="120" t="n">
        <x:v>3</x:v>
      </x:c>
      <x:c r="AF1364" s="120" t="n">
        <x:v>37</x:v>
      </x:c>
      <x:c r="AG1364" s="120" t="str">
        <x:v>train=1|anomaly=0</x:v>
      </x:c>
    </x:row>
    <x:row r="1365">
      <x:c r="A1365" s="120" t="n">
        <x:v>1364</x:v>
      </x:c>
      <x:c r="B1365" s="120" t="n">
        <x:v>0</x:v>
      </x:c>
      <x:c r="C1365" s="120" t="n">
        <x:v>0</x:v>
      </x:c>
      <x:c r="D1365" s="120" t="str">
        <x:v>CADC0873</x:v>
      </x:c>
      <x:c r="E1365" s="120" t="n">
        <x:v>5</x:v>
      </x:c>
      <x:c r="F1365" s="120" t="n">
        <x:v>125</x:v>
      </x:c>
      <x:c r="G1365" s="120" t="n">
        <x:v>26</x:v>
      </x:c>
      <x:c r="H1365" s="120" t="n">
        <x:v>0.0000020860876923076916</x:v>
      </x:c>
      <x:c r="I1365" s="120" t="n">
        <x:v>5.3465044625291e-10</x:v>
      </x:c>
      <x:c r="J1365" s="120" t="n">
        <x:v>0.000023122509514603082</x:v>
      </x:c>
      <x:c r="K1365" s="120" t="n">
        <x:v>-1.394685715528872</x:v>
      </x:c>
      <x:c r="L1365" s="120" t="n">
        <x:v>0.0356748383413367</x:v>
      </x:c>
      <x:c r="M1365" s="120" t="n">
        <x:v>1</x:v>
      </x:c>
      <x:c r="N1365" s="120" t="n">
        <x:v>1</x:v>
      </x:c>
      <x:c r="O1365" s="120" t="n">
        <x:v>1</x:v>
      </x:c>
      <x:c r="P1365" s="120" t="n">
        <x:v>1</x:v>
      </x:c>
      <x:c r="Q1365" s="120" t="n">
        <x:v>7</x:v>
      </x:c>
      <x:c r="R1365" s="120" t="n">
        <x:v>3.1607466074944004e-11</x:v>
      </x:c>
      <x:c r="S1365" s="120" t="n">
        <x:v>3.0568800188555584e-12</x:v>
      </x:c>
      <x:c r="T1365" s="120" t="n">
        <x:v>625</x:v>
      </x:c>
      <x:c r="U1365" s="120" t="n">
        <x:v>130</x:v>
      </x:c>
      <x:c r="V1365" s="120" t="n">
        <x:v>4.27720357002328e-12</x:v>
      </x:c>
      <x:c r="W1365" s="120" t="n">
        <x:v>2.0563478702035e-11</x:v>
      </x:c>
      <x:c r="X1365" s="120" t="n">
        <x:v>1365</x:v>
      </x:c>
      <x:c r="Y1365" s="151" t="n">
        <x:v>44589.77005787037</x:v>
      </x:c>
      <x:c r="Z1365" s="151" t="n">
        <x:v>44589.77150462963</x:v>
      </x:c>
      <x:c r="AA1365" s="120" t="n">
        <x:v>26</x:v>
      </x:c>
      <x:c r="AB1365" s="120" t="str">
        <x:v>Normal</x:v>
      </x:c>
      <x:c r="AC1365" s="120" t="n">
        <x:v>1</x:v>
      </x:c>
      <x:c r="AD1365" s="120" t="n">
        <x:v>430</x:v>
      </x:c>
      <x:c r="AE1365" s="120" t="n">
        <x:v>5</x:v>
      </x:c>
      <x:c r="AF1365" s="120" t="n">
        <x:v>30</x:v>
      </x:c>
      <x:c r="AG1365" s="120" t="str">
        <x:v>train=0|anomaly=0</x:v>
      </x:c>
    </x:row>
    <x:row r="1366">
      <x:c r="A1366" s="120" t="n">
        <x:v>1365</x:v>
      </x:c>
      <x:c r="B1366" s="120" t="n">
        <x:v>0</x:v>
      </x:c>
      <x:c r="C1366" s="120" t="n">
        <x:v>1</x:v>
      </x:c>
      <x:c r="D1366" s="120" t="str">
        <x:v>CADC0873</x:v>
      </x:c>
      <x:c r="E1366" s="120" t="n">
        <x:v>5</x:v>
      </x:c>
      <x:c r="F1366" s="120" t="n">
        <x:v>80</x:v>
      </x:c>
      <x:c r="G1366" s="120" t="n">
        <x:v>17</x:v>
      </x:c>
      <x:c r="H1366" s="120" t="n">
        <x:v>-0.00001230171</x:v>
      </x:c>
      <x:c r="I1366" s="120" t="n">
        <x:v>4.103832247291766e-11</x:v>
      </x:c>
      <x:c r="J1366" s="120" t="n">
        <x:v>0.000006406116020875493</x:v>
      </x:c>
      <x:c r="K1366" s="120" t="n">
        <x:v>-1.4887060505247445</x:v>
      </x:c>
      <x:c r="L1366" s="120" t="n">
        <x:v>-0.0834194349002303</x:v>
      </x:c>
      <x:c r="M1366" s="120" t="n">
        <x:v>1</x:v>
      </x:c>
      <x:c r="N1366" s="120" t="n">
        <x:v>1</x:v>
      </x:c>
      <x:c r="O1366" s="120" t="n">
        <x:v>0</x:v>
      </x:c>
      <x:c r="P1366" s="120" t="n">
        <x:v>2</x:v>
      </x:c>
      <x:c r="Q1366" s="120" t="n">
        <x:v>6</x:v>
      </x:c>
      <x:c r="R1366" s="120" t="n">
        <x:v>6.4149085448734384e-12</x:v>
      </x:c>
      <x:c r="S1366" s="120" t="n">
        <x:v>2.802385919315557e-12</x:v>
      </x:c>
      <x:c r="T1366" s="120" t="n">
        <x:v>400</x:v>
      </x:c>
      <x:c r="U1366" s="120" t="n">
        <x:v>85</x:v>
      </x:c>
      <x:c r="V1366" s="120" t="n">
        <x:v>5.129790309114707e-13</x:v>
      </x:c>
      <x:c r="W1366" s="120" t="n">
        <x:v>2.4140189689951563e-12</x:v>
      </x:c>
      <x:c r="X1366" s="120" t="n">
        <x:v>1366</x:v>
      </x:c>
      <x:c r="Y1366" s="151" t="n">
        <x:v>44589.7715625</x:v>
      </x:c>
      <x:c r="Z1366" s="151" t="n">
        <x:v>44589.77248842592</x:v>
      </x:c>
      <x:c r="AA1366" s="120" t="n">
        <x:v>17</x:v>
      </x:c>
      <x:c r="AB1366" s="120" t="str">
        <x:v>Normal</x:v>
      </x:c>
      <x:c r="AC1366" s="120" t="n">
        <x:v>0</x:v>
      </x:c>
      <x:c r="AD1366" s="120"/>
      <x:c r="AE1366" s="120"/>
      <x:c r="AF1366" s="120"/>
      <x:c r="AG1366" s="120"/>
    </x:row>
    <x:row r="1367">
      <x:c r="A1367" s="120" t="n">
        <x:v>1366</x:v>
      </x:c>
      <x:c r="B1367" s="120" t="n">
        <x:v>0</x:v>
      </x:c>
      <x:c r="C1367" s="120" t="n">
        <x:v>1</x:v>
      </x:c>
      <x:c r="D1367" s="120" t="str">
        <x:v>CADC0873</x:v>
      </x:c>
      <x:c r="E1367" s="120" t="n">
        <x:v>5</x:v>
      </x:c>
      <x:c r="F1367" s="120" t="n">
        <x:v>115</x:v>
      </x:c>
      <x:c r="G1367" s="120" t="n">
        <x:v>24</x:v>
      </x:c>
      <x:c r="H1367" s="120" t="n">
        <x:v>0.00000422875</x:v>
      </x:c>
      <x:c r="I1367" s="120" t="n">
        <x:v>6.92415180140475e-10</x:v>
      </x:c>
      <x:c r="J1367" s="120" t="n">
        <x:v>0.000026313783083024664</x:v>
      </x:c>
      <x:c r="K1367" s="120" t="n">
        <x:v>-1.2690510248195046</x:v>
      </x:c>
      <x:c r="L1367" s="120" t="n">
        <x:v>-0.13589396663046502</x:v>
      </x:c>
      <x:c r="M1367" s="120" t="n">
        <x:v>1</x:v>
      </x:c>
      <x:c r="N1367" s="120" t="n">
        <x:v>1</x:v>
      </x:c>
      <x:c r="O1367" s="120" t="n">
        <x:v>1</x:v>
      </x:c>
      <x:c r="P1367" s="120" t="n">
        <x:v>1</x:v>
      </x:c>
      <x:c r="Q1367" s="120" t="n">
        <x:v>4</x:v>
      </x:c>
      <x:c r="R1367" s="120" t="n">
        <x:v>4.808358472814556e-11</x:v>
      </x:c>
      <x:c r="S1367" s="120" t="n">
        <x:v>3.2754920924512396e-12</x:v>
      </x:c>
      <x:c r="T1367" s="120" t="n">
        <x:v>575</x:v>
      </x:c>
      <x:c r="U1367" s="120" t="n">
        <x:v>120</x:v>
      </x:c>
      <x:c r="V1367" s="120" t="n">
        <x:v>6.021001566438913e-12</x:v>
      </x:c>
      <x:c r="W1367" s="120" t="n">
        <x:v>2.8850632505853126e-11</x:v>
      </x:c>
      <x:c r="X1367" s="120" t="n">
        <x:v>1367</x:v>
      </x:c>
      <x:c r="Y1367" s="151" t="n">
        <x:v>44589.7725462963</x:v>
      </x:c>
      <x:c r="Z1367" s="151" t="n">
        <x:v>44589.773877314816</x:v>
      </x:c>
      <x:c r="AA1367" s="120" t="n">
        <x:v>24</x:v>
      </x:c>
      <x:c r="AB1367" s="120" t="str">
        <x:v>Normal</x:v>
      </x:c>
      <x:c r="AC1367" s="120" t="n">
        <x:v>1</x:v>
      </x:c>
      <x:c r="AD1367" s="120" t="n">
        <x:v>137</x:v>
      </x:c>
      <x:c r="AE1367" s="120" t="n">
        <x:v>2</x:v>
      </x:c>
      <x:c r="AF1367" s="120" t="n">
        <x:v>37</x:v>
      </x:c>
      <x:c r="AG1367" s="120" t="str">
        <x:v>train=1|anomaly=0</x:v>
      </x:c>
    </x:row>
    <x:row r="1368">
      <x:c r="A1368" s="120" t="n">
        <x:v>1367</x:v>
      </x:c>
      <x:c r="B1368" s="120" t="n">
        <x:v>0</x:v>
      </x:c>
      <x:c r="C1368" s="120" t="n">
        <x:v>1</x:v>
      </x:c>
      <x:c r="D1368" s="120" t="str">
        <x:v>CADC0873</x:v>
      </x:c>
      <x:c r="E1368" s="120" t="n">
        <x:v>5</x:v>
      </x:c>
      <x:c r="F1368" s="120" t="n">
        <x:v>105</x:v>
      </x:c>
      <x:c r="G1368" s="120" t="n">
        <x:v>22</x:v>
      </x:c>
      <x:c r="H1368" s="120" t="n">
        <x:v>-0.0000015119786363636366</x:v>
      </x:c>
      <x:c r="I1368" s="120" t="n">
        <x:v>5.361959141561574e-10</x:v>
      </x:c>
      <x:c r="J1368" s="120" t="n">
        <x:v>0.00002315590452036278</x:v>
      </x:c>
      <x:c r="K1368" s="120" t="n">
        <x:v>-1.1528348587680552</x:v>
      </x:c>
      <x:c r="L1368" s="120" t="n">
        <x:v>-0.23309263637925795</x:v>
      </x:c>
      <x:c r="M1368" s="120" t="n">
        <x:v>1</x:v>
      </x:c>
      <x:c r="N1368" s="120" t="n">
        <x:v>1</x:v>
      </x:c>
      <x:c r="O1368" s="120" t="n">
        <x:v>1</x:v>
      </x:c>
      <x:c r="P1368" s="120" t="n">
        <x:v>1</x:v>
      </x:c>
      <x:c r="Q1368" s="120" t="n">
        <x:v>3</x:v>
      </x:c>
      <x:c r="R1368" s="120" t="n">
        <x:v>3.8145491012205897e-11</x:v>
      </x:c>
      <x:c r="S1368" s="120" t="n">
        <x:v>3.4288495183100003e-12</x:v>
      </x:c>
      <x:c r="T1368" s="120" t="n">
        <x:v>525</x:v>
      </x:c>
      <x:c r="U1368" s="120" t="n">
        <x:v>110</x:v>
      </x:c>
      <x:c r="V1368" s="120" t="n">
        <x:v>5.1066277538681655e-12</x:v>
      </x:c>
      <x:c r="W1368" s="120" t="n">
        <x:v>2.4372541552552606e-11</x:v>
      </x:c>
      <x:c r="X1368" s="120" t="n">
        <x:v>1368</x:v>
      </x:c>
      <x:c r="Y1368" s="151" t="n">
        <x:v>44589.773935185185</x:v>
      </x:c>
      <x:c r="Z1368" s="151" t="n">
        <x:v>44589.77515046296</x:v>
      </x:c>
      <x:c r="AA1368" s="120" t="n">
        <x:v>22</x:v>
      </x:c>
      <x:c r="AB1368" s="120" t="str">
        <x:v>Normal</x:v>
      </x:c>
      <x:c r="AC1368" s="120" t="n">
        <x:v>1</x:v>
      </x:c>
      <x:c r="AD1368" s="120" t="n">
        <x:v>583</x:v>
      </x:c>
      <x:c r="AE1368" s="120" t="n">
        <x:v>6</x:v>
      </x:c>
      <x:c r="AF1368" s="120" t="n">
        <x:v>83</x:v>
      </x:c>
      <x:c r="AG1368" s="120" t="str">
        <x:v>train=1|anomaly=0</x:v>
      </x:c>
    </x:row>
    <x:row r="1369">
      <x:c r="A1369" s="120" t="n">
        <x:v>1368</x:v>
      </x:c>
      <x:c r="B1369" s="120" t="n">
        <x:v>0</x:v>
      </x:c>
      <x:c r="C1369" s="120" t="n">
        <x:v>1</x:v>
      </x:c>
      <x:c r="D1369" s="120" t="str">
        <x:v>CADC0873</x:v>
      </x:c>
      <x:c r="E1369" s="120" t="n">
        <x:v>5</x:v>
      </x:c>
      <x:c r="F1369" s="120" t="n">
        <x:v>105</x:v>
      </x:c>
      <x:c r="G1369" s="120" t="n">
        <x:v>22</x:v>
      </x:c>
      <x:c r="H1369" s="120" t="n">
        <x:v>-0.0000010804981818181804</x:v>
      </x:c>
      <x:c r="I1369" s="120" t="n">
        <x:v>5.527309280460602e-10</x:v>
      </x:c>
      <x:c r="J1369" s="120" t="n">
        <x:v>0.00002351023028483686</x:v>
      </x:c>
      <x:c r="K1369" s="120" t="n">
        <x:v>-1.1578003243792243</x:v>
      </x:c>
      <x:c r="L1369" s="120" t="n">
        <x:v>-0.28229071635639946</x:v>
      </x:c>
      <x:c r="M1369" s="120" t="n">
        <x:v>1</x:v>
      </x:c>
      <x:c r="N1369" s="120" t="n">
        <x:v>1</x:v>
      </x:c>
      <x:c r="O1369" s="120" t="n">
        <x:v>1</x:v>
      </x:c>
      <x:c r="P1369" s="120" t="n">
        <x:v>1</x:v>
      </x:c>
      <x:c r="Q1369" s="120" t="n">
        <x:v>6</x:v>
      </x:c>
      <x:c r="R1369" s="120" t="n">
        <x:v>3.96869380755483e-11</x:v>
      </x:c>
      <x:c r="S1369" s="120" t="n">
        <x:v>4.290424590375002e-12</x:v>
      </x:c>
      <x:c r="T1369" s="120" t="n">
        <x:v>525</x:v>
      </x:c>
      <x:c r="U1369" s="120" t="n">
        <x:v>110</x:v>
      </x:c>
      <x:c r="V1369" s="120" t="n">
        <x:v>5.264104076629145e-12</x:v>
      </x:c>
      <x:c r="W1369" s="120" t="n">
        <x:v>2.5124133093002738e-11</x:v>
      </x:c>
      <x:c r="X1369" s="120" t="n">
        <x:v>1369</x:v>
      </x:c>
      <x:c r="Y1369" s="151" t="n">
        <x:v>44589.77520833333</x:v>
      </x:c>
      <x:c r="Z1369" s="151" t="n">
        <x:v>44589.77642361111</x:v>
      </x:c>
      <x:c r="AA1369" s="120" t="n">
        <x:v>22</x:v>
      </x:c>
      <x:c r="AB1369" s="120" t="str">
        <x:v>Normal</x:v>
      </x:c>
      <x:c r="AC1369" s="120" t="n">
        <x:v>0</x:v>
      </x:c>
      <x:c r="AD1369" s="120"/>
      <x:c r="AE1369" s="120"/>
      <x:c r="AF1369" s="120"/>
      <x:c r="AG1369" s="120"/>
    </x:row>
    <x:row r="1370">
      <x:c r="A1370" s="120" t="n">
        <x:v>1369</x:v>
      </x:c>
      <x:c r="B1370" s="120" t="n">
        <x:v>0</x:v>
      </x:c>
      <x:c r="C1370" s="120" t="n">
        <x:v>1</x:v>
      </x:c>
      <x:c r="D1370" s="120" t="str">
        <x:v>CADC0873</x:v>
      </x:c>
      <x:c r="E1370" s="120" t="n">
        <x:v>5</x:v>
      </x:c>
      <x:c r="F1370" s="120" t="n">
        <x:v>105</x:v>
      </x:c>
      <x:c r="G1370" s="120" t="n">
        <x:v>22</x:v>
      </x:c>
      <x:c r="H1370" s="120" t="n">
        <x:v>4.722181818181805e-7</x:v>
      </x:c>
      <x:c r="I1370" s="120" t="n">
        <x:v>8.05595549851133e-10</x:v>
      </x:c>
      <x:c r="J1370" s="120" t="n">
        <x:v>0.000028383015164903342</x:v>
      </x:c>
      <x:c r="K1370" s="120" t="n">
        <x:v>-1.4832251099829499</x:v>
      </x:c>
      <x:c r="L1370" s="120" t="n">
        <x:v>-0.009230040446548524</x:v>
      </x:c>
      <x:c r="M1370" s="120" t="n">
        <x:v>1</x:v>
      </x:c>
      <x:c r="N1370" s="120" t="n">
        <x:v>1</x:v>
      </x:c>
      <x:c r="O1370" s="120" t="n">
        <x:v>2</x:v>
      </x:c>
      <x:c r="P1370" s="120" t="n">
        <x:v>1</x:v>
      </x:c>
      <x:c r="Q1370" s="120" t="n">
        <x:v>4</x:v>
      </x:c>
      <x:c r="R1370" s="120" t="n">
        <x:v>6.900561927116736e-11</x:v>
      </x:c>
      <x:c r="S1370" s="120" t="n">
        <x:v>5.283866970240005e-12</x:v>
      </x:c>
      <x:c r="T1370" s="120" t="n">
        <x:v>525</x:v>
      </x:c>
      <x:c r="U1370" s="120" t="n">
        <x:v>110</x:v>
      </x:c>
      <x:c r="V1370" s="120" t="n">
        <x:v>7.67233857001079e-12</x:v>
      </x:c>
      <x:c r="W1370" s="120" t="n">
        <x:v>3.661797953868786e-11</x:v>
      </x:c>
      <x:c r="X1370" s="120" t="n">
        <x:v>1370</x:v>
      </x:c>
      <x:c r="Y1370" s="151" t="n">
        <x:v>44589.77648148148</x:v>
      </x:c>
      <x:c r="Z1370" s="151" t="n">
        <x:v>44589.77769675926</x:v>
      </x:c>
      <x:c r="AA1370" s="120" t="n">
        <x:v>22</x:v>
      </x:c>
      <x:c r="AB1370" s="120" t="str">
        <x:v>Normal</x:v>
      </x:c>
      <x:c r="AC1370" s="120" t="n">
        <x:v>1</x:v>
      </x:c>
      <x:c r="AD1370" s="120" t="n">
        <x:v>348</x:v>
      </x:c>
      <x:c r="AE1370" s="120" t="n">
        <x:v>4</x:v>
      </x:c>
      <x:c r="AF1370" s="120" t="n">
        <x:v>48</x:v>
      </x:c>
      <x:c r="AG1370" s="120" t="str">
        <x:v>train=1|anomaly=0</x:v>
      </x:c>
    </x:row>
    <x:row r="1371">
      <x:c r="A1371" s="120" t="n">
        <x:v>1370</x:v>
      </x:c>
      <x:c r="B1371" s="120" t="n">
        <x:v>0</x:v>
      </x:c>
      <x:c r="C1371" s="120" t="n">
        <x:v>1</x:v>
      </x:c>
      <x:c r="D1371" s="120" t="str">
        <x:v>CADC0873</x:v>
      </x:c>
      <x:c r="E1371" s="120" t="n">
        <x:v>5</x:v>
      </x:c>
      <x:c r="F1371" s="120" t="n">
        <x:v>100</x:v>
      </x:c>
      <x:c r="G1371" s="120" t="n">
        <x:v>21</x:v>
      </x:c>
      <x:c r="H1371" s="120" t="n">
        <x:v>0.0000013879923809523814</x:v>
      </x:c>
      <x:c r="I1371" s="120" t="n">
        <x:v>5.192433242216088e-10</x:v>
      </x:c>
      <x:c r="J1371" s="120" t="n">
        <x:v>0.00002278691124794251</x:v>
      </x:c>
      <x:c r="K1371" s="120" t="n">
        <x:v>-1.4416133310056605</x:v>
      </x:c>
      <x:c r="L1371" s="120" t="n">
        <x:v>-0.07820838371182787</x:v>
      </x:c>
      <x:c r="M1371" s="120" t="n">
        <x:v>1</x:v>
      </x:c>
      <x:c r="N1371" s="120" t="n">
        <x:v>1</x:v>
      </x:c>
      <x:c r="O1371" s="120" t="n">
        <x:v>2</x:v>
      </x:c>
      <x:c r="P1371" s="120" t="n">
        <x:v>1</x:v>
      </x:c>
      <x:c r="Q1371" s="120" t="n">
        <x:v>3</x:v>
      </x:c>
      <x:c r="R1371" s="120" t="n">
        <x:v>4.8236257401035e-11</x:v>
      </x:c>
      <x:c r="S1371" s="120" t="n">
        <x:v>4.235664489909141e-12</x:v>
      </x:c>
      <x:c r="T1371" s="120" t="n">
        <x:v>500</x:v>
      </x:c>
      <x:c r="U1371" s="120" t="n">
        <x:v>105</x:v>
      </x:c>
      <x:c r="V1371" s="120" t="n">
        <x:v>5.192433242216088e-12</x:v>
      </x:c>
      <x:c r="W1371" s="120" t="n">
        <x:v>2.472587258198137e-11</x:v>
      </x:c>
      <x:c r="X1371" s="120" t="n">
        <x:v>1371</x:v>
      </x:c>
      <x:c r="Y1371" s="151" t="n">
        <x:v>44589.778969907406</x:v>
      </x:c>
      <x:c r="Z1371" s="151" t="n">
        <x:v>44589.780127314814</x:v>
      </x:c>
      <x:c r="AA1371" s="120" t="n">
        <x:v>21</x:v>
      </x:c>
      <x:c r="AB1371" s="120" t="str">
        <x:v>Normal</x:v>
      </x:c>
      <x:c r="AC1371" s="120" t="n">
        <x:v>1</x:v>
      </x:c>
      <x:c r="AD1371" s="120" t="n">
        <x:v>834</x:v>
      </x:c>
      <x:c r="AE1371" s="120" t="n">
        <x:v>9</x:v>
      </x:c>
      <x:c r="AF1371" s="120" t="n">
        <x:v>34</x:v>
      </x:c>
      <x:c r="AG1371" s="120" t="str">
        <x:v>train=1|anomaly=0</x:v>
      </x:c>
    </x:row>
    <x:row r="1372">
      <x:c r="A1372" s="120" t="n">
        <x:v>1371</x:v>
      </x:c>
      <x:c r="B1372" s="120" t="n">
        <x:v>0</x:v>
      </x:c>
      <x:c r="C1372" s="120" t="n">
        <x:v>1</x:v>
      </x:c>
      <x:c r="D1372" s="120" t="str">
        <x:v>CADC0873</x:v>
      </x:c>
      <x:c r="E1372" s="120" t="n">
        <x:v>5</x:v>
      </x:c>
      <x:c r="F1372" s="120" t="n">
        <x:v>100</x:v>
      </x:c>
      <x:c r="G1372" s="120" t="n">
        <x:v>21</x:v>
      </x:c>
      <x:c r="H1372" s="120" t="n">
        <x:v>9.896861904761908e-7</x:v>
      </x:c>
      <x:c r="I1372" s="120" t="n">
        <x:v>4.744142488746997e-10</x:v>
      </x:c>
      <x:c r="J1372" s="120" t="n">
        <x:v>0.00002178105251990132</x:v>
      </x:c>
      <x:c r="K1372" s="120" t="n">
        <x:v>-1.461468749590926</x:v>
      </x:c>
      <x:c r="L1372" s="120" t="n">
        <x:v>-0.06349321737226686</x:v>
      </x:c>
      <x:c r="M1372" s="120" t="n">
        <x:v>1</x:v>
      </x:c>
      <x:c r="N1372" s="120" t="n">
        <x:v>1</x:v>
      </x:c>
      <x:c r="O1372" s="120" t="n">
        <x:v>2</x:v>
      </x:c>
      <x:c r="P1372" s="120" t="n">
        <x:v>1</x:v>
      </x:c>
      <x:c r="Q1372" s="120" t="n">
        <x:v>4</x:v>
      </x:c>
      <x:c r="R1372" s="120" t="n">
        <x:v>4.4055051065835e-11</x:v>
      </x:c>
      <x:c r="S1372" s="120" t="n">
        <x:v>4.790674870890302e-12</x:v>
      </x:c>
      <x:c r="T1372" s="120" t="n">
        <x:v>500</x:v>
      </x:c>
      <x:c r="U1372" s="120" t="n">
        <x:v>105</x:v>
      </x:c>
      <x:c r="V1372" s="120" t="n">
        <x:v>4.744142488746997e-12</x:v>
      </x:c>
      <x:c r="W1372" s="120" t="n">
        <x:v>2.2591154708319034e-11</x:v>
      </x:c>
      <x:c r="X1372" s="120" t="n">
        <x:v>1372</x:v>
      </x:c>
      <x:c r="Y1372" s="151" t="n">
        <x:v>44589.780185185184</x:v>
      </x:c>
      <x:c r="Z1372" s="151" t="n">
        <x:v>44589.78134259259</x:v>
      </x:c>
      <x:c r="AA1372" s="120" t="n">
        <x:v>21</x:v>
      </x:c>
      <x:c r="AB1372" s="120" t="str">
        <x:v>Normal</x:v>
      </x:c>
      <x:c r="AC1372" s="120" t="n">
        <x:v>0</x:v>
      </x:c>
      <x:c r="AD1372" s="120"/>
      <x:c r="AE1372" s="120"/>
      <x:c r="AF1372" s="120"/>
      <x:c r="AG1372" s="120"/>
    </x:row>
    <x:row r="1373">
      <x:c r="A1373" s="120" t="n">
        <x:v>1372</x:v>
      </x:c>
      <x:c r="B1373" s="120" t="n">
        <x:v>0</x:v>
      </x:c>
      <x:c r="C1373" s="120" t="n">
        <x:v>1</x:v>
      </x:c>
      <x:c r="D1373" s="120" t="str">
        <x:v>CADC0873</x:v>
      </x:c>
      <x:c r="E1373" s="120" t="n">
        <x:v>5</x:v>
      </x:c>
      <x:c r="F1373" s="120" t="n">
        <x:v>100</x:v>
      </x:c>
      <x:c r="G1373" s="120" t="n">
        <x:v>21</x:v>
      </x:c>
      <x:c r="H1373" s="120" t="n">
        <x:v>0.0000033979</x:v>
      </x:c>
      <x:c r="I1373" s="120" t="n">
        <x:v>3.903982152113429e-10</x:v>
      </x:c>
      <x:c r="J1373" s="120" t="n">
        <x:v>0.000019758497291326153</x:v>
      </x:c>
      <x:c r="K1373" s="120" t="n">
        <x:v>-1.2216993015411397</x:v>
      </x:c>
      <x:c r="L1373" s="120" t="n">
        <x:v>-0.2371544929916608</x:v>
      </x:c>
      <x:c r="M1373" s="120" t="n">
        <x:v>1</x:v>
      </x:c>
      <x:c r="N1373" s="120" t="n">
        <x:v>1</x:v>
      </x:c>
      <x:c r="O1373" s="120" t="n">
        <x:v>2</x:v>
      </x:c>
      <x:c r="P1373" s="120" t="n">
        <x:v>1</x:v>
      </x:c>
      <x:c r="Q1373" s="120" t="n">
        <x:v>5</x:v>
      </x:c>
      <x:c r="R1373" s="120" t="n">
        <x:v>3.439569307752001e-11</x:v>
      </x:c>
      <x:c r="S1373" s="120" t="n">
        <x:v>3.4408310665180046e-12</x:v>
      </x:c>
      <x:c r="T1373" s="120" t="n">
        <x:v>500</x:v>
      </x:c>
      <x:c r="U1373" s="120" t="n">
        <x:v>105</x:v>
      </x:c>
      <x:c r="V1373" s="120" t="n">
        <x:v>3.903982152113429e-12</x:v>
      </x:c>
      <x:c r="W1373" s="120" t="n">
        <x:v>1.859039120054014e-11</x:v>
      </x:c>
      <x:c r="X1373" s="120" t="n">
        <x:v>1373</x:v>
      </x:c>
      <x:c r="Y1373" s="151" t="n">
        <x:v>44589.78140046296</x:v>
      </x:c>
      <x:c r="Z1373" s="151" t="n">
        <x:v>44589.78255787037</x:v>
      </x:c>
      <x:c r="AA1373" s="120" t="n">
        <x:v>21</x:v>
      </x:c>
      <x:c r="AB1373" s="120" t="str">
        <x:v>Normal</x:v>
      </x:c>
      <x:c r="AC1373" s="120" t="n">
        <x:v>1</x:v>
      </x:c>
      <x:c r="AD1373" s="120" t="n">
        <x:v>27</x:v>
      </x:c>
      <x:c r="AE1373" s="120" t="n">
        <x:v>1</x:v>
      </x:c>
      <x:c r="AF1373" s="120" t="n">
        <x:v>27</x:v>
      </x:c>
      <x:c r="AG1373" s="120" t="str">
        <x:v>train=1|anomaly=0</x:v>
      </x:c>
    </x:row>
    <x:row r="1374">
      <x:c r="A1374" s="120" t="n">
        <x:v>1373</x:v>
      </x:c>
      <x:c r="B1374" s="120" t="n">
        <x:v>0</x:v>
      </x:c>
      <x:c r="C1374" s="120" t="n">
        <x:v>0</x:v>
      </x:c>
      <x:c r="D1374" s="120" t="str">
        <x:v>CADC0873</x:v>
      </x:c>
      <x:c r="E1374" s="120" t="n">
        <x:v>5</x:v>
      </x:c>
      <x:c r="F1374" s="120" t="n">
        <x:v>90</x:v>
      </x:c>
      <x:c r="G1374" s="120" t="n">
        <x:v>19</x:v>
      </x:c>
      <x:c r="H1374" s="120" t="n">
        <x:v>-0.0000053736126315789465</x:v>
      </x:c>
      <x:c r="I1374" s="120" t="n">
        <x:v>6.237072080411413e-11</x:v>
      </x:c>
      <x:c r="J1374" s="120" t="n">
        <x:v>0.00000789751358366126</x:v>
      </x:c>
      <x:c r="K1374" s="120" t="n">
        <x:v>-1.4909656602480597</x:v>
      </x:c>
      <x:c r="L1374" s="120" t="n">
        <x:v>-0.06426624516231821</x:v>
      </x:c>
      <x:c r="M1374" s="120" t="n">
        <x:v>1</x:v>
      </x:c>
      <x:c r="N1374" s="120" t="n">
        <x:v>1</x:v>
      </x:c>
      <x:c r="O1374" s="120" t="n">
        <x:v>2</x:v>
      </x:c>
      <x:c r="P1374" s="120" t="n">
        <x:v>2</x:v>
      </x:c>
      <x:c r="Q1374" s="120" t="n">
        <x:v>5</x:v>
      </x:c>
      <x:c r="R1374" s="120" t="n">
        <x:v>7.629612762583952e-12</x:v>
      </x:c>
      <x:c r="S1374" s="120" t="n">
        <x:v>2.219697419711418e-12</x:v>
      </x:c>
      <x:c r="T1374" s="120" t="n">
        <x:v>450</x:v>
      </x:c>
      <x:c r="U1374" s="120" t="n">
        <x:v>95</x:v>
      </x:c>
      <x:c r="V1374" s="120" t="n">
        <x:v>6.930080089346014e-13</x:v>
      </x:c>
      <x:c r="W1374" s="120" t="n">
        <x:v>3.2826695160060065e-12</x:v>
      </x:c>
      <x:c r="X1374" s="120" t="n">
        <x:v>1374</x:v>
      </x:c>
      <x:c r="Y1374" s="151" t="n">
        <x:v>44589.78261574074</x:v>
      </x:c>
      <x:c r="Z1374" s="151" t="n">
        <x:v>44589.78365740741</x:v>
      </x:c>
      <x:c r="AA1374" s="120" t="n">
        <x:v>19</x:v>
      </x:c>
      <x:c r="AB1374" s="120" t="str">
        <x:v>Normal</x:v>
      </x:c>
      <x:c r="AC1374" s="120" t="n">
        <x:v>0</x:v>
      </x:c>
      <x:c r="AD1374" s="120"/>
      <x:c r="AE1374" s="120"/>
      <x:c r="AF1374" s="120"/>
      <x:c r="AG1374" s="120"/>
    </x:row>
    <x:row r="1375">
      <x:c r="A1375" s="120" t="n">
        <x:v>1374</x:v>
      </x:c>
      <x:c r="B1375" s="120" t="n">
        <x:v>0</x:v>
      </x:c>
      <x:c r="C1375" s="120" t="n">
        <x:v>0</x:v>
      </x:c>
      <x:c r="D1375" s="120" t="str">
        <x:v>CADC0873</x:v>
      </x:c>
      <x:c r="E1375" s="120" t="n">
        <x:v>5</x:v>
      </x:c>
      <x:c r="F1375" s="120" t="n">
        <x:v>105</x:v>
      </x:c>
      <x:c r="G1375" s="120" t="n">
        <x:v>22</x:v>
      </x:c>
      <x:c r="H1375" s="120" t="n">
        <x:v>0.0000031692345454545466</x:v>
      </x:c>
      <x:c r="I1375" s="120" t="n">
        <x:v>1.6709222393325206e-10</x:v>
      </x:c>
      <x:c r="J1375" s="120" t="n">
        <x:v>0.000012926415741931407</x:v>
      </x:c>
      <x:c r="K1375" s="120" t="n">
        <x:v>-1.4765513068847942</x:v>
      </x:c>
      <x:c r="L1375" s="120" t="n">
        <x:v>-0.04745092606307947</x:v>
      </x:c>
      <x:c r="M1375" s="120" t="n">
        <x:v>1</x:v>
      </x:c>
      <x:c r="N1375" s="120" t="n">
        <x:v>1</x:v>
      </x:c>
      <x:c r="O1375" s="120" t="n">
        <x:v>2</x:v>
      </x:c>
      <x:c r="P1375" s="120" t="n">
        <x:v>1</x:v>
      </x:c>
      <x:c r="Q1375" s="120" t="n">
        <x:v>5</x:v>
      </x:c>
      <x:c r="R1375" s="120" t="n">
        <x:v>1.4678032424680726e-11</x:v>
      </x:c>
      <x:c r="S1375" s="120" t="n">
        <x:v>1.7053932373150009e-12</x:v>
      </x:c>
      <x:c r="T1375" s="120" t="n">
        <x:v>525</x:v>
      </x:c>
      <x:c r="U1375" s="120" t="n">
        <x:v>110</x:v>
      </x:c>
      <x:c r="V1375" s="120" t="n">
        <x:v>1.5913545136500196e-12</x:v>
      </x:c>
      <x:c r="W1375" s="120" t="n">
        <x:v>7.595101087875094e-12</x:v>
      </x:c>
      <x:c r="X1375" s="120" t="n">
        <x:v>1375</x:v>
      </x:c>
      <x:c r="Y1375" s="151" t="n">
        <x:v>44589.78371527778</x:v>
      </x:c>
      <x:c r="Z1375" s="151" t="n">
        <x:v>44589.78493055556</x:v>
      </x:c>
      <x:c r="AA1375" s="120" t="n">
        <x:v>22</x:v>
      </x:c>
      <x:c r="AB1375" s="120" t="str">
        <x:v>Normal</x:v>
      </x:c>
      <x:c r="AC1375" s="120" t="n">
        <x:v>1</x:v>
      </x:c>
      <x:c r="AD1375" s="120" t="n">
        <x:v>906</x:v>
      </x:c>
      <x:c r="AE1375" s="120" t="n">
        <x:v>10</x:v>
      </x:c>
      <x:c r="AF1375" s="120" t="n">
        <x:v>6</x:v>
      </x:c>
      <x:c r="AG1375" s="120" t="str">
        <x:v>train=0|anomaly=0</x:v>
      </x:c>
    </x:row>
    <x:row r="1376">
      <x:c r="A1376" s="120" t="n">
        <x:v>1375</x:v>
      </x:c>
      <x:c r="B1376" s="120" t="n">
        <x:v>0</x:v>
      </x:c>
      <x:c r="C1376" s="120" t="n">
        <x:v>1</x:v>
      </x:c>
      <x:c r="D1376" s="120" t="str">
        <x:v>CADC0873</x:v>
      </x:c>
      <x:c r="E1376" s="120" t="n">
        <x:v>5</x:v>
      </x:c>
      <x:c r="F1376" s="120" t="n">
        <x:v>105</x:v>
      </x:c>
      <x:c r="G1376" s="120" t="n">
        <x:v>22</x:v>
      </x:c>
      <x:c r="H1376" s="120" t="n">
        <x:v>8.486277272727266e-7</x:v>
      </x:c>
      <x:c r="I1376" s="120" t="n">
        <x:v>4.631083920716357e-10</x:v>
      </x:c>
      <x:c r="J1376" s="120" t="n">
        <x:v>0.000021519953347338737</x:v>
      </x:c>
      <x:c r="K1376" s="120" t="n">
        <x:v>-1.515937135402752</x:v>
      </x:c>
      <x:c r="L1376" s="120" t="n">
        <x:v>-0.003872945389485025</x:v>
      </x:c>
      <x:c r="M1376" s="120" t="n">
        <x:v>1</x:v>
      </x:c>
      <x:c r="N1376" s="120" t="n">
        <x:v>1</x:v>
      </x:c>
      <x:c r="O1376" s="120" t="n">
        <x:v>2</x:v>
      </x:c>
      <x:c r="P1376" s="120" t="n">
        <x:v>1</x:v>
      </x:c>
      <x:c r="Q1376" s="120" t="n">
        <x:v>4</x:v>
      </x:c>
      <x:c r="R1376" s="120" t="n">
        <x:v>3.95789969681483e-11</x:v>
      </x:c>
      <x:c r="S1376" s="120" t="n">
        <x:v>3.895715785990001e-12</x:v>
      </x:c>
      <x:c r="T1376" s="120" t="n">
        <x:v>525</x:v>
      </x:c>
      <x:c r="U1376" s="120" t="n">
        <x:v>110</x:v>
      </x:c>
      <x:c r="V1376" s="120" t="n">
        <x:v>4.4105561149679595e-12</x:v>
      </x:c>
      <x:c r="W1376" s="120" t="n">
        <x:v>2.1050381457801625e-11</x:v>
      </x:c>
      <x:c r="X1376" s="120" t="n">
        <x:v>1376</x:v>
      </x:c>
      <x:c r="Y1376" s="151" t="n">
        <x:v>44589.78927083333</x:v>
      </x:c>
      <x:c r="Z1376" s="151" t="n">
        <x:v>44589.79048611111</x:v>
      </x:c>
      <x:c r="AA1376" s="120" t="n">
        <x:v>22</x:v>
      </x:c>
      <x:c r="AB1376" s="120" t="str">
        <x:v>Normal</x:v>
      </x:c>
      <x:c r="AC1376" s="120" t="n">
        <x:v>1</x:v>
      </x:c>
      <x:c r="AD1376" s="120" t="n">
        <x:v>69</x:v>
      </x:c>
      <x:c r="AE1376" s="120" t="n">
        <x:v>1</x:v>
      </x:c>
      <x:c r="AF1376" s="120" t="n">
        <x:v>69</x:v>
      </x:c>
      <x:c r="AG1376" s="120" t="str">
        <x:v>train=1|anomaly=0</x:v>
      </x:c>
    </x:row>
    <x:row r="1377">
      <x:c r="A1377" s="120" t="n">
        <x:v>1376</x:v>
      </x:c>
      <x:c r="B1377" s="120" t="n">
        <x:v>0</x:v>
      </x:c>
      <x:c r="C1377" s="120" t="n">
        <x:v>1</x:v>
      </x:c>
      <x:c r="D1377" s="120" t="str">
        <x:v>CADC0873</x:v>
      </x:c>
      <x:c r="E1377" s="120" t="n">
        <x:v>5</x:v>
      </x:c>
      <x:c r="F1377" s="120" t="n">
        <x:v>100</x:v>
      </x:c>
      <x:c r="G1377" s="120" t="n">
        <x:v>21</x:v>
      </x:c>
      <x:c r="H1377" s="120" t="n">
        <x:v>-0.000003610041428571428</x:v>
      </x:c>
      <x:c r="I1377" s="120" t="n">
        <x:v>3.7898365510844086e-10</x:v>
      </x:c>
      <x:c r="J1377" s="120" t="n">
        <x:v>0.000019467502539063425</x:v>
      </x:c>
      <x:c r="K1377" s="120" t="n">
        <x:v>-1.4985253385183324</x:v>
      </x:c>
      <x:c r="L1377" s="120" t="n">
        <x:v>-0.008837229915775768</x:v>
      </x:c>
      <x:c r="M1377" s="120" t="n">
        <x:v>1</x:v>
      </x:c>
      <x:c r="N1377" s="120" t="n">
        <x:v>1</x:v>
      </x:c>
      <x:c r="O1377" s="120" t="n">
        <x:v>2</x:v>
      </x:c>
      <x:c r="P1377" s="120" t="n">
        <x:v>1</x:v>
      </x:c>
      <x:c r="Q1377" s="120" t="n">
        <x:v>4</x:v>
      </x:c>
      <x:c r="R1377" s="120" t="n">
        <x:v>3.564607113820999e-11</x:v>
      </x:c>
      <x:c r="S1377" s="120" t="n">
        <x:v>3.948037761436564e-12</x:v>
      </x:c>
      <x:c r="T1377" s="120" t="n">
        <x:v>500</x:v>
      </x:c>
      <x:c r="U1377" s="120" t="n">
        <x:v>105</x:v>
      </x:c>
      <x:c r="V1377" s="120" t="n">
        <x:v>3.789836551084409e-12</x:v>
      </x:c>
      <x:c r="W1377" s="120" t="n">
        <x:v>1.8046840719449566e-11</x:v>
      </x:c>
      <x:c r="X1377" s="120" t="n">
        <x:v>1377</x:v>
      </x:c>
      <x:c r="Y1377" s="151" t="n">
        <x:v>44589.79054398148</x:v>
      </x:c>
      <x:c r="Z1377" s="151" t="n">
        <x:v>44589.79170138889</x:v>
      </x:c>
      <x:c r="AA1377" s="120" t="n">
        <x:v>21</x:v>
      </x:c>
      <x:c r="AB1377" s="120" t="str">
        <x:v>Normal</x:v>
      </x:c>
      <x:c r="AC1377" s="120" t="n">
        <x:v>0</x:v>
      </x:c>
      <x:c r="AD1377" s="120"/>
      <x:c r="AE1377" s="120"/>
      <x:c r="AF1377" s="120"/>
      <x:c r="AG1377" s="120"/>
    </x:row>
    <x:row r="1378">
      <x:c r="A1378" s="120" t="n">
        <x:v>1377</x:v>
      </x:c>
      <x:c r="B1378" s="120" t="n">
        <x:v>0</x:v>
      </x:c>
      <x:c r="C1378" s="120" t="n">
        <x:v>1</x:v>
      </x:c>
      <x:c r="D1378" s="120" t="str">
        <x:v>CADC0873</x:v>
      </x:c>
      <x:c r="E1378" s="120" t="n">
        <x:v>5</x:v>
      </x:c>
      <x:c r="F1378" s="120" t="n">
        <x:v>100</x:v>
      </x:c>
      <x:c r="G1378" s="120" t="n">
        <x:v>21</x:v>
      </x:c>
      <x:c r="H1378" s="120" t="n">
        <x:v>0.000002613789047619047</x:v>
      </x:c>
      <x:c r="I1378" s="120" t="n">
        <x:v>5.822325994909134e-10</x:v>
      </x:c>
      <x:c r="J1378" s="120" t="n">
        <x:v>0.000024129496461611325</x:v>
      </x:c>
      <x:c r="K1378" s="120" t="n">
        <x:v>-1.490158551893665</x:v>
      </x:c>
      <x:c r="L1378" s="120" t="n">
        <x:v>-0.02560214744389339</x:v>
      </x:c>
      <x:c r="M1378" s="120" t="n">
        <x:v>1</x:v>
      </x:c>
      <x:c r="N1378" s="120" t="n">
        <x:v>1</x:v>
      </x:c>
      <x:c r="O1378" s="120" t="n">
        <x:v>2</x:v>
      </x:c>
      <x:c r="P1378" s="120" t="n">
        <x:v>1</x:v>
      </x:c>
      <x:c r="Q1378" s="120" t="n">
        <x:v>2</x:v>
      </x:c>
      <x:c r="R1378" s="120" t="n">
        <x:v>5.4610142538810003e-11</x:v>
      </x:c>
      <x:c r="S1378" s="120" t="n">
        <x:v>4.439197664721885e-12</x:v>
      </x:c>
      <x:c r="T1378" s="120" t="n">
        <x:v>500</x:v>
      </x:c>
      <x:c r="U1378" s="120" t="n">
        <x:v>105</x:v>
      </x:c>
      <x:c r="V1378" s="120" t="n">
        <x:v>5.822325994909134e-12</x:v>
      </x:c>
      <x:c r="W1378" s="120" t="n">
        <x:v>2.7725361880519685e-11</x:v>
      </x:c>
      <x:c r="X1378" s="120" t="n">
        <x:v>1378</x:v>
      </x:c>
      <x:c r="Y1378" s="151" t="n">
        <x:v>44589.79175925926</x:v>
      </x:c>
      <x:c r="Z1378" s="151" t="n">
        <x:v>44589.792916666665</x:v>
      </x:c>
      <x:c r="AA1378" s="120" t="n">
        <x:v>21</x:v>
      </x:c>
      <x:c r="AB1378" s="120" t="str">
        <x:v>Normal</x:v>
      </x:c>
      <x:c r="AC1378" s="120" t="n">
        <x:v>1</x:v>
      </x:c>
      <x:c r="AD1378" s="120" t="n">
        <x:v>783</x:v>
      </x:c>
      <x:c r="AE1378" s="120" t="n">
        <x:v>8</x:v>
      </x:c>
      <x:c r="AF1378" s="120" t="n">
        <x:v>83</x:v>
      </x:c>
      <x:c r="AG1378" s="120" t="str">
        <x:v>train=1|anomaly=0</x:v>
      </x:c>
    </x:row>
    <x:row r="1379">
      <x:c r="A1379" s="120" t="n">
        <x:v>1378</x:v>
      </x:c>
      <x:c r="B1379" s="120" t="n">
        <x:v>0</x:v>
      </x:c>
      <x:c r="C1379" s="120" t="n">
        <x:v>1</x:v>
      </x:c>
      <x:c r="D1379" s="120" t="str">
        <x:v>CADC0873</x:v>
      </x:c>
      <x:c r="E1379" s="120" t="n">
        <x:v>5</x:v>
      </x:c>
      <x:c r="F1379" s="120" t="n">
        <x:v>110</x:v>
      </x:c>
      <x:c r="G1379" s="120" t="n">
        <x:v>23</x:v>
      </x:c>
      <x:c r="H1379" s="120" t="n">
        <x:v>0.00000223805</x:v>
      </x:c>
      <x:c r="I1379" s="120" t="n">
        <x:v>8.466764241620608e-10</x:v>
      </x:c>
      <x:c r="J1379" s="120" t="n">
        <x:v>0.00002909770479199452</x:v>
      </x:c>
      <x:c r="K1379" s="120" t="n">
        <x:v>-1.4893800356591709</x:v>
      </x:c>
      <x:c r="L1379" s="120" t="n">
        <x:v>0.07773110737317565</x:v>
      </x:c>
      <x:c r="M1379" s="120" t="n">
        <x:v>1</x:v>
      </x:c>
      <x:c r="N1379" s="120" t="n">
        <x:v>1</x:v>
      </x:c>
      <x:c r="O1379" s="120" t="n">
        <x:v>2</x:v>
      </x:c>
      <x:c r="P1379" s="120" t="n">
        <x:v>1</x:v>
      </x:c>
      <x:c r="Q1379" s="120" t="n">
        <x:v>5</x:v>
      </x:c>
      <x:c r="R1379" s="120" t="n">
        <x:v>6.593183843758843e-11</x:v>
      </x:c>
      <x:c r="S1379" s="120" t="n">
        <x:v>5.858053968090249e-12</x:v>
      </x:c>
      <x:c r="T1379" s="120" t="n">
        <x:v>550</x:v>
      </x:c>
      <x:c r="U1379" s="120" t="n">
        <x:v>115</x:v>
      </x:c>
      <x:c r="V1379" s="120" t="n">
        <x:v>7.69705840147328e-12</x:v>
      </x:c>
      <x:c r="W1379" s="120" t="n">
        <x:v>3.681201844182873e-11</x:v>
      </x:c>
      <x:c r="X1379" s="120" t="n">
        <x:v>1379</x:v>
      </x:c>
      <x:c r="Y1379" s="151" t="n">
        <x:v>44589.79418981481</x:v>
      </x:c>
      <x:c r="Z1379" s="151" t="n">
        <x:v>44589.79546296296</x:v>
      </x:c>
      <x:c r="AA1379" s="120" t="n">
        <x:v>23</x:v>
      </x:c>
      <x:c r="AB1379" s="120" t="str">
        <x:v>Normal</x:v>
      </x:c>
      <x:c r="AC1379" s="120" t="n">
        <x:v>0</x:v>
      </x:c>
      <x:c r="AD1379" s="120"/>
      <x:c r="AE1379" s="120"/>
      <x:c r="AF1379" s="120"/>
      <x:c r="AG1379" s="120"/>
    </x:row>
    <x:row r="1380">
      <x:c r="A1380" s="120" t="n">
        <x:v>1379</x:v>
      </x:c>
      <x:c r="B1380" s="120" t="n">
        <x:v>0</x:v>
      </x:c>
      <x:c r="C1380" s="120" t="n">
        <x:v>1</x:v>
      </x:c>
      <x:c r="D1380" s="120" t="str">
        <x:v>CADC0873</x:v>
      </x:c>
      <x:c r="E1380" s="120" t="n">
        <x:v>5</x:v>
      </x:c>
      <x:c r="F1380" s="120" t="n">
        <x:v>110</x:v>
      </x:c>
      <x:c r="G1380" s="120" t="n">
        <x:v>23</x:v>
      </x:c>
      <x:c r="H1380" s="120" t="n">
        <x:v>-2.328075739130432e-7</x:v>
      </x:c>
      <x:c r="I1380" s="120" t="n">
        <x:v>1.8220950798062147e-10</x:v>
      </x:c>
      <x:c r="J1380" s="120" t="n">
        <x:v>0.000013498500212268823</x:v>
      </x:c>
      <x:c r="K1380" s="120" t="n">
        <x:v>-1.5245484770140818</x:v>
      </x:c>
      <x:c r="L1380" s="120" t="n">
        <x:v>0.01606902640323533</x:v>
      </x:c>
      <x:c r="M1380" s="120" t="n">
        <x:v>1</x:v>
      </x:c>
      <x:c r="N1380" s="120" t="n">
        <x:v>1</x:v>
      </x:c>
      <x:c r="O1380" s="120" t="n">
        <x:v>2</x:v>
      </x:c>
      <x:c r="P1380" s="120" t="n">
        <x:v>1</x:v>
      </x:c>
      <x:c r="Q1380" s="120" t="n">
        <x:v>7</x:v>
      </x:c>
      <x:c r="R1380" s="120" t="n">
        <x:v>1.486314332877071e-11</x:v>
      </x:c>
      <x:c r="S1380" s="120" t="n">
        <x:v>2.1408716359269085e-12</x:v>
      </x:c>
      <x:c r="T1380" s="120" t="n">
        <x:v>550</x:v>
      </x:c>
      <x:c r="U1380" s="120" t="n">
        <x:v>115</x:v>
      </x:c>
      <x:c r="V1380" s="120" t="n">
        <x:v>1.6564500725511042e-12</x:v>
      </x:c>
      <x:c r="W1380" s="120" t="n">
        <x:v>7.922152520896586e-12</x:v>
      </x:c>
      <x:c r="X1380" s="120" t="n">
        <x:v>1380</x:v>
      </x:c>
      <x:c r="Y1380" s="151" t="n">
        <x:v>44589.821180555555</x:v>
      </x:c>
      <x:c r="Z1380" s="151" t="n">
        <x:v>44589.8224537037</x:v>
      </x:c>
      <x:c r="AA1380" s="120" t="n">
        <x:v>23</x:v>
      </x:c>
      <x:c r="AB1380" s="120" t="str">
        <x:v>Normal</x:v>
      </x:c>
      <x:c r="AC1380" s="120" t="n">
        <x:v>0</x:v>
      </x:c>
      <x:c r="AD1380" s="120"/>
      <x:c r="AE1380" s="120"/>
      <x:c r="AF1380" s="120"/>
      <x:c r="AG1380" s="120"/>
    </x:row>
    <x:row r="1381">
      <x:c r="A1381" s="120" t="n">
        <x:v>1380</x:v>
      </x:c>
      <x:c r="B1381" s="120" t="n">
        <x:v>0</x:v>
      </x:c>
      <x:c r="C1381" s="120" t="n">
        <x:v>1</x:v>
      </x:c>
      <x:c r="D1381" s="120" t="str">
        <x:v>CADC0873</x:v>
      </x:c>
      <x:c r="E1381" s="120" t="n">
        <x:v>5</x:v>
      </x:c>
      <x:c r="F1381" s="120" t="n">
        <x:v>95</x:v>
      </x:c>
      <x:c r="G1381" s="120" t="n">
        <x:v>20</x:v>
      </x:c>
      <x:c r="H1381" s="120" t="n">
        <x:v>-3.8888649999999994e-7</x:v>
      </x:c>
      <x:c r="I1381" s="120" t="n">
        <x:v>1.2873335290761273e-10</x:v>
      </x:c>
      <x:c r="J1381" s="120" t="n">
        <x:v>0.00001134607213566055</x:v>
      </x:c>
      <x:c r="K1381" s="120" t="n">
        <x:v>-1.310109646058484</x:v>
      </x:c>
      <x:c r="L1381" s="120" t="n">
        <x:v>-0.23405648151981007</x:v>
      </x:c>
      <x:c r="M1381" s="120" t="n">
        <x:v>1</x:v>
      </x:c>
      <x:c r="N1381" s="120" t="n">
        <x:v>1</x:v>
      </x:c>
      <x:c r="O1381" s="120" t="n">
        <x:v>2</x:v>
      </x:c>
      <x:c r="P1381" s="120" t="n">
        <x:v>1</x:v>
      </x:c>
      <x:c r="Q1381" s="120" t="n">
        <x:v>6</x:v>
      </x:c>
      <x:c r="R1381" s="120" t="n">
        <x:v>1.2642894893214403e-11</x:v>
      </x:c>
      <x:c r="S1381" s="120" t="n">
        <x:v>1.783651340802469e-12</x:v>
      </x:c>
      <x:c r="T1381" s="120" t="n">
        <x:v>475</x:v>
      </x:c>
      <x:c r="U1381" s="120" t="n">
        <x:v>100</x:v>
      </x:c>
      <x:c r="V1381" s="120" t="n">
        <x:v>1.355087925343292e-12</x:v>
      </x:c>
      <x:c r="W1381" s="120" t="n">
        <x:v>6.436667645380637e-12</x:v>
      </x:c>
      <x:c r="X1381" s="120" t="n">
        <x:v>1381</x:v>
      </x:c>
      <x:c r="Y1381" s="151" t="n">
        <x:v>44589.82251157407</x:v>
      </x:c>
      <x:c r="Z1381" s="151" t="n">
        <x:v>44589.82361111111</x:v>
      </x:c>
      <x:c r="AA1381" s="120" t="n">
        <x:v>20</x:v>
      </x:c>
      <x:c r="AB1381" s="120" t="str">
        <x:v>Normal</x:v>
      </x:c>
      <x:c r="AC1381" s="120" t="n">
        <x:v>1</x:v>
      </x:c>
      <x:c r="AD1381" s="120" t="n">
        <x:v>327</x:v>
      </x:c>
      <x:c r="AE1381" s="120" t="n">
        <x:v>4</x:v>
      </x:c>
      <x:c r="AF1381" s="120" t="n">
        <x:v>27</x:v>
      </x:c>
      <x:c r="AG1381" s="120" t="str">
        <x:v>train=1|anomaly=0</x:v>
      </x:c>
    </x:row>
    <x:row r="1382">
      <x:c r="A1382" s="120" t="n">
        <x:v>1381</x:v>
      </x:c>
      <x:c r="B1382" s="120" t="n">
        <x:v>0</x:v>
      </x:c>
      <x:c r="C1382" s="120" t="n">
        <x:v>0</x:v>
      </x:c>
      <x:c r="D1382" s="120" t="str">
        <x:v>CADC0873</x:v>
      </x:c>
      <x:c r="E1382" s="120" t="n">
        <x:v>5</x:v>
      </x:c>
      <x:c r="F1382" s="120" t="n">
        <x:v>100</x:v>
      </x:c>
      <x:c r="G1382" s="120" t="n">
        <x:v>21</x:v>
      </x:c>
      <x:c r="H1382" s="120" t="n">
        <x:v>8.880620476190476e-7</x:v>
      </x:c>
      <x:c r="I1382" s="120" t="n">
        <x:v>1.4819665459097527e-10</x:v>
      </x:c>
      <x:c r="J1382" s="120" t="n">
        <x:v>0.000012173604831395476</x:v>
      </x:c>
      <x:c r="K1382" s="120" t="n">
        <x:v>-1.3816503685139785</x:v>
      </x:c>
      <x:c r="L1382" s="120" t="n">
        <x:v>-0.11469540449794212</x:v>
      </x:c>
      <x:c r="M1382" s="120" t="n">
        <x:v>1</x:v>
      </x:c>
      <x:c r="N1382" s="120" t="n">
        <x:v>1</x:v>
      </x:c>
      <x:c r="O1382" s="120" t="n">
        <x:v>2</x:v>
      </x:c>
      <x:c r="P1382" s="120" t="n">
        <x:v>1</x:v>
      </x:c>
      <x:c r="Q1382" s="120" t="n">
        <x:v>6</x:v>
      </x:c>
      <x:c r="R1382" s="120" t="n">
        <x:v>1.4507836240879899e-11</x:v>
      </x:c>
      <x:c r="S1382" s="120" t="n">
        <x:v>1.5682454240796288e-12</x:v>
      </x:c>
      <x:c r="T1382" s="120" t="n">
        <x:v>500</x:v>
      </x:c>
      <x:c r="U1382" s="120" t="n">
        <x:v>105</x:v>
      </x:c>
      <x:c r="V1382" s="120" t="n">
        <x:v>1.4819665459097526e-12</x:v>
      </x:c>
      <x:c r="W1382" s="120" t="n">
        <x:v>7.056983551951203e-12</x:v>
      </x:c>
      <x:c r="X1382" s="120" t="n">
        <x:v>1382</x:v>
      </x:c>
      <x:c r="Y1382" s="151" t="n">
        <x:v>44589.82366898148</x:v>
      </x:c>
      <x:c r="Z1382" s="151" t="n">
        <x:v>44589.82482638889</x:v>
      </x:c>
      <x:c r="AA1382" s="120" t="n">
        <x:v>21</x:v>
      </x:c>
      <x:c r="AB1382" s="120" t="str">
        <x:v>Normal</x:v>
      </x:c>
      <x:c r="AC1382" s="120" t="n">
        <x:v>1</x:v>
      </x:c>
      <x:c r="AD1382" s="120" t="n">
        <x:v>187</x:v>
      </x:c>
      <x:c r="AE1382" s="120" t="n">
        <x:v>2</x:v>
      </x:c>
      <x:c r="AF1382" s="120" t="n">
        <x:v>87</x:v>
      </x:c>
      <x:c r="AG1382" s="120" t="str">
        <x:v>train=0|anomaly=0</x:v>
      </x:c>
    </x:row>
    <x:row r="1383">
      <x:c r="A1383" s="120" t="n">
        <x:v>1382</x:v>
      </x:c>
      <x:c r="B1383" s="120" t="n">
        <x:v>0</x:v>
      </x:c>
      <x:c r="C1383" s="120" t="n">
        <x:v>1</x:v>
      </x:c>
      <x:c r="D1383" s="120" t="str">
        <x:v>CADC0873</x:v>
      </x:c>
      <x:c r="E1383" s="120" t="n">
        <x:v>5</x:v>
      </x:c>
      <x:c r="F1383" s="120" t="n">
        <x:v>105</x:v>
      </x:c>
      <x:c r="G1383" s="120" t="n">
        <x:v>22</x:v>
      </x:c>
      <x:c r="H1383" s="120" t="n">
        <x:v>-0.0000010016336363636364</x:v>
      </x:c>
      <x:c r="I1383" s="120" t="n">
        <x:v>2.1502398103341403e-10</x:v>
      </x:c>
      <x:c r="J1383" s="120" t="n">
        <x:v>0.000014663696022265807</x:v>
      </x:c>
      <x:c r="K1383" s="120" t="n">
        <x:v>-1.5307090750263543</x:v>
      </x:c>
      <x:c r="L1383" s="120" t="n">
        <x:v>-0.012399084528744216</x:v>
      </x:c>
      <x:c r="M1383" s="120" t="n">
        <x:v>1</x:v>
      </x:c>
      <x:c r="N1383" s="120" t="n">
        <x:v>1</x:v>
      </x:c>
      <x:c r="O1383" s="120" t="n">
        <x:v>2</x:v>
      </x:c>
      <x:c r="P1383" s="120" t="n">
        <x:v>1</x:v>
      </x:c>
      <x:c r="Q1383" s="120" t="n">
        <x:v>6</x:v>
      </x:c>
      <x:c r="R1383" s="120" t="n">
        <x:v>1.8826849215650795e-11</x:v>
      </x:c>
      <x:c r="S1383" s="120" t="n">
        <x:v>2.2062174623000004e-12</x:v>
      </x:c>
      <x:c r="T1383" s="120" t="n">
        <x:v>525</x:v>
      </x:c>
      <x:c r="U1383" s="120" t="n">
        <x:v>110</x:v>
      </x:c>
      <x:c r="V1383" s="120" t="n">
        <x:v>2.047847438413467e-12</x:v>
      </x:c>
      <x:c r="W1383" s="120" t="n">
        <x:v>9.773817319700638e-12</x:v>
      </x:c>
      <x:c r="X1383" s="120" t="n">
        <x:v>1383</x:v>
      </x:c>
      <x:c r="Y1383" s="151" t="n">
        <x:v>44589.82488425926</x:v>
      </x:c>
      <x:c r="Z1383" s="151" t="n">
        <x:v>44589.82609953704</x:v>
      </x:c>
      <x:c r="AA1383" s="120" t="n">
        <x:v>22</x:v>
      </x:c>
      <x:c r="AB1383" s="120" t="str">
        <x:v>Normal</x:v>
      </x:c>
      <x:c r="AC1383" s="120" t="n">
        <x:v>0</x:v>
      </x:c>
      <x:c r="AD1383" s="120"/>
      <x:c r="AE1383" s="120"/>
      <x:c r="AF1383" s="120"/>
      <x:c r="AG1383" s="120"/>
    </x:row>
    <x:row r="1384">
      <x:c r="A1384" s="120" t="n">
        <x:v>1383</x:v>
      </x:c>
      <x:c r="B1384" s="120" t="n">
        <x:v>0</x:v>
      </x:c>
      <x:c r="C1384" s="120" t="n">
        <x:v>1</x:v>
      </x:c>
      <x:c r="D1384" s="120" t="str">
        <x:v>CADC0873</x:v>
      </x:c>
      <x:c r="E1384" s="120" t="n">
        <x:v>5</x:v>
      </x:c>
      <x:c r="F1384" s="120" t="n">
        <x:v>100</x:v>
      </x:c>
      <x:c r="G1384" s="120" t="n">
        <x:v>21</x:v>
      </x:c>
      <x:c r="H1384" s="120" t="n">
        <x:v>-0.000001367852857142857</x:v>
      </x:c>
      <x:c r="I1384" s="120" t="n">
        <x:v>2.2503016288007757e-10</x:v>
      </x:c>
      <x:c r="J1384" s="120" t="n">
        <x:v>0.000015001005395641906</x:v>
      </x:c>
      <x:c r="K1384" s="120" t="n">
        <x:v>-1.4628087200820232</x:v>
      </x:c>
      <x:c r="L1384" s="120" t="n">
        <x:v>-0.05771999522925593</x:v>
      </x:c>
      <x:c r="M1384" s="120" t="n">
        <x:v>1</x:v>
      </x:c>
      <x:c r="N1384" s="120" t="n">
        <x:v>1</x:v>
      </x:c>
      <x:c r="O1384" s="120" t="n">
        <x:v>2</x:v>
      </x:c>
      <x:c r="P1384" s="120" t="n">
        <x:v>1</x:v>
      </x:c>
      <x:c r="Q1384" s="120" t="n">
        <x:v>7</x:v>
      </x:c>
      <x:c r="R1384" s="120" t="n">
        <x:v>2.1363710646355e-11</x:v>
      </x:c>
      <x:c r="S1384" s="120" t="n">
        <x:v>1.9051632054986154e-12</x:v>
      </x:c>
      <x:c r="T1384" s="120" t="n">
        <x:v>500</x:v>
      </x:c>
      <x:c r="U1384" s="120" t="n">
        <x:v>105</x:v>
      </x:c>
      <x:c r="V1384" s="120" t="n">
        <x:v>2.2503016288007757e-12</x:v>
      </x:c>
      <x:c r="W1384" s="120" t="n">
        <x:v>1.0715722041908457e-11</x:v>
      </x:c>
      <x:c r="X1384" s="120" t="n">
        <x:v>1384</x:v>
      </x:c>
      <x:c r="Y1384" s="151" t="n">
        <x:v>44589.826157407406</x:v>
      </x:c>
      <x:c r="Z1384" s="151" t="n">
        <x:v>44589.827314814815</x:v>
      </x:c>
      <x:c r="AA1384" s="120" t="n">
        <x:v>21</x:v>
      </x:c>
      <x:c r="AB1384" s="120" t="str">
        <x:v>Normal</x:v>
      </x:c>
      <x:c r="AC1384" s="120" t="n">
        <x:v>0</x:v>
      </x:c>
      <x:c r="AD1384" s="120"/>
      <x:c r="AE1384" s="120"/>
      <x:c r="AF1384" s="120"/>
      <x:c r="AG1384" s="120"/>
    </x:row>
    <x:row r="1385">
      <x:c r="A1385" s="120" t="n">
        <x:v>1384</x:v>
      </x:c>
      <x:c r="B1385" s="120" t="n">
        <x:v>0</x:v>
      </x:c>
      <x:c r="C1385" s="120" t="n">
        <x:v>0</x:v>
      </x:c>
      <x:c r="D1385" s="120" t="str">
        <x:v>CADC0873</x:v>
      </x:c>
      <x:c r="E1385" s="120" t="n">
        <x:v>5</x:v>
      </x:c>
      <x:c r="F1385" s="120" t="n">
        <x:v>105</x:v>
      </x:c>
      <x:c r="G1385" s="120" t="n">
        <x:v>22</x:v>
      </x:c>
      <x:c r="H1385" s="120" t="n">
        <x:v>-2.04362727272727e-7</x:v>
      </x:c>
      <x:c r="I1385" s="120" t="n">
        <x:v>2.8641325317911984e-10</x:v>
      </x:c>
      <x:c r="J1385" s="120" t="n">
        <x:v>0.000016923748201244305</x:v>
      </x:c>
      <x:c r="K1385" s="120" t="n">
        <x:v>-1.5177786675519158</x:v>
      </x:c>
      <x:c r="L1385" s="120" t="n">
        <x:v>-0.010970524753341843</x:v>
      </x:c>
      <x:c r="M1385" s="120" t="n">
        <x:v>1</x:v>
      </x:c>
      <x:c r="N1385" s="120" t="n">
        <x:v>1</x:v>
      </x:c>
      <x:c r="O1385" s="120" t="n">
        <x:v>2</x:v>
      </x:c>
      <x:c r="P1385" s="120" t="n">
        <x:v>1</x:v>
      </x:c>
      <x:c r="Q1385" s="120" t="n">
        <x:v>3</x:v>
      </x:c>
      <x:c r="R1385" s="120" t="n">
        <x:v>2.4527986070627665e-11</x:v>
      </x:c>
      <x:c r="S1385" s="120" t="n">
        <x:v>2.5393084669699987e-12</x:v>
      </x:c>
      <x:c r="T1385" s="120" t="n">
        <x:v>525</x:v>
      </x:c>
      <x:c r="U1385" s="120" t="n">
        <x:v>110</x:v>
      </x:c>
      <x:c r="V1385" s="120" t="n">
        <x:v>2.72774526837257e-12</x:v>
      </x:c>
      <x:c r="W1385" s="120" t="n">
        <x:v>1.3018784235414538e-11</x:v>
      </x:c>
      <x:c r="X1385" s="120" t="n">
        <x:v>1385</x:v>
      </x:c>
      <x:c r="Y1385" s="151" t="n">
        <x:v>44589.827372685184</x:v>
      </x:c>
      <x:c r="Z1385" s="151" t="n">
        <x:v>44589.82858796296</x:v>
      </x:c>
      <x:c r="AA1385" s="120" t="n">
        <x:v>22</x:v>
      </x:c>
      <x:c r="AB1385" s="120" t="str">
        <x:v>Normal</x:v>
      </x:c>
      <x:c r="AC1385" s="120" t="n">
        <x:v>1</x:v>
      </x:c>
      <x:c r="AD1385" s="120" t="n">
        <x:v>536</x:v>
      </x:c>
      <x:c r="AE1385" s="120" t="n">
        <x:v>6</x:v>
      </x:c>
      <x:c r="AF1385" s="120" t="n">
        <x:v>36</x:v>
      </x:c>
      <x:c r="AG1385" s="120" t="str">
        <x:v>train=0|anomaly=0</x:v>
      </x:c>
    </x:row>
    <x:row r="1386">
      <x:c r="A1386" s="120" t="n">
        <x:v>1385</x:v>
      </x:c>
      <x:c r="B1386" s="120" t="n">
        <x:v>0</x:v>
      </x:c>
      <x:c r="C1386" s="120" t="n">
        <x:v>1</x:v>
      </x:c>
      <x:c r="D1386" s="120" t="str">
        <x:v>CADC0873</x:v>
      </x:c>
      <x:c r="E1386" s="120" t="n">
        <x:v>5</x:v>
      </x:c>
      <x:c r="F1386" s="120" t="n">
        <x:v>100</x:v>
      </x:c>
      <x:c r="G1386" s="120" t="n">
        <x:v>21</x:v>
      </x:c>
      <x:c r="H1386" s="120" t="n">
        <x:v>8.606990476190484e-7</x:v>
      </x:c>
      <x:c r="I1386" s="120" t="n">
        <x:v>3.6335446079708484e-10</x:v>
      </x:c>
      <x:c r="J1386" s="120" t="n">
        <x:v>0.000019061858797008357</x:v>
      </x:c>
      <x:c r="K1386" s="120" t="n">
        <x:v>-1.3912609540839012</x:v>
      </x:c>
      <x:c r="L1386" s="120" t="n">
        <x:v>-0.1143301724518442</x:v>
      </x:c>
      <x:c r="M1386" s="120" t="n">
        <x:v>1</x:v>
      </x:c>
      <x:c r="N1386" s="120" t="n">
        <x:v>1</x:v>
      </x:c>
      <x:c r="O1386" s="120" t="n">
        <x:v>2</x:v>
      </x:c>
      <x:c r="P1386" s="120" t="n">
        <x:v>1</x:v>
      </x:c>
      <x:c r="Q1386" s="120" t="n">
        <x:v>1</x:v>
      </x:c>
      <x:c r="R1386" s="120" t="n">
        <x:v>3.3413739979115e-11</x:v>
      </x:c>
      <x:c r="S1386" s="120" t="n">
        <x:v>2.7596028142094173e-12</x:v>
      </x:c>
      <x:c r="T1386" s="120" t="n">
        <x:v>500</x:v>
      </x:c>
      <x:c r="U1386" s="120" t="n">
        <x:v>105</x:v>
      </x:c>
      <x:c r="V1386" s="120" t="n">
        <x:v>3.6335446079708486e-12</x:v>
      </x:c>
      <x:c r="W1386" s="120" t="n">
        <x:v>1.7302593371289755e-11</x:v>
      </x:c>
      <x:c r="X1386" s="120" t="n">
        <x:v>1386</x:v>
      </x:c>
      <x:c r="Y1386" s="151" t="n">
        <x:v>44589.82864583333</x:v>
      </x:c>
      <x:c r="Z1386" s="151" t="n">
        <x:v>44589.82980324074</x:v>
      </x:c>
      <x:c r="AA1386" s="120" t="n">
        <x:v>21</x:v>
      </x:c>
      <x:c r="AB1386" s="120" t="str">
        <x:v>Normal</x:v>
      </x:c>
      <x:c r="AC1386" s="120" t="n">
        <x:v>0</x:v>
      </x:c>
      <x:c r="AD1386" s="120"/>
      <x:c r="AE1386" s="120"/>
      <x:c r="AF1386" s="120"/>
      <x:c r="AG1386" s="120"/>
    </x:row>
    <x:row r="1387">
      <x:c r="A1387" s="120" t="n">
        <x:v>1386</x:v>
      </x:c>
      <x:c r="B1387" s="120" t="n">
        <x:v>0</x:v>
      </x:c>
      <x:c r="C1387" s="120" t="n">
        <x:v>1</x:v>
      </x:c>
      <x:c r="D1387" s="120" t="str">
        <x:v>CADC0873</x:v>
      </x:c>
      <x:c r="E1387" s="120" t="n">
        <x:v>5</x:v>
      </x:c>
      <x:c r="F1387" s="120" t="n">
        <x:v>110</x:v>
      </x:c>
      <x:c r="G1387" s="120" t="n">
        <x:v>23</x:v>
      </x:c>
      <x:c r="H1387" s="120" t="n">
        <x:v>3.989408695652177e-7</x:v>
      </x:c>
      <x:c r="I1387" s="120" t="n">
        <x:v>5.155557435209122e-10</x:v>
      </x:c>
      <x:c r="J1387" s="120" t="n">
        <x:v>0.000022705852627041165</x:v>
      </x:c>
      <x:c r="K1387" s="120" t="n">
        <x:v>-1.5008661417622498</x:v>
      </x:c>
      <x:c r="L1387" s="120" t="n">
        <x:v>0.004927022025072068</x:v>
      </x:c>
      <x:c r="M1387" s="120" t="n">
        <x:v>1</x:v>
      </x:c>
      <x:c r="N1387" s="120" t="n">
        <x:v>1</x:v>
      </x:c>
      <x:c r="O1387" s="120" t="n">
        <x:v>2</x:v>
      </x:c>
      <x:c r="P1387" s="120" t="n">
        <x:v>1</x:v>
      </x:c>
      <x:c r="Q1387" s="120" t="n">
        <x:v>5</x:v>
      </x:c>
      <x:c r="R1387" s="120" t="n">
        <x:v>4.023382654351405e-11</x:v>
      </x:c>
      <x:c r="S1387" s="120" t="n">
        <x:v>3.672382355756917e-12</x:v>
      </x:c>
      <x:c r="T1387" s="120" t="n">
        <x:v>550</x:v>
      </x:c>
      <x:c r="U1387" s="120" t="n">
        <x:v>115</x:v>
      </x:c>
      <x:c r="V1387" s="120" t="n">
        <x:v>4.686870395644657e-12</x:v>
      </x:c>
      <x:c r="W1387" s="120" t="n">
        <x:v>2.241546710960488e-11</x:v>
      </x:c>
      <x:c r="X1387" s="120" t="n">
        <x:v>1387</x:v>
      </x:c>
      <x:c r="Y1387" s="151" t="n">
        <x:v>44589.82986111111</x:v>
      </x:c>
      <x:c r="Z1387" s="151" t="n">
        <x:v>44589.83113425926</x:v>
      </x:c>
      <x:c r="AA1387" s="120" t="n">
        <x:v>23</x:v>
      </x:c>
      <x:c r="AB1387" s="120" t="str">
        <x:v>Normal</x:v>
      </x:c>
      <x:c r="AC1387" s="120" t="n">
        <x:v>1</x:v>
      </x:c>
      <x:c r="AD1387" s="120" t="n">
        <x:v>638</x:v>
      </x:c>
      <x:c r="AE1387" s="120" t="n">
        <x:v>7</x:v>
      </x:c>
      <x:c r="AF1387" s="120" t="n">
        <x:v>38</x:v>
      </x:c>
      <x:c r="AG1387" s="120" t="str">
        <x:v>train=1|anomaly=0</x:v>
      </x:c>
    </x:row>
    <x:row r="1388">
      <x:c r="A1388" s="120" t="n">
        <x:v>1387</x:v>
      </x:c>
      <x:c r="B1388" s="120" t="n">
        <x:v>0</x:v>
      </x:c>
      <x:c r="C1388" s="120" t="n">
        <x:v>1</x:v>
      </x:c>
      <x:c r="D1388" s="120" t="str">
        <x:v>CADC0873</x:v>
      </x:c>
      <x:c r="E1388" s="120" t="n">
        <x:v>5</x:v>
      </x:c>
      <x:c r="F1388" s="120" t="n">
        <x:v>110</x:v>
      </x:c>
      <x:c r="G1388" s="120" t="n">
        <x:v>23</x:v>
      </x:c>
      <x:c r="H1388" s="120" t="n">
        <x:v>9.303660869565216e-7</x:v>
      </x:c>
      <x:c r="I1388" s="120" t="n">
        <x:v>9.026233086394674e-10</x:v>
      </x:c>
      <x:c r="J1388" s="120" t="n">
        <x:v>0.000030043689997060404</x:v>
      </x:c>
      <x:c r="K1388" s="120" t="n">
        <x:v>-1.4312090297684472</x:v>
      </x:c>
      <x:c r="L1388" s="120" t="n">
        <x:v>-0.028717339434446872</x:v>
      </x:c>
      <x:c r="M1388" s="120" t="n">
        <x:v>1</x:v>
      </x:c>
      <x:c r="N1388" s="120" t="n">
        <x:v>1</x:v>
      </x:c>
      <x:c r="O1388" s="120" t="n">
        <x:v>1</x:v>
      </x:c>
      <x:c r="P1388" s="120" t="n">
        <x:v>1</x:v>
      </x:c>
      <x:c r="Q1388" s="120" t="n">
        <x:v>4</x:v>
      </x:c>
      <x:c r="R1388" s="120" t="n">
        <x:v>6.730748781151403e-11</x:v>
      </x:c>
      <x:c r="S1388" s="120" t="n">
        <x:v>5.615627145789565e-12</x:v>
      </x:c>
      <x:c r="T1388" s="120" t="n">
        <x:v>550</x:v>
      </x:c>
      <x:c r="U1388" s="120" t="n">
        <x:v>115</x:v>
      </x:c>
      <x:c r="V1388" s="120" t="n">
        <x:v>8.205666442176976e-12</x:v>
      </x:c>
      <x:c r="W1388" s="120" t="n">
        <x:v>3.924449167997684e-11</x:v>
      </x:c>
      <x:c r="X1388" s="120" t="n">
        <x:v>1388</x:v>
      </x:c>
      <x:c r="Y1388" s="151" t="n">
        <x:v>44589.84224537037</x:v>
      </x:c>
      <x:c r="Z1388" s="151" t="n">
        <x:v>44589.843518518515</x:v>
      </x:c>
      <x:c r="AA1388" s="120" t="n">
        <x:v>23</x:v>
      </x:c>
      <x:c r="AB1388" s="120" t="str">
        <x:v>Normal</x:v>
      </x:c>
      <x:c r="AC1388" s="120" t="n">
        <x:v>1</x:v>
      </x:c>
      <x:c r="AD1388" s="120" t="n">
        <x:v>895</x:v>
      </x:c>
      <x:c r="AE1388" s="120" t="n">
        <x:v>9</x:v>
      </x:c>
      <x:c r="AF1388" s="120" t="n">
        <x:v>95</x:v>
      </x:c>
      <x:c r="AG1388" s="120" t="str">
        <x:v>train=1|anomaly=0</x:v>
      </x:c>
    </x:row>
    <x:row r="1389">
      <x:c r="A1389" s="120" t="n">
        <x:v>1388</x:v>
      </x:c>
      <x:c r="B1389" s="120" t="n">
        <x:v>0</x:v>
      </x:c>
      <x:c r="C1389" s="120" t="n">
        <x:v>1</x:v>
      </x:c>
      <x:c r="D1389" s="120" t="str">
        <x:v>CADC0873</x:v>
      </x:c>
      <x:c r="E1389" s="120" t="n">
        <x:v>5</x:v>
      </x:c>
      <x:c r="F1389" s="120" t="n">
        <x:v>100</x:v>
      </x:c>
      <x:c r="G1389" s="120" t="n">
        <x:v>21</x:v>
      </x:c>
      <x:c r="H1389" s="120" t="n">
        <x:v>-0.000005867353333333333</x:v>
      </x:c>
      <x:c r="I1389" s="120" t="n">
        <x:v>4.6296210821850795e-10</x:v>
      </x:c>
      <x:c r="J1389" s="120" t="n">
        <x:v>0.000021516554283121356</x:v>
      </x:c>
      <x:c r="K1389" s="120" t="n">
        <x:v>-1.4846648468662589</x:v>
      </x:c>
      <x:c r="L1389" s="120" t="n">
        <x:v>-0.017123304357315416</x:v>
      </x:c>
      <x:c r="M1389" s="120" t="n">
        <x:v>1</x:v>
      </x:c>
      <x:c r="N1389" s="120" t="n">
        <x:v>1</x:v>
      </x:c>
      <x:c r="O1389" s="120" t="n">
        <x:v>2</x:v>
      </x:c>
      <x:c r="P1389" s="120" t="n">
        <x:v>1</x:v>
      </x:c>
      <x:c r="Q1389" s="120" t="n">
        <x:v>4</x:v>
      </x:c>
      <x:c r="R1389" s="120" t="n">
        <x:v>4.394560644589e-11</x:v>
      </x:c>
      <x:c r="S1389" s="120" t="n">
        <x:v>4.830942912518007e-12</x:v>
      </x:c>
      <x:c r="T1389" s="120" t="n">
        <x:v>500</x:v>
      </x:c>
      <x:c r="U1389" s="120" t="n">
        <x:v>105</x:v>
      </x:c>
      <x:c r="V1389" s="120" t="n">
        <x:v>4.6296210821850795e-12</x:v>
      </x:c>
      <x:c r="W1389" s="120" t="n">
        <x:v>2.204581467707181e-11</x:v>
      </x:c>
      <x:c r="X1389" s="120" t="n">
        <x:v>1389</x:v>
      </x:c>
      <x:c r="Y1389" s="151" t="n">
        <x:v>44589.84357638889</x:v>
      </x:c>
      <x:c r="Z1389" s="151" t="n">
        <x:v>44589.84473379629</x:v>
      </x:c>
      <x:c r="AA1389" s="120" t="n">
        <x:v>21</x:v>
      </x:c>
      <x:c r="AB1389" s="120" t="str">
        <x:v>Normal</x:v>
      </x:c>
      <x:c r="AC1389" s="120" t="n">
        <x:v>1</x:v>
      </x:c>
      <x:c r="AD1389" s="120" t="n">
        <x:v>991</x:v>
      </x:c>
      <x:c r="AE1389" s="120" t="n">
        <x:v>10</x:v>
      </x:c>
      <x:c r="AF1389" s="120" t="n">
        <x:v>91</x:v>
      </x:c>
      <x:c r="AG1389" s="120" t="str">
        <x:v>train=1|anomaly=0</x:v>
      </x:c>
    </x:row>
    <x:row r="1390">
      <x:c r="A1390" s="120" t="n">
        <x:v>1389</x:v>
      </x:c>
      <x:c r="B1390" s="120" t="n">
        <x:v>0</x:v>
      </x:c>
      <x:c r="C1390" s="120" t="n">
        <x:v>0</x:v>
      </x:c>
      <x:c r="D1390" s="120" t="str">
        <x:v>CADC0873</x:v>
      </x:c>
      <x:c r="E1390" s="120" t="n">
        <x:v>5</x:v>
      </x:c>
      <x:c r="F1390" s="120" t="n">
        <x:v>100</x:v>
      </x:c>
      <x:c r="G1390" s="120" t="n">
        <x:v>21</x:v>
      </x:c>
      <x:c r="H1390" s="120" t="n">
        <x:v>0.0000018485764285714288</x:v>
      </x:c>
      <x:c r="I1390" s="120" t="n">
        <x:v>6.929008115169218e-10</x:v>
      </x:c>
      <x:c r="J1390" s="120" t="n">
        <x:v>0.000026323009165308624</x:v>
      </x:c>
      <x:c r="K1390" s="120" t="n">
        <x:v>-1.4691455100353792</x:v>
      </x:c>
      <x:c r="L1390" s="120" t="n">
        <x:v>-0.049821110867891504</x:v>
      </x:c>
      <x:c r="M1390" s="120" t="n">
        <x:v>1</x:v>
      </x:c>
      <x:c r="N1390" s="120" t="n">
        <x:v>1</x:v>
      </x:c>
      <x:c r="O1390" s="120" t="n">
        <x:v>2</x:v>
      </x:c>
      <x:c r="P1390" s="120" t="n">
        <x:v>1</x:v>
      </x:c>
      <x:c r="Q1390" s="120" t="n">
        <x:v>3</x:v>
      </x:c>
      <x:c r="R1390" s="120" t="n">
        <x:v>6.45963996652525e-11</x:v>
      </x:c>
      <x:c r="S1390" s="120" t="n">
        <x:v>5.422477573440031e-12</x:v>
      </x:c>
      <x:c r="T1390" s="120" t="n">
        <x:v>500</x:v>
      </x:c>
      <x:c r="U1390" s="120" t="n">
        <x:v>105</x:v>
      </x:c>
      <x:c r="V1390" s="120" t="n">
        <x:v>6.929008115169218e-12</x:v>
      </x:c>
      <x:c r="W1390" s="120" t="n">
        <x:v>3.299527673890104e-11</x:v>
      </x:c>
      <x:c r="X1390" s="120" t="n">
        <x:v>1390</x:v>
      </x:c>
      <x:c r="Y1390" s="151" t="n">
        <x:v>44589.84479166667</x:v>
      </x:c>
      <x:c r="Z1390" s="151" t="n">
        <x:v>44589.84594907407</x:v>
      </x:c>
      <x:c r="AA1390" s="120" t="n">
        <x:v>21</x:v>
      </x:c>
      <x:c r="AB1390" s="120" t="str">
        <x:v>Normal</x:v>
      </x:c>
      <x:c r="AC1390" s="120" t="n">
        <x:v>0</x:v>
      </x:c>
      <x:c r="AD1390" s="120"/>
      <x:c r="AE1390" s="120"/>
      <x:c r="AF1390" s="120"/>
      <x:c r="AG1390" s="120"/>
    </x:row>
    <x:row r="1391">
      <x:c r="A1391" s="120" t="n">
        <x:v>1390</x:v>
      </x:c>
      <x:c r="B1391" s="120" t="n">
        <x:v>0</x:v>
      </x:c>
      <x:c r="C1391" s="120" t="n">
        <x:v>1</x:v>
      </x:c>
      <x:c r="D1391" s="120" t="str">
        <x:v>CADC0873</x:v>
      </x:c>
      <x:c r="E1391" s="120" t="n">
        <x:v>5</x:v>
      </x:c>
      <x:c r="F1391" s="120" t="n">
        <x:v>105</x:v>
      </x:c>
      <x:c r="G1391" s="120" t="n">
        <x:v>22</x:v>
      </x:c>
      <x:c r="H1391" s="120" t="n">
        <x:v>-4.77511181818181e-7</x:v>
      </x:c>
      <x:c r="I1391" s="120" t="n">
        <x:v>6.519084772790239e-10</x:v>
      </x:c>
      <x:c r="J1391" s="120" t="n">
        <x:v>0.000025532498453520445</x:v>
      </x:c>
      <x:c r="K1391" s="120" t="n">
        <x:v>-1.528100601822326</x:v>
      </x:c>
      <x:c r="L1391" s="120" t="n">
        <x:v>0.035028977854396494</x:v>
      </x:c>
      <x:c r="M1391" s="120" t="n">
        <x:v>1</x:v>
      </x:c>
      <x:c r="N1391" s="120" t="n">
        <x:v>1</x:v>
      </x:c>
      <x:c r="O1391" s="120" t="n">
        <x:v>2</x:v>
      </x:c>
      <x:c r="P1391" s="120" t="n">
        <x:v>1</x:v>
      </x:c>
      <x:c r="Q1391" s="120" t="n">
        <x:v>3</x:v>
      </x:c>
      <x:c r="R1391" s="120" t="n">
        <x:v>5.576248066420996e-11</x:v>
      </x:c>
      <x:c r="S1391" s="120" t="n">
        <x:v>5.4413350781178056e-12</x:v>
      </x:c>
      <x:c r="T1391" s="120" t="n">
        <x:v>525</x:v>
      </x:c>
      <x:c r="U1391" s="120" t="n">
        <x:v>110</x:v>
      </x:c>
      <x:c r="V1391" s="120" t="n">
        <x:v>6.208652164562133e-12</x:v>
      </x:c>
      <x:c r="W1391" s="120" t="n">
        <x:v>2.963220351268291e-11</x:v>
      </x:c>
      <x:c r="X1391" s="120" t="n">
        <x:v>1391</x:v>
      </x:c>
      <x:c r="Y1391" s="151" t="n">
        <x:v>44589.84600694444</x:v>
      </x:c>
      <x:c r="Z1391" s="151" t="n">
        <x:v>44589.84722222222</x:v>
      </x:c>
      <x:c r="AA1391" s="120" t="n">
        <x:v>22</x:v>
      </x:c>
      <x:c r="AB1391" s="120" t="str">
        <x:v>Normal</x:v>
      </x:c>
      <x:c r="AC1391" s="120" t="n">
        <x:v>0</x:v>
      </x:c>
      <x:c r="AD1391" s="120"/>
      <x:c r="AE1391" s="120"/>
      <x:c r="AF1391" s="120"/>
      <x:c r="AG1391" s="120"/>
    </x:row>
    <x:row r="1392">
      <x:c r="A1392" s="120" t="n">
        <x:v>1391</x:v>
      </x:c>
      <x:c r="B1392" s="120" t="n">
        <x:v>0</x:v>
      </x:c>
      <x:c r="C1392" s="120" t="n">
        <x:v>0</x:v>
      </x:c>
      <x:c r="D1392" s="120" t="str">
        <x:v>CADC0873</x:v>
      </x:c>
      <x:c r="E1392" s="120" t="n">
        <x:v>5</x:v>
      </x:c>
      <x:c r="F1392" s="120" t="n">
        <x:v>95</x:v>
      </x:c>
      <x:c r="G1392" s="120" t="n">
        <x:v>20</x:v>
      </x:c>
      <x:c r="H1392" s="120" t="n">
        <x:v>0.0000043476129999999986</x:v>
      </x:c>
      <x:c r="I1392" s="120" t="n">
        <x:v>4.6113597468557105e-10</x:v>
      </x:c>
      <x:c r="J1392" s="120" t="n">
        <x:v>0.000021474076806362853</x:v>
      </x:c>
      <x:c r="K1392" s="120" t="n">
        <x:v>-1.3116351251275102</x:v>
      </x:c>
      <x:c r="L1392" s="120" t="n">
        <x:v>-0.19999449337105618</x:v>
      </x:c>
      <x:c r="M1392" s="120" t="n">
        <x:v>1</x:v>
      </x:c>
      <x:c r="N1392" s="120" t="n">
        <x:v>1</x:v>
      </x:c>
      <x:c r="O1392" s="120" t="n">
        <x:v>2</x:v>
      </x:c>
      <x:c r="P1392" s="120" t="n">
        <x:v>1</x:v>
      </x:c>
      <x:c r="Q1392" s="120" t="n">
        <x:v>2</x:v>
      </x:c>
      <x:c r="R1392" s="120" t="n">
        <x:v>4.620530662958227e-11</x:v>
      </x:c>
      <x:c r="S1392" s="120" t="n">
        <x:v>3.442046523669137e-12</x:v>
      </x:c>
      <x:c r="T1392" s="120" t="n">
        <x:v>475</x:v>
      </x:c>
      <x:c r="U1392" s="120" t="n">
        <x:v>100</x:v>
      </x:c>
      <x:c r="V1392" s="120" t="n">
        <x:v>4.854062891427064e-12</x:v>
      </x:c>
      <x:c r="W1392" s="120" t="n">
        <x:v>2.305679873427855e-11</x:v>
      </x:c>
      <x:c r="X1392" s="120" t="n">
        <x:v>1392</x:v>
      </x:c>
      <x:c r="Y1392" s="151" t="n">
        <x:v>44589.847280092596</x:v>
      </x:c>
      <x:c r="Z1392" s="151" t="n">
        <x:v>44589.84837962963</x:v>
      </x:c>
      <x:c r="AA1392" s="120" t="n">
        <x:v>20</x:v>
      </x:c>
      <x:c r="AB1392" s="120" t="str">
        <x:v>Normal</x:v>
      </x:c>
      <x:c r="AC1392" s="120" t="n">
        <x:v>1</x:v>
      </x:c>
      <x:c r="AD1392" s="120" t="n">
        <x:v>542</x:v>
      </x:c>
      <x:c r="AE1392" s="120" t="n">
        <x:v>6</x:v>
      </x:c>
      <x:c r="AF1392" s="120" t="n">
        <x:v>42</x:v>
      </x:c>
      <x:c r="AG1392" s="120" t="str">
        <x:v>train=0|anomaly=0</x:v>
      </x:c>
    </x:row>
    <x:row r="1393">
      <x:c r="A1393" s="120" t="n">
        <x:v>1392</x:v>
      </x:c>
      <x:c r="B1393" s="120" t="n">
        <x:v>0</x:v>
      </x:c>
      <x:c r="C1393" s="120" t="n">
        <x:v>1</x:v>
      </x:c>
      <x:c r="D1393" s="120" t="str">
        <x:v>CADC0873</x:v>
      </x:c>
      <x:c r="E1393" s="120" t="n">
        <x:v>5</x:v>
      </x:c>
      <x:c r="F1393" s="120" t="n">
        <x:v>95</x:v>
      </x:c>
      <x:c r="G1393" s="120" t="n">
        <x:v>20</x:v>
      </x:c>
      <x:c r="H1393" s="120" t="n">
        <x:v>-0.000004430167</x:v>
      </x:c>
      <x:c r="I1393" s="120" t="n">
        <x:v>1.7075372737500103e-10</x:v>
      </x:c>
      <x:c r="J1393" s="120" t="n">
        <x:v>0.000013067276968634324</x:v>
      </x:c>
      <x:c r="K1393" s="120" t="n">
        <x:v>-1.52684781247955</x:v>
      </x:c>
      <x:c r="L1393" s="120" t="n">
        <x:v>-0.029154479661428694</x:v>
      </x:c>
      <x:c r="M1393" s="120" t="n">
        <x:v>1</x:v>
      </x:c>
      <x:c r="N1393" s="120" t="n">
        <x:v>1</x:v>
      </x:c>
      <x:c r="O1393" s="120" t="n">
        <x:v>2</x:v>
      </x:c>
      <x:c r="P1393" s="120" t="n">
        <x:v>1</x:v>
      </x:c>
      <x:c r="Q1393" s="120" t="n">
        <x:v>5</x:v>
      </x:c>
      <x:c r="R1393" s="120" t="n">
        <x:v>1.8272646580686426e-11</x:v>
      </x:c>
      <x:c r="S1393" s="120" t="n">
        <x:v>3.2713088016098775e-12</x:v>
      </x:c>
      <x:c r="T1393" s="120" t="n">
        <x:v>475</x:v>
      </x:c>
      <x:c r="U1393" s="120" t="n">
        <x:v>100</x:v>
      </x:c>
      <x:c r="V1393" s="120" t="n">
        <x:v>1.7974076565789582e-12</x:v>
      </x:c>
      <x:c r="W1393" s="120" t="n">
        <x:v>8.537686368750051e-12</x:v>
      </x:c>
      <x:c r="X1393" s="120" t="n">
        <x:v>1393</x:v>
      </x:c>
      <x:c r="Y1393" s="151" t="n">
        <x:v>44589.8484375</x:v>
      </x:c>
      <x:c r="Z1393" s="151" t="n">
        <x:v>44589.84953703704</x:v>
      </x:c>
      <x:c r="AA1393" s="120" t="n">
        <x:v>20</x:v>
      </x:c>
      <x:c r="AB1393" s="120" t="str">
        <x:v>Normal</x:v>
      </x:c>
      <x:c r="AC1393" s="120" t="n">
        <x:v>0</x:v>
      </x:c>
      <x:c r="AD1393" s="120"/>
      <x:c r="AE1393" s="120"/>
      <x:c r="AF1393" s="120"/>
      <x:c r="AG1393" s="120"/>
    </x:row>
    <x:row r="1394">
      <x:c r="A1394" s="120" t="n">
        <x:v>1393</x:v>
      </x:c>
      <x:c r="B1394" s="120" t="n">
        <x:v>0</x:v>
      </x:c>
      <x:c r="C1394" s="120" t="n">
        <x:v>1</x:v>
      </x:c>
      <x:c r="D1394" s="120" t="str">
        <x:v>CADC0873</x:v>
      </x:c>
      <x:c r="E1394" s="120" t="n">
        <x:v>5</x:v>
      </x:c>
      <x:c r="F1394" s="120" t="n">
        <x:v>105</x:v>
      </x:c>
      <x:c r="G1394" s="120" t="n">
        <x:v>22</x:v>
      </x:c>
      <x:c r="H1394" s="120" t="n">
        <x:v>0.000002687197136363637</x:v>
      </x:c>
      <x:c r="I1394" s="120" t="n">
        <x:v>2.862783184090731e-10</x:v>
      </x:c>
      <x:c r="J1394" s="120" t="n">
        <x:v>0.000016919761180615793</x:v>
      </x:c>
      <x:c r="K1394" s="120" t="n">
        <x:v>-1.5190361024185506</x:v>
      </x:c>
      <x:c r="L1394" s="120" t="n">
        <x:v>-0.027964939453543038</x:v>
      </x:c>
      <x:c r="M1394" s="120" t="n">
        <x:v>1</x:v>
      </x:c>
      <x:c r="N1394" s="120" t="n">
        <x:v>1</x:v>
      </x:c>
      <x:c r="O1394" s="120" t="n">
        <x:v>2</x:v>
      </x:c>
      <x:c r="P1394" s="120" t="n">
        <x:v>1</x:v>
      </x:c>
      <x:c r="Q1394" s="120" t="n">
        <x:v>7</x:v>
      </x:c>
      <x:c r="R1394" s="120" t="n">
        <x:v>2.501878694727786e-11</x:v>
      </x:c>
      <x:c r="S1394" s="120" t="n">
        <x:v>3.2828953797116986e-12</x:v>
      </x:c>
      <x:c r="T1394" s="120" t="n">
        <x:v>525</x:v>
      </x:c>
      <x:c r="U1394" s="120" t="n">
        <x:v>110</x:v>
      </x:c>
      <x:c r="V1394" s="120" t="n">
        <x:v>2.726460175324506e-12</x:v>
      </x:c>
      <x:c r="W1394" s="120" t="n">
        <x:v>1.301265083677605e-11</x:v>
      </x:c>
      <x:c r="X1394" s="120" t="n">
        <x:v>1394</x:v>
      </x:c>
      <x:c r="Y1394" s="151" t="n">
        <x:v>44589.849594907406</x:v>
      </x:c>
      <x:c r="Z1394" s="151" t="n">
        <x:v>44589.850810185184</x:v>
      </x:c>
      <x:c r="AA1394" s="120" t="n">
        <x:v>22</x:v>
      </x:c>
      <x:c r="AB1394" s="120" t="str">
        <x:v>Normal</x:v>
      </x:c>
      <x:c r="AC1394" s="120" t="n">
        <x:v>0</x:v>
      </x:c>
      <x:c r="AD1394" s="120"/>
      <x:c r="AE1394" s="120"/>
      <x:c r="AF1394" s="120"/>
      <x:c r="AG1394" s="120"/>
    </x:row>
    <x:row r="1395">
      <x:c r="A1395" s="120" t="n">
        <x:v>1394</x:v>
      </x:c>
      <x:c r="B1395" s="120" t="n">
        <x:v>0</x:v>
      </x:c>
      <x:c r="C1395" s="120" t="n">
        <x:v>0</x:v>
      </x:c>
      <x:c r="D1395" s="120" t="str">
        <x:v>CADC0873</x:v>
      </x:c>
      <x:c r="E1395" s="120" t="n">
        <x:v>5</x:v>
      </x:c>
      <x:c r="F1395" s="120" t="n">
        <x:v>100</x:v>
      </x:c>
      <x:c r="G1395" s="120" t="n">
        <x:v>21</x:v>
      </x:c>
      <x:c r="H1395" s="120" t="n">
        <x:v>0.0000027143061904761907</x:v>
      </x:c>
      <x:c r="I1395" s="120" t="n">
        <x:v>8.748054389753568e-10</x:v>
      </x:c>
      <x:c r="J1395" s="120" t="n">
        <x:v>0.00002957711005110805</x:v>
      </x:c>
      <x:c r="K1395" s="120" t="n">
        <x:v>-1.4998912576854393</x:v>
      </x:c>
      <x:c r="L1395" s="120" t="n">
        <x:v>0.017594767718966273</x:v>
      </x:c>
      <x:c r="M1395" s="120" t="n">
        <x:v>1</x:v>
      </x:c>
      <x:c r="N1395" s="120" t="n">
        <x:v>1</x:v>
      </x:c>
      <x:c r="O1395" s="120" t="n">
        <x:v>2</x:v>
      </x:c>
      <x:c r="P1395" s="120" t="n">
        <x:v>1</x:v>
      </x:c>
      <x:c r="Q1395" s="120" t="n">
        <x:v>2</x:v>
      </x:c>
      <x:c r="R1395" s="120" t="n">
        <x:v>8.194669382134499e-11</x:v>
      </x:c>
      <x:c r="S1395" s="120" t="n">
        <x:v>6.717189152279782e-12</x:v>
      </x:c>
      <x:c r="T1395" s="120" t="n">
        <x:v>500</x:v>
      </x:c>
      <x:c r="U1395" s="120" t="n">
        <x:v>105</x:v>
      </x:c>
      <x:c r="V1395" s="120" t="n">
        <x:v>8.748054389753567e-12</x:v>
      </x:c>
      <x:c r="W1395" s="120" t="n">
        <x:v>4.165740185596937e-11</x:v>
      </x:c>
      <x:c r="X1395" s="120" t="n">
        <x:v>1395</x:v>
      </x:c>
      <x:c r="Y1395" s="151" t="n">
        <x:v>44589.858668981484</x:v>
      </x:c>
      <x:c r="Z1395" s="151" t="n">
        <x:v>44589.859826388885</x:v>
      </x:c>
      <x:c r="AA1395" s="120" t="n">
        <x:v>21</x:v>
      </x:c>
      <x:c r="AB1395" s="120" t="str">
        <x:v>Normal</x:v>
      </x:c>
      <x:c r="AC1395" s="120" t="n">
        <x:v>1</x:v>
      </x:c>
      <x:c r="AD1395" s="120" t="n">
        <x:v>926</x:v>
      </x:c>
      <x:c r="AE1395" s="120" t="n">
        <x:v>10</x:v>
      </x:c>
      <x:c r="AF1395" s="120" t="n">
        <x:v>26</x:v>
      </x:c>
      <x:c r="AG1395" s="120" t="str">
        <x:v>train=0|anomaly=0</x:v>
      </x:c>
    </x:row>
    <x:row r="1396">
      <x:c r="A1396" s="120" t="n">
        <x:v>1395</x:v>
      </x:c>
      <x:c r="B1396" s="120" t="n">
        <x:v>0</x:v>
      </x:c>
      <x:c r="C1396" s="120" t="n">
        <x:v>1</x:v>
      </x:c>
      <x:c r="D1396" s="120" t="str">
        <x:v>CADC0873</x:v>
      </x:c>
      <x:c r="E1396" s="120" t="n">
        <x:v>5</x:v>
      </x:c>
      <x:c r="F1396" s="120" t="n">
        <x:v>105</x:v>
      </x:c>
      <x:c r="G1396" s="120" t="n">
        <x:v>22</x:v>
      </x:c>
      <x:c r="H1396" s="120" t="n">
        <x:v>0.000002823719727272727</x:v>
      </x:c>
      <x:c r="I1396" s="120" t="n">
        <x:v>9.139267000473434e-10</x:v>
      </x:c>
      <x:c r="J1396" s="120" t="n">
        <x:v>0.000030231220617886792</x:v>
      </x:c>
      <x:c r="K1396" s="120" t="n">
        <x:v>-1.502299893222158</x:v>
      </x:c>
      <x:c r="L1396" s="120" t="n">
        <x:v>0.06096264353036453</x:v>
      </x:c>
      <x:c r="M1396" s="120" t="n">
        <x:v>1</x:v>
      </x:c>
      <x:c r="N1396" s="120" t="n">
        <x:v>1</x:v>
      </x:c>
      <x:c r="O1396" s="120" t="n">
        <x:v>2</x:v>
      </x:c>
      <x:c r="P1396" s="120" t="n">
        <x:v>1</x:v>
      </x:c>
      <x:c r="Q1396" s="120" t="n">
        <x:v>5</x:v>
      </x:c>
      <x:c r="R1396" s="120" t="n">
        <x:v>7.8298906350753e-11</x:v>
      </x:c>
      <x:c r="S1396" s="120" t="n">
        <x:v>7.470234236094802e-12</x:v>
      </x:c>
      <x:c r="T1396" s="120" t="n">
        <x:v>525</x:v>
      </x:c>
      <x:c r="U1396" s="120" t="n">
        <x:v>110</x:v>
      </x:c>
      <x:c r="V1396" s="120" t="n">
        <x:v>8.7040638099747e-12</x:v>
      </x:c>
      <x:c r="W1396" s="120" t="n">
        <x:v>4.15421227294247e-11</x:v>
      </x:c>
      <x:c r="X1396" s="120" t="n">
        <x:v>1396</x:v>
      </x:c>
      <x:c r="Y1396" s="151" t="n">
        <x:v>44589.85988425926</x:v>
      </x:c>
      <x:c r="Z1396" s="151" t="n">
        <x:v>44589.86109953704</x:v>
      </x:c>
      <x:c r="AA1396" s="120" t="n">
        <x:v>22</x:v>
      </x:c>
      <x:c r="AB1396" s="120" t="str">
        <x:v>Normal</x:v>
      </x:c>
      <x:c r="AC1396" s="120" t="n">
        <x:v>0</x:v>
      </x:c>
      <x:c r="AD1396" s="120"/>
      <x:c r="AE1396" s="120"/>
      <x:c r="AF1396" s="120"/>
      <x:c r="AG1396" s="120"/>
    </x:row>
    <x:row r="1397">
      <x:c r="A1397" s="120" t="n">
        <x:v>1396</x:v>
      </x:c>
      <x:c r="B1397" s="120" t="n">
        <x:v>0</x:v>
      </x:c>
      <x:c r="C1397" s="120" t="n">
        <x:v>1</x:v>
      </x:c>
      <x:c r="D1397" s="120" t="str">
        <x:v>CADC0873</x:v>
      </x:c>
      <x:c r="E1397" s="120" t="n">
        <x:v>5</x:v>
      </x:c>
      <x:c r="F1397" s="120" t="n">
        <x:v>90</x:v>
      </x:c>
      <x:c r="G1397" s="120" t="n">
        <x:v>19</x:v>
      </x:c>
      <x:c r="H1397" s="120" t="n">
        <x:v>-0.0000029359968421052634</x:v>
      </x:c>
      <x:c r="I1397" s="120" t="n">
        <x:v>4.945100881035584e-10</x:v>
      </x:c>
      <x:c r="J1397" s="120" t="n">
        <x:v>0.000022237582784636427</x:v>
      </x:c>
      <x:c r="K1397" s="120" t="n">
        <x:v>-1.4530741854776614</x:v>
      </x:c>
      <x:c r="L1397" s="120" t="n">
        <x:v>-0.08404708453393499</x:v>
      </x:c>
      <x:c r="M1397" s="120" t="n">
        <x:v>1</x:v>
      </x:c>
      <x:c r="N1397" s="120" t="n">
        <x:v>1</x:v>
      </x:c>
      <x:c r="O1397" s="120" t="n">
        <x:v>2</x:v>
      </x:c>
      <x:c r="P1397" s="120" t="n">
        <x:v>1</x:v>
      </x:c>
      <x:c r="Q1397" s="120" t="n">
        <x:v>2</x:v>
      </x:c>
      <x:c r="R1397" s="120" t="n">
        <x:v>5.674370861187778e-11</x:v>
      </x:c>
      <x:c r="S1397" s="120" t="n">
        <x:v>3.887210983471281e-12</x:v>
      </x:c>
      <x:c r="T1397" s="120" t="n">
        <x:v>450</x:v>
      </x:c>
      <x:c r="U1397" s="120" t="n">
        <x:v>95</x:v>
      </x:c>
      <x:c r="V1397" s="120" t="n">
        <x:v>5.494556534483982e-12</x:v>
      </x:c>
      <x:c r="W1397" s="120" t="n">
        <x:v>2.602684674229255e-11</x:v>
      </x:c>
      <x:c r="X1397" s="120" t="n">
        <x:v>1397</x:v>
      </x:c>
      <x:c r="Y1397" s="151" t="n">
        <x:v>44589.86115740741</x:v>
      </x:c>
      <x:c r="Z1397" s="151" t="n">
        <x:v>44589.86219907407</x:v>
      </x:c>
      <x:c r="AA1397" s="120" t="n">
        <x:v>19</x:v>
      </x:c>
      <x:c r="AB1397" s="120" t="str">
        <x:v>Normal</x:v>
      </x:c>
      <x:c r="AC1397" s="120" t="n">
        <x:v>0</x:v>
      </x:c>
      <x:c r="AD1397" s="120"/>
      <x:c r="AE1397" s="120"/>
      <x:c r="AF1397" s="120"/>
      <x:c r="AG1397" s="120"/>
    </x:row>
    <x:row r="1398">
      <x:c r="A1398" s="120" t="n">
        <x:v>1397</x:v>
      </x:c>
      <x:c r="B1398" s="120" t="n">
        <x:v>0</x:v>
      </x:c>
      <x:c r="C1398" s="120" t="n">
        <x:v>1</x:v>
      </x:c>
      <x:c r="D1398" s="120" t="str">
        <x:v>CADC0873</x:v>
      </x:c>
      <x:c r="E1398" s="120" t="n">
        <x:v>5</x:v>
      </x:c>
      <x:c r="F1398" s="120" t="n">
        <x:v>105</x:v>
      </x:c>
      <x:c r="G1398" s="120" t="n">
        <x:v>22</x:v>
      </x:c>
      <x:c r="H1398" s="120" t="n">
        <x:v>0.0000034949545454545443</x:v>
      </x:c>
      <x:c r="I1398" s="120" t="n">
        <x:v>9.686302264031792e-10</x:v>
      </x:c>
      <x:c r="J1398" s="120" t="n">
        <x:v>0.0000311228248461347</x:v>
      </x:c>
      <x:c r="K1398" s="120" t="n">
        <x:v>-1.4965557241751861</x:v>
      </x:c>
      <x:c r="L1398" s="120" t="n">
        <x:v>0.025939730602356097</x:v>
      </x:c>
      <x:c r="M1398" s="120" t="n">
        <x:v>1</x:v>
      </x:c>
      <x:c r="N1398" s="120" t="n">
        <x:v>1</x:v>
      </x:c>
      <x:c r="O1398" s="120" t="n">
        <x:v>2</x:v>
      </x:c>
      <x:c r="P1398" s="120" t="n">
        <x:v>1</x:v>
      </x:c>
      <x:c r="Q1398" s="120" t="n">
        <x:v>3</x:v>
      </x:c>
      <x:c r="R1398" s="120" t="n">
        <x:v>8.28211420483932e-11</x:v>
      </x:c>
      <x:c r="S1398" s="120" t="n">
        <x:v>6.282431163315001e-12</x:v>
      </x:c>
      <x:c r="T1398" s="120" t="n">
        <x:v>525</x:v>
      </x:c>
      <x:c r="U1398" s="120" t="n">
        <x:v>110</x:v>
      </x:c>
      <x:c r="V1398" s="120" t="n">
        <x:v>9.225049775268373e-12</x:v>
      </x:c>
      <x:c r="W1398" s="120" t="n">
        <x:v>4.4028646654689967e-11</x:v>
      </x:c>
      <x:c r="X1398" s="120" t="n">
        <x:v>1398</x:v>
      </x:c>
      <x:c r="Y1398" s="151" t="n">
        <x:v>44589.86225694444</x:v>
      </x:c>
      <x:c r="Z1398" s="151" t="n">
        <x:v>44589.86347222222</x:v>
      </x:c>
      <x:c r="AA1398" s="120" t="n">
        <x:v>22</x:v>
      </x:c>
      <x:c r="AB1398" s="120" t="str">
        <x:v>Normal</x:v>
      </x:c>
      <x:c r="AC1398" s="120" t="n">
        <x:v>0</x:v>
      </x:c>
      <x:c r="AD1398" s="120"/>
      <x:c r="AE1398" s="120"/>
      <x:c r="AF1398" s="120"/>
      <x:c r="AG1398" s="120"/>
    </x:row>
    <x:row r="1399">
      <x:c r="A1399" s="120" t="n">
        <x:v>1398</x:v>
      </x:c>
      <x:c r="B1399" s="120" t="n">
        <x:v>0</x:v>
      </x:c>
      <x:c r="C1399" s="120" t="n">
        <x:v>1</x:v>
      </x:c>
      <x:c r="D1399" s="120" t="str">
        <x:v>CADC0873</x:v>
      </x:c>
      <x:c r="E1399" s="120" t="n">
        <x:v>5</x:v>
      </x:c>
      <x:c r="F1399" s="120" t="n">
        <x:v>95</x:v>
      </x:c>
      <x:c r="G1399" s="120" t="n">
        <x:v>20</x:v>
      </x:c>
      <x:c r="H1399" s="120" t="n">
        <x:v>-7.160039999999995e-7</x:v>
      </x:c>
      <x:c r="I1399" s="120" t="n">
        <x:v>5.199356300603139e-10</x:v>
      </x:c>
      <x:c r="J1399" s="120" t="n">
        <x:v>0.000022802097054006104</x:v>
      </x:c>
      <x:c r="K1399" s="120" t="n">
        <x:v>-0.9663303344700664</x:v>
      </x:c>
      <x:c r="L1399" s="120" t="n">
        <x:v>-0.5797233860203521</x:v>
      </x:c>
      <x:c r="M1399" s="120" t="n">
        <x:v>1</x:v>
      </x:c>
      <x:c r="N1399" s="120" t="n">
        <x:v>1</x:v>
      </x:c>
      <x:c r="O1399" s="120" t="n">
        <x:v>0</x:v>
      </x:c>
      <x:c r="P1399" s="120" t="n">
        <x:v>1</x:v>
      </x:c>
      <x:c r="Q1399" s="120" t="n">
        <x:v>3</x:v>
      </x:c>
      <x:c r="R1399" s="120" t="n">
        <x:v>3.1445147263750695e-11</x:v>
      </x:c>
      <x:c r="S1399" s="120" t="n">
        <x:v>3.611852654061728e-12</x:v>
      </x:c>
      <x:c r="T1399" s="120" t="n">
        <x:v>475</x:v>
      </x:c>
      <x:c r="U1399" s="120" t="n">
        <x:v>100</x:v>
      </x:c>
      <x:c r="V1399" s="120" t="n">
        <x:v>5.47300663221383e-12</x:v>
      </x:c>
      <x:c r="W1399" s="120" t="n">
        <x:v>2.5996781503015694e-11</x:v>
      </x:c>
      <x:c r="X1399" s="120" t="n">
        <x:v>1399</x:v>
      </x:c>
      <x:c r="Y1399" s="151" t="n">
        <x:v>44589.863530092596</x:v>
      </x:c>
      <x:c r="Z1399" s="151" t="n">
        <x:v>44589.86462962963</x:v>
      </x:c>
      <x:c r="AA1399" s="120" t="n">
        <x:v>20</x:v>
      </x:c>
      <x:c r="AB1399" s="120" t="str">
        <x:v>Normal</x:v>
      </x:c>
      <x:c r="AC1399" s="120" t="n">
        <x:v>1</x:v>
      </x:c>
      <x:c r="AD1399" s="120" t="n">
        <x:v>449</x:v>
      </x:c>
      <x:c r="AE1399" s="120" t="n">
        <x:v>5</x:v>
      </x:c>
      <x:c r="AF1399" s="120" t="n">
        <x:v>49</x:v>
      </x:c>
      <x:c r="AG1399" s="120" t="str">
        <x:v>train=1|anomaly=0</x:v>
      </x:c>
    </x:row>
    <x:row r="1400">
      <x:c r="A1400" s="120" t="n">
        <x:v>1399</x:v>
      </x:c>
      <x:c r="B1400" s="120" t="n">
        <x:v>0</x:v>
      </x:c>
      <x:c r="C1400" s="120" t="n">
        <x:v>1</x:v>
      </x:c>
      <x:c r="D1400" s="120" t="str">
        <x:v>CADC0873</x:v>
      </x:c>
      <x:c r="E1400" s="120" t="n">
        <x:v>5</x:v>
      </x:c>
      <x:c r="F1400" s="120" t="n">
        <x:v>100</x:v>
      </x:c>
      <x:c r="G1400" s="120" t="n">
        <x:v>21</x:v>
      </x:c>
      <x:c r="H1400" s="120" t="n">
        <x:v>-7.799997619047626e-7</x:v>
      </x:c>
      <x:c r="I1400" s="120" t="n">
        <x:v>3.2984945412117256e-10</x:v>
      </x:c>
      <x:c r="J1400" s="120" t="n">
        <x:v>0.00001816175801295603</x:v>
      </x:c>
      <x:c r="K1400" s="120" t="n">
        <x:v>-0.8649310166839972</x:v>
      </x:c>
      <x:c r="L1400" s="120" t="n">
        <x:v>-0.5296905947831987</x:v>
      </x:c>
      <x:c r="M1400" s="120" t="n">
        <x:v>1</x:v>
      </x:c>
      <x:c r="N1400" s="120" t="n">
        <x:v>1</x:v>
      </x:c>
      <x:c r="O1400" s="120" t="n">
        <x:v>1</x:v>
      </x:c>
      <x:c r="P1400" s="120" t="n">
        <x:v>1</x:v>
      </x:c>
      <x:c r="Q1400" s="120" t="n">
        <x:v>5</x:v>
      </x:c>
      <x:c r="R1400" s="120" t="n">
        <x:v>2.2089733124947253e-11</x:v>
      </x:c>
      <x:c r="S1400" s="120" t="n">
        <x:v>2.9386178996375336e-12</x:v>
      </x:c>
      <x:c r="T1400" s="120" t="n">
        <x:v>500</x:v>
      </x:c>
      <x:c r="U1400" s="120" t="n">
        <x:v>105</x:v>
      </x:c>
      <x:c r="V1400" s="120" t="n">
        <x:v>3.2984945412117256e-12</x:v>
      </x:c>
      <x:c r="W1400" s="120" t="n">
        <x:v>1.570711686291298e-11</x:v>
      </x:c>
      <x:c r="X1400" s="120" t="n">
        <x:v>1400</x:v>
      </x:c>
      <x:c r="Y1400" s="151" t="n">
        <x:v>44589.8646875</x:v>
      </x:c>
      <x:c r="Z1400" s="151" t="n">
        <x:v>44589.86584490741</x:v>
      </x:c>
      <x:c r="AA1400" s="120" t="n">
        <x:v>21</x:v>
      </x:c>
      <x:c r="AB1400" s="120" t="str">
        <x:v>Normal</x:v>
      </x:c>
      <x:c r="AC1400" s="120" t="n">
        <x:v>0</x:v>
      </x:c>
      <x:c r="AD1400" s="120"/>
      <x:c r="AE1400" s="120"/>
      <x:c r="AF1400" s="120"/>
      <x:c r="AG1400" s="120"/>
    </x:row>
    <x:row r="1401">
      <x:c r="A1401" s="120" t="n">
        <x:v>1400</x:v>
      </x:c>
      <x:c r="B1401" s="120" t="n">
        <x:v>0</x:v>
      </x:c>
      <x:c r="C1401" s="120" t="n">
        <x:v>1</x:v>
      </x:c>
      <x:c r="D1401" s="120" t="str">
        <x:v>CADC0873</x:v>
      </x:c>
      <x:c r="E1401" s="120" t="n">
        <x:v>5</x:v>
      </x:c>
      <x:c r="F1401" s="120" t="n">
        <x:v>115</x:v>
      </x:c>
      <x:c r="G1401" s="120" t="n">
        <x:v>24</x:v>
      </x:c>
      <x:c r="H1401" s="120" t="n">
        <x:v>0.000004683056666666666</x:v>
      </x:c>
      <x:c r="I1401" s="120" t="n">
        <x:v>5.137362836538722e-10</x:v>
      </x:c>
      <x:c r="J1401" s="120" t="n">
        <x:v>0.000022665751336628405</x:v>
      </x:c>
      <x:c r="K1401" s="120" t="n">
        <x:v>-1.2805935650321592</x:v>
      </x:c>
      <x:c r="L1401" s="120" t="n">
        <x:v>-0.1223447446528755</x:v>
      </x:c>
      <x:c r="M1401" s="120" t="n">
        <x:v>1</x:v>
      </x:c>
      <x:c r="N1401" s="120" t="n">
        <x:v>1</x:v>
      </x:c>
      <x:c r="O1401" s="120" t="n">
        <x:v>1</x:v>
      </x:c>
      <x:c r="P1401" s="120" t="n">
        <x:v>1</x:v>
      </x:c>
      <x:c r="Q1401" s="120" t="n">
        <x:v>8</x:v>
      </x:c>
      <x:c r="R1401" s="120" t="n">
        <x:v>3.654796339520189e-11</x:v>
      </x:c>
      <x:c r="S1401" s="120" t="n">
        <x:v>5.416656437890081e-12</x:v>
      </x:c>
      <x:c r="T1401" s="120" t="n">
        <x:v>575</x:v>
      </x:c>
      <x:c r="U1401" s="120" t="n">
        <x:v>120</x:v>
      </x:c>
      <x:c r="V1401" s="120" t="n">
        <x:v>4.467272031772802e-12</x:v>
      </x:c>
      <x:c r="W1401" s="120" t="n">
        <x:v>2.140567848557801e-11</x:v>
      </x:c>
      <x:c r="X1401" s="120" t="n">
        <x:v>1401</x:v>
      </x:c>
      <x:c r="Y1401" s="151" t="n">
        <x:v>44589.865902777776</x:v>
      </x:c>
      <x:c r="Z1401" s="151" t="n">
        <x:v>44589.8672337963</x:v>
      </x:c>
      <x:c r="AA1401" s="120" t="n">
        <x:v>24</x:v>
      </x:c>
      <x:c r="AB1401" s="120" t="str">
        <x:v>Normal</x:v>
      </x:c>
      <x:c r="AC1401" s="120" t="n">
        <x:v>1</x:v>
      </x:c>
      <x:c r="AD1401" s="120" t="n">
        <x:v>132</x:v>
      </x:c>
      <x:c r="AE1401" s="120" t="n">
        <x:v>2</x:v>
      </x:c>
      <x:c r="AF1401" s="120" t="n">
        <x:v>32</x:v>
      </x:c>
      <x:c r="AG1401" s="120" t="str">
        <x:v>train=1|anomaly=0</x:v>
      </x:c>
    </x:row>
    <x:row r="1402">
      <x:c r="A1402" s="120" t="n">
        <x:v>1401</x:v>
      </x:c>
      <x:c r="B1402" s="120" t="n">
        <x:v>0</x:v>
      </x:c>
      <x:c r="C1402" s="120" t="n">
        <x:v>0</x:v>
      </x:c>
      <x:c r="D1402" s="120" t="str">
        <x:v>CADC0873</x:v>
      </x:c>
      <x:c r="E1402" s="120" t="n">
        <x:v>5</x:v>
      </x:c>
      <x:c r="F1402" s="120" t="n">
        <x:v>105</x:v>
      </x:c>
      <x:c r="G1402" s="120" t="n">
        <x:v>22</x:v>
      </x:c>
      <x:c r="H1402" s="120" t="n">
        <x:v>0.0000015340517727272733</x:v>
      </x:c>
      <x:c r="I1402" s="120" t="n">
        <x:v>6.000050973400724e-10</x:v>
      </x:c>
      <x:c r="J1402" s="120" t="n">
        <x:v>0.000024495001476629317</x:v>
      </x:c>
      <x:c r="K1402" s="120" t="n">
        <x:v>-1.473751630660957</x:v>
      </x:c>
      <x:c r="L1402" s="120" t="n">
        <x:v>-0.05418243947962756</x:v>
      </x:c>
      <x:c r="M1402" s="120" t="n">
        <x:v>1</x:v>
      </x:c>
      <x:c r="N1402" s="120" t="n">
        <x:v>1</x:v>
      </x:c>
      <x:c r="O1402" s="120" t="n">
        <x:v>2</x:v>
      </x:c>
      <x:c r="P1402" s="120" t="n">
        <x:v>1</x:v>
      </x:c>
      <x:c r="Q1402" s="120" t="n">
        <x:v>4</x:v>
      </x:c>
      <x:c r="R1402" s="120" t="n">
        <x:v>5.232791705495469e-11</x:v>
      </x:c>
      <x:c r="S1402" s="120" t="n">
        <x:v>6.483920796305301e-12</x:v>
      </x:c>
      <x:c r="T1402" s="120" t="n">
        <x:v>525</x:v>
      </x:c>
      <x:c r="U1402" s="120" t="n">
        <x:v>110</x:v>
      </x:c>
      <x:c r="V1402" s="120" t="n">
        <x:v>5.714334260381642e-12</x:v>
      </x:c>
      <x:c r="W1402" s="120" t="n">
        <x:v>2.727295897000329e-11</x:v>
      </x:c>
      <x:c r="X1402" s="120" t="n">
        <x:v>1402</x:v>
      </x:c>
      <x:c r="Y1402" s="151" t="n">
        <x:v>44589.87394675926</x:v>
      </x:c>
      <x:c r="Z1402" s="151" t="n">
        <x:v>44589.87516203704</x:v>
      </x:c>
      <x:c r="AA1402" s="120" t="n">
        <x:v>22</x:v>
      </x:c>
      <x:c r="AB1402" s="120" t="str">
        <x:v>Normal</x:v>
      </x:c>
      <x:c r="AC1402" s="120" t="n">
        <x:v>0</x:v>
      </x:c>
      <x:c r="AD1402" s="120"/>
      <x:c r="AE1402" s="120"/>
      <x:c r="AF1402" s="120"/>
      <x:c r="AG1402" s="120"/>
    </x:row>
    <x:row r="1403">
      <x:c r="A1403" s="120" t="n">
        <x:v>1402</x:v>
      </x:c>
      <x:c r="B1403" s="120" t="n">
        <x:v>0</x:v>
      </x:c>
      <x:c r="C1403" s="120" t="n">
        <x:v>0</x:v>
      </x:c>
      <x:c r="D1403" s="120" t="str">
        <x:v>CADC0873</x:v>
      </x:c>
      <x:c r="E1403" s="120" t="n">
        <x:v>5</x:v>
      </x:c>
      <x:c r="F1403" s="120" t="n">
        <x:v>95</x:v>
      </x:c>
      <x:c r="G1403" s="120" t="n">
        <x:v>20</x:v>
      </x:c>
      <x:c r="H1403" s="120" t="n">
        <x:v>-0.0000017888639999999994</x:v>
      </x:c>
      <x:c r="I1403" s="120" t="n">
        <x:v>4.417224422274541e-10</x:v>
      </x:c>
      <x:c r="J1403" s="120" t="n">
        <x:v>0.000021017193966546867</x:v>
      </x:c>
      <x:c r="K1403" s="120" t="n">
        <x:v>-1.2865774948065278</x:v>
      </x:c>
      <x:c r="L1403" s="120" t="n">
        <x:v>-0.21213992449766114</x:v>
      </x:c>
      <x:c r="M1403" s="120" t="n">
        <x:v>1</x:v>
      </x:c>
      <x:c r="N1403" s="120" t="n">
        <x:v>1</x:v>
      </x:c>
      <x:c r="O1403" s="120" t="n">
        <x:v>2</x:v>
      </x:c>
      <x:c r="P1403" s="120" t="n">
        <x:v>1</x:v>
      </x:c>
      <x:c r="Q1403" s="120" t="n">
        <x:v>3</x:v>
      </x:c>
      <x:c r="R1403" s="120" t="n">
        <x:v>4.139719039999446e-11</x:v>
      </x:c>
      <x:c r="S1403" s="120" t="n">
        <x:v>4.094921040987655e-12</x:v>
      </x:c>
      <x:c r="T1403" s="120" t="n">
        <x:v>475</x:v>
      </x:c>
      <x:c r="U1403" s="120" t="n">
        <x:v>100</x:v>
      </x:c>
      <x:c r="V1403" s="120" t="n">
        <x:v>4.6497099181837276e-12</x:v>
      </x:c>
      <x:c r="W1403" s="120" t="n">
        <x:v>2.2086122111372705e-11</x:v>
      </x:c>
      <x:c r="X1403" s="120" t="n">
        <x:v>1403</x:v>
      </x:c>
      <x:c r="Y1403" s="151" t="n">
        <x:v>44589.87521990741</x:v>
      </x:c>
      <x:c r="Z1403" s="151" t="n">
        <x:v>44589.87631944445</x:v>
      </x:c>
      <x:c r="AA1403" s="120" t="n">
        <x:v>20</x:v>
      </x:c>
      <x:c r="AB1403" s="120" t="str">
        <x:v>Normal</x:v>
      </x:c>
      <x:c r="AC1403" s="120" t="n">
        <x:v>1</x:v>
      </x:c>
      <x:c r="AD1403" s="120" t="n">
        <x:v>978</x:v>
      </x:c>
      <x:c r="AE1403" s="120" t="n">
        <x:v>10</x:v>
      </x:c>
      <x:c r="AF1403" s="120" t="n">
        <x:v>78</x:v>
      </x:c>
      <x:c r="AG1403" s="120" t="str">
        <x:v>train=0|anomaly=0</x:v>
      </x:c>
    </x:row>
    <x:row r="1404">
      <x:c r="A1404" s="120" t="n">
        <x:v>1403</x:v>
      </x:c>
      <x:c r="B1404" s="120" t="n">
        <x:v>0</x:v>
      </x:c>
      <x:c r="C1404" s="120" t="n">
        <x:v>0</x:v>
      </x:c>
      <x:c r="D1404" s="120" t="str">
        <x:v>CADC0873</x:v>
      </x:c>
      <x:c r="E1404" s="120" t="n">
        <x:v>5</x:v>
      </x:c>
      <x:c r="F1404" s="120" t="n">
        <x:v>95</x:v>
      </x:c>
      <x:c r="G1404" s="120" t="n">
        <x:v>20</x:v>
      </x:c>
      <x:c r="H1404" s="120" t="n">
        <x:v>0.0000015196420000000008</x:v>
      </x:c>
      <x:c r="I1404" s="120" t="n">
        <x:v>3.8850705508616606e-10</x:v>
      </x:c>
      <x:c r="J1404" s="120" t="n">
        <x:v>0.00001971058231220392</x:v>
      </x:c>
      <x:c r="K1404" s="120" t="n">
        <x:v>-1.4185595948865668</x:v>
      </x:c>
      <x:c r="L1404" s="120" t="n">
        <x:v>-0.07376957503196403</x:v>
      </x:c>
      <x:c r="M1404" s="120" t="n">
        <x:v>1</x:v>
      </x:c>
      <x:c r="N1404" s="120" t="n">
        <x:v>1</x:v>
      </x:c>
      <x:c r="O1404" s="120" t="n">
        <x:v>2</x:v>
      </x:c>
      <x:c r="P1404" s="120" t="n">
        <x:v>2</x:v>
      </x:c>
      <x:c r="Q1404" s="120" t="n">
        <x:v>3</x:v>
      </x:c>
      <x:c r="R1404" s="120" t="n">
        <x:v>4.2336747974910245e-11</x:v>
      </x:c>
      <x:c r="S1404" s="120" t="n">
        <x:v>7.807838189761722e-12</x:v>
      </x:c>
      <x:c r="T1404" s="120" t="n">
        <x:v>475</x:v>
      </x:c>
      <x:c r="U1404" s="120" t="n">
        <x:v>100</x:v>
      </x:c>
      <x:c r="V1404" s="120" t="n">
        <x:v>4.089547948275432e-12</x:v>
      </x:c>
      <x:c r="W1404" s="120" t="n">
        <x:v>1.9425352754308304e-11</x:v>
      </x:c>
      <x:c r="X1404" s="120" t="n">
        <x:v>1404</x:v>
      </x:c>
      <x:c r="Y1404" s="151" t="n">
        <x:v>44589.87637731482</x:v>
      </x:c>
      <x:c r="Z1404" s="151" t="n">
        <x:v>44589.87747685185</x:v>
      </x:c>
      <x:c r="AA1404" s="120" t="n">
        <x:v>20</x:v>
      </x:c>
      <x:c r="AB1404" s="120" t="str">
        <x:v>Normal</x:v>
      </x:c>
      <x:c r="AC1404" s="120" t="n">
        <x:v>1</x:v>
      </x:c>
      <x:c r="AD1404" s="120" t="n">
        <x:v>265</x:v>
      </x:c>
      <x:c r="AE1404" s="120" t="n">
        <x:v>3</x:v>
      </x:c>
      <x:c r="AF1404" s="120" t="n">
        <x:v>65</x:v>
      </x:c>
      <x:c r="AG1404" s="120" t="str">
        <x:v>train=0|anomaly=0</x:v>
      </x:c>
    </x:row>
    <x:row r="1405">
      <x:c r="A1405" s="120" t="n">
        <x:v>1404</x:v>
      </x:c>
      <x:c r="B1405" s="120" t="n">
        <x:v>0</x:v>
      </x:c>
      <x:c r="C1405" s="120" t="n">
        <x:v>1</x:v>
      </x:c>
      <x:c r="D1405" s="120" t="str">
        <x:v>CADC0873</x:v>
      </x:c>
      <x:c r="E1405" s="120" t="n">
        <x:v>5</x:v>
      </x:c>
      <x:c r="F1405" s="120" t="n">
        <x:v>100</x:v>
      </x:c>
      <x:c r="G1405" s="120" t="n">
        <x:v>21</x:v>
      </x:c>
      <x:c r="H1405" s="120" t="n">
        <x:v>-0.0000029044666666666665</x:v>
      </x:c>
      <x:c r="I1405" s="120" t="n">
        <x:v>4.322265889135747e-10</x:v>
      </x:c>
      <x:c r="J1405" s="120" t="n">
        <x:v>0.000020790059858345158</x:v>
      </x:c>
      <x:c r="K1405" s="120" t="n">
        <x:v>-1.5143413904943743</x:v>
      </x:c>
      <x:c r="L1405" s="120" t="n">
        <x:v>-0.009903305156579894</x:v>
      </x:c>
      <x:c r="M1405" s="120" t="n">
        <x:v>1</x:v>
      </x:c>
      <x:c r="N1405" s="120" t="n">
        <x:v>1</x:v>
      </x:c>
      <x:c r="O1405" s="120" t="n">
        <x:v>2</x:v>
      </x:c>
      <x:c r="P1405" s="120" t="n">
        <x:v>1</x:v>
      </x:c>
      <x:c r="Q1405" s="120" t="n">
        <x:v>4</x:v>
      </x:c>
      <x:c r="R1405" s="120" t="n">
        <x:v>4.1028989674434996e-11</x:v>
      </x:c>
      <x:c r="S1405" s="120" t="n">
        <x:v>5.471763479678669e-12</x:v>
      </x:c>
      <x:c r="T1405" s="120" t="n">
        <x:v>500</x:v>
      </x:c>
      <x:c r="U1405" s="120" t="n">
        <x:v>105</x:v>
      </x:c>
      <x:c r="V1405" s="120" t="n">
        <x:v>4.322265889135747e-12</x:v>
      </x:c>
      <x:c r="W1405" s="120" t="n">
        <x:v>2.0582218519694032e-11</x:v>
      </x:c>
      <x:c r="X1405" s="120" t="n">
        <x:v>1405</x:v>
      </x:c>
      <x:c r="Y1405" s="151" t="n">
        <x:v>44589.877534722225</x:v>
      </x:c>
      <x:c r="Z1405" s="151" t="n">
        <x:v>44589.87869212963</x:v>
      </x:c>
      <x:c r="AA1405" s="120" t="n">
        <x:v>21</x:v>
      </x:c>
      <x:c r="AB1405" s="120" t="str">
        <x:v>Normal</x:v>
      </x:c>
      <x:c r="AC1405" s="120" t="n">
        <x:v>1</x:v>
      </x:c>
      <x:c r="AD1405" s="120" t="n">
        <x:v>258</x:v>
      </x:c>
      <x:c r="AE1405" s="120" t="n">
        <x:v>3</x:v>
      </x:c>
      <x:c r="AF1405" s="120" t="n">
        <x:v>58</x:v>
      </x:c>
      <x:c r="AG1405" s="120" t="str">
        <x:v>train=1|anomaly=0</x:v>
      </x:c>
    </x:row>
    <x:row r="1406">
      <x:c r="A1406" s="120" t="n">
        <x:v>1405</x:v>
      </x:c>
      <x:c r="B1406" s="120" t="n">
        <x:v>0</x:v>
      </x:c>
      <x:c r="C1406" s="120" t="n">
        <x:v>0</x:v>
      </x:c>
      <x:c r="D1406" s="120" t="str">
        <x:v>CADC0873</x:v>
      </x:c>
      <x:c r="E1406" s="120" t="n">
        <x:v>5</x:v>
      </x:c>
      <x:c r="F1406" s="120" t="n">
        <x:v>95</x:v>
      </x:c>
      <x:c r="G1406" s="120" t="n">
        <x:v>20</x:v>
      </x:c>
      <x:c r="H1406" s="120" t="n">
        <x:v>-8.283980499999996e-7</x:v>
      </x:c>
      <x:c r="I1406" s="120" t="n">
        <x:v>3.5278917194571523e-10</x:v>
      </x:c>
      <x:c r="J1406" s="120" t="n">
        <x:v>0.000018782682767531248</x:v>
      </x:c>
      <x:c r="K1406" s="120" t="n">
        <x:v>-1.4421872866150836</x:v>
      </x:c>
      <x:c r="L1406" s="120" t="n">
        <x:v>-0.11699305160005366</x:v>
      </x:c>
      <x:c r="M1406" s="120" t="n">
        <x:v>1</x:v>
      </x:c>
      <x:c r="N1406" s="120" t="n">
        <x:v>1</x:v>
      </x:c>
      <x:c r="O1406" s="120" t="n">
        <x:v>2</x:v>
      </x:c>
      <x:c r="P1406" s="120" t="n">
        <x:v>2</x:v>
      </x:c>
      <x:c r="Q1406" s="120" t="n">
        <x:v>3</x:v>
      </x:c>
      <x:c r="R1406" s="120" t="n">
        <x:v>3.803547711560426e-11</x:v>
      </x:c>
      <x:c r="S1406" s="120" t="n">
        <x:v>8.17980373120132e-12</x:v>
      </x:c>
      <x:c r="T1406" s="120" t="n">
        <x:v>475</x:v>
      </x:c>
      <x:c r="U1406" s="120" t="n">
        <x:v>100</x:v>
      </x:c>
      <x:c r="V1406" s="120" t="n">
        <x:v>3.713570231007529e-12</x:v>
      </x:c>
      <x:c r="W1406" s="120" t="n">
        <x:v>1.7639458597285763e-11</x:v>
      </x:c>
      <x:c r="X1406" s="120" t="n">
        <x:v>1406</x:v>
      </x:c>
      <x:c r="Y1406" s="151" t="n">
        <x:v>44589.87875</x:v>
      </x:c>
      <x:c r="Z1406" s="151" t="n">
        <x:v>44589.879849537036</x:v>
      </x:c>
      <x:c r="AA1406" s="120" t="n">
        <x:v>20</x:v>
      </x:c>
      <x:c r="AB1406" s="120" t="str">
        <x:v>Normal</x:v>
      </x:c>
      <x:c r="AC1406" s="120" t="n">
        <x:v>0</x:v>
      </x:c>
      <x:c r="AD1406" s="120"/>
      <x:c r="AE1406" s="120"/>
      <x:c r="AF1406" s="120"/>
      <x:c r="AG1406" s="120"/>
    </x:row>
    <x:row r="1407">
      <x:c r="A1407" s="120" t="n">
        <x:v>1406</x:v>
      </x:c>
      <x:c r="B1407" s="120" t="n">
        <x:v>0</x:v>
      </x:c>
      <x:c r="C1407" s="120" t="n">
        <x:v>1</x:v>
      </x:c>
      <x:c r="D1407" s="120" t="str">
        <x:v>CADC0873</x:v>
      </x:c>
      <x:c r="E1407" s="120" t="n">
        <x:v>5</x:v>
      </x:c>
      <x:c r="F1407" s="120" t="n">
        <x:v>95</x:v>
      </x:c>
      <x:c r="G1407" s="120" t="n">
        <x:v>20</x:v>
      </x:c>
      <x:c r="H1407" s="120" t="n">
        <x:v>-7.460535500000001e-7</x:v>
      </x:c>
      <x:c r="I1407" s="120" t="n">
        <x:v>2.1097258193679143e-10</x:v>
      </x:c>
      <x:c r="J1407" s="120" t="n">
        <x:v>0.000014524895247016119</x:v>
      </x:c>
      <x:c r="K1407" s="120" t="n">
        <x:v>-1.088291104045646</x:v>
      </x:c>
      <x:c r="L1407" s="120" t="n">
        <x:v>-0.35239412893172095</x:v>
      </x:c>
      <x:c r="M1407" s="120" t="n">
        <x:v>1</x:v>
      </x:c>
      <x:c r="N1407" s="120" t="n">
        <x:v>1</x:v>
      </x:c>
      <x:c r="O1407" s="120" t="n">
        <x:v>2</x:v>
      </x:c>
      <x:c r="P1407" s="120" t="n">
        <x:v>2</x:v>
      </x:c>
      <x:c r="Q1407" s="120" t="n">
        <x:v>3</x:v>
      </x:c>
      <x:c r="R1407" s="120" t="n">
        <x:v>1.9644905837751403e-11</x:v>
      </x:c>
      <x:c r="S1407" s="120" t="n">
        <x:v>5.0384249494903355e-12</x:v>
      </x:c>
      <x:c r="T1407" s="120" t="n">
        <x:v>475</x:v>
      </x:c>
      <x:c r="U1407" s="120" t="n">
        <x:v>100</x:v>
      </x:c>
      <x:c r="V1407" s="120" t="n">
        <x:v>2.2207640203872784e-12</x:v>
      </x:c>
      <x:c r="W1407" s="120" t="n">
        <x:v>1.0548629096839571e-11</x:v>
      </x:c>
      <x:c r="X1407" s="120" t="n">
        <x:v>1407</x:v>
      </x:c>
      <x:c r="Y1407" s="151" t="n">
        <x:v>44589.879907407405</x:v>
      </x:c>
      <x:c r="Z1407" s="151" t="n">
        <x:v>44589.881006944444</x:v>
      </x:c>
      <x:c r="AA1407" s="120" t="n">
        <x:v>20</x:v>
      </x:c>
      <x:c r="AB1407" s="120" t="str">
        <x:v>Normal</x:v>
      </x:c>
      <x:c r="AC1407" s="120" t="n">
        <x:v>0</x:v>
      </x:c>
      <x:c r="AD1407" s="120"/>
      <x:c r="AE1407" s="120"/>
      <x:c r="AF1407" s="120"/>
      <x:c r="AG1407" s="120"/>
    </x:row>
    <x:row r="1408">
      <x:c r="A1408" s="120" t="n">
        <x:v>1407</x:v>
      </x:c>
      <x:c r="B1408" s="120" t="n">
        <x:v>0</x:v>
      </x:c>
      <x:c r="C1408" s="120" t="n">
        <x:v>1</x:v>
      </x:c>
      <x:c r="D1408" s="120" t="str">
        <x:v>CADC0873</x:v>
      </x:c>
      <x:c r="E1408" s="120" t="n">
        <x:v>5</x:v>
      </x:c>
      <x:c r="F1408" s="120" t="n">
        <x:v>90</x:v>
      </x:c>
      <x:c r="G1408" s="120" t="n">
        <x:v>19</x:v>
      </x:c>
      <x:c r="H1408" s="120" t="n">
        <x:v>4.047184210526317e-7</x:v>
      </x:c>
      <x:c r="I1408" s="120" t="n">
        <x:v>1.1843694758219224e-10</x:v>
      </x:c>
      <x:c r="J1408" s="120" t="n">
        <x:v>0.000010882874049725663</x:v>
      </x:c>
      <x:c r="K1408" s="120" t="n">
        <x:v>-1.1532555784456728</x:v>
      </x:c>
      <x:c r="L1408" s="120" t="n">
        <x:v>-0.3268808283268691</x:v>
      </x:c>
      <x:c r="M1408" s="120" t="n">
        <x:v>1</x:v>
      </x:c>
      <x:c r="N1408" s="120" t="n">
        <x:v>1</x:v>
      </x:c>
      <x:c r="O1408" s="120" t="n">
        <x:v>2</x:v>
      </x:c>
      <x:c r="P1408" s="120" t="n">
        <x:v>1</x:v>
      </x:c>
      <x:c r="Q1408" s="120" t="n">
        <x:v>5</x:v>
      </x:c>
      <x:c r="R1408" s="120" t="n">
        <x:v>1.3557133787265433e-11</x:v>
      </x:c>
      <x:c r="S1408" s="120" t="n">
        <x:v>1.6860736198692042e-12</x:v>
      </x:c>
      <x:c r="T1408" s="120" t="n">
        <x:v>450</x:v>
      </x:c>
      <x:c r="U1408" s="120" t="n">
        <x:v>95</x:v>
      </x:c>
      <x:c r="V1408" s="120" t="n">
        <x:v>1.3159660842465804e-12</x:v>
      </x:c>
      <x:c r="W1408" s="120" t="n">
        <x:v>6.233523556957486e-12</x:v>
      </x:c>
      <x:c r="X1408" s="120" t="n">
        <x:v>1408</x:v>
      </x:c>
      <x:c r="Y1408" s="151" t="n">
        <x:v>44589.881064814814</x:v>
      </x:c>
      <x:c r="Z1408" s="151" t="n">
        <x:v>44589.882106481484</x:v>
      </x:c>
      <x:c r="AA1408" s="120" t="n">
        <x:v>19</x:v>
      </x:c>
      <x:c r="AB1408" s="120" t="str">
        <x:v>Normal</x:v>
      </x:c>
      <x:c r="AC1408" s="120" t="n">
        <x:v>0</x:v>
      </x:c>
      <x:c r="AD1408" s="120"/>
      <x:c r="AE1408" s="120"/>
      <x:c r="AF1408" s="120"/>
      <x:c r="AG1408" s="120"/>
    </x:row>
    <x:row r="1409">
      <x:c r="A1409" s="120" t="n">
        <x:v>1408</x:v>
      </x:c>
      <x:c r="B1409" s="120" t="n">
        <x:v>0</x:v>
      </x:c>
      <x:c r="C1409" s="120" t="n">
        <x:v>0</x:v>
      </x:c>
      <x:c r="D1409" s="120" t="str">
        <x:v>CADC0873</x:v>
      </x:c>
      <x:c r="E1409" s="120" t="n">
        <x:v>5</x:v>
      </x:c>
      <x:c r="F1409" s="120" t="n">
        <x:v>71</x:v>
      </x:c>
      <x:c r="G1409" s="120" t="n">
        <x:v>15</x:v>
      </x:c>
      <x:c r="H1409" s="120" t="n">
        <x:v>4.976226e-7</x:v>
      </x:c>
      <x:c r="I1409" s="120" t="n">
        <x:v>8.47354428335813e-11</x:v>
      </x:c>
      <x:c r="J1409" s="120" t="n">
        <x:v>0.000009205185649055716</x:v>
      </x:c>
      <x:c r="K1409" s="120" t="n">
        <x:v>-1.180670438670616</x:v>
      </x:c>
      <x:c r="L1409" s="120" t="n">
        <x:v>-0.196463260110194</x:v>
      </x:c>
      <x:c r="M1409" s="120" t="n">
        <x:v>1</x:v>
      </x:c>
      <x:c r="N1409" s="120" t="n">
        <x:v>1</x:v>
      </x:c>
      <x:c r="O1409" s="120" t="n">
        <x:v>2</x:v>
      </x:c>
      <x:c r="P1409" s="120" t="n">
        <x:v>1</x:v>
      </x:c>
      <x:c r="Q1409" s="120" t="n">
        <x:v>2</x:v>
      </x:c>
      <x:c r="R1409" s="120" t="n">
        <x:v>1.3625509066498204e-11</x:v>
      </x:c>
      <x:c r="S1409" s="120" t="n">
        <x:v>2.9005281769075626e-12</x:v>
      </x:c>
      <x:c r="T1409" s="120" t="n">
        <x:v>361</x:v>
      </x:c>
      <x:c r="U1409" s="120" t="n">
        <x:v>75</x:v>
      </x:c>
      <x:c r="V1409" s="120" t="n">
        <x:v>1.1934569413180465e-12</x:v>
      </x:c>
      <x:c r="W1409" s="120" t="n">
        <x:v>5.649029522238753e-12</x:v>
      </x:c>
      <x:c r="X1409" s="120" t="n">
        <x:v>1409</x:v>
      </x:c>
      <x:c r="Y1409" s="151" t="n">
        <x:v>44589.953206018516</x:v>
      </x:c>
      <x:c r="Z1409" s="151" t="n">
        <x:v>44589.95402777778</x:v>
      </x:c>
      <x:c r="AA1409" s="120" t="n">
        <x:v>15</x:v>
      </x:c>
      <x:c r="AB1409" s="120" t="str">
        <x:v>Normal</x:v>
      </x:c>
      <x:c r="AC1409" s="120" t="n">
        <x:v>1</x:v>
      </x:c>
      <x:c r="AD1409" s="120" t="n">
        <x:v>156</x:v>
      </x:c>
      <x:c r="AE1409" s="120" t="n">
        <x:v>2</x:v>
      </x:c>
      <x:c r="AF1409" s="120" t="n">
        <x:v>56</x:v>
      </x:c>
      <x:c r="AG1409" s="120" t="str">
        <x:v>train=0|anomaly=0</x:v>
      </x:c>
    </x:row>
    <x:row r="1410">
      <x:c r="A1410" s="120" t="n">
        <x:v>1409</x:v>
      </x:c>
      <x:c r="B1410" s="120" t="n">
        <x:v>0</x:v>
      </x:c>
      <x:c r="C1410" s="120" t="n">
        <x:v>1</x:v>
      </x:c>
      <x:c r="D1410" s="120" t="str">
        <x:v>CADC0873</x:v>
      </x:c>
      <x:c r="E1410" s="120" t="n">
        <x:v>5</x:v>
      </x:c>
      <x:c r="F1410" s="120" t="n">
        <x:v>65</x:v>
      </x:c>
      <x:c r="G1410" s="120" t="n">
        <x:v>14</x:v>
      </x:c>
      <x:c r="H1410" s="120" t="n">
        <x:v>-0.0000023193123571428566</x:v>
      </x:c>
      <x:c r="I1410" s="120" t="n">
        <x:v>5.661981980884795e-11</x:v>
      </x:c>
      <x:c r="J1410" s="120" t="n">
        <x:v>0.0000075246142631265794</x:v>
      </x:c>
      <x:c r="K1410" s="120" t="n">
        <x:v>-0.6819025547842754</x:v>
      </x:c>
      <x:c r="L1410" s="120" t="n">
        <x:v>-0.6276947161190551</x:v>
      </x:c>
      <x:c r="M1410" s="120" t="n">
        <x:v>1</x:v>
      </x:c>
      <x:c r="N1410" s="120" t="n">
        <x:v>1</x:v>
      </x:c>
      <x:c r="O1410" s="120" t="n">
        <x:v>2</x:v>
      </x:c>
      <x:c r="P1410" s="120" t="n">
        <x:v>1</x:v>
      </x:c>
      <x:c r="Q1410" s="120" t="n">
        <x:v>3</x:v>
      </x:c>
      <x:c r="R1410" s="120" t="n">
        <x:v>1.1026449120206827e-11</x:v>
      </x:c>
      <x:c r="S1410" s="120" t="n">
        <x:v>4.828245458695475e-12</x:v>
      </x:c>
      <x:c r="T1410" s="120" t="n">
        <x:v>325</x:v>
      </x:c>
      <x:c r="U1410" s="120" t="n">
        <x:v>70</x:v>
      </x:c>
      <x:c r="V1410" s="120" t="n">
        <x:v>8.71074150905353e-13</x:v>
      </x:c>
      <x:c r="W1410" s="120" t="n">
        <x:v>4.0442728434891395e-12</x:v>
      </x:c>
      <x:c r="X1410" s="120" t="n">
        <x:v>1410</x:v>
      </x:c>
      <x:c r="Y1410" s="151" t="n">
        <x:v>44589.95408564815</x:v>
      </x:c>
      <x:c r="Z1410" s="151" t="n">
        <x:v>44589.95483796296</x:v>
      </x:c>
      <x:c r="AA1410" s="120" t="n">
        <x:v>14</x:v>
      </x:c>
      <x:c r="AB1410" s="120" t="str">
        <x:v>Normal</x:v>
      </x:c>
      <x:c r="AC1410" s="120" t="n">
        <x:v>1</x:v>
      </x:c>
      <x:c r="AD1410" s="120" t="n">
        <x:v>420</x:v>
      </x:c>
      <x:c r="AE1410" s="120" t="n">
        <x:v>5</x:v>
      </x:c>
      <x:c r="AF1410" s="120" t="n">
        <x:v>20</x:v>
      </x:c>
      <x:c r="AG1410" s="120" t="str">
        <x:v>train=1|anomaly=0</x:v>
      </x:c>
    </x:row>
    <x:row r="1411">
      <x:c r="A1411" s="120" t="n">
        <x:v>1410</x:v>
      </x:c>
      <x:c r="B1411" s="120" t="n">
        <x:v>0</x:v>
      </x:c>
      <x:c r="C1411" s="120" t="n">
        <x:v>1</x:v>
      </x:c>
      <x:c r="D1411" s="120" t="str">
        <x:v>CADC0873</x:v>
      </x:c>
      <x:c r="E1411" s="120" t="n">
        <x:v>5</x:v>
      </x:c>
      <x:c r="F1411" s="120" t="n">
        <x:v>75</x:v>
      </x:c>
      <x:c r="G1411" s="120" t="n">
        <x:v>16</x:v>
      </x:c>
      <x:c r="H1411" s="120" t="n">
        <x:v>8.91168125e-7</x:v>
      </x:c>
      <x:c r="I1411" s="120" t="n">
        <x:v>2.1191761638059024e-10</x:v>
      </x:c>
      <x:c r="J1411" s="120" t="n">
        <x:v>0.000014557390438556982</x:v>
      </x:c>
      <x:c r="K1411" s="120" t="n">
        <x:v>-1.5018728512985473</x:v>
      </x:c>
      <x:c r="L1411" s="120" t="n">
        <x:v>-0.0687158211009002</x:v>
      </x:c>
      <x:c r="M1411" s="120" t="n">
        <x:v>1</x:v>
      </x:c>
      <x:c r="N1411" s="120" t="n">
        <x:v>1</x:v>
      </x:c>
      <x:c r="O1411" s="120" t="n">
        <x:v>2</x:v>
      </x:c>
      <x:c r="P1411" s="120" t="n">
        <x:v>1</x:v>
      </x:c>
      <x:c r="Q1411" s="120" t="n">
        <x:v>3</x:v>
      </x:c>
      <x:c r="R1411" s="120" t="n">
        <x:v>3.5684221118813335e-11</x:v>
      </x:c>
      <x:c r="S1411" s="120" t="n">
        <x:v>7.745180482424492e-12</x:v>
      </x:c>
      <x:c r="T1411" s="120" t="n">
        <x:v>375</x:v>
      </x:c>
      <x:c r="U1411" s="120" t="n">
        <x:v>80</x:v>
      </x:c>
      <x:c r="V1411" s="120" t="n">
        <x:v>2.82556821840787e-12</x:v>
      </x:c>
      <x:c r="W1411" s="120" t="n">
        <x:v>1.324485102378689e-11</x:v>
      </x:c>
      <x:c r="X1411" s="120" t="n">
        <x:v>1411</x:v>
      </x:c>
      <x:c r="Y1411" s="151" t="n">
        <x:v>44589.95489583333</x:v>
      </x:c>
      <x:c r="Z1411" s="151" t="n">
        <x:v>44589.95576388889</x:v>
      </x:c>
      <x:c r="AA1411" s="120" t="n">
        <x:v>16</x:v>
      </x:c>
      <x:c r="AB1411" s="120" t="str">
        <x:v>Normal</x:v>
      </x:c>
      <x:c r="AC1411" s="120" t="n">
        <x:v>1</x:v>
      </x:c>
      <x:c r="AD1411" s="120" t="n">
        <x:v>695</x:v>
      </x:c>
      <x:c r="AE1411" s="120" t="n">
        <x:v>7</x:v>
      </x:c>
      <x:c r="AF1411" s="120" t="n">
        <x:v>95</x:v>
      </x:c>
      <x:c r="AG1411" s="120" t="str">
        <x:v>train=1|anomaly=0</x:v>
      </x:c>
    </x:row>
    <x:row r="1412">
      <x:c r="A1412" s="120" t="n">
        <x:v>1411</x:v>
      </x:c>
      <x:c r="B1412" s="120" t="n">
        <x:v>0</x:v>
      </x:c>
      <x:c r="C1412" s="120" t="n">
        <x:v>0</x:v>
      </x:c>
      <x:c r="D1412" s="120" t="str">
        <x:v>CADC0873</x:v>
      </x:c>
      <x:c r="E1412" s="120" t="n">
        <x:v>5</x:v>
      </x:c>
      <x:c r="F1412" s="120" t="n">
        <x:v>70</x:v>
      </x:c>
      <x:c r="G1412" s="120" t="n">
        <x:v>15</x:v>
      </x:c>
      <x:c r="H1412" s="120" t="n">
        <x:v>-0.0000010497486666666668</x:v>
      </x:c>
      <x:c r="I1412" s="120" t="n">
        <x:v>1.7549716134359826e-10</x:v>
      </x:c>
      <x:c r="J1412" s="120" t="n">
        <x:v>0.000013247534160876818</x:v>
      </x:c>
      <x:c r="K1412" s="120" t="n">
        <x:v>-1.4627744054323952</x:v>
      </x:c>
      <x:c r="L1412" s="120" t="n">
        <x:v>-0.092829156939562</x:v>
      </x:c>
      <x:c r="M1412" s="120" t="n">
        <x:v>1</x:v>
      </x:c>
      <x:c r="N1412" s="120" t="n">
        <x:v>1</x:v>
      </x:c>
      <x:c r="O1412" s="120" t="n">
        <x:v>2</x:v>
      </x:c>
      <x:c r="P1412" s="120" t="n">
        <x:v>1</x:v>
      </x:c>
      <x:c r="Q1412" s="120" t="n">
        <x:v>2</x:v>
      </x:c>
      <x:c r="R1412" s="120" t="n">
        <x:v>3.1999436259434695e-11</x:v>
      </x:c>
      <x:c r="S1412" s="120" t="n">
        <x:v>5.961890985208284e-12</x:v>
      </x:c>
      <x:c r="T1412" s="120" t="n">
        <x:v>350</x:v>
      </x:c>
      <x:c r="U1412" s="120" t="n">
        <x:v>75</x:v>
      </x:c>
      <x:c r="V1412" s="120" t="n">
        <x:v>2.5071023049085465e-12</x:v>
      </x:c>
      <x:c r="W1412" s="120" t="n">
        <x:v>1.1699810756239883e-11</x:v>
      </x:c>
      <x:c r="X1412" s="120" t="n">
        <x:v>1412</x:v>
      </x:c>
      <x:c r="Y1412" s="151" t="n">
        <x:v>44589.95582175926</x:v>
      </x:c>
      <x:c r="Z1412" s="151" t="n">
        <x:v>44589.95663194444</x:v>
      </x:c>
      <x:c r="AA1412" s="120" t="n">
        <x:v>15</x:v>
      </x:c>
      <x:c r="AB1412" s="120" t="str">
        <x:v>Normal</x:v>
      </x:c>
      <x:c r="AC1412" s="120" t="n">
        <x:v>1</x:v>
      </x:c>
      <x:c r="AD1412" s="120" t="n">
        <x:v>740</x:v>
      </x:c>
      <x:c r="AE1412" s="120" t="n">
        <x:v>8</x:v>
      </x:c>
      <x:c r="AF1412" s="120" t="n">
        <x:v>40</x:v>
      </x:c>
      <x:c r="AG1412" s="120" t="str">
        <x:v>train=0|anomaly=0</x:v>
      </x:c>
    </x:row>
    <x:row r="1413">
      <x:c r="A1413" s="120" t="n">
        <x:v>1412</x:v>
      </x:c>
      <x:c r="B1413" s="120" t="n">
        <x:v>0</x:v>
      </x:c>
      <x:c r="C1413" s="120" t="n">
        <x:v>0</x:v>
      </x:c>
      <x:c r="D1413" s="120" t="str">
        <x:v>CADC0873</x:v>
      </x:c>
      <x:c r="E1413" s="120" t="n">
        <x:v>5</x:v>
      </x:c>
      <x:c r="F1413" s="120" t="n">
        <x:v>70</x:v>
      </x:c>
      <x:c r="G1413" s="120" t="n">
        <x:v>15</x:v>
      </x:c>
      <x:c r="H1413" s="120" t="n">
        <x:v>0.0000018569323333333327</x:v>
      </x:c>
      <x:c r="I1413" s="120" t="n">
        <x:v>2.376369673650277e-10</x:v>
      </x:c>
      <x:c r="J1413" s="120" t="n">
        <x:v>0.000015415478175036534</x:v>
      </x:c>
      <x:c r="K1413" s="120" t="n">
        <x:v>-1.2298105697855457</x:v>
      </x:c>
      <x:c r="L1413" s="120" t="n">
        <x:v>-0.27651262838425994</x:v>
      </x:c>
      <x:c r="M1413" s="120" t="n">
        <x:v>1</x:v>
      </x:c>
      <x:c r="N1413" s="120" t="n">
        <x:v>1</x:v>
      </x:c>
      <x:c r="O1413" s="120" t="n">
        <x:v>2</x:v>
      </x:c>
      <x:c r="P1413" s="120" t="n">
        <x:v>2</x:v>
      </x:c>
      <x:c r="Q1413" s="120" t="n">
        <x:v>1</x:v>
      </x:c>
      <x:c r="R1413" s="120" t="n">
        <x:v>4.959849885583529e-11</x:v>
      </x:c>
      <x:c r="S1413" s="120" t="n">
        <x:v>2.6000471524365472e-11</x:v>
      </x:c>
      <x:c r="T1413" s="120" t="n">
        <x:v>350</x:v>
      </x:c>
      <x:c r="U1413" s="120" t="n">
        <x:v>75</x:v>
      </x:c>
      <x:c r="V1413" s="120" t="n">
        <x:v>3.394813819500396e-12</x:v>
      </x:c>
      <x:c r="W1413" s="120" t="n">
        <x:v>1.5842464491001847e-11</x:v>
      </x:c>
      <x:c r="X1413" s="120" t="n">
        <x:v>1413</x:v>
      </x:c>
      <x:c r="Y1413" s="151" t="n">
        <x:v>44589.95668981481</x:v>
      </x:c>
      <x:c r="Z1413" s="151" t="n">
        <x:v>44589.9575</x:v>
      </x:c>
      <x:c r="AA1413" s="120" t="n">
        <x:v>15</x:v>
      </x:c>
      <x:c r="AB1413" s="120" t="str">
        <x:v>Normal</x:v>
      </x:c>
      <x:c r="AC1413" s="120" t="n">
        <x:v>0</x:v>
      </x:c>
      <x:c r="AD1413" s="120"/>
      <x:c r="AE1413" s="120"/>
      <x:c r="AF1413" s="120"/>
      <x:c r="AG1413" s="120"/>
    </x:row>
    <x:row r="1414">
      <x:c r="A1414" s="120" t="n">
        <x:v>1413</x:v>
      </x:c>
      <x:c r="B1414" s="120" t="n">
        <x:v>0</x:v>
      </x:c>
      <x:c r="C1414" s="120" t="n">
        <x:v>1</x:v>
      </x:c>
      <x:c r="D1414" s="120" t="str">
        <x:v>CADC0873</x:v>
      </x:c>
      <x:c r="E1414" s="120" t="n">
        <x:v>5</x:v>
      </x:c>
      <x:c r="F1414" s="120" t="n">
        <x:v>75</x:v>
      </x:c>
      <x:c r="G1414" s="120" t="n">
        <x:v>16</x:v>
      </x:c>
      <x:c r="H1414" s="120" t="n">
        <x:v>-0.0000010561675</x:v>
      </x:c>
      <x:c r="I1414" s="120" t="n">
        <x:v>3.6538785377716874e-10</x:v>
      </x:c>
      <x:c r="J1414" s="120" t="n">
        <x:v>0.000019115121076707016</x:v>
      </x:c>
      <x:c r="K1414" s="120" t="n">
        <x:v>-1.542776751127891</x:v>
      </x:c>
      <x:c r="L1414" s="120" t="n">
        <x:v>-0.02051943074341077</x:v>
      </x:c>
      <x:c r="M1414" s="120" t="n">
        <x:v>1</x:v>
      </x:c>
      <x:c r="N1414" s="120" t="n">
        <x:v>1</x:v>
      </x:c>
      <x:c r="O1414" s="120" t="n">
        <x:v>2</x:v>
      </x:c>
      <x:c r="P1414" s="120" t="n">
        <x:v>1</x:v>
      </x:c>
      <x:c r="Q1414" s="120" t="n">
        <x:v>4</x:v>
      </x:c>
      <x:c r="R1414" s="120" t="n">
        <x:v>6.042205494312889e-11</x:v>
      </x:c>
      <x:c r="S1414" s="120" t="n">
        <x:v>1.0070888122953058e-11</x:v>
      </x:c>
      <x:c r="T1414" s="120" t="n">
        <x:v>375</x:v>
      </x:c>
      <x:c r="U1414" s="120" t="n">
        <x:v>80</x:v>
      </x:c>
      <x:c r="V1414" s="120" t="n">
        <x:v>4.87183805036225e-12</x:v>
      </x:c>
      <x:c r="W1414" s="120" t="n">
        <x:v>2.2836740861073046e-11</x:v>
      </x:c>
      <x:c r="X1414" s="120" t="n">
        <x:v>1414</x:v>
      </x:c>
      <x:c r="Y1414" s="151" t="n">
        <x:v>44589.95755787037</x:v>
      </x:c>
      <x:c r="Z1414" s="151" t="n">
        <x:v>44589.95842592593</x:v>
      </x:c>
      <x:c r="AA1414" s="120" t="n">
        <x:v>16</x:v>
      </x:c>
      <x:c r="AB1414" s="120" t="str">
        <x:v>Normal</x:v>
      </x:c>
      <x:c r="AC1414" s="120" t="n">
        <x:v>0</x:v>
      </x:c>
      <x:c r="AD1414" s="120"/>
      <x:c r="AE1414" s="120"/>
      <x:c r="AF1414" s="120"/>
      <x:c r="AG1414" s="120"/>
    </x:row>
    <x:row r="1415">
      <x:c r="A1415" s="120" t="n">
        <x:v>1414</x:v>
      </x:c>
      <x:c r="B1415" s="120" t="n">
        <x:v>0</x:v>
      </x:c>
      <x:c r="C1415" s="120" t="n">
        <x:v>1</x:v>
      </x:c>
      <x:c r="D1415" s="120" t="str">
        <x:v>CADC0873</x:v>
      </x:c>
      <x:c r="E1415" s="120" t="n">
        <x:v>5</x:v>
      </x:c>
      <x:c r="F1415" s="120" t="n">
        <x:v>70</x:v>
      </x:c>
      <x:c r="G1415" s="120" t="n">
        <x:v>15</x:v>
      </x:c>
      <x:c r="H1415" s="120" t="n">
        <x:v>-6.625204000000003e-7</x:v>
      </x:c>
      <x:c r="I1415" s="120" t="n">
        <x:v>3.670045821203809e-10</x:v>
      </x:c>
      <x:c r="J1415" s="120" t="n">
        <x:v>0.000019157363652663195</x:v>
      </x:c>
      <x:c r="K1415" s="120" t="n">
        <x:v>-1.4797004652769021</x:v>
      </x:c>
      <x:c r="L1415" s="120" t="n">
        <x:v>-0.10014327755446212</x:v>
      </x:c>
      <x:c r="M1415" s="120" t="n">
        <x:v>1</x:v>
      </x:c>
      <x:c r="N1415" s="120" t="n">
        <x:v>1</x:v>
      </x:c>
      <x:c r="O1415" s="120" t="n">
        <x:v>2</x:v>
      </x:c>
      <x:c r="P1415" s="120" t="n">
        <x:v>1</x:v>
      </x:c>
      <x:c r="Q1415" s="120" t="n">
        <x:v>0</x:v>
      </x:c>
      <x:c r="R1415" s="120" t="n">
        <x:v>6.892897482089167e-11</x:v>
      </x:c>
      <x:c r="S1415" s="120" t="n">
        <x:v>9.328755026069631e-12</x:v>
      </x:c>
      <x:c r="T1415" s="120" t="n">
        <x:v>350</x:v>
      </x:c>
      <x:c r="U1415" s="120" t="n">
        <x:v>75</x:v>
      </x:c>
      <x:c r="V1415" s="120" t="n">
        <x:v>5.242922601719727e-12</x:v>
      </x:c>
      <x:c r="W1415" s="120" t="n">
        <x:v>2.4466972141358724e-11</x:v>
      </x:c>
      <x:c r="X1415" s="120" t="n">
        <x:v>1415</x:v>
      </x:c>
      <x:c r="Y1415" s="151" t="n">
        <x:v>44589.9584837963</x:v>
      </x:c>
      <x:c r="Z1415" s="151" t="n">
        <x:v>44589.95929398148</x:v>
      </x:c>
      <x:c r="AA1415" s="120" t="n">
        <x:v>15</x:v>
      </x:c>
      <x:c r="AB1415" s="120" t="str">
        <x:v>Normal</x:v>
      </x:c>
      <x:c r="AC1415" s="120" t="n">
        <x:v>0</x:v>
      </x:c>
      <x:c r="AD1415" s="120"/>
      <x:c r="AE1415" s="120"/>
      <x:c r="AF1415" s="120"/>
      <x:c r="AG1415" s="120"/>
    </x:row>
    <x:row r="1416">
      <x:c r="A1416" s="120" t="n">
        <x:v>1415</x:v>
      </x:c>
      <x:c r="B1416" s="120" t="n">
        <x:v>0</x:v>
      </x:c>
      <x:c r="C1416" s="120" t="n">
        <x:v>1</x:v>
      </x:c>
      <x:c r="D1416" s="120" t="str">
        <x:v>CADC0873</x:v>
      </x:c>
      <x:c r="E1416" s="120" t="n">
        <x:v>5</x:v>
      </x:c>
      <x:c r="F1416" s="120" t="n">
        <x:v>75</x:v>
      </x:c>
      <x:c r="G1416" s="120" t="n">
        <x:v>16</x:v>
      </x:c>
      <x:c r="H1416" s="120" t="n">
        <x:v>-3.3479999999999995e-7</x:v>
      </x:c>
      <x:c r="I1416" s="120" t="n">
        <x:v>4.5372386863841246e-10</x:v>
      </x:c>
      <x:c r="J1416" s="120" t="n">
        <x:v>0.000021300795023623238</x:v>
      </x:c>
      <x:c r="K1416" s="120" t="n">
        <x:v>-1.5346215945496693</x:v>
      </x:c>
      <x:c r="L1416" s="120" t="n">
        <x:v>-0.008074666102172166</x:v>
      </x:c>
      <x:c r="M1416" s="120" t="n">
        <x:v>1</x:v>
      </x:c>
      <x:c r="N1416" s="120" t="n">
        <x:v>1</x:v>
      </x:c>
      <x:c r="O1416" s="120" t="n">
        <x:v>2</x:v>
      </x:c>
      <x:c r="P1416" s="120" t="n">
        <x:v>1</x:v>
      </x:c>
      <x:c r="Q1416" s="120" t="n">
        <x:v>0</x:v>
      </x:c>
      <x:c r="R1416" s="120" t="n">
        <x:v>7.370879508087556e-11</x:v>
      </x:c>
      <x:c r="S1416" s="120" t="n">
        <x:v>1.0019145011540815e-11</x:v>
      </x:c>
      <x:c r="T1416" s="120" t="n">
        <x:v>375</x:v>
      </x:c>
      <x:c r="U1416" s="120" t="n">
        <x:v>80</x:v>
      </x:c>
      <x:c r="V1416" s="120" t="n">
        <x:v>6.0496515818455e-12</x:v>
      </x:c>
      <x:c r="W1416" s="120" t="n">
        <x:v>2.835774178990078e-11</x:v>
      </x:c>
      <x:c r="X1416" s="120" t="n">
        <x:v>1416</x:v>
      </x:c>
      <x:c r="Y1416" s="151" t="n">
        <x:v>44589.95935185185</x:v>
      </x:c>
      <x:c r="Z1416" s="151" t="n">
        <x:v>44589.96021990741</x:v>
      </x:c>
      <x:c r="AA1416" s="120" t="n">
        <x:v>16</x:v>
      </x:c>
      <x:c r="AB1416" s="120" t="str">
        <x:v>Normal</x:v>
      </x:c>
      <x:c r="AC1416" s="120" t="n">
        <x:v>1</x:v>
      </x:c>
      <x:c r="AD1416" s="120" t="n">
        <x:v>140</x:v>
      </x:c>
      <x:c r="AE1416" s="120" t="n">
        <x:v>2</x:v>
      </x:c>
      <x:c r="AF1416" s="120" t="n">
        <x:v>40</x:v>
      </x:c>
      <x:c r="AG1416" s="120" t="str">
        <x:v>train=1|anomaly=0</x:v>
      </x:c>
    </x:row>
    <x:row r="1417">
      <x:c r="A1417" s="120" t="n">
        <x:v>1416</x:v>
      </x:c>
      <x:c r="B1417" s="120" t="n">
        <x:v>0</x:v>
      </x:c>
      <x:c r="C1417" s="120" t="n">
        <x:v>1</x:v>
      </x:c>
      <x:c r="D1417" s="120" t="str">
        <x:v>CADC0873</x:v>
      </x:c>
      <x:c r="E1417" s="120" t="n">
        <x:v>5</x:v>
      </x:c>
      <x:c r="F1417" s="120" t="n">
        <x:v>70</x:v>
      </x:c>
      <x:c r="G1417" s="120" t="n">
        <x:v>15</x:v>
      </x:c>
      <x:c r="H1417" s="120" t="n">
        <x:v>0.0000015009093333333322</x:v>
      </x:c>
      <x:c r="I1417" s="120" t="n">
        <x:v>4.92043392786513e-10</x:v>
      </x:c>
      <x:c r="J1417" s="120" t="n">
        <x:v>0.00002218205114020146</x:v>
      </x:c>
      <x:c r="K1417" s="120" t="n">
        <x:v>-1.4427988661992852</x:v>
      </x:c>
      <x:c r="L1417" s="120" t="n">
        <x:v>-0.13361040462116644</x:v>
      </x:c>
      <x:c r="M1417" s="120" t="n">
        <x:v>1</x:v>
      </x:c>
      <x:c r="N1417" s="120" t="n">
        <x:v>1</x:v>
      </x:c>
      <x:c r="O1417" s="120" t="n">
        <x:v>2</x:v>
      </x:c>
      <x:c r="P1417" s="120" t="n">
        <x:v>1</x:v>
      </x:c>
      <x:c r="Q1417" s="120" t="n">
        <x:v>0</x:v>
      </x:c>
      <x:c r="R1417" s="120" t="n">
        <x:v>9.29207448582245e-11</x:v>
      </x:c>
      <x:c r="S1417" s="120" t="n">
        <x:v>9.288663432059173e-12</x:v>
      </x:c>
      <x:c r="T1417" s="120" t="n">
        <x:v>350</x:v>
      </x:c>
      <x:c r="U1417" s="120" t="n">
        <x:v>75</x:v>
      </x:c>
      <x:c r="V1417" s="120" t="n">
        <x:v>7.029191325521614e-12</x:v>
      </x:c>
      <x:c r="W1417" s="120" t="n">
        <x:v>3.28028928524342e-11</x:v>
      </x:c>
      <x:c r="X1417" s="120" t="n">
        <x:v>1417</x:v>
      </x:c>
      <x:c r="Y1417" s="151" t="n">
        <x:v>44589.960277777776</x:v>
      </x:c>
      <x:c r="Z1417" s="151" t="n">
        <x:v>44589.96108796296</x:v>
      </x:c>
      <x:c r="AA1417" s="120" t="n">
        <x:v>15</x:v>
      </x:c>
      <x:c r="AB1417" s="120" t="str">
        <x:v>Normal</x:v>
      </x:c>
      <x:c r="AC1417" s="120" t="n">
        <x:v>0</x:v>
      </x:c>
      <x:c r="AD1417" s="120"/>
      <x:c r="AE1417" s="120"/>
      <x:c r="AF1417" s="120"/>
      <x:c r="AG1417" s="120"/>
    </x:row>
    <x:row r="1418">
      <x:c r="A1418" s="120" t="n">
        <x:v>1417</x:v>
      </x:c>
      <x:c r="B1418" s="120" t="n">
        <x:v>0</x:v>
      </x:c>
      <x:c r="C1418" s="120" t="n">
        <x:v>1</x:v>
      </x:c>
      <x:c r="D1418" s="120" t="str">
        <x:v>CADC0873</x:v>
      </x:c>
      <x:c r="E1418" s="120" t="n">
        <x:v>5</x:v>
      </x:c>
      <x:c r="F1418" s="120" t="n">
        <x:v>80</x:v>
      </x:c>
      <x:c r="G1418" s="120" t="n">
        <x:v>17</x:v>
      </x:c>
      <x:c r="H1418" s="120" t="n">
        <x:v>-8.524358823529413e-7</x:v>
      </x:c>
      <x:c r="I1418" s="120" t="n">
        <x:v>6.795790924230713e-10</x:v>
      </x:c>
      <x:c r="J1418" s="120" t="n">
        <x:v>0.00002606873783716947</x:v>
      </x:c>
      <x:c r="K1418" s="120" t="n">
        <x:v>-1.5336546486684068</x:v>
      </x:c>
      <x:c r="L1418" s="120" t="n">
        <x:v>0.04409670950592863</x:v>
      </x:c>
      <x:c r="M1418" s="120" t="n">
        <x:v>1</x:v>
      </x:c>
      <x:c r="N1418" s="120" t="n">
        <x:v>1</x:v>
      </x:c>
      <x:c r="O1418" s="120" t="n">
        <x:v>2</x:v>
      </x:c>
      <x:c r="P1418" s="120" t="n">
        <x:v>1</x:v>
      </x:c>
      <x:c r="Q1418" s="120" t="n">
        <x:v>0</x:v>
      </x:c>
      <x:c r="R1418" s="120" t="n">
        <x:v>9.815920479306251e-11</x:v>
      </x:c>
      <x:c r="S1418" s="120" t="n">
        <x:v>1.469539463527555e-11</x:v>
      </x:c>
      <x:c r="T1418" s="120" t="n">
        <x:v>400</x:v>
      </x:c>
      <x:c r="U1418" s="120" t="n">
        <x:v>85</x:v>
      </x:c>
      <x:c r="V1418" s="120" t="n">
        <x:v>8.49473865528839e-12</x:v>
      </x:c>
      <x:c r="W1418" s="120" t="n">
        <x:v>3.99752407307689e-11</x:v>
      </x:c>
      <x:c r="X1418" s="120" t="n">
        <x:v>1418</x:v>
      </x:c>
      <x:c r="Y1418" s="151" t="n">
        <x:v>44589.96114583333</x:v>
      </x:c>
      <x:c r="Z1418" s="151" t="n">
        <x:v>44589.96207175926</x:v>
      </x:c>
      <x:c r="AA1418" s="120" t="n">
        <x:v>17</x:v>
      </x:c>
      <x:c r="AB1418" s="120" t="str">
        <x:v>Normal</x:v>
      </x:c>
      <x:c r="AC1418" s="120" t="n">
        <x:v>0</x:v>
      </x:c>
      <x:c r="AD1418" s="120"/>
      <x:c r="AE1418" s="120"/>
      <x:c r="AF1418" s="120"/>
      <x:c r="AG1418" s="120"/>
    </x:row>
    <x:row r="1419">
      <x:c r="A1419" s="120" t="n">
        <x:v>1418</x:v>
      </x:c>
      <x:c r="B1419" s="120" t="n">
        <x:v>0</x:v>
      </x:c>
      <x:c r="C1419" s="120" t="n">
        <x:v>1</x:v>
      </x:c>
      <x:c r="D1419" s="120" t="str">
        <x:v>CADC0873</x:v>
      </x:c>
      <x:c r="E1419" s="120" t="n">
        <x:v>5</x:v>
      </x:c>
      <x:c r="F1419" s="120" t="n">
        <x:v>75</x:v>
      </x:c>
      <x:c r="G1419" s="120" t="n">
        <x:v>16</x:v>
      </x:c>
      <x:c r="H1419" s="120" t="n">
        <x:v>6.174087500000007e-8</x:v>
      </x:c>
      <x:c r="I1419" s="120" t="n">
        <x:v>6.893447647987765e-10</x:v>
      </x:c>
      <x:c r="J1419" s="120" t="n">
        <x:v>0.000026255375921871247</x:v>
      </x:c>
      <x:c r="K1419" s="120" t="n">
        <x:v>-1.5049407362334108</x:v>
      </x:c>
      <x:c r="L1419" s="120" t="n">
        <x:v>-0.037261463922400775</x:v>
      </x:c>
      <x:c r="M1419" s="120" t="n">
        <x:v>1</x:v>
      </x:c>
      <x:c r="N1419" s="120" t="n">
        <x:v>1</x:v>
      </x:c>
      <x:c r="O1419" s="120" t="n">
        <x:v>2</x:v>
      </x:c>
      <x:c r="P1419" s="120" t="n">
        <x:v>1</x:v>
      </x:c>
      <x:c r="Q1419" s="120" t="n">
        <x:v>0</x:v>
      </x:c>
      <x:c r="R1419" s="120" t="n">
        <x:v>1.1276773021135414e-10</x:v>
      </x:c>
      <x:c r="S1419" s="120" t="n">
        <x:v>1.3546470884148487e-11</x:v>
      </x:c>
      <x:c r="T1419" s="120" t="n">
        <x:v>375</x:v>
      </x:c>
      <x:c r="U1419" s="120" t="n">
        <x:v>80</x:v>
      </x:c>
      <x:c r="V1419" s="120" t="n">
        <x:v>9.191263530650354e-12</x:v>
      </x:c>
      <x:c r="W1419" s="120" t="n">
        <x:v>4.308404779992353e-11</x:v>
      </x:c>
      <x:c r="X1419" s="120" t="n">
        <x:v>1419</x:v>
      </x:c>
      <x:c r="Y1419" s="151" t="n">
        <x:v>44590.02549768519</x:v>
      </x:c>
      <x:c r="Z1419" s="151" t="n">
        <x:v>44590.02636574074</x:v>
      </x:c>
      <x:c r="AA1419" s="120" t="n">
        <x:v>16</x:v>
      </x:c>
      <x:c r="AB1419" s="120" t="str">
        <x:v>Normal</x:v>
      </x:c>
      <x:c r="AC1419" s="120" t="n">
        <x:v>0</x:v>
      </x:c>
      <x:c r="AD1419" s="120"/>
      <x:c r="AE1419" s="120"/>
      <x:c r="AF1419" s="120"/>
      <x:c r="AG1419" s="120"/>
    </x:row>
    <x:row r="1420">
      <x:c r="A1420" s="120" t="n">
        <x:v>1419</x:v>
      </x:c>
      <x:c r="B1420" s="120" t="n">
        <x:v>0</x:v>
      </x:c>
      <x:c r="C1420" s="120" t="n">
        <x:v>1</x:v>
      </x:c>
      <x:c r="D1420" s="120" t="str">
        <x:v>CADC0873</x:v>
      </x:c>
      <x:c r="E1420" s="120" t="n">
        <x:v>5</x:v>
      </x:c>
      <x:c r="F1420" s="120" t="n">
        <x:v>75</x:v>
      </x:c>
      <x:c r="G1420" s="120" t="n">
        <x:v>16</x:v>
      </x:c>
      <x:c r="H1420" s="120" t="n">
        <x:v>0.0000013835689374999994</x:v>
      </x:c>
      <x:c r="I1420" s="120" t="n">
        <x:v>6.345502085987206e-10</x:v>
      </x:c>
      <x:c r="J1420" s="120" t="n">
        <x:v>0.000025190280042086086</x:v>
      </x:c>
      <x:c r="K1420" s="120" t="n">
        <x:v>-1.428076337936313</x:v>
      </x:c>
      <x:c r="L1420" s="120" t="n">
        <x:v>-0.09663166551359174</x:v>
      </x:c>
      <x:c r="M1420" s="120" t="n">
        <x:v>1</x:v>
      </x:c>
      <x:c r="N1420" s="120" t="n">
        <x:v>1</x:v>
      </x:c>
      <x:c r="O1420" s="120" t="n">
        <x:v>2</x:v>
      </x:c>
      <x:c r="P1420" s="120" t="n">
        <x:v>1</x:v>
      </x:c>
      <x:c r="Q1420" s="120" t="n">
        <x:v>0</x:v>
      </x:c>
      <x:c r="R1420" s="120" t="n">
        <x:v>9.76196856422892e-11</x:v>
      </x:c>
      <x:c r="S1420" s="120" t="n">
        <x:v>1.3114349848741817e-11</x:v>
      </x:c>
      <x:c r="T1420" s="120" t="n">
        <x:v>375</x:v>
      </x:c>
      <x:c r="U1420" s="120" t="n">
        <x:v>80</x:v>
      </x:c>
      <x:c r="V1420" s="120" t="n">
        <x:v>8.460669447982942e-12</x:v>
      </x:c>
      <x:c r="W1420" s="120" t="n">
        <x:v>3.965938803742004e-11</x:v>
      </x:c>
      <x:c r="X1420" s="120" t="n">
        <x:v>1420</x:v>
      </x:c>
      <x:c r="Y1420" s="151" t="n">
        <x:v>44590.02642361111</x:v>
      </x:c>
      <x:c r="Z1420" s="151" t="n">
        <x:v>44590.027291666665</x:v>
      </x:c>
      <x:c r="AA1420" s="120" t="n">
        <x:v>16</x:v>
      </x:c>
      <x:c r="AB1420" s="120" t="str">
        <x:v>Normal</x:v>
      </x:c>
      <x:c r="AC1420" s="120" t="n">
        <x:v>1</x:v>
      </x:c>
      <x:c r="AD1420" s="120" t="n">
        <x:v>193</x:v>
      </x:c>
      <x:c r="AE1420" s="120" t="n">
        <x:v>2</x:v>
      </x:c>
      <x:c r="AF1420" s="120" t="n">
        <x:v>93</x:v>
      </x:c>
      <x:c r="AG1420" s="120" t="str">
        <x:v>train=1|anomaly=0</x:v>
      </x:c>
    </x:row>
    <x:row r="1421">
      <x:c r="A1421" s="120" t="n">
        <x:v>1420</x:v>
      </x:c>
      <x:c r="B1421" s="120" t="n">
        <x:v>0</x:v>
      </x:c>
      <x:c r="C1421" s="120" t="n">
        <x:v>1</x:v>
      </x:c>
      <x:c r="D1421" s="120" t="str">
        <x:v>CADC0873</x:v>
      </x:c>
      <x:c r="E1421" s="120" t="n">
        <x:v>5</x:v>
      </x:c>
      <x:c r="F1421" s="120" t="n">
        <x:v>75</x:v>
      </x:c>
      <x:c r="G1421" s="120" t="n">
        <x:v>16</x:v>
      </x:c>
      <x:c r="H1421" s="120" t="n">
        <x:v>-0.000002394211875</x:v>
      </x:c>
      <x:c r="I1421" s="120" t="n">
        <x:v>5.231253035056277e-10</x:v>
      </x:c>
      <x:c r="J1421" s="120" t="n">
        <x:v>0.000022871932657858795</x:v>
      </x:c>
      <x:c r="K1421" s="120" t="n">
        <x:v>-1.4227418008066708</x:v>
      </x:c>
      <x:c r="L1421" s="120" t="n">
        <x:v>-0.07581591894560051</x:v>
      </x:c>
      <x:c r="M1421" s="120" t="n">
        <x:v>1</x:v>
      </x:c>
      <x:c r="N1421" s="120" t="n">
        <x:v>1</x:v>
      </x:c>
      <x:c r="O1421" s="120" t="n">
        <x:v>2</x:v>
      </x:c>
      <x:c r="P1421" s="120" t="n">
        <x:v>1</x:v>
      </x:c>
      <x:c r="Q1421" s="120" t="n">
        <x:v>0</x:v>
      </x:c>
      <x:c r="R1421" s="120" t="n">
        <x:v>8.429779733082667e-11</x:v>
      </x:c>
      <x:c r="S1421" s="120" t="n">
        <x:v>1.0651605520857145e-11</x:v>
      </x:c>
      <x:c r="T1421" s="120" t="n">
        <x:v>375</x:v>
      </x:c>
      <x:c r="U1421" s="120" t="n">
        <x:v>80</x:v>
      </x:c>
      <x:c r="V1421" s="120" t="n">
        <x:v>6.975004046741703e-12</x:v>
      </x:c>
      <x:c r="W1421" s="120" t="n">
        <x:v>3.269533146910173e-11</x:v>
      </x:c>
      <x:c r="X1421" s="120" t="n">
        <x:v>1421</x:v>
      </x:c>
      <x:c r="Y1421" s="151" t="n">
        <x:v>44590.027349537035</x:v>
      </x:c>
      <x:c r="Z1421" s="151" t="n">
        <x:v>44590.02821759259</x:v>
      </x:c>
      <x:c r="AA1421" s="120" t="n">
        <x:v>16</x:v>
      </x:c>
      <x:c r="AB1421" s="120" t="str">
        <x:v>Normal</x:v>
      </x:c>
      <x:c r="AC1421" s="120" t="n">
        <x:v>0</x:v>
      </x:c>
      <x:c r="AD1421" s="120"/>
      <x:c r="AE1421" s="120"/>
      <x:c r="AF1421" s="120"/>
      <x:c r="AG1421" s="120"/>
    </x:row>
    <x:row r="1422">
      <x:c r="A1422" s="120" t="n">
        <x:v>1421</x:v>
      </x:c>
      <x:c r="B1422" s="120" t="n">
        <x:v>0</x:v>
      </x:c>
      <x:c r="C1422" s="120" t="n">
        <x:v>1</x:v>
      </x:c>
      <x:c r="D1422" s="120" t="str">
        <x:v>CADC0873</x:v>
      </x:c>
      <x:c r="E1422" s="120" t="n">
        <x:v>5</x:v>
      </x:c>
      <x:c r="F1422" s="120" t="n">
        <x:v>80</x:v>
      </x:c>
      <x:c r="G1422" s="120" t="n">
        <x:v>17</x:v>
      </x:c>
      <x:c r="H1422" s="120" t="n">
        <x:v>0.00000173747</x:v>
      </x:c>
      <x:c r="I1422" s="120" t="n">
        <x:v>8.35792753199859e-10</x:v>
      </x:c>
      <x:c r="J1422" s="120" t="n">
        <x:v>0.000028910080477229026</x:v>
      </x:c>
      <x:c r="K1422" s="120" t="n">
        <x:v>-1.4862670032608556</x:v>
      </x:c>
      <x:c r="L1422" s="120" t="n">
        <x:v>-0.04146990100826101</x:v>
      </x:c>
      <x:c r="M1422" s="120" t="n">
        <x:v>1</x:v>
      </x:c>
      <x:c r="N1422" s="120" t="n">
        <x:v>1</x:v>
      </x:c>
      <x:c r="O1422" s="120" t="n">
        <x:v>2</x:v>
      </x:c>
      <x:c r="P1422" s="120" t="n">
        <x:v>1</x:v>
      </x:c>
      <x:c r="Q1422" s="120" t="n">
        <x:v>0</x:v>
      </x:c>
      <x:c r="R1422" s="120" t="n">
        <x:v>1.195877127275875e-10</x:v>
      </x:c>
      <x:c r="S1422" s="120" t="n">
        <x:v>1.3167392575275557e-11</x:v>
      </x:c>
      <x:c r="T1422" s="120" t="n">
        <x:v>400</x:v>
      </x:c>
      <x:c r="U1422" s="120" t="n">
        <x:v>85</x:v>
      </x:c>
      <x:c r="V1422" s="120" t="n">
        <x:v>1.0447409414998238e-11</x:v>
      </x:c>
      <x:c r="W1422" s="120" t="n">
        <x:v>4.9164279599991706e-11</x:v>
      </x:c>
      <x:c r="X1422" s="120" t="n">
        <x:v>1422</x:v>
      </x:c>
      <x:c r="Y1422" s="151" t="n">
        <x:v>44590.028275462966</x:v>
      </x:c>
      <x:c r="Z1422" s="151" t="n">
        <x:v>44590.02920138889</x:v>
      </x:c>
      <x:c r="AA1422" s="120" t="n">
        <x:v>17</x:v>
      </x:c>
      <x:c r="AB1422" s="120" t="str">
        <x:v>Normal</x:v>
      </x:c>
      <x:c r="AC1422" s="120" t="n">
        <x:v>0</x:v>
      </x:c>
      <x:c r="AD1422" s="120"/>
      <x:c r="AE1422" s="120"/>
      <x:c r="AF1422" s="120"/>
      <x:c r="AG1422" s="120"/>
    </x:row>
    <x:row r="1423">
      <x:c r="A1423" s="120" t="n">
        <x:v>1422</x:v>
      </x:c>
      <x:c r="B1423" s="120" t="n">
        <x:v>0</x:v>
      </x:c>
      <x:c r="C1423" s="120" t="n">
        <x:v>0</x:v>
      </x:c>
      <x:c r="D1423" s="120" t="str">
        <x:v>CADC0873</x:v>
      </x:c>
      <x:c r="E1423" s="120" t="n">
        <x:v>5</x:v>
      </x:c>
      <x:c r="F1423" s="120" t="n">
        <x:v>75</x:v>
      </x:c>
      <x:c r="G1423" s="120" t="n">
        <x:v>16</x:v>
      </x:c>
      <x:c r="H1423" s="120" t="n">
        <x:v>-0.0000045076201875</x:v>
      </x:c>
      <x:c r="I1423" s="120" t="n">
        <x:v>3.320308076925456e-10</x:v>
      </x:c>
      <x:c r="J1423" s="120" t="n">
        <x:v>0.0000182217125345711</x:v>
      </x:c>
      <x:c r="K1423" s="120" t="n">
        <x:v>-1.0921595402629956</x:v>
      </x:c>
      <x:c r="L1423" s="120" t="n">
        <x:v>-0.3452065830881032</x:v>
      </x:c>
      <x:c r="M1423" s="120" t="n">
        <x:v>1</x:v>
      </x:c>
      <x:c r="N1423" s="120" t="n">
        <x:v>1</x:v>
      </x:c>
      <x:c r="O1423" s="120" t="n">
        <x:v>2</x:v>
      </x:c>
      <x:c r="P1423" s="120" t="n">
        <x:v>1</x:v>
      </x:c>
      <x:c r="Q1423" s="120" t="n">
        <x:v>0</x:v>
      </x:c>
      <x:c r="R1423" s="120" t="n">
        <x:v>4.531175634899809e-11</x:v>
      </x:c>
      <x:c r="S1423" s="120" t="n">
        <x:v>7.373171358595692e-12</x:v>
      </x:c>
      <x:c r="T1423" s="120" t="n">
        <x:v>375</x:v>
      </x:c>
      <x:c r="U1423" s="120" t="n">
        <x:v>80</x:v>
      </x:c>
      <x:c r="V1423" s="120" t="n">
        <x:v>4.427077435900608e-12</x:v>
      </x:c>
      <x:c r="W1423" s="120" t="n">
        <x:v>2.07519254807841e-11</x:v>
      </x:c>
      <x:c r="X1423" s="120" t="n">
        <x:v>1423</x:v>
      </x:c>
      <x:c r="Y1423" s="151" t="n">
        <x:v>44590.02925925926</x:v>
      </x:c>
      <x:c r="Z1423" s="151" t="n">
        <x:v>44590.030127314814</x:v>
      </x:c>
      <x:c r="AA1423" s="120" t="n">
        <x:v>16</x:v>
      </x:c>
      <x:c r="AB1423" s="120" t="str">
        <x:v>Normal</x:v>
      </x:c>
      <x:c r="AC1423" s="120" t="n">
        <x:v>0</x:v>
      </x:c>
      <x:c r="AD1423" s="120"/>
      <x:c r="AE1423" s="120"/>
      <x:c r="AF1423" s="120"/>
      <x:c r="AG1423" s="120"/>
    </x:row>
    <x:row r="1424">
      <x:c r="A1424" s="120" t="n">
        <x:v>1423</x:v>
      </x:c>
      <x:c r="B1424" s="120" t="n">
        <x:v>0</x:v>
      </x:c>
      <x:c r="C1424" s="120" t="n">
        <x:v>1</x:v>
      </x:c>
      <x:c r="D1424" s="120" t="str">
        <x:v>CADC0873</x:v>
      </x:c>
      <x:c r="E1424" s="120" t="n">
        <x:v>5</x:v>
      </x:c>
      <x:c r="F1424" s="120" t="n">
        <x:v>80</x:v>
      </x:c>
      <x:c r="G1424" s="120" t="n">
        <x:v>17</x:v>
      </x:c>
      <x:c r="H1424" s="120" t="n">
        <x:v>-7.332435294117643e-7</x:v>
      </x:c>
      <x:c r="I1424" s="120" t="n">
        <x:v>4.804873112549874e-10</x:v>
      </x:c>
      <x:c r="J1424" s="120" t="n">
        <x:v>0.000021920020785915954</x:v>
      </x:c>
      <x:c r="K1424" s="120" t="n">
        <x:v>-1.1324894505413763</x:v>
      </x:c>
      <x:c r="L1424" s="120" t="n">
        <x:v>-0.35865750846072786</x:v>
      </x:c>
      <x:c r="M1424" s="120" t="n">
        <x:v>1</x:v>
      </x:c>
      <x:c r="N1424" s="120" t="n">
        <x:v>1</x:v>
      </x:c>
      <x:c r="O1424" s="120" t="n">
        <x:v>2</x:v>
      </x:c>
      <x:c r="P1424" s="120" t="n">
        <x:v>1</x:v>
      </x:c>
      <x:c r="Q1424" s="120" t="n">
        <x:v>2</x:v>
      </x:c>
      <x:c r="R1424" s="120" t="n">
        <x:v>5.504065980015625e-11</x:v>
      </x:c>
      <x:c r="S1424" s="120" t="n">
        <x:v>7.779606616088888e-12</x:v>
      </x:c>
      <x:c r="T1424" s="120" t="n">
        <x:v>400</x:v>
      </x:c>
      <x:c r="U1424" s="120" t="n">
        <x:v>85</x:v>
      </x:c>
      <x:c r="V1424" s="120" t="n">
        <x:v>6.006091390687343e-12</x:v>
      </x:c>
      <x:c r="W1424" s="120" t="n">
        <x:v>2.8263959485587495e-11</x:v>
      </x:c>
      <x:c r="X1424" s="120" t="n">
        <x:v>1424</x:v>
      </x:c>
      <x:c r="Y1424" s="151" t="n">
        <x:v>44590.030185185184</x:v>
      </x:c>
      <x:c r="Z1424" s="151" t="n">
        <x:v>44590.03111111111</x:v>
      </x:c>
      <x:c r="AA1424" s="120" t="n">
        <x:v>17</x:v>
      </x:c>
      <x:c r="AB1424" s="120" t="str">
        <x:v>Normal</x:v>
      </x:c>
      <x:c r="AC1424" s="120" t="n">
        <x:v>1</x:v>
      </x:c>
      <x:c r="AD1424" s="120" t="n">
        <x:v>680</x:v>
      </x:c>
      <x:c r="AE1424" s="120" t="n">
        <x:v>7</x:v>
      </x:c>
      <x:c r="AF1424" s="120" t="n">
        <x:v>80</x:v>
      </x:c>
      <x:c r="AG1424" s="120" t="str">
        <x:v>train=1|anomaly=0</x:v>
      </x:c>
    </x:row>
    <x:row r="1425">
      <x:c r="A1425" s="120" t="n">
        <x:v>1424</x:v>
      </x:c>
      <x:c r="B1425" s="120" t="n">
        <x:v>0</x:v>
      </x:c>
      <x:c r="C1425" s="120" t="n">
        <x:v>1</x:v>
      </x:c>
      <x:c r="D1425" s="120" t="str">
        <x:v>CADC0873</x:v>
      </x:c>
      <x:c r="E1425" s="120" t="n">
        <x:v>5</x:v>
      </x:c>
      <x:c r="F1425" s="120" t="n">
        <x:v>90</x:v>
      </x:c>
      <x:c r="G1425" s="120" t="n">
        <x:v>19</x:v>
      </x:c>
      <x:c r="H1425" s="120" t="n">
        <x:v>0.0000028902363157894745</x:v>
      </x:c>
      <x:c r="I1425" s="120" t="n">
        <x:v>4.874829063610548e-10</x:v>
      </x:c>
      <x:c r="J1425" s="120" t="n">
        <x:v>0.000022079015067730148</x:v>
      </x:c>
      <x:c r="K1425" s="120" t="n">
        <x:v>-1.2638369276542478</x:v>
      </x:c>
      <x:c r="L1425" s="120" t="n">
        <x:v>-0.12434531977916721</x:v>
      </x:c>
      <x:c r="M1425" s="120" t="n">
        <x:v>1</x:v>
      </x:c>
      <x:c r="N1425" s="120" t="n">
        <x:v>1</x:v>
      </x:c>
      <x:c r="O1425" s="120" t="n">
        <x:v>2</x:v>
      </x:c>
      <x:c r="P1425" s="120" t="n">
        <x:v>1</x:v>
      </x:c>
      <x:c r="Q1425" s="120" t="n">
        <x:v>5</x:v>
      </x:c>
      <x:c r="R1425" s="120" t="n">
        <x:v>5.844681656506667e-11</x:v>
      </x:c>
      <x:c r="S1425" s="120" t="n">
        <x:v>7.785872907232525e-12</x:v>
      </x:c>
      <x:c r="T1425" s="120" t="n">
        <x:v>450</x:v>
      </x:c>
      <x:c r="U1425" s="120" t="n">
        <x:v>95</x:v>
      </x:c>
      <x:c r="V1425" s="120" t="n">
        <x:v>5.4164767373450536e-12</x:v>
      </x:c>
      <x:c r="W1425" s="120" t="n">
        <x:v>2.5656995071634467e-11</x:v>
      </x:c>
      <x:c r="X1425" s="120" t="n">
        <x:v>1425</x:v>
      </x:c>
      <x:c r="Y1425" s="151" t="n">
        <x:v>44590.031168981484</x:v>
      </x:c>
      <x:c r="Z1425" s="151" t="n">
        <x:v>44590.03221064815</x:v>
      </x:c>
      <x:c r="AA1425" s="120" t="n">
        <x:v>19</x:v>
      </x:c>
      <x:c r="AB1425" s="120" t="str">
        <x:v>Normal</x:v>
      </x:c>
      <x:c r="AC1425" s="120" t="n">
        <x:v>0</x:v>
      </x:c>
      <x:c r="AD1425" s="120"/>
      <x:c r="AE1425" s="120"/>
      <x:c r="AF1425" s="120"/>
      <x:c r="AG1425" s="120"/>
    </x:row>
    <x:row r="1426">
      <x:c r="A1426" s="120" t="n">
        <x:v>1425</x:v>
      </x:c>
      <x:c r="B1426" s="120" t="n">
        <x:v>0</x:v>
      </x:c>
      <x:c r="C1426" s="120" t="n">
        <x:v>1</x:v>
      </x:c>
      <x:c r="D1426" s="120" t="str">
        <x:v>CADC0873</x:v>
      </x:c>
      <x:c r="E1426" s="120" t="n">
        <x:v>5</x:v>
      </x:c>
      <x:c r="F1426" s="120" t="n">
        <x:v>80</x:v>
      </x:c>
      <x:c r="G1426" s="120" t="n">
        <x:v>17</x:v>
      </x:c>
      <x:c r="H1426" s="120" t="n">
        <x:v>0.0000013336441176470591</x:v>
      </x:c>
      <x:c r="I1426" s="120" t="n">
        <x:v>4.28446601637836e-10</x:v>
      </x:c>
      <x:c r="J1426" s="120" t="n">
        <x:v>0.000020698951703838435</x:v>
      </x:c>
      <x:c r="K1426" s="120" t="n">
        <x:v>-0.979954621403103</x:v>
      </x:c>
      <x:c r="L1426" s="120" t="n">
        <x:v>-0.43330597654075415</x:v>
      </x:c>
      <x:c r="M1426" s="120" t="n">
        <x:v>1</x:v>
      </x:c>
      <x:c r="N1426" s="120" t="n">
        <x:v>1</x:v>
      </x:c>
      <x:c r="O1426" s="120" t="n">
        <x:v>2</x:v>
      </x:c>
      <x:c r="P1426" s="120" t="n">
        <x:v>1</x:v>
      </x:c>
      <x:c r="Q1426" s="120" t="n">
        <x:v>3</x:v>
      </x:c>
      <x:c r="R1426" s="120" t="n">
        <x:v>4.930664167971093e-11</x:v>
      </x:c>
      <x:c r="S1426" s="120" t="n">
        <x:v>6.457551449838224e-12</x:v>
      </x:c>
      <x:c r="T1426" s="120" t="n">
        <x:v>400</x:v>
      </x:c>
      <x:c r="U1426" s="120" t="n">
        <x:v>85</x:v>
      </x:c>
      <x:c r="V1426" s="120" t="n">
        <x:v>5.35558252047295e-12</x:v>
      </x:c>
      <x:c r="W1426" s="120" t="n">
        <x:v>2.5202741272813885e-11</x:v>
      </x:c>
      <x:c r="X1426" s="120" t="n">
        <x:v>1426</x:v>
      </x:c>
      <x:c r="Y1426" s="151" t="n">
        <x:v>44590.0393287037</x:v>
      </x:c>
      <x:c r="Z1426" s="151" t="n">
        <x:v>44590.04025462963</x:v>
      </x:c>
      <x:c r="AA1426" s="120" t="n">
        <x:v>17</x:v>
      </x:c>
      <x:c r="AB1426" s="120" t="str">
        <x:v>Normal</x:v>
      </x:c>
      <x:c r="AC1426" s="120" t="n">
        <x:v>0</x:v>
      </x:c>
      <x:c r="AD1426" s="120"/>
      <x:c r="AE1426" s="120"/>
      <x:c r="AF1426" s="120"/>
      <x:c r="AG1426" s="120"/>
    </x:row>
    <x:row r="1427">
      <x:c r="A1427" s="120" t="n">
        <x:v>1426</x:v>
      </x:c>
      <x:c r="B1427" s="120" t="n">
        <x:v>0</x:v>
      </x:c>
      <x:c r="C1427" s="120" t="n">
        <x:v>1</x:v>
      </x:c>
      <x:c r="D1427" s="120" t="str">
        <x:v>CADC0873</x:v>
      </x:c>
      <x:c r="E1427" s="120" t="n">
        <x:v>5</x:v>
      </x:c>
      <x:c r="F1427" s="120" t="n">
        <x:v>80</x:v>
      </x:c>
      <x:c r="G1427" s="120" t="n">
        <x:v>17</x:v>
      </x:c>
      <x:c r="H1427" s="120" t="n">
        <x:v>0.0000022745582352941182</x:v>
      </x:c>
      <x:c r="I1427" s="120" t="n">
        <x:v>6.071326223661323e-10</x:v>
      </x:c>
      <x:c r="J1427" s="120" t="n">
        <x:v>0.000024640061330405253</x:v>
      </x:c>
      <x:c r="K1427" s="120" t="n">
        <x:v>-1.4366843321453746</x:v>
      </x:c>
      <x:c r="L1427" s="120" t="n">
        <x:v>-0.08398573818275797</x:v>
      </x:c>
      <x:c r="M1427" s="120" t="n">
        <x:v>1</x:v>
      </x:c>
      <x:c r="N1427" s="120" t="n">
        <x:v>1</x:v>
      </x:c>
      <x:c r="O1427" s="120" t="n">
        <x:v>2</x:v>
      </x:c>
      <x:c r="P1427" s="120" t="n">
        <x:v>1</x:v>
      </x:c>
      <x:c r="Q1427" s="120" t="n">
        <x:v>3</x:v>
      </x:c>
      <x:c r="R1427" s="120" t="n">
        <x:v>8.7362986885525e-11</x:v>
      </x:c>
      <x:c r="S1427" s="120" t="n">
        <x:v>9.517075116919998e-12</x:v>
      </x:c>
      <x:c r="T1427" s="120" t="n">
        <x:v>400</x:v>
      </x:c>
      <x:c r="U1427" s="120" t="n">
        <x:v>85</x:v>
      </x:c>
      <x:c r="V1427" s="120" t="n">
        <x:v>7.589157779576654e-12</x:v>
      </x:c>
      <x:c r="W1427" s="120" t="n">
        <x:v>3.571368366859602e-11</x:v>
      </x:c>
      <x:c r="X1427" s="120" t="n">
        <x:v>1427</x:v>
      </x:c>
      <x:c r="Y1427" s="151" t="n">
        <x:v>44590.0403125</x:v>
      </x:c>
      <x:c r="Z1427" s="151" t="n">
        <x:v>44590.041238425925</x:v>
      </x:c>
      <x:c r="AA1427" s="120" t="n">
        <x:v>17</x:v>
      </x:c>
      <x:c r="AB1427" s="120" t="str">
        <x:v>Normal</x:v>
      </x:c>
      <x:c r="AC1427" s="120" t="n">
        <x:v>1</x:v>
      </x:c>
      <x:c r="AD1427" s="120" t="n">
        <x:v>831</x:v>
      </x:c>
      <x:c r="AE1427" s="120" t="n">
        <x:v>9</x:v>
      </x:c>
      <x:c r="AF1427" s="120" t="n">
        <x:v>31</x:v>
      </x:c>
      <x:c r="AG1427" s="120" t="str">
        <x:v>train=1|anomaly=0</x:v>
      </x:c>
    </x:row>
    <x:row r="1428">
      <x:c r="A1428" s="120" t="n">
        <x:v>1427</x:v>
      </x:c>
      <x:c r="B1428" s="120" t="n">
        <x:v>0</x:v>
      </x:c>
      <x:c r="C1428" s="120" t="n">
        <x:v>1</x:v>
      </x:c>
      <x:c r="D1428" s="120" t="str">
        <x:v>CADC0873</x:v>
      </x:c>
      <x:c r="E1428" s="120" t="n">
        <x:v>5</x:v>
      </x:c>
      <x:c r="F1428" s="120" t="n">
        <x:v>75</x:v>
      </x:c>
      <x:c r="G1428" s="120" t="n">
        <x:v>16</x:v>
      </x:c>
      <x:c r="H1428" s="120" t="n">
        <x:v>-0.0000048639900000000005</x:v>
      </x:c>
      <x:c r="I1428" s="120" t="n">
        <x:v>3.243292512486125e-10</x:v>
      </x:c>
      <x:c r="J1428" s="120" t="n">
        <x:v>0.00001800914354567181</x:v>
      </x:c>
      <x:c r="K1428" s="120" t="n">
        <x:v>-1.4919883206772724</x:v>
      </x:c>
      <x:c r="L1428" s="120" t="n">
        <x:v>-0.02052109683124972</x:v>
      </x:c>
      <x:c r="M1428" s="120" t="n">
        <x:v>1</x:v>
      </x:c>
      <x:c r="N1428" s="120" t="n">
        <x:v>1</x:v>
      </x:c>
      <x:c r="O1428" s="120" t="n">
        <x:v>2</x:v>
      </x:c>
      <x:c r="P1428" s="120" t="n">
        <x:v>1</x:v>
      </x:c>
      <x:c r="Q1428" s="120" t="n">
        <x:v>3</x:v>
      </x:c>
      <x:c r="R1428" s="120" t="n">
        <x:v>5.355359698984e-11</x:v>
      </x:c>
      <x:c r="S1428" s="120" t="n">
        <x:v>1.0527073590155095e-11</x:v>
      </x:c>
      <x:c r="T1428" s="120" t="n">
        <x:v>375</x:v>
      </x:c>
      <x:c r="U1428" s="120" t="n">
        <x:v>80</x:v>
      </x:c>
      <x:c r="V1428" s="120" t="n">
        <x:v>4.324390016648167e-12</x:v>
      </x:c>
      <x:c r="W1428" s="120" t="n">
        <x:v>2.0270578203038282e-11</x:v>
      </x:c>
      <x:c r="X1428" s="120" t="n">
        <x:v>1428</x:v>
      </x:c>
      <x:c r="Y1428" s="151" t="n">
        <x:v>44590.041296296295</x:v>
      </x:c>
      <x:c r="Z1428" s="151" t="n">
        <x:v>44590.04216435185</x:v>
      </x:c>
      <x:c r="AA1428" s="120" t="n">
        <x:v>16</x:v>
      </x:c>
      <x:c r="AB1428" s="120" t="str">
        <x:v>Normal</x:v>
      </x:c>
      <x:c r="AC1428" s="120" t="n">
        <x:v>0</x:v>
      </x:c>
      <x:c r="AD1428" s="120"/>
      <x:c r="AE1428" s="120"/>
      <x:c r="AF1428" s="120"/>
      <x:c r="AG1428" s="120"/>
    </x:row>
    <x:row r="1429">
      <x:c r="A1429" s="120" t="n">
        <x:v>1428</x:v>
      </x:c>
      <x:c r="B1429" s="120" t="n">
        <x:v>0</x:v>
      </x:c>
      <x:c r="C1429" s="120" t="n">
        <x:v>1</x:v>
      </x:c>
      <x:c r="D1429" s="120" t="str">
        <x:v>CADC0873</x:v>
      </x:c>
      <x:c r="E1429" s="120" t="n">
        <x:v>5</x:v>
      </x:c>
      <x:c r="F1429" s="120" t="n">
        <x:v>75</x:v>
      </x:c>
      <x:c r="G1429" s="120" t="n">
        <x:v>16</x:v>
      </x:c>
      <x:c r="H1429" s="120" t="n">
        <x:v>0.000003170889375</x:v>
      </x:c>
      <x:c r="I1429" s="120" t="n">
        <x:v>5.923359289001934e-10</x:v>
      </x:c>
      <x:c r="J1429" s="120" t="n">
        <x:v>0.000024337952438530924</x:v>
      </x:c>
      <x:c r="K1429" s="120" t="n">
        <x:v>-1.460013942432673</x:v>
      </x:c>
      <x:c r="L1429" s="120" t="n">
        <x:v>-0.09572927686976994</x:v>
      </x:c>
      <x:c r="M1429" s="120" t="n">
        <x:v>1</x:v>
      </x:c>
      <x:c r="N1429" s="120" t="n">
        <x:v>1</x:v>
      </x:c>
      <x:c r="O1429" s="120" t="n">
        <x:v>2</x:v>
      </x:c>
      <x:c r="P1429" s="120" t="n">
        <x:v>1</x:v>
      </x:c>
      <x:c r="Q1429" s="120" t="n">
        <x:v>2</x:v>
      </x:c>
      <x:c r="R1429" s="120" t="n">
        <x:v>9.578354903655556e-11</x:v>
      </x:c>
      <x:c r="S1429" s="120" t="n">
        <x:v>1.3056443337942855e-11</x:v>
      </x:c>
      <x:c r="T1429" s="120" t="n">
        <x:v>375</x:v>
      </x:c>
      <x:c r="U1429" s="120" t="n">
        <x:v>80</x:v>
      </x:c>
      <x:c r="V1429" s="120" t="n">
        <x:v>7.897812385335912e-12</x:v>
      </x:c>
      <x:c r="W1429" s="120" t="n">
        <x:v>3.7020995556262087e-11</x:v>
      </x:c>
      <x:c r="X1429" s="120" t="n">
        <x:v>1429</x:v>
      </x:c>
      <x:c r="Y1429" s="151" t="n">
        <x:v>44590.04222222222</x:v>
      </x:c>
      <x:c r="Z1429" s="151" t="n">
        <x:v>44590.04309027778</x:v>
      </x:c>
      <x:c r="AA1429" s="120" t="n">
        <x:v>16</x:v>
      </x:c>
      <x:c r="AB1429" s="120" t="str">
        <x:v>Normal</x:v>
      </x:c>
      <x:c r="AC1429" s="120" t="n">
        <x:v>0</x:v>
      </x:c>
      <x:c r="AD1429" s="120"/>
      <x:c r="AE1429" s="120"/>
      <x:c r="AF1429" s="120"/>
      <x:c r="AG1429" s="120"/>
    </x:row>
    <x:row r="1430">
      <x:c r="A1430" s="120" t="n">
        <x:v>1429</x:v>
      </x:c>
      <x:c r="B1430" s="120" t="n">
        <x:v>0</x:v>
      </x:c>
      <x:c r="C1430" s="120" t="n">
        <x:v>1</x:v>
      </x:c>
      <x:c r="D1430" s="120" t="str">
        <x:v>CADC0873</x:v>
      </x:c>
      <x:c r="E1430" s="120" t="n">
        <x:v>5</x:v>
      </x:c>
      <x:c r="F1430" s="120" t="n">
        <x:v>75</x:v>
      </x:c>
      <x:c r="G1430" s="120" t="n">
        <x:v>16</x:v>
      </x:c>
      <x:c r="H1430" s="120" t="n">
        <x:v>0.0000013498118750000002</x:v>
      </x:c>
      <x:c r="I1430" s="120" t="n">
        <x:v>5.687658221045651e-10</x:v>
      </x:c>
      <x:c r="J1430" s="120" t="n">
        <x:v>0.00002384881175456264</x:v>
      </x:c>
      <x:c r="K1430" s="120" t="n">
        <x:v>-1.4688106655224584</x:v>
      </x:c>
      <x:c r="L1430" s="120" t="n">
        <x:v>-0.05955165190003561</x:v>
      </x:c>
      <x:c r="M1430" s="120" t="n">
        <x:v>1</x:v>
      </x:c>
      <x:c r="N1430" s="120" t="n">
        <x:v>1</x:v>
      </x:c>
      <x:c r="O1430" s="120" t="n">
        <x:v>2</x:v>
      </x:c>
      <x:c r="P1430" s="120" t="n">
        <x:v>1</x:v>
      </x:c>
      <x:c r="Q1430" s="120" t="n">
        <x:v>2</x:v>
      </x:c>
      <x:c r="R1430" s="120" t="n">
        <x:v>9.259098807665333e-11</x:v>
      </x:c>
      <x:c r="S1430" s="120" t="n">
        <x:v>1.1926414573767347e-11</x:v>
      </x:c>
      <x:c r="T1430" s="120" t="n">
        <x:v>375</x:v>
      </x:c>
      <x:c r="U1430" s="120" t="n">
        <x:v>80</x:v>
      </x:c>
      <x:c r="V1430" s="120" t="n">
        <x:v>7.583544294727535e-12</x:v>
      </x:c>
      <x:c r="W1430" s="120" t="n">
        <x:v>3.554786388153532e-11</x:v>
      </x:c>
      <x:c r="X1430" s="120" t="n">
        <x:v>1430</x:v>
      </x:c>
      <x:c r="Y1430" s="151" t="n">
        <x:v>44590.04314814815</x:v>
      </x:c>
      <x:c r="Z1430" s="151" t="n">
        <x:v>44590.044016203705</x:v>
      </x:c>
      <x:c r="AA1430" s="120" t="n">
        <x:v>16</x:v>
      </x:c>
      <x:c r="AB1430" s="120" t="str">
        <x:v>Normal</x:v>
      </x:c>
      <x:c r="AC1430" s="120" t="n">
        <x:v>0</x:v>
      </x:c>
      <x:c r="AD1430" s="120"/>
      <x:c r="AE1430" s="120"/>
      <x:c r="AF1430" s="120"/>
      <x:c r="AG1430" s="120"/>
    </x:row>
    <x:row r="1431">
      <x:c r="A1431" s="120" t="n">
        <x:v>1430</x:v>
      </x:c>
      <x:c r="B1431" s="120" t="n">
        <x:v>0</x:v>
      </x:c>
      <x:c r="C1431" s="120" t="n">
        <x:v>0</x:v>
      </x:c>
      <x:c r="D1431" s="120" t="str">
        <x:v>CADC0873</x:v>
      </x:c>
      <x:c r="E1431" s="120" t="n">
        <x:v>5</x:v>
      </x:c>
      <x:c r="F1431" s="120" t="n">
        <x:v>80</x:v>
      </x:c>
      <x:c r="G1431" s="120" t="n">
        <x:v>17</x:v>
      </x:c>
      <x:c r="H1431" s="120" t="n">
        <x:v>-0.0000013772794117647063</x:v>
      </x:c>
      <x:c r="I1431" s="120" t="n">
        <x:v>5.363422723753937e-10</x:v>
      </x:c>
      <x:c r="J1431" s="120" t="n">
        <x:v>0.00002315906458334174</x:v>
      </x:c>
      <x:c r="K1431" s="120" t="n">
        <x:v>-1.5350606235558948</x:v>
      </x:c>
      <x:c r="L1431" s="120" t="n">
        <x:v>0.03678045805988483</x:v>
      </x:c>
      <x:c r="M1431" s="120" t="n">
        <x:v>1</x:v>
      </x:c>
      <x:c r="N1431" s="120" t="n">
        <x:v>1</x:v>
      </x:c>
      <x:c r="O1431" s="120" t="n">
        <x:v>2</x:v>
      </x:c>
      <x:c r="P1431" s="120" t="n">
        <x:v>1</x:v>
      </x:c>
      <x:c r="Q1431" s="120" t="n">
        <x:v>1</x:v>
      </x:c>
      <x:c r="R1431" s="120" t="n">
        <x:v>7.780635688192343e-11</x:v>
      </x:c>
      <x:c r="S1431" s="120" t="n">
        <x:v>1.2393199299186672e-11</x:v>
      </x:c>
      <x:c r="T1431" s="120" t="n">
        <x:v>400</x:v>
      </x:c>
      <x:c r="U1431" s="120" t="n">
        <x:v>85</x:v>
      </x:c>
      <x:c r="V1431" s="120" t="n">
        <x:v>6.704278404692421e-12</x:v>
      </x:c>
      <x:c r="W1431" s="120" t="n">
        <x:v>3.1549545433846686e-11</x:v>
      </x:c>
      <x:c r="X1431" s="120" t="n">
        <x:v>1431</x:v>
      </x:c>
      <x:c r="Y1431" s="151" t="n">
        <x:v>44590.044074074074</x:v>
      </x:c>
      <x:c r="Z1431" s="151" t="n">
        <x:v>44590.045</x:v>
      </x:c>
      <x:c r="AA1431" s="120" t="n">
        <x:v>17</x:v>
      </x:c>
      <x:c r="AB1431" s="120" t="str">
        <x:v>Normal</x:v>
      </x:c>
      <x:c r="AC1431" s="120" t="n">
        <x:v>0</x:v>
      </x:c>
      <x:c r="AD1431" s="120"/>
      <x:c r="AE1431" s="120"/>
      <x:c r="AF1431" s="120"/>
      <x:c r="AG1431" s="120"/>
    </x:row>
    <x:row r="1432">
      <x:c r="A1432" s="120" t="n">
        <x:v>1431</x:v>
      </x:c>
      <x:c r="B1432" s="120" t="n">
        <x:v>0</x:v>
      </x:c>
      <x:c r="C1432" s="120" t="n">
        <x:v>1</x:v>
      </x:c>
      <x:c r="D1432" s="120" t="str">
        <x:v>CADC0873</x:v>
      </x:c>
      <x:c r="E1432" s="120" t="n">
        <x:v>5</x:v>
      </x:c>
      <x:c r="F1432" s="120" t="n">
        <x:v>85</x:v>
      </x:c>
      <x:c r="G1432" s="120" t="n">
        <x:v>18</x:v>
      </x:c>
      <x:c r="H1432" s="120" t="n">
        <x:v>0.000001922645055555555</x:v>
      </x:c>
      <x:c r="I1432" s="120" t="n">
        <x:v>4.758586274783201e-10</x:v>
      </x:c>
      <x:c r="J1432" s="120" t="n">
        <x:v>0.00002181418408921865</x:v>
      </x:c>
      <x:c r="K1432" s="120" t="n">
        <x:v>-1.2231412576542375</x:v>
      </x:c>
      <x:c r="L1432" s="120" t="n">
        <x:v>-0.24434603438203678</x:v>
      </x:c>
      <x:c r="M1432" s="120" t="n">
        <x:v>1</x:v>
      </x:c>
      <x:c r="N1432" s="120" t="n">
        <x:v>1</x:v>
      </x:c>
      <x:c r="O1432" s="120" t="n">
        <x:v>2</x:v>
      </x:c>
      <x:c r="P1432" s="120" t="n">
        <x:v>1</x:v>
      </x:c>
      <x:c r="Q1432" s="120" t="n">
        <x:v>2</x:v>
      </x:c>
      <x:c r="R1432" s="120" t="n">
        <x:v>5.855923977062918e-11</x:v>
      </x:c>
      <x:c r="S1432" s="120" t="n">
        <x:v>6.313036202275375e-12</x:v>
      </x:c>
      <x:c r="T1432" s="120" t="n">
        <x:v>425</x:v>
      </x:c>
      <x:c r="U1432" s="120" t="n">
        <x:v>90</x:v>
      </x:c>
      <x:c r="V1432" s="120" t="n">
        <x:v>5.5983367938625896e-12</x:v>
      </x:c>
      <x:c r="W1432" s="120" t="n">
        <x:v>2.6436590415462226e-11</x:v>
      </x:c>
      <x:c r="X1432" s="120" t="n">
        <x:v>1432</x:v>
      </x:c>
      <x:c r="Y1432" s="151" t="n">
        <x:v>44590.07017361111</x:v>
      </x:c>
      <x:c r="Z1432" s="151" t="n">
        <x:v>44590.07115740741</x:v>
      </x:c>
      <x:c r="AA1432" s="120" t="n">
        <x:v>18</x:v>
      </x:c>
      <x:c r="AB1432" s="120" t="str">
        <x:v>Normal</x:v>
      </x:c>
      <x:c r="AC1432" s="120" t="n">
        <x:v>0</x:v>
      </x:c>
      <x:c r="AD1432" s="120"/>
      <x:c r="AE1432" s="120"/>
      <x:c r="AF1432" s="120"/>
      <x:c r="AG1432" s="120"/>
    </x:row>
    <x:row r="1433">
      <x:c r="A1433" s="120" t="n">
        <x:v>1432</x:v>
      </x:c>
      <x:c r="B1433" s="120" t="n">
        <x:v>0</x:v>
      </x:c>
      <x:c r="C1433" s="120" t="n">
        <x:v>1</x:v>
      </x:c>
      <x:c r="D1433" s="120" t="str">
        <x:v>CADC0873</x:v>
      </x:c>
      <x:c r="E1433" s="120" t="n">
        <x:v>5</x:v>
      </x:c>
      <x:c r="F1433" s="120" t="n">
        <x:v>75</x:v>
      </x:c>
      <x:c r="G1433" s="120" t="n">
        <x:v>16</x:v>
      </x:c>
      <x:c r="H1433" s="120" t="n">
        <x:v>-0.000001442351875</x:v>
      </x:c>
      <x:c r="I1433" s="120" t="n">
        <x:v>3.640002584503527e-10</x:v>
      </x:c>
      <x:c r="J1433" s="120" t="n">
        <x:v>0.000019078790801577355</x:v>
      </x:c>
      <x:c r="K1433" s="120" t="n">
        <x:v>-0.9781914827851708</x:v>
      </x:c>
      <x:c r="L1433" s="120" t="n">
        <x:v>-0.41594826666868506</x:v>
      </x:c>
      <x:c r="M1433" s="120" t="n">
        <x:v>1</x:v>
      </x:c>
      <x:c r="N1433" s="120" t="n">
        <x:v>1</x:v>
      </x:c>
      <x:c r="O1433" s="120" t="n">
        <x:v>2</x:v>
      </x:c>
      <x:c r="P1433" s="120" t="n">
        <x:v>1</x:v>
      </x:c>
      <x:c r="Q1433" s="120" t="n">
        <x:v>3</x:v>
      </x:c>
      <x:c r="R1433" s="120" t="n">
        <x:v>4.8345708765902223e-11</x:v>
      </x:c>
      <x:c r="S1433" s="120" t="n">
        <x:v>8.602293832926523e-12</x:v>
      </x:c>
      <x:c r="T1433" s="120" t="n">
        <x:v>375</x:v>
      </x:c>
      <x:c r="U1433" s="120" t="n">
        <x:v>80</x:v>
      </x:c>
      <x:c r="V1433" s="120" t="n">
        <x:v>4.853336779338036e-12</x:v>
      </x:c>
      <x:c r="W1433" s="120" t="n">
        <x:v>2.2750016153147044e-11</x:v>
      </x:c>
      <x:c r="X1433" s="120" t="n">
        <x:v>1433</x:v>
      </x:c>
      <x:c r="Y1433" s="151" t="n">
        <x:v>44590.07121527778</x:v>
      </x:c>
      <x:c r="Z1433" s="151" t="n">
        <x:v>44590.07208333333</x:v>
      </x:c>
      <x:c r="AA1433" s="120" t="n">
        <x:v>16</x:v>
      </x:c>
      <x:c r="AB1433" s="120" t="str">
        <x:v>Normal</x:v>
      </x:c>
      <x:c r="AC1433" s="120" t="n">
        <x:v>0</x:v>
      </x:c>
      <x:c r="AD1433" s="120"/>
      <x:c r="AE1433" s="120"/>
      <x:c r="AF1433" s="120"/>
      <x:c r="AG1433" s="120"/>
    </x:row>
    <x:row r="1434">
      <x:c r="A1434" s="120" t="n">
        <x:v>1433</x:v>
      </x:c>
      <x:c r="B1434" s="120" t="n">
        <x:v>0</x:v>
      </x:c>
      <x:c r="C1434" s="120" t="n">
        <x:v>1</x:v>
      </x:c>
      <x:c r="D1434" s="120" t="str">
        <x:v>CADC0873</x:v>
      </x:c>
      <x:c r="E1434" s="120" t="n">
        <x:v>5</x:v>
      </x:c>
      <x:c r="F1434" s="120" t="n">
        <x:v>70</x:v>
      </x:c>
      <x:c r="G1434" s="120" t="n">
        <x:v>15</x:v>
      </x:c>
      <x:c r="H1434" s="120" t="n">
        <x:v>-0.000002106745666666667</x:v>
      </x:c>
      <x:c r="I1434" s="120" t="n">
        <x:v>2.843346499301429e-10</x:v>
      </x:c>
      <x:c r="J1434" s="120" t="n">
        <x:v>0.000016862225533130046</x:v>
      </x:c>
      <x:c r="K1434" s="120" t="n">
        <x:v>-0.9641619465496989</x:v>
      </x:c>
      <x:c r="L1434" s="120" t="n">
        <x:v>-0.43372071309079907</x:v>
      </x:c>
      <x:c r="M1434" s="120" t="n">
        <x:v>1</x:v>
      </x:c>
      <x:c r="N1434" s="120" t="n">
        <x:v>1</x:v>
      </x:c>
      <x:c r="O1434" s="120" t="n">
        <x:v>2</x:v>
      </x:c>
      <x:c r="P1434" s="120" t="n">
        <x:v>1</x:v>
      </x:c>
      <x:c r="Q1434" s="120" t="n">
        <x:v>1</x:v>
      </x:c>
      <x:c r="R1434" s="120" t="n">
        <x:v>4.6409491214315816e-11</x:v>
      </x:c>
      <x:c r="S1434" s="120" t="n">
        <x:v>7.358409451367753e-12</x:v>
      </x:c>
      <x:c r="T1434" s="120" t="n">
        <x:v>350</x:v>
      </x:c>
      <x:c r="U1434" s="120" t="n">
        <x:v>75</x:v>
      </x:c>
      <x:c r="V1434" s="120" t="n">
        <x:v>4.061923570430613e-12</x:v>
      </x:c>
      <x:c r="W1434" s="120" t="n">
        <x:v>1.8955643328676194e-11</x:v>
      </x:c>
      <x:c r="X1434" s="120" t="n">
        <x:v>1434</x:v>
      </x:c>
      <x:c r="Y1434" s="151" t="n">
        <x:v>44590.0721412037</x:v>
      </x:c>
      <x:c r="Z1434" s="151" t="n">
        <x:v>44590.07295138889</x:v>
      </x:c>
      <x:c r="AA1434" s="120" t="n">
        <x:v>15</x:v>
      </x:c>
      <x:c r="AB1434" s="120" t="str">
        <x:v>Normal</x:v>
      </x:c>
      <x:c r="AC1434" s="120" t="n">
        <x:v>1</x:v>
      </x:c>
      <x:c r="AD1434" s="120" t="n">
        <x:v>607</x:v>
      </x:c>
      <x:c r="AE1434" s="120" t="n">
        <x:v>7</x:v>
      </x:c>
      <x:c r="AF1434" s="120" t="n">
        <x:v>7</x:v>
      </x:c>
      <x:c r="AG1434" s="120" t="str">
        <x:v>train=1|anomaly=0</x:v>
      </x:c>
    </x:row>
    <x:row r="1435">
      <x:c r="A1435" s="120" t="n">
        <x:v>1434</x:v>
      </x:c>
      <x:c r="B1435" s="120" t="n">
        <x:v>0</x:v>
      </x:c>
      <x:c r="C1435" s="120" t="n">
        <x:v>1</x:v>
      </x:c>
      <x:c r="D1435" s="120" t="str">
        <x:v>CADC0873</x:v>
      </x:c>
      <x:c r="E1435" s="120" t="n">
        <x:v>5</x:v>
      </x:c>
      <x:c r="F1435" s="120" t="n">
        <x:v>80</x:v>
      </x:c>
      <x:c r="G1435" s="120" t="n">
        <x:v>17</x:v>
      </x:c>
      <x:c r="H1435" s="120" t="n">
        <x:v>-4.5587805882352934e-7</x:v>
      </x:c>
      <x:c r="I1435" s="120" t="n">
        <x:v>7.079962114509132e-10</x:v>
      </x:c>
      <x:c r="J1435" s="120" t="n">
        <x:v>0.00002660819820000808</x:v>
      </x:c>
      <x:c r="K1435" s="120" t="n">
        <x:v>-1.5162881165277975</x:v>
      </x:c>
      <x:c r="L1435" s="120" t="n">
        <x:v>-0.03862639570209072</x:v>
      </x:c>
      <x:c r="M1435" s="120" t="n">
        <x:v>1</x:v>
      </x:c>
      <x:c r="N1435" s="120" t="n">
        <x:v>1</x:v>
      </x:c>
      <x:c r="O1435" s="120" t="n">
        <x:v>2</x:v>
      </x:c>
      <x:c r="P1435" s="120" t="n">
        <x:v>1</x:v>
      </x:c>
      <x:c r="Q1435" s="120" t="n">
        <x:v>2</x:v>
      </x:c>
      <x:c r="R1435" s="120" t="n">
        <x:v>1.0211099993617457e-10</x:v>
      </x:c>
      <x:c r="S1435" s="120" t="n">
        <x:v>1.2762728940776938e-11</x:v>
      </x:c>
      <x:c r="T1435" s="120" t="n">
        <x:v>400</x:v>
      </x:c>
      <x:c r="U1435" s="120" t="n">
        <x:v>85</x:v>
      </x:c>
      <x:c r="V1435" s="120" t="n">
        <x:v>8.849952643136415e-12</x:v>
      </x:c>
      <x:c r="W1435" s="120" t="n">
        <x:v>4.164683596770078e-11</x:v>
      </x:c>
      <x:c r="X1435" s="120" t="n">
        <x:v>1435</x:v>
      </x:c>
      <x:c r="Y1435" s="151" t="n">
        <x:v>44590.07300925926</x:v>
      </x:c>
      <x:c r="Z1435" s="151" t="n">
        <x:v>44590.07393518519</x:v>
      </x:c>
      <x:c r="AA1435" s="120" t="n">
        <x:v>17</x:v>
      </x:c>
      <x:c r="AB1435" s="120" t="str">
        <x:v>Normal</x:v>
      </x:c>
      <x:c r="AC1435" s="120" t="n">
        <x:v>0</x:v>
      </x:c>
      <x:c r="AD1435" s="120"/>
      <x:c r="AE1435" s="120"/>
      <x:c r="AF1435" s="120"/>
      <x:c r="AG1435" s="120"/>
    </x:row>
    <x:row r="1436">
      <x:c r="A1436" s="120" t="n">
        <x:v>1435</x:v>
      </x:c>
      <x:c r="B1436" s="120" t="n">
        <x:v>0</x:v>
      </x:c>
      <x:c r="C1436" s="120" t="n">
        <x:v>1</x:v>
      </x:c>
      <x:c r="D1436" s="120" t="str">
        <x:v>CADC0873</x:v>
      </x:c>
      <x:c r="E1436" s="120" t="n">
        <x:v>5</x:v>
      </x:c>
      <x:c r="F1436" s="120" t="n">
        <x:v>75</x:v>
      </x:c>
      <x:c r="G1436" s="120" t="n">
        <x:v>16</x:v>
      </x:c>
      <x:c r="H1436" s="120" t="n">
        <x:v>-0.0000041127998125000006</x:v>
      </x:c>
      <x:c r="I1436" s="120" t="n">
        <x:v>4.2977520348410305e-10</x:v>
      </x:c>
      <x:c r="J1436" s="120" t="n">
        <x:v>0.000020731020319417544</x:v>
      </x:c>
      <x:c r="K1436" s="120" t="n">
        <x:v>-1.423050597098622</x:v>
      </x:c>
      <x:c r="L1436" s="120" t="n">
        <x:v>-0.0823150578851937</x:v>
      </x:c>
      <x:c r="M1436" s="120" t="n">
        <x:v>1</x:v>
      </x:c>
      <x:c r="N1436" s="120" t="n">
        <x:v>1</x:v>
      </x:c>
      <x:c r="O1436" s="120" t="n">
        <x:v>2</x:v>
      </x:c>
      <x:c r="P1436" s="120" t="n">
        <x:v>1</x:v>
      </x:c>
      <x:c r="Q1436" s="120" t="n">
        <x:v>1</x:v>
      </x:c>
      <x:c r="R1436" s="120" t="n">
        <x:v>6.949673649648208e-11</x:v>
      </x:c>
      <x:c r="S1436" s="120" t="n">
        <x:v>1.12079103875761e-11</x:v>
      </x:c>
      <x:c r="T1436" s="120" t="n">
        <x:v>375</x:v>
      </x:c>
      <x:c r="U1436" s="120" t="n">
        <x:v>80</x:v>
      </x:c>
      <x:c r="V1436" s="120" t="n">
        <x:v>5.730336046454707e-12</x:v>
      </x:c>
      <x:c r="W1436" s="120" t="n">
        <x:v>2.686095021775644e-11</x:v>
      </x:c>
      <x:c r="X1436" s="120" t="n">
        <x:v>1436</x:v>
      </x:c>
      <x:c r="Y1436" s="151" t="n">
        <x:v>44590.07399305556</x:v>
      </x:c>
      <x:c r="Z1436" s="151" t="n">
        <x:v>44590.07486111111</x:v>
      </x:c>
      <x:c r="AA1436" s="120" t="n">
        <x:v>16</x:v>
      </x:c>
      <x:c r="AB1436" s="120" t="str">
        <x:v>Normal</x:v>
      </x:c>
      <x:c r="AC1436" s="120" t="n">
        <x:v>0</x:v>
      </x:c>
      <x:c r="AD1436" s="120"/>
      <x:c r="AE1436" s="120"/>
      <x:c r="AF1436" s="120"/>
      <x:c r="AG1436" s="120"/>
    </x:row>
    <x:row r="1437">
      <x:c r="A1437" s="120" t="n">
        <x:v>1436</x:v>
      </x:c>
      <x:c r="B1437" s="120" t="n">
        <x:v>0</x:v>
      </x:c>
      <x:c r="C1437" s="120" t="n">
        <x:v>1</x:v>
      </x:c>
      <x:c r="D1437" s="120" t="str">
        <x:v>CADC0873</x:v>
      </x:c>
      <x:c r="E1437" s="120" t="n">
        <x:v>5</x:v>
      </x:c>
      <x:c r="F1437" s="120" t="n">
        <x:v>75</x:v>
      </x:c>
      <x:c r="G1437" s="120" t="n">
        <x:v>16</x:v>
      </x:c>
      <x:c r="H1437" s="120" t="n">
        <x:v>0.0000010219476874999997</x:v>
      </x:c>
      <x:c r="I1437" s="120" t="n">
        <x:v>5.303324599972215e-10</x:v>
      </x:c>
      <x:c r="J1437" s="120" t="n">
        <x:v>0.000023028948304193604</x:v>
      </x:c>
      <x:c r="K1437" s="120" t="n">
        <x:v>-1.4674778800243493</x:v>
      </x:c>
      <x:c r="L1437" s="120" t="n">
        <x:v>-0.06324612568699767</x:v>
      </x:c>
      <x:c r="M1437" s="120" t="n">
        <x:v>1</x:v>
      </x:c>
      <x:c r="N1437" s="120" t="n">
        <x:v>1</x:v>
      </x:c>
      <x:c r="O1437" s="120" t="n">
        <x:v>2</x:v>
      </x:c>
      <x:c r="P1437" s="120" t="n">
        <x:v>1</x:v>
      </x:c>
      <x:c r="Q1437" s="120" t="n">
        <x:v>2</x:v>
      </x:c>
      <x:c r="R1437" s="120" t="n">
        <x:v>8.461936070718609e-11</x:v>
      </x:c>
      <x:c r="S1437" s="120" t="n">
        <x:v>1.3539962099998147e-11</x:v>
      </x:c>
      <x:c r="T1437" s="120" t="n">
        <x:v>375</x:v>
      </x:c>
      <x:c r="U1437" s="120" t="n">
        <x:v>80</x:v>
      </x:c>
      <x:c r="V1437" s="120" t="n">
        <x:v>7.07109946662962e-12</x:v>
      </x:c>
      <x:c r="W1437" s="120" t="n">
        <x:v>3.314577874982634e-11</x:v>
      </x:c>
      <x:c r="X1437" s="120" t="n">
        <x:v>1437</x:v>
      </x:c>
      <x:c r="Y1437" s="151" t="n">
        <x:v>44590.07491898148</x:v>
      </x:c>
      <x:c r="Z1437" s="151" t="n">
        <x:v>44590.075787037036</x:v>
      </x:c>
      <x:c r="AA1437" s="120" t="n">
        <x:v>16</x:v>
      </x:c>
      <x:c r="AB1437" s="120" t="str">
        <x:v>Normal</x:v>
      </x:c>
      <x:c r="AC1437" s="120" t="n">
        <x:v>1</x:v>
      </x:c>
      <x:c r="AD1437" s="120" t="n">
        <x:v>863</x:v>
      </x:c>
      <x:c r="AE1437" s="120" t="n">
        <x:v>9</x:v>
      </x:c>
      <x:c r="AF1437" s="120" t="n">
        <x:v>63</x:v>
      </x:c>
      <x:c r="AG1437" s="120" t="str">
        <x:v>train=1|anomaly=0</x:v>
      </x:c>
    </x:row>
    <x:row r="1438">
      <x:c r="A1438" s="120" t="n">
        <x:v>1437</x:v>
      </x:c>
      <x:c r="B1438" s="120" t="n">
        <x:v>0</x:v>
      </x:c>
      <x:c r="C1438" s="120" t="n">
        <x:v>0</x:v>
      </x:c>
      <x:c r="D1438" s="120" t="str">
        <x:v>CADC0873</x:v>
      </x:c>
      <x:c r="E1438" s="120" t="n">
        <x:v>5</x:v>
      </x:c>
      <x:c r="F1438" s="120" t="n">
        <x:v>75</x:v>
      </x:c>
      <x:c r="G1438" s="120" t="n">
        <x:v>16</x:v>
      </x:c>
      <x:c r="H1438" s="120" t="n">
        <x:v>-0.0000010048101875000005</x:v>
      </x:c>
      <x:c r="I1438" s="120" t="n">
        <x:v>5.104558879172066e-10</x:v>
      </x:c>
      <x:c r="J1438" s="120" t="n">
        <x:v>0.00002259327085477458</x:v>
      </x:c>
      <x:c r="K1438" s="120" t="n">
        <x:v>-1.4991848436994544</x:v>
      </x:c>
      <x:c r="L1438" s="120" t="n">
        <x:v>-0.05543321205572204</x:v>
      </x:c>
      <x:c r="M1438" s="120" t="n">
        <x:v>1</x:v>
      </x:c>
      <x:c r="N1438" s="120" t="n">
        <x:v>1</x:v>
      </x:c>
      <x:c r="O1438" s="120" t="n">
        <x:v>2</x:v>
      </x:c>
      <x:c r="P1438" s="120" t="n">
        <x:v>1</x:v>
      </x:c>
      <x:c r="Q1438" s="120" t="n">
        <x:v>2</x:v>
      </x:c>
      <x:c r="R1438" s="120" t="n">
        <x:v>8.4045287899862e-11</x:v>
      </x:c>
      <x:c r="S1438" s="120" t="n">
        <x:v>1.1566457575127857e-11</x:v>
      </x:c>
      <x:c r="T1438" s="120" t="n">
        <x:v>375</x:v>
      </x:c>
      <x:c r="U1438" s="120" t="n">
        <x:v>80</x:v>
      </x:c>
      <x:c r="V1438" s="120" t="n">
        <x:v>6.806078505562754e-12</x:v>
      </x:c>
      <x:c r="W1438" s="120" t="n">
        <x:v>3.190349299482541e-11</x:v>
      </x:c>
      <x:c r="X1438" s="120" t="n">
        <x:v>1438</x:v>
      </x:c>
      <x:c r="Y1438" s="151" t="n">
        <x:v>44590.075844907406</x:v>
      </x:c>
      <x:c r="Z1438" s="151" t="n">
        <x:v>44590.07671296296</x:v>
      </x:c>
      <x:c r="AA1438" s="120" t="n">
        <x:v>16</x:v>
      </x:c>
      <x:c r="AB1438" s="120" t="str">
        <x:v>Normal</x:v>
      </x:c>
      <x:c r="AC1438" s="120" t="n">
        <x:v>0</x:v>
      </x:c>
      <x:c r="AD1438" s="120"/>
      <x:c r="AE1438" s="120"/>
      <x:c r="AF1438" s="120"/>
      <x:c r="AG1438" s="120"/>
    </x:row>
    <x:row r="1439">
      <x:c r="A1439" s="120" t="n">
        <x:v>1438</x:v>
      </x:c>
      <x:c r="B1439" s="120" t="n">
        <x:v>0</x:v>
      </x:c>
      <x:c r="C1439" s="120" t="n">
        <x:v>1</x:v>
      </x:c>
      <x:c r="D1439" s="120" t="str">
        <x:v>CADC0873</x:v>
      </x:c>
      <x:c r="E1439" s="120" t="n">
        <x:v>5</x:v>
      </x:c>
      <x:c r="F1439" s="120" t="n">
        <x:v>70</x:v>
      </x:c>
      <x:c r="G1439" s="120" t="n">
        <x:v>15</x:v>
      </x:c>
      <x:c r="H1439" s="120" t="n">
        <x:v>-5.728799999999989e-8</x:v>
      </x:c>
      <x:c r="I1439" s="120" t="n">
        <x:v>3.943753773188826e-10</x:v>
      </x:c>
      <x:c r="J1439" s="120" t="n">
        <x:v>0.000019858886608238705</x:v>
      </x:c>
      <x:c r="K1439" s="120" t="n">
        <x:v>-1.451721035196911</x:v>
      </x:c>
      <x:c r="L1439" s="120" t="n">
        <x:v>-0.14188218587370077</x:v>
      </x:c>
      <x:c r="M1439" s="120" t="n">
        <x:v>1</x:v>
      </x:c>
      <x:c r="N1439" s="120" t="n">
        <x:v>1</x:v>
      </x:c>
      <x:c r="O1439" s="120" t="n">
        <x:v>2</x:v>
      </x:c>
      <x:c r="P1439" s="120" t="n">
        <x:v>1</x:v>
      </x:c>
      <x:c r="Q1439" s="120" t="n">
        <x:v>1</x:v>
      </x:c>
      <x:c r="R1439" s="120" t="n">
        <x:v>7.505497765853468e-11</x:v>
      </x:c>
      <x:c r="S1439" s="120" t="n">
        <x:v>9.01753424713609e-12</x:v>
      </x:c>
      <x:c r="T1439" s="120" t="n">
        <x:v>350</x:v>
      </x:c>
      <x:c r="U1439" s="120" t="n">
        <x:v>75</x:v>
      </x:c>
      <x:c r="V1439" s="120" t="n">
        <x:v>5.633933961698323e-12</x:v>
      </x:c>
      <x:c r="W1439" s="120" t="n">
        <x:v>2.629169182125884e-11</x:v>
      </x:c>
      <x:c r="X1439" s="120" t="n">
        <x:v>1439</x:v>
      </x:c>
      <x:c r="Y1439" s="151" t="n">
        <x:v>44590.07677083334</x:v>
      </x:c>
      <x:c r="Z1439" s="151" t="n">
        <x:v>44590.077581018515</x:v>
      </x:c>
      <x:c r="AA1439" s="120" t="n">
        <x:v>15</x:v>
      </x:c>
      <x:c r="AB1439" s="120" t="str">
        <x:v>Normal</x:v>
      </x:c>
      <x:c r="AC1439" s="120" t="n">
        <x:v>1</x:v>
      </x:c>
      <x:c r="AD1439" s="120" t="n">
        <x:v>36</x:v>
      </x:c>
      <x:c r="AE1439" s="120" t="n">
        <x:v>1</x:v>
      </x:c>
      <x:c r="AF1439" s="120" t="n">
        <x:v>36</x:v>
      </x:c>
      <x:c r="AG1439" s="120" t="str">
        <x:v>train=1|anomaly=0</x:v>
      </x:c>
    </x:row>
    <x:row r="1440">
      <x:c r="A1440" s="120" t="n">
        <x:v>1439</x:v>
      </x:c>
      <x:c r="B1440" s="120" t="n">
        <x:v>0</x:v>
      </x:c>
      <x:c r="C1440" s="120" t="n">
        <x:v>1</x:v>
      </x:c>
      <x:c r="D1440" s="120" t="str">
        <x:v>CADC0873</x:v>
      </x:c>
      <x:c r="E1440" s="120" t="n">
        <x:v>5</x:v>
      </x:c>
      <x:c r="F1440" s="120" t="n">
        <x:v>70</x:v>
      </x:c>
      <x:c r="G1440" s="120" t="n">
        <x:v>15</x:v>
      </x:c>
      <x:c r="H1440" s="120" t="n">
        <x:v>-7.543833333333334e-7</x:v>
      </x:c>
      <x:c r="I1440" s="120" t="n">
        <x:v>2.9627748755279554e-10</x:v>
      </x:c>
      <x:c r="J1440" s="120" t="n">
        <x:v>0.00001721271296317915</x:v>
      </x:c>
      <x:c r="K1440" s="120" t="n">
        <x:v>-1.298417597101915</x:v>
      </x:c>
      <x:c r="L1440" s="120" t="n">
        <x:v>-0.2615231677944631</x:v>
      </x:c>
      <x:c r="M1440" s="120" t="n">
        <x:v>1</x:v>
      </x:c>
      <x:c r="N1440" s="120" t="n">
        <x:v>1</x:v>
      </x:c>
      <x:c r="O1440" s="120" t="n">
        <x:v>2</x:v>
      </x:c>
      <x:c r="P1440" s="120" t="n">
        <x:v>1</x:v>
      </x:c>
      <x:c r="Q1440" s="120" t="n">
        <x:v>1</x:v>
      </x:c>
      <x:c r="R1440" s="120" t="n">
        <x:v>5.155358359995511e-11</x:v>
      </x:c>
      <x:c r="S1440" s="120" t="n">
        <x:v>6.150723845485208e-12</x:v>
      </x:c>
      <x:c r="T1440" s="120" t="n">
        <x:v>350</x:v>
      </x:c>
      <x:c r="U1440" s="120" t="n">
        <x:v>75</x:v>
      </x:c>
      <x:c r="V1440" s="120" t="n">
        <x:v>4.232535536468507e-12</x:v>
      </x:c>
      <x:c r="W1440" s="120" t="n">
        <x:v>1.9751832503519703e-11</x:v>
      </x:c>
      <x:c r="X1440" s="120" t="n">
        <x:v>1440</x:v>
      </x:c>
      <x:c r="Y1440" s="151" t="n">
        <x:v>44590.07763888889</x:v>
      </x:c>
      <x:c r="Z1440" s="151" t="n">
        <x:v>44590.07844907408</x:v>
      </x:c>
      <x:c r="AA1440" s="120" t="n">
        <x:v>15</x:v>
      </x:c>
      <x:c r="AB1440" s="120" t="str">
        <x:v>Normal</x:v>
      </x:c>
      <x:c r="AC1440" s="120" t="n">
        <x:v>1</x:v>
      </x:c>
      <x:c r="AD1440" s="120" t="n">
        <x:v>762</x:v>
      </x:c>
      <x:c r="AE1440" s="120" t="n">
        <x:v>8</x:v>
      </x:c>
      <x:c r="AF1440" s="120" t="n">
        <x:v>62</x:v>
      </x:c>
      <x:c r="AG1440" s="120" t="str">
        <x:v>train=1|anomaly=0</x:v>
      </x:c>
    </x:row>
    <x:row r="1441">
      <x:c r="A1441" s="120" t="n">
        <x:v>1440</x:v>
      </x:c>
      <x:c r="B1441" s="120" t="n">
        <x:v>0</x:v>
      </x:c>
      <x:c r="C1441" s="120" t="n">
        <x:v>1</x:v>
      </x:c>
      <x:c r="D1441" s="120" t="str">
        <x:v>CADC0873</x:v>
      </x:c>
      <x:c r="E1441" s="120" t="n">
        <x:v>5</x:v>
      </x:c>
      <x:c r="F1441" s="120" t="n">
        <x:v>75</x:v>
      </x:c>
      <x:c r="G1441" s="120" t="n">
        <x:v>16</x:v>
      </x:c>
      <x:c r="H1441" s="120" t="n">
        <x:v>-6.535193750000002e-7</x:v>
      </x:c>
      <x:c r="I1441" s="120" t="n">
        <x:v>2.705847304985184e-10</x:v>
      </x:c>
      <x:c r="J1441" s="120" t="n">
        <x:v>0.00001644945988470498</x:v>
      </x:c>
      <x:c r="K1441" s="120" t="n">
        <x:v>-1.4817850954787188</x:v>
      </x:c>
      <x:c r="L1441" s="120" t="n">
        <x:v>-0.048943742717349886</x:v>
      </x:c>
      <x:c r="M1441" s="120" t="n">
        <x:v>1</x:v>
      </x:c>
      <x:c r="N1441" s="120" t="n">
        <x:v>1</x:v>
      </x:c>
      <x:c r="O1441" s="120" t="n">
        <x:v>2</x:v>
      </x:c>
      <x:c r="P1441" s="120" t="n">
        <x:v>1</x:v>
      </x:c>
      <x:c r="Q1441" s="120" t="n">
        <x:v>1</x:v>
      </x:c>
      <x:c r="R1441" s="120" t="n">
        <x:v>4.441703020694222e-11</x:v>
      </x:c>
      <x:c r="S1441" s="120" t="n">
        <x:v>6.116683009940822e-12</x:v>
      </x:c>
      <x:c r="T1441" s="120" t="n">
        <x:v>375</x:v>
      </x:c>
      <x:c r="U1441" s="120" t="n">
        <x:v>80</x:v>
      </x:c>
      <x:c r="V1441" s="120" t="n">
        <x:v>3.6077964066469116e-12</x:v>
      </x:c>
      <x:c r="W1441" s="120" t="n">
        <x:v>1.69115456561574e-11</x:v>
      </x:c>
      <x:c r="X1441" s="120" t="n">
        <x:v>1441</x:v>
      </x:c>
      <x:c r="Y1441" s="151" t="n">
        <x:v>44590.07850694445</x:v>
      </x:c>
      <x:c r="Z1441" s="151" t="n">
        <x:v>44590.079375</x:v>
      </x:c>
      <x:c r="AA1441" s="120" t="n">
        <x:v>16</x:v>
      </x:c>
      <x:c r="AB1441" s="120" t="str">
        <x:v>Normal</x:v>
      </x:c>
      <x:c r="AC1441" s="120" t="n">
        <x:v>0</x:v>
      </x:c>
      <x:c r="AD1441" s="120"/>
      <x:c r="AE1441" s="120"/>
      <x:c r="AF1441" s="120"/>
      <x:c r="AG1441" s="120"/>
    </x:row>
    <x:row r="1442">
      <x:c r="A1442" s="120" t="n">
        <x:v>1441</x:v>
      </x:c>
      <x:c r="B1442" s="120" t="n">
        <x:v>0</x:v>
      </x:c>
      <x:c r="C1442" s="120" t="n">
        <x:v>1</x:v>
      </x:c>
      <x:c r="D1442" s="120" t="str">
        <x:v>CADC0873</x:v>
      </x:c>
      <x:c r="E1442" s="120" t="n">
        <x:v>5</x:v>
      </x:c>
      <x:c r="F1442" s="120" t="n">
        <x:v>75</x:v>
      </x:c>
      <x:c r="G1442" s="120" t="n">
        <x:v>16</x:v>
      </x:c>
      <x:c r="H1442" s="120" t="n">
        <x:v>0.0000013908199999999998</x:v>
      </x:c>
      <x:c r="I1442" s="120" t="n">
        <x:v>2.2925125333532504e-10</x:v>
      </x:c>
      <x:c r="J1442" s="120" t="n">
        <x:v>0.000015141045318448956</x:v>
      </x:c>
      <x:c r="K1442" s="120" t="n">
        <x:v>-1.1808167058352954</x:v>
      </x:c>
      <x:c r="L1442" s="120" t="n">
        <x:v>-0.30493086232795774</x:v>
      </x:c>
      <x:c r="M1442" s="120" t="n">
        <x:v>1</x:v>
      </x:c>
      <x:c r="N1442" s="120" t="n">
        <x:v>1</x:v>
      </x:c>
      <x:c r="O1442" s="120" t="n">
        <x:v>2</x:v>
      </x:c>
      <x:c r="P1442" s="120" t="n">
        <x:v>1</x:v>
      </x:c>
      <x:c r="Q1442" s="120" t="n">
        <x:v>2</x:v>
      </x:c>
      <x:c r="R1442" s="120" t="n">
        <x:v>3.576320836534667e-11</x:v>
      </x:c>
      <x:c r="S1442" s="120" t="n">
        <x:v>6.189361194451532e-12</x:v>
      </x:c>
      <x:c r="T1442" s="120" t="n">
        <x:v>375</x:v>
      </x:c>
      <x:c r="U1442" s="120" t="n">
        <x:v>80</x:v>
      </x:c>
      <x:c r="V1442" s="120" t="n">
        <x:v>3.056683377804334e-12</x:v>
      </x:c>
      <x:c r="W1442" s="120" t="n">
        <x:v>1.4328203333457815e-11</x:v>
      </x:c>
      <x:c r="X1442" s="120" t="n">
        <x:v>1442</x:v>
      </x:c>
      <x:c r="Y1442" s="151" t="n">
        <x:v>44590.07943287037</x:v>
      </x:c>
      <x:c r="Z1442" s="151" t="n">
        <x:v>44590.080300925925</x:v>
      </x:c>
      <x:c r="AA1442" s="120" t="n">
        <x:v>16</x:v>
      </x:c>
      <x:c r="AB1442" s="120" t="str">
        <x:v>Normal</x:v>
      </x:c>
      <x:c r="AC1442" s="120" t="n">
        <x:v>0</x:v>
      </x:c>
      <x:c r="AD1442" s="120"/>
      <x:c r="AE1442" s="120"/>
      <x:c r="AF1442" s="120"/>
      <x:c r="AG1442" s="120"/>
    </x:row>
    <x:row r="1443">
      <x:c r="A1443" s="120" t="n">
        <x:v>1442</x:v>
      </x:c>
      <x:c r="B1443" s="120" t="n">
        <x:v>0</x:v>
      </x:c>
      <x:c r="C1443" s="120" t="n">
        <x:v>1</x:v>
      </x:c>
      <x:c r="D1443" s="120" t="str">
        <x:v>CADC0873</x:v>
      </x:c>
      <x:c r="E1443" s="120" t="n">
        <x:v>5</x:v>
      </x:c>
      <x:c r="F1443" s="120" t="n">
        <x:v>65</x:v>
      </x:c>
      <x:c r="G1443" s="120" t="n">
        <x:v>14</x:v>
      </x:c>
      <x:c r="H1443" s="120" t="n">
        <x:v>-0.00000414206</x:v>
      </x:c>
      <x:c r="I1443" s="120" t="n">
        <x:v>3.723784376210001e-11</x:v>
      </x:c>
      <x:c r="J1443" s="120" t="n">
        <x:v>0.000006102281848792303</x:v>
      </x:c>
      <x:c r="K1443" s="120" t="n">
        <x:v>-1.5684107872375141</x:v>
      </x:c>
      <x:c r="L1443" s="120" t="n">
        <x:v>-0.04379340104652071</x:v>
      </x:c>
      <x:c r="M1443" s="120" t="n">
        <x:v>1</x:v>
      </x:c>
      <x:c r="N1443" s="120" t="n">
        <x:v>1</x:v>
      </x:c>
      <x:c r="O1443" s="120" t="n">
        <x:v>2</x:v>
      </x:c>
      <x:c r="P1443" s="120" t="n">
        <x:v>1</x:v>
      </x:c>
      <x:c r="Q1443" s="120" t="n">
        <x:v>2</x:v>
      </x:c>
      <x:c r="R1443" s="120" t="n">
        <x:v>8.79472065428639e-12</x:v>
      </x:c>
      <x:c r="S1443" s="120" t="n">
        <x:v>2.7691651948305562e-12</x:v>
      </x:c>
      <x:c r="T1443" s="120" t="n">
        <x:v>325</x:v>
      </x:c>
      <x:c r="U1443" s="120" t="n">
        <x:v>70</x:v>
      </x:c>
      <x:c r="V1443" s="120" t="n">
        <x:v>5.728899040323078e-13</x:v>
      </x:c>
      <x:c r="W1443" s="120" t="n">
        <x:v>2.6598459830071434e-12</x:v>
      </x:c>
      <x:c r="X1443" s="120" t="n">
        <x:v>1443</x:v>
      </x:c>
      <x:c r="Y1443" s="151" t="n">
        <x:v>44590.080358796295</x:v>
      </x:c>
      <x:c r="Z1443" s="151" t="n">
        <x:v>44590.08111111111</x:v>
      </x:c>
      <x:c r="AA1443" s="120" t="n">
        <x:v>14</x:v>
      </x:c>
      <x:c r="AB1443" s="120" t="str">
        <x:v>Normal</x:v>
      </x:c>
      <x:c r="AC1443" s="120" t="n">
        <x:v>1</x:v>
      </x:c>
      <x:c r="AD1443" s="120" t="n">
        <x:v>411</x:v>
      </x:c>
      <x:c r="AE1443" s="120" t="n">
        <x:v>5</x:v>
      </x:c>
      <x:c r="AF1443" s="120" t="n">
        <x:v>11</x:v>
      </x:c>
      <x:c r="AG1443" s="120" t="str">
        <x:v>train=1|anomaly=0</x:v>
      </x:c>
    </x:row>
    <x:row r="1444">
      <x:c r="A1444" s="120" t="n">
        <x:v>1443</x:v>
      </x:c>
      <x:c r="B1444" s="120" t="n">
        <x:v>0</x:v>
      </x:c>
      <x:c r="C1444" s="120" t="n">
        <x:v>1</x:v>
      </x:c>
      <x:c r="D1444" s="120" t="str">
        <x:v>CADC0873</x:v>
      </x:c>
      <x:c r="E1444" s="120" t="n">
        <x:v>5</x:v>
      </x:c>
      <x:c r="F1444" s="120" t="n">
        <x:v>75</x:v>
      </x:c>
      <x:c r="G1444" s="120" t="n">
        <x:v>16</x:v>
      </x:c>
      <x:c r="H1444" s="120" t="n">
        <x:v>0.0000017652446249999998</x:v>
      </x:c>
      <x:c r="I1444" s="120" t="n">
        <x:v>1.2128199884291586e-10</x:v>
      </x:c>
      <x:c r="J1444" s="120" t="n">
        <x:v>0.000011012810669530093</x:v>
      </x:c>
      <x:c r="K1444" s="120" t="n">
        <x:v>-1.443140688616395</x:v>
      </x:c>
      <x:c r="L1444" s="120" t="n">
        <x:v>0.032292336785003345</x:v>
      </x:c>
      <x:c r="M1444" s="120" t="n">
        <x:v>1</x:v>
      </x:c>
      <x:c r="N1444" s="120" t="n">
        <x:v>1</x:v>
      </x:c>
      <x:c r="O1444" s="120" t="n">
        <x:v>2</x:v>
      </x:c>
      <x:c r="P1444" s="120" t="n">
        <x:v>1</x:v>
      </x:c>
      <x:c r="Q1444" s="120" t="n">
        <x:v>2</x:v>
      </x:c>
      <x:c r="R1444" s="120" t="n">
        <x:v>1.95765066238928e-11</x:v>
      </x:c>
      <x:c r="S1444" s="120" t="n">
        <x:v>2.834977068873387e-12</x:v>
      </x:c>
      <x:c r="T1444" s="120" t="n">
        <x:v>375</x:v>
      </x:c>
      <x:c r="U1444" s="120" t="n">
        <x:v>80</x:v>
      </x:c>
      <x:c r="V1444" s="120" t="n">
        <x:v>1.6170933179055447e-12</x:v>
      </x:c>
      <x:c r="W1444" s="120" t="n">
        <x:v>7.580124927682241e-12</x:v>
      </x:c>
      <x:c r="X1444" s="120" t="n">
        <x:v>1444</x:v>
      </x:c>
      <x:c r="Y1444" s="151" t="n">
        <x:v>44590.08116898148</x:v>
      </x:c>
      <x:c r="Z1444" s="151" t="n">
        <x:v>44590.082037037035</x:v>
      </x:c>
      <x:c r="AA1444" s="120" t="n">
        <x:v>16</x:v>
      </x:c>
      <x:c r="AB1444" s="120" t="str">
        <x:v>Normal</x:v>
      </x:c>
      <x:c r="AC1444" s="120" t="n">
        <x:v>0</x:v>
      </x:c>
      <x:c r="AD1444" s="120"/>
      <x:c r="AE1444" s="120"/>
      <x:c r="AF1444" s="120"/>
      <x:c r="AG1444" s="120"/>
    </x:row>
    <x:row r="1445">
      <x:c r="A1445" s="120" t="n">
        <x:v>1444</x:v>
      </x:c>
      <x:c r="B1445" s="120" t="n">
        <x:v>0</x:v>
      </x:c>
      <x:c r="C1445" s="120" t="n">
        <x:v>1</x:v>
      </x:c>
      <x:c r="D1445" s="120" t="str">
        <x:v>CADC0873</x:v>
      </x:c>
      <x:c r="E1445" s="120" t="n">
        <x:v>5</x:v>
      </x:c>
      <x:c r="F1445" s="120" t="n">
        <x:v>65</x:v>
      </x:c>
      <x:c r="G1445" s="120" t="n">
        <x:v>14</x:v>
      </x:c>
      <x:c r="H1445" s="120" t="n">
        <x:v>-0.0000020660438571428567</x:v>
      </x:c>
      <x:c r="I1445" s="120" t="n">
        <x:v>7.785601114927912e-11</x:v>
      </x:c>
      <x:c r="J1445" s="120" t="n">
        <x:v>0.000008823605337348171</x:v>
      </x:c>
      <x:c r="K1445" s="120" t="n">
        <x:v>-0.6505746059241555</x:v>
      </x:c>
      <x:c r="L1445" s="120" t="n">
        <x:v>-0.5852636526883676</x:v>
      </x:c>
      <x:c r="M1445" s="120" t="n">
        <x:v>1</x:v>
      </x:c>
      <x:c r="N1445" s="120" t="n">
        <x:v>1</x:v>
      </x:c>
      <x:c r="O1445" s="120" t="n">
        <x:v>2</x:v>
      </x:c>
      <x:c r="P1445" s="120" t="n">
        <x:v>2</x:v>
      </x:c>
      <x:c r="Q1445" s="120" t="n">
        <x:v>3</x:v>
      </x:c>
      <x:c r="R1445" s="120" t="n">
        <x:v>1.634233191444246e-11</x:v>
      </x:c>
      <x:c r="S1445" s="120" t="n">
        <x:v>6.357628646342305e-12</x:v>
      </x:c>
      <x:c r="T1445" s="120" t="n">
        <x:v>325</x:v>
      </x:c>
      <x:c r="U1445" s="120" t="n">
        <x:v>70</x:v>
      </x:c>
      <x:c r="V1445" s="120" t="n">
        <x:v>1.1977847869119866e-12</x:v>
      </x:c>
      <x:c r="W1445" s="120" t="n">
        <x:v>5.561143653519937e-12</x:v>
      </x:c>
      <x:c r="X1445" s="120" t="n">
        <x:v>1445</x:v>
      </x:c>
      <x:c r="Y1445" s="151" t="n">
        <x:v>44590.08452546296</x:v>
      </x:c>
      <x:c r="Z1445" s="151" t="n">
        <x:v>44590.085277777776</x:v>
      </x:c>
      <x:c r="AA1445" s="120" t="n">
        <x:v>14</x:v>
      </x:c>
      <x:c r="AB1445" s="120" t="str">
        <x:v>Normal</x:v>
      </x:c>
      <x:c r="AC1445" s="120" t="n">
        <x:v>0</x:v>
      </x:c>
      <x:c r="AD1445" s="120"/>
      <x:c r="AE1445" s="120"/>
      <x:c r="AF1445" s="120"/>
      <x:c r="AG1445" s="120"/>
    </x:row>
    <x:row r="1446">
      <x:c r="A1446" s="120" t="n">
        <x:v>1445</x:v>
      </x:c>
      <x:c r="B1446" s="120" t="n">
        <x:v>0</x:v>
      </x:c>
      <x:c r="C1446" s="120" t="n">
        <x:v>0</x:v>
      </x:c>
      <x:c r="D1446" s="120" t="str">
        <x:v>CADC0873</x:v>
      </x:c>
      <x:c r="E1446" s="120" t="n">
        <x:v>5</x:v>
      </x:c>
      <x:c r="F1446" s="120" t="n">
        <x:v>80</x:v>
      </x:c>
      <x:c r="G1446" s="120" t="n">
        <x:v>17</x:v>
      </x:c>
      <x:c r="H1446" s="120" t="n">
        <x:v>3.531184117647058e-7</x:v>
      </x:c>
      <x:c r="I1446" s="120" t="n">
        <x:v>3.5361570078343216e-10</x:v>
      </x:c>
      <x:c r="J1446" s="120" t="n">
        <x:v>0.000018804672312577854</x:v>
      </x:c>
      <x:c r="K1446" s="120" t="n">
        <x:v>-1.503742261564133</x:v>
      </x:c>
      <x:c r="L1446" s="120" t="n">
        <x:v>0.031132469356986266</x:v>
      </x:c>
      <x:c r="M1446" s="120" t="n">
        <x:v>1</x:v>
      </x:c>
      <x:c r="N1446" s="120" t="n">
        <x:v>1</x:v>
      </x:c>
      <x:c r="O1446" s="120" t="n">
        <x:v>2</x:v>
      </x:c>
      <x:c r="P1446" s="120" t="n">
        <x:v>1</x:v>
      </x:c>
      <x:c r="Q1446" s="120" t="n">
        <x:v>2</x:v>
      </x:c>
      <x:c r="R1446" s="120" t="n">
        <x:v>5.203466500866581e-11</x:v>
      </x:c>
      <x:c r="S1446" s="120" t="n">
        <x:v>8.170620290379599e-12</x:v>
      </x:c>
      <x:c r="T1446" s="120" t="n">
        <x:v>400</x:v>
      </x:c>
      <x:c r="U1446" s="120" t="n">
        <x:v>85</x:v>
      </x:c>
      <x:c r="V1446" s="120" t="n">
        <x:v>4.420196259792902e-12</x:v>
      </x:c>
      <x:c r="W1446" s="120" t="n">
        <x:v>2.080092357549601e-11</x:v>
      </x:c>
      <x:c r="X1446" s="120" t="n">
        <x:v>1446</x:v>
      </x:c>
      <x:c r="Y1446" s="151" t="n">
        <x:v>44590.085335648146</x:v>
      </x:c>
      <x:c r="Z1446" s="151" t="n">
        <x:v>44590.08626157408</x:v>
      </x:c>
      <x:c r="AA1446" s="120" t="n">
        <x:v>17</x:v>
      </x:c>
      <x:c r="AB1446" s="120" t="str">
        <x:v>Normal</x:v>
      </x:c>
      <x:c r="AC1446" s="120" t="n">
        <x:v>0</x:v>
      </x:c>
      <x:c r="AD1446" s="120"/>
      <x:c r="AE1446" s="120"/>
      <x:c r="AF1446" s="120"/>
      <x:c r="AG1446" s="120"/>
    </x:row>
    <x:row r="1447">
      <x:c r="A1447" s="120" t="n">
        <x:v>1446</x:v>
      </x:c>
      <x:c r="B1447" s="120" t="n">
        <x:v>0</x:v>
      </x:c>
      <x:c r="C1447" s="120" t="n">
        <x:v>0</x:v>
      </x:c>
      <x:c r="D1447" s="120" t="str">
        <x:v>CADC0873</x:v>
      </x:c>
      <x:c r="E1447" s="120" t="n">
        <x:v>5</x:v>
      </x:c>
      <x:c r="F1447" s="120" t="n">
        <x:v>70</x:v>
      </x:c>
      <x:c r="G1447" s="120" t="n">
        <x:v>15</x:v>
      </x:c>
      <x:c r="H1447" s="120" t="n">
        <x:v>-8.755859999999996e-7</x:v>
      </x:c>
      <x:c r="I1447" s="120" t="n">
        <x:v>2.78802928666264e-10</x:v>
      </x:c>
      <x:c r="J1447" s="120" t="n">
        <x:v>0.0000166973928703335</x:v>
      </x:c>
      <x:c r="K1447" s="120" t="n">
        <x:v>-1.4237697940298648</x:v>
      </x:c>
      <x:c r="L1447" s="120" t="n">
        <x:v>-0.09826423335216072</x:v>
      </x:c>
      <x:c r="M1447" s="120" t="n">
        <x:v>1</x:v>
      </x:c>
      <x:c r="N1447" s="120" t="n">
        <x:v>1</x:v>
      </x:c>
      <x:c r="O1447" s="120" t="n">
        <x:v>2</x:v>
      </x:c>
      <x:c r="P1447" s="120" t="n">
        <x:v>1</x:v>
      </x:c>
      <x:c r="Q1447" s="120" t="n">
        <x:v>1</x:v>
      </x:c>
      <x:c r="R1447" s="120" t="n">
        <x:v>5.0036639012848985e-11</x:v>
      </x:c>
      <x:c r="S1447" s="120" t="n">
        <x:v>6.7196491885668646e-12</x:v>
      </x:c>
      <x:c r="T1447" s="120" t="n">
        <x:v>350</x:v>
      </x:c>
      <x:c r="U1447" s="120" t="n">
        <x:v>75</x:v>
      </x:c>
      <x:c r="V1447" s="120" t="n">
        <x:v>3.982898980946628e-12</x:v>
      </x:c>
      <x:c r="W1447" s="120" t="n">
        <x:v>1.8586861911084267e-11</x:v>
      </x:c>
      <x:c r="X1447" s="120" t="n">
        <x:v>1447</x:v>
      </x:c>
      <x:c r="Y1447" s="151" t="n">
        <x:v>44590.08631944445</x:v>
      </x:c>
      <x:c r="Z1447" s="151" t="n">
        <x:v>44590.08712962963</x:v>
      </x:c>
      <x:c r="AA1447" s="120" t="n">
        <x:v>15</x:v>
      </x:c>
      <x:c r="AB1447" s="120" t="str">
        <x:v>Normal</x:v>
      </x:c>
      <x:c r="AC1447" s="120" t="n">
        <x:v>0</x:v>
      </x:c>
      <x:c r="AD1447" s="120"/>
      <x:c r="AE1447" s="120"/>
      <x:c r="AF1447" s="120"/>
      <x:c r="AG1447" s="120"/>
    </x:row>
    <x:row r="1448">
      <x:c r="A1448" s="120" t="n">
        <x:v>1447</x:v>
      </x:c>
      <x:c r="B1448" s="120" t="n">
        <x:v>0</x:v>
      </x:c>
      <x:c r="C1448" s="120" t="n">
        <x:v>1</x:v>
      </x:c>
      <x:c r="D1448" s="120" t="str">
        <x:v>CADC0873</x:v>
      </x:c>
      <x:c r="E1448" s="120" t="n">
        <x:v>5</x:v>
      </x:c>
      <x:c r="F1448" s="120" t="n">
        <x:v>75</x:v>
      </x:c>
      <x:c r="G1448" s="120" t="n">
        <x:v>16</x:v>
      </x:c>
      <x:c r="H1448" s="120" t="n">
        <x:v>7.9768125e-7</x:v>
      </x:c>
      <x:c r="I1448" s="120" t="n">
        <x:v>4.380000044365609e-10</x:v>
      </x:c>
      <x:c r="J1448" s="120" t="n">
        <x:v>0.00002092844964244989</x:v>
      </x:c>
      <x:c r="K1448" s="120" t="n">
        <x:v>-1.382421190517489</x:v>
      </x:c>
      <x:c r="L1448" s="120" t="n">
        <x:v>-0.10366267553296274</x:v>
      </x:c>
      <x:c r="M1448" s="120" t="n">
        <x:v>1</x:v>
      </x:c>
      <x:c r="N1448" s="120" t="n">
        <x:v>1</x:v>
      </x:c>
      <x:c r="O1448" s="120" t="n">
        <x:v>2</x:v>
      </x:c>
      <x:c r="P1448" s="120" t="n">
        <x:v>1</x:v>
      </x:c>
      <x:c r="Q1448" s="120" t="n">
        <x:v>1</x:v>
      </x:c>
      <x:c r="R1448" s="120" t="n">
        <x:v>6.936493930339555e-11</x:v>
      </x:c>
      <x:c r="S1448" s="120" t="n">
        <x:v>9.58004955419796e-12</x:v>
      </x:c>
      <x:c r="T1448" s="120" t="n">
        <x:v>375</x:v>
      </x:c>
      <x:c r="U1448" s="120" t="n">
        <x:v>80</x:v>
      </x:c>
      <x:c r="V1448" s="120" t="n">
        <x:v>5.8400000591541455e-12</x:v>
      </x:c>
      <x:c r="W1448" s="120" t="n">
        <x:v>2.7375000277285057e-11</x:v>
      </x:c>
      <x:c r="X1448" s="120" t="n">
        <x:v>1448</x:v>
      </x:c>
      <x:c r="Y1448" s="151" t="n">
        <x:v>44590.0871875</x:v>
      </x:c>
      <x:c r="Z1448" s="151" t="n">
        <x:v>44590.088055555556</x:v>
      </x:c>
      <x:c r="AA1448" s="120" t="n">
        <x:v>16</x:v>
      </x:c>
      <x:c r="AB1448" s="120" t="str">
        <x:v>Normal</x:v>
      </x:c>
      <x:c r="AC1448" s="120" t="n">
        <x:v>1</x:v>
      </x:c>
      <x:c r="AD1448" s="120" t="n">
        <x:v>35</x:v>
      </x:c>
      <x:c r="AE1448" s="120" t="n">
        <x:v>1</x:v>
      </x:c>
      <x:c r="AF1448" s="120" t="n">
        <x:v>35</x:v>
      </x:c>
      <x:c r="AG1448" s="120" t="str">
        <x:v>train=1|anomaly=0</x:v>
      </x:c>
    </x:row>
    <x:row r="1449">
      <x:c r="A1449" s="120" t="n">
        <x:v>1448</x:v>
      </x:c>
      <x:c r="B1449" s="120" t="n">
        <x:v>0</x:v>
      </x:c>
      <x:c r="C1449" s="120" t="n">
        <x:v>1</x:v>
      </x:c>
      <x:c r="D1449" s="120" t="str">
        <x:v>CADC0873</x:v>
      </x:c>
      <x:c r="E1449" s="120" t="n">
        <x:v>5</x:v>
      </x:c>
      <x:c r="F1449" s="120" t="n">
        <x:v>75</x:v>
      </x:c>
      <x:c r="G1449" s="120" t="n">
        <x:v>16</x:v>
      </x:c>
      <x:c r="H1449" s="120" t="n">
        <x:v>-1.6520812500000054e-7</x:v>
      </x:c>
      <x:c r="I1449" s="120" t="n">
        <x:v>5.852221278997152e-10</x:v>
      </x:c>
      <x:c r="J1449" s="120" t="n">
        <x:v>0.000024191364738263842</x:v>
      </x:c>
      <x:c r="K1449" s="120" t="n">
        <x:v>-1.5062096358751003</x:v>
      </x:c>
      <x:c r="L1449" s="120" t="n">
        <x:v>-0.039653832838056846</x:v>
      </x:c>
      <x:c r="M1449" s="120" t="n">
        <x:v>1</x:v>
      </x:c>
      <x:c r="N1449" s="120" t="n">
        <x:v>1</x:v>
      </x:c>
      <x:c r="O1449" s="120" t="n">
        <x:v>2</x:v>
      </x:c>
      <x:c r="P1449" s="120" t="n">
        <x:v>1</x:v>
      </x:c>
      <x:c r="Q1449" s="120" t="n">
        <x:v>2</x:v>
      </x:c>
      <x:c r="R1449" s="120" t="n">
        <x:v>9.565885757073335e-11</x:v>
      </x:c>
      <x:c r="S1449" s="120" t="n">
        <x:v>1.2025952622377547e-11</x:v>
      </x:c>
      <x:c r="T1449" s="120" t="n">
        <x:v>375</x:v>
      </x:c>
      <x:c r="U1449" s="120" t="n">
        <x:v>80</x:v>
      </x:c>
      <x:c r="V1449" s="120" t="n">
        <x:v>7.802961705329536e-12</x:v>
      </x:c>
      <x:c r="W1449" s="120" t="n">
        <x:v>3.65763829937322e-11</x:v>
      </x:c>
      <x:c r="X1449" s="120" t="n">
        <x:v>1449</x:v>
      </x:c>
      <x:c r="Y1449" s="151" t="n">
        <x:v>44590.088113425925</x:v>
      </x:c>
      <x:c r="Z1449" s="151" t="n">
        <x:v>44590.08898148148</x:v>
      </x:c>
      <x:c r="AA1449" s="120" t="n">
        <x:v>16</x:v>
      </x:c>
      <x:c r="AB1449" s="120" t="str">
        <x:v>Normal</x:v>
      </x:c>
      <x:c r="AC1449" s="120" t="n">
        <x:v>1</x:v>
      </x:c>
      <x:c r="AD1449" s="120" t="n">
        <x:v>457</x:v>
      </x:c>
      <x:c r="AE1449" s="120" t="n">
        <x:v>5</x:v>
      </x:c>
      <x:c r="AF1449" s="120" t="n">
        <x:v>57</x:v>
      </x:c>
      <x:c r="AG1449" s="120" t="str">
        <x:v>train=1|anomaly=0</x:v>
      </x:c>
    </x:row>
    <x:row r="1450">
      <x:c r="A1450" s="120" t="n">
        <x:v>1449</x:v>
      </x:c>
      <x:c r="B1450" s="120" t="n">
        <x:v>0</x:v>
      </x:c>
      <x:c r="C1450" s="120" t="n">
        <x:v>1</x:v>
      </x:c>
      <x:c r="D1450" s="120" t="str">
        <x:v>CADC0873</x:v>
      </x:c>
      <x:c r="E1450" s="120" t="n">
        <x:v>5</x:v>
      </x:c>
      <x:c r="F1450" s="120" t="n">
        <x:v>75</x:v>
      </x:c>
      <x:c r="G1450" s="120" t="n">
        <x:v>16</x:v>
      </x:c>
      <x:c r="H1450" s="120" t="n">
        <x:v>-0.0000014255049999999992</x:v>
      </x:c>
      <x:c r="I1450" s="120" t="n">
        <x:v>6.200762363726751e-10</x:v>
      </x:c>
      <x:c r="J1450" s="120" t="n">
        <x:v>0.00002490133001212335</x:v>
      </x:c>
      <x:c r="K1450" s="120" t="n">
        <x:v>-1.49114465308771</x:v>
      </x:c>
      <x:c r="L1450" s="120" t="n">
        <x:v>-0.03696248756446373</x:v>
      </x:c>
      <x:c r="M1450" s="120" t="n">
        <x:v>1</x:v>
      </x:c>
      <x:c r="N1450" s="120" t="n">
        <x:v>1</x:v>
      </x:c>
      <x:c r="O1450" s="120" t="n">
        <x:v>2</x:v>
      </x:c>
      <x:c r="P1450" s="120" t="n">
        <x:v>1</x:v>
      </x:c>
      <x:c r="Q1450" s="120" t="n">
        <x:v>0</x:v>
      </x:c>
      <x:c r="R1450" s="120" t="n">
        <x:v>1.0090950827470223e-10</x:v>
      </x:c>
      <x:c r="S1450" s="120" t="n">
        <x:v>1.1803424450834695e-11</x:v>
      </x:c>
      <x:c r="T1450" s="120" t="n">
        <x:v>375</x:v>
      </x:c>
      <x:c r="U1450" s="120" t="n">
        <x:v>80</x:v>
      </x:c>
      <x:c r="V1450" s="120" t="n">
        <x:v>8.267683151635668e-12</x:v>
      </x:c>
      <x:c r="W1450" s="120" t="n">
        <x:v>3.875476477329219e-11</x:v>
      </x:c>
      <x:c r="X1450" s="120" t="n">
        <x:v>1450</x:v>
      </x:c>
      <x:c r="Y1450" s="151" t="n">
        <x:v>44590.08903935185</x:v>
      </x:c>
      <x:c r="Z1450" s="151" t="n">
        <x:v>44590.089907407404</x:v>
      </x:c>
      <x:c r="AA1450" s="120" t="n">
        <x:v>16</x:v>
      </x:c>
      <x:c r="AB1450" s="120" t="str">
        <x:v>Normal</x:v>
      </x:c>
      <x:c r="AC1450" s="120" t="n">
        <x:v>0</x:v>
      </x:c>
      <x:c r="AD1450" s="120"/>
      <x:c r="AE1450" s="120"/>
      <x:c r="AF1450" s="120"/>
      <x:c r="AG1450" s="120"/>
    </x:row>
    <x:row r="1451">
      <x:c r="A1451" s="120" t="n">
        <x:v>1450</x:v>
      </x:c>
      <x:c r="B1451" s="120" t="n">
        <x:v>0</x:v>
      </x:c>
      <x:c r="C1451" s="120" t="n">
        <x:v>1</x:v>
      </x:c>
      <x:c r="D1451" s="120" t="str">
        <x:v>CADC0873</x:v>
      </x:c>
      <x:c r="E1451" s="120" t="n">
        <x:v>5</x:v>
      </x:c>
      <x:c r="F1451" s="120" t="n">
        <x:v>75</x:v>
      </x:c>
      <x:c r="G1451" s="120" t="n">
        <x:v>16</x:v>
      </x:c>
      <x:c r="H1451" s="120" t="n">
        <x:v>4.5781749999999957e-7</x:v>
      </x:c>
      <x:c r="I1451" s="120" t="n">
        <x:v>6.305792414110937e-10</x:v>
      </x:c>
      <x:c r="J1451" s="120" t="n">
        <x:v>0.000025111336910070992</x:v>
      </x:c>
      <x:c r="K1451" s="120" t="n">
        <x:v>-1.5088106999373583</x:v>
      </x:c>
      <x:c r="L1451" s="120" t="n">
        <x:v>-0.04657187730361485</x:v>
      </x:c>
      <x:c r="M1451" s="120" t="n">
        <x:v>1</x:v>
      </x:c>
      <x:c r="N1451" s="120" t="n">
        <x:v>1</x:v>
      </x:c>
      <x:c r="O1451" s="120" t="n">
        <x:v>2</x:v>
      </x:c>
      <x:c r="P1451" s="120" t="n">
        <x:v>1</x:v>
      </x:c>
      <x:c r="Q1451" s="120" t="n">
        <x:v>1</x:v>
      </x:c>
      <x:c r="R1451" s="120" t="n">
        <x:v>1.028634620396089e-10</x:v>
      </x:c>
      <x:c r="S1451" s="120" t="n">
        <x:v>1.3515272001926534e-11</x:v>
      </x:c>
      <x:c r="T1451" s="120" t="n">
        <x:v>375</x:v>
      </x:c>
      <x:c r="U1451" s="120" t="n">
        <x:v>80</x:v>
      </x:c>
      <x:c r="V1451" s="120" t="n">
        <x:v>8.407723218814584e-12</x:v>
      </x:c>
      <x:c r="W1451" s="120" t="n">
        <x:v>3.941120258819336e-11</x:v>
      </x:c>
      <x:c r="X1451" s="120" t="n">
        <x:v>1451</x:v>
      </x:c>
      <x:c r="Y1451" s="151" t="n">
        <x:v>44590.08996527778</x:v>
      </x:c>
      <x:c r="Z1451" s="151" t="n">
        <x:v>44590.090833333335</x:v>
      </x:c>
      <x:c r="AA1451" s="120" t="n">
        <x:v>16</x:v>
      </x:c>
      <x:c r="AB1451" s="120" t="str">
        <x:v>Normal</x:v>
      </x:c>
      <x:c r="AC1451" s="120" t="n">
        <x:v>0</x:v>
      </x:c>
      <x:c r="AD1451" s="120"/>
      <x:c r="AE1451" s="120"/>
      <x:c r="AF1451" s="120"/>
      <x:c r="AG1451" s="120"/>
    </x:row>
    <x:row r="1452">
      <x:c r="A1452" s="120" t="n">
        <x:v>1451</x:v>
      </x:c>
      <x:c r="B1452" s="120" t="n">
        <x:v>0</x:v>
      </x:c>
      <x:c r="C1452" s="120" t="n">
        <x:v>1</x:v>
      </x:c>
      <x:c r="D1452" s="120" t="str">
        <x:v>CADC0873</x:v>
      </x:c>
      <x:c r="E1452" s="120" t="n">
        <x:v>5</x:v>
      </x:c>
      <x:c r="F1452" s="120" t="n">
        <x:v>75</x:v>
      </x:c>
      <x:c r="G1452" s="120" t="n">
        <x:v>16</x:v>
      </x:c>
      <x:c r="H1452" s="120" t="n">
        <x:v>8.972925000000001e-7</x:v>
      </x:c>
      <x:c r="I1452" s="120" t="n">
        <x:v>6.983491648121563e-10</x:v>
      </x:c>
      <x:c r="J1452" s="120" t="n">
        <x:v>0.000026426296842580048</x:v>
      </x:c>
      <x:c r="K1452" s="120" t="n">
        <x:v>-1.4466029231445063</x:v>
      </x:c>
      <x:c r="L1452" s="120" t="n">
        <x:v>-0.07292974689929374</x:v>
      </x:c>
      <x:c r="M1452" s="120" t="n">
        <x:v>1</x:v>
      </x:c>
      <x:c r="N1452" s="120" t="n">
        <x:v>1</x:v>
      </x:c>
      <x:c r="O1452" s="120" t="n">
        <x:v>2</x:v>
      </x:c>
      <x:c r="P1452" s="120" t="n">
        <x:v>1</x:v>
      </x:c>
      <x:c r="Q1452" s="120" t="n">
        <x:v>0</x:v>
      </x:c>
      <x:c r="R1452" s="120" t="n">
        <x:v>1.1396468206601333e-10</x:v>
      </x:c>
      <x:c r="S1452" s="120" t="n">
        <x:v>1.2970829695234687e-11</x:v>
      </x:c>
      <x:c r="T1452" s="120" t="n">
        <x:v>375</x:v>
      </x:c>
      <x:c r="U1452" s="120" t="n">
        <x:v>80</x:v>
      </x:c>
      <x:c r="V1452" s="120" t="n">
        <x:v>9.311322197495417e-12</x:v>
      </x:c>
      <x:c r="W1452" s="120" t="n">
        <x:v>4.3646822800759766e-11</x:v>
      </x:c>
      <x:c r="X1452" s="120" t="n">
        <x:v>1452</x:v>
      </x:c>
      <x:c r="Y1452" s="151" t="n">
        <x:v>44590.090891203705</x:v>
      </x:c>
      <x:c r="Z1452" s="151" t="n">
        <x:v>44590.09175925926</x:v>
      </x:c>
      <x:c r="AA1452" s="120" t="n">
        <x:v>16</x:v>
      </x:c>
      <x:c r="AB1452" s="120" t="str">
        <x:v>Normal</x:v>
      </x:c>
      <x:c r="AC1452" s="120" t="n">
        <x:v>0</x:v>
      </x:c>
      <x:c r="AD1452" s="120"/>
      <x:c r="AE1452" s="120"/>
      <x:c r="AF1452" s="120"/>
      <x:c r="AG1452" s="120"/>
    </x:row>
    <x:row r="1453">
      <x:c r="A1453" s="120" t="n">
        <x:v>1452</x:v>
      </x:c>
      <x:c r="B1453" s="120" t="n">
        <x:v>0</x:v>
      </x:c>
      <x:c r="C1453" s="120" t="n">
        <x:v>1</x:v>
      </x:c>
      <x:c r="D1453" s="120" t="str">
        <x:v>CADC0873</x:v>
      </x:c>
      <x:c r="E1453" s="120" t="n">
        <x:v>5</x:v>
      </x:c>
      <x:c r="F1453" s="120" t="n">
        <x:v>80</x:v>
      </x:c>
      <x:c r="G1453" s="120" t="n">
        <x:v>17</x:v>
      </x:c>
      <x:c r="H1453" s="120" t="n">
        <x:v>9.598587647058824e-7</x:v>
      </x:c>
      <x:c r="I1453" s="120" t="n">
        <x:v>8.55791943148035e-10</x:v>
      </x:c>
      <x:c r="J1453" s="120" t="n">
        <x:v>0.000029253921842174172</x:v>
      </x:c>
      <x:c r="K1453" s="120" t="n">
        <x:v>-1.4782222366307494</x:v>
      </x:c>
      <x:c r="L1453" s="120" t="n">
        <x:v>-0.04707794723739665</x:v>
      </x:c>
      <x:c r="M1453" s="120" t="n">
        <x:v>1</x:v>
      </x:c>
      <x:c r="N1453" s="120" t="n">
        <x:v>1</x:v>
      </x:c>
      <x:c r="O1453" s="120" t="n">
        <x:v>2</x:v>
      </x:c>
      <x:c r="P1453" s="120" t="n">
        <x:v>1</x:v>
      </x:c>
      <x:c r="Q1453" s="120" t="n">
        <x:v>1</x:v>
      </x:c>
      <x:c r="R1453" s="120" t="n">
        <x:v>1.2141469292832357e-10</x:v>
      </x:c>
      <x:c r="S1453" s="120" t="n">
        <x:v>1.3521152764875966e-11</x:v>
      </x:c>
      <x:c r="T1453" s="120" t="n">
        <x:v>400</x:v>
      </x:c>
      <x:c r="U1453" s="120" t="n">
        <x:v>85</x:v>
      </x:c>
      <x:c r="V1453" s="120" t="n">
        <x:v>1.0697399289350438e-11</x:v>
      </x:c>
      <x:c r="W1453" s="120" t="n">
        <x:v>5.0340702538119707e-11</x:v>
      </x:c>
      <x:c r="X1453" s="120" t="n">
        <x:v>1453</x:v>
      </x:c>
      <x:c r="Y1453" s="151" t="n">
        <x:v>44590.09181712963</x:v>
      </x:c>
      <x:c r="Z1453" s="151" t="n">
        <x:v>44590.09274305555</x:v>
      </x:c>
      <x:c r="AA1453" s="120" t="n">
        <x:v>17</x:v>
      </x:c>
      <x:c r="AB1453" s="120" t="str">
        <x:v>Normal</x:v>
      </x:c>
      <x:c r="AC1453" s="120" t="n">
        <x:v>1</x:v>
      </x:c>
      <x:c r="AD1453" s="120" t="n">
        <x:v>221</x:v>
      </x:c>
      <x:c r="AE1453" s="120" t="n">
        <x:v>3</x:v>
      </x:c>
      <x:c r="AF1453" s="120" t="n">
        <x:v>21</x:v>
      </x:c>
      <x:c r="AG1453" s="120" t="str">
        <x:v>train=1|anomaly=0</x:v>
      </x:c>
    </x:row>
    <x:row r="1454">
      <x:c r="A1454" s="120" t="n">
        <x:v>1453</x:v>
      </x:c>
      <x:c r="B1454" s="120" t="n">
        <x:v>0</x:v>
      </x:c>
      <x:c r="C1454" s="120" t="n">
        <x:v>1</x:v>
      </x:c>
      <x:c r="D1454" s="120" t="str">
        <x:v>CADC0873</x:v>
      </x:c>
      <x:c r="E1454" s="120" t="n">
        <x:v>5</x:v>
      </x:c>
      <x:c r="F1454" s="120" t="n">
        <x:v>75</x:v>
      </x:c>
      <x:c r="G1454" s="120" t="n">
        <x:v>16</x:v>
      </x:c>
      <x:c r="H1454" s="120" t="n">
        <x:v>-0.00000554218</x:v>
      </x:c>
      <x:c r="I1454" s="120" t="n">
        <x:v>4.176669342533875e-10</x:v>
      </x:c>
      <x:c r="J1454" s="120" t="n">
        <x:v>0.000020436901287949393</x:v>
      </x:c>
      <x:c r="K1454" s="120" t="n">
        <x:v>-1.4256636448518654</x:v>
      </x:c>
      <x:c r="L1454" s="120" t="n">
        <x:v>-0.09662049405905367</x:v>
      </x:c>
      <x:c r="M1454" s="120" t="n">
        <x:v>1</x:v>
      </x:c>
      <x:c r="N1454" s="120" t="n">
        <x:v>1</x:v>
      </x:c>
      <x:c r="O1454" s="120" t="n">
        <x:v>2</x:v>
      </x:c>
      <x:c r="P1454" s="120" t="n">
        <x:v>1</x:v>
      </x:c>
      <x:c r="Q1454" s="120" t="n">
        <x:v>1</x:v>
      </x:c>
      <x:c r="R1454" s="120" t="n">
        <x:v>6.564247689319556e-11</x:v>
      </x:c>
      <x:c r="S1454" s="120" t="n">
        <x:v>9.544351444769394e-12</x:v>
      </x:c>
      <x:c r="T1454" s="120" t="n">
        <x:v>375</x:v>
      </x:c>
      <x:c r="U1454" s="120" t="n">
        <x:v>80</x:v>
      </x:c>
      <x:c r="V1454" s="120" t="n">
        <x:v>5.5688924567118335e-12</x:v>
      </x:c>
      <x:c r="W1454" s="120" t="n">
        <x:v>2.610418339083672e-11</x:v>
      </x:c>
      <x:c r="X1454" s="120" t="n">
        <x:v>1454</x:v>
      </x:c>
      <x:c r="Y1454" s="151" t="n">
        <x:v>44590.09280092592</x:v>
      </x:c>
      <x:c r="Z1454" s="151" t="n">
        <x:v>44590.093668981484</x:v>
      </x:c>
      <x:c r="AA1454" s="120" t="n">
        <x:v>16</x:v>
      </x:c>
      <x:c r="AB1454" s="120" t="str">
        <x:v>Normal</x:v>
      </x:c>
      <x:c r="AC1454" s="120" t="n">
        <x:v>1</x:v>
      </x:c>
      <x:c r="AD1454" s="120" t="n">
        <x:v>197</x:v>
      </x:c>
      <x:c r="AE1454" s="120" t="n">
        <x:v>2</x:v>
      </x:c>
      <x:c r="AF1454" s="120" t="n">
        <x:v>97</x:v>
      </x:c>
      <x:c r="AG1454" s="120" t="str">
        <x:v>train=1|anomaly=0</x:v>
      </x:c>
    </x:row>
    <x:row r="1455">
      <x:c r="A1455" s="120" t="n">
        <x:v>1454</x:v>
      </x:c>
      <x:c r="B1455" s="120" t="n">
        <x:v>0</x:v>
      </x:c>
      <x:c r="C1455" s="120" t="n">
        <x:v>1</x:v>
      </x:c>
      <x:c r="D1455" s="120" t="str">
        <x:v>CADC0873</x:v>
      </x:c>
      <x:c r="E1455" s="120" t="n">
        <x:v>5</x:v>
      </x:c>
      <x:c r="F1455" s="120" t="n">
        <x:v>80</x:v>
      </x:c>
      <x:c r="G1455" s="120" t="n">
        <x:v>17</x:v>
      </x:c>
      <x:c r="H1455" s="120" t="n">
        <x:v>0.00000234323588235294</x:v>
      </x:c>
      <x:c r="I1455" s="120" t="n">
        <x:v>6.876329667442124e-10</x:v>
      </x:c>
      <x:c r="J1455" s="120" t="n">
        <x:v>0.00002622275665799102</x:v>
      </x:c>
      <x:c r="K1455" s="120" t="n">
        <x:v>-1.3792618158536807</x:v>
      </x:c>
      <x:c r="L1455" s="120" t="n">
        <x:v>-0.12810679309769823</x:v>
      </x:c>
      <x:c r="M1455" s="120" t="n">
        <x:v>1</x:v>
      </x:c>
      <x:c r="N1455" s="120" t="n">
        <x:v>1</x:v>
      </x:c>
      <x:c r="O1455" s="120" t="n">
        <x:v>2</x:v>
      </x:c>
      <x:c r="P1455" s="120" t="n">
        <x:v>1</x:v>
      </x:c>
      <x:c r="Q1455" s="120" t="n">
        <x:v>0</x:v>
      </x:c>
      <x:c r="R1455" s="120" t="n">
        <x:v>9.824706501599375e-11</x:v>
      </x:c>
      <x:c r="S1455" s="120" t="n">
        <x:v>1.0187624159862225e-11</x:v>
      </x:c>
      <x:c r="T1455" s="120" t="n">
        <x:v>400</x:v>
      </x:c>
      <x:c r="U1455" s="120" t="n">
        <x:v>85</x:v>
      </x:c>
      <x:c r="V1455" s="120" t="n">
        <x:v>8.595412084302654e-12</x:v>
      </x:c>
      <x:c r="W1455" s="120" t="n">
        <x:v>4.04489980437772e-11</x:v>
      </x:c>
      <x:c r="X1455" s="120" t="n">
        <x:v>1455</x:v>
      </x:c>
      <x:c r="Y1455" s="151" t="n">
        <x:v>44590.093726851854</x:v>
      </x:c>
      <x:c r="Z1455" s="151" t="n">
        <x:v>44590.09465277778</x:v>
      </x:c>
      <x:c r="AA1455" s="120" t="n">
        <x:v>17</x:v>
      </x:c>
      <x:c r="AB1455" s="120" t="str">
        <x:v>Normal</x:v>
      </x:c>
      <x:c r="AC1455" s="120" t="n">
        <x:v>0</x:v>
      </x:c>
      <x:c r="AD1455" s="120"/>
      <x:c r="AE1455" s="120"/>
      <x:c r="AF1455" s="120"/>
      <x:c r="AG1455" s="120"/>
    </x:row>
    <x:row r="1456">
      <x:c r="A1456" s="120" t="n">
        <x:v>1455</x:v>
      </x:c>
      <x:c r="B1456" s="120" t="n">
        <x:v>0</x:v>
      </x:c>
      <x:c r="C1456" s="120" t="n">
        <x:v>1</x:v>
      </x:c>
      <x:c r="D1456" s="120" t="str">
        <x:v>CADC0873</x:v>
      </x:c>
      <x:c r="E1456" s="120" t="n">
        <x:v>5</x:v>
      </x:c>
      <x:c r="F1456" s="120" t="n">
        <x:v>85</x:v>
      </x:c>
      <x:c r="G1456" s="120" t="n">
        <x:v>18</x:v>
      </x:c>
      <x:c r="H1456" s="120" t="n">
        <x:v>0.000001338338888888888</x:v>
      </x:c>
      <x:c r="I1456" s="120" t="n">
        <x:v>6.38870695009721e-10</x:v>
      </x:c>
      <x:c r="J1456" s="120" t="n">
        <x:v>0.000025275891576949782</x:v>
      </x:c>
      <x:c r="K1456" s="120" t="n">
        <x:v>-1.1427485771837467</x:v>
      </x:c>
      <x:c r="L1456" s="120" t="n">
        <x:v>-0.2998610778359442</x:v>
      </x:c>
      <x:c r="M1456" s="120" t="n">
        <x:v>1</x:v>
      </x:c>
      <x:c r="N1456" s="120" t="n">
        <x:v>1</x:v>
      </x:c>
      <x:c r="O1456" s="120" t="n">
        <x:v>2</x:v>
      </x:c>
      <x:c r="P1456" s="120" t="n">
        <x:v>1</x:v>
      </x:c>
      <x:c r="Q1456" s="120" t="n">
        <x:v>0</x:v>
      </x:c>
      <x:c r="R1456" s="120" t="n">
        <x:v>6.76119456130526e-11</x:v>
      </x:c>
      <x:c r="S1456" s="120" t="n">
        <x:v>7.96350892814844e-12</x:v>
      </x:c>
      <x:c r="T1456" s="120" t="n">
        <x:v>425</x:v>
      </x:c>
      <x:c r="U1456" s="120" t="n">
        <x:v>90</x:v>
      </x:c>
      <x:c r="V1456" s="120" t="n">
        <x:v>7.516125823643777e-12</x:v>
      </x:c>
      <x:c r="W1456" s="120" t="n">
        <x:v>3.5492816389428944e-11</x:v>
      </x:c>
      <x:c r="X1456" s="120" t="n">
        <x:v>1456</x:v>
      </x:c>
      <x:c r="Y1456" s="151" t="n">
        <x:v>44590.09471064815</x:v>
      </x:c>
      <x:c r="Z1456" s="151" t="n">
        <x:v>44590.09569444445</x:v>
      </x:c>
      <x:c r="AA1456" s="120" t="n">
        <x:v>18</x:v>
      </x:c>
      <x:c r="AB1456" s="120" t="str">
        <x:v>Normal</x:v>
      </x:c>
      <x:c r="AC1456" s="120" t="n">
        <x:v>0</x:v>
      </x:c>
      <x:c r="AD1456" s="120"/>
      <x:c r="AE1456" s="120"/>
      <x:c r="AF1456" s="120"/>
      <x:c r="AG1456" s="120"/>
    </x:row>
    <x:row r="1457">
      <x:c r="A1457" s="120" t="n">
        <x:v>1456</x:v>
      </x:c>
      <x:c r="B1457" s="120" t="n">
        <x:v>0</x:v>
      </x:c>
      <x:c r="C1457" s="120" t="n">
        <x:v>0</x:v>
      </x:c>
      <x:c r="D1457" s="120" t="str">
        <x:v>CADC0873</x:v>
      </x:c>
      <x:c r="E1457" s="120" t="n">
        <x:v>5</x:v>
      </x:c>
      <x:c r="F1457" s="120" t="n">
        <x:v>70</x:v>
      </x:c>
      <x:c r="G1457" s="120" t="n">
        <x:v>15</x:v>
      </x:c>
      <x:c r="H1457" s="120" t="n">
        <x:v>-0.000007686396706666666</x:v>
      </x:c>
      <x:c r="I1457" s="120" t="n">
        <x:v>6.973799321224976e-11</x:v>
      </x:c>
      <x:c r="J1457" s="120" t="n">
        <x:v>0.000008350927685727481</x:v>
      </x:c>
      <x:c r="K1457" s="120" t="n">
        <x:v>-1.3029684803401758</x:v>
      </x:c>
      <x:c r="L1457" s="120" t="n">
        <x:v>-0.17615649728897284</x:v>
      </x:c>
      <x:c r="M1457" s="120" t="n">
        <x:v>1</x:v>
      </x:c>
      <x:c r="N1457" s="120" t="n">
        <x:v>1</x:v>
      </x:c>
      <x:c r="O1457" s="120" t="n">
        <x:v>0</x:v>
      </x:c>
      <x:c r="P1457" s="120" t="n">
        <x:v>2</x:v>
      </x:c>
      <x:c r="Q1457" s="120" t="n">
        <x:v>4</x:v>
      </x:c>
      <x:c r="R1457" s="120" t="n">
        <x:v>1.350392144702298e-11</x:v>
      </x:c>
      <x:c r="S1457" s="120" t="n">
        <x:v>4.4814954857177655e-12</x:v>
      </x:c>
      <x:c r="T1457" s="120" t="n">
        <x:v>350</x:v>
      </x:c>
      <x:c r="U1457" s="120" t="n">
        <x:v>75</x:v>
      </x:c>
      <x:c r="V1457" s="120" t="n">
        <x:v>9.962570458892823e-13</x:v>
      </x:c>
      <x:c r="W1457" s="120" t="n">
        <x:v>4.649199547483317e-12</x:v>
      </x:c>
      <x:c r="X1457" s="120" t="n">
        <x:v>1457</x:v>
      </x:c>
      <x:c r="Y1457" s="151" t="n">
        <x:v>44590.09575231482</x:v>
      </x:c>
      <x:c r="Z1457" s="151" t="n">
        <x:v>44590.0965625</x:v>
      </x:c>
      <x:c r="AA1457" s="120" t="n">
        <x:v>15</x:v>
      </x:c>
      <x:c r="AB1457" s="120" t="str">
        <x:v>Normal</x:v>
      </x:c>
      <x:c r="AC1457" s="120" t="n">
        <x:v>1</x:v>
      </x:c>
      <x:c r="AD1457" s="120" t="n">
        <x:v>315</x:v>
      </x:c>
      <x:c r="AE1457" s="120" t="n">
        <x:v>4</x:v>
      </x:c>
      <x:c r="AF1457" s="120" t="n">
        <x:v>15</x:v>
      </x:c>
      <x:c r="AG1457" s="120" t="str">
        <x:v>train=0|anomaly=0</x:v>
      </x:c>
    </x:row>
    <x:row r="1458">
      <x:c r="A1458" s="120" t="n">
        <x:v>1457</x:v>
      </x:c>
      <x:c r="B1458" s="120" t="n">
        <x:v>0</x:v>
      </x:c>
      <x:c r="C1458" s="120" t="n">
        <x:v>1</x:v>
      </x:c>
      <x:c r="D1458" s="120" t="str">
        <x:v>CADC0873</x:v>
      </x:c>
      <x:c r="E1458" s="120" t="n">
        <x:v>5</x:v>
      </x:c>
      <x:c r="F1458" s="120" t="n">
        <x:v>100</x:v>
      </x:c>
      <x:c r="G1458" s="120" t="n">
        <x:v>21</x:v>
      </x:c>
      <x:c r="H1458" s="120" t="n">
        <x:v>2.3322271428571408e-7</x:v>
      </x:c>
      <x:c r="I1458" s="120" t="n">
        <x:v>4.558035241797446e-10</x:v>
      </x:c>
      <x:c r="J1458" s="120" t="n">
        <x:v>0.000021349555596774014</x:v>
      </x:c>
      <x:c r="K1458" s="120" t="n">
        <x:v>-1.4745749153371634</x:v>
      </x:c>
      <x:c r="L1458" s="120" t="n">
        <x:v>0.007432243226010515</x:v>
      </x:c>
      <x:c r="M1458" s="120" t="n">
        <x:v>1</x:v>
      </x:c>
      <x:c r="N1458" s="120" t="n">
        <x:v>1</x:v>
      </x:c>
      <x:c r="O1458" s="120" t="n">
        <x:v>2</x:v>
      </x:c>
      <x:c r="P1458" s="120" t="n">
        <x:v>1</x:v>
      </x:c>
      <x:c r="Q1458" s="120" t="n">
        <x:v>5</x:v>
      </x:c>
      <x:c r="R1458" s="120" t="n">
        <x:v>4.1410873578411894e-11</x:v>
      </x:c>
      <x:c r="S1458" s="120" t="n">
        <x:v>5.686076325651707e-12</x:v>
      </x:c>
      <x:c r="T1458" s="120" t="n">
        <x:v>500</x:v>
      </x:c>
      <x:c r="U1458" s="120" t="n">
        <x:v>105</x:v>
      </x:c>
      <x:c r="V1458" s="120" t="n">
        <x:v>4.558035241797446e-12</x:v>
      </x:c>
      <x:c r="W1458" s="120" t="n">
        <x:v>2.170492972284498e-11</x:v>
      </x:c>
      <x:c r="X1458" s="120" t="n">
        <x:v>1458</x:v>
      </x:c>
      <x:c r="Y1458" s="151" t="n">
        <x:v>44590.09662037037</x:v>
      </x:c>
      <x:c r="Z1458" s="151" t="n">
        <x:v>44590.09777777778</x:v>
      </x:c>
      <x:c r="AA1458" s="120" t="n">
        <x:v>21</x:v>
      </x:c>
      <x:c r="AB1458" s="120" t="str">
        <x:v>Normal</x:v>
      </x:c>
      <x:c r="AC1458" s="120" t="n">
        <x:v>1</x:v>
      </x:c>
      <x:c r="AD1458" s="120" t="n">
        <x:v>304</x:v>
      </x:c>
      <x:c r="AE1458" s="120" t="n">
        <x:v>4</x:v>
      </x:c>
      <x:c r="AF1458" s="120" t="n">
        <x:v>4</x:v>
      </x:c>
      <x:c r="AG1458" s="120" t="str">
        <x:v>train=1|anomaly=0</x:v>
      </x:c>
    </x:row>
    <x:row r="1459">
      <x:c r="A1459" s="120" t="n">
        <x:v>1458</x:v>
      </x:c>
      <x:c r="B1459" s="120" t="n">
        <x:v>0</x:v>
      </x:c>
      <x:c r="C1459" s="120" t="n">
        <x:v>1</x:v>
      </x:c>
      <x:c r="D1459" s="120" t="str">
        <x:v>CADC0873</x:v>
      </x:c>
      <x:c r="E1459" s="120" t="n">
        <x:v>5</x:v>
      </x:c>
      <x:c r="F1459" s="120" t="n">
        <x:v>70</x:v>
      </x:c>
      <x:c r="G1459" s="120" t="n">
        <x:v>15</x:v>
      </x:c>
      <x:c r="H1459" s="120" t="n">
        <x:v>-0.000006835098266666668</x:v>
      </x:c>
      <x:c r="I1459" s="120" t="n">
        <x:v>3.794355032088086e-11</x:v>
      </x:c>
      <x:c r="J1459" s="120" t="n">
        <x:v>0.000006159833627694896</x:v>
      </x:c>
      <x:c r="K1459" s="120" t="n">
        <x:v>-1.5404893989768518</x:v>
      </x:c>
      <x:c r="L1459" s="120" t="n">
        <x:v>-0.18528953169303536</x:v>
      </x:c>
      <x:c r="M1459" s="120" t="n">
        <x:v>1</x:v>
      </x:c>
      <x:c r="N1459" s="120" t="n">
        <x:v>1</x:v>
      </x:c>
      <x:c r="O1459" s="120" t="n">
        <x:v>0</x:v>
      </x:c>
      <x:c r="P1459" s="120" t="n">
        <x:v>1</x:v>
      </x:c>
      <x:c r="Q1459" s="120" t="n">
        <x:v>4</x:v>
      </x:c>
      <x:c r="R1459" s="120" t="n">
        <x:v>7.467457297098916e-12</x:v>
      </x:c>
      <x:c r="S1459" s="120" t="n">
        <x:v>2.2797894293791713e-12</x:v>
      </x:c>
      <x:c r="T1459" s="120" t="n">
        <x:v>350</x:v>
      </x:c>
      <x:c r="U1459" s="120" t="n">
        <x:v>75</x:v>
      </x:c>
      <x:c r="V1459" s="120" t="n">
        <x:v>5.420507188697266e-13</x:v>
      </x:c>
      <x:c r="W1459" s="120" t="n">
        <x:v>2.529570021392057e-12</x:v>
      </x:c>
      <x:c r="X1459" s="120" t="n">
        <x:v>1459</x:v>
      </x:c>
      <x:c r="Y1459" s="151" t="n">
        <x:v>44590.102118055554</x:v>
      </x:c>
      <x:c r="Z1459" s="151" t="n">
        <x:v>44590.10292824074</x:v>
      </x:c>
      <x:c r="AA1459" s="120" t="n">
        <x:v>15</x:v>
      </x:c>
      <x:c r="AB1459" s="120" t="str">
        <x:v>Normal</x:v>
      </x:c>
      <x:c r="AC1459" s="120" t="n">
        <x:v>0</x:v>
      </x:c>
      <x:c r="AD1459" s="120"/>
      <x:c r="AE1459" s="120"/>
      <x:c r="AF1459" s="120"/>
      <x:c r="AG1459" s="120"/>
    </x:row>
    <x:row r="1460">
      <x:c r="A1460" s="120" t="n">
        <x:v>1459</x:v>
      </x:c>
      <x:c r="B1460" s="120" t="n">
        <x:v>0</x:v>
      </x:c>
      <x:c r="C1460" s="120" t="n">
        <x:v>1</x:v>
      </x:c>
      <x:c r="D1460" s="120" t="str">
        <x:v>CADC0873</x:v>
      </x:c>
      <x:c r="E1460" s="120" t="n">
        <x:v>5</x:v>
      </x:c>
      <x:c r="F1460" s="120" t="n">
        <x:v>85</x:v>
      </x:c>
      <x:c r="G1460" s="120" t="n">
        <x:v>18</x:v>
      </x:c>
      <x:c r="H1460" s="120" t="n">
        <x:v>0.0000026324560000000003</x:v>
      </x:c>
      <x:c r="I1460" s="120" t="n">
        <x:v>3.7908738394876316e-10</x:v>
      </x:c>
      <x:c r="J1460" s="120" t="n">
        <x:v>0.00001947016651055566</x:v>
      </x:c>
      <x:c r="K1460" s="120" t="n">
        <x:v>-1.2615474908011262</x:v>
      </x:c>
      <x:c r="L1460" s="120" t="n">
        <x:v>-0.20504060057141404</x:v>
      </x:c>
      <x:c r="M1460" s="120" t="n">
        <x:v>1</x:v>
      </x:c>
      <x:c r="N1460" s="120" t="n">
        <x:v>1</x:v>
      </x:c>
      <x:c r="O1460" s="120" t="n">
        <x:v>2</x:v>
      </x:c>
      <x:c r="P1460" s="120" t="n">
        <x:v>1</x:v>
      </x:c>
      <x:c r="Q1460" s="120" t="n">
        <x:v>3</x:v>
      </x:c>
      <x:c r="R1460" s="120" t="n">
        <x:v>4.5458517032734174e-11</x:v>
      </x:c>
      <x:c r="S1460" s="120" t="n">
        <x:v>4.59358738425744e-12</x:v>
      </x:c>
      <x:c r="T1460" s="120" t="n">
        <x:v>425</x:v>
      </x:c>
      <x:c r="U1460" s="120" t="n">
        <x:v>90</x:v>
      </x:c>
      <x:c r="V1460" s="120" t="n">
        <x:v>4.459851575867802e-12</x:v>
      </x:c>
      <x:c r="W1460" s="120" t="n">
        <x:v>2.106041021937573e-11</x:v>
      </x:c>
      <x:c r="X1460" s="120" t="n">
        <x:v>1460</x:v>
      </x:c>
      <x:c r="Y1460" s="151" t="n">
        <x:v>44590.10298611111</x:v>
      </x:c>
      <x:c r="Z1460" s="151" t="n">
        <x:v>44590.10396990741</x:v>
      </x:c>
      <x:c r="AA1460" s="120" t="n">
        <x:v>18</x:v>
      </x:c>
      <x:c r="AB1460" s="120" t="str">
        <x:v>Normal</x:v>
      </x:c>
      <x:c r="AC1460" s="120" t="n">
        <x:v>0</x:v>
      </x:c>
      <x:c r="AD1460" s="120"/>
      <x:c r="AE1460" s="120"/>
      <x:c r="AF1460" s="120"/>
      <x:c r="AG1460" s="120"/>
    </x:row>
    <x:row r="1461">
      <x:c r="A1461" s="120" t="n">
        <x:v>1460</x:v>
      </x:c>
      <x:c r="B1461" s="120" t="n">
        <x:v>0</x:v>
      </x:c>
      <x:c r="C1461" s="120" t="n">
        <x:v>0</x:v>
      </x:c>
      <x:c r="D1461" s="120" t="str">
        <x:v>CADC0873</x:v>
      </x:c>
      <x:c r="E1461" s="120" t="n">
        <x:v>5</x:v>
      </x:c>
      <x:c r="F1461" s="120" t="n">
        <x:v>80</x:v>
      </x:c>
      <x:c r="G1461" s="120" t="n">
        <x:v>17</x:v>
      </x:c>
      <x:c r="H1461" s="120" t="n">
        <x:v>9.460452941176471e-7</x:v>
      </x:c>
      <x:c r="I1461" s="120" t="n">
        <x:v>3.393070092484014e-10</x:v>
      </x:c>
      <x:c r="J1461" s="120" t="n">
        <x:v>0.000018420287979518707</x:v>
      </x:c>
      <x:c r="K1461" s="120" t="n">
        <x:v>-1.2231169268934916</x:v>
      </x:c>
      <x:c r="L1461" s="120" t="n">
        <x:v>-0.2671990684813379</x:v>
      </x:c>
      <x:c r="M1461" s="120" t="n">
        <x:v>1</x:v>
      </x:c>
      <x:c r="N1461" s="120" t="n">
        <x:v>1</x:v>
      </x:c>
      <x:c r="O1461" s="120" t="n">
        <x:v>2</x:v>
      </x:c>
      <x:c r="P1461" s="120" t="n">
        <x:v>1</x:v>
      </x:c>
      <x:c r="Q1461" s="120" t="n">
        <x:v>2</x:v>
      </x:c>
      <x:c r="R1461" s="120" t="n">
        <x:v>4.3254425128887504e-11</x:v>
      </x:c>
      <x:c r="S1461" s="120" t="n">
        <x:v>5.035651602759999e-12</x:v>
      </x:c>
      <x:c r="T1461" s="120" t="n">
        <x:v>400</x:v>
      </x:c>
      <x:c r="U1461" s="120" t="n">
        <x:v>85</x:v>
      </x:c>
      <x:c r="V1461" s="120" t="n">
        <x:v>4.241337615605018e-12</x:v>
      </x:c>
      <x:c r="W1461" s="120" t="n">
        <x:v>1.995923583814126e-11</x:v>
      </x:c>
      <x:c r="X1461" s="120" t="n">
        <x:v>1461</x:v>
      </x:c>
      <x:c r="Y1461" s="151" t="n">
        <x:v>44590.10402777778</x:v>
      </x:c>
      <x:c r="Z1461" s="151" t="n">
        <x:v>44590.1049537037</x:v>
      </x:c>
      <x:c r="AA1461" s="120" t="n">
        <x:v>17</x:v>
      </x:c>
      <x:c r="AB1461" s="120" t="str">
        <x:v>Normal</x:v>
      </x:c>
      <x:c r="AC1461" s="120" t="n">
        <x:v>1</x:v>
      </x:c>
      <x:c r="AD1461" s="120" t="n">
        <x:v>313</x:v>
      </x:c>
      <x:c r="AE1461" s="120" t="n">
        <x:v>4</x:v>
      </x:c>
      <x:c r="AF1461" s="120" t="n">
        <x:v>13</x:v>
      </x:c>
      <x:c r="AG1461" s="120" t="str">
        <x:v>train=0|anomaly=0</x:v>
      </x:c>
    </x:row>
    <x:row r="1462">
      <x:c r="A1462" s="120" t="n">
        <x:v>1461</x:v>
      </x:c>
      <x:c r="B1462" s="120" t="n">
        <x:v>0</x:v>
      </x:c>
      <x:c r="C1462" s="120" t="n">
        <x:v>1</x:v>
      </x:c>
      <x:c r="D1462" s="120" t="str">
        <x:v>CADC0873</x:v>
      </x:c>
      <x:c r="E1462" s="120" t="n">
        <x:v>5</x:v>
      </x:c>
      <x:c r="F1462" s="120" t="n">
        <x:v>75</x:v>
      </x:c>
      <x:c r="G1462" s="120" t="n">
        <x:v>16</x:v>
      </x:c>
      <x:c r="H1462" s="120" t="n">
        <x:v>-0.0000025555887499999998</x:v>
      </x:c>
      <x:c r="I1462" s="120" t="n">
        <x:v>1.8558593762339842e-10</x:v>
      </x:c>
      <x:c r="J1462" s="120" t="n">
        <x:v>0.000013622992975972586</x:v>
      </x:c>
      <x:c r="K1462" s="120" t="n">
        <x:v>-1.3035433123909614</x:v>
      </x:c>
      <x:c r="L1462" s="120" t="n">
        <x:v>-0.1922061399170606</x:v>
      </x:c>
      <x:c r="M1462" s="120" t="n">
        <x:v>1</x:v>
      </x:c>
      <x:c r="N1462" s="120" t="n">
        <x:v>1</x:v>
      </x:c>
      <x:c r="O1462" s="120" t="n">
        <x:v>2</x:v>
      </x:c>
      <x:c r="P1462" s="120" t="n">
        <x:v>1</x:v>
      </x:c>
      <x:c r="Q1462" s="120" t="n">
        <x:v>2</x:v>
      </x:c>
      <x:c r="R1462" s="120" t="n">
        <x:v>2.9612790775128886e-11</x:v>
      </x:c>
      <x:c r="S1462" s="120" t="n">
        <x:v>3.689292912620409e-12</x:v>
      </x:c>
      <x:c r="T1462" s="120" t="n">
        <x:v>375</x:v>
      </x:c>
      <x:c r="U1462" s="120" t="n">
        <x:v>80</x:v>
      </x:c>
      <x:c r="V1462" s="120" t="n">
        <x:v>2.4744791683119787e-12</x:v>
      </x:c>
      <x:c r="W1462" s="120" t="n">
        <x:v>1.1599121101462401e-11</x:v>
      </x:c>
      <x:c r="X1462" s="120" t="n">
        <x:v>1462</x:v>
      </x:c>
      <x:c r="Y1462" s="151" t="n">
        <x:v>44590.10501157407</x:v>
      </x:c>
      <x:c r="Z1462" s="151" t="n">
        <x:v>44590.10587962963</x:v>
      </x:c>
      <x:c r="AA1462" s="120" t="n">
        <x:v>16</x:v>
      </x:c>
      <x:c r="AB1462" s="120" t="str">
        <x:v>Normal</x:v>
      </x:c>
      <x:c r="AC1462" s="120" t="n">
        <x:v>1</x:v>
      </x:c>
      <x:c r="AD1462" s="120" t="n">
        <x:v>696</x:v>
      </x:c>
      <x:c r="AE1462" s="120" t="n">
        <x:v>7</x:v>
      </x:c>
      <x:c r="AF1462" s="120" t="n">
        <x:v>96</x:v>
      </x:c>
      <x:c r="AG1462" s="120" t="str">
        <x:v>train=1|anomaly=0</x:v>
      </x:c>
    </x:row>
    <x:row r="1463">
      <x:c r="A1463" s="120" t="n">
        <x:v>1462</x:v>
      </x:c>
      <x:c r="B1463" s="120" t="n">
        <x:v>0</x:v>
      </x:c>
      <x:c r="C1463" s="120" t="n">
        <x:v>0</x:v>
      </x:c>
      <x:c r="D1463" s="120" t="str">
        <x:v>CADC0873</x:v>
      </x:c>
      <x:c r="E1463" s="120" t="n">
        <x:v>5</x:v>
      </x:c>
      <x:c r="F1463" s="120" t="n">
        <x:v>80</x:v>
      </x:c>
      <x:c r="G1463" s="120" t="n">
        <x:v>17</x:v>
      </x:c>
      <x:c r="H1463" s="120" t="n">
        <x:v>0.000001707246176470588</x:v>
      </x:c>
      <x:c r="I1463" s="120" t="n">
        <x:v>4.388917487977868e-10</x:v>
      </x:c>
      <x:c r="J1463" s="120" t="n">
        <x:v>0.00002094974340649037</x:v>
      </x:c>
      <x:c r="K1463" s="120" t="n">
        <x:v>-1.504814274544088</x:v>
      </x:c>
      <x:c r="L1463" s="120" t="n">
        <x:v>-0.06874979122366771</x:v>
      </x:c>
      <x:c r="M1463" s="120" t="n">
        <x:v>1</x:v>
      </x:c>
      <x:c r="N1463" s="120" t="n">
        <x:v>1</x:v>
      </x:c>
      <x:c r="O1463" s="120" t="n">
        <x:v>2</x:v>
      </x:c>
      <x:c r="P1463" s="120" t="n">
        <x:v>1</x:v>
      </x:c>
      <x:c r="Q1463" s="120" t="n">
        <x:v>4</x:v>
      </x:c>
      <x:c r="R1463" s="120" t="n">
        <x:v>6.332708027235937e-11</x:v>
      </x:c>
      <x:c r="S1463" s="120" t="n">
        <x:v>6.713557742583332e-12</x:v>
      </x:c>
      <x:c r="T1463" s="120" t="n">
        <x:v>400</x:v>
      </x:c>
      <x:c r="U1463" s="120" t="n">
        <x:v>85</x:v>
      </x:c>
      <x:c r="V1463" s="120" t="n">
        <x:v>5.486146859972335e-12</x:v>
      </x:c>
      <x:c r="W1463" s="120" t="n">
        <x:v>2.581716169398746e-11</x:v>
      </x:c>
      <x:c r="X1463" s="120" t="n">
        <x:v>1463</x:v>
      </x:c>
      <x:c r="Y1463" s="151" t="n">
        <x:v>44590.1059375</x:v>
      </x:c>
      <x:c r="Z1463" s="151" t="n">
        <x:v>44590.10686342593</x:v>
      </x:c>
      <x:c r="AA1463" s="120" t="n">
        <x:v>17</x:v>
      </x:c>
      <x:c r="AB1463" s="120" t="str">
        <x:v>Normal</x:v>
      </x:c>
      <x:c r="AC1463" s="120" t="n">
        <x:v>0</x:v>
      </x:c>
      <x:c r="AD1463" s="120"/>
      <x:c r="AE1463" s="120"/>
      <x:c r="AF1463" s="120"/>
      <x:c r="AG1463" s="120"/>
    </x:row>
    <x:row r="1464">
      <x:c r="A1464" s="120" t="n">
        <x:v>1463</x:v>
      </x:c>
      <x:c r="B1464" s="120" t="n">
        <x:v>0</x:v>
      </x:c>
      <x:c r="C1464" s="120" t="n">
        <x:v>1</x:v>
      </x:c>
      <x:c r="D1464" s="120" t="str">
        <x:v>CADC0873</x:v>
      </x:c>
      <x:c r="E1464" s="120" t="n">
        <x:v>5</x:v>
      </x:c>
      <x:c r="F1464" s="120" t="n">
        <x:v>65</x:v>
      </x:c>
      <x:c r="G1464" s="120" t="n">
        <x:v>14</x:v>
      </x:c>
      <x:c r="H1464" s="120" t="n">
        <x:v>-2.449007142857143e-7</x:v>
      </x:c>
      <x:c r="I1464" s="120" t="n">
        <x:v>1.2131091505270661e-10</x:v>
      </x:c>
      <x:c r="J1464" s="120" t="n">
        <x:v>0.000011014123435512542</x:v>
      </x:c>
      <x:c r="K1464" s="120" t="n">
        <x:v>-0.26200627245246055</x:v>
      </x:c>
      <x:c r="L1464" s="120" t="n">
        <x:v>-0.959817631308233</x:v>
      </x:c>
      <x:c r="M1464" s="120" t="n">
        <x:v>1</x:v>
      </x:c>
      <x:c r="N1464" s="120" t="n">
        <x:v>1</x:v>
      </x:c>
      <x:c r="O1464" s="120" t="n">
        <x:v>1</x:v>
      </x:c>
      <x:c r="P1464" s="120" t="n">
        <x:v>0</x:v>
      </x:c>
      <x:c r="Q1464" s="120" t="n">
        <x:v>3</x:v>
      </x:c>
      <x:c r="R1464" s="120" t="n">
        <x:v>1.8645321526474557e-11</x:v>
      </x:c>
      <x:c r="S1464" s="120" t="n">
        <x:v>4.423471892163889e-12</x:v>
      </x:c>
      <x:c r="T1464" s="120" t="n">
        <x:v>325</x:v>
      </x:c>
      <x:c r="U1464" s="120" t="n">
        <x:v>70</x:v>
      </x:c>
      <x:c r="V1464" s="120" t="n">
        <x:v>1.86632177004164e-12</x:v>
      </x:c>
      <x:c r="W1464" s="120" t="n">
        <x:v>8.665065360907616e-12</x:v>
      </x:c>
      <x:c r="X1464" s="120" t="n">
        <x:v>1464</x:v>
      </x:c>
      <x:c r="Y1464" s="151" t="n">
        <x:v>44590.14928240741</x:v>
      </x:c>
      <x:c r="Z1464" s="151" t="n">
        <x:v>44590.150034722225</x:v>
      </x:c>
      <x:c r="AA1464" s="120" t="n">
        <x:v>14</x:v>
      </x:c>
      <x:c r="AB1464" s="120" t="str">
        <x:v>Normal</x:v>
      </x:c>
      <x:c r="AC1464" s="120" t="n">
        <x:v>0</x:v>
      </x:c>
      <x:c r="AD1464" s="120"/>
      <x:c r="AE1464" s="120"/>
      <x:c r="AF1464" s="120"/>
      <x:c r="AG1464" s="120"/>
    </x:row>
    <x:row r="1465">
      <x:c r="A1465" s="120" t="n">
        <x:v>1464</x:v>
      </x:c>
      <x:c r="B1465" s="120" t="n">
        <x:v>0</x:v>
      </x:c>
      <x:c r="C1465" s="120" t="n">
        <x:v>1</x:v>
      </x:c>
      <x:c r="D1465" s="120" t="str">
        <x:v>CADC0873</x:v>
      </x:c>
      <x:c r="E1465" s="120" t="n">
        <x:v>5</x:v>
      </x:c>
      <x:c r="F1465" s="120" t="n">
        <x:v>80</x:v>
      </x:c>
      <x:c r="G1465" s="120" t="n">
        <x:v>17</x:v>
      </x:c>
      <x:c r="H1465" s="120" t="n">
        <x:v>4.975158823529416e-7</x:v>
      </x:c>
      <x:c r="I1465" s="120" t="n">
        <x:v>3.688861407199066e-10</x:v>
      </x:c>
      <x:c r="J1465" s="120" t="n">
        <x:v>0.000019206408844963874</x:v>
      </x:c>
      <x:c r="K1465" s="120" t="n">
        <x:v>-1.5132951074114138</x:v>
      </x:c>
      <x:c r="L1465" s="120" t="n">
        <x:v>0.007094044396792299</x:v>
      </x:c>
      <x:c r="M1465" s="120" t="n">
        <x:v>1</x:v>
      </x:c>
      <x:c r="N1465" s="120" t="n">
        <x:v>1</x:v>
      </x:c>
      <x:c r="O1465" s="120" t="n">
        <x:v>2</x:v>
      </x:c>
      <x:c r="P1465" s="120" t="n">
        <x:v>1</x:v>
      </x:c>
      <x:c r="Q1465" s="120" t="n">
        <x:v>2</x:v>
      </x:c>
      <x:c r="R1465" s="120" t="n">
        <x:v>5.3613095596535935e-11</x:v>
      </x:c>
      <x:c r="S1465" s="120" t="n">
        <x:v>7.028244602448891e-12</x:v>
      </x:c>
      <x:c r="T1465" s="120" t="n">
        <x:v>400</x:v>
      </x:c>
      <x:c r="U1465" s="120" t="n">
        <x:v>85</x:v>
      </x:c>
      <x:c r="V1465" s="120" t="n">
        <x:v>4.611076758998832e-12</x:v>
      </x:c>
      <x:c r="W1465" s="120" t="n">
        <x:v>2.1699184748229797e-11</x:v>
      </x:c>
      <x:c r="X1465" s="120" t="n">
        <x:v>1465</x:v>
      </x:c>
      <x:c r="Y1465" s="151" t="n">
        <x:v>44590.150092592594</x:v>
      </x:c>
      <x:c r="Z1465" s="151" t="n">
        <x:v>44590.15101851852</x:v>
      </x:c>
      <x:c r="AA1465" s="120" t="n">
        <x:v>17</x:v>
      </x:c>
      <x:c r="AB1465" s="120" t="str">
        <x:v>Normal</x:v>
      </x:c>
      <x:c r="AC1465" s="120" t="n">
        <x:v>1</x:v>
      </x:c>
      <x:c r="AD1465" s="120" t="n">
        <x:v>511</x:v>
      </x:c>
      <x:c r="AE1465" s="120" t="n">
        <x:v>6</x:v>
      </x:c>
      <x:c r="AF1465" s="120" t="n">
        <x:v>11</x:v>
      </x:c>
      <x:c r="AG1465" s="120" t="str">
        <x:v>train=1|anomaly=0</x:v>
      </x:c>
    </x:row>
    <x:row r="1466">
      <x:c r="A1466" s="120" t="n">
        <x:v>1465</x:v>
      </x:c>
      <x:c r="B1466" s="120" t="n">
        <x:v>0</x:v>
      </x:c>
      <x:c r="C1466" s="120" t="n">
        <x:v>0</x:v>
      </x:c>
      <x:c r="D1466" s="120" t="str">
        <x:v>CADC0873</x:v>
      </x:c>
      <x:c r="E1466" s="120" t="n">
        <x:v>5</x:v>
      </x:c>
      <x:c r="F1466" s="120" t="n">
        <x:v>70</x:v>
      </x:c>
      <x:c r="G1466" s="120" t="n">
        <x:v>15</x:v>
      </x:c>
      <x:c r="H1466" s="120" t="n">
        <x:v>-0.000002871991933333333</x:v>
      </x:c>
      <x:c r="I1466" s="120" t="n">
        <x:v>2.474748395357564e-10</x:v>
      </x:c>
      <x:c r="J1466" s="120" t="n">
        <x:v>0.00001573133305018225</x:v>
      </x:c>
      <x:c r="K1466" s="120" t="n">
        <x:v>-1.484365825936655</x:v>
      </x:c>
      <x:c r="L1466" s="120" t="n">
        <x:v>-0.0976897686314018</x:v>
      </x:c>
      <x:c r="M1466" s="120" t="n">
        <x:v>1</x:v>
      </x:c>
      <x:c r="N1466" s="120" t="n">
        <x:v>1</x:v>
      </x:c>
      <x:c r="O1466" s="120" t="n">
        <x:v>2</x:v>
      </x:c>
      <x:c r="P1466" s="120" t="n">
        <x:v>1</x:v>
      </x:c>
      <x:c r="Q1466" s="120" t="n">
        <x:v>2</x:v>
      </x:c>
      <x:c r="R1466" s="120" t="n">
        <x:v>4.612303089103483e-11</x:v>
      </x:c>
      <x:c r="S1466" s="120" t="n">
        <x:v>8.213092361790283e-12</x:v>
      </x:c>
      <x:c r="T1466" s="120" t="n">
        <x:v>350</x:v>
      </x:c>
      <x:c r="U1466" s="120" t="n">
        <x:v>75</x:v>
      </x:c>
      <x:c r="V1466" s="120" t="n">
        <x:v>3.5353548505108057e-12</x:v>
      </x:c>
      <x:c r="W1466" s="120" t="n">
        <x:v>1.6498322635717092e-11</x:v>
      </x:c>
      <x:c r="X1466" s="120" t="n">
        <x:v>1466</x:v>
      </x:c>
      <x:c r="Y1466" s="151" t="n">
        <x:v>44590.15107638889</x:v>
      </x:c>
      <x:c r="Z1466" s="151" t="n">
        <x:v>44590.15188657407</x:v>
      </x:c>
      <x:c r="AA1466" s="120" t="n">
        <x:v>15</x:v>
      </x:c>
      <x:c r="AB1466" s="120" t="str">
        <x:v>Normal</x:v>
      </x:c>
      <x:c r="AC1466" s="120" t="n">
        <x:v>1</x:v>
      </x:c>
      <x:c r="AD1466" s="120" t="n">
        <x:v>208</x:v>
      </x:c>
      <x:c r="AE1466" s="120" t="n">
        <x:v>3</x:v>
      </x:c>
      <x:c r="AF1466" s="120" t="n">
        <x:v>8</x:v>
      </x:c>
      <x:c r="AG1466" s="120" t="str">
        <x:v>train=0|anomaly=0</x:v>
      </x:c>
    </x:row>
    <x:row r="1467">
      <x:c r="A1467" s="120" t="n">
        <x:v>1466</x:v>
      </x:c>
      <x:c r="B1467" s="120" t="n">
        <x:v>0</x:v>
      </x:c>
      <x:c r="C1467" s="120" t="n">
        <x:v>0</x:v>
      </x:c>
      <x:c r="D1467" s="120" t="str">
        <x:v>CADC0873</x:v>
      </x:c>
      <x:c r="E1467" s="120" t="n">
        <x:v>5</x:v>
      </x:c>
      <x:c r="F1467" s="120" t="n">
        <x:v>75</x:v>
      </x:c>
      <x:c r="G1467" s="120" t="n">
        <x:v>16</x:v>
      </x:c>
      <x:c r="H1467" s="120" t="n">
        <x:v>0.000002409554875</x:v>
      </x:c>
      <x:c r="I1467" s="120" t="n">
        <x:v>4.802809597229339e-10</x:v>
      </x:c>
      <x:c r="J1467" s="120" t="n">
        <x:v>0.000021915313361276265</x:v>
      </x:c>
      <x:c r="K1467" s="120" t="n">
        <x:v>-1.4662933858303286</x:v>
      </x:c>
      <x:c r="L1467" s="120" t="n">
        <x:v>-0.057305233765285776</x:v>
      </x:c>
      <x:c r="M1467" s="120" t="n">
        <x:v>1</x:v>
      </x:c>
      <x:c r="N1467" s="120" t="n">
        <x:v>1</x:v>
      </x:c>
      <x:c r="O1467" s="120" t="n">
        <x:v>2</x:v>
      </x:c>
      <x:c r="P1467" s="120" t="n">
        <x:v>1</x:v>
      </x:c>
      <x:c r="Q1467" s="120" t="n">
        <x:v>2</x:v>
      </x:c>
      <x:c r="R1467" s="120" t="n">
        <x:v>8.029520149076319e-11</x:v>
      </x:c>
      <x:c r="S1467" s="120" t="n">
        <x:v>9.215174818906201e-12</x:v>
      </x:c>
      <x:c r="T1467" s="120" t="n">
        <x:v>375</x:v>
      </x:c>
      <x:c r="U1467" s="120" t="n">
        <x:v>80</x:v>
      </x:c>
      <x:c r="V1467" s="120" t="n">
        <x:v>6.403746129639119e-12</x:v>
      </x:c>
      <x:c r="W1467" s="120" t="n">
        <x:v>3.001755998268337e-11</x:v>
      </x:c>
      <x:c r="X1467" s="120" t="n">
        <x:v>1467</x:v>
      </x:c>
      <x:c r="Y1467" s="151" t="n">
        <x:v>44590.15194444444</x:v>
      </x:c>
      <x:c r="Z1467" s="151" t="n">
        <x:v>44590.1528125</x:v>
      </x:c>
      <x:c r="AA1467" s="120" t="n">
        <x:v>16</x:v>
      </x:c>
      <x:c r="AB1467" s="120" t="str">
        <x:v>Normal</x:v>
      </x:c>
      <x:c r="AC1467" s="120" t="n">
        <x:v>0</x:v>
      </x:c>
      <x:c r="AD1467" s="120"/>
      <x:c r="AE1467" s="120"/>
      <x:c r="AF1467" s="120"/>
      <x:c r="AG1467" s="120"/>
    </x:row>
    <x:row r="1468">
      <x:c r="A1468" s="120" t="n">
        <x:v>1467</x:v>
      </x:c>
      <x:c r="B1468" s="120" t="n">
        <x:v>0</x:v>
      </x:c>
      <x:c r="C1468" s="120" t="n">
        <x:v>1</x:v>
      </x:c>
      <x:c r="D1468" s="120" t="str">
        <x:v>CADC0873</x:v>
      </x:c>
      <x:c r="E1468" s="120" t="n">
        <x:v>5</x:v>
      </x:c>
      <x:c r="F1468" s="120" t="n">
        <x:v>80</x:v>
      </x:c>
      <x:c r="G1468" s="120" t="n">
        <x:v>17</x:v>
      </x:c>
      <x:c r="H1468" s="120" t="n">
        <x:v>-0.0000011704482352941176</x:v>
      </x:c>
      <x:c r="I1468" s="120" t="n">
        <x:v>6.650128086484852e-10</x:v>
      </x:c>
      <x:c r="J1468" s="120" t="n">
        <x:v>0.000025787842264301316</x:v>
      </x:c>
      <x:c r="K1468" s="120" t="n">
        <x:v>-1.5189943627613691</x:v>
      </x:c>
      <x:c r="L1468" s="120" t="n">
        <x:v>0.03284504887816285</x:v>
      </x:c>
      <x:c r="M1468" s="120" t="n">
        <x:v>1</x:v>
      </x:c>
      <x:c r="N1468" s="120" t="n">
        <x:v>1</x:v>
      </x:c>
      <x:c r="O1468" s="120" t="n">
        <x:v>2</x:v>
      </x:c>
      <x:c r="P1468" s="120" t="n">
        <x:v>1</x:v>
      </x:c>
      <x:c r="Q1468" s="120" t="n">
        <x:v>2</x:v>
      </x:c>
      <x:c r="R1468" s="120" t="n">
        <x:v>9.582349402372344e-11</x:v>
      </x:c>
      <x:c r="S1468" s="120" t="n">
        <x:v>1.2210715417902224e-11</x:v>
      </x:c>
      <x:c r="T1468" s="120" t="n">
        <x:v>400</x:v>
      </x:c>
      <x:c r="U1468" s="120" t="n">
        <x:v>85</x:v>
      </x:c>
      <x:c r="V1468" s="120" t="n">
        <x:v>8.312660108106065e-12</x:v>
      </x:c>
      <x:c r="W1468" s="120" t="n">
        <x:v>3.911840050873442e-11</x:v>
      </x:c>
      <x:c r="X1468" s="120" t="n">
        <x:v>1468</x:v>
      </x:c>
      <x:c r="Y1468" s="151" t="n">
        <x:v>44590.15287037037</x:v>
      </x:c>
      <x:c r="Z1468" s="151" t="n">
        <x:v>44590.1537962963</x:v>
      </x:c>
      <x:c r="AA1468" s="120" t="n">
        <x:v>17</x:v>
      </x:c>
      <x:c r="AB1468" s="120" t="str">
        <x:v>Normal</x:v>
      </x:c>
      <x:c r="AC1468" s="120" t="n">
        <x:v>0</x:v>
      </x:c>
      <x:c r="AD1468" s="120"/>
      <x:c r="AE1468" s="120"/>
      <x:c r="AF1468" s="120"/>
      <x:c r="AG1468" s="120"/>
    </x:row>
    <x:row r="1469">
      <x:c r="A1469" s="120" t="n">
        <x:v>1468</x:v>
      </x:c>
      <x:c r="B1469" s="120" t="n">
        <x:v>0</x:v>
      </x:c>
      <x:c r="C1469" s="120" t="n">
        <x:v>1</x:v>
      </x:c>
      <x:c r="D1469" s="120" t="str">
        <x:v>CADC0873</x:v>
      </x:c>
      <x:c r="E1469" s="120" t="n">
        <x:v>5</x:v>
      </x:c>
      <x:c r="F1469" s="120" t="n">
        <x:v>75</x:v>
      </x:c>
      <x:c r="G1469" s="120" t="n">
        <x:v>16</x:v>
      </x:c>
      <x:c r="H1469" s="120" t="n">
        <x:v>-2.8976687499999955e-7</x:v>
      </x:c>
      <x:c r="I1469" s="120" t="n">
        <x:v>6.463080909120588e-10</x:v>
      </x:c>
      <x:c r="J1469" s="120" t="n">
        <x:v>0.00002542259016921877</x:v>
      </x:c>
      <x:c r="K1469" s="120" t="n">
        <x:v>-1.4785505209849321</x:v>
      </x:c>
      <x:c r="L1469" s="120" t="n">
        <x:v>-0.06711627896773774</x:v>
      </x:c>
      <x:c r="M1469" s="120" t="n">
        <x:v>1</x:v>
      </x:c>
      <x:c r="N1469" s="120" t="n">
        <x:v>1</x:v>
      </x:c>
      <x:c r="O1469" s="120" t="n">
        <x:v>2</x:v>
      </x:c>
      <x:c r="P1469" s="120" t="n">
        <x:v>1</x:v>
      </x:c>
      <x:c r="Q1469" s="120" t="n">
        <x:v>0</x:v>
      </x:c>
      <x:c r="R1469" s="120" t="n">
        <x:v>1.0580436996697333e-10</x:v>
      </x:c>
      <x:c r="S1469" s="120" t="n">
        <x:v>1.2839584133814286e-11</x:v>
      </x:c>
      <x:c r="T1469" s="120" t="n">
        <x:v>375</x:v>
      </x:c>
      <x:c r="U1469" s="120" t="n">
        <x:v>80</x:v>
      </x:c>
      <x:c r="V1469" s="120" t="n">
        <x:v>8.617441212160784e-12</x:v>
      </x:c>
      <x:c r="W1469" s="120" t="n">
        <x:v>4.039425568200368e-11</x:v>
      </x:c>
      <x:c r="X1469" s="120" t="n">
        <x:v>1469</x:v>
      </x:c>
      <x:c r="Y1469" s="151" t="n">
        <x:v>44590.15385416667</x:v>
      </x:c>
      <x:c r="Z1469" s="151" t="n">
        <x:v>44590.15472222222</x:v>
      </x:c>
      <x:c r="AA1469" s="120" t="n">
        <x:v>16</x:v>
      </x:c>
      <x:c r="AB1469" s="120" t="str">
        <x:v>Normal</x:v>
      </x:c>
      <x:c r="AC1469" s="120" t="n">
        <x:v>1</x:v>
      </x:c>
      <x:c r="AD1469" s="120" t="n">
        <x:v>113</x:v>
      </x:c>
      <x:c r="AE1469" s="120" t="n">
        <x:v>2</x:v>
      </x:c>
      <x:c r="AF1469" s="120" t="n">
        <x:v>13</x:v>
      </x:c>
      <x:c r="AG1469" s="120" t="str">
        <x:v>train=1|anomaly=0</x:v>
      </x:c>
    </x:row>
    <x:row r="1470">
      <x:c r="A1470" s="120" t="n">
        <x:v>1469</x:v>
      </x:c>
      <x:c r="B1470" s="120" t="n">
        <x:v>0</x:v>
      </x:c>
      <x:c r="C1470" s="120" t="n">
        <x:v>1</x:v>
      </x:c>
      <x:c r="D1470" s="120" t="str">
        <x:v>CADC0873</x:v>
      </x:c>
      <x:c r="E1470" s="120" t="n">
        <x:v>5</x:v>
      </x:c>
      <x:c r="F1470" s="120" t="n">
        <x:v>80</x:v>
      </x:c>
      <x:c r="G1470" s="120" t="n">
        <x:v>17</x:v>
      </x:c>
      <x:c r="H1470" s="120" t="n">
        <x:v>-0.0000034632599999999997</x:v>
      </x:c>
      <x:c r="I1470" s="120" t="n">
        <x:v>6.932749689365295e-10</x:v>
      </x:c>
      <x:c r="J1470" s="120" t="n">
        <x:v>0.000026330115247308157</x:v>
      </x:c>
      <x:c r="K1470" s="120" t="n">
        <x:v>-1.5370375263022926</x:v>
      </x:c>
      <x:c r="L1470" s="120" t="n">
        <x:v>0.01248237303393322</x:v>
      </x:c>
      <x:c r="M1470" s="120" t="n">
        <x:v>1</x:v>
      </x:c>
      <x:c r="N1470" s="120" t="n">
        <x:v>1</x:v>
      </x:c>
      <x:c r="O1470" s="120" t="n">
        <x:v>2</x:v>
      </x:c>
      <x:c r="P1470" s="120" t="n">
        <x:v>1</x:v>
      </x:c>
      <x:c r="Q1470" s="120" t="n">
        <x:v>1</x:v>
      </x:c>
      <x:c r="R1470" s="120" t="n">
        <x:v>9.985834503754844e-11</x:v>
      </x:c>
      <x:c r="S1470" s="120" t="n">
        <x:v>1.339221531208e-11</x:v>
      </x:c>
      <x:c r="T1470" s="120" t="n">
        <x:v>400</x:v>
      </x:c>
      <x:c r="U1470" s="120" t="n">
        <x:v>85</x:v>
      </x:c>
      <x:c r="V1470" s="120" t="n">
        <x:v>8.665937111706618e-12</x:v>
      </x:c>
      <x:c r="W1470" s="120" t="n">
        <x:v>4.078088052567821e-11</x:v>
      </x:c>
      <x:c r="X1470" s="120" t="n">
        <x:v>1470</x:v>
      </x:c>
      <x:c r="Y1470" s="151" t="n">
        <x:v>44590.15478009259</x:v>
      </x:c>
      <x:c r="Z1470" s="151" t="n">
        <x:v>44590.155706018515</x:v>
      </x:c>
      <x:c r="AA1470" s="120" t="n">
        <x:v>17</x:v>
      </x:c>
      <x:c r="AB1470" s="120" t="str">
        <x:v>Normal</x:v>
      </x:c>
      <x:c r="AC1470" s="120" t="n">
        <x:v>1</x:v>
      </x:c>
      <x:c r="AD1470" s="120" t="n">
        <x:v>91</x:v>
      </x:c>
      <x:c r="AE1470" s="120" t="n">
        <x:v>1</x:v>
      </x:c>
      <x:c r="AF1470" s="120" t="n">
        <x:v>91</x:v>
      </x:c>
      <x:c r="AG1470" s="120" t="str">
        <x:v>train=1|anomaly=0</x:v>
      </x:c>
    </x:row>
    <x:row r="1471">
      <x:c r="A1471" s="120" t="n">
        <x:v>1470</x:v>
      </x:c>
      <x:c r="B1471" s="120" t="n">
        <x:v>0</x:v>
      </x:c>
      <x:c r="C1471" s="120" t="n">
        <x:v>1</x:v>
      </x:c>
      <x:c r="D1471" s="120" t="str">
        <x:v>CADC0873</x:v>
      </x:c>
      <x:c r="E1471" s="120" t="n">
        <x:v>5</x:v>
      </x:c>
      <x:c r="F1471" s="120" t="n">
        <x:v>75</x:v>
      </x:c>
      <x:c r="G1471" s="120" t="n">
        <x:v>16</x:v>
      </x:c>
      <x:c r="H1471" s="120" t="n">
        <x:v>0.0000029034412500000008</x:v>
      </x:c>
      <x:c r="I1471" s="120" t="n">
        <x:v>7.932031380474234e-10</x:v>
      </x:c>
      <x:c r="J1471" s="120" t="n">
        <x:v>0.000028163862271489387</x:v>
      </x:c>
      <x:c r="K1471" s="120" t="n">
        <x:v>-1.4410959304684654</x:v>
      </x:c>
      <x:c r="L1471" s="120" t="n">
        <x:v>-0.1138852162150341</x:v>
      </x:c>
      <x:c r="M1471" s="120" t="n">
        <x:v>1</x:v>
      </x:c>
      <x:c r="N1471" s="120" t="n">
        <x:v>1</x:v>
      </x:c>
      <x:c r="O1471" s="120" t="n">
        <x:v>2</x:v>
      </x:c>
      <x:c r="P1471" s="120" t="n">
        <x:v>1</x:v>
      </x:c>
      <x:c r="Q1471" s="120" t="n">
        <x:v>1</x:v>
      </x:c>
      <x:c r="R1471" s="120" t="n">
        <x:v>1.3020417804879998e-10</x:v>
      </x:c>
      <x:c r="S1471" s="120" t="n">
        <x:v>1.4491065509306111e-11</x:v>
      </x:c>
      <x:c r="T1471" s="120" t="n">
        <x:v>375</x:v>
      </x:c>
      <x:c r="U1471" s="120" t="n">
        <x:v>80</x:v>
      </x:c>
      <x:c r="V1471" s="120" t="n">
        <x:v>1.0576041840632312e-11</x:v>
      </x:c>
      <x:c r="W1471" s="120" t="n">
        <x:v>4.957519612796396e-11</x:v>
      </x:c>
      <x:c r="X1471" s="120" t="n">
        <x:v>1471</x:v>
      </x:c>
      <x:c r="Y1471" s="151" t="n">
        <x:v>44590.15576388889</x:v>
      </x:c>
      <x:c r="Z1471" s="151" t="n">
        <x:v>44590.15663194445</x:v>
      </x:c>
      <x:c r="AA1471" s="120" t="n">
        <x:v>16</x:v>
      </x:c>
      <x:c r="AB1471" s="120" t="str">
        <x:v>Normal</x:v>
      </x:c>
      <x:c r="AC1471" s="120" t="n">
        <x:v>0</x:v>
      </x:c>
      <x:c r="AD1471" s="120"/>
      <x:c r="AE1471" s="120"/>
      <x:c r="AF1471" s="120"/>
      <x:c r="AG1471" s="120"/>
    </x:row>
    <x:row r="1472">
      <x:c r="A1472" s="120" t="n">
        <x:v>1471</x:v>
      </x:c>
      <x:c r="B1472" s="120" t="n">
        <x:v>0</x:v>
      </x:c>
      <x:c r="C1472" s="120" t="n">
        <x:v>0</x:v>
      </x:c>
      <x:c r="D1472" s="120" t="str">
        <x:v>CADC0873</x:v>
      </x:c>
      <x:c r="E1472" s="120" t="n">
        <x:v>5</x:v>
      </x:c>
      <x:c r="F1472" s="120" t="n">
        <x:v>85</x:v>
      </x:c>
      <x:c r="G1472" s="120" t="n">
        <x:v>18</x:v>
      </x:c>
      <x:c r="H1472" s="120" t="n">
        <x:v>1.6700833333333343e-7</x:v>
      </x:c>
      <x:c r="I1472" s="120" t="n">
        <x:v>8.901368950319695e-10</x:v>
      </x:c>
      <x:c r="J1472" s="120" t="n">
        <x:v>0.000029835162058081223</x:v>
      </x:c>
      <x:c r="K1472" s="120" t="n">
        <x:v>-1.47723807893645</x:v>
      </x:c>
      <x:c r="L1472" s="120" t="n">
        <x:v>0.001835556473599413</x:v>
      </x:c>
      <x:c r="M1472" s="120" t="n">
        <x:v>1</x:v>
      </x:c>
      <x:c r="N1472" s="120" t="n">
        <x:v>1</x:v>
      </x:c>
      <x:c r="O1472" s="120" t="n">
        <x:v>2</x:v>
      </x:c>
      <x:c r="P1472" s="120" t="n">
        <x:v>1</x:v>
      </x:c>
      <x:c r="Q1472" s="120" t="n">
        <x:v>1</x:v>
      </x:c>
      <x:c r="R1472" s="120" t="n">
        <x:v>1.1138278565006504e-10</x:v>
      </x:c>
      <x:c r="S1472" s="120" t="n">
        <x:v>1.45620211983875e-11</x:v>
      </x:c>
      <x:c r="T1472" s="120" t="n">
        <x:v>425</x:v>
      </x:c>
      <x:c r="U1472" s="120" t="n">
        <x:v>90</x:v>
      </x:c>
      <x:c r="V1472" s="120" t="n">
        <x:v>1.0472198765081994e-11</x:v>
      </x:c>
      <x:c r="W1472" s="120" t="n">
        <x:v>4.9452049723998305e-11</x:v>
      </x:c>
      <x:c r="X1472" s="120" t="n">
        <x:v>1472</x:v>
      </x:c>
      <x:c r="Y1472" s="151" t="n">
        <x:v>44590.156689814816</x:v>
      </x:c>
      <x:c r="Z1472" s="151" t="n">
        <x:v>44590.15767361111</x:v>
      </x:c>
      <x:c r="AA1472" s="120" t="n">
        <x:v>18</x:v>
      </x:c>
      <x:c r="AB1472" s="120" t="str">
        <x:v>Normal</x:v>
      </x:c>
      <x:c r="AC1472" s="120" t="n">
        <x:v>1</x:v>
      </x:c>
      <x:c r="AD1472" s="120" t="n">
        <x:v>890</x:v>
      </x:c>
      <x:c r="AE1472" s="120" t="n">
        <x:v>9</x:v>
      </x:c>
      <x:c r="AF1472" s="120" t="n">
        <x:v>90</x:v>
      </x:c>
      <x:c r="AG1472" s="120" t="str">
        <x:v>train=0|anomaly=0</x:v>
      </x:c>
    </x:row>
    <x:row r="1473">
      <x:c r="A1473" s="120" t="n">
        <x:v>1472</x:v>
      </x:c>
      <x:c r="B1473" s="120" t="n">
        <x:v>0</x:v>
      </x:c>
      <x:c r="C1473" s="120" t="n">
        <x:v>0</x:v>
      </x:c>
      <x:c r="D1473" s="120" t="str">
        <x:v>CADC0873</x:v>
      </x:c>
      <x:c r="E1473" s="120" t="n">
        <x:v>5</x:v>
      </x:c>
      <x:c r="F1473" s="120" t="n">
        <x:v>75</x:v>
      </x:c>
      <x:c r="G1473" s="120" t="n">
        <x:v>16</x:v>
      </x:c>
      <x:c r="H1473" s="120" t="n">
        <x:v>-0.000005989730625000001</x:v>
      </x:c>
      <x:c r="I1473" s="120" t="n">
        <x:v>3.832150881552559e-10</x:v>
      </x:c>
      <x:c r="J1473" s="120" t="n">
        <x:v>0.000019575880265144042</x:v>
      </x:c>
      <x:c r="K1473" s="120" t="n">
        <x:v>-1.4811821037312363</x:v>
      </x:c>
      <x:c r="L1473" s="120" t="n">
        <x:v>-0.06347432626147397</x:v>
      </x:c>
      <x:c r="M1473" s="120" t="n">
        <x:v>1</x:v>
      </x:c>
      <x:c r="N1473" s="120" t="n">
        <x:v>1</x:v>
      </x:c>
      <x:c r="O1473" s="120" t="n">
        <x:v>2</x:v>
      </x:c>
      <x:c r="P1473" s="120" t="n">
        <x:v>1</x:v>
      </x:c>
      <x:c r="Q1473" s="120" t="n">
        <x:v>1</x:v>
      </x:c>
      <x:c r="R1473" s="120" t="n">
        <x:v>6.28445936936889e-11</x:v>
      </x:c>
      <x:c r="S1473" s="120" t="n">
        <x:v>1.0754157241414294e-11</x:v>
      </x:c>
      <x:c r="T1473" s="120" t="n">
        <x:v>375</x:v>
      </x:c>
      <x:c r="U1473" s="120" t="n">
        <x:v>80</x:v>
      </x:c>
      <x:c r="V1473" s="120" t="n">
        <x:v>5.1095345087367456e-12</x:v>
      </x:c>
      <x:c r="W1473" s="120" t="n">
        <x:v>2.3950943009703494e-11</x:v>
      </x:c>
      <x:c r="X1473" s="120" t="n">
        <x:v>1473</x:v>
      </x:c>
      <x:c r="Y1473" s="151" t="n">
        <x:v>44590.15773148148</x:v>
      </x:c>
      <x:c r="Z1473" s="151" t="n">
        <x:v>44590.15859953704</x:v>
      </x:c>
      <x:c r="AA1473" s="120" t="n">
        <x:v>16</x:v>
      </x:c>
      <x:c r="AB1473" s="120" t="str">
        <x:v>Normal</x:v>
      </x:c>
      <x:c r="AC1473" s="120" t="n">
        <x:v>1</x:v>
      </x:c>
      <x:c r="AD1473" s="120" t="n">
        <x:v>728</x:v>
      </x:c>
      <x:c r="AE1473" s="120" t="n">
        <x:v>8</x:v>
      </x:c>
      <x:c r="AF1473" s="120" t="n">
        <x:v>28</x:v>
      </x:c>
      <x:c r="AG1473" s="120" t="str">
        <x:v>train=0|anomaly=0</x:v>
      </x:c>
    </x:row>
    <x:row r="1474">
      <x:c r="A1474" s="120" t="n">
        <x:v>1473</x:v>
      </x:c>
      <x:c r="B1474" s="120" t="n">
        <x:v>0</x:v>
      </x:c>
      <x:c r="C1474" s="120" t="n">
        <x:v>0</x:v>
      </x:c>
      <x:c r="D1474" s="120" t="str">
        <x:v>CADC0873</x:v>
      </x:c>
      <x:c r="E1474" s="120" t="n">
        <x:v>5</x:v>
      </x:c>
      <x:c r="F1474" s="120" t="n">
        <x:v>85</x:v>
      </x:c>
      <x:c r="G1474" s="120" t="n">
        <x:v>18</x:v>
      </x:c>
      <x:c r="H1474" s="120" t="n">
        <x:v>0.000002253263888888889</x:v>
      </x:c>
      <x:c r="I1474" s="120" t="n">
        <x:v>8.16419022697257e-10</x:v>
      </x:c>
      <x:c r="J1474" s="120" t="n">
        <x:v>0.000028573047137070576</x:v>
      </x:c>
      <x:c r="K1474" s="120" t="n">
        <x:v>-1.4668593217104133</x:v>
      </x:c>
      <x:c r="L1474" s="120" t="n">
        <x:v>-0.05877254604136589</x:v>
      </x:c>
      <x:c r="M1474" s="120" t="n">
        <x:v>1</x:v>
      </x:c>
      <x:c r="N1474" s="120" t="n">
        <x:v>1</x:v>
      </x:c>
      <x:c r="O1474" s="120" t="n">
        <x:v>2</x:v>
      </x:c>
      <x:c r="P1474" s="120" t="n">
        <x:v>1</x:v>
      </x:c>
      <x:c r="Q1474" s="120" t="n">
        <x:v>0</x:v>
      </x:c>
      <x:c r="R1474" s="120" t="n">
        <x:v>1.0379958922669966e-10</x:v>
      </x:c>
      <x:c r="S1474" s="120" t="n">
        <x:v>9.268072006137502e-12</x:v>
      </x:c>
      <x:c r="T1474" s="120" t="n">
        <x:v>425</x:v>
      </x:c>
      <x:c r="U1474" s="120" t="n">
        <x:v>90</x:v>
      </x:c>
      <x:c r="V1474" s="120" t="n">
        <x:v>9.604929678791259e-12</x:v>
      </x:c>
      <x:c r="W1474" s="120" t="n">
        <x:v>4.5356612372069835e-11</x:v>
      </x:c>
      <x:c r="X1474" s="120" t="n">
        <x:v>1474</x:v>
      </x:c>
      <x:c r="Y1474" s="151" t="n">
        <x:v>44590.15865740741</x:v>
      </x:c>
      <x:c r="Z1474" s="151" t="n">
        <x:v>44590.1596412037</x:v>
      </x:c>
      <x:c r="AA1474" s="120" t="n">
        <x:v>18</x:v>
      </x:c>
      <x:c r="AB1474" s="120" t="str">
        <x:v>Normal</x:v>
      </x:c>
      <x:c r="AC1474" s="120" t="n">
        <x:v>1</x:v>
      </x:c>
      <x:c r="AD1474" s="120" t="n">
        <x:v>84</x:v>
      </x:c>
      <x:c r="AE1474" s="120" t="n">
        <x:v>1</x:v>
      </x:c>
      <x:c r="AF1474" s="120" t="n">
        <x:v>84</x:v>
      </x:c>
      <x:c r="AG1474" s="120" t="str">
        <x:v>train=0|anomaly=0</x:v>
      </x:c>
    </x:row>
    <x:row r="1475">
      <x:c r="A1475" s="120" t="n">
        <x:v>1474</x:v>
      </x:c>
      <x:c r="B1475" s="120" t="n">
        <x:v>0</x:v>
      </x:c>
      <x:c r="C1475" s="120" t="n">
        <x:v>1</x:v>
      </x:c>
      <x:c r="D1475" s="120" t="str">
        <x:v>CADC0873</x:v>
      </x:c>
      <x:c r="E1475" s="120" t="n">
        <x:v>5</x:v>
      </x:c>
      <x:c r="F1475" s="120" t="n">
        <x:v>85</x:v>
      </x:c>
      <x:c r="G1475" s="120" t="n">
        <x:v>18</x:v>
      </x:c>
      <x:c r="H1475" s="120" t="n">
        <x:v>-9.195138888888915e-8</x:v>
      </x:c>
      <x:c r="I1475" s="120" t="n">
        <x:v>4.867989748924717e-10</x:v>
      </x:c>
      <x:c r="J1475" s="120" t="n">
        <x:v>0.0000220635213620236</x:v>
      </x:c>
      <x:c r="K1475" s="120" t="n">
        <x:v>-0.8382240010272324</x:v>
      </x:c>
      <x:c r="L1475" s="120" t="n">
        <x:v>-0.5690260681091469</x:v>
      </x:c>
      <x:c r="M1475" s="120" t="n">
        <x:v>1</x:v>
      </x:c>
      <x:c r="N1475" s="120" t="n">
        <x:v>1</x:v>
      </x:c>
      <x:c r="O1475" s="120" t="n">
        <x:v>1</x:v>
      </x:c>
      <x:c r="P1475" s="120" t="n">
        <x:v>1</x:v>
      </x:c>
      <x:c r="Q1475" s="120" t="n">
        <x:v>6</x:v>
      </x:c>
      <x:c r="R1475" s="120" t="n">
        <x:v>4.2792487865066954e-11</x:v>
      </x:c>
      <x:c r="S1475" s="120" t="n">
        <x:v>6.403352030270314e-12</x:v>
      </x:c>
      <x:c r="T1475" s="120" t="n">
        <x:v>425</x:v>
      </x:c>
      <x:c r="U1475" s="120" t="n">
        <x:v>90</x:v>
      </x:c>
      <x:c r="V1475" s="120" t="n">
        <x:v>5.727046763440844e-12</x:v>
      </x:c>
      <x:c r="W1475" s="120" t="n">
        <x:v>2.7044387494026206e-11</x:v>
      </x:c>
      <x:c r="X1475" s="120" t="n">
        <x:v>1475</x:v>
      </x:c>
      <x:c r="Y1475" s="151" t="n">
        <x:v>44590.15969907407</x:v>
      </x:c>
      <x:c r="Z1475" s="151" t="n">
        <x:v>44590.16068287037</x:v>
      </x:c>
      <x:c r="AA1475" s="120" t="n">
        <x:v>18</x:v>
      </x:c>
      <x:c r="AB1475" s="120" t="str">
        <x:v>Normal</x:v>
      </x:c>
      <x:c r="AC1475" s="120" t="n">
        <x:v>0</x:v>
      </x:c>
      <x:c r="AD1475" s="120"/>
      <x:c r="AE1475" s="120"/>
      <x:c r="AF1475" s="120"/>
      <x:c r="AG1475" s="120"/>
    </x:row>
    <x:row r="1476">
      <x:c r="A1476" s="120" t="n">
        <x:v>1475</x:v>
      </x:c>
      <x:c r="B1476" s="120" t="n">
        <x:v>0</x:v>
      </x:c>
      <x:c r="C1476" s="120" t="n">
        <x:v>0</x:v>
      </x:c>
      <x:c r="D1476" s="120" t="str">
        <x:v>CADC0873</x:v>
      </x:c>
      <x:c r="E1476" s="120" t="n">
        <x:v>5</x:v>
      </x:c>
      <x:c r="F1476" s="120" t="n">
        <x:v>70</x:v>
      </x:c>
      <x:c r="G1476" s="120" t="n">
        <x:v>15</x:v>
      </x:c>
      <x:c r="H1476" s="120" t="n">
        <x:v>-0.000004838498799999999</x:v>
      </x:c>
      <x:c r="I1476" s="120" t="n">
        <x:v>9.138348388776258e-11</x:v>
      </x:c>
      <x:c r="J1476" s="120" t="n">
        <x:v>0.000009559470899990364</x:v>
      </x:c>
      <x:c r="K1476" s="120" t="n">
        <x:v>-0.3064034190132885</x:v>
      </x:c>
      <x:c r="L1476" s="120" t="n">
        <x:v>-0.8524753911987477</x:v>
      </x:c>
      <x:c r="M1476" s="120" t="n">
        <x:v>1</x:v>
      </x:c>
      <x:c r="N1476" s="120" t="n">
        <x:v>1</x:v>
      </x:c>
      <x:c r="O1476" s="120" t="n">
        <x:v>1</x:v>
      </x:c>
      <x:c r="P1476" s="120" t="n">
        <x:v>1</x:v>
      </x:c>
      <x:c r="Q1476" s="120" t="n">
        <x:v>4</x:v>
      </x:c>
      <x:c r="R1476" s="120" t="n">
        <x:v>1.1421639278173058e-11</x:v>
      </x:c>
      <x:c r="S1476" s="120" t="n">
        <x:v>1.926139006413254e-12</x:v>
      </x:c>
      <x:c r="T1476" s="120" t="n">
        <x:v>350</x:v>
      </x:c>
      <x:c r="U1476" s="120" t="n">
        <x:v>75</x:v>
      </x:c>
      <x:c r="V1476" s="120" t="n">
        <x:v>1.3054783412537511e-12</x:v>
      </x:c>
      <x:c r="W1476" s="120" t="n">
        <x:v>6.092232259184172e-12</x:v>
      </x:c>
      <x:c r="X1476" s="120" t="n">
        <x:v>1476</x:v>
      </x:c>
      <x:c r="Y1476" s="151" t="n">
        <x:v>44590.16074074074</x:v>
      </x:c>
      <x:c r="Z1476" s="151" t="n">
        <x:v>44590.16155092593</x:v>
      </x:c>
      <x:c r="AA1476" s="120" t="n">
        <x:v>15</x:v>
      </x:c>
      <x:c r="AB1476" s="120" t="str">
        <x:v>Normal</x:v>
      </x:c>
      <x:c r="AC1476" s="120" t="n">
        <x:v>0</x:v>
      </x:c>
      <x:c r="AD1476" s="120"/>
      <x:c r="AE1476" s="120"/>
      <x:c r="AF1476" s="120"/>
      <x:c r="AG1476" s="120"/>
    </x:row>
    <x:row r="1477">
      <x:c r="A1477" s="120" t="n">
        <x:v>1476</x:v>
      </x:c>
      <x:c r="B1477" s="120" t="n">
        <x:v>0</x:v>
      </x:c>
      <x:c r="C1477" s="120" t="n">
        <x:v>1</x:v>
      </x:c>
      <x:c r="D1477" s="120" t="str">
        <x:v>CADC0873</x:v>
      </x:c>
      <x:c r="E1477" s="120" t="n">
        <x:v>5</x:v>
      </x:c>
      <x:c r="F1477" s="120" t="n">
        <x:v>110</x:v>
      </x:c>
      <x:c r="G1477" s="120" t="n">
        <x:v>23</x:v>
      </x:c>
      <x:c r="H1477" s="120" t="n">
        <x:v>-1.0387995652173872e-7</x:v>
      </x:c>
      <x:c r="I1477" s="120" t="n">
        <x:v>4.2037441361466173e-10</x:v>
      </x:c>
      <x:c r="J1477" s="120" t="n">
        <x:v>0.000020503034253852813</x:v>
      </x:c>
      <x:c r="K1477" s="120" t="n">
        <x:v>-1.539776673926802</x:v>
      </x:c>
      <x:c r="L1477" s="120" t="n">
        <x:v>0.0797671427688399</x:v>
      </x:c>
      <x:c r="M1477" s="120" t="n">
        <x:v>1</x:v>
      </x:c>
      <x:c r="N1477" s="120" t="n">
        <x:v>1</x:v>
      </x:c>
      <x:c r="O1477" s="120" t="n">
        <x:v>2</x:v>
      </x:c>
      <x:c r="P1477" s="120" t="n">
        <x:v>1</x:v>
      </x:c>
      <x:c r="Q1477" s="120" t="n">
        <x:v>3</x:v>
      </x:c>
      <x:c r="R1477" s="120" t="n">
        <x:v>3.311258439716381e-11</x:v>
      </x:c>
      <x:c r="S1477" s="120" t="n">
        <x:v>3.2685720867974753e-12</x:v>
      </x:c>
      <x:c r="T1477" s="120" t="n">
        <x:v>550</x:v>
      </x:c>
      <x:c r="U1477" s="120" t="n">
        <x:v>115</x:v>
      </x:c>
      <x:c r="V1477" s="120" t="n">
        <x:v>3.821585578315107e-12</x:v>
      </x:c>
      <x:c r="W1477" s="120" t="n">
        <x:v>1.8277148418028772e-11</x:v>
      </x:c>
      <x:c r="X1477" s="120" t="n">
        <x:v>1477</x:v>
      </x:c>
      <x:c r="Y1477" s="151" t="n">
        <x:v>44590.1616087963</x:v>
      </x:c>
      <x:c r="Z1477" s="151" t="n">
        <x:v>44590.162881944445</x:v>
      </x:c>
      <x:c r="AA1477" s="120" t="n">
        <x:v>23</x:v>
      </x:c>
      <x:c r="AB1477" s="120" t="str">
        <x:v>Normal</x:v>
      </x:c>
      <x:c r="AC1477" s="120" t="n">
        <x:v>0</x:v>
      </x:c>
      <x:c r="AD1477" s="120"/>
      <x:c r="AE1477" s="120"/>
      <x:c r="AF1477" s="120"/>
      <x:c r="AG1477" s="120"/>
    </x:row>
    <x:row r="1478">
      <x:c r="A1478" s="120" t="n">
        <x:v>1477</x:v>
      </x:c>
      <x:c r="B1478" s="120" t="n">
        <x:v>0</x:v>
      </x:c>
      <x:c r="C1478" s="120" t="n">
        <x:v>0</x:v>
      </x:c>
      <x:c r="D1478" s="120" t="str">
        <x:v>CADC0873</x:v>
      </x:c>
      <x:c r="E1478" s="120" t="n">
        <x:v>5</x:v>
      </x:c>
      <x:c r="F1478" s="120" t="n">
        <x:v>120</x:v>
      </x:c>
      <x:c r="G1478" s="120" t="n">
        <x:v>25</x:v>
      </x:c>
      <x:c r="H1478" s="120" t="n">
        <x:v>-1.5041520000000138e-8</x:v>
      </x:c>
      <x:c r="I1478" s="120" t="n">
        <x:v>1.8442893936082504e-10</x:v>
      </x:c>
      <x:c r="J1478" s="120" t="n">
        <x:v>0.000013580461677013231</x:v>
      </x:c>
      <x:c r="K1478" s="120" t="n">
        <x:v>-0.9511786639365472</x:v>
      </x:c>
      <x:c r="L1478" s="120" t="n">
        <x:v>-0.39111897913435806</x:v>
      </x:c>
      <x:c r="M1478" s="120" t="n">
        <x:v>1</x:v>
      </x:c>
      <x:c r="N1478" s="120" t="n">
        <x:v>1</x:v>
      </x:c>
      <x:c r="O1478" s="120" t="n">
        <x:v>1</x:v>
      </x:c>
      <x:c r="P1478" s="120" t="n">
        <x:v>1</x:v>
      </x:c>
      <x:c r="Q1478" s="120" t="n">
        <x:v>5</x:v>
      </x:c>
      <x:c r="R1478" s="120" t="n">
        <x:v>1.1233341282817103e-11</x:v>
      </x:c>
      <x:c r="S1478" s="120" t="n">
        <x:v>1.0827042814648618e-12</x:v>
      </x:c>
      <x:c r="T1478" s="120" t="n">
        <x:v>600</x:v>
      </x:c>
      <x:c r="U1478" s="120" t="n">
        <x:v>125</x:v>
      </x:c>
      <x:c r="V1478" s="120" t="n">
        <x:v>1.5369078280068754e-12</x:v>
      </x:c>
      <x:c r="W1478" s="120" t="n">
        <x:v>7.377157574433001e-12</x:v>
      </x:c>
      <x:c r="X1478" s="120" t="n">
        <x:v>1478</x:v>
      </x:c>
      <x:c r="Y1478" s="151" t="n">
        <x:v>44590.162939814814</x:v>
      </x:c>
      <x:c r="Z1478" s="151" t="n">
        <x:v>44590.1643287037</x:v>
      </x:c>
      <x:c r="AA1478" s="120" t="n">
        <x:v>25</x:v>
      </x:c>
      <x:c r="AB1478" s="120" t="str">
        <x:v>Normal</x:v>
      </x:c>
      <x:c r="AC1478" s="120" t="n">
        <x:v>0</x:v>
      </x:c>
      <x:c r="AD1478" s="120"/>
      <x:c r="AE1478" s="120"/>
      <x:c r="AF1478" s="120"/>
      <x:c r="AG1478" s="120"/>
    </x:row>
    <x:row r="1479">
      <x:c r="A1479" s="120" t="n">
        <x:v>1478</x:v>
      </x:c>
      <x:c r="B1479" s="120" t="n">
        <x:v>0</x:v>
      </x:c>
      <x:c r="C1479" s="120" t="n">
        <x:v>0</x:v>
      </x:c>
      <x:c r="D1479" s="120" t="str">
        <x:v>CADC0873</x:v>
      </x:c>
      <x:c r="E1479" s="120" t="n">
        <x:v>5</x:v>
      </x:c>
      <x:c r="F1479" s="120" t="n">
        <x:v>110</x:v>
      </x:c>
      <x:c r="G1479" s="120" t="n">
        <x:v>23</x:v>
      </x:c>
      <x:c r="H1479" s="120" t="n">
        <x:v>0.000001655124391304348</x:v>
      </x:c>
      <x:c r="I1479" s="120" t="n">
        <x:v>2.859251523493077e-10</x:v>
      </x:c>
      <x:c r="J1479" s="120" t="n">
        <x:v>0.00001690932146330265</x:v>
      </x:c>
      <x:c r="K1479" s="120" t="n">
        <x:v>-1.4908745128582461</x:v>
      </x:c>
      <x:c r="L1479" s="120" t="n">
        <x:v>0.2207938417052048</x:v>
      </x:c>
      <x:c r="M1479" s="120" t="n">
        <x:v>1</x:v>
      </x:c>
      <x:c r="N1479" s="120" t="n">
        <x:v>1</x:v>
      </x:c>
      <x:c r="O1479" s="120" t="n">
        <x:v>2</x:v>
      </x:c>
      <x:c r="P1479" s="120" t="n">
        <x:v>1</x:v>
      </x:c>
      <x:c r="Q1479" s="120" t="n">
        <x:v>6</x:v>
      </x:c>
      <x:c r="R1479" s="120" t="n">
        <x:v>2.356088433687836e-11</x:v>
      </x:c>
      <x:c r="S1479" s="120" t="n">
        <x:v>2.5848887513699896e-12</x:v>
      </x:c>
      <x:c r="T1479" s="120" t="n">
        <x:v>550</x:v>
      </x:c>
      <x:c r="U1479" s="120" t="n">
        <x:v>115</x:v>
      </x:c>
      <x:c r="V1479" s="120" t="n">
        <x:v>2.599319566811888e-12</x:v>
      </x:c>
      <x:c r="W1479" s="120" t="n">
        <x:v>1.2431528363013378e-11</x:v>
      </x:c>
      <x:c r="X1479" s="120" t="n">
        <x:v>1479</x:v>
      </x:c>
      <x:c r="Y1479" s="151" t="n">
        <x:v>44590.19571759259</x:v>
      </x:c>
      <x:c r="Z1479" s="151" t="n">
        <x:v>44590.19699074074</x:v>
      </x:c>
      <x:c r="AA1479" s="120" t="n">
        <x:v>23</x:v>
      </x:c>
      <x:c r="AB1479" s="120" t="str">
        <x:v>Normal</x:v>
      </x:c>
      <x:c r="AC1479" s="120" t="n">
        <x:v>0</x:v>
      </x:c>
      <x:c r="AD1479" s="120"/>
      <x:c r="AE1479" s="120"/>
      <x:c r="AF1479" s="120"/>
      <x:c r="AG1479" s="120"/>
    </x:row>
    <x:row r="1480">
      <x:c r="A1480" s="120" t="n">
        <x:v>1479</x:v>
      </x:c>
      <x:c r="B1480" s="120" t="n">
        <x:v>0</x:v>
      </x:c>
      <x:c r="C1480" s="120" t="n">
        <x:v>1</x:v>
      </x:c>
      <x:c r="D1480" s="120" t="str">
        <x:v>CADC0873</x:v>
      </x:c>
      <x:c r="E1480" s="120" t="n">
        <x:v>5</x:v>
      </x:c>
      <x:c r="F1480" s="120" t="n">
        <x:v>130</x:v>
      </x:c>
      <x:c r="G1480" s="120" t="n">
        <x:v>27</x:v>
      </x:c>
      <x:c r="H1480" s="120" t="n">
        <x:v>-2.8068888888888887e-7</x:v>
      </x:c>
      <x:c r="I1480" s="120" t="n">
        <x:v>2.4341672927317287e-10</x:v>
      </x:c>
      <x:c r="J1480" s="120" t="n">
        <x:v>0.000015601818139985252</x:v>
      </x:c>
      <x:c r="K1480" s="120" t="n">
        <x:v>-1.2978739981091836</x:v>
      </x:c>
      <x:c r="L1480" s="120" t="n">
        <x:v>0.16358580509074047</x:v>
      </x:c>
      <x:c r="M1480" s="120" t="n">
        <x:v>1</x:v>
      </x:c>
      <x:c r="N1480" s="120" t="n">
        <x:v>1</x:v>
      </x:c>
      <x:c r="O1480" s="120" t="n">
        <x:v>1</x:v>
      </x:c>
      <x:c r="P1480" s="120" t="n">
        <x:v>1</x:v>
      </x:c>
      <x:c r="Q1480" s="120" t="n">
        <x:v>7</x:v>
      </x:c>
      <x:c r="R1480" s="120" t="n">
        <x:v>1.6036219630144377e-11</x:v>
      </x:c>
      <x:c r="S1480" s="120" t="n">
        <x:v>1.8398860503840007e-12</x:v>
      </x:c>
      <x:c r="T1480" s="120" t="n">
        <x:v>650</x:v>
      </x:c>
      <x:c r="U1480" s="120" t="n">
        <x:v>135</x:v>
      </x:c>
      <x:c r="V1480" s="120" t="n">
        <x:v>1.8724363790244065e-12</x:v>
      </x:c>
      <x:c r="W1480" s="120" t="n">
        <x:v>9.015434417524921e-12</x:v>
      </x:c>
      <x:c r="X1480" s="120" t="n">
        <x:v>1480</x:v>
      </x:c>
      <x:c r="Y1480" s="151" t="n">
        <x:v>44590.19704861111</x:v>
      </x:c>
      <x:c r="Z1480" s="151" t="n">
        <x:v>44590.19855324074</x:v>
      </x:c>
      <x:c r="AA1480" s="120" t="n">
        <x:v>27</x:v>
      </x:c>
      <x:c r="AB1480" s="120" t="str">
        <x:v>Normal</x:v>
      </x:c>
      <x:c r="AC1480" s="120" t="n">
        <x:v>0</x:v>
      </x:c>
      <x:c r="AD1480" s="120"/>
      <x:c r="AE1480" s="120"/>
      <x:c r="AF1480" s="120"/>
      <x:c r="AG1480" s="120"/>
    </x:row>
    <x:row r="1481">
      <x:c r="A1481" s="120" t="n">
        <x:v>1480</x:v>
      </x:c>
      <x:c r="B1481" s="120" t="n">
        <x:v>0</x:v>
      </x:c>
      <x:c r="C1481" s="120" t="n">
        <x:v>1</x:v>
      </x:c>
      <x:c r="D1481" s="120" t="str">
        <x:v>CADC0873</x:v>
      </x:c>
      <x:c r="E1481" s="120" t="n">
        <x:v>5</x:v>
      </x:c>
      <x:c r="F1481" s="120" t="n">
        <x:v>85</x:v>
      </x:c>
      <x:c r="G1481" s="120" t="n">
        <x:v>18</x:v>
      </x:c>
      <x:c r="H1481" s="120" t="n">
        <x:v>0.0000016517027777777779</x:v>
      </x:c>
      <x:c r="I1481" s="120" t="n">
        <x:v>5.541115872516534e-10</x:v>
      </x:c>
      <x:c r="J1481" s="120" t="n">
        <x:v>0.0000235395749165454</x:v>
      </x:c>
      <x:c r="K1481" s="120" t="n">
        <x:v>-1.4810975510915818</x:v>
      </x:c>
      <x:c r="L1481" s="120" t="n">
        <x:v>-0.11267911477860215</x:v>
      </x:c>
      <x:c r="M1481" s="120" t="n">
        <x:v>1</x:v>
      </x:c>
      <x:c r="N1481" s="120" t="n">
        <x:v>1</x:v>
      </x:c>
      <x:c r="O1481" s="120" t="n">
        <x:v>2</x:v>
      </x:c>
      <x:c r="P1481" s="120" t="n">
        <x:v>1</x:v>
      </x:c>
      <x:c r="Q1481" s="120" t="n">
        <x:v>2</x:v>
      </x:c>
      <x:c r="R1481" s="120" t="n">
        <x:v>7.086984799047336e-11</x:v>
      </x:c>
      <x:c r="S1481" s="120" t="n">
        <x:v>7.929109464831255e-12</x:v>
      </x:c>
      <x:c r="T1481" s="120" t="n">
        <x:v>425</x:v>
      </x:c>
      <x:c r="U1481" s="120" t="n">
        <x:v>90</x:v>
      </x:c>
      <x:c r="V1481" s="120" t="n">
        <x:v>6.518959850019453e-12</x:v>
      </x:c>
      <x:c r="W1481" s="120" t="n">
        <x:v>3.07839770695363e-11</x:v>
      </x:c>
      <x:c r="X1481" s="120" t="n">
        <x:v>1481</x:v>
      </x:c>
      <x:c r="Y1481" s="151" t="n">
        <x:v>44590.20034722222</x:v>
      </x:c>
      <x:c r="Z1481" s="151" t="n">
        <x:v>44590.20133101852</x:v>
      </x:c>
      <x:c r="AA1481" s="120" t="n">
        <x:v>18</x:v>
      </x:c>
      <x:c r="AB1481" s="120" t="str">
        <x:v>Normal</x:v>
      </x:c>
      <x:c r="AC1481" s="120" t="n">
        <x:v>1</x:v>
      </x:c>
      <x:c r="AD1481" s="120" t="n">
        <x:v>560</x:v>
      </x:c>
      <x:c r="AE1481" s="120" t="n">
        <x:v>6</x:v>
      </x:c>
      <x:c r="AF1481" s="120" t="n">
        <x:v>60</x:v>
      </x:c>
      <x:c r="AG1481" s="120" t="str">
        <x:v>train=1|anomaly=0</x:v>
      </x:c>
    </x:row>
    <x:row r="1482">
      <x:c r="A1482" s="120" t="n">
        <x:v>1481</x:v>
      </x:c>
      <x:c r="B1482" s="120" t="n">
        <x:v>0</x:v>
      </x:c>
      <x:c r="C1482" s="120" t="n">
        <x:v>1</x:v>
      </x:c>
      <x:c r="D1482" s="120" t="str">
        <x:v>CADC0873</x:v>
      </x:c>
      <x:c r="E1482" s="120" t="n">
        <x:v>5</x:v>
      </x:c>
      <x:c r="F1482" s="120" t="n">
        <x:v>75</x:v>
      </x:c>
      <x:c r="G1482" s="120" t="n">
        <x:v>16</x:v>
      </x:c>
      <x:c r="H1482" s="120" t="n">
        <x:v>-0.000007912766125</x:v>
      </x:c>
      <x:c r="I1482" s="120" t="n">
        <x:v>1.952968162861302e-10</x:v>
      </x:c>
      <x:c r="J1482" s="120" t="n">
        <x:v>0.000013974863730503072</x:v>
      </x:c>
      <x:c r="K1482" s="120" t="n">
        <x:v>-1.3548588619250113</x:v>
      </x:c>
      <x:c r="L1482" s="120" t="n">
        <x:v>-0.2130000728851016</x:v>
      </x:c>
      <x:c r="M1482" s="120" t="n">
        <x:v>1</x:v>
      </x:c>
      <x:c r="N1482" s="120" t="n">
        <x:v>1</x:v>
      </x:c>
      <x:c r="O1482" s="120" t="n">
        <x:v>1</x:v>
      </x:c>
      <x:c r="P1482" s="120" t="n">
        <x:v>1</x:v>
      </x:c>
      <x:c r="Q1482" s="120" t="n">
        <x:v>1</x:v>
      </x:c>
      <x:c r="R1482" s="120" t="n">
        <x:v>3.0449082579073425e-11</x:v>
      </x:c>
      <x:c r="S1482" s="120" t="n">
        <x:v>4.726812541021718e-12</x:v>
      </x:c>
      <x:c r="T1482" s="120" t="n">
        <x:v>375</x:v>
      </x:c>
      <x:c r="U1482" s="120" t="n">
        <x:v>80</x:v>
      </x:c>
      <x:c r="V1482" s="120" t="n">
        <x:v>2.603957550481736e-12</x:v>
      </x:c>
      <x:c r="W1482" s="120" t="n">
        <x:v>1.2206051017883138e-11</x:v>
      </x:c>
      <x:c r="X1482" s="120" t="n">
        <x:v>1482</x:v>
      </x:c>
      <x:c r="Y1482" s="151" t="n">
        <x:v>44590.20138888889</x:v>
      </x:c>
      <x:c r="Z1482" s="151" t="n">
        <x:v>44590.202256944445</x:v>
      </x:c>
      <x:c r="AA1482" s="120" t="n">
        <x:v>16</x:v>
      </x:c>
      <x:c r="AB1482" s="120" t="str">
        <x:v>Normal</x:v>
      </x:c>
      <x:c r="AC1482" s="120" t="n">
        <x:v>0</x:v>
      </x:c>
      <x:c r="AD1482" s="120"/>
      <x:c r="AE1482" s="120"/>
      <x:c r="AF1482" s="120"/>
      <x:c r="AG1482" s="120"/>
    </x:row>
    <x:row r="1483">
      <x:c r="A1483" s="120" t="n">
        <x:v>1482</x:v>
      </x:c>
      <x:c r="B1483" s="120" t="n">
        <x:v>0</x:v>
      </x:c>
      <x:c r="C1483" s="120" t="n">
        <x:v>0</x:v>
      </x:c>
      <x:c r="D1483" s="120" t="str">
        <x:v>CADC0873</x:v>
      </x:c>
      <x:c r="E1483" s="120" t="n">
        <x:v>5</x:v>
      </x:c>
      <x:c r="F1483" s="120" t="n">
        <x:v>80</x:v>
      </x:c>
      <x:c r="G1483" s="120" t="n">
        <x:v>17</x:v>
      </x:c>
      <x:c r="H1483" s="120" t="n">
        <x:v>0.000001383075764705882</x:v>
      </x:c>
      <x:c r="I1483" s="120" t="n">
        <x:v>5.719393944953929e-10</x:v>
      </x:c>
      <x:c r="J1483" s="120" t="n">
        <x:v>0.00002391525443091486</x:v>
      </x:c>
      <x:c r="K1483" s="120" t="n">
        <x:v>-1.268141211410301</x:v>
      </x:c>
      <x:c r="L1483" s="120" t="n">
        <x:v>-0.24308730199859183</x:v>
      </x:c>
      <x:c r="M1483" s="120" t="n">
        <x:v>1</x:v>
      </x:c>
      <x:c r="N1483" s="120" t="n">
        <x:v>1</x:v>
      </x:c>
      <x:c r="O1483" s="120" t="n">
        <x:v>2</x:v>
      </x:c>
      <x:c r="P1483" s="120" t="n">
        <x:v>1</x:v>
      </x:c>
      <x:c r="Q1483" s="120" t="n">
        <x:v>1</x:v>
      </x:c>
      <x:c r="R1483" s="120" t="n">
        <x:v>7.647571914351893e-11</x:v>
      </x:c>
      <x:c r="S1483" s="120" t="n">
        <x:v>8.632945055847817e-12</x:v>
      </x:c>
      <x:c r="T1483" s="120" t="n">
        <x:v>400</x:v>
      </x:c>
      <x:c r="U1483" s="120" t="n">
        <x:v>85</x:v>
      </x:c>
      <x:c r="V1483" s="120" t="n">
        <x:v>7.149242431192412e-12</x:v>
      </x:c>
      <x:c r="W1483" s="120" t="n">
        <x:v>3.364349379384664e-11</x:v>
      </x:c>
      <x:c r="X1483" s="120" t="n">
        <x:v>1483</x:v>
      </x:c>
      <x:c r="Y1483" s="151" t="n">
        <x:v>44590.202314814815</x:v>
      </x:c>
      <x:c r="Z1483" s="151" t="n">
        <x:v>44590.20324074074</x:v>
      </x:c>
      <x:c r="AA1483" s="120" t="n">
        <x:v>17</x:v>
      </x:c>
      <x:c r="AB1483" s="120" t="str">
        <x:v>Normal</x:v>
      </x:c>
      <x:c r="AC1483" s="120" t="n">
        <x:v>1</x:v>
      </x:c>
      <x:c r="AD1483" s="120" t="n">
        <x:v>609</x:v>
      </x:c>
      <x:c r="AE1483" s="120" t="n">
        <x:v>7</x:v>
      </x:c>
      <x:c r="AF1483" s="120" t="n">
        <x:v>9</x:v>
      </x:c>
      <x:c r="AG1483" s="120" t="str">
        <x:v>train=0|anomaly=0</x:v>
      </x:c>
    </x:row>
    <x:row r="1484">
      <x:c r="A1484" s="120" t="n">
        <x:v>1483</x:v>
      </x:c>
      <x:c r="B1484" s="120" t="n">
        <x:v>0</x:v>
      </x:c>
      <x:c r="C1484" s="120" t="n">
        <x:v>0</x:v>
      </x:c>
      <x:c r="D1484" s="120" t="str">
        <x:v>CADC0873</x:v>
      </x:c>
      <x:c r="E1484" s="120" t="n">
        <x:v>5</x:v>
      </x:c>
      <x:c r="F1484" s="120" t="n">
        <x:v>80</x:v>
      </x:c>
      <x:c r="G1484" s="120" t="n">
        <x:v>17</x:v>
      </x:c>
      <x:c r="H1484" s="120" t="n">
        <x:v>-3.8916588235294076e-7</x:v>
      </x:c>
      <x:c r="I1484" s="120" t="n">
        <x:v>6.246641315572714e-10</x:v>
      </x:c>
      <x:c r="J1484" s="120" t="n">
        <x:v>0.000024993281728441973</x:v>
      </x:c>
      <x:c r="K1484" s="120" t="n">
        <x:v>-1.4563113385024622</x:v>
      </x:c>
      <x:c r="L1484" s="120" t="n">
        <x:v>-0.11380213010071309</x:v>
      </x:c>
      <x:c r="M1484" s="120" t="n">
        <x:v>1</x:v>
      </x:c>
      <x:c r="N1484" s="120" t="n">
        <x:v>1</x:v>
      </x:c>
      <x:c r="O1484" s="120" t="n">
        <x:v>2</x:v>
      </x:c>
      <x:c r="P1484" s="120" t="n">
        <x:v>1</x:v>
      </x:c>
      <x:c r="Q1484" s="120" t="n">
        <x:v>0</x:v>
      </x:c>
      <x:c r="R1484" s="120" t="n">
        <x:v>8.940341786262499e-11</x:v>
      </x:c>
      <x:c r="S1484" s="120" t="n">
        <x:v>1.0028652262568887e-11</x:v>
      </x:c>
      <x:c r="T1484" s="120" t="n">
        <x:v>400</x:v>
      </x:c>
      <x:c r="U1484" s="120" t="n">
        <x:v>85</x:v>
      </x:c>
      <x:c r="V1484" s="120" t="n">
        <x:v>7.808301644465892e-12</x:v>
      </x:c>
      <x:c r="W1484" s="120" t="n">
        <x:v>3.674494891513361e-11</x:v>
      </x:c>
      <x:c r="X1484" s="120" t="n">
        <x:v>1484</x:v>
      </x:c>
      <x:c r="Y1484" s="151" t="n">
        <x:v>44590.20329861111</x:v>
      </x:c>
      <x:c r="Z1484" s="151" t="n">
        <x:v>44590.20422453704</x:v>
      </x:c>
      <x:c r="AA1484" s="120" t="n">
        <x:v>17</x:v>
      </x:c>
      <x:c r="AB1484" s="120" t="str">
        <x:v>Normal</x:v>
      </x:c>
      <x:c r="AC1484" s="120" t="n">
        <x:v>1</x:v>
      </x:c>
      <x:c r="AD1484" s="120" t="n">
        <x:v>746</x:v>
      </x:c>
      <x:c r="AE1484" s="120" t="n">
        <x:v>8</x:v>
      </x:c>
      <x:c r="AF1484" s="120" t="n">
        <x:v>46</x:v>
      </x:c>
      <x:c r="AG1484" s="120" t="str">
        <x:v>train=0|anomaly=0</x:v>
      </x:c>
    </x:row>
    <x:row r="1485">
      <x:c r="A1485" s="120" t="n">
        <x:v>1484</x:v>
      </x:c>
      <x:c r="B1485" s="120" t="n">
        <x:v>0</x:v>
      </x:c>
      <x:c r="C1485" s="120" t="n">
        <x:v>1</x:v>
      </x:c>
      <x:c r="D1485" s="120" t="str">
        <x:v>CADC0873</x:v>
      </x:c>
      <x:c r="E1485" s="120" t="n">
        <x:v>5</x:v>
      </x:c>
      <x:c r="F1485" s="120" t="n">
        <x:v>75</x:v>
      </x:c>
      <x:c r="G1485" s="120" t="n">
        <x:v>16</x:v>
      </x:c>
      <x:c r="H1485" s="120" t="n">
        <x:v>-0.000003798949125</x:v>
      </x:c>
      <x:c r="I1485" s="120" t="n">
        <x:v>4.04624701209889e-10</x:v>
      </x:c>
      <x:c r="J1485" s="120" t="n">
        <x:v>0.000020115285262950885</x:v>
      </x:c>
      <x:c r="K1485" s="120" t="n">
        <x:v>-1.4803697605285864</x:v>
      </x:c>
      <x:c r="L1485" s="120" t="n">
        <x:v>-0.11804313103939086</x:v>
      </x:c>
      <x:c r="M1485" s="120" t="n">
        <x:v>1</x:v>
      </x:c>
      <x:c r="N1485" s="120" t="n">
        <x:v>1</x:v>
      </x:c>
      <x:c r="O1485" s="120" t="n">
        <x:v>2</x:v>
      </x:c>
      <x:c r="P1485" s="120" t="n">
        <x:v>1</x:v>
      </x:c>
      <x:c r="Q1485" s="120" t="n">
        <x:v>2</x:v>
      </x:c>
      <x:c r="R1485" s="120" t="n">
        <x:v>6.609178005482969e-11</x:v>
      </x:c>
      <x:c r="S1485" s="120" t="n">
        <x:v>7.868352278596244e-12</x:v>
      </x:c>
      <x:c r="T1485" s="120" t="n">
        <x:v>375</x:v>
      </x:c>
      <x:c r="U1485" s="120" t="n">
        <x:v>80</x:v>
      </x:c>
      <x:c r="V1485" s="120" t="n">
        <x:v>5.394996016131854e-12</x:v>
      </x:c>
      <x:c r="W1485" s="120" t="n">
        <x:v>2.5289043825618063e-11</x:v>
      </x:c>
      <x:c r="X1485" s="120" t="n">
        <x:v>1485</x:v>
      </x:c>
      <x:c r="Y1485" s="151" t="n">
        <x:v>44590.20428240741</x:v>
      </x:c>
      <x:c r="Z1485" s="151" t="n">
        <x:v>44590.20515046296</x:v>
      </x:c>
      <x:c r="AA1485" s="120" t="n">
        <x:v>16</x:v>
      </x:c>
      <x:c r="AB1485" s="120" t="str">
        <x:v>Normal</x:v>
      </x:c>
      <x:c r="AC1485" s="120" t="n">
        <x:v>0</x:v>
      </x:c>
      <x:c r="AD1485" s="120"/>
      <x:c r="AE1485" s="120"/>
      <x:c r="AF1485" s="120"/>
      <x:c r="AG1485" s="120"/>
    </x:row>
    <x:row r="1486">
      <x:c r="A1486" s="120" t="n">
        <x:v>1485</x:v>
      </x:c>
      <x:c r="B1486" s="120" t="n">
        <x:v>0</x:v>
      </x:c>
      <x:c r="C1486" s="120" t="n">
        <x:v>1</x:v>
      </x:c>
      <x:c r="D1486" s="120" t="str">
        <x:v>CADC0873</x:v>
      </x:c>
      <x:c r="E1486" s="120" t="n">
        <x:v>5</x:v>
      </x:c>
      <x:c r="F1486" s="120" t="n">
        <x:v>80</x:v>
      </x:c>
      <x:c r="G1486" s="120" t="n">
        <x:v>17</x:v>
      </x:c>
      <x:c r="H1486" s="120" t="n">
        <x:v>0.0000022229176470588236</x:v>
      </x:c>
      <x:c r="I1486" s="120" t="n">
        <x:v>1.6327874213634743e-10</x:v>
      </x:c>
      <x:c r="J1486" s="120" t="n">
        <x:v>0.000012778057056389575</x:v>
      </x:c>
      <x:c r="K1486" s="120" t="n">
        <x:v>-1.3327174701664226</x:v>
      </x:c>
      <x:c r="L1486" s="120" t="n">
        <x:v>-0.08931724734577676</x:v>
      </x:c>
      <x:c r="M1486" s="120" t="n">
        <x:v>1</x:v>
      </x:c>
      <x:c r="N1486" s="120" t="n">
        <x:v>1</x:v>
      </x:c>
      <x:c r="O1486" s="120" t="n">
        <x:v>2</x:v>
      </x:c>
      <x:c r="P1486" s="120" t="n">
        <x:v>1</x:v>
      </x:c>
      <x:c r="Q1486" s="120" t="n">
        <x:v>5</x:v>
      </x:c>
      <x:c r="R1486" s="120" t="n">
        <x:v>2.401628499828594e-11</x:v>
      </x:c>
      <x:c r="S1486" s="120" t="n">
        <x:v>5.135339999783999e-12</x:v>
      </x:c>
      <x:c r="T1486" s="120" t="n">
        <x:v>400</x:v>
      </x:c>
      <x:c r="U1486" s="120" t="n">
        <x:v>85</x:v>
      </x:c>
      <x:c r="V1486" s="120" t="n">
        <x:v>2.0409842767043427e-12</x:v>
      </x:c>
      <x:c r="W1486" s="120" t="n">
        <x:v>9.604631890373378e-12</x:v>
      </x:c>
      <x:c r="X1486" s="120" t="n">
        <x:v>1486</x:v>
      </x:c>
      <x:c r="Y1486" s="151" t="n">
        <x:v>44590.21331018519</x:v>
      </x:c>
      <x:c r="Z1486" s="151" t="n">
        <x:v>44590.21423611111</x:v>
      </x:c>
      <x:c r="AA1486" s="120" t="n">
        <x:v>17</x:v>
      </x:c>
      <x:c r="AB1486" s="120" t="str">
        <x:v>Normal</x:v>
      </x:c>
      <x:c r="AC1486" s="120" t="n">
        <x:v>0</x:v>
      </x:c>
      <x:c r="AD1486" s="120"/>
      <x:c r="AE1486" s="120"/>
      <x:c r="AF1486" s="120"/>
      <x:c r="AG1486" s="120"/>
    </x:row>
    <x:row r="1487">
      <x:c r="A1487" s="120" t="n">
        <x:v>1486</x:v>
      </x:c>
      <x:c r="B1487" s="120" t="n">
        <x:v>0</x:v>
      </x:c>
      <x:c r="C1487" s="120" t="n">
        <x:v>0</x:v>
      </x:c>
      <x:c r="D1487" s="120" t="str">
        <x:v>CADC0873</x:v>
      </x:c>
      <x:c r="E1487" s="120" t="n">
        <x:v>5</x:v>
      </x:c>
      <x:c r="F1487" s="120" t="n">
        <x:v>70</x:v>
      </x:c>
      <x:c r="G1487" s="120" t="n">
        <x:v>15</x:v>
      </x:c>
      <x:c r="H1487" s="120" t="n">
        <x:v>-0.000003193537333333333</x:v>
      </x:c>
      <x:c r="I1487" s="120" t="n">
        <x:v>9.002471920597956e-11</x:v>
      </x:c>
      <x:c r="J1487" s="120" t="n">
        <x:v>0.000009488135707607662</x:v>
      </x:c>
      <x:c r="K1487" s="120" t="n">
        <x:v>-1.2739910295542691</x:v>
      </x:c>
      <x:c r="L1487" s="120" t="n">
        <x:v>-0.12251814559367943</x:v>
      </x:c>
      <x:c r="M1487" s="120" t="n">
        <x:v>1</x:v>
      </x:c>
      <x:c r="N1487" s="120" t="n">
        <x:v>1</x:v>
      </x:c>
      <x:c r="O1487" s="120" t="n">
        <x:v>2</x:v>
      </x:c>
      <x:c r="P1487" s="120" t="n">
        <x:v>1</x:v>
      </x:c>
      <x:c r="Q1487" s="120" t="n">
        <x:v>2</x:v>
      </x:c>
      <x:c r="R1487" s="120" t="n">
        <x:v>1.5217120520695916e-11</x:v>
      </x:c>
      <x:c r="S1487" s="120" t="n">
        <x:v>3.4235882463633127e-12</x:v>
      </x:c>
      <x:c r="T1487" s="120" t="n">
        <x:v>350</x:v>
      </x:c>
      <x:c r="U1487" s="120" t="n">
        <x:v>75</x:v>
      </x:c>
      <x:c r="V1487" s="120" t="n">
        <x:v>1.2860674172282794e-12</x:v>
      </x:c>
      <x:c r="W1487" s="120" t="n">
        <x:v>6.001647947065304e-12</x:v>
      </x:c>
      <x:c r="X1487" s="120" t="n">
        <x:v>1487</x:v>
      </x:c>
      <x:c r="Y1487" s="151" t="n">
        <x:v>44590.21429398148</x:v>
      </x:c>
      <x:c r="Z1487" s="151" t="n">
        <x:v>44590.215104166666</x:v>
      </x:c>
      <x:c r="AA1487" s="120" t="n">
        <x:v>15</x:v>
      </x:c>
      <x:c r="AB1487" s="120" t="str">
        <x:v>Normal</x:v>
      </x:c>
      <x:c r="AC1487" s="120" t="n">
        <x:v>0</x:v>
      </x:c>
      <x:c r="AD1487" s="120"/>
      <x:c r="AE1487" s="120"/>
      <x:c r="AF1487" s="120"/>
      <x:c r="AG1487" s="120"/>
    </x:row>
    <x:row r="1488">
      <x:c r="A1488" s="120" t="n">
        <x:v>1487</x:v>
      </x:c>
      <x:c r="B1488" s="120" t="n">
        <x:v>0</x:v>
      </x:c>
      <x:c r="C1488" s="120" t="n">
        <x:v>1</x:v>
      </x:c>
      <x:c r="D1488" s="120" t="str">
        <x:v>CADC0873</x:v>
      </x:c>
      <x:c r="E1488" s="120" t="n">
        <x:v>5</x:v>
      </x:c>
      <x:c r="F1488" s="120" t="n">
        <x:v>75</x:v>
      </x:c>
      <x:c r="G1488" s="120" t="n">
        <x:v>16</x:v>
      </x:c>
      <x:c r="H1488" s="120" t="n">
        <x:v>6.971497500000003e-7</x:v>
      </x:c>
      <x:c r="I1488" s="120" t="n">
        <x:v>3.244901577244409e-10</x:v>
      </x:c>
      <x:c r="J1488" s="120" t="n">
        <x:v>0.000018013610346747286</x:v>
      </x:c>
      <x:c r="K1488" s="120" t="n">
        <x:v>-1.019765532855824</x:v>
      </x:c>
      <x:c r="L1488" s="120" t="n">
        <x:v>-0.45769397795571204</x:v>
      </x:c>
      <x:c r="M1488" s="120" t="n">
        <x:v>1</x:v>
      </x:c>
      <x:c r="N1488" s="120" t="n">
        <x:v>1</x:v>
      </x:c>
      <x:c r="O1488" s="120" t="n">
        <x:v>2</x:v>
      </x:c>
      <x:c r="P1488" s="120" t="n">
        <x:v>1</x:v>
      </x:c>
      <x:c r="Q1488" s="120" t="n">
        <x:v>1</x:v>
      </x:c>
      <x:c r="R1488" s="120" t="n">
        <x:v>4.194160102397635e-11</x:v>
      </x:c>
      <x:c r="S1488" s="120" t="n">
        <x:v>6.9906282355220636e-12</x:v>
      </x:c>
      <x:c r="T1488" s="120" t="n">
        <x:v>375</x:v>
      </x:c>
      <x:c r="U1488" s="120" t="n">
        <x:v>80</x:v>
      </x:c>
      <x:c r="V1488" s="120" t="n">
        <x:v>4.3265354363258786e-12</x:v>
      </x:c>
      <x:c r="W1488" s="120" t="n">
        <x:v>2.0280634857777556e-11</x:v>
      </x:c>
      <x:c r="X1488" s="120" t="n">
        <x:v>1488</x:v>
      </x:c>
      <x:c r="Y1488" s="151" t="n">
        <x:v>44590.215162037035</x:v>
      </x:c>
      <x:c r="Z1488" s="151" t="n">
        <x:v>44590.21603009259</x:v>
      </x:c>
      <x:c r="AA1488" s="120" t="n">
        <x:v>16</x:v>
      </x:c>
      <x:c r="AB1488" s="120" t="str">
        <x:v>Normal</x:v>
      </x:c>
      <x:c r="AC1488" s="120" t="n">
        <x:v>0</x:v>
      </x:c>
      <x:c r="AD1488" s="120"/>
      <x:c r="AE1488" s="120"/>
      <x:c r="AF1488" s="120"/>
      <x:c r="AG1488" s="120"/>
    </x:row>
    <x:row r="1489">
      <x:c r="A1489" s="120" t="n">
        <x:v>1488</x:v>
      </x:c>
      <x:c r="B1489" s="120" t="n">
        <x:v>0</x:v>
      </x:c>
      <x:c r="C1489" s="120" t="n">
        <x:v>0</x:v>
      </x:c>
      <x:c r="D1489" s="120" t="str">
        <x:v>CADC0873</x:v>
      </x:c>
      <x:c r="E1489" s="120" t="n">
        <x:v>5</x:v>
      </x:c>
      <x:c r="F1489" s="120" t="n">
        <x:v>75</x:v>
      </x:c>
      <x:c r="G1489" s="120" t="n">
        <x:v>16</x:v>
      </x:c>
      <x:c r="H1489" s="120" t="n">
        <x:v>0.0000017111183125000001</x:v>
      </x:c>
      <x:c r="I1489" s="120" t="n">
        <x:v>4.864293485946865e-10</x:v>
      </x:c>
      <x:c r="J1489" s="120" t="n">
        <x:v>0.00002205514335919598</x:v>
      </x:c>
      <x:c r="K1489" s="120" t="n">
        <x:v>-1.4726262715387017</x:v>
      </x:c>
      <x:c r="L1489" s="120" t="n">
        <x:v>-0.08700029138372234</x:v>
      </x:c>
      <x:c r="M1489" s="120" t="n">
        <x:v>1</x:v>
      </x:c>
      <x:c r="N1489" s="120" t="n">
        <x:v>1</x:v>
      </x:c>
      <x:c r="O1489" s="120" t="n">
        <x:v>2</x:v>
      </x:c>
      <x:c r="P1489" s="120" t="n">
        <x:v>1</x:v>
      </x:c>
      <x:c r="Q1489" s="120" t="n">
        <x:v>1</x:v>
      </x:c>
      <x:c r="R1489" s="120" t="n">
        <x:v>7.939690526829542e-11</x:v>
      </x:c>
      <x:c r="S1489" s="120" t="n">
        <x:v>9.493007720884264e-12</x:v>
      </x:c>
      <x:c r="T1489" s="120" t="n">
        <x:v>375</x:v>
      </x:c>
      <x:c r="U1489" s="120" t="n">
        <x:v>80</x:v>
      </x:c>
      <x:c r="V1489" s="120" t="n">
        <x:v>6.485724647929153e-12</x:v>
      </x:c>
      <x:c r="W1489" s="120" t="n">
        <x:v>3.0401834287167904e-11</x:v>
      </x:c>
      <x:c r="X1489" s="120" t="n">
        <x:v>1489</x:v>
      </x:c>
      <x:c r="Y1489" s="151" t="n">
        <x:v>44590.21608796297</x:v>
      </x:c>
      <x:c r="Z1489" s="151" t="n">
        <x:v>44590.21695601852</x:v>
      </x:c>
      <x:c r="AA1489" s="120" t="n">
        <x:v>16</x:v>
      </x:c>
      <x:c r="AB1489" s="120" t="str">
        <x:v>Normal</x:v>
      </x:c>
      <x:c r="AC1489" s="120" t="n">
        <x:v>0</x:v>
      </x:c>
      <x:c r="AD1489" s="120"/>
      <x:c r="AE1489" s="120"/>
      <x:c r="AF1489" s="120"/>
      <x:c r="AG1489" s="120"/>
    </x:row>
    <x:row r="1490">
      <x:c r="A1490" s="120" t="n">
        <x:v>1489</x:v>
      </x:c>
      <x:c r="B1490" s="120" t="n">
        <x:v>0</x:v>
      </x:c>
      <x:c r="C1490" s="120" t="n">
        <x:v>1</x:v>
      </x:c>
      <x:c r="D1490" s="120" t="str">
        <x:v>CADC0873</x:v>
      </x:c>
      <x:c r="E1490" s="120" t="n">
        <x:v>5</x:v>
      </x:c>
      <x:c r="F1490" s="120" t="n">
        <x:v>80</x:v>
      </x:c>
      <x:c r="G1490" s="120" t="n">
        <x:v>17</x:v>
      </x:c>
      <x:c r="H1490" s="120" t="n">
        <x:v>-0.000005324591176470589</x:v>
      </x:c>
      <x:c r="I1490" s="120" t="n">
        <x:v>4.546100346907515e-10</x:v>
      </x:c>
      <x:c r="J1490" s="120" t="n">
        <x:v>0.00002132158612042621</x:v>
      </x:c>
      <x:c r="K1490" s="120" t="n">
        <x:v>-1.5043203218402939</x:v>
      </x:c>
      <x:c r="L1490" s="120" t="n">
        <x:v>0.021489397977363833</x:v>
      </x:c>
      <x:c r="M1490" s="120" t="n">
        <x:v>1</x:v>
      </x:c>
      <x:c r="N1490" s="120" t="n">
        <x:v>1</x:v>
      </x:c>
      <x:c r="O1490" s="120" t="n">
        <x:v>2</x:v>
      </x:c>
      <x:c r="P1490" s="120" t="n">
        <x:v>1</x:v>
      </x:c>
      <x:c r="Q1490" s="120" t="n">
        <x:v>1</x:v>
      </x:c>
      <x:c r="R1490" s="120" t="n">
        <x:v>6.530945304862343e-11</x:v>
      </x:c>
      <x:c r="S1490" s="120" t="n">
        <x:v>1.1224844453035555e-11</x:v>
      </x:c>
      <x:c r="T1490" s="120" t="n">
        <x:v>400</x:v>
      </x:c>
      <x:c r="U1490" s="120" t="n">
        <x:v>85</x:v>
      </x:c>
      <x:c r="V1490" s="120" t="n">
        <x:v>5.682625433634393e-12</x:v>
      </x:c>
      <x:c r="W1490" s="120" t="n">
        <x:v>2.6741766746514794e-11</x:v>
      </x:c>
      <x:c r="X1490" s="120" t="n">
        <x:v>1490</x:v>
      </x:c>
      <x:c r="Y1490" s="151" t="n">
        <x:v>44590.21701388889</x:v>
      </x:c>
      <x:c r="Z1490" s="151" t="n">
        <x:v>44590.217939814815</x:v>
      </x:c>
      <x:c r="AA1490" s="120" t="n">
        <x:v>17</x:v>
      </x:c>
      <x:c r="AB1490" s="120" t="str">
        <x:v>Normal</x:v>
      </x:c>
      <x:c r="AC1490" s="120" t="n">
        <x:v>0</x:v>
      </x:c>
      <x:c r="AD1490" s="120"/>
      <x:c r="AE1490" s="120"/>
      <x:c r="AF1490" s="120"/>
      <x:c r="AG1490" s="120"/>
    </x:row>
    <x:row r="1491">
      <x:c r="A1491" s="120" t="n">
        <x:v>1490</x:v>
      </x:c>
      <x:c r="B1491" s="120" t="n">
        <x:v>0</x:v>
      </x:c>
      <x:c r="C1491" s="120" t="n">
        <x:v>1</x:v>
      </x:c>
      <x:c r="D1491" s="120" t="str">
        <x:v>CADC0873</x:v>
      </x:c>
      <x:c r="E1491" s="120" t="n">
        <x:v>5</x:v>
      </x:c>
      <x:c r="F1491" s="120" t="n">
        <x:v>80</x:v>
      </x:c>
      <x:c r="G1491" s="120" t="n">
        <x:v>17</x:v>
      </x:c>
      <x:c r="H1491" s="120" t="n">
        <x:v>0.0000012237247058823527</x:v>
      </x:c>
      <x:c r="I1491" s="120" t="n">
        <x:v>1.9809108282509547e-10</x:v>
      </x:c>
      <x:c r="J1491" s="120" t="n">
        <x:v>0.00001407448339460797</x:v>
      </x:c>
      <x:c r="K1491" s="120" t="n">
        <x:v>-1.4905692125423708</x:v>
      </x:c>
      <x:c r="L1491" s="120" t="n">
        <x:v>-0.1065763184038404</x:v>
      </x:c>
      <x:c r="M1491" s="120" t="n">
        <x:v>1</x:v>
      </x:c>
      <x:c r="N1491" s="120" t="n">
        <x:v>1</x:v>
      </x:c>
      <x:c r="O1491" s="120" t="n">
        <x:v>2</x:v>
      </x:c>
      <x:c r="P1491" s="120" t="n">
        <x:v>2</x:v>
      </x:c>
      <x:c r="Q1491" s="120" t="n">
        <x:v>4</x:v>
      </x:c>
      <x:c r="R1491" s="120" t="n">
        <x:v>2.96051058381375e-11</x:v>
      </x:c>
      <x:c r="S1491" s="120" t="n">
        <x:v>6.897946725555553e-12</x:v>
      </x:c>
      <x:c r="T1491" s="120" t="n">
        <x:v>400</x:v>
      </x:c>
      <x:c r="U1491" s="120" t="n">
        <x:v>85</x:v>
      </x:c>
      <x:c r="V1491" s="120" t="n">
        <x:v>2.4761385353136933e-12</x:v>
      </x:c>
      <x:c r="W1491" s="120" t="n">
        <x:v>1.1652416636770323e-11</x:v>
      </x:c>
      <x:c r="X1491" s="120" t="n">
        <x:v>1491</x:v>
      </x:c>
      <x:c r="Y1491" s="151" t="n">
        <x:v>44590.23946759259</x:v>
      </x:c>
      <x:c r="Z1491" s="151" t="n">
        <x:v>44590.24039351852</x:v>
      </x:c>
      <x:c r="AA1491" s="120" t="n">
        <x:v>17</x:v>
      </x:c>
      <x:c r="AB1491" s="120" t="str">
        <x:v>Normal</x:v>
      </x:c>
      <x:c r="AC1491" s="120" t="n">
        <x:v>0</x:v>
      </x:c>
      <x:c r="AD1491" s="120"/>
      <x:c r="AE1491" s="120"/>
      <x:c r="AF1491" s="120"/>
      <x:c r="AG1491" s="120"/>
    </x:row>
    <x:row r="1492">
      <x:c r="A1492" s="120" t="n">
        <x:v>1491</x:v>
      </x:c>
      <x:c r="B1492" s="120" t="n">
        <x:v>0</x:v>
      </x:c>
      <x:c r="C1492" s="120" t="n">
        <x:v>1</x:v>
      </x:c>
      <x:c r="D1492" s="120" t="str">
        <x:v>CADC0873</x:v>
      </x:c>
      <x:c r="E1492" s="120" t="n">
        <x:v>5</x:v>
      </x:c>
      <x:c r="F1492" s="120" t="n">
        <x:v>85</x:v>
      </x:c>
      <x:c r="G1492" s="120" t="n">
        <x:v>18</x:v>
      </x:c>
      <x:c r="H1492" s="120" t="n">
        <x:v>-7.553358888888888e-7</x:v>
      </x:c>
      <x:c r="I1492" s="120" t="n">
        <x:v>2.1850877057970955e-10</x:v>
      </x:c>
      <x:c r="J1492" s="120" t="n">
        <x:v>0.000014782042165401557</x:v>
      </x:c>
      <x:c r="K1492" s="120" t="n">
        <x:v>-1.516629367042789</x:v>
      </x:c>
      <x:c r="L1492" s="120" t="n">
        <x:v>0.03973844271086418</x:v>
      </x:c>
      <x:c r="M1492" s="120" t="n">
        <x:v>1</x:v>
      </x:c>
      <x:c r="N1492" s="120" t="n">
        <x:v>1</x:v>
      </x:c>
      <x:c r="O1492" s="120" t="n">
        <x:v>2</x:v>
      </x:c>
      <x:c r="P1492" s="120" t="n">
        <x:v>1</x:v>
      </x:c>
      <x:c r="Q1492" s="120" t="n">
        <x:v>4</x:v>
      </x:c>
      <x:c r="R1492" s="120" t="n">
        <x:v>2.8460963752654617e-11</x:v>
      </x:c>
      <x:c r="S1492" s="120" t="n">
        <x:v>4.840774867056e-12</x:v>
      </x:c>
      <x:c r="T1492" s="120" t="n">
        <x:v>425</x:v>
      </x:c>
      <x:c r="U1492" s="120" t="n">
        <x:v>90</x:v>
      </x:c>
      <x:c r="V1492" s="120" t="n">
        <x:v>2.5706914185848184e-12</x:v>
      </x:c>
      <x:c r="W1492" s="120" t="n">
        <x:v>1.2139376143317198e-11</x:v>
      </x:c>
      <x:c r="X1492" s="120" t="n">
        <x:v>1492</x:v>
      </x:c>
      <x:c r="Y1492" s="151" t="n">
        <x:v>44590.24045138889</x:v>
      </x:c>
      <x:c r="Z1492" s="151" t="n">
        <x:v>44590.241435185184</x:v>
      </x:c>
      <x:c r="AA1492" s="120" t="n">
        <x:v>18</x:v>
      </x:c>
      <x:c r="AB1492" s="120" t="str">
        <x:v>Normal</x:v>
      </x:c>
      <x:c r="AC1492" s="120" t="n">
        <x:v>0</x:v>
      </x:c>
      <x:c r="AD1492" s="120"/>
      <x:c r="AE1492" s="120"/>
      <x:c r="AF1492" s="120"/>
      <x:c r="AG1492" s="120"/>
    </x:row>
    <x:row r="1493">
      <x:c r="A1493" s="120" t="n">
        <x:v>1492</x:v>
      </x:c>
      <x:c r="B1493" s="120" t="n">
        <x:v>0</x:v>
      </x:c>
      <x:c r="C1493" s="120" t="n">
        <x:v>1</x:v>
      </x:c>
      <x:c r="D1493" s="120" t="str">
        <x:v>CADC0873</x:v>
      </x:c>
      <x:c r="E1493" s="120" t="n">
        <x:v>5</x:v>
      </x:c>
      <x:c r="F1493" s="120" t="n">
        <x:v>75</x:v>
      </x:c>
      <x:c r="G1493" s="120" t="n">
        <x:v>16</x:v>
      </x:c>
      <x:c r="H1493" s="120" t="n">
        <x:v>0.0000016885431875000004</x:v>
      </x:c>
      <x:c r="I1493" s="120" t="n">
        <x:v>2.1018610086829115e-10</x:v>
      </x:c>
      <x:c r="J1493" s="120" t="n">
        <x:v>0.000014497796414224168</x:v>
      </x:c>
      <x:c r="K1493" s="120" t="n">
        <x:v>-1.4404196533309614</x:v>
      </x:c>
      <x:c r="L1493" s="120" t="n">
        <x:v>-0.15306729635983185</x:v>
      </x:c>
      <x:c r="M1493" s="120" t="n">
        <x:v>1</x:v>
      </x:c>
      <x:c r="N1493" s="120" t="n">
        <x:v>1</x:v>
      </x:c>
      <x:c r="O1493" s="120" t="n">
        <x:v>2</x:v>
      </x:c>
      <x:c r="P1493" s="120" t="n">
        <x:v>1</x:v>
      </x:c>
      <x:c r="Q1493" s="120" t="n">
        <x:v>2</x:v>
      </x:c>
      <x:c r="R1493" s="120" t="n">
        <x:v>3.50365876108108e-11</x:v>
      </x:c>
      <x:c r="S1493" s="120" t="n">
        <x:v>3.613148237252266e-12</x:v>
      </x:c>
      <x:c r="T1493" s="120" t="n">
        <x:v>375</x:v>
      </x:c>
      <x:c r="U1493" s="120" t="n">
        <x:v>80</x:v>
      </x:c>
      <x:c r="V1493" s="120" t="n">
        <x:v>2.8024813449105487e-12</x:v>
      </x:c>
      <x:c r="W1493" s="120" t="n">
        <x:v>1.3136631304268197e-11</x:v>
      </x:c>
      <x:c r="X1493" s="120" t="n">
        <x:v>1493</x:v>
      </x:c>
      <x:c r="Y1493" s="151" t="n">
        <x:v>44590.24149305555</x:v>
      </x:c>
      <x:c r="Z1493" s="151" t="n">
        <x:v>44590.24236111111</x:v>
      </x:c>
      <x:c r="AA1493" s="120" t="n">
        <x:v>16</x:v>
      </x:c>
      <x:c r="AB1493" s="120" t="str">
        <x:v>Normal</x:v>
      </x:c>
      <x:c r="AC1493" s="120" t="n">
        <x:v>1</x:v>
      </x:c>
      <x:c r="AD1493" s="120" t="n">
        <x:v>434</x:v>
      </x:c>
      <x:c r="AE1493" s="120" t="n">
        <x:v>5</x:v>
      </x:c>
      <x:c r="AF1493" s="120" t="n">
        <x:v>34</x:v>
      </x:c>
      <x:c r="AG1493" s="120" t="str">
        <x:v>train=1|anomaly=0</x:v>
      </x:c>
    </x:row>
    <x:row r="1494">
      <x:c r="A1494" s="120" t="n">
        <x:v>1493</x:v>
      </x:c>
      <x:c r="B1494" s="120" t="n">
        <x:v>0</x:v>
      </x:c>
      <x:c r="C1494" s="120" t="n">
        <x:v>0</x:v>
      </x:c>
      <x:c r="D1494" s="120" t="str">
        <x:v>CADC0873</x:v>
      </x:c>
      <x:c r="E1494" s="120" t="n">
        <x:v>5</x:v>
      </x:c>
      <x:c r="F1494" s="120" t="n">
        <x:v>80</x:v>
      </x:c>
      <x:c r="G1494" s="120" t="n">
        <x:v>17</x:v>
      </x:c>
      <x:c r="H1494" s="120" t="n">
        <x:v>-0.0000021882723529411764</x:v>
      </x:c>
      <x:c r="I1494" s="120" t="n">
        <x:v>1.5864965036904152e-10</x:v>
      </x:c>
      <x:c r="J1494" s="120" t="n">
        <x:v>0.000012595620285203962</x:v>
      </x:c>
      <x:c r="K1494" s="120" t="n">
        <x:v>-1.4797638783123455</x:v>
      </x:c>
      <x:c r="L1494" s="120" t="n">
        <x:v>-0.057806649792997836</x:v>
      </x:c>
      <x:c r="M1494" s="120" t="n">
        <x:v>1</x:v>
      </x:c>
      <x:c r="N1494" s="120" t="n">
        <x:v>1</x:v>
      </x:c>
      <x:c r="O1494" s="120" t="n">
        <x:v>2</x:v>
      </x:c>
      <x:c r="P1494" s="120" t="n">
        <x:v>1</x:v>
      </x:c>
      <x:c r="Q1494" s="120" t="n">
        <x:v>1</x:v>
      </x:c>
      <x:c r="R1494" s="120" t="n">
        <x:v>2.243224269879375e-11</x:v>
      </x:c>
      <x:c r="S1494" s="120" t="n">
        <x:v>3.9933803697822226e-12</x:v>
      </x:c>
      <x:c r="T1494" s="120" t="n">
        <x:v>400</x:v>
      </x:c>
      <x:c r="U1494" s="120" t="n">
        <x:v>85</x:v>
      </x:c>
      <x:c r="V1494" s="120" t="n">
        <x:v>1.983120629613019e-12</x:v>
      </x:c>
      <x:c r="W1494" s="120" t="n">
        <x:v>9.332332374649501e-12</x:v>
      </x:c>
      <x:c r="X1494" s="120" t="n">
        <x:v>1494</x:v>
      </x:c>
      <x:c r="Y1494" s="151" t="n">
        <x:v>44590.242418981485</x:v>
      </x:c>
      <x:c r="Z1494" s="151" t="n">
        <x:v>44590.24334490741</x:v>
      </x:c>
      <x:c r="AA1494" s="120" t="n">
        <x:v>17</x:v>
      </x:c>
      <x:c r="AB1494" s="120" t="str">
        <x:v>Normal</x:v>
      </x:c>
      <x:c r="AC1494" s="120" t="n">
        <x:v>0</x:v>
      </x:c>
      <x:c r="AD1494" s="120"/>
      <x:c r="AE1494" s="120"/>
      <x:c r="AF1494" s="120"/>
      <x:c r="AG1494" s="120"/>
    </x:row>
    <x:row r="1495">
      <x:c r="A1495" s="120" t="n">
        <x:v>1494</x:v>
      </x:c>
      <x:c r="B1495" s="120" t="n">
        <x:v>0</x:v>
      </x:c>
      <x:c r="C1495" s="120" t="n">
        <x:v>0</x:v>
      </x:c>
      <x:c r="D1495" s="120" t="str">
        <x:v>CADC0873</x:v>
      </x:c>
      <x:c r="E1495" s="120" t="n">
        <x:v>5</x:v>
      </x:c>
      <x:c r="F1495" s="120" t="n">
        <x:v>80</x:v>
      </x:c>
      <x:c r="G1495" s="120" t="n">
        <x:v>17</x:v>
      </x:c>
      <x:c r="H1495" s="120" t="n">
        <x:v>-8.900941176470591e-7</x:v>
      </x:c>
      <x:c r="I1495" s="120" t="n">
        <x:v>1.987075352298948e-10</x:v>
      </x:c>
      <x:c r="J1495" s="120" t="n">
        <x:v>0.00001409636602922522</x:v>
      </x:c>
      <x:c r="K1495" s="120" t="n">
        <x:v>-1.236327511223333</x:v>
      </x:c>
      <x:c r="L1495" s="120" t="n">
        <x:v>-0.26220671160716796</x:v>
      </x:c>
      <x:c r="M1495" s="120" t="n">
        <x:v>1</x:v>
      </x:c>
      <x:c r="N1495" s="120" t="n">
        <x:v>1</x:v>
      </x:c>
      <x:c r="O1495" s="120" t="n">
        <x:v>2</x:v>
      </x:c>
      <x:c r="P1495" s="120" t="n">
        <x:v>1</x:v>
      </x:c>
      <x:c r="Q1495" s="120" t="n">
        <x:v>4</x:v>
      </x:c>
      <x:c r="R1495" s="120" t="n">
        <x:v>2.5754484941560936e-11</x:v>
      </x:c>
      <x:c r="S1495" s="120" t="n">
        <x:v>4.082017495168895e-12</x:v>
      </x:c>
      <x:c r="T1495" s="120" t="n">
        <x:v>400</x:v>
      </x:c>
      <x:c r="U1495" s="120" t="n">
        <x:v>85</x:v>
      </x:c>
      <x:c r="V1495" s="120" t="n">
        <x:v>2.483844190373685e-12</x:v>
      </x:c>
      <x:c r="W1495" s="120" t="n">
        <x:v>1.1688678542934988e-11</x:v>
      </x:c>
      <x:c r="X1495" s="120" t="n">
        <x:v>1495</x:v>
      </x:c>
      <x:c r="Y1495" s="151" t="n">
        <x:v>44590.29976851852</x:v>
      </x:c>
      <x:c r="Z1495" s="151" t="n">
        <x:v>44590.30069444444</x:v>
      </x:c>
      <x:c r="AA1495" s="120" t="n">
        <x:v>17</x:v>
      </x:c>
      <x:c r="AB1495" s="120" t="str">
        <x:v>Normal</x:v>
      </x:c>
      <x:c r="AC1495" s="120" t="n">
        <x:v>0</x:v>
      </x:c>
      <x:c r="AD1495" s="120"/>
      <x:c r="AE1495" s="120"/>
      <x:c r="AF1495" s="120"/>
      <x:c r="AG1495" s="120"/>
    </x:row>
    <x:row r="1496">
      <x:c r="A1496" s="120" t="n">
        <x:v>1495</x:v>
      </x:c>
      <x:c r="B1496" s="120" t="n">
        <x:v>0</x:v>
      </x:c>
      <x:c r="C1496" s="120" t="n">
        <x:v>0</x:v>
      </x:c>
      <x:c r="D1496" s="120" t="str">
        <x:v>CADC0873</x:v>
      </x:c>
      <x:c r="E1496" s="120" t="n">
        <x:v>5</x:v>
      </x:c>
      <x:c r="F1496" s="120" t="n">
        <x:v>85</x:v>
      </x:c>
      <x:c r="G1496" s="120" t="n">
        <x:v>18</x:v>
      </x:c>
      <x:c r="H1496" s="120" t="n">
        <x:v>-6.545266666666663e-8</x:v>
      </x:c>
      <x:c r="I1496" s="120" t="n">
        <x:v>1.9154801096627421e-10</x:v>
      </x:c>
      <x:c r="J1496" s="120" t="n">
        <x:v>0.000013840087101108657</x:v>
      </x:c>
      <x:c r="K1496" s="120" t="n">
        <x:v>-1.4392930501547267</x:v>
      </x:c>
      <x:c r="L1496" s="120" t="n">
        <x:v>-0.08953001372782342</x:v>
      </x:c>
      <x:c r="M1496" s="120" t="n">
        <x:v>1</x:v>
      </x:c>
      <x:c r="N1496" s="120" t="n">
        <x:v>1</x:v>
      </x:c>
      <x:c r="O1496" s="120" t="n">
        <x:v>2</x:v>
      </x:c>
      <x:c r="P1496" s="120" t="n">
        <x:v>1</x:v>
      </x:c>
      <x:c r="Q1496" s="120" t="n">
        <x:v>4</x:v>
      </x:c>
      <x:c r="R1496" s="120" t="n">
        <x:v>2.4602656748567945e-11</x:v>
      </x:c>
      <x:c r="S1496" s="120" t="n">
        <x:v>4.159443899067437e-12</x:v>
      </x:c>
      <x:c r="T1496" s="120" t="n">
        <x:v>425</x:v>
      </x:c>
      <x:c r="U1496" s="120" t="n">
        <x:v>90</x:v>
      </x:c>
      <x:c r="V1496" s="120" t="n">
        <x:v>2.253506011367932e-12</x:v>
      </x:c>
      <x:c r="W1496" s="120" t="n">
        <x:v>1.0641556164793012e-11</x:v>
      </x:c>
      <x:c r="X1496" s="120" t="n">
        <x:v>1496</x:v>
      </x:c>
      <x:c r="Y1496" s="151" t="n">
        <x:v>44590.30075231481</x:v>
      </x:c>
      <x:c r="Z1496" s="151" t="n">
        <x:v>44590.30173611111</x:v>
      </x:c>
      <x:c r="AA1496" s="120" t="n">
        <x:v>18</x:v>
      </x:c>
      <x:c r="AB1496" s="120" t="str">
        <x:v>Normal</x:v>
      </x:c>
      <x:c r="AC1496" s="120" t="n">
        <x:v>0</x:v>
      </x:c>
      <x:c r="AD1496" s="120"/>
      <x:c r="AE1496" s="120"/>
      <x:c r="AF1496" s="120"/>
      <x:c r="AG1496" s="120"/>
    </x:row>
    <x:row r="1497">
      <x:c r="A1497" s="120" t="n">
        <x:v>1496</x:v>
      </x:c>
      <x:c r="B1497" s="120" t="n">
        <x:v>0</x:v>
      </x:c>
      <x:c r="C1497" s="120" t="n">
        <x:v>1</x:v>
      </x:c>
      <x:c r="D1497" s="120" t="str">
        <x:v>CADC0873</x:v>
      </x:c>
      <x:c r="E1497" s="120" t="n">
        <x:v>5</x:v>
      </x:c>
      <x:c r="F1497" s="120" t="n">
        <x:v>85</x:v>
      </x:c>
      <x:c r="G1497" s="120" t="n">
        <x:v>18</x:v>
      </x:c>
      <x:c r="H1497" s="120" t="n">
        <x:v>-5.495648333333328e-8</x:v>
      </x:c>
      <x:c r="I1497" s="120" t="n">
        <x:v>2.1547186860026137e-10</x:v>
      </x:c>
      <x:c r="J1497" s="120" t="n">
        <x:v>0.000014678960065354132</x:v>
      </x:c>
      <x:c r="K1497" s="120" t="n">
        <x:v>-1.4728728068121795</x:v>
      </x:c>
      <x:c r="L1497" s="120" t="n">
        <x:v>-0.03859386688056153</x:v>
      </x:c>
      <x:c r="M1497" s="120" t="n">
        <x:v>1</x:v>
      </x:c>
      <x:c r="N1497" s="120" t="n">
        <x:v>1</x:v>
      </x:c>
      <x:c r="O1497" s="120" t="n">
        <x:v>2</x:v>
      </x:c>
      <x:c r="P1497" s="120" t="n">
        <x:v>1</x:v>
      </x:c>
      <x:c r="Q1497" s="120" t="n">
        <x:v>1</x:v>
      </x:c>
      <x:c r="R1497" s="120" t="n">
        <x:v>2.7785465075211437e-11</x:v>
      </x:c>
      <x:c r="S1497" s="120" t="n">
        <x:v>2.9656481186391084e-12</x:v>
      </x:c>
      <x:c r="T1497" s="120" t="n">
        <x:v>425</x:v>
      </x:c>
      <x:c r="U1497" s="120" t="n">
        <x:v>90</x:v>
      </x:c>
      <x:c r="V1497" s="120" t="n">
        <x:v>2.534963160003075e-12</x:v>
      </x:c>
      <x:c r="W1497" s="120" t="n">
        <x:v>1.1970659366681187e-11</x:v>
      </x:c>
      <x:c r="X1497" s="120" t="n">
        <x:v>1497</x:v>
      </x:c>
      <x:c r="Y1497" s="151" t="n">
        <x:v>44590.30179398148</x:v>
      </x:c>
      <x:c r="Z1497" s="151" t="n">
        <x:v>44590.302777777775</x:v>
      </x:c>
      <x:c r="AA1497" s="120" t="n">
        <x:v>18</x:v>
      </x:c>
      <x:c r="AB1497" s="120" t="str">
        <x:v>Normal</x:v>
      </x:c>
      <x:c r="AC1497" s="120" t="n">
        <x:v>1</x:v>
      </x:c>
      <x:c r="AD1497" s="120" t="n">
        <x:v>260</x:v>
      </x:c>
      <x:c r="AE1497" s="120" t="n">
        <x:v>3</x:v>
      </x:c>
      <x:c r="AF1497" s="120" t="n">
        <x:v>60</x:v>
      </x:c>
      <x:c r="AG1497" s="120" t="str">
        <x:v>train=1|anomaly=0</x:v>
      </x:c>
    </x:row>
    <x:row r="1498">
      <x:c r="A1498" s="120" t="n">
        <x:v>1497</x:v>
      </x:c>
      <x:c r="B1498" s="120" t="n">
        <x:v>0</x:v>
      </x:c>
      <x:c r="C1498" s="120" t="n">
        <x:v>1</x:v>
      </x:c>
      <x:c r="D1498" s="120" t="str">
        <x:v>CADC0873</x:v>
      </x:c>
      <x:c r="E1498" s="120" t="n">
        <x:v>5</x:v>
      </x:c>
      <x:c r="F1498" s="120" t="n">
        <x:v>80</x:v>
      </x:c>
      <x:c r="G1498" s="120" t="n">
        <x:v>17</x:v>
      </x:c>
      <x:c r="H1498" s="120" t="n">
        <x:v>-0.0000013885005529411767</x:v>
      </x:c>
      <x:c r="I1498" s="120" t="n">
        <x:v>1.4810871784059523e-10</x:v>
      </x:c>
      <x:c r="J1498" s="120" t="n">
        <x:v>0.00001216999251604516</x:v>
      </x:c>
      <x:c r="K1498" s="120" t="n">
        <x:v>-1.4625038316562757</x:v>
      </x:c>
      <x:c r="L1498" s="120" t="n">
        <x:v>-0.09323231205345912</x:v>
      </x:c>
      <x:c r="M1498" s="120" t="n">
        <x:v>1</x:v>
      </x:c>
      <x:c r="N1498" s="120" t="n">
        <x:v>1</x:v>
      </x:c>
      <x:c r="O1498" s="120" t="n">
        <x:v>2</x:v>
      </x:c>
      <x:c r="P1498" s="120" t="n">
        <x:v>1</x:v>
      </x:c>
      <x:c r="Q1498" s="120" t="n">
        <x:v>1</x:v>
      </x:c>
      <x:c r="R1498" s="120" t="n">
        <x:v>2.163527339951323e-11</x:v>
      </x:c>
      <x:c r="S1498" s="120" t="n">
        <x:v>2.3458386375061005e-12</x:v>
      </x:c>
      <x:c r="T1498" s="120" t="n">
        <x:v>400</x:v>
      </x:c>
      <x:c r="U1498" s="120" t="n">
        <x:v>85</x:v>
      </x:c>
      <x:c r="V1498" s="120" t="n">
        <x:v>1.8513589730074404e-12</x:v>
      </x:c>
      <x:c r="W1498" s="120" t="n">
        <x:v>8.712277520035013e-12</x:v>
      </x:c>
      <x:c r="X1498" s="120" t="n">
        <x:v>1498</x:v>
      </x:c>
      <x:c r="Y1498" s="151" t="n">
        <x:v>44590.302835648145</x:v>
      </x:c>
      <x:c r="Z1498" s="151" t="n">
        <x:v>44590.303761574076</x:v>
      </x:c>
      <x:c r="AA1498" s="120" t="n">
        <x:v>17</x:v>
      </x:c>
      <x:c r="AB1498" s="120" t="str">
        <x:v>Normal</x:v>
      </x:c>
      <x:c r="AC1498" s="120" t="n">
        <x:v>1</x:v>
      </x:c>
      <x:c r="AD1498" s="120" t="n">
        <x:v>12</x:v>
      </x:c>
      <x:c r="AE1498" s="120" t="n">
        <x:v>1</x:v>
      </x:c>
      <x:c r="AF1498" s="120" t="n">
        <x:v>12</x:v>
      </x:c>
      <x:c r="AG1498" s="120" t="str">
        <x:v>train=1|anomaly=0</x:v>
      </x:c>
    </x:row>
    <x:row r="1499">
      <x:c r="A1499" s="120" t="n">
        <x:v>1498</x:v>
      </x:c>
      <x:c r="B1499" s="120" t="n">
        <x:v>0</x:v>
      </x:c>
      <x:c r="C1499" s="120" t="n">
        <x:v>0</x:v>
      </x:c>
      <x:c r="D1499" s="120" t="str">
        <x:v>CADC0873</x:v>
      </x:c>
      <x:c r="E1499" s="120" t="n">
        <x:v>5</x:v>
      </x:c>
      <x:c r="F1499" s="120" t="n">
        <x:v>80</x:v>
      </x:c>
      <x:c r="G1499" s="120" t="n">
        <x:v>17</x:v>
      </x:c>
      <x:c r="H1499" s="120" t="n">
        <x:v>0.000001384900588235294</x:v>
      </x:c>
      <x:c r="I1499" s="120" t="n">
        <x:v>1.721368278565585e-10</x:v>
      </x:c>
      <x:c r="J1499" s="120" t="n">
        <x:v>0.000013120092524695033</x:v>
      </x:c>
      <x:c r="K1499" s="120" t="n">
        <x:v>-1.4658157287443203</x:v>
      </x:c>
      <x:c r="L1499" s="120" t="n">
        <x:v>-0.08828611077009654</x:v>
      </x:c>
      <x:c r="M1499" s="120" t="n">
        <x:v>1</x:v>
      </x:c>
      <x:c r="N1499" s="120" t="n">
        <x:v>1</x:v>
      </x:c>
      <x:c r="O1499" s="120" t="n">
        <x:v>2</x:v>
      </x:c>
      <x:c r="P1499" s="120" t="n">
        <x:v>1</x:v>
      </x:c>
      <x:c r="Q1499" s="120" t="n">
        <x:v>2</x:v>
      </x:c>
      <x:c r="R1499" s="120" t="n">
        <x:v>2.5368876928510938e-11</x:v>
      </x:c>
      <x:c r="S1499" s="120" t="n">
        <x:v>3.9958268147822205e-12</x:v>
      </x:c>
      <x:c r="T1499" s="120" t="n">
        <x:v>400</x:v>
      </x:c>
      <x:c r="U1499" s="120" t="n">
        <x:v>85</x:v>
      </x:c>
      <x:c r="V1499" s="120" t="n">
        <x:v>2.151710348206981e-12</x:v>
      </x:c>
      <x:c r="W1499" s="120" t="n">
        <x:v>1.0125695756268147e-11</x:v>
      </x:c>
      <x:c r="X1499" s="120" t="n">
        <x:v>1499</x:v>
      </x:c>
      <x:c r="Y1499" s="151" t="n">
        <x:v>44590.303819444445</x:v>
      </x:c>
      <x:c r="Z1499" s="151" t="n">
        <x:v>44590.30474537037</x:v>
      </x:c>
      <x:c r="AA1499" s="120" t="n">
        <x:v>17</x:v>
      </x:c>
      <x:c r="AB1499" s="120" t="str">
        <x:v>Normal</x:v>
      </x:c>
      <x:c r="AC1499" s="120" t="n">
        <x:v>1</x:v>
      </x:c>
      <x:c r="AD1499" s="120" t="n">
        <x:v>700</x:v>
      </x:c>
      <x:c r="AE1499" s="120" t="n">
        <x:v>7</x:v>
      </x:c>
      <x:c r="AF1499" s="120" t="n">
        <x:v>100</x:v>
      </x:c>
      <x:c r="AG1499" s="120" t="str">
        <x:v>train=0|anomaly=0</x:v>
      </x:c>
    </x:row>
    <x:row r="1500">
      <x:c r="A1500" s="120" t="n">
        <x:v>1499</x:v>
      </x:c>
      <x:c r="B1500" s="120" t="n">
        <x:v>0</x:v>
      </x:c>
      <x:c r="C1500" s="120" t="n">
        <x:v>1</x:v>
      </x:c>
      <x:c r="D1500" s="120" t="str">
        <x:v>CADC0873</x:v>
      </x:c>
      <x:c r="E1500" s="120" t="n">
        <x:v>5</x:v>
      </x:c>
      <x:c r="F1500" s="120" t="n">
        <x:v>85</x:v>
      </x:c>
      <x:c r="G1500" s="120" t="n">
        <x:v>18</x:v>
      </x:c>
      <x:c r="H1500" s="120" t="n">
        <x:v>-2.9781394444444444e-7</x:v>
      </x:c>
      <x:c r="I1500" s="120" t="n">
        <x:v>1.8137361037441562e-10</x:v>
      </x:c>
      <x:c r="J1500" s="120" t="n">
        <x:v>0.00001346750200944539</x:v>
      </x:c>
      <x:c r="K1500" s="120" t="n">
        <x:v>-1.5156011075869182</x:v>
      </x:c>
      <x:c r="L1500" s="120" t="n">
        <x:v>-0.015643546227900974</x:v>
      </x:c>
      <x:c r="M1500" s="120" t="n">
        <x:v>1</x:v>
      </x:c>
      <x:c r="N1500" s="120" t="n">
        <x:v>1</x:v>
      </x:c>
      <x:c r="O1500" s="120" t="n">
        <x:v>2</x:v>
      </x:c>
      <x:c r="P1500" s="120" t="n">
        <x:v>1</x:v>
      </x:c>
      <x:c r="Q1500" s="120" t="n">
        <x:v>2</x:v>
      </x:c>
      <x:c r="R1500" s="120" t="n">
        <x:v>2.3474769250792642e-11</x:v>
      </x:c>
      <x:c r="S1500" s="120" t="n">
        <x:v>3.388651619445375e-12</x:v>
      </x:c>
      <x:c r="T1500" s="120" t="n">
        <x:v>425</x:v>
      </x:c>
      <x:c r="U1500" s="120" t="n">
        <x:v>90</x:v>
      </x:c>
      <x:c r="V1500" s="120" t="n">
        <x:v>2.1338071808754778e-12</x:v>
      </x:c>
      <x:c r="W1500" s="120" t="n">
        <x:v>1.0076311687467534e-11</x:v>
      </x:c>
      <x:c r="X1500" s="120" t="n">
        <x:v>1500</x:v>
      </x:c>
      <x:c r="Y1500" s="151" t="n">
        <x:v>44590.30480324074</x:v>
      </x:c>
      <x:c r="Z1500" s="151" t="n">
        <x:v>44590.30578703704</x:v>
      </x:c>
      <x:c r="AA1500" s="120" t="n">
        <x:v>18</x:v>
      </x:c>
      <x:c r="AB1500" s="120" t="str">
        <x:v>Normal</x:v>
      </x:c>
      <x:c r="AC1500" s="120" t="n">
        <x:v>0</x:v>
      </x:c>
      <x:c r="AD1500" s="120"/>
      <x:c r="AE1500" s="120"/>
      <x:c r="AF1500" s="120"/>
      <x:c r="AG1500" s="120"/>
    </x:row>
    <x:row r="1501">
      <x:c r="A1501" s="120" t="n">
        <x:v>1500</x:v>
      </x:c>
      <x:c r="B1501" s="120" t="n">
        <x:v>0</x:v>
      </x:c>
      <x:c r="C1501" s="120" t="n">
        <x:v>1</x:v>
      </x:c>
      <x:c r="D1501" s="120" t="str">
        <x:v>CADC0873</x:v>
      </x:c>
      <x:c r="E1501" s="120" t="n">
        <x:v>5</x:v>
      </x:c>
      <x:c r="F1501" s="120" t="n">
        <x:v>80</x:v>
      </x:c>
      <x:c r="G1501" s="120" t="n">
        <x:v>17</x:v>
      </x:c>
      <x:c r="H1501" s="120" t="n">
        <x:v>1.3874629411764702e-7</x:v>
      </x:c>
      <x:c r="I1501" s="120" t="n">
        <x:v>1.7641563656436797e-10</x:v>
      </x:c>
      <x:c r="J1501" s="120" t="n">
        <x:v>0.000013282154816307781</x:v>
      </x:c>
      <x:c r="K1501" s="120" t="n">
        <x:v>-1.5046871237498838</x:v>
      </x:c>
      <x:c r="L1501" s="120" t="n">
        <x:v>-0.11855601567557232</x:v>
      </x:c>
      <x:c r="M1501" s="120" t="n">
        <x:v>1</x:v>
      </x:c>
      <x:c r="N1501" s="120" t="n">
        <x:v>1</x:v>
      </x:c>
      <x:c r="O1501" s="120" t="n">
        <x:v>2</x:v>
      </x:c>
      <x:c r="P1501" s="120" t="n">
        <x:v>1</x:v>
      </x:c>
      <x:c r="Q1501" s="120" t="n">
        <x:v>3</x:v>
      </x:c>
      <x:c r="R1501" s="120" t="n">
        <x:v>2.5678389192038312e-11</x:v>
      </x:c>
      <x:c r="S1501" s="120" t="n">
        <x:v>3.4199289403316005e-12</x:v>
      </x:c>
      <x:c r="T1501" s="120" t="n">
        <x:v>400</x:v>
      </x:c>
      <x:c r="U1501" s="120" t="n">
        <x:v>85</x:v>
      </x:c>
      <x:c r="V1501" s="120" t="n">
        <x:v>2.2051954570545995e-12</x:v>
      </x:c>
      <x:c r="W1501" s="120" t="n">
        <x:v>1.0377390386139293e-11</x:v>
      </x:c>
      <x:c r="X1501" s="120" t="n">
        <x:v>1501</x:v>
      </x:c>
      <x:c r="Y1501" s="151" t="n">
        <x:v>44590.30584490741</x:v>
      </x:c>
      <x:c r="Z1501" s="151" t="n">
        <x:v>44590.30677083333</x:v>
      </x:c>
      <x:c r="AA1501" s="120" t="n">
        <x:v>17</x:v>
      </x:c>
      <x:c r="AB1501" s="120" t="str">
        <x:v>Normal</x:v>
      </x:c>
      <x:c r="AC1501" s="120" t="n">
        <x:v>0</x:v>
      </x:c>
      <x:c r="AD1501" s="120"/>
      <x:c r="AE1501" s="120"/>
      <x:c r="AF1501" s="120"/>
      <x:c r="AG1501" s="120"/>
    </x:row>
    <x:row r="1502">
      <x:c r="A1502" s="120" t="n">
        <x:v>1501</x:v>
      </x:c>
      <x:c r="B1502" s="120" t="n">
        <x:v>0</x:v>
      </x:c>
      <x:c r="C1502" s="120" t="n">
        <x:v>0</x:v>
      </x:c>
      <x:c r="D1502" s="120" t="str">
        <x:v>CADC0873</x:v>
      </x:c>
      <x:c r="E1502" s="120" t="n">
        <x:v>5</x:v>
      </x:c>
      <x:c r="F1502" s="120" t="n">
        <x:v>75</x:v>
      </x:c>
      <x:c r="G1502" s="120" t="n">
        <x:v>16</x:v>
      </x:c>
      <x:c r="H1502" s="120" t="n">
        <x:v>-1.250771875e-7</x:v>
      </x:c>
      <x:c r="I1502" s="120" t="n">
        <x:v>1.4056045970859364e-10</x:v>
      </x:c>
      <x:c r="J1502" s="120" t="n">
        <x:v>0.000011855819655704689</x:v>
      </x:c>
      <x:c r="K1502" s="120" t="n">
        <x:v>-1.419926919369823</x:v>
      </x:c>
      <x:c r="L1502" s="120" t="n">
        <x:v>-0.17251706681874657</x:v>
      </x:c>
      <x:c r="M1502" s="120" t="n">
        <x:v>1</x:v>
      </x:c>
      <x:c r="N1502" s="120" t="n">
        <x:v>1</x:v>
      </x:c>
      <x:c r="O1502" s="120" t="n">
        <x:v>2</x:v>
      </x:c>
      <x:c r="P1502" s="120" t="n">
        <x:v>2</x:v>
      </x:c>
      <x:c r="Q1502" s="120" t="n">
        <x:v>2</x:v>
      </x:c>
      <x:c r="R1502" s="120" t="n">
        <x:v>2.3451743082178883e-11</x:v>
      </x:c>
      <x:c r="S1502" s="120" t="n">
        <x:v>3.6259741041107125e-12</x:v>
      </x:c>
      <x:c r="T1502" s="120" t="n">
        <x:v>375</x:v>
      </x:c>
      <x:c r="U1502" s="120" t="n">
        <x:v>80</x:v>
      </x:c>
      <x:c r="V1502" s="120" t="n">
        <x:v>1.8741394627812487e-12</x:v>
      </x:c>
      <x:c r="W1502" s="120" t="n">
        <x:v>8.785028731787102e-12</x:v>
      </x:c>
      <x:c r="X1502" s="120" t="n">
        <x:v>1502</x:v>
      </x:c>
      <x:c r="Y1502" s="151" t="n">
        <x:v>44590.3068287037</x:v>
      </x:c>
      <x:c r="Z1502" s="151" t="n">
        <x:v>44590.30769675926</x:v>
      </x:c>
      <x:c r="AA1502" s="120" t="n">
        <x:v>16</x:v>
      </x:c>
      <x:c r="AB1502" s="120" t="str">
        <x:v>Normal</x:v>
      </x:c>
      <x:c r="AC1502" s="120" t="n">
        <x:v>1</x:v>
      </x:c>
      <x:c r="AD1502" s="120" t="n">
        <x:v>789</x:v>
      </x:c>
      <x:c r="AE1502" s="120" t="n">
        <x:v>8</x:v>
      </x:c>
      <x:c r="AF1502" s="120" t="n">
        <x:v>89</x:v>
      </x:c>
      <x:c r="AG1502" s="120" t="str">
        <x:v>train=0|anomaly=0</x:v>
      </x:c>
    </x:row>
    <x:row r="1503">
      <x:c r="A1503" s="120" t="n">
        <x:v>1502</x:v>
      </x:c>
      <x:c r="B1503" s="120" t="n">
        <x:v>0</x:v>
      </x:c>
      <x:c r="C1503" s="120" t="n">
        <x:v>1</x:v>
      </x:c>
      <x:c r="D1503" s="120" t="str">
        <x:v>CADC0873</x:v>
      </x:c>
      <x:c r="E1503" s="120" t="n">
        <x:v>5</x:v>
      </x:c>
      <x:c r="F1503" s="120" t="n">
        <x:v>255</x:v>
      </x:c>
      <x:c r="G1503" s="120" t="n">
        <x:v>52</x:v>
      </x:c>
      <x:c r="H1503" s="120" t="n">
        <x:v>0.000025286433076923073</x:v>
      </x:c>
      <x:c r="I1503" s="120" t="n">
        <x:v>3.665782516533367e-10</x:v>
      </x:c>
      <x:c r="J1503" s="120" t="n">
        <x:v>0.000019146233354196243</x:v>
      </x:c>
      <x:c r="K1503" s="120" t="n">
        <x:v>-0.5913691923213888</x:v>
      </x:c>
      <x:c r="L1503" s="120" t="n">
        <x:v>-0.7488443771417737</x:v>
      </x:c>
      <x:c r="M1503" s="120" t="n">
        <x:v>1</x:v>
      </x:c>
      <x:c r="N1503" s="120" t="n">
        <x:v>1</x:v>
      </x:c>
      <x:c r="O1503" s="120" t="n">
        <x:v>1</x:v>
      </x:c>
      <x:c r="P1503" s="120" t="n">
        <x:v>7</x:v>
      </x:c>
      <x:c r="Q1503" s="120" t="n">
        <x:v>17</x:v>
      </x:c>
      <x:c r="R1503" s="120" t="n">
        <x:v>4.466802724347868e-12</x:v>
      </x:c>
      <x:c r="S1503" s="120" t="n">
        <x:v>6.265595593840014e-13</x:v>
      </x:c>
      <x:c r="T1503" s="120" t="n">
        <x:v>1275</x:v>
      </x:c>
      <x:c r="U1503" s="120" t="n">
        <x:v>260</x:v>
      </x:c>
      <x:c r="V1503" s="120" t="n">
        <x:v>1.4375617711895558e-12</x:v>
      </x:c>
      <x:c r="W1503" s="120" t="n">
        <x:v>7.049581762564168e-12</x:v>
      </x:c>
      <x:c r="X1503" s="120" t="n">
        <x:v>1503</x:v>
      </x:c>
      <x:c r="Y1503" s="151" t="n">
        <x:v>44590.45303240741</x:v>
      </x:c>
      <x:c r="Z1503" s="151" t="n">
        <x:v>44590.455983796295</x:v>
      </x:c>
      <x:c r="AA1503" s="120" t="n">
        <x:v>52</x:v>
      </x:c>
      <x:c r="AB1503" s="120" t="str">
        <x:v>Normal</x:v>
      </x:c>
      <x:c r="AC1503" s="120" t="n">
        <x:v>1</x:v>
      </x:c>
      <x:c r="AD1503" s="120" t="n">
        <x:v>888</x:v>
      </x:c>
      <x:c r="AE1503" s="120" t="n">
        <x:v>9</x:v>
      </x:c>
      <x:c r="AF1503" s="120" t="n">
        <x:v>88</x:v>
      </x:c>
      <x:c r="AG1503" s="120" t="str">
        <x:v>train=1|anomaly=0</x:v>
      </x:c>
    </x:row>
    <x:row r="1504">
      <x:c r="A1504" s="120" t="n">
        <x:v>1503</x:v>
      </x:c>
      <x:c r="B1504" s="120" t="n">
        <x:v>0</x:v>
      </x:c>
      <x:c r="C1504" s="120" t="n">
        <x:v>1</x:v>
      </x:c>
      <x:c r="D1504" s="120" t="str">
        <x:v>CADC0873</x:v>
      </x:c>
      <x:c r="E1504" s="120" t="n">
        <x:v>5</x:v>
      </x:c>
      <x:c r="F1504" s="120" t="n">
        <x:v>195</x:v>
      </x:c>
      <x:c r="G1504" s="120" t="n">
        <x:v>40</x:v>
      </x:c>
      <x:c r="H1504" s="120" t="n">
        <x:v>-0.000010996667025</x:v>
      </x:c>
      <x:c r="I1504" s="120" t="n">
        <x:v>1.5475375678418597e-10</x:v>
      </x:c>
      <x:c r="J1504" s="120" t="n">
        <x:v>0.000012440006301613595</x:v>
      </x:c>
      <x:c r="K1504" s="120" t="n">
        <x:v>-0.76222124010493</x:v>
      </x:c>
      <x:c r="L1504" s="120" t="n">
        <x:v>-0.6816058027590175</x:v>
      </x:c>
      <x:c r="M1504" s="120" t="n">
        <x:v>1</x:v>
      </x:c>
      <x:c r="N1504" s="120" t="n">
        <x:v>1</x:v>
      </x:c>
      <x:c r="O1504" s="120" t="n">
        <x:v>1</x:v>
      </x:c>
      <x:c r="P1504" s="120" t="n">
        <x:v>10</x:v>
      </x:c>
      <x:c r="Q1504" s="120" t="n">
        <x:v>15</x:v>
      </x:c>
      <x:c r="R1504" s="120" t="n">
        <x:v>2.6481882925723354e-12</x:v>
      </x:c>
      <x:c r="S1504" s="120" t="n">
        <x:v>1.0330259243112382e-12</x:v>
      </x:c>
      <x:c r="T1504" s="120" t="n">
        <x:v>975</x:v>
      </x:c>
      <x:c r="U1504" s="120" t="n">
        <x:v>200</x:v>
      </x:c>
      <x:c r="V1504" s="120" t="n">
        <x:v>7.936090091496717e-13</x:v>
      </x:c>
      <x:c r="W1504" s="120" t="n">
        <x:v>3.868843919604649e-12</x:v>
      </x:c>
      <x:c r="X1504" s="120" t="n">
        <x:v>1504</x:v>
      </x:c>
      <x:c r="Y1504" s="151" t="n">
        <x:v>44590.456041666665</x:v>
      </x:c>
      <x:c r="Z1504" s="151" t="n">
        <x:v>44590.45829861111</x:v>
      </x:c>
      <x:c r="AA1504" s="120" t="n">
        <x:v>40</x:v>
      </x:c>
      <x:c r="AB1504" s="120" t="str">
        <x:v>Normal</x:v>
      </x:c>
      <x:c r="AC1504" s="120" t="n">
        <x:v>0</x:v>
      </x:c>
      <x:c r="AD1504" s="120"/>
      <x:c r="AE1504" s="120"/>
      <x:c r="AF1504" s="120"/>
      <x:c r="AG1504" s="120"/>
    </x:row>
    <x:row r="1505">
      <x:c r="A1505" s="120" t="n">
        <x:v>1504</x:v>
      </x:c>
      <x:c r="B1505" s="120" t="n">
        <x:v>0</x:v>
      </x:c>
      <x:c r="C1505" s="120" t="n">
        <x:v>1</x:v>
      </x:c>
      <x:c r="D1505" s="120" t="str">
        <x:v>CADC0873</x:v>
      </x:c>
      <x:c r="E1505" s="120" t="n">
        <x:v>5</x:v>
      </x:c>
      <x:c r="F1505" s="120" t="n">
        <x:v>255</x:v>
      </x:c>
      <x:c r="G1505" s="120" t="n">
        <x:v>52</x:v>
      </x:c>
      <x:c r="H1505" s="120" t="n">
        <x:v>0.000013441496788461536</x:v>
      </x:c>
      <x:c r="I1505" s="120" t="n">
        <x:v>6.898240302806858e-10</x:v>
      </x:c>
      <x:c r="J1505" s="120" t="n">
        <x:v>0.000026264501333181367</x:v>
      </x:c>
      <x:c r="K1505" s="120" t="n">
        <x:v>-1.1208659790878204</x:v>
      </x:c>
      <x:c r="L1505" s="120" t="n">
        <x:v>-0.3405275330914798</x:v>
      </x:c>
      <x:c r="M1505" s="120" t="n">
        <x:v>1</x:v>
      </x:c>
      <x:c r="N1505" s="120" t="n">
        <x:v>1</x:v>
      </x:c>
      <x:c r="O1505" s="120" t="n">
        <x:v>1</x:v>
      </x:c>
      <x:c r="P1505" s="120" t="n">
        <x:v>5</x:v>
      </x:c>
      <x:c r="Q1505" s="120" t="n">
        <x:v>17</x:v>
      </x:c>
      <x:c r="R1505" s="120" t="n">
        <x:v>1.0232750139411643e-11</x:v>
      </x:c>
      <x:c r="S1505" s="120" t="n">
        <x:v>9.691920869970825e-13</x:v>
      </x:c>
      <x:c r="T1505" s="120" t="n">
        <x:v>1275</x:v>
      </x:c>
      <x:c r="U1505" s="120" t="n">
        <x:v>260</x:v>
      </x:c>
      <x:c r="V1505" s="120" t="n">
        <x:v>2.7051922756105326e-12</x:v>
      </x:c>
      <x:c r="W1505" s="120" t="n">
        <x:v>1.3265846736167034e-11</x:v>
      </x:c>
      <x:c r="X1505" s="120" t="n">
        <x:v>1505</x:v>
      </x:c>
      <x:c r="Y1505" s="151" t="n">
        <x:v>44590.45835648148</x:v>
      </x:c>
      <x:c r="Z1505" s="151" t="n">
        <x:v>44590.46130787037</x:v>
      </x:c>
      <x:c r="AA1505" s="120" t="n">
        <x:v>52</x:v>
      </x:c>
      <x:c r="AB1505" s="120" t="str">
        <x:v>Normal</x:v>
      </x:c>
      <x:c r="AC1505" s="120" t="n">
        <x:v>1</x:v>
      </x:c>
      <x:c r="AD1505" s="120" t="n">
        <x:v>363</x:v>
      </x:c>
      <x:c r="AE1505" s="120" t="n">
        <x:v>4</x:v>
      </x:c>
      <x:c r="AF1505" s="120" t="n">
        <x:v>63</x:v>
      </x:c>
      <x:c r="AG1505" s="120" t="str">
        <x:v>train=1|anomaly=0</x:v>
      </x:c>
    </x:row>
    <x:row r="1506">
      <x:c r="A1506" s="120" t="n">
        <x:v>1505</x:v>
      </x:c>
      <x:c r="B1506" s="120" t="n">
        <x:v>0</x:v>
      </x:c>
      <x:c r="C1506" s="120" t="n">
        <x:v>1</x:v>
      </x:c>
      <x:c r="D1506" s="120" t="str">
        <x:v>CADC0873</x:v>
      </x:c>
      <x:c r="E1506" s="120" t="n">
        <x:v>5</x:v>
      </x:c>
      <x:c r="F1506" s="120" t="n">
        <x:v>225</x:v>
      </x:c>
      <x:c r="G1506" s="120" t="n">
        <x:v>46</x:v>
      </x:c>
      <x:c r="H1506" s="120" t="n">
        <x:v>0.000002699989173913045</x:v>
      </x:c>
      <x:c r="I1506" s="120" t="n">
        <x:v>7.118370284929593e-10</x:v>
      </x:c>
      <x:c r="J1506" s="120" t="n">
        <x:v>0.000026680274145760934</x:v>
      </x:c>
      <x:c r="K1506" s="120" t="n">
        <x:v>-1.210184394812294</x:v>
      </x:c>
      <x:c r="L1506" s="120" t="n">
        <x:v>-0.16136654002104192</x:v>
      </x:c>
      <x:c r="M1506" s="120" t="n">
        <x:v>1</x:v>
      </x:c>
      <x:c r="N1506" s="120" t="n">
        <x:v>1</x:v>
      </x:c>
      <x:c r="O1506" s="120" t="n">
        <x:v>1</x:v>
      </x:c>
      <x:c r="P1506" s="120" t="n">
        <x:v>3</x:v>
      </x:c>
      <x:c r="Q1506" s="120" t="n">
        <x:v>12</x:v>
      </x:c>
      <x:c r="R1506" s="120" t="n">
        <x:v>1.116945949611109e-11</x:v>
      </x:c>
      <x:c r="S1506" s="120" t="n">
        <x:v>1.2000767834857937e-12</x:v>
      </x:c>
      <x:c r="T1506" s="120" t="n">
        <x:v>1125</x:v>
      </x:c>
      <x:c r="U1506" s="120" t="n">
        <x:v>230</x:v>
      </x:c>
      <x:c r="V1506" s="120" t="n">
        <x:v>3.1637201266353747e-12</x:v>
      </x:c>
      <x:c r="W1506" s="120" t="n">
        <x:v>1.5474718010716508e-11</x:v>
      </x:c>
      <x:c r="X1506" s="120" t="n">
        <x:v>1506</x:v>
      </x:c>
      <x:c r="Y1506" s="151" t="n">
        <x:v>44590.46136574074</x:v>
      </x:c>
      <x:c r="Z1506" s="151" t="n">
        <x:v>44590.46396990741</x:v>
      </x:c>
      <x:c r="AA1506" s="120" t="n">
        <x:v>46</x:v>
      </x:c>
      <x:c r="AB1506" s="120" t="str">
        <x:v>Normal</x:v>
      </x:c>
      <x:c r="AC1506" s="120" t="n">
        <x:v>0</x:v>
      </x:c>
      <x:c r="AD1506" s="120"/>
      <x:c r="AE1506" s="120"/>
      <x:c r="AF1506" s="120"/>
      <x:c r="AG1506" s="120"/>
    </x:row>
    <x:row r="1507">
      <x:c r="A1507" s="120" t="n">
        <x:v>1506</x:v>
      </x:c>
      <x:c r="B1507" s="120" t="n">
        <x:v>0</x:v>
      </x:c>
      <x:c r="C1507" s="120" t="n">
        <x:v>1</x:v>
      </x:c>
      <x:c r="D1507" s="120" t="str">
        <x:v>CADC0873</x:v>
      </x:c>
      <x:c r="E1507" s="120" t="n">
        <x:v>5</x:v>
      </x:c>
      <x:c r="F1507" s="120" t="n">
        <x:v>250</x:v>
      </x:c>
      <x:c r="G1507" s="120" t="n">
        <x:v>51</x:v>
      </x:c>
      <x:c r="H1507" s="120" t="n">
        <x:v>-0.000002723944509803922</x:v>
      </x:c>
      <x:c r="I1507" s="120" t="n">
        <x:v>1.0314912983665033e-9</x:v>
      </x:c>
      <x:c r="J1507" s="120" t="n">
        <x:v>0.00003211683823738731</x:v>
      </x:c>
      <x:c r="K1507" s="120" t="n">
        <x:v>-1.4639315126145045</x:v>
      </x:c>
      <x:c r="L1507" s="120" t="n">
        <x:v>0.21788138141646562</x:v>
      </x:c>
      <x:c r="M1507" s="120" t="n">
        <x:v>1</x:v>
      </x:c>
      <x:c r="N1507" s="120" t="n">
        <x:v>1</x:v>
      </x:c>
      <x:c r="O1507" s="120" t="n">
        <x:v>1</x:v>
      </x:c>
      <x:c r="P1507" s="120" t="n">
        <x:v>1</x:v>
      </x:c>
      <x:c r="Q1507" s="120" t="n">
        <x:v>16</x:v>
      </x:c>
      <x:c r="R1507" s="120" t="n">
        <x:v>1.6764277694423998e-11</x:v>
      </x:c>
      <x:c r="S1507" s="120" t="n">
        <x:v>7.178236747556022e-13</x:v>
      </x:c>
      <x:c r="T1507" s="120" t="n">
        <x:v>1250</x:v>
      </x:c>
      <x:c r="U1507" s="120" t="n">
        <x:v>255</x:v>
      </x:c>
      <x:c r="V1507" s="120" t="n">
        <x:v>4.125965193466013e-12</x:v>
      </x:c>
      <x:c r="W1507" s="120" t="n">
        <x:v>2.022531957581379e-11</x:v>
      </x:c>
      <x:c r="X1507" s="120" t="n">
        <x:v>1507</x:v>
      </x:c>
      <x:c r="Y1507" s="151" t="n">
        <x:v>44590.46402777778</x:v>
      </x:c>
      <x:c r="Z1507" s="151" t="n">
        <x:v>44590.4669212963</x:v>
      </x:c>
      <x:c r="AA1507" s="120" t="n">
        <x:v>51</x:v>
      </x:c>
      <x:c r="AB1507" s="120" t="str">
        <x:v>Normal</x:v>
      </x:c>
      <x:c r="AC1507" s="120" t="n">
        <x:v>1</x:v>
      </x:c>
      <x:c r="AD1507" s="120" t="n">
        <x:v>167</x:v>
      </x:c>
      <x:c r="AE1507" s="120" t="n">
        <x:v>2</x:v>
      </x:c>
      <x:c r="AF1507" s="120" t="n">
        <x:v>67</x:v>
      </x:c>
      <x:c r="AG1507" s="120" t="str">
        <x:v>train=1|anomaly=0</x:v>
      </x:c>
    </x:row>
    <x:row r="1508">
      <x:c r="A1508" s="120" t="n">
        <x:v>1507</x:v>
      </x:c>
      <x:c r="B1508" s="120" t="n">
        <x:v>0</x:v>
      </x:c>
      <x:c r="C1508" s="120" t="n">
        <x:v>1</x:v>
      </x:c>
      <x:c r="D1508" s="120" t="str">
        <x:v>CADC0873</x:v>
      </x:c>
      <x:c r="E1508" s="120" t="n">
        <x:v>5</x:v>
      </x:c>
      <x:c r="F1508" s="120" t="n">
        <x:v>240</x:v>
      </x:c>
      <x:c r="G1508" s="120" t="n">
        <x:v>49</x:v>
      </x:c>
      <x:c r="H1508" s="120" t="n">
        <x:v>0.000007910162489795918</x:v>
      </x:c>
      <x:c r="I1508" s="120" t="n">
        <x:v>3.384848937256726e-10</x:v>
      </x:c>
      <x:c r="J1508" s="120" t="n">
        <x:v>0.00001839795895542961</x:v>
      </x:c>
      <x:c r="K1508" s="120" t="n">
        <x:v>-1.4018811213961808</x:v>
      </x:c>
      <x:c r="L1508" s="120" t="n">
        <x:v>-0.09203113060082618</x:v>
      </x:c>
      <x:c r="M1508" s="120" t="n">
        <x:v>1</x:v>
      </x:c>
      <x:c r="N1508" s="120" t="n">
        <x:v>1</x:v>
      </x:c>
      <x:c r="O1508" s="120" t="n">
        <x:v>1</x:v>
      </x:c>
      <x:c r="P1508" s="120" t="n">
        <x:v>6</x:v>
      </x:c>
      <x:c r="Q1508" s="120" t="n">
        <x:v>15</x:v>
      </x:c>
      <x:c r="R1508" s="120" t="n">
        <x:v>6.0171251884975005e-12</x:v>
      </x:c>
      <x:c r="S1508" s="120" t="n">
        <x:v>8.864507974823194e-13</x:v>
      </x:c>
      <x:c r="T1508" s="120" t="n">
        <x:v>1200</x:v>
      </x:c>
      <x:c r="U1508" s="120" t="n">
        <x:v>245</x:v>
      </x:c>
      <x:c r="V1508" s="120" t="n">
        <x:v>1.4103537238569691e-12</x:v>
      </x:c>
      <x:c r="W1508" s="120" t="n">
        <x:v>6.907854973993318e-12</x:v>
      </x:c>
      <x:c r="X1508" s="120" t="n">
        <x:v>1508</x:v>
      </x:c>
      <x:c r="Y1508" s="151" t="n">
        <x:v>44590.47403935185</x:v>
      </x:c>
      <x:c r="Z1508" s="151" t="n">
        <x:v>44590.47681712963</x:v>
      </x:c>
      <x:c r="AA1508" s="120" t="n">
        <x:v>49</x:v>
      </x:c>
      <x:c r="AB1508" s="120" t="str">
        <x:v>Normal</x:v>
      </x:c>
      <x:c r="AC1508" s="120" t="n">
        <x:v>1</x:v>
      </x:c>
      <x:c r="AD1508" s="120" t="n">
        <x:v>656</x:v>
      </x:c>
      <x:c r="AE1508" s="120" t="n">
        <x:v>7</x:v>
      </x:c>
      <x:c r="AF1508" s="120" t="n">
        <x:v>56</x:v>
      </x:c>
      <x:c r="AG1508" s="120" t="str">
        <x:v>train=1|anomaly=0</x:v>
      </x:c>
    </x:row>
    <x:row r="1509">
      <x:c r="A1509" s="120" t="n">
        <x:v>1508</x:v>
      </x:c>
      <x:c r="B1509" s="120" t="n">
        <x:v>0</x:v>
      </x:c>
      <x:c r="C1509" s="120" t="n">
        <x:v>1</x:v>
      </x:c>
      <x:c r="D1509" s="120" t="str">
        <x:v>CADC0873</x:v>
      </x:c>
      <x:c r="E1509" s="120" t="n">
        <x:v>5</x:v>
      </x:c>
      <x:c r="F1509" s="120" t="n">
        <x:v>230</x:v>
      </x:c>
      <x:c r="G1509" s="120" t="n">
        <x:v>47</x:v>
      </x:c>
      <x:c r="H1509" s="120" t="n">
        <x:v>0.0000013501328851063833</x:v>
      </x:c>
      <x:c r="I1509" s="120" t="n">
        <x:v>4.062223114268711e-10</x:v>
      </x:c>
      <x:c r="J1509" s="120" t="n">
        <x:v>0.000020154957490078493</x:v>
      </x:c>
      <x:c r="K1509" s="120" t="n">
        <x:v>-1.4785889661552918</x:v>
      </x:c>
      <x:c r="L1509" s="120" t="n">
        <x:v>0.12509766836228117</x:v>
      </x:c>
      <x:c r="M1509" s="120" t="n">
        <x:v>1</x:v>
      </x:c>
      <x:c r="N1509" s="120" t="n">
        <x:v>1</x:v>
      </x:c>
      <x:c r="O1509" s="120" t="n">
        <x:v>1</x:v>
      </x:c>
      <x:c r="P1509" s="120" t="n">
        <x:v>1</x:v>
      </x:c>
      <x:c r="Q1509" s="120" t="n">
        <x:v>14</x:v>
      </x:c>
      <x:c r="R1509" s="120" t="n">
        <x:v>7.684489781119939e-12</x:v>
      </x:c>
      <x:c r="S1509" s="120" t="n">
        <x:v>4.867896448858978e-13</x:v>
      </x:c>
      <x:c r="T1509" s="120" t="n">
        <x:v>1150</x:v>
      </x:c>
      <x:c r="U1509" s="120" t="n">
        <x:v>235</x:v>
      </x:c>
      <x:c r="V1509" s="120" t="n">
        <x:v>1.7661839627255266e-12</x:v>
      </x:c>
      <x:c r="W1509" s="120" t="n">
        <x:v>8.643027902699386e-12</x:v>
      </x:c>
      <x:c r="X1509" s="120" t="n">
        <x:v>1509</x:v>
      </x:c>
      <x:c r="Y1509" s="151" t="n">
        <x:v>44590.476875</x:v>
      </x:c>
      <x:c r="Z1509" s="151" t="n">
        <x:v>44590.479537037034</x:v>
      </x:c>
      <x:c r="AA1509" s="120" t="n">
        <x:v>47</x:v>
      </x:c>
      <x:c r="AB1509" s="120" t="str">
        <x:v>Normal</x:v>
      </x:c>
      <x:c r="AC1509" s="120" t="n">
        <x:v>0</x:v>
      </x:c>
      <x:c r="AD1509" s="120"/>
      <x:c r="AE1509" s="120"/>
      <x:c r="AF1509" s="120"/>
      <x:c r="AG1509" s="120"/>
    </x:row>
    <x:row r="1510">
      <x:c r="A1510" s="120" t="n">
        <x:v>1509</x:v>
      </x:c>
      <x:c r="B1510" s="120" t="n">
        <x:v>0</x:v>
      </x:c>
      <x:c r="C1510" s="120" t="n">
        <x:v>1</x:v>
      </x:c>
      <x:c r="D1510" s="120" t="str">
        <x:v>CADC0873</x:v>
      </x:c>
      <x:c r="E1510" s="120" t="n">
        <x:v>5</x:v>
      </x:c>
      <x:c r="F1510" s="120" t="n">
        <x:v>215</x:v>
      </x:c>
      <x:c r="G1510" s="120" t="n">
        <x:v>44</x:v>
      </x:c>
      <x:c r="H1510" s="120" t="n">
        <x:v>-0.0000018054772727272727</x:v>
      </x:c>
      <x:c r="I1510" s="120" t="n">
        <x:v>5.734187756513927e-10</x:v>
      </x:c>
      <x:c r="J1510" s="120" t="n">
        <x:v>0.000023946164111426963</x:v>
      </x:c>
      <x:c r="K1510" s="120" t="n">
        <x:v>-1.3494230421903721</x:v>
      </x:c>
      <x:c r="L1510" s="120" t="n">
        <x:v>-0.06825959033492644</x:v>
      </x:c>
      <x:c r="M1510" s="120" t="n">
        <x:v>1</x:v>
      </x:c>
      <x:c r="N1510" s="120" t="n">
        <x:v>1</x:v>
      </x:c>
      <x:c r="O1510" s="120" t="n">
        <x:v>1</x:v>
      </x:c>
      <x:c r="P1510" s="120" t="n">
        <x:v>4</x:v>
      </x:c>
      <x:c r="Q1510" s="120" t="n">
        <x:v>16</x:v>
      </x:c>
      <x:c r="R1510" s="120" t="n">
        <x:v>1.1165607315258407e-11</x:v>
      </x:c>
      <x:c r="S1510" s="120" t="n">
        <x:v>1.0087190677122456e-12</x:v>
      </x:c>
      <x:c r="T1510" s="120" t="n">
        <x:v>1075</x:v>
      </x:c>
      <x:c r="U1510" s="120" t="n">
        <x:v>220</x:v>
      </x:c>
      <x:c r="V1510" s="120" t="n">
        <x:v>2.6670640727971753e-12</x:v>
      </x:c>
      <x:c r="W1510" s="120" t="n">
        <x:v>1.3032244901168017e-11</x:v>
      </x:c>
      <x:c r="X1510" s="120" t="n">
        <x:v>1510</x:v>
      </x:c>
      <x:c r="Y1510" s="151" t="n">
        <x:v>44590.47959490741</x:v>
      </x:c>
      <x:c r="Z1510" s="151" t="n">
        <x:v>44590.482083333336</x:v>
      </x:c>
      <x:c r="AA1510" s="120" t="n">
        <x:v>44</x:v>
      </x:c>
      <x:c r="AB1510" s="120" t="str">
        <x:v>Normal</x:v>
      </x:c>
      <x:c r="AC1510" s="120" t="n">
        <x:v>1</x:v>
      </x:c>
      <x:c r="AD1510" s="120" t="n">
        <x:v>816</x:v>
      </x:c>
      <x:c r="AE1510" s="120" t="n">
        <x:v>9</x:v>
      </x:c>
      <x:c r="AF1510" s="120" t="n">
        <x:v>16</x:v>
      </x:c>
      <x:c r="AG1510" s="120" t="str">
        <x:v>train=1|anomaly=0</x:v>
      </x:c>
    </x:row>
    <x:row r="1511">
      <x:c r="A1511" s="120" t="n">
        <x:v>1510</x:v>
      </x:c>
      <x:c r="B1511" s="120" t="n">
        <x:v>0</x:v>
      </x:c>
      <x:c r="C1511" s="120" t="n">
        <x:v>1</x:v>
      </x:c>
      <x:c r="D1511" s="120" t="str">
        <x:v>CADC0873</x:v>
      </x:c>
      <x:c r="E1511" s="120" t="n">
        <x:v>5</x:v>
      </x:c>
      <x:c r="F1511" s="120" t="n">
        <x:v>230</x:v>
      </x:c>
      <x:c r="G1511" s="120" t="n">
        <x:v>47</x:v>
      </x:c>
      <x:c r="H1511" s="120" t="n">
        <x:v>0.000007423790914893615</x:v>
      </x:c>
      <x:c r="I1511" s="120" t="n">
        <x:v>6.406054074408402e-10</x:v>
      </x:c>
      <x:c r="J1511" s="120" t="n">
        <x:v>0.00002531018386817528</x:v>
      </x:c>
      <x:c r="K1511" s="120" t="n">
        <x:v>-0.8158936392567626</x:v>
      </x:c>
      <x:c r="L1511" s="120" t="n">
        <x:v>-0.5809526696008133</x:v>
      </x:c>
      <x:c r="M1511" s="120" t="n">
        <x:v>1</x:v>
      </x:c>
      <x:c r="N1511" s="120" t="n">
        <x:v>1</x:v>
      </x:c>
      <x:c r="O1511" s="120" t="n">
        <x:v>1</x:v>
      </x:c>
      <x:c r="P1511" s="120" t="n">
        <x:v>2</x:v>
      </x:c>
      <x:c r="Q1511" s="120" t="n">
        <x:v>15</x:v>
      </x:c>
      <x:c r="R1511" s="120" t="n">
        <x:v>8.664594230949247e-12</x:v>
      </x:c>
      <x:c r="S1511" s="120" t="n">
        <x:v>6.731451090263408e-13</x:v>
      </x:c>
      <x:c r="T1511" s="120" t="n">
        <x:v>1150</x:v>
      </x:c>
      <x:c r="U1511" s="120" t="n">
        <x:v>235</x:v>
      </x:c>
      <x:c r="V1511" s="120" t="n">
        <x:v>2.7852409019166967e-12</x:v>
      </x:c>
      <x:c r="W1511" s="120" t="n">
        <x:v>1.3629902285975325e-11</x:v>
      </x:c>
      <x:c r="X1511" s="120" t="n">
        <x:v>1511</x:v>
      </x:c>
      <x:c r="Y1511" s="151" t="n">
        <x:v>44590.482141203705</x:v>
      </x:c>
      <x:c r="Z1511" s="151" t="n">
        <x:v>44590.48480324074</x:v>
      </x:c>
      <x:c r="AA1511" s="120" t="n">
        <x:v>47</x:v>
      </x:c>
      <x:c r="AB1511" s="120" t="str">
        <x:v>Normal</x:v>
      </x:c>
      <x:c r="AC1511" s="120" t="n">
        <x:v>0</x:v>
      </x:c>
      <x:c r="AD1511" s="120"/>
      <x:c r="AE1511" s="120"/>
      <x:c r="AF1511" s="120"/>
      <x:c r="AG1511" s="120"/>
    </x:row>
    <x:row r="1512">
      <x:c r="A1512" s="120" t="n">
        <x:v>1511</x:v>
      </x:c>
      <x:c r="B1512" s="120" t="n">
        <x:v>0</x:v>
      </x:c>
      <x:c r="C1512" s="120" t="n">
        <x:v>0</x:v>
      </x:c>
      <x:c r="D1512" s="120" t="str">
        <x:v>CADC0873</x:v>
      </x:c>
      <x:c r="E1512" s="120" t="n">
        <x:v>5</x:v>
      </x:c>
      <x:c r="F1512" s="120" t="n">
        <x:v>210</x:v>
      </x:c>
      <x:c r="G1512" s="120" t="n">
        <x:v>43</x:v>
      </x:c>
      <x:c r="H1512" s="120" t="n">
        <x:v>0.0000045854118604651155</x:v>
      </x:c>
      <x:c r="I1512" s="120" t="n">
        <x:v>5.160514289305036e-10</x:v>
      </x:c>
      <x:c r="J1512" s="120" t="n">
        <x:v>0.00002271676537120775</x:v>
      </x:c>
      <x:c r="K1512" s="120" t="n">
        <x:v>-0.7985145069737243</x:v>
      </x:c>
      <x:c r="L1512" s="120" t="n">
        <x:v>-0.649763971874976</x:v>
      </x:c>
      <x:c r="M1512" s="120" t="n">
        <x:v>1</x:v>
      </x:c>
      <x:c r="N1512" s="120" t="n">
        <x:v>1</x:v>
      </x:c>
      <x:c r="O1512" s="120" t="n">
        <x:v>1</x:v>
      </x:c>
      <x:c r="P1512" s="120" t="n">
        <x:v>3</x:v>
      </x:c>
      <x:c r="Q1512" s="120" t="n">
        <x:v>12</x:v>
      </x:c>
      <x:c r="R1512" s="120" t="n">
        <x:v>6.899288899037868e-12</x:v>
      </x:c>
      <x:c r="S1512" s="120" t="n">
        <x:v>5.385199198450917e-13</x:v>
      </x:c>
      <x:c r="T1512" s="120" t="n">
        <x:v>1050</x:v>
      </x:c>
      <x:c r="U1512" s="120" t="n">
        <x:v>215</x:v>
      </x:c>
      <x:c r="V1512" s="120" t="n">
        <x:v>2.457387756811922e-12</x:v>
      </x:c>
      <x:c r="W1512" s="120" t="n">
        <x:v>1.2001196021639618e-11</x:v>
      </x:c>
      <x:c r="X1512" s="120" t="n">
        <x:v>1512</x:v>
      </x:c>
      <x:c r="Y1512" s="151" t="n">
        <x:v>44590.48486111111</x:v>
      </x:c>
      <x:c r="Z1512" s="151" t="n">
        <x:v>44590.487291666665</x:v>
      </x:c>
      <x:c r="AA1512" s="120" t="n">
        <x:v>43</x:v>
      </x:c>
      <x:c r="AB1512" s="120" t="str">
        <x:v>Normal</x:v>
      </x:c>
      <x:c r="AC1512" s="120" t="n">
        <x:v>1</x:v>
      </x:c>
      <x:c r="AD1512" s="120" t="n">
        <x:v>503</x:v>
      </x:c>
      <x:c r="AE1512" s="120" t="n">
        <x:v>6</x:v>
      </x:c>
      <x:c r="AF1512" s="120" t="n">
        <x:v>3</x:v>
      </x:c>
      <x:c r="AG1512" s="120" t="str">
        <x:v>train=0|anomaly=0</x:v>
      </x:c>
    </x:row>
    <x:row r="1513">
      <x:c r="A1513" s="120" t="n">
        <x:v>1512</x:v>
      </x:c>
      <x:c r="B1513" s="120" t="n">
        <x:v>0</x:v>
      </x:c>
      <x:c r="C1513" s="120" t="n">
        <x:v>0</x:v>
      </x:c>
      <x:c r="D1513" s="120" t="str">
        <x:v>CADC0873</x:v>
      </x:c>
      <x:c r="E1513" s="120" t="n">
        <x:v>5</x:v>
      </x:c>
      <x:c r="F1513" s="120" t="n">
        <x:v>235</x:v>
      </x:c>
      <x:c r="G1513" s="120" t="n">
        <x:v>48</x:v>
      </x:c>
      <x:c r="H1513" s="120" t="n">
        <x:v>3.2609420833333335e-7</x:v>
      </x:c>
      <x:c r="I1513" s="120" t="n">
        <x:v>5.469972748134324e-10</x:v>
      </x:c>
      <x:c r="J1513" s="120" t="n">
        <x:v>0.000023387972866698654</x:v>
      </x:c>
      <x:c r="K1513" s="120" t="n">
        <x:v>-1.1210396404723024</x:v>
      </x:c>
      <x:c r="L1513" s="120" t="n">
        <x:v>-0.2708833491318989</x:v>
      </x:c>
      <x:c r="M1513" s="120" t="n">
        <x:v>1</x:v>
      </x:c>
      <x:c r="N1513" s="120" t="n">
        <x:v>1</x:v>
      </x:c>
      <x:c r="O1513" s="120" t="n">
        <x:v>1</x:v>
      </x:c>
      <x:c r="P1513" s="120" t="n">
        <x:v>5</x:v>
      </x:c>
      <x:c r="Q1513" s="120" t="n">
        <x:v>15</x:v>
      </x:c>
      <x:c r="R1513" s="120" t="n">
        <x:v>7.826887443534275e-12</x:v>
      </x:c>
      <x:c r="S1513" s="120" t="n">
        <x:v>7.435807524853236e-13</x:v>
      </x:c>
      <x:c r="T1513" s="120" t="n">
        <x:v>1175</x:v>
      </x:c>
      <x:c r="U1513" s="120" t="n">
        <x:v>240</x:v>
      </x:c>
      <x:c r="V1513" s="120" t="n">
        <x:v>2.3276479779295e-12</x:v>
      </x:c>
      <x:c r="W1513" s="120" t="n">
        <x:v>1.1395776558613175e-11</x:v>
      </x:c>
      <x:c r="X1513" s="120" t="n">
        <x:v>1513</x:v>
      </x:c>
      <x:c r="Y1513" s="151" t="n">
        <x:v>44590.487349537034</x:v>
      </x:c>
      <x:c r="Z1513" s="151" t="n">
        <x:v>44590.490069444444</x:v>
      </x:c>
      <x:c r="AA1513" s="120" t="n">
        <x:v>48</x:v>
      </x:c>
      <x:c r="AB1513" s="120" t="str">
        <x:v>Normal</x:v>
      </x:c>
      <x:c r="AC1513" s="120" t="n">
        <x:v>0</x:v>
      </x:c>
      <x:c r="AD1513" s="120"/>
      <x:c r="AE1513" s="120"/>
      <x:c r="AF1513" s="120"/>
      <x:c r="AG1513" s="120"/>
    </x:row>
    <x:row r="1514">
      <x:c r="A1514" s="120" t="n">
        <x:v>1513</x:v>
      </x:c>
      <x:c r="B1514" s="120" t="n">
        <x:v>0</x:v>
      </x:c>
      <x:c r="C1514" s="120" t="n">
        <x:v>1</x:v>
      </x:c>
      <x:c r="D1514" s="120" t="str">
        <x:v>CADC0873</x:v>
      </x:c>
      <x:c r="E1514" s="120" t="n">
        <x:v>5</x:v>
      </x:c>
      <x:c r="F1514" s="120" t="n">
        <x:v>225</x:v>
      </x:c>
      <x:c r="G1514" s="120" t="n">
        <x:v>46</x:v>
      </x:c>
      <x:c r="H1514" s="120" t="n">
        <x:v>0.000005953003108695652</x:v>
      </x:c>
      <x:c r="I1514" s="120" t="n">
        <x:v>5.30181996342758e-10</x:v>
      </x:c>
      <x:c r="J1514" s="120" t="n">
        <x:v>0.000023025681235150414</x:v>
      </x:c>
      <x:c r="K1514" s="120" t="n">
        <x:v>-1.1159406134423986</x:v>
      </x:c>
      <x:c r="L1514" s="120" t="n">
        <x:v>-0.24407444005911696</x:v>
      </x:c>
      <x:c r="M1514" s="120" t="n">
        <x:v>1</x:v>
      </x:c>
      <x:c r="N1514" s="120" t="n">
        <x:v>1</x:v>
      </x:c>
      <x:c r="O1514" s="120" t="n">
        <x:v>1</x:v>
      </x:c>
      <x:c r="P1514" s="120" t="n">
        <x:v>6</x:v>
      </x:c>
      <x:c r="Q1514" s="120" t="n">
        <x:v>14</x:v>
      </x:c>
      <x:c r="R1514" s="120" t="n">
        <x:v>9.548235804500202e-12</x:v>
      </x:c>
      <x:c r="S1514" s="120" t="n">
        <x:v>1.3020328338134603e-12</x:v>
      </x:c>
      <x:c r="T1514" s="120" t="n">
        <x:v>1125</x:v>
      </x:c>
      <x:c r="U1514" s="120" t="n">
        <x:v>230</x:v>
      </x:c>
      <x:c r="V1514" s="120" t="n">
        <x:v>2.3563644281900354e-12</x:v>
      </x:c>
      <x:c r="W1514" s="120" t="n">
        <x:v>1.1525695572668652e-11</x:v>
      </x:c>
      <x:c r="X1514" s="120" t="n">
        <x:v>1514</x:v>
      </x:c>
      <x:c r="Y1514" s="151" t="n">
        <x:v>44590.49012731481</x:v>
      </x:c>
      <x:c r="Z1514" s="151" t="n">
        <x:v>44590.492731481485</x:v>
      </x:c>
      <x:c r="AA1514" s="120" t="n">
        <x:v>46</x:v>
      </x:c>
      <x:c r="AB1514" s="120" t="str">
        <x:v>Normal</x:v>
      </x:c>
      <x:c r="AC1514" s="120" t="n">
        <x:v>0</x:v>
      </x:c>
      <x:c r="AD1514" s="120"/>
      <x:c r="AE1514" s="120"/>
      <x:c r="AF1514" s="120"/>
      <x:c r="AG1514" s="120"/>
    </x:row>
    <x:row r="1515">
      <x:c r="A1515" s="120" t="n">
        <x:v>1514</x:v>
      </x:c>
      <x:c r="B1515" s="120" t="n">
        <x:v>0</x:v>
      </x:c>
      <x:c r="C1515" s="120" t="n">
        <x:v>1</x:v>
      </x:c>
      <x:c r="D1515" s="120" t="str">
        <x:v>CADC0873</x:v>
      </x:c>
      <x:c r="E1515" s="120" t="n">
        <x:v>5</x:v>
      </x:c>
      <x:c r="F1515" s="120" t="n">
        <x:v>240</x:v>
      </x:c>
      <x:c r="G1515" s="120" t="n">
        <x:v>49</x:v>
      </x:c>
      <x:c r="H1515" s="120" t="n">
        <x:v>-0.000002651536326530612</x:v>
      </x:c>
      <x:c r="I1515" s="120" t="n">
        <x:v>5.725939567944273e-10</x:v>
      </x:c>
      <x:c r="J1515" s="120" t="n">
        <x:v>0.000023928935554980862</x:v>
      </x:c>
      <x:c r="K1515" s="120" t="n">
        <x:v>-1.4406949747117617</x:v>
      </x:c>
      <x:c r="L1515" s="120" t="n">
        <x:v>0.12055086162277426</x:v>
      </x:c>
      <x:c r="M1515" s="120" t="n">
        <x:v>1</x:v>
      </x:c>
      <x:c r="N1515" s="120" t="n">
        <x:v>1</x:v>
      </x:c>
      <x:c r="O1515" s="120" t="n">
        <x:v>1</x:v>
      </x:c>
      <x:c r="P1515" s="120" t="n">
        <x:v>3</x:v>
      </x:c>
      <x:c r="Q1515" s="120" t="n">
        <x:v>16</x:v>
      </x:c>
      <x:c r="R1515" s="120" t="n">
        <x:v>9.74593083298125e-12</x:v>
      </x:c>
      <x:c r="S1515" s="120" t="n">
        <x:v>9.062373374545939e-13</x:v>
      </x:c>
      <x:c r="T1515" s="120" t="n">
        <x:v>1200</x:v>
      </x:c>
      <x:c r="U1515" s="120" t="n">
        <x:v>245</x:v>
      </x:c>
      <x:c r="V1515" s="120" t="n">
        <x:v>2.385808153310114e-12</x:v>
      </x:c>
      <x:c r="W1515" s="120" t="n">
        <x:v>1.1685590954988313e-11</x:v>
      </x:c>
      <x:c r="X1515" s="120" t="n">
        <x:v>1515</x:v>
      </x:c>
      <x:c r="Y1515" s="151" t="n">
        <x:v>44590.492789351854</x:v>
      </x:c>
      <x:c r="Z1515" s="151" t="n">
        <x:v>44590.49556712963</x:v>
      </x:c>
      <x:c r="AA1515" s="120" t="n">
        <x:v>49</x:v>
      </x:c>
      <x:c r="AB1515" s="120" t="str">
        <x:v>Normal</x:v>
      </x:c>
      <x:c r="AC1515" s="120" t="n">
        <x:v>1</x:v>
      </x:c>
      <x:c r="AD1515" s="120" t="n">
        <x:v>95</x:v>
      </x:c>
      <x:c r="AE1515" s="120" t="n">
        <x:v>1</x:v>
      </x:c>
      <x:c r="AF1515" s="120" t="n">
        <x:v>95</x:v>
      </x:c>
      <x:c r="AG1515" s="120" t="str">
        <x:v>train=1|anomaly=0</x:v>
      </x:c>
    </x:row>
    <x:row r="1516">
      <x:c r="A1516" s="120" t="n">
        <x:v>1515</x:v>
      </x:c>
      <x:c r="B1516" s="120" t="n">
        <x:v>0</x:v>
      </x:c>
      <x:c r="C1516" s="120" t="n">
        <x:v>1</x:v>
      </x:c>
      <x:c r="D1516" s="120" t="str">
        <x:v>CADC0873</x:v>
      </x:c>
      <x:c r="E1516" s="120" t="n">
        <x:v>5</x:v>
      </x:c>
      <x:c r="F1516" s="120" t="n">
        <x:v>255</x:v>
      </x:c>
      <x:c r="G1516" s="120" t="n">
        <x:v>52</x:v>
      </x:c>
      <x:c r="H1516" s="120" t="n">
        <x:v>0.0000033222078269230765</x:v>
      </x:c>
      <x:c r="I1516" s="120" t="n">
        <x:v>2.6146308382231043e-10</x:v>
      </x:c>
      <x:c r="J1516" s="120" t="n">
        <x:v>0.00001616982015429703</x:v>
      </x:c>
      <x:c r="K1516" s="120" t="n">
        <x:v>-1.492978664418012</x:v>
      </x:c>
      <x:c r="L1516" s="120" t="n">
        <x:v>-0.018837282392739987</x:v>
      </x:c>
      <x:c r="M1516" s="120" t="n">
        <x:v>1</x:v>
      </x:c>
      <x:c r="N1516" s="120" t="n">
        <x:v>1</x:v>
      </x:c>
      <x:c r="O1516" s="120" t="n">
        <x:v>1</x:v>
      </x:c>
      <x:c r="P1516" s="120" t="n">
        <x:v>10</x:v>
      </x:c>
      <x:c r="Q1516" s="120" t="n">
        <x:v>17</x:v>
      </x:c>
      <x:c r="R1516" s="120" t="n">
        <x:v>4.232229164534917e-12</x:v>
      </x:c>
      <x:c r="S1516" s="120" t="n">
        <x:v>8.574249990470798e-13</x:v>
      </x:c>
      <x:c r="T1516" s="120" t="n">
        <x:v>1275</x:v>
      </x:c>
      <x:c r="U1516" s="120" t="n">
        <x:v>260</x:v>
      </x:c>
      <x:c r="V1516" s="120" t="n">
        <x:v>1.0253454267541585e-12</x:v>
      </x:c>
      <x:c r="W1516" s="120" t="n">
        <x:v>5.028136227352124e-12</x:v>
      </x:c>
      <x:c r="X1516" s="120" t="n">
        <x:v>1516</x:v>
      </x:c>
      <x:c r="Y1516" s="151" t="n">
        <x:v>44590.4981712963</x:v>
      </x:c>
      <x:c r="Z1516" s="151" t="n">
        <x:v>44590.501122685186</x:v>
      </x:c>
      <x:c r="AA1516" s="120" t="n">
        <x:v>52</x:v>
      </x:c>
      <x:c r="AB1516" s="120" t="str">
        <x:v>Normal</x:v>
      </x:c>
      <x:c r="AC1516" s="120" t="n">
        <x:v>1</x:v>
      </x:c>
      <x:c r="AD1516" s="120" t="n">
        <x:v>957</x:v>
      </x:c>
      <x:c r="AE1516" s="120" t="n">
        <x:v>10</x:v>
      </x:c>
      <x:c r="AF1516" s="120" t="n">
        <x:v>57</x:v>
      </x:c>
      <x:c r="AG1516" s="120" t="str">
        <x:v>train=1|anomaly=0</x:v>
      </x:c>
    </x:row>
    <x:row r="1517">
      <x:c r="A1517" s="120" t="n">
        <x:v>1516</x:v>
      </x:c>
      <x:c r="B1517" s="120" t="n">
        <x:v>0</x:v>
      </x:c>
      <x:c r="C1517" s="120" t="n">
        <x:v>1</x:v>
      </x:c>
      <x:c r="D1517" s="120" t="str">
        <x:v>CADC0873</x:v>
      </x:c>
      <x:c r="E1517" s="120" t="n">
        <x:v>5</x:v>
      </x:c>
      <x:c r="F1517" s="120" t="n">
        <x:v>220</x:v>
      </x:c>
      <x:c r="G1517" s="120" t="n">
        <x:v>45</x:v>
      </x:c>
      <x:c r="H1517" s="120" t="n">
        <x:v>-0.000006406747388888889</x:v>
      </x:c>
      <x:c r="I1517" s="120" t="n">
        <x:v>5.229998559264166e-10</x:v>
      </x:c>
      <x:c r="J1517" s="120" t="n">
        <x:v>0.000022869190102109358</x:v>
      </x:c>
      <x:c r="K1517" s="120" t="n">
        <x:v>-1.2259222728745687</x:v>
      </x:c>
      <x:c r="L1517" s="120" t="n">
        <x:v>-0.18813161879098098</x:v>
      </x:c>
      <x:c r="M1517" s="120" t="n">
        <x:v>1</x:v>
      </x:c>
      <x:c r="N1517" s="120" t="n">
        <x:v>1</x:v>
      </x:c>
      <x:c r="O1517" s="120" t="n">
        <x:v>1</x:v>
      </x:c>
      <x:c r="P1517" s="120" t="n">
        <x:v>2</x:v>
      </x:c>
      <x:c r="Q1517" s="120" t="n">
        <x:v>13</x:v>
      </x:c>
      <x:c r="R1517" s="120" t="n">
        <x:v>8.249970566264852e-12</x:v>
      </x:c>
      <x:c r="S1517" s="120" t="n">
        <x:v>4.686138548603361e-13</x:v>
      </x:c>
      <x:c r="T1517" s="120" t="n">
        <x:v>1100</x:v>
      </x:c>
      <x:c r="U1517" s="120" t="n">
        <x:v>225</x:v>
      </x:c>
      <x:c r="V1517" s="120" t="n">
        <x:v>2.3772720723928027e-12</x:v>
      </x:c>
      <x:c r="W1517" s="120" t="n">
        <x:v>1.1622219020587035e-11</x:v>
      </x:c>
      <x:c r="X1517" s="120" t="n">
        <x:v>1517</x:v>
      </x:c>
      <x:c r="Y1517" s="151" t="n">
        <x:v>44590.52386574074</x:v>
      </x:c>
      <x:c r="Z1517" s="151" t="n">
        <x:v>44590.526412037034</x:v>
      </x:c>
      <x:c r="AA1517" s="120" t="n">
        <x:v>45</x:v>
      </x:c>
      <x:c r="AB1517" s="120" t="str">
        <x:v>Normal</x:v>
      </x:c>
      <x:c r="AC1517" s="120" t="n">
        <x:v>0</x:v>
      </x:c>
      <x:c r="AD1517" s="120"/>
      <x:c r="AE1517" s="120"/>
      <x:c r="AF1517" s="120"/>
      <x:c r="AG1517" s="120"/>
    </x:row>
    <x:row r="1518">
      <x:c r="A1518" s="120" t="n">
        <x:v>1517</x:v>
      </x:c>
      <x:c r="B1518" s="120" t="n">
        <x:v>0</x:v>
      </x:c>
      <x:c r="C1518" s="120" t="n">
        <x:v>1</x:v>
      </x:c>
      <x:c r="D1518" s="120" t="str">
        <x:v>CADC0873</x:v>
      </x:c>
      <x:c r="E1518" s="120" t="n">
        <x:v>5</x:v>
      </x:c>
      <x:c r="F1518" s="120" t="n">
        <x:v>255</x:v>
      </x:c>
      <x:c r="G1518" s="120" t="n">
        <x:v>52</x:v>
      </x:c>
      <x:c r="H1518" s="120" t="n">
        <x:v>0.000006627606069230769</x:v>
      </x:c>
      <x:c r="I1518" s="120" t="n">
        <x:v>5.421716892699996e-10</x:v>
      </x:c>
      <x:c r="J1518" s="120" t="n">
        <x:v>0.000023284580504488364</x:v>
      </x:c>
      <x:c r="K1518" s="120" t="n">
        <x:v>-1.0490810264993051</x:v>
      </x:c>
      <x:c r="L1518" s="120" t="n">
        <x:v>-0.5057124375987164</x:v>
      </x:c>
      <x:c r="M1518" s="120" t="n">
        <x:v>1</x:v>
      </x:c>
      <x:c r="N1518" s="120" t="n">
        <x:v>1</x:v>
      </x:c>
      <x:c r="O1518" s="120" t="n">
        <x:v>1</x:v>
      </x:c>
      <x:c r="P1518" s="120" t="n">
        <x:v>5</x:v>
      </x:c>
      <x:c r="Q1518" s="120" t="n">
        <x:v>18</x:v>
      </x:c>
      <x:c r="R1518" s="120" t="n">
        <x:v>9.023744827253073e-12</x:v>
      </x:c>
      <x:c r="S1518" s="120" t="n">
        <x:v>9.504458772504833e-13</x:v>
      </x:c>
      <x:c r="T1518" s="120" t="n">
        <x:v>1275</x:v>
      </x:c>
      <x:c r="U1518" s="120" t="n">
        <x:v>260</x:v>
      </x:c>
      <x:c r="V1518" s="120" t="n">
        <x:v>2.126163487333332e-12</x:v>
      </x:c>
      <x:c r="W1518" s="120" t="n">
        <x:v>1.0426378639807686e-11</x:v>
      </x:c>
      <x:c r="X1518" s="120" t="n">
        <x:v>1518</x:v>
      </x:c>
      <x:c r="Y1518" s="151" t="n">
        <x:v>44590.52646990741</x:v>
      </x:c>
      <x:c r="Z1518" s="151" t="n">
        <x:v>44590.5294212963</x:v>
      </x:c>
      <x:c r="AA1518" s="120" t="n">
        <x:v>52</x:v>
      </x:c>
      <x:c r="AB1518" s="120" t="str">
        <x:v>Normal</x:v>
      </x:c>
      <x:c r="AC1518" s="120" t="n">
        <x:v>1</x:v>
      </x:c>
      <x:c r="AD1518" s="120" t="n">
        <x:v>742</x:v>
      </x:c>
      <x:c r="AE1518" s="120" t="n">
        <x:v>8</x:v>
      </x:c>
      <x:c r="AF1518" s="120" t="n">
        <x:v>42</x:v>
      </x:c>
      <x:c r="AG1518" s="120" t="str">
        <x:v>train=1|anomaly=0</x:v>
      </x:c>
    </x:row>
    <x:row r="1519">
      <x:c r="A1519" s="120" t="n">
        <x:v>1518</x:v>
      </x:c>
      <x:c r="B1519" s="120" t="n">
        <x:v>1</x:v>
      </x:c>
      <x:c r="C1519" s="120" t="n">
        <x:v>0</x:v>
      </x:c>
      <x:c r="D1519" s="120" t="str">
        <x:v>CADC0873</x:v>
      </x:c>
      <x:c r="E1519" s="120" t="n">
        <x:v>5</x:v>
      </x:c>
      <x:c r="F1519" s="120" t="n">
        <x:v>235</x:v>
      </x:c>
      <x:c r="G1519" s="120" t="n">
        <x:v>48</x:v>
      </x:c>
      <x:c r="H1519" s="120" t="n">
        <x:v>0.0000028161487187499997</x:v>
      </x:c>
      <x:c r="I1519" s="120" t="n">
        <x:v>6.120354873240432e-10</x:v>
      </x:c>
      <x:c r="J1519" s="120" t="n">
        <x:v>0.000024739350988335226</x:v>
      </x:c>
      <x:c r="K1519" s="120" t="n">
        <x:v>-0.7197767164361513</x:v>
      </x:c>
      <x:c r="L1519" s="120" t="n">
        <x:v>-0.27270910340112103</x:v>
      </x:c>
      <x:c r="M1519" s="120" t="n">
        <x:v>2</x:v>
      </x:c>
      <x:c r="N1519" s="120" t="n">
        <x:v>1</x:v>
      </x:c>
      <x:c r="O1519" s="120" t="n">
        <x:v>1</x:v>
      </x:c>
      <x:c r="P1519" s="120" t="n">
        <x:v>3</x:v>
      </x:c>
      <x:c r="Q1519" s="120" t="n">
        <x:v>5</x:v>
      </x:c>
      <x:c r="R1519" s="120" t="n">
        <x:v>1.4114483389699345e-10</x:v>
      </x:c>
      <x:c r="S1519" s="120" t="n">
        <x:v>3.565387406837894e-10</x:v>
      </x:c>
      <x:c r="T1519" s="120" t="n">
        <x:v>1175</x:v>
      </x:c>
      <x:c r="U1519" s="120" t="n">
        <x:v>240</x:v>
      </x:c>
      <x:c r="V1519" s="120" t="n">
        <x:v>2.6044063290384816e-12</x:v>
      </x:c>
      <x:c r="W1519" s="120" t="n">
        <x:v>1.27507393192509e-11</x:v>
      </x:c>
      <x:c r="X1519" s="120" t="n">
        <x:v>1519</x:v>
      </x:c>
      <x:c r="Y1519" s="151" t="n">
        <x:v>44590.52947916667</x:v>
      </x:c>
      <x:c r="Z1519" s="151" t="n">
        <x:v>44590.53219907408</x:v>
      </x:c>
      <x:c r="AA1519" s="120" t="n">
        <x:v>48</x:v>
      </x:c>
      <x:c r="AB1519" s="120" t="str">
        <x:v>Anomalous</x:v>
      </x:c>
      <x:c r="AC1519" s="120" t="n">
        <x:v>0</x:v>
      </x:c>
      <x:c r="AD1519" s="120"/>
      <x:c r="AE1519" s="120"/>
      <x:c r="AF1519" s="120"/>
      <x:c r="AG1519" s="120"/>
    </x:row>
    <x:row r="1520">
      <x:c r="A1520" s="120" t="n">
        <x:v>1519</x:v>
      </x:c>
      <x:c r="B1520" s="120" t="n">
        <x:v>0</x:v>
      </x:c>
      <x:c r="C1520" s="120" t="n">
        <x:v>1</x:v>
      </x:c>
      <x:c r="D1520" s="120" t="str">
        <x:v>CADC0873</x:v>
      </x:c>
      <x:c r="E1520" s="120" t="n">
        <x:v>5</x:v>
      </x:c>
      <x:c r="F1520" s="120" t="n">
        <x:v>220</x:v>
      </x:c>
      <x:c r="G1520" s="120" t="n">
        <x:v>45</x:v>
      </x:c>
      <x:c r="H1520" s="120" t="n">
        <x:v>1.5218020000000025e-7</x:v>
      </x:c>
      <x:c r="I1520" s="120" t="n">
        <x:v>7.390830997350498e-10</x:v>
      </x:c>
      <x:c r="J1520" s="120" t="n">
        <x:v>0.000027186082831755107</x:v>
      </x:c>
      <x:c r="K1520" s="120" t="n">
        <x:v>-1.3149351471998176</x:v>
      </x:c>
      <x:c r="L1520" s="120" t="n">
        <x:v>-0.051378620878520784</x:v>
      </x:c>
      <x:c r="M1520" s="120" t="n">
        <x:v>1</x:v>
      </x:c>
      <x:c r="N1520" s="120" t="n">
        <x:v>1</x:v>
      </x:c>
      <x:c r="O1520" s="120" t="n">
        <x:v>1</x:v>
      </x:c>
      <x:c r="P1520" s="120" t="n">
        <x:v>1</x:v>
      </x:c>
      <x:c r="Q1520" s="120" t="n">
        <x:v>14</x:v>
      </x:c>
      <x:c r="R1520" s="120" t="n">
        <x:v>1.2984973245806656e-11</x:v>
      </x:c>
      <x:c r="S1520" s="120" t="n">
        <x:v>1.0127812727912266e-12</x:v>
      </x:c>
      <x:c r="T1520" s="120" t="n">
        <x:v>1100</x:v>
      </x:c>
      <x:c r="U1520" s="120" t="n">
        <x:v>225</x:v>
      </x:c>
      <x:c r="V1520" s="120" t="n">
        <x:v>3.3594686351593172e-12</x:v>
      </x:c>
      <x:c r="W1520" s="120" t="n">
        <x:v>1.6424068883001105e-11</x:v>
      </x:c>
      <x:c r="X1520" s="120" t="n">
        <x:v>1520</x:v>
      </x:c>
      <x:c r="Y1520" s="151" t="n">
        <x:v>44590.53225694445</x:v>
      </x:c>
      <x:c r="Z1520" s="151" t="n">
        <x:v>44590.53480324074</x:v>
      </x:c>
      <x:c r="AA1520" s="120" t="n">
        <x:v>45</x:v>
      </x:c>
      <x:c r="AB1520" s="120" t="str">
        <x:v>Normal</x:v>
      </x:c>
      <x:c r="AC1520" s="120" t="n">
        <x:v>1</x:v>
      </x:c>
      <x:c r="AD1520" s="120" t="n">
        <x:v>995</x:v>
      </x:c>
      <x:c r="AE1520" s="120" t="n">
        <x:v>10</x:v>
      </x:c>
      <x:c r="AF1520" s="120" t="n">
        <x:v>95</x:v>
      </x:c>
      <x:c r="AG1520" s="120" t="str">
        <x:v>train=1|anomaly=0</x:v>
      </x:c>
    </x:row>
    <x:row r="1521">
      <x:c r="A1521" s="120" t="n">
        <x:v>1520</x:v>
      </x:c>
      <x:c r="B1521" s="120" t="n">
        <x:v>0</x:v>
      </x:c>
      <x:c r="C1521" s="120" t="n">
        <x:v>1</x:v>
      </x:c>
      <x:c r="D1521" s="120" t="str">
        <x:v>CADC0888</x:v>
      </x:c>
      <x:c r="E1521" s="120" t="n">
        <x:v>5</x:v>
      </x:c>
      <x:c r="F1521" s="120" t="n">
        <x:v>260</x:v>
      </x:c>
      <x:c r="G1521" s="120" t="n">
        <x:v>53</x:v>
      </x:c>
      <x:c r="H1521" s="120" t="n">
        <x:v>0.1467979924528302</x:v>
      </x:c>
      <x:c r="I1521" s="120" t="n">
        <x:v>0.03760546511938258</x:v>
      </x:c>
      <x:c r="J1521" s="120" t="n">
        <x:v>0.1939212858852338</x:v>
      </x:c>
      <x:c r="K1521" s="120" t="n">
        <x:v>-0.9302150096380881</x:v>
      </x:c>
      <x:c r="L1521" s="120" t="n">
        <x:v>0.8604290707203536</x:v>
      </x:c>
      <x:c r="M1521" s="120" t="n">
        <x:v>1</x:v>
      </x:c>
      <x:c r="N1521" s="120" t="n">
        <x:v>1</x:v>
      </x:c>
      <x:c r="O1521" s="120" t="n">
        <x:v>1</x:v>
      </x:c>
      <x:c r="P1521" s="120" t="n">
        <x:v>2</x:v>
      </x:c>
      <x:c r="Q1521" s="120" t="n">
        <x:v>4</x:v>
      </x:c>
      <x:c r="R1521" s="120" t="n">
        <x:v>0.00101685619584</x:v>
      </x:c>
      <x:c r="S1521" s="120" t="n">
        <x:v>0.0002269478419168627</x:v>
      </x:c>
      <x:c r="T1521" s="120" t="n">
        <x:v>1300</x:v>
      </x:c>
      <x:c r="U1521" s="120" t="n">
        <x:v>265</x:v>
      </x:c>
      <x:c r="V1521" s="120" t="n">
        <x:v>0.0001446364043053176</x:v>
      </x:c>
      <x:c r="W1521" s="120" t="n">
        <x:v>0.0007095370777241996</x:v>
      </x:c>
      <x:c r="X1521" s="120" t="n">
        <x:v>1521</x:v>
      </x:c>
      <x:c r="Y1521" s="151" t="n">
        <x:v>44713.987708333334</x:v>
      </x:c>
      <x:c r="Z1521" s="151" t="n">
        <x:v>44713.99071759259</x:v>
      </x:c>
      <x:c r="AA1521" s="120" t="n">
        <x:v>53</x:v>
      </x:c>
      <x:c r="AB1521" s="120" t="str">
        <x:v>Normal</x:v>
      </x:c>
      <x:c r="AC1521" s="120" t="n">
        <x:v>0</x:v>
      </x:c>
      <x:c r="AD1521" s="120"/>
      <x:c r="AE1521" s="120"/>
      <x:c r="AF1521" s="120"/>
      <x:c r="AG1521" s="120"/>
    </x:row>
    <x:row r="1522">
      <x:c r="A1522" s="120" t="n">
        <x:v>1521</x:v>
      </x:c>
      <x:c r="B1522" s="120" t="n">
        <x:v>0</x:v>
      </x:c>
      <x:c r="C1522" s="120" t="n">
        <x:v>1</x:v>
      </x:c>
      <x:c r="D1522" s="120" t="str">
        <x:v>CADC0888</x:v>
      </x:c>
      <x:c r="E1522" s="120" t="n">
        <x:v>5</x:v>
      </x:c>
      <x:c r="F1522" s="120" t="n">
        <x:v>315</x:v>
      </x:c>
      <x:c r="G1522" s="120" t="n">
        <x:v>64</x:v>
      </x:c>
      <x:c r="H1522" s="120" t="n">
        <x:v>0.16890060578125</x:v>
      </x:c>
      <x:c r="I1522" s="120" t="n">
        <x:v>0.054991787509342666</x:v>
      </x:c>
      <x:c r="J1522" s="120" t="n">
        <x:v>0.234503278248605</x:v>
      </x:c>
      <x:c r="K1522" s="120" t="n">
        <x:v>-0.6947131004510654</x:v>
      </x:c>
      <x:c r="L1522" s="120" t="n">
        <x:v>0.9947130701407524</x:v>
      </x:c>
      <x:c r="M1522" s="120" t="n">
        <x:v>1</x:v>
      </x:c>
      <x:c r="N1522" s="120" t="n">
        <x:v>1</x:v>
      </x:c>
      <x:c r="O1522" s="120" t="n">
        <x:v>1</x:v>
      </x:c>
      <x:c r="P1522" s="120" t="n">
        <x:v>1</x:v>
      </x:c>
      <x:c r="Q1522" s="120" t="n">
        <x:v>4</x:v>
      </x:c>
      <x:c r="R1522" s="120" t="n">
        <x:v>0.0012798013798940087</x:v>
      </x:c>
      <x:c r="S1522" s="120" t="n">
        <x:v>0.00041833438264824205</x:v>
      </x:c>
      <x:c r="T1522" s="120" t="n">
        <x:v>1575</x:v>
      </x:c>
      <x:c r="U1522" s="120" t="n">
        <x:v>320</x:v>
      </x:c>
      <x:c r="V1522" s="120" t="n">
        <x:v>0.00017457710320426244</x:v>
      </x:c>
      <x:c r="W1522" s="120" t="n">
        <x:v>0.0008592466798334791</x:v>
      </x:c>
      <x:c r="X1522" s="120" t="n">
        <x:v>1522</x:v>
      </x:c>
      <x:c r="Y1522" s="151" t="n">
        <x:v>44713.99077546296</x:v>
      </x:c>
      <x:c r="Z1522" s="151" t="n">
        <x:v>44713.994421296295</x:v>
      </x:c>
      <x:c r="AA1522" s="120" t="n">
        <x:v>64</x:v>
      </x:c>
      <x:c r="AB1522" s="120" t="str">
        <x:v>Normal</x:v>
      </x:c>
      <x:c r="AC1522" s="120" t="n">
        <x:v>1</x:v>
      </x:c>
      <x:c r="AD1522" s="120" t="n">
        <x:v>284</x:v>
      </x:c>
      <x:c r="AE1522" s="120" t="n">
        <x:v>3</x:v>
      </x:c>
      <x:c r="AF1522" s="120" t="n">
        <x:v>84</x:v>
      </x:c>
      <x:c r="AG1522" s="120" t="str">
        <x:v>train=1|anomaly=0</x:v>
      </x:c>
    </x:row>
    <x:row r="1523">
      <x:c r="A1523" s="120" t="n">
        <x:v>1522</x:v>
      </x:c>
      <x:c r="B1523" s="120" t="n">
        <x:v>0</x:v>
      </x:c>
      <x:c r="C1523" s="120" t="n">
        <x:v>0</x:v>
      </x:c>
      <x:c r="D1523" s="120" t="str">
        <x:v>CADC0888</x:v>
      </x:c>
      <x:c r="E1523" s="120" t="n">
        <x:v>5</x:v>
      </x:c>
      <x:c r="F1523" s="120" t="n">
        <x:v>275</x:v>
      </x:c>
      <x:c r="G1523" s="120" t="n">
        <x:v>56</x:v>
      </x:c>
      <x:c r="H1523" s="120" t="n">
        <x:v>0.19584171482142856</x:v>
      </x:c>
      <x:c r="I1523" s="120" t="n">
        <x:v>0.05707355569723697</x:v>
      </x:c>
      <x:c r="J1523" s="120" t="n">
        <x:v>0.2389007235176088</x:v>
      </x:c>
      <x:c r="K1523" s="120" t="n">
        <x:v>-1.1038920292553693</x:v>
      </x:c>
      <x:c r="L1523" s="120" t="n">
        <x:v>0.7467318907957123</x:v>
      </x:c>
      <x:c r="M1523" s="120" t="n">
        <x:v>1</x:v>
      </x:c>
      <x:c r="N1523" s="120" t="n">
        <x:v>1</x:v>
      </x:c>
      <x:c r="O1523" s="120" t="n">
        <x:v>1</x:v>
      </x:c>
      <x:c r="P1523" s="120" t="n">
        <x:v>2</x:v>
      </x:c>
      <x:c r="Q1523" s="120" t="n">
        <x:v>8</x:v>
      </x:c>
      <x:c r="R1523" s="120" t="n">
        <x:v>0.0012249148997613346</x:v>
      </x:c>
      <x:c r="S1523" s="120" t="n">
        <x:v>0.00027493142148131904</x:v>
      </x:c>
      <x:c r="T1523" s="120" t="n">
        <x:v>1375</x:v>
      </x:c>
      <x:c r="U1523" s="120" t="n">
        <x:v>280</x:v>
      </x:c>
      <x:c r="V1523" s="120" t="n">
        <x:v>0.00020754020253540716</x:v>
      </x:c>
      <x:c r="W1523" s="120" t="n">
        <x:v>0.0010191706374506602</x:v>
      </x:c>
      <x:c r="X1523" s="120" t="n">
        <x:v>1523</x:v>
      </x:c>
      <x:c r="Y1523" s="151" t="n">
        <x:v>44713.994479166664</x:v>
      </x:c>
      <x:c r="Z1523" s="151" t="n">
        <x:v>44713.997662037036</x:v>
      </x:c>
      <x:c r="AA1523" s="120" t="n">
        <x:v>56</x:v>
      </x:c>
      <x:c r="AB1523" s="120" t="str">
        <x:v>Normal</x:v>
      </x:c>
      <x:c r="AC1523" s="120" t="n">
        <x:v>0</x:v>
      </x:c>
      <x:c r="AD1523" s="120"/>
      <x:c r="AE1523" s="120"/>
      <x:c r="AF1523" s="120"/>
      <x:c r="AG1523" s="120"/>
    </x:row>
    <x:row r="1524">
      <x:c r="A1524" s="120" t="n">
        <x:v>1523</x:v>
      </x:c>
      <x:c r="B1524" s="120" t="n">
        <x:v>0</x:v>
      </x:c>
      <x:c r="C1524" s="120" t="n">
        <x:v>1</x:v>
      </x:c>
      <x:c r="D1524" s="120" t="str">
        <x:v>CADC0888</x:v>
      </x:c>
      <x:c r="E1524" s="120" t="n">
        <x:v>5</x:v>
      </x:c>
      <x:c r="F1524" s="120" t="n">
        <x:v>315</x:v>
      </x:c>
      <x:c r="G1524" s="120" t="n">
        <x:v>64</x:v>
      </x:c>
      <x:c r="H1524" s="120" t="n">
        <x:v>0.26458285453125</x:v>
      </x:c>
      <x:c r="I1524" s="120" t="n">
        <x:v>0.09153859342942307</x:v>
      </x:c>
      <x:c r="J1524" s="120" t="n">
        <x:v>0.3025534554907993</x:v>
      </x:c>
      <x:c r="K1524" s="120" t="n">
        <x:v>-0.9936889274733338</x:v>
      </x:c>
      <x:c r="L1524" s="120" t="n">
        <x:v>0.7948272879727455</x:v>
      </x:c>
      <x:c r="M1524" s="120" t="n">
        <x:v>1</x:v>
      </x:c>
      <x:c r="N1524" s="120" t="n">
        <x:v>1</x:v>
      </x:c>
      <x:c r="O1524" s="120" t="n">
        <x:v>1</x:v>
      </x:c>
      <x:c r="P1524" s="120" t="n">
        <x:v>3</x:v>
      </x:c>
      <x:c r="Q1524" s="120" t="n">
        <x:v>6</x:v>
      </x:c>
      <x:c r="R1524" s="120" t="n">
        <x:v>0.00151425158335026</x:v>
      </x:c>
      <x:c r="S1524" s="120" t="n">
        <x:v>0.0003571727347680153</x:v>
      </x:c>
      <x:c r="T1524" s="120" t="n">
        <x:v>1575</x:v>
      </x:c>
      <x:c r="U1524" s="120" t="n">
        <x:v>320</x:v>
      </x:c>
      <x:c r="V1524" s="120" t="n">
        <x:v>0.0002905987092997558</x:v>
      </x:c>
      <x:c r="W1524" s="120" t="n">
        <x:v>0.0014302905223347354</x:v>
      </x:c>
      <x:c r="X1524" s="120" t="n">
        <x:v>1524</x:v>
      </x:c>
      <x:c r="Y1524" s="151" t="n">
        <x:v>44713.997719907406</x:v>
      </x:c>
      <x:c r="Z1524" s="151" t="n">
        <x:v>44714.00136574074</x:v>
      </x:c>
      <x:c r="AA1524" s="120" t="n">
        <x:v>64</x:v>
      </x:c>
      <x:c r="AB1524" s="120" t="str">
        <x:v>Normal</x:v>
      </x:c>
      <x:c r="AC1524" s="120" t="n">
        <x:v>1</x:v>
      </x:c>
      <x:c r="AD1524" s="120" t="n">
        <x:v>441</x:v>
      </x:c>
      <x:c r="AE1524" s="120" t="n">
        <x:v>5</x:v>
      </x:c>
      <x:c r="AF1524" s="120" t="n">
        <x:v>41</x:v>
      </x:c>
      <x:c r="AG1524" s="120" t="str">
        <x:v>train=1|anomaly=0</x:v>
      </x:c>
    </x:row>
    <x:row r="1525">
      <x:c r="A1525" s="120" t="n">
        <x:v>1524</x:v>
      </x:c>
      <x:c r="B1525" s="120" t="n">
        <x:v>0</x:v>
      </x:c>
      <x:c r="C1525" s="120" t="n">
        <x:v>0</x:v>
      </x:c>
      <x:c r="D1525" s="120" t="str">
        <x:v>CADC0888</x:v>
      </x:c>
      <x:c r="E1525" s="120" t="n">
        <x:v>5</x:v>
      </x:c>
      <x:c r="F1525" s="120" t="n">
        <x:v>285</x:v>
      </x:c>
      <x:c r="G1525" s="120" t="n">
        <x:v>58</x:v>
      </x:c>
      <x:c r="H1525" s="120" t="n">
        <x:v>0.31019056189655164</x:v>
      </x:c>
      <x:c r="I1525" s="120" t="n">
        <x:v>0.1097975370336591</x:v>
      </x:c>
      <x:c r="J1525" s="120" t="n">
        <x:v>0.3313571140531905</x:v>
      </x:c>
      <x:c r="K1525" s="120" t="n">
        <x:v>-1.1360234669928848</x:v>
      </x:c>
      <x:c r="L1525" s="120" t="n">
        <x:v>0.6872046977398197</x:v>
      </x:c>
      <x:c r="M1525" s="120" t="n">
        <x:v>1</x:v>
      </x:c>
      <x:c r="N1525" s="120" t="n">
        <x:v>1</x:v>
      </x:c>
      <x:c r="O1525" s="120" t="n">
        <x:v>1</x:v>
      </x:c>
      <x:c r="P1525" s="120" t="n">
        <x:v>2</x:v>
      </x:c>
      <x:c r="Q1525" s="120" t="n">
        <x:v>8</x:v>
      </x:c>
      <x:c r="R1525" s="120" t="n">
        <x:v>0.001996111042441</x:v>
      </x:c>
      <x:c r="S1525" s="120" t="n">
        <x:v>0.00023130679265898193</x:v>
      </x:c>
      <x:c r="T1525" s="120" t="n">
        <x:v>1425</x:v>
      </x:c>
      <x:c r="U1525" s="120" t="n">
        <x:v>290</x:v>
      </x:c>
      <x:c r="V1525" s="120" t="n">
        <x:v>0.0003852545159075758</x:v>
      </x:c>
      <x:c r="W1525" s="120" t="n">
        <x:v>0.00189306098333895</x:v>
      </x:c>
      <x:c r="X1525" s="120" t="n">
        <x:v>1525</x:v>
      </x:c>
      <x:c r="Y1525" s="151" t="n">
        <x:v>44714.00142361111</x:v>
      </x:c>
      <x:c r="Z1525" s="151" t="n">
        <x:v>44714.00472222222</x:v>
      </x:c>
      <x:c r="AA1525" s="120" t="n">
        <x:v>58</x:v>
      </x:c>
      <x:c r="AB1525" s="120" t="str">
        <x:v>Normal</x:v>
      </x:c>
      <x:c r="AC1525" s="120" t="n">
        <x:v>1</x:v>
      </x:c>
      <x:c r="AD1525" s="120" t="n">
        <x:v>768</x:v>
      </x:c>
      <x:c r="AE1525" s="120" t="n">
        <x:v>8</x:v>
      </x:c>
      <x:c r="AF1525" s="120" t="n">
        <x:v>68</x:v>
      </x:c>
      <x:c r="AG1525" s="120" t="str">
        <x:v>train=0|anomaly=0</x:v>
      </x:c>
    </x:row>
    <x:row r="1526">
      <x:c r="A1526" s="120" t="n">
        <x:v>1525</x:v>
      </x:c>
      <x:c r="B1526" s="120" t="n">
        <x:v>0</x:v>
      </x:c>
      <x:c r="C1526" s="120" t="n">
        <x:v>0</x:v>
      </x:c>
      <x:c r="D1526" s="120" t="str">
        <x:v>CADC0888</x:v>
      </x:c>
      <x:c r="E1526" s="120" t="n">
        <x:v>5</x:v>
      </x:c>
      <x:c r="F1526" s="120" t="n">
        <x:v>265</x:v>
      </x:c>
      <x:c r="G1526" s="120" t="n">
        <x:v>54</x:v>
      </x:c>
      <x:c r="H1526" s="120" t="n">
        <x:v>0.36174228074074066</x:v>
      </x:c>
      <x:c r="I1526" s="120" t="n">
        <x:v>0.14929647328103657</x:v>
      </x:c>
      <x:c r="J1526" s="120" t="n">
        <x:v>0.38638901806474335</x:v>
      </x:c>
      <x:c r="K1526" s="120" t="n">
        <x:v>-1.0814405995827763</x:v>
      </x:c>
      <x:c r="L1526" s="120" t="n">
        <x:v>0.7230086921819091</x:v>
      </x:c>
      <x:c r="M1526" s="120" t="n">
        <x:v>1</x:v>
      </x:c>
      <x:c r="N1526" s="120" t="n">
        <x:v>1</x:v>
      </x:c>
      <x:c r="O1526" s="120" t="n">
        <x:v>1</x:v>
      </x:c>
      <x:c r="P1526" s="120" t="n">
        <x:v>1</x:v>
      </x:c>
      <x:c r="Q1526" s="120" t="n">
        <x:v>7</x:v>
      </x:c>
      <x:c r="R1526" s="120" t="n">
        <x:v>0.0032110191900928038</x:v>
      </x:c>
      <x:c r="S1526" s="120" t="n">
        <x:v>0.00038739572593020843</x:v>
      </x:c>
      <x:c r="T1526" s="120" t="n">
        <x:v>1325</x:v>
      </x:c>
      <x:c r="U1526" s="120" t="n">
        <x:v>270</x:v>
      </x:c>
      <x:c r="V1526" s="120" t="n">
        <x:v>0.0005633829180416474</x:v>
      </x:c>
      <x:c r="W1526" s="120" t="n">
        <x:v>0.002764749505204381</x:v>
      </x:c>
      <x:c r="X1526" s="120" t="n">
        <x:v>1526</x:v>
      </x:c>
      <x:c r="Y1526" s="151" t="n">
        <x:v>44714.00478009259</x:v>
      </x:c>
      <x:c r="Z1526" s="151" t="n">
        <x:v>44714.00784722222</x:v>
      </x:c>
      <x:c r="AA1526" s="120" t="n">
        <x:v>54</x:v>
      </x:c>
      <x:c r="AB1526" s="120" t="str">
        <x:v>Normal</x:v>
      </x:c>
      <x:c r="AC1526" s="120" t="n">
        <x:v>1</x:v>
      </x:c>
      <x:c r="AD1526" s="120" t="n">
        <x:v>612</x:v>
      </x:c>
      <x:c r="AE1526" s="120" t="n">
        <x:v>7</x:v>
      </x:c>
      <x:c r="AF1526" s="120" t="n">
        <x:v>12</x:v>
      </x:c>
      <x:c r="AG1526" s="120" t="str">
        <x:v>train=0|anomaly=0</x:v>
      </x:c>
    </x:row>
    <x:row r="1527">
      <x:c r="A1527" s="120" t="n">
        <x:v>1526</x:v>
      </x:c>
      <x:c r="B1527" s="120" t="n">
        <x:v>0</x:v>
      </x:c>
      <x:c r="C1527" s="120" t="n">
        <x:v>1</x:v>
      </x:c>
      <x:c r="D1527" s="120" t="str">
        <x:v>CADC0888</x:v>
      </x:c>
      <x:c r="E1527" s="120" t="n">
        <x:v>5</x:v>
      </x:c>
      <x:c r="F1527" s="120" t="n">
        <x:v>240</x:v>
      </x:c>
      <x:c r="G1527" s="120" t="n">
        <x:v>49</x:v>
      </x:c>
      <x:c r="H1527" s="120" t="n">
        <x:v>0.3061270248979592</x:v>
      </x:c>
      <x:c r="I1527" s="120" t="n">
        <x:v>0.09923369658560487</x:v>
      </x:c>
      <x:c r="J1527" s="120" t="n">
        <x:v>0.3150138038016824</x:v>
      </x:c>
      <x:c r="K1527" s="120" t="n">
        <x:v>-1.2412332301495819</x:v>
      </x:c>
      <x:c r="L1527" s="120" t="n">
        <x:v>0.6036039393732793</x:v>
      </x:c>
      <x:c r="M1527" s="120" t="n">
        <x:v>1</x:v>
      </x:c>
      <x:c r="N1527" s="120" t="n">
        <x:v>1</x:v>
      </x:c>
      <x:c r="O1527" s="120" t="n">
        <x:v>1</x:v>
      </x:c>
      <x:c r="P1527" s="120" t="n">
        <x:v>2</x:v>
      </x:c>
      <x:c r="Q1527" s="120" t="n">
        <x:v>6</x:v>
      </x:c>
      <x:c r="R1527" s="120" t="n">
        <x:v>0.0023895601094487376</x:v>
      </x:c>
      <x:c r="S1527" s="120" t="n">
        <x:v>0.00040039428512643965</x:v>
      </x:c>
      <x:c r="T1527" s="120" t="n">
        <x:v>1200</x:v>
      </x:c>
      <x:c r="U1527" s="120" t="n">
        <x:v>245</x:v>
      </x:c>
      <x:c r="V1527" s="120" t="n">
        <x:v>0.0004134737357733536</x:v>
      </x:c>
      <x:c r="W1527" s="120" t="n">
        <x:v>0.002025177481338875</x:v>
      </x:c>
      <x:c r="X1527" s="120" t="n">
        <x:v>1527</x:v>
      </x:c>
      <x:c r="Y1527" s="151" t="n">
        <x:v>44714.00790509259</x:v>
      </x:c>
      <x:c r="Z1527" s="151" t="n">
        <x:v>44714.01068287037</x:v>
      </x:c>
      <x:c r="AA1527" s="120" t="n">
        <x:v>49</x:v>
      </x:c>
      <x:c r="AB1527" s="120" t="str">
        <x:v>Normal</x:v>
      </x:c>
      <x:c r="AC1527" s="120" t="n">
        <x:v>0</x:v>
      </x:c>
      <x:c r="AD1527" s="120"/>
      <x:c r="AE1527" s="120"/>
      <x:c r="AF1527" s="120"/>
      <x:c r="AG1527" s="120"/>
    </x:row>
    <x:row r="1528">
      <x:c r="A1528" s="120" t="n">
        <x:v>1527</x:v>
      </x:c>
      <x:c r="B1528" s="120" t="n">
        <x:v>0</x:v>
      </x:c>
      <x:c r="C1528" s="120" t="n">
        <x:v>0</x:v>
      </x:c>
      <x:c r="D1528" s="120" t="str">
        <x:v>CADC0888</x:v>
      </x:c>
      <x:c r="E1528" s="120" t="n">
        <x:v>5</x:v>
      </x:c>
      <x:c r="F1528" s="120" t="n">
        <x:v>240</x:v>
      </x:c>
      <x:c r="G1528" s="120" t="n">
        <x:v>49</x:v>
      </x:c>
      <x:c r="H1528" s="120" t="n">
        <x:v>0.298477503877551</x:v>
      </x:c>
      <x:c r="I1528" s="120" t="n">
        <x:v>0.12692141131802878</x:v>
      </x:c>
      <x:c r="J1528" s="120" t="n">
        <x:v>0.35626031398126395</x:v>
      </x:c>
      <x:c r="K1528" s="120" t="n">
        <x:v>-0.9638880295143175</x:v>
      </x:c>
      <x:c r="L1528" s="120" t="n">
        <x:v>0.8185823124562112</x:v>
      </x:c>
      <x:c r="M1528" s="120" t="n">
        <x:v>1</x:v>
      </x:c>
      <x:c r="N1528" s="120" t="n">
        <x:v>1</x:v>
      </x:c>
      <x:c r="O1528" s="120" t="n">
        <x:v>1</x:v>
      </x:c>
      <x:c r="P1528" s="120" t="n">
        <x:v>1</x:v>
      </x:c>
      <x:c r="Q1528" s="120" t="n">
        <x:v>3</x:v>
      </x:c>
      <x:c r="R1528" s="120" t="n">
        <x:v>0.003745803564551465</x:v>
      </x:c>
      <x:c r="S1528" s="120" t="n">
        <x:v>0.0007898183523417462</x:v>
      </x:c>
      <x:c r="T1528" s="120" t="n">
        <x:v>1200</x:v>
      </x:c>
      <x:c r="U1528" s="120" t="n">
        <x:v>245</x:v>
      </x:c>
      <x:c r="V1528" s="120" t="n">
        <x:v>0.00052883921382512</x:v>
      </x:c>
      <x:c r="W1528" s="120" t="n">
        <x:v>0.002590232884041404</x:v>
      </x:c>
      <x:c r="X1528" s="120" t="n">
        <x:v>1528</x:v>
      </x:c>
      <x:c r="Y1528" s="151" t="n">
        <x:v>44714.01074074074</x:v>
      </x:c>
      <x:c r="Z1528" s="151" t="n">
        <x:v>44714.01351851852</x:v>
      </x:c>
      <x:c r="AA1528" s="120" t="n">
        <x:v>49</x:v>
      </x:c>
      <x:c r="AB1528" s="120" t="str">
        <x:v>Normal</x:v>
      </x:c>
      <x:c r="AC1528" s="120" t="n">
        <x:v>1</x:v>
      </x:c>
      <x:c r="AD1528" s="120" t="n">
        <x:v>377</x:v>
      </x:c>
      <x:c r="AE1528" s="120" t="n">
        <x:v>4</x:v>
      </x:c>
      <x:c r="AF1528" s="120" t="n">
        <x:v>77</x:v>
      </x:c>
      <x:c r="AG1528" s="120" t="str">
        <x:v>train=0|anomaly=0</x:v>
      </x:c>
    </x:row>
    <x:row r="1529">
      <x:c r="A1529" s="120" t="n">
        <x:v>1528</x:v>
      </x:c>
      <x:c r="B1529" s="120" t="n">
        <x:v>1</x:v>
      </x:c>
      <x:c r="C1529" s="120" t="n">
        <x:v>1</x:v>
      </x:c>
      <x:c r="D1529" s="120" t="str">
        <x:v>CADC0888</x:v>
      </x:c>
      <x:c r="E1529" s="120" t="n">
        <x:v>5</x:v>
      </x:c>
      <x:c r="F1529" s="120" t="n">
        <x:v>205</x:v>
      </x:c>
      <x:c r="G1529" s="120" t="n">
        <x:v>42</x:v>
      </x:c>
      <x:c r="H1529" s="120" t="n">
        <x:v>0.13732489095238098</x:v>
      </x:c>
      <x:c r="I1529" s="120" t="n">
        <x:v>0.026482301062413702</x:v>
      </x:c>
      <x:c r="J1529" s="120" t="n">
        <x:v>0.16273383502644342</x:v>
      </x:c>
      <x:c r="K1529" s="120" t="n">
        <x:v>-0.838264114340046</x:v>
      </x:c>
      <x:c r="L1529" s="120" t="n">
        <x:v>0.8628018540682961</x:v>
      </x:c>
      <x:c r="M1529" s="120" t="n">
        <x:v>2</x:v>
      </x:c>
      <x:c r="N1529" s="120" t="n">
        <x:v>1</x:v>
      </x:c>
      <x:c r="O1529" s="120" t="n">
        <x:v>1</x:v>
      </x:c>
      <x:c r="P1529" s="120" t="n">
        <x:v>2</x:v>
      </x:c>
      <x:c r="Q1529" s="120" t="n">
        <x:v>2</x:v>
      </x:c>
      <x:c r="R1529" s="120" t="n">
        <x:v>0.0025581903431275664</x:v>
      </x:c>
      <x:c r="S1529" s="120" t="n">
        <x:v>0.004815069337720406</x:v>
      </x:c>
      <x:c r="T1529" s="120" t="n">
        <x:v>1025</x:v>
      </x:c>
      <x:c r="U1529" s="120" t="n">
        <x:v>210</x:v>
      </x:c>
      <x:c r="V1529" s="120" t="n">
        <x:v>0.00012918195640201807</x:v>
      </x:c>
      <x:c r="W1529" s="120" t="n">
        <x:v>0.0006305309776765167</x:v>
      </x:c>
      <x:c r="X1529" s="120" t="n">
        <x:v>1529</x:v>
      </x:c>
      <x:c r="Y1529" s="151" t="n">
        <x:v>44714.01357638889</x:v>
      </x:c>
      <x:c r="Z1529" s="151" t="n">
        <x:v>44714.01594907408</x:v>
      </x:c>
      <x:c r="AA1529" s="120" t="n">
        <x:v>42</x:v>
      </x:c>
      <x:c r="AB1529" s="120" t="str">
        <x:v>Anomalous</x:v>
      </x:c>
      <x:c r="AC1529" s="120" t="n">
        <x:v>1</x:v>
      </x:c>
      <x:c r="AD1529" s="120" t="n">
        <x:v>820</x:v>
      </x:c>
      <x:c r="AE1529" s="120" t="n">
        <x:v>9</x:v>
      </x:c>
      <x:c r="AF1529" s="120" t="n">
        <x:v>20</x:v>
      </x:c>
      <x:c r="AG1529" s="120" t="str">
        <x:v>train=1|anomaly=1</x:v>
      </x:c>
    </x:row>
    <x:row r="1530">
      <x:c r="A1530" s="120" t="n">
        <x:v>1529</x:v>
      </x:c>
      <x:c r="B1530" s="120" t="n">
        <x:v>0</x:v>
      </x:c>
      <x:c r="C1530" s="120" t="n">
        <x:v>1</x:v>
      </x:c>
      <x:c r="D1530" s="120" t="str">
        <x:v>CADC0888</x:v>
      </x:c>
      <x:c r="E1530" s="120" t="n">
        <x:v>5</x:v>
      </x:c>
      <x:c r="F1530" s="120" t="n">
        <x:v>235</x:v>
      </x:c>
      <x:c r="G1530" s="120" t="n">
        <x:v>48</x:v>
      </x:c>
      <x:c r="H1530" s="120" t="n">
        <x:v>0.24621323583333332</x:v>
      </x:c>
      <x:c r="I1530" s="120" t="n">
        <x:v>0.10188717121937922</x:v>
      </x:c>
      <x:c r="J1530" s="120" t="n">
        <x:v>0.3191976992701846</x:v>
      </x:c>
      <x:c r="K1530" s="120" t="n">
        <x:v>-0.8576983299141925</x:v>
      </x:c>
      <x:c r="L1530" s="120" t="n">
        <x:v>0.8838510360308687</x:v>
      </x:c>
      <x:c r="M1530" s="120" t="n">
        <x:v>1</x:v>
      </x:c>
      <x:c r="N1530" s="120" t="n">
        <x:v>1</x:v>
      </x:c>
      <x:c r="O1530" s="120" t="n">
        <x:v>1</x:v>
      </x:c>
      <x:c r="P1530" s="120" t="n">
        <x:v>1</x:v>
      </x:c>
      <x:c r="Q1530" s="120" t="n">
        <x:v>5</x:v>
      </x:c>
      <x:c r="R1530" s="120" t="n">
        <x:v>0.0032544118336416553</x:v>
      </x:c>
      <x:c r="S1530" s="120" t="n">
        <x:v>0.000648639186207</x:v>
      </x:c>
      <x:c r="T1530" s="120" t="n">
        <x:v>1175</x:v>
      </x:c>
      <x:c r="U1530" s="120" t="n">
        <x:v>240</x:v>
      </x:c>
      <x:c r="V1530" s="120" t="n">
        <x:v>0.0004335624307207626</x:v>
      </x:c>
      <x:c r="W1530" s="120" t="n">
        <x:v>0.002122649400403734</x:v>
      </x:c>
      <x:c r="X1530" s="120" t="n">
        <x:v>1530</x:v>
      </x:c>
      <x:c r="Y1530" s="151" t="n">
        <x:v>44714.01600694445</x:v>
      </x:c>
      <x:c r="Z1530" s="151" t="n">
        <x:v>44714.01872685185</x:v>
      </x:c>
      <x:c r="AA1530" s="120" t="n">
        <x:v>48</x:v>
      </x:c>
      <x:c r="AB1530" s="120" t="str">
        <x:v>Normal</x:v>
      </x:c>
      <x:c r="AC1530" s="120" t="n">
        <x:v>0</x:v>
      </x:c>
      <x:c r="AD1530" s="120"/>
      <x:c r="AE1530" s="120"/>
      <x:c r="AF1530" s="120"/>
      <x:c r="AG1530" s="120"/>
    </x:row>
    <x:row r="1531">
      <x:c r="A1531" s="120" t="n">
        <x:v>1530</x:v>
      </x:c>
      <x:c r="B1531" s="120" t="n">
        <x:v>1</x:v>
      </x:c>
      <x:c r="C1531" s="120" t="n">
        <x:v>1</x:v>
      </x:c>
      <x:c r="D1531" s="120" t="str">
        <x:v>CADC0888</x:v>
      </x:c>
      <x:c r="E1531" s="120" t="n">
        <x:v>5</x:v>
      </x:c>
      <x:c r="F1531" s="120" t="n">
        <x:v>215</x:v>
      </x:c>
      <x:c r="G1531" s="120" t="n">
        <x:v>44</x:v>
      </x:c>
      <x:c r="H1531" s="120" t="n">
        <x:v>0.10312579204545455</x:v>
      </x:c>
      <x:c r="I1531" s="120" t="n">
        <x:v>0.022835136959887748</x:v>
      </x:c>
      <x:c r="J1531" s="120" t="n">
        <x:v>0.15111299401404152</x:v>
      </x:c>
      <x:c r="K1531" s="120" t="n">
        <x:v>-0.4833934721516915</x:v>
      </x:c>
      <x:c r="L1531" s="120" t="n">
        <x:v>1.1141460931128104</x:v>
      </x:c>
      <x:c r="M1531" s="120" t="n">
        <x:v>2</x:v>
      </x:c>
      <x:c r="N1531" s="120" t="n">
        <x:v>1</x:v>
      </x:c>
      <x:c r="O1531" s="120" t="n">
        <x:v>1</x:v>
      </x:c>
      <x:c r="P1531" s="120" t="n">
        <x:v>2</x:v>
      </x:c>
      <x:c r="Q1531" s="120" t="n">
        <x:v>4</x:v>
      </x:c>
      <x:c r="R1531" s="120" t="n">
        <x:v>0.0018871528689717767</x:v>
      </x:c>
      <x:c r="S1531" s="120" t="n">
        <x:v>0.00196696032194509</x:v>
      </x:c>
      <x:c r="T1531" s="120" t="n">
        <x:v>1075</x:v>
      </x:c>
      <x:c r="U1531" s="120" t="n">
        <x:v>220</x:v>
      </x:c>
      <x:c r="V1531" s="120" t="n">
        <x:v>0.0001062099393483151</x:v>
      </x:c>
      <x:c r="W1531" s="120" t="n">
        <x:v>0.0005189803854519943</x:v>
      </x:c>
      <x:c r="X1531" s="120" t="n">
        <x:v>1531</x:v>
      </x:c>
      <x:c r="Y1531" s="151" t="n">
        <x:v>44714.01878472222</x:v>
      </x:c>
      <x:c r="Z1531" s="151" t="n">
        <x:v>44714.02127314815</x:v>
      </x:c>
      <x:c r="AA1531" s="120" t="n">
        <x:v>44</x:v>
      </x:c>
      <x:c r="AB1531" s="120" t="str">
        <x:v>Anomalous</x:v>
      </x:c>
      <x:c r="AC1531" s="120" t="n">
        <x:v>0</x:v>
      </x:c>
      <x:c r="AD1531" s="120"/>
      <x:c r="AE1531" s="120"/>
      <x:c r="AF1531" s="120"/>
      <x:c r="AG1531" s="120"/>
    </x:row>
    <x:row r="1532">
      <x:c r="A1532" s="120" t="n">
        <x:v>1531</x:v>
      </x:c>
      <x:c r="B1532" s="120" t="n">
        <x:v>0</x:v>
      </x:c>
      <x:c r="C1532" s="120" t="n">
        <x:v>1</x:v>
      </x:c>
      <x:c r="D1532" s="120" t="str">
        <x:v>CADC0888</x:v>
      </x:c>
      <x:c r="E1532" s="120" t="n">
        <x:v>5</x:v>
      </x:c>
      <x:c r="F1532" s="120" t="n">
        <x:v>230</x:v>
      </x:c>
      <x:c r="G1532" s="120" t="n">
        <x:v>47</x:v>
      </x:c>
      <x:c r="H1532" s="120" t="n">
        <x:v>0.29316072765957446</x:v>
      </x:c>
      <x:c r="I1532" s="120" t="n">
        <x:v>0.12869638371865433</x:v>
      </x:c>
      <x:c r="J1532" s="120" t="n">
        <x:v>0.3587427821136675</x:v>
      </x:c>
      <x:c r="K1532" s="120" t="n">
        <x:v>-1.0924809798017694</x:v>
      </x:c>
      <x:c r="L1532" s="120" t="n">
        <x:v>0.744948410444805</x:v>
      </x:c>
      <x:c r="M1532" s="120" t="n">
        <x:v>1</x:v>
      </x:c>
      <x:c r="N1532" s="120" t="n">
        <x:v>1</x:v>
      </x:c>
      <x:c r="O1532" s="120" t="n">
        <x:v>1</x:v>
      </x:c>
      <x:c r="P1532" s="120" t="n">
        <x:v>1</x:v>
      </x:c>
      <x:c r="Q1532" s="120" t="n">
        <x:v>5</x:v>
      </x:c>
      <x:c r="R1532" s="120" t="n">
        <x:v>0.0037531263491930437</x:v>
      </x:c>
      <x:c r="S1532" s="120" t="n">
        <x:v>0.0005624013027875555</x:v>
      </x:c>
      <x:c r="T1532" s="120" t="n">
        <x:v>1150</x:v>
      </x:c>
      <x:c r="U1532" s="120" t="n">
        <x:v>235</x:v>
      </x:c>
      <x:c r="V1532" s="120" t="n">
        <x:v>0.0005595494944289318</x:v>
      </x:c>
      <x:c r="W1532" s="120" t="n">
        <x:v>0.0027382209301841346</x:v>
      </x:c>
      <x:c r="X1532" s="120" t="n">
        <x:v>1532</x:v>
      </x:c>
      <x:c r="Y1532" s="151" t="n">
        <x:v>44714.02133101852</x:v>
      </x:c>
      <x:c r="Z1532" s="151" t="n">
        <x:v>44714.023993055554</x:v>
      </x:c>
      <x:c r="AA1532" s="120" t="n">
        <x:v>47</x:v>
      </x:c>
      <x:c r="AB1532" s="120" t="str">
        <x:v>Normal</x:v>
      </x:c>
      <x:c r="AC1532" s="120" t="n">
        <x:v>0</x:v>
      </x:c>
      <x:c r="AD1532" s="120"/>
      <x:c r="AE1532" s="120"/>
      <x:c r="AF1532" s="120"/>
      <x:c r="AG1532" s="120"/>
    </x:row>
    <x:row r="1533">
      <x:c r="A1533" s="120" t="n">
        <x:v>1532</x:v>
      </x:c>
      <x:c r="B1533" s="120" t="n">
        <x:v>0</x:v>
      </x:c>
      <x:c r="C1533" s="120" t="n">
        <x:v>1</x:v>
      </x:c>
      <x:c r="D1533" s="120" t="str">
        <x:v>CADC0888</x:v>
      </x:c>
      <x:c r="E1533" s="120" t="n">
        <x:v>5</x:v>
      </x:c>
      <x:c r="F1533" s="120" t="n">
        <x:v>230</x:v>
      </x:c>
      <x:c r="G1533" s="120" t="n">
        <x:v>47</x:v>
      </x:c>
      <x:c r="H1533" s="120" t="n">
        <x:v>0.2284517665957447</x:v>
      </x:c>
      <x:c r="I1533" s="120" t="n">
        <x:v>0.07673924458633467</x:v>
      </x:c>
      <x:c r="J1533" s="120" t="n">
        <x:v>0.27701849141588847</x:v>
      </x:c>
      <x:c r="K1533" s="120" t="n">
        <x:v>-1.1092870180653327</x:v>
      </x:c>
      <x:c r="L1533" s="120" t="n">
        <x:v>0.7290352846408014</x:v>
      </x:c>
      <x:c r="M1533" s="120" t="n">
        <x:v>1</x:v>
      </x:c>
      <x:c r="N1533" s="120" t="n">
        <x:v>1</x:v>
      </x:c>
      <x:c r="O1533" s="120" t="n">
        <x:v>1</x:v>
      </x:c>
      <x:c r="P1533" s="120" t="n">
        <x:v>4</x:v>
      </x:c>
      <x:c r="Q1533" s="120" t="n">
        <x:v>6</x:v>
      </x:c>
      <x:c r="R1533" s="120" t="n">
        <x:v>0.0023662436676035177</x:v>
      </x:c>
      <x:c r="S1533" s="120" t="n">
        <x:v>0.0007957022266428756</x:v>
      </x:c>
      <x:c r="T1533" s="120" t="n">
        <x:v>1150</x:v>
      </x:c>
      <x:c r="U1533" s="120" t="n">
        <x:v>235</x:v>
      </x:c>
      <x:c r="V1533" s="120" t="n">
        <x:v>0.0003336488895058029</x:v>
      </x:c>
      <x:c r="W1533" s="120" t="n">
        <x:v>0.0016327498848156313</x:v>
      </x:c>
      <x:c r="X1533" s="120" t="n">
        <x:v>1533</x:v>
      </x:c>
      <x:c r="Y1533" s="151" t="n">
        <x:v>44714.024050925924</x:v>
      </x:c>
      <x:c r="Z1533" s="151" t="n">
        <x:v>44714.026712962965</x:v>
      </x:c>
      <x:c r="AA1533" s="120" t="n">
        <x:v>47</x:v>
      </x:c>
      <x:c r="AB1533" s="120" t="str">
        <x:v>Normal</x:v>
      </x:c>
      <x:c r="AC1533" s="120" t="n">
        <x:v>1</x:v>
      </x:c>
      <x:c r="AD1533" s="120" t="n">
        <x:v>473</x:v>
      </x:c>
      <x:c r="AE1533" s="120" t="n">
        <x:v>5</x:v>
      </x:c>
      <x:c r="AF1533" s="120" t="n">
        <x:v>73</x:v>
      </x:c>
      <x:c r="AG1533" s="120" t="str">
        <x:v>train=1|anomaly=0</x:v>
      </x:c>
    </x:row>
    <x:row r="1534">
      <x:c r="A1534" s="120" t="n">
        <x:v>1533</x:v>
      </x:c>
      <x:c r="B1534" s="120" t="n">
        <x:v>0</x:v>
      </x:c>
      <x:c r="C1534" s="120" t="n">
        <x:v>1</x:v>
      </x:c>
      <x:c r="D1534" s="120" t="str">
        <x:v>CADC0888</x:v>
      </x:c>
      <x:c r="E1534" s="120" t="n">
        <x:v>5</x:v>
      </x:c>
      <x:c r="F1534" s="120" t="n">
        <x:v>235</x:v>
      </x:c>
      <x:c r="G1534" s="120" t="n">
        <x:v>48</x:v>
      </x:c>
      <x:c r="H1534" s="120" t="n">
        <x:v>0.3290760125</x:v>
      </x:c>
      <x:c r="I1534" s="120" t="n">
        <x:v>0.14745694252405736</x:v>
      </x:c>
      <x:c r="J1534" s="120" t="n">
        <x:v>0.38400122724290525</x:v>
      </x:c>
      <x:c r="K1534" s="120" t="n">
        <x:v>-1.1606146164119684</x:v>
      </x:c>
      <x:c r="L1534" s="120" t="n">
        <x:v>0.6768856413202738</x:v>
      </x:c>
      <x:c r="M1534" s="120" t="n">
        <x:v>1</x:v>
      </x:c>
      <x:c r="N1534" s="120" t="n">
        <x:v>1</x:v>
      </x:c>
      <x:c r="O1534" s="120" t="n">
        <x:v>1</x:v>
      </x:c>
      <x:c r="P1534" s="120" t="n">
        <x:v>1</x:v>
      </x:c>
      <x:c r="Q1534" s="120" t="n">
        <x:v>4</x:v>
      </x:c>
      <x:c r="R1534" s="120" t="n">
        <x:v>0.003877572393036596</x:v>
      </x:c>
      <x:c r="S1534" s="120" t="n">
        <x:v>0.0006396024834730436</x:v>
      </x:c>
      <x:c r="T1534" s="120" t="n">
        <x:v>1175</x:v>
      </x:c>
      <x:c r="U1534" s="120" t="n">
        <x:v>240</x:v>
      </x:c>
      <x:c r="V1534" s="120" t="n">
        <x:v>0.0006274763511662016</x:v>
      </x:c>
      <x:c r="W1534" s="120" t="n">
        <x:v>0.003072019635917862</x:v>
      </x:c>
      <x:c r="X1534" s="120" t="n">
        <x:v>1534</x:v>
      </x:c>
      <x:c r="Y1534" s="151" t="n">
        <x:v>44714.026770833334</x:v>
      </x:c>
      <x:c r="Z1534" s="151" t="n">
        <x:v>44714.029490740744</x:v>
      </x:c>
      <x:c r="AA1534" s="120" t="n">
        <x:v>48</x:v>
      </x:c>
      <x:c r="AB1534" s="120" t="str">
        <x:v>Normal</x:v>
      </x:c>
      <x:c r="AC1534" s="120" t="n">
        <x:v>0</x:v>
      </x:c>
      <x:c r="AD1534" s="120"/>
      <x:c r="AE1534" s="120"/>
      <x:c r="AF1534" s="120"/>
      <x:c r="AG1534" s="120"/>
    </x:row>
    <x:row r="1535">
      <x:c r="A1535" s="120" t="n">
        <x:v>1534</x:v>
      </x:c>
      <x:c r="B1535" s="120" t="n">
        <x:v>0</x:v>
      </x:c>
      <x:c r="C1535" s="120" t="n">
        <x:v>1</x:v>
      </x:c>
      <x:c r="D1535" s="120" t="str">
        <x:v>CADC0888</x:v>
      </x:c>
      <x:c r="E1535" s="120" t="n">
        <x:v>5</x:v>
      </x:c>
      <x:c r="F1535" s="120" t="n">
        <x:v>245</x:v>
      </x:c>
      <x:c r="G1535" s="120" t="n">
        <x:v>50</x:v>
      </x:c>
      <x:c r="H1535" s="120" t="n">
        <x:v>0.31834018000000003</x:v>
      </x:c>
      <x:c r="I1535" s="120" t="n">
        <x:v>0.1340331175939904</x:v>
      </x:c>
      <x:c r="J1535" s="120" t="n">
        <x:v>0.3661053367461206</x:v>
      </x:c>
      <x:c r="K1535" s="120" t="n">
        <x:v>-1.2047337394258526</x:v>
      </x:c>
      <x:c r="L1535" s="120" t="n">
        <x:v>0.6538199501106051</x:v>
      </x:c>
      <x:c r="M1535" s="120" t="n">
        <x:v>1</x:v>
      </x:c>
      <x:c r="N1535" s="120" t="n">
        <x:v>1</x:v>
      </x:c>
      <x:c r="O1535" s="120" t="n">
        <x:v>1</x:v>
      </x:c>
      <x:c r="P1535" s="120" t="n">
        <x:v>1</x:v>
      </x:c>
      <x:c r="Q1535" s="120" t="n">
        <x:v>4</x:v>
      </x:c>
      <x:c r="R1535" s="120" t="n">
        <x:v>0.0031275552921510206</x:v>
      </x:c>
      <x:c r="S1535" s="120" t="n">
        <x:v>0.0002823980437233332</x:v>
      </x:c>
      <x:c r="T1535" s="120" t="n">
        <x:v>1225</x:v>
      </x:c>
      <x:c r="U1535" s="120" t="n">
        <x:v>250</x:v>
      </x:c>
      <x:c r="V1535" s="120" t="n">
        <x:v>0.0005470739493632261</x:v>
      </x:c>
      <x:c r="W1535" s="120" t="n">
        <x:v>0.0026806623518798077</x:v>
      </x:c>
      <x:c r="X1535" s="120" t="n">
        <x:v>1535</x:v>
      </x:c>
      <x:c r="Y1535" s="151" t="n">
        <x:v>44714.02954861111</x:v>
      </x:c>
      <x:c r="Z1535" s="151" t="n">
        <x:v>44714.03238425926</x:v>
      </x:c>
      <x:c r="AA1535" s="120" t="n">
        <x:v>50</x:v>
      </x:c>
      <x:c r="AB1535" s="120" t="str">
        <x:v>Normal</x:v>
      </x:c>
      <x:c r="AC1535" s="120" t="n">
        <x:v>0</x:v>
      </x:c>
      <x:c r="AD1535" s="120"/>
      <x:c r="AE1535" s="120"/>
      <x:c r="AF1535" s="120"/>
      <x:c r="AG1535" s="120"/>
    </x:row>
    <x:row r="1536">
      <x:c r="A1536" s="120" t="n">
        <x:v>1535</x:v>
      </x:c>
      <x:c r="B1536" s="120" t="n">
        <x:v>0</x:v>
      </x:c>
      <x:c r="C1536" s="120" t="n">
        <x:v>1</x:v>
      </x:c>
      <x:c r="D1536" s="120" t="str">
        <x:v>CADC0888</x:v>
      </x:c>
      <x:c r="E1536" s="120" t="n">
        <x:v>5</x:v>
      </x:c>
      <x:c r="F1536" s="120" t="n">
        <x:v>235</x:v>
      </x:c>
      <x:c r="G1536" s="120" t="n">
        <x:v>48</x:v>
      </x:c>
      <x:c r="H1536" s="120" t="n">
        <x:v>0.2797958625</x:v>
      </x:c>
      <x:c r="I1536" s="120" t="n">
        <x:v>0.10694219059907191</x:v>
      </x:c>
      <x:c r="J1536" s="120" t="n">
        <x:v>0.32702016848976134</x:v>
      </x:c>
      <x:c r="K1536" s="120" t="n">
        <x:v>-1.2066492658069876</x:v>
      </x:c>
      <x:c r="L1536" s="120" t="n">
        <x:v>0.6607167974215722</x:v>
      </x:c>
      <x:c r="M1536" s="120" t="n">
        <x:v>1</x:v>
      </x:c>
      <x:c r="N1536" s="120" t="n">
        <x:v>1</x:v>
      </x:c>
      <x:c r="O1536" s="120" t="n">
        <x:v>1</x:v>
      </x:c>
      <x:c r="P1536" s="120" t="n">
        <x:v>3</x:v>
      </x:c>
      <x:c r="Q1536" s="120" t="n">
        <x:v>6</x:v>
      </x:c>
      <x:c r="R1536" s="120" t="n">
        <x:v>0.0028222591154365953</x:v>
      </x:c>
      <x:c r="S1536" s="120" t="n">
        <x:v>0.0004896164687339129</x:v>
      </x:c>
      <x:c r="T1536" s="120" t="n">
        <x:v>1175</x:v>
      </x:c>
      <x:c r="U1536" s="120" t="n">
        <x:v>240</x:v>
      </x:c>
      <x:c r="V1536" s="120" t="n">
        <x:v>0.0004550731514854124</x:v>
      </x:c>
      <x:c r="W1536" s="120" t="n">
        <x:v>0.0022279623041473315</x:v>
      </x:c>
      <x:c r="X1536" s="120" t="n">
        <x:v>1536</x:v>
      </x:c>
      <x:c r="Y1536" s="151" t="n">
        <x:v>44714.03244212963</x:v>
      </x:c>
      <x:c r="Z1536" s="151" t="n">
        <x:v>44714.035162037035</x:v>
      </x:c>
      <x:c r="AA1536" s="120" t="n">
        <x:v>48</x:v>
      </x:c>
      <x:c r="AB1536" s="120" t="str">
        <x:v>Normal</x:v>
      </x:c>
      <x:c r="AC1536" s="120" t="n">
        <x:v>1</x:v>
      </x:c>
      <x:c r="AD1536" s="120" t="n">
        <x:v>220</x:v>
      </x:c>
      <x:c r="AE1536" s="120" t="n">
        <x:v>3</x:v>
      </x:c>
      <x:c r="AF1536" s="120" t="n">
        <x:v>20</x:v>
      </x:c>
      <x:c r="AG1536" s="120" t="str">
        <x:v>train=1|anomaly=0</x:v>
      </x:c>
    </x:row>
    <x:row r="1537">
      <x:c r="A1537" s="120" t="n">
        <x:v>1536</x:v>
      </x:c>
      <x:c r="B1537" s="120" t="n">
        <x:v>0</x:v>
      </x:c>
      <x:c r="C1537" s="120" t="n">
        <x:v>1</x:v>
      </x:c>
      <x:c r="D1537" s="120" t="str">
        <x:v>CADC0888</x:v>
      </x:c>
      <x:c r="E1537" s="120" t="n">
        <x:v>5</x:v>
      </x:c>
      <x:c r="F1537" s="120" t="n">
        <x:v>235</x:v>
      </x:c>
      <x:c r="G1537" s="120" t="n">
        <x:v>48</x:v>
      </x:c>
      <x:c r="H1537" s="120" t="n">
        <x:v>0.31565593541666664</x:v>
      </x:c>
      <x:c r="I1537" s="120" t="n">
        <x:v>0.13916665633282604</x:v>
      </x:c>
      <x:c r="J1537" s="120" t="n">
        <x:v>0.3730504742428644</x:v>
      </x:c>
      <x:c r="K1537" s="120" t="n">
        <x:v>-1.138121366646782</x:v>
      </x:c>
      <x:c r="L1537" s="120" t="n">
        <x:v>0.6977000371161459</x:v>
      </x:c>
      <x:c r="M1537" s="120" t="n">
        <x:v>1</x:v>
      </x:c>
      <x:c r="N1537" s="120" t="n">
        <x:v>1</x:v>
      </x:c>
      <x:c r="O1537" s="120" t="n">
        <x:v>1</x:v>
      </x:c>
      <x:c r="P1537" s="120" t="n">
        <x:v>2</x:v>
      </x:c>
      <x:c r="Q1537" s="120" t="n">
        <x:v>3</x:v>
      </x:c>
      <x:c r="R1537" s="120" t="n">
        <x:v>0.0036636943758787234</x:v>
      </x:c>
      <x:c r="S1537" s="120" t="n">
        <x:v>0.0004714806723282609</x:v>
      </x:c>
      <x:c r="T1537" s="120" t="n">
        <x:v>1175</x:v>
      </x:c>
      <x:c r="U1537" s="120" t="n">
        <x:v>240</x:v>
      </x:c>
      <x:c r="V1537" s="120" t="n">
        <x:v>0.0005921985375864938</x:v>
      </x:c>
      <x:c r="W1537" s="120" t="n">
        <x:v>0.0028993053402672094</x:v>
      </x:c>
      <x:c r="X1537" s="120" t="n">
        <x:v>1537</x:v>
      </x:c>
      <x:c r="Y1537" s="151" t="n">
        <x:v>44714.035219907404</x:v>
      </x:c>
      <x:c r="Z1537" s="151" t="n">
        <x:v>44714.037939814814</x:v>
      </x:c>
      <x:c r="AA1537" s="120" t="n">
        <x:v>48</x:v>
      </x:c>
      <x:c r="AB1537" s="120" t="str">
        <x:v>Normal</x:v>
      </x:c>
      <x:c r="AC1537" s="120" t="n">
        <x:v>0</x:v>
      </x:c>
      <x:c r="AD1537" s="120"/>
      <x:c r="AE1537" s="120"/>
      <x:c r="AF1537" s="120"/>
      <x:c r="AG1537" s="120"/>
    </x:row>
    <x:row r="1538">
      <x:c r="A1538" s="120" t="n">
        <x:v>1537</x:v>
      </x:c>
      <x:c r="B1538" s="120" t="n">
        <x:v>1</x:v>
      </x:c>
      <x:c r="C1538" s="120" t="n">
        <x:v>1</x:v>
      </x:c>
      <x:c r="D1538" s="120" t="str">
        <x:v>CADC0888</x:v>
      </x:c>
      <x:c r="E1538" s="120" t="n">
        <x:v>5</x:v>
      </x:c>
      <x:c r="F1538" s="120" t="n">
        <x:v>220</x:v>
      </x:c>
      <x:c r="G1538" s="120" t="n">
        <x:v>45</x:v>
      </x:c>
      <x:c r="H1538" s="120" t="n">
        <x:v>0.16522155333333335</x:v>
      </x:c>
      <x:c r="I1538" s="120" t="n">
        <x:v>0.04369733897590116</x:v>
      </x:c>
      <x:c r="J1538" s="120" t="n">
        <x:v>0.20903908480449573</x:v>
      </x:c>
      <x:c r="K1538" s="120" t="n">
        <x:v>-1.0560975760865203</x:v>
      </x:c>
      <x:c r="L1538" s="120" t="n">
        <x:v>0.784135455331928</x:v>
      </x:c>
      <x:c r="M1538" s="120" t="n">
        <x:v>2</x:v>
      </x:c>
      <x:c r="N1538" s="120" t="n">
        <x:v>1</x:v>
      </x:c>
      <x:c r="O1538" s="120" t="n">
        <x:v>1</x:v>
      </x:c>
      <x:c r="P1538" s="120" t="n">
        <x:v>2</x:v>
      </x:c>
      <x:c r="Q1538" s="120" t="n">
        <x:v>4</x:v>
      </x:c>
      <x:c r="R1538" s="120" t="n">
        <x:v>0.0020945160603604543</x:v>
      </x:c>
      <x:c r="S1538" s="120" t="n">
        <x:v>0.0021439449584460465</x:v>
      </x:c>
      <x:c r="T1538" s="120" t="n">
        <x:v>1100</x:v>
      </x:c>
      <x:c r="U1538" s="120" t="n">
        <x:v>225</x:v>
      </x:c>
      <x:c r="V1538" s="120" t="n">
        <x:v>0.000198624268072278</x:v>
      </x:c>
      <x:c r="W1538" s="120" t="n">
        <x:v>0.000971051977242248</x:v>
      </x:c>
      <x:c r="X1538" s="120" t="n">
        <x:v>1538</x:v>
      </x:c>
      <x:c r="Y1538" s="151" t="n">
        <x:v>44714.037997685184</x:v>
      </x:c>
      <x:c r="Z1538" s="151" t="n">
        <x:v>44714.04054398148</x:v>
      </x:c>
      <x:c r="AA1538" s="120" t="n">
        <x:v>45</x:v>
      </x:c>
      <x:c r="AB1538" s="120" t="str">
        <x:v>Anomalous</x:v>
      </x:c>
      <x:c r="AC1538" s="120" t="n">
        <x:v>1</x:v>
      </x:c>
      <x:c r="AD1538" s="120" t="n">
        <x:v>778</x:v>
      </x:c>
      <x:c r="AE1538" s="120" t="n">
        <x:v>8</x:v>
      </x:c>
      <x:c r="AF1538" s="120" t="n">
        <x:v>78</x:v>
      </x:c>
      <x:c r="AG1538" s="120" t="str">
        <x:v>train=1|anomaly=1</x:v>
      </x:c>
    </x:row>
    <x:row r="1539">
      <x:c r="A1539" s="120" t="n">
        <x:v>1538</x:v>
      </x:c>
      <x:c r="B1539" s="120" t="n">
        <x:v>0</x:v>
      </x:c>
      <x:c r="C1539" s="120" t="n">
        <x:v>1</x:v>
      </x:c>
      <x:c r="D1539" s="120" t="str">
        <x:v>CADC0888</x:v>
      </x:c>
      <x:c r="E1539" s="120" t="n">
        <x:v>5</x:v>
      </x:c>
      <x:c r="F1539" s="120" t="n">
        <x:v>240</x:v>
      </x:c>
      <x:c r="G1539" s="120" t="n">
        <x:v>49</x:v>
      </x:c>
      <x:c r="H1539" s="120" t="n">
        <x:v>0.2591053653061225</x:v>
      </x:c>
      <x:c r="I1539" s="120" t="n">
        <x:v>0.12270457308987329</x:v>
      </x:c>
      <x:c r="J1539" s="120" t="n">
        <x:v>0.35029212536092397</x:v>
      </x:c>
      <x:c r="K1539" s="120" t="n">
        <x:v>-0.729532731319789</x:v>
      </x:c>
      <x:c r="L1539" s="120" t="n">
        <x:v>0.9525818502751535</x:v>
      </x:c>
      <x:c r="M1539" s="120" t="n">
        <x:v>1</x:v>
      </x:c>
      <x:c r="N1539" s="120" t="n">
        <x:v>1</x:v>
      </x:c>
      <x:c r="O1539" s="120" t="n">
        <x:v>1</x:v>
      </x:c>
      <x:c r="P1539" s="120" t="n">
        <x:v>1</x:v>
      </x:c>
      <x:c r="Q1539" s="120" t="n">
        <x:v>5</x:v>
      </x:c>
      <x:c r="R1539" s="120" t="n">
        <x:v>0.0038061309295970834</x:v>
      </x:c>
      <x:c r="S1539" s="120" t="n">
        <x:v>0.0003461439664931916</x:v>
      </x:c>
      <x:c r="T1539" s="120" t="n">
        <x:v>1200</x:v>
      </x:c>
      <x:c r="U1539" s="120" t="n">
        <x:v>245</x:v>
      </x:c>
      <x:c r="V1539" s="120" t="n">
        <x:v>0.0005112690545411387</x:v>
      </x:c>
      <x:c r="W1539" s="120" t="n">
        <x:v>0.0025041749610178222</x:v>
      </x:c>
      <x:c r="X1539" s="120" t="n">
        <x:v>1539</x:v>
      </x:c>
      <x:c r="Y1539" s="151" t="n">
        <x:v>44714.040601851855</x:v>
      </x:c>
      <x:c r="Z1539" s="151" t="n">
        <x:v>44714.04337962963</x:v>
      </x:c>
      <x:c r="AA1539" s="120" t="n">
        <x:v>49</x:v>
      </x:c>
      <x:c r="AB1539" s="120" t="str">
        <x:v>Normal</x:v>
      </x:c>
      <x:c r="AC1539" s="120" t="n">
        <x:v>0</x:v>
      </x:c>
      <x:c r="AD1539" s="120"/>
      <x:c r="AE1539" s="120"/>
      <x:c r="AF1539" s="120"/>
      <x:c r="AG1539" s="120"/>
    </x:row>
    <x:row r="1540">
      <x:c r="A1540" s="120" t="n">
        <x:v>1539</x:v>
      </x:c>
      <x:c r="B1540" s="120" t="n">
        <x:v>1</x:v>
      </x:c>
      <x:c r="C1540" s="120" t="n">
        <x:v>1</x:v>
      </x:c>
      <x:c r="D1540" s="120" t="str">
        <x:v>CADC0888</x:v>
      </x:c>
      <x:c r="E1540" s="120" t="n">
        <x:v>5</x:v>
      </x:c>
      <x:c r="F1540" s="120" t="n">
        <x:v>150</x:v>
      </x:c>
      <x:c r="G1540" s="120" t="n">
        <x:v>31</x:v>
      </x:c>
      <x:c r="H1540" s="120" t="n">
        <x:v>0.05702727419354839</x:v>
      </x:c>
      <x:c r="I1540" s="120" t="n">
        <x:v>0.006531766376065784</x:v>
      </x:c>
      <x:c r="J1540" s="120" t="n">
        <x:v>0.08081934407099443</x:v>
      </x:c>
      <x:c r="K1540" s="120" t="n">
        <x:v>-0.7106208613418303</x:v>
      </x:c>
      <x:c r="L1540" s="120" t="n">
        <x:v>0.9836163136228931</x:v>
      </x:c>
      <x:c r="M1540" s="120" t="n">
        <x:v>2</x:v>
      </x:c>
      <x:c r="N1540" s="120" t="n">
        <x:v>1</x:v>
      </x:c>
      <x:c r="O1540" s="120" t="n">
        <x:v>2</x:v>
      </x:c>
      <x:c r="P1540" s="120" t="n">
        <x:v>2</x:v>
      </x:c>
      <x:c r="Q1540" s="120" t="n">
        <x:v>4</x:v>
      </x:c>
      <x:c r="R1540" s="120" t="n">
        <x:v>0.0017496293908246664</x:v>
      </x:c>
      <x:c r="S1540" s="120" t="n">
        <x:v>0.004053504258814482</x:v>
      </x:c>
      <x:c r="T1540" s="120" t="n">
        <x:v>750</x:v>
      </x:c>
      <x:c r="U1540" s="120" t="n">
        <x:v>155</x:v>
      </x:c>
      <x:c r="V1540" s="120" t="n">
        <x:v>0.000043545109173771895</x:v>
      </x:c>
      <x:c r="W1540" s="120" t="n">
        <x:v>0.0002107021411634124</x:v>
      </x:c>
      <x:c r="X1540" s="120" t="n">
        <x:v>1540</x:v>
      </x:c>
      <x:c r="Y1540" s="151" t="n">
        <x:v>44714.0434375</x:v>
      </x:c>
      <x:c r="Z1540" s="151" t="n">
        <x:v>44714.04517361111</x:v>
      </x:c>
      <x:c r="AA1540" s="120" t="n">
        <x:v>31</x:v>
      </x:c>
      <x:c r="AB1540" s="120" t="str">
        <x:v>Anomalous</x:v>
      </x:c>
      <x:c r="AC1540" s="120" t="n">
        <x:v>0</x:v>
      </x:c>
      <x:c r="AD1540" s="120"/>
      <x:c r="AE1540" s="120"/>
      <x:c r="AF1540" s="120"/>
      <x:c r="AG1540" s="120"/>
    </x:row>
    <x:row r="1541">
      <x:c r="A1541" s="120" t="n">
        <x:v>1540</x:v>
      </x:c>
      <x:c r="B1541" s="120" t="n">
        <x:v>0</x:v>
      </x:c>
      <x:c r="C1541" s="120" t="n">
        <x:v>1</x:v>
      </x:c>
      <x:c r="D1541" s="120" t="str">
        <x:v>CADC0888</x:v>
      </x:c>
      <x:c r="E1541" s="120" t="n">
        <x:v>5</x:v>
      </x:c>
      <x:c r="F1541" s="120" t="n">
        <x:v>240</x:v>
      </x:c>
      <x:c r="G1541" s="120" t="n">
        <x:v>49</x:v>
      </x:c>
      <x:c r="H1541" s="120" t="n">
        <x:v>0.2691142612244898</x:v>
      </x:c>
      <x:c r="I1541" s="120" t="n">
        <x:v>0.13393418933739912</x:v>
      </x:c>
      <x:c r="J1541" s="120" t="n">
        <x:v>0.3659702027998989</x:v>
      </x:c>
      <x:c r="K1541" s="120" t="n">
        <x:v>-0.7060737953828085</x:v>
      </x:c>
      <x:c r="L1541" s="120" t="n">
        <x:v>0.9634408466177451</x:v>
      </x:c>
      <x:c r="M1541" s="120" t="n">
        <x:v>1</x:v>
      </x:c>
      <x:c r="N1541" s="120" t="n">
        <x:v>1</x:v>
      </x:c>
      <x:c r="O1541" s="120" t="n">
        <x:v>1</x:v>
      </x:c>
      <x:c r="P1541" s="120" t="n">
        <x:v>1</x:v>
      </x:c>
      <x:c r="Q1541" s="120" t="n">
        <x:v>5</x:v>
      </x:c>
      <x:c r="R1541" s="120" t="n">
        <x:v>0.0041925209269875</x:v>
      </x:c>
      <x:c r="S1541" s="120" t="n">
        <x:v>0.0003606395101148935</x:v>
      </x:c>
      <x:c r="T1541" s="120" t="n">
        <x:v>1200</x:v>
      </x:c>
      <x:c r="U1541" s="120" t="n">
        <x:v>245</x:v>
      </x:c>
      <x:c r="V1541" s="120" t="n">
        <x:v>0.000558059122239163</x:v>
      </x:c>
      <x:c r="W1541" s="120" t="n">
        <x:v>0.0027333508028040635</x:v>
      </x:c>
      <x:c r="X1541" s="120" t="n">
        <x:v>1541</x:v>
      </x:c>
      <x:c r="Y1541" s="151" t="n">
        <x:v>44714.04523148148</x:v>
      </x:c>
      <x:c r="Z1541" s="151" t="n">
        <x:v>44714.04800925926</x:v>
      </x:c>
      <x:c r="AA1541" s="120" t="n">
        <x:v>49</x:v>
      </x:c>
      <x:c r="AB1541" s="120" t="str">
        <x:v>Normal</x:v>
      </x:c>
      <x:c r="AC1541" s="120" t="n">
        <x:v>0</x:v>
      </x:c>
      <x:c r="AD1541" s="120"/>
      <x:c r="AE1541" s="120"/>
      <x:c r="AF1541" s="120"/>
      <x:c r="AG1541" s="120"/>
    </x:row>
    <x:row r="1542">
      <x:c r="A1542" s="120" t="n">
        <x:v>1541</x:v>
      </x:c>
      <x:c r="B1542" s="120" t="n">
        <x:v>0</x:v>
      </x:c>
      <x:c r="C1542" s="120" t="n">
        <x:v>1</x:v>
      </x:c>
      <x:c r="D1542" s="120" t="str">
        <x:v>CADC0888</x:v>
      </x:c>
      <x:c r="E1542" s="120" t="n">
        <x:v>5</x:v>
      </x:c>
      <x:c r="F1542" s="120" t="n">
        <x:v>180</x:v>
      </x:c>
      <x:c r="G1542" s="120" t="n">
        <x:v>37</x:v>
      </x:c>
      <x:c r="H1542" s="120" t="n">
        <x:v>0.16978510621621623</x:v>
      </x:c>
      <x:c r="I1542" s="120" t="n">
        <x:v>0.03847915187049679</x:v>
      </x:c>
      <x:c r="J1542" s="120" t="n">
        <x:v>0.19616103555624084</x:v>
      </x:c>
      <x:c r="K1542" s="120" t="n">
        <x:v>-1.2312022966792404</x:v>
      </x:c>
      <x:c r="L1542" s="120" t="n">
        <x:v>0.639621552732666</x:v>
      </x:c>
      <x:c r="M1542" s="120" t="n">
        <x:v>2</x:v>
      </x:c>
      <x:c r="N1542" s="120" t="n">
        <x:v>1</x:v>
      </x:c>
      <x:c r="O1542" s="120" t="n">
        <x:v>1</x:v>
      </x:c>
      <x:c r="P1542" s="120" t="n">
        <x:v>4</x:v>
      </x:c>
      <x:c r="Q1542" s="120" t="n">
        <x:v>5</x:v>
      </x:c>
      <x:c r="R1542" s="120" t="n">
        <x:v>0.00172597794829255</x:v>
      </x:c>
      <x:c r="S1542" s="120" t="n">
        <x:v>0.0004479193197025544</x:v>
      </x:c>
      <x:c r="T1542" s="120" t="n">
        <x:v>900</x:v>
      </x:c>
      <x:c r="U1542" s="120" t="n">
        <x:v>185</x:v>
      </x:c>
      <x:c r="V1542" s="120" t="n">
        <x:v>0.00021377306594720438</x:v>
      </x:c>
      <x:c r="W1542" s="120" t="n">
        <x:v>0.0010399770775809942</x:v>
      </x:c>
      <x:c r="X1542" s="120" t="n">
        <x:v>1542</x:v>
      </x:c>
      <x:c r="Y1542" s="151" t="n">
        <x:v>44714.04806712963</x:v>
      </x:c>
      <x:c r="Z1542" s="151" t="n">
        <x:v>44714.050150462965</x:v>
      </x:c>
      <x:c r="AA1542" s="120" t="n">
        <x:v>37</x:v>
      </x:c>
      <x:c r="AB1542" s="120" t="str">
        <x:v>Normal</x:v>
      </x:c>
      <x:c r="AC1542" s="120" t="n">
        <x:v>0</x:v>
      </x:c>
      <x:c r="AD1542" s="120"/>
      <x:c r="AE1542" s="120"/>
      <x:c r="AF1542" s="120"/>
      <x:c r="AG1542" s="120"/>
    </x:row>
    <x:row r="1543">
      <x:c r="A1543" s="120" t="n">
        <x:v>1542</x:v>
      </x:c>
      <x:c r="B1543" s="120" t="n">
        <x:v>0</x:v>
      </x:c>
      <x:c r="C1543" s="120" t="n">
        <x:v>0</x:v>
      </x:c>
      <x:c r="D1543" s="120" t="str">
        <x:v>CADC0888</x:v>
      </x:c>
      <x:c r="E1543" s="120" t="n">
        <x:v>5</x:v>
      </x:c>
      <x:c r="F1543" s="120" t="n">
        <x:v>205</x:v>
      </x:c>
      <x:c r="G1543" s="120" t="n">
        <x:v>42</x:v>
      </x:c>
      <x:c r="H1543" s="120" t="n">
        <x:v>0.27639869523809524</x:v>
      </x:c>
      <x:c r="I1543" s="120" t="n">
        <x:v>0.09511946038795284</x:v>
      </x:c>
      <x:c r="J1543" s="120" t="n">
        <x:v>0.3084144296039873</x:v>
      </x:c>
      <x:c r="K1543" s="120" t="n">
        <x:v>-1.271955221764122</x:v>
      </x:c>
      <x:c r="L1543" s="120" t="n">
        <x:v>0.5969681301887696</x:v>
      </x:c>
      <x:c r="M1543" s="120" t="n">
        <x:v>1</x:v>
      </x:c>
      <x:c r="N1543" s="120" t="n">
        <x:v>1</x:v>
      </x:c>
      <x:c r="O1543" s="120" t="n">
        <x:v>1</x:v>
      </x:c>
      <x:c r="P1543" s="120" t="n">
        <x:v>2</x:v>
      </x:c>
      <x:c r="Q1543" s="120" t="n">
        <x:v>5</x:v>
      </x:c>
      <x:c r="R1543" s="120" t="n">
        <x:v>0.003106549634600975</x:v>
      </x:c>
      <x:c r="S1543" s="120" t="n">
        <x:v>0.0005781130991679999</x:v>
      </x:c>
      <x:c r="T1543" s="120" t="n">
        <x:v>1025</x:v>
      </x:c>
      <x:c r="U1543" s="120" t="n">
        <x:v>210</x:v>
      </x:c>
      <x:c r="V1543" s="120" t="n">
        <x:v>0.0004639973677461114</x:v>
      </x:c>
      <x:c r="W1543" s="120" t="n">
        <x:v>0.00226474905685602</x:v>
      </x:c>
      <x:c r="X1543" s="120" t="n">
        <x:v>1543</x:v>
      </x:c>
      <x:c r="Y1543" s="151" t="n">
        <x:v>44714.050208333334</x:v>
      </x:c>
      <x:c r="Z1543" s="151" t="n">
        <x:v>44714.05258101852</x:v>
      </x:c>
      <x:c r="AA1543" s="120" t="n">
        <x:v>42</x:v>
      </x:c>
      <x:c r="AB1543" s="120" t="str">
        <x:v>Normal</x:v>
      </x:c>
      <x:c r="AC1543" s="120" t="n">
        <x:v>1</x:v>
      </x:c>
      <x:c r="AD1543" s="120" t="n">
        <x:v>292</x:v>
      </x:c>
      <x:c r="AE1543" s="120" t="n">
        <x:v>3</x:v>
      </x:c>
      <x:c r="AF1543" s="120" t="n">
        <x:v>92</x:v>
      </x:c>
      <x:c r="AG1543" s="120" t="str">
        <x:v>train=0|anomaly=0</x:v>
      </x:c>
    </x:row>
    <x:row r="1544">
      <x:c r="A1544" s="120" t="n">
        <x:v>1543</x:v>
      </x:c>
      <x:c r="B1544" s="120" t="n">
        <x:v>0</x:v>
      </x:c>
      <x:c r="C1544" s="120" t="n">
        <x:v>1</x:v>
      </x:c>
      <x:c r="D1544" s="120" t="str">
        <x:v>CADC0888</x:v>
      </x:c>
      <x:c r="E1544" s="120" t="n">
        <x:v>5</x:v>
      </x:c>
      <x:c r="F1544" s="120" t="n">
        <x:v>215</x:v>
      </x:c>
      <x:c r="G1544" s="120" t="n">
        <x:v>44</x:v>
      </x:c>
      <x:c r="H1544" s="120" t="n">
        <x:v>0.31391266749999996</x:v>
      </x:c>
      <x:c r="I1544" s="120" t="n">
        <x:v>0.14029309391103575</x:v>
      </x:c>
      <x:c r="J1544" s="120" t="n">
        <x:v>0.37455719711552166</x:v>
      </x:c>
      <x:c r="K1544" s="120" t="n">
        <x:v>-1.1106198077216354</x:v>
      </x:c>
      <x:c r="L1544" s="120" t="n">
        <x:v>0.7208741896916574</x:v>
      </x:c>
      <x:c r="M1544" s="120" t="n">
        <x:v>1</x:v>
      </x:c>
      <x:c r="N1544" s="120" t="n">
        <x:v>1</x:v>
      </x:c>
      <x:c r="O1544" s="120" t="n">
        <x:v>1</x:v>
      </x:c>
      <x:c r="P1544" s="120" t="n">
        <x:v>1</x:v>
      </x:c>
      <x:c r="Q1544" s="120" t="n">
        <x:v>6</x:v>
      </x:c>
      <x:c r="R1544" s="120" t="n">
        <x:v>0.004447283453702968</x:v>
      </x:c>
      <x:c r="S1544" s="120" t="n">
        <x:v>0.00046749086640173804</x:v>
      </x:c>
      <x:c r="T1544" s="120" t="n">
        <x:v>1075</x:v>
      </x:c>
      <x:c r="U1544" s="120" t="n">
        <x:v>220</x:v>
      </x:c>
      <x:c r="V1544" s="120" t="n">
        <x:v>0.000652526018190864</x:v>
      </x:c>
      <x:c r="W1544" s="120" t="n">
        <x:v>0.0031884794070689945</x:v>
      </x:c>
      <x:c r="X1544" s="120" t="n">
        <x:v>1544</x:v>
      </x:c>
      <x:c r="Y1544" s="151" t="n">
        <x:v>44714.05263888889</x:v>
      </x:c>
      <x:c r="Z1544" s="151" t="n">
        <x:v>44714.055127314816</x:v>
      </x:c>
      <x:c r="AA1544" s="120" t="n">
        <x:v>44</x:v>
      </x:c>
      <x:c r="AB1544" s="120" t="str">
        <x:v>Normal</x:v>
      </x:c>
      <x:c r="AC1544" s="120" t="n">
        <x:v>0</x:v>
      </x:c>
      <x:c r="AD1544" s="120"/>
      <x:c r="AE1544" s="120"/>
      <x:c r="AF1544" s="120"/>
      <x:c r="AG1544" s="120"/>
    </x:row>
    <x:row r="1545">
      <x:c r="A1545" s="120" t="n">
        <x:v>1544</x:v>
      </x:c>
      <x:c r="B1545" s="120" t="n">
        <x:v>1</x:v>
      </x:c>
      <x:c r="C1545" s="120" t="n">
        <x:v>1</x:v>
      </x:c>
      <x:c r="D1545" s="120" t="str">
        <x:v>CADC0888</x:v>
      </x:c>
      <x:c r="E1545" s="120" t="n">
        <x:v>5</x:v>
      </x:c>
      <x:c r="F1545" s="120" t="n">
        <x:v>170</x:v>
      </x:c>
      <x:c r="G1545" s="120" t="n">
        <x:v>35</x:v>
      </x:c>
      <x:c r="H1545" s="120" t="n">
        <x:v>0.10114980942857144</x:v>
      </x:c>
      <x:c r="I1545" s="120" t="n">
        <x:v>0.01630674801274251</x:v>
      </x:c>
      <x:c r="J1545" s="120" t="n">
        <x:v>0.12769787787094392</x:v>
      </x:c>
      <x:c r="K1545" s="120" t="n">
        <x:v>-1.0791361667646149</x:v>
      </x:c>
      <x:c r="L1545" s="120" t="n">
        <x:v>0.7583218812336878</x:v>
      </x:c>
      <x:c r="M1545" s="120" t="n">
        <x:v>2</x:v>
      </x:c>
      <x:c r="N1545" s="120" t="n">
        <x:v>1</x:v>
      </x:c>
      <x:c r="O1545" s="120" t="n">
        <x:v>1</x:v>
      </x:c>
      <x:c r="P1545" s="120" t="n">
        <x:v>2</x:v>
      </x:c>
      <x:c r="Q1545" s="120" t="n">
        <x:v>3</x:v>
      </x:c>
      <x:c r="R1545" s="120" t="n">
        <x:v>0.001425696903112406</x:v>
      </x:c>
      <x:c r="S1545" s="120" t="n">
        <x:v>0.0018176681124627094</x:v>
      </x:c>
      <x:c r="T1545" s="120" t="n">
        <x:v>850</x:v>
      </x:c>
      <x:c r="U1545" s="120" t="n">
        <x:v>175</x:v>
      </x:c>
      <x:c r="V1545" s="120" t="n">
        <x:v>0.00009592204713377947</x:v>
      </x:c>
      <x:c r="W1545" s="120" t="n">
        <x:v>0.0004659070860783575</x:v>
      </x:c>
      <x:c r="X1545" s="120" t="n">
        <x:v>1545</x:v>
      </x:c>
      <x:c r="Y1545" s="151" t="n">
        <x:v>44714.055185185185</x:v>
      </x:c>
      <x:c r="Z1545" s="151" t="n">
        <x:v>44714.05715277778</x:v>
      </x:c>
      <x:c r="AA1545" s="120" t="n">
        <x:v>35</x:v>
      </x:c>
      <x:c r="AB1545" s="120" t="str">
        <x:v>Anomalous</x:v>
      </x:c>
      <x:c r="AC1545" s="120" t="n">
        <x:v>1</x:v>
      </x:c>
      <x:c r="AD1545" s="120" t="n">
        <x:v>570</x:v>
      </x:c>
      <x:c r="AE1545" s="120" t="n">
        <x:v>6</x:v>
      </x:c>
      <x:c r="AF1545" s="120" t="n">
        <x:v>70</x:v>
      </x:c>
      <x:c r="AG1545" s="120" t="str">
        <x:v>train=1|anomaly=1</x:v>
      </x:c>
    </x:row>
    <x:row r="1546">
      <x:c r="A1546" s="120" t="n">
        <x:v>1545</x:v>
      </x:c>
      <x:c r="B1546" s="120" t="n">
        <x:v>0</x:v>
      </x:c>
      <x:c r="C1546" s="120" t="n">
        <x:v>1</x:v>
      </x:c>
      <x:c r="D1546" s="120" t="str">
        <x:v>CADC0888</x:v>
      </x:c>
      <x:c r="E1546" s="120" t="n">
        <x:v>5</x:v>
      </x:c>
      <x:c r="F1546" s="120" t="n">
        <x:v>250</x:v>
      </x:c>
      <x:c r="G1546" s="120" t="n">
        <x:v>51</x:v>
      </x:c>
      <x:c r="H1546" s="120" t="n">
        <x:v>0.26879663725490194</x:v>
      </x:c>
      <x:c r="I1546" s="120" t="n">
        <x:v>0.13204518065562576</x:v>
      </x:c>
      <x:c r="J1546" s="120" t="n">
        <x:v>0.363380215002999</x:v>
      </x:c>
      <x:c r="K1546" s="120" t="n">
        <x:v>-0.6866016855623354</x:v>
      </x:c>
      <x:c r="L1546" s="120" t="n">
        <x:v>0.9751863727510164</x:v>
      </x:c>
      <x:c r="M1546" s="120" t="n">
        <x:v>1</x:v>
      </x:c>
      <x:c r="N1546" s="120" t="n">
        <x:v>1</x:v>
      </x:c>
      <x:c r="O1546" s="120" t="n">
        <x:v>1</x:v>
      </x:c>
      <x:c r="P1546" s="120" t="n">
        <x:v>2</x:v>
      </x:c>
      <x:c r="Q1546" s="120" t="n">
        <x:v>6</x:v>
      </x:c>
      <x:c r="R1546" s="120" t="n">
        <x:v>0.003897469485049204</x:v>
      </x:c>
      <x:c r="S1546" s="120" t="n">
        <x:v>0.0004344280599374856</x:v>
      </x:c>
      <x:c r="T1546" s="120" t="n">
        <x:v>1250</x:v>
      </x:c>
      <x:c r="U1546" s="120" t="n">
        <x:v>255</x:v>
      </x:c>
      <x:c r="V1546" s="120" t="n">
        <x:v>0.000528180722622503</x:v>
      </x:c>
      <x:c r="W1546" s="120" t="n">
        <x:v>0.002589121189325995</x:v>
      </x:c>
      <x:c r="X1546" s="120" t="n">
        <x:v>1546</x:v>
      </x:c>
      <x:c r="Y1546" s="151" t="n">
        <x:v>44714.05721064815</x:v>
      </x:c>
      <x:c r="Z1546" s="151" t="n">
        <x:v>44714.06010416667</x:v>
      </x:c>
      <x:c r="AA1546" s="120" t="n">
        <x:v>51</x:v>
      </x:c>
      <x:c r="AB1546" s="120" t="str">
        <x:v>Normal</x:v>
      </x:c>
      <x:c r="AC1546" s="120" t="n">
        <x:v>1</x:v>
      </x:c>
      <x:c r="AD1546" s="120" t="n">
        <x:v>574</x:v>
      </x:c>
      <x:c r="AE1546" s="120" t="n">
        <x:v>6</x:v>
      </x:c>
      <x:c r="AF1546" s="120" t="n">
        <x:v>74</x:v>
      </x:c>
      <x:c r="AG1546" s="120" t="str">
        <x:v>train=1|anomaly=0</x:v>
      </x:c>
    </x:row>
    <x:row r="1547">
      <x:c r="A1547" s="120" t="n">
        <x:v>1546</x:v>
      </x:c>
      <x:c r="B1547" s="120" t="n">
        <x:v>1</x:v>
      </x:c>
      <x:c r="C1547" s="120" t="n">
        <x:v>1</x:v>
      </x:c>
      <x:c r="D1547" s="120" t="str">
        <x:v>CADC0888</x:v>
      </x:c>
      <x:c r="E1547" s="120" t="n">
        <x:v>5</x:v>
      </x:c>
      <x:c r="F1547" s="120" t="n">
        <x:v>165</x:v>
      </x:c>
      <x:c r="G1547" s="120" t="n">
        <x:v>34</x:v>
      </x:c>
      <x:c r="H1547" s="120" t="n">
        <x:v>0.06533230147058823</x:v>
      </x:c>
      <x:c r="I1547" s="120" t="n">
        <x:v>0.008568346718751584</x:v>
      </x:c>
      <x:c r="J1547" s="120" t="n">
        <x:v>0.09256536457418392</x:v>
      </x:c>
      <x:c r="K1547" s="120" t="n">
        <x:v>-0.6884292880986123</x:v>
      </x:c>
      <x:c r="L1547" s="120" t="n">
        <x:v>0.993782953982612</x:v>
      </x:c>
      <x:c r="M1547" s="120" t="n">
        <x:v>2</x:v>
      </x:c>
      <x:c r="N1547" s="120" t="n">
        <x:v>1</x:v>
      </x:c>
      <x:c r="O1547" s="120" t="n">
        <x:v>1</x:v>
      </x:c>
      <x:c r="P1547" s="120" t="n">
        <x:v>2</x:v>
      </x:c>
      <x:c r="Q1547" s="120" t="n">
        <x:v>4</x:v>
      </x:c>
      <x:c r="R1547" s="120" t="n">
        <x:v>0.001392954501597879</x:v>
      </x:c>
      <x:c r="S1547" s="120" t="n">
        <x:v>0.0023208122988490005</x:v>
      </x:c>
      <x:c r="T1547" s="120" t="n">
        <x:v>825</x:v>
      </x:c>
      <x:c r="U1547" s="120" t="n">
        <x:v>170</x:v>
      </x:c>
      <x:c r="V1547" s="120" t="n">
        <x:v>0.0000519293740530399</x:v>
      </x:c>
      <x:c r="W1547" s="120" t="n">
        <x:v>0.0002520101976103407</x:v>
      </x:c>
      <x:c r="X1547" s="120" t="n">
        <x:v>1547</x:v>
      </x:c>
      <x:c r="Y1547" s="151" t="n">
        <x:v>44714.060162037036</x:v>
      </x:c>
      <x:c r="Z1547" s="151" t="n">
        <x:v>44714.06207175926</x:v>
      </x:c>
      <x:c r="AA1547" s="120" t="n">
        <x:v>34</x:v>
      </x:c>
      <x:c r="AB1547" s="120" t="str">
        <x:v>Anomalous</x:v>
      </x:c>
      <x:c r="AC1547" s="120" t="n">
        <x:v>0</x:v>
      </x:c>
      <x:c r="AD1547" s="120"/>
      <x:c r="AE1547" s="120"/>
      <x:c r="AF1547" s="120"/>
      <x:c r="AG1547" s="120"/>
    </x:row>
    <x:row r="1548">
      <x:c r="A1548" s="120" t="n">
        <x:v>1547</x:v>
      </x:c>
      <x:c r="B1548" s="120" t="n">
        <x:v>0</x:v>
      </x:c>
      <x:c r="C1548" s="120" t="n">
        <x:v>1</x:v>
      </x:c>
      <x:c r="D1548" s="120" t="str">
        <x:v>CADC0888</x:v>
      </x:c>
      <x:c r="E1548" s="120" t="n">
        <x:v>5</x:v>
      </x:c>
      <x:c r="F1548" s="120" t="n">
        <x:v>245</x:v>
      </x:c>
      <x:c r="G1548" s="120" t="n">
        <x:v>50</x:v>
      </x:c>
      <x:c r="H1548" s="120" t="n">
        <x:v>0.2716993916</x:v>
      </x:c>
      <x:c r="I1548" s="120" t="n">
        <x:v>0.12866062654304267</x:v>
      </x:c>
      <x:c r="J1548" s="120" t="n">
        <x:v>0.35869294186398853</x:v>
      </x:c>
      <x:c r="K1548" s="120" t="n">
        <x:v>-0.688806810469587</x:v>
      </x:c>
      <x:c r="L1548" s="120" t="n">
        <x:v>0.9748044627184109</x:v>
      </x:c>
      <x:c r="M1548" s="120" t="n">
        <x:v>1</x:v>
      </x:c>
      <x:c r="N1548" s="120" t="n">
        <x:v>1</x:v>
      </x:c>
      <x:c r="O1548" s="120" t="n">
        <x:v>1</x:v>
      </x:c>
      <x:c r="P1548" s="120" t="n">
        <x:v>1</x:v>
      </x:c>
      <x:c r="Q1548" s="120" t="n">
        <x:v>11</x:v>
      </x:c>
      <x:c r="R1548" s="120" t="n">
        <x:v>0.003961835587423356</x:v>
      </x:c>
      <x:c r="S1548" s="120" t="n">
        <x:v>0.00037811218560157095</x:v>
      </x:c>
      <x:c r="T1548" s="120" t="n">
        <x:v>1225</x:v>
      </x:c>
      <x:c r="U1548" s="120" t="n">
        <x:v>250</x:v>
      </x:c>
      <x:c r="V1548" s="120" t="n">
        <x:v>0.0005251454144613987</x:v>
      </x:c>
      <x:c r="W1548" s="120" t="n">
        <x:v>0.002573212530860853</x:v>
      </x:c>
      <x:c r="X1548" s="120" t="n">
        <x:v>1548</x:v>
      </x:c>
      <x:c r="Y1548" s="151" t="n">
        <x:v>44714.06212962963</x:v>
      </x:c>
      <x:c r="Z1548" s="151" t="n">
        <x:v>44714.06496527778</x:v>
      </x:c>
      <x:c r="AA1548" s="120" t="n">
        <x:v>50</x:v>
      </x:c>
      <x:c r="AB1548" s="120" t="str">
        <x:v>Normal</x:v>
      </x:c>
      <x:c r="AC1548" s="120" t="n">
        <x:v>0</x:v>
      </x:c>
      <x:c r="AD1548" s="120"/>
      <x:c r="AE1548" s="120"/>
      <x:c r="AF1548" s="120"/>
      <x:c r="AG1548" s="120"/>
    </x:row>
    <x:row r="1549">
      <x:c r="A1549" s="120" t="n">
        <x:v>1548</x:v>
      </x:c>
      <x:c r="B1549" s="120" t="n">
        <x:v>0</x:v>
      </x:c>
      <x:c r="C1549" s="120" t="n">
        <x:v>1</x:v>
      </x:c>
      <x:c r="D1549" s="120" t="str">
        <x:v>CADC0888</x:v>
      </x:c>
      <x:c r="E1549" s="120" t="n">
        <x:v>5</x:v>
      </x:c>
      <x:c r="F1549" s="120" t="n">
        <x:v>190</x:v>
      </x:c>
      <x:c r="G1549" s="120" t="n">
        <x:v>39</x:v>
      </x:c>
      <x:c r="H1549" s="120" t="n">
        <x:v>0.14327384205128202</x:v>
      </x:c>
      <x:c r="I1549" s="120" t="n">
        <x:v>0.029295621448795873</x:v>
      </x:c>
      <x:c r="J1549" s="120" t="n">
        <x:v>0.17115963732374487</x:v>
      </x:c>
      <x:c r="K1549" s="120" t="n">
        <x:v>-1.1175587481502796</x:v>
      </x:c>
      <x:c r="L1549" s="120" t="n">
        <x:v>0.7593121927630371</x:v>
      </x:c>
      <x:c r="M1549" s="120" t="n">
        <x:v>1</x:v>
      </x:c>
      <x:c r="N1549" s="120" t="n">
        <x:v>1</x:v>
      </x:c>
      <x:c r="O1549" s="120" t="n">
        <x:v>1</x:v>
      </x:c>
      <x:c r="P1549" s="120" t="n">
        <x:v>1</x:v>
      </x:c>
      <x:c r="Q1549" s="120" t="n">
        <x:v>4</x:v>
      </x:c>
      <x:c r="R1549" s="120" t="n">
        <x:v>0.0014656825675654023</x:v>
      </x:c>
      <x:c r="S1549" s="120" t="n">
        <x:v>0.00047364157793295373</x:v>
      </x:c>
      <x:c r="T1549" s="120" t="n">
        <x:v>950</x:v>
      </x:c>
      <x:c r="U1549" s="120" t="n">
        <x:v>195</x:v>
      </x:c>
      <x:c r="V1549" s="120" t="n">
        <x:v>0.00015418748130945195</x:v>
      </x:c>
      <x:c r="W1549" s="120" t="n">
        <x:v>0.0007511697807383557</x:v>
      </x:c>
      <x:c r="X1549" s="120" t="n">
        <x:v>1549</x:v>
      </x:c>
      <x:c r="Y1549" s="151" t="n">
        <x:v>44714.06502314815</x:v>
      </x:c>
      <x:c r="Z1549" s="151" t="n">
        <x:v>44714.06722222222</x:v>
      </x:c>
      <x:c r="AA1549" s="120" t="n">
        <x:v>39</x:v>
      </x:c>
      <x:c r="AB1549" s="120" t="str">
        <x:v>Normal</x:v>
      </x:c>
      <x:c r="AC1549" s="120" t="n">
        <x:v>1</x:v>
      </x:c>
      <x:c r="AD1549" s="120" t="n">
        <x:v>719</x:v>
      </x:c>
      <x:c r="AE1549" s="120" t="n">
        <x:v>8</x:v>
      </x:c>
      <x:c r="AF1549" s="120" t="n">
        <x:v>19</x:v>
      </x:c>
      <x:c r="AG1549" s="120" t="str">
        <x:v>train=1|anomaly=0</x:v>
      </x:c>
    </x:row>
    <x:row r="1550">
      <x:c r="A1550" s="120" t="n">
        <x:v>1549</x:v>
      </x:c>
      <x:c r="B1550" s="120" t="n">
        <x:v>0</x:v>
      </x:c>
      <x:c r="C1550" s="120" t="n">
        <x:v>0</x:v>
      </x:c>
      <x:c r="D1550" s="120" t="str">
        <x:v>CADC0888</x:v>
      </x:c>
      <x:c r="E1550" s="120" t="n">
        <x:v>5</x:v>
      </x:c>
      <x:c r="F1550" s="120" t="n">
        <x:v>225</x:v>
      </x:c>
      <x:c r="G1550" s="120" t="n">
        <x:v>46</x:v>
      </x:c>
      <x:c r="H1550" s="120" t="n">
        <x:v>0.36102690999999987</x:v>
      </x:c>
      <x:c r="I1550" s="120" t="n">
        <x:v>0.15644317527211973</x:v>
      </x:c>
      <x:c r="J1550" s="120" t="n">
        <x:v>0.3955289815830437</x:v>
      </x:c>
      <x:c r="K1550" s="120" t="n">
        <x:v>-1.0139195111323234</x:v>
      </x:c>
      <x:c r="L1550" s="120" t="n">
        <x:v>0.7437915176885115</x:v>
      </x:c>
      <x:c r="M1550" s="120" t="n">
        <x:v>1</x:v>
      </x:c>
      <x:c r="N1550" s="120" t="n">
        <x:v>1</x:v>
      </x:c>
      <x:c r="O1550" s="120" t="n">
        <x:v>1</x:v>
      </x:c>
      <x:c r="P1550" s="120" t="n">
        <x:v>2</x:v>
      </x:c>
      <x:c r="Q1550" s="120" t="n">
        <x:v>4</x:v>
      </x:c>
      <x:c r="R1550" s="120" t="n">
        <x:v>0.0045689682978629145</x:v>
      </x:c>
      <x:c r="S1550" s="120" t="n">
        <x:v>0.0006846734974779744</x:v>
      </x:c>
      <x:c r="T1550" s="120" t="n">
        <x:v>1125</x:v>
      </x:c>
      <x:c r="U1550" s="120" t="n">
        <x:v>230</x:v>
      </x:c>
      <x:c r="V1550" s="120" t="n">
        <x:v>0.000695303001209421</x:v>
      </x:c>
      <x:c r="W1550" s="120" t="n">
        <x:v>0.003400938592872168</x:v>
      </x:c>
      <x:c r="X1550" s="120" t="n">
        <x:v>1550</x:v>
      </x:c>
      <x:c r="Y1550" s="151" t="n">
        <x:v>44714.06728009259</x:v>
      </x:c>
      <x:c r="Z1550" s="151" t="n">
        <x:v>44714.06988425926</x:v>
      </x:c>
      <x:c r="AA1550" s="120" t="n">
        <x:v>46</x:v>
      </x:c>
      <x:c r="AB1550" s="120" t="str">
        <x:v>Normal</x:v>
      </x:c>
      <x:c r="AC1550" s="120" t="n">
        <x:v>0</x:v>
      </x:c>
      <x:c r="AD1550" s="120"/>
      <x:c r="AE1550" s="120"/>
      <x:c r="AF1550" s="120"/>
      <x:c r="AG1550" s="120"/>
    </x:row>
    <x:row r="1551">
      <x:c r="A1551" s="120" t="n">
        <x:v>1550</x:v>
      </x:c>
      <x:c r="B1551" s="120" t="n">
        <x:v>0</x:v>
      </x:c>
      <x:c r="C1551" s="120" t="n">
        <x:v>0</x:v>
      </x:c>
      <x:c r="D1551" s="120" t="str">
        <x:v>CADC0888</x:v>
      </x:c>
      <x:c r="E1551" s="120" t="n">
        <x:v>5</x:v>
      </x:c>
      <x:c r="F1551" s="120" t="n">
        <x:v>200</x:v>
      </x:c>
      <x:c r="G1551" s="120" t="n">
        <x:v>41</x:v>
      </x:c>
      <x:c r="H1551" s="120" t="n">
        <x:v>0.2776339756097561</x:v>
      </x:c>
      <x:c r="I1551" s="120" t="n">
        <x:v>0.0763919746162638</x:v>
      </x:c>
      <x:c r="J1551" s="120" t="n">
        <x:v>0.2763909814307692</x:v>
      </x:c>
      <x:c r="K1551" s="120" t="n">
        <x:v>-1.215204294815061</x:v>
      </x:c>
      <x:c r="L1551" s="120" t="n">
        <x:v>0.6385801367738415</x:v>
      </x:c>
      <x:c r="M1551" s="120" t="n">
        <x:v>1</x:v>
      </x:c>
      <x:c r="N1551" s="120" t="n">
        <x:v>1</x:v>
      </x:c>
      <x:c r="O1551" s="120" t="n">
        <x:v>1</x:v>
      </x:c>
      <x:c r="P1551" s="120" t="n">
        <x:v>1</x:v>
      </x:c>
      <x:c r="Q1551" s="120" t="n">
        <x:v>7</x:v>
      </x:c>
      <x:c r="R1551" s="120" t="n">
        <x:v>0.0026839520987406</x:v>
      </x:c>
      <x:c r="S1551" s="120" t="n">
        <x:v>0.0003796596973299936</x:v>
      </x:c>
      <x:c r="T1551" s="120" t="n">
        <x:v>1000</x:v>
      </x:c>
      <x:c r="U1551" s="120" t="n">
        <x:v>205</x:v>
      </x:c>
      <x:c r="V1551" s="120" t="n">
        <x:v>0.000381959873081319</x:v>
      </x:c>
      <x:c r="W1551" s="120" t="n">
        <x:v>0.001863218893079605</x:v>
      </x:c>
      <x:c r="X1551" s="120" t="n">
        <x:v>1551</x:v>
      </x:c>
      <x:c r="Y1551" s="151" t="n">
        <x:v>44714.06994212963</x:v>
      </x:c>
      <x:c r="Z1551" s="151" t="n">
        <x:v>44714.07225694445</x:v>
      </x:c>
      <x:c r="AA1551" s="120" t="n">
        <x:v>41</x:v>
      </x:c>
      <x:c r="AB1551" s="120" t="str">
        <x:v>Normal</x:v>
      </x:c>
      <x:c r="AC1551" s="120" t="n">
        <x:v>0</x:v>
      </x:c>
      <x:c r="AD1551" s="120"/>
      <x:c r="AE1551" s="120"/>
      <x:c r="AF1551" s="120"/>
      <x:c r="AG1551" s="120"/>
    </x:row>
    <x:row r="1552">
      <x:c r="A1552" s="120" t="n">
        <x:v>1551</x:v>
      </x:c>
      <x:c r="B1552" s="120" t="n">
        <x:v>0</x:v>
      </x:c>
      <x:c r="C1552" s="120" t="n">
        <x:v>0</x:v>
      </x:c>
      <x:c r="D1552" s="120" t="str">
        <x:v>CADC0888</x:v>
      </x:c>
      <x:c r="E1552" s="120" t="n">
        <x:v>5</x:v>
      </x:c>
      <x:c r="F1552" s="120" t="n">
        <x:v>205</x:v>
      </x:c>
      <x:c r="G1552" s="120" t="n">
        <x:v>42</x:v>
      </x:c>
      <x:c r="H1552" s="120" t="n">
        <x:v>0.31970302833333336</x:v>
      </x:c>
      <x:c r="I1552" s="120" t="n">
        <x:v>0.1054398971511206</x:v>
      </x:c>
      <x:c r="J1552" s="120" t="n">
        <x:v>0.3247151015138049</x:v>
      </x:c>
      <x:c r="K1552" s="120" t="n">
        <x:v>-1.3101409429003013</x:v>
      </x:c>
      <x:c r="L1552" s="120" t="n">
        <x:v>0.5385313460889689</x:v>
      </x:c>
      <x:c r="M1552" s="120" t="n">
        <x:v>1</x:v>
      </x:c>
      <x:c r="N1552" s="120" t="n">
        <x:v>1</x:v>
      </x:c>
      <x:c r="O1552" s="120" t="n">
        <x:v>1</x:v>
      </x:c>
      <x:c r="P1552" s="120" t="n">
        <x:v>2</x:v>
      </x:c>
      <x:c r="Q1552" s="120" t="n">
        <x:v>7</x:v>
      </x:c>
      <x:c r="R1552" s="120" t="n">
        <x:v>0.003223381618304341</x:v>
      </x:c>
      <x:c r="S1552" s="120" t="n">
        <x:v>0.00040720317192563993</x:v>
      </x:c>
      <x:c r="T1552" s="120" t="n">
        <x:v>1025</x:v>
      </x:c>
      <x:c r="U1552" s="120" t="n">
        <x:v>210</x:v>
      </x:c>
      <x:c r="V1552" s="120" t="n">
        <x:v>0.0005143409617127835</x:v>
      </x:c>
      <x:c r="W1552" s="120" t="n">
        <x:v>0.002510473741693348</x:v>
      </x:c>
      <x:c r="X1552" s="120" t="n">
        <x:v>1552</x:v>
      </x:c>
      <x:c r="Y1552" s="151" t="n">
        <x:v>44714.07231481482</x:v>
      </x:c>
      <x:c r="Z1552" s="151" t="n">
        <x:v>44714.0746875</x:v>
      </x:c>
      <x:c r="AA1552" s="120" t="n">
        <x:v>42</x:v>
      </x:c>
      <x:c r="AB1552" s="120" t="str">
        <x:v>Normal</x:v>
      </x:c>
      <x:c r="AC1552" s="120" t="n">
        <x:v>0</x:v>
      </x:c>
      <x:c r="AD1552" s="120"/>
      <x:c r="AE1552" s="120"/>
      <x:c r="AF1552" s="120"/>
      <x:c r="AG1552" s="120"/>
    </x:row>
    <x:row r="1553">
      <x:c r="A1553" s="120" t="n">
        <x:v>1552</x:v>
      </x:c>
      <x:c r="B1553" s="120" t="n">
        <x:v>0</x:v>
      </x:c>
      <x:c r="C1553" s="120" t="n">
        <x:v>1</x:v>
      </x:c>
      <x:c r="D1553" s="120" t="str">
        <x:v>CADC0888</x:v>
      </x:c>
      <x:c r="E1553" s="120" t="n">
        <x:v>5</x:v>
      </x:c>
      <x:c r="F1553" s="120" t="n">
        <x:v>190</x:v>
      </x:c>
      <x:c r="G1553" s="120" t="n">
        <x:v>39</x:v>
      </x:c>
      <x:c r="H1553" s="120" t="n">
        <x:v>0.3503255853846154</x:v>
      </x:c>
      <x:c r="I1553" s="120" t="n">
        <x:v>0.12808241580800472</x:v>
      </x:c>
      <x:c r="J1553" s="120" t="n">
        <x:v>0.3578860374588603</x:v>
      </x:c>
      <x:c r="K1553" s="120" t="n">
        <x:v>-1.235864454866648</x:v>
      </x:c>
      <x:c r="L1553" s="120" t="n">
        <x:v>0.6129610720103379</x:v>
      </x:c>
      <x:c r="M1553" s="120" t="n">
        <x:v>1</x:v>
      </x:c>
      <x:c r="N1553" s="120" t="n">
        <x:v>1</x:v>
      </x:c>
      <x:c r="O1553" s="120" t="n">
        <x:v>1</x:v>
      </x:c>
      <x:c r="P1553" s="120" t="n">
        <x:v>2</x:v>
      </x:c>
      <x:c r="Q1553" s="120" t="n">
        <x:v>5</x:v>
      </x:c>
      <x:c r="R1553" s="120" t="n">
        <x:v>0.004743137783499776</x:v>
      </x:c>
      <x:c r="S1553" s="120" t="n">
        <x:v>0.0006439997666559326</x:v>
      </x:c>
      <x:c r="T1553" s="120" t="n">
        <x:v>950</x:v>
      </x:c>
      <x:c r="U1553" s="120" t="n">
        <x:v>195</x:v>
      </x:c>
      <x:c r="V1553" s="120" t="n">
        <x:v>0.0006741179779368669</x:v>
      </x:c>
      <x:c r="W1553" s="120" t="n">
        <x:v>0.003284164507897557</x:v>
      </x:c>
      <x:c r="X1553" s="120" t="n">
        <x:v>1553</x:v>
      </x:c>
      <x:c r="Y1553" s="151" t="n">
        <x:v>44714.07474537037</x:v>
      </x:c>
      <x:c r="Z1553" s="151" t="n">
        <x:v>44714.076944444445</x:v>
      </x:c>
      <x:c r="AA1553" s="120" t="n">
        <x:v>39</x:v>
      </x:c>
      <x:c r="AB1553" s="120" t="str">
        <x:v>Normal</x:v>
      </x:c>
      <x:c r="AC1553" s="120" t="n">
        <x:v>1</x:v>
      </x:c>
      <x:c r="AD1553" s="120" t="n">
        <x:v>880</x:v>
      </x:c>
      <x:c r="AE1553" s="120" t="n">
        <x:v>9</x:v>
      </x:c>
      <x:c r="AF1553" s="120" t="n">
        <x:v>80</x:v>
      </x:c>
      <x:c r="AG1553" s="120" t="str">
        <x:v>train=1|anomaly=0</x:v>
      </x:c>
    </x:row>
    <x:row r="1554">
      <x:c r="A1554" s="120" t="n">
        <x:v>1553</x:v>
      </x:c>
      <x:c r="B1554" s="120" t="n">
        <x:v>0</x:v>
      </x:c>
      <x:c r="C1554" s="120" t="n">
        <x:v>1</x:v>
      </x:c>
      <x:c r="D1554" s="120" t="str">
        <x:v>CADC0888</x:v>
      </x:c>
      <x:c r="E1554" s="120" t="n">
        <x:v>5</x:v>
      </x:c>
      <x:c r="F1554" s="120" t="n">
        <x:v>165</x:v>
      </x:c>
      <x:c r="G1554" s="120" t="n">
        <x:v>34</x:v>
      </x:c>
      <x:c r="H1554" s="120" t="n">
        <x:v>0.15116755058823528</x:v>
      </x:c>
      <x:c r="I1554" s="120" t="n">
        <x:v>0.0254510009677417</x:v>
      </x:c>
      <x:c r="J1554" s="120" t="n">
        <x:v>0.1595336985333873</x:v>
      </x:c>
      <x:c r="K1554" s="120" t="n">
        <x:v>-1.2627004938852446</x:v>
      </x:c>
      <x:c r="L1554" s="120" t="n">
        <x:v>0.6104240618481241</x:v>
      </x:c>
      <x:c r="M1554" s="120" t="n">
        <x:v>1</x:v>
      </x:c>
      <x:c r="N1554" s="120" t="n">
        <x:v>1</x:v>
      </x:c>
      <x:c r="O1554" s="120" t="n">
        <x:v>1</x:v>
      </x:c>
      <x:c r="P1554" s="120" t="n">
        <x:v>2</x:v>
      </x:c>
      <x:c r="Q1554" s="120" t="n">
        <x:v>4</x:v>
      </x:c>
      <x:c r="R1554" s="120" t="n">
        <x:v>0.0013377076338164898</x:v>
      </x:c>
      <x:c r="S1554" s="120" t="n">
        <x:v>0.000341333141747585</x:v>
      </x:c>
      <x:c r="T1554" s="120" t="n">
        <x:v>825</x:v>
      </x:c>
      <x:c r="U1554" s="120" t="n">
        <x:v>170</x:v>
      </x:c>
      <x:c r="V1554" s="120" t="n">
        <x:v>0.00015424849071358606</x:v>
      </x:c>
      <x:c r="W1554" s="120" t="n">
        <x:v>0.0007485588519924029</x:v>
      </x:c>
      <x:c r="X1554" s="120" t="n">
        <x:v>1554</x:v>
      </x:c>
      <x:c r="Y1554" s="151" t="n">
        <x:v>44714.077002314814</x:v>
      </x:c>
      <x:c r="Z1554" s="151" t="n">
        <x:v>44714.07891203704</x:v>
      </x:c>
      <x:c r="AA1554" s="120" t="n">
        <x:v>34</x:v>
      </x:c>
      <x:c r="AB1554" s="120" t="str">
        <x:v>Normal</x:v>
      </x:c>
      <x:c r="AC1554" s="120" t="n">
        <x:v>0</x:v>
      </x:c>
      <x:c r="AD1554" s="120"/>
      <x:c r="AE1554" s="120"/>
      <x:c r="AF1554" s="120"/>
      <x:c r="AG1554" s="120"/>
    </x:row>
    <x:row r="1555">
      <x:c r="A1555" s="120" t="n">
        <x:v>1554</x:v>
      </x:c>
      <x:c r="B1555" s="120" t="n">
        <x:v>0</x:v>
      </x:c>
      <x:c r="C1555" s="120" t="n">
        <x:v>0</x:v>
      </x:c>
      <x:c r="D1555" s="120" t="str">
        <x:v>CADC0888</x:v>
      </x:c>
      <x:c r="E1555" s="120" t="n">
        <x:v>5</x:v>
      </x:c>
      <x:c r="F1555" s="120" t="n">
        <x:v>210</x:v>
      </x:c>
      <x:c r="G1555" s="120" t="n">
        <x:v>43</x:v>
      </x:c>
      <x:c r="H1555" s="120" t="n">
        <x:v>0.29952926558139537</x:v>
      </x:c>
      <x:c r="I1555" s="120" t="n">
        <x:v>0.1470962869762962</x:v>
      </x:c>
      <x:c r="J1555" s="120" t="n">
        <x:v>0.3835313376717686</x:v>
      </x:c>
      <x:c r="K1555" s="120" t="n">
        <x:v>-0.8182185271768403</x:v>
      </x:c>
      <x:c r="L1555" s="120" t="n">
        <x:v>0.8967453188605482</x:v>
      </x:c>
      <x:c r="M1555" s="120" t="n">
        <x:v>1</x:v>
      </x:c>
      <x:c r="N1555" s="120" t="n">
        <x:v>1</x:v>
      </x:c>
      <x:c r="O1555" s="120" t="n">
        <x:v>1</x:v>
      </x:c>
      <x:c r="P1555" s="120" t="n">
        <x:v>1</x:v>
      </x:c>
      <x:c r="Q1555" s="120" t="n">
        <x:v>5</x:v>
      </x:c>
      <x:c r="R1555" s="120" t="n">
        <x:v>0.005596160964657865</x:v>
      </x:c>
      <x:c r="S1555" s="120" t="n">
        <x:v>0.0006080433619871728</x:v>
      </x:c>
      <x:c r="T1555" s="120" t="n">
        <x:v>1050</x:v>
      </x:c>
      <x:c r="U1555" s="120" t="n">
        <x:v>215</x:v>
      </x:c>
      <x:c r="V1555" s="120" t="n">
        <x:v>0.0007004585094109343</x:v>
      </x:c>
      <x:c r="W1555" s="120" t="n">
        <x:v>0.003420843883169679</x:v>
      </x:c>
      <x:c r="X1555" s="120" t="n">
        <x:v>1555</x:v>
      </x:c>
      <x:c r="Y1555" s="151" t="n">
        <x:v>44714.07896990741</x:v>
      </x:c>
      <x:c r="Z1555" s="151" t="n">
        <x:v>44714.081400462965</x:v>
      </x:c>
      <x:c r="AA1555" s="120" t="n">
        <x:v>43</x:v>
      </x:c>
      <x:c r="AB1555" s="120" t="str">
        <x:v>Normal</x:v>
      </x:c>
      <x:c r="AC1555" s="120" t="n">
        <x:v>0</x:v>
      </x:c>
      <x:c r="AD1555" s="120"/>
      <x:c r="AE1555" s="120"/>
      <x:c r="AF1555" s="120"/>
      <x:c r="AG1555" s="120"/>
    </x:row>
    <x:row r="1556">
      <x:c r="A1556" s="120" t="n">
        <x:v>1555</x:v>
      </x:c>
      <x:c r="B1556" s="120" t="n">
        <x:v>1</x:v>
      </x:c>
      <x:c r="C1556" s="120" t="n">
        <x:v>1</x:v>
      </x:c>
      <x:c r="D1556" s="120" t="str">
        <x:v>CADC0888</x:v>
      </x:c>
      <x:c r="E1556" s="120" t="n">
        <x:v>5</x:v>
      </x:c>
      <x:c r="F1556" s="120" t="n">
        <x:v>145</x:v>
      </x:c>
      <x:c r="G1556" s="120" t="n">
        <x:v>30</x:v>
      </x:c>
      <x:c r="H1556" s="120" t="n">
        <x:v>0.02461098466666667</x:v>
      </x:c>
      <x:c r="I1556" s="120" t="n">
        <x:v>0.0008162966292827582</x:v>
      </x:c>
      <x:c r="J1556" s="120" t="n">
        <x:v>0.028570905293370703</x:v>
      </x:c>
      <x:c r="K1556" s="120" t="n">
        <x:v>-0.13544730077272593</x:v>
      </x:c>
      <x:c r="L1556" s="120" t="n">
        <x:v>1.07282330576838</x:v>
      </x:c>
      <x:c r="M1556" s="120" t="n">
        <x:v>2</x:v>
      </x:c>
      <x:c r="N1556" s="120" t="n">
        <x:v>1</x:v>
      </x:c>
      <x:c r="O1556" s="120" t="n">
        <x:v>1</x:v>
      </x:c>
      <x:c r="P1556" s="120" t="n">
        <x:v>3</x:v>
      </x:c>
      <x:c r="Q1556" s="120" t="n">
        <x:v>4</x:v>
      </x:c>
      <x:c r="R1556" s="120" t="n">
        <x:v>0.00021489624715550343</x:v>
      </x:c>
      <x:c r="S1556" s="120" t="n">
        <x:v>0.00036876947507853095</x:v>
      </x:c>
      <x:c r="T1556" s="120" t="n">
        <x:v>725</x:v>
      </x:c>
      <x:c r="U1556" s="120" t="n">
        <x:v>150</x:v>
      </x:c>
      <x:c r="V1556" s="120" t="n">
        <x:v>0.0000056296319260879875</x:v>
      </x:c>
      <x:c r="W1556" s="120" t="n">
        <x:v>0.000027209887642758605</x:v>
      </x:c>
      <x:c r="X1556" s="120" t="n">
        <x:v>1556</x:v>
      </x:c>
      <x:c r="Y1556" s="151" t="n">
        <x:v>44714.081458333334</x:v>
      </x:c>
      <x:c r="Z1556" s="151" t="n">
        <x:v>44714.083136574074</x:v>
      </x:c>
      <x:c r="AA1556" s="120" t="n">
        <x:v>30</x:v>
      </x:c>
      <x:c r="AB1556" s="120" t="str">
        <x:v>Anomalous</x:v>
      </x:c>
      <x:c r="AC1556" s="120" t="n">
        <x:v>0</x:v>
      </x:c>
      <x:c r="AD1556" s="120"/>
      <x:c r="AE1556" s="120"/>
      <x:c r="AF1556" s="120"/>
      <x:c r="AG1556" s="120"/>
    </x:row>
    <x:row r="1557">
      <x:c r="A1557" s="120" t="n">
        <x:v>1556</x:v>
      </x:c>
      <x:c r="B1557" s="120" t="n">
        <x:v>0</x:v>
      </x:c>
      <x:c r="C1557" s="120" t="n">
        <x:v>1</x:v>
      </x:c>
      <x:c r="D1557" s="120" t="str">
        <x:v>CADC0888</x:v>
      </x:c>
      <x:c r="E1557" s="120" t="n">
        <x:v>5</x:v>
      </x:c>
      <x:c r="F1557" s="120" t="n">
        <x:v>220</x:v>
      </x:c>
      <x:c r="G1557" s="120" t="n">
        <x:v>45</x:v>
      </x:c>
      <x:c r="H1557" s="120" t="n">
        <x:v>0.28992728733333334</x:v>
      </x:c>
      <x:c r="I1557" s="120" t="n">
        <x:v>0.147693647251257</x:v>
      </x:c>
      <x:c r="J1557" s="120" t="n">
        <x:v>0.38430931194970674</x:v>
      </x:c>
      <x:c r="K1557" s="120" t="n">
        <x:v>-0.7824717785728645</x:v>
      </x:c>
      <x:c r="L1557" s="120" t="n">
        <x:v>0.9178793827205028</x:v>
      </x:c>
      <x:c r="M1557" s="120" t="n">
        <x:v>1</x:v>
      </x:c>
      <x:c r="N1557" s="120" t="n">
        <x:v>1</x:v>
      </x:c>
      <x:c r="O1557" s="120" t="n">
        <x:v>1</x:v>
      </x:c>
      <x:c r="P1557" s="120" t="n">
        <x:v>1</x:v>
      </x:c>
      <x:c r="Q1557" s="120" t="n">
        <x:v>3</x:v>
      </x:c>
      <x:c r="R1557" s="120" t="n">
        <x:v>0.005263453709892904</x:v>
      </x:c>
      <x:c r="S1557" s="120" t="n">
        <x:v>0.0005696406908026366</x:v>
      </x:c>
      <x:c r="T1557" s="120" t="n">
        <x:v>1100</x:v>
      </x:c>
      <x:c r="U1557" s="120" t="n">
        <x:v>225</x:v>
      </x:c>
      <x:c r="V1557" s="120" t="n">
        <x:v>0.0006713347602329864</x:v>
      </x:c>
      <x:c r="W1557" s="120" t="n">
        <x:v>0.0032820810500279332</x:v>
      </x:c>
      <x:c r="X1557" s="120" t="n">
        <x:v>1557</x:v>
      </x:c>
      <x:c r="Y1557" s="151" t="n">
        <x:v>44714.08319444444</x:v>
      </x:c>
      <x:c r="Z1557" s="151" t="n">
        <x:v>44714.08574074074</x:v>
      </x:c>
      <x:c r="AA1557" s="120" t="n">
        <x:v>45</x:v>
      </x:c>
      <x:c r="AB1557" s="120" t="str">
        <x:v>Normal</x:v>
      </x:c>
      <x:c r="AC1557" s="120" t="n">
        <x:v>0</x:v>
      </x:c>
      <x:c r="AD1557" s="120"/>
      <x:c r="AE1557" s="120"/>
      <x:c r="AF1557" s="120"/>
      <x:c r="AG1557" s="120"/>
    </x:row>
    <x:row r="1558">
      <x:c r="A1558" s="120" t="n">
        <x:v>1557</x:v>
      </x:c>
      <x:c r="B1558" s="120" t="n">
        <x:v>0</x:v>
      </x:c>
      <x:c r="C1558" s="120" t="n">
        <x:v>1</x:v>
      </x:c>
      <x:c r="D1558" s="120" t="str">
        <x:v>CADC0888</x:v>
      </x:c>
      <x:c r="E1558" s="120" t="n">
        <x:v>5</x:v>
      </x:c>
      <x:c r="F1558" s="120" t="n">
        <x:v>155</x:v>
      </x:c>
      <x:c r="G1558" s="120" t="n">
        <x:v>32</x:v>
      </x:c>
      <x:c r="H1558" s="120" t="n">
        <x:v>0.11786919437499999</x:v>
      </x:c>
      <x:c r="I1558" s="120" t="n">
        <x:v>0.018432461368620187</x:v>
      </x:c>
      <x:c r="J1558" s="120" t="n">
        <x:v>0.13576620112760093</x:v>
      </x:c>
      <x:c r="K1558" s="120" t="n">
        <x:v>-1.228202908283715</x:v>
      </x:c>
      <x:c r="L1558" s="120" t="n">
        <x:v>0.6437555124527514</x:v>
      </x:c>
      <x:c r="M1558" s="120" t="n">
        <x:v>1</x:v>
      </x:c>
      <x:c r="N1558" s="120" t="n">
        <x:v>1</x:v>
      </x:c>
      <x:c r="O1558" s="120" t="n">
        <x:v>1</x:v>
      </x:c>
      <x:c r="P1558" s="120" t="n">
        <x:v>2</x:v>
      </x:c>
      <x:c r="Q1558" s="120" t="n">
        <x:v>4</x:v>
      </x:c>
      <x:c r="R1558" s="120" t="n">
        <x:v>0.001201992719783871</x:v>
      </x:c>
      <x:c r="S1558" s="120" t="n">
        <x:v>0.0005759037205268466</x:v>
      </x:c>
      <x:c r="T1558" s="120" t="n">
        <x:v>775</x:v>
      </x:c>
      <x:c r="U1558" s="120" t="n">
        <x:v>160</x:v>
      </x:c>
      <x:c r="V1558" s="120" t="n">
        <x:v>0.0001189191056040012</x:v>
      </x:c>
      <x:c r="W1558" s="120" t="n">
        <x:v>0.0005760144177693808</x:v>
      </x:c>
      <x:c r="X1558" s="120" t="n">
        <x:v>1558</x:v>
      </x:c>
      <x:c r="Y1558" s="151" t="n">
        <x:v>44714.08579861111</x:v>
      </x:c>
      <x:c r="Z1558" s="151" t="n">
        <x:v>44714.087592592594</x:v>
      </x:c>
      <x:c r="AA1558" s="120" t="n">
        <x:v>32</x:v>
      </x:c>
      <x:c r="AB1558" s="120" t="str">
        <x:v>Normal</x:v>
      </x:c>
      <x:c r="AC1558" s="120" t="n">
        <x:v>1</x:v>
      </x:c>
      <x:c r="AD1558" s="120" t="n">
        <x:v>701</x:v>
      </x:c>
      <x:c r="AE1558" s="120" t="n">
        <x:v>8</x:v>
      </x:c>
      <x:c r="AF1558" s="120" t="n">
        <x:v>1</x:v>
      </x:c>
      <x:c r="AG1558" s="120" t="str">
        <x:v>train=1|anomaly=0</x:v>
      </x:c>
    </x:row>
    <x:row r="1559">
      <x:c r="A1559" s="120" t="n">
        <x:v>1558</x:v>
      </x:c>
      <x:c r="B1559" s="120" t="n">
        <x:v>0</x:v>
      </x:c>
      <x:c r="C1559" s="120" t="n">
        <x:v>0</x:v>
      </x:c>
      <x:c r="D1559" s="120" t="str">
        <x:v>CADC0888</x:v>
      </x:c>
      <x:c r="E1559" s="120" t="n">
        <x:v>5</x:v>
      </x:c>
      <x:c r="F1559" s="120" t="n">
        <x:v>195</x:v>
      </x:c>
      <x:c r="G1559" s="120" t="n">
        <x:v>40</x:v>
      </x:c>
      <x:c r="H1559" s="120" t="n">
        <x:v>0.3196581275</x:v>
      </x:c>
      <x:c r="I1559" s="120" t="n">
        <x:v>0.12925827795360498</x:v>
      </x:c>
      <x:c r="J1559" s="120" t="n">
        <x:v>0.35952507277463275</x:v>
      </x:c>
      <x:c r="K1559" s="120" t="n">
        <x:v>-1.2518707837898577</x:v>
      </x:c>
      <x:c r="L1559" s="120" t="n">
        <x:v>0.609985271576713</x:v>
      </x:c>
      <x:c r="M1559" s="120" t="n">
        <x:v>1</x:v>
      </x:c>
      <x:c r="N1559" s="120" t="n">
        <x:v>1</x:v>
      </x:c>
      <x:c r="O1559" s="120" t="n">
        <x:v>1</x:v>
      </x:c>
      <x:c r="P1559" s="120" t="n">
        <x:v>1</x:v>
      </x:c>
      <x:c r="Q1559" s="120" t="n">
        <x:v>8</x:v>
      </x:c>
      <x:c r="R1559" s="120" t="n">
        <x:v>0.004574926570879488</x:v>
      </x:c>
      <x:c r="S1559" s="120" t="n">
        <x:v>0.0005507135604605268</x:v>
      </x:c>
      <x:c r="T1559" s="120" t="n">
        <x:v>975</x:v>
      </x:c>
      <x:c r="U1559" s="120" t="n">
        <x:v>200</x:v>
      </x:c>
      <x:c r="V1559" s="120" t="n">
        <x:v>0.0006628629638646409</x:v>
      </x:c>
      <x:c r="W1559" s="120" t="n">
        <x:v>0.0032314569488401243</x:v>
      </x:c>
      <x:c r="X1559" s="120" t="n">
        <x:v>1559</x:v>
      </x:c>
      <x:c r="Y1559" s="151" t="n">
        <x:v>44714.08765046296</x:v>
      </x:c>
      <x:c r="Z1559" s="151" t="n">
        <x:v>44714.089907407404</x:v>
      </x:c>
      <x:c r="AA1559" s="120" t="n">
        <x:v>40</x:v>
      </x:c>
      <x:c r="AB1559" s="120" t="str">
        <x:v>Normal</x:v>
      </x:c>
      <x:c r="AC1559" s="120" t="n">
        <x:v>1</x:v>
      </x:c>
      <x:c r="AD1559" s="120" t="n">
        <x:v>282</x:v>
      </x:c>
      <x:c r="AE1559" s="120" t="n">
        <x:v>3</x:v>
      </x:c>
      <x:c r="AF1559" s="120" t="n">
        <x:v>82</x:v>
      </x:c>
      <x:c r="AG1559" s="120" t="str">
        <x:v>train=0|anomaly=0</x:v>
      </x:c>
    </x:row>
    <x:row r="1560">
      <x:c r="A1560" s="120" t="n">
        <x:v>1559</x:v>
      </x:c>
      <x:c r="B1560" s="120" t="n">
        <x:v>1</x:v>
      </x:c>
      <x:c r="C1560" s="120" t="n">
        <x:v>1</x:v>
      </x:c>
      <x:c r="D1560" s="120" t="str">
        <x:v>CADC0888</x:v>
      </x:c>
      <x:c r="E1560" s="120" t="n">
        <x:v>5</x:v>
      </x:c>
      <x:c r="F1560" s="120" t="n">
        <x:v>185</x:v>
      </x:c>
      <x:c r="G1560" s="120" t="n">
        <x:v>38</x:v>
      </x:c>
      <x:c r="H1560" s="120" t="n">
        <x:v>0.2934052052631579</x:v>
      </x:c>
      <x:c r="I1560" s="120" t="n">
        <x:v>0.09628955217047523</x:v>
      </x:c>
      <x:c r="J1560" s="120" t="n">
        <x:v>0.3103055786969922</x:v>
      </x:c>
      <x:c r="K1560" s="120" t="n">
        <x:v>-1.2393315213855032</x:v>
      </x:c>
      <x:c r="L1560" s="120" t="n">
        <x:v>0.5630724993382451</x:v>
      </x:c>
      <x:c r="M1560" s="120" t="n">
        <x:v>2</x:v>
      </x:c>
      <x:c r="N1560" s="120" t="n">
        <x:v>1</x:v>
      </x:c>
      <x:c r="O1560" s="120" t="n">
        <x:v>1</x:v>
      </x:c>
      <x:c r="P1560" s="120" t="n">
        <x:v>2</x:v>
      </x:c>
      <x:c r="Q1560" s="120" t="n">
        <x:v>1</x:v>
      </x:c>
      <x:c r="R1560" s="120" t="n">
        <x:v>0.007098410216261622</x:v>
      </x:c>
      <x:c r="S1560" s="120" t="n">
        <x:v>0.011518598224177777</x:v>
      </x:c>
      <x:c r="T1560" s="120" t="n">
        <x:v>925</x:v>
      </x:c>
      <x:c r="U1560" s="120" t="n">
        <x:v>190</x:v>
      </x:c>
      <x:c r="V1560" s="120" t="n">
        <x:v>0.0005204840657863526</x:v>
      </x:c>
      <x:c r="W1560" s="120" t="n">
        <x:v>0.0025339355834335586</x:v>
      </x:c>
      <x:c r="X1560" s="120" t="n">
        <x:v>1560</x:v>
      </x:c>
      <x:c r="Y1560" s="151" t="n">
        <x:v>44714.08996527778</x:v>
      </x:c>
      <x:c r="Z1560" s="151" t="n">
        <x:v>44714.09210648148</x:v>
      </x:c>
      <x:c r="AA1560" s="120" t="n">
        <x:v>38</x:v>
      </x:c>
      <x:c r="AB1560" s="120" t="str">
        <x:v>Anomalous</x:v>
      </x:c>
      <x:c r="AC1560" s="120" t="n">
        <x:v>1</x:v>
      </x:c>
      <x:c r="AD1560" s="120" t="n">
        <x:v>824</x:v>
      </x:c>
      <x:c r="AE1560" s="120" t="n">
        <x:v>9</x:v>
      </x:c>
      <x:c r="AF1560" s="120" t="n">
        <x:v>24</x:v>
      </x:c>
      <x:c r="AG1560" s="120" t="str">
        <x:v>train=1|anomaly=1</x:v>
      </x:c>
    </x:row>
    <x:row r="1561">
      <x:c r="A1561" s="120" t="n">
        <x:v>1560</x:v>
      </x:c>
      <x:c r="B1561" s="120" t="n">
        <x:v>1</x:v>
      </x:c>
      <x:c r="C1561" s="120" t="n">
        <x:v>0</x:v>
      </x:c>
      <x:c r="D1561" s="120" t="str">
        <x:v>CADC0888</x:v>
      </x:c>
      <x:c r="E1561" s="120" t="n">
        <x:v>5</x:v>
      </x:c>
      <x:c r="F1561" s="120" t="n">
        <x:v>185</x:v>
      </x:c>
      <x:c r="G1561" s="120" t="n">
        <x:v>38</x:v>
      </x:c>
      <x:c r="H1561" s="120" t="n">
        <x:v>0.1779431342105263</x:v>
      </x:c>
      <x:c r="I1561" s="120" t="n">
        <x:v>0.04309250266723803</x:v>
      </x:c>
      <x:c r="J1561" s="120" t="n">
        <x:v>0.20758733744435867</x:v>
      </x:c>
      <x:c r="K1561" s="120" t="n">
        <x:v>-1.1577689894401022</x:v>
      </x:c>
      <x:c r="L1561" s="120" t="n">
        <x:v>0.6670240450012493</x:v>
      </x:c>
      <x:c r="M1561" s="120" t="n">
        <x:v>2</x:v>
      </x:c>
      <x:c r="N1561" s="120" t="n">
        <x:v>1</x:v>
      </x:c>
      <x:c r="O1561" s="120" t="n">
        <x:v>1</x:v>
      </x:c>
      <x:c r="P1561" s="120" t="n">
        <x:v>2</x:v>
      </x:c>
      <x:c r="Q1561" s="120" t="n">
        <x:v>2</x:v>
      </x:c>
      <x:c r="R1561" s="120" t="n">
        <x:v>0.004852526695355136</x:v>
      </x:c>
      <x:c r="S1561" s="120" t="n">
        <x:v>0.010029391678191668</x:v>
      </x:c>
      <x:c r="T1561" s="120" t="n">
        <x:v>925</x:v>
      </x:c>
      <x:c r="U1561" s="120" t="n">
        <x:v>190</x:v>
      </x:c>
      <x:c r="V1561" s="120" t="n">
        <x:v>0.00023293244684993532</x:v>
      </x:c>
      <x:c r="W1561" s="120" t="n">
        <x:v>0.0011340132280852114</x:v>
      </x:c>
      <x:c r="X1561" s="120" t="n">
        <x:v>1561</x:v>
      </x:c>
      <x:c r="Y1561" s="151" t="n">
        <x:v>44714.09222222222</x:v>
      </x:c>
      <x:c r="Z1561" s="151" t="n">
        <x:v>44714.094363425924</x:v>
      </x:c>
      <x:c r="AA1561" s="120" t="n">
        <x:v>38</x:v>
      </x:c>
      <x:c r="AB1561" s="120" t="str">
        <x:v>Anomalous</x:v>
      </x:c>
      <x:c r="AC1561" s="120" t="n">
        <x:v>1</x:v>
      </x:c>
      <x:c r="AD1561" s="120" t="n">
        <x:v>819</x:v>
      </x:c>
      <x:c r="AE1561" s="120" t="n">
        <x:v>9</x:v>
      </x:c>
      <x:c r="AF1561" s="120" t="n">
        <x:v>19</x:v>
      </x:c>
      <x:c r="AG1561" s="120" t="str">
        <x:v>train=0|anomaly=1</x:v>
      </x:c>
    </x:row>
    <x:row r="1562">
      <x:c r="A1562" s="120" t="n">
        <x:v>1561</x:v>
      </x:c>
      <x:c r="B1562" s="120" t="n">
        <x:v>0</x:v>
      </x:c>
      <x:c r="C1562" s="120" t="n">
        <x:v>1</x:v>
      </x:c>
      <x:c r="D1562" s="120" t="str">
        <x:v>CADC0888</x:v>
      </x:c>
      <x:c r="E1562" s="120" t="n">
        <x:v>5</x:v>
      </x:c>
      <x:c r="F1562" s="120" t="n">
        <x:v>205</x:v>
      </x:c>
      <x:c r="G1562" s="120" t="n">
        <x:v>42</x:v>
      </x:c>
      <x:c r="H1562" s="120" t="n">
        <x:v>0.3204954523809524</x:v>
      </x:c>
      <x:c r="I1562" s="120" t="n">
        <x:v>0.14260077335125962</x:v>
      </x:c>
      <x:c r="J1562" s="120" t="n">
        <x:v>0.37762517573813803</x:v>
      </x:c>
      <x:c r="K1562" s="120" t="n">
        <x:v>-1.1318836235372662</x:v>
      </x:c>
      <x:c r="L1562" s="120" t="n">
        <x:v>0.6994938264656237</x:v>
      </x:c>
      <x:c r="M1562" s="120" t="n">
        <x:v>1</x:v>
      </x:c>
      <x:c r="N1562" s="120" t="n">
        <x:v>1</x:v>
      </x:c>
      <x:c r="O1562" s="120" t="n">
        <x:v>1</x:v>
      </x:c>
      <x:c r="P1562" s="120" t="n">
        <x:v>2</x:v>
      </x:c>
      <x:c r="Q1562" s="120" t="n">
        <x:v>3</x:v>
      </x:c>
      <x:c r="R1562" s="120" t="n">
        <x:v>0.004897816530902439</x:v>
      </x:c>
      <x:c r="S1562" s="120" t="n">
        <x:v>0.0005956499669749997</x:v>
      </x:c>
      <x:c r="T1562" s="120" t="n">
        <x:v>1025</x:v>
      </x:c>
      <x:c r="U1562" s="120" t="n">
        <x:v>210</x:v>
      </x:c>
      <x:c r="V1562" s="120" t="n">
        <x:v>0.0006956135285427299</x:v>
      </x:c>
      <x:c r="W1562" s="120" t="n">
        <x:v>0.0033952565083633242</x:v>
      </x:c>
      <x:c r="X1562" s="120" t="n">
        <x:v>1562</x:v>
      </x:c>
      <x:c r="Y1562" s="151" t="n">
        <x:v>44714.09442129629</x:v>
      </x:c>
      <x:c r="Z1562" s="151" t="n">
        <x:v>44714.09679398148</x:v>
      </x:c>
      <x:c r="AA1562" s="120" t="n">
        <x:v>42</x:v>
      </x:c>
      <x:c r="AB1562" s="120" t="str">
        <x:v>Normal</x:v>
      </x:c>
      <x:c r="AC1562" s="120" t="n">
        <x:v>1</x:v>
      </x:c>
      <x:c r="AD1562" s="120" t="n">
        <x:v>198</x:v>
      </x:c>
      <x:c r="AE1562" s="120" t="n">
        <x:v>2</x:v>
      </x:c>
      <x:c r="AF1562" s="120" t="n">
        <x:v>98</x:v>
      </x:c>
      <x:c r="AG1562" s="120" t="str">
        <x:v>train=1|anomaly=0</x:v>
      </x:c>
    </x:row>
    <x:row r="1563">
      <x:c r="A1563" s="120" t="n">
        <x:v>1562</x:v>
      </x:c>
      <x:c r="B1563" s="120" t="n">
        <x:v>1</x:v>
      </x:c>
      <x:c r="C1563" s="120" t="n">
        <x:v>0</x:v>
      </x:c>
      <x:c r="D1563" s="120" t="str">
        <x:v>CADC0888</x:v>
      </x:c>
      <x:c r="E1563" s="120" t="n">
        <x:v>5</x:v>
      </x:c>
      <x:c r="F1563" s="120" t="n">
        <x:v>170</x:v>
      </x:c>
      <x:c r="G1563" s="120" t="n">
        <x:v>35</x:v>
      </x:c>
      <x:c r="H1563" s="120" t="n">
        <x:v>0.049391387714285716</x:v>
      </x:c>
      <x:c r="I1563" s="120" t="n">
        <x:v>0.00580473829935153</x:v>
      </x:c>
      <x:c r="J1563" s="120" t="n">
        <x:v>0.07618883316701687</x:v>
      </x:c>
      <x:c r="K1563" s="120" t="n">
        <x:v>-0.1381914175731569</x:v>
      </x:c>
      <x:c r="L1563" s="120" t="n">
        <x:v>1.2053314656627812</x:v>
      </x:c>
      <x:c r="M1563" s="120" t="n">
        <x:v>2</x:v>
      </x:c>
      <x:c r="N1563" s="120" t="n">
        <x:v>1</x:v>
      </x:c>
      <x:c r="O1563" s="120" t="n">
        <x:v>1</x:v>
      </x:c>
      <x:c r="P1563" s="120" t="n">
        <x:v>2</x:v>
      </x:c>
      <x:c r="Q1563" s="120" t="n">
        <x:v>2</x:v>
      </x:c>
      <x:c r="R1563" s="120" t="n">
        <x:v>0.003109855016238523</x:v>
      </x:c>
      <x:c r="S1563" s="120" t="n">
        <x:v>0.008758532530370589</x:v>
      </x:c>
      <x:c r="T1563" s="120" t="n">
        <x:v>850</x:v>
      </x:c>
      <x:c r="U1563" s="120" t="n">
        <x:v>175</x:v>
      </x:c>
      <x:c r="V1563" s="120" t="n">
        <x:v>0.000034145519407950175</x:v>
      </x:c>
      <x:c r="W1563" s="120" t="n">
        <x:v>0.000165849665695758</x:v>
      </x:c>
      <x:c r="X1563" s="120" t="n">
        <x:v>1563</x:v>
      </x:c>
      <x:c r="Y1563" s="151" t="n">
        <x:v>44714.09685185185</x:v>
      </x:c>
      <x:c r="Z1563" s="151" t="n">
        <x:v>44714.09881944444</x:v>
      </x:c>
      <x:c r="AA1563" s="120" t="n">
        <x:v>35</x:v>
      </x:c>
      <x:c r="AB1563" s="120" t="str">
        <x:v>Anomalous</x:v>
      </x:c>
      <x:c r="AC1563" s="120" t="n">
        <x:v>0</x:v>
      </x:c>
      <x:c r="AD1563" s="120"/>
      <x:c r="AE1563" s="120"/>
      <x:c r="AF1563" s="120"/>
      <x:c r="AG1563" s="120"/>
    </x:row>
    <x:row r="1564">
      <x:c r="A1564" s="120" t="n">
        <x:v>1563</x:v>
      </x:c>
      <x:c r="B1564" s="120" t="n">
        <x:v>0</x:v>
      </x:c>
      <x:c r="C1564" s="120" t="n">
        <x:v>1</x:v>
      </x:c>
      <x:c r="D1564" s="120" t="str">
        <x:v>CADC0888</x:v>
      </x:c>
      <x:c r="E1564" s="120" t="n">
        <x:v>5</x:v>
      </x:c>
      <x:c r="F1564" s="120" t="n">
        <x:v>220</x:v>
      </x:c>
      <x:c r="G1564" s="120" t="n">
        <x:v>45</x:v>
      </x:c>
      <x:c r="H1564" s="120" t="n">
        <x:v>0.27037841555555553</x:v>
      </x:c>
      <x:c r="I1564" s="120" t="n">
        <x:v>0.12989394483960448</x:v>
      </x:c>
      <x:c r="J1564" s="120" t="n">
        <x:v>0.36040802549278017</x:v>
      </x:c>
      <x:c r="K1564" s="120" t="n">
        <x:v>-0.8016965556024047</x:v>
      </x:c>
      <x:c r="L1564" s="120" t="n">
        <x:v>0.9174198762345336</x:v>
      </x:c>
      <x:c r="M1564" s="120" t="n">
        <x:v>1</x:v>
      </x:c>
      <x:c r="N1564" s="120" t="n">
        <x:v>1</x:v>
      </x:c>
      <x:c r="O1564" s="120" t="n">
        <x:v>1</x:v>
      </x:c>
      <x:c r="P1564" s="120" t="n">
        <x:v>1</x:v>
      </x:c>
      <x:c r="Q1564" s="120" t="n">
        <x:v>4</x:v>
      </x:c>
      <x:c r="R1564" s="120" t="n">
        <x:v>0.004701442268227727</x:v>
      </x:c>
      <x:c r="S1564" s="120" t="n">
        <x:v>0.0005517819325520927</x:v>
      </x:c>
      <x:c r="T1564" s="120" t="n">
        <x:v>1100</x:v>
      </x:c>
      <x:c r="U1564" s="120" t="n">
        <x:v>225</x:v>
      </x:c>
      <x:c r="V1564" s="120" t="n">
        <x:v>0.0005904270219982022</x:v>
      </x:c>
      <x:c r="W1564" s="120" t="n">
        <x:v>0.0028865321075467664</x:v>
      </x:c>
      <x:c r="X1564" s="120" t="n">
        <x:v>1564</x:v>
      </x:c>
      <x:c r="Y1564" s="151" t="n">
        <x:v>44714.09887731481</x:v>
      </x:c>
      <x:c r="Z1564" s="151" t="n">
        <x:v>44714.10142361111</x:v>
      </x:c>
      <x:c r="AA1564" s="120" t="n">
        <x:v>45</x:v>
      </x:c>
      <x:c r="AB1564" s="120" t="str">
        <x:v>Normal</x:v>
      </x:c>
      <x:c r="AC1564" s="120" t="n">
        <x:v>0</x:v>
      </x:c>
      <x:c r="AD1564" s="120"/>
      <x:c r="AE1564" s="120"/>
      <x:c r="AF1564" s="120"/>
      <x:c r="AG1564" s="120"/>
    </x:row>
    <x:row r="1565">
      <x:c r="A1565" s="120" t="n">
        <x:v>1564</x:v>
      </x:c>
      <x:c r="B1565" s="120" t="n">
        <x:v>0</x:v>
      </x:c>
      <x:c r="C1565" s="120" t="n">
        <x:v>1</x:v>
      </x:c>
      <x:c r="D1565" s="120" t="str">
        <x:v>CADC0888</x:v>
      </x:c>
      <x:c r="E1565" s="120" t="n">
        <x:v>5</x:v>
      </x:c>
      <x:c r="F1565" s="120" t="n">
        <x:v>155</x:v>
      </x:c>
      <x:c r="G1565" s="120" t="n">
        <x:v>32</x:v>
      </x:c>
      <x:c r="H1565" s="120" t="n">
        <x:v>0.027120765625</x:v>
      </x:c>
      <x:c r="I1565" s="120" t="n">
        <x:v>0.001946944089532256</x:v>
      </x:c>
      <x:c r="J1565" s="120" t="n">
        <x:v>0.044124189392353214</x:v>
      </x:c>
      <x:c r="K1565" s="120" t="n">
        <x:v>-0.3204395182730946</x:v>
      </x:c>
      <x:c r="L1565" s="120" t="n">
        <x:v>1.1870615711403014</x:v>
      </x:c>
      <x:c r="M1565" s="120" t="n">
        <x:v>1</x:v>
      </x:c>
      <x:c r="N1565" s="120" t="n">
        <x:v>1</x:v>
      </x:c>
      <x:c r="O1565" s="120" t="n">
        <x:v>1</x:v>
      </x:c>
      <x:c r="P1565" s="120" t="n">
        <x:v>1</x:v>
      </x:c>
      <x:c r="Q1565" s="120" t="n">
        <x:v>4</x:v>
      </x:c>
      <x:c r="R1565" s="120" t="n">
        <x:v>0.0002947183107432259</x:v>
      </x:c>
      <x:c r="S1565" s="120" t="n">
        <x:v>0.00034290009216600013</x:v>
      </x:c>
      <x:c r="T1565" s="120" t="n">
        <x:v>775</x:v>
      </x:c>
      <x:c r="U1565" s="120" t="n">
        <x:v>160</x:v>
      </x:c>
      <x:c r="V1565" s="120" t="n">
        <x:v>0.000012560929609885523</x:v>
      </x:c>
      <x:c r="W1565" s="120" t="n">
        <x:v>0.000060842002797883</x:v>
      </x:c>
      <x:c r="X1565" s="120" t="n">
        <x:v>1565</x:v>
      </x:c>
      <x:c r="Y1565" s="151" t="n">
        <x:v>44714.101481481484</x:v>
      </x:c>
      <x:c r="Z1565" s="151" t="n">
        <x:v>44714.10327546296</x:v>
      </x:c>
      <x:c r="AA1565" s="120" t="n">
        <x:v>32</x:v>
      </x:c>
      <x:c r="AB1565" s="120" t="str">
        <x:v>Normal</x:v>
      </x:c>
      <x:c r="AC1565" s="120" t="n">
        <x:v>0</x:v>
      </x:c>
      <x:c r="AD1565" s="120"/>
      <x:c r="AE1565" s="120"/>
      <x:c r="AF1565" s="120"/>
      <x:c r="AG1565" s="120"/>
    </x:row>
    <x:row r="1566">
      <x:c r="A1566" s="120" t="n">
        <x:v>1565</x:v>
      </x:c>
      <x:c r="B1566" s="120" t="n">
        <x:v>0</x:v>
      </x:c>
      <x:c r="C1566" s="120" t="n">
        <x:v>1</x:v>
      </x:c>
      <x:c r="D1566" s="120" t="str">
        <x:v>CADC0888</x:v>
      </x:c>
      <x:c r="E1566" s="120" t="n">
        <x:v>5</x:v>
      </x:c>
      <x:c r="F1566" s="120" t="n">
        <x:v>220</x:v>
      </x:c>
      <x:c r="G1566" s="120" t="n">
        <x:v>45</x:v>
      </x:c>
      <x:c r="H1566" s="120" t="n">
        <x:v>0.2756530377777778</x:v>
      </x:c>
      <x:c r="I1566" s="120" t="n">
        <x:v>0.1316172199883961</x:v>
      </x:c>
      <x:c r="J1566" s="120" t="n">
        <x:v>0.3627908763852753</x:v>
      </x:c>
      <x:c r="K1566" s="120" t="n">
        <x:v>-0.829329167225012</x:v>
      </x:c>
      <x:c r="L1566" s="120" t="n">
        <x:v>0.8953841241699338</x:v>
      </x:c>
      <x:c r="M1566" s="120" t="n">
        <x:v>1</x:v>
      </x:c>
      <x:c r="N1566" s="120" t="n">
        <x:v>1</x:v>
      </x:c>
      <x:c r="O1566" s="120" t="n">
        <x:v>1</x:v>
      </x:c>
      <x:c r="P1566" s="120" t="n">
        <x:v>1</x:v>
      </x:c>
      <x:c r="Q1566" s="120" t="n">
        <x:v>5</x:v>
      </x:c>
      <x:c r="R1566" s="120" t="n">
        <x:v>0.004670377867426819</x:v>
      </x:c>
      <x:c r="S1566" s="120" t="n">
        <x:v>0.0006202551920172095</x:v>
      </x:c>
      <x:c r="T1566" s="120" t="n">
        <x:v>1100</x:v>
      </x:c>
      <x:c r="U1566" s="120" t="n">
        <x:v>225</x:v>
      </x:c>
      <x:c r="V1566" s="120" t="n">
        <x:v>0.0005982600908563459</x:v>
      </x:c>
      <x:c r="W1566" s="120" t="n">
        <x:v>0.0029248271108532464</x:v>
      </x:c>
      <x:c r="X1566" s="120" t="n">
        <x:v>1566</x:v>
      </x:c>
      <x:c r="Y1566" s="151" t="n">
        <x:v>44714.10333333333</x:v>
      </x:c>
      <x:c r="Z1566" s="151" t="n">
        <x:v>44714.10587962963</x:v>
      </x:c>
      <x:c r="AA1566" s="120" t="n">
        <x:v>45</x:v>
      </x:c>
      <x:c r="AB1566" s="120" t="str">
        <x:v>Normal</x:v>
      </x:c>
      <x:c r="AC1566" s="120" t="n">
        <x:v>0</x:v>
      </x:c>
      <x:c r="AD1566" s="120"/>
      <x:c r="AE1566" s="120"/>
      <x:c r="AF1566" s="120"/>
      <x:c r="AG1566" s="120"/>
    </x:row>
    <x:row r="1567">
      <x:c r="A1567" s="120" t="n">
        <x:v>1566</x:v>
      </x:c>
      <x:c r="B1567" s="120" t="n">
        <x:v>0</x:v>
      </x:c>
      <x:c r="C1567" s="120" t="n">
        <x:v>1</x:v>
      </x:c>
      <x:c r="D1567" s="120" t="str">
        <x:v>CADC0888</x:v>
      </x:c>
      <x:c r="E1567" s="120" t="n">
        <x:v>5</x:v>
      </x:c>
      <x:c r="F1567" s="120" t="n">
        <x:v>160</x:v>
      </x:c>
      <x:c r="G1567" s="120" t="n">
        <x:v>33</x:v>
      </x:c>
      <x:c r="H1567" s="120" t="n">
        <x:v>0.17337295454545454</x:v>
      </x:c>
      <x:c r="I1567" s="120" t="n">
        <x:v>0.032779845356334</x:v>
      </x:c>
      <x:c r="J1567" s="120" t="n">
        <x:v>0.18105205151097847</x:v>
      </x:c>
      <x:c r="K1567" s="120" t="n">
        <x:v>-1.34958794300136</x:v>
      </x:c>
      <x:c r="L1567" s="120" t="n">
        <x:v>0.4990797097034263</x:v>
      </x:c>
      <x:c r="M1567" s="120" t="n">
        <x:v>1</x:v>
      </x:c>
      <x:c r="N1567" s="120" t="n">
        <x:v>1</x:v>
      </x:c>
      <x:c r="O1567" s="120" t="n">
        <x:v>1</x:v>
      </x:c>
      <x:c r="P1567" s="120" t="n">
        <x:v>3</x:v>
      </x:c>
      <x:c r="Q1567" s="120" t="n">
        <x:v>5</x:v>
      </x:c>
      <x:c r="R1567" s="120" t="n">
        <x:v>0.001760000043178125</x:v>
      </x:c>
      <x:c r="S1567" s="120" t="n">
        <x:v>0.0006561563081554841</x:v>
      </x:c>
      <x:c r="T1567" s="120" t="n">
        <x:v>800</x:v>
      </x:c>
      <x:c r="U1567" s="120" t="n">
        <x:v>165</x:v>
      </x:c>
      <x:c r="V1567" s="120" t="n">
        <x:v>0.0002048740334770875</x:v>
      </x:c>
      <x:c r="W1567" s="120" t="n">
        <x:v>0.0009933286471616363</x:v>
      </x:c>
      <x:c r="X1567" s="120" t="n">
        <x:v>1567</x:v>
      </x:c>
      <x:c r="Y1567" s="151" t="n">
        <x:v>44714.1059375</x:v>
      </x:c>
      <x:c r="Z1567" s="151" t="n">
        <x:v>44714.10778935185</x:v>
      </x:c>
      <x:c r="AA1567" s="120" t="n">
        <x:v>33</x:v>
      </x:c>
      <x:c r="AB1567" s="120" t="str">
        <x:v>Normal</x:v>
      </x:c>
      <x:c r="AC1567" s="120" t="n">
        <x:v>1</x:v>
      </x:c>
      <x:c r="AD1567" s="120" t="n">
        <x:v>625</x:v>
      </x:c>
      <x:c r="AE1567" s="120" t="n">
        <x:v>7</x:v>
      </x:c>
      <x:c r="AF1567" s="120" t="n">
        <x:v>25</x:v>
      </x:c>
      <x:c r="AG1567" s="120" t="str">
        <x:v>train=1|anomaly=0</x:v>
      </x:c>
    </x:row>
    <x:row r="1568">
      <x:c r="A1568" s="120" t="n">
        <x:v>1567</x:v>
      </x:c>
      <x:c r="B1568" s="120" t="n">
        <x:v>1</x:v>
      </x:c>
      <x:c r="C1568" s="120" t="n">
        <x:v>1</x:v>
      </x:c>
      <x:c r="D1568" s="120" t="str">
        <x:v>CADC0888</x:v>
      </x:c>
      <x:c r="E1568" s="120" t="n">
        <x:v>5</x:v>
      </x:c>
      <x:c r="F1568" s="120" t="n">
        <x:v>185</x:v>
      </x:c>
      <x:c r="G1568" s="120" t="n">
        <x:v>38</x:v>
      </x:c>
      <x:c r="H1568" s="120" t="n">
        <x:v>0.2530573447368421</x:v>
      </x:c>
      <x:c r="I1568" s="120" t="n">
        <x:v>0.0698099758478867</x:v>
      </x:c>
      <x:c r="J1568" s="120" t="n">
        <x:v>0.2642157751684912</x:v>
      </x:c>
      <x:c r="K1568" s="120" t="n">
        <x:v>-1.278256619803714</x:v>
      </x:c>
      <x:c r="L1568" s="120" t="n">
        <x:v>0.5251729117770126</x:v>
      </x:c>
      <x:c r="M1568" s="120" t="n">
        <x:v>2</x:v>
      </x:c>
      <x:c r="N1568" s="120" t="n">
        <x:v>1</x:v>
      </x:c>
      <x:c r="O1568" s="120" t="n">
        <x:v>1</x:v>
      </x:c>
      <x:c r="P1568" s="120" t="n">
        <x:v>2</x:v>
      </x:c>
      <x:c r="Q1568" s="120" t="n">
        <x:v>1</x:v>
      </x:c>
      <x:c r="R1568" s="120" t="n">
        <x:v>0.00877762246650865</x:v>
      </x:c>
      <x:c r="S1568" s="120" t="n">
        <x:v>0.02003980033515722</x:v>
      </x:c>
      <x:c r="T1568" s="120" t="n">
        <x:v>925</x:v>
      </x:c>
      <x:c r="U1568" s="120" t="n">
        <x:v>190</x:v>
      </x:c>
      <x:c r="V1568" s="120" t="n">
        <x:v>0.00037735122079938756</x:v>
      </x:c>
      <x:c r="W1568" s="120" t="n">
        <x:v>0.0018371046275759658</x:v>
      </x:c>
      <x:c r="X1568" s="120" t="n">
        <x:v>1568</x:v>
      </x:c>
      <x:c r="Y1568" s="151" t="n">
        <x:v>44714.10784722222</x:v>
      </x:c>
      <x:c r="Z1568" s="151" t="n">
        <x:v>44714.109988425924</x:v>
      </x:c>
      <x:c r="AA1568" s="120" t="n">
        <x:v>38</x:v>
      </x:c>
      <x:c r="AB1568" s="120" t="str">
        <x:v>Anomalous</x:v>
      </x:c>
      <x:c r="AC1568" s="120" t="n">
        <x:v>0</x:v>
      </x:c>
      <x:c r="AD1568" s="120"/>
      <x:c r="AE1568" s="120"/>
      <x:c r="AF1568" s="120"/>
      <x:c r="AG1568" s="120"/>
    </x:row>
    <x:row r="1569">
      <x:c r="A1569" s="120" t="n">
        <x:v>1568</x:v>
      </x:c>
      <x:c r="B1569" s="120" t="n">
        <x:v>0</x:v>
      </x:c>
      <x:c r="C1569" s="120" t="n">
        <x:v>1</x:v>
      </x:c>
      <x:c r="D1569" s="120" t="str">
        <x:v>CADC0888</x:v>
      </x:c>
      <x:c r="E1569" s="120" t="n">
        <x:v>5</x:v>
      </x:c>
      <x:c r="F1569" s="120" t="n">
        <x:v>190</x:v>
      </x:c>
      <x:c r="G1569" s="120" t="n">
        <x:v>39</x:v>
      </x:c>
      <x:c r="H1569" s="120" t="n">
        <x:v>0.29497708717948723</x:v>
      </x:c>
      <x:c r="I1569" s="120" t="n">
        <x:v>0.11088457449227598</x:v>
      </x:c>
      <x:c r="J1569" s="120" t="n">
        <x:v>0.33299335502720767</x:v>
      </x:c>
      <x:c r="K1569" s="120" t="n">
        <x:v>-1.2169545954360927</x:v>
      </x:c>
      <x:c r="L1569" s="120" t="n">
        <x:v>0.6360307394952296</x:v>
      </x:c>
      <x:c r="M1569" s="120" t="n">
        <x:v>1</x:v>
      </x:c>
      <x:c r="N1569" s="120" t="n">
        <x:v>1</x:v>
      </x:c>
      <x:c r="O1569" s="120" t="n">
        <x:v>1</x:v>
      </x:c>
      <x:c r="P1569" s="120" t="n">
        <x:v>1</x:v>
      </x:c>
      <x:c r="Q1569" s="120" t="n">
        <x:v>6</x:v>
      </x:c>
      <x:c r="R1569" s="120" t="n">
        <x:v>0.004171396432182105</x:v>
      </x:c>
      <x:c r="S1569" s="120" t="n">
        <x:v>0.0004824578908800002</x:v>
      </x:c>
      <x:c r="T1569" s="120" t="n">
        <x:v>950</x:v>
      </x:c>
      <x:c r="U1569" s="120" t="n">
        <x:v>195</x:v>
      </x:c>
      <x:c r="V1569" s="120" t="n">
        <x:v>0.0005836030236435578</x:v>
      </x:c>
      <x:c r="W1569" s="120" t="n">
        <x:v>0.0028431942177506663</x:v>
      </x:c>
      <x:c r="X1569" s="120" t="n">
        <x:v>1569</x:v>
      </x:c>
      <x:c r="Y1569" s="151" t="n">
        <x:v>44714.11004629629</x:v>
      </x:c>
      <x:c r="Z1569" s="151" t="n">
        <x:v>44714.11224537037</x:v>
      </x:c>
      <x:c r="AA1569" s="120" t="n">
        <x:v>39</x:v>
      </x:c>
      <x:c r="AB1569" s="120" t="str">
        <x:v>Normal</x:v>
      </x:c>
      <x:c r="AC1569" s="120" t="n">
        <x:v>0</x:v>
      </x:c>
      <x:c r="AD1569" s="120"/>
      <x:c r="AE1569" s="120"/>
      <x:c r="AF1569" s="120"/>
      <x:c r="AG1569" s="120"/>
    </x:row>
    <x:row r="1570">
      <x:c r="A1570" s="120" t="n">
        <x:v>1569</x:v>
      </x:c>
      <x:c r="B1570" s="120" t="n">
        <x:v>1</x:v>
      </x:c>
      <x:c r="C1570" s="120" t="n">
        <x:v>0</x:v>
      </x:c>
      <x:c r="D1570" s="120" t="str">
        <x:v>CADC0888</x:v>
      </x:c>
      <x:c r="E1570" s="120" t="n">
        <x:v>5</x:v>
      </x:c>
      <x:c r="F1570" s="120" t="n">
        <x:v>150</x:v>
      </x:c>
      <x:c r="G1570" s="120" t="n">
        <x:v>31</x:v>
      </x:c>
      <x:c r="H1570" s="120" t="n">
        <x:v>0.052465512903225806</x:v>
      </x:c>
      <x:c r="I1570" s="120" t="n">
        <x:v>0.005123645350677902</x:v>
      </x:c>
      <x:c r="J1570" s="120" t="n">
        <x:v>0.0715796434098264</x:v>
      </x:c>
      <x:c r="K1570" s="120" t="n">
        <x:v>-0.5691958169555091</x:v>
      </x:c>
      <x:c r="L1570" s="120" t="n">
        <x:v>1.0055337882352628</x:v>
      </x:c>
      <x:c r="M1570" s="120" t="n">
        <x:v>2</x:v>
      </x:c>
      <x:c r="N1570" s="120" t="n">
        <x:v>1</x:v>
      </x:c>
      <x:c r="O1570" s="120" t="n">
        <x:v>1</x:v>
      </x:c>
      <x:c r="P1570" s="120" t="n">
        <x:v>2</x:v>
      </x:c>
      <x:c r="Q1570" s="120" t="n">
        <x:v>1</x:v>
      </x:c>
      <x:c r="R1570" s="120" t="n">
        <x:v>0.0028130171527793336</x:v>
      </x:c>
      <x:c r="S1570" s="120" t="n">
        <x:v>0.007924018218003448</x:v>
      </x:c>
      <x:c r="T1570" s="120" t="n">
        <x:v>750</x:v>
      </x:c>
      <x:c r="U1570" s="120" t="n">
        <x:v>155</x:v>
      </x:c>
      <x:c r="V1570" s="120" t="n">
        <x:v>0.000034157635671186016</x:v>
      </x:c>
      <x:c r="W1570" s="120" t="n">
        <x:v>0.00016527888227993234</x:v>
      </x:c>
      <x:c r="X1570" s="120" t="n">
        <x:v>1570</x:v>
      </x:c>
      <x:c r="Y1570" s="151" t="n">
        <x:v>44714.11230324074</x:v>
      </x:c>
      <x:c r="Z1570" s="151" t="n">
        <x:v>44714.11403935185</x:v>
      </x:c>
      <x:c r="AA1570" s="120" t="n">
        <x:v>31</x:v>
      </x:c>
      <x:c r="AB1570" s="120" t="str">
        <x:v>Anomalous</x:v>
      </x:c>
      <x:c r="AC1570" s="120" t="n">
        <x:v>0</x:v>
      </x:c>
      <x:c r="AD1570" s="120"/>
      <x:c r="AE1570" s="120"/>
      <x:c r="AF1570" s="120"/>
      <x:c r="AG1570" s="120"/>
    </x:row>
    <x:row r="1571">
      <x:c r="A1571" s="120" t="n">
        <x:v>1570</x:v>
      </x:c>
      <x:c r="B1571" s="120" t="n">
        <x:v>0</x:v>
      </x:c>
      <x:c r="C1571" s="120" t="n">
        <x:v>1</x:v>
      </x:c>
      <x:c r="D1571" s="120" t="str">
        <x:v>CADC0888</x:v>
      </x:c>
      <x:c r="E1571" s="120" t="n">
        <x:v>5</x:v>
      </x:c>
      <x:c r="F1571" s="120" t="n">
        <x:v>265</x:v>
      </x:c>
      <x:c r="G1571" s="120" t="n">
        <x:v>54</x:v>
      </x:c>
      <x:c r="H1571" s="120" t="n">
        <x:v>0.2229492814814815</x:v>
      </x:c>
      <x:c r="I1571" s="120" t="n">
        <x:v>0.12178258603249704</x:v>
      </x:c>
      <x:c r="J1571" s="120" t="n">
        <x:v>0.3489736179605803</x:v>
      </x:c>
      <x:c r="K1571" s="120" t="n">
        <x:v>-0.06969317195126523</x:v>
      </x:c>
      <x:c r="L1571" s="120" t="n">
        <x:v>1.2460643570535344</x:v>
      </x:c>
      <x:c r="M1571" s="120" t="n">
        <x:v>1</x:v>
      </x:c>
      <x:c r="N1571" s="120" t="n">
        <x:v>1</x:v>
      </x:c>
      <x:c r="O1571" s="120" t="n">
        <x:v>1</x:v>
      </x:c>
      <x:c r="P1571" s="120" t="n">
        <x:v>1</x:v>
      </x:c>
      <x:c r="Q1571" s="120" t="n">
        <x:v>5</x:v>
      </x:c>
      <x:c r="R1571" s="120" t="n">
        <x:v>0.004215247151959245</x:v>
      </x:c>
      <x:c r="S1571" s="120" t="n">
        <x:v>0.00046369086947538465</x:v>
      </x:c>
      <x:c r="T1571" s="120" t="n">
        <x:v>1325</x:v>
      </x:c>
      <x:c r="U1571" s="120" t="n">
        <x:v>270</x:v>
      </x:c>
      <x:c r="V1571" s="120" t="n">
        <x:v>0.00045955692842451713</x:v>
      </x:c>
      <x:c r="W1571" s="120" t="n">
        <x:v>0.002255233074675871</x:v>
      </x:c>
      <x:c r="X1571" s="120" t="n">
        <x:v>1571</x:v>
      </x:c>
      <x:c r="Y1571" s="151" t="n">
        <x:v>44714.11409722222</x:v>
      </x:c>
      <x:c r="Z1571" s="151" t="n">
        <x:v>44714.117164351854</x:v>
      </x:c>
      <x:c r="AA1571" s="120" t="n">
        <x:v>54</x:v>
      </x:c>
      <x:c r="AB1571" s="120" t="str">
        <x:v>Normal</x:v>
      </x:c>
      <x:c r="AC1571" s="120" t="n">
        <x:v>1</x:v>
      </x:c>
      <x:c r="AD1571" s="120" t="n">
        <x:v>987</x:v>
      </x:c>
      <x:c r="AE1571" s="120" t="n">
        <x:v>10</x:v>
      </x:c>
      <x:c r="AF1571" s="120" t="n">
        <x:v>87</x:v>
      </x:c>
      <x:c r="AG1571" s="120" t="str">
        <x:v>train=1|anomaly=0</x:v>
      </x:c>
    </x:row>
    <x:row r="1572">
      <x:c r="A1572" s="120" t="n">
        <x:v>1571</x:v>
      </x:c>
      <x:c r="B1572" s="120" t="n">
        <x:v>0</x:v>
      </x:c>
      <x:c r="C1572" s="120" t="n">
        <x:v>0</x:v>
      </x:c>
      <x:c r="D1572" s="120" t="str">
        <x:v>CADC0888</x:v>
      </x:c>
      <x:c r="E1572" s="120" t="n">
        <x:v>5</x:v>
      </x:c>
      <x:c r="F1572" s="120" t="n">
        <x:v>275</x:v>
      </x:c>
      <x:c r="G1572" s="120" t="n">
        <x:v>56</x:v>
      </x:c>
      <x:c r="H1572" s="120" t="n">
        <x:v>0.22665938089285714</x:v>
      </x:c>
      <x:c r="I1572" s="120" t="n">
        <x:v>0.12073792428064276</x:v>
      </x:c>
      <x:c r="J1572" s="120" t="n">
        <x:v>0.34747363105801676</x:v>
      </x:c>
      <x:c r="K1572" s="120" t="n">
        <x:v>-0.14387038699589105</x:v>
      </x:c>
      <x:c r="L1572" s="120" t="n">
        <x:v>1.2117207313648937</x:v>
      </x:c>
      <x:c r="M1572" s="120" t="n">
        <x:v>1</x:v>
      </x:c>
      <x:c r="N1572" s="120" t="n">
        <x:v>1</x:v>
      </x:c>
      <x:c r="O1572" s="120" t="n">
        <x:v>1</x:v>
      </x:c>
      <x:c r="P1572" s="120" t="n">
        <x:v>1</x:v>
      </x:c>
      <x:c r="Q1572" s="120" t="n">
        <x:v>5</x:v>
      </x:c>
      <x:c r="R1572" s="120" t="n">
        <x:v>0.0037370929510891597</x:v>
      </x:c>
      <x:c r="S1572" s="120" t="n">
        <x:v>0.0004590228945881</x:v>
      </x:c>
      <x:c r="T1572" s="120" t="n">
        <x:v>1375</x:v>
      </x:c>
      <x:c r="U1572" s="120" t="n">
        <x:v>280</x:v>
      </x:c>
      <x:c r="V1572" s="120" t="n">
        <x:v>0.0004390469973841555</x:v>
      </x:c>
      <x:c r="W1572" s="120" t="n">
        <x:v>0.002156034362154335</x:v>
      </x:c>
      <x:c r="X1572" s="120" t="n">
        <x:v>1572</x:v>
      </x:c>
      <x:c r="Y1572" s="151" t="n">
        <x:v>44714.11722222222</x:v>
      </x:c>
      <x:c r="Z1572" s="151" t="n">
        <x:v>44714.120405092595</x:v>
      </x:c>
      <x:c r="AA1572" s="120" t="n">
        <x:v>56</x:v>
      </x:c>
      <x:c r="AB1572" s="120" t="str">
        <x:v>Normal</x:v>
      </x:c>
      <x:c r="AC1572" s="120" t="n">
        <x:v>1</x:v>
      </x:c>
      <x:c r="AD1572" s="120" t="n">
        <x:v>994</x:v>
      </x:c>
      <x:c r="AE1572" s="120" t="n">
        <x:v>10</x:v>
      </x:c>
      <x:c r="AF1572" s="120" t="n">
        <x:v>94</x:v>
      </x:c>
      <x:c r="AG1572" s="120" t="str">
        <x:v>train=0|anomaly=0</x:v>
      </x:c>
    </x:row>
    <x:row r="1573">
      <x:c r="A1573" s="120" t="n">
        <x:v>1572</x:v>
      </x:c>
      <x:c r="B1573" s="120" t="n">
        <x:v>0</x:v>
      </x:c>
      <x:c r="C1573" s="120" t="n">
        <x:v>1</x:v>
      </x:c>
      <x:c r="D1573" s="120" t="str">
        <x:v>CADC0888</x:v>
      </x:c>
      <x:c r="E1573" s="120" t="n">
        <x:v>5</x:v>
      </x:c>
      <x:c r="F1573" s="120" t="n">
        <x:v>160</x:v>
      </x:c>
      <x:c r="G1573" s="120" t="n">
        <x:v>33</x:v>
      </x:c>
      <x:c r="H1573" s="120" t="n">
        <x:v>0.12346611212121213</x:v>
      </x:c>
      <x:c r="I1573" s="120" t="n">
        <x:v>0.017737247893408338</x:v>
      </x:c>
      <x:c r="J1573" s="120" t="n">
        <x:v>0.13318125954280632</x:v>
      </x:c>
      <x:c r="K1573" s="120" t="n">
        <x:v>-1.278742333892035</x:v>
      </x:c>
      <x:c r="L1573" s="120" t="n">
        <x:v>0.5681997768118698</x:v>
      </x:c>
      <x:c r="M1573" s="120" t="n">
        <x:v>1</x:v>
      </x:c>
      <x:c r="N1573" s="120" t="n">
        <x:v>1</x:v>
      </x:c>
      <x:c r="O1573" s="120" t="n">
        <x:v>1</x:v>
      </x:c>
      <x:c r="P1573" s="120" t="n">
        <x:v>2</x:v>
      </x:c>
      <x:c r="Q1573" s="120" t="n">
        <x:v>5</x:v>
      </x:c>
      <x:c r="R1573" s="120" t="n">
        <x:v>0.001015045094929375</x:v>
      </x:c>
      <x:c r="S1573" s="120" t="n">
        <x:v>0.0004177075964677418</x:v>
      </x:c>
      <x:c r="T1573" s="120" t="n">
        <x:v>800</x:v>
      </x:c>
      <x:c r="U1573" s="120" t="n">
        <x:v>165</x:v>
      </x:c>
      <x:c r="V1573" s="120" t="n">
        <x:v>0.00011085779933380211</x:v>
      </x:c>
      <x:c r="W1573" s="120" t="n">
        <x:v>0.0005374923604063133</x:v>
      </x:c>
      <x:c r="X1573" s="120" t="n">
        <x:v>1573</x:v>
      </x:c>
      <x:c r="Y1573" s="151" t="n">
        <x:v>44714.120462962965</x:v>
      </x:c>
      <x:c r="Z1573" s="151" t="n">
        <x:v>44714.12231481481</x:v>
      </x:c>
      <x:c r="AA1573" s="120" t="n">
        <x:v>33</x:v>
      </x:c>
      <x:c r="AB1573" s="120" t="str">
        <x:v>Normal</x:v>
      </x:c>
      <x:c r="AC1573" s="120" t="n">
        <x:v>1</x:v>
      </x:c>
      <x:c r="AD1573" s="120" t="n">
        <x:v>654</x:v>
      </x:c>
      <x:c r="AE1573" s="120" t="n">
        <x:v>7</x:v>
      </x:c>
      <x:c r="AF1573" s="120" t="n">
        <x:v>54</x:v>
      </x:c>
      <x:c r="AG1573" s="120" t="str">
        <x:v>train=1|anomaly=0</x:v>
      </x:c>
    </x:row>
    <x:row r="1574">
      <x:c r="A1574" s="120" t="n">
        <x:v>1573</x:v>
      </x:c>
      <x:c r="B1574" s="120" t="n">
        <x:v>0</x:v>
      </x:c>
      <x:c r="C1574" s="120" t="n">
        <x:v>0</x:v>
      </x:c>
      <x:c r="D1574" s="120" t="str">
        <x:v>CADC0888</x:v>
      </x:c>
      <x:c r="E1574" s="120" t="n">
        <x:v>5</x:v>
      </x:c>
      <x:c r="F1574" s="120" t="n">
        <x:v>185</x:v>
      </x:c>
      <x:c r="G1574" s="120" t="n">
        <x:v>38</x:v>
      </x:c>
      <x:c r="H1574" s="120" t="n">
        <x:v>0.2792793289473684</x:v>
      </x:c>
      <x:c r="I1574" s="120" t="n">
        <x:v>0.0845805656810047</x:v>
      </x:c>
      <x:c r="J1574" s="120" t="n">
        <x:v>0.2908273812435904</x:v>
      </x:c>
      <x:c r="K1574" s="120" t="n">
        <x:v>-1.3237125588213186</x:v>
      </x:c>
      <x:c r="L1574" s="120" t="n">
        <x:v>0.5283792548661533</x:v>
      </x:c>
      <x:c r="M1574" s="120" t="n">
        <x:v>1</x:v>
      </x:c>
      <x:c r="N1574" s="120" t="n">
        <x:v>1</x:v>
      </x:c>
      <x:c r="O1574" s="120" t="n">
        <x:v>1</x:v>
      </x:c>
      <x:c r="P1574" s="120" t="n">
        <x:v>2</x:v>
      </x:c>
      <x:c r="Q1574" s="120" t="n">
        <x:v>6</x:v>
      </x:c>
      <x:c r="R1574" s="120" t="n">
        <x:v>0.003175652945893718</x:v>
      </x:c>
      <x:c r="S1574" s="120" t="n">
        <x:v>0.0005689187093811731</x:v>
      </x:c>
      <x:c r="T1574" s="120" t="n">
        <x:v>925</x:v>
      </x:c>
      <x:c r="U1574" s="120" t="n">
        <x:v>190</x:v>
      </x:c>
      <x:c r="V1574" s="120" t="n">
        <x:v>0.0004571922469243497</x:v>
      </x:c>
      <x:c r="W1574" s="120" t="n">
        <x:v>0.0022258043600264393</x:v>
      </x:c>
      <x:c r="X1574" s="120" t="n">
        <x:v>1574</x:v>
      </x:c>
      <x:c r="Y1574" s="151" t="n">
        <x:v>44714.12237268518</x:v>
      </x:c>
      <x:c r="Z1574" s="151" t="n">
        <x:v>44714.12451388889</x:v>
      </x:c>
      <x:c r="AA1574" s="120" t="n">
        <x:v>38</x:v>
      </x:c>
      <x:c r="AB1574" s="120" t="str">
        <x:v>Normal</x:v>
      </x:c>
      <x:c r="AC1574" s="120" t="n">
        <x:v>0</x:v>
      </x:c>
      <x:c r="AD1574" s="120"/>
      <x:c r="AE1574" s="120"/>
      <x:c r="AF1574" s="120"/>
      <x:c r="AG1574" s="120"/>
    </x:row>
    <x:row r="1575">
      <x:c r="A1575" s="120" t="n">
        <x:v>1574</x:v>
      </x:c>
      <x:c r="B1575" s="120" t="n">
        <x:v>0</x:v>
      </x:c>
      <x:c r="C1575" s="120" t="n">
        <x:v>0</x:v>
      </x:c>
      <x:c r="D1575" s="120" t="str">
        <x:v>CADC0888</x:v>
      </x:c>
      <x:c r="E1575" s="120" t="n">
        <x:v>5</x:v>
      </x:c>
      <x:c r="F1575" s="120" t="n">
        <x:v>175</x:v>
      </x:c>
      <x:c r="G1575" s="120" t="n">
        <x:v>36</x:v>
      </x:c>
      <x:c r="H1575" s="120" t="n">
        <x:v>0.3284673722222222</x:v>
      </x:c>
      <x:c r="I1575" s="120" t="n">
        <x:v>0.09846824326526256</x:v>
      </x:c>
      <x:c r="J1575" s="120" t="n">
        <x:v>0.31379649976579177</x:v>
      </x:c>
      <x:c r="K1575" s="120" t="n">
        <x:v>-1.4358861660026045</x:v>
      </x:c>
      <x:c r="L1575" s="120" t="n">
        <x:v>0.3987150046815602</x:v>
      </x:c>
      <x:c r="M1575" s="120" t="n">
        <x:v>1</x:v>
      </x:c>
      <x:c r="N1575" s="120" t="n">
        <x:v>1</x:v>
      </x:c>
      <x:c r="O1575" s="120" t="n">
        <x:v>1</x:v>
      </x:c>
      <x:c r="P1575" s="120" t="n">
        <x:v>2</x:v>
      </x:c>
      <x:c r="Q1575" s="120" t="n">
        <x:v>7</x:v>
      </x:c>
      <x:c r="R1575" s="120" t="n">
        <x:v>0.0037544402222724404</x:v>
      </x:c>
      <x:c r="S1575" s="120" t="n">
        <x:v>0.00056674681635544</x:v>
      </x:c>
      <x:c r="T1575" s="120" t="n">
        <x:v>875</x:v>
      </x:c>
      <x:c r="U1575" s="120" t="n">
        <x:v>180</x:v>
      </x:c>
      <x:c r="V1575" s="120" t="n">
        <x:v>0.0005626756758015004</x:v>
      </x:c>
      <x:c r="W1575" s="120" t="n">
        <x:v>0.0027352289795906266</x:v>
      </x:c>
      <x:c r="X1575" s="120" t="n">
        <x:v>1575</x:v>
      </x:c>
      <x:c r="Y1575" s="151" t="n">
        <x:v>44714.12457175926</x:v>
      </x:c>
      <x:c r="Z1575" s="151" t="n">
        <x:v>44714.126597222225</x:v>
      </x:c>
      <x:c r="AA1575" s="120" t="n">
        <x:v>36</x:v>
      </x:c>
      <x:c r="AB1575" s="120" t="str">
        <x:v>Normal</x:v>
      </x:c>
      <x:c r="AC1575" s="120" t="n">
        <x:v>1</x:v>
      </x:c>
      <x:c r="AD1575" s="120" t="n">
        <x:v>393</x:v>
      </x:c>
      <x:c r="AE1575" s="120" t="n">
        <x:v>4</x:v>
      </x:c>
      <x:c r="AF1575" s="120" t="n">
        <x:v>93</x:v>
      </x:c>
      <x:c r="AG1575" s="120" t="str">
        <x:v>train=0|anomaly=0</x:v>
      </x:c>
    </x:row>
    <x:row r="1576">
      <x:c r="A1576" s="120" t="n">
        <x:v>1575</x:v>
      </x:c>
      <x:c r="B1576" s="120" t="n">
        <x:v>1</x:v>
      </x:c>
      <x:c r="C1576" s="120" t="n">
        <x:v>0</x:v>
      </x:c>
      <x:c r="D1576" s="120" t="str">
        <x:v>CADC0888</x:v>
      </x:c>
      <x:c r="E1576" s="120" t="n">
        <x:v>5</x:v>
      </x:c>
      <x:c r="F1576" s="120" t="n">
        <x:v>175</x:v>
      </x:c>
      <x:c r="G1576" s="120" t="n">
        <x:v>36</x:v>
      </x:c>
      <x:c r="H1576" s="120" t="n">
        <x:v>0.10175881555555552</x:v>
      </x:c>
      <x:c r="I1576" s="120" t="n">
        <x:v>0.012786345525902689</x:v>
      </x:c>
      <x:c r="J1576" s="120" t="n">
        <x:v>0.1130767240677881</x:v>
      </x:c>
      <x:c r="K1576" s="120" t="n">
        <x:v>-1.0402171065776729</x:v>
      </x:c>
      <x:c r="L1576" s="120" t="n">
        <x:v>0.7227687113359639</x:v>
      </x:c>
      <x:c r="M1576" s="120" t="n">
        <x:v>2</x:v>
      </x:c>
      <x:c r="N1576" s="120" t="n">
        <x:v>1</x:v>
      </x:c>
      <x:c r="O1576" s="120" t="n">
        <x:v>1</x:v>
      </x:c>
      <x:c r="P1576" s="120" t="n">
        <x:v>3</x:v>
      </x:c>
      <x:c r="Q1576" s="120" t="n">
        <x:v>3</x:v>
      </x:c>
      <x:c r="R1576" s="120" t="n">
        <x:v>0.0014931160675254681</x:v>
      </x:c>
      <x:c r="S1576" s="120" t="n">
        <x:v>0.0028846695012359827</x:v>
      </x:c>
      <x:c r="T1576" s="120" t="n">
        <x:v>875</x:v>
      </x:c>
      <x:c r="U1576" s="120" t="n">
        <x:v>180</x:v>
      </x:c>
      <x:c r="V1576" s="120" t="n">
        <x:v>0.0000730648315765868</x:v>
      </x:c>
      <x:c r="W1576" s="120" t="n">
        <x:v>0.000355176264608408</x:v>
      </x:c>
      <x:c r="X1576" s="120" t="n">
        <x:v>1576</x:v>
      </x:c>
      <x:c r="Y1576" s="151" t="n">
        <x:v>44714.126655092594</x:v>
      </x:c>
      <x:c r="Z1576" s="151" t="n">
        <x:v>44714.12868055556</x:v>
      </x:c>
      <x:c r="AA1576" s="120" t="n">
        <x:v>36</x:v>
      </x:c>
      <x:c r="AB1576" s="120" t="str">
        <x:v>Anomalous</x:v>
      </x:c>
      <x:c r="AC1576" s="120" t="n">
        <x:v>0</x:v>
      </x:c>
      <x:c r="AD1576" s="120"/>
      <x:c r="AE1576" s="120"/>
      <x:c r="AF1576" s="120"/>
      <x:c r="AG1576" s="120"/>
    </x:row>
    <x:row r="1577">
      <x:c r="A1577" s="120" t="n">
        <x:v>1576</x:v>
      </x:c>
      <x:c r="B1577" s="120" t="n">
        <x:v>0</x:v>
      </x:c>
      <x:c r="C1577" s="120" t="n">
        <x:v>1</x:v>
      </x:c>
      <x:c r="D1577" s="120" t="str">
        <x:v>CADC0888</x:v>
      </x:c>
      <x:c r="E1577" s="120" t="n">
        <x:v>5</x:v>
      </x:c>
      <x:c r="F1577" s="120" t="n">
        <x:v>225</x:v>
      </x:c>
      <x:c r="G1577" s="120" t="n">
        <x:v>46</x:v>
      </x:c>
      <x:c r="H1577" s="120" t="n">
        <x:v>0.30435100891304345</x:v>
      </x:c>
      <x:c r="I1577" s="120" t="n">
        <x:v>0.13570160850947827</x:v>
      </x:c>
      <x:c r="J1577" s="120" t="n">
        <x:v>0.36837699237259414</x:v>
      </x:c>
      <x:c r="K1577" s="120" t="n">
        <x:v>-0.7974881185485541</x:v>
      </x:c>
      <x:c r="L1577" s="120" t="n">
        <x:v>0.9110713375116651</x:v>
      </x:c>
      <x:c r="M1577" s="120" t="n">
        <x:v>1</x:v>
      </x:c>
      <x:c r="N1577" s="120" t="n">
        <x:v>1</x:v>
      </x:c>
      <x:c r="O1577" s="120" t="n">
        <x:v>1</x:v>
      </x:c>
      <x:c r="P1577" s="120" t="n">
        <x:v>1</x:v>
      </x:c>
      <x:c r="Q1577" s="120" t="n">
        <x:v>6</x:v>
      </x:c>
      <x:c r="R1577" s="120" t="n">
        <x:v>0.004673949820049693</x:v>
      </x:c>
      <x:c r="S1577" s="120" t="n">
        <x:v>0.0005163960234484725</x:v>
      </x:c>
      <x:c r="T1577" s="120" t="n">
        <x:v>1125</x:v>
      </x:c>
      <x:c r="U1577" s="120" t="n">
        <x:v>230</x:v>
      </x:c>
      <x:c r="V1577" s="120" t="n">
        <x:v>0.0006031182600421257</x:v>
      </x:c>
      <x:c r="W1577" s="120" t="n">
        <x:v>0.0029500349675973536</x:v>
      </x:c>
      <x:c r="X1577" s="120" t="n">
        <x:v>1577</x:v>
      </x:c>
      <x:c r="Y1577" s="151" t="n">
        <x:v>44714.12873842593</x:v>
      </x:c>
      <x:c r="Z1577" s="151" t="n">
        <x:v>44714.13134259259</x:v>
      </x:c>
      <x:c r="AA1577" s="120" t="n">
        <x:v>46</x:v>
      </x:c>
      <x:c r="AB1577" s="120" t="str">
        <x:v>Normal</x:v>
      </x:c>
      <x:c r="AC1577" s="120" t="n">
        <x:v>0</x:v>
      </x:c>
      <x:c r="AD1577" s="120"/>
      <x:c r="AE1577" s="120"/>
      <x:c r="AF1577" s="120"/>
      <x:c r="AG1577" s="120"/>
    </x:row>
    <x:row r="1578">
      <x:c r="A1578" s="120" t="n">
        <x:v>1577</x:v>
      </x:c>
      <x:c r="B1578" s="120" t="n">
        <x:v>1</x:v>
      </x:c>
      <x:c r="C1578" s="120" t="n">
        <x:v>1</x:v>
      </x:c>
      <x:c r="D1578" s="120" t="str">
        <x:v>CADC0888</x:v>
      </x:c>
      <x:c r="E1578" s="120" t="n">
        <x:v>5</x:v>
      </x:c>
      <x:c r="F1578" s="120" t="n">
        <x:v>120</x:v>
      </x:c>
      <x:c r="G1578" s="120" t="n">
        <x:v>25</x:v>
      </x:c>
      <x:c r="H1578" s="120" t="n">
        <x:v>0.0174887556</x:v>
      </x:c>
      <x:c r="I1578" s="120" t="n">
        <x:v>0.00048646926295401664</x:v>
      </x:c>
      <x:c r="J1578" s="120" t="n">
        <x:v>0.0220560482170768</x:v>
      </x:c>
      <x:c r="K1578" s="120" t="n">
        <x:v>-0.3486100904079663</x:v>
      </x:c>
      <x:c r="L1578" s="120" t="n">
        <x:v>1.0919403998011832</x:v>
      </x:c>
      <x:c r="M1578" s="120" t="n">
        <x:v>1</x:v>
      </x:c>
      <x:c r="N1578" s="120" t="n">
        <x:v>1</x:v>
      </x:c>
      <x:c r="O1578" s="120" t="n">
        <x:v>2</x:v>
      </x:c>
      <x:c r="P1578" s="120" t="n">
        <x:v>1</x:v>
      </x:c>
      <x:c r="Q1578" s="120" t="n">
        <x:v>3</x:v>
      </x:c>
      <x:c r="R1578" s="120" t="n">
        <x:v>0.0002452463667291151</x:v>
      </x:c>
      <x:c r="S1578" s="120" t="n">
        <x:v>0.0004572964928058489</x:v>
      </x:c>
      <x:c r="T1578" s="120" t="n">
        <x:v>600</x:v>
      </x:c>
      <x:c r="U1578" s="120" t="n">
        <x:v>125</x:v>
      </x:c>
      <x:c r="V1578" s="120" t="n">
        <x:v>0.000004053910524616805</x:v>
      </x:c>
      <x:c r="W1578" s="120" t="n">
        <x:v>0.000019458770518160664</x:v>
      </x:c>
      <x:c r="X1578" s="120" t="n">
        <x:v>1578</x:v>
      </x:c>
      <x:c r="Y1578" s="151" t="n">
        <x:v>44714.13140046296</x:v>
      </x:c>
      <x:c r="Z1578" s="151" t="n">
        <x:v>44714.132789351854</x:v>
      </x:c>
      <x:c r="AA1578" s="120" t="n">
        <x:v>25</x:v>
      </x:c>
      <x:c r="AB1578" s="120" t="str">
        <x:v>Anomalous</x:v>
      </x:c>
      <x:c r="AC1578" s="120" t="n">
        <x:v>1</x:v>
      </x:c>
      <x:c r="AD1578" s="120" t="n">
        <x:v>471</x:v>
      </x:c>
      <x:c r="AE1578" s="120" t="n">
        <x:v>5</x:v>
      </x:c>
      <x:c r="AF1578" s="120" t="n">
        <x:v>71</x:v>
      </x:c>
      <x:c r="AG1578" s="120" t="str">
        <x:v>train=1|anomaly=1</x:v>
      </x:c>
    </x:row>
    <x:row r="1579">
      <x:c r="A1579" s="120" t="n">
        <x:v>1578</x:v>
      </x:c>
      <x:c r="B1579" s="120" t="n">
        <x:v>0</x:v>
      </x:c>
      <x:c r="C1579" s="120" t="n">
        <x:v>1</x:v>
      </x:c>
      <x:c r="D1579" s="120" t="str">
        <x:v>CADC0888</x:v>
      </x:c>
      <x:c r="E1579" s="120" t="n">
        <x:v>5</x:v>
      </x:c>
      <x:c r="F1579" s="120" t="n">
        <x:v>225</x:v>
      </x:c>
      <x:c r="G1579" s="120" t="n">
        <x:v>44</x:v>
      </x:c>
      <x:c r="H1579" s="120" t="n">
        <x:v>0.3282785795454546</x:v>
      </x:c>
      <x:c r="I1579" s="120" t="n">
        <x:v>0.14801359252652613</x:v>
      </x:c>
      <x:c r="J1579" s="120" t="n">
        <x:v>0.3847253468729688</x:v>
      </x:c>
      <x:c r="K1579" s="120" t="n">
        <x:v>-0.7776885319528724</x:v>
      </x:c>
      <x:c r="L1579" s="120" t="n">
        <x:v>0.9092745773655706</x:v>
      </x:c>
      <x:c r="M1579" s="120" t="n">
        <x:v>1</x:v>
      </x:c>
      <x:c r="N1579" s="120" t="n">
        <x:v>1</x:v>
      </x:c>
      <x:c r="O1579" s="120" t="n">
        <x:v>1</x:v>
      </x:c>
      <x:c r="P1579" s="120" t="n">
        <x:v>1</x:v>
      </x:c>
      <x:c r="Q1579" s="120" t="n">
        <x:v>3</x:v>
      </x:c>
      <x:c r="R1579" s="120" t="n">
        <x:v>0.006039020054526143</x:v>
      </x:c>
      <x:c r="S1579" s="120" t="n">
        <x:v>0.001757688859512953</x:v>
      </x:c>
      <x:c r="T1579" s="120" t="n">
        <x:v>1275</x:v>
      </x:c>
      <x:c r="U1579" s="120" t="n">
        <x:v>220</x:v>
      </x:c>
      <x:c r="V1579" s="120" t="n">
        <x:v>0.0006578381890067828</x:v>
      </x:c>
      <x:c r="W1579" s="120" t="n">
        <x:v>0.0033639452846937756</x:v>
      </x:c>
      <x:c r="X1579" s="120" t="n">
        <x:v>1579</x:v>
      </x:c>
      <x:c r="Y1579" s="151" t="n">
        <x:v>44714.13284722222</x:v>
      </x:c>
      <x:c r="Z1579" s="151" t="n">
        <x:v>44714.13545138889</x:v>
      </x:c>
      <x:c r="AA1579" s="120" t="n">
        <x:v>44</x:v>
      </x:c>
      <x:c r="AB1579" s="120" t="str">
        <x:v>Normal</x:v>
      </x:c>
      <x:c r="AC1579" s="120" t="n">
        <x:v>0</x:v>
      </x:c>
      <x:c r="AD1579" s="120"/>
      <x:c r="AE1579" s="120"/>
      <x:c r="AF1579" s="120"/>
      <x:c r="AG1579" s="120"/>
    </x:row>
    <x:row r="1580">
      <x:c r="A1580" s="120" t="n">
        <x:v>1579</x:v>
      </x:c>
      <x:c r="B1580" s="120" t="n">
        <x:v>1</x:v>
      </x:c>
      <x:c r="C1580" s="120" t="n">
        <x:v>0</x:v>
      </x:c>
      <x:c r="D1580" s="120" t="str">
        <x:v>CADC0888</x:v>
      </x:c>
      <x:c r="E1580" s="120" t="n">
        <x:v>5</x:v>
      </x:c>
      <x:c r="F1580" s="120" t="n">
        <x:v>150</x:v>
      </x:c>
      <x:c r="G1580" s="120" t="n">
        <x:v>31</x:v>
      </x:c>
      <x:c r="H1580" s="120" t="n">
        <x:v>0.07964973290322581</x:v>
      </x:c>
      <x:c r="I1580" s="120" t="n">
        <x:v>0.0042525981405114</x:v>
      </x:c>
      <x:c r="J1580" s="120" t="n">
        <x:v>0.06521194783558762</x:v>
      </x:c>
      <x:c r="K1580" s="120" t="n">
        <x:v>-0.8421892949491983</x:v>
      </x:c>
      <x:c r="L1580" s="120" t="n">
        <x:v>0.7050171345682174</x:v>
      </x:c>
      <x:c r="M1580" s="120" t="n">
        <x:v>1</x:v>
      </x:c>
      <x:c r="N1580" s="120" t="n">
        <x:v>1</x:v>
      </x:c>
      <x:c r="O1580" s="120" t="n">
        <x:v>1</x:v>
      </x:c>
      <x:c r="P1580" s="120" t="n">
        <x:v>2</x:v>
      </x:c>
      <x:c r="Q1580" s="120" t="n">
        <x:v>4</x:v>
      </x:c>
      <x:c r="R1580" s="120" t="n">
        <x:v>0.0004423226217177088</x:v>
      </x:c>
      <x:c r="S1580" s="120" t="n">
        <x:v>0.000325006784877267</x:v>
      </x:c>
      <x:c r="T1580" s="120" t="n">
        <x:v>750</x:v>
      </x:c>
      <x:c r="U1580" s="120" t="n">
        <x:v>155</x:v>
      </x:c>
      <x:c r="V1580" s="120" t="n">
        <x:v>0.000028350654270076</x:v>
      </x:c>
      <x:c r="W1580" s="120" t="n">
        <x:v>0.0001371805851777871</x:v>
      </x:c>
      <x:c r="X1580" s="120" t="n">
        <x:v>1580</x:v>
      </x:c>
      <x:c r="Y1580" s="151" t="n">
        <x:v>44714.13550925926</x:v>
      </x:c>
      <x:c r="Z1580" s="151" t="n">
        <x:v>44714.13724537037</x:v>
      </x:c>
      <x:c r="AA1580" s="120" t="n">
        <x:v>31</x:v>
      </x:c>
      <x:c r="AB1580" s="120" t="str">
        <x:v>Anomalous</x:v>
      </x:c>
      <x:c r="AC1580" s="120" t="n">
        <x:v>1</x:v>
      </x:c>
      <x:c r="AD1580" s="120" t="n">
        <x:v>206</x:v>
      </x:c>
      <x:c r="AE1580" s="120" t="n">
        <x:v>3</x:v>
      </x:c>
      <x:c r="AF1580" s="120" t="n">
        <x:v>6</x:v>
      </x:c>
      <x:c r="AG1580" s="120" t="str">
        <x:v>train=0|anomaly=1</x:v>
      </x:c>
    </x:row>
    <x:row r="1581">
      <x:c r="A1581" s="120" t="n">
        <x:v>1580</x:v>
      </x:c>
      <x:c r="B1581" s="120" t="n">
        <x:v>0</x:v>
      </x:c>
      <x:c r="C1581" s="120" t="n">
        <x:v>0</x:v>
      </x:c>
      <x:c r="D1581" s="120" t="str">
        <x:v>CADC0888</x:v>
      </x:c>
      <x:c r="E1581" s="120" t="n">
        <x:v>5</x:v>
      </x:c>
      <x:c r="F1581" s="120" t="n">
        <x:v>190</x:v>
      </x:c>
      <x:c r="G1581" s="120" t="n">
        <x:v>39</x:v>
      </x:c>
      <x:c r="H1581" s="120" t="n">
        <x:v>0.3570350417948718</x:v>
      </x:c>
      <x:c r="I1581" s="120" t="n">
        <x:v>0.1281724747180373</x:v>
      </x:c>
      <x:c r="J1581" s="120" t="n">
        <x:v>0.35801183600271835</x:v>
      </x:c>
      <x:c r="K1581" s="120" t="n">
        <x:v>-1.3119727391509703</x:v>
      </x:c>
      <x:c r="L1581" s="120" t="n">
        <x:v>0.5195275681649955</x:v>
      </x:c>
      <x:c r="M1581" s="120" t="n">
        <x:v>1</x:v>
      </x:c>
      <x:c r="N1581" s="120" t="n">
        <x:v>1</x:v>
      </x:c>
      <x:c r="O1581" s="120" t="n">
        <x:v>1</x:v>
      </x:c>
      <x:c r="P1581" s="120" t="n">
        <x:v>2</x:v>
      </x:c>
      <x:c r="Q1581" s="120" t="n">
        <x:v>6</x:v>
      </x:c>
      <x:c r="R1581" s="120" t="n">
        <x:v>0.004492140494794898</x:v>
      </x:c>
      <x:c r="S1581" s="120" t="n">
        <x:v>0.0008500651773416195</x:v>
      </x:c>
      <x:c r="T1581" s="120" t="n">
        <x:v>950</x:v>
      </x:c>
      <x:c r="U1581" s="120" t="n">
        <x:v>195</x:v>
      </x:c>
      <x:c r="V1581" s="120" t="n">
        <x:v>0.0006745919722001963</x:v>
      </x:c>
      <x:c r="W1581" s="120" t="n">
        <x:v>0.0032864737107189054</x:v>
      </x:c>
      <x:c r="X1581" s="120" t="n">
        <x:v>1581</x:v>
      </x:c>
      <x:c r="Y1581" s="151" t="n">
        <x:v>44714.13730324074</x:v>
      </x:c>
      <x:c r="Z1581" s="151" t="n">
        <x:v>44714.139502314814</x:v>
      </x:c>
      <x:c r="AA1581" s="120" t="n">
        <x:v>39</x:v>
      </x:c>
      <x:c r="AB1581" s="120" t="str">
        <x:v>Normal</x:v>
      </x:c>
      <x:c r="AC1581" s="120" t="n">
        <x:v>0</x:v>
      </x:c>
      <x:c r="AD1581" s="120"/>
      <x:c r="AE1581" s="120"/>
      <x:c r="AF1581" s="120"/>
      <x:c r="AG1581" s="120"/>
    </x:row>
    <x:row r="1582">
      <x:c r="A1582" s="120" t="n">
        <x:v>1581</x:v>
      </x:c>
      <x:c r="B1582" s="120" t="n">
        <x:v>0</x:v>
      </x:c>
      <x:c r="C1582" s="120" t="n">
        <x:v>1</x:v>
      </x:c>
      <x:c r="D1582" s="120" t="str">
        <x:v>CADC0888</x:v>
      </x:c>
      <x:c r="E1582" s="120" t="n">
        <x:v>5</x:v>
      </x:c>
      <x:c r="F1582" s="120" t="n">
        <x:v>170</x:v>
      </x:c>
      <x:c r="G1582" s="120" t="n">
        <x:v>35</x:v>
      </x:c>
      <x:c r="H1582" s="120" t="n">
        <x:v>0.27146512</x:v>
      </x:c>
      <x:c r="I1582" s="120" t="n">
        <x:v>0.05252518175020389</x:v>
      </x:c>
      <x:c r="J1582" s="120" t="n">
        <x:v>0.22918372924403663</x:v>
      </x:c>
      <x:c r="K1582" s="120" t="n">
        <x:v>-1.3914138688156588</x:v>
      </x:c>
      <x:c r="L1582" s="120" t="n">
        <x:v>0.3977170034799073</x:v>
      </x:c>
      <x:c r="M1582" s="120" t="n">
        <x:v>1</x:v>
      </x:c>
      <x:c r="N1582" s="120" t="n">
        <x:v>1</x:v>
      </x:c>
      <x:c r="O1582" s="120" t="n">
        <x:v>1</x:v>
      </x:c>
      <x:c r="P1582" s="120" t="n">
        <x:v>1</x:v>
      </x:c>
      <x:c r="Q1582" s="120" t="n">
        <x:v>2</x:v>
      </x:c>
      <x:c r="R1582" s="120" t="n">
        <x:v>0.0021029091384945756</x:v>
      </x:c>
      <x:c r="S1582" s="120" t="n">
        <x:v>0.0003011245334604592</x:v>
      </x:c>
      <x:c r="T1582" s="120" t="n">
        <x:v>850</x:v>
      </x:c>
      <x:c r="U1582" s="120" t="n">
        <x:v>175</x:v>
      </x:c>
      <x:c r="V1582" s="120" t="n">
        <x:v>0.00030897165735414053</x:v>
      </x:c>
      <x:c r="W1582" s="120" t="n">
        <x:v>0.001500719478577254</x:v>
      </x:c>
      <x:c r="X1582" s="120" t="n">
        <x:v>1582</x:v>
      </x:c>
      <x:c r="Y1582" s="151" t="n">
        <x:v>44714.139560185184</x:v>
      </x:c>
      <x:c r="Z1582" s="151" t="n">
        <x:v>44714.14152777778</x:v>
      </x:c>
      <x:c r="AA1582" s="120" t="n">
        <x:v>35</x:v>
      </x:c>
      <x:c r="AB1582" s="120" t="str">
        <x:v>Normal</x:v>
      </x:c>
      <x:c r="AC1582" s="120" t="n">
        <x:v>0</x:v>
      </x:c>
      <x:c r="AD1582" s="120"/>
      <x:c r="AE1582" s="120"/>
      <x:c r="AF1582" s="120"/>
      <x:c r="AG1582" s="120"/>
    </x:row>
    <x:row r="1583">
      <x:c r="A1583" s="120" t="n">
        <x:v>1582</x:v>
      </x:c>
      <x:c r="B1583" s="120" t="n">
        <x:v>1</x:v>
      </x:c>
      <x:c r="C1583" s="120" t="n">
        <x:v>1</x:v>
      </x:c>
      <x:c r="D1583" s="120" t="str">
        <x:v>CADC0888</x:v>
      </x:c>
      <x:c r="E1583" s="120" t="n">
        <x:v>5</x:v>
      </x:c>
      <x:c r="F1583" s="120" t="n">
        <x:v>155</x:v>
      </x:c>
      <x:c r="G1583" s="120" t="n">
        <x:v>32</x:v>
      </x:c>
      <x:c r="H1583" s="120" t="n">
        <x:v>0.224215259375</x:v>
      </x:c>
      <x:c r="I1583" s="120" t="n">
        <x:v>0.03503415960056054</x:v>
      </x:c>
      <x:c r="J1583" s="120" t="n">
        <x:v>0.18717414244644087</x:v>
      </x:c>
      <x:c r="K1583" s="120" t="n">
        <x:v>-1.4184101452362161</x:v>
      </x:c>
      <x:c r="L1583" s="120" t="n">
        <x:v>0.1746227390354663</x:v>
      </x:c>
      <x:c r="M1583" s="120" t="n">
        <x:v>2</x:v>
      </x:c>
      <x:c r="N1583" s="120" t="n">
        <x:v>1</x:v>
      </x:c>
      <x:c r="O1583" s="120" t="n">
        <x:v>1</x:v>
      </x:c>
      <x:c r="P1583" s="120" t="n">
        <x:v>2</x:v>
      </x:c>
      <x:c r="Q1583" s="120" t="n">
        <x:v>1</x:v>
      </x:c>
      <x:c r="R1583" s="120" t="n">
        <x:v>0.003931349862429531</x:v>
      </x:c>
      <x:c r="S1583" s="120" t="n">
        <x:v>0.008075905226518002</x:v>
      </x:c>
      <x:c r="T1583" s="120" t="n">
        <x:v>775</x:v>
      </x:c>
      <x:c r="U1583" s="120" t="n">
        <x:v>160</x:v>
      </x:c>
      <x:c r="V1583" s="120" t="n">
        <x:v>0.00022602683613264865</x:v>
      </x:c>
      <x:c r="W1583" s="120" t="n">
        <x:v>0.001094817487517517</x:v>
      </x:c>
      <x:c r="X1583" s="120" t="n">
        <x:v>1583</x:v>
      </x:c>
      <x:c r="Y1583" s="151" t="n">
        <x:v>44714.14158564815</x:v>
      </x:c>
      <x:c r="Z1583" s="151" t="n">
        <x:v>44714.143379629626</x:v>
      </x:c>
      <x:c r="AA1583" s="120" t="n">
        <x:v>32</x:v>
      </x:c>
      <x:c r="AB1583" s="120" t="str">
        <x:v>Anomalous</x:v>
      </x:c>
      <x:c r="AC1583" s="120" t="n">
        <x:v>1</x:v>
      </x:c>
      <x:c r="AD1583" s="120" t="n">
        <x:v>121</x:v>
      </x:c>
      <x:c r="AE1583" s="120" t="n">
        <x:v>2</x:v>
      </x:c>
      <x:c r="AF1583" s="120" t="n">
        <x:v>21</x:v>
      </x:c>
      <x:c r="AG1583" s="120" t="str">
        <x:v>train=1|anomaly=1</x:v>
      </x:c>
    </x:row>
    <x:row r="1584">
      <x:c r="A1584" s="120" t="n">
        <x:v>1583</x:v>
      </x:c>
      <x:c r="B1584" s="120" t="n">
        <x:v>0</x:v>
      </x:c>
      <x:c r="C1584" s="120" t="n">
        <x:v>1</x:v>
      </x:c>
      <x:c r="D1584" s="120" t="str">
        <x:v>CADC0888</x:v>
      </x:c>
      <x:c r="E1584" s="120" t="n">
        <x:v>5</x:v>
      </x:c>
      <x:c r="F1584" s="120" t="n">
        <x:v>295</x:v>
      </x:c>
      <x:c r="G1584" s="120" t="n">
        <x:v>60</x:v>
      </x:c>
      <x:c r="H1584" s="120" t="n">
        <x:v>0.22404691283333333</x:v>
      </x:c>
      <x:c r="I1584" s="120" t="n">
        <x:v>0.10520055101368368</x:v>
      </x:c>
      <x:c r="J1584" s="120" t="n">
        <x:v>0.32434634422740716</x:v>
      </x:c>
      <x:c r="K1584" s="120" t="n">
        <x:v>0.2214636993044672</x:v>
      </x:c>
      <x:c r="L1584" s="120" t="n">
        <x:v>1.3417939131301155</x:v>
      </x:c>
      <x:c r="M1584" s="120" t="n">
        <x:v>1</x:v>
      </x:c>
      <x:c r="N1584" s="120" t="n">
        <x:v>1</x:v>
      </x:c>
      <x:c r="O1584" s="120" t="n">
        <x:v>1</x:v>
      </x:c>
      <x:c r="P1584" s="120" t="n">
        <x:v>1</x:v>
      </x:c>
      <x:c r="Q1584" s="120" t="n">
        <x:v>6</x:v>
      </x:c>
      <x:c r="R1584" s="120" t="n">
        <x:v>0.003186900361548597</x:v>
      </x:c>
      <x:c r="S1584" s="120" t="n">
        <x:v>0.00032943457203952505</x:v>
      </x:c>
      <x:c r="T1584" s="120" t="n">
        <x:v>1475</x:v>
      </x:c>
      <x:c r="U1584" s="120" t="n">
        <x:v>300</x:v>
      </x:c>
      <x:c r="V1584" s="120" t="n">
        <x:v>0.00035661203733452097</x:v>
      </x:c>
      <x:c r="W1584" s="120" t="n">
        <x:v>0.001753342516894728</x:v>
      </x:c>
      <x:c r="X1584" s="120" t="n">
        <x:v>1584</x:v>
      </x:c>
      <x:c r="Y1584" s="151" t="n">
        <x:v>44714.1434375</x:v>
      </x:c>
      <x:c r="Z1584" s="151" t="n">
        <x:v>44714.14685185185</x:v>
      </x:c>
      <x:c r="AA1584" s="120" t="n">
        <x:v>60</x:v>
      </x:c>
      <x:c r="AB1584" s="120" t="str">
        <x:v>Normal</x:v>
      </x:c>
      <x:c r="AC1584" s="120" t="n">
        <x:v>1</x:v>
      </x:c>
      <x:c r="AD1584" s="120" t="n">
        <x:v>491</x:v>
      </x:c>
      <x:c r="AE1584" s="120" t="n">
        <x:v>5</x:v>
      </x:c>
      <x:c r="AF1584" s="120" t="n">
        <x:v>91</x:v>
      </x:c>
      <x:c r="AG1584" s="120" t="str">
        <x:v>train=1|anomaly=0</x:v>
      </x:c>
    </x:row>
    <x:row r="1585">
      <x:c r="A1585" s="120" t="n">
        <x:v>1584</x:v>
      </x:c>
      <x:c r="B1585" s="120" t="n">
        <x:v>0</x:v>
      </x:c>
      <x:c r="C1585" s="120" t="n">
        <x:v>0</x:v>
      </x:c>
      <x:c r="D1585" s="120" t="str">
        <x:v>CADC0888</x:v>
      </x:c>
      <x:c r="E1585" s="120" t="n">
        <x:v>5</x:v>
      </x:c>
      <x:c r="F1585" s="120" t="n">
        <x:v>250</x:v>
      </x:c>
      <x:c r="G1585" s="120" t="n">
        <x:v>51</x:v>
      </x:c>
      <x:c r="H1585" s="120" t="n">
        <x:v>0.24380003372549017</x:v>
      </x:c>
      <x:c r="I1585" s="120" t="n">
        <x:v>0.13202479676395934</x:v>
      </x:c>
      <x:c r="J1585" s="120" t="n">
        <x:v>0.3633521663124624</x:v>
      </x:c>
      <x:c r="K1585" s="120" t="n">
        <x:v>-0.24798496004922255</x:v>
      </x:c>
      <x:c r="L1585" s="120" t="n">
        <x:v>1.1644268585341186</x:v>
      </x:c>
      <x:c r="M1585" s="120" t="n">
        <x:v>1</x:v>
      </x:c>
      <x:c r="N1585" s="120" t="n">
        <x:v>1</x:v>
      </x:c>
      <x:c r="O1585" s="120" t="n">
        <x:v>1</x:v>
      </x:c>
      <x:c r="P1585" s="120" t="n">
        <x:v>1</x:v>
      </x:c>
      <x:c r="Q1585" s="120" t="n">
        <x:v>3</x:v>
      </x:c>
      <x:c r="R1585" s="120" t="n">
        <x:v>0.004611543714510267</x:v>
      </x:c>
      <x:c r="S1585" s="120" t="n">
        <x:v>0.0005032296081713999</x:v>
      </x:c>
      <x:c r="T1585" s="120" t="n">
        <x:v>1250</x:v>
      </x:c>
      <x:c r="U1585" s="120" t="n">
        <x:v>255</x:v>
      </x:c>
      <x:c r="V1585" s="120" t="n">
        <x:v>0.0005280991870558374</x:v>
      </x:c>
      <x:c r="W1585" s="120" t="n">
        <x:v>0.0025887215051756734</x:v>
      </x:c>
      <x:c r="X1585" s="120" t="n">
        <x:v>1585</x:v>
      </x:c>
      <x:c r="Y1585" s="151" t="n">
        <x:v>44714.14690972222</x:v>
      </x:c>
      <x:c r="Z1585" s="151" t="n">
        <x:v>44714.14980324074</x:v>
      </x:c>
      <x:c r="AA1585" s="120" t="n">
        <x:v>51</x:v>
      </x:c>
      <x:c r="AB1585" s="120" t="str">
        <x:v>Normal</x:v>
      </x:c>
      <x:c r="AC1585" s="120" t="n">
        <x:v>0</x:v>
      </x:c>
      <x:c r="AD1585" s="120"/>
      <x:c r="AE1585" s="120"/>
      <x:c r="AF1585" s="120"/>
      <x:c r="AG1585" s="120"/>
    </x:row>
    <x:row r="1586">
      <x:c r="A1586" s="120" t="n">
        <x:v>1585</x:v>
      </x:c>
      <x:c r="B1586" s="120" t="n">
        <x:v>0</x:v>
      </x:c>
      <x:c r="C1586" s="120" t="n">
        <x:v>0</x:v>
      </x:c>
      <x:c r="D1586" s="120" t="str">
        <x:v>CADC0888</x:v>
      </x:c>
      <x:c r="E1586" s="120" t="n">
        <x:v>5</x:v>
      </x:c>
      <x:c r="F1586" s="120" t="n">
        <x:v>215</x:v>
      </x:c>
      <x:c r="G1586" s="120" t="n">
        <x:v>44</x:v>
      </x:c>
      <x:c r="H1586" s="120" t="n">
        <x:v>0.27483979318181817</x:v>
      </x:c>
      <x:c r="I1586" s="120" t="n">
        <x:v>0.11611521435747202</x:v>
      </x:c>
      <x:c r="J1586" s="120" t="n">
        <x:v>0.3407568258413498</x:v>
      </x:c>
      <x:c r="K1586" s="120" t="n">
        <x:v>-0.9801637555333285</x:v>
      </x:c>
      <x:c r="L1586" s="120" t="n">
        <x:v>0.803735930969769</x:v>
      </x:c>
      <x:c r="M1586" s="120" t="n">
        <x:v>1</x:v>
      </x:c>
      <x:c r="N1586" s="120" t="n">
        <x:v>1</x:v>
      </x:c>
      <x:c r="O1586" s="120" t="n">
        <x:v>1</x:v>
      </x:c>
      <x:c r="P1586" s="120" t="n">
        <x:v>2</x:v>
      </x:c>
      <x:c r="Q1586" s="120" t="n">
        <x:v>6</x:v>
      </x:c>
      <x:c r="R1586" s="120" t="n">
        <x:v>0.004005567568044186</x:v>
      </x:c>
      <x:c r="S1586" s="120" t="n">
        <x:v>0.0007355526422309523</x:v>
      </x:c>
      <x:c r="T1586" s="120" t="n">
        <x:v>1075</x:v>
      </x:c>
      <x:c r="U1586" s="120" t="n">
        <x:v>220</x:v>
      </x:c>
      <x:c r="V1586" s="120" t="n">
        <x:v>0.0005400707644533583</x:v>
      </x:c>
      <x:c r="W1586" s="120" t="n">
        <x:v>0.0026389821444880003</x:v>
      </x:c>
      <x:c r="X1586" s="120" t="n">
        <x:v>1586</x:v>
      </x:c>
      <x:c r="Y1586" s="151" t="n">
        <x:v>44714.15090277778</x:v>
      </x:c>
      <x:c r="Z1586" s="151" t="n">
        <x:v>44714.153391203705</x:v>
      </x:c>
      <x:c r="AA1586" s="120" t="n">
        <x:v>44</x:v>
      </x:c>
      <x:c r="AB1586" s="120" t="str">
        <x:v>Normal</x:v>
      </x:c>
      <x:c r="AC1586" s="120" t="n">
        <x:v>0</x:v>
      </x:c>
      <x:c r="AD1586" s="120"/>
      <x:c r="AE1586" s="120"/>
      <x:c r="AF1586" s="120"/>
      <x:c r="AG1586" s="120"/>
    </x:row>
    <x:row r="1587">
      <x:c r="A1587" s="120" t="n">
        <x:v>1586</x:v>
      </x:c>
      <x:c r="B1587" s="120" t="n">
        <x:v>0</x:v>
      </x:c>
      <x:c r="C1587" s="120" t="n">
        <x:v>1</x:v>
      </x:c>
      <x:c r="D1587" s="120" t="str">
        <x:v>CADC0888</x:v>
      </x:c>
      <x:c r="E1587" s="120" t="n">
        <x:v>5</x:v>
      </x:c>
      <x:c r="F1587" s="120" t="n">
        <x:v>170</x:v>
      </x:c>
      <x:c r="G1587" s="120" t="n">
        <x:v>35</x:v>
      </x:c>
      <x:c r="H1587" s="120" t="n">
        <x:v>0.2114719637142857</x:v>
      </x:c>
      <x:c r="I1587" s="120" t="n">
        <x:v>0.04047070580948952</x:v>
      </x:c>
      <x:c r="J1587" s="120" t="n">
        <x:v>0.20117332280769615</x:v>
      </x:c>
      <x:c r="K1587" s="120" t="n">
        <x:v>-1.3850645270801218</x:v>
      </x:c>
      <x:c r="L1587" s="120" t="n">
        <x:v>0.3966120387111726</x:v>
      </x:c>
      <x:c r="M1587" s="120" t="n">
        <x:v>1</x:v>
      </x:c>
      <x:c r="N1587" s="120" t="n">
        <x:v>1</x:v>
      </x:c>
      <x:c r="O1587" s="120" t="n">
        <x:v>1</x:v>
      </x:c>
      <x:c r="P1587" s="120" t="n">
        <x:v>2</x:v>
      </x:c>
      <x:c r="Q1587" s="120" t="n">
        <x:v>2</x:v>
      </x:c>
      <x:c r="R1587" s="120" t="n">
        <x:v>0.0016881735862566828</x:v>
      </x:c>
      <x:c r="S1587" s="120" t="n">
        <x:v>0.0004761220394065676</x:v>
      </x:c>
      <x:c r="T1587" s="120" t="n">
        <x:v>850</x:v>
      </x:c>
      <x:c r="U1587" s="120" t="n">
        <x:v>175</x:v>
      </x:c>
      <x:c r="V1587" s="120" t="n">
        <x:v>0.00023806297534993836</x:v>
      </x:c>
      <x:c r="W1587" s="120" t="n">
        <x:v>0.001156305880271129</x:v>
      </x:c>
      <x:c r="X1587" s="120" t="n">
        <x:v>1587</x:v>
      </x:c>
      <x:c r="Y1587" s="151" t="n">
        <x:v>44714.153449074074</x:v>
      </x:c>
      <x:c r="Z1587" s="151" t="n">
        <x:v>44714.15541666667</x:v>
      </x:c>
      <x:c r="AA1587" s="120" t="n">
        <x:v>35</x:v>
      </x:c>
      <x:c r="AB1587" s="120" t="str">
        <x:v>Normal</x:v>
      </x:c>
      <x:c r="AC1587" s="120" t="n">
        <x:v>0</x:v>
      </x:c>
      <x:c r="AD1587" s="120"/>
      <x:c r="AE1587" s="120"/>
      <x:c r="AF1587" s="120"/>
      <x:c r="AG1587" s="120"/>
    </x:row>
    <x:row r="1588">
      <x:c r="A1588" s="120" t="n">
        <x:v>1587</x:v>
      </x:c>
      <x:c r="B1588" s="120" t="n">
        <x:v>0</x:v>
      </x:c>
      <x:c r="C1588" s="120" t="n">
        <x:v>0</x:v>
      </x:c>
      <x:c r="D1588" s="120" t="str">
        <x:v>CADC0888</x:v>
      </x:c>
      <x:c r="E1588" s="120" t="n">
        <x:v>5</x:v>
      </x:c>
      <x:c r="F1588" s="120" t="n">
        <x:v>160</x:v>
      </x:c>
      <x:c r="G1588" s="120" t="n">
        <x:v>33</x:v>
      </x:c>
      <x:c r="H1588" s="120" t="n">
        <x:v>0.20596875666666667</x:v>
      </x:c>
      <x:c r="I1588" s="120" t="n">
        <x:v>0.03741447147186881</x:v>
      </x:c>
      <x:c r="J1588" s="120" t="n">
        <x:v>0.19342820753930595</x:v>
      </x:c>
      <x:c r="K1588" s="120" t="n">
        <x:v>-1.4372413376521784</x:v>
      </x:c>
      <x:c r="L1588" s="120" t="n">
        <x:v>0.35538508086980325</x:v>
      </x:c>
      <x:c r="M1588" s="120" t="n">
        <x:v>1</x:v>
      </x:c>
      <x:c r="N1588" s="120" t="n">
        <x:v>1</x:v>
      </x:c>
      <x:c r="O1588" s="120" t="n">
        <x:v>1</x:v>
      </x:c>
      <x:c r="P1588" s="120" t="n">
        <x:v>1</x:v>
      </x:c>
      <x:c r="Q1588" s="120" t="n">
        <x:v>1</x:v>
      </x:c>
      <x:c r="R1588" s="120" t="n">
        <x:v>0.0016685213353396498</x:v>
      </x:c>
      <x:c r="S1588" s="120" t="n">
        <x:v>0.00022209023069821778</x:v>
      </x:c>
      <x:c r="T1588" s="120" t="n">
        <x:v>800</x:v>
      </x:c>
      <x:c r="U1588" s="120" t="n">
        <x:v>165</x:v>
      </x:c>
      <x:c r="V1588" s="120" t="n">
        <x:v>0.00023384044669918008</x:v>
      </x:c>
      <x:c r="W1588" s="120" t="n">
        <x:v>0.0011337718627839033</x:v>
      </x:c>
      <x:c r="X1588" s="120" t="n">
        <x:v>1588</x:v>
      </x:c>
      <x:c r="Y1588" s="151" t="n">
        <x:v>44714.15547453704</x:v>
      </x:c>
      <x:c r="Z1588" s="151" t="n">
        <x:v>44714.157326388886</x:v>
      </x:c>
      <x:c r="AA1588" s="120" t="n">
        <x:v>33</x:v>
      </x:c>
      <x:c r="AB1588" s="120" t="str">
        <x:v>Normal</x:v>
      </x:c>
      <x:c r="AC1588" s="120" t="n">
        <x:v>0</x:v>
      </x:c>
      <x:c r="AD1588" s="120"/>
      <x:c r="AE1588" s="120"/>
      <x:c r="AF1588" s="120"/>
      <x:c r="AG1588" s="120"/>
    </x:row>
    <x:row r="1589">
      <x:c r="A1589" s="120" t="n">
        <x:v>1588</x:v>
      </x:c>
      <x:c r="B1589" s="120" t="n">
        <x:v>0</x:v>
      </x:c>
      <x:c r="C1589" s="120" t="n">
        <x:v>0</x:v>
      </x:c>
      <x:c r="D1589" s="120" t="str">
        <x:v>CADC0888</x:v>
      </x:c>
      <x:c r="E1589" s="120" t="n">
        <x:v>5</x:v>
      </x:c>
      <x:c r="F1589" s="120" t="n">
        <x:v>205</x:v>
      </x:c>
      <x:c r="G1589" s="120" t="n">
        <x:v>42</x:v>
      </x:c>
      <x:c r="H1589" s="120" t="n">
        <x:v>0.29254731904761905</x:v>
      </x:c>
      <x:c r="I1589" s="120" t="n">
        <x:v>0.12184150582417869</x:v>
      </x:c>
      <x:c r="J1589" s="120" t="n">
        <x:v>0.3490580264428519</x:v>
      </x:c>
      <x:c r="K1589" s="120" t="n">
        <x:v>-1.081641145126973</x:v>
      </x:c>
      <x:c r="L1589" s="120" t="n">
        <x:v>0.7375743079734731</x:v>
      </x:c>
      <x:c r="M1589" s="120" t="n">
        <x:v>1</x:v>
      </x:c>
      <x:c r="N1589" s="120" t="n">
        <x:v>1</x:v>
      </x:c>
      <x:c r="O1589" s="120" t="n">
        <x:v>1</x:v>
      </x:c>
      <x:c r="P1589" s="120" t="n">
        <x:v>1</x:v>
      </x:c>
      <x:c r="Q1589" s="120" t="n">
        <x:v>6</x:v>
      </x:c>
      <x:c r="R1589" s="120" t="n">
        <x:v>0.004222297963904391</x:v>
      </x:c>
      <x:c r="S1589" s="120" t="n">
        <x:v>0.00032807333122400023</x:v>
      </x:c>
      <x:c r="T1589" s="120" t="n">
        <x:v>1025</x:v>
      </x:c>
      <x:c r="U1589" s="120" t="n">
        <x:v>210</x:v>
      </x:c>
      <x:c r="V1589" s="120" t="n">
        <x:v>0.0005943488088984326</x:v>
      </x:c>
      <x:c r="W1589" s="120" t="n">
        <x:v>0.0029009882339090165</x:v>
      </x:c>
      <x:c r="X1589" s="120" t="n">
        <x:v>1589</x:v>
      </x:c>
      <x:c r="Y1589" s="151" t="n">
        <x:v>44714.15738425926</x:v>
      </x:c>
      <x:c r="Z1589" s="151" t="n">
        <x:v>44714.15975694444</x:v>
      </x:c>
      <x:c r="AA1589" s="120" t="n">
        <x:v>42</x:v>
      </x:c>
      <x:c r="AB1589" s="120" t="str">
        <x:v>Normal</x:v>
      </x:c>
      <x:c r="AC1589" s="120" t="n">
        <x:v>1</x:v>
      </x:c>
      <x:c r="AD1589" s="120" t="n">
        <x:v>233</x:v>
      </x:c>
      <x:c r="AE1589" s="120" t="n">
        <x:v>3</x:v>
      </x:c>
      <x:c r="AF1589" s="120" t="n">
        <x:v>33</x:v>
      </x:c>
      <x:c r="AG1589" s="120" t="str">
        <x:v>train=0|anomaly=0</x:v>
      </x:c>
    </x:row>
    <x:row r="1590">
      <x:c r="A1590" s="120" t="n">
        <x:v>1589</x:v>
      </x:c>
      <x:c r="B1590" s="120" t="n">
        <x:v>1</x:v>
      </x:c>
      <x:c r="C1590" s="120" t="n">
        <x:v>1</x:v>
      </x:c>
      <x:c r="D1590" s="120" t="str">
        <x:v>CADC0888</x:v>
      </x:c>
      <x:c r="E1590" s="120" t="n">
        <x:v>5</x:v>
      </x:c>
      <x:c r="F1590" s="120" t="n">
        <x:v>125</x:v>
      </x:c>
      <x:c r="G1590" s="120" t="n">
        <x:v>26</x:v>
      </x:c>
      <x:c r="H1590" s="120" t="n">
        <x:v>0.016423520384615385</x:v>
      </x:c>
      <x:c r="I1590" s="120" t="n">
        <x:v>0.000680689787010696</x:v>
      </x:c>
      <x:c r="J1590" s="120" t="n">
        <x:v>0.02609003233057974</x:v>
      </x:c>
      <x:c r="K1590" s="120" t="n">
        <x:v>-0.3969070931086476</x:v>
      </x:c>
      <x:c r="L1590" s="120" t="n">
        <x:v>1.1568154585199004</x:v>
      </x:c>
      <x:c r="M1590" s="120" t="n">
        <x:v>2</x:v>
      </x:c>
      <x:c r="N1590" s="120" t="n">
        <x:v>1</x:v>
      </x:c>
      <x:c r="O1590" s="120" t="n">
        <x:v>1</x:v>
      </x:c>
      <x:c r="P1590" s="120" t="n">
        <x:v>2</x:v>
      </x:c>
      <x:c r="Q1590" s="120" t="n">
        <x:v>4</x:v>
      </x:c>
      <x:c r="R1590" s="120" t="n">
        <x:v>0.000407169746614152</x:v>
      </x:c>
      <x:c r="S1590" s="120" t="n">
        <x:v>0.0008906577557409749</x:v>
      </x:c>
      <x:c r="T1590" s="120" t="n">
        <x:v>625</x:v>
      </x:c>
      <x:c r="U1590" s="120" t="n">
        <x:v>130</x:v>
      </x:c>
      <x:c r="V1590" s="120" t="n">
        <x:v>0.000005445518296085568</x:v>
      </x:c>
      <x:c r="W1590" s="120" t="n">
        <x:v>0.00002618037642348831</x:v>
      </x:c>
      <x:c r="X1590" s="120" t="n">
        <x:v>1590</x:v>
      </x:c>
      <x:c r="Y1590" s="151" t="n">
        <x:v>44714.15981481481</x:v>
      </x:c>
      <x:c r="Z1590" s="151" t="n">
        <x:v>44714.161261574074</x:v>
      </x:c>
      <x:c r="AA1590" s="120" t="n">
        <x:v>26</x:v>
      </x:c>
      <x:c r="AB1590" s="120" t="str">
        <x:v>Anomalous</x:v>
      </x:c>
      <x:c r="AC1590" s="120" t="n">
        <x:v>0</x:v>
      </x:c>
      <x:c r="AD1590" s="120"/>
      <x:c r="AE1590" s="120"/>
      <x:c r="AF1590" s="120"/>
      <x:c r="AG1590" s="120"/>
    </x:row>
    <x:row r="1591">
      <x:c r="A1591" s="120" t="n">
        <x:v>1590</x:v>
      </x:c>
      <x:c r="B1591" s="120" t="n">
        <x:v>0</x:v>
      </x:c>
      <x:c r="C1591" s="120" t="n">
        <x:v>1</x:v>
      </x:c>
      <x:c r="D1591" s="120" t="str">
        <x:v>CADC0888</x:v>
      </x:c>
      <x:c r="E1591" s="120" t="n">
        <x:v>5</x:v>
      </x:c>
      <x:c r="F1591" s="120" t="n">
        <x:v>240</x:v>
      </x:c>
      <x:c r="G1591" s="120" t="n">
        <x:v>49</x:v>
      </x:c>
      <x:c r="H1591" s="120" t="n">
        <x:v>0.24990034224489793</x:v>
      </x:c>
      <x:c r="I1591" s="120" t="n">
        <x:v>0.12778439593294666</x:v>
      </x:c>
      <x:c r="J1591" s="120" t="n">
        <x:v>0.35746943356453104</x:v>
      </x:c>
      <x:c r="K1591" s="120" t="n">
        <x:v>-0.5048962316041528</x:v>
      </x:c>
      <x:c r="L1591" s="120" t="n">
        <x:v>1.0619629716340118</x:v>
      </x:c>
      <x:c r="M1591" s="120" t="n">
        <x:v>1</x:v>
      </x:c>
      <x:c r="N1591" s="120" t="n">
        <x:v>1</x:v>
      </x:c>
      <x:c r="O1591" s="120" t="n">
        <x:v>1</x:v>
      </x:c>
      <x:c r="P1591" s="120" t="n">
        <x:v>1</x:v>
      </x:c>
      <x:c r="Q1591" s="120" t="n">
        <x:v>4</x:v>
      </x:c>
      <x:c r="R1591" s="120" t="n">
        <x:v>0.004428412602198038</x:v>
      </x:c>
      <x:c r="S1591" s="120" t="n">
        <x:v>0.00044801203383688123</x:v>
      </x:c>
      <x:c r="T1591" s="120" t="n">
        <x:v>1200</x:v>
      </x:c>
      <x:c r="U1591" s="120" t="n">
        <x:v>245</x:v>
      </x:c>
      <x:c r="V1591" s="120" t="n">
        <x:v>0.0005324349830539444</x:v>
      </x:c>
      <x:c r="W1591" s="120" t="n">
        <x:v>0.002607844814958095</x:v>
      </x:c>
      <x:c r="X1591" s="120" t="n">
        <x:v>1591</x:v>
      </x:c>
      <x:c r="Y1591" s="151" t="n">
        <x:v>44714.16131944444</x:v>
      </x:c>
      <x:c r="Z1591" s="151" t="n">
        <x:v>44714.16409722222</x:v>
      </x:c>
      <x:c r="AA1591" s="120" t="n">
        <x:v>49</x:v>
      </x:c>
      <x:c r="AB1591" s="120" t="str">
        <x:v>Normal</x:v>
      </x:c>
      <x:c r="AC1591" s="120" t="n">
        <x:v>0</x:v>
      </x:c>
      <x:c r="AD1591" s="120"/>
      <x:c r="AE1591" s="120"/>
      <x:c r="AF1591" s="120"/>
      <x:c r="AG1591" s="120"/>
    </x:row>
    <x:row r="1592">
      <x:c r="A1592" s="120" t="n">
        <x:v>1591</x:v>
      </x:c>
      <x:c r="B1592" s="120" t="n">
        <x:v>0</x:v>
      </x:c>
      <x:c r="C1592" s="120" t="n">
        <x:v>0</x:v>
      </x:c>
      <x:c r="D1592" s="120" t="str">
        <x:v>CADC0888</x:v>
      </x:c>
      <x:c r="E1592" s="120" t="n">
        <x:v>5</x:v>
      </x:c>
      <x:c r="F1592" s="120" t="n">
        <x:v>250</x:v>
      </x:c>
      <x:c r="G1592" s="120" t="n">
        <x:v>51</x:v>
      </x:c>
      <x:c r="H1592" s="120" t="n">
        <x:v>0.2350920862745098</x:v>
      </x:c>
      <x:c r="I1592" s="120" t="n">
        <x:v>0.11602515639830627</x:v>
      </x:c>
      <x:c r="J1592" s="120" t="n">
        <x:v>0.3406246561808265</x:v>
      </x:c>
      <x:c r="K1592" s="120" t="n">
        <x:v>-0.43429510279901073</x:v>
      </x:c>
      <x:c r="L1592" s="120" t="n">
        <x:v>1.0919564129339356</x:v>
      </x:c>
      <x:c r="M1592" s="120" t="n">
        <x:v>1</x:v>
      </x:c>
      <x:c r="N1592" s="120" t="n">
        <x:v>1</x:v>
      </x:c>
      <x:c r="O1592" s="120" t="n">
        <x:v>1</x:v>
      </x:c>
      <x:c r="P1592" s="120" t="n">
        <x:v>1</x:v>
      </x:c>
      <x:c r="Q1592" s="120" t="n">
        <x:v>7</x:v>
      </x:c>
      <x:c r="R1592" s="120" t="n">
        <x:v>0.003816495854128</x:v>
      </x:c>
      <x:c r="S1592" s="120" t="n">
        <x:v>0.00039966723116734664</x:v>
      </x:c>
      <x:c r="T1592" s="120" t="n">
        <x:v>1250</x:v>
      </x:c>
      <x:c r="U1592" s="120" t="n">
        <x:v>255</x:v>
      </x:c>
      <x:c r="V1592" s="120" t="n">
        <x:v>0.00046410062559322507</x:v>
      </x:c>
      <x:c r="W1592" s="120" t="n">
        <x:v>0.0022750030666334564</x:v>
      </x:c>
      <x:c r="X1592" s="120" t="n">
        <x:v>1592</x:v>
      </x:c>
      <x:c r="Y1592" s="151" t="n">
        <x:v>44714.16519675926</x:v>
      </x:c>
      <x:c r="Z1592" s="151" t="n">
        <x:v>44714.16809027778</x:v>
      </x:c>
      <x:c r="AA1592" s="120" t="n">
        <x:v>51</x:v>
      </x:c>
      <x:c r="AB1592" s="120" t="str">
        <x:v>Normal</x:v>
      </x:c>
      <x:c r="AC1592" s="120" t="n">
        <x:v>1</x:v>
      </x:c>
      <x:c r="AD1592" s="120" t="n">
        <x:v>878</x:v>
      </x:c>
      <x:c r="AE1592" s="120" t="n">
        <x:v>9</x:v>
      </x:c>
      <x:c r="AF1592" s="120" t="n">
        <x:v>78</x:v>
      </x:c>
      <x:c r="AG1592" s="120" t="str">
        <x:v>train=0|anomaly=0</x:v>
      </x:c>
    </x:row>
    <x:row r="1593">
      <x:c r="A1593" s="120" t="n">
        <x:v>1592</x:v>
      </x:c>
      <x:c r="B1593" s="120" t="n">
        <x:v>0</x:v>
      </x:c>
      <x:c r="C1593" s="120" t="n">
        <x:v>1</x:v>
      </x:c>
      <x:c r="D1593" s="120" t="str">
        <x:v>CADC0888</x:v>
      </x:c>
      <x:c r="E1593" s="120" t="n">
        <x:v>5</x:v>
      </x:c>
      <x:c r="F1593" s="120" t="n">
        <x:v>145</x:v>
      </x:c>
      <x:c r="G1593" s="120" t="n">
        <x:v>30</x:v>
      </x:c>
      <x:c r="H1593" s="120" t="n">
        <x:v>0.15000934333333332</x:v>
      </x:c>
      <x:c r="I1593" s="120" t="n">
        <x:v>0.01785708819342979</x:v>
      </x:c>
      <x:c r="J1593" s="120" t="n">
        <x:v>0.1336304164231699</x:v>
      </x:c>
      <x:c r="K1593" s="120" t="n">
        <x:v>-1.4052307248312137</x:v>
      </x:c>
      <x:c r="L1593" s="120" t="n">
        <x:v>0.31115883755344526</x:v>
      </x:c>
      <x:c r="M1593" s="120" t="n">
        <x:v>1</x:v>
      </x:c>
      <x:c r="N1593" s="120" t="n">
        <x:v>1</x:v>
      </x:c>
      <x:c r="O1593" s="120" t="n">
        <x:v>1</x:v>
      </x:c>
      <x:c r="P1593" s="120" t="n">
        <x:v>2</x:v>
      </x:c>
      <x:c r="Q1593" s="120" t="n">
        <x:v>4</x:v>
      </x:c>
      <x:c r="R1593" s="120" t="n">
        <x:v>0.001101019031841998</x:v>
      </x:c>
      <x:c r="S1593" s="120" t="n">
        <x:v>0.00072990153274463</x:v>
      </x:c>
      <x:c r="T1593" s="120" t="n">
        <x:v>725</x:v>
      </x:c>
      <x:c r="U1593" s="120" t="n">
        <x:v>150</x:v>
      </x:c>
      <x:c r="V1593" s="120" t="n">
        <x:v>0.0001231523323684813</x:v>
      </x:c>
      <x:c r="W1593" s="120" t="n">
        <x:v>0.0005952362731143264</x:v>
      </x:c>
      <x:c r="X1593" s="120" t="n">
        <x:v>1593</x:v>
      </x:c>
      <x:c r="Y1593" s="151" t="n">
        <x:v>44714.16814814815</x:v>
      </x:c>
      <x:c r="Z1593" s="151" t="n">
        <x:v>44714.16982638889</x:v>
      </x:c>
      <x:c r="AA1593" s="120" t="n">
        <x:v>30</x:v>
      </x:c>
      <x:c r="AB1593" s="120" t="str">
        <x:v>Normal</x:v>
      </x:c>
      <x:c r="AC1593" s="120" t="n">
        <x:v>0</x:v>
      </x:c>
      <x:c r="AD1593" s="120"/>
      <x:c r="AE1593" s="120"/>
      <x:c r="AF1593" s="120"/>
      <x:c r="AG1593" s="120"/>
    </x:row>
    <x:row r="1594">
      <x:c r="A1594" s="120" t="n">
        <x:v>1593</x:v>
      </x:c>
      <x:c r="B1594" s="120" t="n">
        <x:v>0</x:v>
      </x:c>
      <x:c r="C1594" s="120" t="n">
        <x:v>1</x:v>
      </x:c>
      <x:c r="D1594" s="120" t="str">
        <x:v>CADC0888</x:v>
      </x:c>
      <x:c r="E1594" s="120" t="n">
        <x:v>5</x:v>
      </x:c>
      <x:c r="F1594" s="120" t="n">
        <x:v>190</x:v>
      </x:c>
      <x:c r="G1594" s="120" t="n">
        <x:v>39</x:v>
      </x:c>
      <x:c r="H1594" s="120" t="n">
        <x:v>0.24044678205128206</x:v>
      </x:c>
      <x:c r="I1594" s="120" t="n">
        <x:v>0.05990483837774402</x:v>
      </x:c>
      <x:c r="J1594" s="120" t="n">
        <x:v>0.24475464934857524</x:v>
      </x:c>
      <x:c r="K1594" s="120" t="n">
        <x:v>-1.3219945562876834</x:v>
      </x:c>
      <x:c r="L1594" s="120" t="n">
        <x:v>0.5127750967259747</x:v>
      </x:c>
      <x:c r="M1594" s="120" t="n">
        <x:v>1</x:v>
      </x:c>
      <x:c r="N1594" s="120" t="n">
        <x:v>1</x:v>
      </x:c>
      <x:c r="O1594" s="120" t="n">
        <x:v>1</x:v>
      </x:c>
      <x:c r="P1594" s="120" t="n">
        <x:v>1</x:v>
      </x:c>
      <x:c r="Q1594" s="120" t="n">
        <x:v>5</x:v>
      </x:c>
      <x:c r="R1594" s="120" t="n">
        <x:v>0.0020924100297354848</x:v>
      </x:c>
      <x:c r="S1594" s="120" t="n">
        <x:v>0.0002104098715415485</x:v>
      </x:c>
      <x:c r="T1594" s="120" t="n">
        <x:v>950</x:v>
      </x:c>
      <x:c r="U1594" s="120" t="n">
        <x:v>195</x:v>
      </x:c>
      <x:c r="V1594" s="120" t="n">
        <x:v>0.000315288623040758</x:v>
      </x:c>
      <x:c r="W1594" s="120" t="n">
        <x:v>0.0015360214968652313</x:v>
      </x:c>
      <x:c r="X1594" s="120" t="n">
        <x:v>1594</x:v>
      </x:c>
      <x:c r="Y1594" s="151" t="n">
        <x:v>44714.16988425926</x:v>
      </x:c>
      <x:c r="Z1594" s="151" t="n">
        <x:v>44714.17208333333</x:v>
      </x:c>
      <x:c r="AA1594" s="120" t="n">
        <x:v>39</x:v>
      </x:c>
      <x:c r="AB1594" s="120" t="str">
        <x:v>Normal</x:v>
      </x:c>
      <x:c r="AC1594" s="120" t="n">
        <x:v>1</x:v>
      </x:c>
      <x:c r="AD1594" s="120" t="n">
        <x:v>79</x:v>
      </x:c>
      <x:c r="AE1594" s="120" t="n">
        <x:v>1</x:v>
      </x:c>
      <x:c r="AF1594" s="120" t="n">
        <x:v>79</x:v>
      </x:c>
      <x:c r="AG1594" s="120" t="str">
        <x:v>train=1|anomaly=0</x:v>
      </x:c>
    </x:row>
    <x:row r="1595">
      <x:c r="A1595" s="120" t="n">
        <x:v>1594</x:v>
      </x:c>
      <x:c r="B1595" s="120" t="n">
        <x:v>1</x:v>
      </x:c>
      <x:c r="C1595" s="120" t="n">
        <x:v>1</x:v>
      </x:c>
      <x:c r="D1595" s="120" t="str">
        <x:v>CADC0888</x:v>
      </x:c>
      <x:c r="E1595" s="120" t="n">
        <x:v>5</x:v>
      </x:c>
      <x:c r="F1595" s="120" t="n">
        <x:v>170</x:v>
      </x:c>
      <x:c r="G1595" s="120" t="n">
        <x:v>35</x:v>
      </x:c>
      <x:c r="H1595" s="120" t="n">
        <x:v>0.3023706285714285</x:v>
      </x:c>
      <x:c r="I1595" s="120" t="n">
        <x:v>0.08186799037472091</x:v>
      </x:c>
      <x:c r="J1595" s="120" t="n">
        <x:v>0.2861258296182309</x:v>
      </x:c>
      <x:c r="K1595" s="120" t="n">
        <x:v>-1.2665140659803484</x:v>
      </x:c>
      <x:c r="L1595" s="120" t="n">
        <x:v>0.4822160724615199</x:v>
      </x:c>
      <x:c r="M1595" s="120" t="n">
        <x:v>2</x:v>
      </x:c>
      <x:c r="N1595" s="120" t="n">
        <x:v>1</x:v>
      </x:c>
      <x:c r="O1595" s="120" t="n">
        <x:v>1</x:v>
      </x:c>
      <x:c r="P1595" s="120" t="n">
        <x:v>2</x:v>
      </x:c>
      <x:c r="Q1595" s="120" t="n">
        <x:v>1</x:v>
      </x:c>
      <x:c r="R1595" s="120" t="n">
        <x:v>0.01226874471818046</x:v>
      </x:c>
      <x:c r="S1595" s="120" t="n">
        <x:v>0.028495436779501504</x:v>
      </x:c>
      <x:c r="T1595" s="120" t="n">
        <x:v>850</x:v>
      </x:c>
      <x:c r="U1595" s="120" t="n">
        <x:v>175</x:v>
      </x:c>
      <x:c r="V1595" s="120" t="n">
        <x:v>0.0004815764139689465</x:v>
      </x:c>
      <x:c r="W1595" s="120" t="n">
        <x:v>0.0023390854392777403</x:v>
      </x:c>
      <x:c r="X1595" s="120" t="n">
        <x:v>1595</x:v>
      </x:c>
      <x:c r="Y1595" s="151" t="n">
        <x:v>44714.1721412037</x:v>
      </x:c>
      <x:c r="Z1595" s="151" t="n">
        <x:v>44714.174108796295</x:v>
      </x:c>
      <x:c r="AA1595" s="120" t="n">
        <x:v>35</x:v>
      </x:c>
      <x:c r="AB1595" s="120" t="str">
        <x:v>Anomalous</x:v>
      </x:c>
      <x:c r="AC1595" s="120" t="n">
        <x:v>0</x:v>
      </x:c>
      <x:c r="AD1595" s="120"/>
      <x:c r="AE1595" s="120"/>
      <x:c r="AF1595" s="120"/>
      <x:c r="AG1595" s="120"/>
    </x:row>
    <x:row r="1596">
      <x:c r="A1596" s="120" t="n">
        <x:v>1595</x:v>
      </x:c>
      <x:c r="B1596" s="120" t="n">
        <x:v>1</x:v>
      </x:c>
      <x:c r="C1596" s="120" t="n">
        <x:v>0</x:v>
      </x:c>
      <x:c r="D1596" s="120" t="str">
        <x:v>CADC0888</x:v>
      </x:c>
      <x:c r="E1596" s="120" t="n">
        <x:v>5</x:v>
      </x:c>
      <x:c r="F1596" s="120" t="n">
        <x:v>130</x:v>
      </x:c>
      <x:c r="G1596" s="120" t="n">
        <x:v>27</x:v>
      </x:c>
      <x:c r="H1596" s="120" t="n">
        <x:v>0.04876477740740741</x:v>
      </x:c>
      <x:c r="I1596" s="120" t="n">
        <x:v>0.0029298204450336407</x:v>
      </x:c>
      <x:c r="J1596" s="120" t="n">
        <x:v>0.0541278158162108</x:v>
      </x:c>
      <x:c r="K1596" s="120" t="n">
        <x:v>-0.9032983422292551</x:v>
      </x:c>
      <x:c r="L1596" s="120" t="n">
        <x:v>0.7081026272053079</x:v>
      </x:c>
      <x:c r="M1596" s="120" t="n">
        <x:v>2</x:v>
      </x:c>
      <x:c r="N1596" s="120" t="n">
        <x:v>1</x:v>
      </x:c>
      <x:c r="O1596" s="120" t="n">
        <x:v>1</x:v>
      </x:c>
      <x:c r="P1596" s="120" t="n">
        <x:v>2</x:v>
      </x:c>
      <x:c r="Q1596" s="120" t="n">
        <x:v>2</x:v>
      </x:c>
      <x:c r="R1596" s="120" t="n">
        <x:v>0.001598540909117469</x:v>
      </x:c>
      <x:c r="S1596" s="120" t="n">
        <x:v>0.0030868243190908078</x:v>
      </x:c>
      <x:c r="T1596" s="120" t="n">
        <x:v>650</x:v>
      </x:c>
      <x:c r="U1596" s="120" t="n">
        <x:v>135</x:v>
      </x:c>
      <x:c r="V1596" s="120" t="n">
        <x:v>0.00002253708034641262</x:v>
      </x:c>
      <x:c r="W1596" s="120" t="n">
        <x:v>0.00010851186833457928</x:v>
      </x:c>
      <x:c r="X1596" s="120" t="n">
        <x:v>1596</x:v>
      </x:c>
      <x:c r="Y1596" s="151" t="n">
        <x:v>44714.17422453704</x:v>
      </x:c>
      <x:c r="Z1596" s="151" t="n">
        <x:v>44714.175729166665</x:v>
      </x:c>
      <x:c r="AA1596" s="120" t="n">
        <x:v>27</x:v>
      </x:c>
      <x:c r="AB1596" s="120" t="str">
        <x:v>Anomalous</x:v>
      </x:c>
      <x:c r="AC1596" s="120" t="n">
        <x:v>1</x:v>
      </x:c>
      <x:c r="AD1596" s="120" t="n">
        <x:v>287</x:v>
      </x:c>
      <x:c r="AE1596" s="120" t="n">
        <x:v>3</x:v>
      </x:c>
      <x:c r="AF1596" s="120" t="n">
        <x:v>87</x:v>
      </x:c>
      <x:c r="AG1596" s="120" t="str">
        <x:v>train=0|anomaly=1</x:v>
      </x:c>
    </x:row>
    <x:row r="1597">
      <x:c r="A1597" s="120" t="n">
        <x:v>1596</x:v>
      </x:c>
      <x:c r="B1597" s="120" t="n">
        <x:v>0</x:v>
      </x:c>
      <x:c r="C1597" s="120" t="n">
        <x:v>1</x:v>
      </x:c>
      <x:c r="D1597" s="120" t="str">
        <x:v>CADC0888</x:v>
      </x:c>
      <x:c r="E1597" s="120" t="n">
        <x:v>5</x:v>
      </x:c>
      <x:c r="F1597" s="120" t="n">
        <x:v>255</x:v>
      </x:c>
      <x:c r="G1597" s="120" t="n">
        <x:v>52</x:v>
      </x:c>
      <x:c r="H1597" s="120" t="n">
        <x:v>0.22537014615384615</x:v>
      </x:c>
      <x:c r="I1597" s="120" t="n">
        <x:v>0.11292206221085675</x:v>
      </x:c>
      <x:c r="J1597" s="120" t="n">
        <x:v>0.3360387808138471</x:v>
      </x:c>
      <x:c r="K1597" s="120" t="n">
        <x:v>-0.29076316383632417</x:v>
      </x:c>
      <x:c r="L1597" s="120" t="n">
        <x:v>1.1531547242559603</x:v>
      </x:c>
      <x:c r="M1597" s="120" t="n">
        <x:v>1</x:v>
      </x:c>
      <x:c r="N1597" s="120" t="n">
        <x:v>1</x:v>
      </x:c>
      <x:c r="O1597" s="120" t="n">
        <x:v>1</x:v>
      </x:c>
      <x:c r="P1597" s="120" t="n">
        <x:v>1</x:v>
      </x:c>
      <x:c r="Q1597" s="120" t="n">
        <x:v>4</x:v>
      </x:c>
      <x:c r="R1597" s="120" t="n">
        <x:v>0.0037743882639239214</x:v>
      </x:c>
      <x:c r="S1597" s="120" t="n">
        <x:v>0.00033837929823119997</x:v>
      </x:c>
      <x:c r="T1597" s="120" t="n">
        <x:v>1275</x:v>
      </x:c>
      <x:c r="U1597" s="120" t="n">
        <x:v>260</x:v>
      </x:c>
      <x:c r="V1597" s="120" t="n">
        <x:v>0.00044283161651316374</x:v>
      </x:c>
      <x:c r="W1597" s="120" t="n">
        <x:v>0.002171578119439553</x:v>
      </x:c>
      <x:c r="X1597" s="120" t="n">
        <x:v>1597</x:v>
      </x:c>
      <x:c r="Y1597" s="151" t="n">
        <x:v>44714.175787037035</x:v>
      </x:c>
      <x:c r="Z1597" s="151" t="n">
        <x:v>44714.17873842592</x:v>
      </x:c>
      <x:c r="AA1597" s="120" t="n">
        <x:v>52</x:v>
      </x:c>
      <x:c r="AB1597" s="120" t="str">
        <x:v>Normal</x:v>
      </x:c>
      <x:c r="AC1597" s="120" t="n">
        <x:v>0</x:v>
      </x:c>
      <x:c r="AD1597" s="120"/>
      <x:c r="AE1597" s="120"/>
      <x:c r="AF1597" s="120"/>
      <x:c r="AG1597" s="120"/>
    </x:row>
    <x:row r="1598">
      <x:c r="A1598" s="120" t="n">
        <x:v>1597</x:v>
      </x:c>
      <x:c r="B1598" s="120" t="n">
        <x:v>0</x:v>
      </x:c>
      <x:c r="C1598" s="120" t="n">
        <x:v>1</x:v>
      </x:c>
      <x:c r="D1598" s="120" t="str">
        <x:v>CADC0888</x:v>
      </x:c>
      <x:c r="E1598" s="120" t="n">
        <x:v>5</x:v>
      </x:c>
      <x:c r="F1598" s="120" t="n">
        <x:v>250</x:v>
      </x:c>
      <x:c r="G1598" s="120" t="n">
        <x:v>51</x:v>
      </x:c>
      <x:c r="H1598" s="120" t="n">
        <x:v>0.23559514509803925</x:v>
      </x:c>
      <x:c r="I1598" s="120" t="n">
        <x:v>0.11310275809348871</x:v>
      </x:c>
      <x:c r="J1598" s="120" t="n">
        <x:v>0.3363075349936256</x:v>
      </x:c>
      <x:c r="K1598" s="120" t="n">
        <x:v>-0.48083937636346574</x:v>
      </x:c>
      <x:c r="L1598" s="120" t="n">
        <x:v>1.0706850050999408</x:v>
      </x:c>
      <x:c r="M1598" s="120" t="n">
        <x:v>1</x:v>
      </x:c>
      <x:c r="N1598" s="120" t="n">
        <x:v>1</x:v>
      </x:c>
      <x:c r="O1598" s="120" t="n">
        <x:v>1</x:v>
      </x:c>
      <x:c r="P1598" s="120" t="n">
        <x:v>3</x:v>
      </x:c>
      <x:c r="Q1598" s="120" t="n">
        <x:v>5</x:v>
      </x:c>
      <x:c r="R1598" s="120" t="n">
        <x:v>0.003815934792415999</x:v>
      </x:c>
      <x:c r="S1598" s="120" t="n">
        <x:v>0.0010279307833224484</x:v>
      </x:c>
      <x:c r="T1598" s="120" t="n">
        <x:v>1250</x:v>
      </x:c>
      <x:c r="U1598" s="120" t="n">
        <x:v>255</x:v>
      </x:c>
      <x:c r="V1598" s="120" t="n">
        <x:v>0.00045241103237395486</x:v>
      </x:c>
      <x:c r="W1598" s="120" t="n">
        <x:v>0.002217701139088014</x:v>
      </x:c>
      <x:c r="X1598" s="120" t="n">
        <x:v>1598</x:v>
      </x:c>
      <x:c r="Y1598" s="151" t="n">
        <x:v>44714.17943287037</x:v>
      </x:c>
      <x:c r="Z1598" s="151" t="n">
        <x:v>44714.18232638889</x:v>
      </x:c>
      <x:c r="AA1598" s="120" t="n">
        <x:v>51</x:v>
      </x:c>
      <x:c r="AB1598" s="120" t="str">
        <x:v>Normal</x:v>
      </x:c>
      <x:c r="AC1598" s="120" t="n">
        <x:v>0</x:v>
      </x:c>
      <x:c r="AD1598" s="120"/>
      <x:c r="AE1598" s="120"/>
      <x:c r="AF1598" s="120"/>
      <x:c r="AG1598" s="120"/>
    </x:row>
    <x:row r="1599">
      <x:c r="A1599" s="120" t="n">
        <x:v>1598</x:v>
      </x:c>
      <x:c r="B1599" s="120" t="n">
        <x:v>0</x:v>
      </x:c>
      <x:c r="C1599" s="120" t="n">
        <x:v>1</x:v>
      </x:c>
      <x:c r="D1599" s="120" t="str">
        <x:v>CADC0888</x:v>
      </x:c>
      <x:c r="E1599" s="120" t="n">
        <x:v>5</x:v>
      </x:c>
      <x:c r="F1599" s="120" t="n">
        <x:v>115</x:v>
      </x:c>
      <x:c r="G1599" s="120" t="n">
        <x:v>24</x:v>
      </x:c>
      <x:c r="H1599" s="120" t="n">
        <x:v>0.08781562916666667</x:v>
      </x:c>
      <x:c r="I1599" s="120" t="n">
        <x:v>0.004595372002287899</x:v>
      </x:c>
      <x:c r="J1599" s="120" t="n">
        <x:v>0.06778917319371804</x:v>
      </x:c>
      <x:c r="K1599" s="120" t="n">
        <x:v>-1.5495090344320197</x:v>
      </x:c>
      <x:c r="L1599" s="120" t="n">
        <x:v>-0.2715859609008185</x:v>
      </x:c>
      <x:c r="M1599" s="120" t="n">
        <x:v>1</x:v>
      </x:c>
      <x:c r="N1599" s="120" t="n">
        <x:v>1</x:v>
      </x:c>
      <x:c r="O1599" s="120" t="n">
        <x:v>1</x:v>
      </x:c>
      <x:c r="P1599" s="120" t="n">
        <x:v>1</x:v>
      </x:c>
      <x:c r="Q1599" s="120" t="n">
        <x:v>2</x:v>
      </x:c>
      <x:c r="R1599" s="120" t="n">
        <x:v>0.0002705554052038942</x:v>
      </x:c>
      <x:c r="S1599" s="120" t="n">
        <x:v>0.00019800483597545463</x:v>
      </x:c>
      <x:c r="T1599" s="120" t="n">
        <x:v>575</x:v>
      </x:c>
      <x:c r="U1599" s="120" t="n">
        <x:v>120</x:v>
      </x:c>
      <x:c r="V1599" s="120" t="n">
        <x:v>0.000039959756541633906</x:v>
      </x:c>
      <x:c r="W1599" s="120" t="n">
        <x:v>0.00019147383342866248</x:v>
      </x:c>
      <x:c r="X1599" s="120" t="n">
        <x:v>1599</x:v>
      </x:c>
      <x:c r="Y1599" s="151" t="n">
        <x:v>44714.18238425926</x:v>
      </x:c>
      <x:c r="Z1599" s="151" t="n">
        <x:v>44714.18371527778</x:v>
      </x:c>
      <x:c r="AA1599" s="120" t="n">
        <x:v>24</x:v>
      </x:c>
      <x:c r="AB1599" s="120" t="str">
        <x:v>Normal</x:v>
      </x:c>
      <x:c r="AC1599" s="120" t="n">
        <x:v>0</x:v>
      </x:c>
      <x:c r="AD1599" s="120"/>
      <x:c r="AE1599" s="120"/>
      <x:c r="AF1599" s="120"/>
      <x:c r="AG1599" s="120"/>
    </x:row>
    <x:row r="1600">
      <x:c r="A1600" s="120" t="n">
        <x:v>1599</x:v>
      </x:c>
      <x:c r="B1600" s="120" t="n">
        <x:v>0</x:v>
      </x:c>
      <x:c r="C1600" s="120" t="n">
        <x:v>1</x:v>
      </x:c>
      <x:c r="D1600" s="120" t="str">
        <x:v>CADC0888</x:v>
      </x:c>
      <x:c r="E1600" s="120" t="n">
        <x:v>5</x:v>
      </x:c>
      <x:c r="F1600" s="120" t="n">
        <x:v>180</x:v>
      </x:c>
      <x:c r="G1600" s="120" t="n">
        <x:v>37</x:v>
      </x:c>
      <x:c r="H1600" s="120" t="n">
        <x:v>0.2811768456756757</x:v>
      </x:c>
      <x:c r="I1600" s="120" t="n">
        <x:v>0.06763376109334254</x:v>
      </x:c>
      <x:c r="J1600" s="120" t="n">
        <x:v>0.26006491707522283</x:v>
      </x:c>
      <x:c r="K1600" s="120" t="n">
        <x:v>-1.4081031124647088</x:v>
      </x:c>
      <x:c r="L1600" s="120" t="n">
        <x:v>0.3445250336737422</x:v>
      </x:c>
      <x:c r="M1600" s="120" t="n">
        <x:v>1</x:v>
      </x:c>
      <x:c r="N1600" s="120" t="n">
        <x:v>1</x:v>
      </x:c>
      <x:c r="O1600" s="120" t="n">
        <x:v>1</x:v>
      </x:c>
      <x:c r="P1600" s="120" t="n">
        <x:v>1</x:v>
      </x:c>
      <x:c r="Q1600" s="120" t="n">
        <x:v>4</x:v>
      </x:c>
      <x:c r="R1600" s="120" t="n">
        <x:v>0.0023429452370580493</x:v>
      </x:c>
      <x:c r="S1600" s="120" t="n">
        <x:v>0.00025917166916845816</x:v>
      </x:c>
      <x:c r="T1600" s="120" t="n">
        <x:v>900</x:v>
      </x:c>
      <x:c r="U1600" s="120" t="n">
        <x:v>185</x:v>
      </x:c>
      <x:c r="V1600" s="120" t="n">
        <x:v>0.00037574311718523634</x:v>
      </x:c>
      <x:c r="W1600" s="120" t="n">
        <x:v>0.001827939489009258</x:v>
      </x:c>
      <x:c r="X1600" s="120" t="n">
        <x:v>1600</x:v>
      </x:c>
      <x:c r="Y1600" s="151" t="n">
        <x:v>44714.18377314815</x:v>
      </x:c>
      <x:c r="Z1600" s="151" t="n">
        <x:v>44714.18585648148</x:v>
      </x:c>
      <x:c r="AA1600" s="120" t="n">
        <x:v>37</x:v>
      </x:c>
      <x:c r="AB1600" s="120" t="str">
        <x:v>Normal</x:v>
      </x:c>
      <x:c r="AC1600" s="120" t="n">
        <x:v>1</x:v>
      </x:c>
      <x:c r="AD1600" s="120" t="n">
        <x:v>43</x:v>
      </x:c>
      <x:c r="AE1600" s="120" t="n">
        <x:v>1</x:v>
      </x:c>
      <x:c r="AF1600" s="120" t="n">
        <x:v>43</x:v>
      </x:c>
      <x:c r="AG1600" s="120" t="str">
        <x:v>train=1|anomaly=0</x:v>
      </x:c>
    </x:row>
    <x:row r="1601">
      <x:c r="A1601" s="120" t="n">
        <x:v>1600</x:v>
      </x:c>
      <x:c r="B1601" s="120" t="n">
        <x:v>0</x:v>
      </x:c>
      <x:c r="C1601" s="120" t="n">
        <x:v>0</x:v>
      </x:c>
      <x:c r="D1601" s="120" t="str">
        <x:v>CADC0888</x:v>
      </x:c>
      <x:c r="E1601" s="120" t="n">
        <x:v>5</x:v>
      </x:c>
      <x:c r="F1601" s="120" t="n">
        <x:v>155</x:v>
      </x:c>
      <x:c r="G1601" s="120" t="n">
        <x:v>32</x:v>
      </x:c>
      <x:c r="H1601" s="120" t="n">
        <x:v>0.28864951562499996</x:v>
      </x:c>
      <x:c r="I1601" s="120" t="n">
        <x:v>0.0680556038314082</x:v>
      </x:c>
      <x:c r="J1601" s="120" t="n">
        <x:v>0.2608746899018918</x:v>
      </x:c>
      <x:c r="K1601" s="120" t="n">
        <x:v>-1.5372841331570597</x:v>
      </x:c>
      <x:c r="L1601" s="120" t="n">
        <x:v>0.2194211566748218</x:v>
      </x:c>
      <x:c r="M1601" s="120" t="n">
        <x:v>1</x:v>
      </x:c>
      <x:c r="N1601" s="120" t="n">
        <x:v>1</x:v>
      </x:c>
      <x:c r="O1601" s="120" t="n">
        <x:v>1</x:v>
      </x:c>
      <x:c r="P1601" s="120" t="n">
        <x:v>3</x:v>
      </x:c>
      <x:c r="Q1601" s="120" t="n">
        <x:v>3</x:v>
      </x:c>
      <x:c r="R1601" s="120" t="n">
        <x:v>0.0037217189247708846</x:v>
      </x:c>
      <x:c r="S1601" s="120" t="n">
        <x:v>0.0023737824634803215</x:v>
      </x:c>
      <x:c r="T1601" s="120" t="n">
        <x:v>775</x:v>
      </x:c>
      <x:c r="U1601" s="120" t="n">
        <x:v>160</x:v>
      </x:c>
      <x:c r="V1601" s="120" t="n">
        <x:v>0.0004390684118155368</x:v>
      </x:c>
      <x:c r="W1601" s="120" t="n">
        <x:v>0.002126737619731506</x:v>
      </x:c>
      <x:c r="X1601" s="120" t="n">
        <x:v>1601</x:v>
      </x:c>
      <x:c r="Y1601" s="151" t="n">
        <x:v>44714.18591435185</x:v>
      </x:c>
      <x:c r="Z1601" s="151" t="n">
        <x:v>44714.18770833333</x:v>
      </x:c>
      <x:c r="AA1601" s="120" t="n">
        <x:v>32</x:v>
      </x:c>
      <x:c r="AB1601" s="120" t="str">
        <x:v>Normal</x:v>
      </x:c>
      <x:c r="AC1601" s="120" t="n">
        <x:v>0</x:v>
      </x:c>
      <x:c r="AD1601" s="120"/>
      <x:c r="AE1601" s="120"/>
      <x:c r="AF1601" s="120"/>
      <x:c r="AG1601" s="120"/>
    </x:row>
    <x:row r="1602">
      <x:c r="A1602" s="120" t="n">
        <x:v>1601</x:v>
      </x:c>
      <x:c r="B1602" s="120" t="n">
        <x:v>1</x:v>
      </x:c>
      <x:c r="C1602" s="120" t="n">
        <x:v>0</x:v>
      </x:c>
      <x:c r="D1602" s="120" t="str">
        <x:v>CADC0888</x:v>
      </x:c>
      <x:c r="E1602" s="120" t="n">
        <x:v>5</x:v>
      </x:c>
      <x:c r="F1602" s="120" t="n">
        <x:v>135</x:v>
      </x:c>
      <x:c r="G1602" s="120" t="n">
        <x:v>28</x:v>
      </x:c>
      <x:c r="H1602" s="120" t="n">
        <x:v>0.08927273928571429</x:v>
      </x:c>
      <x:c r="I1602" s="120" t="n">
        <x:v>0.005984676131630244</x:v>
      </x:c>
      <x:c r="J1602" s="120" t="n">
        <x:v>0.07736068854159872</x:v>
      </x:c>
      <x:c r="K1602" s="120" t="n">
        <x:v>-1.4251503022758751</x:v>
      </x:c>
      <x:c r="L1602" s="120" t="n">
        <x:v>0.13347832034983276</x:v>
      </x:c>
      <x:c r="M1602" s="120" t="n">
        <x:v>2</x:v>
      </x:c>
      <x:c r="N1602" s="120" t="n">
        <x:v>1</x:v>
      </x:c>
      <x:c r="O1602" s="120" t="n">
        <x:v>1</x:v>
      </x:c>
      <x:c r="P1602" s="120" t="n">
        <x:v>1</x:v>
      </x:c>
      <x:c r="Q1602" s="120" t="n">
        <x:v>2</x:v>
      </x:c>
      <x:c r="R1602" s="120" t="n">
        <x:v>0.002664583425930563</x:v>
      </x:c>
      <x:c r="S1602" s="120" t="n">
        <x:v>0.005580444178016583</x:v>
      </x:c>
      <x:c r="T1602" s="120" t="n">
        <x:v>675</x:v>
      </x:c>
      <x:c r="U1602" s="120" t="n">
        <x:v>140</x:v>
      </x:c>
      <x:c r="V1602" s="120" t="n">
        <x:v>0.000044330934308372176</x:v>
      </x:c>
      <x:c r="W1602" s="120" t="n">
        <x:v>0.0002137384332725087</x:v>
      </x:c>
      <x:c r="X1602" s="120" t="n">
        <x:v>1602</x:v>
      </x:c>
      <x:c r="Y1602" s="151" t="n">
        <x:v>44714.18782407408</x:v>
      </x:c>
      <x:c r="Z1602" s="151" t="n">
        <x:v>44714.18938657407</x:v>
      </x:c>
      <x:c r="AA1602" s="120" t="n">
        <x:v>28</x:v>
      </x:c>
      <x:c r="AB1602" s="120" t="str">
        <x:v>Anomalous</x:v>
      </x:c>
      <x:c r="AC1602" s="120" t="n">
        <x:v>0</x:v>
      </x:c>
      <x:c r="AD1602" s="120"/>
      <x:c r="AE1602" s="120"/>
      <x:c r="AF1602" s="120"/>
      <x:c r="AG1602" s="120"/>
    </x:row>
    <x:row r="1603">
      <x:c r="A1603" s="120" t="n">
        <x:v>1602</x:v>
      </x:c>
      <x:c r="B1603" s="120" t="n">
        <x:v>0</x:v>
      </x:c>
      <x:c r="C1603" s="120" t="n">
        <x:v>1</x:v>
      </x:c>
      <x:c r="D1603" s="120" t="str">
        <x:v>CADC0888</x:v>
      </x:c>
      <x:c r="E1603" s="120" t="n">
        <x:v>5</x:v>
      </x:c>
      <x:c r="F1603" s="120" t="n">
        <x:v>264</x:v>
      </x:c>
      <x:c r="G1603" s="120" t="n">
        <x:v>54</x:v>
      </x:c>
      <x:c r="H1603" s="120" t="n">
        <x:v>0.23151714425925926</x:v>
      </x:c>
      <x:c r="I1603" s="120" t="n">
        <x:v>0.11403779099399662</x:v>
      </x:c>
      <x:c r="J1603" s="120" t="n">
        <x:v>0.3376948193176742</x:v>
      </x:c>
      <x:c r="K1603" s="120" t="n">
        <x:v>-0.3226142986239533</x:v>
      </x:c>
      <x:c r="L1603" s="120" t="n">
        <x:v>1.1386658286915965</x:v>
      </x:c>
      <x:c r="M1603" s="120" t="n">
        <x:v>1</x:v>
      </x:c>
      <x:c r="N1603" s="120" t="n">
        <x:v>1</x:v>
      </x:c>
      <x:c r="O1603" s="120" t="n">
        <x:v>1</x:v>
      </x:c>
      <x:c r="P1603" s="120" t="n">
        <x:v>1</x:v>
      </x:c>
      <x:c r="Q1603" s="120" t="n">
        <x:v>6</x:v>
      </x:c>
      <x:c r="R1603" s="120" t="n">
        <x:v>0.003502592718826966</x:v>
      </x:c>
      <x:c r="S1603" s="120" t="n">
        <x:v>0.00034224683794185</x:v>
      </x:c>
      <x:c r="T1603" s="120" t="n">
        <x:v>1318</x:v>
      </x:c>
      <x:c r="U1603" s="120" t="n">
        <x:v>270</x:v>
      </x:c>
      <x:c r="V1603" s="120" t="n">
        <x:v>0.0004319613295227145</x:v>
      </x:c>
      <x:c r="W1603" s="120" t="n">
        <x:v>0.002111810944333271</x:v>
      </x:c>
      <x:c r="X1603" s="120" t="n">
        <x:v>1603</x:v>
      </x:c>
      <x:c r="Y1603" s="151" t="n">
        <x:v>44714.18944444445</x:v>
      </x:c>
      <x:c r="Z1603" s="151" t="n">
        <x:v>44714.1925</x:v>
      </x:c>
      <x:c r="AA1603" s="120" t="n">
        <x:v>54</x:v>
      </x:c>
      <x:c r="AB1603" s="120" t="str">
        <x:v>Normal</x:v>
      </x:c>
      <x:c r="AC1603" s="120" t="n">
        <x:v>0</x:v>
      </x:c>
      <x:c r="AD1603" s="120"/>
      <x:c r="AE1603" s="120"/>
      <x:c r="AF1603" s="120"/>
      <x:c r="AG1603" s="120"/>
    </x:row>
    <x:row r="1604">
      <x:c r="A1604" s="120" t="n">
        <x:v>1603</x:v>
      </x:c>
      <x:c r="B1604" s="120" t="n">
        <x:v>0</x:v>
      </x:c>
      <x:c r="C1604" s="120" t="n">
        <x:v>0</x:v>
      </x:c>
      <x:c r="D1604" s="120" t="str">
        <x:v>CADC0888</x:v>
      </x:c>
      <x:c r="E1604" s="120" t="n">
        <x:v>5</x:v>
      </x:c>
      <x:c r="F1604" s="120" t="n">
        <x:v>280</x:v>
      </x:c>
      <x:c r="G1604" s="120" t="n">
        <x:v>57</x:v>
      </x:c>
      <x:c r="H1604" s="120" t="n">
        <x:v>0.23698305894736846</x:v>
      </x:c>
      <x:c r="I1604" s="120" t="n">
        <x:v>0.11550319215389239</x:v>
      </x:c>
      <x:c r="J1604" s="120" t="n">
        <x:v>0.339857605702583</x:v>
      </x:c>
      <x:c r="K1604" s="120" t="n">
        <x:v>-0.046821486272163426</x:v>
      </x:c>
      <x:c r="L1604" s="120" t="n">
        <x:v>1.2465518661448391</x:v>
      </x:c>
      <x:c r="M1604" s="120" t="n">
        <x:v>1</x:v>
      </x:c>
      <x:c r="N1604" s="120" t="n">
        <x:v>1</x:v>
      </x:c>
      <x:c r="O1604" s="120" t="n">
        <x:v>1</x:v>
      </x:c>
      <x:c r="P1604" s="120" t="n">
        <x:v>1</x:v>
      </x:c>
      <x:c r="Q1604" s="120" t="n">
        <x:v>5</x:v>
      </x:c>
      <x:c r="R1604" s="120" t="n">
        <x:v>0.0035338490092046643</x:v>
      </x:c>
      <x:c r="S1604" s="120" t="n">
        <x:v>0.00042835349583242056</x:v>
      </x:c>
      <x:c r="T1604" s="120" t="n">
        <x:v>1400</x:v>
      </x:c>
      <x:c r="U1604" s="120" t="n">
        <x:v>285</x:v>
      </x:c>
      <x:c r="V1604" s="120" t="n">
        <x:v>0.0004125114005496157</x:v>
      </x:c>
      <x:c r="W1604" s="120" t="n">
        <x:v>0.0020263717921735506</x:v>
      </x:c>
      <x:c r="X1604" s="120" t="n">
        <x:v>1604</x:v>
      </x:c>
      <x:c r="Y1604" s="151" t="n">
        <x:v>44714.193020833336</x:v>
      </x:c>
      <x:c r="Z1604" s="151" t="n">
        <x:v>44714.19626157408</x:v>
      </x:c>
      <x:c r="AA1604" s="120" t="n">
        <x:v>57</x:v>
      </x:c>
      <x:c r="AB1604" s="120" t="str">
        <x:v>Normal</x:v>
      </x:c>
      <x:c r="AC1604" s="120" t="n">
        <x:v>1</x:v>
      </x:c>
      <x:c r="AD1604" s="120" t="n">
        <x:v>598</x:v>
      </x:c>
      <x:c r="AE1604" s="120" t="n">
        <x:v>6</x:v>
      </x:c>
      <x:c r="AF1604" s="120" t="n">
        <x:v>98</x:v>
      </x:c>
      <x:c r="AG1604" s="120" t="str">
        <x:v>train=0|anomaly=0</x:v>
      </x:c>
    </x:row>
    <x:row r="1605">
      <x:c r="A1605" s="120" t="n">
        <x:v>1604</x:v>
      </x:c>
      <x:c r="B1605" s="120" t="n">
        <x:v>1</x:v>
      </x:c>
      <x:c r="C1605" s="120" t="n">
        <x:v>1</x:v>
      </x:c>
      <x:c r="D1605" s="120" t="str">
        <x:v>CADC0888</x:v>
      </x:c>
      <x:c r="E1605" s="120" t="n">
        <x:v>5</x:v>
      </x:c>
      <x:c r="F1605" s="120" t="n">
        <x:v>100</x:v>
      </x:c>
      <x:c r="G1605" s="120" t="n">
        <x:v>21</x:v>
      </x:c>
      <x:c r="H1605" s="120" t="n">
        <x:v>0.025110608571428567</x:v>
      </x:c>
      <x:c r="I1605" s="120" t="n">
        <x:v>0.0007696168523451646</x:v>
      </x:c>
      <x:c r="J1605" s="120" t="n">
        <x:v>0.027741969150461628</x:v>
      </x:c>
      <x:c r="K1605" s="120" t="n">
        <x:v>-1.3586870532250646</x:v>
      </x:c>
      <x:c r="L1605" s="120" t="n">
        <x:v>0.588535657513561</x:v>
      </x:c>
      <x:c r="M1605" s="120" t="n">
        <x:v>1</x:v>
      </x:c>
      <x:c r="N1605" s="120" t="n">
        <x:v>1</x:v>
      </x:c>
      <x:c r="O1605" s="120" t="n">
        <x:v>2</x:v>
      </x:c>
      <x:c r="P1605" s="120" t="n">
        <x:v>1</x:v>
      </x:c>
      <x:c r="Q1605" s="120" t="n">
        <x:v>3</x:v>
      </x:c>
      <x:c r="R1605" s="120" t="n">
        <x:v>0.0002809077474972047</x:v>
      </x:c>
      <x:c r="S1605" s="120" t="n">
        <x:v>0.000396994797122272</x:v>
      </x:c>
      <x:c r="T1605" s="120" t="n">
        <x:v>500</x:v>
      </x:c>
      <x:c r="U1605" s="120" t="n">
        <x:v>105</x:v>
      </x:c>
      <x:c r="V1605" s="120" t="n">
        <x:v>0.000007696168523451645</x:v>
      </x:c>
      <x:c r="W1605" s="120" t="n">
        <x:v>0.00003664842154024593</x:v>
      </x:c>
      <x:c r="X1605" s="120" t="n">
        <x:v>1605</x:v>
      </x:c>
      <x:c r="Y1605" s="151" t="n">
        <x:v>44714.19631944445</x:v>
      </x:c>
      <x:c r="Z1605" s="151" t="n">
        <x:v>44714.19747685185</x:v>
      </x:c>
      <x:c r="AA1605" s="120" t="n">
        <x:v>21</x:v>
      </x:c>
      <x:c r="AB1605" s="120" t="str">
        <x:v>Anomalous</x:v>
      </x:c>
      <x:c r="AC1605" s="120" t="n">
        <x:v>0</x:v>
      </x:c>
      <x:c r="AD1605" s="120"/>
      <x:c r="AE1605" s="120"/>
      <x:c r="AF1605" s="120"/>
      <x:c r="AG1605" s="120"/>
    </x:row>
    <x:row r="1606">
      <x:c r="A1606" s="120" t="n">
        <x:v>1605</x:v>
      </x:c>
      <x:c r="B1606" s="120" t="n">
        <x:v>1</x:v>
      </x:c>
      <x:c r="C1606" s="120" t="n">
        <x:v>1</x:v>
      </x:c>
      <x:c r="D1606" s="120" t="str">
        <x:v>CADC0888</x:v>
      </x:c>
      <x:c r="E1606" s="120" t="n">
        <x:v>5</x:v>
      </x:c>
      <x:c r="F1606" s="120" t="n">
        <x:v>205</x:v>
      </x:c>
      <x:c r="G1606" s="120" t="n">
        <x:v>40</x:v>
      </x:c>
      <x:c r="H1606" s="120" t="n">
        <x:v>0.27070324225</x:v>
      </x:c>
      <x:c r="I1606" s="120" t="n">
        <x:v>0.07992796705174657</x:v>
      </x:c>
      <x:c r="J1606" s="120" t="n">
        <x:v>0.28271534633221906</x:v>
      </x:c>
      <x:c r="K1606" s="120" t="n">
        <x:v>-0.7854888984068671</x:v>
      </x:c>
      <x:c r="L1606" s="120" t="n">
        <x:v>0.8074528625029034</x:v>
      </x:c>
      <x:c r="M1606" s="120" t="n">
        <x:v>2</x:v>
      </x:c>
      <x:c r="N1606" s="120" t="n">
        <x:v>1</x:v>
      </x:c>
      <x:c r="O1606" s="120" t="n">
        <x:v>1</x:v>
      </x:c>
      <x:c r="P1606" s="120" t="n">
        <x:v>1</x:v>
      </x:c>
      <x:c r="Q1606" s="120" t="n">
        <x:v>1</x:v>
      </x:c>
      <x:c r="R1606" s="120" t="n">
        <x:v>0.014983119674075026</x:v>
      </x:c>
      <x:c r="S1606" s="120" t="n">
        <x:v>0.038368535476496435</x:v>
      </x:c>
      <x:c r="T1606" s="120" t="n">
        <x:v>1175</x:v>
      </x:c>
      <x:c r="U1606" s="120" t="n">
        <x:v>200</x:v>
      </x:c>
      <x:c r="V1606" s="120" t="n">
        <x:v>0.0003898925222036418</x:v>
      </x:c>
      <x:c r="W1606" s="120" t="n">
        <x:v>0.001998199176293664</x:v>
      </x:c>
      <x:c r="X1606" s="120" t="n">
        <x:v>1606</x:v>
      </x:c>
      <x:c r="Y1606" s="151" t="n">
        <x:v>44714.197592592594</x:v>
      </x:c>
      <x:c r="Z1606" s="151" t="n">
        <x:v>44714.19996527778</x:v>
      </x:c>
      <x:c r="AA1606" s="120" t="n">
        <x:v>40</x:v>
      </x:c>
      <x:c r="AB1606" s="120" t="str">
        <x:v>Anomalous</x:v>
      </x:c>
      <x:c r="AC1606" s="120" t="n">
        <x:v>0</x:v>
      </x:c>
      <x:c r="AD1606" s="120"/>
      <x:c r="AE1606" s="120"/>
      <x:c r="AF1606" s="120"/>
      <x:c r="AG1606" s="120"/>
    </x:row>
    <x:row r="1607">
      <x:c r="A1607" s="120" t="n">
        <x:v>1606</x:v>
      </x:c>
      <x:c r="B1607" s="120" t="n">
        <x:v>0</x:v>
      </x:c>
      <x:c r="C1607" s="120" t="n">
        <x:v>1</x:v>
      </x:c>
      <x:c r="D1607" s="120" t="str">
        <x:v>CADC0888</x:v>
      </x:c>
      <x:c r="E1607" s="120" t="n">
        <x:v>5</x:v>
      </x:c>
      <x:c r="F1607" s="120" t="n">
        <x:v>140</x:v>
      </x:c>
      <x:c r="G1607" s="120" t="n">
        <x:v>29</x:v>
      </x:c>
      <x:c r="H1607" s="120" t="n">
        <x:v>0.2783831172413793</x:v>
      </x:c>
      <x:c r="I1607" s="120" t="n">
        <x:v>0.0336265294691297</x:v>
      </x:c>
      <x:c r="J1607" s="120" t="n">
        <x:v>0.18337537857937664</x:v>
      </x:c>
      <x:c r="K1607" s="120" t="n">
        <x:v>-1.4773409187666635</x:v>
      </x:c>
      <x:c r="L1607" s="120" t="n">
        <x:v>-0.18277792883098723</x:v>
      </x:c>
      <x:c r="M1607" s="120" t="n">
        <x:v>2</x:v>
      </x:c>
      <x:c r="N1607" s="120" t="n">
        <x:v>1</x:v>
      </x:c>
      <x:c r="O1607" s="120" t="n">
        <x:v>1</x:v>
      </x:c>
      <x:c r="P1607" s="120" t="n">
        <x:v>3</x:v>
      </x:c>
      <x:c r="Q1607" s="120" t="n">
        <x:v>4</x:v>
      </x:c>
      <x:c r="R1607" s="120" t="n">
        <x:v>0.0013501817809138136</x:v>
      </x:c>
      <x:c r="S1607" s="120" t="n">
        <x:v>0.0005873802114562962</x:v>
      </x:c>
      <x:c r="T1607" s="120" t="n">
        <x:v>700</x:v>
      </x:c>
      <x:c r="U1607" s="120" t="n">
        <x:v>145</x:v>
      </x:c>
      <x:c r="V1607" s="120" t="n">
        <x:v>0.00024018949620806932</x:v>
      </x:c>
      <x:c r="W1607" s="120" t="n">
        <x:v>0.001159535498935507</x:v>
      </x:c>
      <x:c r="X1607" s="120" t="n">
        <x:v>1607</x:v>
      </x:c>
      <x:c r="Y1607" s="151" t="n">
        <x:v>44714.20002314815</x:v>
      </x:c>
      <x:c r="Z1607" s="151" t="n">
        <x:v>44714.20164351852</x:v>
      </x:c>
      <x:c r="AA1607" s="120" t="n">
        <x:v>29</x:v>
      </x:c>
      <x:c r="AB1607" s="120" t="str">
        <x:v>Normal</x:v>
      </x:c>
      <x:c r="AC1607" s="120" t="n">
        <x:v>1</x:v>
      </x:c>
      <x:c r="AD1607" s="120" t="n">
        <x:v>28</x:v>
      </x:c>
      <x:c r="AE1607" s="120" t="n">
        <x:v>1</x:v>
      </x:c>
      <x:c r="AF1607" s="120" t="n">
        <x:v>28</x:v>
      </x:c>
      <x:c r="AG1607" s="120" t="str">
        <x:v>train=1|anomaly=0</x:v>
      </x:c>
    </x:row>
    <x:row r="1608">
      <x:c r="A1608" s="120" t="n">
        <x:v>1607</x:v>
      </x:c>
      <x:c r="B1608" s="120" t="n">
        <x:v>0</x:v>
      </x:c>
      <x:c r="C1608" s="120" t="n">
        <x:v>1</x:v>
      </x:c>
      <x:c r="D1608" s="120" t="str">
        <x:v>CADC0888</x:v>
      </x:c>
      <x:c r="E1608" s="120" t="n">
        <x:v>5</x:v>
      </x:c>
      <x:c r="F1608" s="120" t="n">
        <x:v>155</x:v>
      </x:c>
      <x:c r="G1608" s="120" t="n">
        <x:v>32</x:v>
      </x:c>
      <x:c r="H1608" s="120" t="n">
        <x:v>0.2723660884375</x:v>
      </x:c>
      <x:c r="I1608" s="120" t="n">
        <x:v>0.03729770534828371</x:v>
      </x:c>
      <x:c r="J1608" s="120" t="n">
        <x:v>0.19312613843880302</x:v>
      </x:c>
      <x:c r="K1608" s="120" t="n">
        <x:v>-1.4174887442979767</x:v>
      </x:c>
      <x:c r="L1608" s="120" t="n">
        <x:v>-0.32608682464914546</x:v>
      </x:c>
      <x:c r="M1608" s="120" t="n">
        <x:v>1</x:v>
      </x:c>
      <x:c r="N1608" s="120" t="n">
        <x:v>1</x:v>
      </x:c>
      <x:c r="O1608" s="120" t="n">
        <x:v>1</x:v>
      </x:c>
      <x:c r="P1608" s="120" t="n">
        <x:v>2</x:v>
      </x:c>
      <x:c r="Q1608" s="120" t="n">
        <x:v>5</x:v>
      </x:c>
      <x:c r="R1608" s="120" t="n">
        <x:v>0.0010702926347420881</x:v>
      </x:c>
      <x:c r="S1608" s="120" t="n">
        <x:v>0.00016313321652757545</x:v>
      </x:c>
      <x:c r="T1608" s="120" t="n">
        <x:v>775</x:v>
      </x:c>
      <x:c r="U1608" s="120" t="n">
        <x:v>160</x:v>
      </x:c>
      <x:c r="V1608" s="120" t="n">
        <x:v>0.00024063035708570135</x:v>
      </x:c>
      <x:c r="W1608" s="120" t="n">
        <x:v>0.0011655532921338659</x:v>
      </x:c>
      <x:c r="X1608" s="120" t="n">
        <x:v>1608</x:v>
      </x:c>
      <x:c r="Y1608" s="151" t="n">
        <x:v>44714.20170138889</x:v>
      </x:c>
      <x:c r="Z1608" s="151" t="n">
        <x:v>44714.20349537037</x:v>
      </x:c>
      <x:c r="AA1608" s="120" t="n">
        <x:v>32</x:v>
      </x:c>
      <x:c r="AB1608" s="120" t="str">
        <x:v>Normal</x:v>
      </x:c>
      <x:c r="AC1608" s="120" t="n">
        <x:v>1</x:v>
      </x:c>
      <x:c r="AD1608" s="120" t="n">
        <x:v>712</x:v>
      </x:c>
      <x:c r="AE1608" s="120" t="n">
        <x:v>8</x:v>
      </x:c>
      <x:c r="AF1608" s="120" t="n">
        <x:v>12</x:v>
      </x:c>
      <x:c r="AG1608" s="120" t="str">
        <x:v>train=1|anomaly=0</x:v>
      </x:c>
    </x:row>
    <x:row r="1609">
      <x:c r="A1609" s="120" t="n">
        <x:v>1608</x:v>
      </x:c>
      <x:c r="B1609" s="120" t="n">
        <x:v>0</x:v>
      </x:c>
      <x:c r="C1609" s="120" t="n">
        <x:v>1</x:v>
      </x:c>
      <x:c r="D1609" s="120" t="str">
        <x:v>CADC0888</x:v>
      </x:c>
      <x:c r="E1609" s="120" t="n">
        <x:v>5</x:v>
      </x:c>
      <x:c r="F1609" s="120" t="n">
        <x:v>290</x:v>
      </x:c>
      <x:c r="G1609" s="120" t="n">
        <x:v>59</x:v>
      </x:c>
      <x:c r="H1609" s="120" t="n">
        <x:v>0.232607906779661</x:v>
      </x:c>
      <x:c r="I1609" s="120" t="n">
        <x:v>0.07945775983642694</x:v>
      </x:c>
      <x:c r="J1609" s="120" t="n">
        <x:v>0.2818825284341457</x:v>
      </x:c>
      <x:c r="K1609" s="120" t="n">
        <x:v>-0.22162403764256666</x:v>
      </x:c>
      <x:c r="L1609" s="120" t="n">
        <x:v>1.1594152274891532</x:v>
      </x:c>
      <x:c r="M1609" s="120" t="n">
        <x:v>1</x:v>
      </x:c>
      <x:c r="N1609" s="120" t="n">
        <x:v>1</x:v>
      </x:c>
      <x:c r="O1609" s="120" t="n">
        <x:v>1</x:v>
      </x:c>
      <x:c r="P1609" s="120" t="n">
        <x:v>3</x:v>
      </x:c>
      <x:c r="Q1609" s="120" t="n">
        <x:v>9</x:v>
      </x:c>
      <x:c r="R1609" s="120" t="n">
        <x:v>0.002103632172446228</x:v>
      </x:c>
      <x:c r="S1609" s="120" t="n">
        <x:v>0.00034629360400525256</x:v>
      </x:c>
      <x:c r="T1609" s="120" t="n">
        <x:v>1450</x:v>
      </x:c>
      <x:c r="U1609" s="120" t="n">
        <x:v>295</x:v>
      </x:c>
      <x:c r="V1609" s="120" t="n">
        <x:v>0.00027399227529802394</x:v>
      </x:c>
      <x:c r="W1609" s="120" t="n">
        <x:v>0.0013467416921428296</x:v>
      </x:c>
      <x:c r="X1609" s="120" t="n">
        <x:v>1609</x:v>
      </x:c>
      <x:c r="Y1609" s="151" t="n">
        <x:v>44714.20355324074</x:v>
      </x:c>
      <x:c r="Z1609" s="151" t="n">
        <x:v>44714.20690972222</x:v>
      </x:c>
      <x:c r="AA1609" s="120" t="n">
        <x:v>59</x:v>
      </x:c>
      <x:c r="AB1609" s="120" t="str">
        <x:v>Normal</x:v>
      </x:c>
      <x:c r="AC1609" s="120" t="n">
        <x:v>0</x:v>
      </x:c>
      <x:c r="AD1609" s="120"/>
      <x:c r="AE1609" s="120"/>
      <x:c r="AF1609" s="120"/>
      <x:c r="AG1609" s="120"/>
    </x:row>
    <x:row r="1610">
      <x:c r="A1610" s="120" t="n">
        <x:v>1609</x:v>
      </x:c>
      <x:c r="B1610" s="120" t="n">
        <x:v>0</x:v>
      </x:c>
      <x:c r="C1610" s="120" t="n">
        <x:v>1</x:v>
      </x:c>
      <x:c r="D1610" s="120" t="str">
        <x:v>CADC0888</x:v>
      </x:c>
      <x:c r="E1610" s="120" t="n">
        <x:v>5</x:v>
      </x:c>
      <x:c r="F1610" s="120" t="n">
        <x:v>230</x:v>
      </x:c>
      <x:c r="G1610" s="120" t="n">
        <x:v>47</x:v>
      </x:c>
      <x:c r="H1610" s="120" t="n">
        <x:v>0.27730920957446814</x:v>
      </x:c>
      <x:c r="I1610" s="120" t="n">
        <x:v>0.1155288788686618</x:v>
      </x:c>
      <x:c r="J1610" s="120" t="n">
        <x:v>0.33989539400918894</x:v>
      </x:c>
      <x:c r="K1610" s="120" t="n">
        <x:v>-0.6314663467337476</x:v>
      </x:c>
      <x:c r="L1610" s="120" t="n">
        <x:v>0.9826650771498032</x:v>
      </x:c>
      <x:c r="M1610" s="120" t="n">
        <x:v>1</x:v>
      </x:c>
      <x:c r="N1610" s="120" t="n">
        <x:v>1</x:v>
      </x:c>
      <x:c r="O1610" s="120" t="n">
        <x:v>1</x:v>
      </x:c>
      <x:c r="P1610" s="120" t="n">
        <x:v>1</x:v>
      </x:c>
      <x:c r="Q1610" s="120" t="n">
        <x:v>9</x:v>
      </x:c>
      <x:c r="R1610" s="120" t="n">
        <x:v>0.003945411660811482</x:v>
      </x:c>
      <x:c r="S1610" s="120" t="n">
        <x:v>0.0003437180839418811</x:v>
      </x:c>
      <x:c r="T1610" s="120" t="n">
        <x:v>1150</x:v>
      </x:c>
      <x:c r="U1610" s="120" t="n">
        <x:v>235</x:v>
      </x:c>
      <x:c r="V1610" s="120" t="n">
        <x:v>0.0005022994733420078</x:v>
      </x:c>
      <x:c r="W1610" s="120" t="n">
        <x:v>0.002458061252524719</x:v>
      </x:c>
      <x:c r="X1610" s="120" t="n">
        <x:v>1610</x:v>
      </x:c>
      <x:c r="Y1610" s="151" t="n">
        <x:v>44714.20731481481</x:v>
      </x:c>
      <x:c r="Z1610" s="151" t="n">
        <x:v>44714.20997685185</x:v>
      </x:c>
      <x:c r="AA1610" s="120" t="n">
        <x:v>47</x:v>
      </x:c>
      <x:c r="AB1610" s="120" t="str">
        <x:v>Normal</x:v>
      </x:c>
      <x:c r="AC1610" s="120" t="n">
        <x:v>0</x:v>
      </x:c>
      <x:c r="AD1610" s="120"/>
      <x:c r="AE1610" s="120"/>
      <x:c r="AF1610" s="120"/>
      <x:c r="AG1610" s="120"/>
    </x:row>
    <x:row r="1611">
      <x:c r="A1611" s="120" t="n">
        <x:v>1610</x:v>
      </x:c>
      <x:c r="B1611" s="120" t="n">
        <x:v>1</x:v>
      </x:c>
      <x:c r="C1611" s="120" t="n">
        <x:v>1</x:v>
      </x:c>
      <x:c r="D1611" s="120" t="str">
        <x:v>CADC0888</x:v>
      </x:c>
      <x:c r="E1611" s="120" t="n">
        <x:v>5</x:v>
      </x:c>
      <x:c r="F1611" s="120" t="n">
        <x:v>250</x:v>
      </x:c>
      <x:c r="G1611" s="120" t="n">
        <x:v>51</x:v>
      </x:c>
      <x:c r="H1611" s="120" t="n">
        <x:v>0.22229857745098036</x:v>
      </x:c>
      <x:c r="I1611" s="120" t="n">
        <x:v>0.0949173961383772</x:v>
      </x:c>
      <x:c r="J1611" s="120" t="n">
        <x:v>0.3080866698485626</x:v>
      </x:c>
      <x:c r="K1611" s="120" t="n">
        <x:v>-0.4404618170167818</x:v>
      </x:c>
      <x:c r="L1611" s="120" t="n">
        <x:v>1.0533804808736111</x:v>
      </x:c>
      <x:c r="M1611" s="120" t="n">
        <x:v>2</x:v>
      </x:c>
      <x:c r="N1611" s="120" t="n">
        <x:v>1</x:v>
      </x:c>
      <x:c r="O1611" s="120" t="n">
        <x:v>1</x:v>
      </x:c>
      <x:c r="P1611" s="120" t="n">
        <x:v>1</x:v>
      </x:c>
      <x:c r="Q1611" s="120" t="n">
        <x:v>1</x:v>
      </x:c>
      <x:c r="R1611" s="120" t="n">
        <x:v>0.017396462436993065</x:v>
      </x:c>
      <x:c r="S1611" s="120" t="n">
        <x:v>0.04650055910327418</x:v>
      </x:c>
      <x:c r="T1611" s="120" t="n">
        <x:v>1250</x:v>
      </x:c>
      <x:c r="U1611" s="120" t="n">
        <x:v>255</x:v>
      </x:c>
      <x:c r="V1611" s="120" t="n">
        <x:v>0.0003796695845535088</x:v>
      </x:c>
      <x:c r="W1611" s="120" t="n">
        <x:v>0.0018611254144779842</x:v>
      </x:c>
      <x:c r="X1611" s="120" t="n">
        <x:v>1611</x:v>
      </x:c>
      <x:c r="Y1611" s="151" t="n">
        <x:v>44714.21072916667</x:v>
      </x:c>
      <x:c r="Z1611" s="151" t="n">
        <x:v>44714.21362268519</x:v>
      </x:c>
      <x:c r="AA1611" s="120" t="n">
        <x:v>51</x:v>
      </x:c>
      <x:c r="AB1611" s="120" t="str">
        <x:v>Anomalous</x:v>
      </x:c>
      <x:c r="AC1611" s="120" t="n">
        <x:v>1</x:v>
      </x:c>
      <x:c r="AD1611" s="120" t="n">
        <x:v>527</x:v>
      </x:c>
      <x:c r="AE1611" s="120" t="n">
        <x:v>6</x:v>
      </x:c>
      <x:c r="AF1611" s="120" t="n">
        <x:v>27</x:v>
      </x:c>
      <x:c r="AG1611" s="120" t="str">
        <x:v>train=1|anomaly=1</x:v>
      </x:c>
    </x:row>
    <x:row r="1612">
      <x:c r="A1612" s="120" t="n">
        <x:v>1611</x:v>
      </x:c>
      <x:c r="B1612" s="120" t="n">
        <x:v>1</x:v>
      </x:c>
      <x:c r="C1612" s="120" t="n">
        <x:v>1</x:v>
      </x:c>
      <x:c r="D1612" s="120" t="str">
        <x:v>CADC0888</x:v>
      </x:c>
      <x:c r="E1612" s="120" t="n">
        <x:v>5</x:v>
      </x:c>
      <x:c r="F1612" s="120" t="n">
        <x:v>240</x:v>
      </x:c>
      <x:c r="G1612" s="120" t="n">
        <x:v>49</x:v>
      </x:c>
      <x:c r="H1612" s="120" t="n">
        <x:v>0.25402451428571426</x:v>
      </x:c>
      <x:c r="I1612" s="120" t="n">
        <x:v>0.035641809666758374</x:v>
      </x:c>
      <x:c r="J1612" s="120" t="n">
        <x:v>0.18879038552521252</x:v>
      </x:c>
      <x:c r="K1612" s="120" t="n">
        <x:v>-1.041315716364459</x:v>
      </x:c>
      <x:c r="L1612" s="120" t="n">
        <x:v>0.24044308762182603</x:v>
      </x:c>
      <x:c r="M1612" s="120" t="n">
        <x:v>2</x:v>
      </x:c>
      <x:c r="N1612" s="120" t="n">
        <x:v>1</x:v>
      </x:c>
      <x:c r="O1612" s="120" t="n">
        <x:v>1</x:v>
      </x:c>
      <x:c r="P1612" s="120" t="n">
        <x:v>4</x:v>
      </x:c>
      <x:c r="Q1612" s="120" t="n">
        <x:v>6</x:v>
      </x:c>
      <x:c r="R1612" s="120" t="n">
        <x:v>0.0013552809759122873</x:v>
      </x:c>
      <x:c r="S1612" s="120" t="n">
        <x:v>0.0006714058088370214</x:v>
      </x:c>
      <x:c r="T1612" s="120" t="n">
        <x:v>1200</x:v>
      </x:c>
      <x:c r="U1612" s="120" t="n">
        <x:v>245</x:v>
      </x:c>
      <x:c r="V1612" s="120" t="n">
        <x:v>0.0001485075402781599</x:v>
      </x:c>
      <x:c r="W1612" s="120" t="n">
        <x:v>0.0007273838707501709</x:v>
      </x:c>
      <x:c r="X1612" s="120" t="n">
        <x:v>1612</x:v>
      </x:c>
      <x:c r="Y1612" s="151" t="n">
        <x:v>44714.213912037034</x:v>
      </x:c>
      <x:c r="Z1612" s="151" t="n">
        <x:v>44714.21668981481</x:v>
      </x:c>
      <x:c r="AA1612" s="120" t="n">
        <x:v>49</x:v>
      </x:c>
      <x:c r="AB1612" s="120" t="str">
        <x:v>Anomalous</x:v>
      </x:c>
      <x:c r="AC1612" s="120" t="n">
        <x:v>1</x:v>
      </x:c>
      <x:c r="AD1612" s="120" t="n">
        <x:v>566</x:v>
      </x:c>
      <x:c r="AE1612" s="120" t="n">
        <x:v>6</x:v>
      </x:c>
      <x:c r="AF1612" s="120" t="n">
        <x:v>66</x:v>
      </x:c>
      <x:c r="AG1612" s="120" t="str">
        <x:v>train=1|anomaly=1</x:v>
      </x:c>
    </x:row>
    <x:row r="1613">
      <x:c r="A1613" s="120" t="n">
        <x:v>1612</x:v>
      </x:c>
      <x:c r="B1613" s="120" t="n">
        <x:v>1</x:v>
      </x:c>
      <x:c r="C1613" s="120" t="n">
        <x:v>1</x:v>
      </x:c>
      <x:c r="D1613" s="120" t="str">
        <x:v>CADC0888</x:v>
      </x:c>
      <x:c r="E1613" s="120" t="n">
        <x:v>5</x:v>
      </x:c>
      <x:c r="F1613" s="120" t="n">
        <x:v>245</x:v>
      </x:c>
      <x:c r="G1613" s="120" t="n">
        <x:v>50</x:v>
      </x:c>
      <x:c r="H1613" s="120" t="n">
        <x:v>0.2218382502</x:v>
      </x:c>
      <x:c r="I1613" s="120" t="n">
        <x:v>0.0574603477029667</x:v>
      </x:c>
      <x:c r="J1613" s="120" t="n">
        <x:v>0.2397088811516309</x:v>
      </x:c>
      <x:c r="K1613" s="120" t="n">
        <x:v>-0.6232460295887932</x:v>
      </x:c>
      <x:c r="L1613" s="120" t="n">
        <x:v>0.9217887731439734</x:v>
      </x:c>
      <x:c r="M1613" s="120" t="n">
        <x:v>2</x:v>
      </x:c>
      <x:c r="N1613" s="120" t="n">
        <x:v>1</x:v>
      </x:c>
      <x:c r="O1613" s="120" t="n">
        <x:v>1</x:v>
      </x:c>
      <x:c r="P1613" s="120" t="n">
        <x:v>3</x:v>
      </x:c>
      <x:c r="Q1613" s="120" t="n">
        <x:v>2</x:v>
      </x:c>
      <x:c r="R1613" s="120" t="n">
        <x:v>0.005724094026527607</x:v>
      </x:c>
      <x:c r="S1613" s="120" t="n">
        <x:v>0.012452897260379805</x:v>
      </x:c>
      <x:c r="T1613" s="120" t="n">
        <x:v>1225</x:v>
      </x:c>
      <x:c r="U1613" s="120" t="n">
        <x:v>250</x:v>
      </x:c>
      <x:c r="V1613" s="120" t="n">
        <x:v>0.0002345320314406804</x:v>
      </x:c>
      <x:c r="W1613" s="120" t="n">
        <x:v>0.001149206954059334</x:v>
      </x:c>
      <x:c r="X1613" s="120" t="n">
        <x:v>1613</x:v>
      </x:c>
      <x:c r="Y1613" s="151" t="n">
        <x:v>44714.217094907406</x:v>
      </x:c>
      <x:c r="Z1613" s="151" t="n">
        <x:v>44714.219930555555</x:v>
      </x:c>
      <x:c r="AA1613" s="120" t="n">
        <x:v>50</x:v>
      </x:c>
      <x:c r="AB1613" s="120" t="str">
        <x:v>Anomalous</x:v>
      </x:c>
      <x:c r="AC1613" s="120" t="n">
        <x:v>0</x:v>
      </x:c>
      <x:c r="AD1613" s="120"/>
      <x:c r="AE1613" s="120"/>
      <x:c r="AF1613" s="120"/>
      <x:c r="AG1613" s="120"/>
    </x:row>
    <x:row r="1614">
      <x:c r="A1614" s="120" t="n">
        <x:v>1613</x:v>
      </x:c>
      <x:c r="B1614" s="120" t="n">
        <x:v>0</x:v>
      </x:c>
      <x:c r="C1614" s="120" t="n">
        <x:v>0</x:v>
      </x:c>
      <x:c r="D1614" s="120" t="str">
        <x:v>CADC0888</x:v>
      </x:c>
      <x:c r="E1614" s="120" t="n">
        <x:v>5</x:v>
      </x:c>
      <x:c r="F1614" s="120" t="n">
        <x:v>255</x:v>
      </x:c>
      <x:c r="G1614" s="120" t="n">
        <x:v>52</x:v>
      </x:c>
      <x:c r="H1614" s="120" t="n">
        <x:v>0.23469140961538462</x:v>
      </x:c>
      <x:c r="I1614" s="120" t="n">
        <x:v>0.11394770781712855</x:v>
      </x:c>
      <x:c r="J1614" s="120" t="n">
        <x:v>0.33756141340077445</x:v>
      </x:c>
      <x:c r="K1614" s="120" t="n">
        <x:v>-0.4509356653793306</x:v>
      </x:c>
      <x:c r="L1614" s="120" t="n">
        <x:v>1.080731725934677</x:v>
      </x:c>
      <x:c r="M1614" s="120" t="n">
        <x:v>1</x:v>
      </x:c>
      <x:c r="N1614" s="120" t="n">
        <x:v>1</x:v>
      </x:c>
      <x:c r="O1614" s="120" t="n">
        <x:v>1</x:v>
      </x:c>
      <x:c r="P1614" s="120" t="n">
        <x:v>1</x:v>
      </x:c>
      <x:c r="Q1614" s="120" t="n">
        <x:v>5</x:v>
      </x:c>
      <x:c r="R1614" s="120" t="n">
        <x:v>0.0035406263367658824</x:v>
      </x:c>
      <x:c r="S1614" s="120" t="n">
        <x:v>0.0002884318111684</x:v>
      </x:c>
      <x:c r="T1614" s="120" t="n">
        <x:v>1275</x:v>
      </x:c>
      <x:c r="U1614" s="120" t="n">
        <x:v>260</x:v>
      </x:c>
      <x:c r="V1614" s="120" t="n">
        <x:v>0.00044685375614560217</x:v>
      </x:c>
      <x:c r="W1614" s="120" t="n">
        <x:v>0.0021913020734063184</x:v>
      </x:c>
      <x:c r="X1614" s="120" t="n">
        <x:v>1614</x:v>
      </x:c>
      <x:c r="Y1614" s="151" t="n">
        <x:v>44714.220509259256</x:v>
      </x:c>
      <x:c r="Z1614" s="151" t="n">
        <x:v>44714.22346064815</x:v>
      </x:c>
      <x:c r="AA1614" s="120" t="n">
        <x:v>52</x:v>
      </x:c>
      <x:c r="AB1614" s="120" t="str">
        <x:v>Normal</x:v>
      </x:c>
      <x:c r="AC1614" s="120" t="n">
        <x:v>1</x:v>
      </x:c>
      <x:c r="AD1614" s="120" t="n">
        <x:v>620</x:v>
      </x:c>
      <x:c r="AE1614" s="120" t="n">
        <x:v>7</x:v>
      </x:c>
      <x:c r="AF1614" s="120" t="n">
        <x:v>20</x:v>
      </x:c>
      <x:c r="AG1614" s="120" t="str">
        <x:v>train=0|anomaly=0</x:v>
      </x:c>
    </x:row>
    <x:row r="1615">
      <x:c r="A1615" s="120" t="n">
        <x:v>1614</x:v>
      </x:c>
      <x:c r="B1615" s="120" t="n">
        <x:v>0</x:v>
      </x:c>
      <x:c r="C1615" s="120" t="n">
        <x:v>0</x:v>
      </x:c>
      <x:c r="D1615" s="120" t="str">
        <x:v>CADC0888</x:v>
      </x:c>
      <x:c r="E1615" s="120" t="n">
        <x:v>5</x:v>
      </x:c>
      <x:c r="F1615" s="120" t="n">
        <x:v>255</x:v>
      </x:c>
      <x:c r="G1615" s="120" t="n">
        <x:v>52</x:v>
      </x:c>
      <x:c r="H1615" s="120" t="n">
        <x:v>0.23102631538461532</x:v>
      </x:c>
      <x:c r="I1615" s="120" t="n">
        <x:v>0.11176400788673127</x:v>
      </x:c>
      <x:c r="J1615" s="120" t="n">
        <x:v>0.33431124403275947</x:v>
      </x:c>
      <x:c r="K1615" s="120" t="n">
        <x:v>-0.39951341180780586</x:v>
      </x:c>
      <x:c r="L1615" s="120" t="n">
        <x:v>1.1015567280336285</x:v>
      </x:c>
      <x:c r="M1615" s="120" t="n">
        <x:v>1</x:v>
      </x:c>
      <x:c r="N1615" s="120" t="n">
        <x:v>1</x:v>
      </x:c>
      <x:c r="O1615" s="120" t="n">
        <x:v>1</x:v>
      </x:c>
      <x:c r="P1615" s="120" t="n">
        <x:v>2</x:v>
      </x:c>
      <x:c r="Q1615" s="120" t="n">
        <x:v>5</x:v>
      </x:c>
      <x:c r="R1615" s="120" t="n">
        <x:v>0.003573768294564706</x:v>
      </x:c>
      <x:c r="S1615" s="120" t="n">
        <x:v>0.0005209006940080001</x:v>
      </x:c>
      <x:c r="T1615" s="120" t="n">
        <x:v>1275</x:v>
      </x:c>
      <x:c r="U1615" s="120" t="n">
        <x:v>260</x:v>
      </x:c>
      <x:c r="V1615" s="120" t="n">
        <x:v>0.0004382902270067893</x:v>
      </x:c>
      <x:c r="W1615" s="120" t="n">
        <x:v>0.0021493078439756013</x:v>
      </x:c>
      <x:c r="X1615" s="120" t="n">
        <x:v>1615</x:v>
      </x:c>
      <x:c r="Y1615" s="151" t="n">
        <x:v>44714.22421296296</x:v>
      </x:c>
      <x:c r="Z1615" s="151" t="n">
        <x:v>44714.227164351854</x:v>
      </x:c>
      <x:c r="AA1615" s="120" t="n">
        <x:v>52</x:v>
      </x:c>
      <x:c r="AB1615" s="120" t="str">
        <x:v>Normal</x:v>
      </x:c>
      <x:c r="AC1615" s="120" t="n">
        <x:v>1</x:v>
      </x:c>
      <x:c r="AD1615" s="120" t="n">
        <x:v>90</x:v>
      </x:c>
      <x:c r="AE1615" s="120" t="n">
        <x:v>1</x:v>
      </x:c>
      <x:c r="AF1615" s="120" t="n">
        <x:v>90</x:v>
      </x:c>
      <x:c r="AG1615" s="120" t="str">
        <x:v>train=0|anomaly=0</x:v>
      </x:c>
    </x:row>
    <x:row r="1616">
      <x:c r="A1616" s="120" t="n">
        <x:v>1615</x:v>
      </x:c>
      <x:c r="B1616" s="120" t="n">
        <x:v>1</x:v>
      </x:c>
      <x:c r="C1616" s="120" t="n">
        <x:v>1</x:v>
      </x:c>
      <x:c r="D1616" s="120" t="str">
        <x:v>CADC0888</x:v>
      </x:c>
      <x:c r="E1616" s="120" t="n">
        <x:v>5</x:v>
      </x:c>
      <x:c r="F1616" s="120" t="n">
        <x:v>285</x:v>
      </x:c>
      <x:c r="G1616" s="120" t="n">
        <x:v>58</x:v>
      </x:c>
      <x:c r="H1616" s="120" t="n">
        <x:v>0.1978706396551724</x:v>
      </x:c>
      <x:c r="I1616" s="120" t="n">
        <x:v>0.0560450962670955</x:v>
      </x:c>
      <x:c r="J1616" s="120" t="n">
        <x:v>0.23673845540405028</x:v>
      </x:c>
      <x:c r="K1616" s="120" t="n">
        <x:v>-0.2358312237754241</x:v>
      </x:c>
      <x:c r="L1616" s="120" t="n">
        <x:v>1.1254324361424979</x:v>
      </x:c>
      <x:c r="M1616" s="120" t="n">
        <x:v>1</x:v>
      </x:c>
      <x:c r="N1616" s="120" t="n">
        <x:v>1</x:v>
      </x:c>
      <x:c r="O1616" s="120" t="n">
        <x:v>1</x:v>
      </x:c>
      <x:c r="P1616" s="120" t="n">
        <x:v>2</x:v>
      </x:c>
      <x:c r="Q1616" s="120" t="n">
        <x:v>8</x:v>
      </x:c>
      <x:c r="R1616" s="120" t="n">
        <x:v>0.001786053644523509</x:v>
      </x:c>
      <x:c r="S1616" s="120" t="n">
        <x:v>0.0004047555079246429</x:v>
      </x:c>
      <x:c r="T1616" s="120" t="n">
        <x:v>1425</x:v>
      </x:c>
      <x:c r="U1616" s="120" t="n">
        <x:v>290</x:v>
      </x:c>
      <x:c r="V1616" s="120" t="n">
        <x:v>0.0001966494605863</x:v>
      </x:c>
      <x:c r="W1616" s="120" t="n">
        <x:v>0.0009662947632257845</x:v>
      </x:c>
      <x:c r="X1616" s="120" t="n">
        <x:v>1616</x:v>
      </x:c>
      <x:c r="Y1616" s="151" t="n">
        <x:v>44714.227222222224</x:v>
      </x:c>
      <x:c r="Z1616" s="151" t="n">
        <x:v>44714.230520833335</x:v>
      </x:c>
      <x:c r="AA1616" s="120" t="n">
        <x:v>58</x:v>
      </x:c>
      <x:c r="AB1616" s="120" t="str">
        <x:v>Anomalous</x:v>
      </x:c>
      <x:c r="AC1616" s="120" t="n">
        <x:v>0</x:v>
      </x:c>
      <x:c r="AD1616" s="120"/>
      <x:c r="AE1616" s="120"/>
      <x:c r="AF1616" s="120"/>
      <x:c r="AG1616" s="120"/>
    </x:row>
    <x:row r="1617">
      <x:c r="A1617" s="120" t="n">
        <x:v>1616</x:v>
      </x:c>
      <x:c r="B1617" s="120" t="n">
        <x:v>0</x:v>
      </x:c>
      <x:c r="C1617" s="120" t="n">
        <x:v>1</x:v>
      </x:c>
      <x:c r="D1617" s="120" t="str">
        <x:v>CADC0888</x:v>
      </x:c>
      <x:c r="E1617" s="120" t="n">
        <x:v>5</x:v>
      </x:c>
      <x:c r="F1617" s="120" t="n">
        <x:v>140</x:v>
      </x:c>
      <x:c r="G1617" s="120" t="n">
        <x:v>29</x:v>
      </x:c>
      <x:c r="H1617" s="120" t="n">
        <x:v>0.31009388275862076</x:v>
      </x:c>
      <x:c r="I1617" s="120" t="n">
        <x:v>0.0576012793655573</x:v>
      </x:c>
      <x:c r="J1617" s="120" t="n">
        <x:v>0.24000266533011108</x:v>
      </x:c>
      <x:c r="K1617" s="120" t="n">
        <x:v>-1.5151173429762668</x:v>
      </x:c>
      <x:c r="L1617" s="120" t="n">
        <x:v>-0.09115960165704827</x:v>
      </x:c>
      <x:c r="M1617" s="120" t="n">
        <x:v>1</x:v>
      </x:c>
      <x:c r="N1617" s="120" t="n">
        <x:v>1</x:v>
      </x:c>
      <x:c r="O1617" s="120" t="n">
        <x:v>1</x:v>
      </x:c>
      <x:c r="P1617" s="120" t="n">
        <x:v>1</x:v>
      </x:c>
      <x:c r="Q1617" s="120" t="n">
        <x:v>6</x:v>
      </x:c>
      <x:c r="R1617" s="120" t="n">
        <x:v>0.0023601239857777554</x:v>
      </x:c>
      <x:c r="S1617" s="120" t="n">
        <x:v>0.0005303663422094925</x:v>
      </x:c>
      <x:c r="T1617" s="120" t="n">
        <x:v>700</x:v>
      </x:c>
      <x:c r="U1617" s="120" t="n">
        <x:v>145</x:v>
      </x:c>
      <x:c r="V1617" s="120" t="n">
        <x:v>0.0004114377097539807</x:v>
      </x:c>
      <x:c r="W1617" s="120" t="n">
        <x:v>0.001986251012605424</x:v>
      </x:c>
      <x:c r="X1617" s="120" t="n">
        <x:v>1617</x:v>
      </x:c>
      <x:c r="Y1617" s="151" t="n">
        <x:v>44714.23086805556</x:v>
      </x:c>
      <x:c r="Z1617" s="151" t="n">
        <x:v>44714.23248842593</x:v>
      </x:c>
      <x:c r="AA1617" s="120" t="n">
        <x:v>29</x:v>
      </x:c>
      <x:c r="AB1617" s="120" t="str">
        <x:v>Normal</x:v>
      </x:c>
      <x:c r="AC1617" s="120" t="n">
        <x:v>1</x:v>
      </x:c>
      <x:c r="AD1617" s="120" t="n">
        <x:v>825</x:v>
      </x:c>
      <x:c r="AE1617" s="120" t="n">
        <x:v>9</x:v>
      </x:c>
      <x:c r="AF1617" s="120" t="n">
        <x:v>25</x:v>
      </x:c>
      <x:c r="AG1617" s="120" t="str">
        <x:v>train=1|anomaly=0</x:v>
      </x:c>
    </x:row>
    <x:row r="1618">
      <x:c r="A1618" s="120" t="n">
        <x:v>1617</x:v>
      </x:c>
      <x:c r="B1618" s="120" t="n">
        <x:v>1</x:v>
      </x:c>
      <x:c r="C1618" s="120" t="n">
        <x:v>0</x:v>
      </x:c>
      <x:c r="D1618" s="120" t="str">
        <x:v>CADC0888</x:v>
      </x:c>
      <x:c r="E1618" s="120" t="n">
        <x:v>5</x:v>
      </x:c>
      <x:c r="F1618" s="120" t="n">
        <x:v>160</x:v>
      </x:c>
      <x:c r="G1618" s="120" t="n">
        <x:v>33</x:v>
      </x:c>
      <x:c r="H1618" s="120" t="n">
        <x:v>0.1117575212121212</x:v>
      </x:c>
      <x:c r="I1618" s="120" t="n">
        <x:v>0.009329067177198036</x:v>
      </x:c>
      <x:c r="J1618" s="120" t="n">
        <x:v>0.09658709632864028</x:v>
      </x:c>
      <x:c r="K1618" s="120" t="n">
        <x:v>-1.6753679344795345</x:v>
      </x:c>
      <x:c r="L1618" s="120" t="n">
        <x:v>-0.052753256207449285</x:v>
      </x:c>
      <x:c r="M1618" s="120" t="n">
        <x:v>2</x:v>
      </x:c>
      <x:c r="N1618" s="120" t="n">
        <x:v>1</x:v>
      </x:c>
      <x:c r="O1618" s="120" t="n">
        <x:v>1</x:v>
      </x:c>
      <x:c r="P1618" s="120" t="n">
        <x:v>1</x:v>
      </x:c>
      <x:c r="Q1618" s="120" t="n">
        <x:v>1</x:v>
      </x:c>
      <x:c r="R1618" s="120" t="n">
        <x:v>0.0027587969128593745</x:v>
      </x:c>
      <x:c r="S1618" s="120" t="n">
        <x:v>0.007277990720623728</x:v>
      </x:c>
      <x:c r="T1618" s="120" t="n">
        <x:v>800</x:v>
      </x:c>
      <x:c r="U1618" s="120" t="n">
        <x:v>165</x:v>
      </x:c>
      <x:c r="V1618" s="120" t="n">
        <x:v>0.00005830666985748772</x:v>
      </x:c>
      <x:c r="W1618" s="120" t="n">
        <x:v>0.00028269900536963743</x:v>
      </x:c>
      <x:c r="X1618" s="120" t="n">
        <x:v>1618</x:v>
      </x:c>
      <x:c r="Y1618" s="151" t="n">
        <x:v>44714.23260416667</x:v>
      </x:c>
      <x:c r="Z1618" s="151" t="n">
        <x:v>44714.234456018516</x:v>
      </x:c>
      <x:c r="AA1618" s="120" t="n">
        <x:v>33</x:v>
      </x:c>
      <x:c r="AB1618" s="120" t="str">
        <x:v>Anomalous</x:v>
      </x:c>
      <x:c r="AC1618" s="120" t="n">
        <x:v>1</x:v>
      </x:c>
      <x:c r="AD1618" s="120" t="n">
        <x:v>461</x:v>
      </x:c>
      <x:c r="AE1618" s="120" t="n">
        <x:v>5</x:v>
      </x:c>
      <x:c r="AF1618" s="120" t="n">
        <x:v>61</x:v>
      </x:c>
      <x:c r="AG1618" s="120" t="str">
        <x:v>train=0|anomaly=1</x:v>
      </x:c>
    </x:row>
    <x:row r="1619">
      <x:c r="A1619" s="120" t="n">
        <x:v>1618</x:v>
      </x:c>
      <x:c r="B1619" s="120" t="n">
        <x:v>0</x:v>
      </x:c>
      <x:c r="C1619" s="120" t="n">
        <x:v>0</x:v>
      </x:c>
      <x:c r="D1619" s="120" t="str">
        <x:v>CADC0888</x:v>
      </x:c>
      <x:c r="E1619" s="120" t="n">
        <x:v>5</x:v>
      </x:c>
      <x:c r="F1619" s="120" t="n">
        <x:v>265</x:v>
      </x:c>
      <x:c r="G1619" s="120" t="n">
        <x:v>54</x:v>
      </x:c>
      <x:c r="H1619" s="120" t="n">
        <x:v>0.21631144444444442</x:v>
      </x:c>
      <x:c r="I1619" s="120" t="n">
        <x:v>0.09753323536128139</x:v>
      </x:c>
      <x:c r="J1619" s="120" t="n">
        <x:v>0.31230311455584525</x:v>
      </x:c>
      <x:c r="K1619" s="120" t="n">
        <x:v>-0.4129618618960378</x:v>
      </x:c>
      <x:c r="L1619" s="120" t="n">
        <x:v>1.0976473657265204</x:v>
      </x:c>
      <x:c r="M1619" s="120" t="n">
        <x:v>1</x:v>
      </x:c>
      <x:c r="N1619" s="120" t="n">
        <x:v>1</x:v>
      </x:c>
      <x:c r="O1619" s="120" t="n">
        <x:v>1</x:v>
      </x:c>
      <x:c r="P1619" s="120" t="n">
        <x:v>1</x:v>
      </x:c>
      <x:c r="Q1619" s="120" t="n">
        <x:v>5</x:v>
      </x:c>
      <x:c r="R1619" s="120" t="n">
        <x:v>0.0028596897952633963</x:v>
      </x:c>
      <x:c r="S1619" s="120" t="n">
        <x:v>0.00023374793287538487</x:v>
      </x:c>
      <x:c r="T1619" s="120" t="n">
        <x:v>1325</x:v>
      </x:c>
      <x:c r="U1619" s="120" t="n">
        <x:v>270</x:v>
      </x:c>
      <x:c r="V1619" s="120" t="n">
        <x:v>0.0003680499447595524</x:v>
      </x:c>
      <x:c r="W1619" s="120" t="n">
        <x:v>0.0018061710252089147</x:v>
      </x:c>
      <x:c r="X1619" s="120" t="n">
        <x:v>1619</x:v>
      </x:c>
      <x:c r="Y1619" s="151" t="n">
        <x:v>44714.23451388889</x:v>
      </x:c>
      <x:c r="Z1619" s="151" t="n">
        <x:v>44714.23758101852</x:v>
      </x:c>
      <x:c r="AA1619" s="120" t="n">
        <x:v>54</x:v>
      </x:c>
      <x:c r="AB1619" s="120" t="str">
        <x:v>Normal</x:v>
      </x:c>
      <x:c r="AC1619" s="120" t="n">
        <x:v>0</x:v>
      </x:c>
      <x:c r="AD1619" s="120"/>
      <x:c r="AE1619" s="120"/>
      <x:c r="AF1619" s="120"/>
      <x:c r="AG1619" s="120"/>
    </x:row>
    <x:row r="1620">
      <x:c r="A1620" s="120" t="n">
        <x:v>1619</x:v>
      </x:c>
      <x:c r="B1620" s="120" t="n">
        <x:v>0</x:v>
      </x:c>
      <x:c r="C1620" s="120" t="n">
        <x:v>1</x:v>
      </x:c>
      <x:c r="D1620" s="120" t="str">
        <x:v>CADC0888</x:v>
      </x:c>
      <x:c r="E1620" s="120" t="n">
        <x:v>5</x:v>
      </x:c>
      <x:c r="F1620" s="120" t="n">
        <x:v>270</x:v>
      </x:c>
      <x:c r="G1620" s="120" t="n">
        <x:v>55</x:v>
      </x:c>
      <x:c r="H1620" s="120" t="n">
        <x:v>0.20872448545454544</x:v>
      </x:c>
      <x:c r="I1620" s="120" t="n">
        <x:v>0.10047833685011504</x:v>
      </x:c>
      <x:c r="J1620" s="120" t="n">
        <x:v>0.3169831807054044</x:v>
      </x:c>
      <x:c r="K1620" s="120" t="n">
        <x:v>-0.20241721036964977</x:v>
      </x:c>
      <x:c r="L1620" s="120" t="n">
        <x:v>1.1920886354740066</x:v>
      </x:c>
      <x:c r="M1620" s="120" t="n">
        <x:v>1</x:v>
      </x:c>
      <x:c r="N1620" s="120" t="n">
        <x:v>1</x:v>
      </x:c>
      <x:c r="O1620" s="120" t="n">
        <x:v>1</x:v>
      </x:c>
      <x:c r="P1620" s="120" t="n">
        <x:v>1</x:v>
      </x:c>
      <x:c r="Q1620" s="120" t="n">
        <x:v>6</x:v>
      </x:c>
      <x:c r="R1620" s="120" t="n">
        <x:v>0.0031572738592662965</x:v>
      </x:c>
      <x:c r="S1620" s="120" t="n">
        <x:v>0.00040370595860264157</x:v>
      </x:c>
      <x:c r="T1620" s="120" t="n">
        <x:v>1350</x:v>
      </x:c>
      <x:c r="U1620" s="120" t="n">
        <x:v>275</x:v>
      </x:c>
      <x:c r="V1620" s="120" t="n">
        <x:v>0.0003721419883337594</x:v>
      </x:c>
      <x:c r="W1620" s="120" t="n">
        <x:v>0.0018268788518202733</x:v>
      </x:c>
      <x:c r="X1620" s="120" t="n">
        <x:v>1620</x:v>
      </x:c>
      <x:c r="Y1620" s="151" t="n">
        <x:v>44714.23792824074</x:v>
      </x:c>
      <x:c r="Z1620" s="151" t="n">
        <x:v>44714.24105324074</x:v>
      </x:c>
      <x:c r="AA1620" s="120" t="n">
        <x:v>55</x:v>
      </x:c>
      <x:c r="AB1620" s="120" t="str">
        <x:v>Normal</x:v>
      </x:c>
      <x:c r="AC1620" s="120" t="n">
        <x:v>1</x:v>
      </x:c>
      <x:c r="AD1620" s="120" t="n">
        <x:v>145</x:v>
      </x:c>
      <x:c r="AE1620" s="120" t="n">
        <x:v>2</x:v>
      </x:c>
      <x:c r="AF1620" s="120" t="n">
        <x:v>45</x:v>
      </x:c>
      <x:c r="AG1620" s="120" t="str">
        <x:v>train=1|anomaly=0</x:v>
      </x:c>
    </x:row>
    <x:row r="1621">
      <x:c r="A1621" s="120" t="n">
        <x:v>1620</x:v>
      </x:c>
      <x:c r="B1621" s="120" t="n">
        <x:v>0</x:v>
      </x:c>
      <x:c r="C1621" s="120" t="n">
        <x:v>0</x:v>
      </x:c>
      <x:c r="D1621" s="120" t="str">
        <x:v>CADC0888</x:v>
      </x:c>
      <x:c r="E1621" s="120" t="n">
        <x:v>5</x:v>
      </x:c>
      <x:c r="F1621" s="120" t="n">
        <x:v>310</x:v>
      </x:c>
      <x:c r="G1621" s="120" t="n">
        <x:v>63</x:v>
      </x:c>
      <x:c r="H1621" s="120" t="n">
        <x:v>0.17342019682539683</x:v>
      </x:c>
      <x:c r="I1621" s="120" t="n">
        <x:v>0.06707536305775205</x:v>
      </x:c>
      <x:c r="J1621" s="120" t="n">
        <x:v>0.2589891176434872</x:v>
      </x:c>
      <x:c r="K1621" s="120" t="n">
        <x:v>-0.18493483607953642</x:v>
      </x:c>
      <x:c r="L1621" s="120" t="n">
        <x:v>1.1899138850580449</x:v>
      </x:c>
      <x:c r="M1621" s="120" t="n">
        <x:v>1</x:v>
      </x:c>
      <x:c r="N1621" s="120" t="n">
        <x:v>1</x:v>
      </x:c>
      <x:c r="O1621" s="120" t="n">
        <x:v>1</x:v>
      </x:c>
      <x:c r="P1621" s="120" t="n">
        <x:v>2</x:v>
      </x:c>
      <x:c r="Q1621" s="120" t="n">
        <x:v>5</x:v>
      </x:c>
      <x:c r="R1621" s="120" t="n">
        <x:v>0.001670405998414839</x:v>
      </x:c>
      <x:c r="S1621" s="120" t="n">
        <x:v>0.00023549250317049189</x:v>
      </x:c>
      <x:c r="T1621" s="120" t="n">
        <x:v>1550</x:v>
      </x:c>
      <x:c r="U1621" s="120" t="n">
        <x:v>315</x:v>
      </x:c>
      <x:c r="V1621" s="120" t="n">
        <x:v>0.00021637213889597436</x:v>
      </x:c>
      <x:c r="W1621" s="120" t="n">
        <x:v>0.0010646883025040008</x:v>
      </x:c>
      <x:c r="X1621" s="120" t="n">
        <x:v>1621</x:v>
      </x:c>
      <x:c r="Y1621" s="151" t="n">
        <x:v>44714.241111111114</x:v>
      </x:c>
      <x:c r="Z1621" s="151" t="n">
        <x:v>44714.24469907407</x:v>
      </x:c>
      <x:c r="AA1621" s="120" t="n">
        <x:v>63</x:v>
      </x:c>
      <x:c r="AB1621" s="120" t="str">
        <x:v>Normal</x:v>
      </x:c>
      <x:c r="AC1621" s="120" t="n">
        <x:v>1</x:v>
      </x:c>
      <x:c r="AD1621" s="120" t="n">
        <x:v>669</x:v>
      </x:c>
      <x:c r="AE1621" s="120" t="n">
        <x:v>7</x:v>
      </x:c>
      <x:c r="AF1621" s="120" t="n">
        <x:v>69</x:v>
      </x:c>
      <x:c r="AG1621" s="120" t="str">
        <x:v>train=0|anomaly=0</x:v>
      </x:c>
    </x:row>
    <x:row r="1622">
      <x:c r="A1622" s="120" t="n">
        <x:v>1621</x:v>
      </x:c>
      <x:c r="B1622" s="120" t="n">
        <x:v>1</x:v>
      </x:c>
      <x:c r="C1622" s="120" t="n">
        <x:v>1</x:v>
      </x:c>
      <x:c r="D1622" s="120" t="str">
        <x:v>CADC0888</x:v>
      </x:c>
      <x:c r="E1622" s="120" t="n">
        <x:v>5</x:v>
      </x:c>
      <x:c r="F1622" s="120" t="n">
        <x:v>255</x:v>
      </x:c>
      <x:c r="G1622" s="120" t="n">
        <x:v>52</x:v>
      </x:c>
      <x:c r="H1622" s="120" t="n">
        <x:v>0.23575672307692308</x:v>
      </x:c>
      <x:c r="I1622" s="120" t="n">
        <x:v>0.026626442179417162</x:v>
      </x:c>
      <x:c r="J1622" s="120" t="n">
        <x:v>0.163176107869434</x:v>
      </x:c>
      <x:c r="K1622" s="120" t="n">
        <x:v>-1.4254465616824583</x:v>
      </x:c>
      <x:c r="L1622" s="120" t="n">
        <x:v>-0.42991973459444033</x:v>
      </x:c>
      <x:c r="M1622" s="120" t="n">
        <x:v>2</x:v>
      </x:c>
      <x:c r="N1622" s="120" t="n">
        <x:v>1</x:v>
      </x:c>
      <x:c r="O1622" s="120" t="n">
        <x:v>1</x:v>
      </x:c>
      <x:c r="P1622" s="120" t="n">
        <x:v>4</x:v>
      </x:c>
      <x:c r="Q1622" s="120" t="n">
        <x:v>6</x:v>
      </x:c>
      <x:c r="R1622" s="120" t="n">
        <x:v>0.0012481133059717652</x:v>
      </x:c>
      <x:c r="S1622" s="120" t="n">
        <x:v>0.001621400068265601</x:v>
      </x:c>
      <x:c r="T1622" s="120" t="n">
        <x:v>1275</x:v>
      </x:c>
      <x:c r="U1622" s="120" t="n">
        <x:v>260</x:v>
      </x:c>
      <x:c r="V1622" s="120" t="n">
        <x:v>0.00010441742031143985</x:v>
      </x:c>
      <x:c r="W1622" s="120" t="n">
        <x:v>0.0005120469649887916</x:v>
      </x:c>
      <x:c r="X1622" s="120" t="n">
        <x:v>1622</x:v>
      </x:c>
      <x:c r="Y1622" s="151" t="n">
        <x:v>44714.24475694444</x:v>
      </x:c>
      <x:c r="Z1622" s="151" t="n">
        <x:v>44714.247708333336</x:v>
      </x:c>
      <x:c r="AA1622" s="120" t="n">
        <x:v>52</x:v>
      </x:c>
      <x:c r="AB1622" s="120" t="str">
        <x:v>Anomalous</x:v>
      </x:c>
      <x:c r="AC1622" s="120" t="n">
        <x:v>0</x:v>
      </x:c>
      <x:c r="AD1622" s="120"/>
      <x:c r="AE1622" s="120"/>
      <x:c r="AF1622" s="120"/>
      <x:c r="AG1622" s="120"/>
    </x:row>
    <x:row r="1623">
      <x:c r="A1623" s="120" t="n">
        <x:v>1622</x:v>
      </x:c>
      <x:c r="B1623" s="120" t="n">
        <x:v>0</x:v>
      </x:c>
      <x:c r="C1623" s="120" t="n">
        <x:v>1</x:v>
      </x:c>
      <x:c r="D1623" s="120" t="str">
        <x:v>CADC0888</x:v>
      </x:c>
      <x:c r="E1623" s="120" t="n">
        <x:v>5</x:v>
      </x:c>
      <x:c r="F1623" s="120" t="n">
        <x:v>280</x:v>
      </x:c>
      <x:c r="G1623" s="120" t="n">
        <x:v>57</x:v>
      </x:c>
      <x:c r="H1623" s="120" t="n">
        <x:v>0.1935178771929824</x:v>
      </x:c>
      <x:c r="I1623" s="120" t="n">
        <x:v>0.07635063548699228</x:v>
      </x:c>
      <x:c r="J1623" s="120" t="n">
        <x:v>0.27631618752254145</x:v>
      </x:c>
      <x:c r="K1623" s="120" t="n">
        <x:v>-0.4276891242052687</x:v>
      </x:c>
      <x:c r="L1623" s="120" t="n">
        <x:v>1.0864692836789547</x:v>
      </x:c>
      <x:c r="M1623" s="120" t="n">
        <x:v>1</x:v>
      </x:c>
      <x:c r="N1623" s="120" t="n">
        <x:v>1</x:v>
      </x:c>
      <x:c r="O1623" s="120" t="n">
        <x:v>1</x:v>
      </x:c>
      <x:c r="P1623" s="120" t="n">
        <x:v>2</x:v>
      </x:c>
      <x:c r="Q1623" s="120" t="n">
        <x:v>7</x:v>
      </x:c>
      <x:c r="R1623" s="120" t="n">
        <x:v>0.0020181913598525</x:v>
      </x:c>
      <x:c r="S1623" s="120" t="n">
        <x:v>0.00023620882887854538</x:v>
      </x:c>
      <x:c r="T1623" s="120" t="n">
        <x:v>1400</x:v>
      </x:c>
      <x:c r="U1623" s="120" t="n">
        <x:v>285</x:v>
      </x:c>
      <x:c r="V1623" s="120" t="n">
        <x:v>0.00027268084102497245</x:v>
      </x:c>
      <x:c r="W1623" s="120" t="n">
        <x:v>0.0013394848331051278</x:v>
      </x:c>
      <x:c r="X1623" s="120" t="n">
        <x:v>1623</x:v>
      </x:c>
      <x:c r="Y1623" s="151" t="n">
        <x:v>44714.247766203705</x:v>
      </x:c>
      <x:c r="Z1623" s="151" t="n">
        <x:v>44714.25100694445</x:v>
      </x:c>
      <x:c r="AA1623" s="120" t="n">
        <x:v>57</x:v>
      </x:c>
      <x:c r="AB1623" s="120" t="str">
        <x:v>Normal</x:v>
      </x:c>
      <x:c r="AC1623" s="120" t="n">
        <x:v>0</x:v>
      </x:c>
      <x:c r="AD1623" s="120"/>
      <x:c r="AE1623" s="120"/>
      <x:c r="AF1623" s="120"/>
      <x:c r="AG1623" s="120"/>
    </x:row>
    <x:row r="1624">
      <x:c r="A1624" s="120" t="n">
        <x:v>1623</x:v>
      </x:c>
      <x:c r="B1624" s="120" t="n">
        <x:v>0</x:v>
      </x:c>
      <x:c r="C1624" s="120" t="n">
        <x:v>1</x:v>
      </x:c>
      <x:c r="D1624" s="120" t="str">
        <x:v>CADC0888</x:v>
      </x:c>
      <x:c r="E1624" s="120" t="n">
        <x:v>5</x:v>
      </x:c>
      <x:c r="F1624" s="120" t="n">
        <x:v>295</x:v>
      </x:c>
      <x:c r="G1624" s="120" t="n">
        <x:v>60</x:v>
      </x:c>
      <x:c r="H1624" s="120" t="n">
        <x:v>0.20002358883333335</x:v>
      </x:c>
      <x:c r="I1624" s="120" t="n">
        <x:v>0.09722339374551515</x:v>
      </x:c>
      <x:c r="J1624" s="120" t="n">
        <x:v>0.3118066608421237</x:v>
      </x:c>
      <x:c r="K1624" s="120" t="n">
        <x:v>-0.02981685300997894</x:v>
      </x:c>
      <x:c r="L1624" s="120" t="n">
        <x:v>1.2582944877102538</x:v>
      </x:c>
      <x:c r="M1624" s="120" t="n">
        <x:v>1</x:v>
      </x:c>
      <x:c r="N1624" s="120" t="n">
        <x:v>1</x:v>
      </x:c>
      <x:c r="O1624" s="120" t="n">
        <x:v>1</x:v>
      </x:c>
      <x:c r="P1624" s="120" t="n">
        <x:v>1</x:v>
      </x:c>
      <x:c r="Q1624" s="120" t="n">
        <x:v>5</x:v>
      </x:c>
      <x:c r="R1624" s="120" t="n">
        <x:v>0.002714083589341549</x:v>
      </x:c>
      <x:c r="S1624" s="120" t="n">
        <x:v>0.0002712586423341447</x:v>
      </x:c>
      <x:c r="T1624" s="120" t="n">
        <x:v>1475</x:v>
      </x:c>
      <x:c r="U1624" s="120" t="n">
        <x:v>300</x:v>
      </x:c>
      <x:c r="V1624" s="120" t="n">
        <x:v>0.00032957082625598356</x:v>
      </x:c>
      <x:c r="W1624" s="120" t="n">
        <x:v>0.0016203898957585859</x:v>
      </x:c>
      <x:c r="X1624" s="120" t="n">
        <x:v>1624</x:v>
      </x:c>
      <x:c r="Y1624" s="151" t="n">
        <x:v>44714.251064814816</x:v>
      </x:c>
      <x:c r="Z1624" s="151" t="n">
        <x:v>44714.254479166666</x:v>
      </x:c>
      <x:c r="AA1624" s="120" t="n">
        <x:v>60</x:v>
      </x:c>
      <x:c r="AB1624" s="120" t="str">
        <x:v>Normal</x:v>
      </x:c>
      <x:c r="AC1624" s="120" t="n">
        <x:v>1</x:v>
      </x:c>
      <x:c r="AD1624" s="120" t="n">
        <x:v>340</x:v>
      </x:c>
      <x:c r="AE1624" s="120" t="n">
        <x:v>4</x:v>
      </x:c>
      <x:c r="AF1624" s="120" t="n">
        <x:v>40</x:v>
      </x:c>
      <x:c r="AG1624" s="120" t="str">
        <x:v>train=1|anomaly=0</x:v>
      </x:c>
    </x:row>
    <x:row r="1625">
      <x:c r="A1625" s="120" t="n">
        <x:v>1624</x:v>
      </x:c>
      <x:c r="B1625" s="120" t="n">
        <x:v>0</x:v>
      </x:c>
      <x:c r="C1625" s="120" t="n">
        <x:v>1</x:v>
      </x:c>
      <x:c r="D1625" s="120" t="str">
        <x:v>CADC0888</x:v>
      </x:c>
      <x:c r="E1625" s="120" t="n">
        <x:v>5</x:v>
      </x:c>
      <x:c r="F1625" s="120" t="n">
        <x:v>295</x:v>
      </x:c>
      <x:c r="G1625" s="120" t="n">
        <x:v>60</x:v>
      </x:c>
      <x:c r="H1625" s="120" t="n">
        <x:v>0.20132637499999997</x:v>
      </x:c>
      <x:c r="I1625" s="120" t="n">
        <x:v>0.08464280095040172</x:v>
      </x:c>
      <x:c r="J1625" s="120" t="n">
        <x:v>0.2909343584907113</x:v>
      </x:c>
      <x:c r="K1625" s="120" t="n">
        <x:v>-0.24976922335873653</x:v>
      </x:c>
      <x:c r="L1625" s="120" t="n">
        <x:v>1.1650473777711263</x:v>
      </x:c>
      <x:c r="M1625" s="120" t="n">
        <x:v>1</x:v>
      </x:c>
      <x:c r="N1625" s="120" t="n">
        <x:v>1</x:v>
      </x:c>
      <x:c r="O1625" s="120" t="n">
        <x:v>1</x:v>
      </x:c>
      <x:c r="P1625" s="120" t="n">
        <x:v>2</x:v>
      </x:c>
      <x:c r="Q1625" s="120" t="n">
        <x:v>4</x:v>
      </x:c>
      <x:c r="R1625" s="120" t="n">
        <x:v>0.0022776264933544173</x:v>
      </x:c>
      <x:c r="S1625" s="120" t="n">
        <x:v>0.0005703088240145414</x:v>
      </x:c>
      <x:c r="T1625" s="120" t="n">
        <x:v>1475</x:v>
      </x:c>
      <x:c r="U1625" s="120" t="n">
        <x:v>300</x:v>
      </x:c>
      <x:c r="V1625" s="120" t="n">
        <x:v>0.0002869247489844126</x:v>
      </x:c>
      <x:c r="W1625" s="120" t="n">
        <x:v>0.001410713349173362</x:v>
      </x:c>
      <x:c r="X1625" s="120" t="n">
        <x:v>1625</x:v>
      </x:c>
      <x:c r="Y1625" s="151" t="n">
        <x:v>44714.254537037035</x:v>
      </x:c>
      <x:c r="Z1625" s="151" t="n">
        <x:v>44714.25795138889</x:v>
      </x:c>
      <x:c r="AA1625" s="120" t="n">
        <x:v>60</x:v>
      </x:c>
      <x:c r="AB1625" s="120" t="str">
        <x:v>Normal</x:v>
      </x:c>
      <x:c r="AC1625" s="120" t="n">
        <x:v>1</x:v>
      </x:c>
      <x:c r="AD1625" s="120" t="n">
        <x:v>628</x:v>
      </x:c>
      <x:c r="AE1625" s="120" t="n">
        <x:v>7</x:v>
      </x:c>
      <x:c r="AF1625" s="120" t="n">
        <x:v>28</x:v>
      </x:c>
      <x:c r="AG1625" s="120" t="str">
        <x:v>train=1|anomaly=0</x:v>
      </x:c>
    </x:row>
    <x:row r="1626">
      <x:c r="A1626" s="120" t="n">
        <x:v>1625</x:v>
      </x:c>
      <x:c r="B1626" s="120" t="n">
        <x:v>1</x:v>
      </x:c>
      <x:c r="C1626" s="120" t="n">
        <x:v>1</x:v>
      </x:c>
      <x:c r="D1626" s="120" t="str">
        <x:v>CADC0888</x:v>
      </x:c>
      <x:c r="E1626" s="120" t="n">
        <x:v>5</x:v>
      </x:c>
      <x:c r="F1626" s="120" t="n">
        <x:v>275</x:v>
      </x:c>
      <x:c r="G1626" s="120" t="n">
        <x:v>56</x:v>
      </x:c>
      <x:c r="H1626" s="120" t="n">
        <x:v>0.22837006589285716</x:v>
      </x:c>
      <x:c r="I1626" s="120" t="n">
        <x:v>0.035915379633851906</x:v>
      </x:c>
      <x:c r="J1626" s="120" t="n">
        <x:v>0.1895135341706547</x:v>
      </x:c>
      <x:c r="K1626" s="120" t="n">
        <x:v>-1.3224942306027594</x:v>
      </x:c>
      <x:c r="L1626" s="120" t="n">
        <x:v>0.18054050043436423</x:v>
      </x:c>
      <x:c r="M1626" s="120" t="n">
        <x:v>1</x:v>
      </x:c>
      <x:c r="N1626" s="120" t="n">
        <x:v>1</x:v>
      </x:c>
      <x:c r="O1626" s="120" t="n">
        <x:v>1</x:v>
      </x:c>
      <x:c r="P1626" s="120" t="n">
        <x:v>2</x:v>
      </x:c>
      <x:c r="Q1626" s="120" t="n">
        <x:v>12</x:v>
      </x:c>
      <x:c r="R1626" s="120" t="n">
        <x:v>0.0008522590481018575</x:v>
      </x:c>
      <x:c r="S1626" s="120" t="n">
        <x:v>0.00011971229239360248</x:v>
      </x:c>
      <x:c r="T1626" s="120" t="n">
        <x:v>1375</x:v>
      </x:c>
      <x:c r="U1626" s="120" t="n">
        <x:v>280</x:v>
      </x:c>
      <x:c r="V1626" s="120" t="n">
        <x:v>0.0001306013804867342</x:v>
      </x:c>
      <x:c r="W1626" s="120" t="n">
        <x:v>0.0006413460648902126</x:v>
      </x:c>
      <x:c r="X1626" s="120" t="n">
        <x:v>1626</x:v>
      </x:c>
      <x:c r="Y1626" s="151" t="n">
        <x:v>44714.25800925926</x:v>
      </x:c>
      <x:c r="Z1626" s="151" t="n">
        <x:v>44714.26119212963</x:v>
      </x:c>
      <x:c r="AA1626" s="120" t="n">
        <x:v>56</x:v>
      </x:c>
      <x:c r="AB1626" s="120" t="str">
        <x:v>Anomalous</x:v>
      </x:c>
      <x:c r="AC1626" s="120" t="n">
        <x:v>1</x:v>
      </x:c>
      <x:c r="AD1626" s="120" t="n">
        <x:v>790</x:v>
      </x:c>
      <x:c r="AE1626" s="120" t="n">
        <x:v>8</x:v>
      </x:c>
      <x:c r="AF1626" s="120" t="n">
        <x:v>90</x:v>
      </x:c>
      <x:c r="AG1626" s="120" t="str">
        <x:v>train=1|anomaly=1</x:v>
      </x:c>
    </x:row>
    <x:row r="1627">
      <x:c r="A1627" s="120" t="n">
        <x:v>1626</x:v>
      </x:c>
      <x:c r="B1627" s="120" t="n">
        <x:v>1</x:v>
      </x:c>
      <x:c r="C1627" s="120" t="n">
        <x:v>1</x:v>
      </x:c>
      <x:c r="D1627" s="120" t="str">
        <x:v>CADC0888</x:v>
      </x:c>
      <x:c r="E1627" s="120" t="n">
        <x:v>5</x:v>
      </x:c>
      <x:c r="F1627" s="120" t="n">
        <x:v>305</x:v>
      </x:c>
      <x:c r="G1627" s="120" t="n">
        <x:v>62</x:v>
      </x:c>
      <x:c r="H1627" s="120" t="n">
        <x:v>0.2249020269354839</x:v>
      </x:c>
      <x:c r="I1627" s="120" t="n">
        <x:v>0.05759093412691651</x:v>
      </x:c>
      <x:c r="J1627" s="120" t="n">
        <x:v>0.23998111202116826</x:v>
      </x:c>
      <x:c r="K1627" s="120" t="n">
        <x:v>-0.9348189338253832</x:v>
      </x:c>
      <x:c r="L1627" s="120" t="n">
        <x:v>0.7274913545415512</x:v>
      </x:c>
      <x:c r="M1627" s="120" t="n">
        <x:v>1</x:v>
      </x:c>
      <x:c r="N1627" s="120" t="n">
        <x:v>1</x:v>
      </x:c>
      <x:c r="O1627" s="120" t="n">
        <x:v>1</x:v>
      </x:c>
      <x:c r="P1627" s="120" t="n">
        <x:v>3</x:v>
      </x:c>
      <x:c r="Q1627" s="120" t="n">
        <x:v>7</x:v>
      </x:c>
      <x:c r="R1627" s="120" t="n">
        <x:v>0.00146244927249363</x:v>
      </x:c>
      <x:c r="S1627" s="120" t="n">
        <x:v>0.001185941194768672</x:v>
      </x:c>
      <x:c r="T1627" s="120" t="n">
        <x:v>1525</x:v>
      </x:c>
      <x:c r="U1627" s="120" t="n">
        <x:v>310</x:v>
      </x:c>
      <x:c r="V1627" s="120" t="n">
        <x:v>0.00018882273484234922</x:v>
      </x:c>
      <x:c r="W1627" s="120" t="n">
        <x:v>0.000928886034305105</x:v>
      </x:c>
      <x:c r="X1627" s="120" t="n">
        <x:v>1627</x:v>
      </x:c>
      <x:c r="Y1627" s="151" t="n">
        <x:v>44714.26136574074</x:v>
      </x:c>
      <x:c r="Z1627" s="151" t="n">
        <x:v>44714.26489583333</x:v>
      </x:c>
      <x:c r="AA1627" s="120" t="n">
        <x:v>62</x:v>
      </x:c>
      <x:c r="AB1627" s="120" t="str">
        <x:v>Anomalous</x:v>
      </x:c>
      <x:c r="AC1627" s="120" t="n">
        <x:v>1</x:v>
      </x:c>
      <x:c r="AD1627" s="120" t="n">
        <x:v>520</x:v>
      </x:c>
      <x:c r="AE1627" s="120" t="n">
        <x:v>6</x:v>
      </x:c>
      <x:c r="AF1627" s="120" t="n">
        <x:v>20</x:v>
      </x:c>
      <x:c r="AG1627" s="120" t="str">
        <x:v>train=1|anomaly=1</x:v>
      </x:c>
    </x:row>
    <x:row r="1628">
      <x:c r="A1628" s="120" t="n">
        <x:v>1627</x:v>
      </x:c>
      <x:c r="B1628" s="120" t="n">
        <x:v>0</x:v>
      </x:c>
      <x:c r="C1628" s="120" t="n">
        <x:v>1</x:v>
      </x:c>
      <x:c r="D1628" s="120" t="str">
        <x:v>CADC0888</x:v>
      </x:c>
      <x:c r="E1628" s="120" t="n">
        <x:v>5</x:v>
      </x:c>
      <x:c r="F1628" s="120" t="n">
        <x:v>290</x:v>
      </x:c>
      <x:c r="G1628" s="120" t="n">
        <x:v>57</x:v>
      </x:c>
      <x:c r="H1628" s="120" t="n">
        <x:v>0.27071947719298245</x:v>
      </x:c>
      <x:c r="I1628" s="120" t="n">
        <x:v>0.09169772041926551</x:v>
      </x:c>
      <x:c r="J1628" s="120" t="n">
        <x:v>0.30281631465174647</x:v>
      </x:c>
      <x:c r="K1628" s="120" t="n">
        <x:v>-0.45793231647944843</x:v>
      </x:c>
      <x:c r="L1628" s="120" t="n">
        <x:v>1.0485419785147303</x:v>
      </x:c>
      <x:c r="M1628" s="120" t="n">
        <x:v>1</x:v>
      </x:c>
      <x:c r="N1628" s="120" t="n">
        <x:v>1</x:v>
      </x:c>
      <x:c r="O1628" s="120" t="n">
        <x:v>1</x:v>
      </x:c>
      <x:c r="P1628" s="120" t="n">
        <x:v>3</x:v>
      </x:c>
      <x:c r="Q1628" s="120" t="n">
        <x:v>5</x:v>
      </x:c>
      <x:c r="R1628" s="120" t="n">
        <x:v>0.0023674259608808157</x:v>
      </x:c>
      <x:c r="S1628" s="120" t="n">
        <x:v>0.00035276611132438316</x:v>
      </x:c>
      <x:c r="T1628" s="120" t="n">
        <x:v>1600</x:v>
      </x:c>
      <x:c r="U1628" s="120" t="n">
        <x:v>285</x:v>
      </x:c>
      <x:c r="V1628" s="120" t="n">
        <x:v>0.00031619903592850174</x:v>
      </x:c>
      <x:c r="W1628" s="120" t="n">
        <x:v>0.0016087319371800967</x:v>
      </x:c>
      <x:c r="X1628" s="120" t="n">
        <x:v>1628</x:v>
      </x:c>
      <x:c r="Y1628" s="151" t="n">
        <x:v>44714.26495370371</x:v>
      </x:c>
      <x:c r="Z1628" s="151" t="n">
        <x:v>44714.26831018519</x:v>
      </x:c>
      <x:c r="AA1628" s="120" t="n">
        <x:v>57</x:v>
      </x:c>
      <x:c r="AB1628" s="120" t="str">
        <x:v>Normal</x:v>
      </x:c>
      <x:c r="AC1628" s="120" t="n">
        <x:v>1</x:v>
      </x:c>
      <x:c r="AD1628" s="120" t="n">
        <x:v>510</x:v>
      </x:c>
      <x:c r="AE1628" s="120" t="n">
        <x:v>6</x:v>
      </x:c>
      <x:c r="AF1628" s="120" t="n">
        <x:v>10</x:v>
      </x:c>
      <x:c r="AG1628" s="120" t="str">
        <x:v>train=1|anomaly=0</x:v>
      </x:c>
    </x:row>
    <x:row r="1629">
      <x:c r="A1629" s="120" t="n">
        <x:v>1628</x:v>
      </x:c>
      <x:c r="B1629" s="120" t="n">
        <x:v>0</x:v>
      </x:c>
      <x:c r="C1629" s="120" t="n">
        <x:v>1</x:v>
      </x:c>
      <x:c r="D1629" s="120" t="str">
        <x:v>CADC0888</x:v>
      </x:c>
      <x:c r="E1629" s="120" t="n">
        <x:v>5</x:v>
      </x:c>
      <x:c r="F1629" s="120" t="n">
        <x:v>285</x:v>
      </x:c>
      <x:c r="G1629" s="120" t="n">
        <x:v>58</x:v>
      </x:c>
      <x:c r="H1629" s="120" t="n">
        <x:v>0.24017669551724138</x:v>
      </x:c>
      <x:c r="I1629" s="120" t="n">
        <x:v>0.09444120929722848</x:v>
      </x:c>
      <x:c r="J1629" s="120" t="n">
        <x:v>0.30731288501660403</x:v>
      </x:c>
      <x:c r="K1629" s="120" t="n">
        <x:v>-0.3389525424695319</x:v>
      </x:c>
      <x:c r="L1629" s="120" t="n">
        <x:v>1.1121026732862724</x:v>
      </x:c>
      <x:c r="M1629" s="120" t="n">
        <x:v>1</x:v>
      </x:c>
      <x:c r="N1629" s="120" t="n">
        <x:v>1</x:v>
      </x:c>
      <x:c r="O1629" s="120" t="n">
        <x:v>1</x:v>
      </x:c>
      <x:c r="P1629" s="120" t="n">
        <x:v>2</x:v>
      </x:c>
      <x:c r="Q1629" s="120" t="n">
        <x:v>7</x:v>
      </x:c>
      <x:c r="R1629" s="120" t="n">
        <x:v>0.002527664396705323</x:v>
      </x:c>
      <x:c r="S1629" s="120" t="n">
        <x:v>0.00044875309047945404</x:v>
      </x:c>
      <x:c r="T1629" s="120" t="n">
        <x:v>1425</x:v>
      </x:c>
      <x:c r="U1629" s="120" t="n">
        <x:v>290</x:v>
      </x:c>
      <x:c r="V1629" s="120" t="n">
        <x:v>0.0003313726642008017</x:v>
      </x:c>
      <x:c r="W1629" s="120" t="n">
        <x:v>0.0016282967120211807</x:v>
      </x:c>
      <x:c r="X1629" s="120" t="n">
        <x:v>1629</x:v>
      </x:c>
      <x:c r="Y1629" s="151" t="n">
        <x:v>44714.26836805556</x:v>
      </x:c>
      <x:c r="Z1629" s="151" t="n">
        <x:v>44714.27166666667</x:v>
      </x:c>
      <x:c r="AA1629" s="120" t="n">
        <x:v>58</x:v>
      </x:c>
      <x:c r="AB1629" s="120" t="str">
        <x:v>Normal</x:v>
      </x:c>
      <x:c r="AC1629" s="120" t="n">
        <x:v>1</x:v>
      </x:c>
      <x:c r="AD1629" s="120" t="n">
        <x:v>435</x:v>
      </x:c>
      <x:c r="AE1629" s="120" t="n">
        <x:v>5</x:v>
      </x:c>
      <x:c r="AF1629" s="120" t="n">
        <x:v>35</x:v>
      </x:c>
      <x:c r="AG1629" s="120" t="str">
        <x:v>train=1|anomaly=0</x:v>
      </x:c>
    </x:row>
    <x:row r="1630">
      <x:c r="A1630" s="120" t="n">
        <x:v>1629</x:v>
      </x:c>
      <x:c r="B1630" s="120" t="n">
        <x:v>1</x:v>
      </x:c>
      <x:c r="C1630" s="120" t="n">
        <x:v>1</x:v>
      </x:c>
      <x:c r="D1630" s="120" t="str">
        <x:v>CADC0888</x:v>
      </x:c>
      <x:c r="E1630" s="120" t="n">
        <x:v>5</x:v>
      </x:c>
      <x:c r="F1630" s="120" t="n">
        <x:v>265</x:v>
      </x:c>
      <x:c r="G1630" s="120" t="n">
        <x:v>54</x:v>
      </x:c>
      <x:c r="H1630" s="120" t="n">
        <x:v>0.23802990333333335</x:v>
      </x:c>
      <x:c r="I1630" s="120" t="n">
        <x:v>0.05922074826707485</x:v>
      </x:c>
      <x:c r="J1630" s="120" t="n">
        <x:v>0.24335313490291194</x:v>
      </x:c>
      <x:c r="K1630" s="120" t="n">
        <x:v>-1.1275932625194776</x:v>
      </x:c>
      <x:c r="L1630" s="120" t="n">
        <x:v>0.6269289274685995</x:v>
      </x:c>
      <x:c r="M1630" s="120" t="n">
        <x:v>1</x:v>
      </x:c>
      <x:c r="N1630" s="120" t="n">
        <x:v>1</x:v>
      </x:c>
      <x:c r="O1630" s="120" t="n">
        <x:v>1</x:v>
      </x:c>
      <x:c r="P1630" s="120" t="n">
        <x:v>2</x:v>
      </x:c>
      <x:c r="Q1630" s="120" t="n">
        <x:v>9</x:v>
      </x:c>
      <x:c r="R1630" s="120" t="n">
        <x:v>0.001323673337540972</x:v>
      </x:c>
      <x:c r="S1630" s="120" t="n">
        <x:v>0.0002012716968226304</x:v>
      </x:c>
      <x:c r="T1630" s="120" t="n">
        <x:v>1325</x:v>
      </x:c>
      <x:c r="U1630" s="120" t="n">
        <x:v>270</x:v>
      </x:c>
      <x:c r="V1630" s="120" t="n">
        <x:v>0.00022347452176254662</x:v>
      </x:c>
      <x:c r="W1630" s="120" t="n">
        <x:v>0.0010966805234643492</x:v>
      </x:c>
      <x:c r="X1630" s="120" t="n">
        <x:v>1630</x:v>
      </x:c>
      <x:c r="Y1630" s="151" t="n">
        <x:v>44714.27195601852</x:v>
      </x:c>
      <x:c r="Z1630" s="151" t="n">
        <x:v>44714.27502314815</x:v>
      </x:c>
      <x:c r="AA1630" s="120" t="n">
        <x:v>54</x:v>
      </x:c>
      <x:c r="AB1630" s="120" t="str">
        <x:v>Anomalous</x:v>
      </x:c>
      <x:c r="AC1630" s="120" t="n">
        <x:v>0</x:v>
      </x:c>
      <x:c r="AD1630" s="120"/>
      <x:c r="AE1630" s="120"/>
      <x:c r="AF1630" s="120"/>
      <x:c r="AG1630" s="120"/>
    </x:row>
    <x:row r="1631">
      <x:c r="A1631" s="120" t="n">
        <x:v>1630</x:v>
      </x:c>
      <x:c r="B1631" s="120" t="n">
        <x:v>1</x:v>
      </x:c>
      <x:c r="C1631" s="120" t="n">
        <x:v>1</x:v>
      </x:c>
      <x:c r="D1631" s="120" t="str">
        <x:v>CADC0888</x:v>
      </x:c>
      <x:c r="E1631" s="120" t="n">
        <x:v>5</x:v>
      </x:c>
      <x:c r="F1631" s="120" t="n">
        <x:v>265</x:v>
      </x:c>
      <x:c r="G1631" s="120" t="n">
        <x:v>54</x:v>
      </x:c>
      <x:c r="H1631" s="120" t="n">
        <x:v>0.2496532351851852</x:v>
      </x:c>
      <x:c r="I1631" s="120" t="n">
        <x:v>0.0379665724672482</x:v>
      </x:c>
      <x:c r="J1631" s="120" t="n">
        <x:v>0.19485012821973766</x:v>
      </x:c>
      <x:c r="K1631" s="120" t="n">
        <x:v>-1.51828649573882</x:v>
      </x:c>
      <x:c r="L1631" s="120" t="n">
        <x:v>0.06343362051251067</x:v>
      </x:c>
      <x:c r="M1631" s="120" t="n">
        <x:v>2</x:v>
      </x:c>
      <x:c r="N1631" s="120" t="n">
        <x:v>1</x:v>
      </x:c>
      <x:c r="O1631" s="120" t="n">
        <x:v>1</x:v>
      </x:c>
      <x:c r="P1631" s="120" t="n">
        <x:v>3</x:v>
      </x:c>
      <x:c r="Q1631" s="120" t="n">
        <x:v>4</x:v>
      </x:c>
      <x:c r="R1631" s="120" t="n">
        <x:v>0.0012687310245569675</x:v>
      </x:c>
      <x:c r="S1631" s="120" t="n">
        <x:v>0.001201198132892023</x:v>
      </x:c>
      <x:c r="T1631" s="120" t="n">
        <x:v>1325</x:v>
      </x:c>
      <x:c r="U1631" s="120" t="n">
        <x:v>270</x:v>
      </x:c>
      <x:c r="V1631" s="120" t="n">
        <x:v>0.00014327008478206868</x:v>
      </x:c>
      <x:c r="W1631" s="120" t="n">
        <x:v>0.0007030846753194112</x:v>
      </x:c>
      <x:c r="X1631" s="120" t="n">
        <x:v>1631</x:v>
      </x:c>
      <x:c r="Y1631" s="151" t="n">
        <x:v>44714.2753125</x:v>
      </x:c>
      <x:c r="Z1631" s="151" t="n">
        <x:v>44714.27837962963</x:v>
      </x:c>
      <x:c r="AA1631" s="120" t="n">
        <x:v>54</x:v>
      </x:c>
      <x:c r="AB1631" s="120" t="str">
        <x:v>Anomalous</x:v>
      </x:c>
      <x:c r="AC1631" s="120" t="n">
        <x:v>0</x:v>
      </x:c>
      <x:c r="AD1631" s="120"/>
      <x:c r="AE1631" s="120"/>
      <x:c r="AF1631" s="120"/>
      <x:c r="AG1631" s="120"/>
    </x:row>
    <x:row r="1632">
      <x:c r="A1632" s="120" t="n">
        <x:v>1631</x:v>
      </x:c>
      <x:c r="B1632" s="120" t="n">
        <x:v>0</x:v>
      </x:c>
      <x:c r="C1632" s="120" t="n">
        <x:v>1</x:v>
      </x:c>
      <x:c r="D1632" s="120" t="str">
        <x:v>CADC0888</x:v>
      </x:c>
      <x:c r="E1632" s="120" t="n">
        <x:v>5</x:v>
      </x:c>
      <x:c r="F1632" s="120" t="n">
        <x:v>315</x:v>
      </x:c>
      <x:c r="G1632" s="120" t="n">
        <x:v>64</x:v>
      </x:c>
      <x:c r="H1632" s="120" t="n">
        <x:v>0.18957149296874998</x:v>
      </x:c>
      <x:c r="I1632" s="120" t="n">
        <x:v>0.07068421849827201</x:v>
      </x:c>
      <x:c r="J1632" s="120" t="n">
        <x:v>0.2658650381270016</x:v>
      </x:c>
      <x:c r="K1632" s="120" t="n">
        <x:v>-0.2720845226924604</x:v>
      </x:c>
      <x:c r="L1632" s="120" t="n">
        <x:v>1.153364470177745</x:v>
      </x:c>
      <x:c r="M1632" s="120" t="n">
        <x:v>1</x:v>
      </x:c>
      <x:c r="N1632" s="120" t="n">
        <x:v>1</x:v>
      </x:c>
      <x:c r="O1632" s="120" t="n">
        <x:v>1</x:v>
      </x:c>
      <x:c r="P1632" s="120" t="n">
        <x:v>3</x:v>
      </x:c>
      <x:c r="Q1632" s="120" t="n">
        <x:v>5</x:v>
      </x:c>
      <x:c r="R1632" s="120" t="n">
        <x:v>0.0016749428352318</x:v>
      </x:c>
      <x:c r="S1632" s="120" t="n">
        <x:v>0.0005409567916567777</x:v>
      </x:c>
      <x:c r="T1632" s="120" t="n">
        <x:v>1575</x:v>
      </x:c>
      <x:c r="U1632" s="120" t="n">
        <x:v>320</x:v>
      </x:c>
      <x:c r="V1632" s="120" t="n">
        <x:v>0.00022439434443895877</x:v>
      </x:c>
      <x:c r="W1632" s="120" t="n">
        <x:v>0.0011044409140355002</x:v>
      </x:c>
      <x:c r="X1632" s="120" t="n">
        <x:v>1632</x:v>
      </x:c>
      <x:c r="Y1632" s="151" t="n">
        <x:v>44714.2784375</x:v>
      </x:c>
      <x:c r="Z1632" s="151" t="n">
        <x:v>44714.28208333333</x:v>
      </x:c>
      <x:c r="AA1632" s="120" t="n">
        <x:v>64</x:v>
      </x:c>
      <x:c r="AB1632" s="120" t="str">
        <x:v>Normal</x:v>
      </x:c>
      <x:c r="AC1632" s="120" t="n">
        <x:v>1</x:v>
      </x:c>
      <x:c r="AD1632" s="120" t="n">
        <x:v>272</x:v>
      </x:c>
      <x:c r="AE1632" s="120" t="n">
        <x:v>3</x:v>
      </x:c>
      <x:c r="AF1632" s="120" t="n">
        <x:v>72</x:v>
      </x:c>
      <x:c r="AG1632" s="120" t="str">
        <x:v>train=1|anomaly=0</x:v>
      </x:c>
    </x:row>
    <x:row r="1633">
      <x:c r="A1633" s="120" t="n">
        <x:v>1632</x:v>
      </x:c>
      <x:c r="B1633" s="120" t="n">
        <x:v>1</x:v>
      </x:c>
      <x:c r="C1633" s="120" t="n">
        <x:v>1</x:v>
      </x:c>
      <x:c r="D1633" s="120" t="str">
        <x:v>CADC0888</x:v>
      </x:c>
      <x:c r="E1633" s="120" t="n">
        <x:v>5</x:v>
      </x:c>
      <x:c r="F1633" s="120" t="n">
        <x:v>290</x:v>
      </x:c>
      <x:c r="G1633" s="120" t="n">
        <x:v>59</x:v>
      </x:c>
      <x:c r="H1633" s="120" t="n">
        <x:v>0.20546303559322035</x:v>
      </x:c>
      <x:c r="I1633" s="120" t="n">
        <x:v>0.0897122845306023</x:v>
      </x:c>
      <x:c r="J1633" s="120" t="n">
        <x:v>0.2995200903622365</x:v>
      </x:c>
      <x:c r="K1633" s="120" t="n">
        <x:v>-0.37483402445946945</x:v>
      </x:c>
      <x:c r="L1633" s="120" t="n">
        <x:v>1.1075242440878375</x:v>
      </x:c>
      <x:c r="M1633" s="120" t="n">
        <x:v>2</x:v>
      </x:c>
      <x:c r="N1633" s="120" t="n">
        <x:v>1</x:v>
      </x:c>
      <x:c r="O1633" s="120" t="n">
        <x:v>1</x:v>
      </x:c>
      <x:c r="P1633" s="120" t="n">
        <x:v>3</x:v>
      </x:c>
      <x:c r="Q1633" s="120" t="n">
        <x:v>3</x:v>
      </x:c>
      <x:c r="R1633" s="120" t="n">
        <x:v>0.0039393427865072415</x:v>
      </x:c>
      <x:c r="S1633" s="120" t="n">
        <x:v>0.005595899317758947</x:v>
      </x:c>
      <x:c r="T1633" s="120" t="n">
        <x:v>1450</x:v>
      </x:c>
      <x:c r="U1633" s="120" t="n">
        <x:v>295</x:v>
      </x:c>
      <x:c r="V1633" s="120" t="n">
        <x:v>0.00030935270527793896</x:v>
      </x:c>
      <x:c r="W1633" s="120" t="n">
        <x:v>0.0015205471954339374</x:v>
      </x:c>
      <x:c r="X1633" s="120" t="n">
        <x:v>1633</x:v>
      </x:c>
      <x:c r="Y1633" s="151" t="n">
        <x:v>44714.2821412037</x:v>
      </x:c>
      <x:c r="Z1633" s="151" t="n">
        <x:v>44714.28549768519</x:v>
      </x:c>
      <x:c r="AA1633" s="120" t="n">
        <x:v>59</x:v>
      </x:c>
      <x:c r="AB1633" s="120" t="str">
        <x:v>Anomalous</x:v>
      </x:c>
      <x:c r="AC1633" s="120" t="n">
        <x:v>0</x:v>
      </x:c>
      <x:c r="AD1633" s="120"/>
      <x:c r="AE1633" s="120"/>
      <x:c r="AF1633" s="120"/>
      <x:c r="AG1633" s="120"/>
    </x:row>
    <x:row r="1634">
      <x:c r="A1634" s="120" t="n">
        <x:v>1633</x:v>
      </x:c>
      <x:c r="B1634" s="120" t="n">
        <x:v>0</x:v>
      </x:c>
      <x:c r="C1634" s="120" t="n">
        <x:v>0</x:v>
      </x:c>
      <x:c r="D1634" s="120" t="str">
        <x:v>CADC0888</x:v>
      </x:c>
      <x:c r="E1634" s="120" t="n">
        <x:v>5</x:v>
      </x:c>
      <x:c r="F1634" s="120" t="n">
        <x:v>280</x:v>
      </x:c>
      <x:c r="G1634" s="120" t="n">
        <x:v>57</x:v>
      </x:c>
      <x:c r="H1634" s="120" t="n">
        <x:v>0.20895209298245612</x:v>
      </x:c>
      <x:c r="I1634" s="120" t="n">
        <x:v>0.07948849120571365</x:v>
      </x:c>
      <x:c r="J1634" s="120" t="n">
        <x:v>0.28193703411526777</x:v>
      </x:c>
      <x:c r="K1634" s="120" t="n">
        <x:v>-0.6773476049267382</x:v>
      </x:c>
      <x:c r="L1634" s="120" t="n">
        <x:v>0.9683066791085189</x:v>
      </x:c>
      <x:c r="M1634" s="120" t="n">
        <x:v>1</x:v>
      </x:c>
      <x:c r="N1634" s="120" t="n">
        <x:v>1</x:v>
      </x:c>
      <x:c r="O1634" s="120" t="n">
        <x:v>1</x:v>
      </x:c>
      <x:c r="P1634" s="120" t="n">
        <x:v>2</x:v>
      </x:c>
      <x:c r="Q1634" s="120" t="n">
        <x:v>3</x:v>
      </x:c>
      <x:c r="R1634" s="120" t="n">
        <x:v>0.0019463654940225</x:v>
      </x:c>
      <x:c r="S1634" s="120" t="n">
        <x:v>0.0003761800512418182</x:v>
      </x:c>
      <x:c r="T1634" s="120" t="n">
        <x:v>1400</x:v>
      </x:c>
      <x:c r="U1634" s="120" t="n">
        <x:v>285</x:v>
      </x:c>
      <x:c r="V1634" s="120" t="n">
        <x:v>0.00028388746859183447</x:v>
      </x:c>
      <x:c r="W1634" s="120" t="n">
        <x:v>0.0013945349334335728</x:v>
      </x:c>
      <x:c r="X1634" s="120" t="n">
        <x:v>1634</x:v>
      </x:c>
      <x:c r="Y1634" s="151" t="n">
        <x:v>44714.28555555556</x:v>
      </x:c>
      <x:c r="Z1634" s="151" t="n">
        <x:v>44714.2887962963</x:v>
      </x:c>
      <x:c r="AA1634" s="120" t="n">
        <x:v>57</x:v>
      </x:c>
      <x:c r="AB1634" s="120" t="str">
        <x:v>Normal</x:v>
      </x:c>
      <x:c r="AC1634" s="120" t="n">
        <x:v>0</x:v>
      </x:c>
      <x:c r="AD1634" s="120"/>
      <x:c r="AE1634" s="120"/>
      <x:c r="AF1634" s="120"/>
      <x:c r="AG1634" s="120"/>
    </x:row>
    <x:row r="1635">
      <x:c r="A1635" s="120" t="n">
        <x:v>1634</x:v>
      </x:c>
      <x:c r="B1635" s="120" t="n">
        <x:v>1</x:v>
      </x:c>
      <x:c r="C1635" s="120" t="n">
        <x:v>1</x:v>
      </x:c>
      <x:c r="D1635" s="120" t="str">
        <x:v>CADC0888</x:v>
      </x:c>
      <x:c r="E1635" s="120" t="n">
        <x:v>5</x:v>
      </x:c>
      <x:c r="F1635" s="120" t="n">
        <x:v>300</x:v>
      </x:c>
      <x:c r="G1635" s="120" t="n">
        <x:v>61</x:v>
      </x:c>
      <x:c r="H1635" s="120" t="n">
        <x:v>0.18996724967213116</x:v>
      </x:c>
      <x:c r="I1635" s="120" t="n">
        <x:v>0.026592683452259777</x:v>
      </x:c>
      <x:c r="J1635" s="120" t="n">
        <x:v>0.16307263244413447</x:v>
      </x:c>
      <x:c r="K1635" s="120" t="n">
        <x:v>-1.6860096316706707</x:v>
      </x:c>
      <x:c r="L1635" s="120" t="n">
        <x:v>-0.05760800104505535</x:v>
      </x:c>
      <x:c r="M1635" s="120" t="n">
        <x:v>2</x:v>
      </x:c>
      <x:c r="N1635" s="120" t="n">
        <x:v>1</x:v>
      </x:c>
      <x:c r="O1635" s="120" t="n">
        <x:v>1</x:v>
      </x:c>
      <x:c r="P1635" s="120" t="n">
        <x:v>2</x:v>
      </x:c>
      <x:c r="Q1635" s="120" t="n">
        <x:v>3</x:v>
      </x:c>
      <x:c r="R1635" s="120" t="n">
        <x:v>0.001396285094132597</x:v>
      </x:c>
      <x:c r="S1635" s="120" t="n">
        <x:v>0.002716457567959414</x:v>
      </x:c>
      <x:c r="T1635" s="120" t="n">
        <x:v>1500</x:v>
      </x:c>
      <x:c r="U1635" s="120" t="n">
        <x:v>305</x:v>
      </x:c>
      <x:c r="V1635" s="120" t="n">
        <x:v>0.00008864227817419926</x:v>
      </x:c>
      <x:c r="W1635" s="120" t="n">
        <x:v>0.0004359456303649144</x:v>
      </x:c>
      <x:c r="X1635" s="120" t="n">
        <x:v>1635</x:v>
      </x:c>
      <x:c r="Y1635" s="151" t="n">
        <x:v>44714.28885416667</x:v>
      </x:c>
      <x:c r="Z1635" s="151" t="n">
        <x:v>44714.29232638889</x:v>
      </x:c>
      <x:c r="AA1635" s="120" t="n">
        <x:v>61</x:v>
      </x:c>
      <x:c r="AB1635" s="120" t="str">
        <x:v>Anomalous</x:v>
      </x:c>
      <x:c r="AC1635" s="120" t="n">
        <x:v>1</x:v>
      </x:c>
      <x:c r="AD1635" s="120" t="n">
        <x:v>691</x:v>
      </x:c>
      <x:c r="AE1635" s="120" t="n">
        <x:v>7</x:v>
      </x:c>
      <x:c r="AF1635" s="120" t="n">
        <x:v>91</x:v>
      </x:c>
      <x:c r="AG1635" s="120" t="str">
        <x:v>train=1|anomaly=1</x:v>
      </x:c>
    </x:row>
    <x:row r="1636">
      <x:c r="A1636" s="120" t="n">
        <x:v>1635</x:v>
      </x:c>
      <x:c r="B1636" s="120" t="n">
        <x:v>0</x:v>
      </x:c>
      <x:c r="C1636" s="120" t="n">
        <x:v>1</x:v>
      </x:c>
      <x:c r="D1636" s="120" t="str">
        <x:v>CADC0888</x:v>
      </x:c>
      <x:c r="E1636" s="120" t="n">
        <x:v>5</x:v>
      </x:c>
      <x:c r="F1636" s="120" t="n">
        <x:v>275</x:v>
      </x:c>
      <x:c r="G1636" s="120" t="n">
        <x:v>56</x:v>
      </x:c>
      <x:c r="H1636" s="120" t="n">
        <x:v>0.21344376071428575</x:v>
      </x:c>
      <x:c r="I1636" s="120" t="n">
        <x:v>0.0747865683668999</x:v>
      </x:c>
      <x:c r="J1636" s="120" t="n">
        <x:v>0.2734713300638659</x:v>
      </x:c>
      <x:c r="K1636" s="120" t="n">
        <x:v>-0.8075872436097757</x:v>
      </x:c>
      <x:c r="L1636" s="120" t="n">
        <x:v>0.8946882426987615</x:v>
      </x:c>
      <x:c r="M1636" s="120" t="n">
        <x:v>1</x:v>
      </x:c>
      <x:c r="N1636" s="120" t="n">
        <x:v>1</x:v>
      </x:c>
      <x:c r="O1636" s="120" t="n">
        <x:v>1</x:v>
      </x:c>
      <x:c r="P1636" s="120" t="n">
        <x:v>2</x:v>
      </x:c>
      <x:c r="Q1636" s="120" t="n">
        <x:v>7</x:v>
      </x:c>
      <x:c r="R1636" s="120" t="n">
        <x:v>0.001739825659509091</x:v>
      </x:c>
      <x:c r="S1636" s="120" t="n">
        <x:v>0.00022124239497</x:v>
      </x:c>
      <x:c r="T1636" s="120" t="n">
        <x:v>1375</x:v>
      </x:c>
      <x:c r="U1636" s="120" t="n">
        <x:v>280</x:v>
      </x:c>
      <x:c r="V1636" s="120" t="n">
        <x:v>0.0002719511576978178</x:v>
      </x:c>
      <x:c r="W1636" s="120" t="n">
        <x:v>0.0013354744351232125</x:v>
      </x:c>
      <x:c r="X1636" s="120" t="n">
        <x:v>1636</x:v>
      </x:c>
      <x:c r="Y1636" s="151" t="n">
        <x:v>44714.29238425926</x:v>
      </x:c>
      <x:c r="Z1636" s="151" t="n">
        <x:v>44714.29556712963</x:v>
      </x:c>
      <x:c r="AA1636" s="120" t="n">
        <x:v>56</x:v>
      </x:c>
      <x:c r="AB1636" s="120" t="str">
        <x:v>Normal</x:v>
      </x:c>
      <x:c r="AC1636" s="120" t="n">
        <x:v>0</x:v>
      </x:c>
      <x:c r="AD1636" s="120"/>
      <x:c r="AE1636" s="120"/>
      <x:c r="AF1636" s="120"/>
      <x:c r="AG1636" s="120"/>
    </x:row>
    <x:row r="1637">
      <x:c r="A1637" s="120" t="n">
        <x:v>1636</x:v>
      </x:c>
      <x:c r="B1637" s="120" t="n">
        <x:v>0</x:v>
      </x:c>
      <x:c r="C1637" s="120" t="n">
        <x:v>1</x:v>
      </x:c>
      <x:c r="D1637" s="120" t="str">
        <x:v>CADC0888</x:v>
      </x:c>
      <x:c r="E1637" s="120" t="n">
        <x:v>5</x:v>
      </x:c>
      <x:c r="F1637" s="120" t="n">
        <x:v>340</x:v>
      </x:c>
      <x:c r="G1637" s="120" t="n">
        <x:v>69</x:v>
      </x:c>
      <x:c r="H1637" s="120" t="n">
        <x:v>0.18331387086956522</x:v>
      </x:c>
      <x:c r="I1637" s="120" t="n">
        <x:v>0.09333577479735888</x:v>
      </x:c>
      <x:c r="J1637" s="120" t="n">
        <x:v>0.3055090420877243</x:v>
      </x:c>
      <x:c r="K1637" s="120" t="n">
        <x:v>0.35556773744519576</x:v>
      </x:c>
      <x:c r="L1637" s="120" t="n">
        <x:v>1.3969646162749325</x:v>
      </x:c>
      <x:c r="M1637" s="120" t="n">
        <x:v>1</x:v>
      </x:c>
      <x:c r="N1637" s="120" t="n">
        <x:v>1</x:v>
      </x:c>
      <x:c r="O1637" s="120" t="n">
        <x:v>1</x:v>
      </x:c>
      <x:c r="P1637" s="120" t="n">
        <x:v>1</x:v>
      </x:c>
      <x:c r="Q1637" s="120" t="n">
        <x:v>6</x:v>
      </x:c>
      <x:c r="R1637" s="120" t="n">
        <x:v>0.00228091607806715</x:v>
      </x:c>
      <x:c r="S1637" s="120" t="n">
        <x:v>0.0001817718834025761</x:v>
      </x:c>
      <x:c r="T1637" s="120" t="n">
        <x:v>1700</x:v>
      </x:c>
      <x:c r="U1637" s="120" t="n">
        <x:v>345</x:v>
      </x:c>
      <x:c r="V1637" s="120" t="n">
        <x:v>0.0002745169846981144</x:v>
      </x:c>
      <x:c r="W1637" s="120" t="n">
        <x:v>0.00135269238836752</x:v>
      </x:c>
      <x:c r="X1637" s="120" t="n">
        <x:v>1637</x:v>
      </x:c>
      <x:c r="Y1637" s="151" t="n">
        <x:v>44714.295625</x:v>
      </x:c>
      <x:c r="Z1637" s="151" t="n">
        <x:v>44714.29956018519</x:v>
      </x:c>
      <x:c r="AA1637" s="120" t="n">
        <x:v>69</x:v>
      </x:c>
      <x:c r="AB1637" s="120" t="str">
        <x:v>Normal</x:v>
      </x:c>
      <x:c r="AC1637" s="120" t="n">
        <x:v>1</x:v>
      </x:c>
      <x:c r="AD1637" s="120" t="n">
        <x:v>23</x:v>
      </x:c>
      <x:c r="AE1637" s="120" t="n">
        <x:v>1</x:v>
      </x:c>
      <x:c r="AF1637" s="120" t="n">
        <x:v>23</x:v>
      </x:c>
      <x:c r="AG1637" s="120" t="str">
        <x:v>train=1|anomaly=0</x:v>
      </x:c>
    </x:row>
    <x:row r="1638">
      <x:c r="A1638" s="120" t="n">
        <x:v>1637</x:v>
      </x:c>
      <x:c r="B1638" s="120" t="n">
        <x:v>0</x:v>
      </x:c>
      <x:c r="C1638" s="120" t="n">
        <x:v>1</x:v>
      </x:c>
      <x:c r="D1638" s="120" t="str">
        <x:v>CADC0888</x:v>
      </x:c>
      <x:c r="E1638" s="120" t="n">
        <x:v>5</x:v>
      </x:c>
      <x:c r="F1638" s="120" t="n">
        <x:v>300</x:v>
      </x:c>
      <x:c r="G1638" s="120" t="n">
        <x:v>61</x:v>
      </x:c>
      <x:c r="H1638" s="120" t="n">
        <x:v>0.1947321262295082</x:v>
      </x:c>
      <x:c r="I1638" s="120" t="n">
        <x:v>0.08803447120547538</x:v>
      </x:c>
      <x:c r="J1638" s="120" t="n">
        <x:v>0.29670603500009124</x:v>
      </x:c>
      <x:c r="K1638" s="120" t="n">
        <x:v>-0.2001072222339153</x:v>
      </x:c>
      <x:c r="L1638" s="120" t="n">
        <x:v>1.191644211404763</x:v>
      </x:c>
      <x:c r="M1638" s="120" t="n">
        <x:v>1</x:v>
      </x:c>
      <x:c r="N1638" s="120" t="n">
        <x:v>1</x:v>
      </x:c>
      <x:c r="O1638" s="120" t="n">
        <x:v>1</x:v>
      </x:c>
      <x:c r="P1638" s="120" t="n">
        <x:v>2</x:v>
      </x:c>
      <x:c r="Q1638" s="120" t="n">
        <x:v>5</x:v>
      </x:c>
      <x:c r="R1638" s="120" t="n">
        <x:v>0.0022956918356556665</x:v>
      </x:c>
      <x:c r="S1638" s="120" t="n">
        <x:v>0.00031155565246474584</x:v>
      </x:c>
      <x:c r="T1638" s="120" t="n">
        <x:v>1500</x:v>
      </x:c>
      <x:c r="U1638" s="120" t="n">
        <x:v>305</x:v>
      </x:c>
      <x:c r="V1638" s="120" t="n">
        <x:v>0.0002934482373515846</x:v>
      </x:c>
      <x:c r="W1638" s="120" t="n">
        <x:v>0.0014431880525487767</x:v>
      </x:c>
      <x:c r="X1638" s="120" t="n">
        <x:v>1638</x:v>
      </x:c>
      <x:c r="Y1638" s="151" t="n">
        <x:v>44714.29961805556</x:v>
      </x:c>
      <x:c r="Z1638" s="151" t="n">
        <x:v>44714.303090277775</x:v>
      </x:c>
      <x:c r="AA1638" s="120" t="n">
        <x:v>61</x:v>
      </x:c>
      <x:c r="AB1638" s="120" t="str">
        <x:v>Normal</x:v>
      </x:c>
      <x:c r="AC1638" s="120" t="n">
        <x:v>1</x:v>
      </x:c>
      <x:c r="AD1638" s="120" t="n">
        <x:v>427</x:v>
      </x:c>
      <x:c r="AE1638" s="120" t="n">
        <x:v>5</x:v>
      </x:c>
      <x:c r="AF1638" s="120" t="n">
        <x:v>27</x:v>
      </x:c>
      <x:c r="AG1638" s="120" t="str">
        <x:v>train=1|anomaly=0</x:v>
      </x:c>
    </x:row>
    <x:row r="1639">
      <x:c r="A1639" s="120" t="n">
        <x:v>1638</x:v>
      </x:c>
      <x:c r="B1639" s="120" t="n">
        <x:v>1</x:v>
      </x:c>
      <x:c r="C1639" s="120" t="n">
        <x:v>1</x:v>
      </x:c>
      <x:c r="D1639" s="120" t="str">
        <x:v>CADC0888</x:v>
      </x:c>
      <x:c r="E1639" s="120" t="n">
        <x:v>5</x:v>
      </x:c>
      <x:c r="F1639" s="120" t="n">
        <x:v>305</x:v>
      </x:c>
      <x:c r="G1639" s="120" t="n">
        <x:v>62</x:v>
      </x:c>
      <x:c r="H1639" s="120" t="n">
        <x:v>0.19823355483870966</x:v>
      </x:c>
      <x:c r="I1639" s="120" t="n">
        <x:v>0.035789790853595384</x:v>
      </x:c>
      <x:c r="J1639" s="120" t="n">
        <x:v>0.18918189885291717</x:v>
      </x:c>
      <x:c r="K1639" s="120" t="n">
        <x:v>-0.9892540154018947</x:v>
      </x:c>
      <x:c r="L1639" s="120" t="n">
        <x:v>0.529038524341005</x:v>
      </x:c>
      <x:c r="M1639" s="120" t="n">
        <x:v>1</x:v>
      </x:c>
      <x:c r="N1639" s="120" t="n">
        <x:v>1</x:v>
      </x:c>
      <x:c r="O1639" s="120" t="n">
        <x:v>1</x:v>
      </x:c>
      <x:c r="P1639" s="120" t="n">
        <x:v>3</x:v>
      </x:c>
      <x:c r="Q1639" s="120" t="n">
        <x:v>5</x:v>
      </x:c>
      <x:c r="R1639" s="120" t="n">
        <x:v>0.0008657585753967214</x:v>
      </x:c>
      <x:c r="S1639" s="120" t="n">
        <x:v>0.00033858431789333336</x:v>
      </x:c>
      <x:c r="T1639" s="120" t="n">
        <x:v>1525</x:v>
      </x:c>
      <x:c r="U1639" s="120" t="n">
        <x:v>310</x:v>
      </x:c>
      <x:c r="V1639" s="120" t="n">
        <x:v>0.00011734357656916519</x:v>
      </x:c>
      <x:c r="W1639" s="120" t="n">
        <x:v>0.0005772546911870224</x:v>
      </x:c>
      <x:c r="X1639" s="120" t="n">
        <x:v>1639</x:v>
      </x:c>
      <x:c r="Y1639" s="151" t="n">
        <x:v>44714.303148148145</x:v>
      </x:c>
      <x:c r="Z1639" s="151" t="n">
        <x:v>44714.30667824074</x:v>
      </x:c>
      <x:c r="AA1639" s="120" t="n">
        <x:v>62</x:v>
      </x:c>
      <x:c r="AB1639" s="120" t="str">
        <x:v>Anomalous</x:v>
      </x:c>
      <x:c r="AC1639" s="120" t="n">
        <x:v>1</x:v>
      </x:c>
      <x:c r="AD1639" s="120" t="n">
        <x:v>523</x:v>
      </x:c>
      <x:c r="AE1639" s="120" t="n">
        <x:v>6</x:v>
      </x:c>
      <x:c r="AF1639" s="120" t="n">
        <x:v>23</x:v>
      </x:c>
      <x:c r="AG1639" s="120" t="str">
        <x:v>train=1|anomaly=1</x:v>
      </x:c>
    </x:row>
    <x:row r="1640">
      <x:c r="A1640" s="120" t="n">
        <x:v>1639</x:v>
      </x:c>
      <x:c r="B1640" s="120" t="n">
        <x:v>1</x:v>
      </x:c>
      <x:c r="C1640" s="120" t="n">
        <x:v>0</x:v>
      </x:c>
      <x:c r="D1640" s="120" t="str">
        <x:v>CADC0888</x:v>
      </x:c>
      <x:c r="E1640" s="120" t="n">
        <x:v>5</x:v>
      </x:c>
      <x:c r="F1640" s="120" t="n">
        <x:v>290</x:v>
      </x:c>
      <x:c r="G1640" s="120" t="n">
        <x:v>59</x:v>
      </x:c>
      <x:c r="H1640" s="120" t="n">
        <x:v>0.20611185423728812</x:v>
      </x:c>
      <x:c r="I1640" s="120" t="n">
        <x:v>0.04973923917512045</x:v>
      </x:c>
      <x:c r="J1640" s="120" t="n">
        <x:v>0.2230229566101222</x:v>
      </x:c>
      <x:c r="K1640" s="120" t="n">
        <x:v>-0.7619284835430058</x:v>
      </x:c>
      <x:c r="L1640" s="120" t="n">
        <x:v>0.804516587021417</x:v>
      </x:c>
      <x:c r="M1640" s="120" t="n">
        <x:v>2</x:v>
      </x:c>
      <x:c r="N1640" s="120" t="n">
        <x:v>1</x:v>
      </x:c>
      <x:c r="O1640" s="120" t="n">
        <x:v>1</x:v>
      </x:c>
      <x:c r="P1640" s="120" t="n">
        <x:v>2</x:v>
      </x:c>
      <x:c r="Q1640" s="120" t="n">
        <x:v>2</x:v>
      </x:c>
      <x:c r="R1640" s="120" t="n">
        <x:v>0.0033597282438827584</x:v>
      </x:c>
      <x:c r="S1640" s="120" t="n">
        <x:v>0.006996846107799648</x:v>
      </x:c>
      <x:c r="T1640" s="120" t="n">
        <x:v>1450</x:v>
      </x:c>
      <x:c r="U1640" s="120" t="n">
        <x:v>295</x:v>
      </x:c>
      <x:c r="V1640" s="120" t="n">
        <x:v>0.00017151461784524293</x:v>
      </x:c>
      <x:c r="W1640" s="120" t="n">
        <x:v>0.0008430379521206856</x:v>
      </x:c>
      <x:c r="X1640" s="120" t="n">
        <x:v>1640</x:v>
      </x:c>
      <x:c r="Y1640" s="151" t="n">
        <x:v>44714.30685185185</x:v>
      </x:c>
      <x:c r="Z1640" s="151" t="n">
        <x:v>44714.310208333336</x:v>
      </x:c>
      <x:c r="AA1640" s="120" t="n">
        <x:v>59</x:v>
      </x:c>
      <x:c r="AB1640" s="120" t="str">
        <x:v>Anomalous</x:v>
      </x:c>
      <x:c r="AC1640" s="120" t="n">
        <x:v>1</x:v>
      </x:c>
      <x:c r="AD1640" s="120" t="n">
        <x:v>703</x:v>
      </x:c>
      <x:c r="AE1640" s="120" t="n">
        <x:v>8</x:v>
      </x:c>
      <x:c r="AF1640" s="120" t="n">
        <x:v>3</x:v>
      </x:c>
      <x:c r="AG1640" s="120" t="str">
        <x:v>train=0|anomaly=1</x:v>
      </x:c>
    </x:row>
    <x:row r="1641">
      <x:c r="A1641" s="120" t="n">
        <x:v>1640</x:v>
      </x:c>
      <x:c r="B1641" s="120" t="n">
        <x:v>0</x:v>
      </x:c>
      <x:c r="C1641" s="120" t="n">
        <x:v>1</x:v>
      </x:c>
      <x:c r="D1641" s="120" t="str">
        <x:v>CADC0888</x:v>
      </x:c>
      <x:c r="E1641" s="120" t="n">
        <x:v>5</x:v>
      </x:c>
      <x:c r="F1641" s="120" t="n">
        <x:v>325</x:v>
      </x:c>
      <x:c r="G1641" s="120" t="n">
        <x:v>66</x:v>
      </x:c>
      <x:c r="H1641" s="120" t="n">
        <x:v>0.18431571363636362</x:v>
      </x:c>
      <x:c r="I1641" s="120" t="n">
        <x:v>0.08560535806803513</x:v>
      </x:c>
      <x:c r="J1641" s="120" t="n">
        <x:v>0.2925839333730325</x:v>
      </x:c>
      <x:c r="K1641" s="120" t="n">
        <x:v>0.04581739066501944</x:v>
      </x:c>
      <x:c r="L1641" s="120" t="n">
        <x:v>1.2887051018750082</x:v>
      </x:c>
      <x:c r="M1641" s="120" t="n">
        <x:v>1</x:v>
      </x:c>
      <x:c r="N1641" s="120" t="n">
        <x:v>1</x:v>
      </x:c>
      <x:c r="O1641" s="120" t="n">
        <x:v>1</x:v>
      </x:c>
      <x:c r="P1641" s="120" t="n">
        <x:v>2</x:v>
      </x:c>
      <x:c r="Q1641" s="120" t="n">
        <x:v>6</x:v>
      </x:c>
      <x:c r="R1641" s="120" t="n">
        <x:v>0.0021492922881873842</x:v>
      </x:c>
      <x:c r="S1641" s="120" t="n">
        <x:v>0.0004916179547696871</x:v>
      </x:c>
      <x:c r="T1641" s="120" t="n">
        <x:v>1625</x:v>
      </x:c>
      <x:c r="U1641" s="120" t="n">
        <x:v>330</x:v>
      </x:c>
      <x:c r="V1641" s="120" t="n">
        <x:v>0.00026340110174780036</x:v>
      </x:c>
      <x:c r="W1641" s="120" t="n">
        <x:v>0.001297050879818714</x:v>
      </x:c>
      <x:c r="X1641" s="120" t="n">
        <x:v>1641</x:v>
      </x:c>
      <x:c r="Y1641" s="151" t="n">
        <x:v>44714.310266203705</x:v>
      </x:c>
      <x:c r="Z1641" s="151" t="n">
        <x:v>44714.31402777778</x:v>
      </x:c>
      <x:c r="AA1641" s="120" t="n">
        <x:v>66</x:v>
      </x:c>
      <x:c r="AB1641" s="120" t="str">
        <x:v>Normal</x:v>
      </x:c>
      <x:c r="AC1641" s="120" t="n">
        <x:v>1</x:v>
      </x:c>
      <x:c r="AD1641" s="120" t="n">
        <x:v>305</x:v>
      </x:c>
      <x:c r="AE1641" s="120" t="n">
        <x:v>4</x:v>
      </x:c>
      <x:c r="AF1641" s="120" t="n">
        <x:v>5</x:v>
      </x:c>
      <x:c r="AG1641" s="120" t="str">
        <x:v>train=1|anomaly=0</x:v>
      </x:c>
    </x:row>
    <x:row r="1642">
      <x:c r="A1642" s="120" t="n">
        <x:v>1641</x:v>
      </x:c>
      <x:c r="B1642" s="120" t="n">
        <x:v>1</x:v>
      </x:c>
      <x:c r="C1642" s="120" t="n">
        <x:v>1</x:v>
      </x:c>
      <x:c r="D1642" s="120" t="str">
        <x:v>CADC0888</x:v>
      </x:c>
      <x:c r="E1642" s="120" t="n">
        <x:v>5</x:v>
      </x:c>
      <x:c r="F1642" s="120" t="n">
        <x:v>315</x:v>
      </x:c>
      <x:c r="G1642" s="120" t="n">
        <x:v>64</x:v>
      </x:c>
      <x:c r="H1642" s="120" t="n">
        <x:v>0.19487838124999998</x:v>
      </x:c>
      <x:c r="I1642" s="120" t="n">
        <x:v>0.060776255415808396</x:v>
      </x:c>
      <x:c r="J1642" s="120" t="n">
        <x:v>0.24652840691451441</x:v>
      </x:c>
      <x:c r="K1642" s="120" t="n">
        <x:v>-0.5445896984313778</x:v>
      </x:c>
      <x:c r="L1642" s="120" t="n">
        <x:v>0.9817396313419471</x:v>
      </x:c>
      <x:c r="M1642" s="120" t="n">
        <x:v>2</x:v>
      </x:c>
      <x:c r="N1642" s="120" t="n">
        <x:v>1</x:v>
      </x:c>
      <x:c r="O1642" s="120" t="n">
        <x:v>1</x:v>
      </x:c>
      <x:c r="P1642" s="120" t="n">
        <x:v>1</x:v>
      </x:c>
      <x:c r="Q1642" s="120" t="n">
        <x:v>1</x:v>
      </x:c>
      <x:c r="R1642" s="120" t="n">
        <x:v>0.007847053116129524</x:v>
      </x:c>
      <x:c r="S1642" s="120" t="n">
        <x:v>0.020776241604682583</x:v>
      </x:c>
      <x:c r="T1642" s="120" t="n">
        <x:v>1575</x:v>
      </x:c>
      <x:c r="U1642" s="120" t="n">
        <x:v>320</x:v>
      </x:c>
      <x:c r="V1642" s="120" t="n">
        <x:v>0.00019294049338351873</x:v>
      </x:c>
      <x:c r="W1642" s="120" t="n">
        <x:v>0.0009496289908720062</x:v>
      </x:c>
      <x:c r="X1642" s="120" t="n">
        <x:v>1642</x:v>
      </x:c>
      <x:c r="Y1642" s="151" t="n">
        <x:v>44714.350023148145</x:v>
      </x:c>
      <x:c r="Z1642" s="151" t="n">
        <x:v>44714.35366898148</x:v>
      </x:c>
      <x:c r="AA1642" s="120" t="n">
        <x:v>64</x:v>
      </x:c>
      <x:c r="AB1642" s="120" t="str">
        <x:v>Anomalous</x:v>
      </x:c>
      <x:c r="AC1642" s="120" t="n">
        <x:v>0</x:v>
      </x:c>
      <x:c r="AD1642" s="120"/>
      <x:c r="AE1642" s="120"/>
      <x:c r="AF1642" s="120"/>
      <x:c r="AG1642" s="120"/>
    </x:row>
    <x:row r="1643">
      <x:c r="A1643" s="120" t="n">
        <x:v>1642</x:v>
      </x:c>
      <x:c r="B1643" s="120" t="n">
        <x:v>1</x:v>
      </x:c>
      <x:c r="C1643" s="120" t="n">
        <x:v>1</x:v>
      </x:c>
      <x:c r="D1643" s="120" t="str">
        <x:v>CADC0888</x:v>
      </x:c>
      <x:c r="E1643" s="120" t="n">
        <x:v>5</x:v>
      </x:c>
      <x:c r="F1643" s="120" t="n">
        <x:v>330</x:v>
      </x:c>
      <x:c r="G1643" s="120" t="n">
        <x:v>67</x:v>
      </x:c>
      <x:c r="H1643" s="120" t="n">
        <x:v>0.1889447567164179</x:v>
      </x:c>
      <x:c r="I1643" s="120" t="n">
        <x:v>0.028195802406815587</x:v>
      </x:c>
      <x:c r="J1643" s="120" t="n">
        <x:v>0.16791605762051343</x:v>
      </x:c>
      <x:c r="K1643" s="120" t="n">
        <x:v>-1.4820622712818636</x:v>
      </x:c>
      <x:c r="L1643" s="120" t="n">
        <x:v>0.10957145249279424</x:v>
      </x:c>
      <x:c r="M1643" s="120" t="n">
        <x:v>2</x:v>
      </x:c>
      <x:c r="N1643" s="120" t="n">
        <x:v>1</x:v>
      </x:c>
      <x:c r="O1643" s="120" t="n">
        <x:v>1</x:v>
      </x:c>
      <x:c r="P1643" s="120" t="n">
        <x:v>3</x:v>
      </x:c>
      <x:c r="Q1643" s="120" t="n">
        <x:v>5</x:v>
      </x:c>
      <x:c r="R1643" s="120" t="n">
        <x:v>0.0008865718449039394</x:v>
      </x:c>
      <x:c r="S1643" s="120" t="n">
        <x:v>0.0010077619776310766</x:v>
      </x:c>
      <x:c r="T1643" s="120" t="n">
        <x:v>1650</x:v>
      </x:c>
      <x:c r="U1643" s="120" t="n">
        <x:v>335</x:v>
      </x:c>
      <x:c r="V1643" s="120" t="n">
        <x:v>0.00008544182547519875</x:v>
      </x:c>
      <x:c r="W1643" s="120" t="n">
        <x:v>0.00042083287174351624</x:v>
      </x:c>
      <x:c r="X1643" s="120" t="n">
        <x:v>1643</x:v>
      </x:c>
      <x:c r="Y1643" s="151" t="n">
        <x:v>44714.353842592594</x:v>
      </x:c>
      <x:c r="Z1643" s="151" t="n">
        <x:v>44714.35766203704</x:v>
      </x:c>
      <x:c r="AA1643" s="120" t="n">
        <x:v>67</x:v>
      </x:c>
      <x:c r="AB1643" s="120" t="str">
        <x:v>Anomalous</x:v>
      </x:c>
      <x:c r="AC1643" s="120" t="n">
        <x:v>1</x:v>
      </x:c>
      <x:c r="AD1643" s="120" t="n">
        <x:v>751</x:v>
      </x:c>
      <x:c r="AE1643" s="120" t="n">
        <x:v>8</x:v>
      </x:c>
      <x:c r="AF1643" s="120" t="n">
        <x:v>51</x:v>
      </x:c>
      <x:c r="AG1643" s="120" t="str">
        <x:v>train=1|anomaly=1</x:v>
      </x:c>
    </x:row>
    <x:row r="1644">
      <x:c r="A1644" s="120" t="n">
        <x:v>1643</x:v>
      </x:c>
      <x:c r="B1644" s="120" t="n">
        <x:v>0</x:v>
      </x:c>
      <x:c r="C1644" s="120" t="n">
        <x:v>0</x:v>
      </x:c>
      <x:c r="D1644" s="120" t="str">
        <x:v>CADC0888</x:v>
      </x:c>
      <x:c r="E1644" s="120" t="n">
        <x:v>5</x:v>
      </x:c>
      <x:c r="F1644" s="120" t="n">
        <x:v>295</x:v>
      </x:c>
      <x:c r="G1644" s="120" t="n">
        <x:v>60</x:v>
      </x:c>
      <x:c r="H1644" s="120" t="n">
        <x:v>0.21953870166666664</x:v>
      </x:c>
      <x:c r="I1644" s="120" t="n">
        <x:v>0.09447352673910782</x:v>
      </x:c>
      <x:c r="J1644" s="120" t="n">
        <x:v>0.3073654612006818</x:v>
      </x:c>
      <x:c r="K1644" s="120" t="n">
        <x:v>-0.566737049170825</x:v>
      </x:c>
      <x:c r="L1644" s="120" t="n">
        <x:v>1.028130541628443</x:v>
      </x:c>
      <x:c r="M1644" s="120" t="n">
        <x:v>1</x:v>
      </x:c>
      <x:c r="N1644" s="120" t="n">
        <x:v>1</x:v>
      </x:c>
      <x:c r="O1644" s="120" t="n">
        <x:v>1</x:v>
      </x:c>
      <x:c r="P1644" s="120" t="n">
        <x:v>1</x:v>
      </x:c>
      <x:c r="Q1644" s="120" t="n">
        <x:v>9</x:v>
      </x:c>
      <x:c r="R1644" s="120" t="n">
        <x:v>0.0021262235069698307</x:v>
      </x:c>
      <x:c r="S1644" s="120" t="n">
        <x:v>0.000149839439583793</x:v>
      </x:c>
      <x:c r="T1644" s="120" t="n">
        <x:v>1475</x:v>
      </x:c>
      <x:c r="U1644" s="120" t="n">
        <x:v>300</x:v>
      </x:c>
      <x:c r="V1644" s="120" t="n">
        <x:v>0.0003202492431834163</x:v>
      </x:c>
      <x:c r="W1644" s="120" t="n">
        <x:v>0.0015745587789851303</x:v>
      </x:c>
      <x:c r="X1644" s="120" t="n">
        <x:v>1644</x:v>
      </x:c>
      <x:c r="Y1644" s="151" t="n">
        <x:v>44714.357719907406</x:v>
      </x:c>
      <x:c r="Z1644" s="151" t="n">
        <x:v>44714.361134259256</x:v>
      </x:c>
      <x:c r="AA1644" s="120" t="n">
        <x:v>60</x:v>
      </x:c>
      <x:c r="AB1644" s="120" t="str">
        <x:v>Normal</x:v>
      </x:c>
      <x:c r="AC1644" s="120" t="n">
        <x:v>1</x:v>
      </x:c>
      <x:c r="AD1644" s="120" t="n">
        <x:v>717</x:v>
      </x:c>
      <x:c r="AE1644" s="120" t="n">
        <x:v>8</x:v>
      </x:c>
      <x:c r="AF1644" s="120" t="n">
        <x:v>17</x:v>
      </x:c>
      <x:c r="AG1644" s="120" t="str">
        <x:v>train=0|anomaly=0</x:v>
      </x:c>
    </x:row>
    <x:row r="1645">
      <x:c r="A1645" s="120" t="n">
        <x:v>1644</x:v>
      </x:c>
      <x:c r="B1645" s="120" t="n">
        <x:v>0</x:v>
      </x:c>
      <x:c r="C1645" s="120" t="n">
        <x:v>1</x:v>
      </x:c>
      <x:c r="D1645" s="120" t="str">
        <x:v>CADC0888</x:v>
      </x:c>
      <x:c r="E1645" s="120" t="n">
        <x:v>5</x:v>
      </x:c>
      <x:c r="F1645" s="120" t="n">
        <x:v>385</x:v>
      </x:c>
      <x:c r="G1645" s="120" t="n">
        <x:v>78</x:v>
      </x:c>
      <x:c r="H1645" s="120" t="n">
        <x:v>0.17937427564102565</x:v>
      </x:c>
      <x:c r="I1645" s="120" t="n">
        <x:v>0.09994295833215437</x:v>
      </x:c>
      <x:c r="J1645" s="120" t="n">
        <x:v>0.31613756235562135</x:v>
      </x:c>
      <x:c r="K1645" s="120" t="n">
        <x:v>0.7042263641831701</x:v>
      </x:c>
      <x:c r="L1645" s="120" t="n">
        <x:v>1.5153386909909643</x:v>
      </x:c>
      <x:c r="M1645" s="120" t="n">
        <x:v>1</x:v>
      </x:c>
      <x:c r="N1645" s="120" t="n">
        <x:v>1</x:v>
      </x:c>
      <x:c r="O1645" s="120" t="n">
        <x:v>1</x:v>
      </x:c>
      <x:c r="P1645" s="120" t="n">
        <x:v>1</x:v>
      </x:c>
      <x:c r="Q1645" s="120" t="n">
        <x:v>4</x:v>
      </x:c>
      <x:c r="R1645" s="120" t="n">
        <x:v>0.002205018236827792</x:v>
      </x:c>
      <x:c r="S1645" s="120" t="n">
        <x:v>0.0001983036170055263</x:v>
      </x:c>
      <x:c r="T1645" s="120" t="n">
        <x:v>1925</x:v>
      </x:c>
      <x:c r="U1645" s="120" t="n">
        <x:v>390</x:v>
      </x:c>
      <x:c r="V1645" s="120" t="n">
        <x:v>0.0002595920995640373</x:v>
      </x:c>
      <x:c r="W1645" s="120" t="n">
        <x:v>0.0012813199786173637</x:v>
      </x:c>
      <x:c r="X1645" s="120" t="n">
        <x:v>1645</x:v>
      </x:c>
      <x:c r="Y1645" s="151" t="n">
        <x:v>44714.36119212963</x:v>
      </x:c>
      <x:c r="Z1645" s="151" t="n">
        <x:v>44714.365648148145</x:v>
      </x:c>
      <x:c r="AA1645" s="120" t="n">
        <x:v>78</x:v>
      </x:c>
      <x:c r="AB1645" s="120" t="str">
        <x:v>Normal</x:v>
      </x:c>
      <x:c r="AC1645" s="120" t="n">
        <x:v>0</x:v>
      </x:c>
      <x:c r="AD1645" s="120"/>
      <x:c r="AE1645" s="120"/>
      <x:c r="AF1645" s="120"/>
      <x:c r="AG1645" s="120"/>
    </x:row>
    <x:row r="1646">
      <x:c r="A1646" s="120" t="n">
        <x:v>1645</x:v>
      </x:c>
      <x:c r="B1646" s="120" t="n">
        <x:v>0</x:v>
      </x:c>
      <x:c r="C1646" s="120" t="n">
        <x:v>1</x:v>
      </x:c>
      <x:c r="D1646" s="120" t="str">
        <x:v>CADC0888</x:v>
      </x:c>
      <x:c r="E1646" s="120" t="n">
        <x:v>5</x:v>
      </x:c>
      <x:c r="F1646" s="120" t="n">
        <x:v>320</x:v>
      </x:c>
      <x:c r="G1646" s="120" t="n">
        <x:v>65</x:v>
      </x:c>
      <x:c r="H1646" s="120" t="n">
        <x:v>0.2106744783076923</x:v>
      </x:c>
      <x:c r="I1646" s="120" t="n">
        <x:v>0.10811809484054961</x:v>
      </x:c>
      <x:c r="J1646" s="120" t="n">
        <x:v>0.3288131609904774</x:v>
      </x:c>
      <x:c r="K1646" s="120" t="n">
        <x:v>-0.0754826715729977</x:v>
      </x:c>
      <x:c r="L1646" s="120" t="n">
        <x:v>1.244843779234299</x:v>
      </x:c>
      <x:c r="M1646" s="120" t="n">
        <x:v>1</x:v>
      </x:c>
      <x:c r="N1646" s="120" t="n">
        <x:v>1</x:v>
      </x:c>
      <x:c r="O1646" s="120" t="n">
        <x:v>1</x:v>
      </x:c>
      <x:c r="P1646" s="120" t="n">
        <x:v>2</x:v>
      </x:c>
      <x:c r="Q1646" s="120" t="n">
        <x:v>4</x:v>
      </x:c>
      <x:c r="R1646" s="120" t="n">
        <x:v>0.0027697740294131907</x:v>
      </x:c>
      <x:c r="S1646" s="120" t="n">
        <x:v>0.0008657846673619783</x:v>
      </x:c>
      <x:c r="T1646" s="120" t="n">
        <x:v>1600</x:v>
      </x:c>
      <x:c r="U1646" s="120" t="n">
        <x:v>325</x:v>
      </x:c>
      <x:c r="V1646" s="120" t="n">
        <x:v>0.00033786904637671754</x:v>
      </x:c>
      <x:c r="W1646" s="120" t="n">
        <x:v>0.0016633553052392248</x:v>
      </x:c>
      <x:c r="X1646" s="120" t="n">
        <x:v>1646</x:v>
      </x:c>
      <x:c r="Y1646" s="151" t="n">
        <x:v>44714.36570601852</x:v>
      </x:c>
      <x:c r="Z1646" s="151" t="n">
        <x:v>44714.369409722225</x:v>
      </x:c>
      <x:c r="AA1646" s="120" t="n">
        <x:v>65</x:v>
      </x:c>
      <x:c r="AB1646" s="120" t="str">
        <x:v>Normal</x:v>
      </x:c>
      <x:c r="AC1646" s="120" t="n">
        <x:v>1</x:v>
      </x:c>
      <x:c r="AD1646" s="120" t="n">
        <x:v>683</x:v>
      </x:c>
      <x:c r="AE1646" s="120" t="n">
        <x:v>7</x:v>
      </x:c>
      <x:c r="AF1646" s="120" t="n">
        <x:v>83</x:v>
      </x:c>
      <x:c r="AG1646" s="120" t="str">
        <x:v>train=1|anomaly=0</x:v>
      </x:c>
    </x:row>
    <x:row r="1647">
      <x:c r="A1647" s="120" t="n">
        <x:v>1646</x:v>
      </x:c>
      <x:c r="B1647" s="120" t="n">
        <x:v>1</x:v>
      </x:c>
      <x:c r="C1647" s="120" t="n">
        <x:v>1</x:v>
      </x:c>
      <x:c r="D1647" s="120" t="str">
        <x:v>CADC0888</x:v>
      </x:c>
      <x:c r="E1647" s="120" t="n">
        <x:v>5</x:v>
      </x:c>
      <x:c r="F1647" s="120" t="n">
        <x:v>355</x:v>
      </x:c>
      <x:c r="G1647" s="120" t="n">
        <x:v>72</x:v>
      </x:c>
      <x:c r="H1647" s="120" t="n">
        <x:v>0.18664686847222223</x:v>
      </x:c>
      <x:c r="I1647" s="120" t="n">
        <x:v>0.057602901658232133</x:v>
      </x:c>
      <x:c r="J1647" s="120" t="n">
        <x:v>0.24000604504518658</x:v>
      </x:c>
      <x:c r="K1647" s="120" t="n">
        <x:v>0.19714099601316137</x:v>
      </x:c>
      <x:c r="L1647" s="120" t="n">
        <x:v>1.2742384118361552</x:v>
      </x:c>
      <x:c r="M1647" s="120" t="n">
        <x:v>3</x:v>
      </x:c>
      <x:c r="N1647" s="120" t="n">
        <x:v>1</x:v>
      </x:c>
      <x:c r="O1647" s="120" t="n">
        <x:v>1</x:v>
      </x:c>
      <x:c r="P1647" s="120" t="n">
        <x:v>2</x:v>
      </x:c>
      <x:c r="Q1647" s="120" t="n">
        <x:v>1</x:v>
      </x:c>
      <x:c r="R1647" s="120" t="n">
        <x:v>0.009520890442412024</x:v>
      </x:c>
      <x:c r="S1647" s="120" t="n">
        <x:v>0.02561008286155751</x:v>
      </x:c>
      <x:c r="T1647" s="120" t="n">
        <x:v>1775</x:v>
      </x:c>
      <x:c r="U1647" s="120" t="n">
        <x:v>360</x:v>
      </x:c>
      <x:c r="V1647" s="120" t="n">
        <x:v>0.0001622616948119215</x:v>
      </x:c>
      <x:c r="W1647" s="120" t="n">
        <x:v>0.0008000403008087796</x:v>
      </x:c>
      <x:c r="X1647" s="120" t="n">
        <x:v>1647</x:v>
      </x:c>
      <x:c r="Y1647" s="151" t="n">
        <x:v>44714.369467592594</x:v>
      </x:c>
      <x:c r="Z1647" s="151" t="n">
        <x:v>44714.37357638889</x:v>
      </x:c>
      <x:c r="AA1647" s="120" t="n">
        <x:v>72</x:v>
      </x:c>
      <x:c r="AB1647" s="120" t="str">
        <x:v>Anomalous</x:v>
      </x:c>
      <x:c r="AC1647" s="120" t="n">
        <x:v>0</x:v>
      </x:c>
      <x:c r="AD1647" s="120"/>
      <x:c r="AE1647" s="120"/>
      <x:c r="AF1647" s="120"/>
      <x:c r="AG1647" s="120"/>
    </x:row>
    <x:row r="1648">
      <x:c r="A1648" s="120" t="n">
        <x:v>1647</x:v>
      </x:c>
      <x:c r="B1648" s="120" t="n">
        <x:v>1</x:v>
      </x:c>
      <x:c r="C1648" s="120" t="n">
        <x:v>1</x:v>
      </x:c>
      <x:c r="D1648" s="120" t="str">
        <x:v>CADC0888</x:v>
      </x:c>
      <x:c r="E1648" s="120" t="n">
        <x:v>5</x:v>
      </x:c>
      <x:c r="F1648" s="120" t="n">
        <x:v>375</x:v>
      </x:c>
      <x:c r="G1648" s="120" t="n">
        <x:v>76</x:v>
      </x:c>
      <x:c r="H1648" s="120" t="n">
        <x:v>0.21177012013157898</x:v>
      </x:c>
      <x:c r="I1648" s="120" t="n">
        <x:v>0.03736238179923212</x:v>
      </x:c>
      <x:c r="J1648" s="120" t="n">
        <x:v>0.19329351204640086</x:v>
      </x:c>
      <x:c r="K1648" s="120" t="n">
        <x:v>-1.0785525587938272</x:v>
      </x:c>
      <x:c r="L1648" s="120" t="n">
        <x:v>0.3587913981094373</x:v>
      </x:c>
      <x:c r="M1648" s="120" t="n">
        <x:v>2</x:v>
      </x:c>
      <x:c r="N1648" s="120" t="n">
        <x:v>2</x:v>
      </x:c>
      <x:c r="O1648" s="120" t="n">
        <x:v>1</x:v>
      </x:c>
      <x:c r="P1648" s="120" t="n">
        <x:v>4</x:v>
      </x:c>
      <x:c r="Q1648" s="120" t="n">
        <x:v>8</x:v>
      </x:c>
      <x:c r="R1648" s="120" t="n">
        <x:v>0.0009297843459618106</x:v>
      </x:c>
      <x:c r="S1648" s="120" t="n">
        <x:v>0.0001969742647187218</x:v>
      </x:c>
      <x:c r="T1648" s="120" t="n">
        <x:v>1875</x:v>
      </x:c>
      <x:c r="U1648" s="120" t="n">
        <x:v>380</x:v>
      </x:c>
      <x:c r="V1648" s="120" t="n">
        <x:v>0.00009963301813128564</x:v>
      </x:c>
      <x:c r="W1648" s="120" t="n">
        <x:v>0.0004916102868320016</x:v>
      </x:c>
      <x:c r="X1648" s="120" t="n">
        <x:v>1648</x:v>
      </x:c>
      <x:c r="Y1648" s="151" t="n">
        <x:v>44714.37369212963</x:v>
      </x:c>
      <x:c r="Z1648" s="151" t="n">
        <x:v>44714.37803240741</x:v>
      </x:c>
      <x:c r="AA1648" s="120" t="n">
        <x:v>76</x:v>
      </x:c>
      <x:c r="AB1648" s="120" t="str">
        <x:v>Anomalous</x:v>
      </x:c>
      <x:c r="AC1648" s="120" t="n">
        <x:v>0</x:v>
      </x:c>
      <x:c r="AD1648" s="120"/>
      <x:c r="AE1648" s="120"/>
      <x:c r="AF1648" s="120"/>
      <x:c r="AG1648" s="120"/>
    </x:row>
    <x:row r="1649">
      <x:c r="A1649" s="120" t="n">
        <x:v>1648</x:v>
      </x:c>
      <x:c r="B1649" s="120" t="n">
        <x:v>0</x:v>
      </x:c>
      <x:c r="C1649" s="120" t="n">
        <x:v>1</x:v>
      </x:c>
      <x:c r="D1649" s="120" t="str">
        <x:v>CADC0888</x:v>
      </x:c>
      <x:c r="E1649" s="120" t="n">
        <x:v>5</x:v>
      </x:c>
      <x:c r="F1649" s="120" t="n">
        <x:v>315</x:v>
      </x:c>
      <x:c r="G1649" s="120" t="n">
        <x:v>64</x:v>
      </x:c>
      <x:c r="H1649" s="120" t="n">
        <x:v>0.2086709484375</x:v>
      </x:c>
      <x:c r="I1649" s="120" t="n">
        <x:v>0.09390931141175282</x:v>
      </x:c>
      <x:c r="J1649" s="120" t="n">
        <x:v>0.30644626186617585</x:v>
      </x:c>
      <x:c r="K1649" s="120" t="n">
        <x:v>-0.29580722050811126</x:v>
      </x:c>
      <x:c r="L1649" s="120" t="n">
        <x:v>1.1456242052228187</x:v>
      </x:c>
      <x:c r="M1649" s="120" t="n">
        <x:v>1</x:v>
      </x:c>
      <x:c r="N1649" s="120" t="n">
        <x:v>1</x:v>
      </x:c>
      <x:c r="O1649" s="120" t="n">
        <x:v>1</x:v>
      </x:c>
      <x:c r="P1649" s="120" t="n">
        <x:v>1</x:v>
      </x:c>
      <x:c r="Q1649" s="120" t="n">
        <x:v>9</x:v>
      </x:c>
      <x:c r="R1649" s="120" t="n">
        <x:v>0.00204929698544127</x:v>
      </x:c>
      <x:c r="S1649" s="120" t="n">
        <x:v>0.00015737135581774217</x:v>
      </x:c>
      <x:c r="T1649" s="120" t="n">
        <x:v>1575</x:v>
      </x:c>
      <x:c r="U1649" s="120" t="n">
        <x:v>320</x:v>
      </x:c>
      <x:c r="V1649" s="120" t="n">
        <x:v>0.00029812479813254864</x:v>
      </x:c>
      <x:c r="W1649" s="120" t="n">
        <x:v>0.0014673329908086378</x:v>
      </x:c>
      <x:c r="X1649" s="120" t="n">
        <x:v>1649</x:v>
      </x:c>
      <x:c r="Y1649" s="151" t="n">
        <x:v>44714.37809027778</x:v>
      </x:c>
      <x:c r="Z1649" s="151" t="n">
        <x:v>44714.381736111114</x:v>
      </x:c>
      <x:c r="AA1649" s="120" t="n">
        <x:v>64</x:v>
      </x:c>
      <x:c r="AB1649" s="120" t="str">
        <x:v>Normal</x:v>
      </x:c>
      <x:c r="AC1649" s="120" t="n">
        <x:v>0</x:v>
      </x:c>
      <x:c r="AD1649" s="120"/>
      <x:c r="AE1649" s="120"/>
      <x:c r="AF1649" s="120"/>
      <x:c r="AG1649" s="120"/>
    </x:row>
    <x:row r="1650">
      <x:c r="A1650" s="120" t="n">
        <x:v>1649</x:v>
      </x:c>
      <x:c r="B1650" s="120" t="n">
        <x:v>0</x:v>
      </x:c>
      <x:c r="C1650" s="120" t="n">
        <x:v>0</x:v>
      </x:c>
      <x:c r="D1650" s="120" t="str">
        <x:v>CADC0888</x:v>
      </x:c>
      <x:c r="E1650" s="120" t="n">
        <x:v>5</x:v>
      </x:c>
      <x:c r="F1650" s="120" t="n">
        <x:v>340</x:v>
      </x:c>
      <x:c r="G1650" s="120" t="n">
        <x:v>69</x:v>
      </x:c>
      <x:c r="H1650" s="120" t="n">
        <x:v>0.2012785144927536</x:v>
      </x:c>
      <x:c r="I1650" s="120" t="n">
        <x:v>0.10946724229352327</x:v>
      </x:c>
      <x:c r="J1650" s="120" t="n">
        <x:v>0.33085834173181017</x:v>
      </x:c>
      <x:c r="K1650" s="120" t="n">
        <x:v>0.2636804562875259</x:v>
      </x:c>
      <x:c r="L1650" s="120" t="n">
        <x:v>1.3642187833810242</x:v>
      </x:c>
      <x:c r="M1650" s="120" t="n">
        <x:v>1</x:v>
      </x:c>
      <x:c r="N1650" s="120" t="n">
        <x:v>1</x:v>
      </x:c>
      <x:c r="O1650" s="120" t="n">
        <x:v>1</x:v>
      </x:c>
      <x:c r="P1650" s="120" t="n">
        <x:v>1</x:v>
      </x:c>
      <x:c r="Q1650" s="120" t="n">
        <x:v>6</x:v>
      </x:c>
      <x:c r="R1650" s="120" t="n">
        <x:v>0.0025947697393491173</x:v>
      </x:c>
      <x:c r="S1650" s="120" t="n">
        <x:v>0.00024261523801522375</x:v>
      </x:c>
      <x:c r="T1650" s="120" t="n">
        <x:v>1700</x:v>
      </x:c>
      <x:c r="U1650" s="120" t="n">
        <x:v>345</x:v>
      </x:c>
      <x:c r="V1650" s="120" t="n">
        <x:v>0.00032196247733389194</x:v>
      </x:c>
      <x:c r="W1650" s="120" t="n">
        <x:v>0.0015864817723699025</x:v>
      </x:c>
      <x:c r="X1650" s="120" t="n">
        <x:v>1650</x:v>
      </x:c>
      <x:c r="Y1650" s="151" t="n">
        <x:v>44714.38179398148</x:v>
      </x:c>
      <x:c r="Z1650" s="151" t="n">
        <x:v>44714.385729166665</x:v>
      </x:c>
      <x:c r="AA1650" s="120" t="n">
        <x:v>69</x:v>
      </x:c>
      <x:c r="AB1650" s="120" t="str">
        <x:v>Normal</x:v>
      </x:c>
      <x:c r="AC1650" s="120" t="n">
        <x:v>1</x:v>
      </x:c>
      <x:c r="AD1650" s="120" t="n">
        <x:v>110</x:v>
      </x:c>
      <x:c r="AE1650" s="120" t="n">
        <x:v>2</x:v>
      </x:c>
      <x:c r="AF1650" s="120" t="n">
        <x:v>10</x:v>
      </x:c>
      <x:c r="AG1650" s="120" t="str">
        <x:v>train=0|anomaly=0</x:v>
      </x:c>
    </x:row>
    <x:row r="1651">
      <x:c r="A1651" s="120" t="n">
        <x:v>1650</x:v>
      </x:c>
      <x:c r="B1651" s="120" t="n">
        <x:v>0</x:v>
      </x:c>
      <x:c r="C1651" s="120" t="n">
        <x:v>1</x:v>
      </x:c>
      <x:c r="D1651" s="120" t="str">
        <x:v>CADC0888</x:v>
      </x:c>
      <x:c r="E1651" s="120" t="n">
        <x:v>5</x:v>
      </x:c>
      <x:c r="F1651" s="120" t="n">
        <x:v>325</x:v>
      </x:c>
      <x:c r="G1651" s="120" t="n">
        <x:v>66</x:v>
      </x:c>
      <x:c r="H1651" s="120" t="n">
        <x:v>0.22552052924242424</x:v>
      </x:c>
      <x:c r="I1651" s="120" t="n">
        <x:v>0.10715497429348551</x:v>
      </x:c>
      <x:c r="J1651" s="120" t="n">
        <x:v>0.3273453440840201</x:v>
      </x:c>
      <x:c r="K1651" s="120" t="n">
        <x:v>-0.2592294578729666</x:v>
      </x:c>
      <x:c r="L1651" s="120" t="n">
        <x:v>1.159375902599525</x:v>
      </x:c>
      <x:c r="M1651" s="120" t="n">
        <x:v>1</x:v>
      </x:c>
      <x:c r="N1651" s="120" t="n">
        <x:v>1</x:v>
      </x:c>
      <x:c r="O1651" s="120" t="n">
        <x:v>1</x:v>
      </x:c>
      <x:c r="P1651" s="120" t="n">
        <x:v>2</x:v>
      </x:c>
      <x:c r="Q1651" s="120" t="n">
        <x:v>6</x:v>
      </x:c>
      <x:c r="R1651" s="120" t="n">
        <x:v>0.002278500005312203</x:v>
      </x:c>
      <x:c r="S1651" s="120" t="n">
        <x:v>0.0004124028127679623</x:v>
      </x:c>
      <x:c r="T1651" s="120" t="n">
        <x:v>1625</x:v>
      </x:c>
      <x:c r="U1651" s="120" t="n">
        <x:v>330</x:v>
      </x:c>
      <x:c r="V1651" s="120" t="n">
        <x:v>0.00032970761321072465</x:v>
      </x:c>
      <x:c r="W1651" s="120" t="n">
        <x:v>0.0016235602165679624</x:v>
      </x:c>
      <x:c r="X1651" s="120" t="n">
        <x:v>1651</x:v>
      </x:c>
      <x:c r="Y1651" s="151" t="n">
        <x:v>44714.385787037034</x:v>
      </x:c>
      <x:c r="Z1651" s="151" t="n">
        <x:v>44714.389548611114</x:v>
      </x:c>
      <x:c r="AA1651" s="120" t="n">
        <x:v>66</x:v>
      </x:c>
      <x:c r="AB1651" s="120" t="str">
        <x:v>Normal</x:v>
      </x:c>
      <x:c r="AC1651" s="120" t="n">
        <x:v>0</x:v>
      </x:c>
      <x:c r="AD1651" s="120"/>
      <x:c r="AE1651" s="120"/>
      <x:c r="AF1651" s="120"/>
      <x:c r="AG1651" s="120"/>
    </x:row>
    <x:row r="1652">
      <x:c r="A1652" s="120" t="n">
        <x:v>1651</x:v>
      </x:c>
      <x:c r="B1652" s="120" t="n">
        <x:v>1</x:v>
      </x:c>
      <x:c r="C1652" s="120" t="n">
        <x:v>1</x:v>
      </x:c>
      <x:c r="D1652" s="120" t="str">
        <x:v>CADC0888</x:v>
      </x:c>
      <x:c r="E1652" s="120" t="n">
        <x:v>5</x:v>
      </x:c>
      <x:c r="F1652" s="120" t="n">
        <x:v>345</x:v>
      </x:c>
      <x:c r="G1652" s="120" t="n">
        <x:v>70</x:v>
      </x:c>
      <x:c r="H1652" s="120" t="n">
        <x:v>0.22245966114285715</x:v>
      </x:c>
      <x:c r="I1652" s="120" t="n">
        <x:v>0.04704615028252397</x:v>
      </x:c>
      <x:c r="J1652" s="120" t="n">
        <x:v>0.21690124546097925</x:v>
      </x:c>
      <x:c r="K1652" s="120" t="n">
        <x:v>-0.4415632045461959</x:v>
      </x:c>
      <x:c r="L1652" s="120" t="n">
        <x:v>0.8621780645826878</x:v>
      </x:c>
      <x:c r="M1652" s="120" t="n">
        <x:v>2</x:v>
      </x:c>
      <x:c r="N1652" s="120" t="n">
        <x:v>1</x:v>
      </x:c>
      <x:c r="O1652" s="120" t="n">
        <x:v>1</x:v>
      </x:c>
      <x:c r="P1652" s="120" t="n">
        <x:v>2</x:v>
      </x:c>
      <x:c r="Q1652" s="120" t="n">
        <x:v>9</x:v>
      </x:c>
      <x:c r="R1652" s="120" t="n">
        <x:v>0.0011112610603329874</x:v>
      </x:c>
      <x:c r="S1652" s="120" t="n">
        <x:v>0.00029944679187991286</x:v>
      </x:c>
      <x:c r="T1652" s="120" t="n">
        <x:v>1725</x:v>
      </x:c>
      <x:c r="U1652" s="120" t="n">
        <x:v>350</x:v>
      </x:c>
      <x:c r="V1652" s="120" t="n">
        <x:v>0.00013636565299282312</x:v>
      </x:c>
      <x:c r="W1652" s="120" t="n">
        <x:v>0.0006720878611789139</x:v>
      </x:c>
      <x:c r="X1652" s="120" t="n">
        <x:v>1652</x:v>
      </x:c>
      <x:c r="Y1652" s="151" t="n">
        <x:v>44714.38960648148</x:v>
      </x:c>
      <x:c r="Z1652" s="151" t="n">
        <x:v>44714.393599537034</x:v>
      </x:c>
      <x:c r="AA1652" s="120" t="n">
        <x:v>70</x:v>
      </x:c>
      <x:c r="AB1652" s="120" t="str">
        <x:v>Anomalous</x:v>
      </x:c>
      <x:c r="AC1652" s="120" t="n">
        <x:v>0</x:v>
      </x:c>
      <x:c r="AD1652" s="120"/>
      <x:c r="AE1652" s="120"/>
      <x:c r="AF1652" s="120"/>
      <x:c r="AG1652" s="120"/>
    </x:row>
    <x:row r="1653">
      <x:c r="A1653" s="120" t="n">
        <x:v>1652</x:v>
      </x:c>
      <x:c r="B1653" s="120" t="n">
        <x:v>0</x:v>
      </x:c>
      <x:c r="C1653" s="120" t="n">
        <x:v>1</x:v>
      </x:c>
      <x:c r="D1653" s="120" t="str">
        <x:v>CADC0888</x:v>
      </x:c>
      <x:c r="E1653" s="120" t="n">
        <x:v>5</x:v>
      </x:c>
      <x:c r="F1653" s="120" t="n">
        <x:v>195</x:v>
      </x:c>
      <x:c r="G1653" s="120" t="n">
        <x:v>40</x:v>
      </x:c>
      <x:c r="H1653" s="120" t="n">
        <x:v>0.35279054325</x:v>
      </x:c>
      <x:c r="I1653" s="120" t="n">
        <x:v>0.08487771887605236</x:v>
      </x:c>
      <x:c r="J1653" s="120" t="n">
        <x:v>0.2913378088680773</x:v>
      </x:c>
      <x:c r="K1653" s="120" t="n">
        <x:v>-1.4926624039535972</x:v>
      </x:c>
      <x:c r="L1653" s="120" t="n">
        <x:v>0.13905606095198347</x:v>
      </x:c>
      <x:c r="M1653" s="120" t="n">
        <x:v>1</x:v>
      </x:c>
      <x:c r="N1653" s="120" t="n">
        <x:v>1</x:v>
      </x:c>
      <x:c r="O1653" s="120" t="n">
        <x:v>1</x:v>
      </x:c>
      <x:c r="P1653" s="120" t="n">
        <x:v>3</x:v>
      </x:c>
      <x:c r="Q1653" s="120" t="n">
        <x:v>7</x:v>
      </x:c>
      <x:c r="R1653" s="120" t="n">
        <x:v>0.00244384132053183</x:v>
      </x:c>
      <x:c r="S1653" s="120" t="n">
        <x:v>0.0004854055952609688</x:v>
      </x:c>
      <x:c r="T1653" s="120" t="n">
        <x:v>975</x:v>
      </x:c>
      <x:c r="U1653" s="120" t="n">
        <x:v>200</x:v>
      </x:c>
      <x:c r="V1653" s="120" t="n">
        <x:v>0.0004352703532105249</x:v>
      </x:c>
      <x:c r="W1653" s="120" t="n">
        <x:v>0.002121942971901309</x:v>
      </x:c>
      <x:c r="X1653" s="120" t="n">
        <x:v>1653</x:v>
      </x:c>
      <x:c r="Y1653" s="151" t="n">
        <x:v>44714.39365740741</x:v>
      </x:c>
      <x:c r="Z1653" s="151" t="n">
        <x:v>44714.39591435185</x:v>
      </x:c>
      <x:c r="AA1653" s="120" t="n">
        <x:v>40</x:v>
      </x:c>
      <x:c r="AB1653" s="120" t="str">
        <x:v>Normal</x:v>
      </x:c>
      <x:c r="AC1653" s="120" t="n">
        <x:v>0</x:v>
      </x:c>
      <x:c r="AD1653" s="120"/>
      <x:c r="AE1653" s="120"/>
      <x:c r="AF1653" s="120"/>
      <x:c r="AG1653" s="120"/>
    </x:row>
    <x:row r="1654">
      <x:c r="A1654" s="120" t="n">
        <x:v>1653</x:v>
      </x:c>
      <x:c r="B1654" s="120" t="n">
        <x:v>1</x:v>
      </x:c>
      <x:c r="C1654" s="120" t="n">
        <x:v>1</x:v>
      </x:c>
      <x:c r="D1654" s="120" t="str">
        <x:v>CADC0888</x:v>
      </x:c>
      <x:c r="E1654" s="120" t="n">
        <x:v>5</x:v>
      </x:c>
      <x:c r="F1654" s="120" t="n">
        <x:v>145</x:v>
      </x:c>
      <x:c r="G1654" s="120" t="n">
        <x:v>30</x:v>
      </x:c>
      <x:c r="H1654" s="120" t="n">
        <x:v>0.09789616333333336</x:v>
      </x:c>
      <x:c r="I1654" s="120" t="n">
        <x:v>0.004216240941015656</x:v>
      </x:c>
      <x:c r="J1654" s="120" t="n">
        <x:v>0.06493258766609918</x:v>
      </x:c>
      <x:c r="K1654" s="120" t="n">
        <x:v>-1.0747009385612698</x:v>
      </x:c>
      <x:c r="L1654" s="120" t="n">
        <x:v>0.3019568614729687</x:v>
      </x:c>
      <x:c r="M1654" s="120" t="n">
        <x:v>2</x:v>
      </x:c>
      <x:c r="N1654" s="120" t="n">
        <x:v>1</x:v>
      </x:c>
      <x:c r="O1654" s="120" t="n">
        <x:v>1</x:v>
      </x:c>
      <x:c r="P1654" s="120" t="n">
        <x:v>2</x:v>
      </x:c>
      <x:c r="Q1654" s="120" t="n">
        <x:v>3</x:v>
      </x:c>
      <x:c r="R1654" s="120" t="n">
        <x:v>0.0017242625478680379</x:v>
      </x:c>
      <x:c r="S1654" s="120" t="n">
        <x:v>0.0029598075705495274</x:v>
      </x:c>
      <x:c r="T1654" s="120" t="n">
        <x:v>725</x:v>
      </x:c>
      <x:c r="U1654" s="120" t="n">
        <x:v>150</x:v>
      </x:c>
      <x:c r="V1654" s="120" t="n">
        <x:v>0.000029077523731142452</x:v>
      </x:c>
      <x:c r="W1654" s="120" t="n">
        <x:v>0.00014054136470052187</x:v>
      </x:c>
      <x:c r="X1654" s="120" t="n">
        <x:v>1654</x:v>
      </x:c>
      <x:c r="Y1654" s="151" t="n">
        <x:v>44714.39597222222</x:v>
      </x:c>
      <x:c r="Z1654" s="151" t="n">
        <x:v>44714.39765046296</x:v>
      </x:c>
      <x:c r="AA1654" s="120" t="n">
        <x:v>30</x:v>
      </x:c>
      <x:c r="AB1654" s="120" t="str">
        <x:v>Anomalous</x:v>
      </x:c>
      <x:c r="AC1654" s="120" t="n">
        <x:v>0</x:v>
      </x:c>
      <x:c r="AD1654" s="120"/>
      <x:c r="AE1654" s="120"/>
      <x:c r="AF1654" s="120"/>
      <x:c r="AG1654" s="120"/>
    </x:row>
    <x:row r="1655">
      <x:c r="A1655" s="120" t="n">
        <x:v>1654</x:v>
      </x:c>
      <x:c r="B1655" s="120" t="n">
        <x:v>0</x:v>
      </x:c>
      <x:c r="C1655" s="120" t="n">
        <x:v>1</x:v>
      </x:c>
      <x:c r="D1655" s="120" t="str">
        <x:v>CADC0888</x:v>
      </x:c>
      <x:c r="E1655" s="120" t="n">
        <x:v>5</x:v>
      </x:c>
      <x:c r="F1655" s="120" t="n">
        <x:v>400</x:v>
      </x:c>
      <x:c r="G1655" s="120" t="n">
        <x:v>81</x:v>
      </x:c>
      <x:c r="H1655" s="120" t="n">
        <x:v>0.23514978530864195</x:v>
      </x:c>
      <x:c r="I1655" s="120" t="n">
        <x:v>0.11494207606117529</x:v>
      </x:c>
      <x:c r="J1655" s="120" t="n">
        <x:v>0.3390310842108365</x:v>
      </x:c>
      <x:c r="K1655" s="120" t="n">
        <x:v>0.20580719074001763</x:v>
      </x:c>
      <x:c r="L1655" s="120" t="n">
        <x:v>1.3272861180602038</x:v>
      </x:c>
      <x:c r="M1655" s="120" t="n">
        <x:v>1</x:v>
      </x:c>
      <x:c r="N1655" s="120" t="n">
        <x:v>1</x:v>
      </x:c>
      <x:c r="O1655" s="120" t="n">
        <x:v>1</x:v>
      </x:c>
      <x:c r="P1655" s="120" t="n">
        <x:v>2</x:v>
      </x:c>
      <x:c r="Q1655" s="120" t="n">
        <x:v>12</x:v>
      </x:c>
      <x:c r="R1655" s="120" t="n">
        <x:v>0.0019542027721412094</x:v>
      </x:c>
      <x:c r="S1655" s="120" t="n">
        <x:v>0.00020402536616582958</x:v>
      </x:c>
      <x:c r="T1655" s="120" t="n">
        <x:v>2000</x:v>
      </x:c>
      <x:c r="U1655" s="120" t="n">
        <x:v>405</x:v>
      </x:c>
      <x:c r="V1655" s="120" t="n">
        <x:v>0.00028735519015293825</x:v>
      </x:c>
      <x:c r="W1655" s="120" t="n">
        <x:v>0.0014190379760638924</x:v>
      </x:c>
      <x:c r="X1655" s="120" t="n">
        <x:v>1655</x:v>
      </x:c>
      <x:c r="Y1655" s="151" t="n">
        <x:v>44714.39770833333</x:v>
      </x:c>
      <x:c r="Z1655" s="151" t="n">
        <x:v>44714.402337962965</x:v>
      </x:c>
      <x:c r="AA1655" s="120" t="n">
        <x:v>81</x:v>
      </x:c>
      <x:c r="AB1655" s="120" t="str">
        <x:v>Normal</x:v>
      </x:c>
      <x:c r="AC1655" s="120" t="n">
        <x:v>0</x:v>
      </x:c>
      <x:c r="AD1655" s="120"/>
      <x:c r="AE1655" s="120"/>
      <x:c r="AF1655" s="120"/>
      <x:c r="AG1655" s="120"/>
    </x:row>
    <x:row r="1656">
      <x:c r="A1656" s="120" t="n">
        <x:v>1655</x:v>
      </x:c>
      <x:c r="B1656" s="120" t="n">
        <x:v>0</x:v>
      </x:c>
      <x:c r="C1656" s="120" t="n">
        <x:v>1</x:v>
      </x:c>
      <x:c r="D1656" s="120" t="str">
        <x:v>CADC0888</x:v>
      </x:c>
      <x:c r="E1656" s="120" t="n">
        <x:v>5</x:v>
      </x:c>
      <x:c r="F1656" s="120" t="n">
        <x:v>410</x:v>
      </x:c>
      <x:c r="G1656" s="120" t="n">
        <x:v>83</x:v>
      </x:c>
      <x:c r="H1656" s="120" t="n">
        <x:v>0.21076625975903615</x:v>
      </x:c>
      <x:c r="I1656" s="120" t="n">
        <x:v>0.11026990029632068</x:v>
      </x:c>
      <x:c r="J1656" s="120" t="n">
        <x:v>0.33206911975719855</x:v>
      </x:c>
      <x:c r="K1656" s="120" t="n">
        <x:v>0.6974800769647809</x:v>
      </x:c>
      <x:c r="L1656" s="120" t="n">
        <x:v>1.5050700904562417</x:v>
      </x:c>
      <x:c r="M1656" s="120" t="n">
        <x:v>1</x:v>
      </x:c>
      <x:c r="N1656" s="120" t="n">
        <x:v>1</x:v>
      </x:c>
      <x:c r="O1656" s="120" t="n">
        <x:v>1</x:v>
      </x:c>
      <x:c r="P1656" s="120" t="n">
        <x:v>1</x:v>
      </x:c>
      <x:c r="Q1656" s="120" t="n">
        <x:v>16</x:v>
      </x:c>
      <x:c r="R1656" s="120" t="n">
        <x:v>0.0020925181691807816</x:v>
      </x:c>
      <x:c r="S1656" s="120" t="n">
        <x:v>0.00019256657624075045</x:v>
      </x:c>
      <x:c r="T1656" s="120" t="n">
        <x:v>2050</x:v>
      </x:c>
      <x:c r="U1656" s="120" t="n">
        <x:v>415</x:v>
      </x:c>
      <x:c r="V1656" s="120" t="n">
        <x:v>0.00026895097633248947</x:v>
      </x:c>
      <x:c r="W1656" s="120" t="n">
        <x:v>0.0013285530156183214</x:v>
      </x:c>
      <x:c r="X1656" s="120" t="n">
        <x:v>1656</x:v>
      </x:c>
      <x:c r="Y1656" s="151" t="n">
        <x:v>44714.402395833335</x:v>
      </x:c>
      <x:c r="Z1656" s="151" t="n">
        <x:v>44714.4071412037</x:v>
      </x:c>
      <x:c r="AA1656" s="120" t="n">
        <x:v>83</x:v>
      </x:c>
      <x:c r="AB1656" s="120" t="str">
        <x:v>Normal</x:v>
      </x:c>
      <x:c r="AC1656" s="120" t="n">
        <x:v>0</x:v>
      </x:c>
      <x:c r="AD1656" s="120"/>
      <x:c r="AE1656" s="120"/>
      <x:c r="AF1656" s="120"/>
      <x:c r="AG1656" s="120"/>
    </x:row>
    <x:row r="1657">
      <x:c r="A1657" s="120" t="n">
        <x:v>1656</x:v>
      </x:c>
      <x:c r="B1657" s="120" t="n">
        <x:v>0</x:v>
      </x:c>
      <x:c r="C1657" s="120" t="n">
        <x:v>1</x:v>
      </x:c>
      <x:c r="D1657" s="120" t="str">
        <x:v>CADC0888</x:v>
      </x:c>
      <x:c r="E1657" s="120" t="n">
        <x:v>5</x:v>
      </x:c>
      <x:c r="F1657" s="120" t="n">
        <x:v>380</x:v>
      </x:c>
      <x:c r="G1657" s="120" t="n">
        <x:v>77</x:v>
      </x:c>
      <x:c r="H1657" s="120" t="n">
        <x:v>0.21064408857142858</x:v>
      </x:c>
      <x:c r="I1657" s="120" t="n">
        <x:v>0.11489828988453453</x:v>
      </x:c>
      <x:c r="J1657" s="120" t="n">
        <x:v>0.33896650259949657</x:v>
      </x:c>
      <x:c r="K1657" s="120" t="n">
        <x:v>0.5808989197500543</x:v>
      </x:c>
      <x:c r="L1657" s="120" t="n">
        <x:v>1.468921071723082</x:v>
      </x:c>
      <x:c r="M1657" s="120" t="n">
        <x:v>1</x:v>
      </x:c>
      <x:c r="N1657" s="120" t="n">
        <x:v>1</x:v>
      </x:c>
      <x:c r="O1657" s="120" t="n">
        <x:v>1</x:v>
      </x:c>
      <x:c r="P1657" s="120" t="n">
        <x:v>2</x:v>
      </x:c>
      <x:c r="Q1657" s="120" t="n">
        <x:v>12</x:v>
      </x:c>
      <x:c r="R1657" s="120" t="n">
        <x:v>0.0024051574863739058</x:v>
      </x:c>
      <x:c r="S1657" s="120" t="n">
        <x:v>0.00023413206610170128</x:v>
      </x:c>
      <x:c r="T1657" s="120" t="n">
        <x:v>1900</x:v>
      </x:c>
      <x:c r="U1657" s="120" t="n">
        <x:v>385</x:v>
      </x:c>
      <x:c r="V1657" s="120" t="n">
        <x:v>0.00030236392074877507</x:v>
      </x:c>
      <x:c r="W1657" s="120" t="n">
        <x:v>0.0014921855829160328</x:v>
      </x:c>
      <x:c r="X1657" s="120" t="n">
        <x:v>1657</x:v>
      </x:c>
      <x:c r="Y1657" s="151" t="n">
        <x:v>44714.40719907408</x:v>
      </x:c>
      <x:c r="Z1657" s="151" t="n">
        <x:v>44714.41159722222</x:v>
      </x:c>
      <x:c r="AA1657" s="120" t="n">
        <x:v>77</x:v>
      </x:c>
      <x:c r="AB1657" s="120" t="str">
        <x:v>Normal</x:v>
      </x:c>
      <x:c r="AC1657" s="120" t="n">
        <x:v>0</x:v>
      </x:c>
      <x:c r="AD1657" s="120"/>
      <x:c r="AE1657" s="120"/>
      <x:c r="AF1657" s="120"/>
      <x:c r="AG1657" s="120"/>
    </x:row>
    <x:row r="1658">
      <x:c r="A1658" s="120" t="n">
        <x:v>1657</x:v>
      </x:c>
      <x:c r="B1658" s="120" t="n">
        <x:v>0</x:v>
      </x:c>
      <x:c r="C1658" s="120" t="n">
        <x:v>0</x:v>
      </x:c>
      <x:c r="D1658" s="120" t="str">
        <x:v>CADC0888</x:v>
      </x:c>
      <x:c r="E1658" s="120" t="n">
        <x:v>5</x:v>
      </x:c>
      <x:c r="F1658" s="120" t="n">
        <x:v>345</x:v>
      </x:c>
      <x:c r="G1658" s="120" t="n">
        <x:v>70</x:v>
      </x:c>
      <x:c r="H1658" s="120" t="n">
        <x:v>0.2275160982857143</x:v>
      </x:c>
      <x:c r="I1658" s="120" t="n">
        <x:v>0.11504634534574222</x:v>
      </x:c>
      <x:c r="J1658" s="120" t="n">
        <x:v>0.3391848247574502</x:v>
      </x:c>
      <x:c r="K1658" s="120" t="n">
        <x:v>-0.18325251360728068</x:v>
      </x:c>
      <x:c r="L1658" s="120" t="n">
        <x:v>1.18841299501017</x:v>
      </x:c>
      <x:c r="M1658" s="120" t="n">
        <x:v>1</x:v>
      </x:c>
      <x:c r="N1658" s="120" t="n">
        <x:v>1</x:v>
      </x:c>
      <x:c r="O1658" s="120" t="n">
        <x:v>1</x:v>
      </x:c>
      <x:c r="P1658" s="120" t="n">
        <x:v>2</x:v>
      </x:c>
      <x:c r="Q1658" s="120" t="n">
        <x:v>7</x:v>
      </x:c>
      <x:c r="R1658" s="120" t="n">
        <x:v>0.0022473607606234665</x:v>
      </x:c>
      <x:c r="S1658" s="120" t="n">
        <x:v>0.0003376024016258322</x:v>
      </x:c>
      <x:c r="T1658" s="120" t="n">
        <x:v>1725</x:v>
      </x:c>
      <x:c r="U1658" s="120" t="n">
        <x:v>350</x:v>
      </x:c>
      <x:c r="V1658" s="120" t="n">
        <x:v>0.000333467667668818</x:v>
      </x:c>
      <x:c r="W1658" s="120" t="n">
        <x:v>0.0016435192192248889</x:v>
      </x:c>
      <x:c r="X1658" s="120" t="n">
        <x:v>1658</x:v>
      </x:c>
      <x:c r="Y1658" s="151" t="n">
        <x:v>44714.41165509259</x:v>
      </x:c>
      <x:c r="Z1658" s="151" t="n">
        <x:v>44714.41564814815</x:v>
      </x:c>
      <x:c r="AA1658" s="120" t="n">
        <x:v>70</x:v>
      </x:c>
      <x:c r="AB1658" s="120" t="str">
        <x:v>Normal</x:v>
      </x:c>
      <x:c r="AC1658" s="120" t="n">
        <x:v>1</x:v>
      </x:c>
      <x:c r="AD1658" s="120" t="n">
        <x:v>8</x:v>
      </x:c>
      <x:c r="AE1658" s="120" t="n">
        <x:v>1</x:v>
      </x:c>
      <x:c r="AF1658" s="120" t="n">
        <x:v>8</x:v>
      </x:c>
      <x:c r="AG1658" s="120" t="str">
        <x:v>train=0|anomaly=0</x:v>
      </x:c>
    </x:row>
    <x:row r="1659">
      <x:c r="A1659" s="120" t="n">
        <x:v>1658</x:v>
      </x:c>
      <x:c r="B1659" s="120" t="n">
        <x:v>1</x:v>
      </x:c>
      <x:c r="C1659" s="120" t="n">
        <x:v>1</x:v>
      </x:c>
      <x:c r="D1659" s="120" t="str">
        <x:v>CADC0888</x:v>
      </x:c>
      <x:c r="E1659" s="120" t="n">
        <x:v>5</x:v>
      </x:c>
      <x:c r="F1659" s="120" t="n">
        <x:v>355</x:v>
      </x:c>
      <x:c r="G1659" s="120" t="n">
        <x:v>72</x:v>
      </x:c>
      <x:c r="H1659" s="120" t="n">
        <x:v>0.25164288333333334</x:v>
      </x:c>
      <x:c r="I1659" s="120" t="n">
        <x:v>0.05994033264811639</x:v>
      </x:c>
      <x:c r="J1659" s="120" t="n">
        <x:v>0.24482714851118206</x:v>
      </x:c>
      <x:c r="K1659" s="120" t="n">
        <x:v>-0.46402035720392787</x:v>
      </x:c>
      <x:c r="L1659" s="120" t="n">
        <x:v>0.8426599180494739</x:v>
      </x:c>
      <x:c r="M1659" s="120" t="n">
        <x:v>2</x:v>
      </x:c>
      <x:c r="N1659" s="120" t="n">
        <x:v>2</x:v>
      </x:c>
      <x:c r="O1659" s="120" t="n">
        <x:v>1</x:v>
      </x:c>
      <x:c r="P1659" s="120" t="n">
        <x:v>3</x:v>
      </x:c>
      <x:c r="Q1659" s="120" t="n">
        <x:v>4</x:v>
      </x:c>
      <x:c r="R1659" s="120" t="n">
        <x:v>0.001398261986460845</x:v>
      </x:c>
      <x:c r="S1659" s="120" t="n">
        <x:v>0.0003118989142365713</x:v>
      </x:c>
      <x:c r="T1659" s="120" t="n">
        <x:v>1775</x:v>
      </x:c>
      <x:c r="U1659" s="120" t="n">
        <x:v>360</x:v>
      </x:c>
      <x:c r="V1659" s="120" t="n">
        <x:v>0.0001688460074594828</x:v>
      </x:c>
      <x:c r="W1659" s="120" t="n">
        <x:v>0.0008325046201127276</x:v>
      </x:c>
      <x:c r="X1659" s="120" t="n">
        <x:v>1659</x:v>
      </x:c>
      <x:c r="Y1659" s="151" t="n">
        <x:v>44714.41599537037</x:v>
      </x:c>
      <x:c r="Z1659" s="151" t="n">
        <x:v>44714.42010416667</x:v>
      </x:c>
      <x:c r="AA1659" s="120" t="n">
        <x:v>72</x:v>
      </x:c>
      <x:c r="AB1659" s="120" t="str">
        <x:v>Anomalous</x:v>
      </x:c>
      <x:c r="AC1659" s="120" t="n">
        <x:v>1</x:v>
      </x:c>
      <x:c r="AD1659" s="120" t="n">
        <x:v>964</x:v>
      </x:c>
      <x:c r="AE1659" s="120" t="n">
        <x:v>10</x:v>
      </x:c>
      <x:c r="AF1659" s="120" t="n">
        <x:v>64</x:v>
      </x:c>
      <x:c r="AG1659" s="120" t="str">
        <x:v>train=1|anomaly=1</x:v>
      </x:c>
    </x:row>
    <x:row r="1660">
      <x:c r="A1660" s="120" t="n">
        <x:v>1659</x:v>
      </x:c>
      <x:c r="B1660" s="120" t="n">
        <x:v>1</x:v>
      </x:c>
      <x:c r="C1660" s="120" t="n">
        <x:v>0</x:v>
      </x:c>
      <x:c r="D1660" s="120" t="str">
        <x:v>CADC0888</x:v>
      </x:c>
      <x:c r="E1660" s="120" t="n">
        <x:v>5</x:v>
      </x:c>
      <x:c r="F1660" s="120" t="n">
        <x:v>205</x:v>
      </x:c>
      <x:c r="G1660" s="120" t="n">
        <x:v>42</x:v>
      </x:c>
      <x:c r="H1660" s="120" t="n">
        <x:v>0.29398552690476193</x:v>
      </x:c>
      <x:c r="I1660" s="120" t="n">
        <x:v>0.07792157103044711</x:v>
      </x:c>
      <x:c r="J1660" s="120" t="n">
        <x:v>0.2791443551828464</x:v>
      </x:c>
      <x:c r="K1660" s="120" t="n">
        <x:v>-1.4115793962099554</x:v>
      </x:c>
      <x:c r="L1660" s="120" t="n">
        <x:v>0.3655400349131617</x:v>
      </x:c>
      <x:c r="M1660" s="120" t="n">
        <x:v>2</x:v>
      </x:c>
      <x:c r="N1660" s="120" t="n">
        <x:v>1</x:v>
      </x:c>
      <x:c r="O1660" s="120" t="n">
        <x:v>1</x:v>
      </x:c>
      <x:c r="P1660" s="120" t="n">
        <x:v>2</x:v>
      </x:c>
      <x:c r="Q1660" s="120" t="n">
        <x:v>2</x:v>
      </x:c>
      <x:c r="R1660" s="120" t="n">
        <x:v>0.004025373658510353</x:v>
      </x:c>
      <x:c r="S1660" s="120" t="n">
        <x:v>0.005873113519662333</x:v>
      </x:c>
      <x:c r="T1660" s="120" t="n">
        <x:v>1025</x:v>
      </x:c>
      <x:c r="U1660" s="120" t="n">
        <x:v>210</x:v>
      </x:c>
      <x:c r="V1660" s="120" t="n">
        <x:v>0.0003801052245387664</x:v>
      </x:c>
      <x:c r="W1660" s="120" t="n">
        <x:v>0.0018552755007249313</x:v>
      </x:c>
      <x:c r="X1660" s="120" t="n">
        <x:v>1660</x:v>
      </x:c>
      <x:c r="Y1660" s="151" t="n">
        <x:v>44714.420277777775</x:v>
      </x:c>
      <x:c r="Z1660" s="151" t="n">
        <x:v>44714.42265046296</x:v>
      </x:c>
      <x:c r="AA1660" s="120" t="n">
        <x:v>42</x:v>
      </x:c>
      <x:c r="AB1660" s="120" t="str">
        <x:v>Anomalous</x:v>
      </x:c>
      <x:c r="AC1660" s="120" t="n">
        <x:v>0</x:v>
      </x:c>
      <x:c r="AD1660" s="120"/>
      <x:c r="AE1660" s="120"/>
      <x:c r="AF1660" s="120"/>
      <x:c r="AG1660" s="120"/>
    </x:row>
    <x:row r="1661">
      <x:c r="A1661" s="120" t="n">
        <x:v>1660</x:v>
      </x:c>
      <x:c r="B1661" s="120" t="n">
        <x:v>0</x:v>
      </x:c>
      <x:c r="C1661" s="120" t="n">
        <x:v>1</x:v>
      </x:c>
      <x:c r="D1661" s="120" t="str">
        <x:v>CADC0888</x:v>
      </x:c>
      <x:c r="E1661" s="120" t="n">
        <x:v>5</x:v>
      </x:c>
      <x:c r="F1661" s="120" t="n">
        <x:v>195</x:v>
      </x:c>
      <x:c r="G1661" s="120" t="n">
        <x:v>40</x:v>
      </x:c>
      <x:c r="H1661" s="120" t="n">
        <x:v>0.1257726675</x:v>
      </x:c>
      <x:c r="I1661" s="120" t="n">
        <x:v>0.015644186599777697</x:v>
      </x:c>
      <x:c r="J1661" s="120" t="n">
        <x:v>0.12507672285352578</x:v>
      </x:c>
      <x:c r="K1661" s="120" t="n">
        <x:v>-1.2800899706059392</x:v>
      </x:c>
      <x:c r="L1661" s="120" t="n">
        <x:v>0.503963711395264</x:v>
      </x:c>
      <x:c r="M1661" s="120" t="n">
        <x:v>1</x:v>
      </x:c>
      <x:c r="N1661" s="120" t="n">
        <x:v>1</x:v>
      </x:c>
      <x:c r="O1661" s="120" t="n">
        <x:v>1</x:v>
      </x:c>
      <x:c r="P1661" s="120" t="n">
        <x:v>1</x:v>
      </x:c>
      <x:c r="Q1661" s="120" t="n">
        <x:v>6</x:v>
      </x:c>
      <x:c r="R1661" s="120" t="n">
        <x:v>0.0005528891446859171</x:v>
      </x:c>
      <x:c r="S1661" s="120" t="n">
        <x:v>0.00009079977285751378</x:v>
      </x:c>
      <x:c r="T1661" s="120" t="n">
        <x:v>975</x:v>
      </x:c>
      <x:c r="U1661" s="120" t="n">
        <x:v>200</x:v>
      </x:c>
      <x:c r="V1661" s="120" t="n">
        <x:v>0.00008022659794757794</x:v>
      </x:c>
      <x:c r="W1661" s="120" t="n">
        <x:v>0.0003911046649944424</x:v>
      </x:c>
      <x:c r="X1661" s="120" t="n">
        <x:v>1661</x:v>
      </x:c>
      <x:c r="Y1661" s="151" t="n">
        <x:v>44714.4227662037</x:v>
      </x:c>
      <x:c r="Z1661" s="151" t="n">
        <x:v>44714.42502314815</x:v>
      </x:c>
      <x:c r="AA1661" s="120" t="n">
        <x:v>40</x:v>
      </x:c>
      <x:c r="AB1661" s="120" t="str">
        <x:v>Normal</x:v>
      </x:c>
      <x:c r="AC1661" s="120" t="n">
        <x:v>1</x:v>
      </x:c>
      <x:c r="AD1661" s="120" t="n">
        <x:v>370</x:v>
      </x:c>
      <x:c r="AE1661" s="120" t="n">
        <x:v>4</x:v>
      </x:c>
      <x:c r="AF1661" s="120" t="n">
        <x:v>70</x:v>
      </x:c>
      <x:c r="AG1661" s="120" t="str">
        <x:v>train=1|anomaly=0</x:v>
      </x:c>
    </x:row>
    <x:row r="1662">
      <x:c r="A1662" s="120" t="n">
        <x:v>1661</x:v>
      </x:c>
      <x:c r="B1662" s="120" t="n">
        <x:v>0</x:v>
      </x:c>
      <x:c r="C1662" s="120" t="n">
        <x:v>1</x:v>
      </x:c>
      <x:c r="D1662" s="120" t="str">
        <x:v>CADC0888</x:v>
      </x:c>
      <x:c r="E1662" s="120" t="n">
        <x:v>5</x:v>
      </x:c>
      <x:c r="F1662" s="120" t="n">
        <x:v>265</x:v>
      </x:c>
      <x:c r="G1662" s="120" t="n">
        <x:v>54</x:v>
      </x:c>
      <x:c r="H1662" s="120" t="n">
        <x:v>0.30893594870370367</x:v>
      </x:c>
      <x:c r="I1662" s="120" t="n">
        <x:v>0.13676900785947904</x:v>
      </x:c>
      <x:c r="J1662" s="120" t="n">
        <x:v>0.36982294122928483</x:v>
      </x:c>
      <x:c r="K1662" s="120" t="n">
        <x:v>-1.120304568060587</x:v>
      </x:c>
      <x:c r="L1662" s="120" t="n">
        <x:v>0.7164979401656212</x:v>
      </x:c>
      <x:c r="M1662" s="120" t="n">
        <x:v>1</x:v>
      </x:c>
      <x:c r="N1662" s="120" t="n">
        <x:v>1</x:v>
      </x:c>
      <x:c r="O1662" s="120" t="n">
        <x:v>1</x:v>
      </x:c>
      <x:c r="P1662" s="120" t="n">
        <x:v>1</x:v>
      </x:c>
      <x:c r="Q1662" s="120" t="n">
        <x:v>7</x:v>
      </x:c>
      <x:c r="R1662" s="120" t="n">
        <x:v>0.0029308073374036563</x:v>
      </x:c>
      <x:c r="S1662" s="120" t="n">
        <x:v>0.0002560638729472577</x:v>
      </x:c>
      <x:c r="T1662" s="120" t="n">
        <x:v>1325</x:v>
      </x:c>
      <x:c r="U1662" s="120" t="n">
        <x:v>270</x:v>
      </x:c>
      <x:c r="V1662" s="120" t="n">
        <x:v>0.0005161094636206757</x:v>
      </x:c>
      <x:c r="W1662" s="120" t="n">
        <x:v>0.0025327594048051676</x:v>
      </x:c>
      <x:c r="X1662" s="120" t="n">
        <x:v>1662</x:v>
      </x:c>
      <x:c r="Y1662" s="151" t="n">
        <x:v>44714.42513888889</x:v>
      </x:c>
      <x:c r="Z1662" s="151" t="n">
        <x:v>44714.42820601852</x:v>
      </x:c>
      <x:c r="AA1662" s="120" t="n">
        <x:v>54</x:v>
      </x:c>
      <x:c r="AB1662" s="120" t="str">
        <x:v>Normal</x:v>
      </x:c>
      <x:c r="AC1662" s="120" t="n">
        <x:v>1</x:v>
      </x:c>
      <x:c r="AD1662" s="120" t="n">
        <x:v>693</x:v>
      </x:c>
      <x:c r="AE1662" s="120" t="n">
        <x:v>7</x:v>
      </x:c>
      <x:c r="AF1662" s="120" t="n">
        <x:v>93</x:v>
      </x:c>
      <x:c r="AG1662" s="120" t="str">
        <x:v>train=1|anomaly=0</x:v>
      </x:c>
    </x:row>
    <x:row r="1663">
      <x:c r="A1663" s="120" t="n">
        <x:v>1662</x:v>
      </x:c>
      <x:c r="B1663" s="120" t="n">
        <x:v>1</x:v>
      </x:c>
      <x:c r="C1663" s="120" t="n">
        <x:v>1</x:v>
      </x:c>
      <x:c r="D1663" s="120" t="str">
        <x:v>CADC0888</x:v>
      </x:c>
      <x:c r="E1663" s="120" t="n">
        <x:v>5</x:v>
      </x:c>
      <x:c r="F1663" s="120" t="n">
        <x:v>175</x:v>
      </x:c>
      <x:c r="G1663" s="120" t="n">
        <x:v>36</x:v>
      </x:c>
      <x:c r="H1663" s="120" t="n">
        <x:v>0.026314324722222223</x:v>
      </x:c>
      <x:c r="I1663" s="120" t="n">
        <x:v>0.0015628962081327804</x:v>
      </x:c>
      <x:c r="J1663" s="120" t="n">
        <x:v>0.03953348211494632</x:v>
      </x:c>
      <x:c r="K1663" s="120" t="n">
        <x:v>-0.42822868814867565</x:v>
      </x:c>
      <x:c r="L1663" s="120" t="n">
        <x:v>1.0806704737394484</x:v>
      </x:c>
      <x:c r="M1663" s="120" t="n">
        <x:v>2</x:v>
      </x:c>
      <x:c r="N1663" s="120" t="n">
        <x:v>1</x:v>
      </x:c>
      <x:c r="O1663" s="120" t="n">
        <x:v>1</x:v>
      </x:c>
      <x:c r="P1663" s="120" t="n">
        <x:v>3</x:v>
      </x:c>
      <x:c r="Q1663" s="120" t="n">
        <x:v>4</x:v>
      </x:c>
      <x:c r="R1663" s="120" t="n">
        <x:v>0.0006216870294309772</x:v>
      </x:c>
      <x:c r="S1663" s="120" t="n">
        <x:v>0.0014320874501407234</x:v>
      </x:c>
      <x:c r="T1663" s="120" t="n">
        <x:v>875</x:v>
      </x:c>
      <x:c r="U1663" s="120" t="n">
        <x:v>180</x:v>
      </x:c>
      <x:c r="V1663" s="120" t="n">
        <x:v>0.00000893083547504446</x:v>
      </x:c>
      <x:c r="W1663" s="120" t="n">
        <x:v>0.000043413783559243896</x:v>
      </x:c>
      <x:c r="X1663" s="120" t="n">
        <x:v>1663</x:v>
      </x:c>
      <x:c r="Y1663" s="151" t="n">
        <x:v>44714.42826388889</x:v>
      </x:c>
      <x:c r="Z1663" s="151" t="n">
        <x:v>44714.430289351854</x:v>
      </x:c>
      <x:c r="AA1663" s="120" t="n">
        <x:v>36</x:v>
      </x:c>
      <x:c r="AB1663" s="120" t="str">
        <x:v>Anomalous</x:v>
      </x:c>
      <x:c r="AC1663" s="120" t="n">
        <x:v>0</x:v>
      </x:c>
      <x:c r="AD1663" s="120"/>
      <x:c r="AE1663" s="120"/>
      <x:c r="AF1663" s="120"/>
      <x:c r="AG1663" s="120"/>
    </x:row>
    <x:row r="1664">
      <x:c r="A1664" s="120" t="n">
        <x:v>1663</x:v>
      </x:c>
      <x:c r="B1664" s="120" t="n">
        <x:v>0</x:v>
      </x:c>
      <x:c r="C1664" s="120" t="n">
        <x:v>1</x:v>
      </x:c>
      <x:c r="D1664" s="120" t="str">
        <x:v>CADC0888</x:v>
      </x:c>
      <x:c r="E1664" s="120" t="n">
        <x:v>5</x:v>
      </x:c>
      <x:c r="F1664" s="120" t="n">
        <x:v>320</x:v>
      </x:c>
      <x:c r="G1664" s="120" t="n">
        <x:v>65</x:v>
      </x:c>
      <x:c r="H1664" s="120" t="n">
        <x:v>0.27205906769230764</x:v>
      </x:c>
      <x:c r="I1664" s="120" t="n">
        <x:v>0.13025665828577052</x:v>
      </x:c>
      <x:c r="J1664" s="120" t="n">
        <x:v>0.3609108730500794</x:v>
      </x:c>
      <x:c r="K1664" s="120" t="n">
        <x:v>-0.7657773677124857</x:v>
      </x:c>
      <x:c r="L1664" s="120" t="n">
        <x:v>0.9258672298575881</x:v>
      </x:c>
      <x:c r="M1664" s="120" t="n">
        <x:v>1</x:v>
      </x:c>
      <x:c r="N1664" s="120" t="n">
        <x:v>1</x:v>
      </x:c>
      <x:c r="O1664" s="120" t="n">
        <x:v>1</x:v>
      </x:c>
      <x:c r="P1664" s="120" t="n">
        <x:v>2</x:v>
      </x:c>
      <x:c r="Q1664" s="120" t="n">
        <x:v>8</x:v>
      </x:c>
      <x:c r="R1664" s="120" t="n">
        <x:v>0.0022681657961068752</x:v>
      </x:c>
      <x:c r="S1664" s="120" t="n">
        <x:v>0.0002092777145936509</x:v>
      </x:c>
      <x:c r="T1664" s="120" t="n">
        <x:v>1600</x:v>
      </x:c>
      <x:c r="U1664" s="120" t="n">
        <x:v>325</x:v>
      </x:c>
      <x:c r="V1664" s="120" t="n">
        <x:v>0.00040705205714303285</x:v>
      </x:c>
      <x:c r="W1664" s="120" t="n">
        <x:v>0.0020039485890118542</x:v>
      </x:c>
      <x:c r="X1664" s="120" t="n">
        <x:v>1664</x:v>
      </x:c>
      <x:c r="Y1664" s="151" t="n">
        <x:v>44714.430347222224</x:v>
      </x:c>
      <x:c r="Z1664" s="151" t="n">
        <x:v>44714.43405092593</x:v>
      </x:c>
      <x:c r="AA1664" s="120" t="n">
        <x:v>65</x:v>
      </x:c>
      <x:c r="AB1664" s="120" t="str">
        <x:v>Normal</x:v>
      </x:c>
      <x:c r="AC1664" s="120" t="n">
        <x:v>0</x:v>
      </x:c>
      <x:c r="AD1664" s="120"/>
      <x:c r="AE1664" s="120"/>
      <x:c r="AF1664" s="120"/>
      <x:c r="AG1664" s="120"/>
    </x:row>
    <x:row r="1665">
      <x:c r="A1665" s="120" t="n">
        <x:v>1664</x:v>
      </x:c>
      <x:c r="B1665" s="120" t="n">
        <x:v>1</x:v>
      </x:c>
      <x:c r="C1665" s="120" t="n">
        <x:v>1</x:v>
      </x:c>
      <x:c r="D1665" s="120" t="str">
        <x:v>CADC0888</x:v>
      </x:c>
      <x:c r="E1665" s="120" t="n">
        <x:v>5</x:v>
      </x:c>
      <x:c r="F1665" s="120" t="n">
        <x:v>185</x:v>
      </x:c>
      <x:c r="G1665" s="120" t="n">
        <x:v>38</x:v>
      </x:c>
      <x:c r="H1665" s="120" t="n">
        <x:v>0.03193170526315789</x:v>
      </x:c>
      <x:c r="I1665" s="120" t="n">
        <x:v>0.002352184685923657</x:v>
      </x:c>
      <x:c r="J1665" s="120" t="n">
        <x:v>0.048499326654332604</x:v>
      </x:c>
      <x:c r="K1665" s="120" t="n">
        <x:v>0.10795375809613716</x:v>
      </x:c>
      <x:c r="L1665" s="120" t="n">
        <x:v>1.260955170388785</x:v>
      </x:c>
      <x:c r="M1665" s="120" t="n">
        <x:v>2</x:v>
      </x:c>
      <x:c r="N1665" s="120" t="n">
        <x:v>1</x:v>
      </x:c>
      <x:c r="O1665" s="120" t="n">
        <x:v>1</x:v>
      </x:c>
      <x:c r="P1665" s="120" t="n">
        <x:v>3</x:v>
      </x:c>
      <x:c r="Q1665" s="120" t="n">
        <x:v>3</x:v>
      </x:c>
      <x:c r="R1665" s="120" t="n">
        <x:v>0.0008502896188627026</x:v>
      </x:c>
      <x:c r="S1665" s="120" t="n">
        <x:v>0.0016332321735266662</x:v>
      </x:c>
      <x:c r="T1665" s="120" t="n">
        <x:v>925</x:v>
      </x:c>
      <x:c r="U1665" s="120" t="n">
        <x:v>190</x:v>
      </x:c>
      <x:c r="V1665" s="120" t="n">
        <x:v>0.000012714511815803552</x:v>
      </x:c>
      <x:c r="W1665" s="120" t="n">
        <x:v>0.00006189959699799097</x:v>
      </x:c>
      <x:c r="X1665" s="120" t="n">
        <x:v>1665</x:v>
      </x:c>
      <x:c r="Y1665" s="151" t="n">
        <x:v>44714.4341087963</x:v>
      </x:c>
      <x:c r="Z1665" s="151" t="n">
        <x:v>44714.43625</x:v>
      </x:c>
      <x:c r="AA1665" s="120" t="n">
        <x:v>38</x:v>
      </x:c>
      <x:c r="AB1665" s="120" t="str">
        <x:v>Anomalous</x:v>
      </x:c>
      <x:c r="AC1665" s="120" t="n">
        <x:v>1</x:v>
      </x:c>
      <x:c r="AD1665" s="120" t="n">
        <x:v>641</x:v>
      </x:c>
      <x:c r="AE1665" s="120" t="n">
        <x:v>7</x:v>
      </x:c>
      <x:c r="AF1665" s="120" t="n">
        <x:v>41</x:v>
      </x:c>
      <x:c r="AG1665" s="120" t="str">
        <x:v>train=1|anomaly=1</x:v>
      </x:c>
    </x:row>
    <x:row r="1666">
      <x:c r="A1666" s="120" t="n">
        <x:v>1665</x:v>
      </x:c>
      <x:c r="B1666" s="120" t="n">
        <x:v>0</x:v>
      </x:c>
      <x:c r="C1666" s="120" t="n">
        <x:v>0</x:v>
      </x:c>
      <x:c r="D1666" s="120" t="str">
        <x:v>CADC0888</x:v>
      </x:c>
      <x:c r="E1666" s="120" t="n">
        <x:v>5</x:v>
      </x:c>
      <x:c r="F1666" s="120" t="n">
        <x:v>290</x:v>
      </x:c>
      <x:c r="G1666" s="120" t="n">
        <x:v>59</x:v>
      </x:c>
      <x:c r="H1666" s="120" t="n">
        <x:v>0.30982218644067794</x:v>
      </x:c>
      <x:c r="I1666" s="120" t="n">
        <x:v>0.13642346088062118</x:v>
      </x:c>
      <x:c r="J1666" s="120" t="n">
        <x:v>0.3693554668346215</x:v>
      </x:c>
      <x:c r="K1666" s="120" t="n">
        <x:v>-1.0647475651327243</x:v>
      </x:c>
      <x:c r="L1666" s="120" t="n">
        <x:v>0.7386176321893153</x:v>
      </x:c>
      <x:c r="M1666" s="120" t="n">
        <x:v>1</x:v>
      </x:c>
      <x:c r="N1666" s="120" t="n">
        <x:v>1</x:v>
      </x:c>
      <x:c r="O1666" s="120" t="n">
        <x:v>1</x:v>
      </x:c>
      <x:c r="P1666" s="120" t="n">
        <x:v>2</x:v>
      </x:c>
      <x:c r="Q1666" s="120" t="n">
        <x:v>11</x:v>
      </x:c>
      <x:c r="R1666" s="120" t="n">
        <x:v>0.002411843132336207</x:v>
      </x:c>
      <x:c r="S1666" s="120" t="n">
        <x:v>0.00021661203812982434</x:v>
      </x:c>
      <x:c r="T1666" s="120" t="n">
        <x:v>1450</x:v>
      </x:c>
      <x:c r="U1666" s="120" t="n">
        <x:v>295</x:v>
      </x:c>
      <x:c r="V1666" s="120" t="n">
        <x:v>0.0004704257271745558</x:v>
      </x:c>
      <x:c r="W1666" s="120" t="n">
        <x:v>0.002312262048824088</x:v>
      </x:c>
      <x:c r="X1666" s="120" t="n">
        <x:v>1666</x:v>
      </x:c>
      <x:c r="Y1666" s="151" t="n">
        <x:v>44714.43630787037</x:v>
      </x:c>
      <x:c r="Z1666" s="151" t="n">
        <x:v>44714.43966435185</x:v>
      </x:c>
      <x:c r="AA1666" s="120" t="n">
        <x:v>59</x:v>
      </x:c>
      <x:c r="AB1666" s="120" t="str">
        <x:v>Normal</x:v>
      </x:c>
      <x:c r="AC1666" s="120" t="n">
        <x:v>1</x:v>
      </x:c>
      <x:c r="AD1666" s="120" t="n">
        <x:v>559</x:v>
      </x:c>
      <x:c r="AE1666" s="120" t="n">
        <x:v>6</x:v>
      </x:c>
      <x:c r="AF1666" s="120" t="n">
        <x:v>59</x:v>
      </x:c>
      <x:c r="AG1666" s="120" t="str">
        <x:v>train=0|anomaly=0</x:v>
      </x:c>
    </x:row>
    <x:row r="1667">
      <x:c r="A1667" s="120" t="n">
        <x:v>1666</x:v>
      </x:c>
      <x:c r="B1667" s="120" t="n">
        <x:v>1</x:v>
      </x:c>
      <x:c r="C1667" s="120" t="n">
        <x:v>0</x:v>
      </x:c>
      <x:c r="D1667" s="120" t="str">
        <x:v>CADC0888</x:v>
      </x:c>
      <x:c r="E1667" s="120" t="n">
        <x:v>5</x:v>
      </x:c>
      <x:c r="F1667" s="120" t="n">
        <x:v>195</x:v>
      </x:c>
      <x:c r="G1667" s="120" t="n">
        <x:v>40</x:v>
      </x:c>
      <x:c r="H1667" s="120" t="n">
        <x:v>0.06638054</x:v>
      </x:c>
      <x:c r="I1667" s="120" t="n">
        <x:v>0.007135659743758399</x:v>
      </x:c>
      <x:c r="J1667" s="120" t="n">
        <x:v>0.0844728343537637</x:v>
      </x:c>
      <x:c r="K1667" s="120" t="n">
        <x:v>-0.7270893603141806</x:v>
      </x:c>
      <x:c r="L1667" s="120" t="n">
        <x:v>0.892825517460149</x:v>
      </x:c>
      <x:c r="M1667" s="120" t="n">
        <x:v>2</x:v>
      </x:c>
      <x:c r="N1667" s="120" t="n">
        <x:v>1</x:v>
      </x:c>
      <x:c r="O1667" s="120" t="n">
        <x:v>1</x:v>
      </x:c>
      <x:c r="P1667" s="120" t="n">
        <x:v>2</x:v>
      </x:c>
      <x:c r="Q1667" s="120" t="n">
        <x:v>3</x:v>
      </x:c>
      <x:c r="R1667" s="120" t="n">
        <x:v>0.0013234767470979485</x:v>
      </x:c>
      <x:c r="S1667" s="120" t="n">
        <x:v>0.0024586172726231573</x:v>
      </x:c>
      <x:c r="T1667" s="120" t="n">
        <x:v>975</x:v>
      </x:c>
      <x:c r="U1667" s="120" t="n">
        <x:v>200</x:v>
      </x:c>
      <x:c r="V1667" s="120" t="n">
        <x:v>0.00003659312689106872</x:v>
      </x:c>
      <x:c r="W1667" s="120" t="n">
        <x:v>0.00017839149359396</x:v>
      </x:c>
      <x:c r="X1667" s="120" t="n">
        <x:v>1667</x:v>
      </x:c>
      <x:c r="Y1667" s="151" t="n">
        <x:v>44714.439722222225</x:v>
      </x:c>
      <x:c r="Z1667" s="151" t="n">
        <x:v>44714.441979166666</x:v>
      </x:c>
      <x:c r="AA1667" s="120" t="n">
        <x:v>40</x:v>
      </x:c>
      <x:c r="AB1667" s="120" t="str">
        <x:v>Anomalous</x:v>
      </x:c>
      <x:c r="AC1667" s="120" t="n">
        <x:v>0</x:v>
      </x:c>
      <x:c r="AD1667" s="120"/>
      <x:c r="AE1667" s="120"/>
      <x:c r="AF1667" s="120"/>
      <x:c r="AG1667" s="120"/>
    </x:row>
    <x:row r="1668">
      <x:c r="A1668" s="120" t="n">
        <x:v>1667</x:v>
      </x:c>
      <x:c r="B1668" s="120" t="n">
        <x:v>0</x:v>
      </x:c>
      <x:c r="C1668" s="120" t="n">
        <x:v>0</x:v>
      </x:c>
      <x:c r="D1668" s="120" t="str">
        <x:v>CADC0888</x:v>
      </x:c>
      <x:c r="E1668" s="120" t="n">
        <x:v>5</x:v>
      </x:c>
      <x:c r="F1668" s="120" t="n">
        <x:v>290</x:v>
      </x:c>
      <x:c r="G1668" s="120" t="n">
        <x:v>59</x:v>
      </x:c>
      <x:c r="H1668" s="120" t="n">
        <x:v>0.3037356779661017</x:v>
      </x:c>
      <x:c r="I1668" s="120" t="n">
        <x:v>0.13908595724070377</x:v>
      </x:c>
      <x:c r="J1668" s="120" t="n">
        <x:v>0.3729422974679914</x:v>
      </x:c>
      <x:c r="K1668" s="120" t="n">
        <x:v>-0.9765207070868933</x:v>
      </x:c>
      <x:c r="L1668" s="120" t="n">
        <x:v>0.7953301787732052</x:v>
      </x:c>
      <x:c r="M1668" s="120" t="n">
        <x:v>1</x:v>
      </x:c>
      <x:c r="N1668" s="120" t="n">
        <x:v>1</x:v>
      </x:c>
      <x:c r="O1668" s="120" t="n">
        <x:v>1</x:v>
      </x:c>
      <x:c r="P1668" s="120" t="n">
        <x:v>2</x:v>
      </x:c>
      <x:c r="Q1668" s="120" t="n">
        <x:v>9</x:v>
      </x:c>
      <x:c r="R1668" s="120" t="n">
        <x:v>0.0025882594175213793</x:v>
      </x:c>
      <x:c r="S1668" s="120" t="n">
        <x:v>0.00026008173208561387</x:v>
      </x:c>
      <x:c r="T1668" s="120" t="n">
        <x:v>1450</x:v>
      </x:c>
      <x:c r="U1668" s="120" t="n">
        <x:v>295</x:v>
      </x:c>
      <x:c r="V1668" s="120" t="n">
        <x:v>0.0004796067491058751</x:v>
      </x:c>
      <x:c r="W1668" s="120" t="n">
        <x:v>0.00235738910577464</x:v>
      </x:c>
      <x:c r="X1668" s="120" t="n">
        <x:v>1668</x:v>
      </x:c>
      <x:c r="Y1668" s="151" t="n">
        <x:v>44714.442037037035</x:v>
      </x:c>
      <x:c r="Z1668" s="151" t="n">
        <x:v>44714.445393518516</x:v>
      </x:c>
      <x:c r="AA1668" s="120" t="n">
        <x:v>59</x:v>
      </x:c>
      <x:c r="AB1668" s="120" t="str">
        <x:v>Normal</x:v>
      </x:c>
      <x:c r="AC1668" s="120" t="n">
        <x:v>1</x:v>
      </x:c>
      <x:c r="AD1668" s="120" t="n">
        <x:v>594</x:v>
      </x:c>
      <x:c r="AE1668" s="120" t="n">
        <x:v>6</x:v>
      </x:c>
      <x:c r="AF1668" s="120" t="n">
        <x:v>94</x:v>
      </x:c>
      <x:c r="AG1668" s="120" t="str">
        <x:v>train=0|anomaly=0</x:v>
      </x:c>
    </x:row>
    <x:row r="1669">
      <x:c r="A1669" s="120" t="n">
        <x:v>1668</x:v>
      </x:c>
      <x:c r="B1669" s="120" t="n">
        <x:v>1</x:v>
      </x:c>
      <x:c r="C1669" s="120" t="n">
        <x:v>1</x:v>
      </x:c>
      <x:c r="D1669" s="120" t="str">
        <x:v>CADC0888</x:v>
      </x:c>
      <x:c r="E1669" s="120" t="n">
        <x:v>5</x:v>
      </x:c>
      <x:c r="F1669" s="120" t="n">
        <x:v>185</x:v>
      </x:c>
      <x:c r="G1669" s="120" t="n">
        <x:v>38</x:v>
      </x:c>
      <x:c r="H1669" s="120" t="n">
        <x:v>0.05306670131578948</x:v>
      </x:c>
      <x:c r="I1669" s="120" t="n">
        <x:v>0.005275003204541416</x:v>
      </x:c>
      <x:c r="J1669" s="120" t="n">
        <x:v>0.07262921729263931</x:v>
      </x:c>
      <x:c r="K1669" s="120" t="n">
        <x:v>-0.539399714250766</x:v>
      </x:c>
      <x:c r="L1669" s="120" t="n">
        <x:v>1.0151969622840171</x:v>
      </x:c>
      <x:c r="M1669" s="120" t="n">
        <x:v>2</x:v>
      </x:c>
      <x:c r="N1669" s="120" t="n">
        <x:v>1</x:v>
      </x:c>
      <x:c r="O1669" s="120" t="n">
        <x:v>1</x:v>
      </x:c>
      <x:c r="P1669" s="120" t="n">
        <x:v>2</x:v>
      </x:c>
      <x:c r="Q1669" s="120" t="n">
        <x:v>3</x:v>
      </x:c>
      <x:c r="R1669" s="120" t="n">
        <x:v>0.0015519396374769731</x:v>
      </x:c>
      <x:c r="S1669" s="120" t="n">
        <x:v>0.003017406041805784</x:v>
      </x:c>
      <x:c r="T1669" s="120" t="n">
        <x:v>925</x:v>
      </x:c>
      <x:c r="U1669" s="120" t="n">
        <x:v>190</x:v>
      </x:c>
      <x:c r="V1669" s="120" t="n">
        <x:v>0.000028513530835359006</x:v>
      </x:c>
      <x:c r="W1669" s="120" t="n">
        <x:v>0.00013881587380372147</x:v>
      </x:c>
      <x:c r="X1669" s="120" t="n">
        <x:v>1669</x:v>
      </x:c>
      <x:c r="Y1669" s="151" t="n">
        <x:v>44714.44545138889</x:v>
      </x:c>
      <x:c r="Z1669" s="151" t="n">
        <x:v>44714.447592592594</x:v>
      </x:c>
      <x:c r="AA1669" s="120" t="n">
        <x:v>38</x:v>
      </x:c>
      <x:c r="AB1669" s="120" t="str">
        <x:v>Anomalous</x:v>
      </x:c>
      <x:c r="AC1669" s="120" t="n">
        <x:v>0</x:v>
      </x:c>
      <x:c r="AD1669" s="120"/>
      <x:c r="AE1669" s="120"/>
      <x:c r="AF1669" s="120"/>
      <x:c r="AG1669" s="120"/>
    </x:row>
    <x:row r="1670">
      <x:c r="A1670" s="120" t="n">
        <x:v>1669</x:v>
      </x:c>
      <x:c r="B1670" s="120" t="n">
        <x:v>0</x:v>
      </x:c>
      <x:c r="C1670" s="120" t="n">
        <x:v>0</x:v>
      </x:c>
      <x:c r="D1670" s="120" t="str">
        <x:v>CADC0888</x:v>
      </x:c>
      <x:c r="E1670" s="120" t="n">
        <x:v>5</x:v>
      </x:c>
      <x:c r="F1670" s="120" t="n">
        <x:v>385</x:v>
      </x:c>
      <x:c r="G1670" s="120" t="n">
        <x:v>78</x:v>
      </x:c>
      <x:c r="H1670" s="120" t="n">
        <x:v>0.2188873567948717</x:v>
      </x:c>
      <x:c r="I1670" s="120" t="n">
        <x:v>0.12427405628811779</x:v>
      </x:c>
      <x:c r="J1670" s="120" t="n">
        <x:v>0.35252525624147524</x:v>
      </x:c>
      <x:c r="K1670" s="120" t="n">
        <x:v>0.17099817974171216</x:v>
      </x:c>
      <x:c r="L1670" s="120" t="n">
        <x:v>1.330261717938904</x:v>
      </x:c>
      <x:c r="M1670" s="120" t="n">
        <x:v>1</x:v>
      </x:c>
      <x:c r="N1670" s="120" t="n">
        <x:v>1</x:v>
      </x:c>
      <x:c r="O1670" s="120" t="n">
        <x:v>1</x:v>
      </x:c>
      <x:c r="P1670" s="120" t="n">
        <x:v>2</x:v>
      </x:c>
      <x:c r="Q1670" s="120" t="n">
        <x:v>7</x:v>
      </x:c>
      <x:c r="R1670" s="120" t="n">
        <x:v>0.002232854761260086</x:v>
      </x:c>
      <x:c r="S1670" s="120" t="n">
        <x:v>0.00018821655461054835</x:v>
      </x:c>
      <x:c r="T1670" s="120" t="n">
        <x:v>1925</x:v>
      </x:c>
      <x:c r="U1670" s="120" t="n">
        <x:v>390</x:v>
      </x:c>
      <x:c r="V1670" s="120" t="n">
        <x:v>0.0003227897565925137</x:v>
      </x:c>
      <x:c r="W1670" s="120" t="n">
        <x:v>0.001593257131898946</x:v>
      </x:c>
      <x:c r="X1670" s="120" t="n">
        <x:v>1670</x:v>
      </x:c>
      <x:c r="Y1670" s="151" t="n">
        <x:v>44714.447650462964</x:v>
      </x:c>
      <x:c r="Z1670" s="151" t="n">
        <x:v>44714.45210648148</x:v>
      </x:c>
      <x:c r="AA1670" s="120" t="n">
        <x:v>78</x:v>
      </x:c>
      <x:c r="AB1670" s="120" t="str">
        <x:v>Normal</x:v>
      </x:c>
      <x:c r="AC1670" s="120" t="n">
        <x:v>0</x:v>
      </x:c>
      <x:c r="AD1670" s="120"/>
      <x:c r="AE1670" s="120"/>
      <x:c r="AF1670" s="120"/>
      <x:c r="AG1670" s="120"/>
    </x:row>
    <x:row r="1671">
      <x:c r="A1671" s="120" t="n">
        <x:v>1670</x:v>
      </x:c>
      <x:c r="B1671" s="120" t="n">
        <x:v>0</x:v>
      </x:c>
      <x:c r="C1671" s="120" t="n">
        <x:v>1</x:v>
      </x:c>
      <x:c r="D1671" s="120" t="str">
        <x:v>CADC0888</x:v>
      </x:c>
      <x:c r="E1671" s="120" t="n">
        <x:v>5</x:v>
      </x:c>
      <x:c r="F1671" s="120" t="n">
        <x:v>465</x:v>
      </x:c>
      <x:c r="G1671" s="120" t="n">
        <x:v>94</x:v>
      </x:c>
      <x:c r="H1671" s="120" t="n">
        <x:v>0.1904300068085106</x:v>
      </x:c>
      <x:c r="I1671" s="120" t="n">
        <x:v>0.11072866368149703</x:v>
      </x:c>
      <x:c r="J1671" s="120" t="n">
        <x:v>0.3327591676896326</x:v>
      </x:c>
      <x:c r="K1671" s="120" t="n">
        <x:v>0.7641674123099054</x:v>
      </x:c>
      <x:c r="L1671" s="120" t="n">
        <x:v>1.53260757631669</x:v>
      </x:c>
      <x:c r="M1671" s="120" t="n">
        <x:v>1</x:v>
      </x:c>
      <x:c r="N1671" s="120" t="n">
        <x:v>1</x:v>
      </x:c>
      <x:c r="O1671" s="120" t="n">
        <x:v>1</x:v>
      </x:c>
      <x:c r="P1671" s="120" t="n">
        <x:v>2</x:v>
      </x:c>
      <x:c r="Q1671" s="120" t="n">
        <x:v>8</x:v>
      </x:c>
      <x:c r="R1671" s="120" t="n">
        <x:v>0.001725015839379215</x:v>
      </x:c>
      <x:c r="S1671" s="120" t="n">
        <x:v>0.0002156387091844885</x:v>
      </x:c>
      <x:c r="T1671" s="120" t="n">
        <x:v>2325</x:v>
      </x:c>
      <x:c r="U1671" s="120" t="n">
        <x:v>470</x:v>
      </x:c>
      <x:c r="V1671" s="120" t="n">
        <x:v>0.00023812615845483233</x:v>
      </x:c>
      <x:c r="W1671" s="120" t="n">
        <x:v>0.0011779645072499685</x:v>
      </x:c>
      <x:c r="X1671" s="120" t="n">
        <x:v>1671</x:v>
      </x:c>
      <x:c r="Y1671" s="151" t="n">
        <x:v>44714.45216435185</x:v>
      </x:c>
      <x:c r="Z1671" s="151" t="n">
        <x:v>44714.4575462963</x:v>
      </x:c>
      <x:c r="AA1671" s="120" t="n">
        <x:v>94</x:v>
      </x:c>
      <x:c r="AB1671" s="120" t="str">
        <x:v>Normal</x:v>
      </x:c>
      <x:c r="AC1671" s="120" t="n">
        <x:v>0</x:v>
      </x:c>
      <x:c r="AD1671" s="120"/>
      <x:c r="AE1671" s="120"/>
      <x:c r="AF1671" s="120"/>
      <x:c r="AG1671" s="120"/>
    </x:row>
    <x:row r="1672">
      <x:c r="A1672" s="120" t="n">
        <x:v>1671</x:v>
      </x:c>
      <x:c r="B1672" s="120" t="n">
        <x:v>0</x:v>
      </x:c>
      <x:c r="C1672" s="120" t="n">
        <x:v>1</x:v>
      </x:c>
      <x:c r="D1672" s="120" t="str">
        <x:v>CADC0888</x:v>
      </x:c>
      <x:c r="E1672" s="120" t="n">
        <x:v>5</x:v>
      </x:c>
      <x:c r="F1672" s="120" t="n">
        <x:v>430</x:v>
      </x:c>
      <x:c r="G1672" s="120" t="n">
        <x:v>87</x:v>
      </x:c>
      <x:c r="H1672" s="120" t="n">
        <x:v>0.28452473080459767</x:v>
      </x:c>
      <x:c r="I1672" s="120" t="n">
        <x:v>0.13710680110687848</x:v>
      </x:c>
      <x:c r="J1672" s="120" t="n">
        <x:v>0.3702793554964663</x:v>
      </x:c>
      <x:c r="K1672" s="120" t="n">
        <x:v>-0.5355691095883128</x:v>
      </x:c>
      <x:c r="L1672" s="120" t="n">
        <x:v>1.0228918865378083</x:v>
      </x:c>
      <x:c r="M1672" s="120" t="n">
        <x:v>1</x:v>
      </x:c>
      <x:c r="N1672" s="120" t="n">
        <x:v>1</x:v>
      </x:c>
      <x:c r="O1672" s="120" t="n">
        <x:v>1</x:v>
      </x:c>
      <x:c r="P1672" s="120" t="n">
        <x:v>3</x:v>
      </x:c>
      <x:c r="Q1672" s="120" t="n">
        <x:v>12</x:v>
      </x:c>
      <x:c r="R1672" s="120" t="n">
        <x:v>0.0014775688962535211</x:v>
      </x:c>
      <x:c r="S1672" s="120" t="n">
        <x:v>0.00018293914110168052</x:v>
      </x:c>
      <x:c r="T1672" s="120" t="n">
        <x:v>2150</x:v>
      </x:c>
      <x:c r="U1672" s="120" t="n">
        <x:v>435</x:v>
      </x:c>
      <x:c r="V1672" s="120" t="n">
        <x:v>0.00031885302582994996</x:v>
      </x:c>
      <x:c r="W1672" s="120" t="n">
        <x:v>0.0015759402426077985</x:v>
      </x:c>
      <x:c r="X1672" s="120" t="n">
        <x:v>1672</x:v>
      </x:c>
      <x:c r="Y1672" s="151" t="n">
        <x:v>44714.457604166666</x:v>
      </x:c>
      <x:c r="Z1672" s="151" t="n">
        <x:v>44714.46258101852</x:v>
      </x:c>
      <x:c r="AA1672" s="120" t="n">
        <x:v>87</x:v>
      </x:c>
      <x:c r="AB1672" s="120" t="str">
        <x:v>Normal</x:v>
      </x:c>
      <x:c r="AC1672" s="120" t="n">
        <x:v>1</x:v>
      </x:c>
      <x:c r="AD1672" s="120" t="n">
        <x:v>87</x:v>
      </x:c>
      <x:c r="AE1672" s="120" t="n">
        <x:v>1</x:v>
      </x:c>
      <x:c r="AF1672" s="120" t="n">
        <x:v>87</x:v>
      </x:c>
      <x:c r="AG1672" s="120" t="str">
        <x:v>train=1|anomaly=0</x:v>
      </x:c>
    </x:row>
    <x:row r="1673">
      <x:c r="A1673" s="120" t="n">
        <x:v>1672</x:v>
      </x:c>
      <x:c r="B1673" s="120" t="n">
        <x:v>1</x:v>
      </x:c>
      <x:c r="C1673" s="120" t="n">
        <x:v>1</x:v>
      </x:c>
      <x:c r="D1673" s="120" t="str">
        <x:v>CADC0888</x:v>
      </x:c>
      <x:c r="E1673" s="120" t="n">
        <x:v>5</x:v>
      </x:c>
      <x:c r="F1673" s="120" t="n">
        <x:v>240</x:v>
      </x:c>
      <x:c r="G1673" s="120" t="n">
        <x:v>49</x:v>
      </x:c>
      <x:c r="H1673" s="120" t="n">
        <x:v>0.1730705693877551</x:v>
      </x:c>
      <x:c r="I1673" s="120" t="n">
        <x:v>0.02535430951958825</x:v>
      </x:c>
      <x:c r="J1673" s="120" t="n">
        <x:v>0.15923036619812267</x:v>
      </x:c>
      <x:c r="K1673" s="120" t="n">
        <x:v>-1.4718032968980075</x:v>
      </x:c>
      <x:c r="L1673" s="120" t="n">
        <x:v>0.46114460231920085</x:v>
      </x:c>
      <x:c r="M1673" s="120" t="n">
        <x:v>1</x:v>
      </x:c>
      <x:c r="N1673" s="120" t="n">
        <x:v>1</x:v>
      </x:c>
      <x:c r="O1673" s="120" t="n">
        <x:v>1</x:v>
      </x:c>
      <x:c r="P1673" s="120" t="n">
        <x:v>4</x:v>
      </x:c>
      <x:c r="Q1673" s="120" t="n">
        <x:v>6</x:v>
      </x:c>
      <x:c r="R1673" s="120" t="n">
        <x:v>0.0007557901491261806</x:v>
      </x:c>
      <x:c r="S1673" s="120" t="n">
        <x:v>0.0003773766655204165</x:v>
      </x:c>
      <x:c r="T1673" s="120" t="n">
        <x:v>1200</x:v>
      </x:c>
      <x:c r="U1673" s="120" t="n">
        <x:v>245</x:v>
      </x:c>
      <x:c r="V1673" s="120" t="n">
        <x:v>0.0001056429563316177</x:v>
      </x:c>
      <x:c r="W1673" s="120" t="n">
        <x:v>0.0005174348881548623</x:v>
      </x:c>
      <x:c r="X1673" s="120" t="n">
        <x:v>1673</x:v>
      </x:c>
      <x:c r="Y1673" s="151" t="n">
        <x:v>44714.46263888889</x:v>
      </x:c>
      <x:c r="Z1673" s="151" t="n">
        <x:v>44714.465416666666</x:v>
      </x:c>
      <x:c r="AA1673" s="120" t="n">
        <x:v>49</x:v>
      </x:c>
      <x:c r="AB1673" s="120" t="str">
        <x:v>Anomalous</x:v>
      </x:c>
      <x:c r="AC1673" s="120" t="n">
        <x:v>1</x:v>
      </x:c>
      <x:c r="AD1673" s="120" t="n">
        <x:v>42</x:v>
      </x:c>
      <x:c r="AE1673" s="120" t="n">
        <x:v>1</x:v>
      </x:c>
      <x:c r="AF1673" s="120" t="n">
        <x:v>42</x:v>
      </x:c>
      <x:c r="AG1673" s="120" t="str">
        <x:v>train=1|anomaly=1</x:v>
      </x:c>
    </x:row>
    <x:row r="1674">
      <x:c r="A1674" s="120" t="n">
        <x:v>1673</x:v>
      </x:c>
      <x:c r="B1674" s="120" t="n">
        <x:v>0</x:v>
      </x:c>
      <x:c r="C1674" s="120" t="n">
        <x:v>1</x:v>
      </x:c>
      <x:c r="D1674" s="120" t="str">
        <x:v>CADC0888</x:v>
      </x:c>
      <x:c r="E1674" s="120" t="n">
        <x:v>5</x:v>
      </x:c>
      <x:c r="F1674" s="120" t="n">
        <x:v>335</x:v>
      </x:c>
      <x:c r="G1674" s="120" t="n">
        <x:v>68</x:v>
      </x:c>
      <x:c r="H1674" s="120" t="n">
        <x:v>0.12465797205882352</x:v>
      </x:c>
      <x:c r="I1674" s="120" t="n">
        <x:v>0.019646037634139475</x:v>
      </x:c>
      <x:c r="J1674" s="120" t="n">
        <x:v>0.14016432368523551</x:v>
      </x:c>
      <x:c r="K1674" s="120" t="n">
        <x:v>-0.8186913477691498</x:v>
      </x:c>
      <x:c r="L1674" s="120" t="n">
        <x:v>0.8793902142870957</x:v>
      </x:c>
      <x:c r="M1674" s="120" t="n">
        <x:v>1</x:v>
      </x:c>
      <x:c r="N1674" s="120" t="n">
        <x:v>1</x:v>
      </x:c>
      <x:c r="O1674" s="120" t="n">
        <x:v>1</x:v>
      </x:c>
      <x:c r="P1674" s="120" t="n">
        <x:v>3</x:v>
      </x:c>
      <x:c r="Q1674" s="120" t="n">
        <x:v>6</x:v>
      </x:c>
      <x:c r="R1674" s="120" t="n">
        <x:v>0.000374282060402606</x:v>
      </x:c>
      <x:c r="S1674" s="120" t="n">
        <x:v>0.00018577696538948476</x:v>
      </x:c>
      <x:c r="T1674" s="120" t="n">
        <x:v>1675</x:v>
      </x:c>
      <x:c r="U1674" s="120" t="n">
        <x:v>340</x:v>
      </x:c>
      <x:c r="V1674" s="120" t="n">
        <x:v>0.00005864488846011784</x:v>
      </x:c>
      <x:c r="W1674" s="120" t="n">
        <x:v>0.0002889123181491099</x:v>
      </x:c>
      <x:c r="X1674" s="120" t="n">
        <x:v>1674</x:v>
      </x:c>
      <x:c r="Y1674" s="151" t="n">
        <x:v>44714.465474537035</x:v>
      </x:c>
      <x:c r="Z1674" s="151" t="n">
        <x:v>44714.469351851854</x:v>
      </x:c>
      <x:c r="AA1674" s="120" t="n">
        <x:v>68</x:v>
      </x:c>
      <x:c r="AB1674" s="120" t="str">
        <x:v>Normal</x:v>
      </x:c>
      <x:c r="AC1674" s="120" t="n">
        <x:v>0</x:v>
      </x:c>
      <x:c r="AD1674" s="120"/>
      <x:c r="AE1674" s="120"/>
      <x:c r="AF1674" s="120"/>
      <x:c r="AG1674" s="120"/>
    </x:row>
    <x:row r="1675">
      <x:c r="A1675" s="120" t="n">
        <x:v>1674</x:v>
      </x:c>
      <x:c r="B1675" s="120" t="n">
        <x:v>0</x:v>
      </x:c>
      <x:c r="C1675" s="120" t="n">
        <x:v>1</x:v>
      </x:c>
      <x:c r="D1675" s="120" t="str">
        <x:v>CADC0888</x:v>
      </x:c>
      <x:c r="E1675" s="120" t="n">
        <x:v>5</x:v>
      </x:c>
      <x:c r="F1675" s="120" t="n">
        <x:v>350</x:v>
      </x:c>
      <x:c r="G1675" s="120" t="n">
        <x:v>71</x:v>
      </x:c>
      <x:c r="H1675" s="120" t="n">
        <x:v>0.328595504225352</x:v>
      </x:c>
      <x:c r="I1675" s="120" t="n">
        <x:v>0.11441010150072635</x:v>
      </x:c>
      <x:c r="J1675" s="120" t="n">
        <x:v>0.33824562303262157</x:v>
      </x:c>
      <x:c r="K1675" s="120" t="n">
        <x:v>-0.9517133151824768</x:v>
      </x:c>
      <x:c r="L1675" s="120" t="n">
        <x:v>0.8035200185899315</x:v>
      </x:c>
      <x:c r="M1675" s="120" t="n">
        <x:v>1</x:v>
      </x:c>
      <x:c r="N1675" s="120" t="n">
        <x:v>1</x:v>
      </x:c>
      <x:c r="O1675" s="120" t="n">
        <x:v>1</x:v>
      </x:c>
      <x:c r="P1675" s="120" t="n">
        <x:v>2</x:v>
      </x:c>
      <x:c r="Q1675" s="120" t="n">
        <x:v>15</x:v>
      </x:c>
      <x:c r="R1675" s="120" t="n">
        <x:v>0.0014365790802565715</x:v>
      </x:c>
      <x:c r="S1675" s="120" t="n">
        <x:v>0.0001124549713614409</x:v>
      </x:c>
      <x:c r="T1675" s="120" t="n">
        <x:v>1750</x:v>
      </x:c>
      <x:c r="U1675" s="120" t="n">
        <x:v>355</x:v>
      </x:c>
      <x:c r="V1675" s="120" t="n">
        <x:v>0.00032688600428778955</x:v>
      </x:c>
      <x:c r="W1675" s="120" t="n">
        <x:v>0.0016114098802919204</x:v>
      </x:c>
      <x:c r="X1675" s="120" t="n">
        <x:v>1675</x:v>
      </x:c>
      <x:c r="Y1675" s="151" t="n">
        <x:v>44714.469409722224</x:v>
      </x:c>
      <x:c r="Z1675" s="151" t="n">
        <x:v>44714.47346064815</x:v>
      </x:c>
      <x:c r="AA1675" s="120" t="n">
        <x:v>71</x:v>
      </x:c>
      <x:c r="AB1675" s="120" t="str">
        <x:v>Normal</x:v>
      </x:c>
      <x:c r="AC1675" s="120" t="n">
        <x:v>0</x:v>
      </x:c>
      <x:c r="AD1675" s="120"/>
      <x:c r="AE1675" s="120"/>
      <x:c r="AF1675" s="120"/>
      <x:c r="AG1675" s="120"/>
    </x:row>
    <x:row r="1676">
      <x:c r="A1676" s="120" t="n">
        <x:v>1675</x:v>
      </x:c>
      <x:c r="B1676" s="120" t="n">
        <x:v>0</x:v>
      </x:c>
      <x:c r="C1676" s="120" t="n">
        <x:v>1</x:v>
      </x:c>
      <x:c r="D1676" s="120" t="str">
        <x:v>CADC0888</x:v>
      </x:c>
      <x:c r="E1676" s="120" t="n">
        <x:v>5</x:v>
      </x:c>
      <x:c r="F1676" s="120" t="n">
        <x:v>270</x:v>
      </x:c>
      <x:c r="G1676" s="120" t="n">
        <x:v>55</x:v>
      </x:c>
      <x:c r="H1676" s="120" t="n">
        <x:v>0.08907409745454545</x:v>
      </x:c>
      <x:c r="I1676" s="120" t="n">
        <x:v>0.012804515775114638</x:v>
      </x:c>
      <x:c r="J1676" s="120" t="n">
        <x:v>0.11315704032500425</x:v>
      </x:c>
      <x:c r="K1676" s="120" t="n">
        <x:v>-0.7693160586322487</x:v>
      </x:c>
      <x:c r="L1676" s="120" t="n">
        <x:v>0.9668844286323675</x:v>
      </x:c>
      <x:c r="M1676" s="120" t="n">
        <x:v>1</x:v>
      </x:c>
      <x:c r="N1676" s="120" t="n">
        <x:v>1</x:v>
      </x:c>
      <x:c r="O1676" s="120" t="n">
        <x:v>1</x:v>
      </x:c>
      <x:c r="P1676" s="120" t="n">
        <x:v>1</x:v>
      </x:c>
      <x:c r="Q1676" s="120" t="n">
        <x:v>3</x:v>
      </x:c>
      <x:c r="R1676" s="120" t="n">
        <x:v>0.0005851616574307312</x:v>
      </x:c>
      <x:c r="S1676" s="120" t="n">
        <x:v>0.0003848572262435116</x:v>
      </x:c>
      <x:c r="T1676" s="120" t="n">
        <x:v>1350</x:v>
      </x:c>
      <x:c r="U1676" s="120" t="n">
        <x:v>275</x:v>
      </x:c>
      <x:c r="V1676" s="120" t="n">
        <x:v>0.000047424132500424585</x:v>
      </x:c>
      <x:c r="W1676" s="120" t="n">
        <x:v>0.00023280937772935704</x:v>
      </x:c>
      <x:c r="X1676" s="120" t="n">
        <x:v>1676</x:v>
      </x:c>
      <x:c r="Y1676" s="151" t="n">
        <x:v>44714.47351851852</x:v>
      </x:c>
      <x:c r="Z1676" s="151" t="n">
        <x:v>44714.476643518516</x:v>
      </x:c>
      <x:c r="AA1676" s="120" t="n">
        <x:v>55</x:v>
      </x:c>
      <x:c r="AB1676" s="120" t="str">
        <x:v>Normal</x:v>
      </x:c>
      <x:c r="AC1676" s="120" t="n">
        <x:v>1</x:v>
      </x:c>
      <x:c r="AD1676" s="120" t="n">
        <x:v>940</x:v>
      </x:c>
      <x:c r="AE1676" s="120" t="n">
        <x:v>10</x:v>
      </x:c>
      <x:c r="AF1676" s="120" t="n">
        <x:v>40</x:v>
      </x:c>
      <x:c r="AG1676" s="120" t="str">
        <x:v>train=1|anomaly=0</x:v>
      </x:c>
    </x:row>
    <x:row r="1677">
      <x:c r="A1677" s="120" t="n">
        <x:v>1676</x:v>
      </x:c>
      <x:c r="B1677" s="120" t="n">
        <x:v>0</x:v>
      </x:c>
      <x:c r="C1677" s="120" t="n">
        <x:v>0</x:v>
      </x:c>
      <x:c r="D1677" s="120" t="str">
        <x:v>CADC0888</x:v>
      </x:c>
      <x:c r="E1677" s="120" t="n">
        <x:v>5</x:v>
      </x:c>
      <x:c r="F1677" s="120" t="n">
        <x:v>265</x:v>
      </x:c>
      <x:c r="G1677" s="120" t="n">
        <x:v>54</x:v>
      </x:c>
      <x:c r="H1677" s="120" t="n">
        <x:v>0.3555968646296296</x:v>
      </x:c>
      <x:c r="I1677" s="120" t="n">
        <x:v>0.08494859413554522</x:v>
      </x:c>
      <x:c r="J1677" s="120" t="n">
        <x:v>0.29145942107872447</x:v>
      </x:c>
      <x:c r="K1677" s="120" t="n">
        <x:v>-1.4471414004262273</x:v>
      </x:c>
      <x:c r="L1677" s="120" t="n">
        <x:v>0.17040022114452053</x:v>
      </x:c>
      <x:c r="M1677" s="120" t="n">
        <x:v>1</x:v>
      </x:c>
      <x:c r="N1677" s="120" t="n">
        <x:v>1</x:v>
      </x:c>
      <x:c r="O1677" s="120" t="n">
        <x:v>1</x:v>
      </x:c>
      <x:c r="P1677" s="120" t="n">
        <x:v>2</x:v>
      </x:c>
      <x:c r="Q1677" s="120" t="n">
        <x:v>9</x:v>
      </x:c>
      <x:c r="R1677" s="120" t="n">
        <x:v>0.0012208004107810287</x:v>
      </x:c>
      <x:c r="S1677" s="120" t="n">
        <x:v>0.00022352567873200633</x:v>
      </x:c>
      <x:c r="T1677" s="120" t="n">
        <x:v>1325</x:v>
      </x:c>
      <x:c r="U1677" s="120" t="n">
        <x:v>270</x:v>
      </x:c>
      <x:c r="V1677" s="120" t="n">
        <x:v>0.0003205607325869631</x:v>
      </x:c>
      <x:c r="W1677" s="120" t="n">
        <x:v>0.0015731221136212076</x:v>
      </x:c>
      <x:c r="X1677" s="120" t="n">
        <x:v>1677</x:v>
      </x:c>
      <x:c r="Y1677" s="151" t="n">
        <x:v>44714.47670138889</x:v>
      </x:c>
      <x:c r="Z1677" s="151" t="n">
        <x:v>44714.47976851852</x:v>
      </x:c>
      <x:c r="AA1677" s="120" t="n">
        <x:v>54</x:v>
      </x:c>
      <x:c r="AB1677" s="120" t="str">
        <x:v>Normal</x:v>
      </x:c>
      <x:c r="AC1677" s="120" t="n">
        <x:v>1</x:v>
      </x:c>
      <x:c r="AD1677" s="120" t="n">
        <x:v>335</x:v>
      </x:c>
      <x:c r="AE1677" s="120" t="n">
        <x:v>4</x:v>
      </x:c>
      <x:c r="AF1677" s="120" t="n">
        <x:v>35</x:v>
      </x:c>
      <x:c r="AG1677" s="120" t="str">
        <x:v>train=0|anomaly=0</x:v>
      </x:c>
    </x:row>
    <x:row r="1678">
      <x:c r="A1678" s="120" t="n">
        <x:v>1677</x:v>
      </x:c>
      <x:c r="B1678" s="120" t="n">
        <x:v>0</x:v>
      </x:c>
      <x:c r="C1678" s="120" t="n">
        <x:v>1</x:v>
      </x:c>
      <x:c r="D1678" s="120" t="str">
        <x:v>CADC0888</x:v>
      </x:c>
      <x:c r="E1678" s="120" t="n">
        <x:v>5</x:v>
      </x:c>
      <x:c r="F1678" s="120" t="n">
        <x:v>320</x:v>
      </x:c>
      <x:c r="G1678" s="120" t="n">
        <x:v>65</x:v>
      </x:c>
      <x:c r="H1678" s="120" t="n">
        <x:v>0.38315640307692306</x:v>
      </x:c>
      <x:c r="I1678" s="120" t="n">
        <x:v>0.13119502075010275</x:v>
      </x:c>
      <x:c r="J1678" s="120" t="n">
        <x:v>0.36220853213322124</x:v>
      </x:c>
      <x:c r="K1678" s="120" t="n">
        <x:v>-1.3923687042472213</x:v>
      </x:c>
      <x:c r="L1678" s="120" t="n">
        <x:v>0.3475076348720739</x:v>
      </x:c>
      <x:c r="M1678" s="120" t="n">
        <x:v>1</x:v>
      </x:c>
      <x:c r="N1678" s="120" t="n">
        <x:v>1</x:v>
      </x:c>
      <x:c r="O1678" s="120" t="n">
        <x:v>1</x:v>
      </x:c>
      <x:c r="P1678" s="120" t="n">
        <x:v>2</x:v>
      </x:c>
      <x:c r="Q1678" s="120" t="n">
        <x:v>13</x:v>
      </x:c>
      <x:c r="R1678" s="120" t="n">
        <x:v>0.0013671992041056936</x:v>
      </x:c>
      <x:c r="S1678" s="120" t="n">
        <x:v>0.0001118152260215469</x:v>
      </x:c>
      <x:c r="T1678" s="120" t="n">
        <x:v>1600</x:v>
      </x:c>
      <x:c r="U1678" s="120" t="n">
        <x:v>325</x:v>
      </x:c>
      <x:c r="V1678" s="120" t="n">
        <x:v>0.0004099844398440711</x:v>
      </x:c>
      <x:c r="W1678" s="120" t="n">
        <x:v>0.0020183849346169652</x:v>
      </x:c>
      <x:c r="X1678" s="120" t="n">
        <x:v>1678</x:v>
      </x:c>
      <x:c r="Y1678" s="151" t="n">
        <x:v>44714.47982638889</x:v>
      </x:c>
      <x:c r="Z1678" s="151" t="n">
        <x:v>44714.48353009259</x:v>
      </x:c>
      <x:c r="AA1678" s="120" t="n">
        <x:v>65</x:v>
      </x:c>
      <x:c r="AB1678" s="120" t="str">
        <x:v>Normal</x:v>
      </x:c>
      <x:c r="AC1678" s="120" t="n">
        <x:v>1</x:v>
      </x:c>
      <x:c r="AD1678" s="120" t="n">
        <x:v>26</x:v>
      </x:c>
      <x:c r="AE1678" s="120" t="n">
        <x:v>1</x:v>
      </x:c>
      <x:c r="AF1678" s="120" t="n">
        <x:v>26</x:v>
      </x:c>
      <x:c r="AG1678" s="120" t="str">
        <x:v>train=1|anomaly=0</x:v>
      </x:c>
    </x:row>
    <x:row r="1679">
      <x:c r="A1679" s="120" t="n">
        <x:v>1678</x:v>
      </x:c>
      <x:c r="B1679" s="120" t="n">
        <x:v>0</x:v>
      </x:c>
      <x:c r="C1679" s="120" t="n">
        <x:v>1</x:v>
      </x:c>
      <x:c r="D1679" s="120" t="str">
        <x:v>CADC0888</x:v>
      </x:c>
      <x:c r="E1679" s="120" t="n">
        <x:v>5</x:v>
      </x:c>
      <x:c r="F1679" s="120" t="n">
        <x:v>225</x:v>
      </x:c>
      <x:c r="G1679" s="120" t="n">
        <x:v>46</x:v>
      </x:c>
      <x:c r="H1679" s="120" t="n">
        <x:v>0.08102172826086956</x:v>
      </x:c>
      <x:c r="I1679" s="120" t="n">
        <x:v>0.009060039602433767</x:v>
      </x:c>
      <x:c r="J1679" s="120" t="n">
        <x:v>0.09518424030496733</x:v>
      </x:c>
      <x:c r="K1679" s="120" t="n">
        <x:v>-1.264951340290679</x:v>
      </x:c>
      <x:c r="L1679" s="120" t="n">
        <x:v>0.6204959580852099</x:v>
      </x:c>
      <x:c r="M1679" s="120" t="n">
        <x:v>1</x:v>
      </x:c>
      <x:c r="N1679" s="120" t="n">
        <x:v>1</x:v>
      </x:c>
      <x:c r="O1679" s="120" t="n">
        <x:v>1</x:v>
      </x:c>
      <x:c r="P1679" s="120" t="n">
        <x:v>3</x:v>
      </x:c>
      <x:c r="Q1679" s="120" t="n">
        <x:v>5</x:v>
      </x:c>
      <x:c r="R1679" s="120" t="n">
        <x:v>0.0003602621464951111</x:v>
      </x:c>
      <x:c r="S1679" s="120" t="n">
        <x:v>0.0003025897652568182</x:v>
      </x:c>
      <x:c r="T1679" s="120" t="n">
        <x:v>1125</x:v>
      </x:c>
      <x:c r="U1679" s="120" t="n">
        <x:v>230</x:v>
      </x:c>
      <x:c r="V1679" s="120" t="n">
        <x:v>0.000040266842677483406</x:v>
      </x:c>
      <x:c r="W1679" s="120" t="n">
        <x:v>0.00019695738266160362</x:v>
      </x:c>
      <x:c r="X1679" s="120" t="n">
        <x:v>1679</x:v>
      </x:c>
      <x:c r="Y1679" s="151" t="n">
        <x:v>44714.48358796296</x:v>
      </x:c>
      <x:c r="Z1679" s="151" t="n">
        <x:v>44714.48619212963</x:v>
      </x:c>
      <x:c r="AA1679" s="120" t="n">
        <x:v>46</x:v>
      </x:c>
      <x:c r="AB1679" s="120" t="str">
        <x:v>Normal</x:v>
      </x:c>
      <x:c r="AC1679" s="120" t="n">
        <x:v>0</x:v>
      </x:c>
      <x:c r="AD1679" s="120"/>
      <x:c r="AE1679" s="120"/>
      <x:c r="AF1679" s="120"/>
      <x:c r="AG1679" s="120"/>
    </x:row>
    <x:row r="1680">
      <x:c r="A1680" s="120" t="n">
        <x:v>1679</x:v>
      </x:c>
      <x:c r="B1680" s="120" t="n">
        <x:v>0</x:v>
      </x:c>
      <x:c r="C1680" s="120" t="n">
        <x:v>1</x:v>
      </x:c>
      <x:c r="D1680" s="120" t="str">
        <x:v>CADC0888</x:v>
      </x:c>
      <x:c r="E1680" s="120" t="n">
        <x:v>5</x:v>
      </x:c>
      <x:c r="F1680" s="120" t="n">
        <x:v>335</x:v>
      </x:c>
      <x:c r="G1680" s="120" t="n">
        <x:v>68</x:v>
      </x:c>
      <x:c r="H1680" s="120" t="n">
        <x:v>0.32112263514705885</x:v>
      </x:c>
      <x:c r="I1680" s="120" t="n">
        <x:v>0.14483205035868404</x:v>
      </x:c>
      <x:c r="J1680" s="120" t="n">
        <x:v>0.3805680627150471</x:v>
      </x:c>
      <x:c r="K1680" s="120" t="n">
        <x:v>-1.0756266003693469</x:v>
      </x:c>
      <x:c r="L1680" s="120" t="n">
        <x:v>0.7256934329054533</x:v>
      </x:c>
      <x:c r="M1680" s="120" t="n">
        <x:v>1</x:v>
      </x:c>
      <x:c r="N1680" s="120" t="n">
        <x:v>1</x:v>
      </x:c>
      <x:c r="O1680" s="120" t="n">
        <x:v>1</x:v>
      </x:c>
      <x:c r="P1680" s="120" t="n">
        <x:v>2</x:v>
      </x:c>
      <x:c r="Q1680" s="120" t="n">
        <x:v>5</x:v>
      </x:c>
      <x:c r="R1680" s="120" t="n">
        <x:v>0.0020519637936404806</x:v>
      </x:c>
      <x:c r="S1680" s="120" t="n">
        <x:v>0.0005752262477232814</x:v>
      </x:c>
      <x:c r="T1680" s="120" t="n">
        <x:v>1675</x:v>
      </x:c>
      <x:c r="U1680" s="120" t="n">
        <x:v>340</x:v>
      </x:c>
      <x:c r="V1680" s="120" t="n">
        <x:v>0.0004323344786826389</x:v>
      </x:c>
      <x:c r="W1680" s="120" t="n">
        <x:v>0.0021298830935100595</x:v>
      </x:c>
      <x:c r="X1680" s="120" t="n">
        <x:v>1680</x:v>
      </x:c>
      <x:c r="Y1680" s="151" t="n">
        <x:v>44714.48625</x:v>
      </x:c>
      <x:c r="Z1680" s="151" t="n">
        <x:v>44714.49012731481</x:v>
      </x:c>
      <x:c r="AA1680" s="120" t="n">
        <x:v>68</x:v>
      </x:c>
      <x:c r="AB1680" s="120" t="str">
        <x:v>Normal</x:v>
      </x:c>
      <x:c r="AC1680" s="120" t="n">
        <x:v>1</x:v>
      </x:c>
      <x:c r="AD1680" s="120" t="n">
        <x:v>686</x:v>
      </x:c>
      <x:c r="AE1680" s="120" t="n">
        <x:v>7</x:v>
      </x:c>
      <x:c r="AF1680" s="120" t="n">
        <x:v>86</x:v>
      </x:c>
      <x:c r="AG1680" s="120" t="str">
        <x:v>train=1|anomaly=0</x:v>
      </x:c>
    </x:row>
    <x:row r="1681">
      <x:c r="A1681" s="120" t="n">
        <x:v>1680</x:v>
      </x:c>
      <x:c r="B1681" s="120" t="n">
        <x:v>0</x:v>
      </x:c>
      <x:c r="C1681" s="120" t="n">
        <x:v>1</x:v>
      </x:c>
      <x:c r="D1681" s="120" t="str">
        <x:v>CADC0888</x:v>
      </x:c>
      <x:c r="E1681" s="120" t="n">
        <x:v>5</x:v>
      </x:c>
      <x:c r="F1681" s="120" t="n">
        <x:v>235</x:v>
      </x:c>
      <x:c r="G1681" s="120" t="n">
        <x:v>48</x:v>
      </x:c>
      <x:c r="H1681" s="120" t="n">
        <x:v>0.025745675</x:v>
      </x:c>
      <x:c r="I1681" s="120" t="n">
        <x:v>0.0016858011377797917</x:v>
      </x:c>
      <x:c r="J1681" s="120" t="n">
        <x:v>0.04105850871353941</x:v>
      </x:c>
      <x:c r="K1681" s="120" t="n">
        <x:v>-0.5441167596370176</x:v>
      </x:c>
      <x:c r="L1681" s="120" t="n">
        <x:v>1.1133165165609697</x:v>
      </x:c>
      <x:c r="M1681" s="120" t="n">
        <x:v>1</x:v>
      </x:c>
      <x:c r="N1681" s="120" t="n">
        <x:v>1</x:v>
      </x:c>
      <x:c r="O1681" s="120" t="n">
        <x:v>1</x:v>
      </x:c>
      <x:c r="P1681" s="120" t="n">
        <x:v>2</x:v>
      </x:c>
      <x:c r="Q1681" s="120" t="n">
        <x:v>4</x:v>
      </x:c>
      <x:c r="R1681" s="120" t="n">
        <x:v>0.00013478597410212766</x:v>
      </x:c>
      <x:c r="S1681" s="120" t="n">
        <x:v>0.00013129706224956526</x:v>
      </x:c>
      <x:c r="T1681" s="120" t="n">
        <x:v>1175</x:v>
      </x:c>
      <x:c r="U1681" s="120" t="n">
        <x:v>240</x:v>
      </x:c>
      <x:c r="V1681" s="120" t="n">
        <x:v>0.0000071736218628927305</x:v>
      </x:c>
      <x:c r="W1681" s="120" t="n">
        <x:v>0.000035120857037078996</x:v>
      </x:c>
      <x:c r="X1681" s="120" t="n">
        <x:v>1681</x:v>
      </x:c>
      <x:c r="Y1681" s="151" t="n">
        <x:v>44714.49018518518</x:v>
      </x:c>
      <x:c r="Z1681" s="151" t="n">
        <x:v>44714.49290509259</x:v>
      </x:c>
      <x:c r="AA1681" s="120" t="n">
        <x:v>48</x:v>
      </x:c>
      <x:c r="AB1681" s="120" t="str">
        <x:v>Normal</x:v>
      </x:c>
      <x:c r="AC1681" s="120" t="n">
        <x:v>1</x:v>
      </x:c>
      <x:c r="AD1681" s="120" t="n">
        <x:v>391</x:v>
      </x:c>
      <x:c r="AE1681" s="120" t="n">
        <x:v>4</x:v>
      </x:c>
      <x:c r="AF1681" s="120" t="n">
        <x:v>91</x:v>
      </x:c>
      <x:c r="AG1681" s="120" t="str">
        <x:v>train=1|anomaly=0</x:v>
      </x:c>
    </x:row>
    <x:row r="1682">
      <x:c r="A1682" s="120" t="n">
        <x:v>1681</x:v>
      </x:c>
      <x:c r="B1682" s="120" t="n">
        <x:v>0</x:v>
      </x:c>
      <x:c r="C1682" s="120" t="n">
        <x:v>1</x:v>
      </x:c>
      <x:c r="D1682" s="120" t="str">
        <x:v>CADC0888</x:v>
      </x:c>
      <x:c r="E1682" s="120" t="n">
        <x:v>5</x:v>
      </x:c>
      <x:c r="F1682" s="120" t="n">
        <x:v>360</x:v>
      </x:c>
      <x:c r="G1682" s="120" t="n">
        <x:v>73</x:v>
      </x:c>
      <x:c r="H1682" s="120" t="n">
        <x:v>0.2554174863013699</x:v>
      </x:c>
      <x:c r="I1682" s="120" t="n">
        <x:v>0.11923506165864611</x:v>
      </x:c>
      <x:c r="J1682" s="120" t="n">
        <x:v>0.34530430298310233</x:v>
      </x:c>
      <x:c r="K1682" s="120" t="n">
        <x:v>-0.7548758107876883</x:v>
      </x:c>
      <x:c r="L1682" s="120" t="n">
        <x:v>0.943649383394679</x:v>
      </x:c>
      <x:c r="M1682" s="120" t="n">
        <x:v>1</x:v>
      </x:c>
      <x:c r="N1682" s="120" t="n">
        <x:v>1</x:v>
      </x:c>
      <x:c r="O1682" s="120" t="n">
        <x:v>1</x:v>
      </x:c>
      <x:c r="P1682" s="120" t="n">
        <x:v>2</x:v>
      </x:c>
      <x:c r="Q1682" s="120" t="n">
        <x:v>12</x:v>
      </x:c>
      <x:c r="R1682" s="120" t="n">
        <x:v>0.001698463136021667</x:v>
      </x:c>
      <x:c r="S1682" s="120" t="n">
        <x:v>0.00016642921296591555</x:v>
      </x:c>
      <x:c r="T1682" s="120" t="n">
        <x:v>1800</x:v>
      </x:c>
      <x:c r="U1682" s="120" t="n">
        <x:v>365</x:v>
      </x:c>
      <x:c r="V1682" s="120" t="n">
        <x:v>0.0003312085046073503</x:v>
      </x:c>
      <x:c r="W1682" s="120" t="n">
        <x:v>0.0016333570090225494</x:v>
      </x:c>
      <x:c r="X1682" s="120" t="n">
        <x:v>1682</x:v>
      </x:c>
      <x:c r="Y1682" s="151" t="n">
        <x:v>44714.49296296296</x:v>
      </x:c>
      <x:c r="Z1682" s="151" t="n">
        <x:v>44714.49712962963</x:v>
      </x:c>
      <x:c r="AA1682" s="120" t="n">
        <x:v>73</x:v>
      </x:c>
      <x:c r="AB1682" s="120" t="str">
        <x:v>Normal</x:v>
      </x:c>
      <x:c r="AC1682" s="120" t="n">
        <x:v>1</x:v>
      </x:c>
      <x:c r="AD1682" s="120" t="n">
        <x:v>851</x:v>
      </x:c>
      <x:c r="AE1682" s="120" t="n">
        <x:v>9</x:v>
      </x:c>
      <x:c r="AF1682" s="120" t="n">
        <x:v>51</x:v>
      </x:c>
      <x:c r="AG1682" s="120" t="str">
        <x:v>train=1|anomaly=0</x:v>
      </x:c>
    </x:row>
    <x:row r="1683">
      <x:c r="A1683" s="120" t="n">
        <x:v>1682</x:v>
      </x:c>
      <x:c r="B1683" s="120" t="n">
        <x:v>0</x:v>
      </x:c>
      <x:c r="C1683" s="120" t="n">
        <x:v>1</x:v>
      </x:c>
      <x:c r="D1683" s="120" t="str">
        <x:v>CADC0888</x:v>
      </x:c>
      <x:c r="E1683" s="120" t="n">
        <x:v>5</x:v>
      </x:c>
      <x:c r="F1683" s="120" t="n">
        <x:v>265</x:v>
      </x:c>
      <x:c r="G1683" s="120" t="n">
        <x:v>54</x:v>
      </x:c>
      <x:c r="H1683" s="120" t="n">
        <x:v>0.03959337777777778</x:v>
      </x:c>
      <x:c r="I1683" s="120" t="n">
        <x:v>0.0037221149089328408</x:v>
      </x:c>
      <x:c r="J1683" s="120" t="n">
        <x:v>0.061009137913371966</x:v>
      </x:c>
      <x:c r="K1683" s="120" t="n">
        <x:v>-0.40983247812715584</x:v>
      </x:c>
      <x:c r="L1683" s="120" t="n">
        <x:v>1.121835832942743</x:v>
      </x:c>
      <x:c r="M1683" s="120" t="n">
        <x:v>1</x:v>
      </x:c>
      <x:c r="N1683" s="120" t="n">
        <x:v>1</x:v>
      </x:c>
      <x:c r="O1683" s="120" t="n">
        <x:v>1</x:v>
      </x:c>
      <x:c r="P1683" s="120" t="n">
        <x:v>3</x:v>
      </x:c>
      <x:c r="Q1683" s="120" t="n">
        <x:v>4</x:v>
      </x:c>
      <x:c r="R1683" s="120" t="n">
        <x:v>0.00018914204663849054</x:v>
      </x:c>
      <x:c r="S1683" s="120" t="n">
        <x:v>0.00019488405043230765</x:v>
      </x:c>
      <x:c r="T1683" s="120" t="n">
        <x:v>1325</x:v>
      </x:c>
      <x:c r="U1683" s="120" t="n">
        <x:v>270</x:v>
      </x:c>
      <x:c r="V1683" s="120" t="n">
        <x:v>0.000014045716637482418</x:v>
      </x:c>
      <x:c r="W1683" s="120" t="n">
        <x:v>0.00006892805386912668</x:v>
      </x:c>
      <x:c r="X1683" s="120" t="n">
        <x:v>1683</x:v>
      </x:c>
      <x:c r="Y1683" s="151" t="n">
        <x:v>44714.4971875</x:v>
      </x:c>
      <x:c r="Z1683" s="151" t="n">
        <x:v>44714.50025462963</x:v>
      </x:c>
      <x:c r="AA1683" s="120" t="n">
        <x:v>54</x:v>
      </x:c>
      <x:c r="AB1683" s="120" t="str">
        <x:v>Normal</x:v>
      </x:c>
      <x:c r="AC1683" s="120" t="n">
        <x:v>0</x:v>
      </x:c>
      <x:c r="AD1683" s="120"/>
      <x:c r="AE1683" s="120"/>
      <x:c r="AF1683" s="120"/>
      <x:c r="AG1683" s="120"/>
    </x:row>
    <x:row r="1684">
      <x:c r="A1684" s="120" t="n">
        <x:v>1683</x:v>
      </x:c>
      <x:c r="B1684" s="120" t="n">
        <x:v>0</x:v>
      </x:c>
      <x:c r="C1684" s="120" t="n">
        <x:v>1</x:v>
      </x:c>
      <x:c r="D1684" s="120" t="str">
        <x:v>CADC0888</x:v>
      </x:c>
      <x:c r="E1684" s="120" t="n">
        <x:v>5</x:v>
      </x:c>
      <x:c r="F1684" s="120" t="n">
        <x:v>345</x:v>
      </x:c>
      <x:c r="G1684" s="120" t="n">
        <x:v>70</x:v>
      </x:c>
      <x:c r="H1684" s="120" t="n">
        <x:v>0.23720134714285715</x:v>
      </x:c>
      <x:c r="I1684" s="120" t="n">
        <x:v>0.10228745251289992</x:v>
      </x:c>
      <x:c r="J1684" s="120" t="n">
        <x:v>0.319824096204304</x:v>
      </x:c>
      <x:c r="K1684" s="120" t="n">
        <x:v>-0.7930783453286083</x:v>
      </x:c>
      <x:c r="L1684" s="120" t="n">
        <x:v>0.9266704624786469</x:v>
      </x:c>
      <x:c r="M1684" s="120" t="n">
        <x:v>1</x:v>
      </x:c>
      <x:c r="N1684" s="120" t="n">
        <x:v>1</x:v>
      </x:c>
      <x:c r="O1684" s="120" t="n">
        <x:v>1</x:v>
      </x:c>
      <x:c r="P1684" s="120" t="n">
        <x:v>3</x:v>
      </x:c>
      <x:c r="Q1684" s="120" t="n">
        <x:v>11</x:v>
      </x:c>
      <x:c r="R1684" s="120" t="n">
        <x:v>0.0016068803384965216</x:v>
      </x:c>
      <x:c r="S1684" s="120" t="n">
        <x:v>0.0002311650942558823</x:v>
      </x:c>
      <x:c r="T1684" s="120" t="n">
        <x:v>1725</x:v>
      </x:c>
      <x:c r="U1684" s="120" t="n">
        <x:v>350</x:v>
      </x:c>
      <x:c r="V1684" s="120" t="n">
        <x:v>0.0002964853696026085</x:v>
      </x:c>
      <x:c r="W1684" s="120" t="n">
        <x:v>0.0014612493216128559</x:v>
      </x:c>
      <x:c r="X1684" s="120" t="n">
        <x:v>1684</x:v>
      </x:c>
      <x:c r="Y1684" s="151" t="n">
        <x:v>44714.5003125</x:v>
      </x:c>
      <x:c r="Z1684" s="151" t="n">
        <x:v>44714.50430555556</x:v>
      </x:c>
      <x:c r="AA1684" s="120" t="n">
        <x:v>70</x:v>
      </x:c>
      <x:c r="AB1684" s="120" t="str">
        <x:v>Normal</x:v>
      </x:c>
      <x:c r="AC1684" s="120" t="n">
        <x:v>1</x:v>
      </x:c>
      <x:c r="AD1684" s="120" t="n">
        <x:v>355</x:v>
      </x:c>
      <x:c r="AE1684" s="120" t="n">
        <x:v>4</x:v>
      </x:c>
      <x:c r="AF1684" s="120" t="n">
        <x:v>55</x:v>
      </x:c>
      <x:c r="AG1684" s="120" t="str">
        <x:v>train=1|anomaly=0</x:v>
      </x:c>
    </x:row>
    <x:row r="1685">
      <x:c r="A1685" s="120" t="n">
        <x:v>1684</x:v>
      </x:c>
      <x:c r="B1685" s="120" t="n">
        <x:v>0</x:v>
      </x:c>
      <x:c r="C1685" s="120" t="n">
        <x:v>1</x:v>
      </x:c>
      <x:c r="D1685" s="120" t="str">
        <x:v>CADC0888</x:v>
      </x:c>
      <x:c r="E1685" s="120" t="n">
        <x:v>5</x:v>
      </x:c>
      <x:c r="F1685" s="120" t="n">
        <x:v>255</x:v>
      </x:c>
      <x:c r="G1685" s="120" t="n">
        <x:v>52</x:v>
      </x:c>
      <x:c r="H1685" s="120" t="n">
        <x:v>0.04801877115384616</x:v>
      </x:c>
      <x:c r="I1685" s="120" t="n">
        <x:v>0.00521637133783936</x:v>
      </x:c>
      <x:c r="J1685" s="120" t="n">
        <x:v>0.07222445110791331</x:v>
      </x:c>
      <x:c r="K1685" s="120" t="n">
        <x:v>-0.495834129884253</x:v>
      </x:c>
      <x:c r="L1685" s="120" t="n">
        <x:v>1.0803144454862457</x:v>
      </x:c>
      <x:c r="M1685" s="120" t="n">
        <x:v>1</x:v>
      </x:c>
      <x:c r="N1685" s="120" t="n">
        <x:v>1</x:v>
      </x:c>
      <x:c r="O1685" s="120" t="n">
        <x:v>1</x:v>
      </x:c>
      <x:c r="P1685" s="120" t="n">
        <x:v>2</x:v>
      </x:c>
      <x:c r="Q1685" s="120" t="n">
        <x:v>4</x:v>
      </x:c>
      <x:c r="R1685" s="120" t="n">
        <x:v>0.0002464482925070588</x:v>
      </x:c>
      <x:c r="S1685" s="120" t="n">
        <x:v>0.00021640281634120005</x:v>
      </x:c>
      <x:c r="T1685" s="120" t="n">
        <x:v>1275</x:v>
      </x:c>
      <x:c r="U1685" s="120" t="n">
        <x:v>260</x:v>
      </x:c>
      <x:c r="V1685" s="120" t="n">
        <x:v>0.000020456358187605334</x:v>
      </x:c>
      <x:c r="W1685" s="120" t="n">
        <x:v>0.00010031483341998769</x:v>
      </x:c>
      <x:c r="X1685" s="120" t="n">
        <x:v>1685</x:v>
      </x:c>
      <x:c r="Y1685" s="151" t="n">
        <x:v>44714.50436342593</x:v>
      </x:c>
      <x:c r="Z1685" s="151" t="n">
        <x:v>44714.507314814815</x:v>
      </x:c>
      <x:c r="AA1685" s="120" t="n">
        <x:v>52</x:v>
      </x:c>
      <x:c r="AB1685" s="120" t="str">
        <x:v>Normal</x:v>
      </x:c>
      <x:c r="AC1685" s="120" t="n">
        <x:v>0</x:v>
      </x:c>
      <x:c r="AD1685" s="120"/>
      <x:c r="AE1685" s="120"/>
      <x:c r="AF1685" s="120"/>
      <x:c r="AG1685" s="120"/>
    </x:row>
    <x:row r="1686">
      <x:c r="A1686" s="120" t="n">
        <x:v>1685</x:v>
      </x:c>
      <x:c r="B1686" s="120" t="n">
        <x:v>0</x:v>
      </x:c>
      <x:c r="C1686" s="120" t="n">
        <x:v>0</x:v>
      </x:c>
      <x:c r="D1686" s="120" t="str">
        <x:v>CADC0888</x:v>
      </x:c>
      <x:c r="E1686" s="120" t="n">
        <x:v>5</x:v>
      </x:c>
      <x:c r="F1686" s="120" t="n">
        <x:v>380</x:v>
      </x:c>
      <x:c r="G1686" s="120" t="n">
        <x:v>77</x:v>
      </x:c>
      <x:c r="H1686" s="120" t="n">
        <x:v>0.2225968948051948</x:v>
      </x:c>
      <x:c r="I1686" s="120" t="n">
        <x:v>0.10506297922597763</x:v>
      </x:c>
      <x:c r="J1686" s="120" t="n">
        <x:v>0.32413419940817356</x:v>
      </x:c>
      <x:c r="K1686" s="120" t="n">
        <x:v>-0.47624783867952125</x:v>
      </x:c>
      <x:c r="L1686" s="120" t="n">
        <x:v>1.0813140867843294</x:v>
      </x:c>
      <x:c r="M1686" s="120" t="n">
        <x:v>1</x:v>
      </x:c>
      <x:c r="N1686" s="120" t="n">
        <x:v>1</x:v>
      </x:c>
      <x:c r="O1686" s="120" t="n">
        <x:v>1</x:v>
      </x:c>
      <x:c r="P1686" s="120" t="n">
        <x:v>1</x:v>
      </x:c>
      <x:c r="Q1686" s="120" t="n">
        <x:v>7</x:v>
      </x:c>
      <x:c r="R1686" s="120" t="n">
        <x:v>0.001630073984181316</x:v>
      </x:c>
      <x:c r="S1686" s="120" t="n">
        <x:v>0.00033664993453146676</x:v>
      </x:c>
      <x:c r="T1686" s="120" t="n">
        <x:v>1900</x:v>
      </x:c>
      <x:c r="U1686" s="120" t="n">
        <x:v>385</x:v>
      </x:c>
      <x:c r="V1686" s="120" t="n">
        <x:v>0.0002764815242788885</x:v>
      </x:c>
      <x:c r="W1686" s="120" t="n">
        <x:v>0.0013644542756620472</x:v>
      </x:c>
      <x:c r="X1686" s="120" t="n">
        <x:v>1686</x:v>
      </x:c>
      <x:c r="Y1686" s="151" t="n">
        <x:v>44714.507372685184</x:v>
      </x:c>
      <x:c r="Z1686" s="151" t="n">
        <x:v>44714.511770833335</x:v>
      </x:c>
      <x:c r="AA1686" s="120" t="n">
        <x:v>77</x:v>
      </x:c>
      <x:c r="AB1686" s="120" t="str">
        <x:v>Normal</x:v>
      </x:c>
      <x:c r="AC1686" s="120" t="n">
        <x:v>0</x:v>
      </x:c>
      <x:c r="AD1686" s="120"/>
      <x:c r="AE1686" s="120"/>
      <x:c r="AF1686" s="120"/>
      <x:c r="AG1686" s="120"/>
    </x:row>
    <x:row r="1687">
      <x:c r="A1687" s="120" t="n">
        <x:v>1686</x:v>
      </x:c>
      <x:c r="B1687" s="120" t="n">
        <x:v>0</x:v>
      </x:c>
      <x:c r="C1687" s="120" t="n">
        <x:v>0</x:v>
      </x:c>
      <x:c r="D1687" s="120" t="str">
        <x:v>CADC0888</x:v>
      </x:c>
      <x:c r="E1687" s="120" t="n">
        <x:v>5</x:v>
      </x:c>
      <x:c r="F1687" s="120" t="n">
        <x:v>220</x:v>
      </x:c>
      <x:c r="G1687" s="120" t="n">
        <x:v>45</x:v>
      </x:c>
      <x:c r="H1687" s="120" t="n">
        <x:v>0.03929928466666667</x:v>
      </x:c>
      <x:c r="I1687" s="120" t="n">
        <x:v>0.0033216051695394355</x:v>
      </x:c>
      <x:c r="J1687" s="120" t="n">
        <x:v>0.057633368542359516</x:v>
      </x:c>
      <x:c r="K1687" s="120" t="n">
        <x:v>-0.6080814060604385</x:v>
      </x:c>
      <x:c r="L1687" s="120" t="n">
        <x:v>1.038338783029765</x:v>
      </x:c>
      <x:c r="M1687" s="120" t="n">
        <x:v>1</x:v>
      </x:c>
      <x:c r="N1687" s="120" t="n">
        <x:v>1</x:v>
      </x:c>
      <x:c r="O1687" s="120" t="n">
        <x:v>1</x:v>
      </x:c>
      <x:c r="P1687" s="120" t="n">
        <x:v>2</x:v>
      </x:c>
      <x:c r="Q1687" s="120" t="n">
        <x:v>5</x:v>
      </x:c>
      <x:c r="R1687" s="120" t="n">
        <x:v>0.00020667371413745457</x:v>
      </x:c>
      <x:c r="S1687" s="120" t="n">
        <x:v>0.0001810737282387256</x:v>
      </x:c>
      <x:c r="T1687" s="120" t="n">
        <x:v>1100</x:v>
      </x:c>
      <x:c r="U1687" s="120" t="n">
        <x:v>225</x:v>
      </x:c>
      <x:c r="V1687" s="120" t="n">
        <x:v>0.000015098205316088343</x:v>
      </x:c>
      <x:c r="W1687" s="120" t="n">
        <x:v>0.00007381344821198746</x:v>
      </x:c>
      <x:c r="X1687" s="120" t="n">
        <x:v>1687</x:v>
      </x:c>
      <x:c r="Y1687" s="151" t="n">
        <x:v>44714.511828703704</x:v>
      </x:c>
      <x:c r="Z1687" s="151" t="n">
        <x:v>44714.514375</x:v>
      </x:c>
      <x:c r="AA1687" s="120" t="n">
        <x:v>45</x:v>
      </x:c>
      <x:c r="AB1687" s="120" t="str">
        <x:v>Normal</x:v>
      </x:c>
      <x:c r="AC1687" s="120" t="n">
        <x:v>1</x:v>
      </x:c>
      <x:c r="AD1687" s="120" t="n">
        <x:v>203</x:v>
      </x:c>
      <x:c r="AE1687" s="120" t="n">
        <x:v>3</x:v>
      </x:c>
      <x:c r="AF1687" s="120" t="n">
        <x:v>3</x:v>
      </x:c>
      <x:c r="AG1687" s="120" t="str">
        <x:v>train=0|anomaly=0</x:v>
      </x:c>
    </x:row>
    <x:row r="1688">
      <x:c r="A1688" s="120" t="n">
        <x:v>1687</x:v>
      </x:c>
      <x:c r="B1688" s="120" t="n">
        <x:v>0</x:v>
      </x:c>
      <x:c r="C1688" s="120" t="n">
        <x:v>1</x:v>
      </x:c>
      <x:c r="D1688" s="120" t="str">
        <x:v>CADC0888</x:v>
      </x:c>
      <x:c r="E1688" s="120" t="n">
        <x:v>5</x:v>
      </x:c>
      <x:c r="F1688" s="120" t="n">
        <x:v>365</x:v>
      </x:c>
      <x:c r="G1688" s="120" t="n">
        <x:v>74</x:v>
      </x:c>
      <x:c r="H1688" s="120" t="n">
        <x:v>0.26446169445945944</x:v>
      </x:c>
      <x:c r="I1688" s="120" t="n">
        <x:v>0.12263374315256503</x:v>
      </x:c>
      <x:c r="J1688" s="120" t="n">
        <x:v>0.3501910095256088</x:v>
      </x:c>
      <x:c r="K1688" s="120" t="n">
        <x:v>-0.8145656239983694</x:v>
      </x:c>
      <x:c r="L1688" s="120" t="n">
        <x:v>0.910211944665107</x:v>
      </x:c>
      <x:c r="M1688" s="120" t="n">
        <x:v>1</x:v>
      </x:c>
      <x:c r="N1688" s="120" t="n">
        <x:v>1</x:v>
      </x:c>
      <x:c r="O1688" s="120" t="n">
        <x:v>1</x:v>
      </x:c>
      <x:c r="P1688" s="120" t="n">
        <x:v>3</x:v>
      </x:c>
      <x:c r="Q1688" s="120" t="n">
        <x:v>7</x:v>
      </x:c>
      <x:c r="R1688" s="120" t="n">
        <x:v>0.0016749084705662712</x:v>
      </x:c>
      <x:c r="S1688" s="120" t="n">
        <x:v>0.00024415377806079975</x:v>
      </x:c>
      <x:c r="T1688" s="120" t="n">
        <x:v>1825</x:v>
      </x:c>
      <x:c r="U1688" s="120" t="n">
        <x:v>370</x:v>
      </x:c>
      <x:c r="V1688" s="120" t="n">
        <x:v>0.000335982857952233</x:v>
      </x:c>
      <x:c r="W1688" s="120" t="n">
        <x:v>0.001657212745304933</x:v>
      </x:c>
      <x:c r="X1688" s="120" t="n">
        <x:v>1688</x:v>
      </x:c>
      <x:c r="Y1688" s="151" t="n">
        <x:v>44714.51443287037</x:v>
      </x:c>
      <x:c r="Z1688" s="151" t="n">
        <x:v>44714.51865740741</x:v>
      </x:c>
      <x:c r="AA1688" s="120" t="n">
        <x:v>74</x:v>
      </x:c>
      <x:c r="AB1688" s="120" t="str">
        <x:v>Normal</x:v>
      </x:c>
      <x:c r="AC1688" s="120" t="n">
        <x:v>1</x:v>
      </x:c>
      <x:c r="AD1688" s="120" t="n">
        <x:v>143</x:v>
      </x:c>
      <x:c r="AE1688" s="120" t="n">
        <x:v>2</x:v>
      </x:c>
      <x:c r="AF1688" s="120" t="n">
        <x:v>43</x:v>
      </x:c>
      <x:c r="AG1688" s="120" t="str">
        <x:v>train=1|anomaly=0</x:v>
      </x:c>
    </x:row>
    <x:row r="1689">
      <x:c r="A1689" s="120" t="n">
        <x:v>1688</x:v>
      </x:c>
      <x:c r="B1689" s="120" t="n">
        <x:v>0</x:v>
      </x:c>
      <x:c r="C1689" s="120" t="n">
        <x:v>1</x:v>
      </x:c>
      <x:c r="D1689" s="120" t="str">
        <x:v>CADC0888</x:v>
      </x:c>
      <x:c r="E1689" s="120" t="n">
        <x:v>5</x:v>
      </x:c>
      <x:c r="F1689" s="120" t="n">
        <x:v>235</x:v>
      </x:c>
      <x:c r="G1689" s="120" t="n">
        <x:v>48</x:v>
      </x:c>
      <x:c r="H1689" s="120" t="n">
        <x:v>0.04882283125</x:v>
      </x:c>
      <x:c r="I1689" s="120" t="n">
        <x:v>0.0035327347586871483</x:v>
      </x:c>
      <x:c r="J1689" s="120" t="n">
        <x:v>0.05943681316059222</x:v>
      </x:c>
      <x:c r="K1689" s="120" t="n">
        <x:v>-0.7790947941090218</x:v>
      </x:c>
      <x:c r="L1689" s="120" t="n">
        <x:v>0.9206282673129086</x:v>
      </x:c>
      <x:c r="M1689" s="120" t="n">
        <x:v>1</x:v>
      </x:c>
      <x:c r="N1689" s="120" t="n">
        <x:v>1</x:v>
      </x:c>
      <x:c r="O1689" s="120" t="n">
        <x:v>1</x:v>
      </x:c>
      <x:c r="P1689" s="120" t="n">
        <x:v>3</x:v>
      </x:c>
      <x:c r="Q1689" s="120" t="n">
        <x:v>6</x:v>
      </x:c>
      <x:c r="R1689" s="120" t="n">
        <x:v>0.0002082439026551019</x:v>
      </x:c>
      <x:c r="S1689" s="120" t="n">
        <x:v>0.0002173818147064462</x:v>
      </x:c>
      <x:c r="T1689" s="120" t="n">
        <x:v>1175</x:v>
      </x:c>
      <x:c r="U1689" s="120" t="n">
        <x:v>240</x:v>
      </x:c>
      <x:c r="V1689" s="120" t="n">
        <x:v>0.000015032913866753823</x:v>
      </x:c>
      <x:c r="W1689" s="120" t="n">
        <x:v>0.00007359864080598226</x:v>
      </x:c>
      <x:c r="X1689" s="120" t="n">
        <x:v>1689</x:v>
      </x:c>
      <x:c r="Y1689" s="151" t="n">
        <x:v>44714.51871527778</x:v>
      </x:c>
      <x:c r="Z1689" s="151" t="n">
        <x:v>44714.52143518518</x:v>
      </x:c>
      <x:c r="AA1689" s="120" t="n">
        <x:v>48</x:v>
      </x:c>
      <x:c r="AB1689" s="120" t="str">
        <x:v>Normal</x:v>
      </x:c>
      <x:c r="AC1689" s="120" t="n">
        <x:v>0</x:v>
      </x:c>
      <x:c r="AD1689" s="120"/>
      <x:c r="AE1689" s="120"/>
      <x:c r="AF1689" s="120"/>
      <x:c r="AG1689" s="120"/>
    </x:row>
    <x:row r="1690">
      <x:c r="A1690" s="120" t="n">
        <x:v>1689</x:v>
      </x:c>
      <x:c r="B1690" s="120" t="n">
        <x:v>0</x:v>
      </x:c>
      <x:c r="C1690" s="120" t="n">
        <x:v>1</x:v>
      </x:c>
      <x:c r="D1690" s="120" t="str">
        <x:v>CADC0888</x:v>
      </x:c>
      <x:c r="E1690" s="120" t="n">
        <x:v>5</x:v>
      </x:c>
      <x:c r="F1690" s="120" t="n">
        <x:v>400</x:v>
      </x:c>
      <x:c r="G1690" s="120" t="n">
        <x:v>81</x:v>
      </x:c>
      <x:c r="H1690" s="120" t="n">
        <x:v>0.25112279901234563</x:v>
      </x:c>
      <x:c r="I1690" s="120" t="n">
        <x:v>0.11411273504827701</x:v>
      </x:c>
      <x:c r="J1690" s="120" t="n">
        <x:v>0.3378057652679673</x:v>
      </x:c>
      <x:c r="K1690" s="120" t="n">
        <x:v>-0.6069543845517194</x:v>
      </x:c>
      <x:c r="L1690" s="120" t="n">
        <x:v>1.0158658000817866</x:v>
      </x:c>
      <x:c r="M1690" s="120" t="n">
        <x:v>1</x:v>
      </x:c>
      <x:c r="N1690" s="120" t="n">
        <x:v>1</x:v>
      </x:c>
      <x:c r="O1690" s="120" t="n">
        <x:v>1</x:v>
      </x:c>
      <x:c r="P1690" s="120" t="n">
        <x:v>2</x:v>
      </x:c>
      <x:c r="Q1690" s="120" t="n">
        <x:v>7</x:v>
      </x:c>
      <x:c r="R1690" s="120" t="n">
        <x:v>0.0014474246091477408</x:v>
      </x:c>
      <x:c r="S1690" s="120" t="n">
        <x:v>0.0001990176323460802</x:v>
      </x:c>
      <x:c r="T1690" s="120" t="n">
        <x:v>2000</x:v>
      </x:c>
      <x:c r="U1690" s="120" t="n">
        <x:v>405</x:v>
      </x:c>
      <x:c r="V1690" s="120" t="n">
        <x:v>0.00028528183762069255</x:v>
      </x:c>
      <x:c r="W1690" s="120" t="n">
        <x:v>0.0014087991981268767</x:v>
      </x:c>
      <x:c r="X1690" s="120" t="n">
        <x:v>1690</x:v>
      </x:c>
      <x:c r="Y1690" s="151" t="n">
        <x:v>44714.52149305555</x:v>
      </x:c>
      <x:c r="Z1690" s="151" t="n">
        <x:v>44714.52612268519</x:v>
      </x:c>
      <x:c r="AA1690" s="120" t="n">
        <x:v>81</x:v>
      </x:c>
      <x:c r="AB1690" s="120" t="str">
        <x:v>Normal</x:v>
      </x:c>
      <x:c r="AC1690" s="120" t="n">
        <x:v>1</x:v>
      </x:c>
      <x:c r="AD1690" s="120" t="n">
        <x:v>16</x:v>
      </x:c>
      <x:c r="AE1690" s="120" t="n">
        <x:v>1</x:v>
      </x:c>
      <x:c r="AF1690" s="120" t="n">
        <x:v>16</x:v>
      </x:c>
      <x:c r="AG1690" s="120" t="str">
        <x:v>train=1|anomaly=0</x:v>
      </x:c>
    </x:row>
    <x:row r="1691">
      <x:c r="A1691" s="120" t="n">
        <x:v>1690</x:v>
      </x:c>
      <x:c r="B1691" s="120" t="n">
        <x:v>1</x:v>
      </x:c>
      <x:c r="C1691" s="120" t="n">
        <x:v>1</x:v>
      </x:c>
      <x:c r="D1691" s="120" t="str">
        <x:v>CADC0888</x:v>
      </x:c>
      <x:c r="E1691" s="120" t="n">
        <x:v>5</x:v>
      </x:c>
      <x:c r="F1691" s="120" t="n">
        <x:v>255</x:v>
      </x:c>
      <x:c r="G1691" s="120" t="n">
        <x:v>52</x:v>
      </x:c>
      <x:c r="H1691" s="120" t="n">
        <x:v>0.1009535480769231</x:v>
      </x:c>
      <x:c r="I1691" s="120" t="n">
        <x:v>0.010649511320914417</x:v>
      </x:c>
      <x:c r="J1691" s="120" t="n">
        <x:v>0.10319646951768464</x:v>
      </x:c>
      <x:c r="K1691" s="120" t="n">
        <x:v>-1.0540612066423136</x:v>
      </x:c>
      <x:c r="L1691" s="120" t="n">
        <x:v>0.7274699784225874</x:v>
      </x:c>
      <x:c r="M1691" s="120" t="n">
        <x:v>2</x:v>
      </x:c>
      <x:c r="N1691" s="120" t="n">
        <x:v>1</x:v>
      </x:c>
      <x:c r="O1691" s="120" t="n">
        <x:v>1</x:v>
      </x:c>
      <x:c r="P1691" s="120" t="n">
        <x:v>2</x:v>
      </x:c>
      <x:c r="Q1691" s="120" t="n">
        <x:v>5</x:v>
      </x:c>
      <x:c r="R1691" s="120" t="n">
        <x:v>0.0009192504447867819</x:v>
      </x:c>
      <x:c r="S1691" s="120" t="n">
        <x:v>0.0015593992262331242</x:v>
      </x:c>
      <x:c r="T1691" s="120" t="n">
        <x:v>1275</x:v>
      </x:c>
      <x:c r="U1691" s="120" t="n">
        <x:v>260</x:v>
      </x:c>
      <x:c r="V1691" s="120" t="n">
        <x:v>0.00004176278949378203</x:v>
      </x:c>
      <x:c r="W1691" s="120" t="n">
        <x:v>0.00020479829463296957</x:v>
      </x:c>
      <x:c r="X1691" s="120" t="n">
        <x:v>1691</x:v>
      </x:c>
      <x:c r="Y1691" s="151" t="n">
        <x:v>44714.52618055556</x:v>
      </x:c>
      <x:c r="Z1691" s="151" t="n">
        <x:v>44714.529131944444</x:v>
      </x:c>
      <x:c r="AA1691" s="120" t="n">
        <x:v>52</x:v>
      </x:c>
      <x:c r="AB1691" s="120" t="str">
        <x:v>Anomalous</x:v>
      </x:c>
      <x:c r="AC1691" s="120" t="n">
        <x:v>1</x:v>
      </x:c>
      <x:c r="AD1691" s="120" t="n">
        <x:v>462</x:v>
      </x:c>
      <x:c r="AE1691" s="120" t="n">
        <x:v>5</x:v>
      </x:c>
      <x:c r="AF1691" s="120" t="n">
        <x:v>62</x:v>
      </x:c>
      <x:c r="AG1691" s="120" t="str">
        <x:v>train=1|anomaly=1</x:v>
      </x:c>
    </x:row>
    <x:row r="1692">
      <x:c r="A1692" s="120" t="n">
        <x:v>1691</x:v>
      </x:c>
      <x:c r="B1692" s="120" t="n">
        <x:v>0</x:v>
      </x:c>
      <x:c r="C1692" s="120" t="n">
        <x:v>1</x:v>
      </x:c>
      <x:c r="D1692" s="120" t="str">
        <x:v>CADC0888</x:v>
      </x:c>
      <x:c r="E1692" s="120" t="n">
        <x:v>5</x:v>
      </x:c>
      <x:c r="F1692" s="120" t="n">
        <x:v>470</x:v>
      </x:c>
      <x:c r="G1692" s="120" t="n">
        <x:v>95</x:v>
      </x:c>
      <x:c r="H1692" s="120" t="n">
        <x:v>0.23719960631578946</x:v>
      </x:c>
      <x:c r="I1692" s="120" t="n">
        <x:v>0.08483733514515807</x:v>
      </x:c>
      <x:c r="J1692" s="120" t="n">
        <x:v>0.2912684932243068</x:v>
      </x:c>
      <x:c r="K1692" s="120" t="n">
        <x:v>-0.3689233591007204</x:v>
      </x:c>
      <x:c r="L1692" s="120" t="n">
        <x:v>1.1203173006097151</x:v>
      </x:c>
      <x:c r="M1692" s="120" t="n">
        <x:v>1</x:v>
      </x:c>
      <x:c r="N1692" s="120" t="n">
        <x:v>1</x:v>
      </x:c>
      <x:c r="O1692" s="120" t="n">
        <x:v>1</x:v>
      </x:c>
      <x:c r="P1692" s="120" t="n">
        <x:v>1</x:v>
      </x:c>
      <x:c r="Q1692" s="120" t="n">
        <x:v>12</x:v>
      </x:c>
      <x:c r="R1692" s="120" t="n">
        <x:v>0.000944149445386854</x:v>
      </x:c>
      <x:c r="S1692" s="120" t="n">
        <x:v>0.00020350238193892498</x:v>
      </x:c>
      <x:c r="T1692" s="120" t="n">
        <x:v>2350</x:v>
      </x:c>
      <x:c r="U1692" s="120" t="n">
        <x:v>475</x:v>
      </x:c>
      <x:c r="V1692" s="120" t="n">
        <x:v>0.00018050496839395333</x:v>
      </x:c>
      <x:c r="W1692" s="120" t="n">
        <x:v>0.0008930245804753481</x:v>
      </x:c>
      <x:c r="X1692" s="120" t="n">
        <x:v>1692</x:v>
      </x:c>
      <x:c r="Y1692" s="151" t="n">
        <x:v>44714.52918981481</x:v>
      </x:c>
      <x:c r="Z1692" s="151" t="n">
        <x:v>44714.53462962963</x:v>
      </x:c>
      <x:c r="AA1692" s="120" t="n">
        <x:v>95</x:v>
      </x:c>
      <x:c r="AB1692" s="120" t="str">
        <x:v>Normal</x:v>
      </x:c>
      <x:c r="AC1692" s="120" t="n">
        <x:v>0</x:v>
      </x:c>
      <x:c r="AD1692" s="120"/>
      <x:c r="AE1692" s="120"/>
      <x:c r="AF1692" s="120"/>
      <x:c r="AG1692" s="120"/>
    </x:row>
    <x:row r="1693">
      <x:c r="A1693" s="120" t="n">
        <x:v>1692</x:v>
      </x:c>
      <x:c r="B1693" s="120" t="n">
        <x:v>0</x:v>
      </x:c>
      <x:c r="C1693" s="120" t="n">
        <x:v>1</x:v>
      </x:c>
      <x:c r="D1693" s="120" t="str">
        <x:v>CADC0888</x:v>
      </x:c>
      <x:c r="E1693" s="120" t="n">
        <x:v>5</x:v>
      </x:c>
      <x:c r="F1693" s="120" t="n">
        <x:v>325</x:v>
      </x:c>
      <x:c r="G1693" s="120" t="n">
        <x:v>66</x:v>
      </x:c>
      <x:c r="H1693" s="120" t="n">
        <x:v>0.14070453954545453</x:v>
      </x:c>
      <x:c r="I1693" s="120" t="n">
        <x:v>0.0305070083592624</x:v>
      </x:c>
      <x:c r="J1693" s="120" t="n">
        <x:v>0.17466255568742375</x:v>
      </x:c>
      <x:c r="K1693" s="120" t="n">
        <x:v>-0.9707950888040155</x:v>
      </x:c>
      <x:c r="L1693" s="120" t="n">
        <x:v>0.8335223605444559</x:v>
      </x:c>
      <x:c r="M1693" s="120" t="n">
        <x:v>1</x:v>
      </x:c>
      <x:c r="N1693" s="120" t="n">
        <x:v>1</x:v>
      </x:c>
      <x:c r="O1693" s="120" t="n">
        <x:v>1</x:v>
      </x:c>
      <x:c r="P1693" s="120" t="n">
        <x:v>3</x:v>
      </x:c>
      <x:c r="Q1693" s="120" t="n">
        <x:v>5</x:v>
      </x:c>
      <x:c r="R1693" s="120" t="n">
        <x:v>0.0005825282318041045</x:v>
      </x:c>
      <x:c r="S1693" s="120" t="n">
        <x:v>0.00028981589746299917</x:v>
      </x:c>
      <x:c r="T1693" s="120" t="n">
        <x:v>1625</x:v>
      </x:c>
      <x:c r="U1693" s="120" t="n">
        <x:v>330</x:v>
      </x:c>
      <x:c r="V1693" s="120" t="n">
        <x:v>0.0000938677180284997</x:v>
      </x:c>
      <x:c r="W1693" s="120" t="n">
        <x:v>0.00046222739938276363</x:v>
      </x:c>
      <x:c r="X1693" s="120" t="n">
        <x:v>1693</x:v>
      </x:c>
      <x:c r="Y1693" s="151" t="n">
        <x:v>44714.5346875</x:v>
      </x:c>
      <x:c r="Z1693" s="151" t="n">
        <x:v>44714.538449074076</x:v>
      </x:c>
      <x:c r="AA1693" s="120" t="n">
        <x:v>66</x:v>
      </x:c>
      <x:c r="AB1693" s="120" t="str">
        <x:v>Normal</x:v>
      </x:c>
      <x:c r="AC1693" s="120" t="n">
        <x:v>1</x:v>
      </x:c>
      <x:c r="AD1693" s="120" t="n">
        <x:v>631</x:v>
      </x:c>
      <x:c r="AE1693" s="120" t="n">
        <x:v>7</x:v>
      </x:c>
      <x:c r="AF1693" s="120" t="n">
        <x:v>31</x:v>
      </x:c>
      <x:c r="AG1693" s="120" t="str">
        <x:v>train=1|anomaly=0</x:v>
      </x:c>
    </x:row>
    <x:row r="1694">
      <x:c r="A1694" s="120" t="n">
        <x:v>1693</x:v>
      </x:c>
      <x:c r="B1694" s="120" t="n">
        <x:v>0</x:v>
      </x:c>
      <x:c r="C1694" s="120" t="n">
        <x:v>1</x:v>
      </x:c>
      <x:c r="D1694" s="120" t="str">
        <x:v>CADC0888</x:v>
      </x:c>
      <x:c r="E1694" s="120" t="n">
        <x:v>5</x:v>
      </x:c>
      <x:c r="F1694" s="120" t="n">
        <x:v>390</x:v>
      </x:c>
      <x:c r="G1694" s="120" t="n">
        <x:v>79</x:v>
      </x:c>
      <x:c r="H1694" s="120" t="n">
        <x:v>0.2497471551898734</x:v>
      </x:c>
      <x:c r="I1694" s="120" t="n">
        <x:v>0.1060578825120237</x:v>
      </x:c>
      <x:c r="J1694" s="120" t="n">
        <x:v>0.3256652921513493</x:v>
      </x:c>
      <x:c r="K1694" s="120" t="n">
        <x:v>-0.7276871971074517</x:v>
      </x:c>
      <x:c r="L1694" s="120" t="n">
        <x:v>0.9548296391078036</x:v>
      </x:c>
      <x:c r="M1694" s="120" t="n">
        <x:v>1</x:v>
      </x:c>
      <x:c r="N1694" s="120" t="n">
        <x:v>1</x:v>
      </x:c>
      <x:c r="O1694" s="120" t="n">
        <x:v>1</x:v>
      </x:c>
      <x:c r="P1694" s="120" t="n">
        <x:v>1</x:v>
      </x:c>
      <x:c r="Q1694" s="120" t="n">
        <x:v>13</x:v>
      </x:c>
      <x:c r="R1694" s="120" t="n">
        <x:v>0.001374826801180696</x:v>
      </x:c>
      <x:c r="S1694" s="120" t="n">
        <x:v>0.00020219414542670475</x:v>
      </x:c>
      <x:c r="T1694" s="120" t="n">
        <x:v>1950</x:v>
      </x:c>
      <x:c r="U1694" s="120" t="n">
        <x:v>395</x:v>
      </x:c>
      <x:c r="V1694" s="120" t="n">
        <x:v>0.00027194328849236847</x:v>
      </x:c>
      <x:c r="W1694" s="120" t="n">
        <x:v>0.0013425048419243506</x:v>
      </x:c>
      <x:c r="X1694" s="120" t="n">
        <x:v>1694</x:v>
      </x:c>
      <x:c r="Y1694" s="151" t="n">
        <x:v>44714.538506944446</x:v>
      </x:c>
      <x:c r="Z1694" s="151" t="n">
        <x:v>44714.543020833335</x:v>
      </x:c>
      <x:c r="AA1694" s="120" t="n">
        <x:v>79</x:v>
      </x:c>
      <x:c r="AB1694" s="120" t="str">
        <x:v>Normal</x:v>
      </x:c>
      <x:c r="AC1694" s="120" t="n">
        <x:v>1</x:v>
      </x:c>
      <x:c r="AD1694" s="120" t="n">
        <x:v>849</x:v>
      </x:c>
      <x:c r="AE1694" s="120" t="n">
        <x:v>9</x:v>
      </x:c>
      <x:c r="AF1694" s="120" t="n">
        <x:v>49</x:v>
      </x:c>
      <x:c r="AG1694" s="120" t="str">
        <x:v>train=1|anomaly=0</x:v>
      </x:c>
    </x:row>
    <x:row r="1695">
      <x:c r="A1695" s="120" t="n">
        <x:v>1694</x:v>
      </x:c>
      <x:c r="B1695" s="120" t="n">
        <x:v>1</x:v>
      </x:c>
      <x:c r="C1695" s="120" t="n">
        <x:v>1</x:v>
      </x:c>
      <x:c r="D1695" s="120" t="str">
        <x:v>CADC0888</x:v>
      </x:c>
      <x:c r="E1695" s="120" t="n">
        <x:v>5</x:v>
      </x:c>
      <x:c r="F1695" s="120" t="n">
        <x:v>285</x:v>
      </x:c>
      <x:c r="G1695" s="120" t="n">
        <x:v>58</x:v>
      </x:c>
      <x:c r="H1695" s="120" t="n">
        <x:v>0.14470327413793105</x:v>
      </x:c>
      <x:c r="I1695" s="120" t="n">
        <x:v>0.03087185105364261</x:v>
      </x:c>
      <x:c r="J1695" s="120" t="n">
        <x:v>0.17570387318907518</x:v>
      </x:c>
      <x:c r="K1695" s="120" t="n">
        <x:v>-0.9603006935493537</x:v>
      </x:c>
      <x:c r="L1695" s="120" t="n">
        <x:v>0.811583290056551</x:v>
      </x:c>
      <x:c r="M1695" s="120" t="n">
        <x:v>2</x:v>
      </x:c>
      <x:c r="N1695" s="120" t="n">
        <x:v>1</x:v>
      </x:c>
      <x:c r="O1695" s="120" t="n">
        <x:v>1</x:v>
      </x:c>
      <x:c r="P1695" s="120" t="n">
        <x:v>2</x:v>
      </x:c>
      <x:c r="Q1695" s="120" t="n">
        <x:v>2</x:v>
      </x:c>
      <x:c r="R1695" s="120" t="n">
        <x:v>0.002684640491248113</x:v>
      </x:c>
      <x:c r="S1695" s="120" t="n">
        <x:v>0.006334129956778455</x:v>
      </x:c>
      <x:c r="T1695" s="120" t="n">
        <x:v>1425</x:v>
      </x:c>
      <x:c r="U1695" s="120" t="n">
        <x:v>290</x:v>
      </x:c>
      <x:c r="V1695" s="120" t="n">
        <x:v>0.000108322284398746</x:v>
      </x:c>
      <x:c r="W1695" s="120" t="n">
        <x:v>0.0005322732940283209</x:v>
      </x:c>
      <x:c r="X1695" s="120" t="n">
        <x:v>1695</x:v>
      </x:c>
      <x:c r="Y1695" s="151" t="n">
        <x:v>44714.543078703704</x:v>
      </x:c>
      <x:c r="Z1695" s="151" t="n">
        <x:v>44714.546377314815</x:v>
      </x:c>
      <x:c r="AA1695" s="120" t="n">
        <x:v>58</x:v>
      </x:c>
      <x:c r="AB1695" s="120" t="str">
        <x:v>Anomalous</x:v>
      </x:c>
      <x:c r="AC1695" s="120" t="n">
        <x:v>0</x:v>
      </x:c>
      <x:c r="AD1695" s="120"/>
      <x:c r="AE1695" s="120"/>
      <x:c r="AF1695" s="120"/>
      <x:c r="AG1695" s="120"/>
    </x:row>
    <x:row r="1696">
      <x:c r="A1696" s="120" t="n">
        <x:v>1695</x:v>
      </x:c>
      <x:c r="B1696" s="120" t="n">
        <x:v>0</x:v>
      </x:c>
      <x:c r="C1696" s="120" t="n">
        <x:v>1</x:v>
      </x:c>
      <x:c r="D1696" s="120" t="str">
        <x:v>CADC0888</x:v>
      </x:c>
      <x:c r="E1696" s="120" t="n">
        <x:v>5</x:v>
      </x:c>
      <x:c r="F1696" s="120" t="n">
        <x:v>370</x:v>
      </x:c>
      <x:c r="G1696" s="120" t="n">
        <x:v>75</x:v>
      </x:c>
      <x:c r="H1696" s="120" t="n">
        <x:v>0.24222053346666664</x:v>
      </x:c>
      <x:c r="I1696" s="120" t="n">
        <x:v>0.10532842958511762</x:v>
      </x:c>
      <x:c r="J1696" s="120" t="n">
        <x:v>0.32454341710334783</x:v>
      </x:c>
      <x:c r="K1696" s="120" t="n">
        <x:v>-0.7766533269773386</x:v>
      </x:c>
      <x:c r="L1696" s="120" t="n">
        <x:v>0.930489786471703</x:v>
      </x:c>
      <x:c r="M1696" s="120" t="n">
        <x:v>1</x:v>
      </x:c>
      <x:c r="N1696" s="120" t="n">
        <x:v>1</x:v>
      </x:c>
      <x:c r="O1696" s="120" t="n">
        <x:v>1</x:v>
      </x:c>
      <x:c r="P1696" s="120" t="n">
        <x:v>2</x:v>
      </x:c>
      <x:c r="Q1696" s="120" t="n">
        <x:v>6</x:v>
      </x:c>
      <x:c r="R1696" s="120" t="n">
        <x:v>0.0014299351643064838</x:v>
      </x:c>
      <x:c r="S1696" s="120" t="n">
        <x:v>0.0001825591971980766</x:v>
      </x:c>
      <x:c r="T1696" s="120" t="n">
        <x:v>1850</x:v>
      </x:c>
      <x:c r="U1696" s="120" t="n">
        <x:v>375</x:v>
      </x:c>
      <x:c r="V1696" s="120" t="n">
        <x:v>0.0002846714313111287</x:v>
      </x:c>
      <x:c r="W1696" s="120" t="n">
        <x:v>0.0014043790611349017</x:v>
      </x:c>
      <x:c r="X1696" s="120" t="n">
        <x:v>1696</x:v>
      </x:c>
      <x:c r="Y1696" s="151" t="n">
        <x:v>44714.546435185184</x:v>
      </x:c>
      <x:c r="Z1696" s="151" t="n">
        <x:v>44714.550717592596</x:v>
      </x:c>
      <x:c r="AA1696" s="120" t="n">
        <x:v>75</x:v>
      </x:c>
      <x:c r="AB1696" s="120" t="str">
        <x:v>Normal</x:v>
      </x:c>
      <x:c r="AC1696" s="120" t="n">
        <x:v>1</x:v>
      </x:c>
      <x:c r="AD1696" s="120" t="n">
        <x:v>533</x:v>
      </x:c>
      <x:c r="AE1696" s="120" t="n">
        <x:v>6</x:v>
      </x:c>
      <x:c r="AF1696" s="120" t="n">
        <x:v>33</x:v>
      </x:c>
      <x:c r="AG1696" s="120" t="str">
        <x:v>train=1|anomaly=0</x:v>
      </x:c>
    </x:row>
    <x:row r="1697">
      <x:c r="A1697" s="120" t="n">
        <x:v>1696</x:v>
      </x:c>
      <x:c r="B1697" s="120" t="n">
        <x:v>1</x:v>
      </x:c>
      <x:c r="C1697" s="120" t="n">
        <x:v>1</x:v>
      </x:c>
      <x:c r="D1697" s="120" t="str">
        <x:v>CADC0888</x:v>
      </x:c>
      <x:c r="E1697" s="120" t="n">
        <x:v>5</x:v>
      </x:c>
      <x:c r="F1697" s="120" t="n">
        <x:v>345</x:v>
      </x:c>
      <x:c r="G1697" s="120" t="n">
        <x:v>70</x:v>
      </x:c>
      <x:c r="H1697" s="120" t="n">
        <x:v>0.11115102571428571</x:v>
      </x:c>
      <x:c r="I1697" s="120" t="n">
        <x:v>0.025560499908146475</x:v>
      </x:c>
      <x:c r="J1697" s="120" t="n">
        <x:v>0.15987651456091503</x:v>
      </x:c>
      <x:c r="K1697" s="120" t="n">
        <x:v>-0.6276608953148415</x:v>
      </x:c>
      <x:c r="L1697" s="120" t="n">
        <x:v>1.027739772679969</x:v>
      </x:c>
      <x:c r="M1697" s="120" t="n">
        <x:v>2</x:v>
      </x:c>
      <x:c r="N1697" s="120" t="n">
        <x:v>1</x:v>
      </x:c>
      <x:c r="O1697" s="120" t="n">
        <x:v>1</x:v>
      </x:c>
      <x:c r="P1697" s="120" t="n">
        <x:v>3</x:v>
      </x:c>
      <x:c r="Q1697" s="120" t="n">
        <x:v>3</x:v>
      </x:c>
      <x:c r="R1697" s="120" t="n">
        <x:v>0.002044139861877681</x:v>
      </x:c>
      <x:c r="S1697" s="120" t="n">
        <x:v>0.004832281685050588</x:v>
      </x:c>
      <x:c r="T1697" s="120" t="n">
        <x:v>1725</x:v>
      </x:c>
      <x:c r="U1697" s="120" t="n">
        <x:v>350</x:v>
      </x:c>
      <x:c r="V1697" s="120" t="n">
        <x:v>0.00007408840553085935</x:v>
      </x:c>
      <x:c r="W1697" s="120" t="n">
        <x:v>0.00036514999868780677</x:v>
      </x:c>
      <x:c r="X1697" s="120" t="n">
        <x:v>1697</x:v>
      </x:c>
      <x:c r="Y1697" s="151" t="n">
        <x:v>44714.550775462965</x:v>
      </x:c>
      <x:c r="Z1697" s="151" t="n">
        <x:v>44714.554768518516</x:v>
      </x:c>
      <x:c r="AA1697" s="120" t="n">
        <x:v>70</x:v>
      </x:c>
      <x:c r="AB1697" s="120" t="str">
        <x:v>Anomalous</x:v>
      </x:c>
      <x:c r="AC1697" s="120" t="n">
        <x:v>0</x:v>
      </x:c>
      <x:c r="AD1697" s="120"/>
      <x:c r="AE1697" s="120"/>
      <x:c r="AF1697" s="120"/>
      <x:c r="AG1697" s="120"/>
    </x:row>
    <x:row r="1698">
      <x:c r="A1698" s="120" t="n">
        <x:v>1697</x:v>
      </x:c>
      <x:c r="B1698" s="120" t="n">
        <x:v>0</x:v>
      </x:c>
      <x:c r="C1698" s="120" t="n">
        <x:v>1</x:v>
      </x:c>
      <x:c r="D1698" s="120" t="str">
        <x:v>CADC0888</x:v>
      </x:c>
      <x:c r="E1698" s="120" t="n">
        <x:v>5</x:v>
      </x:c>
      <x:c r="F1698" s="120" t="n">
        <x:v>380</x:v>
      </x:c>
      <x:c r="G1698" s="120" t="n">
        <x:v>77</x:v>
      </x:c>
      <x:c r="H1698" s="120" t="n">
        <x:v>0.24224344805194808</x:v>
      </x:c>
      <x:c r="I1698" s="120" t="n">
        <x:v>0.09956253157305602</x:v>
      </x:c>
      <x:c r="J1698" s="120" t="n">
        <x:v>0.315535309550383</x:v>
      </x:c>
      <x:c r="K1698" s="120" t="n">
        <x:v>-0.9538836483456703</x:v>
      </x:c>
      <x:c r="L1698" s="120" t="n">
        <x:v>0.8436993493346797</x:v>
      </x:c>
      <x:c r="M1698" s="120" t="n">
        <x:v>1</x:v>
      </x:c>
      <x:c r="N1698" s="120" t="n">
        <x:v>1</x:v>
      </x:c>
      <x:c r="O1698" s="120" t="n">
        <x:v>1</x:v>
      </x:c>
      <x:c r="P1698" s="120" t="n">
        <x:v>3</x:v>
      </x:c>
      <x:c r="Q1698" s="120" t="n">
        <x:v>7</x:v>
      </x:c>
      <x:c r="R1698" s="120" t="n">
        <x:v>0.0012647478812928947</x:v>
      </x:c>
      <x:c r="S1698" s="120" t="n">
        <x:v>0.0002778476414199999</x:v>
      </x:c>
      <x:c r="T1698" s="120" t="n">
        <x:v>1900</x:v>
      </x:c>
      <x:c r="U1698" s="120" t="n">
        <x:v>385</x:v>
      </x:c>
      <x:c r="V1698" s="120" t="n">
        <x:v>0.00026200666203435796</x:v>
      </x:c>
      <x:c r="W1698" s="120" t="n">
        <x:v>0.001293019890559169</x:v>
      </x:c>
      <x:c r="X1698" s="120" t="n">
        <x:v>1698</x:v>
      </x:c>
      <x:c r="Y1698" s="151" t="n">
        <x:v>44714.55482638889</x:v>
      </x:c>
      <x:c r="Z1698" s="151" t="n">
        <x:v>44714.559224537035</x:v>
      </x:c>
      <x:c r="AA1698" s="120" t="n">
        <x:v>77</x:v>
      </x:c>
      <x:c r="AB1698" s="120" t="str">
        <x:v>Normal</x:v>
      </x:c>
      <x:c r="AC1698" s="120" t="n">
        <x:v>1</x:v>
      </x:c>
      <x:c r="AD1698" s="120" t="n">
        <x:v>59</x:v>
      </x:c>
      <x:c r="AE1698" s="120" t="n">
        <x:v>1</x:v>
      </x:c>
      <x:c r="AF1698" s="120" t="n">
        <x:v>59</x:v>
      </x:c>
      <x:c r="AG1698" s="120" t="str">
        <x:v>train=1|anomaly=0</x:v>
      </x:c>
    </x:row>
    <x:row r="1699">
      <x:c r="A1699" s="120" t="n">
        <x:v>1698</x:v>
      </x:c>
      <x:c r="B1699" s="120" t="n">
        <x:v>1</x:v>
      </x:c>
      <x:c r="C1699" s="120" t="n">
        <x:v>1</x:v>
      </x:c>
      <x:c r="D1699" s="120" t="str">
        <x:v>CADC0888</x:v>
      </x:c>
      <x:c r="E1699" s="120" t="n">
        <x:v>5</x:v>
      </x:c>
      <x:c r="F1699" s="120" t="n">
        <x:v>415</x:v>
      </x:c>
      <x:c r="G1699" s="120" t="n">
        <x:v>84</x:v>
      </x:c>
      <x:c r="H1699" s="120" t="n">
        <x:v>0.23379821904761908</x:v>
      </x:c>
      <x:c r="I1699" s="120" t="n">
        <x:v>0.08428090572948939</x:v>
      </x:c>
      <x:c r="J1699" s="120" t="n">
        <x:v>0.2903117388764867</x:v>
      </x:c>
      <x:c r="K1699" s="120" t="n">
        <x:v>-1.0105092326694127</x:v>
      </x:c>
      <x:c r="L1699" s="120" t="n">
        <x:v>0.7851635929664611</x:v>
      </x:c>
      <x:c r="M1699" s="120" t="n">
        <x:v>2</x:v>
      </x:c>
      <x:c r="N1699" s="120" t="n">
        <x:v>1</x:v>
      </x:c>
      <x:c r="O1699" s="120" t="n">
        <x:v>1</x:v>
      </x:c>
      <x:c r="P1699" s="120" t="n">
        <x:v>1</x:v>
      </x:c>
      <x:c r="Q1699" s="120" t="n">
        <x:v>2</x:v>
      </x:c>
      <x:c r="R1699" s="120" t="n">
        <x:v>0.003636861742058554</x:v>
      </x:c>
      <x:c r="S1699" s="120" t="n">
        <x:v>0.008808678829300977</x:v>
      </x:c>
      <x:c r="T1699" s="120" t="n">
        <x:v>2075</x:v>
      </x:c>
      <x:c r="U1699" s="120" t="n">
        <x:v>420</x:v>
      </x:c>
      <x:c r="V1699" s="120" t="n">
        <x:v>0.0002030865198300949</x:v>
      </x:c>
      <x:c r="W1699" s="120" t="n">
        <x:v>0.0010033441158272547</x:v>
      </x:c>
      <x:c r="X1699" s="120" t="n">
        <x:v>1699</x:v>
      </x:c>
      <x:c r="Y1699" s="151" t="n">
        <x:v>44714.559282407405</x:v>
      </x:c>
      <x:c r="Z1699" s="151" t="n">
        <x:v>44714.56408564815</x:v>
      </x:c>
      <x:c r="AA1699" s="120" t="n">
        <x:v>84</x:v>
      </x:c>
      <x:c r="AB1699" s="120" t="str">
        <x:v>Anomalous</x:v>
      </x:c>
      <x:c r="AC1699" s="120" t="n">
        <x:v>0</x:v>
      </x:c>
      <x:c r="AD1699" s="120"/>
      <x:c r="AE1699" s="120"/>
      <x:c r="AF1699" s="120"/>
      <x:c r="AG1699" s="120"/>
    </x:row>
    <x:row r="1700">
      <x:c r="A1700" s="120" t="n">
        <x:v>1699</x:v>
      </x:c>
      <x:c r="B1700" s="120" t="n">
        <x:v>0</x:v>
      </x:c>
      <x:c r="C1700" s="120" t="n">
        <x:v>0</x:v>
      </x:c>
      <x:c r="D1700" s="120" t="str">
        <x:v>CADC0888</x:v>
      </x:c>
      <x:c r="E1700" s="120" t="n">
        <x:v>5</x:v>
      </x:c>
      <x:c r="F1700" s="120" t="n">
        <x:v>380</x:v>
      </x:c>
      <x:c r="G1700" s="120" t="n">
        <x:v>77</x:v>
      </x:c>
      <x:c r="H1700" s="120" t="n">
        <x:v>0.19865860948051947</x:v>
      </x:c>
      <x:c r="I1700" s="120" t="n">
        <x:v>0.06902571092700174</x:v>
      </x:c>
      <x:c r="J1700" s="120" t="n">
        <x:v>0.2627274460862468</x:v>
      </x:c>
      <x:c r="K1700" s="120" t="n">
        <x:v>-0.9302795381335991</x:v>
      </x:c>
      <x:c r="L1700" s="120" t="n">
        <x:v>0.8610408243092538</x:v>
      </x:c>
      <x:c r="M1700" s="120" t="n">
        <x:v>1</x:v>
      </x:c>
      <x:c r="N1700" s="120" t="n">
        <x:v>1</x:v>
      </x:c>
      <x:c r="O1700" s="120" t="n">
        <x:v>1</x:v>
      </x:c>
      <x:c r="P1700" s="120" t="n">
        <x:v>2</x:v>
      </x:c>
      <x:c r="Q1700" s="120" t="n">
        <x:v>3</x:v>
      </x:c>
      <x:c r="R1700" s="120" t="n">
        <x:v>0.0010541828760166029</x:v>
      </x:c>
      <x:c r="S1700" s="120" t="n">
        <x:v>0.0004684924809963922</x:v>
      </x:c>
      <x:c r="T1700" s="120" t="n">
        <x:v>1900</x:v>
      </x:c>
      <x:c r="U1700" s="120" t="n">
        <x:v>385</x:v>
      </x:c>
      <x:c r="V1700" s="120" t="n">
        <x:v>0.00018164660770263617</x:v>
      </x:c>
      <x:c r="W1700" s="120" t="n">
        <x:v>0.0008964378042467759</x:v>
      </x:c>
      <x:c r="X1700" s="120" t="n">
        <x:v>1700</x:v>
      </x:c>
      <x:c r="Y1700" s="151" t="n">
        <x:v>44714.56414351852</x:v>
      </x:c>
      <x:c r="Z1700" s="151" t="n">
        <x:v>44714.56854166667</x:v>
      </x:c>
      <x:c r="AA1700" s="120" t="n">
        <x:v>77</x:v>
      </x:c>
      <x:c r="AB1700" s="120" t="str">
        <x:v>Normal</x:v>
      </x:c>
      <x:c r="AC1700" s="120" t="n">
        <x:v>0</x:v>
      </x:c>
      <x:c r="AD1700" s="120"/>
      <x:c r="AE1700" s="120"/>
      <x:c r="AF1700" s="120"/>
      <x:c r="AG1700" s="120"/>
    </x:row>
    <x:row r="1701">
      <x:c r="A1701" s="120" t="n">
        <x:v>1700</x:v>
      </x:c>
      <x:c r="B1701" s="120" t="n">
        <x:v>0</x:v>
      </x:c>
      <x:c r="C1701" s="120" t="n">
        <x:v>0</x:v>
      </x:c>
      <x:c r="D1701" s="120" t="str">
        <x:v>CADC0888</x:v>
      </x:c>
      <x:c r="E1701" s="120" t="n">
        <x:v>5</x:v>
      </x:c>
      <x:c r="F1701" s="120" t="n">
        <x:v>385</x:v>
      </x:c>
      <x:c r="G1701" s="120" t="n">
        <x:v>78</x:v>
      </x:c>
      <x:c r="H1701" s="120" t="n">
        <x:v>0.23364868461538463</x:v>
      </x:c>
      <x:c r="I1701" s="120" t="n">
        <x:v>0.0925133032523808</x:v>
      </x:c>
      <x:c r="J1701" s="120" t="n">
        <x:v>0.30415999614081535</x:v>
      </x:c>
      <x:c r="K1701" s="120" t="n">
        <x:v>-0.9124432042422637</x:v>
      </x:c>
      <x:c r="L1701" s="120" t="n">
        <x:v>0.8593098121213667</x:v>
      </x:c>
      <x:c r="M1701" s="120" t="n">
        <x:v>1</x:v>
      </x:c>
      <x:c r="N1701" s="120" t="n">
        <x:v>1</x:v>
      </x:c>
      <x:c r="O1701" s="120" t="n">
        <x:v>1</x:v>
      </x:c>
      <x:c r="P1701" s="120" t="n">
        <x:v>5</x:v>
      </x:c>
      <x:c r="Q1701" s="120" t="n">
        <x:v>7</x:v>
      </x:c>
      <x:c r="R1701" s="120" t="n">
        <x:v>0.0012299171047922078</x:v>
      </x:c>
      <x:c r="S1701" s="120" t="n">
        <x:v>0.0005604632506799996</x:v>
      </x:c>
      <x:c r="T1701" s="120" t="n">
        <x:v>1925</x:v>
      </x:c>
      <x:c r="U1701" s="120" t="n">
        <x:v>390</x:v>
      </x:c>
      <x:c r="V1701" s="120" t="n">
        <x:v>0.00024029429416202807</x:v>
      </x:c>
      <x:c r="W1701" s="120" t="n">
        <x:v>0.0011860679904151384</x:v>
      </x:c>
      <x:c r="X1701" s="120" t="n">
        <x:v>1701</x:v>
      </x:c>
      <x:c r="Y1701" s="151" t="n">
        <x:v>44714.56859953704</x:v>
      </x:c>
      <x:c r="Z1701" s="151" t="n">
        <x:v>44714.57305555556</x:v>
      </x:c>
      <x:c r="AA1701" s="120" t="n">
        <x:v>78</x:v>
      </x:c>
      <x:c r="AB1701" s="120" t="str">
        <x:v>Normal</x:v>
      </x:c>
      <x:c r="AC1701" s="120" t="n">
        <x:v>0</x:v>
      </x:c>
      <x:c r="AD1701" s="120"/>
      <x:c r="AE1701" s="120"/>
      <x:c r="AF1701" s="120"/>
      <x:c r="AG1701" s="120"/>
    </x:row>
    <x:row r="1702">
      <x:c r="A1702" s="120" t="n">
        <x:v>1701</x:v>
      </x:c>
      <x:c r="B1702" s="120" t="n">
        <x:v>0</x:v>
      </x:c>
      <x:c r="C1702" s="120" t="n">
        <x:v>1</x:v>
      </x:c>
      <x:c r="D1702" s="120" t="str">
        <x:v>CADC0888</x:v>
      </x:c>
      <x:c r="E1702" s="120" t="n">
        <x:v>5</x:v>
      </x:c>
      <x:c r="F1702" s="120" t="n">
        <x:v>365</x:v>
      </x:c>
      <x:c r="G1702" s="120" t="n">
        <x:v>74</x:v>
      </x:c>
      <x:c r="H1702" s="120" t="n">
        <x:v>0.2721035644594595</x:v>
      </x:c>
      <x:c r="I1702" s="120" t="n">
        <x:v>0.10892278649540361</x:v>
      </x:c>
      <x:c r="J1702" s="120" t="n">
        <x:v>0.3300345231872018</x:v>
      </x:c>
      <x:c r="K1702" s="120" t="n">
        <x:v>-1.1593121835758513</x:v>
      </x:c>
      <x:c r="L1702" s="120" t="n">
        <x:v>0.709964626449009</x:v>
      </x:c>
      <x:c r="M1702" s="120" t="n">
        <x:v>1</x:v>
      </x:c>
      <x:c r="N1702" s="120" t="n">
        <x:v>1</x:v>
      </x:c>
      <x:c r="O1702" s="120" t="n">
        <x:v>1</x:v>
      </x:c>
      <x:c r="P1702" s="120" t="n">
        <x:v>2</x:v>
      </x:c>
      <x:c r="Q1702" s="120" t="n">
        <x:v>7</x:v>
      </x:c>
      <x:c r="R1702" s="120" t="n">
        <x:v>0.0013394694239089015</x:v>
      </x:c>
      <x:c r="S1702" s="120" t="n">
        <x:v>0.00022044177029790815</x:v>
      </x:c>
      <x:c r="T1702" s="120" t="n">
        <x:v>1825</x:v>
      </x:c>
      <x:c r="U1702" s="120" t="n">
        <x:v>370</x:v>
      </x:c>
      <x:c r="V1702" s="120" t="n">
        <x:v>0.0002984185931380921</x:v>
      </x:c>
      <x:c r="W1702" s="120" t="n">
        <x:v>0.001471929547235184</x:v>
      </x:c>
      <x:c r="X1702" s="120" t="n">
        <x:v>1702</x:v>
      </x:c>
      <x:c r="Y1702" s="151" t="n">
        <x:v>44714.573113425926</x:v>
      </x:c>
      <x:c r="Z1702" s="151" t="n">
        <x:v>44714.57733796296</x:v>
      </x:c>
      <x:c r="AA1702" s="120" t="n">
        <x:v>74</x:v>
      </x:c>
      <x:c r="AB1702" s="120" t="str">
        <x:v>Normal</x:v>
      </x:c>
      <x:c r="AC1702" s="120" t="n">
        <x:v>1</x:v>
      </x:c>
      <x:c r="AD1702" s="120" t="n">
        <x:v>605</x:v>
      </x:c>
      <x:c r="AE1702" s="120" t="n">
        <x:v>7</x:v>
      </x:c>
      <x:c r="AF1702" s="120" t="n">
        <x:v>5</x:v>
      </x:c>
      <x:c r="AG1702" s="120" t="str">
        <x:v>train=1|anomaly=0</x:v>
      </x:c>
    </x:row>
    <x:row r="1703">
      <x:c r="A1703" s="120" t="n">
        <x:v>1702</x:v>
      </x:c>
      <x:c r="B1703" s="120" t="n">
        <x:v>1</x:v>
      </x:c>
      <x:c r="C1703" s="120" t="n">
        <x:v>1</x:v>
      </x:c>
      <x:c r="D1703" s="120" t="str">
        <x:v>CADC0888</x:v>
      </x:c>
      <x:c r="E1703" s="120" t="n">
        <x:v>5</x:v>
      </x:c>
      <x:c r="F1703" s="120" t="n">
        <x:v>335</x:v>
      </x:c>
      <x:c r="G1703" s="120" t="n">
        <x:v>68</x:v>
      </x:c>
      <x:c r="H1703" s="120" t="n">
        <x:v>0.26279791735294117</x:v>
      </x:c>
      <x:c r="I1703" s="120" t="n">
        <x:v>0.10213121806967262</x:v>
      </x:c>
      <x:c r="J1703" s="120" t="n">
        <x:v>0.3195797522836399</x:v>
      </x:c>
      <x:c r="K1703" s="120" t="n">
        <x:v>-1.0129065487719895</x:v>
      </x:c>
      <x:c r="L1703" s="120" t="n">
        <x:v>0.7730757019961408</x:v>
      </x:c>
      <x:c r="M1703" s="120" t="n">
        <x:v>2</x:v>
      </x:c>
      <x:c r="N1703" s="120" t="n">
        <x:v>1</x:v>
      </x:c>
      <x:c r="O1703" s="120" t="n">
        <x:v>1</x:v>
      </x:c>
      <x:c r="P1703" s="120" t="n">
        <x:v>2</x:v>
      </x:c>
      <x:c r="Q1703" s="120" t="n">
        <x:v>2</x:v>
      </x:c>
      <x:c r="R1703" s="120" t="n">
        <x:v>0.006003647557760123</x:v>
      </x:c>
      <x:c r="S1703" s="120" t="n">
        <x:v>0.014201498657525947</x:v>
      </x:c>
      <x:c r="T1703" s="120" t="n">
        <x:v>1675</x:v>
      </x:c>
      <x:c r="U1703" s="120" t="n">
        <x:v>340</x:v>
      </x:c>
      <x:c r="V1703" s="120" t="n">
        <x:v>0.00030486930767066454</x:v>
      </x:c>
      <x:c r="W1703" s="120" t="n">
        <x:v>0.0015019296774951858</x:v>
      </x:c>
      <x:c r="X1703" s="120" t="n">
        <x:v>1703</x:v>
      </x:c>
      <x:c r="Y1703" s="151" t="n">
        <x:v>44714.57739583333</x:v>
      </x:c>
      <x:c r="Z1703" s="151" t="n">
        <x:v>44714.58127314815</x:v>
      </x:c>
      <x:c r="AA1703" s="120" t="n">
        <x:v>68</x:v>
      </x:c>
      <x:c r="AB1703" s="120" t="str">
        <x:v>Anomalous</x:v>
      </x:c>
      <x:c r="AC1703" s="120" t="n">
        <x:v>0</x:v>
      </x:c>
      <x:c r="AD1703" s="120"/>
      <x:c r="AE1703" s="120"/>
      <x:c r="AF1703" s="120"/>
      <x:c r="AG1703" s="120"/>
    </x:row>
    <x:row r="1704">
      <x:c r="A1704" s="120" t="n">
        <x:v>1703</x:v>
      </x:c>
      <x:c r="B1704" s="120" t="n">
        <x:v>0</x:v>
      </x:c>
      <x:c r="C1704" s="120" t="n">
        <x:v>1</x:v>
      </x:c>
      <x:c r="D1704" s="120" t="str">
        <x:v>CADC0888</x:v>
      </x:c>
      <x:c r="E1704" s="120" t="n">
        <x:v>5</x:v>
      </x:c>
      <x:c r="F1704" s="120" t="n">
        <x:v>355</x:v>
      </x:c>
      <x:c r="G1704" s="120" t="n">
        <x:v>72</x:v>
      </x:c>
      <x:c r="H1704" s="120" t="n">
        <x:v>0.35868270527777774</x:v>
      </x:c>
      <x:c r="I1704" s="120" t="n">
        <x:v>0.15987928658991535</x:v>
      </x:c>
      <x:c r="J1704" s="120" t="n">
        <x:v>0.399849079766248</x:v>
      </x:c>
      <x:c r="K1704" s="120" t="n">
        <x:v>-1.2460076699545979</x:v>
      </x:c>
      <x:c r="L1704" s="120" t="n">
        <x:v>0.6023553007769328</x:v>
      </x:c>
      <x:c r="M1704" s="120" t="n">
        <x:v>1</x:v>
      </x:c>
      <x:c r="N1704" s="120" t="n">
        <x:v>1</x:v>
      </x:c>
      <x:c r="O1704" s="120" t="n">
        <x:v>1</x:v>
      </x:c>
      <x:c r="P1704" s="120" t="n">
        <x:v>4</x:v>
      </x:c>
      <x:c r="Q1704" s="120" t="n">
        <x:v>6</x:v>
      </x:c>
      <x:c r="R1704" s="120" t="n">
        <x:v>0.0018677016377005014</x:v>
      </x:c>
      <x:c r="S1704" s="120" t="n">
        <x:v>0.0005689301699418713</x:v>
      </x:c>
      <x:c r="T1704" s="120" t="n">
        <x:v>1775</x:v>
      </x:c>
      <x:c r="U1704" s="120" t="n">
        <x:v>360</x:v>
      </x:c>
      <x:c r="V1704" s="120" t="n">
        <x:v>0.00045036418757722635</x:v>
      </x:c>
      <x:c r="W1704" s="120" t="n">
        <x:v>0.002220545647082158</x:v>
      </x:c>
      <x:c r="X1704" s="120" t="n">
        <x:v>1704</x:v>
      </x:c>
      <x:c r="Y1704" s="151" t="n">
        <x:v>44714.58133101852</x:v>
      </x:c>
      <x:c r="Z1704" s="151" t="n">
        <x:v>44714.585439814815</x:v>
      </x:c>
      <x:c r="AA1704" s="120" t="n">
        <x:v>72</x:v>
      </x:c>
      <x:c r="AB1704" s="120" t="str">
        <x:v>Normal</x:v>
      </x:c>
      <x:c r="AC1704" s="120" t="n">
        <x:v>1</x:v>
      </x:c>
      <x:c r="AD1704" s="120" t="n">
        <x:v>144</x:v>
      </x:c>
      <x:c r="AE1704" s="120" t="n">
        <x:v>2</x:v>
      </x:c>
      <x:c r="AF1704" s="120" t="n">
        <x:v>44</x:v>
      </x:c>
      <x:c r="AG1704" s="120" t="str">
        <x:v>train=1|anomaly=0</x:v>
      </x:c>
    </x:row>
    <x:row r="1705">
      <x:c r="A1705" s="120" t="n">
        <x:v>1704</x:v>
      </x:c>
      <x:c r="B1705" s="120" t="n">
        <x:v>0</x:v>
      </x:c>
      <x:c r="C1705" s="120" t="n">
        <x:v>0</x:v>
      </x:c>
      <x:c r="D1705" s="120" t="str">
        <x:v>CADC0888</x:v>
      </x:c>
      <x:c r="E1705" s="120" t="n">
        <x:v>5</x:v>
      </x:c>
      <x:c r="F1705" s="120" t="n">
        <x:v>390</x:v>
      </x:c>
      <x:c r="G1705" s="120" t="n">
        <x:v>79</x:v>
      </x:c>
      <x:c r="H1705" s="120" t="n">
        <x:v>0.37668685696202536</x:v>
      </x:c>
      <x:c r="I1705" s="120" t="n">
        <x:v>0.14943614245307987</x:v>
      </x:c>
      <x:c r="J1705" s="120" t="n">
        <x:v>0.3865697122810838</x:v>
      </x:c>
      <x:c r="K1705" s="120" t="n">
        <x:v>-1.3495984025363066</x:v>
      </x:c>
      <x:c r="L1705" s="120" t="n">
        <x:v>0.5150601280438752</x:v>
      </x:c>
      <x:c r="M1705" s="120" t="n">
        <x:v>1</x:v>
      </x:c>
      <x:c r="N1705" s="120" t="n">
        <x:v>1</x:v>
      </x:c>
      <x:c r="O1705" s="120" t="n">
        <x:v>1</x:v>
      </x:c>
      <x:c r="P1705" s="120" t="n">
        <x:v>2</x:v>
      </x:c>
      <x:c r="Q1705" s="120" t="n">
        <x:v>9</x:v>
      </x:c>
      <x:c r="R1705" s="120" t="n">
        <x:v>0.0014239379582368966</x:v>
      </x:c>
      <x:c r="S1705" s="120" t="n">
        <x:v>0.00035969854234586574</x:v>
      </x:c>
      <x:c r="T1705" s="120" t="n">
        <x:v>1950</x:v>
      </x:c>
      <x:c r="U1705" s="120" t="n">
        <x:v>395</x:v>
      </x:c>
      <x:c r="V1705" s="120" t="n">
        <x:v>0.00038316959603353816</x:v>
      </x:c>
      <x:c r="W1705" s="120" t="n">
        <x:v>0.0018915967399124034</x:v>
      </x:c>
      <x:c r="X1705" s="120" t="n">
        <x:v>1705</x:v>
      </x:c>
      <x:c r="Y1705" s="151" t="n">
        <x:v>44714.585497685184</x:v>
      </x:c>
      <x:c r="Z1705" s="151" t="n">
        <x:v>44714.59001157407</x:v>
      </x:c>
      <x:c r="AA1705" s="120" t="n">
        <x:v>79</x:v>
      </x:c>
      <x:c r="AB1705" s="120" t="str">
        <x:v>Normal</x:v>
      </x:c>
      <x:c r="AC1705" s="120" t="n">
        <x:v>1</x:v>
      </x:c>
      <x:c r="AD1705" s="120" t="n">
        <x:v>775</x:v>
      </x:c>
      <x:c r="AE1705" s="120" t="n">
        <x:v>8</x:v>
      </x:c>
      <x:c r="AF1705" s="120" t="n">
        <x:v>75</x:v>
      </x:c>
      <x:c r="AG1705" s="120" t="str">
        <x:v>train=0|anomaly=0</x:v>
      </x:c>
    </x:row>
    <x:row r="1706">
      <x:c r="A1706" s="120" t="n">
        <x:v>1705</x:v>
      </x:c>
      <x:c r="B1706" s="120" t="n">
        <x:v>0</x:v>
      </x:c>
      <x:c r="C1706" s="120" t="n">
        <x:v>1</x:v>
      </x:c>
      <x:c r="D1706" s="120" t="str">
        <x:v>CADC0888</x:v>
      </x:c>
      <x:c r="E1706" s="120" t="n">
        <x:v>5</x:v>
      </x:c>
      <x:c r="F1706" s="120" t="n">
        <x:v>400</x:v>
      </x:c>
      <x:c r="G1706" s="120" t="n">
        <x:v>81</x:v>
      </x:c>
      <x:c r="H1706" s="120" t="n">
        <x:v>0.3385959709876543</x:v>
      </x:c>
      <x:c r="I1706" s="120" t="n">
        <x:v>0.14788949124935877</x:v>
      </x:c>
      <x:c r="J1706" s="120" t="n">
        <x:v>0.3845640275030398</x:v>
      </x:c>
      <x:c r="K1706" s="120" t="n">
        <x:v>-1.2014574009237617</x:v>
      </x:c>
      <x:c r="L1706" s="120" t="n">
        <x:v>0.6508282796081062</x:v>
      </x:c>
      <x:c r="M1706" s="120" t="n">
        <x:v>1</x:v>
      </x:c>
      <x:c r="N1706" s="120" t="n">
        <x:v>1</x:v>
      </x:c>
      <x:c r="O1706" s="120" t="n">
        <x:v>1</x:v>
      </x:c>
      <x:c r="P1706" s="120" t="n">
        <x:v>3</x:v>
      </x:c>
      <x:c r="Q1706" s="120" t="n">
        <x:v>5</x:v>
      </x:c>
      <x:c r="R1706" s="120" t="n">
        <x:v>0.0015733182990031256</x:v>
      </x:c>
      <x:c r="S1706" s="120" t="n">
        <x:v>0.0008487475242055667</x:v>
      </x:c>
      <x:c r="T1706" s="120" t="n">
        <x:v>2000</x:v>
      </x:c>
      <x:c r="U1706" s="120" t="n">
        <x:v>405</x:v>
      </x:c>
      <x:c r="V1706" s="120" t="n">
        <x:v>0.00036972372812339694</x:v>
      </x:c>
      <x:c r="W1706" s="120" t="n">
        <x:v>0.0018257961882636885</x:v>
      </x:c>
      <x:c r="X1706" s="120" t="n">
        <x:v>1706</x:v>
      </x:c>
      <x:c r="Y1706" s="151" t="n">
        <x:v>44714.59018518519</x:v>
      </x:c>
      <x:c r="Z1706" s="151" t="n">
        <x:v>44714.594814814816</x:v>
      </x:c>
      <x:c r="AA1706" s="120" t="n">
        <x:v>81</x:v>
      </x:c>
      <x:c r="AB1706" s="120" t="str">
        <x:v>Normal</x:v>
      </x:c>
      <x:c r="AC1706" s="120" t="n">
        <x:v>1</x:v>
      </x:c>
      <x:c r="AD1706" s="120" t="n">
        <x:v>891</x:v>
      </x:c>
      <x:c r="AE1706" s="120" t="n">
        <x:v>9</x:v>
      </x:c>
      <x:c r="AF1706" s="120" t="n">
        <x:v>91</x:v>
      </x:c>
      <x:c r="AG1706" s="120" t="str">
        <x:v>train=1|anomaly=0</x:v>
      </x:c>
    </x:row>
    <x:row r="1707">
      <x:c r="A1707" s="120" t="n">
        <x:v>1706</x:v>
      </x:c>
      <x:c r="B1707" s="120" t="n">
        <x:v>0</x:v>
      </x:c>
      <x:c r="C1707" s="120" t="n">
        <x:v>1</x:v>
      </x:c>
      <x:c r="D1707" s="120" t="str">
        <x:v>CADC0888</x:v>
      </x:c>
      <x:c r="E1707" s="120" t="n">
        <x:v>5</x:v>
      </x:c>
      <x:c r="F1707" s="120" t="n">
        <x:v>480</x:v>
      </x:c>
      <x:c r="G1707" s="120" t="n">
        <x:v>97</x:v>
      </x:c>
      <x:c r="H1707" s="120" t="n">
        <x:v>0.3524709846391752</x:v>
      </x:c>
      <x:c r="I1707" s="120" t="n">
        <x:v>0.13874560784735035</x:v>
      </x:c>
      <x:c r="J1707" s="120" t="n">
        <x:v>0.37248571495743343</x:v>
      </x:c>
      <x:c r="K1707" s="120" t="n">
        <x:v>-1.2538381764327675</x:v>
      </x:c>
      <x:c r="L1707" s="120" t="n">
        <x:v>0.5940766325502027</x:v>
      </x:c>
      <x:c r="M1707" s="120" t="n">
        <x:v>1</x:v>
      </x:c>
      <x:c r="N1707" s="120" t="n">
        <x:v>1</x:v>
      </x:c>
      <x:c r="O1707" s="120" t="n">
        <x:v>1</x:v>
      </x:c>
      <x:c r="P1707" s="120" t="n">
        <x:v>4</x:v>
      </x:c>
      <x:c r="Q1707" s="120" t="n">
        <x:v>15</x:v>
      </x:c>
      <x:c r="R1707" s="120" t="n">
        <x:v>0.0008419804322938561</x:v>
      </x:c>
      <x:c r="S1707" s="120" t="n">
        <x:v>0.00016602085674403134</x:v>
      </x:c>
      <x:c r="T1707" s="120" t="n">
        <x:v>2400</x:v>
      </x:c>
      <x:c r="U1707" s="120" t="n">
        <x:v>485</x:v>
      </x:c>
      <x:c r="V1707" s="120" t="n">
        <x:v>0.0002890533496819799</x:v>
      </x:c>
      <x:c r="W1707" s="120" t="n">
        <x:v>0.0014303670912097974</x:v>
      </x:c>
      <x:c r="X1707" s="120" t="n">
        <x:v>1707</x:v>
      </x:c>
      <x:c r="Y1707" s="151" t="n">
        <x:v>44714.594872685186</x:v>
      </x:c>
      <x:c r="Z1707" s="151" t="n">
        <x:v>44714.60042824074</x:v>
      </x:c>
      <x:c r="AA1707" s="120" t="n">
        <x:v>97</x:v>
      </x:c>
      <x:c r="AB1707" s="120" t="str">
        <x:v>Normal</x:v>
      </x:c>
      <x:c r="AC1707" s="120" t="n">
        <x:v>1</x:v>
      </x:c>
      <x:c r="AD1707" s="120" t="n">
        <x:v>37</x:v>
      </x:c>
      <x:c r="AE1707" s="120" t="n">
        <x:v>1</x:v>
      </x:c>
      <x:c r="AF1707" s="120" t="n">
        <x:v>37</x:v>
      </x:c>
      <x:c r="AG1707" s="120" t="str">
        <x:v>train=1|anomaly=0</x:v>
      </x:c>
    </x:row>
    <x:row r="1708">
      <x:c r="A1708" s="120" t="n">
        <x:v>1707</x:v>
      </x:c>
      <x:c r="B1708" s="120" t="n">
        <x:v>0</x:v>
      </x:c>
      <x:c r="C1708" s="120" t="n">
        <x:v>1</x:v>
      </x:c>
      <x:c r="D1708" s="120" t="str">
        <x:v>CADC0888</x:v>
      </x:c>
      <x:c r="E1708" s="120" t="n">
        <x:v>5</x:v>
      </x:c>
      <x:c r="F1708" s="120" t="n">
        <x:v>430</x:v>
      </x:c>
      <x:c r="G1708" s="120" t="n">
        <x:v>87</x:v>
      </x:c>
      <x:c r="H1708" s="120" t="n">
        <x:v>0.32454251827586206</x:v>
      </x:c>
      <x:c r="I1708" s="120" t="n">
        <x:v>0.14229543618415233</x:v>
      </x:c>
      <x:c r="J1708" s="120" t="n">
        <x:v>0.3772206730604148</x:v>
      </x:c>
      <x:c r="K1708" s="120" t="n">
        <x:v>-0.9334142075218459</x:v>
      </x:c>
      <x:c r="L1708" s="120" t="n">
        <x:v>0.8124918675487935</x:v>
      </x:c>
      <x:c r="M1708" s="120" t="n">
        <x:v>1</x:v>
      </x:c>
      <x:c r="N1708" s="120" t="n">
        <x:v>1</x:v>
      </x:c>
      <x:c r="O1708" s="120" t="n">
        <x:v>1</x:v>
      </x:c>
      <x:c r="P1708" s="120" t="n">
        <x:v>2</x:v>
      </x:c>
      <x:c r="Q1708" s="120" t="n">
        <x:v>6</x:v>
      </x:c>
      <x:c r="R1708" s="120" t="n">
        <x:v>0.0013192938445402346</x:v>
      </x:c>
      <x:c r="S1708" s="120" t="n">
        <x:v>0.00027418705456396</x:v>
      </x:c>
      <x:c r="T1708" s="120" t="n">
        <x:v>2150</x:v>
      </x:c>
      <x:c r="U1708" s="120" t="n">
        <x:v>435</x:v>
      </x:c>
      <x:c r="V1708" s="120" t="n">
        <x:v>0.0003309196190329124</x:v>
      </x:c>
      <x:c r="W1708" s="120" t="n">
        <x:v>0.0016355797262546244</x:v>
      </x:c>
      <x:c r="X1708" s="120" t="n">
        <x:v>1708</x:v>
      </x:c>
      <x:c r="Y1708" s="151" t="n">
        <x:v>44714.600486111114</x:v>
      </x:c>
      <x:c r="Z1708" s="151" t="n">
        <x:v>44714.605462962965</x:v>
      </x:c>
      <x:c r="AA1708" s="120" t="n">
        <x:v>87</x:v>
      </x:c>
      <x:c r="AB1708" s="120" t="str">
        <x:v>Normal</x:v>
      </x:c>
      <x:c r="AC1708" s="120" t="n">
        <x:v>0</x:v>
      </x:c>
      <x:c r="AD1708" s="120"/>
      <x:c r="AE1708" s="120"/>
      <x:c r="AF1708" s="120"/>
      <x:c r="AG1708" s="120"/>
    </x:row>
    <x:row r="1709">
      <x:c r="A1709" s="120" t="n">
        <x:v>1708</x:v>
      </x:c>
      <x:c r="B1709" s="120" t="n">
        <x:v>1</x:v>
      </x:c>
      <x:c r="C1709" s="120" t="n">
        <x:v>1</x:v>
      </x:c>
      <x:c r="D1709" s="120" t="str">
        <x:v>CADC0888</x:v>
      </x:c>
      <x:c r="E1709" s="120" t="n">
        <x:v>5</x:v>
      </x:c>
      <x:c r="F1709" s="120" t="n">
        <x:v>335</x:v>
      </x:c>
      <x:c r="G1709" s="120" t="n">
        <x:v>68</x:v>
      </x:c>
      <x:c r="H1709" s="120" t="n">
        <x:v>0.2961731813235295</x:v>
      </x:c>
      <x:c r="I1709" s="120" t="n">
        <x:v>0.11525764045230621</x:v>
      </x:c>
      <x:c r="J1709" s="120" t="n">
        <x:v>0.3394961567563118</x:v>
      </x:c>
      <x:c r="K1709" s="120" t="n">
        <x:v>-1.0646063560078491</x:v>
      </x:c>
      <x:c r="L1709" s="120" t="n">
        <x:v>0.7256883999804471</x:v>
      </x:c>
      <x:c r="M1709" s="120" t="n">
        <x:v>2</x:v>
      </x:c>
      <x:c r="N1709" s="120" t="n">
        <x:v>1</x:v>
      </x:c>
      <x:c r="O1709" s="120" t="n">
        <x:v>1</x:v>
      </x:c>
      <x:c r="P1709" s="120" t="n">
        <x:v>1</x:v>
      </x:c>
      <x:c r="Q1709" s="120" t="n">
        <x:v>1</x:v>
      </x:c>
      <x:c r="R1709" s="120" t="n">
        <x:v>0.011267199975203514</x:v>
      </x:c>
      <x:c r="S1709" s="120" t="n">
        <x:v>0.03004527949424082</x:v>
      </x:c>
      <x:c r="T1709" s="120" t="n">
        <x:v>1675</x:v>
      </x:c>
      <x:c r="U1709" s="120" t="n">
        <x:v>340</x:v>
      </x:c>
      <x:c r="V1709" s="120" t="n">
        <x:v>0.0003440526580665857</x:v>
      </x:c>
      <x:c r="W1709" s="120" t="n">
        <x:v>0.0016949653007692091</x:v>
      </x:c>
      <x:c r="X1709" s="120" t="n">
        <x:v>1709</x:v>
      </x:c>
      <x:c r="Y1709" s="151" t="n">
        <x:v>44714.605520833335</x:v>
      </x:c>
      <x:c r="Z1709" s="151" t="n">
        <x:v>44714.609398148146</x:v>
      </x:c>
      <x:c r="AA1709" s="120" t="n">
        <x:v>68</x:v>
      </x:c>
      <x:c r="AB1709" s="120" t="str">
        <x:v>Anomalous</x:v>
      </x:c>
      <x:c r="AC1709" s="120" t="n">
        <x:v>1</x:v>
      </x:c>
      <x:c r="AD1709" s="120" t="n">
        <x:v>477</x:v>
      </x:c>
      <x:c r="AE1709" s="120" t="n">
        <x:v>5</x:v>
      </x:c>
      <x:c r="AF1709" s="120" t="n">
        <x:v>77</x:v>
      </x:c>
      <x:c r="AG1709" s="120" t="str">
        <x:v>train=1|anomaly=1</x:v>
      </x:c>
    </x:row>
    <x:row r="1710">
      <x:c r="A1710" s="120" t="n">
        <x:v>1709</x:v>
      </x:c>
      <x:c r="B1710" s="120" t="n">
        <x:v>0</x:v>
      </x:c>
      <x:c r="C1710" s="120" t="n">
        <x:v>0</x:v>
      </x:c>
      <x:c r="D1710" s="120" t="str">
        <x:v>CADC0888</x:v>
      </x:c>
      <x:c r="E1710" s="120" t="n">
        <x:v>5</x:v>
      </x:c>
      <x:c r="F1710" s="120" t="n">
        <x:v>350</x:v>
      </x:c>
      <x:c r="G1710" s="120" t="n">
        <x:v>71</x:v>
      </x:c>
      <x:c r="H1710" s="120" t="n">
        <x:v>0.38701767971830986</x:v>
      </x:c>
      <x:c r="I1710" s="120" t="n">
        <x:v>0.15663456339070508</x:v>
      </x:c>
      <x:c r="J1710" s="120" t="n">
        <x:v>0.39577084707025234</x:v>
      </x:c>
      <x:c r="K1710" s="120" t="n">
        <x:v>-1.3567290612675527</x:v>
      </x:c>
      <x:c r="L1710" s="120" t="n">
        <x:v>0.48058758179643646</x:v>
      </x:c>
      <x:c r="M1710" s="120" t="n">
        <x:v>1</x:v>
      </x:c>
      <x:c r="N1710" s="120" t="n">
        <x:v>1</x:v>
      </x:c>
      <x:c r="O1710" s="120" t="n">
        <x:v>1</x:v>
      </x:c>
      <x:c r="P1710" s="120" t="n">
        <x:v>4</x:v>
      </x:c>
      <x:c r="Q1710" s="120" t="n">
        <x:v>7</x:v>
      </x:c>
      <x:c r="R1710" s="120" t="n">
        <x:v>0.0017711297954474752</x:v>
      </x:c>
      <x:c r="S1710" s="120" t="n">
        <x:v>0.0007045231260481</x:v>
      </x:c>
      <x:c r="T1710" s="120" t="n">
        <x:v>1750</x:v>
      </x:c>
      <x:c r="U1710" s="120" t="n">
        <x:v>355</x:v>
      </x:c>
      <x:c r="V1710" s="120" t="n">
        <x:v>0.0004475273239734431</x:v>
      </x:c>
      <x:c r="W1710" s="120" t="n">
        <x:v>0.0022061206111366914</x:v>
      </x:c>
      <x:c r="X1710" s="120" t="n">
        <x:v>1710</x:v>
      </x:c>
      <x:c r="Y1710" s="151" t="n">
        <x:v>44714.609456018516</x:v>
      </x:c>
      <x:c r="Z1710" s="151" t="n">
        <x:v>44714.61350694444</x:v>
      </x:c>
      <x:c r="AA1710" s="120" t="n">
        <x:v>71</x:v>
      </x:c>
      <x:c r="AB1710" s="120" t="str">
        <x:v>Normal</x:v>
      </x:c>
      <x:c r="AC1710" s="120" t="n">
        <x:v>0</x:v>
      </x:c>
      <x:c r="AD1710" s="120"/>
      <x:c r="AE1710" s="120"/>
      <x:c r="AF1710" s="120"/>
      <x:c r="AG1710" s="120"/>
    </x:row>
    <x:row r="1711">
      <x:c r="A1711" s="120" t="n">
        <x:v>1710</x:v>
      </x:c>
      <x:c r="B1711" s="120" t="n">
        <x:v>0</x:v>
      </x:c>
      <x:c r="C1711" s="120" t="n">
        <x:v>0</x:v>
      </x:c>
      <x:c r="D1711" s="120" t="str">
        <x:v>CADC0888</x:v>
      </x:c>
      <x:c r="E1711" s="120" t="n">
        <x:v>5</x:v>
      </x:c>
      <x:c r="F1711" s="120" t="n">
        <x:v>375</x:v>
      </x:c>
      <x:c r="G1711" s="120" t="n">
        <x:v>76</x:v>
      </x:c>
      <x:c r="H1711" s="120" t="n">
        <x:v>0.3501465403947368</x:v>
      </x:c>
      <x:c r="I1711" s="120" t="n">
        <x:v>0.15392528993555926</x:v>
      </x:c>
      <x:c r="J1711" s="120" t="n">
        <x:v>0.3923331364230649</x:v>
      </x:c>
      <x:c r="K1711" s="120" t="n">
        <x:v>-1.2463874692433958</x:v>
      </x:c>
      <x:c r="L1711" s="120" t="n">
        <x:v>0.6059281149209655</x:v>
      </x:c>
      <x:c r="M1711" s="120" t="n">
        <x:v>1</x:v>
      </x:c>
      <x:c r="N1711" s="120" t="n">
        <x:v>1</x:v>
      </x:c>
      <x:c r="O1711" s="120" t="n">
        <x:v>1</x:v>
      </x:c>
      <x:c r="P1711" s="120" t="n">
        <x:v>2</x:v>
      </x:c>
      <x:c r="Q1711" s="120" t="n">
        <x:v>14</x:v>
      </x:c>
      <x:c r="R1711" s="120" t="n">
        <x:v>0.0014959197499855282</x:v>
      </x:c>
      <x:c r="S1711" s="120" t="n">
        <x:v>0.00009580660926607034</x:v>
      </x:c>
      <x:c r="T1711" s="120" t="n">
        <x:v>1875</x:v>
      </x:c>
      <x:c r="U1711" s="120" t="n">
        <x:v>380</x:v>
      </x:c>
      <x:c r="V1711" s="120" t="n">
        <x:v>0.000410467439828158</x:v>
      </x:c>
      <x:c r="W1711" s="120" t="n">
        <x:v>0.0020253327623099902</x:v>
      </x:c>
      <x:c r="X1711" s="120" t="n">
        <x:v>1711</x:v>
      </x:c>
      <x:c r="Y1711" s="151" t="n">
        <x:v>44714.61356481481</x:v>
      </x:c>
      <x:c r="Z1711" s="151" t="n">
        <x:v>44714.61790509259</x:v>
      </x:c>
      <x:c r="AA1711" s="120" t="n">
        <x:v>76</x:v>
      </x:c>
      <x:c r="AB1711" s="120" t="str">
        <x:v>Normal</x:v>
      </x:c>
      <x:c r="AC1711" s="120" t="n">
        <x:v>0</x:v>
      </x:c>
      <x:c r="AD1711" s="120"/>
      <x:c r="AE1711" s="120"/>
      <x:c r="AF1711" s="120"/>
      <x:c r="AG1711" s="120"/>
    </x:row>
    <x:row r="1712">
      <x:c r="A1712" s="120" t="n">
        <x:v>1711</x:v>
      </x:c>
      <x:c r="B1712" s="120" t="n">
        <x:v>0</x:v>
      </x:c>
      <x:c r="C1712" s="120" t="n">
        <x:v>1</x:v>
      </x:c>
      <x:c r="D1712" s="120" t="str">
        <x:v>CADC0888</x:v>
      </x:c>
      <x:c r="E1712" s="120" t="n">
        <x:v>5</x:v>
      </x:c>
      <x:c r="F1712" s="120" t="n">
        <x:v>375</x:v>
      </x:c>
      <x:c r="G1712" s="120" t="n">
        <x:v>76</x:v>
      </x:c>
      <x:c r="H1712" s="120" t="n">
        <x:v>0.3026512881578947</x:v>
      </x:c>
      <x:c r="I1712" s="120" t="n">
        <x:v>0.12161335023480975</x:v>
      </x:c>
      <x:c r="J1712" s="120" t="n">
        <x:v>0.3487310571698623</x:v>
      </x:c>
      <x:c r="K1712" s="120" t="n">
        <x:v>-1.2396887101558767</x:v>
      </x:c>
      <x:c r="L1712" s="120" t="n">
        <x:v>0.6339657652780278</x:v>
      </x:c>
      <x:c r="M1712" s="120" t="n">
        <x:v>1</x:v>
      </x:c>
      <x:c r="N1712" s="120" t="n">
        <x:v>1</x:v>
      </x:c>
      <x:c r="O1712" s="120" t="n">
        <x:v>1</x:v>
      </x:c>
      <x:c r="P1712" s="120" t="n">
        <x:v>3</x:v>
      </x:c>
      <x:c r="Q1712" s="120" t="n">
        <x:v>11</x:v>
      </x:c>
      <x:c r="R1712" s="120" t="n">
        <x:v>0.0012665525573538664</x:v>
      </x:c>
      <x:c r="S1712" s="120" t="n">
        <x:v>0.00020852045574945935</x:v>
      </x:c>
      <x:c r="T1712" s="120" t="n">
        <x:v>1875</x:v>
      </x:c>
      <x:c r="U1712" s="120" t="n">
        <x:v>380</x:v>
      </x:c>
      <x:c r="V1712" s="120" t="n">
        <x:v>0.000324302267292826</x:v>
      </x:c>
      <x:c r="W1712" s="120" t="n">
        <x:v>0.0016001756609843388</x:v>
      </x:c>
      <x:c r="X1712" s="120" t="n">
        <x:v>1712</x:v>
      </x:c>
      <x:c r="Y1712" s="151" t="n">
        <x:v>44714.61796296296</x:v>
      </x:c>
      <x:c r="Z1712" s="151" t="n">
        <x:v>44714.62230324074</x:v>
      </x:c>
      <x:c r="AA1712" s="120" t="n">
        <x:v>76</x:v>
      </x:c>
      <x:c r="AB1712" s="120" t="str">
        <x:v>Normal</x:v>
      </x:c>
      <x:c r="AC1712" s="120" t="n">
        <x:v>0</x:v>
      </x:c>
      <x:c r="AD1712" s="120"/>
      <x:c r="AE1712" s="120"/>
      <x:c r="AF1712" s="120"/>
      <x:c r="AG1712" s="120"/>
    </x:row>
    <x:row r="1713">
      <x:c r="A1713" s="120" t="n">
        <x:v>1712</x:v>
      </x:c>
      <x:c r="B1713" s="120" t="n">
        <x:v>0</x:v>
      </x:c>
      <x:c r="C1713" s="120" t="n">
        <x:v>0</x:v>
      </x:c>
      <x:c r="D1713" s="120" t="str">
        <x:v>CADC0888</x:v>
      </x:c>
      <x:c r="E1713" s="120" t="n">
        <x:v>5</x:v>
      </x:c>
      <x:c r="F1713" s="120" t="n">
        <x:v>420</x:v>
      </x:c>
      <x:c r="G1713" s="120" t="n">
        <x:v>85</x:v>
      </x:c>
      <x:c r="H1713" s="120" t="n">
        <x:v>0.3265513517647059</x:v>
      </x:c>
      <x:c r="I1713" s="120" t="n">
        <x:v>0.1312824122481811</x:v>
      </x:c>
      <x:c r="J1713" s="120" t="n">
        <x:v>0.3623291490457</x:v>
      </x:c>
      <x:c r="K1713" s="120" t="n">
        <x:v>-1.3275533138712337</x:v>
      </x:c>
      <x:c r="L1713" s="120" t="n">
        <x:v>0.5535854865957948</x:v>
      </x:c>
      <x:c r="M1713" s="120" t="n">
        <x:v>1</x:v>
      </x:c>
      <x:c r="N1713" s="120" t="n">
        <x:v>1</x:v>
      </x:c>
      <x:c r="O1713" s="120" t="n">
        <x:v>1</x:v>
      </x:c>
      <x:c r="P1713" s="120" t="n">
        <x:v>1</x:v>
      </x:c>
      <x:c r="Q1713" s="120" t="n">
        <x:v>11</x:v>
      </x:c>
      <x:c r="R1713" s="120" t="n">
        <x:v>0.0010620363783597619</x:v>
      </x:c>
      <x:c r="S1713" s="120" t="n">
        <x:v>0.00012864760446987936</x:v>
      </x:c>
      <x:c r="T1713" s="120" t="n">
        <x:v>2100</x:v>
      </x:c>
      <x:c r="U1713" s="120" t="n">
        <x:v>425</x:v>
      </x:c>
      <x:c r="V1713" s="120" t="n">
        <x:v>0.0003125771720194788</x:v>
      </x:c>
      <x:c r="W1713" s="120" t="n">
        <x:v>0.00154449896762566</x:v>
      </x:c>
      <x:c r="X1713" s="120" t="n">
        <x:v>1713</x:v>
      </x:c>
      <x:c r="Y1713" s="151" t="n">
        <x:v>44714.62236111111</x:v>
      </x:c>
      <x:c r="Z1713" s="151" t="n">
        <x:v>44714.627222222225</x:v>
      </x:c>
      <x:c r="AA1713" s="120" t="n">
        <x:v>85</x:v>
      </x:c>
      <x:c r="AB1713" s="120" t="str">
        <x:v>Normal</x:v>
      </x:c>
      <x:c r="AC1713" s="120" t="n">
        <x:v>0</x:v>
      </x:c>
      <x:c r="AD1713" s="120"/>
      <x:c r="AE1713" s="120"/>
      <x:c r="AF1713" s="120"/>
      <x:c r="AG1713" s="120"/>
    </x:row>
    <x:row r="1714">
      <x:c r="A1714" s="120" t="n">
        <x:v>1713</x:v>
      </x:c>
      <x:c r="B1714" s="120" t="n">
        <x:v>0</x:v>
      </x:c>
      <x:c r="C1714" s="120" t="n">
        <x:v>1</x:v>
      </x:c>
      <x:c r="D1714" s="120" t="str">
        <x:v>CADC0888</x:v>
      </x:c>
      <x:c r="E1714" s="120" t="n">
        <x:v>5</x:v>
      </x:c>
      <x:c r="F1714" s="120" t="n">
        <x:v>390</x:v>
      </x:c>
      <x:c r="G1714" s="120" t="n">
        <x:v>79</x:v>
      </x:c>
      <x:c r="H1714" s="120" t="n">
        <x:v>0.2775071363291139</x:v>
      </x:c>
      <x:c r="I1714" s="120" t="n">
        <x:v>0.11417346075507182</x:v>
      </x:c>
      <x:c r="J1714" s="120" t="n">
        <x:v>0.33789563589231486</x:v>
      </x:c>
      <x:c r="K1714" s="120" t="n">
        <x:v>-1.0923095083682202</x:v>
      </x:c>
      <x:c r="L1714" s="120" t="n">
        <x:v>0.7392652192965671</x:v>
      </x:c>
      <x:c r="M1714" s="120" t="n">
        <x:v>1</x:v>
      </x:c>
      <x:c r="N1714" s="120" t="n">
        <x:v>1</x:v>
      </x:c>
      <x:c r="O1714" s="120" t="n">
        <x:v>1</x:v>
      </x:c>
      <x:c r="P1714" s="120" t="n">
        <x:v>3</x:v>
      </x:c>
      <x:c r="Q1714" s="120" t="n">
        <x:v>6</x:v>
      </x:c>
      <x:c r="R1714" s="120" t="n">
        <x:v>0.0012304211305332027</x:v>
      </x:c>
      <x:c r="S1714" s="120" t="n">
        <x:v>0.00031226930942090123</x:v>
      </x:c>
      <x:c r="T1714" s="120" t="n">
        <x:v>1950</x:v>
      </x:c>
      <x:c r="U1714" s="120" t="n">
        <x:v>395</x:v>
      </x:c>
      <x:c r="V1714" s="120" t="n">
        <x:v>0.0002927524634745431</x:v>
      </x:c>
      <x:c r="W1714" s="120" t="n">
        <x:v>0.001445233680443947</x:v>
      </x:c>
      <x:c r="X1714" s="120" t="n">
        <x:v>1714</x:v>
      </x:c>
      <x:c r="Y1714" s="151" t="n">
        <x:v>44714.627280092594</x:v>
      </x:c>
      <x:c r="Z1714" s="151" t="n">
        <x:v>44714.63179398148</x:v>
      </x:c>
      <x:c r="AA1714" s="120" t="n">
        <x:v>79</x:v>
      </x:c>
      <x:c r="AB1714" s="120" t="str">
        <x:v>Normal</x:v>
      </x:c>
      <x:c r="AC1714" s="120" t="n">
        <x:v>0</x:v>
      </x:c>
      <x:c r="AD1714" s="120"/>
      <x:c r="AE1714" s="120"/>
      <x:c r="AF1714" s="120"/>
      <x:c r="AG1714" s="120"/>
    </x:row>
    <x:row r="1715">
      <x:c r="A1715" s="120" t="n">
        <x:v>1714</x:v>
      </x:c>
      <x:c r="B1715" s="120" t="n">
        <x:v>1</x:v>
      </x:c>
      <x:c r="C1715" s="120" t="n">
        <x:v>1</x:v>
      </x:c>
      <x:c r="D1715" s="120" t="str">
        <x:v>CADC0890</x:v>
      </x:c>
      <x:c r="E1715" s="120" t="n">
        <x:v>5</x:v>
      </x:c>
      <x:c r="F1715" s="120" t="n">
        <x:v>180</x:v>
      </x:c>
      <x:c r="G1715" s="120" t="n">
        <x:v>37</x:v>
      </x:c>
      <x:c r="H1715" s="120" t="n">
        <x:v>0.16869667027027024</x:v>
      </x:c>
      <x:c r="I1715" s="120" t="n">
        <x:v>0.02349926993085074</x:v>
      </x:c>
      <x:c r="J1715" s="120" t="n">
        <x:v>0.15329471592605773</x:v>
      </x:c>
      <x:c r="K1715" s="120" t="n">
        <x:v>2.061673923482986</x:v>
      </x:c>
      <x:c r="L1715" s="120" t="n">
        <x:v>1.7745060327617461</x:v>
      </x:c>
      <x:c r="M1715" s="120" t="n">
        <x:v>3</x:v>
      </x:c>
      <x:c r="N1715" s="120" t="n">
        <x:v>1</x:v>
      </x:c>
      <x:c r="O1715" s="120" t="n">
        <x:v>1</x:v>
      </x:c>
      <x:c r="P1715" s="120" t="n">
        <x:v>3</x:v>
      </x:c>
      <x:c r="Q1715" s="120" t="n">
        <x:v>5</x:v>
      </x:c>
      <x:c r="R1715" s="120" t="n">
        <x:v>0.012362828469821873</x:v>
      </x:c>
      <x:c r="S1715" s="120" t="n">
        <x:v>0.027727056325385333</x:v>
      </x:c>
      <x:c r="T1715" s="120" t="n">
        <x:v>900</x:v>
      </x:c>
      <x:c r="U1715" s="120" t="n">
        <x:v>185</x:v>
      </x:c>
      <x:c r="V1715" s="120" t="n">
        <x:v>0.00013055149961583743</x:v>
      </x:c>
      <x:c r="W1715" s="120" t="n">
        <x:v>0.0006351154035365065</x:v>
      </x:c>
      <x:c r="X1715" s="120" t="n">
        <x:v>1715</x:v>
      </x:c>
      <x:c r="Y1715" s="151" t="n">
        <x:v>44590.35534722222</x:v>
      </x:c>
      <x:c r="Z1715" s="151" t="n">
        <x:v>44590.35743055555</x:v>
      </x:c>
      <x:c r="AA1715" s="120" t="n">
        <x:v>37</x:v>
      </x:c>
      <x:c r="AB1715" s="120" t="str">
        <x:v>Anomalous</x:v>
      </x:c>
      <x:c r="AC1715" s="120" t="n">
        <x:v>1</x:v>
      </x:c>
      <x:c r="AD1715" s="120" t="n">
        <x:v>614</x:v>
      </x:c>
      <x:c r="AE1715" s="120" t="n">
        <x:v>7</x:v>
      </x:c>
      <x:c r="AF1715" s="120" t="n">
        <x:v>14</x:v>
      </x:c>
      <x:c r="AG1715" s="120" t="str">
        <x:v>train=1|anomaly=1</x:v>
      </x:c>
    </x:row>
    <x:row r="1716">
      <x:c r="A1716" s="120" t="n">
        <x:v>1715</x:v>
      </x:c>
      <x:c r="B1716" s="120" t="n">
        <x:v>1</x:v>
      </x:c>
      <x:c r="C1716" s="120" t="n">
        <x:v>1</x:v>
      </x:c>
      <x:c r="D1716" s="120" t="str">
        <x:v>CADC0890</x:v>
      </x:c>
      <x:c r="E1716" s="120" t="n">
        <x:v>5</x:v>
      </x:c>
      <x:c r="F1716" s="120" t="n">
        <x:v>237</x:v>
      </x:c>
      <x:c r="G1716" s="120" t="n">
        <x:v>48</x:v>
      </x:c>
      <x:c r="H1716" s="120" t="n">
        <x:v>0.157277114375</x:v>
      </x:c>
      <x:c r="I1716" s="120" t="n">
        <x:v>0.0581274137119793</x:v>
      </x:c>
      <x:c r="J1716" s="120" t="n">
        <x:v>0.24109627477831194</x:v>
      </x:c>
      <x:c r="K1716" s="120" t="n">
        <x:v>1.3686948839035837</x:v>
      </x:c>
      <x:c r="L1716" s="120" t="n">
        <x:v>1.6609365486027905</x:v>
      </x:c>
      <x:c r="M1716" s="120" t="n">
        <x:v>2</x:v>
      </x:c>
      <x:c r="N1716" s="120" t="n">
        <x:v>2</x:v>
      </x:c>
      <x:c r="O1716" s="120" t="n">
        <x:v>1</x:v>
      </x:c>
      <x:c r="P1716" s="120" t="n">
        <x:v>1</x:v>
      </x:c>
      <x:c r="Q1716" s="120" t="n">
        <x:v>2</x:v>
      </x:c>
      <x:c r="R1716" s="120" t="n">
        <x:v>0.016662153537151888</x:v>
      </x:c>
      <x:c r="S1716" s="120" t="n">
        <x:v>0.032877062671655806</x:v>
      </x:c>
      <x:c r="T1716" s="120" t="n">
        <x:v>1199</x:v>
      </x:c>
      <x:c r="U1716" s="120" t="n">
        <x:v>240</x:v>
      </x:c>
      <x:c r="V1716" s="120" t="n">
        <x:v>0.00024526334899569325</x:v>
      </x:c>
      <x:c r="W1716" s="120" t="n">
        <x:v>0.0012109877856662354</x:v>
      </x:c>
      <x:c r="X1716" s="120" t="n">
        <x:v>1716</x:v>
      </x:c>
      <x:c r="Y1716" s="151" t="n">
        <x:v>44590.3659837963</x:v>
      </x:c>
      <x:c r="Z1716" s="151" t="n">
        <x:v>44590.368726851855</x:v>
      </x:c>
      <x:c r="AA1716" s="120" t="n">
        <x:v>48</x:v>
      </x:c>
      <x:c r="AB1716" s="120" t="str">
        <x:v>Anomalous</x:v>
      </x:c>
      <x:c r="AC1716" s="120" t="n">
        <x:v>1</x:v>
      </x:c>
      <x:c r="AD1716" s="120" t="n">
        <x:v>157</x:v>
      </x:c>
      <x:c r="AE1716" s="120" t="n">
        <x:v>2</x:v>
      </x:c>
      <x:c r="AF1716" s="120" t="n">
        <x:v>57</x:v>
      </x:c>
      <x:c r="AG1716" s="120" t="str">
        <x:v>train=1|anomaly=1</x:v>
      </x:c>
    </x:row>
    <x:row r="1717">
      <x:c r="A1717" s="120" t="n">
        <x:v>1716</x:v>
      </x:c>
      <x:c r="B1717" s="120" t="n">
        <x:v>1</x:v>
      </x:c>
      <x:c r="C1717" s="120" t="n">
        <x:v>0</x:v>
      </x:c>
      <x:c r="D1717" s="120" t="str">
        <x:v>CADC0890</x:v>
      </x:c>
      <x:c r="E1717" s="120" t="n">
        <x:v>5</x:v>
      </x:c>
      <x:c r="F1717" s="120" t="n">
        <x:v>220</x:v>
      </x:c>
      <x:c r="G1717" s="120" t="n">
        <x:v>45</x:v>
      </x:c>
      <x:c r="H1717" s="120" t="n">
        <x:v>0.12074388666666667</x:v>
      </x:c>
      <x:c r="I1717" s="120" t="n">
        <x:v>0.03691488137127272</x:v>
      </x:c>
      <x:c r="J1717" s="120" t="n">
        <x:v>0.19213245788068375</x:v>
      </x:c>
      <x:c r="K1717" s="120" t="n">
        <x:v>1.5492519597542476</x:v>
      </x:c>
      <x:c r="L1717" s="120" t="n">
        <x:v>1.641553285695747</x:v>
      </x:c>
      <x:c r="M1717" s="120" t="n">
        <x:v>2</x:v>
      </x:c>
      <x:c r="N1717" s="120" t="n">
        <x:v>2</x:v>
      </x:c>
      <x:c r="O1717" s="120" t="n">
        <x:v>1</x:v>
      </x:c>
      <x:c r="P1717" s="120" t="n">
        <x:v>1</x:v>
      </x:c>
      <x:c r="Q1717" s="120" t="n">
        <x:v>2</x:v>
      </x:c>
      <x:c r="R1717" s="120" t="n">
        <x:v>0.014489605312157728</x:v>
      </x:c>
      <x:c r="S1717" s="120" t="n">
        <x:v>0.029191633038754883</x:v>
      </x:c>
      <x:c r="T1717" s="120" t="n">
        <x:v>1100</x:v>
      </x:c>
      <x:c r="U1717" s="120" t="n">
        <x:v>225</x:v>
      </x:c>
      <x:c r="V1717" s="120" t="n">
        <x:v>0.0001677949153239669</x:v>
      </x:c>
      <x:c r="W1717" s="120" t="n">
        <x:v>0.0008203306971393937</x:v>
      </x:c>
      <x:c r="X1717" s="120" t="n">
        <x:v>1717</x:v>
      </x:c>
      <x:c r="Y1717" s="151" t="n">
        <x:v>44590.39944444445</x:v>
      </x:c>
      <x:c r="Z1717" s="151" t="n">
        <x:v>44590.40199074074</x:v>
      </x:c>
      <x:c r="AA1717" s="120" t="n">
        <x:v>45</x:v>
      </x:c>
      <x:c r="AB1717" s="120" t="str">
        <x:v>Anomalous</x:v>
      </x:c>
      <x:c r="AC1717" s="120" t="n">
        <x:v>0</x:v>
      </x:c>
      <x:c r="AD1717" s="120"/>
      <x:c r="AE1717" s="120"/>
      <x:c r="AF1717" s="120"/>
      <x:c r="AG1717" s="120"/>
    </x:row>
    <x:row r="1718">
      <x:c r="A1718" s="120" t="n">
        <x:v>1717</x:v>
      </x:c>
      <x:c r="B1718" s="120" t="n">
        <x:v>1</x:v>
      </x:c>
      <x:c r="C1718" s="120" t="n">
        <x:v>1</x:v>
      </x:c>
      <x:c r="D1718" s="120" t="str">
        <x:v>CADC0890</x:v>
      </x:c>
      <x:c r="E1718" s="120" t="n">
        <x:v>5</x:v>
      </x:c>
      <x:c r="F1718" s="120" t="n">
        <x:v>205</x:v>
      </x:c>
      <x:c r="G1718" s="120" t="n">
        <x:v>42</x:v>
      </x:c>
      <x:c r="H1718" s="120" t="n">
        <x:v>0.06079412595238095</x:v>
      </x:c>
      <x:c r="I1718" s="120" t="n">
        <x:v>0.011942107697358489</x:v>
      </x:c>
      <x:c r="J1718" s="120" t="n">
        <x:v>0.10927995103109485</x:v>
      </x:c>
      <x:c r="K1718" s="120" t="n">
        <x:v>3.278364754593902</x:v>
      </x:c>
      <x:c r="L1718" s="120" t="n">
        <x:v>2.0940659176294707</x:v>
      </x:c>
      <x:c r="M1718" s="120" t="n">
        <x:v>2</x:v>
      </x:c>
      <x:c r="N1718" s="120" t="n">
        <x:v>2</x:v>
      </x:c>
      <x:c r="O1718" s="120" t="n">
        <x:v>1</x:v>
      </x:c>
      <x:c r="P1718" s="120" t="n">
        <x:v>1</x:v>
      </x:c>
      <x:c r="Q1718" s="120" t="n">
        <x:v>2</x:v>
      </x:c>
      <x:c r="R1718" s="120" t="n">
        <x:v>0.005418380508971219</x:v>
      </x:c>
      <x:c r="S1718" s="120" t="n">
        <x:v>0.011540354096628716</x:v>
      </x:c>
      <x:c r="T1718" s="120" t="n">
        <x:v>1025</x:v>
      </x:c>
      <x:c r="U1718" s="120" t="n">
        <x:v>210</x:v>
      </x:c>
      <x:c r="V1718" s="120" t="n">
        <x:v>0.000058254183889553604</x:v>
      </x:c>
      <x:c r="W1718" s="120" t="n">
        <x:v>0.0002843358975561545</x:v>
      </x:c>
      <x:c r="X1718" s="120" t="n">
        <x:v>1718</x:v>
      </x:c>
      <x:c r="Y1718" s="151" t="n">
        <x:v>44590.43601851852</x:v>
      </x:c>
      <x:c r="Z1718" s="151" t="n">
        <x:v>44590.4383912037</x:v>
      </x:c>
      <x:c r="AA1718" s="120" t="n">
        <x:v>42</x:v>
      </x:c>
      <x:c r="AB1718" s="120" t="str">
        <x:v>Anomalous</x:v>
      </x:c>
      <x:c r="AC1718" s="120" t="n">
        <x:v>0</x:v>
      </x:c>
      <x:c r="AD1718" s="120"/>
      <x:c r="AE1718" s="120"/>
      <x:c r="AF1718" s="120"/>
      <x:c r="AG1718" s="120"/>
    </x:row>
    <x:row r="1719">
      <x:c r="A1719" s="120" t="n">
        <x:v>1718</x:v>
      </x:c>
      <x:c r="B1719" s="120" t="n">
        <x:v>1</x:v>
      </x:c>
      <x:c r="C1719" s="120" t="n">
        <x:v>1</x:v>
      </x:c>
      <x:c r="D1719" s="120" t="str">
        <x:v>CADC0890</x:v>
      </x:c>
      <x:c r="E1719" s="120" t="n">
        <x:v>5</x:v>
      </x:c>
      <x:c r="F1719" s="120" t="n">
        <x:v>195</x:v>
      </x:c>
      <x:c r="G1719" s="120" t="n">
        <x:v>40</x:v>
      </x:c>
      <x:c r="H1719" s="120" t="n">
        <x:v>0.12794355375000002</x:v>
      </x:c>
      <x:c r="I1719" s="120" t="n">
        <x:v>0.04276400543672217</x:v>
      </x:c>
      <x:c r="J1719" s="120" t="n">
        <x:v>0.20679459721356883</x:v>
      </x:c>
      <x:c r="K1719" s="120" t="n">
        <x:v>1.3284876814436686</x:v>
      </x:c>
      <x:c r="L1719" s="120" t="n">
        <x:v>1.6056938361496074</x:v>
      </x:c>
      <x:c r="M1719" s="120" t="n">
        <x:v>3</x:v>
      </x:c>
      <x:c r="N1719" s="120" t="n">
        <x:v>2</x:v>
      </x:c>
      <x:c r="O1719" s="120" t="n">
        <x:v>1</x:v>
      </x:c>
      <x:c r="P1719" s="120" t="n">
        <x:v>2</x:v>
      </x:c>
      <x:c r="Q1719" s="120" t="n">
        <x:v>4</x:v>
      </x:c>
      <x:c r="R1719" s="120" t="n">
        <x:v>0.040657767841515514</x:v>
      </x:c>
      <x:c r="S1719" s="120" t="n">
        <x:v>0.1076491505162741</x:v>
      </x:c>
      <x:c r="T1719" s="120" t="n">
        <x:v>975</x:v>
      </x:c>
      <x:c r="U1719" s="120" t="n">
        <x:v>200</x:v>
      </x:c>
      <x:c r="V1719" s="120" t="n">
        <x:v>0.00021930259198319063</x:v>
      </x:c>
      <x:c r="W1719" s="120" t="n">
        <x:v>0.0010691001359180543</x:v>
      </x:c>
      <x:c r="X1719" s="120" t="n">
        <x:v>1719</x:v>
      </x:c>
      <x:c r="Y1719" s="151" t="n">
        <x:v>44590.44168981481</x:v>
      </x:c>
      <x:c r="Z1719" s="151" t="n">
        <x:v>44590.44394675926</x:v>
      </x:c>
      <x:c r="AA1719" s="120" t="n">
        <x:v>40</x:v>
      </x:c>
      <x:c r="AB1719" s="120" t="str">
        <x:v>Anomalous</x:v>
      </x:c>
      <x:c r="AC1719" s="120" t="n">
        <x:v>0</x:v>
      </x:c>
      <x:c r="AD1719" s="120"/>
      <x:c r="AE1719" s="120"/>
      <x:c r="AF1719" s="120"/>
      <x:c r="AG1719" s="120"/>
    </x:row>
    <x:row r="1720">
      <x:c r="A1720" s="120" t="n">
        <x:v>1719</x:v>
      </x:c>
      <x:c r="B1720" s="120" t="n">
        <x:v>1</x:v>
      </x:c>
      <x:c r="C1720" s="120" t="n">
        <x:v>1</x:v>
      </x:c>
      <x:c r="D1720" s="120" t="str">
        <x:v>CADC0890</x:v>
      </x:c>
      <x:c r="E1720" s="120" t="n">
        <x:v>5</x:v>
      </x:c>
      <x:c r="F1720" s="120" t="n">
        <x:v>175</x:v>
      </x:c>
      <x:c r="G1720" s="120" t="n">
        <x:v>36</x:v>
      </x:c>
      <x:c r="H1720" s="120" t="n">
        <x:v>0.33050229722222224</x:v>
      </x:c>
      <x:c r="I1720" s="120" t="n">
        <x:v>0.14902332086414374</x:v>
      </x:c>
      <x:c r="J1720" s="120" t="n">
        <x:v>0.3860353880982205</x:v>
      </x:c>
      <x:c r="K1720" s="120" t="n">
        <x:v>-0.8658019684742184</x:v>
      </x:c>
      <x:c r="L1720" s="120" t="n">
        <x:v>0.8167309088887424</x:v>
      </x:c>
      <x:c r="M1720" s="120" t="n">
        <x:v>2</x:v>
      </x:c>
      <x:c r="N1720" s="120" t="n">
        <x:v>1</x:v>
      </x:c>
      <x:c r="O1720" s="120" t="n">
        <x:v>1</x:v>
      </x:c>
      <x:c r="P1720" s="120" t="n">
        <x:v>2</x:v>
      </x:c>
      <x:c r="Q1720" s="120" t="n">
        <x:v>3</x:v>
      </x:c>
      <x:c r="R1720" s="120" t="n">
        <x:v>0.045977486759262574</x:v>
      </x:c>
      <x:c r="S1720" s="120" t="n">
        <x:v>0.09615985276698344</x:v>
      </x:c>
      <x:c r="T1720" s="120" t="n">
        <x:v>875</x:v>
      </x:c>
      <x:c r="U1720" s="120" t="n">
        <x:v>180</x:v>
      </x:c>
      <x:c r="V1720" s="120" t="n">
        <x:v>0.0008515618335093928</x:v>
      </x:c>
      <x:c r="W1720" s="120" t="n">
        <x:v>0.00413953669067066</x:v>
      </x:c>
      <x:c r="X1720" s="120" t="n">
        <x:v>1720</x:v>
      </x:c>
      <x:c r="Y1720" s="151" t="n">
        <x:v>44590.47351851852</x:v>
      </x:c>
      <x:c r="Z1720" s="151" t="n">
        <x:v>44590.47554398148</x:v>
      </x:c>
      <x:c r="AA1720" s="120" t="n">
        <x:v>36</x:v>
      </x:c>
      <x:c r="AB1720" s="120" t="str">
        <x:v>Anomalous</x:v>
      </x:c>
      <x:c r="AC1720" s="120" t="n">
        <x:v>0</x:v>
      </x:c>
      <x:c r="AD1720" s="120"/>
      <x:c r="AE1720" s="120"/>
      <x:c r="AF1720" s="120"/>
      <x:c r="AG1720" s="120"/>
    </x:row>
    <x:row r="1721">
      <x:c r="A1721" s="120" t="n">
        <x:v>1720</x:v>
      </x:c>
      <x:c r="B1721" s="120" t="n">
        <x:v>0</x:v>
      </x:c>
      <x:c r="C1721" s="120" t="n">
        <x:v>1</x:v>
      </x:c>
      <x:c r="D1721" s="120" t="str">
        <x:v>CADC0890</x:v>
      </x:c>
      <x:c r="E1721" s="120" t="n">
        <x:v>5</x:v>
      </x:c>
      <x:c r="F1721" s="120" t="n">
        <x:v>235</x:v>
      </x:c>
      <x:c r="G1721" s="120" t="n">
        <x:v>48</x:v>
      </x:c>
      <x:c r="H1721" s="120" t="n">
        <x:v>0.41051023083333327</x:v>
      </x:c>
      <x:c r="I1721" s="120" t="n">
        <x:v>0.1491085472850508</x:v>
      </x:c>
      <x:c r="J1721" s="120" t="n">
        <x:v>0.3861457591183034</x:v>
      </x:c>
      <x:c r="K1721" s="120" t="n">
        <x:v>-1.0027421146476243</x:v>
      </x:c>
      <x:c r="L1721" s="120" t="n">
        <x:v>0.6761735707069491</x:v>
      </x:c>
      <x:c r="M1721" s="120" t="n">
        <x:v>1</x:v>
      </x:c>
      <x:c r="N1721" s="120" t="n">
        <x:v>1</x:v>
      </x:c>
      <x:c r="O1721" s="120" t="n">
        <x:v>1</x:v>
      </x:c>
      <x:c r="P1721" s="120" t="n">
        <x:v>6</x:v>
      </x:c>
      <x:c r="Q1721" s="120" t="n">
        <x:v>10</x:v>
      </x:c>
      <x:c r="R1721" s="120" t="n">
        <x:v>0.004694070923031226</x:v>
      </x:c>
      <x:c r="S1721" s="120" t="n">
        <x:v>0.0023113496482681933</x:v>
      </x:c>
      <x:c r="T1721" s="120" t="n">
        <x:v>1175</x:v>
      </x:c>
      <x:c r="U1721" s="120" t="n">
        <x:v>240</x:v>
      </x:c>
      <x:c r="V1721" s="120" t="n">
        <x:v>0.000634504456532131</x:v>
      </x:c>
      <x:c r="W1721" s="120" t="n">
        <x:v>0.0031064280684385583</x:v>
      </x:c>
      <x:c r="X1721" s="120" t="n">
        <x:v>1721</x:v>
      </x:c>
      <x:c r="Y1721" s="151" t="n">
        <x:v>44590.49041666667</x:v>
      </x:c>
      <x:c r="Z1721" s="151" t="n">
        <x:v>44590.49313657408</x:v>
      </x:c>
      <x:c r="AA1721" s="120" t="n">
        <x:v>48</x:v>
      </x:c>
      <x:c r="AB1721" s="120" t="str">
        <x:v>Normal</x:v>
      </x:c>
      <x:c r="AC1721" s="120" t="n">
        <x:v>1</x:v>
      </x:c>
      <x:c r="AD1721" s="120" t="n">
        <x:v>852</x:v>
      </x:c>
      <x:c r="AE1721" s="120" t="n">
        <x:v>9</x:v>
      </x:c>
      <x:c r="AF1721" s="120" t="n">
        <x:v>52</x:v>
      </x:c>
      <x:c r="AG1721" s="120" t="str">
        <x:v>train=1|anomaly=0</x:v>
      </x:c>
    </x:row>
    <x:row r="1722">
      <x:c r="A1722" s="120" t="n">
        <x:v>1721</x:v>
      </x:c>
      <x:c r="B1722" s="120" t="n">
        <x:v>0</x:v>
      </x:c>
      <x:c r="C1722" s="120" t="n">
        <x:v>1</x:v>
      </x:c>
      <x:c r="D1722" s="120" t="str">
        <x:v>CADC0890</x:v>
      </x:c>
      <x:c r="E1722" s="120" t="n">
        <x:v>5</x:v>
      </x:c>
      <x:c r="F1722" s="120" t="n">
        <x:v>250</x:v>
      </x:c>
      <x:c r="G1722" s="120" t="n">
        <x:v>51</x:v>
      </x:c>
      <x:c r="H1722" s="120" t="n">
        <x:v>0.35855433725490193</x:v>
      </x:c>
      <x:c r="I1722" s="120" t="n">
        <x:v>0.1325534562891545</x:v>
      </x:c>
      <x:c r="J1722" s="120" t="n">
        <x:v>0.3640789149197664</x:v>
      </x:c>
      <x:c r="K1722" s="120" t="n">
        <x:v>-0.7563067987179246</x:v>
      </x:c>
      <x:c r="L1722" s="120" t="n">
        <x:v>0.9191410529692933</x:v>
      </x:c>
      <x:c r="M1722" s="120" t="n">
        <x:v>1</x:v>
      </x:c>
      <x:c r="N1722" s="120" t="n">
        <x:v>1</x:v>
      </x:c>
      <x:c r="O1722" s="120" t="n">
        <x:v>1</x:v>
      </x:c>
      <x:c r="P1722" s="120" t="n">
        <x:v>3</x:v>
      </x:c>
      <x:c r="Q1722" s="120" t="n">
        <x:v>10</x:v>
      </x:c>
      <x:c r="R1722" s="120" t="n">
        <x:v>0.003855548801518196</x:v>
      </x:c>
      <x:c r="S1722" s="120" t="n">
        <x:v>0.0005135511055333946</x:v>
      </x:c>
      <x:c r="T1722" s="120" t="n">
        <x:v>1250</x:v>
      </x:c>
      <x:c r="U1722" s="120" t="n">
        <x:v>255</x:v>
      </x:c>
      <x:c r="V1722" s="120" t="n">
        <x:v>0.0005302138251566179</x:v>
      </x:c>
      <x:c r="W1722" s="120" t="n">
        <x:v>0.0025990873782187154</x:v>
      </x:c>
      <x:c r="X1722" s="120" t="n">
        <x:v>1722</x:v>
      </x:c>
      <x:c r="Y1722" s="151" t="n">
        <x:v>44590.49319444445</x:v>
      </x:c>
      <x:c r="Z1722" s="151" t="n">
        <x:v>44590.496087962965</x:v>
      </x:c>
      <x:c r="AA1722" s="120" t="n">
        <x:v>51</x:v>
      </x:c>
      <x:c r="AB1722" s="120" t="str">
        <x:v>Normal</x:v>
      </x:c>
      <x:c r="AC1722" s="120" t="n">
        <x:v>0</x:v>
      </x:c>
      <x:c r="AD1722" s="120"/>
      <x:c r="AE1722" s="120"/>
      <x:c r="AF1722" s="120"/>
      <x:c r="AG1722" s="120"/>
    </x:row>
    <x:row r="1723">
      <x:c r="A1723" s="120" t="n">
        <x:v>1722</x:v>
      </x:c>
      <x:c r="B1723" s="120" t="n">
        <x:v>0</x:v>
      </x:c>
      <x:c r="C1723" s="120" t="n">
        <x:v>1</x:v>
      </x:c>
      <x:c r="D1723" s="120" t="str">
        <x:v>CADC0890</x:v>
      </x:c>
      <x:c r="E1723" s="120" t="n">
        <x:v>5</x:v>
      </x:c>
      <x:c r="F1723" s="120" t="n">
        <x:v>235</x:v>
      </x:c>
      <x:c r="G1723" s="120" t="n">
        <x:v>48</x:v>
      </x:c>
      <x:c r="H1723" s="120" t="n">
        <x:v>0.3407496775</x:v>
      </x:c>
      <x:c r="I1723" s="120" t="n">
        <x:v>0.15865754778522229</x:v>
      </x:c>
      <x:c r="J1723" s="120" t="n">
        <x:v>0.398318400008363</x:v>
      </x:c>
      <x:c r="K1723" s="120" t="n">
        <x:v>-0.8725946859146894</x:v>
      </x:c>
      <x:c r="L1723" s="120" t="n">
        <x:v>0.8355965893258803</x:v>
      </x:c>
      <x:c r="M1723" s="120" t="n">
        <x:v>1</x:v>
      </x:c>
      <x:c r="N1723" s="120" t="n">
        <x:v>1</x:v>
      </x:c>
      <x:c r="O1723" s="120" t="n">
        <x:v>1</x:v>
      </x:c>
      <x:c r="P1723" s="120" t="n">
        <x:v>3</x:v>
      </x:c>
      <x:c r="Q1723" s="120" t="n">
        <x:v>7</x:v>
      </x:c>
      <x:c r="R1723" s="120" t="n">
        <x:v>0.005378482062792706</x:v>
      </x:c>
      <x:c r="S1723" s="120" t="n">
        <x:v>0.0021540467047998614</x:v>
      </x:c>
      <x:c r="T1723" s="120" t="n">
        <x:v>1175</x:v>
      </x:c>
      <x:c r="U1723" s="120" t="n">
        <x:v>240</x:v>
      </x:c>
      <x:c r="V1723" s="120" t="n">
        <x:v>0.0006751385012137119</x:v>
      </x:c>
      <x:c r="W1723" s="120" t="n">
        <x:v>0.0033053655788587975</x:v>
      </x:c>
      <x:c r="X1723" s="120" t="n">
        <x:v>1723</x:v>
      </x:c>
      <x:c r="Y1723" s="151" t="n">
        <x:v>44590.496145833335</x:v>
      </x:c>
      <x:c r="Z1723" s="151" t="n">
        <x:v>44590.49886574074</x:v>
      </x:c>
      <x:c r="AA1723" s="120" t="n">
        <x:v>48</x:v>
      </x:c>
      <x:c r="AB1723" s="120" t="str">
        <x:v>Normal</x:v>
      </x:c>
      <x:c r="AC1723" s="120" t="n">
        <x:v>0</x:v>
      </x:c>
      <x:c r="AD1723" s="120"/>
      <x:c r="AE1723" s="120"/>
      <x:c r="AF1723" s="120"/>
      <x:c r="AG1723" s="120"/>
    </x:row>
    <x:row r="1724">
      <x:c r="A1724" s="120" t="n">
        <x:v>1723</x:v>
      </x:c>
      <x:c r="B1724" s="120" t="n">
        <x:v>1</x:v>
      </x:c>
      <x:c r="C1724" s="120" t="n">
        <x:v>1</x:v>
      </x:c>
      <x:c r="D1724" s="120" t="str">
        <x:v>CADC0890</x:v>
      </x:c>
      <x:c r="E1724" s="120" t="n">
        <x:v>5</x:v>
      </x:c>
      <x:c r="F1724" s="120" t="n">
        <x:v>165</x:v>
      </x:c>
      <x:c r="G1724" s="120" t="n">
        <x:v>34</x:v>
      </x:c>
      <x:c r="H1724" s="120" t="n">
        <x:v>0.3123967329411765</x:v>
      </x:c>
      <x:c r="I1724" s="120" t="n">
        <x:v>0.1434197457777045</x:v>
      </x:c>
      <x:c r="J1724" s="120" t="n">
        <x:v>0.37870799539711925</x:v>
      </x:c>
      <x:c r="K1724" s="120" t="n">
        <x:v>-1.1201544797274157</x:v>
      </x:c>
      <x:c r="L1724" s="120" t="n">
        <x:v>0.7804584951090155</x:v>
      </x:c>
      <x:c r="M1724" s="120" t="n">
        <x:v>2</x:v>
      </x:c>
      <x:c r="N1724" s="120" t="n">
        <x:v>1</x:v>
      </x:c>
      <x:c r="O1724" s="120" t="n">
        <x:v>1</x:v>
      </x:c>
      <x:c r="P1724" s="120" t="n">
        <x:v>2</x:v>
      </x:c>
      <x:c r="Q1724" s="120" t="n">
        <x:v>3</x:v>
      </x:c>
      <x:c r="R1724" s="120" t="n">
        <x:v>0.03281259144359606</x:v>
      </x:c>
      <x:c r="S1724" s="120" t="n">
        <x:v>0.06549330519344423</x:v>
      </x:c>
      <x:c r="T1724" s="120" t="n">
        <x:v>825</x:v>
      </x:c>
      <x:c r="U1724" s="120" t="n">
        <x:v>170</x:v>
      </x:c>
      <x:c r="V1724" s="120" t="n">
        <x:v>0.0008692105804709363</x:v>
      </x:c>
      <x:c r="W1724" s="120" t="n">
        <x:v>0.0042182278169913085</x:v>
      </x:c>
      <x:c r="X1724" s="120" t="n">
        <x:v>1724</x:v>
      </x:c>
      <x:c r="Y1724" s="151" t="n">
        <x:v>44590.499502314815</x:v>
      </x:c>
      <x:c r="Z1724" s="151" t="n">
        <x:v>44590.50141203704</x:v>
      </x:c>
      <x:c r="AA1724" s="120" t="n">
        <x:v>34</x:v>
      </x:c>
      <x:c r="AB1724" s="120" t="str">
        <x:v>Anomalous</x:v>
      </x:c>
      <x:c r="AC1724" s="120" t="n">
        <x:v>0</x:v>
      </x:c>
      <x:c r="AD1724" s="120"/>
      <x:c r="AE1724" s="120"/>
      <x:c r="AF1724" s="120"/>
      <x:c r="AG1724" s="120"/>
    </x:row>
    <x:row r="1725">
      <x:c r="A1725" s="120" t="n">
        <x:v>1724</x:v>
      </x:c>
      <x:c r="B1725" s="120" t="n">
        <x:v>1</x:v>
      </x:c>
      <x:c r="C1725" s="120" t="n">
        <x:v>1</x:v>
      </x:c>
      <x:c r="D1725" s="120" t="str">
        <x:v>CADC0890</x:v>
      </x:c>
      <x:c r="E1725" s="120" t="n">
        <x:v>5</x:v>
      </x:c>
      <x:c r="F1725" s="120" t="n">
        <x:v>195</x:v>
      </x:c>
      <x:c r="G1725" s="120" t="n">
        <x:v>40</x:v>
      </x:c>
      <x:c r="H1725" s="120" t="n">
        <x:v>0.12184726900000001</x:v>
      </x:c>
      <x:c r="I1725" s="120" t="n">
        <x:v>0.05113895621775899</x:v>
      </x:c>
      <x:c r="J1725" s="120" t="n">
        <x:v>0.22613924077381836</x:v>
      </x:c>
      <x:c r="K1725" s="120" t="n">
        <x:v>1.813093811922629</x:v>
      </x:c>
      <x:c r="L1725" s="120" t="n">
        <x:v>1.8116260026050175</x:v>
      </x:c>
      <x:c r="M1725" s="120" t="n">
        <x:v>3</x:v>
      </x:c>
      <x:c r="N1725" s="120" t="n">
        <x:v>2</x:v>
      </x:c>
      <x:c r="O1725" s="120" t="n">
        <x:v>1</x:v>
      </x:c>
      <x:c r="P1725" s="120" t="n">
        <x:v>2</x:v>
      </x:c>
      <x:c r="Q1725" s="120" t="n">
        <x:v>4</x:v>
      </x:c>
      <x:c r="R1725" s="120" t="n">
        <x:v>0.041305934051970826</x:v>
      </x:c>
      <x:c r="S1725" s="120" t="n">
        <x:v>0.10729091997240221</x:v>
      </x:c>
      <x:c r="T1725" s="120" t="n">
        <x:v>975</x:v>
      </x:c>
      <x:c r="U1725" s="120" t="n">
        <x:v>200</x:v>
      </x:c>
      <x:c r="V1725" s="120" t="n">
        <x:v>0.00026225105752696916</x:v>
      </x:c>
      <x:c r="W1725" s="120" t="n">
        <x:v>0.0012784739054439748</x:v>
      </x:c>
      <x:c r="X1725" s="120" t="n">
        <x:v>1725</x:v>
      </x:c>
      <x:c r="Y1725" s="151" t="n">
        <x:v>44590.535729166666</x:v>
      </x:c>
      <x:c r="Z1725" s="151" t="n">
        <x:v>44590.537986111114</x:v>
      </x:c>
      <x:c r="AA1725" s="120" t="n">
        <x:v>40</x:v>
      </x:c>
      <x:c r="AB1725" s="120" t="str">
        <x:v>Anomalous</x:v>
      </x:c>
      <x:c r="AC1725" s="120" t="n">
        <x:v>0</x:v>
      </x:c>
      <x:c r="AD1725" s="120"/>
      <x:c r="AE1725" s="120"/>
      <x:c r="AF1725" s="120"/>
      <x:c r="AG1725" s="120"/>
    </x:row>
    <x:row r="1726">
      <x:c r="A1726" s="120" t="n">
        <x:v>1725</x:v>
      </x:c>
      <x:c r="B1726" s="120" t="n">
        <x:v>1</x:v>
      </x:c>
      <x:c r="C1726" s="120" t="n">
        <x:v>0</x:v>
      </x:c>
      <x:c r="D1726" s="120" t="str">
        <x:v>CADC0890</x:v>
      </x:c>
      <x:c r="E1726" s="120" t="n">
        <x:v>5</x:v>
      </x:c>
      <x:c r="F1726" s="120" t="n">
        <x:v>195</x:v>
      </x:c>
      <x:c r="G1726" s="120" t="n">
        <x:v>40</x:v>
      </x:c>
      <x:c r="H1726" s="120" t="n">
        <x:v>0.345782901</x:v>
      </x:c>
      <x:c r="I1726" s="120" t="n">
        <x:v>0.1277731284881566</x:v>
      </x:c>
      <x:c r="J1726" s="120" t="n">
        <x:v>0.35745367320557303</x:v>
      </x:c>
      <x:c r="K1726" s="120" t="n">
        <x:v>-0.7315644520171096</x:v>
      </x:c>
      <x:c r="L1726" s="120" t="n">
        <x:v>0.8648094424724277</x:v>
      </x:c>
      <x:c r="M1726" s="120" t="n">
        <x:v>2</x:v>
      </x:c>
      <x:c r="N1726" s="120" t="n">
        <x:v>1</x:v>
      </x:c>
      <x:c r="O1726" s="120" t="n">
        <x:v>1</x:v>
      </x:c>
      <x:c r="P1726" s="120" t="n">
        <x:v>3</x:v>
      </x:c>
      <x:c r="Q1726" s="120" t="n">
        <x:v>3</x:v>
      </x:c>
      <x:c r="R1726" s="120" t="n">
        <x:v>0.03212847159432411</x:v>
      </x:c>
      <x:c r="S1726" s="120" t="n">
        <x:v>0.05806578507424961</x:v>
      </x:c>
      <x:c r="T1726" s="120" t="n">
        <x:v>975</x:v>
      </x:c>
      <x:c r="U1726" s="120" t="n">
        <x:v>200</x:v>
      </x:c>
      <x:c r="V1726" s="120" t="n">
        <x:v>0.0006552468127597775</x:v>
      </x:c>
      <x:c r="W1726" s="120" t="n">
        <x:v>0.003194328212203915</x:v>
      </x:c>
      <x:c r="X1726" s="120" t="n">
        <x:v>1726</x:v>
      </x:c>
      <x:c r="Y1726" s="151" t="n">
        <x:v>44590.54961805556</x:v>
      </x:c>
      <x:c r="Z1726" s="151" t="n">
        <x:v>44590.551875</x:v>
      </x:c>
      <x:c r="AA1726" s="120" t="n">
        <x:v>40</x:v>
      </x:c>
      <x:c r="AB1726" s="120" t="str">
        <x:v>Anomalous</x:v>
      </x:c>
      <x:c r="AC1726" s="120" t="n">
        <x:v>0</x:v>
      </x:c>
      <x:c r="AD1726" s="120"/>
      <x:c r="AE1726" s="120"/>
      <x:c r="AF1726" s="120"/>
      <x:c r="AG1726" s="120"/>
    </x:row>
    <x:row r="1727">
      <x:c r="A1727" s="120" t="n">
        <x:v>1726</x:v>
      </x:c>
      <x:c r="B1727" s="120" t="n">
        <x:v>1</x:v>
      </x:c>
      <x:c r="C1727" s="120" t="n">
        <x:v>1</x:v>
      </x:c>
      <x:c r="D1727" s="120" t="str">
        <x:v>CADC0890</x:v>
      </x:c>
      <x:c r="E1727" s="120" t="n">
        <x:v>5</x:v>
      </x:c>
      <x:c r="F1727" s="120" t="n">
        <x:v>100</x:v>
      </x:c>
      <x:c r="G1727" s="120" t="n">
        <x:v>21</x:v>
      </x:c>
      <x:c r="H1727" s="120" t="n">
        <x:v>0.30977625238095235</x:v>
      </x:c>
      <x:c r="I1727" s="120" t="n">
        <x:v>0.1686515875054168</x:v>
      </x:c>
      <x:c r="J1727" s="120" t="n">
        <x:v>0.410672116785906</x:v>
      </x:c>
      <x:c r="K1727" s="120" t="n">
        <x:v>-1.1378673647947268</x:v>
      </x:c>
      <x:c r="L1727" s="120" t="n">
        <x:v>0.7938081443067161</x:v>
      </x:c>
      <x:c r="M1727" s="120" t="n">
        <x:v>2</x:v>
      </x:c>
      <x:c r="N1727" s="120" t="n">
        <x:v>1</x:v>
      </x:c>
      <x:c r="O1727" s="120" t="n">
        <x:v>1</x:v>
      </x:c>
      <x:c r="P1727" s="120" t="n">
        <x:v>2</x:v>
      </x:c>
      <x:c r="Q1727" s="120" t="n">
        <x:v>2</x:v>
      </x:c>
      <x:c r="R1727" s="120" t="n">
        <x:v>0.08506011322290899</x:v>
      </x:c>
      <x:c r="S1727" s="120" t="n">
        <x:v>0.2370171499536495</x:v>
      </x:c>
      <x:c r="T1727" s="120" t="n">
        <x:v>500</x:v>
      </x:c>
      <x:c r="U1727" s="120" t="n">
        <x:v>105</x:v>
      </x:c>
      <x:c r="V1727" s="120" t="n">
        <x:v>0.0016865158750541682</x:v>
      </x:c>
      <x:c r="W1727" s="120" t="n">
        <x:v>0.00803102797644842</x:v>
      </x:c>
      <x:c r="X1727" s="120" t="n">
        <x:v>1727</x:v>
      </x:c>
      <x:c r="Y1727" s="151" t="n">
        <x:v>44590.63821759259</x:v>
      </x:c>
      <x:c r="Z1727" s="151" t="n">
        <x:v>44590.639375</x:v>
      </x:c>
      <x:c r="AA1727" s="120" t="n">
        <x:v>21</x:v>
      </x:c>
      <x:c r="AB1727" s="120" t="str">
        <x:v>Anomalous</x:v>
      </x:c>
      <x:c r="AC1727" s="120" t="n">
        <x:v>0</x:v>
      </x:c>
      <x:c r="AD1727" s="120"/>
      <x:c r="AE1727" s="120"/>
      <x:c r="AF1727" s="120"/>
      <x:c r="AG1727" s="120"/>
    </x:row>
    <x:row r="1728">
      <x:c r="A1728" s="120" t="n">
        <x:v>1727</x:v>
      </x:c>
      <x:c r="B1728" s="120" t="n">
        <x:v>1</x:v>
      </x:c>
      <x:c r="C1728" s="120" t="n">
        <x:v>1</x:v>
      </x:c>
      <x:c r="D1728" s="120" t="str">
        <x:v>CADC0890</x:v>
      </x:c>
      <x:c r="E1728" s="120" t="n">
        <x:v>5</x:v>
      </x:c>
      <x:c r="F1728" s="120" t="n">
        <x:v>90</x:v>
      </x:c>
      <x:c r="G1728" s="120" t="n">
        <x:v>19</x:v>
      </x:c>
      <x:c r="H1728" s="120" t="n">
        <x:v>0.20964175631578946</x:v>
      </x:c>
      <x:c r="I1728" s="120" t="n">
        <x:v>0.08030909875837015</x:v>
      </x:c>
      <x:c r="J1728" s="120" t="n">
        <x:v>0.2833886002618492</x:v>
      </x:c>
      <x:c r="K1728" s="120" t="n">
        <x:v>-1.0596690417199894</x:v>
      </x:c>
      <x:c r="L1728" s="120" t="n">
        <x:v>0.8477825721084358</x:v>
      </x:c>
      <x:c r="M1728" s="120" t="n">
        <x:v>2</x:v>
      </x:c>
      <x:c r="N1728" s="120" t="n">
        <x:v>1</x:v>
      </x:c>
      <x:c r="O1728" s="120" t="n">
        <x:v>1</x:v>
      </x:c>
      <x:c r="P1728" s="120" t="n">
        <x:v>2</x:v>
      </x:c>
      <x:c r="Q1728" s="120" t="n">
        <x:v>3</x:v>
      </x:c>
      <x:c r="R1728" s="120" t="n">
        <x:v>0.07514131220504787</x:v>
      </x:c>
      <x:c r="S1728" s="120" t="n">
        <x:v>0.2456558421232697</x:v>
      </x:c>
      <x:c r="T1728" s="120" t="n">
        <x:v>450</x:v>
      </x:c>
      <x:c r="U1728" s="120" t="n">
        <x:v>95</x:v>
      </x:c>
      <x:c r="V1728" s="120" t="n">
        <x:v>0.0008923233195374462</x:v>
      </x:c>
      <x:c r="W1728" s="120" t="n">
        <x:v>0.004226794671493166</x:v>
      </x:c>
      <x:c r="X1728" s="120" t="n">
        <x:v>1728</x:v>
      </x:c>
      <x:c r="Y1728" s="151" t="n">
        <x:v>44590.639548611114</x:v>
      </x:c>
      <x:c r="Z1728" s="151" t="n">
        <x:v>44590.64059027778</x:v>
      </x:c>
      <x:c r="AA1728" s="120" t="n">
        <x:v>19</x:v>
      </x:c>
      <x:c r="AB1728" s="120" t="str">
        <x:v>Anomalous</x:v>
      </x:c>
      <x:c r="AC1728" s="120" t="n">
        <x:v>0</x:v>
      </x:c>
      <x:c r="AD1728" s="120"/>
      <x:c r="AE1728" s="120"/>
      <x:c r="AF1728" s="120"/>
      <x:c r="AG1728" s="120"/>
    </x:row>
    <x:row r="1729">
      <x:c r="A1729" s="120" t="n">
        <x:v>1728</x:v>
      </x:c>
      <x:c r="B1729" s="120" t="n">
        <x:v>0</x:v>
      </x:c>
      <x:c r="C1729" s="120" t="n">
        <x:v>0</x:v>
      </x:c>
      <x:c r="D1729" s="120" t="str">
        <x:v>CADC0894</x:v>
      </x:c>
      <x:c r="E1729" s="120" t="n">
        <x:v>1</x:v>
      </x:c>
      <x:c r="F1729" s="120" t="n">
        <x:v>547</x:v>
      </x:c>
      <x:c r="G1729" s="120" t="n">
        <x:v>548</x:v>
      </x:c>
      <x:c r="H1729" s="120" t="n">
        <x:v>0.24876283972627736</x:v>
      </x:c>
      <x:c r="I1729" s="120" t="n">
        <x:v>0.10524026539072974</x:v>
      </x:c>
      <x:c r="J1729" s="120" t="n">
        <x:v>0.3244075606251028</x:v>
      </x:c>
      <x:c r="K1729" s="120" t="n">
        <x:v>-0.9393027772301896</x:v>
      </x:c>
      <x:c r="L1729" s="120" t="n">
        <x:v>0.8504386308654269</x:v>
      </x:c>
      <x:c r="M1729" s="120" t="n">
        <x:v>2</x:v>
      </x:c>
      <x:c r="N1729" s="120" t="n">
        <x:v>1</x:v>
      </x:c>
      <x:c r="O1729" s="120" t="n">
        <x:v>1</x:v>
      </x:c>
      <x:c r="P1729" s="120" t="n">
        <x:v>65</x:v>
      </x:c>
      <x:c r="Q1729" s="120" t="n">
        <x:v>94</x:v>
      </x:c>
      <x:c r="R1729" s="120" t="n">
        <x:v>0.000028404652478553206</x:v>
      </x:c>
      <x:c r="S1729" s="120" t="n">
        <x:v>0.000011722255220465225</x:v>
      </x:c>
      <x:c r="T1729" s="120" t="n">
        <x:v>547</x:v>
      </x:c>
      <x:c r="U1729" s="120" t="n">
        <x:v>548</x:v>
      </x:c>
      <x:c r="V1729" s="120" t="n">
        <x:v>0.00019239536634502695</x:v>
      </x:c>
      <x:c r="W1729" s="120" t="n">
        <x:v>0.00019204427991009076</x:v>
      </x:c>
      <x:c r="X1729" s="120" t="n">
        <x:v>1729</x:v>
      </x:c>
      <x:c r="Y1729" s="151" t="n">
        <x:v>44713.98871527778</x:v>
      </x:c>
      <x:c r="Z1729" s="151" t="n">
        <x:v>44713.995046296295</x:v>
      </x:c>
      <x:c r="AA1729" s="120" t="n">
        <x:v>548</x:v>
      </x:c>
      <x:c r="AB1729" s="120" t="str">
        <x:v>Normal</x:v>
      </x:c>
      <x:c r="AC1729" s="120" t="n">
        <x:v>0</x:v>
      </x:c>
      <x:c r="AD1729" s="120"/>
      <x:c r="AE1729" s="120"/>
      <x:c r="AF1729" s="120"/>
      <x:c r="AG1729" s="120"/>
    </x:row>
    <x:row r="1730">
      <x:c r="A1730" s="120" t="n">
        <x:v>1729</x:v>
      </x:c>
      <x:c r="B1730" s="120" t="n">
        <x:v>0</x:v>
      </x:c>
      <x:c r="C1730" s="120" t="n">
        <x:v>1</x:v>
      </x:c>
      <x:c r="D1730" s="120" t="str">
        <x:v>CADC0894</x:v>
      </x:c>
      <x:c r="E1730" s="120" t="n">
        <x:v>1</x:v>
      </x:c>
      <x:c r="F1730" s="120" t="n">
        <x:v>526</x:v>
      </x:c>
      <x:c r="G1730" s="120" t="n">
        <x:v>527</x:v>
      </x:c>
      <x:c r="H1730" s="120" t="n">
        <x:v>0.29561284070208727</x:v>
      </x:c>
      <x:c r="I1730" s="120" t="n">
        <x:v>0.14147990153922732</x:v>
      </x:c>
      <x:c r="J1730" s="120" t="n">
        <x:v>0.3761381415640101</x:v>
      </x:c>
      <x:c r="K1730" s="120" t="n">
        <x:v>-0.9392656547123801</x:v>
      </x:c>
      <x:c r="L1730" s="120" t="n">
        <x:v>0.8307755192814376</x:v>
      </x:c>
      <x:c r="M1730" s="120" t="n">
        <x:v>1</x:v>
      </x:c>
      <x:c r="N1730" s="120" t="n">
        <x:v>1</x:v>
      </x:c>
      <x:c r="O1730" s="120" t="n">
        <x:v>1</x:v>
      </x:c>
      <x:c r="P1730" s="120" t="n">
        <x:v>85</x:v>
      </x:c>
      <x:c r="Q1730" s="120" t="n">
        <x:v>109</x:v>
      </x:c>
      <x:c r="R1730" s="120" t="n">
        <x:v>0.00004271598735022598</x:v>
      </x:c>
      <x:c r="S1730" s="120" t="n">
        <x:v>0.000027970914939489204</x:v>
      </x:c>
      <x:c r="T1730" s="120" t="n">
        <x:v>526</x:v>
      </x:c>
      <x:c r="U1730" s="120" t="n">
        <x:v>527</x:v>
      </x:c>
      <x:c r="V1730" s="120" t="n">
        <x:v>0.0002689731968426375</x:v>
      </x:c>
      <x:c r="W1730" s="120" t="n">
        <x:v>0.00026846281126988105</x:v>
      </x:c>
      <x:c r="X1730" s="120" t="n">
        <x:v>1730</x:v>
      </x:c>
      <x:c r="Y1730" s="151" t="n">
        <x:v>44713.99505787037</x:v>
      </x:c>
      <x:c r="Z1730" s="151" t="n">
        <x:v>44714.00114583333</x:v>
      </x:c>
      <x:c r="AA1730" s="120" t="n">
        <x:v>527</x:v>
      </x:c>
      <x:c r="AB1730" s="120" t="str">
        <x:v>Normal</x:v>
      </x:c>
      <x:c r="AC1730" s="120" t="n">
        <x:v>0</x:v>
      </x:c>
      <x:c r="AD1730" s="120"/>
      <x:c r="AE1730" s="120"/>
      <x:c r="AF1730" s="120"/>
      <x:c r="AG1730" s="120"/>
    </x:row>
    <x:row r="1731">
      <x:c r="A1731" s="120" t="n">
        <x:v>1730</x:v>
      </x:c>
      <x:c r="B1731" s="120" t="n">
        <x:v>0</x:v>
      </x:c>
      <x:c r="C1731" s="120" t="n">
        <x:v>1</x:v>
      </x:c>
      <x:c r="D1731" s="120" t="str">
        <x:v>CADC0894</x:v>
      </x:c>
      <x:c r="E1731" s="120" t="n">
        <x:v>1</x:v>
      </x:c>
      <x:c r="F1731" s="120" t="n">
        <x:v>439</x:v>
      </x:c>
      <x:c r="G1731" s="120" t="n">
        <x:v>440</x:v>
      </x:c>
      <x:c r="H1731" s="120" t="n">
        <x:v>0.27582113956818183</x:v>
      </x:c>
      <x:c r="I1731" s="120" t="n">
        <x:v>0.08652539810322188</x:v>
      </x:c>
      <x:c r="J1731" s="120" t="n">
        <x:v>0.2941519982988759</x:v>
      </x:c>
      <x:c r="K1731" s="120" t="n">
        <x:v>-1.3321418999931387</x:v>
      </x:c>
      <x:c r="L1731" s="120" t="n">
        <x:v>0.5718801253961031</x:v>
      </x:c>
      <x:c r="M1731" s="120" t="n">
        <x:v>1</x:v>
      </x:c>
      <x:c r="N1731" s="120" t="n">
        <x:v>1</x:v>
      </x:c>
      <x:c r="O1731" s="120" t="n">
        <x:v>1</x:v>
      </x:c>
      <x:c r="P1731" s="120" t="n">
        <x:v>28</x:v>
      </x:c>
      <x:c r="Q1731" s="120" t="n">
        <x:v>76</x:v>
      </x:c>
      <x:c r="R1731" s="120" t="n">
        <x:v>0.00004506577763181704</x:v>
      </x:c>
      <x:c r="S1731" s="120" t="n">
        <x:v>0.00003231232358980138</x:v>
      </x:c>
      <x:c r="T1731" s="120" t="n">
        <x:v>439</x:v>
      </x:c>
      <x:c r="U1731" s="120" t="n">
        <x:v>440</x:v>
      </x:c>
      <x:c r="V1731" s="120" t="n">
        <x:v>0.00019709657882282887</x:v>
      </x:c>
      <x:c r="W1731" s="120" t="n">
        <x:v>0.000196648632052777</x:v>
      </x:c>
      <x:c r="X1731" s="120" t="n">
        <x:v>1731</x:v>
      </x:c>
      <x:c r="Y1731" s="151" t="n">
        <x:v>44714.00115740741</x:v>
      </x:c>
      <x:c r="Z1731" s="151" t="n">
        <x:v>44714.00623842593</x:v>
      </x:c>
      <x:c r="AA1731" s="120" t="n">
        <x:v>440</x:v>
      </x:c>
      <x:c r="AB1731" s="120" t="str">
        <x:v>Normal</x:v>
      </x:c>
      <x:c r="AC1731" s="120" t="n">
        <x:v>1</x:v>
      </x:c>
      <x:c r="AD1731" s="120" t="n">
        <x:v>413</x:v>
      </x:c>
      <x:c r="AE1731" s="120" t="n">
        <x:v>5</x:v>
      </x:c>
      <x:c r="AF1731" s="120" t="n">
        <x:v>13</x:v>
      </x:c>
      <x:c r="AG1731" s="120" t="str">
        <x:v>train=1|anomaly=0</x:v>
      </x:c>
    </x:row>
    <x:row r="1732">
      <x:c r="A1732" s="120" t="n">
        <x:v>1731</x:v>
      </x:c>
      <x:c r="B1732" s="120" t="n">
        <x:v>0</x:v>
      </x:c>
      <x:c r="C1732" s="120" t="n">
        <x:v>1</x:v>
      </x:c>
      <x:c r="D1732" s="120" t="str">
        <x:v>CADC0894</x:v>
      </x:c>
      <x:c r="E1732" s="120" t="n">
        <x:v>1</x:v>
      </x:c>
      <x:c r="F1732" s="120" t="n">
        <x:v>517</x:v>
      </x:c>
      <x:c r="G1732" s="120" t="n">
        <x:v>518</x:v>
      </x:c>
      <x:c r="H1732" s="120" t="n">
        <x:v>0.16544888069498068</x:v>
      </x:c>
      <x:c r="I1732" s="120" t="n">
        <x:v>0.04448336010031554</x:v>
      </x:c>
      <x:c r="J1732" s="120" t="n">
        <x:v>0.21091078706485247</x:v>
      </x:c>
      <x:c r="K1732" s="120" t="n">
        <x:v>-0.621464587438362</x:v>
      </x:c>
      <x:c r="L1732" s="120" t="n">
        <x:v>1.0073598308256952</x:v>
      </x:c>
      <x:c r="M1732" s="120" t="n">
        <x:v>1</x:v>
      </x:c>
      <x:c r="N1732" s="120" t="n">
        <x:v>1</x:v>
      </x:c>
      <x:c r="O1732" s="120" t="n">
        <x:v>1</x:v>
      </x:c>
      <x:c r="P1732" s="120" t="n">
        <x:v>20</x:v>
      </x:c>
      <x:c r="Q1732" s="120" t="n">
        <x:v>64</x:v>
      </x:c>
      <x:c r="R1732" s="120" t="n">
        <x:v>0.000029635668274090518</x:v>
      </x:c>
      <x:c r="S1732" s="120" t="n">
        <x:v>0.000019832423590057655</x:v>
      </x:c>
      <x:c r="T1732" s="120" t="n">
        <x:v>517</x:v>
      </x:c>
      <x:c r="U1732" s="120" t="n">
        <x:v>518</x:v>
      </x:c>
      <x:c r="V1732" s="120" t="n">
        <x:v>0.00008604131547449814</x:v>
      </x:c>
      <x:c r="W1732" s="120" t="n">
        <x:v>0.0000858752125488717</x:v>
      </x:c>
      <x:c r="X1732" s="120" t="n">
        <x:v>1732</x:v>
      </x:c>
      <x:c r="Y1732" s="151" t="n">
        <x:v>44714.00625</x:v>
      </x:c>
      <x:c r="Z1732" s="151" t="n">
        <x:v>44714.0122337963</x:v>
      </x:c>
      <x:c r="AA1732" s="120" t="n">
        <x:v>518</x:v>
      </x:c>
      <x:c r="AB1732" s="120" t="str">
        <x:v>Normal</x:v>
      </x:c>
      <x:c r="AC1732" s="120" t="n">
        <x:v>0</x:v>
      </x:c>
      <x:c r="AD1732" s="120"/>
      <x:c r="AE1732" s="120"/>
      <x:c r="AF1732" s="120"/>
      <x:c r="AG1732" s="120"/>
    </x:row>
    <x:row r="1733">
      <x:c r="A1733" s="120" t="n">
        <x:v>1732</x:v>
      </x:c>
      <x:c r="B1733" s="120" t="n">
        <x:v>0</x:v>
      </x:c>
      <x:c r="C1733" s="120" t="n">
        <x:v>0</x:v>
      </x:c>
      <x:c r="D1733" s="120" t="str">
        <x:v>CADC0894</x:v>
      </x:c>
      <x:c r="E1733" s="120" t="n">
        <x:v>1</x:v>
      </x:c>
      <x:c r="F1733" s="120" t="n">
        <x:v>508</x:v>
      </x:c>
      <x:c r="G1733" s="120" t="n">
        <x:v>509</x:v>
      </x:c>
      <x:c r="H1733" s="120" t="n">
        <x:v>0.1259203588015717</x:v>
      </x:c>
      <x:c r="I1733" s="120" t="n">
        <x:v>0.02898273728841723</x:v>
      </x:c>
      <x:c r="J1733" s="120" t="n">
        <x:v>0.1702431710478198</x:v>
      </x:c>
      <x:c r="K1733" s="120" t="n">
        <x:v>-0.5239894564079175</x:v>
      </x:c>
      <x:c r="L1733" s="120" t="n">
        <x:v>1.0571640306151724</x:v>
      </x:c>
      <x:c r="M1733" s="120" t="n">
        <x:v>3</x:v>
      </x:c>
      <x:c r="N1733" s="120" t="n">
        <x:v>1</x:v>
      </x:c>
      <x:c r="O1733" s="120" t="n">
        <x:v>1</x:v>
      </x:c>
      <x:c r="P1733" s="120" t="n">
        <x:v>98</x:v>
      </x:c>
      <x:c r="Q1733" s="120" t="n">
        <x:v>131</x:v>
      </x:c>
      <x:c r="R1733" s="120" t="n">
        <x:v>0.000016078953822176272</x:v>
      </x:c>
      <x:c r="S1733" s="120" t="n">
        <x:v>0.000020759023263243385</x:v>
      </x:c>
      <x:c r="T1733" s="120" t="n">
        <x:v>508</x:v>
      </x:c>
      <x:c r="U1733" s="120" t="n">
        <x:v>509</x:v>
      </x:c>
      <x:c r="V1733" s="120" t="n">
        <x:v>0.00005705263245751423</x:v>
      </x:c>
      <x:c r="W1733" s="120" t="n">
        <x:v>0.00005694054477095723</x:v>
      </x:c>
      <x:c r="X1733" s="120" t="n">
        <x:v>1733</x:v>
      </x:c>
      <x:c r="Y1733" s="151" t="n">
        <x:v>44714.01224537037</x:v>
      </x:c>
      <x:c r="Z1733" s="151" t="n">
        <x:v>44714.018125</x:v>
      </x:c>
      <x:c r="AA1733" s="120" t="n">
        <x:v>509</x:v>
      </x:c>
      <x:c r="AB1733" s="120" t="str">
        <x:v>Normal</x:v>
      </x:c>
      <x:c r="AC1733" s="120" t="n">
        <x:v>0</x:v>
      </x:c>
      <x:c r="AD1733" s="120"/>
      <x:c r="AE1733" s="120"/>
      <x:c r="AF1733" s="120"/>
      <x:c r="AG1733" s="120"/>
    </x:row>
    <x:row r="1734">
      <x:c r="A1734" s="120" t="n">
        <x:v>1733</x:v>
      </x:c>
      <x:c r="B1734" s="120" t="n">
        <x:v>0</x:v>
      </x:c>
      <x:c r="C1734" s="120" t="n">
        <x:v>1</x:v>
      </x:c>
      <x:c r="D1734" s="120" t="str">
        <x:v>CADC0894</x:v>
      </x:c>
      <x:c r="E1734" s="120" t="n">
        <x:v>1</x:v>
      </x:c>
      <x:c r="F1734" s="120" t="n">
        <x:v>452</x:v>
      </x:c>
      <x:c r="G1734" s="120" t="n">
        <x:v>453</x:v>
      </x:c>
      <x:c r="H1734" s="120" t="n">
        <x:v>0.12098829088300223</x:v>
      </x:c>
      <x:c r="I1734" s="120" t="n">
        <x:v>0.030180259193769363</x:v>
      </x:c>
      <x:c r="J1734" s="120" t="n">
        <x:v>0.17372466489755956</x:v>
      </x:c>
      <x:c r="K1734" s="120" t="n">
        <x:v>-0.6122791543274979</x:v>
      </x:c>
      <x:c r="L1734" s="120" t="n">
        <x:v>1.0295855620100398</x:v>
      </x:c>
      <x:c r="M1734" s="120" t="n">
        <x:v>3</x:v>
      </x:c>
      <x:c r="N1734" s="120" t="n">
        <x:v>1</x:v>
      </x:c>
      <x:c r="O1734" s="120" t="n">
        <x:v>1</x:v>
      </x:c>
      <x:c r="P1734" s="120" t="n">
        <x:v>25</x:v>
      </x:c>
      <x:c r="Q1734" s="120" t="n">
        <x:v>49</x:v>
      </x:c>
      <x:c r="R1734" s="120" t="n">
        <x:v>0.000022383721828290715</x:v>
      </x:c>
      <x:c r="S1734" s="120" t="n">
        <x:v>0.000014830097584432387</x:v>
      </x:c>
      <x:c r="T1734" s="120" t="n">
        <x:v>452</x:v>
      </x:c>
      <x:c r="U1734" s="120" t="n">
        <x:v>453</x:v>
      </x:c>
      <x:c r="V1734" s="120" t="n">
        <x:v>0.00006677048494196762</x:v>
      </x:c>
      <x:c r="W1734" s="120" t="n">
        <x:v>0.00006662308872796768</x:v>
      </x:c>
      <x:c r="X1734" s="120" t="n">
        <x:v>1734</x:v>
      </x:c>
      <x:c r="Y1734" s="151" t="n">
        <x:v>44714.01813657407</x:v>
      </x:c>
      <x:c r="Z1734" s="151" t="n">
        <x:v>44714.023368055554</x:v>
      </x:c>
      <x:c r="AA1734" s="120" t="n">
        <x:v>453</x:v>
      </x:c>
      <x:c r="AB1734" s="120" t="str">
        <x:v>Normal</x:v>
      </x:c>
      <x:c r="AC1734" s="120" t="n">
        <x:v>0</x:v>
      </x:c>
      <x:c r="AD1734" s="120"/>
      <x:c r="AE1734" s="120"/>
      <x:c r="AF1734" s="120"/>
      <x:c r="AG1734" s="120"/>
    </x:row>
    <x:row r="1735">
      <x:c r="A1735" s="120" t="n">
        <x:v>1734</x:v>
      </x:c>
      <x:c r="B1735" s="120" t="n">
        <x:v>0</x:v>
      </x:c>
      <x:c r="C1735" s="120" t="n">
        <x:v>0</x:v>
      </x:c>
      <x:c r="D1735" s="120" t="str">
        <x:v>CADC0894</x:v>
      </x:c>
      <x:c r="E1735" s="120" t="n">
        <x:v>1</x:v>
      </x:c>
      <x:c r="F1735" s="120" t="n">
        <x:v>473</x:v>
      </x:c>
      <x:c r="G1735" s="120" t="n">
        <x:v>474</x:v>
      </x:c>
      <x:c r="H1735" s="120" t="n">
        <x:v>0.12246698645569622</x:v>
      </x:c>
      <x:c r="I1735" s="120" t="n">
        <x:v>0.02852779324511672</x:v>
      </x:c>
      <x:c r="J1735" s="120" t="n">
        <x:v>0.1689017265900995</x:v>
      </x:c>
      <x:c r="K1735" s="120" t="n">
        <x:v>-0.9815839069060077</x:v>
      </x:c>
      <x:c r="L1735" s="120" t="n">
        <x:v>0.8584241738638637</x:v>
      </x:c>
      <x:c r="M1735" s="120" t="n">
        <x:v>2</x:v>
      </x:c>
      <x:c r="N1735" s="120" t="n">
        <x:v>2</x:v>
      </x:c>
      <x:c r="O1735" s="120" t="n">
        <x:v>1</x:v>
      </x:c>
      <x:c r="P1735" s="120" t="n">
        <x:v>2</x:v>
      </x:c>
      <x:c r="Q1735" s="120" t="n">
        <x:v>28</x:v>
      </x:c>
      <x:c r="R1735" s="120" t="n">
        <x:v>0.00003047642614284313</x:v>
      </x:c>
      <x:c r="S1735" s="120" t="n">
        <x:v>0.00002468561460835256</x:v>
      </x:c>
      <x:c r="T1735" s="120" t="n">
        <x:v>473</x:v>
      </x:c>
      <x:c r="U1735" s="120" t="n">
        <x:v>474</x:v>
      </x:c>
      <x:c r="V1735" s="120" t="n">
        <x:v>0.00006031245929200153</x:v>
      </x:c>
      <x:c r="W1735" s="120" t="n">
        <x:v>0.000060185217816701945</x:v>
      </x:c>
      <x:c r="X1735" s="120" t="n">
        <x:v>1735</x:v>
      </x:c>
      <x:c r="Y1735" s="151" t="n">
        <x:v>44714.02337962963</x:v>
      </x:c>
      <x:c r="Z1735" s="151" t="n">
        <x:v>44714.02885416667</x:v>
      </x:c>
      <x:c r="AA1735" s="120" t="n">
        <x:v>474</x:v>
      </x:c>
      <x:c r="AB1735" s="120" t="str">
        <x:v>Normal</x:v>
      </x:c>
      <x:c r="AC1735" s="120" t="n">
        <x:v>0</x:v>
      </x:c>
      <x:c r="AD1735" s="120"/>
      <x:c r="AE1735" s="120"/>
      <x:c r="AF1735" s="120"/>
      <x:c r="AG1735" s="120"/>
    </x:row>
    <x:row r="1736">
      <x:c r="A1736" s="120" t="n">
        <x:v>1735</x:v>
      </x:c>
      <x:c r="B1736" s="120" t="n">
        <x:v>0</x:v>
      </x:c>
      <x:c r="C1736" s="120" t="n">
        <x:v>0</x:v>
      </x:c>
      <x:c r="D1736" s="120" t="str">
        <x:v>CADC0894</x:v>
      </x:c>
      <x:c r="E1736" s="120" t="n">
        <x:v>1</x:v>
      </x:c>
      <x:c r="F1736" s="120" t="n">
        <x:v>454</x:v>
      </x:c>
      <x:c r="G1736" s="120" t="n">
        <x:v>455</x:v>
      </x:c>
      <x:c r="H1736" s="120" t="n">
        <x:v>0.10553482547252747</x:v>
      </x:c>
      <x:c r="I1736" s="120" t="n">
        <x:v>0.023992352537974524</x:v>
      </x:c>
      <x:c r="J1736" s="120" t="n">
        <x:v>0.15489464980422832</x:v>
      </x:c>
      <x:c r="K1736" s="120" t="n">
        <x:v>-0.606419708941127</x:v>
      </x:c>
      <x:c r="L1736" s="120" t="n">
        <x:v>1.0436648008880167</x:v>
      </x:c>
      <x:c r="M1736" s="120" t="n">
        <x:v>2</x:v>
      </x:c>
      <x:c r="N1736" s="120" t="n">
        <x:v>1</x:v>
      </x:c>
      <x:c r="O1736" s="120" t="n">
        <x:v>1</x:v>
      </x:c>
      <x:c r="P1736" s="120" t="n">
        <x:v>39</x:v>
      </x:c>
      <x:c r="Q1736" s="120" t="n">
        <x:v>46</x:v>
      </x:c>
      <x:c r="R1736" s="120" t="n">
        <x:v>0.000016244055179477536</x:v>
      </x:c>
      <x:c r="S1736" s="120" t="n">
        <x:v>0.00001372236031297175</x:v>
      </x:c>
      <x:c r="T1736" s="120" t="n">
        <x:v>454</x:v>
      </x:c>
      <x:c r="U1736" s="120" t="n">
        <x:v>455</x:v>
      </x:c>
      <x:c r="V1736" s="120" t="n">
        <x:v>0.000052846591493335955</x:v>
      </x:c>
      <x:c r="W1736" s="120" t="n">
        <x:v>0.000052730445138405545</x:v>
      </x:c>
      <x:c r="X1736" s="120" t="n">
        <x:v>1736</x:v>
      </x:c>
      <x:c r="Y1736" s="151" t="n">
        <x:v>44714.028865740744</x:v>
      </x:c>
      <x:c r="Z1736" s="151" t="n">
        <x:v>44714.03412037037</x:v>
      </x:c>
      <x:c r="AA1736" s="120" t="n">
        <x:v>455</x:v>
      </x:c>
      <x:c r="AB1736" s="120" t="str">
        <x:v>Normal</x:v>
      </x:c>
      <x:c r="AC1736" s="120" t="n">
        <x:v>1</x:v>
      </x:c>
      <x:c r="AD1736" s="120" t="n">
        <x:v>734</x:v>
      </x:c>
      <x:c r="AE1736" s="120" t="n">
        <x:v>8</x:v>
      </x:c>
      <x:c r="AF1736" s="120" t="n">
        <x:v>34</x:v>
      </x:c>
      <x:c r="AG1736" s="120" t="str">
        <x:v>train=0|anomaly=0</x:v>
      </x:c>
    </x:row>
    <x:row r="1737">
      <x:c r="A1737" s="120" t="n">
        <x:v>1736</x:v>
      </x:c>
      <x:c r="B1737" s="120" t="n">
        <x:v>0</x:v>
      </x:c>
      <x:c r="C1737" s="120" t="n">
        <x:v>1</x:v>
      </x:c>
      <x:c r="D1737" s="120" t="str">
        <x:v>CADC0894</x:v>
      </x:c>
      <x:c r="E1737" s="120" t="n">
        <x:v>1</x:v>
      </x:c>
      <x:c r="F1737" s="120" t="n">
        <x:v>477</x:v>
      </x:c>
      <x:c r="G1737" s="120" t="n">
        <x:v>478</x:v>
      </x:c>
      <x:c r="H1737" s="120" t="n">
        <x:v>0.056000191004184095</x:v>
      </x:c>
      <x:c r="I1737" s="120" t="n">
        <x:v>0.009746105133540538</x:v>
      </x:c>
      <x:c r="J1737" s="120" t="n">
        <x:v>0.09872236389765258</x:v>
      </x:c>
      <x:c r="K1737" s="120" t="n">
        <x:v>0.29648408945830385</x:v>
      </x:c>
      <x:c r="L1737" s="120" t="n">
        <x:v>1.4171672369773636</x:v>
      </x:c>
      <x:c r="M1737" s="120" t="n">
        <x:v>4</x:v>
      </x:c>
      <x:c r="N1737" s="120" t="n">
        <x:v>1</x:v>
      </x:c>
      <x:c r="O1737" s="120" t="n">
        <x:v>1</x:v>
      </x:c>
      <x:c r="P1737" s="120" t="n">
        <x:v>11</x:v>
      </x:c>
      <x:c r="Q1737" s="120" t="n">
        <x:v>49</x:v>
      </x:c>
      <x:c r="R1737" s="120" t="n">
        <x:v>0.000014965122180847384</x:v>
      </x:c>
      <x:c r="S1737" s="120" t="n">
        <x:v>0.000009574160846286568</x:v>
      </x:c>
      <x:c r="T1737" s="120" t="n">
        <x:v>477</x:v>
      </x:c>
      <x:c r="U1737" s="120" t="n">
        <x:v>478</x:v>
      </x:c>
      <x:c r="V1737" s="120" t="n">
        <x:v>0.000020432086233837606</x:v>
      </x:c>
      <x:c r="W1737" s="120" t="n">
        <x:v>0.00002038934128355761</x:v>
      </x:c>
      <x:c r="X1737" s="120" t="n">
        <x:v>1737</x:v>
      </x:c>
      <x:c r="Y1737" s="151" t="n">
        <x:v>44714.03413194444</x:v>
      </x:c>
      <x:c r="Z1737" s="151" t="n">
        <x:v>44714.03965277778</x:v>
      </x:c>
      <x:c r="AA1737" s="120" t="n">
        <x:v>478</x:v>
      </x:c>
      <x:c r="AB1737" s="120" t="str">
        <x:v>Normal</x:v>
      </x:c>
      <x:c r="AC1737" s="120" t="n">
        <x:v>1</x:v>
      </x:c>
      <x:c r="AD1737" s="120" t="n">
        <x:v>151</x:v>
      </x:c>
      <x:c r="AE1737" s="120" t="n">
        <x:v>2</x:v>
      </x:c>
      <x:c r="AF1737" s="120" t="n">
        <x:v>51</x:v>
      </x:c>
      <x:c r="AG1737" s="120" t="str">
        <x:v>train=1|anomaly=0</x:v>
      </x:c>
    </x:row>
    <x:row r="1738">
      <x:c r="A1738" s="120" t="n">
        <x:v>1737</x:v>
      </x:c>
      <x:c r="B1738" s="120" t="n">
        <x:v>1</x:v>
      </x:c>
      <x:c r="C1738" s="120" t="n">
        <x:v>1</x:v>
      </x:c>
      <x:c r="D1738" s="120" t="str">
        <x:v>CADC0894</x:v>
      </x:c>
      <x:c r="E1738" s="120" t="n">
        <x:v>1</x:v>
      </x:c>
      <x:c r="F1738" s="120" t="n">
        <x:v>452</x:v>
      </x:c>
      <x:c r="G1738" s="120" t="n">
        <x:v>453</x:v>
      </x:c>
      <x:c r="H1738" s="120" t="n">
        <x:v>0.01371683894039735</x:v>
      </x:c>
      <x:c r="I1738" s="120" t="n">
        <x:v>0.0009005286529049381</x:v>
      </x:c>
      <x:c r="J1738" s="120" t="n">
        <x:v>0.03000880958826821</x:v>
      </x:c>
      <x:c r="K1738" s="120" t="n">
        <x:v>3.6760771962378866</x:v>
      </x:c>
      <x:c r="L1738" s="120" t="n">
        <x:v>2.207968777845431</x:v>
      </x:c>
      <x:c r="M1738" s="120" t="n">
        <x:v>2</x:v>
      </x:c>
      <x:c r="N1738" s="120" t="n">
        <x:v>2</x:v>
      </x:c>
      <x:c r="O1738" s="120" t="n">
        <x:v>2</x:v>
      </x:c>
      <x:c r="P1738" s="120" t="n">
        <x:v>8</x:v>
      </x:c>
      <x:c r="Q1738" s="120" t="n">
        <x:v>36</x:v>
      </x:c>
      <x:c r="R1738" s="120" t="n">
        <x:v>0.000012051229478820796</x:v>
      </x:c>
      <x:c r="S1738" s="120" t="n">
        <x:v>0.000009467052018828384</x:v>
      </x:c>
      <x:c r="T1738" s="120" t="n">
        <x:v>452</x:v>
      </x:c>
      <x:c r="U1738" s="120" t="n">
        <x:v>453</x:v>
      </x:c>
      <x:c r="V1738" s="120" t="n">
        <x:v>0.000001992320028550748</x:v>
      </x:c>
      <x:c r="W1738" s="120" t="n">
        <x:v>0.0000019879219710925784</x:v>
      </x:c>
      <x:c r="X1738" s="120" t="n">
        <x:v>1738</x:v>
      </x:c>
      <x:c r="Y1738" s="151" t="n">
        <x:v>44714.039664351854</x:v>
      </x:c>
      <x:c r="Z1738" s="151" t="n">
        <x:v>44714.044895833336</x:v>
      </x:c>
      <x:c r="AA1738" s="120" t="n">
        <x:v>453</x:v>
      </x:c>
      <x:c r="AB1738" s="120" t="str">
        <x:v>Anomalous</x:v>
      </x:c>
      <x:c r="AC1738" s="120" t="n">
        <x:v>1</x:v>
      </x:c>
      <x:c r="AD1738" s="120" t="n">
        <x:v>606</x:v>
      </x:c>
      <x:c r="AE1738" s="120" t="n">
        <x:v>7</x:v>
      </x:c>
      <x:c r="AF1738" s="120" t="n">
        <x:v>6</x:v>
      </x:c>
      <x:c r="AG1738" s="120" t="str">
        <x:v>train=1|anomaly=1</x:v>
      </x:c>
    </x:row>
    <x:row r="1739">
      <x:c r="A1739" s="120" t="n">
        <x:v>1738</x:v>
      </x:c>
      <x:c r="B1739" s="120" t="n">
        <x:v>1</x:v>
      </x:c>
      <x:c r="C1739" s="120" t="n">
        <x:v>0</x:v>
      </x:c>
      <x:c r="D1739" s="120" t="str">
        <x:v>CADC0894</x:v>
      </x:c>
      <x:c r="E1739" s="120" t="n">
        <x:v>1</x:v>
      </x:c>
      <x:c r="F1739" s="120" t="n">
        <x:v>437</x:v>
      </x:c>
      <x:c r="G1739" s="120" t="n">
        <x:v>438</x:v>
      </x:c>
      <x:c r="H1739" s="120" t="n">
        <x:v>0.014588973538812786</x:v>
      </x:c>
      <x:c r="I1739" s="120" t="n">
        <x:v>0.0009009191695722907</x:v>
      </x:c>
      <x:c r="J1739" s="120" t="n">
        <x:v>0.03001531558341992</x:v>
      </x:c>
      <x:c r="K1739" s="120" t="n">
        <x:v>1.7233954825432534</x:v>
      </x:c>
      <x:c r="L1739" s="120" t="n">
        <x:v>1.8308768452879398</x:v>
      </x:c>
      <x:c r="M1739" s="120" t="n">
        <x:v>3</x:v>
      </x:c>
      <x:c r="N1739" s="120" t="n">
        <x:v>2</x:v>
      </x:c>
      <x:c r="O1739" s="120" t="n">
        <x:v>1</x:v>
      </x:c>
      <x:c r="P1739" s="120" t="n">
        <x:v>2</x:v>
      </x:c>
      <x:c r="Q1739" s="120" t="n">
        <x:v>9</x:v>
      </x:c>
      <x:c r="R1739" s="120" t="n">
        <x:v>0.000010492150234087417</x:v>
      </x:c>
      <x:c r="S1739" s="120" t="n">
        <x:v>0.000014395685843105046</x:v>
      </x:c>
      <x:c r="T1739" s="120" t="n">
        <x:v>437</x:v>
      </x:c>
      <x:c r="U1739" s="120" t="n">
        <x:v>438</x:v>
      </x:c>
      <x:c r="V1739" s="120" t="n">
        <x:v>0.0000020615999303713747</x:v>
      </x:c>
      <x:c r="W1739" s="120" t="n">
        <x:v>0.0000020568930812152755</x:v>
      </x:c>
      <x:c r="X1739" s="120" t="n">
        <x:v>1739</x:v>
      </x:c>
      <x:c r="Y1739" s="151" t="n">
        <x:v>44714.044907407406</x:v>
      </x:c>
      <x:c r="Z1739" s="151" t="n">
        <x:v>44714.04996527778</x:v>
      </x:c>
      <x:c r="AA1739" s="120" t="n">
        <x:v>438</x:v>
      </x:c>
      <x:c r="AB1739" s="120" t="str">
        <x:v>Anomalous</x:v>
      </x:c>
      <x:c r="AC1739" s="120" t="n">
        <x:v>1</x:v>
      </x:c>
      <x:c r="AD1739" s="120" t="n">
        <x:v>380</x:v>
      </x:c>
      <x:c r="AE1739" s="120" t="n">
        <x:v>4</x:v>
      </x:c>
      <x:c r="AF1739" s="120" t="n">
        <x:v>80</x:v>
      </x:c>
      <x:c r="AG1739" s="120" t="str">
        <x:v>train=0|anomaly=1</x:v>
      </x:c>
    </x:row>
    <x:row r="1740">
      <x:c r="A1740" s="120" t="n">
        <x:v>1739</x:v>
      </x:c>
      <x:c r="B1740" s="120" t="n">
        <x:v>1</x:v>
      </x:c>
      <x:c r="C1740" s="120" t="n">
        <x:v>1</x:v>
      </x:c>
      <x:c r="D1740" s="120" t="str">
        <x:v>CADC0894</x:v>
      </x:c>
      <x:c r="E1740" s="120" t="n">
        <x:v>1</x:v>
      </x:c>
      <x:c r="F1740" s="120" t="n">
        <x:v>494</x:v>
      </x:c>
      <x:c r="G1740" s="120" t="n">
        <x:v>495</x:v>
      </x:c>
      <x:c r="H1740" s="120" t="n">
        <x:v>0.03059662284848485</x:v>
      </x:c>
      <x:c r="I1740" s="120" t="n">
        <x:v>0.0038573019958948575</x:v>
      </x:c>
      <x:c r="J1740" s="120" t="n">
        <x:v>0.06210718151626958</x:v>
      </x:c>
      <x:c r="K1740" s="120" t="n">
        <x:v>1.5216641614514357</x:v>
      </x:c>
      <x:c r="L1740" s="120" t="n">
        <x:v>1.798133755551808</x:v>
      </x:c>
      <x:c r="M1740" s="120" t="n">
        <x:v>2</x:v>
      </x:c>
      <x:c r="N1740" s="120" t="n">
        <x:v>2</x:v>
      </x:c>
      <x:c r="O1740" s="120" t="n">
        <x:v>1</x:v>
      </x:c>
      <x:c r="P1740" s="120" t="n">
        <x:v>16</x:v>
      </x:c>
      <x:c r="Q1740" s="120" t="n">
        <x:v>44</x:v>
      </x:c>
      <x:c r="R1740" s="120" t="n">
        <x:v>0.000010640899365974089</x:v>
      </x:c>
      <x:c r="S1740" s="120" t="n">
        <x:v>0.000006119725884676269</x:v>
      </x:c>
      <x:c r="T1740" s="120" t="n">
        <x:v>494</x:v>
      </x:c>
      <x:c r="U1740" s="120" t="n">
        <x:v>495</x:v>
      </x:c>
      <x:c r="V1740" s="120" t="n">
        <x:v>0.000007808303635414692</x:v>
      </x:c>
      <x:c r="W1740" s="120" t="n">
        <x:v>0.000007792529284636075</x:v>
      </x:c>
      <x:c r="X1740" s="120" t="n">
        <x:v>1740</x:v>
      </x:c>
      <x:c r="Y1740" s="151" t="n">
        <x:v>44714.04997685185</x:v>
      </x:c>
      <x:c r="Z1740" s="151" t="n">
        <x:v>44714.05569444445</x:v>
      </x:c>
      <x:c r="AA1740" s="120" t="n">
        <x:v>495</x:v>
      </x:c>
      <x:c r="AB1740" s="120" t="str">
        <x:v>Anomalous</x:v>
      </x:c>
      <x:c r="AC1740" s="120" t="n">
        <x:v>0</x:v>
      </x:c>
      <x:c r="AD1740" s="120"/>
      <x:c r="AE1740" s="120"/>
      <x:c r="AF1740" s="120"/>
      <x:c r="AG1740" s="120"/>
    </x:row>
    <x:row r="1741">
      <x:c r="A1741" s="120" t="n">
        <x:v>1740</x:v>
      </x:c>
      <x:c r="B1741" s="120" t="n">
        <x:v>0</x:v>
      </x:c>
      <x:c r="C1741" s="120" t="n">
        <x:v>1</x:v>
      </x:c>
      <x:c r="D1741" s="120" t="str">
        <x:v>CADC0894</x:v>
      </x:c>
      <x:c r="E1741" s="120" t="n">
        <x:v>1</x:v>
      </x:c>
      <x:c r="F1741" s="120" t="n">
        <x:v>462</x:v>
      </x:c>
      <x:c r="G1741" s="120" t="n">
        <x:v>463</x:v>
      </x:c>
      <x:c r="H1741" s="120" t="n">
        <x:v>0.04938308958963283</x:v>
      </x:c>
      <x:c r="I1741" s="120" t="n">
        <x:v>0.006534513134801304</x:v>
      </x:c>
      <x:c r="J1741" s="120" t="n">
        <x:v>0.08083633548597625</x:v>
      </x:c>
      <x:c r="K1741" s="120" t="n">
        <x:v>0.33279871063066135</x:v>
      </x:c>
      <x:c r="L1741" s="120" t="n">
        <x:v>1.3789274408085146</x:v>
      </x:c>
      <x:c r="M1741" s="120" t="n">
        <x:v>1</x:v>
      </x:c>
      <x:c r="N1741" s="120" t="n">
        <x:v>1</x:v>
      </x:c>
      <x:c r="O1741" s="120" t="n">
        <x:v>1</x:v>
      </x:c>
      <x:c r="P1741" s="120" t="n">
        <x:v>48</x:v>
      </x:c>
      <x:c r="Q1741" s="120" t="n">
        <x:v>56</x:v>
      </x:c>
      <x:c r="R1741" s="120" t="n">
        <x:v>0.000005293271626822078</x:v>
      </x:c>
      <x:c r="S1741" s="120" t="n">
        <x:v>0.000004289304601232105</x:v>
      </x:c>
      <x:c r="T1741" s="120" t="n">
        <x:v>462</x:v>
      </x:c>
      <x:c r="U1741" s="120" t="n">
        <x:v>463</x:v>
      </x:c>
      <x:c r="V1741" s="120" t="n">
        <x:v>0.000014143967824245247</x:v>
      </x:c>
      <x:c r="W1741" s="120" t="n">
        <x:v>0.000014113419297627006</x:v>
      </x:c>
      <x:c r="X1741" s="120" t="n">
        <x:v>1741</x:v>
      </x:c>
      <x:c r="Y1741" s="151" t="n">
        <x:v>44714.05570601852</x:v>
      </x:c>
      <x:c r="Z1741" s="151" t="n">
        <x:v>44714.06105324074</x:v>
      </x:c>
      <x:c r="AA1741" s="120" t="n">
        <x:v>463</x:v>
      </x:c>
      <x:c r="AB1741" s="120" t="str">
        <x:v>Normal</x:v>
      </x:c>
      <x:c r="AC1741" s="120" t="n">
        <x:v>0</x:v>
      </x:c>
      <x:c r="AD1741" s="120"/>
      <x:c r="AE1741" s="120"/>
      <x:c r="AF1741" s="120"/>
      <x:c r="AG1741" s="120"/>
    </x:row>
    <x:row r="1742">
      <x:c r="A1742" s="120" t="n">
        <x:v>1741</x:v>
      </x:c>
      <x:c r="B1742" s="120" t="n">
        <x:v>0</x:v>
      </x:c>
      <x:c r="C1742" s="120" t="n">
        <x:v>1</x:v>
      </x:c>
      <x:c r="D1742" s="120" t="str">
        <x:v>CADC0894</x:v>
      </x:c>
      <x:c r="E1742" s="120" t="n">
        <x:v>1</x:v>
      </x:c>
      <x:c r="F1742" s="120" t="n">
        <x:v>410</x:v>
      </x:c>
      <x:c r="G1742" s="120" t="n">
        <x:v>411</x:v>
      </x:c>
      <x:c r="H1742" s="120" t="n">
        <x:v>0.05012416145985402</x:v>
      </x:c>
      <x:c r="I1742" s="120" t="n">
        <x:v>0.0046107367804513</x:v>
      </x:c>
      <x:c r="J1742" s="120" t="n">
        <x:v>0.06790240629352762</x:v>
      </x:c>
      <x:c r="K1742" s="120" t="n">
        <x:v>-0.11347554231072277</x:v>
      </x:c>
      <x:c r="L1742" s="120" t="n">
        <x:v>1.2446709422780768</x:v>
      </x:c>
      <x:c r="M1742" s="120" t="n">
        <x:v>1</x:v>
      </x:c>
      <x:c r="N1742" s="120" t="n">
        <x:v>1</x:v>
      </x:c>
      <x:c r="O1742" s="120" t="n">
        <x:v>1</x:v>
      </x:c>
      <x:c r="P1742" s="120" t="n">
        <x:v>18</x:v>
      </x:c>
      <x:c r="Q1742" s="120" t="n">
        <x:v>54</x:v>
      </x:c>
      <x:c r="R1742" s="120" t="n">
        <x:v>0.000017337593442429553</x:v>
      </x:c>
      <x:c r="S1742" s="120" t="n">
        <x:v>0.000020901538391592656</x:v>
      </x:c>
      <x:c r="T1742" s="120" t="n">
        <x:v>410</x:v>
      </x:c>
      <x:c r="U1742" s="120" t="n">
        <x:v>411</x:v>
      </x:c>
      <x:c r="V1742" s="120" t="n">
        <x:v>0.000011245699464515366</x:v>
      </x:c>
      <x:c r="W1742" s="120" t="n">
        <x:v>0.000011218337665331629</x:v>
      </x:c>
      <x:c r="X1742" s="120" t="n">
        <x:v>1742</x:v>
      </x:c>
      <x:c r="Y1742" s="151" t="n">
        <x:v>44714.061064814814</x:v>
      </x:c>
      <x:c r="Z1742" s="151" t="n">
        <x:v>44714.06581018519</x:v>
      </x:c>
      <x:c r="AA1742" s="120" t="n">
        <x:v>411</x:v>
      </x:c>
      <x:c r="AB1742" s="120" t="str">
        <x:v>Normal</x:v>
      </x:c>
      <x:c r="AC1742" s="120" t="n">
        <x:v>1</x:v>
      </x:c>
      <x:c r="AD1742" s="120" t="n">
        <x:v>802</x:v>
      </x:c>
      <x:c r="AE1742" s="120" t="n">
        <x:v>9</x:v>
      </x:c>
      <x:c r="AF1742" s="120" t="n">
        <x:v>2</x:v>
      </x:c>
      <x:c r="AG1742" s="120" t="str">
        <x:v>train=1|anomaly=0</x:v>
      </x:c>
    </x:row>
    <x:row r="1743">
      <x:c r="A1743" s="120" t="n">
        <x:v>1742</x:v>
      </x:c>
      <x:c r="B1743" s="120" t="n">
        <x:v>1</x:v>
      </x:c>
      <x:c r="C1743" s="120" t="n">
        <x:v>1</x:v>
      </x:c>
      <x:c r="D1743" s="120" t="str">
        <x:v>CADC0894</x:v>
      </x:c>
      <x:c r="E1743" s="120" t="n">
        <x:v>1</x:v>
      </x:c>
      <x:c r="F1743" s="120" t="n">
        <x:v>434</x:v>
      </x:c>
      <x:c r="G1743" s="120" t="n">
        <x:v>435</x:v>
      </x:c>
      <x:c r="H1743" s="120" t="n">
        <x:v>0.05580261687356322</x:v>
      </x:c>
      <x:c r="I1743" s="120" t="n">
        <x:v>0.002868906251296469</x:v>
      </x:c>
      <x:c r="J1743" s="120" t="n">
        <x:v>0.05356217183140046</x:v>
      </x:c>
      <x:c r="K1743" s="120" t="n">
        <x:v>-0.2387912765837208</x:v>
      </x:c>
      <x:c r="L1743" s="120" t="n">
        <x:v>0.8549693517030266</x:v>
      </x:c>
      <x:c r="M1743" s="120" t="n">
        <x:v>5</x:v>
      </x:c>
      <x:c r="N1743" s="120" t="n">
        <x:v>2</x:v>
      </x:c>
      <x:c r="O1743" s="120" t="n">
        <x:v>2</x:v>
      </x:c>
      <x:c r="P1743" s="120" t="n">
        <x:v>35</x:v>
      </x:c>
      <x:c r="Q1743" s="120" t="n">
        <x:v>89</x:v>
      </x:c>
      <x:c r="R1743" s="120" t="n">
        <x:v>0.000006182602290641769</x:v>
      </x:c>
      <x:c r="S1743" s="120" t="n">
        <x:v>0.000008788053905224474</x:v>
      </x:c>
      <x:c r="T1743" s="120" t="n">
        <x:v>434</x:v>
      </x:c>
      <x:c r="U1743" s="120" t="n">
        <x:v>435</x:v>
      </x:c>
      <x:c r="V1743" s="120" t="n">
        <x:v>0.000006610383067503385</x:v>
      </x:c>
      <x:c r="W1743" s="120" t="n">
        <x:v>0.0000065951867845895835</x:v>
      </x:c>
      <x:c r="X1743" s="120" t="n">
        <x:v>1743</x:v>
      </x:c>
      <x:c r="Y1743" s="151" t="n">
        <x:v>44714.06582175926</x:v>
      </x:c>
      <x:c r="Z1743" s="151" t="n">
        <x:v>44714.07084490741</x:v>
      </x:c>
      <x:c r="AA1743" s="120" t="n">
        <x:v>435</x:v>
      </x:c>
      <x:c r="AB1743" s="120" t="str">
        <x:v>Anomalous</x:v>
      </x:c>
      <x:c r="AC1743" s="120" t="n">
        <x:v>0</x:v>
      </x:c>
      <x:c r="AD1743" s="120"/>
      <x:c r="AE1743" s="120"/>
      <x:c r="AF1743" s="120"/>
      <x:c r="AG1743" s="120"/>
    </x:row>
    <x:row r="1744">
      <x:c r="A1744" s="120" t="n">
        <x:v>1743</x:v>
      </x:c>
      <x:c r="B1744" s="120" t="n">
        <x:v>1</x:v>
      </x:c>
      <x:c r="C1744" s="120" t="n">
        <x:v>1</x:v>
      </x:c>
      <x:c r="D1744" s="120" t="str">
        <x:v>CADC0894</x:v>
      </x:c>
      <x:c r="E1744" s="120" t="n">
        <x:v>1</x:v>
      </x:c>
      <x:c r="F1744" s="120" t="n">
        <x:v>429</x:v>
      </x:c>
      <x:c r="G1744" s="120" t="n">
        <x:v>430</x:v>
      </x:c>
      <x:c r="H1744" s="120" t="n">
        <x:v>0.02644826106976744</x:v>
      </x:c>
      <x:c r="I1744" s="120" t="n">
        <x:v>0.0009459002794484822</x:v>
      </x:c>
      <x:c r="J1744" s="120" t="n">
        <x:v>0.030755491858341043</x:v>
      </x:c>
      <x:c r="K1744" s="120" t="n">
        <x:v>0.5420640732132198</x:v>
      </x:c>
      <x:c r="L1744" s="120" t="n">
        <x:v>1.1929384606901472</x:v>
      </x:c>
      <x:c r="M1744" s="120" t="n">
        <x:v>3</x:v>
      </x:c>
      <x:c r="N1744" s="120" t="n">
        <x:v>2</x:v>
      </x:c>
      <x:c r="O1744" s="120" t="n">
        <x:v>2</x:v>
      </x:c>
      <x:c r="P1744" s="120" t="n">
        <x:v>12</x:v>
      </x:c>
      <x:c r="Q1744" s="120" t="n">
        <x:v>45</x:v>
      </x:c>
      <x:c r="R1744" s="120" t="n">
        <x:v>0.000015911989109412123</x:v>
      </x:c>
      <x:c r="S1744" s="120" t="n">
        <x:v>0.000018707024395367595</x:v>
      </x:c>
      <x:c r="T1744" s="120" t="n">
        <x:v>429</x:v>
      </x:c>
      <x:c r="U1744" s="120" t="n">
        <x:v>430</x:v>
      </x:c>
      <x:c r="V1744" s="120" t="n">
        <x:v>0.000002204895756290168</x:v>
      </x:c>
      <x:c r="W1744" s="120" t="n">
        <x:v>0.0000021997680917406563</x:v>
      </x:c>
      <x:c r="X1744" s="120" t="n">
        <x:v>1744</x:v>
      </x:c>
      <x:c r="Y1744" s="151" t="n">
        <x:v>44714.070856481485</x:v>
      </x:c>
      <x:c r="Z1744" s="151" t="n">
        <x:v>44714.07582175926</x:v>
      </x:c>
      <x:c r="AA1744" s="120" t="n">
        <x:v>430</x:v>
      </x:c>
      <x:c r="AB1744" s="120" t="str">
        <x:v>Anomalous</x:v>
      </x:c>
      <x:c r="AC1744" s="120" t="n">
        <x:v>1</x:v>
      </x:c>
      <x:c r="AD1744" s="120" t="n">
        <x:v>484</x:v>
      </x:c>
      <x:c r="AE1744" s="120" t="n">
        <x:v>5</x:v>
      </x:c>
      <x:c r="AF1744" s="120" t="n">
        <x:v>84</x:v>
      </x:c>
      <x:c r="AG1744" s="120" t="str">
        <x:v>train=1|anomaly=1</x:v>
      </x:c>
    </x:row>
    <x:row r="1745">
      <x:c r="A1745" s="120" t="n">
        <x:v>1744</x:v>
      </x:c>
      <x:c r="B1745" s="120" t="n">
        <x:v>1</x:v>
      </x:c>
      <x:c r="C1745" s="120" t="n">
        <x:v>0</x:v>
      </x:c>
      <x:c r="D1745" s="120" t="str">
        <x:v>CADC0894</x:v>
      </x:c>
      <x:c r="E1745" s="120" t="n">
        <x:v>1</x:v>
      </x:c>
      <x:c r="F1745" s="120" t="n">
        <x:v>388</x:v>
      </x:c>
      <x:c r="G1745" s="120" t="n">
        <x:v>389</x:v>
      </x:c>
      <x:c r="H1745" s="120" t="n">
        <x:v>0.01448681383033419</x:v>
      </x:c>
      <x:c r="I1745" s="120" t="n">
        <x:v>0.00040841525383587915</x:v>
      </x:c>
      <x:c r="J1745" s="120" t="n">
        <x:v>0.020209286326733043</x:v>
      </x:c>
      <x:c r="K1745" s="120" t="n">
        <x:v>5.278897727533565</x:v>
      </x:c>
      <x:c r="L1745" s="120" t="n">
        <x:v>2.0933690366620645</x:v>
      </x:c>
      <x:c r="M1745" s="120" t="n">
        <x:v>3</x:v>
      </x:c>
      <x:c r="N1745" s="120" t="n">
        <x:v>3</x:v>
      </x:c>
      <x:c r="O1745" s="120" t="n">
        <x:v>1</x:v>
      </x:c>
      <x:c r="P1745" s="120" t="n">
        <x:v>21</x:v>
      </x:c>
      <x:c r="Q1745" s="120" t="n">
        <x:v>69</x:v>
      </x:c>
      <x:c r="R1745" s="120" t="n">
        <x:v>0.000013493682204236083</x:v>
      </x:c>
      <x:c r="S1745" s="120" t="n">
        <x:v>0.0000182171820475323</x:v>
      </x:c>
      <x:c r="T1745" s="120" t="n">
        <x:v>388</x:v>
      </x:c>
      <x:c r="U1745" s="120" t="n">
        <x:v>389</x:v>
      </x:c>
      <x:c r="V1745" s="120" t="n">
        <x:v>0.0000010526166335976266</x:v>
      </x:c>
      <x:c r="W1745" s="120" t="n">
        <x:v>0.0000010499106782413346</x:v>
      </x:c>
      <x:c r="X1745" s="120" t="n">
        <x:v>1745</x:v>
      </x:c>
      <x:c r="Y1745" s="151" t="n">
        <x:v>44714.075833333336</x:v>
      </x:c>
      <x:c r="Z1745" s="151" t="n">
        <x:v>44714.08032407407</x:v>
      </x:c>
      <x:c r="AA1745" s="120" t="n">
        <x:v>389</x:v>
      </x:c>
      <x:c r="AB1745" s="120" t="str">
        <x:v>Anomalous</x:v>
      </x:c>
      <x:c r="AC1745" s="120" t="n">
        <x:v>1</x:v>
      </x:c>
      <x:c r="AD1745" s="120" t="n">
        <x:v>944</x:v>
      </x:c>
      <x:c r="AE1745" s="120" t="n">
        <x:v>10</x:v>
      </x:c>
      <x:c r="AF1745" s="120" t="n">
        <x:v>44</x:v>
      </x:c>
      <x:c r="AG1745" s="120" t="str">
        <x:v>train=0|anomaly=1</x:v>
      </x:c>
    </x:row>
    <x:row r="1746">
      <x:c r="A1746" s="120" t="n">
        <x:v>1745</x:v>
      </x:c>
      <x:c r="B1746" s="120" t="n">
        <x:v>0</x:v>
      </x:c>
      <x:c r="C1746" s="120" t="n">
        <x:v>1</x:v>
      </x:c>
      <x:c r="D1746" s="120" t="str">
        <x:v>CADC0894</x:v>
      </x:c>
      <x:c r="E1746" s="120" t="n">
        <x:v>1</x:v>
      </x:c>
      <x:c r="F1746" s="120" t="n">
        <x:v>328</x:v>
      </x:c>
      <x:c r="G1746" s="120" t="n">
        <x:v>329</x:v>
      </x:c>
      <x:c r="H1746" s="120" t="n">
        <x:v>0.014006456747720365</x:v>
      </x:c>
      <x:c r="I1746" s="120" t="n">
        <x:v>0.0006258388121806437</x:v>
      </x:c>
      <x:c r="J1746" s="120" t="n">
        <x:v>0.02501677061853995</x:v>
      </x:c>
      <x:c r="K1746" s="120" t="n">
        <x:v>1.0583544692774574</x:v>
      </x:c>
      <x:c r="L1746" s="120" t="n">
        <x:v>1.6238957268887086</x:v>
      </x:c>
      <x:c r="M1746" s="120" t="n">
        <x:v>1</x:v>
      </x:c>
      <x:c r="N1746" s="120" t="n">
        <x:v>1</x:v>
      </x:c>
      <x:c r="O1746" s="120" t="n">
        <x:v>1</x:v>
      </x:c>
      <x:c r="P1746" s="120" t="n">
        <x:v>38</x:v>
      </x:c>
      <x:c r="Q1746" s="120" t="n">
        <x:v>43</x:v>
      </x:c>
      <x:c r="R1746" s="120" t="n">
        <x:v>0.000002516063839237194</x:v>
      </x:c>
      <x:c r="S1746" s="120" t="n">
        <x:v>0.000004363676530934553</x:v>
      </x:c>
      <x:c r="T1746" s="120" t="n">
        <x:v>328</x:v>
      </x:c>
      <x:c r="U1746" s="120" t="n">
        <x:v>329</x:v>
      </x:c>
      <x:c r="V1746" s="120" t="n">
        <x:v>0.0000019080451590873285</x:v>
      </x:c>
      <x:c r="W1746" s="120" t="n">
        <x:v>0.0000019022456297284003</x:v>
      </x:c>
      <x:c r="X1746" s="120" t="n">
        <x:v>1746</x:v>
      </x:c>
      <x:c r="Y1746" s="151" t="n">
        <x:v>44714.08033564815</x:v>
      </x:c>
      <x:c r="Z1746" s="151" t="n">
        <x:v>44714.084131944444</x:v>
      </x:c>
      <x:c r="AA1746" s="120" t="n">
        <x:v>329</x:v>
      </x:c>
      <x:c r="AB1746" s="120" t="str">
        <x:v>Normal</x:v>
      </x:c>
      <x:c r="AC1746" s="120" t="n">
        <x:v>1</x:v>
      </x:c>
      <x:c r="AD1746" s="120" t="n">
        <x:v>846</x:v>
      </x:c>
      <x:c r="AE1746" s="120" t="n">
        <x:v>9</x:v>
      </x:c>
      <x:c r="AF1746" s="120" t="n">
        <x:v>46</x:v>
      </x:c>
      <x:c r="AG1746" s="120" t="str">
        <x:v>train=1|anomaly=0</x:v>
      </x:c>
    </x:row>
    <x:row r="1747">
      <x:c r="A1747" s="120" t="n">
        <x:v>1746</x:v>
      </x:c>
      <x:c r="B1747" s="120" t="n">
        <x:v>0</x:v>
      </x:c>
      <x:c r="C1747" s="120" t="n">
        <x:v>1</x:v>
      </x:c>
      <x:c r="D1747" s="120" t="str">
        <x:v>CADC0894</x:v>
      </x:c>
      <x:c r="E1747" s="120" t="n">
        <x:v>1</x:v>
      </x:c>
      <x:c r="F1747" s="120" t="n">
        <x:v>368</x:v>
      </x:c>
      <x:c r="G1747" s="120" t="n">
        <x:v>369</x:v>
      </x:c>
      <x:c r="H1747" s="120" t="n">
        <x:v>0.020070577154471542</x:v>
      </x:c>
      <x:c r="I1747" s="120" t="n">
        <x:v>0.001806994012555032</x:v>
      </x:c>
      <x:c r="J1747" s="120" t="n">
        <x:v>0.04250875218769697</x:v>
      </x:c>
      <x:c r="K1747" s="120" t="n">
        <x:v>1.9245109974414785</x:v>
      </x:c>
      <x:c r="L1747" s="120" t="n">
        <x:v>1.9010738043783626</x:v>
      </x:c>
      <x:c r="M1747" s="120" t="n">
        <x:v>3</x:v>
      </x:c>
      <x:c r="N1747" s="120" t="n">
        <x:v>1</x:v>
      </x:c>
      <x:c r="O1747" s="120" t="n">
        <x:v>1</x:v>
      </x:c>
      <x:c r="P1747" s="120" t="n">
        <x:v>6</x:v>
      </x:c>
      <x:c r="Q1747" s="120" t="n">
        <x:v>16</x:v>
      </x:c>
      <x:c r="R1747" s="120" t="n">
        <x:v>0.00001347562519860598</x:v>
      </x:c>
      <x:c r="S1747" s="120" t="n">
        <x:v>0.00001648974353940872</x:v>
      </x:c>
      <x:c r="T1747" s="120" t="n">
        <x:v>368</x:v>
      </x:c>
      <x:c r="U1747" s="120" t="n">
        <x:v>369</x:v>
      </x:c>
      <x:c r="V1747" s="120" t="n">
        <x:v>0.0000049103098167256305</x:v>
      </x:c>
      <x:c r="W1747" s="120" t="n">
        <x:v>0.000004897002744051577</x:v>
      </x:c>
      <x:c r="X1747" s="120" t="n">
        <x:v>1747</x:v>
      </x:c>
      <x:c r="Y1747" s="151" t="n">
        <x:v>44714.08414351852</x:v>
      </x:c>
      <x:c r="Z1747" s="151" t="n">
        <x:v>44714.08840277778</x:v>
      </x:c>
      <x:c r="AA1747" s="120" t="n">
        <x:v>369</x:v>
      </x:c>
      <x:c r="AB1747" s="120" t="str">
        <x:v>Normal</x:v>
      </x:c>
      <x:c r="AC1747" s="120" t="n">
        <x:v>1</x:v>
      </x:c>
      <x:c r="AD1747" s="120" t="n">
        <x:v>829</x:v>
      </x:c>
      <x:c r="AE1747" s="120" t="n">
        <x:v>9</x:v>
      </x:c>
      <x:c r="AF1747" s="120" t="n">
        <x:v>29</x:v>
      </x:c>
      <x:c r="AG1747" s="120" t="str">
        <x:v>train=1|anomaly=0</x:v>
      </x:c>
    </x:row>
    <x:row r="1748">
      <x:c r="A1748" s="120" t="n">
        <x:v>1747</x:v>
      </x:c>
      <x:c r="B1748" s="120" t="n">
        <x:v>1</x:v>
      </x:c>
      <x:c r="C1748" s="120" t="n">
        <x:v>1</x:v>
      </x:c>
      <x:c r="D1748" s="120" t="str">
        <x:v>CADC0894</x:v>
      </x:c>
      <x:c r="E1748" s="120" t="n">
        <x:v>1</x:v>
      </x:c>
      <x:c r="F1748" s="120" t="n">
        <x:v>354</x:v>
      </x:c>
      <x:c r="G1748" s="120" t="n">
        <x:v>355</x:v>
      </x:c>
      <x:c r="H1748" s="120" t="n">
        <x:v>0.015136826112676055</x:v>
      </x:c>
      <x:c r="I1748" s="120" t="n">
        <x:v>0.001106463316886941</x:v>
      </x:c>
      <x:c r="J1748" s="120" t="n">
        <x:v>0.03326354336036588</x:v>
      </x:c>
      <x:c r="K1748" s="120" t="n">
        <x:v>2.2618750737579276</x:v>
      </x:c>
      <x:c r="L1748" s="120" t="n">
        <x:v>1.995336791104324</x:v>
      </x:c>
      <x:c r="M1748" s="120" t="n">
        <x:v>2</x:v>
      </x:c>
      <x:c r="N1748" s="120" t="n">
        <x:v>1</x:v>
      </x:c>
      <x:c r="O1748" s="120" t="n">
        <x:v>1</x:v>
      </x:c>
      <x:c r="P1748" s="120" t="n">
        <x:v>4</x:v>
      </x:c>
      <x:c r="Q1748" s="120" t="n">
        <x:v>21</x:v>
      </x:c>
      <x:c r="R1748" s="120" t="n">
        <x:v>0.000014896891926112995</x:v>
      </x:c>
      <x:c r="S1748" s="120" t="n">
        <x:v>0.00001109838299464193</x:v>
      </x:c>
      <x:c r="T1748" s="120" t="n">
        <x:v>354</x:v>
      </x:c>
      <x:c r="U1748" s="120" t="n">
        <x:v>355</x:v>
      </x:c>
      <x:c r="V1748" s="120" t="n">
        <x:v>0.0000031256025900761043</x:v>
      </x:c>
      <x:c r="W1748" s="120" t="n">
        <x:v>0.0000031167980757378617</x:v>
      </x:c>
      <x:c r="X1748" s="120" t="n">
        <x:v>1748</x:v>
      </x:c>
      <x:c r="Y1748" s="151" t="n">
        <x:v>44714.08841435185</x:v>
      </x:c>
      <x:c r="Z1748" s="151" t="n">
        <x:v>44714.092511574076</x:v>
      </x:c>
      <x:c r="AA1748" s="120" t="n">
        <x:v>355</x:v>
      </x:c>
      <x:c r="AB1748" s="120" t="str">
        <x:v>Anomalous</x:v>
      </x:c>
      <x:c r="AC1748" s="120" t="n">
        <x:v>1</x:v>
      </x:c>
      <x:c r="AD1748" s="120" t="n">
        <x:v>996</x:v>
      </x:c>
      <x:c r="AE1748" s="120" t="n">
        <x:v>10</x:v>
      </x:c>
      <x:c r="AF1748" s="120" t="n">
        <x:v>96</x:v>
      </x:c>
      <x:c r="AG1748" s="120" t="str">
        <x:v>train=1|anomaly=1</x:v>
      </x:c>
    </x:row>
    <x:row r="1749">
      <x:c r="A1749" s="120" t="n">
        <x:v>1748</x:v>
      </x:c>
      <x:c r="B1749" s="120" t="n">
        <x:v>1</x:v>
      </x:c>
      <x:c r="C1749" s="120" t="n">
        <x:v>0</x:v>
      </x:c>
      <x:c r="D1749" s="120" t="str">
        <x:v>CADC0894</x:v>
      </x:c>
      <x:c r="E1749" s="120" t="n">
        <x:v>1</x:v>
      </x:c>
      <x:c r="F1749" s="120" t="n">
        <x:v>361</x:v>
      </x:c>
      <x:c r="G1749" s="120" t="n">
        <x:v>362</x:v>
      </x:c>
      <x:c r="H1749" s="120" t="n">
        <x:v>0.001956137458563536</x:v>
      </x:c>
      <x:c r="I1749" s="120" t="n">
        <x:v>0.000030503966722732216</x:v>
      </x:c>
      <x:c r="J1749" s="120" t="n">
        <x:v>0.005523039627119492</x:v>
      </x:c>
      <x:c r="K1749" s="120" t="n">
        <x:v>11.27666974468313</x:v>
      </x:c>
      <x:c r="L1749" s="120" t="n">
        <x:v>3.371883022056913</x:v>
      </x:c>
      <x:c r="M1749" s="120" t="n">
        <x:v>7</x:v>
      </x:c>
      <x:c r="N1749" s="120" t="n">
        <x:v>2</x:v>
      </x:c>
      <x:c r="O1749" s="120" t="n">
        <x:v>2</x:v>
      </x:c>
      <x:c r="P1749" s="120" t="n">
        <x:v>21</x:v>
      </x:c>
      <x:c r="Q1749" s="120" t="n">
        <x:v>21</x:v>
      </x:c>
      <x:c r="R1749" s="120" t="n">
        <x:v>0.0000023982927769617725</x:v>
      </x:c>
      <x:c r="S1749" s="120" t="n">
        <x:v>0.000004072985470676666</x:v>
      </x:c>
      <x:c r="T1749" s="120" t="n">
        <x:v>361</x:v>
      </x:c>
      <x:c r="U1749" s="120" t="n">
        <x:v>362</x:v>
      </x:c>
      <x:c r="V1749" s="120" t="n">
        <x:v>8.449852277765157e-8</x:v>
      </x:c>
      <x:c r="W1749" s="120" t="n">
        <x:v>8.426510144401164e-8</x:v>
      </x:c>
      <x:c r="X1749" s="120" t="n">
        <x:v>1749</x:v>
      </x:c>
      <x:c r="Y1749" s="151" t="n">
        <x:v>44714.092523148145</x:v>
      </x:c>
      <x:c r="Z1749" s="151" t="n">
        <x:v>44714.09670138889</x:v>
      </x:c>
      <x:c r="AA1749" s="120" t="n">
        <x:v>362</x:v>
      </x:c>
      <x:c r="AB1749" s="120" t="str">
        <x:v>Anomalous</x:v>
      </x:c>
      <x:c r="AC1749" s="120" t="n">
        <x:v>1</x:v>
      </x:c>
      <x:c r="AD1749" s="120" t="n">
        <x:v>596</x:v>
      </x:c>
      <x:c r="AE1749" s="120" t="n">
        <x:v>6</x:v>
      </x:c>
      <x:c r="AF1749" s="120" t="n">
        <x:v>96</x:v>
      </x:c>
      <x:c r="AG1749" s="120" t="str">
        <x:v>train=0|anomaly=1</x:v>
      </x:c>
    </x:row>
    <x:row r="1750">
      <x:c r="A1750" s="120" t="n">
        <x:v>1749</x:v>
      </x:c>
      <x:c r="B1750" s="120" t="n">
        <x:v>0</x:v>
      </x:c>
      <x:c r="C1750" s="120" t="n">
        <x:v>1</x:v>
      </x:c>
      <x:c r="D1750" s="120" t="str">
        <x:v>CADC0894</x:v>
      </x:c>
      <x:c r="E1750" s="120" t="n">
        <x:v>1</x:v>
      </x:c>
      <x:c r="F1750" s="120" t="n">
        <x:v>289</x:v>
      </x:c>
      <x:c r="G1750" s="120" t="n">
        <x:v>290</x:v>
      </x:c>
      <x:c r="H1750" s="120" t="n">
        <x:v>0.002532834655172414</x:v>
      </x:c>
      <x:c r="I1750" s="120" t="n">
        <x:v>0.00002800882388252213</x:v>
      </x:c>
      <x:c r="J1750" s="120" t="n">
        <x:v>0.00529233633497741</x:v>
      </x:c>
      <x:c r="K1750" s="120" t="n">
        <x:v>2.0480905118760404</x:v>
      </x:c>
      <x:c r="L1750" s="120" t="n">
        <x:v>1.8873628900642245</x:v>
      </x:c>
      <x:c r="M1750" s="120" t="n">
        <x:v>15</x:v>
      </x:c>
      <x:c r="N1750" s="120" t="n">
        <x:v>2</x:v>
      </x:c>
      <x:c r="O1750" s="120" t="n">
        <x:v>1</x:v>
      </x:c>
      <x:c r="P1750" s="120" t="n">
        <x:v>22</x:v>
      </x:c>
      <x:c r="Q1750" s="120" t="n">
        <x:v>25</x:v>
      </x:c>
      <x:c r="R1750" s="120" t="n">
        <x:v>0.0000018360055417993083</x:v>
      </x:c>
      <x:c r="S1750" s="120" t="n">
        <x:v>0.0000052362606008145835</x:v>
      </x:c>
      <x:c r="T1750" s="120" t="n">
        <x:v>289</x:v>
      </x:c>
      <x:c r="U1750" s="120" t="n">
        <x:v>290</x:v>
      </x:c>
      <x:c r="V1750" s="120" t="n">
        <x:v>9.691634561426342e-8</x:v>
      </x:c>
      <x:c r="W1750" s="120" t="n">
        <x:v>9.658215131904182e-8</x:v>
      </x:c>
      <x:c r="X1750" s="120" t="n">
        <x:v>1750</x:v>
      </x:c>
      <x:c r="Y1750" s="151" t="n">
        <x:v>44714.096712962964</x:v>
      </x:c>
      <x:c r="Z1750" s="151" t="n">
        <x:v>44714.10005787037</x:v>
      </x:c>
      <x:c r="AA1750" s="120" t="n">
        <x:v>290</x:v>
      </x:c>
      <x:c r="AB1750" s="120" t="str">
        <x:v>Normal</x:v>
      </x:c>
      <x:c r="AC1750" s="120" t="n">
        <x:v>1</x:v>
      </x:c>
      <x:c r="AD1750" s="120" t="n">
        <x:v>912</x:v>
      </x:c>
      <x:c r="AE1750" s="120" t="n">
        <x:v>10</x:v>
      </x:c>
      <x:c r="AF1750" s="120" t="n">
        <x:v>12</x:v>
      </x:c>
      <x:c r="AG1750" s="120" t="str">
        <x:v>train=1|anomaly=0</x:v>
      </x:c>
    </x:row>
    <x:row r="1751">
      <x:c r="A1751" s="120" t="n">
        <x:v>1750</x:v>
      </x:c>
      <x:c r="B1751" s="120" t="n">
        <x:v>0</x:v>
      </x:c>
      <x:c r="C1751" s="120" t="n">
        <x:v>1</x:v>
      </x:c>
      <x:c r="D1751" s="120" t="str">
        <x:v>CADC0894</x:v>
      </x:c>
      <x:c r="E1751" s="120" t="n">
        <x:v>1</x:v>
      </x:c>
      <x:c r="F1751" s="120" t="n">
        <x:v>300</x:v>
      </x:c>
      <x:c r="G1751" s="120" t="n">
        <x:v>301</x:v>
      </x:c>
      <x:c r="H1751" s="120" t="n">
        <x:v>0.0014483429900332225</x:v>
      </x:c>
      <x:c r="I1751" s="120" t="n">
        <x:v>0.000012861338574183087</x:v>
      </x:c>
      <x:c r="J1751" s="120" t="n">
        <x:v>0.0035862708450677687</x:v>
      </x:c>
      <x:c r="K1751" s="120" t="n">
        <x:v>4.055220229824239</x:v>
      </x:c>
      <x:c r="L1751" s="120" t="n">
        <x:v>2.337499145320605</x:v>
      </x:c>
      <x:c r="M1751" s="120" t="n">
        <x:v>7</x:v>
      </x:c>
      <x:c r="N1751" s="120" t="n">
        <x:v>1</x:v>
      </x:c>
      <x:c r="O1751" s="120" t="n">
        <x:v>1</x:v>
      </x:c>
      <x:c r="P1751" s="120" t="n">
        <x:v>14</x:v>
      </x:c>
      <x:c r="Q1751" s="120" t="n">
        <x:v>17</x:v>
      </x:c>
      <x:c r="R1751" s="120" t="n">
        <x:v>9.308225763826665e-7</x:v>
      </x:c>
      <x:c r="S1751" s="120" t="n">
        <x:v>0.0000027084142410836115</x:v>
      </x:c>
      <x:c r="T1751" s="120" t="n">
        <x:v>300</x:v>
      </x:c>
      <x:c r="U1751" s="120" t="n">
        <x:v>301</x:v>
      </x:c>
      <x:c r="V1751" s="120" t="n">
        <x:v>4.287112858061029e-8</x:v>
      </x:c>
      <x:c r="W1751" s="120" t="n">
        <x:v>4.272869958200361e-8</x:v>
      </x:c>
      <x:c r="X1751" s="120" t="n">
        <x:v>1751</x:v>
      </x:c>
      <x:c r="Y1751" s="151" t="n">
        <x:v>44714.100069444445</x:v>
      </x:c>
      <x:c r="Z1751" s="151" t="n">
        <x:v>44714.103541666664</x:v>
      </x:c>
      <x:c r="AA1751" s="120" t="n">
        <x:v>301</x:v>
      </x:c>
      <x:c r="AB1751" s="120" t="str">
        <x:v>Normal</x:v>
      </x:c>
      <x:c r="AC1751" s="120" t="n">
        <x:v>1</x:v>
      </x:c>
      <x:c r="AD1751" s="120" t="n">
        <x:v>174</x:v>
      </x:c>
      <x:c r="AE1751" s="120" t="n">
        <x:v>2</x:v>
      </x:c>
      <x:c r="AF1751" s="120" t="n">
        <x:v>74</x:v>
      </x:c>
      <x:c r="AG1751" s="120" t="str">
        <x:v>train=1|anomaly=0</x:v>
      </x:c>
    </x:row>
    <x:row r="1752">
      <x:c r="A1752" s="120" t="n">
        <x:v>1751</x:v>
      </x:c>
      <x:c r="B1752" s="120" t="n">
        <x:v>1</x:v>
      </x:c>
      <x:c r="C1752" s="120" t="n">
        <x:v>0</x:v>
      </x:c>
      <x:c r="D1752" s="120" t="str">
        <x:v>CADC0894</x:v>
      </x:c>
      <x:c r="E1752" s="120" t="n">
        <x:v>1</x:v>
      </x:c>
      <x:c r="F1752" s="120" t="n">
        <x:v>341</x:v>
      </x:c>
      <x:c r="G1752" s="120" t="n">
        <x:v>342</x:v>
      </x:c>
      <x:c r="H1752" s="120" t="n">
        <x:v>0.0008884300877192984</x:v>
      </x:c>
      <x:c r="I1752" s="120" t="n">
        <x:v>0.000006905906807051749</x:v>
      </x:c>
      <x:c r="J1752" s="120" t="n">
        <x:v>0.002627909208296921</x:v>
      </x:c>
      <x:c r="K1752" s="120" t="n">
        <x:v>8.145684999064907</x:v>
      </x:c>
      <x:c r="L1752" s="120" t="n">
        <x:v>2.9975585551584496</x:v>
      </x:c>
      <x:c r="M1752" s="120" t="n">
        <x:v>10</x:v>
      </x:c>
      <x:c r="N1752" s="120" t="n">
        <x:v>2</x:v>
      </x:c>
      <x:c r="O1752" s="120" t="n">
        <x:v>2</x:v>
      </x:c>
      <x:c r="P1752" s="120" t="n">
        <x:v>13</x:v>
      </x:c>
      <x:c r="Q1752" s="120" t="n">
        <x:v>15</x:v>
      </x:c>
      <x:c r="R1752" s="120" t="n">
        <x:v>0.0000015558733407214077</x:v>
      </x:c>
      <x:c r="S1752" s="120" t="n">
        <x:v>0.0000034083557837635295</x:v>
      </x:c>
      <x:c r="T1752" s="120" t="n">
        <x:v>341</x:v>
      </x:c>
      <x:c r="U1752" s="120" t="n">
        <x:v>342</x:v>
      </x:c>
      <x:c r="V1752" s="120" t="n">
        <x:v>2.025192612038636e-8</x:v>
      </x:c>
      <x:c r="W1752" s="120" t="n">
        <x:v>2.0192709962139617e-8</x:v>
      </x:c>
      <x:c r="X1752" s="120" t="n">
        <x:v>1752</x:v>
      </x:c>
      <x:c r="Y1752" s="151" t="n">
        <x:v>44714.10355324074</x:v>
      </x:c>
      <x:c r="Z1752" s="151" t="n">
        <x:v>44714.1075</x:v>
      </x:c>
      <x:c r="AA1752" s="120" t="n">
        <x:v>342</x:v>
      </x:c>
      <x:c r="AB1752" s="120" t="str">
        <x:v>Anomalous</x:v>
      </x:c>
      <x:c r="AC1752" s="120" t="n">
        <x:v>1</x:v>
      </x:c>
      <x:c r="AD1752" s="120" t="n">
        <x:v>616</x:v>
      </x:c>
      <x:c r="AE1752" s="120" t="n">
        <x:v>7</x:v>
      </x:c>
      <x:c r="AF1752" s="120" t="n">
        <x:v>16</x:v>
      </x:c>
      <x:c r="AG1752" s="120" t="str">
        <x:v>train=0|anomaly=1</x:v>
      </x:c>
    </x:row>
    <x:row r="1753">
      <x:c r="A1753" s="120" t="n">
        <x:v>1752</x:v>
      </x:c>
      <x:c r="B1753" s="120" t="n">
        <x:v>0</x:v>
      </x:c>
      <x:c r="C1753" s="120" t="n">
        <x:v>1</x:v>
      </x:c>
      <x:c r="D1753" s="120" t="str">
        <x:v>CADC0894</x:v>
      </x:c>
      <x:c r="E1753" s="120" t="n">
        <x:v>1</x:v>
      </x:c>
      <x:c r="F1753" s="120" t="n">
        <x:v>362</x:v>
      </x:c>
      <x:c r="G1753" s="120" t="n">
        <x:v>363</x:v>
      </x:c>
      <x:c r="H1753" s="120" t="n">
        <x:v>0.00470924517906336</x:v>
      </x:c>
      <x:c r="I1753" s="120" t="n">
        <x:v>0.00002503527805612635</x:v>
      </x:c>
      <x:c r="J1753" s="120" t="n">
        <x:v>0.005003526561948717</x:v>
      </x:c>
      <x:c r="K1753" s="120" t="n">
        <x:v>-1.3094623542063522</x:v>
      </x:c>
      <x:c r="L1753" s="120" t="n">
        <x:v>0.4846273813574575</x:v>
      </x:c>
      <x:c r="M1753" s="120" t="n">
        <x:v>47</x:v>
      </x:c>
      <x:c r="N1753" s="120" t="n">
        <x:v>1</x:v>
      </x:c>
      <x:c r="O1753" s="120" t="n">
        <x:v>1</x:v>
      </x:c>
      <x:c r="P1753" s="120" t="n">
        <x:v>59</x:v>
      </x:c>
      <x:c r="Q1753" s="120" t="n">
        <x:v>69</x:v>
      </x:c>
      <x:c r="R1753" s="120" t="n">
        <x:v>0.00000316275135690221</x:v>
      </x:c>
      <x:c r="S1753" s="120" t="n">
        <x:v>0.00000947583663169806</x:v>
      </x:c>
      <x:c r="T1753" s="120" t="n">
        <x:v>362</x:v>
      </x:c>
      <x:c r="U1753" s="120" t="n">
        <x:v>363</x:v>
      </x:c>
      <x:c r="V1753" s="120" t="n">
        <x:v>6.915822667438218e-8</x:v>
      </x:c>
      <x:c r="W1753" s="120" t="n">
        <x:v>6.896770814359875e-8</x:v>
      </x:c>
      <x:c r="X1753" s="120" t="n">
        <x:v>1753</x:v>
      </x:c>
      <x:c r="Y1753" s="151" t="n">
        <x:v>44714.107511574075</x:v>
      </x:c>
      <x:c r="Z1753" s="151" t="n">
        <x:v>44714.11170138889</x:v>
      </x:c>
      <x:c r="AA1753" s="120" t="n">
        <x:v>363</x:v>
      </x:c>
      <x:c r="AB1753" s="120" t="str">
        <x:v>Normal</x:v>
      </x:c>
      <x:c r="AC1753" s="120" t="n">
        <x:v>0</x:v>
      </x:c>
      <x:c r="AD1753" s="120"/>
      <x:c r="AE1753" s="120"/>
      <x:c r="AF1753" s="120"/>
      <x:c r="AG1753" s="120"/>
    </x:row>
    <x:row r="1754">
      <x:c r="A1754" s="120" t="n">
        <x:v>1753</x:v>
      </x:c>
      <x:c r="B1754" s="120" t="n">
        <x:v>0</x:v>
      </x:c>
      <x:c r="C1754" s="120" t="n">
        <x:v>1</x:v>
      </x:c>
      <x:c r="D1754" s="120" t="str">
        <x:v>CADC0894</x:v>
      </x:c>
      <x:c r="E1754" s="120" t="n">
        <x:v>1</x:v>
      </x:c>
      <x:c r="F1754" s="120" t="n">
        <x:v>438</x:v>
      </x:c>
      <x:c r="G1754" s="120" t="n">
        <x:v>439</x:v>
      </x:c>
      <x:c r="H1754" s="120" t="n">
        <x:v>0.024136553986332576</x:v>
      </x:c>
      <x:c r="I1754" s="120" t="n">
        <x:v>0.0004921221297815406</x:v>
      </x:c>
      <x:c r="J1754" s="120" t="n">
        <x:v>0.02218382585988135</x:v>
      </x:c>
      <x:c r="K1754" s="120" t="n">
        <x:v>-1.4533534419544392</x:v>
      </x:c>
      <x:c r="L1754" s="120" t="n">
        <x:v>0.2924174938369938</x:v>
      </x:c>
      <x:c r="M1754" s="120" t="n">
        <x:v>12</x:v>
      </x:c>
      <x:c r="N1754" s="120" t="n">
        <x:v>1</x:v>
      </x:c>
      <x:c r="O1754" s="120" t="n">
        <x:v>1</x:v>
      </x:c>
      <x:c r="P1754" s="120" t="n">
        <x:v>82</x:v>
      </x:c>
      <x:c r="Q1754" s="120" t="n">
        <x:v>94</x:v>
      </x:c>
      <x:c r="R1754" s="120" t="n">
        <x:v>0.0000031608217829429216</x:v>
      </x:c>
      <x:c r="S1754" s="120" t="n">
        <x:v>0.000008672923437457205</x:v>
      </x:c>
      <x:c r="T1754" s="120" t="n">
        <x:v>438</x:v>
      </x:c>
      <x:c r="U1754" s="120" t="n">
        <x:v>439</x:v>
      </x:c>
      <x:c r="V1754" s="120" t="n">
        <x:v>0.0000011235665063505492</x:v>
      </x:c>
      <x:c r="W1754" s="120" t="n">
        <x:v>0.000001121007129342917</x:v>
      </x:c>
      <x:c r="X1754" s="120" t="n">
        <x:v>1754</x:v>
      </x:c>
      <x:c r="Y1754" s="151" t="n">
        <x:v>44714.111712962964</x:v>
      </x:c>
      <x:c r="Z1754" s="151" t="n">
        <x:v>44714.11678240741</x:v>
      </x:c>
      <x:c r="AA1754" s="120" t="n">
        <x:v>439</x:v>
      </x:c>
      <x:c r="AB1754" s="120" t="str">
        <x:v>Normal</x:v>
      </x:c>
      <x:c r="AC1754" s="120" t="n">
        <x:v>0</x:v>
      </x:c>
      <x:c r="AD1754" s="120"/>
      <x:c r="AE1754" s="120"/>
      <x:c r="AF1754" s="120"/>
      <x:c r="AG1754" s="120"/>
    </x:row>
    <x:row r="1755">
      <x:c r="A1755" s="120" t="n">
        <x:v>1754</x:v>
      </x:c>
      <x:c r="B1755" s="120" t="n">
        <x:v>0</x:v>
      </x:c>
      <x:c r="C1755" s="120" t="n">
        <x:v>1</x:v>
      </x:c>
      <x:c r="D1755" s="120" t="str">
        <x:v>CADC0894</x:v>
      </x:c>
      <x:c r="E1755" s="120" t="n">
        <x:v>1</x:v>
      </x:c>
      <x:c r="F1755" s="120" t="n">
        <x:v>441</x:v>
      </x:c>
      <x:c r="G1755" s="120" t="n">
        <x:v>442</x:v>
      </x:c>
      <x:c r="H1755" s="120" t="n">
        <x:v>0.017010001266968323</x:v>
      </x:c>
      <x:c r="I1755" s="120" t="n">
        <x:v>0.0003091107926187016</x:v>
      </x:c>
      <x:c r="J1755" s="120" t="n">
        <x:v>0.017581546934746714</x:v>
      </x:c>
      <x:c r="K1755" s="120" t="n">
        <x:v>-1.3663781634792713</x:v>
      </x:c>
      <x:c r="L1755" s="120" t="n">
        <x:v>0.48099007610068323</x:v>
      </x:c>
      <x:c r="M1755" s="120" t="n">
        <x:v>13</x:v>
      </x:c>
      <x:c r="N1755" s="120" t="n">
        <x:v>1</x:v>
      </x:c>
      <x:c r="O1755" s="120" t="n">
        <x:v>1</x:v>
      </x:c>
      <x:c r="P1755" s="120" t="n">
        <x:v>71</x:v>
      </x:c>
      <x:c r="Q1755" s="120" t="n">
        <x:v>86</x:v>
      </x:c>
      <x:c r="R1755" s="120" t="n">
        <x:v>0.000002123022858980046</x:v>
      </x:c>
      <x:c r="S1755" s="120" t="n">
        <x:v>0.0000058437086147090925</x:v>
      </x:c>
      <x:c r="T1755" s="120" t="n">
        <x:v>441</x:v>
      </x:c>
      <x:c r="U1755" s="120" t="n">
        <x:v>442</x:v>
      </x:c>
      <x:c r="V1755" s="120" t="n">
        <x:v>7.009315025367384e-7</x:v>
      </x:c>
      <x:c r="W1755" s="120" t="n">
        <x:v>6.993456846576959e-7</x:v>
      </x:c>
      <x:c r="X1755" s="120" t="n">
        <x:v>1755</x:v>
      </x:c>
      <x:c r="Y1755" s="151" t="n">
        <x:v>44714.116793981484</x:v>
      </x:c>
      <x:c r="Z1755" s="151" t="n">
        <x:v>44714.12189814815</x:v>
      </x:c>
      <x:c r="AA1755" s="120" t="n">
        <x:v>442</x:v>
      </x:c>
      <x:c r="AB1755" s="120" t="str">
        <x:v>Normal</x:v>
      </x:c>
      <x:c r="AC1755" s="120" t="n">
        <x:v>0</x:v>
      </x:c>
      <x:c r="AD1755" s="120"/>
      <x:c r="AE1755" s="120"/>
      <x:c r="AF1755" s="120"/>
      <x:c r="AG1755" s="120"/>
    </x:row>
    <x:row r="1756">
      <x:c r="A1756" s="120" t="n">
        <x:v>1755</x:v>
      </x:c>
      <x:c r="B1756" s="120" t="n">
        <x:v>0</x:v>
      </x:c>
      <x:c r="C1756" s="120" t="n">
        <x:v>1</x:v>
      </x:c>
      <x:c r="D1756" s="120" t="str">
        <x:v>CADC0894</x:v>
      </x:c>
      <x:c r="E1756" s="120" t="n">
        <x:v>1</x:v>
      </x:c>
      <x:c r="F1756" s="120" t="n">
        <x:v>453</x:v>
      </x:c>
      <x:c r="G1756" s="120" t="n">
        <x:v>454</x:v>
      </x:c>
      <x:c r="H1756" s="120" t="n">
        <x:v>0.006902416255506608</x:v>
      </x:c>
      <x:c r="I1756" s="120" t="n">
        <x:v>0.00007867110141594502</x:v>
      </x:c>
      <x:c r="J1756" s="120" t="n">
        <x:v>0.0088696731290361</x:v>
      </x:c>
      <x:c r="K1756" s="120" t="n">
        <x:v>-0.7757522297933437</x:v>
      </x:c>
      <x:c r="L1756" s="120" t="n">
        <x:v>0.8916003737077699</x:v>
      </x:c>
      <x:c r="M1756" s="120" t="n">
        <x:v>26</x:v>
      </x:c>
      <x:c r="N1756" s="120" t="n">
        <x:v>1</x:v>
      </x:c>
      <x:c r="O1756" s="120" t="n">
        <x:v>1</x:v>
      </x:c>
      <x:c r="P1756" s="120" t="n">
        <x:v>63</x:v>
      </x:c>
      <x:c r="Q1756" s="120" t="n">
        <x:v>84</x:v>
      </x:c>
      <x:c r="R1756" s="120" t="n">
        <x:v>0.0000022195194257227378</x:v>
      </x:c>
      <x:c r="S1756" s="120" t="n">
        <x:v>0.000006549791892099559</x:v>
      </x:c>
      <x:c r="T1756" s="120" t="n">
        <x:v>453</x:v>
      </x:c>
      <x:c r="U1756" s="120" t="n">
        <x:v>454</x:v>
      </x:c>
      <x:c r="V1756" s="120" t="n">
        <x:v>1.73666890542925e-7</x:v>
      </x:c>
      <x:c r="W1756" s="120" t="n">
        <x:v>1.732843643523018e-7</x:v>
      </x:c>
      <x:c r="X1756" s="120" t="n">
        <x:v>1756</x:v>
      </x:c>
      <x:c r="Y1756" s="151" t="n">
        <x:v>44714.12190972222</x:v>
      </x:c>
      <x:c r="Z1756" s="151" t="n">
        <x:v>44714.12715277778</x:v>
      </x:c>
      <x:c r="AA1756" s="120" t="n">
        <x:v>454</x:v>
      </x:c>
      <x:c r="AB1756" s="120" t="str">
        <x:v>Normal</x:v>
      </x:c>
      <x:c r="AC1756" s="120" t="n">
        <x:v>1</x:v>
      </x:c>
      <x:c r="AD1756" s="120" t="n">
        <x:v>443</x:v>
      </x:c>
      <x:c r="AE1756" s="120" t="n">
        <x:v>5</x:v>
      </x:c>
      <x:c r="AF1756" s="120" t="n">
        <x:v>43</x:v>
      </x:c>
      <x:c r="AG1756" s="120" t="str">
        <x:v>train=1|anomaly=0</x:v>
      </x:c>
    </x:row>
    <x:row r="1757">
      <x:c r="A1757" s="120" t="n">
        <x:v>1756</x:v>
      </x:c>
      <x:c r="B1757" s="120" t="n">
        <x:v>0</x:v>
      </x:c>
      <x:c r="C1757" s="120" t="n">
        <x:v>0</x:v>
      </x:c>
      <x:c r="D1757" s="120" t="str">
        <x:v>CADC0894</x:v>
      </x:c>
      <x:c r="E1757" s="120" t="n">
        <x:v>1</x:v>
      </x:c>
      <x:c r="F1757" s="120" t="n">
        <x:v>288</x:v>
      </x:c>
      <x:c r="G1757" s="120" t="n">
        <x:v>289</x:v>
      </x:c>
      <x:c r="H1757" s="120" t="n">
        <x:v>0.0010056391695501732</x:v>
      </x:c>
      <x:c r="I1757" s="120" t="n">
        <x:v>0.000003771275930835297</x:v>
      </x:c>
      <x:c r="J1757" s="120" t="n">
        <x:v>0.0019419773250054432</x:v>
      </x:c>
      <x:c r="K1757" s="120" t="n">
        <x:v>1.955150505546948</x:v>
      </x:c>
      <x:c r="L1757" s="120" t="n">
        <x:v>1.7757485233755204</x:v>
      </x:c>
      <x:c r="M1757" s="120" t="n">
        <x:v>15</x:v>
      </x:c>
      <x:c r="N1757" s="120" t="n">
        <x:v>1</x:v>
      </x:c>
      <x:c r="O1757" s="120" t="n">
        <x:v>1</x:v>
      </x:c>
      <x:c r="P1757" s="120" t="n">
        <x:v>20</x:v>
      </x:c>
      <x:c r="Q1757" s="120" t="n">
        <x:v>25</x:v>
      </x:c>
      <x:c r="R1757" s="120" t="n">
        <x:v>0.0000015997390750055556</x:v>
      </x:c>
      <x:c r="S1757" s="120" t="n">
        <x:v>0.000004670002520554008</x:v>
      </x:c>
      <x:c r="T1757" s="120" t="n">
        <x:v>288</x:v>
      </x:c>
      <x:c r="U1757" s="120" t="n">
        <x:v>289</x:v>
      </x:c>
      <x:c r="V1757" s="120" t="n">
        <x:v>1.3094708093178114e-8</x:v>
      </x:c>
      <x:c r="W1757" s="120" t="n">
        <x:v>1.30493976845512e-8</x:v>
      </x:c>
      <x:c r="X1757" s="120" t="n">
        <x:v>1757</x:v>
      </x:c>
      <x:c r="Y1757" s="151" t="n">
        <x:v>44714.12716435185</x:v>
      </x:c>
      <x:c r="Z1757" s="151" t="n">
        <x:v>44714.13049768518</x:v>
      </x:c>
      <x:c r="AA1757" s="120" t="n">
        <x:v>289</x:v>
      </x:c>
      <x:c r="AB1757" s="120" t="str">
        <x:v>Normal</x:v>
      </x:c>
      <x:c r="AC1757" s="120" t="n">
        <x:v>1</x:v>
      </x:c>
      <x:c r="AD1757" s="120" t="n">
        <x:v>269</x:v>
      </x:c>
      <x:c r="AE1757" s="120" t="n">
        <x:v>3</x:v>
      </x:c>
      <x:c r="AF1757" s="120" t="n">
        <x:v>69</x:v>
      </x:c>
      <x:c r="AG1757" s="120" t="str">
        <x:v>train=0|anomaly=0</x:v>
      </x:c>
    </x:row>
    <x:row r="1758">
      <x:c r="A1758" s="120" t="n">
        <x:v>1757</x:v>
      </x:c>
      <x:c r="B1758" s="120" t="n">
        <x:v>0</x:v>
      </x:c>
      <x:c r="C1758" s="120" t="n">
        <x:v>0</x:v>
      </x:c>
      <x:c r="D1758" s="120" t="str">
        <x:v>CADC0894</x:v>
      </x:c>
      <x:c r="E1758" s="120" t="n">
        <x:v>1</x:v>
      </x:c>
      <x:c r="F1758" s="120" t="n">
        <x:v>392</x:v>
      </x:c>
      <x:c r="G1758" s="120" t="n">
        <x:v>393</x:v>
      </x:c>
      <x:c r="H1758" s="120" t="n">
        <x:v>0.0067836747582697195</x:v>
      </x:c>
      <x:c r="I1758" s="120" t="n">
        <x:v>0.00006470604684972213</x:v>
      </x:c>
      <x:c r="J1758" s="120" t="n">
        <x:v>0.008044006890208519</x:v>
      </x:c>
      <x:c r="K1758" s="120" t="n">
        <x:v>-1.2601894965859133</x:v>
      </x:c>
      <x:c r="L1758" s="120" t="n">
        <x:v>0.6264848910401246</x:v>
      </x:c>
      <x:c r="M1758" s="120" t="n">
        <x:v>33</x:v>
      </x:c>
      <x:c r="N1758" s="120" t="n">
        <x:v>1</x:v>
      </x:c>
      <x:c r="O1758" s="120" t="n">
        <x:v>1</x:v>
      </x:c>
      <x:c r="P1758" s="120" t="n">
        <x:v>43</x:v>
      </x:c>
      <x:c r="Q1758" s="120" t="n">
        <x:v>58</x:v>
      </x:c>
      <x:c r="R1758" s="120" t="n">
        <x:v>0.0000018879748574178567</x:v>
      </x:c>
      <x:c r="S1758" s="120" t="n">
        <x:v>0.000005035608191360101</x:v>
      </x:c>
      <x:c r="T1758" s="120" t="n">
        <x:v>392</x:v>
      </x:c>
      <x:c r="U1758" s="120" t="n">
        <x:v>393</x:v>
      </x:c>
      <x:c r="V1758" s="120" t="n">
        <x:v>1.6506644604520952e-7</x:v>
      </x:c>
      <x:c r="W1758" s="120" t="n">
        <x:v>1.6464642964305884e-7</x:v>
      </x:c>
      <x:c r="X1758" s="120" t="n">
        <x:v>1758</x:v>
      </x:c>
      <x:c r="Y1758" s="151" t="n">
        <x:v>44714.13050925926</x:v>
      </x:c>
      <x:c r="Z1758" s="151" t="n">
        <x:v>44714.135046296295</x:v>
      </x:c>
      <x:c r="AA1758" s="120" t="n">
        <x:v>393</x:v>
      </x:c>
      <x:c r="AB1758" s="120" t="str">
        <x:v>Normal</x:v>
      </x:c>
      <x:c r="AC1758" s="120" t="n">
        <x:v>1</x:v>
      </x:c>
      <x:c r="AD1758" s="120" t="n">
        <x:v>798</x:v>
      </x:c>
      <x:c r="AE1758" s="120" t="n">
        <x:v>8</x:v>
      </x:c>
      <x:c r="AF1758" s="120" t="n">
        <x:v>98</x:v>
      </x:c>
      <x:c r="AG1758" s="120" t="str">
        <x:v>train=0|anomaly=0</x:v>
      </x:c>
    </x:row>
    <x:row r="1759">
      <x:c r="A1759" s="120" t="n">
        <x:v>1758</x:v>
      </x:c>
      <x:c r="B1759" s="120" t="n">
        <x:v>0</x:v>
      </x:c>
      <x:c r="C1759" s="120" t="n">
        <x:v>1</x:v>
      </x:c>
      <x:c r="D1759" s="120" t="str">
        <x:v>CADC0894</x:v>
      </x:c>
      <x:c r="E1759" s="120" t="n">
        <x:v>1</x:v>
      </x:c>
      <x:c r="F1759" s="120" t="n">
        <x:v>416</x:v>
      </x:c>
      <x:c r="G1759" s="120" t="n">
        <x:v>417</x:v>
      </x:c>
      <x:c r="H1759" s="120" t="n">
        <x:v>0.019869172637889683</x:v>
      </x:c>
      <x:c r="I1759" s="120" t="n">
        <x:v>0.0004177297388489898</x:v>
      </x:c>
      <x:c r="J1759" s="120" t="n">
        <x:v>0.02043843777907181</x:v>
      </x:c>
      <x:c r="K1759" s="120" t="n">
        <x:v>-1.3946600903449957</x:v>
      </x:c>
      <x:c r="L1759" s="120" t="n">
        <x:v>0.44727672838040794</x:v>
      </x:c>
      <x:c r="M1759" s="120" t="n">
        <x:v>9</x:v>
      </x:c>
      <x:c r="N1759" s="120" t="n">
        <x:v>1</x:v>
      </x:c>
      <x:c r="O1759" s="120" t="n">
        <x:v>2</x:v>
      </x:c>
      <x:c r="P1759" s="120" t="n">
        <x:v>71</x:v>
      </x:c>
      <x:c r="Q1759" s="120" t="n">
        <x:v>80</x:v>
      </x:c>
      <x:c r="R1759" s="120" t="n">
        <x:v>0.0000026880122305293274</x:v>
      </x:c>
      <x:c r="S1759" s="120" t="n">
        <x:v>0.000007410407693977833</x:v>
      </x:c>
      <x:c r="T1759" s="120" t="n">
        <x:v>416</x:v>
      </x:c>
      <x:c r="U1759" s="120" t="n">
        <x:v>417</x:v>
      </x:c>
      <x:c r="V1759" s="120" t="n">
        <x:v>0.0000010041580260793025</x:v>
      </x:c>
      <x:c r="W1759" s="120" t="n">
        <x:v>0.0000010017499732589682</x:v>
      </x:c>
      <x:c r="X1759" s="120" t="n">
        <x:v>1759</x:v>
      </x:c>
      <x:c r="Y1759" s="151" t="n">
        <x:v>44714.13505787037</x:v>
      </x:c>
      <x:c r="Z1759" s="151" t="n">
        <x:v>44714.139872685184</x:v>
      </x:c>
      <x:c r="AA1759" s="120" t="n">
        <x:v>417</x:v>
      </x:c>
      <x:c r="AB1759" s="120" t="str">
        <x:v>Normal</x:v>
      </x:c>
      <x:c r="AC1759" s="120" t="n">
        <x:v>0</x:v>
      </x:c>
      <x:c r="AD1759" s="120"/>
      <x:c r="AE1759" s="120"/>
      <x:c r="AF1759" s="120"/>
      <x:c r="AG1759" s="120"/>
    </x:row>
    <x:row r="1760">
      <x:c r="A1760" s="120" t="n">
        <x:v>1759</x:v>
      </x:c>
      <x:c r="B1760" s="120" t="n">
        <x:v>0</x:v>
      </x:c>
      <x:c r="C1760" s="120" t="n">
        <x:v>0</x:v>
      </x:c>
      <x:c r="D1760" s="120" t="str">
        <x:v>CADC0894</x:v>
      </x:c>
      <x:c r="E1760" s="120" t="n">
        <x:v>1</x:v>
      </x:c>
      <x:c r="F1760" s="120" t="n">
        <x:v>361</x:v>
      </x:c>
      <x:c r="G1760" s="120" t="n">
        <x:v>362</x:v>
      </x:c>
      <x:c r="H1760" s="120" t="n">
        <x:v>0.009284429254143646</x:v>
      </x:c>
      <x:c r="I1760" s="120" t="n">
        <x:v>0.00009979812288441905</x:v>
      </x:c>
      <x:c r="J1760" s="120" t="n">
        <x:v>0.009989901044776123</x:v>
      </x:c>
      <x:c r="K1760" s="120" t="n">
        <x:v>-1.4518869157932284</x:v>
      </x:c>
      <x:c r="L1760" s="120" t="n">
        <x:v>0.45718882501933783</x:v>
      </x:c>
      <x:c r="M1760" s="120" t="n">
        <x:v>17</x:v>
      </x:c>
      <x:c r="N1760" s="120" t="n">
        <x:v>1</x:v>
      </x:c>
      <x:c r="O1760" s="120" t="n">
        <x:v>1</x:v>
      </x:c>
      <x:c r="P1760" s="120" t="n">
        <x:v>58</x:v>
      </x:c>
      <x:c r="Q1760" s="120" t="n">
        <x:v>71</x:v>
      </x:c>
      <x:c r="R1760" s="120" t="n">
        <x:v>0.0000030948076147612186</x:v>
      </x:c>
      <x:c r="S1760" s="120" t="n">
        <x:v>0.000008961081104458335</x:v>
      </x:c>
      <x:c r="T1760" s="120" t="n">
        <x:v>361</x:v>
      </x:c>
      <x:c r="U1760" s="120" t="n">
        <x:v>362</x:v>
      </x:c>
      <x:c r="V1760" s="120" t="n">
        <x:v>2.7644909386265664e-7</x:v>
      </x:c>
      <x:c r="W1760" s="120" t="n">
        <x:v>2.7568542233264934e-7</x:v>
      </x:c>
      <x:c r="X1760" s="120" t="n">
        <x:v>1760</x:v>
      </x:c>
      <x:c r="Y1760" s="151" t="n">
        <x:v>44714.13988425926</x:v>
      </x:c>
      <x:c r="Z1760" s="151" t="n">
        <x:v>44714.1440625</x:v>
      </x:c>
      <x:c r="AA1760" s="120" t="n">
        <x:v>362</x:v>
      </x:c>
      <x:c r="AB1760" s="120" t="str">
        <x:v>Normal</x:v>
      </x:c>
      <x:c r="AC1760" s="120" t="n">
        <x:v>1</x:v>
      </x:c>
      <x:c r="AD1760" s="120" t="n">
        <x:v>535</x:v>
      </x:c>
      <x:c r="AE1760" s="120" t="n">
        <x:v>6</x:v>
      </x:c>
      <x:c r="AF1760" s="120" t="n">
        <x:v>35</x:v>
      </x:c>
      <x:c r="AG1760" s="120" t="str">
        <x:v>train=0|anomaly=0</x:v>
      </x:c>
    </x:row>
    <x:row r="1761">
      <x:c r="A1761" s="120" t="n">
        <x:v>1760</x:v>
      </x:c>
      <x:c r="B1761" s="120" t="n">
        <x:v>0</x:v>
      </x:c>
      <x:c r="C1761" s="120" t="n">
        <x:v>1</x:v>
      </x:c>
      <x:c r="D1761" s="120" t="str">
        <x:v>CADC0894</x:v>
      </x:c>
      <x:c r="E1761" s="120" t="n">
        <x:v>1</x:v>
      </x:c>
      <x:c r="F1761" s="120" t="n">
        <x:v>318</x:v>
      </x:c>
      <x:c r="G1761" s="120" t="n">
        <x:v>319</x:v>
      </x:c>
      <x:c r="H1761" s="120" t="n">
        <x:v>0.005806105391849529</x:v>
      </x:c>
      <x:c r="I1761" s="120" t="n">
        <x:v>0.00003795942216403236</x:v>
      </x:c>
      <x:c r="J1761" s="120" t="n">
        <x:v>0.0061611218267481425</x:v>
      </x:c>
      <x:c r="K1761" s="120" t="n">
        <x:v>-1.4183006386479506</x:v>
      </x:c>
      <x:c r="L1761" s="120" t="n">
        <x:v>0.456636419778863</x:v>
      </x:c>
      <x:c r="M1761" s="120" t="n">
        <x:v>37</x:v>
      </x:c>
      <x:c r="N1761" s="120" t="n">
        <x:v>1</x:v>
      </x:c>
      <x:c r="O1761" s="120" t="n">
        <x:v>1</x:v>
      </x:c>
      <x:c r="P1761" s="120" t="n">
        <x:v>48</x:v>
      </x:c>
      <x:c r="Q1761" s="120" t="n">
        <x:v>65</x:v>
      </x:c>
      <x:c r="R1761" s="120" t="n">
        <x:v>0.000002414923776414465</x:v>
      </x:c>
      <x:c r="S1761" s="120" t="n">
        <x:v>0.000006739055136939431</x:v>
      </x:c>
      <x:c r="T1761" s="120" t="n">
        <x:v>318</x:v>
      </x:c>
      <x:c r="U1761" s="120" t="n">
        <x:v>319</x:v>
      </x:c>
      <x:c r="V1761" s="120" t="n">
        <x:v>1.193692520881521e-7</x:v>
      </x:c>
      <x:c r="W1761" s="120" t="n">
        <x:v>1.1899505380574408e-7</x:v>
      </x:c>
      <x:c r="X1761" s="120" t="n">
        <x:v>1761</x:v>
      </x:c>
      <x:c r="Y1761" s="151" t="n">
        <x:v>44714.14407407407</x:v>
      </x:c>
      <x:c r="Z1761" s="151" t="n">
        <x:v>44714.14775462963</x:v>
      </x:c>
      <x:c r="AA1761" s="120" t="n">
        <x:v>319</x:v>
      </x:c>
      <x:c r="AB1761" s="120" t="str">
        <x:v>Normal</x:v>
      </x:c>
      <x:c r="AC1761" s="120" t="n">
        <x:v>1</x:v>
      </x:c>
      <x:c r="AD1761" s="120" t="n">
        <x:v>274</x:v>
      </x:c>
      <x:c r="AE1761" s="120" t="n">
        <x:v>3</x:v>
      </x:c>
      <x:c r="AF1761" s="120" t="n">
        <x:v>74</x:v>
      </x:c>
      <x:c r="AG1761" s="120" t="str">
        <x:v>train=1|anomaly=0</x:v>
      </x:c>
    </x:row>
    <x:row r="1762">
      <x:c r="A1762" s="120" t="n">
        <x:v>1761</x:v>
      </x:c>
      <x:c r="B1762" s="120" t="n">
        <x:v>0</x:v>
      </x:c>
      <x:c r="C1762" s="120" t="n">
        <x:v>0</x:v>
      </x:c>
      <x:c r="D1762" s="120" t="str">
        <x:v>CADC0894</x:v>
      </x:c>
      <x:c r="E1762" s="120" t="n">
        <x:v>1</x:v>
      </x:c>
      <x:c r="F1762" s="120" t="n">
        <x:v>383</x:v>
      </x:c>
      <x:c r="G1762" s="120" t="n">
        <x:v>384</x:v>
      </x:c>
      <x:c r="H1762" s="120" t="n">
        <x:v>0.013653018619791667</x:v>
      </x:c>
      <x:c r="I1762" s="120" t="n">
        <x:v>0.0002263734103888765</x:v>
      </x:c>
      <x:c r="J1762" s="120" t="n">
        <x:v>0.015045710697367423</x:v>
      </x:c>
      <x:c r="K1762" s="120" t="n">
        <x:v>-1.244681164585733</x:v>
      </x:c>
      <x:c r="L1762" s="120" t="n">
        <x:v>0.580399499944089</x:v>
      </x:c>
      <x:c r="M1762" s="120" t="n">
        <x:v>15</x:v>
      </x:c>
      <x:c r="N1762" s="120" t="n">
        <x:v>1</x:v>
      </x:c>
      <x:c r="O1762" s="120" t="n">
        <x:v>1</x:v>
      </x:c>
      <x:c r="P1762" s="120" t="n">
        <x:v>64</x:v>
      </x:c>
      <x:c r="Q1762" s="120" t="n">
        <x:v>66</x:v>
      </x:c>
      <x:c r="R1762" s="120" t="n">
        <x:v>0.0000033195859080214097</x:v>
      </x:c>
      <x:c r="S1762" s="120" t="n">
        <x:v>0.000009802047141248166</x:v>
      </x:c>
      <x:c r="T1762" s="120" t="n">
        <x:v>383</x:v>
      </x:c>
      <x:c r="U1762" s="120" t="n">
        <x:v>384</x:v>
      </x:c>
      <x:c r="V1762" s="120" t="n">
        <x:v>5.910532908325757e-7</x:v>
      </x:c>
      <x:c r="W1762" s="120" t="n">
        <x:v>5.895140895543659e-7</x:v>
      </x:c>
      <x:c r="X1762" s="120" t="n">
        <x:v>1762</x:v>
      </x:c>
      <x:c r="Y1762" s="151" t="n">
        <x:v>44714.14776620371</x:v>
      </x:c>
      <x:c r="Z1762" s="151" t="n">
        <x:v>44714.15219907407</x:v>
      </x:c>
      <x:c r="AA1762" s="120" t="n">
        <x:v>384</x:v>
      </x:c>
      <x:c r="AB1762" s="120" t="str">
        <x:v>Normal</x:v>
      </x:c>
      <x:c r="AC1762" s="120" t="n">
        <x:v>0</x:v>
      </x:c>
      <x:c r="AD1762" s="120"/>
      <x:c r="AE1762" s="120"/>
      <x:c r="AF1762" s="120"/>
      <x:c r="AG1762" s="120"/>
    </x:row>
    <x:row r="1763">
      <x:c r="A1763" s="120" t="n">
        <x:v>1762</x:v>
      </x:c>
      <x:c r="B1763" s="120" t="n">
        <x:v>0</x:v>
      </x:c>
      <x:c r="C1763" s="120" t="n">
        <x:v>1</x:v>
      </x:c>
      <x:c r="D1763" s="120" t="str">
        <x:v>CADC0894</x:v>
      </x:c>
      <x:c r="E1763" s="120" t="n">
        <x:v>1</x:v>
      </x:c>
      <x:c r="F1763" s="120" t="n">
        <x:v>376</x:v>
      </x:c>
      <x:c r="G1763" s="120" t="n">
        <x:v>377</x:v>
      </x:c>
      <x:c r="H1763" s="120" t="n">
        <x:v>0.0201402549602122</x:v>
      </x:c>
      <x:c r="I1763" s="120" t="n">
        <x:v>0.0003977744909759306</x:v>
      </x:c>
      <x:c r="J1763" s="120" t="n">
        <x:v>0.0199442846694468</x:v>
      </x:c>
      <x:c r="K1763" s="120" t="n">
        <x:v>-1.5194316101509073</x:v>
      </x:c>
      <x:c r="L1763" s="120" t="n">
        <x:v>0.3459255931753845</x:v>
      </x:c>
      <x:c r="M1763" s="120" t="n">
        <x:v>15</x:v>
      </x:c>
      <x:c r="N1763" s="120" t="n">
        <x:v>2</x:v>
      </x:c>
      <x:c r="O1763" s="120" t="n">
        <x:v>1</x:v>
      </x:c>
      <x:c r="P1763" s="120" t="n">
        <x:v>80</x:v>
      </x:c>
      <x:c r="Q1763" s="120" t="n">
        <x:v>82</x:v>
      </x:c>
      <x:c r="R1763" s="120" t="n">
        <x:v>0.000004646645304512233</x:v>
      </x:c>
      <x:c r="S1763" s="120" t="n">
        <x:v>0.00001397737157139093</x:v>
      </x:c>
      <x:c r="T1763" s="120" t="n">
        <x:v>376</x:v>
      </x:c>
      <x:c r="U1763" s="120" t="n">
        <x:v>377</x:v>
      </x:c>
      <x:c r="V1763" s="120" t="n">
        <x:v>0.0000010579108802551345</x:v>
      </x:c>
      <x:c r="W1763" s="120" t="n">
        <x:v>0.0000010551047505992853</x:v>
      </x:c>
      <x:c r="X1763" s="120" t="n">
        <x:v>1763</x:v>
      </x:c>
      <x:c r="Y1763" s="151" t="n">
        <x:v>44714.15221064815</x:v>
      </x:c>
      <x:c r="Z1763" s="151" t="n">
        <x:v>44714.1565625</x:v>
      </x:c>
      <x:c r="AA1763" s="120" t="n">
        <x:v>377</x:v>
      </x:c>
      <x:c r="AB1763" s="120" t="str">
        <x:v>Normal</x:v>
      </x:c>
      <x:c r="AC1763" s="120" t="n">
        <x:v>1</x:v>
      </x:c>
      <x:c r="AD1763" s="120" t="n">
        <x:v>218</x:v>
      </x:c>
      <x:c r="AE1763" s="120" t="n">
        <x:v>3</x:v>
      </x:c>
      <x:c r="AF1763" s="120" t="n">
        <x:v>18</x:v>
      </x:c>
      <x:c r="AG1763" s="120" t="str">
        <x:v>train=1|anomaly=0</x:v>
      </x:c>
    </x:row>
    <x:row r="1764">
      <x:c r="A1764" s="120" t="n">
        <x:v>1763</x:v>
      </x:c>
      <x:c r="B1764" s="120" t="n">
        <x:v>0</x:v>
      </x:c>
      <x:c r="C1764" s="120" t="n">
        <x:v>0</x:v>
      </x:c>
      <x:c r="D1764" s="120" t="str">
        <x:v>CADC0894</x:v>
      </x:c>
      <x:c r="E1764" s="120" t="n">
        <x:v>1</x:v>
      </x:c>
      <x:c r="F1764" s="120" t="n">
        <x:v>381</x:v>
      </x:c>
      <x:c r="G1764" s="120" t="n">
        <x:v>382</x:v>
      </x:c>
      <x:c r="H1764" s="120" t="n">
        <x:v>0.012548163010471207</x:v>
      </x:c>
      <x:c r="I1764" s="120" t="n">
        <x:v>0.00019215851454058074</x:v>
      </x:c>
      <x:c r="J1764" s="120" t="n">
        <x:v>0.013862125181247669</x:v>
      </x:c>
      <x:c r="K1764" s="120" t="n">
        <x:v>-1.3845974267193721</x:v>
      </x:c>
      <x:c r="L1764" s="120" t="n">
        <x:v>0.5252180935153629</x:v>
      </x:c>
      <x:c r="M1764" s="120" t="n">
        <x:v>20</x:v>
      </x:c>
      <x:c r="N1764" s="120" t="n">
        <x:v>1</x:v>
      </x:c>
      <x:c r="O1764" s="120" t="n">
        <x:v>2</x:v>
      </x:c>
      <x:c r="P1764" s="120" t="n">
        <x:v>68</x:v>
      </x:c>
      <x:c r="Q1764" s="120" t="n">
        <x:v>80</x:v>
      </x:c>
      <x:c r="R1764" s="120" t="n">
        <x:v>0.0000035930613177385836</x:v>
      </x:c>
      <x:c r="S1764" s="120" t="n">
        <x:v>0.000010954672829335267</x:v>
      </x:c>
      <x:c r="T1764" s="120" t="n">
        <x:v>381</x:v>
      </x:c>
      <x:c r="U1764" s="120" t="n">
        <x:v>382</x:v>
      </x:c>
      <x:c r="V1764" s="120" t="n">
        <x:v>5.043530565369573e-7</x:v>
      </x:c>
      <x:c r="W1764" s="120" t="n">
        <x:v>5.030327605774365e-7</x:v>
      </x:c>
      <x:c r="X1764" s="120" t="n">
        <x:v>1764</x:v>
      </x:c>
      <x:c r="Y1764" s="151" t="n">
        <x:v>44714.15657407408</x:v>
      </x:c>
      <x:c r="Z1764" s="151" t="n">
        <x:v>44714.1609837963</x:v>
      </x:c>
      <x:c r="AA1764" s="120" t="n">
        <x:v>382</x:v>
      </x:c>
      <x:c r="AB1764" s="120" t="str">
        <x:v>Normal</x:v>
      </x:c>
      <x:c r="AC1764" s="120" t="n">
        <x:v>1</x:v>
      </x:c>
      <x:c r="AD1764" s="120" t="n">
        <x:v>615</x:v>
      </x:c>
      <x:c r="AE1764" s="120" t="n">
        <x:v>7</x:v>
      </x:c>
      <x:c r="AF1764" s="120" t="n">
        <x:v>15</x:v>
      </x:c>
      <x:c r="AG1764" s="120" t="str">
        <x:v>train=0|anomaly=0</x:v>
      </x:c>
    </x:row>
    <x:row r="1765">
      <x:c r="A1765" s="120" t="n">
        <x:v>1764</x:v>
      </x:c>
      <x:c r="B1765" s="120" t="n">
        <x:v>0</x:v>
      </x:c>
      <x:c r="C1765" s="120" t="n">
        <x:v>0</x:v>
      </x:c>
      <x:c r="D1765" s="120" t="str">
        <x:v>CADC0894</x:v>
      </x:c>
      <x:c r="E1765" s="120" t="n">
        <x:v>1</x:v>
      </x:c>
      <x:c r="F1765" s="120" t="n">
        <x:v>292</x:v>
      </x:c>
      <x:c r="G1765" s="120" t="n">
        <x:v>293</x:v>
      </x:c>
      <x:c r="H1765" s="120" t="n">
        <x:v>0.00531133119453925</x:v>
      </x:c>
      <x:c r="I1765" s="120" t="n">
        <x:v>0.000031568660888938166</x:v>
      </x:c>
      <x:c r="J1765" s="120" t="n">
        <x:v>0.00561859954872548</x:v>
      </x:c>
      <x:c r="K1765" s="120" t="n">
        <x:v>-1.2625628102752349</x:v>
      </x:c>
      <x:c r="L1765" s="120" t="n">
        <x:v>0.5062466581173669</x:v>
      </x:c>
      <x:c r="M1765" s="120" t="n">
        <x:v>41</x:v>
      </x:c>
      <x:c r="N1765" s="120" t="n">
        <x:v>1</x:v>
      </x:c>
      <x:c r="O1765" s="120" t="n">
        <x:v>2</x:v>
      </x:c>
      <x:c r="P1765" s="120" t="n">
        <x:v>52</x:v>
      </x:c>
      <x:c r="Q1765" s="120" t="n">
        <x:v>64</x:v>
      </x:c>
      <x:c r="R1765" s="120" t="n">
        <x:v>0.000003777504662102739</x:v>
      </x:c>
      <x:c r="S1765" s="120" t="n">
        <x:v>0.000011947242107331268</x:v>
      </x:c>
      <x:c r="T1765" s="120" t="n">
        <x:v>292</x:v>
      </x:c>
      <x:c r="U1765" s="120" t="n">
        <x:v>293</x:v>
      </x:c>
      <x:c r="V1765" s="120" t="n">
        <x:v>1.0811185235937729e-7</x:v>
      </x:c>
      <x:c r="W1765" s="120" t="n">
        <x:v>1.0774286992811661e-7</x:v>
      </x:c>
      <x:c r="X1765" s="120" t="n">
        <x:v>1765</x:v>
      </x:c>
      <x:c r="Y1765" s="151" t="n">
        <x:v>44714.160995370374</x:v>
      </x:c>
      <x:c r="Z1765" s="151" t="n">
        <x:v>44714.164375</x:v>
      </x:c>
      <x:c r="AA1765" s="120" t="n">
        <x:v>293</x:v>
      </x:c>
      <x:c r="AB1765" s="120" t="str">
        <x:v>Normal</x:v>
      </x:c>
      <x:c r="AC1765" s="120" t="n">
        <x:v>0</x:v>
      </x:c>
      <x:c r="AD1765" s="120"/>
      <x:c r="AE1765" s="120"/>
      <x:c r="AF1765" s="120"/>
      <x:c r="AG1765" s="120"/>
    </x:row>
    <x:row r="1766">
      <x:c r="A1766" s="120" t="n">
        <x:v>1765</x:v>
      </x:c>
      <x:c r="B1766" s="120" t="n">
        <x:v>0</x:v>
      </x:c>
      <x:c r="C1766" s="120" t="n">
        <x:v>1</x:v>
      </x:c>
      <x:c r="D1766" s="120" t="str">
        <x:v>CADC0894</x:v>
      </x:c>
      <x:c r="E1766" s="120" t="n">
        <x:v>1</x:v>
      </x:c>
      <x:c r="F1766" s="120" t="n">
        <x:v>353</x:v>
      </x:c>
      <x:c r="G1766" s="120" t="n">
        <x:v>354</x:v>
      </x:c>
      <x:c r="H1766" s="120" t="n">
        <x:v>0.004254287683615818</x:v>
      </x:c>
      <x:c r="I1766" s="120" t="n">
        <x:v>0.00002840117861695113</x:v>
      </x:c>
      <x:c r="J1766" s="120" t="n">
        <x:v>0.005329275618407358</x:v>
      </x:c>
      <x:c r="K1766" s="120" t="n">
        <x:v>-0.9422392906544044</x:v>
      </x:c>
      <x:c r="L1766" s="120" t="n">
        <x:v>0.7956672621718277</x:v>
      </x:c>
      <x:c r="M1766" s="120" t="n">
        <x:v>34</x:v>
      </x:c>
      <x:c r="N1766" s="120" t="n">
        <x:v>1</x:v>
      </x:c>
      <x:c r="O1766" s="120" t="n">
        <x:v>1</x:v>
      </x:c>
      <x:c r="P1766" s="120" t="n">
        <x:v>49</x:v>
      </x:c>
      <x:c r="Q1766" s="120" t="n">
        <x:v>60</x:v>
      </x:c>
      <x:c r="R1766" s="120" t="n">
        <x:v>0.0000022545406097813023</x:v>
      </x:c>
      <x:c r="S1766" s="120" t="n">
        <x:v>0.000006425841215060795</x:v>
      </x:c>
      <x:c r="T1766" s="120" t="n">
        <x:v>353</x:v>
      </x:c>
      <x:c r="U1766" s="120" t="n">
        <x:v>354</x:v>
      </x:c>
      <x:c r="V1766" s="120" t="n">
        <x:v>8.045659664858677e-8</x:v>
      </x:c>
      <x:c r="W1766" s="120" t="n">
        <x:v>8.022931812698059e-8</x:v>
      </x:c>
      <x:c r="X1766" s="120" t="n">
        <x:v>1766</x:v>
      </x:c>
      <x:c r="Y1766" s="151" t="n">
        <x:v>44714.16438657408</x:v>
      </x:c>
      <x:c r="Z1766" s="151" t="n">
        <x:v>44714.16847222222</x:v>
      </x:c>
      <x:c r="AA1766" s="120" t="n">
        <x:v>354</x:v>
      </x:c>
      <x:c r="AB1766" s="120" t="str">
        <x:v>Normal</x:v>
      </x:c>
      <x:c r="AC1766" s="120" t="n">
        <x:v>1</x:v>
      </x:c>
      <x:c r="AD1766" s="120" t="n">
        <x:v>591</x:v>
      </x:c>
      <x:c r="AE1766" s="120" t="n">
        <x:v>6</x:v>
      </x:c>
      <x:c r="AF1766" s="120" t="n">
        <x:v>91</x:v>
      </x:c>
      <x:c r="AG1766" s="120" t="str">
        <x:v>train=1|anomaly=0</x:v>
      </x:c>
    </x:row>
    <x:row r="1767">
      <x:c r="A1767" s="120" t="n">
        <x:v>1766</x:v>
      </x:c>
      <x:c r="B1767" s="120" t="n">
        <x:v>0</x:v>
      </x:c>
      <x:c r="C1767" s="120" t="n">
        <x:v>1</x:v>
      </x:c>
      <x:c r="D1767" s="120" t="str">
        <x:v>CADC0894</x:v>
      </x:c>
      <x:c r="E1767" s="120" t="n">
        <x:v>1</x:v>
      </x:c>
      <x:c r="F1767" s="120" t="n">
        <x:v>502</x:v>
      </x:c>
      <x:c r="G1767" s="120" t="n">
        <x:v>503</x:v>
      </x:c>
      <x:c r="H1767" s="120" t="n">
        <x:v>0.015177822445328032</x:v>
      </x:c>
      <x:c r="I1767" s="120" t="n">
        <x:v>0.00026747292779357313</x:v>
      </x:c>
      <x:c r="J1767" s="120" t="n">
        <x:v>0.016354599591355733</x:v>
      </x:c>
      <x:c r="K1767" s="120" t="n">
        <x:v>-1.4206048495491284</x:v>
      </x:c>
      <x:c r="L1767" s="120" t="n">
        <x:v>0.4814792078256347</x:v>
      </x:c>
      <x:c r="M1767" s="120" t="n">
        <x:v>16</x:v>
      </x:c>
      <x:c r="N1767" s="120" t="n">
        <x:v>1</x:v>
      </x:c>
      <x:c r="O1767" s="120" t="n">
        <x:v>1</x:v>
      </x:c>
      <x:c r="P1767" s="120" t="n">
        <x:v>79</x:v>
      </x:c>
      <x:c r="Q1767" s="120" t="n">
        <x:v>97</x:v>
      </x:c>
      <x:c r="R1767" s="120" t="n">
        <x:v>0.0000028673234159127483</x:v>
      </x:c>
      <x:c r="S1767" s="120" t="n">
        <x:v>0.000008479900277849898</x:v>
      </x:c>
      <x:c r="T1767" s="120" t="n">
        <x:v>502</x:v>
      </x:c>
      <x:c r="U1767" s="120" t="n">
        <x:v>503</x:v>
      </x:c>
      <x:c r="V1767" s="120" t="n">
        <x:v>5.328145971983529e-7</x:v>
      </x:c>
      <x:c r="W1767" s="120" t="n">
        <x:v>5.317553236452746e-7</x:v>
      </x:c>
      <x:c r="X1767" s="120" t="n">
        <x:v>1767</x:v>
      </x:c>
      <x:c r="Y1767" s="151" t="n">
        <x:v>44714.1684837963</x:v>
      </x:c>
      <x:c r="Z1767" s="151" t="n">
        <x:v>44714.17429398148</x:v>
      </x:c>
      <x:c r="AA1767" s="120" t="n">
        <x:v>503</x:v>
      </x:c>
      <x:c r="AB1767" s="120" t="str">
        <x:v>Normal</x:v>
      </x:c>
      <x:c r="AC1767" s="120" t="n">
        <x:v>1</x:v>
      </x:c>
      <x:c r="AD1767" s="120" t="n">
        <x:v>70</x:v>
      </x:c>
      <x:c r="AE1767" s="120" t="n">
        <x:v>1</x:v>
      </x:c>
      <x:c r="AF1767" s="120" t="n">
        <x:v>70</x:v>
      </x:c>
      <x:c r="AG1767" s="120" t="str">
        <x:v>train=1|anomaly=0</x:v>
      </x:c>
    </x:row>
    <x:row r="1768">
      <x:c r="A1768" s="120" t="n">
        <x:v>1767</x:v>
      </x:c>
      <x:c r="B1768" s="120" t="n">
        <x:v>0</x:v>
      </x:c>
      <x:c r="C1768" s="120" t="n">
        <x:v>1</x:v>
      </x:c>
      <x:c r="D1768" s="120" t="str">
        <x:v>CADC0894</x:v>
      </x:c>
      <x:c r="E1768" s="120" t="n">
        <x:v>1</x:v>
      </x:c>
      <x:c r="F1768" s="120" t="n">
        <x:v>472</x:v>
      </x:c>
      <x:c r="G1768" s="120" t="n">
        <x:v>473</x:v>
      </x:c>
      <x:c r="H1768" s="120" t="n">
        <x:v>0.013497284714587738</x:v>
      </x:c>
      <x:c r="I1768" s="120" t="n">
        <x:v>0.00020476689437827315</x:v>
      </x:c>
      <x:c r="J1768" s="120" t="n">
        <x:v>0.014309678346429494</x:v>
      </x:c>
      <x:c r="K1768" s="120" t="n">
        <x:v>-1.3513433056098154</x:v>
      </x:c>
      <x:c r="L1768" s="120" t="n">
        <x:v>0.5009595483644288</x:v>
      </x:c>
      <x:c r="M1768" s="120" t="n">
        <x:v>20</x:v>
      </x:c>
      <x:c r="N1768" s="120" t="n">
        <x:v>2</x:v>
      </x:c>
      <x:c r="O1768" s="120" t="n">
        <x:v>1</x:v>
      </x:c>
      <x:c r="P1768" s="120" t="n">
        <x:v>74</x:v>
      </x:c>
      <x:c r="Q1768" s="120" t="n">
        <x:v>90</x:v>
      </x:c>
      <x:c r="R1768" s="120" t="n">
        <x:v>0.000002959756817051272</x:v>
      </x:c>
      <x:c r="S1768" s="120" t="n">
        <x:v>0.000008542093675934184</x:v>
      </x:c>
      <x:c r="T1768" s="120" t="n">
        <x:v>472</x:v>
      </x:c>
      <x:c r="U1768" s="120" t="n">
        <x:v>473</x:v>
      </x:c>
      <x:c r="V1768" s="120" t="n">
        <x:v>4.3382816605566344e-7</x:v>
      </x:c>
      <x:c r="W1768" s="120" t="n">
        <x:v>4.329109817722477e-7</x:v>
      </x:c>
      <x:c r="X1768" s="120" t="n">
        <x:v>1768</x:v>
      </x:c>
      <x:c r="Y1768" s="151" t="n">
        <x:v>44714.174305555556</x:v>
      </x:c>
      <x:c r="Z1768" s="151" t="n">
        <x:v>44714.179768518516</x:v>
      </x:c>
      <x:c r="AA1768" s="120" t="n">
        <x:v>473</x:v>
      </x:c>
      <x:c r="AB1768" s="120" t="str">
        <x:v>Normal</x:v>
      </x:c>
      <x:c r="AC1768" s="120" t="n">
        <x:v>1</x:v>
      </x:c>
      <x:c r="AD1768" s="120" t="n">
        <x:v>905</x:v>
      </x:c>
      <x:c r="AE1768" s="120" t="n">
        <x:v>10</x:v>
      </x:c>
      <x:c r="AF1768" s="120" t="n">
        <x:v>5</x:v>
      </x:c>
      <x:c r="AG1768" s="120" t="str">
        <x:v>train=1|anomaly=0</x:v>
      </x:c>
    </x:row>
    <x:row r="1769">
      <x:c r="A1769" s="120" t="n">
        <x:v>1768</x:v>
      </x:c>
      <x:c r="B1769" s="120" t="n">
        <x:v>1</x:v>
      </x:c>
      <x:c r="C1769" s="120" t="n">
        <x:v>1</x:v>
      </x:c>
      <x:c r="D1769" s="120" t="str">
        <x:v>CADC0894</x:v>
      </x:c>
      <x:c r="E1769" s="120" t="n">
        <x:v>1</x:v>
      </x:c>
      <x:c r="F1769" s="120" t="n">
        <x:v>352</x:v>
      </x:c>
      <x:c r="G1769" s="120" t="n">
        <x:v>353</x:v>
      </x:c>
      <x:c r="H1769" s="120" t="n">
        <x:v>0.005951654277620396</x:v>
      </x:c>
      <x:c r="I1769" s="120" t="n">
        <x:v>0.00017416768698475196</x:v>
      </x:c>
      <x:c r="J1769" s="120" t="n">
        <x:v>0.013197260586377461</x:v>
      </x:c>
      <x:c r="K1769" s="120" t="n">
        <x:v>3.136704599804367</x:v>
      </x:c>
      <x:c r="L1769" s="120" t="n">
        <x:v>2.1360547250641617</x:v>
      </x:c>
      <x:c r="M1769" s="120" t="n">
        <x:v>5</x:v>
      </x:c>
      <x:c r="N1769" s="120" t="n">
        <x:v>2</x:v>
      </x:c>
      <x:c r="O1769" s="120" t="n">
        <x:v>1</x:v>
      </x:c>
      <x:c r="P1769" s="120" t="n">
        <x:v>7</x:v>
      </x:c>
      <x:c r="Q1769" s="120" t="n">
        <x:v>20</x:v>
      </x:c>
      <x:c r="R1769" s="120" t="n">
        <x:v>0.000010318367543568751</x:v>
      </x:c>
      <x:c r="S1769" s="120" t="n">
        <x:v>0.00001444565506959886</x:v>
      </x:c>
      <x:c r="T1769" s="120" t="n">
        <x:v>352</x:v>
      </x:c>
      <x:c r="U1769" s="120" t="n">
        <x:v>353</x:v>
      </x:c>
      <x:c r="V1769" s="120" t="n">
        <x:v>4.947945652975908e-7</x:v>
      </x:c>
      <x:c r="W1769" s="120" t="n">
        <x:v>4.933928809766345e-7</x:v>
      </x:c>
      <x:c r="X1769" s="120" t="n">
        <x:v>1769</x:v>
      </x:c>
      <x:c r="Y1769" s="151" t="n">
        <x:v>44714.17978009259</x:v>
      </x:c>
      <x:c r="Z1769" s="151" t="n">
        <x:v>44714.183854166666</x:v>
      </x:c>
      <x:c r="AA1769" s="120" t="n">
        <x:v>353</x:v>
      </x:c>
      <x:c r="AB1769" s="120" t="str">
        <x:v>Anomalous</x:v>
      </x:c>
      <x:c r="AC1769" s="120" t="n">
        <x:v>0</x:v>
      </x:c>
      <x:c r="AD1769" s="120"/>
      <x:c r="AE1769" s="120"/>
      <x:c r="AF1769" s="120"/>
      <x:c r="AG1769" s="120"/>
    </x:row>
    <x:row r="1770">
      <x:c r="A1770" s="120" t="n">
        <x:v>1769</x:v>
      </x:c>
      <x:c r="B1770" s="120" t="n">
        <x:v>0</x:v>
      </x:c>
      <x:c r="C1770" s="120" t="n">
        <x:v>1</x:v>
      </x:c>
      <x:c r="D1770" s="120" t="str">
        <x:v>CADC0894</x:v>
      </x:c>
      <x:c r="E1770" s="120" t="n">
        <x:v>1</x:v>
      </x:c>
      <x:c r="F1770" s="120" t="n">
        <x:v>565</x:v>
      </x:c>
      <x:c r="G1770" s="120" t="n">
        <x:v>566</x:v>
      </x:c>
      <x:c r="H1770" s="120" t="n">
        <x:v>0.029629991749116614</x:v>
      </x:c>
      <x:c r="I1770" s="120" t="n">
        <x:v>0.004006122546396581</x:v>
      </x:c>
      <x:c r="J1770" s="120" t="n">
        <x:v>0.06329393767491939</x:v>
      </x:c>
      <x:c r="K1770" s="120" t="n">
        <x:v>2.3706972179766144</x:v>
      </x:c>
      <x:c r="L1770" s="120" t="n">
        <x:v>1.979185030208043</x:v>
      </x:c>
      <x:c r="M1770" s="120" t="n">
        <x:v>3</x:v>
      </x:c>
      <x:c r="N1770" s="120" t="n">
        <x:v>1</x:v>
      </x:c>
      <x:c r="O1770" s="120" t="n">
        <x:v>1</x:v>
      </x:c>
      <x:c r="P1770" s="120" t="n">
        <x:v>42</x:v>
      </x:c>
      <x:c r="Q1770" s="120" t="n">
        <x:v>46</x:v>
      </x:c>
      <x:c r="R1770" s="120" t="n">
        <x:v>0.000004341238896772035</x:v>
      </x:c>
      <x:c r="S1770" s="120" t="n">
        <x:v>0.0000034241713888471593</x:v>
      </x:c>
      <x:c r="T1770" s="120" t="n">
        <x:v>565</x:v>
      </x:c>
      <x:c r="U1770" s="120" t="n">
        <x:v>566</x:v>
      </x:c>
      <x:c r="V1770" s="120" t="n">
        <x:v>0.000007090482383002798</x:v>
      </x:c>
      <x:c r="W1770" s="120" t="n">
        <x:v>0.000007077955028969224</x:v>
      </x:c>
      <x:c r="X1770" s="120" t="n">
        <x:v>1770</x:v>
      </x:c>
      <x:c r="Y1770" s="151" t="n">
        <x:v>44714.18386574074</x:v>
      </x:c>
      <x:c r="Z1770" s="151" t="n">
        <x:v>44714.190405092595</x:v>
      </x:c>
      <x:c r="AA1770" s="120" t="n">
        <x:v>566</x:v>
      </x:c>
      <x:c r="AB1770" s="120" t="str">
        <x:v>Normal</x:v>
      </x:c>
      <x:c r="AC1770" s="120" t="n">
        <x:v>1</x:v>
      </x:c>
      <x:c r="AD1770" s="120" t="n">
        <x:v>547</x:v>
      </x:c>
      <x:c r="AE1770" s="120" t="n">
        <x:v>6</x:v>
      </x:c>
      <x:c r="AF1770" s="120" t="n">
        <x:v>47</x:v>
      </x:c>
      <x:c r="AG1770" s="120" t="str">
        <x:v>train=1|anomaly=0</x:v>
      </x:c>
    </x:row>
    <x:row r="1771">
      <x:c r="A1771" s="120" t="n">
        <x:v>1770</x:v>
      </x:c>
      <x:c r="B1771" s="120" t="n">
        <x:v>0</x:v>
      </x:c>
      <x:c r="C1771" s="120" t="n">
        <x:v>1</x:v>
      </x:c>
      <x:c r="D1771" s="120" t="str">
        <x:v>CADC0894</x:v>
      </x:c>
      <x:c r="E1771" s="120" t="n">
        <x:v>1</x:v>
      </x:c>
      <x:c r="F1771" s="120" t="n">
        <x:v>426</x:v>
      </x:c>
      <x:c r="G1771" s="120" t="n">
        <x:v>427</x:v>
      </x:c>
      <x:c r="H1771" s="120" t="n">
        <x:v>0.05551968932084309</x:v>
      </x:c>
      <x:c r="I1771" s="120" t="n">
        <x:v>0.008316974319793937</x:v>
      </x:c>
      <x:c r="J1771" s="120" t="n">
        <x:v>0.09119744689295824</x:v>
      </x:c>
      <x:c r="K1771" s="120" t="n">
        <x:v>0.11079843394808941</x:v>
      </x:c>
      <x:c r="L1771" s="120" t="n">
        <x:v>1.3268528373698936</x:v>
      </x:c>
      <x:c r="M1771" s="120" t="n">
        <x:v>5</x:v>
      </x:c>
      <x:c r="N1771" s="120" t="n">
        <x:v>1</x:v>
      </x:c>
      <x:c r="O1771" s="120" t="n">
        <x:v>1</x:v>
      </x:c>
      <x:c r="P1771" s="120" t="n">
        <x:v>15</x:v>
      </x:c>
      <x:c r="Q1771" s="120" t="n">
        <x:v>41</x:v>
      </x:c>
      <x:c r="R1771" s="120" t="n">
        <x:v>0.00000779001599571221</x:v>
      </x:c>
      <x:c r="S1771" s="120" t="n">
        <x:v>0.000005400344761799534</x:v>
      </x:c>
      <x:c r="T1771" s="120" t="n">
        <x:v>426</x:v>
      </x:c>
      <x:c r="U1771" s="120" t="n">
        <x:v>427</x:v>
      </x:c>
      <x:c r="V1771" s="120" t="n">
        <x:v>0.0000195234138962299</x:v>
      </x:c>
      <x:c r="W1771" s="120" t="n">
        <x:v>0.000019477691615442478</x:v>
      </x:c>
      <x:c r="X1771" s="120" t="n">
        <x:v>1771</x:v>
      </x:c>
      <x:c r="Y1771" s="151" t="n">
        <x:v>44714.190416666665</x:v>
      </x:c>
      <x:c r="Z1771" s="151" t="n">
        <x:v>44714.19534722222</x:v>
      </x:c>
      <x:c r="AA1771" s="120" t="n">
        <x:v>427</x:v>
      </x:c>
      <x:c r="AB1771" s="120" t="str">
        <x:v>Normal</x:v>
      </x:c>
      <x:c r="AC1771" s="120" t="n">
        <x:v>0</x:v>
      </x:c>
      <x:c r="AD1771" s="120"/>
      <x:c r="AE1771" s="120"/>
      <x:c r="AF1771" s="120"/>
      <x:c r="AG1771" s="120"/>
    </x:row>
    <x:row r="1772">
      <x:c r="A1772" s="120" t="n">
        <x:v>1771</x:v>
      </x:c>
      <x:c r="B1772" s="120" t="n">
        <x:v>0</x:v>
      </x:c>
      <x:c r="C1772" s="120" t="n">
        <x:v>0</x:v>
      </x:c>
      <x:c r="D1772" s="120" t="str">
        <x:v>CADC0894</x:v>
      </x:c>
      <x:c r="E1772" s="120" t="n">
        <x:v>1</x:v>
      </x:c>
      <x:c r="F1772" s="120" t="n">
        <x:v>431</x:v>
      </x:c>
      <x:c r="G1772" s="120" t="n">
        <x:v>432</x:v>
      </x:c>
      <x:c r="H1772" s="120" t="n">
        <x:v>0.036631470717592596</x:v>
      </x:c>
      <x:c r="I1772" s="120" t="n">
        <x:v>0.004607717928683055</x:v>
      </x:c>
      <x:c r="J1772" s="120" t="n">
        <x:v>0.06788017331064392</x:v>
      </x:c>
      <x:c r="K1772" s="120" t="n">
        <x:v>0.8109464878351038</x:v>
      </x:c>
      <x:c r="L1772" s="120" t="n">
        <x:v>1.5772147920938602</x:v>
      </x:c>
      <x:c r="M1772" s="120" t="n">
        <x:v>4</x:v>
      </x:c>
      <x:c r="N1772" s="120" t="n">
        <x:v>1</x:v>
      </x:c>
      <x:c r="O1772" s="120" t="n">
        <x:v>1</x:v>
      </x:c>
      <x:c r="P1772" s="120" t="n">
        <x:v>20</x:v>
      </x:c>
      <x:c r="Q1772" s="120" t="n">
        <x:v>45</x:v>
      </x:c>
      <x:c r="R1772" s="120" t="n">
        <x:v>0.00000681715597072761</x:v>
      </x:c>
      <x:c r="S1772" s="120" t="n">
        <x:v>0.000005058189246154414</x:v>
      </x:c>
      <x:c r="T1772" s="120" t="n">
        <x:v>431</x:v>
      </x:c>
      <x:c r="U1772" s="120" t="n">
        <x:v>432</x:v>
      </x:c>
      <x:c r="V1772" s="120" t="n">
        <x:v>0.00001069076085541312</x:v>
      </x:c>
      <x:c r="W1772" s="120" t="n">
        <x:v>0.000010666013723803368</x:v>
      </x:c>
      <x:c r="X1772" s="120" t="n">
        <x:v>1772</x:v>
      </x:c>
      <x:c r="Y1772" s="151" t="n">
        <x:v>44714.1953587963</x:v>
      </x:c>
      <x:c r="Z1772" s="151" t="n">
        <x:v>44714.20034722222</x:v>
      </x:c>
      <x:c r="AA1772" s="120" t="n">
        <x:v>432</x:v>
      </x:c>
      <x:c r="AB1772" s="120" t="str">
        <x:v>Normal</x:v>
      </x:c>
      <x:c r="AC1772" s="120" t="n">
        <x:v>1</x:v>
      </x:c>
      <x:c r="AD1772" s="120" t="n">
        <x:v>483</x:v>
      </x:c>
      <x:c r="AE1772" s="120" t="n">
        <x:v>5</x:v>
      </x:c>
      <x:c r="AF1772" s="120" t="n">
        <x:v>83</x:v>
      </x:c>
      <x:c r="AG1772" s="120" t="str">
        <x:v>train=0|anomaly=0</x:v>
      </x:c>
    </x:row>
    <x:row r="1773">
      <x:c r="A1773" s="120" t="n">
        <x:v>1772</x:v>
      </x:c>
      <x:c r="B1773" s="120" t="n">
        <x:v>1</x:v>
      </x:c>
      <x:c r="C1773" s="120" t="n">
        <x:v>1</x:v>
      </x:c>
      <x:c r="D1773" s="120" t="str">
        <x:v>CADC0894</x:v>
      </x:c>
      <x:c r="E1773" s="120" t="n">
        <x:v>1</x:v>
      </x:c>
      <x:c r="F1773" s="120" t="n">
        <x:v>422</x:v>
      </x:c>
      <x:c r="G1773" s="120" t="n">
        <x:v>423</x:v>
      </x:c>
      <x:c r="H1773" s="120" t="n">
        <x:v>0.025107732836879434</x:v>
      </x:c>
      <x:c r="I1773" s="120" t="n">
        <x:v>0.0018975210978149943</x:v>
      </x:c>
      <x:c r="J1773" s="120" t="n">
        <x:v>0.04356054519648479</x:v>
      </x:c>
      <x:c r="K1773" s="120" t="n">
        <x:v>1.1015607888192598</x:v>
      </x:c>
      <x:c r="L1773" s="120" t="n">
        <x:v>1.6105038334748893</x:v>
      </x:c>
      <x:c r="M1773" s="120" t="n">
        <x:v>6</x:v>
      </x:c>
      <x:c r="N1773" s="120" t="n">
        <x:v>1</x:v>
      </x:c>
      <x:c r="O1773" s="120" t="n">
        <x:v>1</x:v>
      </x:c>
      <x:c r="P1773" s="120" t="n">
        <x:v>32</x:v>
      </x:c>
      <x:c r="Q1773" s="120" t="n">
        <x:v>45</x:v>
      </x:c>
      <x:c r="R1773" s="120" t="n">
        <x:v>0.00001231558797550664</x:v>
      </x:c>
      <x:c r="S1773" s="120" t="n">
        <x:v>0.000013905708298078389</x:v>
      </x:c>
      <x:c r="T1773" s="120" t="n">
        <x:v>422</x:v>
      </x:c>
      <x:c r="U1773" s="120" t="n">
        <x:v>423</x:v>
      </x:c>
      <x:c r="V1773" s="120" t="n">
        <x:v>0.000004496495492452593</x:v>
      </x:c>
      <x:c r="W1773" s="120" t="n">
        <x:v>0.000004485865479468072</x:v>
      </x:c>
      <x:c r="X1773" s="120" t="n">
        <x:v>1773</x:v>
      </x:c>
      <x:c r="Y1773" s="151" t="n">
        <x:v>44714.2003587963</x:v>
      </x:c>
      <x:c r="Z1773" s="151" t="n">
        <x:v>44714.205243055556</x:v>
      </x:c>
      <x:c r="AA1773" s="120" t="n">
        <x:v>423</x:v>
      </x:c>
      <x:c r="AB1773" s="120" t="str">
        <x:v>Anomalous</x:v>
      </x:c>
      <x:c r="AC1773" s="120" t="n">
        <x:v>1</x:v>
      </x:c>
      <x:c r="AD1773" s="120" t="n">
        <x:v>601</x:v>
      </x:c>
      <x:c r="AE1773" s="120" t="n">
        <x:v>7</x:v>
      </x:c>
      <x:c r="AF1773" s="120" t="n">
        <x:v>1</x:v>
      </x:c>
      <x:c r="AG1773" s="120" t="str">
        <x:v>train=1|anomaly=1</x:v>
      </x:c>
    </x:row>
    <x:row r="1774">
      <x:c r="A1774" s="120" t="n">
        <x:v>1773</x:v>
      </x:c>
      <x:c r="B1774" s="120" t="n">
        <x:v>1</x:v>
      </x:c>
      <x:c r="C1774" s="120" t="n">
        <x:v>1</x:v>
      </x:c>
      <x:c r="D1774" s="120" t="str">
        <x:v>CADC0894</x:v>
      </x:c>
      <x:c r="E1774" s="120" t="n">
        <x:v>1</x:v>
      </x:c>
      <x:c r="F1774" s="120" t="n">
        <x:v>404</x:v>
      </x:c>
      <x:c r="G1774" s="120" t="n">
        <x:v>405</x:v>
      </x:c>
      <x:c r="H1774" s="120" t="n">
        <x:v>0.04220310185185186</x:v>
      </x:c>
      <x:c r="I1774" s="120" t="n">
        <x:v>0.0031337293785815286</x:v>
      </x:c>
      <x:c r="J1774" s="120" t="n">
        <x:v>0.05597972292340798</x:v>
      </x:c>
      <x:c r="K1774" s="120" t="n">
        <x:v>0.41420556753108784</x:v>
      </x:c>
      <x:c r="L1774" s="120" t="n">
        <x:v>1.3880933048380923</x:v>
      </x:c>
      <x:c r="M1774" s="120" t="n">
        <x:v>2</x:v>
      </x:c>
      <x:c r="N1774" s="120" t="n">
        <x:v>1</x:v>
      </x:c>
      <x:c r="O1774" s="120" t="n">
        <x:v>1</x:v>
      </x:c>
      <x:c r="P1774" s="120" t="n">
        <x:v>38</x:v>
      </x:c>
      <x:c r="Q1774" s="120" t="n">
        <x:v>77</x:v>
      </x:c>
      <x:c r="R1774" s="120" t="n">
        <x:v>0.000010676775672485604</x:v>
      </x:c>
      <x:c r="S1774" s="120" t="n">
        <x:v>0.000010152919050263044</x:v>
      </x:c>
      <x:c r="T1774" s="120" t="n">
        <x:v>404</x:v>
      </x:c>
      <x:c r="U1774" s="120" t="n">
        <x:v>405</x:v>
      </x:c>
      <x:c r="V1774" s="120" t="n">
        <x:v>0.000007756755887578041</x:v>
      </x:c>
      <x:c r="W1774" s="120" t="n">
        <x:v>0.000007737603403905008</x:v>
      </x:c>
      <x:c r="X1774" s="120" t="n">
        <x:v>1774</x:v>
      </x:c>
      <x:c r="Y1774" s="151" t="n">
        <x:v>44714.20525462963</x:v>
      </x:c>
      <x:c r="Z1774" s="151" t="n">
        <x:v>44714.20993055555</x:v>
      </x:c>
      <x:c r="AA1774" s="120" t="n">
        <x:v>405</x:v>
      </x:c>
      <x:c r="AB1774" s="120" t="str">
        <x:v>Anomalous</x:v>
      </x:c>
      <x:c r="AC1774" s="120" t="n">
        <x:v>0</x:v>
      </x:c>
      <x:c r="AD1774" s="120"/>
      <x:c r="AE1774" s="120"/>
      <x:c r="AF1774" s="120"/>
      <x:c r="AG1774" s="120"/>
    </x:row>
    <x:row r="1775">
      <x:c r="A1775" s="120" t="n">
        <x:v>1774</x:v>
      </x:c>
      <x:c r="B1775" s="120" t="n">
        <x:v>1</x:v>
      </x:c>
      <x:c r="C1775" s="120" t="n">
        <x:v>1</x:v>
      </x:c>
      <x:c r="D1775" s="120" t="str">
        <x:v>CADC0894</x:v>
      </x:c>
      <x:c r="E1775" s="120" t="n">
        <x:v>1</x:v>
      </x:c>
      <x:c r="F1775" s="120" t="n">
        <x:v>533</x:v>
      </x:c>
      <x:c r="G1775" s="120" t="n">
        <x:v>534</x:v>
      </x:c>
      <x:c r="H1775" s="120" t="n">
        <x:v>0.08722415076779028</x:v>
      </x:c>
      <x:c r="I1775" s="120" t="n">
        <x:v>0.013438329129625623</x:v>
      </x:c>
      <x:c r="J1775" s="120" t="n">
        <x:v>0.11592380743240632</x:v>
      </x:c>
      <x:c r="K1775" s="120" t="n">
        <x:v>0.6458721370897269</x:v>
      </x:c>
      <x:c r="L1775" s="120" t="n">
        <x:v>1.4407521972007058</x:v>
      </x:c>
      <x:c r="M1775" s="120" t="n">
        <x:v>2</x:v>
      </x:c>
      <x:c r="N1775" s="120" t="n">
        <x:v>1</x:v>
      </x:c>
      <x:c r="O1775" s="120" t="n">
        <x:v>1</x:v>
      </x:c>
      <x:c r="P1775" s="120" t="n">
        <x:v>83</x:v>
      </x:c>
      <x:c r="Q1775" s="120" t="n">
        <x:v>126</x:v>
      </x:c>
      <x:c r="R1775" s="120" t="n">
        <x:v>0.000015321184120174488</x:v>
      </x:c>
      <x:c r="S1775" s="120" t="n">
        <x:v>0.00001544535390507895</x:v>
      </x:c>
      <x:c r="T1775" s="120" t="n">
        <x:v>533</x:v>
      </x:c>
      <x:c r="U1775" s="120" t="n">
        <x:v>534</x:v>
      </x:c>
      <x:c r="V1775" s="120" t="n">
        <x:v>0.000025212625008678467</x:v>
      </x:c>
      <x:c r="W1775" s="120" t="n">
        <x:v>0.000025165410355104162</x:v>
      </x:c>
      <x:c r="X1775" s="120" t="n">
        <x:v>1775</x:v>
      </x:c>
      <x:c r="Y1775" s="151" t="n">
        <x:v>44714.20994212963</x:v>
      </x:c>
      <x:c r="Z1775" s="151" t="n">
        <x:v>44714.21611111111</x:v>
      </x:c>
      <x:c r="AA1775" s="120" t="n">
        <x:v>534</x:v>
      </x:c>
      <x:c r="AB1775" s="120" t="str">
        <x:v>Anomalous</x:v>
      </x:c>
      <x:c r="AC1775" s="120" t="n">
        <x:v>0</x:v>
      </x:c>
      <x:c r="AD1775" s="120"/>
      <x:c r="AE1775" s="120"/>
      <x:c r="AF1775" s="120"/>
      <x:c r="AG1775" s="120"/>
    </x:row>
    <x:row r="1776">
      <x:c r="A1776" s="120" t="n">
        <x:v>1775</x:v>
      </x:c>
      <x:c r="B1776" s="120" t="n">
        <x:v>0</x:v>
      </x:c>
      <x:c r="C1776" s="120" t="n">
        <x:v>1</x:v>
      </x:c>
      <x:c r="D1776" s="120" t="str">
        <x:v>CADC0894</x:v>
      </x:c>
      <x:c r="E1776" s="120" t="n">
        <x:v>1</x:v>
      </x:c>
      <x:c r="F1776" s="120" t="n">
        <x:v>323</x:v>
      </x:c>
      <x:c r="G1776" s="120" t="n">
        <x:v>324</x:v>
      </x:c>
      <x:c r="H1776" s="120" t="n">
        <x:v>0.16714712679012347</x:v>
      </x:c>
      <x:c r="I1776" s="120" t="n">
        <x:v>0.025582432523898684</x:v>
      </x:c>
      <x:c r="J1776" s="120" t="n">
        <x:v>0.15994509221573097</x:v>
      </x:c>
      <x:c r="K1776" s="120" t="n">
        <x:v>-1.3837644023355482</x:v>
      </x:c>
      <x:c r="L1776" s="120" t="n">
        <x:v>0.5359707222750054</x:v>
      </x:c>
      <x:c r="M1776" s="120" t="n">
        <x:v>2</x:v>
      </x:c>
      <x:c r="N1776" s="120" t="n">
        <x:v>1</x:v>
      </x:c>
      <x:c r="O1776" s="120" t="n">
        <x:v>1</x:v>
      </x:c>
      <x:c r="P1776" s="120" t="n">
        <x:v>84</x:v>
      </x:c>
      <x:c r="Q1776" s="120" t="n">
        <x:v>99</x:v>
      </x:c>
      <x:c r="R1776" s="120" t="n">
        <x:v>0.000020696882268515013</x:v>
      </x:c>
      <x:c r="S1776" s="120" t="n">
        <x:v>0.000017038992314641005</x:v>
      </x:c>
      <x:c r="T1776" s="120" t="n">
        <x:v>323</x:v>
      </x:c>
      <x:c r="U1776" s="120" t="n">
        <x:v>324</x:v>
      </x:c>
      <x:c r="V1776" s="120" t="n">
        <x:v>0.00007920257747337053</x:v>
      </x:c>
      <x:c r="W1776" s="120" t="n">
        <x:v>0.00007895812507376136</x:v>
      </x:c>
      <x:c r="X1776" s="120" t="n">
        <x:v>1776</x:v>
      </x:c>
      <x:c r="Y1776" s="151" t="n">
        <x:v>44714.21612268518</x:v>
      </x:c>
      <x:c r="Z1776" s="151" t="n">
        <x:v>44714.21986111111</x:v>
      </x:c>
      <x:c r="AA1776" s="120" t="n">
        <x:v>324</x:v>
      </x:c>
      <x:c r="AB1776" s="120" t="str">
        <x:v>Normal</x:v>
      </x:c>
      <x:c r="AC1776" s="120" t="n">
        <x:v>0</x:v>
      </x:c>
      <x:c r="AD1776" s="120"/>
      <x:c r="AE1776" s="120"/>
      <x:c r="AF1776" s="120"/>
      <x:c r="AG1776" s="120"/>
    </x:row>
    <x:row r="1777">
      <x:c r="A1777" s="120" t="n">
        <x:v>1776</x:v>
      </x:c>
      <x:c r="B1777" s="120" t="n">
        <x:v>1</x:v>
      </x:c>
      <x:c r="C1777" s="120" t="n">
        <x:v>1</x:v>
      </x:c>
      <x:c r="D1777" s="120" t="str">
        <x:v>CADC0894</x:v>
      </x:c>
      <x:c r="E1777" s="120" t="n">
        <x:v>1</x:v>
      </x:c>
      <x:c r="F1777" s="120" t="n">
        <x:v>356</x:v>
      </x:c>
      <x:c r="G1777" s="120" t="n">
        <x:v>357</x:v>
      </x:c>
      <x:c r="H1777" s="120" t="n">
        <x:v>0.1546062842577031</x:v>
      </x:c>
      <x:c r="I1777" s="120" t="n">
        <x:v>0.03288834655918486</x:v>
      </x:c>
      <x:c r="J1777" s="120" t="n">
        <x:v>0.181351444877577</x:v>
      </x:c>
      <x:c r="K1777" s="120" t="n">
        <x:v>-1.2093152568628651</x:v>
      </x:c>
      <x:c r="L1777" s="120" t="n">
        <x:v>0.6891624235406623</x:v>
      </x:c>
      <x:c r="M1777" s="120" t="n">
        <x:v>2</x:v>
      </x:c>
      <x:c r="N1777" s="120" t="n">
        <x:v>1</x:v>
      </x:c>
      <x:c r="O1777" s="120" t="n">
        <x:v>1</x:v>
      </x:c>
      <x:c r="P1777" s="120" t="n">
        <x:v>22</x:v>
      </x:c>
      <x:c r="Q1777" s="120" t="n">
        <x:v>86</x:v>
      </x:c>
      <x:c r="R1777" s="120" t="n">
        <x:v>0.00003119086542059258</x:v>
      </x:c>
      <x:c r="S1777" s="120" t="n">
        <x:v>0.000017605906354007656</x:v>
      </x:c>
      <x:c r="T1777" s="120" t="n">
        <x:v>356</x:v>
      </x:c>
      <x:c r="U1777" s="120" t="n">
        <x:v>357</x:v>
      </x:c>
      <x:c r="V1777" s="120" t="n">
        <x:v>0.00009238299595276645</x:v>
      </x:c>
      <x:c r="W1777" s="120" t="n">
        <x:v>0.0000921242200537391</x:v>
      </x:c>
      <x:c r="X1777" s="120" t="n">
        <x:v>1777</x:v>
      </x:c>
      <x:c r="Y1777" s="151" t="n">
        <x:v>44714.219872685186</x:v>
      </x:c>
      <x:c r="Z1777" s="151" t="n">
        <x:v>44714.22399305556</x:v>
      </x:c>
      <x:c r="AA1777" s="120" t="n">
        <x:v>357</x:v>
      </x:c>
      <x:c r="AB1777" s="120" t="str">
        <x:v>Anomalous</x:v>
      </x:c>
      <x:c r="AC1777" s="120" t="n">
        <x:v>0</x:v>
      </x:c>
      <x:c r="AD1777" s="120"/>
      <x:c r="AE1777" s="120"/>
      <x:c r="AF1777" s="120"/>
      <x:c r="AG1777" s="120"/>
    </x:row>
    <x:row r="1778">
      <x:c r="A1778" s="120" t="n">
        <x:v>1777</x:v>
      </x:c>
      <x:c r="B1778" s="120" t="n">
        <x:v>0</x:v>
      </x:c>
      <x:c r="C1778" s="120" t="n">
        <x:v>1</x:v>
      </x:c>
      <x:c r="D1778" s="120" t="str">
        <x:v>CADC0894</x:v>
      </x:c>
      <x:c r="E1778" s="120" t="n">
        <x:v>1</x:v>
      </x:c>
      <x:c r="F1778" s="120" t="n">
        <x:v>504</x:v>
      </x:c>
      <x:c r="G1778" s="120" t="n">
        <x:v>505</x:v>
      </x:c>
      <x:c r="H1778" s="120" t="n">
        <x:v>0.06093753471287129</x:v>
      </x:c>
      <x:c r="I1778" s="120" t="n">
        <x:v>0.008352625550844548</x:v>
      </x:c>
      <x:c r="J1778" s="120" t="n">
        <x:v>0.0913926996583674</x:v>
      </x:c>
      <x:c r="K1778" s="120" t="n">
        <x:v>0.06832747102797887</x:v>
      </x:c>
      <x:c r="L1778" s="120" t="n">
        <x:v>1.3100831721486468</x:v>
      </x:c>
      <x:c r="M1778" s="120" t="n">
        <x:v>1</x:v>
      </x:c>
      <x:c r="N1778" s="120" t="n">
        <x:v>1</x:v>
      </x:c>
      <x:c r="O1778" s="120" t="n">
        <x:v>1</x:v>
      </x:c>
      <x:c r="P1778" s="120" t="n">
        <x:v>47</x:v>
      </x:c>
      <x:c r="Q1778" s="120" t="n">
        <x:v>91</x:v>
      </x:c>
      <x:c r="R1778" s="120" t="n">
        <x:v>0.000008069420307290418</x:v>
      </x:c>
      <x:c r="S1778" s="120" t="n">
        <x:v>0.00000984643103458011</x:v>
      </x:c>
      <x:c r="T1778" s="120" t="n">
        <x:v>504</x:v>
      </x:c>
      <x:c r="U1778" s="120" t="n">
        <x:v>505</x:v>
      </x:c>
      <x:c r="V1778" s="120" t="n">
        <x:v>0.000016572669743739183</x:v>
      </x:c>
      <x:c r="W1778" s="120" t="n">
        <x:v>0.000016539852575929796</x:v>
      </x:c>
      <x:c r="X1778" s="120" t="n">
        <x:v>1778</x:v>
      </x:c>
      <x:c r="Y1778" s="151" t="n">
        <x:v>44714.22400462963</x:v>
      </x:c>
      <x:c r="Z1778" s="151" t="n">
        <x:v>44714.229837962965</x:v>
      </x:c>
      <x:c r="AA1778" s="120" t="n">
        <x:v>505</x:v>
      </x:c>
      <x:c r="AB1778" s="120" t="str">
        <x:v>Normal</x:v>
      </x:c>
      <x:c r="AC1778" s="120" t="n">
        <x:v>1</x:v>
      </x:c>
      <x:c r="AD1778" s="120" t="n">
        <x:v>925</x:v>
      </x:c>
      <x:c r="AE1778" s="120" t="n">
        <x:v>10</x:v>
      </x:c>
      <x:c r="AF1778" s="120" t="n">
        <x:v>25</x:v>
      </x:c>
      <x:c r="AG1778" s="120" t="str">
        <x:v>train=1|anomaly=0</x:v>
      </x:c>
    </x:row>
    <x:row r="1779">
      <x:c r="A1779" s="120" t="n">
        <x:v>1778</x:v>
      </x:c>
      <x:c r="B1779" s="120" t="n">
        <x:v>0</x:v>
      </x:c>
      <x:c r="C1779" s="120" t="n">
        <x:v>1</x:v>
      </x:c>
      <x:c r="D1779" s="120" t="str">
        <x:v>CADC0894</x:v>
      </x:c>
      <x:c r="E1779" s="120" t="n">
        <x:v>1</x:v>
      </x:c>
      <x:c r="F1779" s="120" t="n">
        <x:v>488</x:v>
      </x:c>
      <x:c r="G1779" s="120" t="n">
        <x:v>489</x:v>
      </x:c>
      <x:c r="H1779" s="120" t="n">
        <x:v>0.08534143834355828</x:v>
      </x:c>
      <x:c r="I1779" s="120" t="n">
        <x:v>0.017441484301779192</x:v>
      </x:c>
      <x:c r="J1779" s="120" t="n">
        <x:v>0.13206621180975545</x:v>
      </x:c>
      <x:c r="K1779" s="120" t="n">
        <x:v>-0.2569863926452651</x:v>
      </x:c>
      <x:c r="L1779" s="120" t="n">
        <x:v>1.1903254998520012</x:v>
      </x:c>
      <x:c r="M1779" s="120" t="n">
        <x:v>2</x:v>
      </x:c>
      <x:c r="N1779" s="120" t="n">
        <x:v>1</x:v>
      </x:c>
      <x:c r="O1779" s="120" t="n">
        <x:v>1</x:v>
      </x:c>
      <x:c r="P1779" s="120" t="n">
        <x:v>11</x:v>
      </x:c>
      <x:c r="Q1779" s="120" t="n">
        <x:v>33</x:v>
      </x:c>
      <x:c r="R1779" s="120" t="n">
        <x:v>0.00001977779979740901</x:v>
      </x:c>
      <x:c r="S1779" s="120" t="n">
        <x:v>0.000017922004170262425</x:v>
      </x:c>
      <x:c r="T1779" s="120" t="n">
        <x:v>488</x:v>
      </x:c>
      <x:c r="U1779" s="120" t="n">
        <x:v>489</x:v>
      </x:c>
      <x:c r="V1779" s="120" t="n">
        <x:v>0.00003574074652003933</x:v>
      </x:c>
      <x:c r="W1779" s="120" t="n">
        <x:v>0.00003566765705885316</x:v>
      </x:c>
      <x:c r="X1779" s="120" t="n">
        <x:v>1779</x:v>
      </x:c>
      <x:c r="Y1779" s="151" t="n">
        <x:v>44714.229849537034</x:v>
      </x:c>
      <x:c r="Z1779" s="151" t="n">
        <x:v>44714.235497685186</x:v>
      </x:c>
      <x:c r="AA1779" s="120" t="n">
        <x:v>489</x:v>
      </x:c>
      <x:c r="AB1779" s="120" t="str">
        <x:v>Normal</x:v>
      </x:c>
      <x:c r="AC1779" s="120" t="n">
        <x:v>1</x:v>
      </x:c>
      <x:c r="AD1779" s="120" t="n">
        <x:v>347</x:v>
      </x:c>
      <x:c r="AE1779" s="120" t="n">
        <x:v>4</x:v>
      </x:c>
      <x:c r="AF1779" s="120" t="n">
        <x:v>47</x:v>
      </x:c>
      <x:c r="AG1779" s="120" t="str">
        <x:v>train=1|anomaly=0</x:v>
      </x:c>
    </x:row>
    <x:row r="1780">
      <x:c r="A1780" s="120" t="n">
        <x:v>1779</x:v>
      </x:c>
      <x:c r="B1780" s="120" t="n">
        <x:v>1</x:v>
      </x:c>
      <x:c r="C1780" s="120" t="n">
        <x:v>1</x:v>
      </x:c>
      <x:c r="D1780" s="120" t="str">
        <x:v>CADC0894</x:v>
      </x:c>
      <x:c r="E1780" s="120" t="n">
        <x:v>1</x:v>
      </x:c>
      <x:c r="F1780" s="120" t="n">
        <x:v>471</x:v>
      </x:c>
      <x:c r="G1780" s="120" t="n">
        <x:v>472</x:v>
      </x:c>
      <x:c r="H1780" s="120" t="n">
        <x:v>0.055446381038135595</x:v>
      </x:c>
      <x:c r="I1780" s="120" t="n">
        <x:v>0.008187916313714686</x:v>
      </x:c>
      <x:c r="J1780" s="120" t="n">
        <x:v>0.09048710578703845</x:v>
      </x:c>
      <x:c r="K1780" s="120" t="n">
        <x:v>-0.1325529870044373</x:v>
      </x:c>
      <x:c r="L1780" s="120" t="n">
        <x:v>1.2656108133992885</x:v>
      </x:c>
      <x:c r="M1780" s="120" t="n">
        <x:v>3</x:v>
      </x:c>
      <x:c r="N1780" s="120" t="n">
        <x:v>2</x:v>
      </x:c>
      <x:c r="O1780" s="120" t="n">
        <x:v>1</x:v>
      </x:c>
      <x:c r="P1780" s="120" t="n">
        <x:v>23</x:v>
      </x:c>
      <x:c r="Q1780" s="120" t="n">
        <x:v>56</x:v>
      </x:c>
      <x:c r="R1780" s="120" t="n">
        <x:v>0.000013252857618459447</x:v>
      </x:c>
      <x:c r="S1780" s="120" t="n">
        <x:v>0.00000764705425436128</x:v>
      </x:c>
      <x:c r="T1780" s="120" t="n">
        <x:v>471</x:v>
      </x:c>
      <x:c r="U1780" s="120" t="n">
        <x:v>472</x:v>
      </x:c>
      <x:c r="V1780" s="120" t="n">
        <x:v>0.000017384111069457933</x:v>
      </x:c>
      <x:c r="W1780" s="120" t="n">
        <x:v>0.000017347280325666707</x:v>
      </x:c>
      <x:c r="X1780" s="120" t="n">
        <x:v>1780</x:v>
      </x:c>
      <x:c r="Y1780" s="151" t="n">
        <x:v>44714.23550925926</x:v>
      </x:c>
      <x:c r="Z1780" s="151" t="n">
        <x:v>44714.240960648145</x:v>
      </x:c>
      <x:c r="AA1780" s="120" t="n">
        <x:v>472</x:v>
      </x:c>
      <x:c r="AB1780" s="120" t="str">
        <x:v>Anomalous</x:v>
      </x:c>
      <x:c r="AC1780" s="120" t="n">
        <x:v>1</x:v>
      </x:c>
      <x:c r="AD1780" s="120" t="n">
        <x:v>803</x:v>
      </x:c>
      <x:c r="AE1780" s="120" t="n">
        <x:v>9</x:v>
      </x:c>
      <x:c r="AF1780" s="120" t="n">
        <x:v>3</x:v>
      </x:c>
      <x:c r="AG1780" s="120" t="str">
        <x:v>train=1|anomaly=1</x:v>
      </x:c>
    </x:row>
    <x:row r="1781">
      <x:c r="A1781" s="120" t="n">
        <x:v>1780</x:v>
      </x:c>
      <x:c r="B1781" s="120" t="n">
        <x:v>0</x:v>
      </x:c>
      <x:c r="C1781" s="120" t="n">
        <x:v>1</x:v>
      </x:c>
      <x:c r="D1781" s="120" t="str">
        <x:v>CADC0894</x:v>
      </x:c>
      <x:c r="E1781" s="120" t="n">
        <x:v>1</x:v>
      </x:c>
      <x:c r="F1781" s="120" t="n">
        <x:v>438</x:v>
      </x:c>
      <x:c r="G1781" s="120" t="n">
        <x:v>439</x:v>
      </x:c>
      <x:c r="H1781" s="120" t="n">
        <x:v>0.06589919006833712</x:v>
      </x:c>
      <x:c r="I1781" s="120" t="n">
        <x:v>0.00895975460271059</x:v>
      </x:c>
      <x:c r="J1781" s="120" t="n">
        <x:v>0.09465598027969807</x:v>
      </x:c>
      <x:c r="K1781" s="120" t="n">
        <x:v>-0.6476176213539806</x:v>
      </x:c>
      <x:c r="L1781" s="120" t="n">
        <x:v>1.0163103430125142</x:v>
      </x:c>
      <x:c r="M1781" s="120" t="n">
        <x:v>3</x:v>
      </x:c>
      <x:c r="N1781" s="120" t="n">
        <x:v>1</x:v>
      </x:c>
      <x:c r="O1781" s="120" t="n">
        <x:v>1</x:v>
      </x:c>
      <x:c r="P1781" s="120" t="n">
        <x:v>31</x:v>
      </x:c>
      <x:c r="Q1781" s="120" t="n">
        <x:v>57</x:v>
      </x:c>
      <x:c r="R1781" s="120" t="n">
        <x:v>0.000010132634788127401</x:v>
      </x:c>
      <x:c r="S1781" s="120" t="n">
        <x:v>0.000008232411937131814</x:v>
      </x:c>
      <x:c r="T1781" s="120" t="n">
        <x:v>438</x:v>
      </x:c>
      <x:c r="U1781" s="120" t="n">
        <x:v>439</x:v>
      </x:c>
      <x:c r="V1781" s="120" t="n">
        <x:v>0.00002045606073678217</x:v>
      </x:c>
      <x:c r="W1781" s="120" t="n">
        <x:v>0.00002040946378749565</x:v>
      </x:c>
      <x:c r="X1781" s="120" t="n">
        <x:v>1781</x:v>
      </x:c>
      <x:c r="Y1781" s="151" t="n">
        <x:v>44714.24097222222</x:v>
      </x:c>
      <x:c r="Z1781" s="151" t="n">
        <x:v>44714.246041666665</x:v>
      </x:c>
      <x:c r="AA1781" s="120" t="n">
        <x:v>439</x:v>
      </x:c>
      <x:c r="AB1781" s="120" t="str">
        <x:v>Normal</x:v>
      </x:c>
      <x:c r="AC1781" s="120" t="n">
        <x:v>0</x:v>
      </x:c>
      <x:c r="AD1781" s="120"/>
      <x:c r="AE1781" s="120"/>
      <x:c r="AF1781" s="120"/>
      <x:c r="AG1781" s="120"/>
    </x:row>
    <x:row r="1782">
      <x:c r="A1782" s="120" t="n">
        <x:v>1781</x:v>
      </x:c>
      <x:c r="B1782" s="120" t="n">
        <x:v>1</x:v>
      </x:c>
      <x:c r="C1782" s="120" t="n">
        <x:v>1</x:v>
      </x:c>
      <x:c r="D1782" s="120" t="str">
        <x:v>CADC0894</x:v>
      </x:c>
      <x:c r="E1782" s="120" t="n">
        <x:v>1</x:v>
      </x:c>
      <x:c r="F1782" s="120" t="n">
        <x:v>457</x:v>
      </x:c>
      <x:c r="G1782" s="120" t="n">
        <x:v>458</x:v>
      </x:c>
      <x:c r="H1782" s="120" t="n">
        <x:v>0.10624200294759825</x:v>
      </x:c>
      <x:c r="I1782" s="120" t="n">
        <x:v>0.019163061141887774</x:v>
      </x:c>
      <x:c r="J1782" s="120" t="n">
        <x:v>0.1384307088108985</x:v>
      </x:c>
      <x:c r="K1782" s="120" t="n">
        <x:v>-0.8963981234648655</x:v>
      </x:c>
      <x:c r="L1782" s="120" t="n">
        <x:v>0.865647938486684</x:v>
      </x:c>
      <x:c r="M1782" s="120" t="n">
        <x:v>2</x:v>
      </x:c>
      <x:c r="N1782" s="120" t="n">
        <x:v>1</x:v>
      </x:c>
      <x:c r="O1782" s="120" t="n">
        <x:v>1</x:v>
      </x:c>
      <x:c r="P1782" s="120" t="n">
        <x:v>19</x:v>
      </x:c>
      <x:c r="Q1782" s="120" t="n">
        <x:v>45</x:v>
      </x:c>
      <x:c r="R1782" s="120" t="n">
        <x:v>0.000014848986790241577</x:v>
      </x:c>
      <x:c r="S1782" s="120" t="n">
        <x:v>0.000014626195894651315</x:v>
      </x:c>
      <x:c r="T1782" s="120" t="n">
        <x:v>457</x:v>
      </x:c>
      <x:c r="U1782" s="120" t="n">
        <x:v>458</x:v>
      </x:c>
      <x:c r="V1782" s="120" t="n">
        <x:v>0.00004193230009165815</x:v>
      </x:c>
      <x:c r="W1782" s="120" t="n">
        <x:v>0.00004184074485128335</x:v>
      </x:c>
      <x:c r="X1782" s="120" t="n">
        <x:v>1782</x:v>
      </x:c>
      <x:c r="Y1782" s="151" t="n">
        <x:v>44714.24605324074</x:v>
      </x:c>
      <x:c r="Z1782" s="151" t="n">
        <x:v>44714.25134259259</x:v>
      </x:c>
      <x:c r="AA1782" s="120" t="n">
        <x:v>458</x:v>
      </x:c>
      <x:c r="AB1782" s="120" t="str">
        <x:v>Anomalous</x:v>
      </x:c>
      <x:c r="AC1782" s="120" t="n">
        <x:v>1</x:v>
      </x:c>
      <x:c r="AD1782" s="120" t="n">
        <x:v>401</x:v>
      </x:c>
      <x:c r="AE1782" s="120" t="n">
        <x:v>5</x:v>
      </x:c>
      <x:c r="AF1782" s="120" t="n">
        <x:v>1</x:v>
      </x:c>
      <x:c r="AG1782" s="120" t="str">
        <x:v>train=1|anomaly=1</x:v>
      </x:c>
    </x:row>
    <x:row r="1783">
      <x:c r="A1783" s="120" t="n">
        <x:v>1782</x:v>
      </x:c>
      <x:c r="B1783" s="120" t="n">
        <x:v>0</x:v>
      </x:c>
      <x:c r="C1783" s="120" t="n">
        <x:v>0</x:v>
      </x:c>
      <x:c r="D1783" s="120" t="str">
        <x:v>CADC0894</x:v>
      </x:c>
      <x:c r="E1783" s="120" t="n">
        <x:v>1</x:v>
      </x:c>
      <x:c r="F1783" s="120" t="n">
        <x:v>573</x:v>
      </x:c>
      <x:c r="G1783" s="120" t="n">
        <x:v>574</x:v>
      </x:c>
      <x:c r="H1783" s="120" t="n">
        <x:v>0.0978481568815331</x:v>
      </x:c>
      <x:c r="I1783" s="120" t="n">
        <x:v>0.02125215179282231</x:v>
      </x:c>
      <x:c r="J1783" s="120" t="n">
        <x:v>0.14578117777279176</x:v>
      </x:c>
      <x:c r="K1783" s="120" t="n">
        <x:v>-0.37585996104220243</x:v>
      </x:c>
      <x:c r="L1783" s="120" t="n">
        <x:v>1.1288897954756294</x:v>
      </x:c>
      <x:c r="M1783" s="120" t="n">
        <x:v>2</x:v>
      </x:c>
      <x:c r="N1783" s="120" t="n">
        <x:v>1</x:v>
      </x:c>
      <x:c r="O1783" s="120" t="n">
        <x:v>1</x:v>
      </x:c>
      <x:c r="P1783" s="120" t="n">
        <x:v>76</x:v>
      </x:c>
      <x:c r="Q1783" s="120" t="n">
        <x:v>77</x:v>
      </x:c>
      <x:c r="R1783" s="120" t="n">
        <x:v>0.00000911753926972461</x:v>
      </x:c>
      <x:c r="S1783" s="120" t="n">
        <x:v>0.00000982407639840596</x:v>
      </x:c>
      <x:c r="T1783" s="120" t="n">
        <x:v>573</x:v>
      </x:c>
      <x:c r="U1783" s="120" t="n">
        <x:v>574</x:v>
      </x:c>
      <x:c r="V1783" s="120" t="n">
        <x:v>0.00003708927014454155</x:v>
      </x:c>
      <x:c r="W1783" s="120" t="n">
        <x:v>0.00003702465469132807</x:v>
      </x:c>
      <x:c r="X1783" s="120" t="n">
        <x:v>1783</x:v>
      </x:c>
      <x:c r="Y1783" s="151" t="n">
        <x:v>44714.25135416666</x:v>
      </x:c>
      <x:c r="Z1783" s="151" t="n">
        <x:v>44714.25798611111</x:v>
      </x:c>
      <x:c r="AA1783" s="120" t="n">
        <x:v>574</x:v>
      </x:c>
      <x:c r="AB1783" s="120" t="str">
        <x:v>Normal</x:v>
      </x:c>
      <x:c r="AC1783" s="120" t="n">
        <x:v>0</x:v>
      </x:c>
      <x:c r="AD1783" s="120"/>
      <x:c r="AE1783" s="120"/>
      <x:c r="AF1783" s="120"/>
      <x:c r="AG1783" s="120"/>
    </x:row>
    <x:row r="1784">
      <x:c r="A1784" s="120" t="n">
        <x:v>1783</x:v>
      </x:c>
      <x:c r="B1784" s="120" t="n">
        <x:v>0</x:v>
      </x:c>
      <x:c r="C1784" s="120" t="n">
        <x:v>1</x:v>
      </x:c>
      <x:c r="D1784" s="120" t="str">
        <x:v>CADC0894</x:v>
      </x:c>
      <x:c r="E1784" s="120" t="n">
        <x:v>1</x:v>
      </x:c>
      <x:c r="F1784" s="120" t="n">
        <x:v>452</x:v>
      </x:c>
      <x:c r="G1784" s="120" t="n">
        <x:v>453</x:v>
      </x:c>
      <x:c r="H1784" s="120" t="n">
        <x:v>0.14592270298013243</x:v>
      </x:c>
      <x:c r="I1784" s="120" t="n">
        <x:v>0.03269320725371834</x:v>
      </x:c>
      <x:c r="J1784" s="120" t="n">
        <x:v>0.1808126302383723</x:v>
      </x:c>
      <x:c r="K1784" s="120" t="n">
        <x:v>-1.0689472954389707</x:v>
      </x:c>
      <x:c r="L1784" s="120" t="n">
        <x:v>0.7718678524936796</x:v>
      </x:c>
      <x:c r="M1784" s="120" t="n">
        <x:v>1</x:v>
      </x:c>
      <x:c r="N1784" s="120" t="n">
        <x:v>1</x:v>
      </x:c>
      <x:c r="O1784" s="120" t="n">
        <x:v>1</x:v>
      </x:c>
      <x:c r="P1784" s="120" t="n">
        <x:v>24</x:v>
      </x:c>
      <x:c r="Q1784" s="120" t="n">
        <x:v>87</x:v>
      </x:c>
      <x:c r="R1784" s="120" t="n">
        <x:v>0.000019554508344628327</x:v>
      </x:c>
      <x:c r="S1784" s="120" t="n">
        <x:v>0.000013775108977801468</x:v>
      </x:c>
      <x:c r="T1784" s="120" t="n">
        <x:v>452</x:v>
      </x:c>
      <x:c r="U1784" s="120" t="n">
        <x:v>453</x:v>
      </x:c>
      <x:c r="V1784" s="120" t="n">
        <x:v>0.00007233010454362465</x:v>
      </x:c>
      <x:c r="W1784" s="120" t="n">
        <x:v>0.00007217043543867184</x:v>
      </x:c>
      <x:c r="X1784" s="120" t="n">
        <x:v>1784</x:v>
      </x:c>
      <x:c r="Y1784" s="151" t="n">
        <x:v>44714.257997685185</x:v>
      </x:c>
      <x:c r="Z1784" s="151" t="n">
        <x:v>44714.26322916667</x:v>
      </x:c>
      <x:c r="AA1784" s="120" t="n">
        <x:v>453</x:v>
      </x:c>
      <x:c r="AB1784" s="120" t="str">
        <x:v>Normal</x:v>
      </x:c>
      <x:c r="AC1784" s="120" t="n">
        <x:v>1</x:v>
      </x:c>
      <x:c r="AD1784" s="120" t="n">
        <x:v>52</x:v>
      </x:c>
      <x:c r="AE1784" s="120" t="n">
        <x:v>1</x:v>
      </x:c>
      <x:c r="AF1784" s="120" t="n">
        <x:v>52</x:v>
      </x:c>
      <x:c r="AG1784" s="120" t="str">
        <x:v>train=1|anomaly=0</x:v>
      </x:c>
    </x:row>
    <x:row r="1785">
      <x:c r="A1785" s="120" t="n">
        <x:v>1784</x:v>
      </x:c>
      <x:c r="B1785" s="120" t="n">
        <x:v>0</x:v>
      </x:c>
      <x:c r="C1785" s="120" t="n">
        <x:v>1</x:v>
      </x:c>
      <x:c r="D1785" s="120" t="str">
        <x:v>CADC0894</x:v>
      </x:c>
      <x:c r="E1785" s="120" t="n">
        <x:v>1</x:v>
      </x:c>
      <x:c r="F1785" s="120" t="n">
        <x:v>509</x:v>
      </x:c>
      <x:c r="G1785" s="120" t="n">
        <x:v>510</x:v>
      </x:c>
      <x:c r="H1785" s="120" t="n">
        <x:v>0.12786798315686276</x:v>
      </x:c>
      <x:c r="I1785" s="120" t="n">
        <x:v>0.022395386313766943</x:v>
      </x:c>
      <x:c r="J1785" s="120" t="n">
        <x:v>0.14965088143331112</x:v>
      </x:c>
      <x:c r="K1785" s="120" t="n">
        <x:v>-0.8925752122077646</x:v>
      </x:c>
      <x:c r="L1785" s="120" t="n">
        <x:v>0.8602233524893466</x:v>
      </x:c>
      <x:c r="M1785" s="120" t="n">
        <x:v>1</x:v>
      </x:c>
      <x:c r="N1785" s="120" t="n">
        <x:v>2</x:v>
      </x:c>
      <x:c r="O1785" s="120" t="n">
        <x:v>1</x:v>
      </x:c>
      <x:c r="P1785" s="120" t="n">
        <x:v>115</x:v>
      </x:c>
      <x:c r="Q1785" s="120" t="n">
        <x:v>122</x:v>
      </x:c>
      <x:c r="R1785" s="120" t="n">
        <x:v>0.000010463467040784259</x:v>
      </x:c>
      <x:c r="S1785" s="120" t="n">
        <x:v>0.000012399135616385117</x:v>
      </x:c>
      <x:c r="T1785" s="120" t="n">
        <x:v>509</x:v>
      </x:c>
      <x:c r="U1785" s="120" t="n">
        <x:v>510</x:v>
      </x:c>
      <x:c r="V1785" s="120" t="n">
        <x:v>0.000043998794329601065</x:v>
      </x:c>
      <x:c r="W1785" s="120" t="n">
        <x:v>0.00004391252218385675</x:v>
      </x:c>
      <x:c r="X1785" s="120" t="n">
        <x:v>1785</x:v>
      </x:c>
      <x:c r="Y1785" s="151" t="n">
        <x:v>44714.263240740744</x:v>
      </x:c>
      <x:c r="Z1785" s="151" t="n">
        <x:v>44714.26913194444</x:v>
      </x:c>
      <x:c r="AA1785" s="120" t="n">
        <x:v>510</x:v>
      </x:c>
      <x:c r="AB1785" s="120" t="str">
        <x:v>Normal</x:v>
      </x:c>
      <x:c r="AC1785" s="120" t="n">
        <x:v>1</x:v>
      </x:c>
      <x:c r="AD1785" s="120" t="n">
        <x:v>698</x:v>
      </x:c>
      <x:c r="AE1785" s="120" t="n">
        <x:v>7</x:v>
      </x:c>
      <x:c r="AF1785" s="120" t="n">
        <x:v>98</x:v>
      </x:c>
      <x:c r="AG1785" s="120" t="str">
        <x:v>train=1|anomaly=0</x:v>
      </x:c>
    </x:row>
    <x:row r="1786">
      <x:c r="A1786" s="120" t="n">
        <x:v>1785</x:v>
      </x:c>
      <x:c r="B1786" s="120" t="n">
        <x:v>0</x:v>
      </x:c>
      <x:c r="C1786" s="120" t="n">
        <x:v>1</x:v>
      </x:c>
      <x:c r="D1786" s="120" t="str">
        <x:v>CADC0894</x:v>
      </x:c>
      <x:c r="E1786" s="120" t="n">
        <x:v>1</x:v>
      </x:c>
      <x:c r="F1786" s="120" t="n">
        <x:v>619</x:v>
      </x:c>
      <x:c r="G1786" s="120" t="n">
        <x:v>620</x:v>
      </x:c>
      <x:c r="H1786" s="120" t="n">
        <x:v>0.19312840412903226</x:v>
      </x:c>
      <x:c r="I1786" s="120" t="n">
        <x:v>0.065181508865305</x:v>
      </x:c>
      <x:c r="J1786" s="120" t="n">
        <x:v>0.25530669569226927</x:v>
      </x:c>
      <x:c r="K1786" s="120" t="n">
        <x:v>-0.9191629850526297</x:v>
      </x:c>
      <x:c r="L1786" s="120" t="n">
        <x:v>0.86943367176638</x:v>
      </x:c>
      <x:c r="M1786" s="120" t="n">
        <x:v>3</x:v>
      </x:c>
      <x:c r="N1786" s="120" t="n">
        <x:v>1</x:v>
      </x:c>
      <x:c r="O1786" s="120" t="n">
        <x:v>1</x:v>
      </x:c>
      <x:c r="P1786" s="120" t="n">
        <x:v>97</x:v>
      </x:c>
      <x:c r="Q1786" s="120" t="n">
        <x:v>172</x:v>
      </x:c>
      <x:c r="R1786" s="120" t="n">
        <x:v>0.000017877509729930233</x:v>
      </x:c>
      <x:c r="S1786" s="120" t="n">
        <x:v>0.000012950843748733704</x:v>
      </x:c>
      <x:c r="T1786" s="120" t="n">
        <x:v>619</x:v>
      </x:c>
      <x:c r="U1786" s="120" t="n">
        <x:v>620</x:v>
      </x:c>
      <x:c r="V1786" s="120" t="n">
        <x:v>0.00010530130672908723</x:v>
      </x:c>
      <x:c r="W1786" s="120" t="n">
        <x:v>0.00010513146591178225</x:v>
      </x:c>
      <x:c r="X1786" s="120" t="n">
        <x:v>1786</x:v>
      </x:c>
      <x:c r="Y1786" s="151" t="n">
        <x:v>44714.26914351852</x:v>
      </x:c>
      <x:c r="Z1786" s="151" t="n">
        <x:v>44714.27630787037</x:v>
      </x:c>
      <x:c r="AA1786" s="120" t="n">
        <x:v>620</x:v>
      </x:c>
      <x:c r="AB1786" s="120" t="str">
        <x:v>Normal</x:v>
      </x:c>
      <x:c r="AC1786" s="120" t="n">
        <x:v>0</x:v>
      </x:c>
      <x:c r="AD1786" s="120"/>
      <x:c r="AE1786" s="120"/>
      <x:c r="AF1786" s="120"/>
      <x:c r="AG1786" s="120"/>
    </x:row>
    <x:row r="1787">
      <x:c r="A1787" s="120" t="n">
        <x:v>1786</x:v>
      </x:c>
      <x:c r="B1787" s="120" t="n">
        <x:v>0</x:v>
      </x:c>
      <x:c r="C1787" s="120" t="n">
        <x:v>1</x:v>
      </x:c>
      <x:c r="D1787" s="120" t="str">
        <x:v>CADC0894</x:v>
      </x:c>
      <x:c r="E1787" s="120" t="n">
        <x:v>1</x:v>
      </x:c>
      <x:c r="F1787" s="120" t="n">
        <x:v>615</x:v>
      </x:c>
      <x:c r="G1787" s="120" t="n">
        <x:v>616</x:v>
      </x:c>
      <x:c r="H1787" s="120" t="n">
        <x:v>0.18662696340909093</x:v>
      </x:c>
      <x:c r="I1787" s="120" t="n">
        <x:v>0.060611434265531866</x:v>
      </x:c>
      <x:c r="J1787" s="120" t="n">
        <x:v>0.24619389567073321</x:v>
      </x:c>
      <x:c r="K1787" s="120" t="n">
        <x:v>-0.9031690314463221</x:v>
      </x:c>
      <x:c r="L1787" s="120" t="n">
        <x:v>0.872781325289002</x:v>
      </x:c>
      <x:c r="M1787" s="120" t="n">
        <x:v>2</x:v>
      </x:c>
      <x:c r="N1787" s="120" t="n">
        <x:v>1</x:v>
      </x:c>
      <x:c r="O1787" s="120" t="n">
        <x:v>1</x:v>
      </x:c>
      <x:c r="P1787" s="120" t="n">
        <x:v>96</x:v>
      </x:c>
      <x:c r="Q1787" s="120" t="n">
        <x:v>105</x:v>
      </x:c>
      <x:c r="R1787" s="120" t="n">
        <x:v>0.00001473784611581138</x:v>
      </x:c>
      <x:c r="S1787" s="120" t="n">
        <x:v>0.000009671759535063581</x:v>
      </x:c>
      <x:c r="T1787" s="120" t="n">
        <x:v>615</x:v>
      </x:c>
      <x:c r="U1787" s="120" t="n">
        <x:v>616</x:v>
      </x:c>
      <x:c r="V1787" s="120" t="n">
        <x:v>0.00009855517766753149</x:v>
      </x:c>
      <x:c r="W1787" s="120" t="n">
        <x:v>0.00009839518549599329</x:v>
      </x:c>
      <x:c r="X1787" s="120" t="n">
        <x:v>1787</x:v>
      </x:c>
      <x:c r="Y1787" s="151" t="n">
        <x:v>44714.27631944444</x:v>
      </x:c>
      <x:c r="Z1787" s="151" t="n">
        <x:v>44714.2834375</x:v>
      </x:c>
      <x:c r="AA1787" s="120" t="n">
        <x:v>616</x:v>
      </x:c>
      <x:c r="AB1787" s="120" t="str">
        <x:v>Normal</x:v>
      </x:c>
      <x:c r="AC1787" s="120" t="n">
        <x:v>1</x:v>
      </x:c>
      <x:c r="AD1787" s="120" t="n">
        <x:v>152</x:v>
      </x:c>
      <x:c r="AE1787" s="120" t="n">
        <x:v>2</x:v>
      </x:c>
      <x:c r="AF1787" s="120" t="n">
        <x:v>52</x:v>
      </x:c>
      <x:c r="AG1787" s="120" t="str">
        <x:v>train=1|anomaly=0</x:v>
      </x:c>
    </x:row>
    <x:row r="1788">
      <x:c r="A1788" s="120" t="n">
        <x:v>1787</x:v>
      </x:c>
      <x:c r="B1788" s="120" t="n">
        <x:v>0</x:v>
      </x:c>
      <x:c r="C1788" s="120" t="n">
        <x:v>1</x:v>
      </x:c>
      <x:c r="D1788" s="120" t="str">
        <x:v>CADC0894</x:v>
      </x:c>
      <x:c r="E1788" s="120" t="n">
        <x:v>1</x:v>
      </x:c>
      <x:c r="F1788" s="120" t="n">
        <x:v>736</x:v>
      </x:c>
      <x:c r="G1788" s="120" t="n">
        <x:v>737</x:v>
      </x:c>
      <x:c r="H1788" s="120" t="n">
        <x:v>0.11336649137042064</x:v>
      </x:c>
      <x:c r="I1788" s="120" t="n">
        <x:v>0.024541618228245476</x:v>
      </x:c>
      <x:c r="J1788" s="120" t="n">
        <x:v>0.15665764656806727</x:v>
      </x:c>
      <x:c r="K1788" s="120" t="n">
        <x:v>-0.6809965219583227</x:v>
      </x:c>
      <x:c r="L1788" s="120" t="n">
        <x:v>0.9857321188331712</x:v>
      </x:c>
      <x:c r="M1788" s="120" t="n">
        <x:v>5</x:v>
      </x:c>
      <x:c r="N1788" s="120" t="n">
        <x:v>1</x:v>
      </x:c>
      <x:c r="O1788" s="120" t="n">
        <x:v>1</x:v>
      </x:c>
      <x:c r="P1788" s="120" t="n">
        <x:v>112</x:v>
      </x:c>
      <x:c r="Q1788" s="120" t="n">
        <x:v>114</x:v>
      </x:c>
      <x:c r="R1788" s="120" t="n">
        <x:v>0.00000651707321435217</x:v>
      </x:c>
      <x:c r="S1788" s="120" t="n">
        <x:v>0.000008601531144472373</x:v>
      </x:c>
      <x:c r="T1788" s="120" t="n">
        <x:v>736</x:v>
      </x:c>
      <x:c r="U1788" s="120" t="n">
        <x:v>737</x:v>
      </x:c>
      <x:c r="V1788" s="120" t="n">
        <x:v>0.00003334458998402918</x:v>
      </x:c>
      <x:c r="W1788" s="120" t="n">
        <x:v>0.00003329934630698165</x:v>
      </x:c>
      <x:c r="X1788" s="120" t="n">
        <x:v>1788</x:v>
      </x:c>
      <x:c r="Y1788" s="151" t="n">
        <x:v>44714.28344907407</x:v>
      </x:c>
      <x:c r="Z1788" s="151" t="n">
        <x:v>44714.291967592595</x:v>
      </x:c>
      <x:c r="AA1788" s="120" t="n">
        <x:v>737</x:v>
      </x:c>
      <x:c r="AB1788" s="120" t="str">
        <x:v>Normal</x:v>
      </x:c>
      <x:c r="AC1788" s="120" t="n">
        <x:v>1</x:v>
      </x:c>
      <x:c r="AD1788" s="120" t="n">
        <x:v>479</x:v>
      </x:c>
      <x:c r="AE1788" s="120" t="n">
        <x:v>5</x:v>
      </x:c>
      <x:c r="AF1788" s="120" t="n">
        <x:v>79</x:v>
      </x:c>
      <x:c r="AG1788" s="120" t="str">
        <x:v>train=1|anomaly=0</x:v>
      </x:c>
    </x:row>
    <x:row r="1789">
      <x:c r="A1789" s="120" t="n">
        <x:v>1788</x:v>
      </x:c>
      <x:c r="B1789" s="120" t="n">
        <x:v>0</x:v>
      </x:c>
      <x:c r="C1789" s="120" t="n">
        <x:v>0</x:v>
      </x:c>
      <x:c r="D1789" s="120" t="str">
        <x:v>CADC0894</x:v>
      </x:c>
      <x:c r="E1789" s="120" t="n">
        <x:v>1</x:v>
      </x:c>
      <x:c r="F1789" s="120" t="n">
        <x:v>657</x:v>
      </x:c>
      <x:c r="G1789" s="120" t="n">
        <x:v>658</x:v>
      </x:c>
      <x:c r="H1789" s="120" t="n">
        <x:v>0.17201728410334347</x:v>
      </x:c>
      <x:c r="I1789" s="120" t="n">
        <x:v>0.04372808390491409</x:v>
      </x:c>
      <x:c r="J1789" s="120" t="n">
        <x:v>0.20911261058318337</x:v>
      </x:c>
      <x:c r="K1789" s="120" t="n">
        <x:v>-1.1706705617866981</x:v>
      </x:c>
      <x:c r="L1789" s="120" t="n">
        <x:v>0.7073004535804556</x:v>
      </x:c>
      <x:c r="M1789" s="120" t="n">
        <x:v>2</x:v>
      </x:c>
      <x:c r="N1789" s="120" t="n">
        <x:v>1</x:v>
      </x:c>
      <x:c r="O1789" s="120" t="n">
        <x:v>2</x:v>
      </x:c>
      <x:c r="P1789" s="120" t="n">
        <x:v>58</x:v>
      </x:c>
      <x:c r="Q1789" s="120" t="n">
        <x:v>116</x:v>
      </x:c>
      <x:c r="R1789" s="120" t="n">
        <x:v>0.000011130279066071236</x:v>
      </x:c>
      <x:c r="S1789" s="120" t="n">
        <x:v>0.000011415794358067385</x:v>
      </x:c>
      <x:c r="T1789" s="120" t="n">
        <x:v>657</x:v>
      </x:c>
      <x:c r="U1789" s="120" t="n">
        <x:v>658</x:v>
      </x:c>
      <x:c r="V1789" s="120" t="n">
        <x:v>0.00006655720533472464</x:v>
      </x:c>
      <x:c r="W1789" s="120" t="n">
        <x:v>0.00006645605456673874</x:v>
      </x:c>
      <x:c r="X1789" s="120" t="n">
        <x:v>1789</x:v>
      </x:c>
      <x:c r="Y1789" s="151" t="n">
        <x:v>44714.291979166665</x:v>
      </x:c>
      <x:c r="Z1789" s="151" t="n">
        <x:v>44714.29958333333</x:v>
      </x:c>
      <x:c r="AA1789" s="120" t="n">
        <x:v>658</x:v>
      </x:c>
      <x:c r="AB1789" s="120" t="str">
        <x:v>Normal</x:v>
      </x:c>
      <x:c r="AC1789" s="120" t="n">
        <x:v>0</x:v>
      </x:c>
      <x:c r="AD1789" s="120"/>
      <x:c r="AE1789" s="120"/>
      <x:c r="AF1789" s="120"/>
      <x:c r="AG1789" s="120"/>
    </x:row>
    <x:row r="1790">
      <x:c r="A1790" s="120" t="n">
        <x:v>1789</x:v>
      </x:c>
      <x:c r="B1790" s="120" t="n">
        <x:v>0</x:v>
      </x:c>
      <x:c r="C1790" s="120" t="n">
        <x:v>1</x:v>
      </x:c>
      <x:c r="D1790" s="120" t="str">
        <x:v>CADC0894</x:v>
      </x:c>
      <x:c r="E1790" s="120" t="n">
        <x:v>1</x:v>
      </x:c>
      <x:c r="F1790" s="120" t="n">
        <x:v>826</x:v>
      </x:c>
      <x:c r="G1790" s="120" t="n">
        <x:v>827</x:v>
      </x:c>
      <x:c r="H1790" s="120" t="n">
        <x:v>0.21913261458282954</x:v>
      </x:c>
      <x:c r="I1790" s="120" t="n">
        <x:v>0.07320163419217164</x:v>
      </x:c>
      <x:c r="J1790" s="120" t="n">
        <x:v>0.2705580052265533</x:v>
      </x:c>
      <x:c r="K1790" s="120" t="n">
        <x:v>-1.1028682148223339</x:v>
      </x:c>
      <x:c r="L1790" s="120" t="n">
        <x:v>0.7479213703975356</x:v>
      </x:c>
      <x:c r="M1790" s="120" t="n">
        <x:v>5</x:v>
      </x:c>
      <x:c r="N1790" s="120" t="n">
        <x:v>2</x:v>
      </x:c>
      <x:c r="O1790" s="120" t="n">
        <x:v>1</x:v>
      </x:c>
      <x:c r="P1790" s="120" t="n">
        <x:v>139</x:v>
      </x:c>
      <x:c r="Q1790" s="120" t="n">
        <x:v>144</x:v>
      </x:c>
      <x:c r="R1790" s="120" t="n">
        <x:v>0.00001009549233612494</x:v>
      </x:c>
      <x:c r="S1790" s="120" t="n">
        <x:v>0.00000973514217339636</x:v>
      </x:c>
      <x:c r="T1790" s="120" t="n">
        <x:v>826</x:v>
      </x:c>
      <x:c r="U1790" s="120" t="n">
        <x:v>827</x:v>
      </x:c>
      <x:c r="V1790" s="120" t="n">
        <x:v>0.0000886218331624354</x:v>
      </x:c>
      <x:c r="W1790" s="120" t="n">
        <x:v>0.00008851467254192459</x:v>
      </x:c>
      <x:c r="X1790" s="120" t="n">
        <x:v>1790</x:v>
      </x:c>
      <x:c r="Y1790" s="151" t="n">
        <x:v>44714.29959490741</x:v>
      </x:c>
      <x:c r="Z1790" s="151" t="n">
        <x:v>44714.30915509259</x:v>
      </x:c>
      <x:c r="AA1790" s="120" t="n">
        <x:v>827</x:v>
      </x:c>
      <x:c r="AB1790" s="120" t="str">
        <x:v>Normal</x:v>
      </x:c>
      <x:c r="AC1790" s="120" t="n">
        <x:v>1</x:v>
      </x:c>
      <x:c r="AD1790" s="120" t="n">
        <x:v>721</x:v>
      </x:c>
      <x:c r="AE1790" s="120" t="n">
        <x:v>8</x:v>
      </x:c>
      <x:c r="AF1790" s="120" t="n">
        <x:v>21</x:v>
      </x:c>
      <x:c r="AG1790" s="120" t="str">
        <x:v>train=1|anomaly=0</x:v>
      </x:c>
    </x:row>
    <x:row r="1791">
      <x:c r="A1791" s="120" t="n">
        <x:v>1790</x:v>
      </x:c>
      <x:c r="B1791" s="120" t="n">
        <x:v>0</x:v>
      </x:c>
      <x:c r="C1791" s="120" t="n">
        <x:v>1</x:v>
      </x:c>
      <x:c r="D1791" s="120" t="str">
        <x:v>CADC0894</x:v>
      </x:c>
      <x:c r="E1791" s="120" t="n">
        <x:v>1</x:v>
      </x:c>
      <x:c r="F1791" s="120" t="n">
        <x:v>707</x:v>
      </x:c>
      <x:c r="G1791" s="120" t="n">
        <x:v>708</x:v>
      </x:c>
      <x:c r="H1791" s="120" t="n">
        <x:v>0.237624665240113</x:v>
      </x:c>
      <x:c r="I1791" s="120" t="n">
        <x:v>0.08941920025356757</x:v>
      </x:c>
      <x:c r="J1791" s="120" t="n">
        <x:v>0.2990304336577927</x:v>
      </x:c>
      <x:c r="K1791" s="120" t="n">
        <x:v>-1.053026429328979</x:v>
      </x:c>
      <x:c r="L1791" s="120" t="n">
        <x:v>0.7751822285621829</x:v>
      </x:c>
      <x:c r="M1791" s="120" t="n">
        <x:v>4</x:v>
      </x:c>
      <x:c r="N1791" s="120" t="n">
        <x:v>1</x:v>
      </x:c>
      <x:c r="O1791" s="120" t="n">
        <x:v>1</x:v>
      </x:c>
      <x:c r="P1791" s="120" t="n">
        <x:v>46</x:v>
      </x:c>
      <x:c r="Q1791" s="120" t="n">
        <x:v>100</x:v>
      </x:c>
      <x:c r="R1791" s="120" t="n">
        <x:v>0.000017737588622909478</x:v>
      </x:c>
      <x:c r="S1791" s="120" t="n">
        <x:v>0.00000985440940208357</x:v>
      </x:c>
      <x:c r="T1791" s="120" t="n">
        <x:v>707</x:v>
      </x:c>
      <x:c r="U1791" s="120" t="n">
        <x:v>708</x:v>
      </x:c>
      <x:c r="V1791" s="120" t="n">
        <x:v>0.00012647694519599375</x:v>
      </x:c>
      <x:c r="W1791" s="120" t="n">
        <x:v>0.00012629830544289206</x:v>
      </x:c>
      <x:c r="X1791" s="120" t="n">
        <x:v>1791</x:v>
      </x:c>
      <x:c r="Y1791" s="151" t="n">
        <x:v>44714.309166666666</x:v>
      </x:c>
      <x:c r="Z1791" s="151" t="n">
        <x:v>44714.317349537036</x:v>
      </x:c>
      <x:c r="AA1791" s="120" t="n">
        <x:v>708</x:v>
      </x:c>
      <x:c r="AB1791" s="120" t="str">
        <x:v>Normal</x:v>
      </x:c>
      <x:c r="AC1791" s="120" t="n">
        <x:v>1</x:v>
      </x:c>
      <x:c r="AD1791" s="120" t="n">
        <x:v>124</x:v>
      </x:c>
      <x:c r="AE1791" s="120" t="n">
        <x:v>2</x:v>
      </x:c>
      <x:c r="AF1791" s="120" t="n">
        <x:v>24</x:v>
      </x:c>
      <x:c r="AG1791" s="120" t="str">
        <x:v>train=1|anomaly=0</x:v>
      </x:c>
    </x:row>
    <x:row r="1792">
      <x:c r="A1792" s="120" t="n">
        <x:v>1791</x:v>
      </x:c>
      <x:c r="B1792" s="120" t="n">
        <x:v>0</x:v>
      </x:c>
      <x:c r="C1792" s="120" t="n">
        <x:v>1</x:v>
      </x:c>
      <x:c r="D1792" s="120" t="str">
        <x:v>CADC0894</x:v>
      </x:c>
      <x:c r="E1792" s="120" t="n">
        <x:v>1</x:v>
      </x:c>
      <x:c r="F1792" s="120" t="n">
        <x:v>738</x:v>
      </x:c>
      <x:c r="G1792" s="120" t="n">
        <x:v>739</x:v>
      </x:c>
      <x:c r="H1792" s="120" t="n">
        <x:v>0.24958364795669827</x:v>
      </x:c>
      <x:c r="I1792" s="120" t="n">
        <x:v>0.08946896191305569</x:v>
      </x:c>
      <x:c r="J1792" s="120" t="n">
        <x:v>0.299113627093544</x:v>
      </x:c>
      <x:c r="K1792" s="120" t="n">
        <x:v>-1.271971333092437</x:v>
      </x:c>
      <x:c r="L1792" s="120" t="n">
        <x:v>0.644151017088956</x:v>
      </x:c>
      <x:c r="M1792" s="120" t="n">
        <x:v>3</x:v>
      </x:c>
      <x:c r="N1792" s="120" t="n">
        <x:v>1</x:v>
      </x:c>
      <x:c r="O1792" s="120" t="n">
        <x:v>1</x:v>
      </x:c>
      <x:c r="P1792" s="120" t="n">
        <x:v>60</x:v>
      </x:c>
      <x:c r="Q1792" s="120" t="n">
        <x:v>146</x:v>
      </x:c>
      <x:c r="R1792" s="120" t="n">
        <x:v>0.00002306313426704308</x:v>
      </x:c>
      <x:c r="S1792" s="120" t="n">
        <x:v>0.000019854071697083275</x:v>
      </x:c>
      <x:c r="T1792" s="120" t="n">
        <x:v>738</x:v>
      </x:c>
      <x:c r="U1792" s="120" t="n">
        <x:v>739</x:v>
      </x:c>
      <x:c r="V1792" s="120" t="n">
        <x:v>0.00012123165570874754</x:v>
      </x:c>
      <x:c r="W1792" s="120" t="n">
        <x:v>0.00012106760746015654</x:v>
      </x:c>
      <x:c r="X1792" s="120" t="n">
        <x:v>1792</x:v>
      </x:c>
      <x:c r="Y1792" s="151" t="n">
        <x:v>44714.31736111111</x:v>
      </x:c>
      <x:c r="Z1792" s="151" t="n">
        <x:v>44714.325902777775</x:v>
      </x:c>
      <x:c r="AA1792" s="120" t="n">
        <x:v>739</x:v>
      </x:c>
      <x:c r="AB1792" s="120" t="str">
        <x:v>Normal</x:v>
      </x:c>
      <x:c r="AC1792" s="120" t="n">
        <x:v>1</x:v>
      </x:c>
      <x:c r="AD1792" s="120" t="n">
        <x:v>872</x:v>
      </x:c>
      <x:c r="AE1792" s="120" t="n">
        <x:v>9</x:v>
      </x:c>
      <x:c r="AF1792" s="120" t="n">
        <x:v>72</x:v>
      </x:c>
      <x:c r="AG1792" s="120" t="str">
        <x:v>train=1|anomaly=0</x:v>
      </x:c>
    </x:row>
    <x:row r="1793">
      <x:c r="A1793" s="120" t="n">
        <x:v>1792</x:v>
      </x:c>
      <x:c r="B1793" s="120" t="n">
        <x:v>0</x:v>
      </x:c>
      <x:c r="C1793" s="120" t="n">
        <x:v>1</x:v>
      </x:c>
      <x:c r="D1793" s="120" t="str">
        <x:v>CADC0894</x:v>
      </x:c>
      <x:c r="E1793" s="120" t="n">
        <x:v>1</x:v>
      </x:c>
      <x:c r="F1793" s="120" t="n">
        <x:v>810</x:v>
      </x:c>
      <x:c r="G1793" s="120" t="n">
        <x:v>811</x:v>
      </x:c>
      <x:c r="H1793" s="120" t="n">
        <x:v>0.3029258830579531</x:v>
      </x:c>
      <x:c r="I1793" s="120" t="n">
        <x:v>0.13744173763114684</x:v>
      </x:c>
      <x:c r="J1793" s="120" t="n">
        <x:v>0.37073135506879756</x:v>
      </x:c>
      <x:c r="K1793" s="120" t="n">
        <x:v>-1.0574396165972462</x:v>
      </x:c>
      <x:c r="L1793" s="120" t="n">
        <x:v>0.7488743619810497</x:v>
      </x:c>
      <x:c r="M1793" s="120" t="n">
        <x:v>1</x:v>
      </x:c>
      <x:c r="N1793" s="120" t="n">
        <x:v>1</x:v>
      </x:c>
      <x:c r="O1793" s="120" t="n">
        <x:v>1</x:v>
      </x:c>
      <x:c r="P1793" s="120" t="n">
        <x:v>36</x:v>
      </x:c>
      <x:c r="Q1793" s="120" t="n">
        <x:v>113</x:v>
      </x:c>
      <x:c r="R1793" s="120" t="n">
        <x:v>0.000025405973892003583</x:v>
      </x:c>
      <x:c r="S1793" s="120" t="n">
        <x:v>0.00001880498861035828</x:v>
      </x:c>
      <x:c r="T1793" s="120" t="n">
        <x:v>810</x:v>
      </x:c>
      <x:c r="U1793" s="120" t="n">
        <x:v>811</x:v>
      </x:c>
      <x:c r="V1793" s="120" t="n">
        <x:v>0.00016968115756931708</x:v>
      </x:c>
      <x:c r="W1793" s="120" t="n">
        <x:v>0.0001694719329607236</x:v>
      </x:c>
      <x:c r="X1793" s="120" t="n">
        <x:v>1793</x:v>
      </x:c>
      <x:c r="Y1793" s="151" t="n">
        <x:v>44714.32591435185</x:v>
      </x:c>
      <x:c r="Z1793" s="151" t="n">
        <x:v>44714.33528935185</x:v>
      </x:c>
      <x:c r="AA1793" s="120" t="n">
        <x:v>811</x:v>
      </x:c>
      <x:c r="AB1793" s="120" t="str">
        <x:v>Normal</x:v>
      </x:c>
      <x:c r="AC1793" s="120" t="n">
        <x:v>1</x:v>
      </x:c>
      <x:c r="AD1793" s="120" t="n">
        <x:v>873</x:v>
      </x:c>
      <x:c r="AE1793" s="120" t="n">
        <x:v>9</x:v>
      </x:c>
      <x:c r="AF1793" s="120" t="n">
        <x:v>73</x:v>
      </x:c>
      <x:c r="AG1793" s="120" t="str">
        <x:v>train=1|anomaly=0</x:v>
      </x:c>
    </x:row>
    <x:row r="1794">
      <x:c r="A1794" s="120" t="n">
        <x:v>1793</x:v>
      </x:c>
      <x:c r="B1794" s="120" t="n">
        <x:v>1</x:v>
      </x:c>
      <x:c r="C1794" s="120" t="n">
        <x:v>0</x:v>
      </x:c>
      <x:c r="D1794" s="120" t="str">
        <x:v>CADC0894</x:v>
      </x:c>
      <x:c r="E1794" s="120" t="n">
        <x:v>1</x:v>
      </x:c>
      <x:c r="F1794" s="120" t="n">
        <x:v>629</x:v>
      </x:c>
      <x:c r="G1794" s="120" t="n">
        <x:v>630</x:v>
      </x:c>
      <x:c r="H1794" s="120" t="n">
        <x:v>0.21472628473015876</x:v>
      </x:c>
      <x:c r="I1794" s="120" t="n">
        <x:v>0.06094752785533464</x:v>
      </x:c>
      <x:c r="J1794" s="120" t="n">
        <x:v>0.24687553109884064</x:v>
      </x:c>
      <x:c r="K1794" s="120" t="n">
        <x:v>-1.3228339964852194</x:v>
      </x:c>
      <x:c r="L1794" s="120" t="n">
        <x:v>0.6025396940366631</x:v>
      </x:c>
      <x:c r="M1794" s="120" t="n">
        <x:v>5</x:v>
      </x:c>
      <x:c r="N1794" s="120" t="n">
        <x:v>1</x:v>
      </x:c>
      <x:c r="O1794" s="120" t="n">
        <x:v>1</x:v>
      </x:c>
      <x:c r="P1794" s="120" t="n">
        <x:v>39</x:v>
      </x:c>
      <x:c r="Q1794" s="120" t="n">
        <x:v>92</x:v>
      </x:c>
      <x:c r="R1794" s="120" t="n">
        <x:v>0.00001915308884249297</x:v>
      </x:c>
      <x:c r="S1794" s="120" t="n">
        <x:v>0.00001584993959665543</x:v>
      </x:c>
      <x:c r="T1794" s="120" t="n">
        <x:v>629</x:v>
      </x:c>
      <x:c r="U1794" s="120" t="n">
        <x:v>630</x:v>
      </x:c>
      <x:c r="V1794" s="120" t="n">
        <x:v>0.0000968959107398007</x:v>
      </x:c>
      <x:c r="W1794" s="120" t="n">
        <x:v>0.00009674210770688038</x:v>
      </x:c>
      <x:c r="X1794" s="120" t="n">
        <x:v>1794</x:v>
      </x:c>
      <x:c r="Y1794" s="151" t="n">
        <x:v>44714.33530092592</x:v>
      </x:c>
      <x:c r="Z1794" s="151" t="n">
        <x:v>44714.34258101852</x:v>
      </x:c>
      <x:c r="AA1794" s="120" t="n">
        <x:v>630</x:v>
      </x:c>
      <x:c r="AB1794" s="120" t="str">
        <x:v>Anomalous</x:v>
      </x:c>
      <x:c r="AC1794" s="120" t="n">
        <x:v>1</x:v>
      </x:c>
      <x:c r="AD1794" s="120" t="n">
        <x:v>353</x:v>
      </x:c>
      <x:c r="AE1794" s="120" t="n">
        <x:v>4</x:v>
      </x:c>
      <x:c r="AF1794" s="120" t="n">
        <x:v>53</x:v>
      </x:c>
      <x:c r="AG1794" s="120" t="str">
        <x:v>train=0|anomaly=1</x:v>
      </x:c>
    </x:row>
    <x:row r="1795">
      <x:c r="A1795" s="120" t="n">
        <x:v>1794</x:v>
      </x:c>
      <x:c r="B1795" s="120" t="n">
        <x:v>0</x:v>
      </x:c>
      <x:c r="C1795" s="120" t="n">
        <x:v>1</x:v>
      </x:c>
      <x:c r="D1795" s="120" t="str">
        <x:v>CADC0894</x:v>
      </x:c>
      <x:c r="E1795" s="120" t="n">
        <x:v>1</x:v>
      </x:c>
      <x:c r="F1795" s="120" t="n">
        <x:v>710</x:v>
      </x:c>
      <x:c r="G1795" s="120" t="n">
        <x:v>711</x:v>
      </x:c>
      <x:c r="H1795" s="120" t="n">
        <x:v>0.2371555612798875</x:v>
      </x:c>
      <x:c r="I1795" s="120" t="n">
        <x:v>0.08658308977834075</x:v>
      </x:c>
      <x:c r="J1795" s="120" t="n">
        <x:v>0.2942500463523171</x:v>
      </x:c>
      <x:c r="K1795" s="120" t="n">
        <x:v>-1.1471626269711277</x:v>
      </x:c>
      <x:c r="L1795" s="120" t="n">
        <x:v>0.7355793312690079</x:v>
      </x:c>
      <x:c r="M1795" s="120" t="n">
        <x:v>1</x:v>
      </x:c>
      <x:c r="N1795" s="120" t="n">
        <x:v>1</x:v>
      </x:c>
      <x:c r="O1795" s="120" t="n">
        <x:v>1</x:v>
      </x:c>
      <x:c r="P1795" s="120" t="n">
        <x:v>33</x:v>
      </x:c>
      <x:c r="Q1795" s="120" t="n">
        <x:v>102</x:v>
      </x:c>
      <x:c r="R1795" s="120" t="n">
        <x:v>0.000023695362151592104</x:v>
      </x:c>
      <x:c r="S1795" s="120" t="n">
        <x:v>0.000018111231866748335</x:v>
      </x:c>
      <x:c r="T1795" s="120" t="n">
        <x:v>710</x:v>
      </x:c>
      <x:c r="U1795" s="120" t="n">
        <x:v>711</x:v>
      </x:c>
      <x:c r="V1795" s="120" t="n">
        <x:v>0.00012194801377231092</x:v>
      </x:c>
      <x:c r="W1795" s="120" t="n">
        <x:v>0.00012177649757853833</x:v>
      </x:c>
      <x:c r="X1795" s="120" t="n">
        <x:v>1795</x:v>
      </x:c>
      <x:c r="Y1795" s="151" t="n">
        <x:v>44714.34259259259</x:v>
      </x:c>
      <x:c r="Z1795" s="151" t="n">
        <x:v>44714.350810185184</x:v>
      </x:c>
      <x:c r="AA1795" s="120" t="n">
        <x:v>711</x:v>
      </x:c>
      <x:c r="AB1795" s="120" t="str">
        <x:v>Normal</x:v>
      </x:c>
      <x:c r="AC1795" s="120" t="n">
        <x:v>1</x:v>
      </x:c>
      <x:c r="AD1795" s="120" t="n">
        <x:v>212</x:v>
      </x:c>
      <x:c r="AE1795" s="120" t="n">
        <x:v>3</x:v>
      </x:c>
      <x:c r="AF1795" s="120" t="n">
        <x:v>12</x:v>
      </x:c>
      <x:c r="AG1795" s="120" t="str">
        <x:v>train=1|anomaly=0</x:v>
      </x:c>
    </x:row>
    <x:row r="1796">
      <x:c r="A1796" s="120" t="n">
        <x:v>1795</x:v>
      </x:c>
      <x:c r="B1796" s="120" t="n">
        <x:v>0</x:v>
      </x:c>
      <x:c r="C1796" s="120" t="n">
        <x:v>0</x:v>
      </x:c>
      <x:c r="D1796" s="120" t="str">
        <x:v>CADC0894</x:v>
      </x:c>
      <x:c r="E1796" s="120" t="n">
        <x:v>1</x:v>
      </x:c>
      <x:c r="F1796" s="120" t="n">
        <x:v>740</x:v>
      </x:c>
      <x:c r="G1796" s="120" t="n">
        <x:v>741</x:v>
      </x:c>
      <x:c r="H1796" s="120" t="n">
        <x:v>0.23343433591093118</x:v>
      </x:c>
      <x:c r="I1796" s="120" t="n">
        <x:v>0.0913261390795794</x:v>
      </x:c>
      <x:c r="J1796" s="120" t="n">
        <x:v>0.3022021493629379</x:v>
      </x:c>
      <x:c r="K1796" s="120" t="n">
        <x:v>-0.9786933695990365</x:v>
      </x:c>
      <x:c r="L1796" s="120" t="n">
        <x:v>0.8256536378653349</x:v>
      </x:c>
      <x:c r="M1796" s="120" t="n">
        <x:v>2</x:v>
      </x:c>
      <x:c r="N1796" s="120" t="n">
        <x:v>1</x:v>
      </x:c>
      <x:c r="O1796" s="120" t="n">
        <x:v>1</x:v>
      </x:c>
      <x:c r="P1796" s="120" t="n">
        <x:v>32</x:v>
      </x:c>
      <x:c r="Q1796" s="120" t="n">
        <x:v>99</x:v>
      </x:c>
      <x:c r="R1796" s="120" t="n">
        <x:v>0.00001899623814943541</x:v>
      </x:c>
      <x:c r="S1796" s="120" t="n">
        <x:v>0.000010478514495343177</x:v>
      </x:c>
      <x:c r="T1796" s="120" t="n">
        <x:v>740</x:v>
      </x:c>
      <x:c r="U1796" s="120" t="n">
        <x:v>741</x:v>
      </x:c>
      <x:c r="V1796" s="120" t="n">
        <x:v>0.0001234137014588911</x:v>
      </x:c>
      <x:c r="W1796" s="120" t="n">
        <x:v>0.0001232471512544931</x:v>
      </x:c>
      <x:c r="X1796" s="120" t="n">
        <x:v>1796</x:v>
      </x:c>
      <x:c r="Y1796" s="151" t="n">
        <x:v>44714.35082175926</x:v>
      </x:c>
      <x:c r="Z1796" s="151" t="n">
        <x:v>44714.35938657408</x:v>
      </x:c>
      <x:c r="AA1796" s="120" t="n">
        <x:v>741</x:v>
      </x:c>
      <x:c r="AB1796" s="120" t="str">
        <x:v>Normal</x:v>
      </x:c>
      <x:c r="AC1796" s="120" t="n">
        <x:v>1</x:v>
      </x:c>
      <x:c r="AD1796" s="120" t="n">
        <x:v>349</x:v>
      </x:c>
      <x:c r="AE1796" s="120" t="n">
        <x:v>4</x:v>
      </x:c>
      <x:c r="AF1796" s="120" t="n">
        <x:v>49</x:v>
      </x:c>
      <x:c r="AG1796" s="120" t="str">
        <x:v>train=0|anomaly=0</x:v>
      </x:c>
    </x:row>
    <x:row r="1797">
      <x:c r="A1797" s="120" t="n">
        <x:v>1796</x:v>
      </x:c>
      <x:c r="B1797" s="120" t="n">
        <x:v>0</x:v>
      </x:c>
      <x:c r="C1797" s="120" t="n">
        <x:v>1</x:v>
      </x:c>
      <x:c r="D1797" s="120" t="str">
        <x:v>CADC0872</x:v>
      </x:c>
      <x:c r="E1797" s="120" t="n">
        <x:v>5</x:v>
      </x:c>
      <x:c r="F1797" s="120" t="n">
        <x:v>520</x:v>
      </x:c>
      <x:c r="G1797" s="120" t="n">
        <x:v>105</x:v>
      </x:c>
      <x:c r="H1797" s="120" t="n">
        <x:v>-0.0000032459535885714285</x:v>
      </x:c>
      <x:c r="I1797" s="120" t="n">
        <x:v>7.056315631693552e-11</x:v>
      </x:c>
      <x:c r="J1797" s="120" t="n">
        <x:v>0.000008400187873907077</x:v>
      </x:c>
      <x:c r="K1797" s="120" t="n">
        <x:v>-1.4014856844403778</x:v>
      </x:c>
      <x:c r="L1797" s="120" t="n">
        <x:v>-0.0017150387634802184</x:v>
      </x:c>
      <x:c r="M1797" s="120" t="n">
        <x:v>1</x:v>
      </x:c>
      <x:c r="N1797" s="120" t="n">
        <x:v>1</x:v>
      </x:c>
      <x:c r="O1797" s="120" t="n">
        <x:v>1</x:v>
      </x:c>
      <x:c r="P1797" s="120" t="n">
        <x:v>29</x:v>
      </x:c>
      <x:c r="Q1797" s="120" t="n">
        <x:v>35</x:v>
      </x:c>
      <x:c r="R1797" s="120" t="n">
        <x:v>4.961026775005839e-13</x:v>
      </x:c>
      <x:c r="S1797" s="120" t="n">
        <x:v>6.469953009414841e-13</x:v>
      </x:c>
      <x:c r="T1797" s="120" t="n">
        <x:v>2600</x:v>
      </x:c>
      <x:c r="U1797" s="120" t="n">
        <x:v>525</x:v>
      </x:c>
      <x:c r="V1797" s="120" t="n">
        <x:v>1.356983775325683e-13</x:v>
      </x:c>
      <x:c r="W1797" s="120" t="n">
        <x:v>6.720300601612907e-13</x:v>
      </x:c>
      <x:c r="X1797" s="120" t="n">
        <x:v>1797</x:v>
      </x:c>
      <x:c r="Y1797" s="151" t="n">
        <x:v>44597.5243287037</x:v>
      </x:c>
      <x:c r="Z1797" s="151" t="n">
        <x:v>44597.53034722222</x:v>
      </x:c>
      <x:c r="AA1797" s="120" t="n">
        <x:v>105</x:v>
      </x:c>
      <x:c r="AB1797" s="120" t="str">
        <x:v>Normal</x:v>
      </x:c>
      <x:c r="AC1797" s="120" t="n">
        <x:v>0</x:v>
      </x:c>
      <x:c r="AD1797" s="120"/>
      <x:c r="AE1797" s="120"/>
      <x:c r="AF1797" s="120"/>
      <x:c r="AG1797" s="120"/>
    </x:row>
    <x:row r="1798">
      <x:c r="A1798" s="120" t="n">
        <x:v>1797</x:v>
      </x:c>
      <x:c r="B1798" s="120" t="n">
        <x:v>0</x:v>
      </x:c>
      <x:c r="C1798" s="120" t="n">
        <x:v>1</x:v>
      </x:c>
      <x:c r="D1798" s="120" t="str">
        <x:v>CADC0872</x:v>
      </x:c>
      <x:c r="E1798" s="120" t="n">
        <x:v>5</x:v>
      </x:c>
      <x:c r="F1798" s="120" t="n">
        <x:v>605</x:v>
      </x:c>
      <x:c r="G1798" s="120" t="n">
        <x:v>122</x:v>
      </x:c>
      <x:c r="H1798" s="120" t="n">
        <x:v>0.000005084253254098361</x:v>
      </x:c>
      <x:c r="I1798" s="120" t="n">
        <x:v>1.8233318867244998e-10</x:v>
      </x:c>
      <x:c r="J1798" s="120" t="n">
        <x:v>0.000013503080710432342</x:v>
      </x:c>
      <x:c r="K1798" s="120" t="n">
        <x:v>-1.4403343557446813</x:v>
      </x:c>
      <x:c r="L1798" s="120" t="n">
        <x:v>-0.1115450559444778</x:v>
      </x:c>
      <x:c r="M1798" s="120" t="n">
        <x:v>1</x:v>
      </x:c>
      <x:c r="N1798" s="120" t="n">
        <x:v>1</x:v>
      </x:c>
      <x:c r="O1798" s="120" t="n">
        <x:v>1</x:v>
      </x:c>
      <x:c r="P1798" s="120" t="n">
        <x:v>32</x:v>
      </x:c>
      <x:c r="Q1798" s="120" t="n">
        <x:v>41</x:v>
      </x:c>
      <x:c r="R1798" s="120" t="n">
        <x:v>8.194200626720827e-13</x:v>
      </x:c>
      <x:c r="S1798" s="120" t="n">
        <x:v>1.0461123618778057e-12</x:v>
      </x:c>
      <x:c r="T1798" s="120" t="n">
        <x:v>3025</x:v>
      </x:c>
      <x:c r="U1798" s="120" t="n">
        <x:v>610</x:v>
      </x:c>
      <x:c r="V1798" s="120" t="n">
        <x:v>3.013771713594214e-13</x:v>
      </x:c>
      <x:c r="W1798" s="120" t="n">
        <x:v>1.4945343333807375e-12</x:v>
      </x:c>
      <x:c r="X1798" s="120" t="n">
        <x:v>1798</x:v>
      </x:c>
      <x:c r="Y1798" s="151" t="n">
        <x:v>44597.53040509259</x:v>
      </x:c>
      <x:c r="Z1798" s="151" t="n">
        <x:v>44597.537407407406</x:v>
      </x:c>
      <x:c r="AA1798" s="120" t="n">
        <x:v>122</x:v>
      </x:c>
      <x:c r="AB1798" s="120" t="str">
        <x:v>Normal</x:v>
      </x:c>
      <x:c r="AC1798" s="120" t="n">
        <x:v>1</x:v>
      </x:c>
      <x:c r="AD1798" s="120" t="n">
        <x:v>317</x:v>
      </x:c>
      <x:c r="AE1798" s="120" t="n">
        <x:v>4</x:v>
      </x:c>
      <x:c r="AF1798" s="120" t="n">
        <x:v>17</x:v>
      </x:c>
      <x:c r="AG1798" s="120" t="str">
        <x:v>train=1|anomaly=0</x:v>
      </x:c>
    </x:row>
    <x:row r="1799">
      <x:c r="A1799" s="120" t="n">
        <x:v>1798</x:v>
      </x:c>
      <x:c r="B1799" s="120" t="n">
        <x:v>0</x:v>
      </x:c>
      <x:c r="C1799" s="120" t="n">
        <x:v>1</x:v>
      </x:c>
      <x:c r="D1799" s="120" t="str">
        <x:v>CADC0872</x:v>
      </x:c>
      <x:c r="E1799" s="120" t="n">
        <x:v>5</x:v>
      </x:c>
      <x:c r="F1799" s="120" t="n">
        <x:v>700</x:v>
      </x:c>
      <x:c r="G1799" s="120" t="n">
        <x:v>141</x:v>
      </x:c>
      <x:c r="H1799" s="120" t="n">
        <x:v>9.445327872340428e-7</x:v>
      </x:c>
      <x:c r="I1799" s="120" t="n">
        <x:v>1.91762008476406e-10</x:v>
      </x:c>
      <x:c r="J1799" s="120" t="n">
        <x:v>0.000013847816018289888</x:v>
      </x:c>
      <x:c r="K1799" s="120" t="n">
        <x:v>-1.3808427113760229</x:v>
      </x:c>
      <x:c r="L1799" s="120" t="n">
        <x:v>-0.18114620972528114</x:v>
      </x:c>
      <x:c r="M1799" s="120" t="n">
        <x:v>1</x:v>
      </x:c>
      <x:c r="N1799" s="120" t="n">
        <x:v>1</x:v>
      </x:c>
      <x:c r="O1799" s="120" t="n">
        <x:v>1</x:v>
      </x:c>
      <x:c r="P1799" s="120" t="n">
        <x:v>39</x:v>
      </x:c>
      <x:c r="Q1799" s="120" t="n">
        <x:v>48</x:v>
      </x:c>
      <x:c r="R1799" s="120" t="n">
        <x:v>5.915052100527897e-13</x:v>
      </x:c>
      <x:c r="S1799" s="120" t="n">
        <x:v>7.072623538066726e-13</x:v>
      </x:c>
      <x:c r="T1799" s="120" t="n">
        <x:v>3500</x:v>
      </x:c>
      <x:c r="U1799" s="120" t="n">
        <x:v>705</x:v>
      </x:c>
      <x:c r="V1799" s="120" t="n">
        <x:v>2.7394572639486574e-13</x:v>
      </x:c>
      <x:c r="W1799" s="120" t="n">
        <x:v>1.3600142445135178e-12</x:v>
      </x:c>
      <x:c r="X1799" s="120" t="n">
        <x:v>1799</x:v>
      </x:c>
      <x:c r="Y1799" s="151" t="n">
        <x:v>44597.537465277775</x:v>
      </x:c>
      <x:c r="Z1799" s="151" t="n">
        <x:v>44597.54556712963</x:v>
      </x:c>
      <x:c r="AA1799" s="120" t="n">
        <x:v>141</x:v>
      </x:c>
      <x:c r="AB1799" s="120" t="str">
        <x:v>Normal</x:v>
      </x:c>
      <x:c r="AC1799" s="120" t="n">
        <x:v>0</x:v>
      </x:c>
      <x:c r="AD1799" s="120"/>
      <x:c r="AE1799" s="120"/>
      <x:c r="AF1799" s="120"/>
      <x:c r="AG1799" s="120"/>
    </x:row>
    <x:row r="1800">
      <x:c r="A1800" s="120" t="n">
        <x:v>1799</x:v>
      </x:c>
      <x:c r="B1800" s="120" t="n">
        <x:v>0</x:v>
      </x:c>
      <x:c r="C1800" s="120" t="n">
        <x:v>1</x:v>
      </x:c>
      <x:c r="D1800" s="120" t="str">
        <x:v>CADC0872</x:v>
      </x:c>
      <x:c r="E1800" s="120" t="n">
        <x:v>5</x:v>
      </x:c>
      <x:c r="F1800" s="120" t="n">
        <x:v>940</x:v>
      </x:c>
      <x:c r="G1800" s="120" t="n">
        <x:v>188</x:v>
      </x:c>
      <x:c r="H1800" s="120" t="n">
        <x:v>-0.000005370821982446809</x:v>
      </x:c>
      <x:c r="I1800" s="120" t="n">
        <x:v>1.0116579540681689e-10</x:v>
      </x:c>
      <x:c r="J1800" s="120" t="n">
        <x:v>0.000010058120868572662</x:v>
      </x:c>
      <x:c r="K1800" s="120" t="n">
        <x:v>-0.9044532103121403</x:v>
      </x:c>
      <x:c r="L1800" s="120" t="n">
        <x:v>-0.4285123839946289</x:v>
      </x:c>
      <x:c r="M1800" s="120" t="n">
        <x:v>1</x:v>
      </x:c>
      <x:c r="N1800" s="120" t="n">
        <x:v>1</x:v>
      </x:c>
      <x:c r="O1800" s="120" t="n">
        <x:v>1</x:v>
      </x:c>
      <x:c r="P1800" s="120" t="n">
        <x:v>58</x:v>
      </x:c>
      <x:c r="Q1800" s="120" t="n">
        <x:v>62</x:v>
      </x:c>
      <x:c r="R1800" s="120" t="n">
        <x:v>3.849842997765305e-13</x:v>
      </x:c>
      <x:c r="S1800" s="120" t="n">
        <x:v>7.907341081781658e-13</x:v>
      </x:c>
      <x:c r="T1800" s="120" t="n">
        <x:v>4792</x:v>
      </x:c>
      <x:c r="U1800" s="120" t="n">
        <x:v>940</x:v>
      </x:c>
      <x:c r="V1800" s="120" t="n">
        <x:v>1.076231866029967e-13</x:v>
      </x:c>
      <x:c r="W1800" s="120" t="n">
        <x:v>5.381159330149835e-13</x:v>
      </x:c>
      <x:c r="X1800" s="120" t="n">
        <x:v>1800</x:v>
      </x:c>
      <x:c r="Y1800" s="151" t="n">
        <x:v>44597.86678240741</x:v>
      </x:c>
      <x:c r="Z1800" s="151" t="n">
        <x:v>44597.87766203703</x:v>
      </x:c>
      <x:c r="AA1800" s="120" t="n">
        <x:v>188</x:v>
      </x:c>
      <x:c r="AB1800" s="120" t="str">
        <x:v>Normal</x:v>
      </x:c>
      <x:c r="AC1800" s="120" t="n">
        <x:v>0</x:v>
      </x:c>
      <x:c r="AD1800" s="120"/>
      <x:c r="AE1800" s="120"/>
      <x:c r="AF1800" s="120"/>
      <x:c r="AG1800" s="120"/>
    </x:row>
    <x:row r="1801">
      <x:c r="A1801" s="120" t="n">
        <x:v>1800</x:v>
      </x:c>
      <x:c r="B1801" s="120" t="n">
        <x:v>1</x:v>
      </x:c>
      <x:c r="C1801" s="120" t="n">
        <x:v>1</x:v>
      </x:c>
      <x:c r="D1801" s="120" t="str">
        <x:v>CADC0872</x:v>
      </x:c>
      <x:c r="E1801" s="120" t="n">
        <x:v>5</x:v>
      </x:c>
      <x:c r="F1801" s="120" t="n">
        <x:v>815</x:v>
      </x:c>
      <x:c r="G1801" s="120" t="n">
        <x:v>148</x:v>
      </x:c>
      <x:c r="H1801" s="120" t="n">
        <x:v>-0.000008375030533783784</x:v>
      </x:c>
      <x:c r="I1801" s="120" t="n">
        <x:v>6.341295599080263e-10</x:v>
      </x:c>
      <x:c r="J1801" s="120" t="n">
        <x:v>0.000025181929233242363</x:v>
      </x:c>
      <x:c r="K1801" s="120" t="n">
        <x:v>-1.0635554134401008</x:v>
      </x:c>
      <x:c r="L1801" s="120" t="n">
        <x:v>0.15709503534328229</x:v>
      </x:c>
      <x:c r="M1801" s="120" t="n">
        <x:v>5</x:v>
      </x:c>
      <x:c r="N1801" s="120" t="n">
        <x:v>2</x:v>
      </x:c>
      <x:c r="O1801" s="120" t="n">
        <x:v>1</x:v>
      </x:c>
      <x:c r="P1801" s="120" t="n">
        <x:v>5</x:v>
      </x:c>
      <x:c r="Q1801" s="120" t="n">
        <x:v>9</x:v>
      </x:c>
      <x:c r="R1801" s="120" t="n">
        <x:v>5.1147784565706985e-11</x:v>
      </x:c>
      <x:c r="S1801" s="120" t="n">
        <x:v>1.3438547390688565e-10</x:v>
      </x:c>
      <x:c r="T1801" s="120" t="n">
        <x:v>10891</x:v>
      </x:c>
      <x:c r="U1801" s="120" t="n">
        <x:v>740</x:v>
      </x:c>
      <x:c r="V1801" s="120" t="n">
        <x:v>7.780730796417501e-13</x:v>
      </x:c>
      <x:c r="W1801" s="120" t="n">
        <x:v>4.284659188567745e-12</x:v>
      </x:c>
      <x:c r="X1801" s="120" t="n">
        <x:v>1801</x:v>
      </x:c>
      <x:c r="Y1801" s="151" t="n">
        <x:v>44597.87773148148</x:v>
      </x:c>
      <x:c r="Z1801" s="151" t="n">
        <x:v>44597.88716435185</x:v>
      </x:c>
      <x:c r="AA1801" s="120" t="n">
        <x:v>148</x:v>
      </x:c>
      <x:c r="AB1801" s="120" t="str">
        <x:v>Anomalous</x:v>
      </x:c>
      <x:c r="AC1801" s="120" t="n">
        <x:v>0</x:v>
      </x:c>
      <x:c r="AD1801" s="120"/>
      <x:c r="AE1801" s="120"/>
      <x:c r="AF1801" s="120"/>
      <x:c r="AG1801" s="120"/>
    </x:row>
    <x:row r="1802">
      <x:c r="A1802" s="120" t="n">
        <x:v>1801</x:v>
      </x:c>
      <x:c r="B1802" s="120" t="n">
        <x:v>0</x:v>
      </x:c>
      <x:c r="C1802" s="120" t="n">
        <x:v>1</x:v>
      </x:c>
      <x:c r="D1802" s="120" t="str">
        <x:v>CADC0872</x:v>
      </x:c>
      <x:c r="E1802" s="120" t="n">
        <x:v>5</x:v>
      </x:c>
      <x:c r="F1802" s="120" t="n">
        <x:v>1335</x:v>
      </x:c>
      <x:c r="G1802" s="120" t="n">
        <x:v>268</x:v>
      </x:c>
      <x:c r="H1802" s="120" t="n">
        <x:v>-0.000010750317313432835</x:v>
      </x:c>
      <x:c r="I1802" s="120" t="n">
        <x:v>4.97317663075386e-10</x:v>
      </x:c>
      <x:c r="J1802" s="120" t="n">
        <x:v>0.00002230062023970154</x:v>
      </x:c>
      <x:c r="K1802" s="120" t="n">
        <x:v>-1.4741160147327235</x:v>
      </x:c>
      <x:c r="L1802" s="120" t="n">
        <x:v>-0.12875243252508353</x:v>
      </x:c>
      <x:c r="M1802" s="120" t="n">
        <x:v>1</x:v>
      </x:c>
      <x:c r="N1802" s="120" t="n">
        <x:v>1</x:v>
      </x:c>
      <x:c r="O1802" s="120" t="n">
        <x:v>1</x:v>
      </x:c>
      <x:c r="P1802" s="120" t="n">
        <x:v>80</x:v>
      </x:c>
      <x:c r="Q1802" s="120" t="n">
        <x:v>90</x:v>
      </x:c>
      <x:c r="R1802" s="120" t="n">
        <x:v>4.967066767680425e-13</x:v>
      </x:c>
      <x:c r="S1802" s="120" t="n">
        <x:v>6.223949999677747e-13</x:v>
      </x:c>
      <x:c r="T1802" s="120" t="n">
        <x:v>6675</x:v>
      </x:c>
      <x:c r="U1802" s="120" t="n">
        <x:v>1340</x:v>
      </x:c>
      <x:c r="V1802" s="120" t="n">
        <x:v>3.725225940639595e-13</x:v>
      </x:c>
      <x:c r="W1802" s="120" t="n">
        <x:v>1.855662921923082e-12</x:v>
      </x:c>
      <x:c r="X1802" s="120" t="n">
        <x:v>1802</x:v>
      </x:c>
      <x:c r="Y1802" s="151" t="n">
        <x:v>44597.88722222222</x:v>
      </x:c>
      <x:c r="Z1802" s="151" t="n">
        <x:v>44597.90267361111</x:v>
      </x:c>
      <x:c r="AA1802" s="120" t="n">
        <x:v>268</x:v>
      </x:c>
      <x:c r="AB1802" s="120" t="str">
        <x:v>Normal</x:v>
      </x:c>
      <x:c r="AC1802" s="120" t="n">
        <x:v>0</x:v>
      </x:c>
      <x:c r="AD1802" s="120"/>
      <x:c r="AE1802" s="120"/>
      <x:c r="AF1802" s="120"/>
      <x:c r="AG1802" s="120"/>
    </x:row>
    <x:row r="1803">
      <x:c r="A1803" s="120" t="n">
        <x:v>1802</x:v>
      </x:c>
      <x:c r="B1803" s="120" t="n">
        <x:v>0</x:v>
      </x:c>
      <x:c r="C1803" s="120" t="n">
        <x:v>1</x:v>
      </x:c>
      <x:c r="D1803" s="120" t="str">
        <x:v>CADC0872</x:v>
      </x:c>
      <x:c r="E1803" s="120" t="n">
        <x:v>5</x:v>
      </x:c>
      <x:c r="F1803" s="120" t="n">
        <x:v>890</x:v>
      </x:c>
      <x:c r="G1803" s="120" t="n">
        <x:v>179</x:v>
      </x:c>
      <x:c r="H1803" s="120" t="n">
        <x:v>-0.000010367414569832401</x:v>
      </x:c>
      <x:c r="I1803" s="120" t="n">
        <x:v>2.8549285713916477e-10</x:v>
      </x:c>
      <x:c r="J1803" s="120" t="n">
        <x:v>0.00001689653387944299</x:v>
      </x:c>
      <x:c r="K1803" s="120" t="n">
        <x:v>-1.2821648276221789</x:v>
      </x:c>
      <x:c r="L1803" s="120" t="n">
        <x:v>-0.180238656091997</x:v>
      </x:c>
      <x:c r="M1803" s="120" t="n">
        <x:v>1</x:v>
      </x:c>
      <x:c r="N1803" s="120" t="n">
        <x:v>1</x:v>
      </x:c>
      <x:c r="O1803" s="120" t="n">
        <x:v>1</x:v>
      </x:c>
      <x:c r="P1803" s="120" t="n">
        <x:v>52</x:v>
      </x:c>
      <x:c r="Q1803" s="120" t="n">
        <x:v>60</x:v>
      </x:c>
      <x:c r="R1803" s="120" t="n">
        <x:v>6.491689210560579e-13</x:v>
      </x:c>
      <x:c r="S1803" s="120" t="n">
        <x:v>7.139221643881289e-13</x:v>
      </x:c>
      <x:c r="T1803" s="120" t="n">
        <x:v>4450</x:v>
      </x:c>
      <x:c r="U1803" s="120" t="n">
        <x:v>895</x:v>
      </x:c>
      <x:c r="V1803" s="120" t="n">
        <x:v>3.2077849116760086e-13</x:v>
      </x:c>
      <x:c r="W1803" s="120" t="n">
        <x:v>1.5949321627886299e-12</x:v>
      </x:c>
      <x:c r="X1803" s="120" t="n">
        <x:v>1803</x:v>
      </x:c>
      <x:c r="Y1803" s="151" t="n">
        <x:v>44597.90273148148</x:v>
      </x:c>
      <x:c r="Z1803" s="151" t="n">
        <x:v>44597.91303240741</x:v>
      </x:c>
      <x:c r="AA1803" s="120" t="n">
        <x:v>179</x:v>
      </x:c>
      <x:c r="AB1803" s="120" t="str">
        <x:v>Normal</x:v>
      </x:c>
      <x:c r="AC1803" s="120" t="n">
        <x:v>0</x:v>
      </x:c>
      <x:c r="AD1803" s="120"/>
      <x:c r="AE1803" s="120"/>
      <x:c r="AF1803" s="120"/>
      <x:c r="AG1803" s="120"/>
    </x:row>
    <x:row r="1804">
      <x:c r="A1804" s="120" t="n">
        <x:v>1803</x:v>
      </x:c>
      <x:c r="B1804" s="120" t="n">
        <x:v>1</x:v>
      </x:c>
      <x:c r="C1804" s="120" t="n">
        <x:v>0</x:v>
      </x:c>
      <x:c r="D1804" s="120" t="str">
        <x:v>CADC0872</x:v>
      </x:c>
      <x:c r="E1804" s="120" t="n">
        <x:v>5</x:v>
      </x:c>
      <x:c r="F1804" s="120" t="n">
        <x:v>930</x:v>
      </x:c>
      <x:c r="G1804" s="120" t="n">
        <x:v>187</x:v>
      </x:c>
      <x:c r="H1804" s="120" t="n">
        <x:v>0.000005071832524064172</x:v>
      </x:c>
      <x:c r="I1804" s="120" t="n">
        <x:v>5.082029692521433e-10</x:v>
      </x:c>
      <x:c r="J1804" s="120" t="n">
        <x:v>0.000022543357541682724</x:v>
      </x:c>
      <x:c r="K1804" s="120" t="n">
        <x:v>-1.460710042415064</x:v>
      </x:c>
      <x:c r="L1804" s="120" t="n">
        <x:v>-0.15786361440438587</x:v>
      </x:c>
      <x:c r="M1804" s="120" t="n">
        <x:v>3</x:v>
      </x:c>
      <x:c r="N1804" s="120" t="n">
        <x:v>1</x:v>
      </x:c>
      <x:c r="O1804" s="120" t="n">
        <x:v>1</x:v>
      </x:c>
      <x:c r="P1804" s="120" t="n">
        <x:v>2</x:v>
      </x:c>
      <x:c r="Q1804" s="120" t="n">
        <x:v>4</x:v>
      </x:c>
      <x:c r="R1804" s="120" t="n">
        <x:v>1.3273278485571528e-11</x:v>
      </x:c>
      <x:c r="S1804" s="120" t="n">
        <x:v>3.046783662429221e-11</x:v>
      </x:c>
      <x:c r="T1804" s="120" t="n">
        <x:v>4650</x:v>
      </x:c>
      <x:c r="U1804" s="120" t="n">
        <x:v>935</x:v>
      </x:c>
      <x:c r="V1804" s="120" t="n">
        <x:v>5.464548056474659e-13</x:v>
      </x:c>
      <x:c r="W1804" s="120" t="n">
        <x:v>2.717662937177237e-12</x:v>
      </x:c>
      <x:c r="X1804" s="120" t="n">
        <x:v>1804</x:v>
      </x:c>
      <x:c r="Y1804" s="151" t="n">
        <x:v>44597.913090277776</x:v>
      </x:c>
      <x:c r="Z1804" s="151" t="n">
        <x:v>44597.923854166664</x:v>
      </x:c>
      <x:c r="AA1804" s="120" t="n">
        <x:v>187</x:v>
      </x:c>
      <x:c r="AB1804" s="120" t="str">
        <x:v>Anomalous</x:v>
      </x:c>
      <x:c r="AC1804" s="120" t="n">
        <x:v>0</x:v>
      </x:c>
      <x:c r="AD1804" s="120"/>
      <x:c r="AE1804" s="120"/>
      <x:c r="AF1804" s="120"/>
      <x:c r="AG1804" s="120"/>
    </x:row>
    <x:row r="1805">
      <x:c r="A1805" s="120" t="n">
        <x:v>1804</x:v>
      </x:c>
      <x:c r="B1805" s="120" t="n">
        <x:v>1</x:v>
      </x:c>
      <x:c r="C1805" s="120" t="n">
        <x:v>1</x:v>
      </x:c>
      <x:c r="D1805" s="120" t="str">
        <x:v>CADC0872</x:v>
      </x:c>
      <x:c r="E1805" s="120" t="n">
        <x:v>5</x:v>
      </x:c>
      <x:c r="F1805" s="120" t="n">
        <x:v>900</x:v>
      </x:c>
      <x:c r="G1805" s="120" t="n">
        <x:v>156</x:v>
      </x:c>
      <x:c r="H1805" s="120" t="n">
        <x:v>0.000023139875663461538</x:v>
      </x:c>
      <x:c r="I1805" s="120" t="n">
        <x:v>8.966620521035037e-10</x:v>
      </x:c>
      <x:c r="J1805" s="120" t="n">
        <x:v>0.00002994431585632745</x:v>
      </x:c>
      <x:c r="K1805" s="120" t="n">
        <x:v>0.1449144505661888</x:v>
      </x:c>
      <x:c r="L1805" s="120" t="n">
        <x:v>-1.1793362184602392</x:v>
      </x:c>
      <x:c r="M1805" s="120" t="n">
        <x:v>2</x:v>
      </x:c>
      <x:c r="N1805" s="120" t="n">
        <x:v>1</x:v>
      </x:c>
      <x:c r="O1805" s="120" t="n">
        <x:v>1</x:v>
      </x:c>
      <x:c r="P1805" s="120" t="n">
        <x:v>2</x:v>
      </x:c>
      <x:c r="Q1805" s="120" t="n">
        <x:v>3</x:v>
      </x:c>
      <x:c r="R1805" s="120" t="n">
        <x:v>3.143740975919186e-11</x:v>
      </x:c>
      <x:c r="S1805" s="120" t="n">
        <x:v>6.136023996396869e-11</x:v>
      </x:c>
      <x:c r="T1805" s="120" t="n">
        <x:v>20750</x:v>
      </x:c>
      <x:c r="U1805" s="120" t="n">
        <x:v>780</x:v>
      </x:c>
      <x:c r="V1805" s="120" t="n">
        <x:v>9.96291169003893e-13</x:v>
      </x:c>
      <x:c r="W1805" s="120" t="n">
        <x:v>5.747833667330151e-12</x:v>
      </x:c>
      <x:c r="X1805" s="120" t="n">
        <x:v>1805</x:v>
      </x:c>
      <x:c r="Y1805" s="151" t="n">
        <x:v>44597.93956018519</x:v>
      </x:c>
      <x:c r="Z1805" s="151" t="n">
        <x:v>44597.94997685185</x:v>
      </x:c>
      <x:c r="AA1805" s="120" t="n">
        <x:v>156</x:v>
      </x:c>
      <x:c r="AB1805" s="120" t="str">
        <x:v>Anomalous</x:v>
      </x:c>
      <x:c r="AC1805" s="120" t="n">
        <x:v>0</x:v>
      </x:c>
      <x:c r="AD1805" s="120"/>
      <x:c r="AE1805" s="120"/>
      <x:c r="AF1805" s="120"/>
      <x:c r="AG1805" s="120"/>
    </x:row>
    <x:row r="1806">
      <x:c r="A1806" s="120" t="n">
        <x:v>1805</x:v>
      </x:c>
      <x:c r="B1806" s="120" t="n">
        <x:v>1</x:v>
      </x:c>
      <x:c r="C1806" s="120" t="n">
        <x:v>0</x:v>
      </x:c>
      <x:c r="D1806" s="120" t="str">
        <x:v>CADC0872</x:v>
      </x:c>
      <x:c r="E1806" s="120" t="n">
        <x:v>5</x:v>
      </x:c>
      <x:c r="F1806" s="120" t="n">
        <x:v>616</x:v>
      </x:c>
      <x:c r="G1806" s="120" t="n">
        <x:v>124</x:v>
      </x:c>
      <x:c r="H1806" s="120" t="n">
        <x:v>-0.000009254690283629036</x:v>
      </x:c>
      <x:c r="I1806" s="120" t="n">
        <x:v>2.4955272953619863e-10</x:v>
      </x:c>
      <x:c r="J1806" s="120" t="n">
        <x:v>0.000015797238035055325</x:v>
      </x:c>
      <x:c r="K1806" s="120" t="n">
        <x:v>-0.7300209167974696</x:v>
      </x:c>
      <x:c r="L1806" s="120" t="n">
        <x:v>-0.6970441152391552</x:v>
      </x:c>
      <x:c r="M1806" s="120" t="n">
        <x:v>2</x:v>
      </x:c>
      <x:c r="N1806" s="120" t="n">
        <x:v>2</x:v>
      </x:c>
      <x:c r="O1806" s="120" t="n">
        <x:v>1</x:v>
      </x:c>
      <x:c r="P1806" s="120" t="n">
        <x:v>1</x:v>
      </x:c>
      <x:c r="Q1806" s="120" t="n">
        <x:v>1</x:v>
      </x:c>
      <x:c r="R1806" s="120" t="n">
        <x:v>4.4912141779856063e-11</x:v>
      </x:c>
      <x:c r="S1806" s="120" t="n">
        <x:v>1.351887124570742e-10</x:v>
      </x:c>
      <x:c r="T1806" s="120" t="n">
        <x:v>3086</x:v>
      </x:c>
      <x:c r="U1806" s="120" t="n">
        <x:v>620</x:v>
      </x:c>
      <x:c r="V1806" s="120" t="n">
        <x:v>4.051180674288939e-13</x:v>
      </x:c>
      <x:c r="W1806" s="120" t="n">
        <x:v>2.0125220123886985e-12</x:v>
      </x:c>
      <x:c r="X1806" s="120" t="n">
        <x:v>1806</x:v>
      </x:c>
      <x:c r="Y1806" s="151" t="n">
        <x:v>44597.97555555555</x:v>
      </x:c>
      <x:c r="Z1806" s="151" t="n">
        <x:v>44597.98268518518</x:v>
      </x:c>
      <x:c r="AA1806" s="120" t="n">
        <x:v>124</x:v>
      </x:c>
      <x:c r="AB1806" s="120" t="str">
        <x:v>Anomalous</x:v>
      </x:c>
      <x:c r="AC1806" s="120" t="n">
        <x:v>1</x:v>
      </x:c>
      <x:c r="AD1806" s="120" t="n">
        <x:v>168</x:v>
      </x:c>
      <x:c r="AE1806" s="120" t="n">
        <x:v>2</x:v>
      </x:c>
      <x:c r="AF1806" s="120" t="n">
        <x:v>68</x:v>
      </x:c>
      <x:c r="AG1806" s="120" t="str">
        <x:v>train=0|anomaly=1</x:v>
      </x:c>
    </x:row>
    <x:row r="1807">
      <x:c r="A1807" s="120" t="n">
        <x:v>1806</x:v>
      </x:c>
      <x:c r="B1807" s="120" t="n">
        <x:v>0</x:v>
      </x:c>
      <x:c r="C1807" s="120" t="n">
        <x:v>1</x:v>
      </x:c>
      <x:c r="D1807" s="120" t="str">
        <x:v>CADC0872</x:v>
      </x:c>
      <x:c r="E1807" s="120" t="n">
        <x:v>5</x:v>
      </x:c>
      <x:c r="F1807" s="120" t="n">
        <x:v>560</x:v>
      </x:c>
      <x:c r="G1807" s="120" t="n">
        <x:v>113</x:v>
      </x:c>
      <x:c r="H1807" s="120" t="n">
        <x:v>0.000011806977230088495</x:v>
      </x:c>
      <x:c r="I1807" s="120" t="n">
        <x:v>3.4458290878568883e-10</x:v>
      </x:c>
      <x:c r="J1807" s="120" t="n">
        <x:v>0.000018562944507423624</x:v>
      </x:c>
      <x:c r="K1807" s="120" t="n">
        <x:v>-1.2455118631699373</x:v>
      </x:c>
      <x:c r="L1807" s="120" t="n">
        <x:v>-0.13114002003175826</x:v>
      </x:c>
      <x:c r="M1807" s="120" t="n">
        <x:v>1</x:v>
      </x:c>
      <x:c r="N1807" s="120" t="n">
        <x:v>1</x:v>
      </x:c>
      <x:c r="O1807" s="120" t="n">
        <x:v>1</x:v>
      </x:c>
      <x:c r="P1807" s="120" t="n">
        <x:v>31</x:v>
      </x:c>
      <x:c r="Q1807" s="120" t="n">
        <x:v>43</x:v>
      </x:c>
      <x:c r="R1807" s="120" t="n">
        <x:v>1.6111347631728136e-12</x:v>
      </x:c>
      <x:c r="S1807" s="120" t="n">
        <x:v>1.153117390619114e-12</x:v>
      </x:c>
      <x:c r="T1807" s="120" t="n">
        <x:v>2800</x:v>
      </x:c>
      <x:c r="U1807" s="120" t="n">
        <x:v>565</x:v>
      </x:c>
      <x:c r="V1807" s="120" t="n">
        <x:v>6.153266228315872e-13</x:v>
      </x:c>
      <x:c r="W1807" s="120" t="n">
        <x:v>3.049406272439724e-12</x:v>
      </x:c>
      <x:c r="X1807" s="120" t="n">
        <x:v>1807</x:v>
      </x:c>
      <x:c r="Y1807" s="151" t="n">
        <x:v>44598.000451388885</x:v>
      </x:c>
      <x:c r="Z1807" s="151" t="n">
        <x:v>44598.00693287037</x:v>
      </x:c>
      <x:c r="AA1807" s="120" t="n">
        <x:v>113</x:v>
      </x:c>
      <x:c r="AB1807" s="120" t="str">
        <x:v>Normal</x:v>
      </x:c>
      <x:c r="AC1807" s="120" t="n">
        <x:v>1</x:v>
      </x:c>
      <x:c r="AD1807" s="120" t="n">
        <x:v>549</x:v>
      </x:c>
      <x:c r="AE1807" s="120" t="n">
        <x:v>6</x:v>
      </x:c>
      <x:c r="AF1807" s="120" t="n">
        <x:v>49</x:v>
      </x:c>
      <x:c r="AG1807" s="120" t="str">
        <x:v>train=1|anomaly=0</x:v>
      </x:c>
    </x:row>
    <x:row r="1808">
      <x:c r="A1808" s="120" t="n">
        <x:v>1807</x:v>
      </x:c>
      <x:c r="B1808" s="120" t="n">
        <x:v>0</x:v>
      </x:c>
      <x:c r="C1808" s="120" t="n">
        <x:v>1</x:v>
      </x:c>
      <x:c r="D1808" s="120" t="str">
        <x:v>CADC0872</x:v>
      </x:c>
      <x:c r="E1808" s="120" t="n">
        <x:v>5</x:v>
      </x:c>
      <x:c r="F1808" s="120" t="n">
        <x:v>510</x:v>
      </x:c>
      <x:c r="G1808" s="120" t="n">
        <x:v>103</x:v>
      </x:c>
      <x:c r="H1808" s="120" t="n">
        <x:v>-1.7335889320388395e-7</x:v>
      </x:c>
      <x:c r="I1808" s="120" t="n">
        <x:v>2.7814856333025894e-10</x:v>
      </x:c>
      <x:c r="J1808" s="120" t="n">
        <x:v>0.000016677786523704486</x:v>
      </x:c>
      <x:c r="K1808" s="120" t="n">
        <x:v>-1.5021383508452502</x:v>
      </x:c>
      <x:c r="L1808" s="120" t="n">
        <x:v>-0.048840640570074076</x:v>
      </x:c>
      <x:c r="M1808" s="120" t="n">
        <x:v>1</x:v>
      </x:c>
      <x:c r="N1808" s="120" t="n">
        <x:v>1</x:v>
      </x:c>
      <x:c r="O1808" s="120" t="n">
        <x:v>1</x:v>
      </x:c>
      <x:c r="P1808" s="120" t="n">
        <x:v>26</x:v>
      </x:c>
      <x:c r="Q1808" s="120" t="n">
        <x:v>34</x:v>
      </x:c>
      <x:c r="R1808" s="120" t="n">
        <x:v>1.349687062194093e-12</x:v>
      </x:c>
      <x:c r="S1808" s="120" t="n">
        <x:v>8.276034904977174e-13</x:v>
      </x:c>
      <x:c r="T1808" s="120" t="n">
        <x:v>2550</x:v>
      </x:c>
      <x:c r="U1808" s="120" t="n">
        <x:v>515</x:v>
      </x:c>
      <x:c r="V1808" s="120" t="n">
        <x:v>5.453893398632528e-13</x:v>
      </x:c>
      <x:c r="W1808" s="120" t="n">
        <x:v>2.7004714886432906e-12</x:v>
      </x:c>
      <x:c r="X1808" s="120" t="n">
        <x:v>1808</x:v>
      </x:c>
      <x:c r="Y1808" s="151" t="n">
        <x:v>44598.00699074074</x:v>
      </x:c>
      <x:c r="Z1808" s="151" t="n">
        <x:v>44598.01289351852</x:v>
      </x:c>
      <x:c r="AA1808" s="120" t="n">
        <x:v>103</x:v>
      </x:c>
      <x:c r="AB1808" s="120" t="str">
        <x:v>Normal</x:v>
      </x:c>
      <x:c r="AC1808" s="120" t="n">
        <x:v>1</x:v>
      </x:c>
      <x:c r="AD1808" s="120" t="n">
        <x:v>550</x:v>
      </x:c>
      <x:c r="AE1808" s="120" t="n">
        <x:v>6</x:v>
      </x:c>
      <x:c r="AF1808" s="120" t="n">
        <x:v>50</x:v>
      </x:c>
      <x:c r="AG1808" s="120" t="str">
        <x:v>train=1|anomaly=0</x:v>
      </x:c>
    </x:row>
    <x:row r="1809">
      <x:c r="A1809" s="120" t="n">
        <x:v>1808</x:v>
      </x:c>
      <x:c r="B1809" s="120" t="n">
        <x:v>0</x:v>
      </x:c>
      <x:c r="C1809" s="120" t="n">
        <x:v>1</x:v>
      </x:c>
      <x:c r="D1809" s="120" t="str">
        <x:v>CADC0872</x:v>
      </x:c>
      <x:c r="E1809" s="120" t="n">
        <x:v>5</x:v>
      </x:c>
      <x:c r="F1809" s="120" t="n">
        <x:v>580</x:v>
      </x:c>
      <x:c r="G1809" s="120" t="n">
        <x:v>117</x:v>
      </x:c>
      <x:c r="H1809" s="120" t="n">
        <x:v>0.000003741888811965812</x:v>
      </x:c>
      <x:c r="I1809" s="120" t="n">
        <x:v>4.222759406758205e-10</x:v>
      </x:c>
      <x:c r="J1809" s="120" t="n">
        <x:v>0.00002054935377757219</x:v>
      </x:c>
      <x:c r="K1809" s="120" t="n">
        <x:v>-1.4018470241716396</x:v>
      </x:c>
      <x:c r="L1809" s="120" t="n">
        <x:v>-0.10443775439678284</x:v>
      </x:c>
      <x:c r="M1809" s="120" t="n">
        <x:v>1</x:v>
      </x:c>
      <x:c r="N1809" s="120" t="n">
        <x:v>1</x:v>
      </x:c>
      <x:c r="O1809" s="120" t="n">
        <x:v>1</x:v>
      </x:c>
      <x:c r="P1809" s="120" t="n">
        <x:v>26</x:v>
      </x:c>
      <x:c r="Q1809" s="120" t="n">
        <x:v>39</x:v>
      </x:c>
      <x:c r="R1809" s="120" t="n">
        <x:v>1.6850315421829718e-12</x:v>
      </x:c>
      <x:c r="S1809" s="120" t="n">
        <x:v>8.876349870416091e-13</x:v>
      </x:c>
      <x:c r="T1809" s="120" t="n">
        <x:v>2900</x:v>
      </x:c>
      <x:c r="U1809" s="120" t="n">
        <x:v>585</x:v>
      </x:c>
      <x:c r="V1809" s="120" t="n">
        <x:v>7.280619666824491e-13</x:v>
      </x:c>
      <x:c r="W1809" s="120" t="n">
        <x:v>3.6091960741523117e-12</x:v>
      </x:c>
      <x:c r="X1809" s="120" t="n">
        <x:v>1809</x:v>
      </x:c>
      <x:c r="Y1809" s="151" t="n">
        <x:v>44598.01295138889</x:v>
      </x:c>
      <x:c r="Z1809" s="151" t="n">
        <x:v>44598.01966435185</x:v>
      </x:c>
      <x:c r="AA1809" s="120" t="n">
        <x:v>117</x:v>
      </x:c>
      <x:c r="AB1809" s="120" t="str">
        <x:v>Normal</x:v>
      </x:c>
      <x:c r="AC1809" s="120" t="n">
        <x:v>0</x:v>
      </x:c>
      <x:c r="AD1809" s="120"/>
      <x:c r="AE1809" s="120"/>
      <x:c r="AF1809" s="120"/>
      <x:c r="AG1809" s="120"/>
    </x:row>
    <x:row r="1810">
      <x:c r="A1810" s="120" t="n">
        <x:v>1809</x:v>
      </x:c>
      <x:c r="B1810" s="120" t="n">
        <x:v>0</x:v>
      </x:c>
      <x:c r="C1810" s="120" t="n">
        <x:v>1</x:v>
      </x:c>
      <x:c r="D1810" s="120" t="str">
        <x:v>CADC0872</x:v>
      </x:c>
      <x:c r="E1810" s="120" t="n">
        <x:v>5</x:v>
      </x:c>
      <x:c r="F1810" s="120" t="n">
        <x:v>535</x:v>
      </x:c>
      <x:c r="G1810" s="120" t="n">
        <x:v>108</x:v>
      </x:c>
      <x:c r="H1810" s="120" t="n">
        <x:v>-0.0000067203611851851845</x:v>
      </x:c>
      <x:c r="I1810" s="120" t="n">
        <x:v>1.4988010902925591e-10</x:v>
      </x:c>
      <x:c r="J1810" s="120" t="n">
        <x:v>0.000012242553207123745</x:v>
      </x:c>
      <x:c r="K1810" s="120" t="n">
        <x:v>-0.5310923193760222</x:v>
      </x:c>
      <x:c r="L1810" s="120" t="n">
        <x:v>-0.6838269194845955</x:v>
      </x:c>
      <x:c r="M1810" s="120" t="n">
        <x:v>1</x:v>
      </x:c>
      <x:c r="N1810" s="120" t="n">
        <x:v>1</x:v>
      </x:c>
      <x:c r="O1810" s="120" t="n">
        <x:v>1</x:v>
      </x:c>
      <x:c r="P1810" s="120" t="n">
        <x:v>27</x:v>
      </x:c>
      <x:c r="Q1810" s="120" t="n">
        <x:v>33</x:v>
      </x:c>
      <x:c r="R1810" s="120" t="n">
        <x:v>6.895272116590365e-13</x:v>
      </x:c>
      <x:c r="S1810" s="120" t="n">
        <x:v>7.2988326055576e-13</x:v>
      </x:c>
      <x:c r="T1810" s="120" t="n">
        <x:v>2675</x:v>
      </x:c>
      <x:c r="U1810" s="120" t="n">
        <x:v>540</x:v>
      </x:c>
      <x:c r="V1810" s="120" t="n">
        <x:v>2.8014973650328207e-13</x:v>
      </x:c>
      <x:c r="W1810" s="120" t="n">
        <x:v>1.3877787873079251e-12</x:v>
      </x:c>
      <x:c r="X1810" s="120" t="n">
        <x:v>1810</x:v>
      </x:c>
      <x:c r="Y1810" s="151" t="n">
        <x:v>44598.01972222222</x:v>
      </x:c>
      <x:c r="Z1810" s="151" t="n">
        <x:v>44598.02591435185</x:v>
      </x:c>
      <x:c r="AA1810" s="120" t="n">
        <x:v>108</x:v>
      </x:c>
      <x:c r="AB1810" s="120" t="str">
        <x:v>Normal</x:v>
      </x:c>
      <x:c r="AC1810" s="120" t="n">
        <x:v>1</x:v>
      </x:c>
      <x:c r="AD1810" s="120" t="n">
        <x:v>923</x:v>
      </x:c>
      <x:c r="AE1810" s="120" t="n">
        <x:v>10</x:v>
      </x:c>
      <x:c r="AF1810" s="120" t="n">
        <x:v>23</x:v>
      </x:c>
      <x:c r="AG1810" s="120" t="str">
        <x:v>train=1|anomaly=0</x:v>
      </x:c>
    </x:row>
    <x:row r="1811">
      <x:c r="A1811" s="120" t="n">
        <x:v>1810</x:v>
      </x:c>
      <x:c r="B1811" s="120" t="n">
        <x:v>1</x:v>
      </x:c>
      <x:c r="C1811" s="120" t="n">
        <x:v>1</x:v>
      </x:c>
      <x:c r="D1811" s="120" t="str">
        <x:v>CADC0872</x:v>
      </x:c>
      <x:c r="E1811" s="120" t="n">
        <x:v>5</x:v>
      </x:c>
      <x:c r="F1811" s="120" t="n">
        <x:v>1115</x:v>
      </x:c>
      <x:c r="G1811" s="120" t="n">
        <x:v>224</x:v>
      </x:c>
      <x:c r="H1811" s="120" t="n">
        <x:v>0.000015332640294642856</x:v>
      </x:c>
      <x:c r="I1811" s="120" t="n">
        <x:v>3.1960478327479187e-10</x:v>
      </x:c>
      <x:c r="J1811" s="120" t="n">
        <x:v>0.00001787749376380235</x:v>
      </x:c>
      <x:c r="K1811" s="120" t="n">
        <x:v>1.5847302560567176</x:v>
      </x:c>
      <x:c r="L1811" s="120" t="n">
        <x:v>0.6517728758988862</x:v>
      </x:c>
      <x:c r="M1811" s="120" t="n">
        <x:v>12</x:v>
      </x:c>
      <x:c r="N1811" s="120" t="n">
        <x:v>4</x:v>
      </x:c>
      <x:c r="O1811" s="120" t="n">
        <x:v>3</x:v>
      </x:c>
      <x:c r="P1811" s="120" t="n">
        <x:v>12</x:v>
      </x:c>
      <x:c r="Q1811" s="120" t="n">
        <x:v>21</x:v>
      </x:c>
      <x:c r="R1811" s="120" t="n">
        <x:v>2.4745539533790426e-10</x:v>
      </x:c>
      <x:c r="S1811" s="120" t="n">
        <x:v>7.053767874245124e-10</x:v>
      </x:c>
      <x:c r="T1811" s="120" t="n">
        <x:v>5575</x:v>
      </x:c>
      <x:c r="U1811" s="120" t="n">
        <x:v>1120</x:v>
      </x:c>
      <x:c r="V1811" s="120" t="n">
        <x:v>2.866410612329972e-13</x:v>
      </x:c>
      <x:c r="W1811" s="120" t="n">
        <x:v>1.4268070681910351e-12</x:v>
      </x:c>
      <x:c r="X1811" s="120" t="n">
        <x:v>1811</x:v>
      </x:c>
      <x:c r="Y1811" s="151" t="n">
        <x:v>44598.780127314814</x:v>
      </x:c>
      <x:c r="Z1811" s="151" t="n">
        <x:v>44598.793032407404</x:v>
      </x:c>
      <x:c r="AA1811" s="120" t="n">
        <x:v>224</x:v>
      </x:c>
      <x:c r="AB1811" s="120" t="str">
        <x:v>Anomalous</x:v>
      </x:c>
      <x:c r="AC1811" s="120" t="n">
        <x:v>1</x:v>
      </x:c>
      <x:c r="AD1811" s="120" t="n">
        <x:v>678</x:v>
      </x:c>
      <x:c r="AE1811" s="120" t="n">
        <x:v>7</x:v>
      </x:c>
      <x:c r="AF1811" s="120" t="n">
        <x:v>78</x:v>
      </x:c>
      <x:c r="AG1811" s="120" t="str">
        <x:v>train=1|anomaly=1</x:v>
      </x:c>
    </x:row>
    <x:row r="1812">
      <x:c r="A1812" s="120" t="n">
        <x:v>1811</x:v>
      </x:c>
      <x:c r="B1812" s="120" t="n">
        <x:v>1</x:v>
      </x:c>
      <x:c r="C1812" s="120" t="n">
        <x:v>1</x:v>
      </x:c>
      <x:c r="D1812" s="120" t="str">
        <x:v>CADC0872</x:v>
      </x:c>
      <x:c r="E1812" s="120" t="n">
        <x:v>5</x:v>
      </x:c>
      <x:c r="F1812" s="120" t="n">
        <x:v>695</x:v>
      </x:c>
      <x:c r="G1812" s="120" t="n">
        <x:v>140</x:v>
      </x:c>
      <x:c r="H1812" s="120" t="n">
        <x:v>0.0000031775917642857136</x:v>
      </x:c>
      <x:c r="I1812" s="120" t="n">
        <x:v>4.840165732278672e-10</x:v>
      </x:c>
      <x:c r="J1812" s="120" t="n">
        <x:v>0.00002200037666104531</x:v>
      </x:c>
      <x:c r="K1812" s="120" t="n">
        <x:v>0.1832392950011208</x:v>
      </x:c>
      <x:c r="L1812" s="120" t="n">
        <x:v>0.39325623027243245</x:v>
      </x:c>
      <x:c r="M1812" s="120" t="n">
        <x:v>6</x:v>
      </x:c>
      <x:c r="N1812" s="120" t="n">
        <x:v>2</x:v>
      </x:c>
      <x:c r="O1812" s="120" t="n">
        <x:v>1</x:v>
      </x:c>
      <x:c r="P1812" s="120" t="n">
        <x:v>7</x:v>
      </x:c>
      <x:c r="Q1812" s="120" t="n">
        <x:v>10</x:v>
      </x:c>
      <x:c r="R1812" s="120" t="n">
        <x:v>1.4781280346737349e-10</x:v>
      </x:c>
      <x:c r="S1812" s="120" t="n">
        <x:v>4.048305678963018e-10</x:v>
      </x:c>
      <x:c r="T1812" s="120" t="n">
        <x:v>3475</x:v>
      </x:c>
      <x:c r="U1812" s="120" t="n">
        <x:v>700</x:v>
      </x:c>
      <x:c r="V1812" s="120" t="n">
        <x:v>6.964267240688736e-13</x:v>
      </x:c>
      <x:c r="W1812" s="120" t="n">
        <x:v>3.4572612373419084e-12</x:v>
      </x:c>
      <x:c r="X1812" s="120" t="n">
        <x:v>1812</x:v>
      </x:c>
      <x:c r="Y1812" s="151" t="n">
        <x:v>44598.79332175926</x:v>
      </x:c>
      <x:c r="Z1812" s="151" t="n">
        <x:v>44598.80136574074</x:v>
      </x:c>
      <x:c r="AA1812" s="120" t="n">
        <x:v>140</x:v>
      </x:c>
      <x:c r="AB1812" s="120" t="str">
        <x:v>Anomalous</x:v>
      </x:c>
      <x:c r="AC1812" s="120" t="n">
        <x:v>1</x:v>
      </x:c>
      <x:c r="AD1812" s="120" t="n">
        <x:v>603</x:v>
      </x:c>
      <x:c r="AE1812" s="120" t="n">
        <x:v>7</x:v>
      </x:c>
      <x:c r="AF1812" s="120" t="n">
        <x:v>3</x:v>
      </x:c>
      <x:c r="AG1812" s="120" t="str">
        <x:v>train=1|anomaly=1</x:v>
      </x:c>
    </x:row>
    <x:row r="1813">
      <x:c r="A1813" s="120" t="n">
        <x:v>1812</x:v>
      </x:c>
      <x:c r="B1813" s="120" t="n">
        <x:v>1</x:v>
      </x:c>
      <x:c r="C1813" s="120" t="n">
        <x:v>0</x:v>
      </x:c>
      <x:c r="D1813" s="120" t="str">
        <x:v>CADC0872</x:v>
      </x:c>
      <x:c r="E1813" s="120" t="n">
        <x:v>5</x:v>
      </x:c>
      <x:c r="F1813" s="120" t="n">
        <x:v>680</x:v>
      </x:c>
      <x:c r="G1813" s="120" t="n">
        <x:v>137</x:v>
      </x:c>
      <x:c r="H1813" s="120" t="n">
        <x:v>-0.000006574501357664234</x:v>
      </x:c>
      <x:c r="I1813" s="120" t="n">
        <x:v>4.659054632372504e-10</x:v>
      </x:c>
      <x:c r="J1813" s="120" t="n">
        <x:v>0.00002158484336837426</x:v>
      </x:c>
      <x:c r="K1813" s="120" t="n">
        <x:v>3.49958047735426</x:v>
      </x:c>
      <x:c r="L1813" s="120" t="n">
        <x:v>1.4914924112849355</x:v>
      </x:c>
      <x:c r="M1813" s="120" t="n">
        <x:v>10</x:v>
      </x:c>
      <x:c r="N1813" s="120" t="n">
        <x:v>5</x:v>
      </x:c>
      <x:c r="O1813" s="120" t="n">
        <x:v>1</x:v>
      </x:c>
      <x:c r="P1813" s="120" t="n">
        <x:v>10</x:v>
      </x:c>
      <x:c r="Q1813" s="120" t="n">
        <x:v>15</x:v>
      </x:c>
      <x:c r="R1813" s="120" t="n">
        <x:v>5.749235498848713e-10</x:v>
      </x:c>
      <x:c r="S1813" s="120" t="n">
        <x:v>1.7864335913782697e-9</x:v>
      </x:c>
      <x:c r="T1813" s="120" t="n">
        <x:v>3400</x:v>
      </x:c>
      <x:c r="U1813" s="120" t="n">
        <x:v>685</x:v>
      </x:c>
      <x:c r="V1813" s="120" t="n">
        <x:v>6.851550929959564e-13</x:v>
      </x:c>
      <x:c r="W1813" s="120" t="n">
        <x:v>3.4007698046514625e-12</x:v>
      </x:c>
      <x:c r="X1813" s="120" t="n">
        <x:v>1813</x:v>
      </x:c>
      <x:c r="Y1813" s="151" t="n">
        <x:v>44598.823587962965</x:v>
      </x:c>
      <x:c r="Z1813" s="151" t="n">
        <x:v>44598.831458333334</x:v>
      </x:c>
      <x:c r="AA1813" s="120" t="n">
        <x:v>137</x:v>
      </x:c>
      <x:c r="AB1813" s="120" t="str">
        <x:v>Anomalous</x:v>
      </x:c>
      <x:c r="AC1813" s="120" t="n">
        <x:v>1</x:v>
      </x:c>
      <x:c r="AD1813" s="120" t="n">
        <x:v>186</x:v>
      </x:c>
      <x:c r="AE1813" s="120" t="n">
        <x:v>2</x:v>
      </x:c>
      <x:c r="AF1813" s="120" t="n">
        <x:v>86</x:v>
      </x:c>
      <x:c r="AG1813" s="120" t="str">
        <x:v>train=0|anomaly=1</x:v>
      </x:c>
    </x:row>
    <x:row r="1814">
      <x:c r="A1814" s="120" t="n">
        <x:v>1813</x:v>
      </x:c>
      <x:c r="B1814" s="120" t="n">
        <x:v>0</x:v>
      </x:c>
      <x:c r="C1814" s="120" t="n">
        <x:v>1</x:v>
      </x:c>
      <x:c r="D1814" s="120" t="str">
        <x:v>CADC0872</x:v>
      </x:c>
      <x:c r="E1814" s="120" t="n">
        <x:v>5</x:v>
      </x:c>
      <x:c r="F1814" s="120" t="n">
        <x:v>785</x:v>
      </x:c>
      <x:c r="G1814" s="120" t="n">
        <x:v>158</x:v>
      </x:c>
      <x:c r="H1814" s="120" t="n">
        <x:v>0.000002805441829113924</x:v>
      </x:c>
      <x:c r="I1814" s="120" t="n">
        <x:v>6.344314077537253e-10</x:v>
      </x:c>
      <x:c r="J1814" s="120" t="n">
        <x:v>0.00002518792186254605</x:v>
      </x:c>
      <x:c r="K1814" s="120" t="n">
        <x:v>-1.3453066103818874</x:v>
      </x:c>
      <x:c r="L1814" s="120" t="n">
        <x:v>-0.2583843496294722</x:v>
      </x:c>
      <x:c r="M1814" s="120" t="n">
        <x:v>1</x:v>
      </x:c>
      <x:c r="N1814" s="120" t="n">
        <x:v>1</x:v>
      </x:c>
      <x:c r="O1814" s="120" t="n">
        <x:v>1</x:v>
      </x:c>
      <x:c r="P1814" s="120" t="n">
        <x:v>38</x:v>
      </x:c>
      <x:c r="Q1814" s="120" t="n">
        <x:v>56</x:v>
      </x:c>
      <x:c r="R1814" s="120" t="n">
        <x:v>1.5514252105638217e-12</x:v>
      </x:c>
      <x:c r="S1814" s="120" t="n">
        <x:v>9.533696721506425e-13</x:v>
      </x:c>
      <x:c r="T1814" s="120" t="n">
        <x:v>3925</x:v>
      </x:c>
      <x:c r="U1814" s="120" t="n">
        <x:v>790</x:v>
      </x:c>
      <x:c r="V1814" s="120" t="n">
        <x:v>8.081928761193953e-13</x:v>
      </x:c>
      <x:c r="W1814" s="120" t="n">
        <x:v>4.015388656669148e-12</x:v>
      </x:c>
      <x:c r="X1814" s="120" t="n">
        <x:v>1814</x:v>
      </x:c>
      <x:c r="Y1814" s="151" t="n">
        <x:v>44598.8315162037</x:v>
      </x:c>
      <x:c r="Z1814" s="151" t="n">
        <x:v>44598.84060185185</x:v>
      </x:c>
      <x:c r="AA1814" s="120" t="n">
        <x:v>158</x:v>
      </x:c>
      <x:c r="AB1814" s="120" t="str">
        <x:v>Normal</x:v>
      </x:c>
      <x:c r="AC1814" s="120" t="n">
        <x:v>1</x:v>
      </x:c>
      <x:c r="AD1814" s="120" t="n">
        <x:v>754</x:v>
      </x:c>
      <x:c r="AE1814" s="120" t="n">
        <x:v>8</x:v>
      </x:c>
      <x:c r="AF1814" s="120" t="n">
        <x:v>54</x:v>
      </x:c>
      <x:c r="AG1814" s="120" t="str">
        <x:v>train=1|anomaly=0</x:v>
      </x:c>
    </x:row>
    <x:row r="1815">
      <x:c r="A1815" s="120" t="n">
        <x:v>1814</x:v>
      </x:c>
      <x:c r="B1815" s="120" t="n">
        <x:v>0</x:v>
      </x:c>
      <x:c r="C1815" s="120" t="n">
        <x:v>1</x:v>
      </x:c>
      <x:c r="D1815" s="120" t="str">
        <x:v>CADC0872</x:v>
      </x:c>
      <x:c r="E1815" s="120" t="n">
        <x:v>5</x:v>
      </x:c>
      <x:c r="F1815" s="120" t="n">
        <x:v>1030</x:v>
      </x:c>
      <x:c r="G1815" s="120" t="n">
        <x:v>207</x:v>
      </x:c>
      <x:c r="H1815" s="120" t="n">
        <x:v>-0.00001221384836231884</x:v>
      </x:c>
      <x:c r="I1815" s="120" t="n">
        <x:v>3.349221214651256e-10</x:v>
      </x:c>
      <x:c r="J1815" s="120" t="n">
        <x:v>0.00001830087761461525</x:v>
      </x:c>
      <x:c r="K1815" s="120" t="n">
        <x:v>-1.49033027883763</x:v>
      </x:c>
      <x:c r="L1815" s="120" t="n">
        <x:v>0.09325928315380227</x:v>
      </x:c>
      <x:c r="M1815" s="120" t="n">
        <x:v>1</x:v>
      </x:c>
      <x:c r="N1815" s="120" t="n">
        <x:v>1</x:v>
      </x:c>
      <x:c r="O1815" s="120" t="n">
        <x:v>1</x:v>
      </x:c>
      <x:c r="P1815" s="120" t="n">
        <x:v>57</x:v>
      </x:c>
      <x:c r="Q1815" s="120" t="n">
        <x:v>64</x:v>
      </x:c>
      <x:c r="R1815" s="120" t="n">
        <x:v>6.206478756894795e-13</x:v>
      </x:c>
      <x:c r="S1815" s="120" t="n">
        <x:v>9.068351352939966e-13</x:v>
      </x:c>
      <x:c r="T1815" s="120" t="n">
        <x:v>5150</x:v>
      </x:c>
      <x:c r="U1815" s="120" t="n">
        <x:v>1035</x:v>
      </x:c>
      <x:c r="V1815" s="120" t="n">
        <x:v>3.2516710821856855e-13</x:v>
      </x:c>
      <x:c r="W1815" s="120" t="n">
        <x:v>1.617981263116549e-12</x:v>
      </x:c>
      <x:c r="X1815" s="120" t="n">
        <x:v>1815</x:v>
      </x:c>
      <x:c r="Y1815" s="151" t="n">
        <x:v>44601.96454861111</x:v>
      </x:c>
      <x:c r="Z1815" s="151" t="n">
        <x:v>44601.97646990741</x:v>
      </x:c>
      <x:c r="AA1815" s="120" t="n">
        <x:v>207</x:v>
      </x:c>
      <x:c r="AB1815" s="120" t="str">
        <x:v>Normal</x:v>
      </x:c>
      <x:c r="AC1815" s="120" t="n">
        <x:v>1</x:v>
      </x:c>
      <x:c r="AD1815" s="120" t="n">
        <x:v>191</x:v>
      </x:c>
      <x:c r="AE1815" s="120" t="n">
        <x:v>2</x:v>
      </x:c>
      <x:c r="AF1815" s="120" t="n">
        <x:v>91</x:v>
      </x:c>
      <x:c r="AG1815" s="120" t="str">
        <x:v>train=1|anomaly=0</x:v>
      </x:c>
    </x:row>
    <x:row r="1816">
      <x:c r="A1816" s="120" t="n">
        <x:v>1815</x:v>
      </x:c>
      <x:c r="B1816" s="120" t="n">
        <x:v>1</x:v>
      </x:c>
      <x:c r="C1816" s="120" t="n">
        <x:v>1</x:v>
      </x:c>
      <x:c r="D1816" s="120" t="str">
        <x:v>CADC0872</x:v>
      </x:c>
      <x:c r="E1816" s="120" t="n">
        <x:v>5</x:v>
      </x:c>
      <x:c r="F1816" s="120" t="n">
        <x:v>985</x:v>
      </x:c>
      <x:c r="G1816" s="120" t="n">
        <x:v>198</x:v>
      </x:c>
      <x:c r="H1816" s="120" t="n">
        <x:v>-0.000002303626871717173</x:v>
      </x:c>
      <x:c r="I1816" s="120" t="n">
        <x:v>3.8428430403974887e-10</x:v>
      </x:c>
      <x:c r="J1816" s="120" t="n">
        <x:v>0.000019603170764948943</x:v>
      </x:c>
      <x:c r="K1816" s="120" t="n">
        <x:v>1.7198640966306211</x:v>
      </x:c>
      <x:c r="L1816" s="120" t="n">
        <x:v>0.7937532076371356</x:v>
      </x:c>
      <x:c r="M1816" s="120" t="n">
        <x:v>6</x:v>
      </x:c>
      <x:c r="N1816" s="120" t="n">
        <x:v>3</x:v>
      </x:c>
      <x:c r="O1816" s="120" t="n">
        <x:v>1</x:v>
      </x:c>
      <x:c r="P1816" s="120" t="n">
        <x:v>6</x:v>
      </x:c>
      <x:c r="Q1816" s="120" t="n">
        <x:v>8</x:v>
      </x:c>
      <x:c r="R1816" s="120" t="n">
        <x:v>1.411211142025681e-10</x:v>
      </x:c>
      <x:c r="S1816" s="120" t="n">
        <x:v>3.7332842670152686e-10</x:v>
      </x:c>
      <x:c r="T1816" s="120" t="n">
        <x:v>4925</x:v>
      </x:c>
      <x:c r="U1816" s="120" t="n">
        <x:v>990</x:v>
      </x:c>
      <x:c r="V1816" s="120" t="n">
        <x:v>3.9013634927893287e-13</x:v>
      </x:c>
      <x:c r="W1816" s="120" t="n">
        <x:v>1.94082981838257e-12</x:v>
      </x:c>
      <x:c r="X1816" s="120" t="n">
        <x:v>1816</x:v>
      </x:c>
      <x:c r="Y1816" s="151" t="n">
        <x:v>44601.97652777778</x:v>
      </x:c>
      <x:c r="Z1816" s="151" t="n">
        <x:v>44601.98792824074</x:v>
      </x:c>
      <x:c r="AA1816" s="120" t="n">
        <x:v>198</x:v>
      </x:c>
      <x:c r="AB1816" s="120" t="str">
        <x:v>Anomalous</x:v>
      </x:c>
      <x:c r="AC1816" s="120" t="n">
        <x:v>1</x:v>
      </x:c>
      <x:c r="AD1816" s="120" t="n">
        <x:v>948</x:v>
      </x:c>
      <x:c r="AE1816" s="120" t="n">
        <x:v>10</x:v>
      </x:c>
      <x:c r="AF1816" s="120" t="n">
        <x:v>48</x:v>
      </x:c>
      <x:c r="AG1816" s="120" t="str">
        <x:v>train=1|anomaly=1</x:v>
      </x:c>
    </x:row>
    <x:row r="1817">
      <x:c r="A1817" s="120" t="n">
        <x:v>1816</x:v>
      </x:c>
      <x:c r="B1817" s="120" t="n">
        <x:v>0</x:v>
      </x:c>
      <x:c r="C1817" s="120" t="n">
        <x:v>0</x:v>
      </x:c>
      <x:c r="D1817" s="120" t="str">
        <x:v>CADC0872</x:v>
      </x:c>
      <x:c r="E1817" s="120" t="n">
        <x:v>5</x:v>
      </x:c>
      <x:c r="F1817" s="120" t="n">
        <x:v>680</x:v>
      </x:c>
      <x:c r="G1817" s="120" t="n">
        <x:v>137</x:v>
      </x:c>
      <x:c r="H1817" s="120" t="n">
        <x:v>-0.0000022314420437956207</x:v>
      </x:c>
      <x:c r="I1817" s="120" t="n">
        <x:v>6.690327011058262e-10</x:v>
      </x:c>
      <x:c r="J1817" s="120" t="n">
        <x:v>0.00002586566645392742</x:v>
      </x:c>
      <x:c r="K1817" s="120" t="n">
        <x:v>-1.3769525298981722</x:v>
      </x:c>
      <x:c r="L1817" s="120" t="n">
        <x:v>-0.06137545161625517</x:v>
      </x:c>
      <x:c r="M1817" s="120" t="n">
        <x:v>1</x:v>
      </x:c>
      <x:c r="N1817" s="120" t="n">
        <x:v>1</x:v>
      </x:c>
      <x:c r="O1817" s="120" t="n">
        <x:v>1</x:v>
      </x:c>
      <x:c r="P1817" s="120" t="n">
        <x:v>40</x:v>
      </x:c>
      <x:c r="Q1817" s="120" t="n">
        <x:v>47</x:v>
      </x:c>
      <x:c r="R1817" s="120" t="n">
        <x:v>1.6899295553839265e-12</x:v>
      </x:c>
      <x:c r="S1817" s="120" t="n">
        <x:v>8.917754519911948e-13</x:v>
      </x:c>
      <x:c r="T1817" s="120" t="n">
        <x:v>3400</x:v>
      </x:c>
      <x:c r="U1817" s="120" t="n">
        <x:v>685</x:v>
      </x:c>
      <x:c r="V1817" s="120" t="n">
        <x:v>9.838716192732738e-13</x:v>
      </x:c>
      <x:c r="W1817" s="120" t="n">
        <x:v>4.883450373035228e-12</x:v>
      </x:c>
      <x:c r="X1817" s="120" t="n">
        <x:v>1817</x:v>
      </x:c>
      <x:c r="Y1817" s="151" t="n">
        <x:v>44603.33373842593</x:v>
      </x:c>
      <x:c r="Z1817" s="151" t="n">
        <x:v>44603.3416087963</x:v>
      </x:c>
      <x:c r="AA1817" s="120" t="n">
        <x:v>137</x:v>
      </x:c>
      <x:c r="AB1817" s="120" t="str">
        <x:v>Normal</x:v>
      </x:c>
      <x:c r="AC1817" s="120" t="n">
        <x:v>0</x:v>
      </x:c>
      <x:c r="AD1817" s="120"/>
      <x:c r="AE1817" s="120"/>
      <x:c r="AF1817" s="120"/>
      <x:c r="AG1817" s="120"/>
    </x:row>
    <x:row r="1818">
      <x:c r="A1818" s="120" t="n">
        <x:v>1817</x:v>
      </x:c>
      <x:c r="B1818" s="120" t="n">
        <x:v>1</x:v>
      </x:c>
      <x:c r="C1818" s="120" t="n">
        <x:v>1</x:v>
      </x:c>
      <x:c r="D1818" s="120" t="str">
        <x:v>CADC0872</x:v>
      </x:c>
      <x:c r="E1818" s="120" t="n">
        <x:v>5</x:v>
      </x:c>
      <x:c r="F1818" s="120" t="n">
        <x:v>525</x:v>
      </x:c>
      <x:c r="G1818" s="120" t="n">
        <x:v>106</x:v>
      </x:c>
      <x:c r="H1818" s="120" t="n">
        <x:v>-0.0000019524160754716984</x:v>
      </x:c>
      <x:c r="I1818" s="120" t="n">
        <x:v>7.580032671895225e-10</x:v>
      </x:c>
      <x:c r="J1818" s="120" t="n">
        <x:v>0.00002753185913064213</x:v>
      </x:c>
      <x:c r="K1818" s="120" t="n">
        <x:v>-1.2606820415412114</x:v>
      </x:c>
      <x:c r="L1818" s="120" t="n">
        <x:v>0.06326600981298616</x:v>
      </x:c>
      <x:c r="M1818" s="120" t="n">
        <x:v>3</x:v>
      </x:c>
      <x:c r="N1818" s="120" t="n">
        <x:v>1</x:v>
      </x:c>
      <x:c r="O1818" s="120" t="n">
        <x:v>1</x:v>
      </x:c>
      <x:c r="P1818" s="120" t="n">
        <x:v>3</x:v>
      </x:c>
      <x:c r="Q1818" s="120" t="n">
        <x:v>12</x:v>
      </x:c>
      <x:c r="R1818" s="120" t="n">
        <x:v>5.0345882883986266e-11</x:v>
      </x:c>
      <x:c r="S1818" s="120" t="n">
        <x:v>7.743266987492675e-11</x:v>
      </x:c>
      <x:c r="T1818" s="120" t="n">
        <x:v>2625</x:v>
      </x:c>
      <x:c r="U1818" s="120" t="n">
        <x:v>530</x:v>
      </x:c>
      <x:c r="V1818" s="120" t="n">
        <x:v>1.443815747027662e-12</x:v>
      </x:c>
      <x:c r="W1818" s="120" t="n">
        <x:v>7.1509742187690805e-12</x:v>
      </x:c>
      <x:c r="X1818" s="120" t="n">
        <x:v>1818</x:v>
      </x:c>
      <x:c r="Y1818" s="151" t="n">
        <x:v>44603.34166666667</x:v>
      </x:c>
      <x:c r="Z1818" s="151" t="n">
        <x:v>44603.34774305556</x:v>
      </x:c>
      <x:c r="AA1818" s="120" t="n">
        <x:v>106</x:v>
      </x:c>
      <x:c r="AB1818" s="120" t="str">
        <x:v>Anomalous</x:v>
      </x:c>
      <x:c r="AC1818" s="120" t="n">
        <x:v>1</x:v>
      </x:c>
      <x:c r="AD1818" s="120" t="n">
        <x:v>54</x:v>
      </x:c>
      <x:c r="AE1818" s="120" t="n">
        <x:v>1</x:v>
      </x:c>
      <x:c r="AF1818" s="120" t="n">
        <x:v>54</x:v>
      </x:c>
      <x:c r="AG1818" s="120" t="str">
        <x:v>train=1|anomaly=1</x:v>
      </x:c>
    </x:row>
    <x:row r="1819">
      <x:c r="A1819" s="120" t="n">
        <x:v>1818</x:v>
      </x:c>
      <x:c r="B1819" s="120" t="n">
        <x:v>0</x:v>
      </x:c>
      <x:c r="C1819" s="120" t="n">
        <x:v>1</x:v>
      </x:c>
      <x:c r="D1819" s="120" t="str">
        <x:v>CADC0872</x:v>
      </x:c>
      <x:c r="E1819" s="120" t="n">
        <x:v>5</x:v>
      </x:c>
      <x:c r="F1819" s="120" t="n">
        <x:v>80</x:v>
      </x:c>
      <x:c r="G1819" s="120" t="n">
        <x:v>17</x:v>
      </x:c>
      <x:c r="H1819" s="120" t="n">
        <x:v>0.000011787463529411764</x:v>
      </x:c>
      <x:c r="I1819" s="120" t="n">
        <x:v>3.68340131950317e-10</x:v>
      </x:c>
      <x:c r="J1819" s="120" t="n">
        <x:v>0.00001919218934750064</x:v>
      </x:c>
      <x:c r="K1819" s="120" t="n">
        <x:v>-1.4662277995718058</x:v>
      </x:c>
      <x:c r="L1819" s="120" t="n">
        <x:v>0.03367183657673857</x:v>
      </x:c>
      <x:c r="M1819" s="120" t="n">
        <x:v>1</x:v>
      </x:c>
      <x:c r="N1819" s="120" t="n">
        <x:v>1</x:v>
      </x:c>
      <x:c r="O1819" s="120" t="n">
        <x:v>2</x:v>
      </x:c>
      <x:c r="P1819" s="120" t="n">
        <x:v>1</x:v>
      </x:c>
      <x:c r="Q1819" s="120" t="n">
        <x:v>3</x:v>
      </x:c>
      <x:c r="R1819" s="120" t="n">
        <x:v>5.605312286321875e-11</x:v>
      </x:c>
      <x:c r="S1819" s="120" t="n">
        <x:v>1.3182441614355547e-11</x:v>
      </x:c>
      <x:c r="T1819" s="120" t="n">
        <x:v>400</x:v>
      </x:c>
      <x:c r="U1819" s="120" t="n">
        <x:v>85</x:v>
      </x:c>
      <x:c r="V1819" s="120" t="n">
        <x:v>4.604251649378963e-12</x:v>
      </x:c>
      <x:c r="W1819" s="120" t="n">
        <x:v>2.1667066585312763e-11</x:v>
      </x:c>
      <x:c r="X1819" s="120" t="n">
        <x:v>1819</x:v>
      </x:c>
      <x:c r="Y1819" s="151" t="n">
        <x:v>44565.83391203704</x:v>
      </x:c>
      <x:c r="Z1819" s="151" t="n">
        <x:v>44565.83483796296</x:v>
      </x:c>
      <x:c r="AA1819" s="120" t="n">
        <x:v>17</x:v>
      </x:c>
      <x:c r="AB1819" s="120" t="str">
        <x:v>Normal</x:v>
      </x:c>
      <x:c r="AC1819" s="120" t="n">
        <x:v>0</x:v>
      </x:c>
      <x:c r="AD1819" s="120"/>
      <x:c r="AE1819" s="120"/>
      <x:c r="AF1819" s="120"/>
      <x:c r="AG1819" s="120"/>
    </x:row>
    <x:row r="1820">
      <x:c r="A1820" s="120" t="n">
        <x:v>1819</x:v>
      </x:c>
      <x:c r="B1820" s="120" t="n">
        <x:v>0</x:v>
      </x:c>
      <x:c r="C1820" s="120" t="n">
        <x:v>1</x:v>
      </x:c>
      <x:c r="D1820" s="120" t="str">
        <x:v>CADC0872</x:v>
      </x:c>
      <x:c r="E1820" s="120" t="n">
        <x:v>5</x:v>
      </x:c>
      <x:c r="F1820" s="120" t="n">
        <x:v>95</x:v>
      </x:c>
      <x:c r="G1820" s="120" t="n">
        <x:v>20</x:v>
      </x:c>
      <x:c r="H1820" s="120" t="n">
        <x:v>0.000020559446500000002</x:v>
      </x:c>
      <x:c r="I1820" s="120" t="n">
        <x:v>5.215213285004628e-10</x:v>
      </x:c>
      <x:c r="J1820" s="120" t="n">
        <x:v>0.0000228368414738217</x:v>
      </x:c>
      <x:c r="K1820" s="120" t="n">
        <x:v>-1.382135411430483</x:v>
      </x:c>
      <x:c r="L1820" s="120" t="n">
        <x:v>-0.2597744034745464</x:v>
      </x:c>
      <x:c r="M1820" s="120" t="n">
        <x:v>1</x:v>
      </x:c>
      <x:c r="N1820" s="120" t="n">
        <x:v>1</x:v>
      </x:c>
      <x:c r="O1820" s="120" t="n">
        <x:v>1</x:v>
      </x:c>
      <x:c r="P1820" s="120" t="n">
        <x:v>2</x:v>
      </x:c>
      <x:c r="Q1820" s="120" t="n">
        <x:v>4</x:v>
      </x:c>
      <x:c r="R1820" s="120" t="n">
        <x:v>5.917392730686149e-11</x:v>
      </x:c>
      <x:c r="S1820" s="120" t="n">
        <x:v>1.0272535418544443e-11</x:v>
      </x:c>
      <x:c r="T1820" s="120" t="n">
        <x:v>475</x:v>
      </x:c>
      <x:c r="U1820" s="120" t="n">
        <x:v>100</x:v>
      </x:c>
      <x:c r="V1820" s="120" t="n">
        <x:v>5.4896981947417135e-12</x:v>
      </x:c>
      <x:c r="W1820" s="120" t="n">
        <x:v>2.607606642502314e-11</x:v>
      </x:c>
      <x:c r="X1820" s="120" t="n">
        <x:v>1820</x:v>
      </x:c>
      <x:c r="Y1820" s="151" t="n">
        <x:v>44565.83489583333</x:v>
      </x:c>
      <x:c r="Z1820" s="151" t="n">
        <x:v>44565.83599537037</x:v>
      </x:c>
      <x:c r="AA1820" s="120" t="n">
        <x:v>20</x:v>
      </x:c>
      <x:c r="AB1820" s="120" t="str">
        <x:v>Normal</x:v>
      </x:c>
      <x:c r="AC1820" s="120" t="n">
        <x:v>0</x:v>
      </x:c>
      <x:c r="AD1820" s="120"/>
      <x:c r="AE1820" s="120"/>
      <x:c r="AF1820" s="120"/>
      <x:c r="AG1820" s="120"/>
    </x:row>
    <x:row r="1821">
      <x:c r="A1821" s="120" t="n">
        <x:v>1820</x:v>
      </x:c>
      <x:c r="B1821" s="120" t="n">
        <x:v>0</x:v>
      </x:c>
      <x:c r="C1821" s="120" t="n">
        <x:v>0</x:v>
      </x:c>
      <x:c r="D1821" s="120" t="str">
        <x:v>CADC0872</x:v>
      </x:c>
      <x:c r="E1821" s="120" t="n">
        <x:v>5</x:v>
      </x:c>
      <x:c r="F1821" s="120" t="n">
        <x:v>75</x:v>
      </x:c>
      <x:c r="G1821" s="120" t="n">
        <x:v>16</x:v>
      </x:c>
      <x:c r="H1821" s="120" t="n">
        <x:v>0.000011673439999999998</x:v>
      </x:c>
      <x:c r="I1821" s="120" t="n">
        <x:v>5.222433377789625e-10</x:v>
      </x:c>
      <x:c r="J1821" s="120" t="n">
        <x:v>0.000022852643999742403</x:v>
      </x:c>
      <x:c r="K1821" s="120" t="n">
        <x:v>-1.5283387300750322</x:v>
      </x:c>
      <x:c r="L1821" s="120" t="n">
        <x:v>0.004720301349947836</x:v>
      </x:c>
      <x:c r="M1821" s="120" t="n">
        <x:v>1</x:v>
      </x:c>
      <x:c r="N1821" s="120" t="n">
        <x:v>1</x:v>
      </x:c>
      <x:c r="O1821" s="120" t="n">
        <x:v>2</x:v>
      </x:c>
      <x:c r="P1821" s="120" t="n">
        <x:v>1</x:v>
      </x:c>
      <x:c r="Q1821" s="120" t="n">
        <x:v>4</x:v>
      </x:c>
      <x:c r="R1821" s="120" t="n">
        <x:v>8.801346935840002e-11</x:v>
      </x:c>
      <x:c r="S1821" s="120" t="n">
        <x:v>2.3717392219663272e-11</x:v>
      </x:c>
      <x:c r="T1821" s="120" t="n">
        <x:v>375</x:v>
      </x:c>
      <x:c r="U1821" s="120" t="n">
        <x:v>80</x:v>
      </x:c>
      <x:c r="V1821" s="120" t="n">
        <x:v>6.9632445037195e-12</x:v>
      </x:c>
      <x:c r="W1821" s="120" t="n">
        <x:v>3.2640208611185156e-11</x:v>
      </x:c>
      <x:c r="X1821" s="120" t="n">
        <x:v>1821</x:v>
      </x:c>
      <x:c r="Y1821" s="151" t="n">
        <x:v>44565.83605324074</x:v>
      </x:c>
      <x:c r="Z1821" s="151" t="n">
        <x:v>44565.83692129629</x:v>
      </x:c>
      <x:c r="AA1821" s="120" t="n">
        <x:v>16</x:v>
      </x:c>
      <x:c r="AB1821" s="120" t="str">
        <x:v>Normal</x:v>
      </x:c>
      <x:c r="AC1821" s="120" t="n">
        <x:v>0</x:v>
      </x:c>
      <x:c r="AD1821" s="120"/>
      <x:c r="AE1821" s="120"/>
      <x:c r="AF1821" s="120"/>
      <x:c r="AG1821" s="120"/>
    </x:row>
    <x:row r="1822">
      <x:c r="A1822" s="120" t="n">
        <x:v>1821</x:v>
      </x:c>
      <x:c r="B1822" s="120" t="n">
        <x:v>0</x:v>
      </x:c>
      <x:c r="C1822" s="120" t="n">
        <x:v>0</x:v>
      </x:c>
      <x:c r="D1822" s="120" t="str">
        <x:v>CADC0872</x:v>
      </x:c>
      <x:c r="E1822" s="120" t="n">
        <x:v>5</x:v>
      </x:c>
      <x:c r="F1822" s="120" t="n">
        <x:v>95</x:v>
      </x:c>
      <x:c r="G1822" s="120" t="n">
        <x:v>20</x:v>
      </x:c>
      <x:c r="H1822" s="120" t="n">
        <x:v>0.000018566541500000003</x:v>
      </x:c>
      <x:c r="I1822" s="120" t="n">
        <x:v>6.030049968922829e-10</x:v>
      </x:c>
      <x:c r="J1822" s="120" t="n">
        <x:v>0.000024556160059998855</x:v>
      </x:c>
      <x:c r="K1822" s="120" t="n">
        <x:v>-1.3653960005171109</x:v>
      </x:c>
      <x:c r="L1822" s="120" t="n">
        <x:v>-0.3112730038205596</x:v>
      </x:c>
      <x:c r="M1822" s="120" t="n">
        <x:v>1</x:v>
      </x:c>
      <x:c r="N1822" s="120" t="n">
        <x:v>1</x:v>
      </x:c>
      <x:c r="O1822" s="120" t="n">
        <x:v>1</x:v>
      </x:c>
      <x:c r="P1822" s="120" t="n">
        <x:v>1</x:v>
      </x:c>
      <x:c r="Q1822" s="120" t="n">
        <x:v>6</x:v>
      </x:c>
      <x:c r="R1822" s="120" t="n">
        <x:v>6.599495925899335e-11</x:v>
      </x:c>
      <x:c r="S1822" s="120" t="n">
        <x:v>8.160022011380552e-12</x:v>
      </x:c>
      <x:c r="T1822" s="120" t="n">
        <x:v>475</x:v>
      </x:c>
      <x:c r="U1822" s="120" t="n">
        <x:v>100</x:v>
      </x:c>
      <x:c r="V1822" s="120" t="n">
        <x:v>6.347421019918767e-12</x:v>
      </x:c>
      <x:c r="W1822" s="120" t="n">
        <x:v>3.0150249844614144e-11</x:v>
      </x:c>
      <x:c r="X1822" s="120" t="n">
        <x:v>1822</x:v>
      </x:c>
      <x:c r="Y1822" s="151" t="n">
        <x:v>44565.83697916667</x:v>
      </x:c>
      <x:c r="Z1822" s="151" t="n">
        <x:v>44565.8380787037</x:v>
      </x:c>
      <x:c r="AA1822" s="120" t="n">
        <x:v>20</x:v>
      </x:c>
      <x:c r="AB1822" s="120" t="str">
        <x:v>Normal</x:v>
      </x:c>
      <x:c r="AC1822" s="120" t="n">
        <x:v>0</x:v>
      </x:c>
      <x:c r="AD1822" s="120"/>
      <x:c r="AE1822" s="120"/>
      <x:c r="AF1822" s="120"/>
      <x:c r="AG1822" s="120"/>
    </x:row>
    <x:row r="1823">
      <x:c r="A1823" s="120" t="n">
        <x:v>1822</x:v>
      </x:c>
      <x:c r="B1823" s="120" t="n">
        <x:v>0</x:v>
      </x:c>
      <x:c r="C1823" s="120" t="n">
        <x:v>0</x:v>
      </x:c>
      <x:c r="D1823" s="120" t="str">
        <x:v>CADC0872</x:v>
      </x:c>
      <x:c r="E1823" s="120" t="n">
        <x:v>5</x:v>
      </x:c>
      <x:c r="F1823" s="120" t="n">
        <x:v>75</x:v>
      </x:c>
      <x:c r="G1823" s="120" t="n">
        <x:v>16</x:v>
      </x:c>
      <x:c r="H1823" s="120" t="n">
        <x:v>0.000010629096250000001</x:v>
      </x:c>
      <x:c r="I1823" s="120" t="n">
        <x:v>6.33319533193461e-10</x:v>
      </x:c>
      <x:c r="J1823" s="120" t="n">
        <x:v>0.00002516584060176534</x:v>
      </x:c>
      <x:c r="K1823" s="120" t="n">
        <x:v>-1.3976355577813675</x:v>
      </x:c>
      <x:c r="L1823" s="120" t="n">
        <x:v>-0.10095542375831182</x:v>
      </x:c>
      <x:c r="M1823" s="120" t="n">
        <x:v>1</x:v>
      </x:c>
      <x:c r="N1823" s="120" t="n">
        <x:v>1</x:v>
      </x:c>
      <x:c r="O1823" s="120" t="n">
        <x:v>2</x:v>
      </x:c>
      <x:c r="P1823" s="120" t="n">
        <x:v>1</x:v>
      </x:c>
      <x:c r="Q1823" s="120" t="n">
        <x:v>3</x:v>
      </x:c>
      <x:c r="R1823" s="120" t="n">
        <x:v>9.971644803203555e-11</x:v>
      </x:c>
      <x:c r="S1823" s="120" t="n">
        <x:v>1.3990603764369382e-11</x:v>
      </x:c>
      <x:c r="T1823" s="120" t="n">
        <x:v>375</x:v>
      </x:c>
      <x:c r="U1823" s="120" t="n">
        <x:v>80</x:v>
      </x:c>
      <x:c r="V1823" s="120" t="n">
        <x:v>8.44426044257948e-12</x:v>
      </x:c>
      <x:c r="W1823" s="120" t="n">
        <x:v>3.958247082459131e-11</x:v>
      </x:c>
      <x:c r="X1823" s="120" t="n">
        <x:v>1823</x:v>
      </x:c>
      <x:c r="Y1823" s="151" t="n">
        <x:v>44565.83813657407</x:v>
      </x:c>
      <x:c r="Z1823" s="151" t="n">
        <x:v>44565.839004629626</x:v>
      </x:c>
      <x:c r="AA1823" s="120" t="n">
        <x:v>16</x:v>
      </x:c>
      <x:c r="AB1823" s="120" t="str">
        <x:v>Normal</x:v>
      </x:c>
      <x:c r="AC1823" s="120" t="n">
        <x:v>0</x:v>
      </x:c>
      <x:c r="AD1823" s="120"/>
      <x:c r="AE1823" s="120"/>
      <x:c r="AF1823" s="120"/>
      <x:c r="AG1823" s="120"/>
    </x:row>
    <x:row r="1824">
      <x:c r="A1824" s="120" t="n">
        <x:v>1823</x:v>
      </x:c>
      <x:c r="B1824" s="120" t="n">
        <x:v>0</x:v>
      </x:c>
      <x:c r="C1824" s="120" t="n">
        <x:v>1</x:v>
      </x:c>
      <x:c r="D1824" s="120" t="str">
        <x:v>CADC0872</x:v>
      </x:c>
      <x:c r="E1824" s="120" t="n">
        <x:v>5</x:v>
      </x:c>
      <x:c r="F1824" s="120" t="n">
        <x:v>95</x:v>
      </x:c>
      <x:c r="G1824" s="120" t="n">
        <x:v>20</x:v>
      </x:c>
      <x:c r="H1824" s="120" t="n">
        <x:v>0.000014558575999999997</x:v>
      </x:c>
      <x:c r="I1824" s="120" t="n">
        <x:v>6.399102579213739e-10</x:v>
      </x:c>
      <x:c r="J1824" s="120" t="n">
        <x:v>0.00002529644753560021</x:v>
      </x:c>
      <x:c r="K1824" s="120" t="n">
        <x:v>-1.3928137700410066</x:v>
      </x:c>
      <x:c r="L1824" s="120" t="n">
        <x:v>-0.32033452348721264</x:v>
      </x:c>
      <x:c r="M1824" s="120" t="n">
        <x:v>1</x:v>
      </x:c>
      <x:c r="N1824" s="120" t="n">
        <x:v>1</x:v>
      </x:c>
      <x:c r="O1824" s="120" t="n">
        <x:v>2</x:v>
      </x:c>
      <x:c r="P1824" s="120" t="n">
        <x:v>1</x:v>
      </x:c>
      <x:c r="Q1824" s="120" t="n">
        <x:v>3</x:v>
      </x:c>
      <x:c r="R1824" s="120" t="n">
        <x:v>7.021084271423546e-11</x:v>
      </x:c>
      <x:c r="S1824" s="120" t="n">
        <x:v>8.992438487888888e-12</x:v>
      </x:c>
      <x:c r="T1824" s="120" t="n">
        <x:v>475</x:v>
      </x:c>
      <x:c r="U1824" s="120" t="n">
        <x:v>100</x:v>
      </x:c>
      <x:c r="V1824" s="120" t="n">
        <x:v>6.7358974518039365e-12</x:v>
      </x:c>
      <x:c r="W1824" s="120" t="n">
        <x:v>3.19955128960687e-11</x:v>
      </x:c>
      <x:c r="X1824" s="120" t="n">
        <x:v>1824</x:v>
      </x:c>
      <x:c r="Y1824" s="151" t="n">
        <x:v>44565.8390625</x:v>
      </x:c>
      <x:c r="Z1824" s="151" t="n">
        <x:v>44565.840162037035</x:v>
      </x:c>
      <x:c r="AA1824" s="120" t="n">
        <x:v>20</x:v>
      </x:c>
      <x:c r="AB1824" s="120" t="str">
        <x:v>Normal</x:v>
      </x:c>
      <x:c r="AC1824" s="120" t="n">
        <x:v>1</x:v>
      </x:c>
      <x:c r="AD1824" s="120" t="n">
        <x:v>320</x:v>
      </x:c>
      <x:c r="AE1824" s="120" t="n">
        <x:v>4</x:v>
      </x:c>
      <x:c r="AF1824" s="120" t="n">
        <x:v>20</x:v>
      </x:c>
      <x:c r="AG1824" s="120" t="str">
        <x:v>train=1|anomaly=0</x:v>
      </x:c>
    </x:row>
    <x:row r="1825">
      <x:c r="A1825" s="120" t="n">
        <x:v>1824</x:v>
      </x:c>
      <x:c r="B1825" s="120" t="n">
        <x:v>0</x:v>
      </x:c>
      <x:c r="C1825" s="120" t="n">
        <x:v>1</x:v>
      </x:c>
      <x:c r="D1825" s="120" t="str">
        <x:v>CADC0872</x:v>
      </x:c>
      <x:c r="E1825" s="120" t="n">
        <x:v>5</x:v>
      </x:c>
      <x:c r="F1825" s="120" t="n">
        <x:v>75</x:v>
      </x:c>
      <x:c r="G1825" s="120" t="n">
        <x:v>16</x:v>
      </x:c>
      <x:c r="H1825" s="120" t="n">
        <x:v>0.000009284875000000001</x:v>
      </x:c>
      <x:c r="I1825" s="120" t="n">
        <x:v>7.050580494178625e-10</x:v>
      </x:c>
      <x:c r="J1825" s="120" t="n">
        <x:v>0.000026552929205981446</x:v>
      </x:c>
      <x:c r="K1825" s="120" t="n">
        <x:v>-1.3767685601902833</x:v>
      </x:c>
      <x:c r="L1825" s="120" t="n">
        <x:v>-0.09815387848244041</x:v>
      </x:c>
      <x:c r="M1825" s="120" t="n">
        <x:v>1</x:v>
      </x:c>
      <x:c r="N1825" s="120" t="n">
        <x:v>1</x:v>
      </x:c>
      <x:c r="O1825" s="120" t="n">
        <x:v>2</x:v>
      </x:c>
      <x:c r="P1825" s="120" t="n">
        <x:v>2</x:v>
      </x:c>
      <x:c r="Q1825" s="120" t="n">
        <x:v>2</x:v>
      </x:c>
      <x:c r="R1825" s="120" t="n">
        <x:v>1.1173259979019556e-10</x:v>
      </x:c>
      <x:c r="S1825" s="120" t="n">
        <x:v>2.3444049653281637e-11</x:v>
      </x:c>
      <x:c r="T1825" s="120" t="n">
        <x:v>375</x:v>
      </x:c>
      <x:c r="U1825" s="120" t="n">
        <x:v>80</x:v>
      </x:c>
      <x:c r="V1825" s="120" t="n">
        <x:v>9.400773992238166e-12</x:v>
      </x:c>
      <x:c r="W1825" s="120" t="n">
        <x:v>4.4066128088616405e-11</x:v>
      </x:c>
      <x:c r="X1825" s="120" t="n">
        <x:v>1825</x:v>
      </x:c>
      <x:c r="Y1825" s="151" t="n">
        <x:v>44565.840219907404</x:v>
      </x:c>
      <x:c r="Z1825" s="151" t="n">
        <x:v>44565.84108796297</x:v>
      </x:c>
      <x:c r="AA1825" s="120" t="n">
        <x:v>16</x:v>
      </x:c>
      <x:c r="AB1825" s="120" t="str">
        <x:v>Normal</x:v>
      </x:c>
      <x:c r="AC1825" s="120" t="n">
        <x:v>0</x:v>
      </x:c>
      <x:c r="AD1825" s="120"/>
      <x:c r="AE1825" s="120"/>
      <x:c r="AF1825" s="120"/>
      <x:c r="AG1825" s="120"/>
    </x:row>
    <x:row r="1826">
      <x:c r="A1826" s="120" t="n">
        <x:v>1825</x:v>
      </x:c>
      <x:c r="B1826" s="120" t="n">
        <x:v>0</x:v>
      </x:c>
      <x:c r="C1826" s="120" t="n">
        <x:v>1</x:v>
      </x:c>
      <x:c r="D1826" s="120" t="str">
        <x:v>CADC0872</x:v>
      </x:c>
      <x:c r="E1826" s="120" t="n">
        <x:v>5</x:v>
      </x:c>
      <x:c r="F1826" s="120" t="n">
        <x:v>95</x:v>
      </x:c>
      <x:c r="G1826" s="120" t="n">
        <x:v>20</x:v>
      </x:c>
      <x:c r="H1826" s="120" t="n">
        <x:v>0.000010621027999999999</x:v>
      </x:c>
      <x:c r="I1826" s="120" t="n">
        <x:v>5.90370031201346e-10</x:v>
      </x:c>
      <x:c r="J1826" s="120" t="n">
        <x:v>0.000024297531380807928</x:v>
      </x:c>
      <x:c r="K1826" s="120" t="n">
        <x:v>-1.1960223534020467</x:v>
      </x:c>
      <x:c r="L1826" s="120" t="n">
        <x:v>-0.483824391135453</x:v>
      </x:c>
      <x:c r="M1826" s="120" t="n">
        <x:v>1</x:v>
      </x:c>
      <x:c r="N1826" s="120" t="n">
        <x:v>1</x:v>
      </x:c>
      <x:c r="O1826" s="120" t="n">
        <x:v>2</x:v>
      </x:c>
      <x:c r="P1826" s="120" t="n">
        <x:v>3</x:v>
      </x:c>
      <x:c r="Q1826" s="120" t="n">
        <x:v>4</x:v>
      </x:c>
      <x:c r="R1826" s="120" t="n">
        <x:v>6.679440461783048e-11</x:v>
      </x:c>
      <x:c r="S1826" s="120" t="n">
        <x:v>1.1300595867409878e-11</x:v>
      </x:c>
      <x:c r="T1826" s="120" t="n">
        <x:v>475</x:v>
      </x:c>
      <x:c r="U1826" s="120" t="n">
        <x:v>100</x:v>
      </x:c>
      <x:c r="V1826" s="120" t="n">
        <x:v>6.2144213810667996e-12</x:v>
      </x:c>
      <x:c r="W1826" s="120" t="n">
        <x:v>2.95185015600673e-11</x:v>
      </x:c>
      <x:c r="X1826" s="120" t="n">
        <x:v>1826</x:v>
      </x:c>
      <x:c r="Y1826" s="151" t="n">
        <x:v>44565.841145833336</x:v>
      </x:c>
      <x:c r="Z1826" s="151" t="n">
        <x:v>44565.84224537037</x:v>
      </x:c>
      <x:c r="AA1826" s="120" t="n">
        <x:v>20</x:v>
      </x:c>
      <x:c r="AB1826" s="120" t="str">
        <x:v>Normal</x:v>
      </x:c>
      <x:c r="AC1826" s="120" t="n">
        <x:v>1</x:v>
      </x:c>
      <x:c r="AD1826" s="120" t="n">
        <x:v>243</x:v>
      </x:c>
      <x:c r="AE1826" s="120" t="n">
        <x:v>3</x:v>
      </x:c>
      <x:c r="AF1826" s="120" t="n">
        <x:v>43</x:v>
      </x:c>
      <x:c r="AG1826" s="120" t="str">
        <x:v>train=1|anomaly=0</x:v>
      </x:c>
    </x:row>
    <x:row r="1827">
      <x:c r="A1827" s="120" t="n">
        <x:v>1826</x:v>
      </x:c>
      <x:c r="B1827" s="120" t="n">
        <x:v>0</x:v>
      </x:c>
      <x:c r="C1827" s="120" t="n">
        <x:v>1</x:v>
      </x:c>
      <x:c r="D1827" s="120" t="str">
        <x:v>CADC0872</x:v>
      </x:c>
      <x:c r="E1827" s="120" t="n">
        <x:v>5</x:v>
      </x:c>
      <x:c r="F1827" s="120" t="n">
        <x:v>80</x:v>
      </x:c>
      <x:c r="G1827" s="120" t="n">
        <x:v>17</x:v>
      </x:c>
      <x:c r="H1827" s="120" t="n">
        <x:v>0.000005972781764705882</x:v>
      </x:c>
      <x:c r="I1827" s="120" t="n">
        <x:v>7.406373039198615e-10</x:v>
      </x:c>
      <x:c r="J1827" s="120" t="n">
        <x:v>0.000027214652375510174</x:v>
      </x:c>
      <x:c r="K1827" s="120" t="n">
        <x:v>-1.4334758664784668</x:v>
      </x:c>
      <x:c r="L1827" s="120" t="n">
        <x:v>-0.006702552764872259</x:v>
      </x:c>
      <x:c r="M1827" s="120" t="n">
        <x:v>1</x:v>
      </x:c>
      <x:c r="N1827" s="120" t="n">
        <x:v>1</x:v>
      </x:c>
      <x:c r="O1827" s="120" t="n">
        <x:v>2</x:v>
      </x:c>
      <x:c r="P1827" s="120" t="n">
        <x:v>1</x:v>
      </x:c>
      <x:c r="Q1827" s="120" t="n">
        <x:v>1</x:v>
      </x:c>
      <x:c r="R1827" s="120" t="n">
        <x:v>1.0650506586094844e-10</x:v>
      </x:c>
      <x:c r="S1827" s="120" t="n">
        <x:v>2.0372400047728883e-11</x:v>
      </x:c>
      <x:c r="T1827" s="120" t="n">
        <x:v>400</x:v>
      </x:c>
      <x:c r="U1827" s="120" t="n">
        <x:v>85</x:v>
      </x:c>
      <x:c r="V1827" s="120" t="n">
        <x:v>9.25796629899827e-12</x:v>
      </x:c>
      <x:c r="W1827" s="120" t="n">
        <x:v>4.356690023058009e-11</x:v>
      </x:c>
      <x:c r="X1827" s="120" t="n">
        <x:v>1827</x:v>
      </x:c>
      <x:c r="Y1827" s="151" t="n">
        <x:v>44565.84230324074</x:v>
      </x:c>
      <x:c r="Z1827" s="151" t="n">
        <x:v>44565.84322916667</x:v>
      </x:c>
      <x:c r="AA1827" s="120" t="n">
        <x:v>17</x:v>
      </x:c>
      <x:c r="AB1827" s="120" t="str">
        <x:v>Normal</x:v>
      </x:c>
      <x:c r="AC1827" s="120" t="n">
        <x:v>0</x:v>
      </x:c>
      <x:c r="AD1827" s="120"/>
      <x:c r="AE1827" s="120"/>
      <x:c r="AF1827" s="120"/>
      <x:c r="AG1827" s="120"/>
    </x:row>
    <x:row r="1828">
      <x:c r="A1828" s="120" t="n">
        <x:v>1827</x:v>
      </x:c>
      <x:c r="B1828" s="120" t="n">
        <x:v>0</x:v>
      </x:c>
      <x:c r="C1828" s="120" t="n">
        <x:v>1</x:v>
      </x:c>
      <x:c r="D1828" s="120" t="str">
        <x:v>CADC0872</x:v>
      </x:c>
      <x:c r="E1828" s="120" t="n">
        <x:v>5</x:v>
      </x:c>
      <x:c r="F1828" s="120" t="n">
        <x:v>100</x:v>
      </x:c>
      <x:c r="G1828" s="120" t="n">
        <x:v>21</x:v>
      </x:c>
      <x:c r="H1828" s="120" t="n">
        <x:v>0.0000030094304761904752</x:v>
      </x:c>
      <x:c r="I1828" s="120" t="n">
        <x:v>5.227864879070998e-10</x:v>
      </x:c>
      <x:c r="J1828" s="120" t="n">
        <x:v>0.000022864524659548462</x:v>
      </x:c>
      <x:c r="K1828" s="120" t="n">
        <x:v>-1.385647021300561</x:v>
      </x:c>
      <x:c r="L1828" s="120" t="n">
        <x:v>-0.2911360409358955</x:v>
      </x:c>
      <x:c r="M1828" s="120" t="n">
        <x:v>1</x:v>
      </x:c>
      <x:c r="N1828" s="120" t="n">
        <x:v>1</x:v>
      </x:c>
      <x:c r="O1828" s="120" t="n">
        <x:v>2</x:v>
      </x:c>
      <x:c r="P1828" s="120" t="n">
        <x:v>3</x:v>
      </x:c>
      <x:c r="Q1828" s="120" t="n">
        <x:v>5</x:v>
      </x:c>
      <x:c r="R1828" s="120" t="n">
        <x:v>5.683520118578499e-11</x:v>
      </x:c>
      <x:c r="S1828" s="120" t="n">
        <x:v>2.5759045632062052e-11</x:v>
      </x:c>
      <x:c r="T1828" s="120" t="n">
        <x:v>500</x:v>
      </x:c>
      <x:c r="U1828" s="120" t="n">
        <x:v>105</x:v>
      </x:c>
      <x:c r="V1828" s="120" t="n">
        <x:v>5.227864879070998e-12</x:v>
      </x:c>
      <x:c r="W1828" s="120" t="n">
        <x:v>2.4894594662242847e-11</x:v>
      </x:c>
      <x:c r="X1828" s="120" t="n">
        <x:v>1828</x:v>
      </x:c>
      <x:c r="Y1828" s="151" t="n">
        <x:v>44565.84328703704</x:v>
      </x:c>
      <x:c r="Z1828" s="151" t="n">
        <x:v>44565.84444444445</x:v>
      </x:c>
      <x:c r="AA1828" s="120" t="n">
        <x:v>21</x:v>
      </x:c>
      <x:c r="AB1828" s="120" t="str">
        <x:v>Normal</x:v>
      </x:c>
      <x:c r="AC1828" s="120" t="n">
        <x:v>0</x:v>
      </x:c>
      <x:c r="AD1828" s="120"/>
      <x:c r="AE1828" s="120"/>
      <x:c r="AF1828" s="120"/>
      <x:c r="AG1828" s="120"/>
    </x:row>
    <x:row r="1829">
      <x:c r="A1829" s="120" t="n">
        <x:v>1828</x:v>
      </x:c>
      <x:c r="B1829" s="120" t="n">
        <x:v>0</x:v>
      </x:c>
      <x:c r="C1829" s="120" t="n">
        <x:v>0</x:v>
      </x:c>
      <x:c r="D1829" s="120" t="str">
        <x:v>CADC0872</x:v>
      </x:c>
      <x:c r="E1829" s="120" t="n">
        <x:v>5</x:v>
      </x:c>
      <x:c r="F1829" s="120" t="n">
        <x:v>75</x:v>
      </x:c>
      <x:c r="G1829" s="120" t="n">
        <x:v>16</x:v>
      </x:c>
      <x:c r="H1829" s="120" t="n">
        <x:v>0.000004708849375</x:v>
      </x:c>
      <x:c r="I1829" s="120" t="n">
        <x:v>6.137507696667684e-10</x:v>
      </x:c>
      <x:c r="J1829" s="120" t="n">
        <x:v>0.000024773993817444302</x:v>
      </x:c>
      <x:c r="K1829" s="120" t="n">
        <x:v>-1.405731639461674</x:v>
      </x:c>
      <x:c r="L1829" s="120" t="n">
        <x:v>-0.08773627682758502</x:v>
      </x:c>
      <x:c r="M1829" s="120" t="n">
        <x:v>1</x:v>
      </x:c>
      <x:c r="N1829" s="120" t="n">
        <x:v>1</x:v>
      </x:c>
      <x:c r="O1829" s="120" t="n">
        <x:v>2</x:v>
      </x:c>
      <x:c r="P1829" s="120" t="n">
        <x:v>1</x:v>
      </x:c>
      <x:c r="Q1829" s="120" t="n">
        <x:v>4</x:v>
      </x:c>
      <x:c r="R1829" s="120" t="n">
        <x:v>9.614438658292888e-11</x:v>
      </x:c>
      <x:c r="S1829" s="120" t="n">
        <x:v>1.2346363631383676e-11</x:v>
      </x:c>
      <x:c r="T1829" s="120" t="n">
        <x:v>375</x:v>
      </x:c>
      <x:c r="U1829" s="120" t="n">
        <x:v>80</x:v>
      </x:c>
      <x:c r="V1829" s="120" t="n">
        <x:v>8.183343595556913e-12</x:v>
      </x:c>
      <x:c r="W1829" s="120" t="n">
        <x:v>3.8359423104173026e-11</x:v>
      </x:c>
      <x:c r="X1829" s="120" t="n">
        <x:v>1829</x:v>
      </x:c>
      <x:c r="Y1829" s="151" t="n">
        <x:v>44565.844502314816</x:v>
      </x:c>
      <x:c r="Z1829" s="151" t="n">
        <x:v>44565.84537037037</x:v>
      </x:c>
      <x:c r="AA1829" s="120" t="n">
        <x:v>16</x:v>
      </x:c>
      <x:c r="AB1829" s="120" t="str">
        <x:v>Normal</x:v>
      </x:c>
      <x:c r="AC1829" s="120" t="n">
        <x:v>1</x:v>
      </x:c>
      <x:c r="AD1829" s="120" t="n">
        <x:v>546</x:v>
      </x:c>
      <x:c r="AE1829" s="120" t="n">
        <x:v>6</x:v>
      </x:c>
      <x:c r="AF1829" s="120" t="n">
        <x:v>46</x:v>
      </x:c>
      <x:c r="AG1829" s="120" t="str">
        <x:v>train=0|anomaly=0</x:v>
      </x:c>
    </x:row>
    <x:row r="1830">
      <x:c r="A1830" s="120" t="n">
        <x:v>1829</x:v>
      </x:c>
      <x:c r="B1830" s="120" t="n">
        <x:v>0</x:v>
      </x:c>
      <x:c r="C1830" s="120" t="n">
        <x:v>1</x:v>
      </x:c>
      <x:c r="D1830" s="120" t="str">
        <x:v>CADC0872</x:v>
      </x:c>
      <x:c r="E1830" s="120" t="n">
        <x:v>5</x:v>
      </x:c>
      <x:c r="F1830" s="120" t="n">
        <x:v>95</x:v>
      </x:c>
      <x:c r="G1830" s="120" t="n">
        <x:v>20</x:v>
      </x:c>
      <x:c r="H1830" s="120" t="n">
        <x:v>-3.565375000000005e-7</x:v>
      </x:c>
      <x:c r="I1830" s="120" t="n">
        <x:v>3.516982652328687e-10</x:v>
      </x:c>
      <x:c r="J1830" s="120" t="n">
        <x:v>0.00001875362005674821</x:v>
      </x:c>
      <x:c r="K1830" s="120" t="n">
        <x:v>-1.3537965242009775</x:v>
      </x:c>
      <x:c r="L1830" s="120" t="n">
        <x:v>-0.3006599120394578</x:v>
      </x:c>
      <x:c r="M1830" s="120" t="n">
        <x:v>1</x:v>
      </x:c>
      <x:c r="N1830" s="120" t="n">
        <x:v>1</x:v>
      </x:c>
      <x:c r="O1830" s="120" t="n">
        <x:v>2</x:v>
      </x:c>
      <x:c r="P1830" s="120" t="n">
        <x:v>2</x:v>
      </x:c>
      <x:c r="Q1830" s="120" t="n">
        <x:v>6</x:v>
      </x:c>
      <x:c r="R1830" s="120" t="n">
        <x:v>4.1379931766146266e-11</x:v>
      </x:c>
      <x:c r="S1830" s="120" t="n">
        <x:v>1.037891170801358e-11</x:v>
      </x:c>
      <x:c r="T1830" s="120" t="n">
        <x:v>475</x:v>
      </x:c>
      <x:c r="U1830" s="120" t="n">
        <x:v>100</x:v>
      </x:c>
      <x:c r="V1830" s="120" t="n">
        <x:v>3.70208700245125e-12</x:v>
      </x:c>
      <x:c r="W1830" s="120" t="n">
        <x:v>1.7584913261643436e-11</x:v>
      </x:c>
      <x:c r="X1830" s="120" t="n">
        <x:v>1830</x:v>
      </x:c>
      <x:c r="Y1830" s="151" t="n">
        <x:v>44565.84542824074</x:v>
      </x:c>
      <x:c r="Z1830" s="151" t="n">
        <x:v>44565.84652777778</x:v>
      </x:c>
      <x:c r="AA1830" s="120" t="n">
        <x:v>20</x:v>
      </x:c>
      <x:c r="AB1830" s="120" t="str">
        <x:v>Normal</x:v>
      </x:c>
      <x:c r="AC1830" s="120" t="n">
        <x:v>1</x:v>
      </x:c>
      <x:c r="AD1830" s="120" t="n">
        <x:v>602</x:v>
      </x:c>
      <x:c r="AE1830" s="120" t="n">
        <x:v>7</x:v>
      </x:c>
      <x:c r="AF1830" s="120" t="n">
        <x:v>2</x:v>
      </x:c>
      <x:c r="AG1830" s="120" t="str">
        <x:v>train=1|anomaly=0</x:v>
      </x:c>
    </x:row>
    <x:row r="1831">
      <x:c r="A1831" s="120" t="n">
        <x:v>1830</x:v>
      </x:c>
      <x:c r="B1831" s="120" t="n">
        <x:v>0</x:v>
      </x:c>
      <x:c r="C1831" s="120" t="n">
        <x:v>0</x:v>
      </x:c>
      <x:c r="D1831" s="120" t="str">
        <x:v>CADC0872</x:v>
      </x:c>
      <x:c r="E1831" s="120" t="n">
        <x:v>5</x:v>
      </x:c>
      <x:c r="F1831" s="120" t="n">
        <x:v>65</x:v>
      </x:c>
      <x:c r="G1831" s="120" t="n">
        <x:v>14</x:v>
      </x:c>
      <x:c r="H1831" s="120" t="n">
        <x:v>0.0000050445685428571435</x:v>
      </x:c>
      <x:c r="I1831" s="120" t="n">
        <x:v>3.862262479243225e-10</x:v>
      </x:c>
      <x:c r="J1831" s="120" t="n">
        <x:v>0.000019652639718987436</x:v>
      </x:c>
      <x:c r="K1831" s="120" t="n">
        <x:v>-1.4704931088164455</x:v>
      </x:c>
      <x:c r="L1831" s="120" t="n">
        <x:v>-0.09379197596937919</x:v>
      </x:c>
      <x:c r="M1831" s="120" t="n">
        <x:v>1</x:v>
      </x:c>
      <x:c r="N1831" s="120" t="n">
        <x:v>1</x:v>
      </x:c>
      <x:c r="O1831" s="120" t="n">
        <x:v>2</x:v>
      </x:c>
      <x:c r="P1831" s="120" t="n">
        <x:v>1</x:v>
      </x:c>
      <x:c r="Q1831" s="120" t="n">
        <x:v>2</x:v>
      </x:c>
      <x:c r="R1831" s="120" t="n">
        <x:v>8.276408940396812e-11</x:v>
      </x:c>
      <x:c r="S1831" s="120" t="n">
        <x:v>1.1877033416346307e-11</x:v>
      </x:c>
      <x:c r="T1831" s="120" t="n">
        <x:v>325</x:v>
      </x:c>
      <x:c r="U1831" s="120" t="n">
        <x:v>70</x:v>
      </x:c>
      <x:c r="V1831" s="120" t="n">
        <x:v>5.9419422757588075e-12</x:v>
      </x:c>
      <x:c r="W1831" s="120" t="n">
        <x:v>2.7587589137451607e-11</x:v>
      </x:c>
      <x:c r="X1831" s="120" t="n">
        <x:v>1831</x:v>
      </x:c>
      <x:c r="Y1831" s="151" t="n">
        <x:v>44565.84658564815</x:v>
      </x:c>
      <x:c r="Z1831" s="151" t="n">
        <x:v>44565.847337962965</x:v>
      </x:c>
      <x:c r="AA1831" s="120" t="n">
        <x:v>14</x:v>
      </x:c>
      <x:c r="AB1831" s="120" t="str">
        <x:v>Normal</x:v>
      </x:c>
      <x:c r="AC1831" s="120" t="n">
        <x:v>1</x:v>
      </x:c>
      <x:c r="AD1831" s="120" t="n">
        <x:v>115</x:v>
      </x:c>
      <x:c r="AE1831" s="120" t="n">
        <x:v>2</x:v>
      </x:c>
      <x:c r="AF1831" s="120" t="n">
        <x:v>15</x:v>
      </x:c>
      <x:c r="AG1831" s="120" t="str">
        <x:v>train=0|anomaly=0</x:v>
      </x:c>
    </x:row>
    <x:row r="1832">
      <x:c r="A1832" s="120" t="n">
        <x:v>1831</x:v>
      </x:c>
      <x:c r="B1832" s="120" t="n">
        <x:v>0</x:v>
      </x:c>
      <x:c r="C1832" s="120" t="n">
        <x:v>1</x:v>
      </x:c>
      <x:c r="D1832" s="120" t="str">
        <x:v>CADC0872</x:v>
      </x:c>
      <x:c r="E1832" s="120" t="n">
        <x:v>5</x:v>
      </x:c>
      <x:c r="F1832" s="120" t="n">
        <x:v>100</x:v>
      </x:c>
      <x:c r="G1832" s="120" t="n">
        <x:v>21</x:v>
      </x:c>
      <x:c r="H1832" s="120" t="n">
        <x:v>-0.0000048190409523809525</x:v>
      </x:c>
      <x:c r="I1832" s="120" t="n">
        <x:v>2.679038155386753e-10</x:v>
      </x:c>
      <x:c r="J1832" s="120" t="n">
        <x:v>0.000016367767579565495</x:v>
      </x:c>
      <x:c r="K1832" s="120" t="n">
        <x:v>-1.3959447888550627</x:v>
      </x:c>
      <x:c r="L1832" s="120" t="n">
        <x:v>-0.08537659957204348</x:v>
      </x:c>
      <x:c r="M1832" s="120" t="n">
        <x:v>1</x:v>
      </x:c>
      <x:c r="N1832" s="120" t="n">
        <x:v>1</x:v>
      </x:c>
      <x:c r="O1832" s="120" t="n">
        <x:v>2</x:v>
      </x:c>
      <x:c r="P1832" s="120" t="n">
        <x:v>2</x:v>
      </x:c>
      <x:c r="Q1832" s="120" t="n">
        <x:v>7</x:v>
      </x:c>
      <x:c r="R1832" s="120" t="n">
        <x:v>2.8364861894575005e-11</x:v>
      </x:c>
      <x:c r="S1832" s="120" t="n">
        <x:v>9.022227316719113e-12</x:v>
      </x:c>
      <x:c r="T1832" s="120" t="n">
        <x:v>500</x:v>
      </x:c>
      <x:c r="U1832" s="120" t="n">
        <x:v>105</x:v>
      </x:c>
      <x:c r="V1832" s="120" t="n">
        <x:v>2.679038155386753e-12</x:v>
      </x:c>
      <x:c r="W1832" s="120" t="n">
        <x:v>1.2757324549460728e-11</x:v>
      </x:c>
      <x:c r="X1832" s="120" t="n">
        <x:v>1832</x:v>
      </x:c>
      <x:c r="Y1832" s="151" t="n">
        <x:v>44565.847395833334</x:v>
      </x:c>
      <x:c r="Z1832" s="151" t="n">
        <x:v>44565.84855324074</x:v>
      </x:c>
      <x:c r="AA1832" s="120" t="n">
        <x:v>21</x:v>
      </x:c>
      <x:c r="AB1832" s="120" t="str">
        <x:v>Normal</x:v>
      </x:c>
      <x:c r="AC1832" s="120" t="n">
        <x:v>0</x:v>
      </x:c>
      <x:c r="AD1832" s="120"/>
      <x:c r="AE1832" s="120"/>
      <x:c r="AF1832" s="120"/>
      <x:c r="AG1832" s="120"/>
    </x:row>
    <x:row r="1833">
      <x:c r="A1833" s="120" t="n">
        <x:v>1832</x:v>
      </x:c>
      <x:c r="B1833" s="120" t="n">
        <x:v>0</x:v>
      </x:c>
      <x:c r="C1833" s="120" t="n">
        <x:v>1</x:v>
      </x:c>
      <x:c r="D1833" s="120" t="str">
        <x:v>CADC0872</x:v>
      </x:c>
      <x:c r="E1833" s="120" t="n">
        <x:v>5</x:v>
      </x:c>
      <x:c r="F1833" s="120" t="n">
        <x:v>75</x:v>
      </x:c>
      <x:c r="G1833" s="120" t="n">
        <x:v>16</x:v>
      </x:c>
      <x:c r="H1833" s="120" t="n">
        <x:v>-0.0000015877667375</x:v>
      </x:c>
      <x:c r="I1833" s="120" t="n">
        <x:v>2.8401573230583515e-10</x:v>
      </x:c>
      <x:c r="J1833" s="120" t="n">
        <x:v>0.000016852766310188814</x:v>
      </x:c>
      <x:c r="K1833" s="120" t="n">
        <x:v>-1.5055028077330774</x:v>
      </x:c>
      <x:c r="L1833" s="120" t="n">
        <x:v>0.07759533728133572</x:v>
      </x:c>
      <x:c r="M1833" s="120" t="n">
        <x:v>1</x:v>
      </x:c>
      <x:c r="N1833" s="120" t="n">
        <x:v>1</x:v>
      </x:c>
      <x:c r="O1833" s="120" t="n">
        <x:v>2</x:v>
      </x:c>
      <x:c r="P1833" s="120" t="n">
        <x:v>1</x:v>
      </x:c>
      <x:c r="Q1833" s="120" t="n">
        <x:v>3</x:v>
      </x:c>
      <x:c r="R1833" s="120" t="n">
        <x:v>4.6895620971387396e-11</x:v>
      </x:c>
      <x:c r="S1833" s="120" t="n">
        <x:v>7.85370240314028e-12</x:v>
      </x:c>
      <x:c r="T1833" s="120" t="n">
        <x:v>375</x:v>
      </x:c>
      <x:c r="U1833" s="120" t="n">
        <x:v>80</x:v>
      </x:c>
      <x:c r="V1833" s="120" t="n">
        <x:v>3.7868764307444685e-12</x:v>
      </x:c>
      <x:c r="W1833" s="120" t="n">
        <x:v>1.7750983269114697e-11</x:v>
      </x:c>
      <x:c r="X1833" s="120" t="n">
        <x:v>1833</x:v>
      </x:c>
      <x:c r="Y1833" s="151" t="n">
        <x:v>44565.84861111111</x:v>
      </x:c>
      <x:c r="Z1833" s="151" t="n">
        <x:v>44565.84947916667</x:v>
      </x:c>
      <x:c r="AA1833" s="120" t="n">
        <x:v>16</x:v>
      </x:c>
      <x:c r="AB1833" s="120" t="str">
        <x:v>Normal</x:v>
      </x:c>
      <x:c r="AC1833" s="120" t="n">
        <x:v>0</x:v>
      </x:c>
      <x:c r="AD1833" s="120"/>
      <x:c r="AE1833" s="120"/>
      <x:c r="AF1833" s="120"/>
      <x:c r="AG1833" s="120"/>
    </x:row>
    <x:row r="1834">
      <x:c r="A1834" s="120" t="n">
        <x:v>1833</x:v>
      </x:c>
      <x:c r="B1834" s="120" t="n">
        <x:v>0</x:v>
      </x:c>
      <x:c r="C1834" s="120" t="n">
        <x:v>0</x:v>
      </x:c>
      <x:c r="D1834" s="120" t="str">
        <x:v>CADC0872</x:v>
      </x:c>
      <x:c r="E1834" s="120" t="n">
        <x:v>5</x:v>
      </x:c>
      <x:c r="F1834" s="120" t="n">
        <x:v>95</x:v>
      </x:c>
      <x:c r="G1834" s="120" t="n">
        <x:v>20</x:v>
      </x:c>
      <x:c r="H1834" s="120" t="n">
        <x:v>-0.0000038527222</x:v>
      </x:c>
      <x:c r="I1834" s="120" t="n">
        <x:v>1.9812687258959596e-10</x:v>
      </x:c>
      <x:c r="J1834" s="120" t="n">
        <x:v>0.000014075754778682241</x:v>
      </x:c>
      <x:c r="K1834" s="120" t="n">
        <x:v>-1.4083009911521442</x:v>
      </x:c>
      <x:c r="L1834" s="120" t="n">
        <x:v>0.029184278456226138</x:v>
      </x:c>
      <x:c r="M1834" s="120" t="n">
        <x:v>1</x:v>
      </x:c>
      <x:c r="N1834" s="120" t="n">
        <x:v>1</x:v>
      </x:c>
      <x:c r="O1834" s="120" t="n">
        <x:v>2</x:v>
      </x:c>
      <x:c r="P1834" s="120" t="n">
        <x:v>3</x:v>
      </x:c>
      <x:c r="Q1834" s="120" t="n">
        <x:v>5</x:v>
      </x:c>
      <x:c r="R1834" s="120" t="n">
        <x:v>2.396121565467548e-11</x:v>
      </x:c>
      <x:c r="S1834" s="120" t="n">
        <x:v>7.881728468581131e-12</x:v>
      </x:c>
      <x:c r="T1834" s="120" t="n">
        <x:v>475</x:v>
      </x:c>
      <x:c r="U1834" s="120" t="n">
        <x:v>100</x:v>
      </x:c>
      <x:c r="V1834" s="120" t="n">
        <x:v>2.085546027258905e-12</x:v>
      </x:c>
      <x:c r="W1834" s="120" t="n">
        <x:v>9.906343629479798e-12</x:v>
      </x:c>
      <x:c r="X1834" s="120" t="n">
        <x:v>1834</x:v>
      </x:c>
      <x:c r="Y1834" s="151" t="n">
        <x:v>44565.84953703704</x:v>
      </x:c>
      <x:c r="Z1834" s="151" t="n">
        <x:v>44565.850636574076</x:v>
      </x:c>
      <x:c r="AA1834" s="120" t="n">
        <x:v>20</x:v>
      </x:c>
      <x:c r="AB1834" s="120" t="str">
        <x:v>Normal</x:v>
      </x:c>
      <x:c r="AC1834" s="120" t="n">
        <x:v>0</x:v>
      </x:c>
      <x:c r="AD1834" s="120"/>
      <x:c r="AE1834" s="120"/>
      <x:c r="AF1834" s="120"/>
      <x:c r="AG1834" s="120"/>
    </x:row>
    <x:row r="1835">
      <x:c r="A1835" s="120" t="n">
        <x:v>1834</x:v>
      </x:c>
      <x:c r="B1835" s="120" t="n">
        <x:v>0</x:v>
      </x:c>
      <x:c r="C1835" s="120" t="n">
        <x:v>1</x:v>
      </x:c>
      <x:c r="D1835" s="120" t="str">
        <x:v>CADC0872</x:v>
      </x:c>
      <x:c r="E1835" s="120" t="n">
        <x:v>5</x:v>
      </x:c>
      <x:c r="F1835" s="120" t="n">
        <x:v>75</x:v>
      </x:c>
      <x:c r="G1835" s="120" t="n">
        <x:v>16</x:v>
      </x:c>
      <x:c r="H1835" s="120" t="n">
        <x:v>-0.000004111335675</x:v>
      </x:c>
      <x:c r="I1835" s="120" t="n">
        <x:v>2.4658215227735226e-10</x:v>
      </x:c>
      <x:c r="J1835" s="120" t="n">
        <x:v>0.000015702934511655847</x:v>
      </x:c>
      <x:c r="K1835" s="120" t="n">
        <x:v>-1.5141322850878658</x:v>
      </x:c>
      <x:c r="L1835" s="120" t="n">
        <x:v>0.07620044805463079</x:v>
      </x:c>
      <x:c r="M1835" s="120" t="n">
        <x:v>1</x:v>
      </x:c>
      <x:c r="N1835" s="120" t="n">
        <x:v>1</x:v>
      </x:c>
      <x:c r="O1835" s="120" t="n">
        <x:v>2</x:v>
      </x:c>
      <x:c r="P1835" s="120" t="n">
        <x:v>1</x:v>
      </x:c>
      <x:c r="Q1835" s="120" t="n">
        <x:v>4</x:v>
      </x:c>
      <x:c r="R1835" s="120" t="n">
        <x:v>4.1841881978375795e-11</x:v>
      </x:c>
      <x:c r="S1835" s="120" t="n">
        <x:v>1.0231093385549647e-11</x:v>
      </x:c>
      <x:c r="T1835" s="120" t="n">
        <x:v>375</x:v>
      </x:c>
      <x:c r="U1835" s="120" t="n">
        <x:v>80</x:v>
      </x:c>
      <x:c r="V1835" s="120" t="n">
        <x:v>3.287762030364697e-12</x:v>
      </x:c>
      <x:c r="W1835" s="120" t="n">
        <x:v>1.5411384517334516e-11</x:v>
      </x:c>
      <x:c r="X1835" s="120" t="n">
        <x:v>1835</x:v>
      </x:c>
      <x:c r="Y1835" s="151" t="n">
        <x:v>44565.850694444445</x:v>
      </x:c>
      <x:c r="Z1835" s="151" t="n">
        <x:v>44565.8515625</x:v>
      </x:c>
      <x:c r="AA1835" s="120" t="n">
        <x:v>16</x:v>
      </x:c>
      <x:c r="AB1835" s="120" t="str">
        <x:v>Normal</x:v>
      </x:c>
      <x:c r="AC1835" s="120" t="n">
        <x:v>1</x:v>
      </x:c>
      <x:c r="AD1835" s="120" t="n">
        <x:v>561</x:v>
      </x:c>
      <x:c r="AE1835" s="120" t="n">
        <x:v>6</x:v>
      </x:c>
      <x:c r="AF1835" s="120" t="n">
        <x:v>61</x:v>
      </x:c>
      <x:c r="AG1835" s="120" t="str">
        <x:v>train=1|anomaly=0</x:v>
      </x:c>
    </x:row>
    <x:row r="1836">
      <x:c r="A1836" s="120" t="n">
        <x:v>1835</x:v>
      </x:c>
      <x:c r="B1836" s="120" t="n">
        <x:v>0</x:v>
      </x:c>
      <x:c r="C1836" s="120" t="n">
        <x:v>1</x:v>
      </x:c>
      <x:c r="D1836" s="120" t="str">
        <x:v>CADC0872</x:v>
      </x:c>
      <x:c r="E1836" s="120" t="n">
        <x:v>5</x:v>
      </x:c>
      <x:c r="F1836" s="120" t="n">
        <x:v>95</x:v>
      </x:c>
      <x:c r="G1836" s="120" t="n">
        <x:v>20</x:v>
      </x:c>
      <x:c r="H1836" s="120" t="n">
        <x:v>-0.0000026364468499999998</x:v>
      </x:c>
      <x:c r="I1836" s="120" t="n">
        <x:v>2.5329608391250557e-10</x:v>
      </x:c>
      <x:c r="J1836" s="120" t="n">
        <x:v>0.000015915278317155048</x:v>
      </x:c>
      <x:c r="K1836" s="120" t="n">
        <x:v>-1.4406343658536795</x:v>
      </x:c>
      <x:c r="L1836" s="120" t="n">
        <x:v>0.13719583247966677</x:v>
      </x:c>
      <x:c r="M1836" s="120" t="n">
        <x:v>1</x:v>
      </x:c>
      <x:c r="N1836" s="120" t="n">
        <x:v>1</x:v>
      </x:c>
      <x:c r="O1836" s="120" t="n">
        <x:v>2</x:v>
      </x:c>
      <x:c r="P1836" s="120" t="n">
        <x:v>3</x:v>
      </x:c>
      <x:c r="Q1836" s="120" t="n">
        <x:v>5</x:v>
      </x:c>
      <x:c r="R1836" s="120" t="n">
        <x:v>2.994884390066793e-11</x:v>
      </x:c>
      <x:c r="S1836" s="120" t="n">
        <x:v>9.09900747847659e-12</x:v>
      </x:c>
      <x:c r="T1836" s="120" t="n">
        <x:v>475</x:v>
      </x:c>
      <x:c r="U1836" s="120" t="n">
        <x:v>100</x:v>
      </x:c>
      <x:c r="V1836" s="120" t="n">
        <x:v>2.6662745675000587e-12</x:v>
      </x:c>
      <x:c r="W1836" s="120" t="n">
        <x:v>1.2664804195625278e-11</x:v>
      </x:c>
      <x:c r="X1836" s="120" t="n">
        <x:v>1836</x:v>
      </x:c>
      <x:c r="Y1836" s="151" t="n">
        <x:v>44565.85162037037</x:v>
      </x:c>
      <x:c r="Z1836" s="151" t="n">
        <x:v>44565.85271990741</x:v>
      </x:c>
      <x:c r="AA1836" s="120" t="n">
        <x:v>20</x:v>
      </x:c>
      <x:c r="AB1836" s="120" t="str">
        <x:v>Normal</x:v>
      </x:c>
      <x:c r="AC1836" s="120" t="n">
        <x:v>1</x:v>
      </x:c>
      <x:c r="AD1836" s="120" t="n">
        <x:v>764</x:v>
      </x:c>
      <x:c r="AE1836" s="120" t="n">
        <x:v>8</x:v>
      </x:c>
      <x:c r="AF1836" s="120" t="n">
        <x:v>64</x:v>
      </x:c>
      <x:c r="AG1836" s="120" t="str">
        <x:v>train=1|anomaly=0</x:v>
      </x:c>
    </x:row>
    <x:row r="1837">
      <x:c r="A1837" s="120" t="n">
        <x:v>1836</x:v>
      </x:c>
      <x:c r="B1837" s="120" t="n">
        <x:v>0</x:v>
      </x:c>
      <x:c r="C1837" s="120" t="n">
        <x:v>1</x:v>
      </x:c>
      <x:c r="D1837" s="120" t="str">
        <x:v>CADC0872</x:v>
      </x:c>
      <x:c r="E1837" s="120" t="n">
        <x:v>5</x:v>
      </x:c>
      <x:c r="F1837" s="120" t="n">
        <x:v>75</x:v>
      </x:c>
      <x:c r="G1837" s="120" t="n">
        <x:v>16</x:v>
      </x:c>
      <x:c r="H1837" s="120" t="n">
        <x:v>-0.0000032497727500000003</x:v>
      </x:c>
      <x:c r="I1837" s="120" t="n">
        <x:v>2.9322848073038847e-10</x:v>
      </x:c>
      <x:c r="J1837" s="120" t="n">
        <x:v>0.00001712391546143546</x:v>
      </x:c>
      <x:c r="K1837" s="120" t="n">
        <x:v>-1.3423768873253783</x:v>
      </x:c>
      <x:c r="L1837" s="120" t="n">
        <x:v>0.056069458352814204</x:v>
      </x:c>
      <x:c r="M1837" s="120" t="n">
        <x:v>1</x:v>
      </x:c>
      <x:c r="N1837" s="120" t="n">
        <x:v>1</x:v>
      </x:c>
      <x:c r="O1837" s="120" t="n">
        <x:v>2</x:v>
      </x:c>
      <x:c r="P1837" s="120" t="n">
        <x:v>2</x:v>
      </x:c>
      <x:c r="Q1837" s="120" t="n">
        <x:v>4</x:v>
      </x:c>
      <x:c r="R1837" s="120" t="n">
        <x:v>5.1996108153794134e-11</x:v>
      </x:c>
      <x:c r="S1837" s="120" t="n">
        <x:v>2.3796234421681553e-11</x:v>
      </x:c>
      <x:c r="T1837" s="120" t="n">
        <x:v>375</x:v>
      </x:c>
      <x:c r="U1837" s="120" t="n">
        <x:v>80</x:v>
      </x:c>
      <x:c r="V1837" s="120" t="n">
        <x:v>3.9097130764051796e-12</x:v>
      </x:c>
      <x:c r="W1837" s="120" t="n">
        <x:v>1.832678004564928e-11</x:v>
      </x:c>
      <x:c r="X1837" s="120" t="n">
        <x:v>1837</x:v>
      </x:c>
      <x:c r="Y1837" s="151" t="n">
        <x:v>44565.85277777778</x:v>
      </x:c>
      <x:c r="Z1837" s="151" t="n">
        <x:v>44565.85364583333</x:v>
      </x:c>
      <x:c r="AA1837" s="120" t="n">
        <x:v>16</x:v>
      </x:c>
      <x:c r="AB1837" s="120" t="str">
        <x:v>Normal</x:v>
      </x:c>
      <x:c r="AC1837" s="120" t="n">
        <x:v>1</x:v>
      </x:c>
      <x:c r="AD1837" s="120" t="n">
        <x:v>973</x:v>
      </x:c>
      <x:c r="AE1837" s="120" t="n">
        <x:v>10</x:v>
      </x:c>
      <x:c r="AF1837" s="120" t="n">
        <x:v>73</x:v>
      </x:c>
      <x:c r="AG1837" s="120" t="str">
        <x:v>train=1|anomaly=0</x:v>
      </x:c>
    </x:row>
    <x:row r="1838">
      <x:c r="A1838" s="120" t="n">
        <x:v>1837</x:v>
      </x:c>
      <x:c r="B1838" s="120" t="n">
        <x:v>0</x:v>
      </x:c>
      <x:c r="C1838" s="120" t="n">
        <x:v>1</x:v>
      </x:c>
      <x:c r="D1838" s="120" t="str">
        <x:v>CADC0872</x:v>
      </x:c>
      <x:c r="E1838" s="120" t="n">
        <x:v>5</x:v>
      </x:c>
      <x:c r="F1838" s="120" t="n">
        <x:v>90</x:v>
      </x:c>
      <x:c r="G1838" s="120" t="n">
        <x:v>19</x:v>
      </x:c>
      <x:c r="H1838" s="120" t="n">
        <x:v>5.033332631578954e-7</x:v>
      </x:c>
      <x:c r="I1838" s="120" t="n">
        <x:v>3.670157709664733e-10</x:v>
      </x:c>
      <x:c r="J1838" s="120" t="n">
        <x:v>0.000019157655675120412</x:v>
      </x:c>
      <x:c r="K1838" s="120" t="n">
        <x:v>-1.4298944216016967</x:v>
      </x:c>
      <x:c r="L1838" s="120" t="n">
        <x:v>0.07147281307617254</x:v>
      </x:c>
      <x:c r="M1838" s="120" t="n">
        <x:v>1</x:v>
      </x:c>
      <x:c r="N1838" s="120" t="n">
        <x:v>1</x:v>
      </x:c>
      <x:c r="O1838" s="120" t="n">
        <x:v>2</x:v>
      </x:c>
      <x:c r="P1838" s="120" t="n">
        <x:v>3</x:v>
      </x:c>
      <x:c r="Q1838" s="120" t="n">
        <x:v>5</x:v>
      </x:c>
      <x:c r="R1838" s="120" t="n">
        <x:v>4.5570722522538227e-11</x:v>
      </x:c>
      <x:c r="S1838" s="120" t="n">
        <x:v>9.249150112489645e-12</x:v>
      </x:c>
      <x:c r="T1838" s="120" t="n">
        <x:v>450</x:v>
      </x:c>
      <x:c r="U1838" s="120" t="n">
        <x:v>95</x:v>
      </x:c>
      <x:c r="V1838" s="120" t="n">
        <x:v>4.0779530107385925e-12</x:v>
      </x:c>
      <x:c r="W1838" s="120" t="n">
        <x:v>1.9316619524551226e-11</x:v>
      </x:c>
      <x:c r="X1838" s="120" t="n">
        <x:v>1838</x:v>
      </x:c>
      <x:c r="Y1838" s="151" t="n">
        <x:v>44565.8537037037</x:v>
      </x:c>
      <x:c r="Z1838" s="151" t="n">
        <x:v>44565.85474537037</x:v>
      </x:c>
      <x:c r="AA1838" s="120" t="n">
        <x:v>19</x:v>
      </x:c>
      <x:c r="AB1838" s="120" t="str">
        <x:v>Normal</x:v>
      </x:c>
      <x:c r="AC1838" s="120" t="n">
        <x:v>0</x:v>
      </x:c>
      <x:c r="AD1838" s="120"/>
      <x:c r="AE1838" s="120"/>
      <x:c r="AF1838" s="120"/>
      <x:c r="AG1838" s="120"/>
    </x:row>
    <x:row r="1839">
      <x:c r="A1839" s="120" t="n">
        <x:v>1838</x:v>
      </x:c>
      <x:c r="B1839" s="120" t="n">
        <x:v>0</x:v>
      </x:c>
      <x:c r="C1839" s="120" t="n">
        <x:v>1</x:v>
      </x:c>
      <x:c r="D1839" s="120" t="str">
        <x:v>CADC0872</x:v>
      </x:c>
      <x:c r="E1839" s="120" t="n">
        <x:v>5</x:v>
      </x:c>
      <x:c r="F1839" s="120" t="n">
        <x:v>85</x:v>
      </x:c>
      <x:c r="G1839" s="120" t="n">
        <x:v>18</x:v>
      </x:c>
      <x:c r="H1839" s="120" t="n">
        <x:v>-0.0000025810627777777775</x:v>
      </x:c>
      <x:c r="I1839" s="120" t="n">
        <x:v>4.6483604912787556e-10</x:v>
      </x:c>
      <x:c r="J1839" s="120" t="n">
        <x:v>0.000021560056797881482</x:v>
      </x:c>
      <x:c r="K1839" s="120" t="n">
        <x:v>-1.3610667717451623</x:v>
      </x:c>
      <x:c r="L1839" s="120" t="n">
        <x:v>0.059700611123465176</x:v>
      </x:c>
      <x:c r="M1839" s="120" t="n">
        <x:v>1</x:v>
      </x:c>
      <x:c r="N1839" s="120" t="n">
        <x:v>1</x:v>
      </x:c>
      <x:c r="O1839" s="120" t="n">
        <x:v>2</x:v>
      </x:c>
      <x:c r="P1839" s="120" t="n">
        <x:v>1</x:v>
      </x:c>
      <x:c r="Q1839" s="120" t="n">
        <x:v>5</x:v>
      </x:c>
      <x:c r="R1839" s="120" t="n">
        <x:v>6.14929757538699e-11</x:v>
      </x:c>
      <x:c r="S1839" s="120" t="n">
        <x:v>1.325774402204844e-11</x:v>
      </x:c>
      <x:c r="T1839" s="120" t="n">
        <x:v>425</x:v>
      </x:c>
      <x:c r="U1839" s="120" t="n">
        <x:v>90</x:v>
      </x:c>
      <x:c r="V1839" s="120" t="n">
        <x:v>5.4686594015044185e-12</x:v>
      </x:c>
      <x:c r="W1839" s="120" t="n">
        <x:v>2.5824224951548642e-11</x:v>
      </x:c>
      <x:c r="X1839" s="120" t="n">
        <x:v>1839</x:v>
      </x:c>
      <x:c r="Y1839" s="151" t="n">
        <x:v>44565.85480324074</x:v>
      </x:c>
      <x:c r="Z1839" s="151" t="n">
        <x:v>44565.855787037035</x:v>
      </x:c>
      <x:c r="AA1839" s="120" t="n">
        <x:v>18</x:v>
      </x:c>
      <x:c r="AB1839" s="120" t="str">
        <x:v>Normal</x:v>
      </x:c>
      <x:c r="AC1839" s="120" t="n">
        <x:v>1</x:v>
      </x:c>
      <x:c r="AD1839" s="120" t="n">
        <x:v>587</x:v>
      </x:c>
      <x:c r="AE1839" s="120" t="n">
        <x:v>6</x:v>
      </x:c>
      <x:c r="AF1839" s="120" t="n">
        <x:v>87</x:v>
      </x:c>
      <x:c r="AG1839" s="120" t="str">
        <x:v>train=1|anomaly=0</x:v>
      </x:c>
    </x:row>
    <x:row r="1840">
      <x:c r="A1840" s="120" t="n">
        <x:v>1839</x:v>
      </x:c>
      <x:c r="B1840" s="120" t="n">
        <x:v>0</x:v>
      </x:c>
      <x:c r="C1840" s="120" t="n">
        <x:v>1</x:v>
      </x:c>
      <x:c r="D1840" s="120" t="str">
        <x:v>CADC0872</x:v>
      </x:c>
      <x:c r="E1840" s="120" t="n">
        <x:v>5</x:v>
      </x:c>
      <x:c r="F1840" s="120" t="n">
        <x:v>85</x:v>
      </x:c>
      <x:c r="G1840" s="120" t="n">
        <x:v>18</x:v>
      </x:c>
      <x:c r="H1840" s="120" t="n">
        <x:v>0.000003875377555555555</x:v>
      </x:c>
      <x:c r="I1840" s="120" t="n">
        <x:v>4.74404588593555e-10</x:v>
      </x:c>
      <x:c r="J1840" s="120" t="n">
        <x:v>0.00002178083075994933</x:v>
      </x:c>
      <x:c r="K1840" s="120" t="n">
        <x:v>-1.3747584967009603</x:v>
      </x:c>
      <x:c r="L1840" s="120" t="n">
        <x:v>0.041085191289991614</x:v>
      </x:c>
      <x:c r="M1840" s="120" t="n">
        <x:v>1</x:v>
      </x:c>
      <x:c r="N1840" s="120" t="n">
        <x:v>1</x:v>
      </x:c>
      <x:c r="O1840" s="120" t="n">
        <x:v>2</x:v>
      </x:c>
      <x:c r="P1840" s="120" t="n">
        <x:v>1</x:v>
      </x:c>
      <x:c r="Q1840" s="120" t="n">
        <x:v>3</x:v>
      </x:c>
      <x:c r="R1840" s="120" t="n">
        <x:v>6.448606782365766e-11</x:v>
      </x:c>
      <x:c r="S1840" s="120" t="n">
        <x:v>1.0847651898051938e-11</x:v>
      </x:c>
      <x:c r="T1840" s="120" t="n">
        <x:v>425</x:v>
      </x:c>
      <x:c r="U1840" s="120" t="n">
        <x:v>90</x:v>
      </x:c>
      <x:c r="V1840" s="120" t="n">
        <x:v>5.581230454041823e-12</x:v>
      </x:c>
      <x:c r="W1840" s="120" t="n">
        <x:v>2.635581047741972e-11</x:v>
      </x:c>
      <x:c r="X1840" s="120" t="n">
        <x:v>1840</x:v>
      </x:c>
      <x:c r="Y1840" s="151" t="n">
        <x:v>44565.855844907404</x:v>
      </x:c>
      <x:c r="Z1840" s="151" t="n">
        <x:v>44565.856828703705</x:v>
      </x:c>
      <x:c r="AA1840" s="120" t="n">
        <x:v>18</x:v>
      </x:c>
      <x:c r="AB1840" s="120" t="str">
        <x:v>Normal</x:v>
      </x:c>
      <x:c r="AC1840" s="120" t="n">
        <x:v>0</x:v>
      </x:c>
      <x:c r="AD1840" s="120"/>
      <x:c r="AE1840" s="120"/>
      <x:c r="AF1840" s="120"/>
      <x:c r="AG1840" s="120"/>
    </x:row>
    <x:row r="1841">
      <x:c r="A1841" s="120" t="n">
        <x:v>1840</x:v>
      </x:c>
      <x:c r="B1841" s="120" t="n">
        <x:v>0</x:v>
      </x:c>
      <x:c r="C1841" s="120" t="n">
        <x:v>1</x:v>
      </x:c>
      <x:c r="D1841" s="120" t="str">
        <x:v>CADC0872</x:v>
      </x:c>
      <x:c r="E1841" s="120" t="n">
        <x:v>5</x:v>
      </x:c>
      <x:c r="F1841" s="120" t="n">
        <x:v>90</x:v>
      </x:c>
      <x:c r="G1841" s="120" t="n">
        <x:v>19</x:v>
      </x:c>
      <x:c r="H1841" s="120" t="n">
        <x:v>-0.000001944846</x:v>
      </x:c>
      <x:c r="I1841" s="120" t="n">
        <x:v>5.740221861777112e-10</x:v>
      </x:c>
      <x:c r="J1841" s="120" t="n">
        <x:v>0.000023958760113530732</x:v>
      </x:c>
      <x:c r="K1841" s="120" t="n">
        <x:v>-1.300950961383643</x:v>
      </x:c>
      <x:c r="L1841" s="120" t="n">
        <x:v>0.09759840125975777</x:v>
      </x:c>
      <x:c r="M1841" s="120" t="n">
        <x:v>1</x:v>
      </x:c>
      <x:c r="N1841" s="120" t="n">
        <x:v>1</x:v>
      </x:c>
      <x:c r="O1841" s="120" t="n">
        <x:v>2</x:v>
      </x:c>
      <x:c r="P1841" s="120" t="n">
        <x:v>1</x:v>
      </x:c>
      <x:c r="Q1841" s="120" t="n">
        <x:v>3</x:v>
      </x:c>
      <x:c r="R1841" s="120" t="n">
        <x:v>7.03649455389124e-11</x:v>
      </x:c>
      <x:c r="S1841" s="120" t="n">
        <x:v>1.2118481816991946e-11</x:v>
      </x:c>
      <x:c r="T1841" s="120" t="n">
        <x:v>450</x:v>
      </x:c>
      <x:c r="U1841" s="120" t="n">
        <x:v>95</x:v>
      </x:c>
      <x:c r="V1841" s="120" t="n">
        <x:v>6.378024290863457e-12</x:v>
      </x:c>
      <x:c r="W1841" s="120" t="n">
        <x:v>3.021169400935322e-11</x:v>
      </x:c>
      <x:c r="X1841" s="120" t="n">
        <x:v>1841</x:v>
      </x:c>
      <x:c r="Y1841" s="151" t="n">
        <x:v>44565.856886574074</x:v>
      </x:c>
      <x:c r="Z1841" s="151" t="n">
        <x:v>44565.85792824074</x:v>
      </x:c>
      <x:c r="AA1841" s="120" t="n">
        <x:v>19</x:v>
      </x:c>
      <x:c r="AB1841" s="120" t="str">
        <x:v>Normal</x:v>
      </x:c>
      <x:c r="AC1841" s="120" t="n">
        <x:v>0</x:v>
      </x:c>
      <x:c r="AD1841" s="120"/>
      <x:c r="AE1841" s="120"/>
      <x:c r="AF1841" s="120"/>
      <x:c r="AG1841" s="120"/>
    </x:row>
    <x:row r="1842">
      <x:c r="A1842" s="120" t="n">
        <x:v>1841</x:v>
      </x:c>
      <x:c r="B1842" s="120" t="n">
        <x:v>0</x:v>
      </x:c>
      <x:c r="C1842" s="120" t="n">
        <x:v>1</x:v>
      </x:c>
      <x:c r="D1842" s="120" t="str">
        <x:v>CADC0872</x:v>
      </x:c>
      <x:c r="E1842" s="120" t="n">
        <x:v>5</x:v>
      </x:c>
      <x:c r="F1842" s="120" t="n">
        <x:v>90</x:v>
      </x:c>
      <x:c r="G1842" s="120" t="n">
        <x:v>19</x:v>
      </x:c>
      <x:c r="H1842" s="120" t="n">
        <x:v>0.000005266696842105262</x:v>
      </x:c>
      <x:c r="I1842" s="120" t="n">
        <x:v>5.387831868324321e-10</x:v>
      </x:c>
      <x:c r="J1842" s="120" t="n">
        <x:v>0.000023211703660705995</x:v>
      </x:c>
      <x:c r="K1842" s="120" t="n">
        <x:v>-1.1664914653093736</x:v>
      </x:c>
      <x:c r="L1842" s="120" t="n">
        <x:v>-0.0010668980575964846</x:v>
      </x:c>
      <x:c r="M1842" s="120" t="n">
        <x:v>1</x:v>
      </x:c>
      <x:c r="N1842" s="120" t="n">
        <x:v>1</x:v>
      </x:c>
      <x:c r="O1842" s="120" t="n">
        <x:v>2</x:v>
      </x:c>
      <x:c r="P1842" s="120" t="n">
        <x:v>2</x:v>
      </x:c>
      <x:c r="Q1842" s="120" t="n">
        <x:v>3</x:v>
      </x:c>
      <x:c r="R1842" s="120" t="n">
        <x:v>7.050749958060988e-11</x:v>
      </x:c>
      <x:c r="S1842" s="120" t="n">
        <x:v>9.641678045811074e-12</x:v>
      </x:c>
      <x:c r="T1842" s="120" t="n">
        <x:v>450</x:v>
      </x:c>
      <x:c r="U1842" s="120" t="n">
        <x:v>95</x:v>
      </x:c>
      <x:c r="V1842" s="120" t="n">
        <x:v>5.98647985369369e-12</x:v>
      </x:c>
      <x:c r="W1842" s="120" t="n">
        <x:v>2.8357009833285902e-11</x:v>
      </x:c>
      <x:c r="X1842" s="120" t="n">
        <x:v>1842</x:v>
      </x:c>
      <x:c r="Y1842" s="151" t="n">
        <x:v>44565.857986111114</x:v>
      </x:c>
      <x:c r="Z1842" s="151" t="n">
        <x:v>44565.85902777778</x:v>
      </x:c>
      <x:c r="AA1842" s="120" t="n">
        <x:v>19</x:v>
      </x:c>
      <x:c r="AB1842" s="120" t="str">
        <x:v>Normal</x:v>
      </x:c>
      <x:c r="AC1842" s="120" t="n">
        <x:v>1</x:v>
      </x:c>
      <x:c r="AD1842" s="120" t="n">
        <x:v>761</x:v>
      </x:c>
      <x:c r="AE1842" s="120" t="n">
        <x:v>8</x:v>
      </x:c>
      <x:c r="AF1842" s="120" t="n">
        <x:v>61</x:v>
      </x:c>
      <x:c r="AG1842" s="120" t="str">
        <x:v>train=1|anomaly=0</x:v>
      </x:c>
    </x:row>
    <x:row r="1843">
      <x:c r="A1843" s="120" t="n">
        <x:v>1842</x:v>
      </x:c>
      <x:c r="B1843" s="120" t="n">
        <x:v>0</x:v>
      </x:c>
      <x:c r="C1843" s="120" t="n">
        <x:v>0</x:v>
      </x:c>
      <x:c r="D1843" s="120" t="str">
        <x:v>CADC0872</x:v>
      </x:c>
      <x:c r="E1843" s="120" t="n">
        <x:v>5</x:v>
      </x:c>
      <x:c r="F1843" s="120" t="n">
        <x:v>80</x:v>
      </x:c>
      <x:c r="G1843" s="120" t="n">
        <x:v>17</x:v>
      </x:c>
      <x:c r="H1843" s="120" t="n">
        <x:v>0.000005777653529411764</x:v>
      </x:c>
      <x:c r="I1843" s="120" t="n">
        <x:v>5.860531956907051e-10</x:v>
      </x:c>
      <x:c r="J1843" s="120" t="n">
        <x:v>0.000024208535595750215</x:v>
      </x:c>
      <x:c r="K1843" s="120" t="n">
        <x:v>-1.1169570447177928</x:v>
      </x:c>
      <x:c r="L1843" s="120" t="n">
        <x:v>-0.15389668141506113</x:v>
      </x:c>
      <x:c r="M1843" s="120" t="n">
        <x:v>1</x:v>
      </x:c>
      <x:c r="N1843" s="120" t="n">
        <x:v>1</x:v>
      </x:c>
      <x:c r="O1843" s="120" t="n">
        <x:v>2</x:v>
      </x:c>
      <x:c r="P1843" s="120" t="n">
        <x:v>1</x:v>
      </x:c>
      <x:c r="Q1843" s="120" t="n">
        <x:v>3</x:v>
      </x:c>
      <x:c r="R1843" s="120" t="n">
        <x:v>8.457320876139374e-11</x:v>
      </x:c>
      <x:c r="S1843" s="120" t="n">
        <x:v>1.2188585134555568e-11</x:v>
      </x:c>
      <x:c r="T1843" s="120" t="n">
        <x:v>400</x:v>
      </x:c>
      <x:c r="U1843" s="120" t="n">
        <x:v>85</x:v>
      </x:c>
      <x:c r="V1843" s="120" t="n">
        <x:v>7.325664946133815e-12</x:v>
      </x:c>
      <x:c r="W1843" s="120" t="n">
        <x:v>3.447371739357089e-11</x:v>
      </x:c>
      <x:c r="X1843" s="120" t="n">
        <x:v>1843</x:v>
      </x:c>
      <x:c r="Y1843" s="151" t="n">
        <x:v>44565.859085648146</x:v>
      </x:c>
      <x:c r="Z1843" s="151" t="n">
        <x:v>44565.86001157408</x:v>
      </x:c>
      <x:c r="AA1843" s="120" t="n">
        <x:v>17</x:v>
      </x:c>
      <x:c r="AB1843" s="120" t="str">
        <x:v>Normal</x:v>
      </x:c>
      <x:c r="AC1843" s="120" t="n">
        <x:v>0</x:v>
      </x:c>
      <x:c r="AD1843" s="120"/>
      <x:c r="AE1843" s="120"/>
      <x:c r="AF1843" s="120"/>
      <x:c r="AG1843" s="120"/>
    </x:row>
    <x:row r="1844">
      <x:c r="A1844" s="120" t="n">
        <x:v>1843</x:v>
      </x:c>
      <x:c r="B1844" s="120" t="n">
        <x:v>0</x:v>
      </x:c>
      <x:c r="C1844" s="120" t="n">
        <x:v>1</x:v>
      </x:c>
      <x:c r="D1844" s="120" t="str">
        <x:v>CADC0872</x:v>
      </x:c>
      <x:c r="E1844" s="120" t="n">
        <x:v>5</x:v>
      </x:c>
      <x:c r="F1844" s="120" t="n">
        <x:v>95</x:v>
      </x:c>
      <x:c r="G1844" s="120" t="n">
        <x:v>20</x:v>
      </x:c>
      <x:c r="H1844" s="120" t="n">
        <x:v>0.0000056908273</x:v>
      </x:c>
      <x:c r="I1844" s="120" t="n">
        <x:v>6.193378023501486e-10</x:v>
      </x:c>
      <x:c r="J1844" s="120" t="n">
        <x:v>0.000024886498394714925</x:v>
      </x:c>
      <x:c r="K1844" s="120" t="n">
        <x:v>-0.9768611369788323</x:v>
      </x:c>
      <x:c r="L1844" s="120" t="n">
        <x:v>-0.2118321534734465</x:v>
      </x:c>
      <x:c r="M1844" s="120" t="n">
        <x:v>1</x:v>
      </x:c>
      <x:c r="N1844" s="120" t="n">
        <x:v>1</x:v>
      </x:c>
      <x:c r="O1844" s="120" t="n">
        <x:v>2</x:v>
      </x:c>
      <x:c r="P1844" s="120" t="n">
        <x:v>2</x:v>
      </x:c>
      <x:c r="Q1844" s="120" t="n">
        <x:v>4</x:v>
      </x:c>
      <x:c r="R1844" s="120" t="n">
        <x:v>6.775226320787171e-11</x:v>
      </x:c>
      <x:c r="S1844" s="120" t="n">
        <x:v>1.8691522356879232e-11</x:v>
      </x:c>
      <x:c r="T1844" s="120" t="n">
        <x:v>475</x:v>
      </x:c>
      <x:c r="U1844" s="120" t="n">
        <x:v>100</x:v>
      </x:c>
      <x:c r="V1844" s="120" t="n">
        <x:v>6.519345287896301e-12</x:v>
      </x:c>
      <x:c r="W1844" s="120" t="n">
        <x:v>3.096689011750743e-11</x:v>
      </x:c>
      <x:c r="X1844" s="120" t="n">
        <x:v>1844</x:v>
      </x:c>
      <x:c r="Y1844" s="151" t="n">
        <x:v>44565.86006944445</x:v>
      </x:c>
      <x:c r="Z1844" s="151" t="n">
        <x:v>44565.86116898148</x:v>
      </x:c>
      <x:c r="AA1844" s="120" t="n">
        <x:v>20</x:v>
      </x:c>
      <x:c r="AB1844" s="120" t="str">
        <x:v>Normal</x:v>
      </x:c>
      <x:c r="AC1844" s="120" t="n">
        <x:v>0</x:v>
      </x:c>
      <x:c r="AD1844" s="120"/>
      <x:c r="AE1844" s="120"/>
      <x:c r="AF1844" s="120"/>
      <x:c r="AG1844" s="120"/>
    </x:row>
    <x:row r="1845">
      <x:c r="A1845" s="120" t="n">
        <x:v>1844</x:v>
      </x:c>
      <x:c r="B1845" s="120" t="n">
        <x:v>0</x:v>
      </x:c>
      <x:c r="C1845" s="120" t="n">
        <x:v>1</x:v>
      </x:c>
      <x:c r="D1845" s="120" t="str">
        <x:v>CADC0872</x:v>
      </x:c>
      <x:c r="E1845" s="120" t="n">
        <x:v>5</x:v>
      </x:c>
      <x:c r="F1845" s="120" t="n">
        <x:v>80</x:v>
      </x:c>
      <x:c r="G1845" s="120" t="n">
        <x:v>17</x:v>
      </x:c>
      <x:c r="H1845" s="120" t="n">
        <x:v>0.000009852384705882352</x:v>
      </x:c>
      <x:c r="I1845" s="120" t="n">
        <x:v>5.843438181354132e-10</x:v>
      </x:c>
      <x:c r="J1845" s="120" t="n">
        <x:v>0.00002417320454833023</x:v>
      </x:c>
      <x:c r="K1845" s="120" t="n">
        <x:v>-1.0553617376161113</x:v>
      </x:c>
      <x:c r="L1845" s="120" t="n">
        <x:v>-0.20765699915340902</x:v>
      </x:c>
      <x:c r="M1845" s="120" t="n">
        <x:v>1</x:v>
      </x:c>
      <x:c r="N1845" s="120" t="n">
        <x:v>1</x:v>
      </x:c>
      <x:c r="O1845" s="120" t="n">
        <x:v>1</x:v>
      </x:c>
      <x:c r="P1845" s="120" t="n">
        <x:v>1</x:v>
      </x:c>
      <x:c r="Q1845" s="120" t="n">
        <x:v>3</x:v>
      </x:c>
      <x:c r="R1845" s="120" t="n">
        <x:v>8.181109765941875e-11</x:v>
      </x:c>
      <x:c r="S1845" s="120" t="n">
        <x:v>1.4730301701943984e-11</x:v>
      </x:c>
      <x:c r="T1845" s="120" t="n">
        <x:v>400</x:v>
      </x:c>
      <x:c r="U1845" s="120" t="n">
        <x:v>85</x:v>
      </x:c>
      <x:c r="V1845" s="120" t="n">
        <x:v>7.304297726692665e-12</x:v>
      </x:c>
      <x:c r="W1845" s="120" t="n">
        <x:v>3.4373165772671366e-11</x:v>
      </x:c>
      <x:c r="X1845" s="120" t="n">
        <x:v>1845</x:v>
      </x:c>
      <x:c r="Y1845" s="151" t="n">
        <x:v>44565.861226851855</x:v>
      </x:c>
      <x:c r="Z1845" s="151" t="n">
        <x:v>44565.86215277778</x:v>
      </x:c>
      <x:c r="AA1845" s="120" t="n">
        <x:v>17</x:v>
      </x:c>
      <x:c r="AB1845" s="120" t="str">
        <x:v>Normal</x:v>
      </x:c>
      <x:c r="AC1845" s="120" t="n">
        <x:v>1</x:v>
      </x:c>
      <x:c r="AD1845" s="120" t="n">
        <x:v>228</x:v>
      </x:c>
      <x:c r="AE1845" s="120" t="n">
        <x:v>3</x:v>
      </x:c>
      <x:c r="AF1845" s="120" t="n">
        <x:v>28</x:v>
      </x:c>
      <x:c r="AG1845" s="120" t="str">
        <x:v>train=1|anomaly=0</x:v>
      </x:c>
    </x:row>
    <x:row r="1846">
      <x:c r="A1846" s="120" t="n">
        <x:v>1845</x:v>
      </x:c>
      <x:c r="B1846" s="120" t="n">
        <x:v>0</x:v>
      </x:c>
      <x:c r="C1846" s="120" t="n">
        <x:v>1</x:v>
      </x:c>
      <x:c r="D1846" s="120" t="str">
        <x:v>CADC0872</x:v>
      </x:c>
      <x:c r="E1846" s="120" t="n">
        <x:v>5</x:v>
      </x:c>
      <x:c r="F1846" s="120" t="n">
        <x:v>95</x:v>
      </x:c>
      <x:c r="G1846" s="120" t="n">
        <x:v>20</x:v>
      </x:c>
      <x:c r="H1846" s="120" t="n">
        <x:v>0.000007639572299999999</x:v>
      </x:c>
      <x:c r="I1846" s="120" t="n">
        <x:v>5.387766333635124e-10</x:v>
      </x:c>
      <x:c r="J1846" s="120" t="n">
        <x:v>0.00002321156249293684</x:v>
      </x:c>
      <x:c r="K1846" s="120" t="n">
        <x:v>-0.811626578056055</x:v>
      </x:c>
      <x:c r="L1846" s="120" t="n">
        <x:v>-0.28963697275560074</x:v>
      </x:c>
      <x:c r="M1846" s="120" t="n">
        <x:v>1</x:v>
      </x:c>
      <x:c r="N1846" s="120" t="n">
        <x:v>1</x:v>
      </x:c>
      <x:c r="O1846" s="120" t="n">
        <x:v>1</x:v>
      </x:c>
      <x:c r="P1846" s="120" t="n">
        <x:v>2</x:v>
      </x:c>
      <x:c r="Q1846" s="120" t="n">
        <x:v>5</x:v>
      </x:c>
      <x:c r="R1846" s="120" t="n">
        <x:v>5.795962052227714e-11</x:v>
      </x:c>
      <x:c r="S1846" s="120" t="n">
        <x:v>1.322276121021873e-11</x:v>
      </x:c>
      <x:c r="T1846" s="120" t="n">
        <x:v>475</x:v>
      </x:c>
      <x:c r="U1846" s="120" t="n">
        <x:v>100</x:v>
      </x:c>
      <x:c r="V1846" s="120" t="n">
        <x:v>5.671332982773815e-12</x:v>
      </x:c>
      <x:c r="W1846" s="120" t="n">
        <x:v>2.693883166817562e-11</x:v>
      </x:c>
      <x:c r="X1846" s="120" t="n">
        <x:v>1846</x:v>
      </x:c>
      <x:c r="Y1846" s="151" t="n">
        <x:v>44565.86221064815</x:v>
      </x:c>
      <x:c r="Z1846" s="151" t="n">
        <x:v>44565.86331018519</x:v>
      </x:c>
      <x:c r="AA1846" s="120" t="n">
        <x:v>20</x:v>
      </x:c>
      <x:c r="AB1846" s="120" t="str">
        <x:v>Normal</x:v>
      </x:c>
      <x:c r="AC1846" s="120" t="n">
        <x:v>1</x:v>
      </x:c>
      <x:c r="AD1846" s="120" t="n">
        <x:v>100</x:v>
      </x:c>
      <x:c r="AE1846" s="120" t="n">
        <x:v>1</x:v>
      </x:c>
      <x:c r="AF1846" s="120" t="n">
        <x:v>100</x:v>
      </x:c>
      <x:c r="AG1846" s="120" t="str">
        <x:v>train=1|anomaly=0</x:v>
      </x:c>
    </x:row>
    <x:row r="1847">
      <x:c r="A1847" s="120" t="n">
        <x:v>1846</x:v>
      </x:c>
      <x:c r="B1847" s="120" t="n">
        <x:v>0</x:v>
      </x:c>
      <x:c r="C1847" s="120" t="n">
        <x:v>1</x:v>
      </x:c>
      <x:c r="D1847" s="120" t="str">
        <x:v>CADC0872</x:v>
      </x:c>
      <x:c r="E1847" s="120" t="n">
        <x:v>5</x:v>
      </x:c>
      <x:c r="F1847" s="120" t="n">
        <x:v>80</x:v>
      </x:c>
      <x:c r="G1847" s="120" t="n">
        <x:v>17</x:v>
      </x:c>
      <x:c r="H1847" s="120" t="n">
        <x:v>0.00001126429705882353</x:v>
      </x:c>
      <x:c r="I1847" s="120" t="n">
        <x:v>5.736035691992796e-10</x:v>
      </x:c>
      <x:c r="J1847" s="120" t="n">
        <x:v>0.00002395002232147769</x:v>
      </x:c>
      <x:c r="K1847" s="120" t="n">
        <x:v>-1.0037714659006343</x:v>
      </x:c>
      <x:c r="L1847" s="120" t="n">
        <x:v>-0.2921281750945944</x:v>
      </x:c>
      <x:c r="M1847" s="120" t="n">
        <x:v>1</x:v>
      </x:c>
      <x:c r="N1847" s="120" t="n">
        <x:v>1</x:v>
      </x:c>
      <x:c r="O1847" s="120" t="n">
        <x:v>1</x:v>
      </x:c>
      <x:c r="P1847" s="120" t="n">
        <x:v>1</x:v>
      </x:c>
      <x:c r="Q1847" s="120" t="n">
        <x:v>3</x:v>
      </x:c>
      <x:c r="R1847" s="120" t="n">
        <x:v>7.754964976594648e-11</x:v>
      </x:c>
      <x:c r="S1847" s="120" t="n">
        <x:v>2.1237593976730666e-11</x:v>
      </x:c>
      <x:c r="T1847" s="120" t="n">
        <x:v>400</x:v>
      </x:c>
      <x:c r="U1847" s="120" t="n">
        <x:v>85</x:v>
      </x:c>
      <x:c r="V1847" s="120" t="n">
        <x:v>7.170044614990995e-12</x:v>
      </x:c>
      <x:c r="W1847" s="120" t="n">
        <x:v>3.3741386423487034e-11</x:v>
      </x:c>
      <x:c r="X1847" s="120" t="n">
        <x:v>1847</x:v>
      </x:c>
      <x:c r="Y1847" s="151" t="n">
        <x:v>44565.86336805556</x:v>
      </x:c>
      <x:c r="Z1847" s="151" t="n">
        <x:v>44565.86429398148</x:v>
      </x:c>
      <x:c r="AA1847" s="120" t="n">
        <x:v>17</x:v>
      </x:c>
      <x:c r="AB1847" s="120" t="str">
        <x:v>Normal</x:v>
      </x:c>
      <x:c r="AC1847" s="120" t="n">
        <x:v>1</x:v>
      </x:c>
      <x:c r="AD1847" s="120" t="n">
        <x:v>207</x:v>
      </x:c>
      <x:c r="AE1847" s="120" t="n">
        <x:v>3</x:v>
      </x:c>
      <x:c r="AF1847" s="120" t="n">
        <x:v>7</x:v>
      </x:c>
      <x:c r="AG1847" s="120" t="str">
        <x:v>train=1|anomaly=0</x:v>
      </x:c>
    </x:row>
    <x:row r="1848">
      <x:c r="A1848" s="120" t="n">
        <x:v>1847</x:v>
      </x:c>
      <x:c r="B1848" s="120" t="n">
        <x:v>0</x:v>
      </x:c>
      <x:c r="C1848" s="120" t="n">
        <x:v>1</x:v>
      </x:c>
      <x:c r="D1848" s="120" t="str">
        <x:v>CADC0872</x:v>
      </x:c>
      <x:c r="E1848" s="120" t="n">
        <x:v>5</x:v>
      </x:c>
      <x:c r="F1848" s="120" t="n">
        <x:v>90</x:v>
      </x:c>
      <x:c r="G1848" s="120" t="n">
        <x:v>19</x:v>
      </x:c>
      <x:c r="H1848" s="120" t="n">
        <x:v>0.000009549170789473685</x:v>
      </x:c>
      <x:c r="I1848" s="120" t="n">
        <x:v>4.786453063224138e-10</x:v>
      </x:c>
      <x:c r="J1848" s="120" t="n">
        <x:v>0.000021877963943713178</x:v>
      </x:c>
      <x:c r="K1848" s="120" t="n">
        <x:v>-0.8481542259599006</x:v>
      </x:c>
      <x:c r="L1848" s="120" t="n">
        <x:v>-0.38888636395710746</x:v>
      </x:c>
      <x:c r="M1848" s="120" t="n">
        <x:v>1</x:v>
      </x:c>
      <x:c r="N1848" s="120" t="n">
        <x:v>1</x:v>
      </x:c>
      <x:c r="O1848" s="120" t="n">
        <x:v>1</x:v>
      </x:c>
      <x:c r="P1848" s="120" t="n">
        <x:v>2</x:v>
      </x:c>
      <x:c r="Q1848" s="120" t="n">
        <x:v>4</x:v>
      </x:c>
      <x:c r="R1848" s="120" t="n">
        <x:v>5.1992193719259094e-11</x:v>
      </x:c>
      <x:c r="S1848" s="120" t="n">
        <x:v>9.54292965798751e-12</x:v>
      </x:c>
      <x:c r="T1848" s="120" t="n">
        <x:v>450</x:v>
      </x:c>
      <x:c r="U1848" s="120" t="n">
        <x:v>95</x:v>
      </x:c>
      <x:c r="V1848" s="120" t="n">
        <x:v>5.3182811813601535e-12</x:v>
      </x:c>
      <x:c r="W1848" s="120" t="n">
        <x:v>2.5191858227495463e-11</x:v>
      </x:c>
      <x:c r="X1848" s="120" t="n">
        <x:v>1848</x:v>
      </x:c>
      <x:c r="Y1848" s="151" t="n">
        <x:v>44565.86435185185</x:v>
      </x:c>
      <x:c r="Z1848" s="151" t="n">
        <x:v>44565.86539351852</x:v>
      </x:c>
      <x:c r="AA1848" s="120" t="n">
        <x:v>19</x:v>
      </x:c>
      <x:c r="AB1848" s="120" t="str">
        <x:v>Normal</x:v>
      </x:c>
      <x:c r="AC1848" s="120" t="n">
        <x:v>1</x:v>
      </x:c>
      <x:c r="AD1848" s="120" t="n">
        <x:v>9</x:v>
      </x:c>
      <x:c r="AE1848" s="120" t="n">
        <x:v>1</x:v>
      </x:c>
      <x:c r="AF1848" s="120" t="n">
        <x:v>9</x:v>
      </x:c>
      <x:c r="AG1848" s="120" t="str">
        <x:v>train=1|anomaly=0</x:v>
      </x:c>
    </x:row>
    <x:row r="1849">
      <x:c r="A1849" s="120" t="n">
        <x:v>1848</x:v>
      </x:c>
      <x:c r="B1849" s="120" t="n">
        <x:v>0</x:v>
      </x:c>
      <x:c r="C1849" s="120" t="n">
        <x:v>0</x:v>
      </x:c>
      <x:c r="D1849" s="120" t="str">
        <x:v>CADC0872</x:v>
      </x:c>
      <x:c r="E1849" s="120" t="n">
        <x:v>5</x:v>
      </x:c>
      <x:c r="F1849" s="120" t="n">
        <x:v>85</x:v>
      </x:c>
      <x:c r="G1849" s="120" t="n">
        <x:v>18</x:v>
      </x:c>
      <x:c r="H1849" s="120" t="n">
        <x:v>0.00000955005922222222</x:v>
      </x:c>
      <x:c r="I1849" s="120" t="n">
        <x:v>5.046360647248237e-10</x:v>
      </x:c>
      <x:c r="J1849" s="120" t="n">
        <x:v>0.000022464106141238374</x:v>
      </x:c>
      <x:c r="K1849" s="120" t="n">
        <x:v>-0.9782997433853762</x:v>
      </x:c>
      <x:c r="L1849" s="120" t="n">
        <x:v>-0.27620797075738374</x:v>
      </x:c>
      <x:c r="M1849" s="120" t="n">
        <x:v>1</x:v>
      </x:c>
      <x:c r="N1849" s="120" t="n">
        <x:v>1</x:v>
      </x:c>
      <x:c r="O1849" s="120" t="n">
        <x:v>1</x:v>
      </x:c>
      <x:c r="P1849" s="120" t="n">
        <x:v>1</x:v>
      </x:c>
      <x:c r="Q1849" s="120" t="n">
        <x:v>4</x:v>
      </x:c>
      <x:c r="R1849" s="120" t="n">
        <x:v>6.290639031982873e-11</x:v>
      </x:c>
      <x:c r="S1849" s="120" t="n">
        <x:v>1.5326485133330998e-11</x:v>
      </x:c>
      <x:c r="T1849" s="120" t="n">
        <x:v>425</x:v>
      </x:c>
      <x:c r="U1849" s="120" t="n">
        <x:v>90</x:v>
      </x:c>
      <x:c r="V1849" s="120" t="n">
        <x:v>5.936894879115573e-12</x:v>
      </x:c>
      <x:c r="W1849" s="120" t="n">
        <x:v>2.803533692915687e-11</x:v>
      </x:c>
      <x:c r="X1849" s="120" t="n">
        <x:v>1849</x:v>
      </x:c>
      <x:c r="Y1849" s="151" t="n">
        <x:v>44565.86545138889</x:v>
      </x:c>
      <x:c r="Z1849" s="151" t="n">
        <x:v>44565.866435185184</x:v>
      </x:c>
      <x:c r="AA1849" s="120" t="n">
        <x:v>18</x:v>
      </x:c>
      <x:c r="AB1849" s="120" t="str">
        <x:v>Normal</x:v>
      </x:c>
      <x:c r="AC1849" s="120" t="n">
        <x:v>1</x:v>
      </x:c>
      <x:c r="AD1849" s="120" t="n">
        <x:v>584</x:v>
      </x:c>
      <x:c r="AE1849" s="120" t="n">
        <x:v>6</x:v>
      </x:c>
      <x:c r="AF1849" s="120" t="n">
        <x:v>84</x:v>
      </x:c>
      <x:c r="AG1849" s="120" t="str">
        <x:v>train=0|anomaly=0</x:v>
      </x:c>
    </x:row>
    <x:row r="1850">
      <x:c r="A1850" s="120" t="n">
        <x:v>1849</x:v>
      </x:c>
      <x:c r="B1850" s="120" t="n">
        <x:v>0</x:v>
      </x:c>
      <x:c r="C1850" s="120" t="n">
        <x:v>1</x:v>
      </x:c>
      <x:c r="D1850" s="120" t="str">
        <x:v>CADC0872</x:v>
      </x:c>
      <x:c r="E1850" s="120" t="n">
        <x:v>5</x:v>
      </x:c>
      <x:c r="F1850" s="120" t="n">
        <x:v>95</x:v>
      </x:c>
      <x:c r="G1850" s="120" t="n">
        <x:v>20</x:v>
      </x:c>
      <x:c r="H1850" s="120" t="n">
        <x:v>0.0000093147705</x:v>
      </x:c>
      <x:c r="I1850" s="120" t="n">
        <x:v>4.353614019824647e-10</x:v>
      </x:c>
      <x:c r="J1850" s="120" t="n">
        <x:v>0.000020865315765223028</x:v>
      </x:c>
      <x:c r="K1850" s="120" t="n">
        <x:v>-0.8456062829225561</x:v>
      </x:c>
      <x:c r="L1850" s="120" t="n">
        <x:v>-0.240263013700924</x:v>
      </x:c>
      <x:c r="M1850" s="120" t="n">
        <x:v>1</x:v>
      </x:c>
      <x:c r="N1850" s="120" t="n">
        <x:v>1</x:v>
      </x:c>
      <x:c r="O1850" s="120" t="n">
        <x:v>1</x:v>
      </x:c>
      <x:c r="P1850" s="120" t="n">
        <x:v>3</x:v>
      </x:c>
      <x:c r="Q1850" s="120" t="n">
        <x:v>5</x:v>
      </x:c>
      <x:c r="R1850" s="120" t="n">
        <x:v>5.0103726964350144e-11</x:v>
      </x:c>
      <x:c r="S1850" s="120" t="n">
        <x:v>1.650161715755555e-11</x:v>
      </x:c>
      <x:c r="T1850" s="120" t="n">
        <x:v>475</x:v>
      </x:c>
      <x:c r="U1850" s="120" t="n">
        <x:v>100</x:v>
      </x:c>
      <x:c r="V1850" s="120" t="n">
        <x:v>4.582751599815418e-12</x:v>
      </x:c>
      <x:c r="W1850" s="120" t="n">
        <x:v>2.1768070099123234e-11</x:v>
      </x:c>
      <x:c r="X1850" s="120" t="n">
        <x:v>1850</x:v>
      </x:c>
      <x:c r="Y1850" s="151" t="n">
        <x:v>44565.86649305555</x:v>
      </x:c>
      <x:c r="Z1850" s="151" t="n">
        <x:v>44565.86759259259</x:v>
      </x:c>
      <x:c r="AA1850" s="120" t="n">
        <x:v>20</x:v>
      </x:c>
      <x:c r="AB1850" s="120" t="str">
        <x:v>Normal</x:v>
      </x:c>
      <x:c r="AC1850" s="120" t="n">
        <x:v>1</x:v>
      </x:c>
      <x:c r="AD1850" s="120" t="n">
        <x:v>971</x:v>
      </x:c>
      <x:c r="AE1850" s="120" t="n">
        <x:v>10</x:v>
      </x:c>
      <x:c r="AF1850" s="120" t="n">
        <x:v>71</x:v>
      </x:c>
      <x:c r="AG1850" s="120" t="str">
        <x:v>train=1|anomaly=0</x:v>
      </x:c>
    </x:row>
    <x:row r="1851">
      <x:c r="A1851" s="120" t="n">
        <x:v>1850</x:v>
      </x:c>
      <x:c r="B1851" s="120" t="n">
        <x:v>0</x:v>
      </x:c>
      <x:c r="C1851" s="120" t="n">
        <x:v>1</x:v>
      </x:c>
      <x:c r="D1851" s="120" t="str">
        <x:v>CADC0872</x:v>
      </x:c>
      <x:c r="E1851" s="120" t="n">
        <x:v>5</x:v>
      </x:c>
      <x:c r="F1851" s="120" t="n">
        <x:v>85</x:v>
      </x:c>
      <x:c r="G1851" s="120" t="n">
        <x:v>18</x:v>
      </x:c>
      <x:c r="H1851" s="120" t="n">
        <x:v>0.000006501197777777777</x:v>
      </x:c>
      <x:c r="I1851" s="120" t="n">
        <x:v>5.861262958427395e-10</x:v>
      </x:c>
      <x:c r="J1851" s="120" t="n">
        <x:v>0.000024210045349869537</x:v>
      </x:c>
      <x:c r="K1851" s="120" t="n">
        <x:v>-1.1382893226309614</x:v>
      </x:c>
      <x:c r="L1851" s="120" t="n">
        <x:v>-0.28835902863751983</x:v>
      </x:c>
      <x:c r="M1851" s="120" t="n">
        <x:v>1</x:v>
      </x:c>
      <x:c r="N1851" s="120" t="n">
        <x:v>1</x:v>
      </x:c>
      <x:c r="O1851" s="120" t="n">
        <x:v>1</x:v>
      </x:c>
      <x:c r="P1851" s="120" t="n">
        <x:v>1</x:v>
      </x:c>
      <x:c r="Q1851" s="120" t="n">
        <x:v>3</x:v>
      </x:c>
      <x:c r="R1851" s="120" t="n">
        <x:v>5.856440903752387e-11</x:v>
      </x:c>
      <x:c r="S1851" s="120" t="n">
        <x:v>9.032950550443749e-12</x:v>
      </x:c>
      <x:c r="T1851" s="120" t="n">
        <x:v>425</x:v>
      </x:c>
      <x:c r="U1851" s="120" t="n">
        <x:v>90</x:v>
      </x:c>
      <x:c r="V1851" s="120" t="n">
        <x:v>6.895603480502818e-12</x:v>
      </x:c>
      <x:c r="W1851" s="120" t="n">
        <x:v>3.2562571991263306e-11</x:v>
      </x:c>
      <x:c r="X1851" s="120" t="n">
        <x:v>1851</x:v>
      </x:c>
      <x:c r="Y1851" s="151" t="n">
        <x:v>44565.86765046296</x:v>
      </x:c>
      <x:c r="Z1851" s="151" t="n">
        <x:v>44565.86863425926</x:v>
      </x:c>
      <x:c r="AA1851" s="120" t="n">
        <x:v>18</x:v>
      </x:c>
      <x:c r="AB1851" s="120" t="str">
        <x:v>Normal</x:v>
      </x:c>
      <x:c r="AC1851" s="120" t="n">
        <x:v>1</x:v>
      </x:c>
      <x:c r="AD1851" s="120" t="n">
        <x:v>409</x:v>
      </x:c>
      <x:c r="AE1851" s="120" t="n">
        <x:v>5</x:v>
      </x:c>
      <x:c r="AF1851" s="120" t="n">
        <x:v>9</x:v>
      </x:c>
      <x:c r="AG1851" s="120" t="str">
        <x:v>train=1|anomaly=0</x:v>
      </x:c>
    </x:row>
    <x:row r="1852">
      <x:c r="A1852" s="120" t="n">
        <x:v>1851</x:v>
      </x:c>
      <x:c r="B1852" s="120" t="n">
        <x:v>0</x:v>
      </x:c>
      <x:c r="C1852" s="120" t="n">
        <x:v>1</x:v>
      </x:c>
      <x:c r="D1852" s="120" t="str">
        <x:v>CADC0872</x:v>
      </x:c>
      <x:c r="E1852" s="120" t="n">
        <x:v>5</x:v>
      </x:c>
      <x:c r="F1852" s="120" t="n">
        <x:v>90</x:v>
      </x:c>
      <x:c r="G1852" s="120" t="n">
        <x:v>19</x:v>
      </x:c>
      <x:c r="H1852" s="120" t="n">
        <x:v>0.000010965714736842107</x:v>
      </x:c>
      <x:c r="I1852" s="120" t="n">
        <x:v>3.7190891908240385e-10</x:v>
      </x:c>
      <x:c r="J1852" s="120" t="n">
        <x:v>0.000019284940214644273</x:v>
      </x:c>
      <x:c r="K1852" s="120" t="n">
        <x:v>-1.1206948356628976</x:v>
      </x:c>
      <x:c r="L1852" s="120" t="n">
        <x:v>-0.13787278969112868</x:v>
      </x:c>
      <x:c r="M1852" s="120" t="n">
        <x:v>1</x:v>
      </x:c>
      <x:c r="N1852" s="120" t="n">
        <x:v>1</x:v>
      </x:c>
      <x:c r="O1852" s="120" t="n">
        <x:v>2</x:v>
      </x:c>
      <x:c r="P1852" s="120" t="n">
        <x:v>2</x:v>
      </x:c>
      <x:c r="Q1852" s="120" t="n">
        <x:v>3</x:v>
      </x:c>
      <x:c r="R1852" s="120" t="n">
        <x:v>5.073961441818766e-11</x:v>
      </x:c>
      <x:c r="S1852" s="120" t="n">
        <x:v>1.3710940930112112e-11</x:v>
      </x:c>
      <x:c r="T1852" s="120" t="n">
        <x:v>450</x:v>
      </x:c>
      <x:c r="U1852" s="120" t="n">
        <x:v>95</x:v>
      </x:c>
      <x:c r="V1852" s="120" t="n">
        <x:v>4.1323213231378204e-12</x:v>
      </x:c>
      <x:c r="W1852" s="120" t="n">
        <x:v>1.9574153635915992e-11</x:v>
      </x:c>
      <x:c r="X1852" s="120" t="n">
        <x:v>1852</x:v>
      </x:c>
      <x:c r="Y1852" s="151" t="n">
        <x:v>44565.86869212963</x:v>
      </x:c>
      <x:c r="Z1852" s="151" t="n">
        <x:v>44565.869733796295</x:v>
      </x:c>
      <x:c r="AA1852" s="120" t="n">
        <x:v>19</x:v>
      </x:c>
      <x:c r="AB1852" s="120" t="str">
        <x:v>Normal</x:v>
      </x:c>
      <x:c r="AC1852" s="120" t="n">
        <x:v>0</x:v>
      </x:c>
      <x:c r="AD1852" s="120"/>
      <x:c r="AE1852" s="120"/>
      <x:c r="AF1852" s="120"/>
      <x:c r="AG1852" s="120"/>
    </x:row>
    <x:row r="1853">
      <x:c r="A1853" s="120" t="n">
        <x:v>1852</x:v>
      </x:c>
      <x:c r="B1853" s="120" t="n">
        <x:v>0</x:v>
      </x:c>
      <x:c r="C1853" s="120" t="n">
        <x:v>1</x:v>
      </x:c>
      <x:c r="D1853" s="120" t="str">
        <x:v>CADC0872</x:v>
      </x:c>
      <x:c r="E1853" s="120" t="n">
        <x:v>5</x:v>
      </x:c>
      <x:c r="F1853" s="120" t="n">
        <x:v>80</x:v>
      </x:c>
      <x:c r="G1853" s="120" t="n">
        <x:v>17</x:v>
      </x:c>
      <x:c r="H1853" s="120" t="n">
        <x:v>0.000006848825235294118</x:v>
      </x:c>
      <x:c r="I1853" s="120" t="n">
        <x:v>5.590717727971809e-10</x:v>
      </x:c>
      <x:c r="J1853" s="120" t="n">
        <x:v>0.000023644698619292675</x:v>
      </x:c>
      <x:c r="K1853" s="120" t="n">
        <x:v>-1.0778637750728557</x:v>
      </x:c>
      <x:c r="L1853" s="120" t="n">
        <x:v>-0.2656563771583488</x:v>
      </x:c>
      <x:c r="M1853" s="120" t="n">
        <x:v>1</x:v>
      </x:c>
      <x:c r="N1853" s="120" t="n">
        <x:v>1</x:v>
      </x:c>
      <x:c r="O1853" s="120" t="n">
        <x:v>1</x:v>
      </x:c>
      <x:c r="P1853" s="120" t="n">
        <x:v>2</x:v>
      </x:c>
      <x:c r="Q1853" s="120" t="n">
        <x:v>3</x:v>
      </x:c>
      <x:c r="R1853" s="120" t="n">
        <x:v>7.022378970490637e-11</x:v>
      </x:c>
      <x:c r="S1853" s="120" t="n">
        <x:v>1.8790032170835957e-11</x:v>
      </x:c>
      <x:c r="T1853" s="120" t="n">
        <x:v>400</x:v>
      </x:c>
      <x:c r="U1853" s="120" t="n">
        <x:v>85</x:v>
      </x:c>
      <x:c r="V1853" s="120" t="n">
        <x:v>6.988397159964761e-12</x:v>
      </x:c>
      <x:c r="W1853" s="120" t="n">
        <x:v>3.2886574870422405e-11</x:v>
      </x:c>
      <x:c r="X1853" s="120" t="n">
        <x:v>1853</x:v>
      </x:c>
      <x:c r="Y1853" s="151" t="n">
        <x:v>44565.869791666664</x:v>
      </x:c>
      <x:c r="Z1853" s="151" t="n">
        <x:v>44565.870717592596</x:v>
      </x:c>
      <x:c r="AA1853" s="120" t="n">
        <x:v>17</x:v>
      </x:c>
      <x:c r="AB1853" s="120" t="str">
        <x:v>Normal</x:v>
      </x:c>
      <x:c r="AC1853" s="120" t="n">
        <x:v>1</x:v>
      </x:c>
      <x:c r="AD1853" s="120" t="n">
        <x:v>534</x:v>
      </x:c>
      <x:c r="AE1853" s="120" t="n">
        <x:v>6</x:v>
      </x:c>
      <x:c r="AF1853" s="120" t="n">
        <x:v>34</x:v>
      </x:c>
      <x:c r="AG1853" s="120" t="str">
        <x:v>train=1|anomaly=0</x:v>
      </x:c>
    </x:row>
    <x:row r="1854">
      <x:c r="A1854" s="120" t="n">
        <x:v>1853</x:v>
      </x:c>
      <x:c r="B1854" s="120" t="n">
        <x:v>0</x:v>
      </x:c>
      <x:c r="C1854" s="120" t="n">
        <x:v>0</x:v>
      </x:c>
      <x:c r="D1854" s="120" t="str">
        <x:v>CADC0872</x:v>
      </x:c>
      <x:c r="E1854" s="120" t="n">
        <x:v>5</x:v>
      </x:c>
      <x:c r="F1854" s="120" t="n">
        <x:v>90</x:v>
      </x:c>
      <x:c r="G1854" s="120" t="n">
        <x:v>19</x:v>
      </x:c>
      <x:c r="H1854" s="120" t="n">
        <x:v>0.000009018716526315788</x:v>
      </x:c>
      <x:c r="I1854" s="120" t="n">
        <x:v>4.63191474695352e-10</x:v>
      </x:c>
      <x:c r="J1854" s="120" t="n">
        <x:v>0.00002152188362331123</x:v>
      </x:c>
      <x:c r="K1854" s="120" t="n">
        <x:v>-0.7850750010120628</x:v>
      </x:c>
      <x:c r="L1854" s="120" t="n">
        <x:v>-0.44673652986223916</x:v>
      </x:c>
      <x:c r="M1854" s="120" t="n">
        <x:v>1</x:v>
      </x:c>
      <x:c r="N1854" s="120" t="n">
        <x:v>1</x:v>
      </x:c>
      <x:c r="O1854" s="120" t="n">
        <x:v>1</x:v>
      </x:c>
      <x:c r="P1854" s="120" t="n">
        <x:v>1</x:v>
      </x:c>
      <x:c r="Q1854" s="120" t="n">
        <x:v>4</x:v>
      </x:c>
      <x:c r="R1854" s="120" t="n">
        <x:v>5.208803012190258e-11</x:v>
      </x:c>
      <x:c r="S1854" s="120" t="n">
        <x:v>7.891108367440528e-12</x:v>
      </x:c>
      <x:c r="T1854" s="120" t="n">
        <x:v>450</x:v>
      </x:c>
      <x:c r="U1854" s="120" t="n">
        <x:v>95</x:v>
      </x:c>
      <x:c r="V1854" s="120" t="n">
        <x:v>5.146571941059467e-12</x:v>
      </x:c>
      <x:c r="W1854" s="120" t="n">
        <x:v>2.437849866817642e-11</x:v>
      </x:c>
      <x:c r="X1854" s="120" t="n">
        <x:v>1854</x:v>
      </x:c>
      <x:c r="Y1854" s="151" t="n">
        <x:v>44565.870775462965</x:v>
      </x:c>
      <x:c r="Z1854" s="151" t="n">
        <x:v>44565.87181712963</x:v>
      </x:c>
      <x:c r="AA1854" s="120" t="n">
        <x:v>19</x:v>
      </x:c>
      <x:c r="AB1854" s="120" t="str">
        <x:v>Normal</x:v>
      </x:c>
      <x:c r="AC1854" s="120" t="n">
        <x:v>0</x:v>
      </x:c>
      <x:c r="AD1854" s="120"/>
      <x:c r="AE1854" s="120"/>
      <x:c r="AF1854" s="120"/>
      <x:c r="AG1854" s="120"/>
    </x:row>
    <x:row r="1855">
      <x:c r="A1855" s="120" t="n">
        <x:v>1854</x:v>
      </x:c>
      <x:c r="B1855" s="120" t="n">
        <x:v>0</x:v>
      </x:c>
      <x:c r="C1855" s="120" t="n">
        <x:v>1</x:v>
      </x:c>
      <x:c r="D1855" s="120" t="str">
        <x:v>CADC0872</x:v>
      </x:c>
      <x:c r="E1855" s="120" t="n">
        <x:v>5</x:v>
      </x:c>
      <x:c r="F1855" s="120" t="n">
        <x:v>80</x:v>
      </x:c>
      <x:c r="G1855" s="120" t="n">
        <x:v>17</x:v>
      </x:c>
      <x:c r="H1855" s="120" t="n">
        <x:v>0.000010818454705882354</x:v>
      </x:c>
      <x:c r="I1855" s="120" t="n">
        <x:v>4.879660564442955e-10</x:v>
      </x:c>
      <x:c r="J1855" s="120" t="n">
        <x:v>0.00002208995374472965</x:v>
      </x:c>
      <x:c r="K1855" s="120" t="n">
        <x:v>-0.9778127223071502</x:v>
      </x:c>
      <x:c r="L1855" s="120" t="n">
        <x:v>-0.1727699268197319</x:v>
      </x:c>
      <x:c r="M1855" s="120" t="n">
        <x:v>1</x:v>
      </x:c>
      <x:c r="N1855" s="120" t="n">
        <x:v>1</x:v>
      </x:c>
      <x:c r="O1855" s="120" t="n">
        <x:v>1</x:v>
      </x:c>
      <x:c r="P1855" s="120" t="n">
        <x:v>2</x:v>
      </x:c>
      <x:c r="Q1855" s="120" t="n">
        <x:v>3</x:v>
      </x:c>
      <x:c r="R1855" s="120" t="n">
        <x:v>7.31642024663121e-11</x:v>
      </x:c>
      <x:c r="S1855" s="120" t="n">
        <x:v>9.881898345664891e-12</x:v>
      </x:c>
      <x:c r="T1855" s="120" t="n">
        <x:v>400</x:v>
      </x:c>
      <x:c r="U1855" s="120" t="n">
        <x:v>85</x:v>
      </x:c>
      <x:c r="V1855" s="120" t="n">
        <x:v>6.099575705553694e-12</x:v>
      </x:c>
      <x:c r="W1855" s="120" t="n">
        <x:v>2.8703885673193854e-11</x:v>
      </x:c>
      <x:c r="X1855" s="120" t="n">
        <x:v>1855</x:v>
      </x:c>
      <x:c r="Y1855" s="151" t="n">
        <x:v>44565.871875</x:v>
      </x:c>
      <x:c r="Z1855" s="151" t="n">
        <x:v>44565.87280092593</x:v>
      </x:c>
      <x:c r="AA1855" s="120" t="n">
        <x:v>17</x:v>
      </x:c>
      <x:c r="AB1855" s="120" t="str">
        <x:v>Normal</x:v>
      </x:c>
      <x:c r="AC1855" s="120" t="n">
        <x:v>1</x:v>
      </x:c>
      <x:c r="AD1855" s="120" t="n">
        <x:v>915</x:v>
      </x:c>
      <x:c r="AE1855" s="120" t="n">
        <x:v>10</x:v>
      </x:c>
      <x:c r="AF1855" s="120" t="n">
        <x:v>15</x:v>
      </x:c>
      <x:c r="AG1855" s="120" t="str">
        <x:v>train=1|anomaly=0</x:v>
      </x:c>
    </x:row>
    <x:row r="1856">
      <x:c r="A1856" s="120" t="n">
        <x:v>1855</x:v>
      </x:c>
      <x:c r="B1856" s="120" t="n">
        <x:v>0</x:v>
      </x:c>
      <x:c r="C1856" s="120" t="n">
        <x:v>1</x:v>
      </x:c>
      <x:c r="D1856" s="120" t="str">
        <x:v>CADC0872</x:v>
      </x:c>
      <x:c r="E1856" s="120" t="n">
        <x:v>5</x:v>
      </x:c>
      <x:c r="F1856" s="120" t="n">
        <x:v>95</x:v>
      </x:c>
      <x:c r="G1856" s="120" t="n">
        <x:v>20</x:v>
      </x:c>
      <x:c r="H1856" s="120" t="n">
        <x:v>0.0000097486265</x:v>
      </x:c>
      <x:c r="I1856" s="120" t="n">
        <x:v>5.007601247059704e-10</x:v>
      </x:c>
      <x:c r="J1856" s="120" t="n">
        <x:v>0.00002237767022515906</x:v>
      </x:c>
      <x:c r="K1856" s="120" t="n">
        <x:v>-1.1139368528793758</x:v>
      </x:c>
      <x:c r="L1856" s="120" t="n">
        <x:v>-0.2524963677409572</x:v>
      </x:c>
      <x:c r="M1856" s="120" t="n">
        <x:v>1</x:v>
      </x:c>
      <x:c r="N1856" s="120" t="n">
        <x:v>1</x:v>
      </x:c>
      <x:c r="O1856" s="120" t="n">
        <x:v>1</x:v>
      </x:c>
      <x:c r="P1856" s="120" t="n">
        <x:v>3</x:v>
      </x:c>
      <x:c r="Q1856" s="120" t="n">
        <x:v>4</x:v>
      </x:c>
      <x:c r="R1856" s="120" t="n">
        <x:v>5.222856426020735e-11</x:v>
      </x:c>
      <x:c r="S1856" s="120" t="n">
        <x:v>1.4624527093693668e-11</x:v>
      </x:c>
      <x:c r="T1856" s="120" t="n">
        <x:v>475</x:v>
      </x:c>
      <x:c r="U1856" s="120" t="n">
        <x:v>100</x:v>
      </x:c>
      <x:c r="V1856" s="120" t="n">
        <x:v>5.2711592074312665e-12</x:v>
      </x:c>
      <x:c r="W1856" s="120" t="n">
        <x:v>2.5038006235298518e-11</x:v>
      </x:c>
      <x:c r="X1856" s="120" t="n">
        <x:v>1856</x:v>
      </x:c>
      <x:c r="Y1856" s="151" t="n">
        <x:v>44565.8728587963</x:v>
      </x:c>
      <x:c r="Z1856" s="151" t="n">
        <x:v>44565.87395833333</x:v>
      </x:c>
      <x:c r="AA1856" s="120" t="n">
        <x:v>20</x:v>
      </x:c>
      <x:c r="AB1856" s="120" t="str">
        <x:v>Normal</x:v>
      </x:c>
      <x:c r="AC1856" s="120" t="n">
        <x:v>1</x:v>
      </x:c>
      <x:c r="AD1856" s="120" t="n">
        <x:v>80</x:v>
      </x:c>
      <x:c r="AE1856" s="120" t="n">
        <x:v>1</x:v>
      </x:c>
      <x:c r="AF1856" s="120" t="n">
        <x:v>80</x:v>
      </x:c>
      <x:c r="AG1856" s="120" t="str">
        <x:v>train=1|anomaly=0</x:v>
      </x:c>
    </x:row>
    <x:row r="1857">
      <x:c r="A1857" s="120" t="n">
        <x:v>1856</x:v>
      </x:c>
      <x:c r="B1857" s="120" t="n">
        <x:v>0</x:v>
      </x:c>
      <x:c r="C1857" s="120" t="n">
        <x:v>0</x:v>
      </x:c>
      <x:c r="D1857" s="120" t="str">
        <x:v>CADC0872</x:v>
      </x:c>
      <x:c r="E1857" s="120" t="n">
        <x:v>5</x:v>
      </x:c>
      <x:c r="F1857" s="120" t="n">
        <x:v>80</x:v>
      </x:c>
      <x:c r="G1857" s="120" t="n">
        <x:v>17</x:v>
      </x:c>
      <x:c r="H1857" s="120" t="n">
        <x:v>0.000007273201176470589</x:v>
      </x:c>
      <x:c r="I1857" s="120" t="n">
        <x:v>4.636824043048221e-10</x:v>
      </x:c>
      <x:c r="J1857" s="120" t="n">
        <x:v>0.00002153328596161817</x:v>
      </x:c>
      <x:c r="K1857" s="120" t="n">
        <x:v>-1.16403188243942</x:v>
      </x:c>
      <x:c r="L1857" s="120" t="n">
        <x:v>-0.12005494045886446</x:v>
      </x:c>
      <x:c r="M1857" s="120" t="n">
        <x:v>1</x:v>
      </x:c>
      <x:c r="N1857" s="120" t="n">
        <x:v>1</x:v>
      </x:c>
      <x:c r="O1857" s="120" t="n">
        <x:v>2</x:v>
      </x:c>
      <x:c r="P1857" s="120" t="n">
        <x:v>2</x:v>
      </x:c>
      <x:c r="Q1857" s="120" t="n">
        <x:v>3</x:v>
      </x:c>
      <x:c r="R1857" s="120" t="n">
        <x:v>7.013883046234375e-11</x:v>
      </x:c>
      <x:c r="S1857" s="120" t="n">
        <x:v>8.916839743182225e-12</x:v>
      </x:c>
      <x:c r="T1857" s="120" t="n">
        <x:v>400</x:v>
      </x:c>
      <x:c r="U1857" s="120" t="n">
        <x:v>85</x:v>
      </x:c>
      <x:c r="V1857" s="120" t="n">
        <x:v>5.796030053810276e-12</x:v>
      </x:c>
      <x:c r="W1857" s="120" t="n">
        <x:v>2.7275435547342477e-11</x:v>
      </x:c>
      <x:c r="X1857" s="120" t="n">
        <x:v>1857</x:v>
      </x:c>
      <x:c r="Y1857" s="151" t="n">
        <x:v>44565.87401620371</x:v>
      </x:c>
      <x:c r="Z1857" s="151" t="n">
        <x:v>44565.87494212963</x:v>
      </x:c>
      <x:c r="AA1857" s="120" t="n">
        <x:v>17</x:v>
      </x:c>
      <x:c r="AB1857" s="120" t="str">
        <x:v>Normal</x:v>
      </x:c>
      <x:c r="AC1857" s="120" t="n">
        <x:v>1</x:v>
      </x:c>
      <x:c r="AD1857" s="120" t="n">
        <x:v>101</x:v>
      </x:c>
      <x:c r="AE1857" s="120" t="n">
        <x:v>2</x:v>
      </x:c>
      <x:c r="AF1857" s="120" t="n">
        <x:v>1</x:v>
      </x:c>
      <x:c r="AG1857" s="120" t="str">
        <x:v>train=0|anomaly=0</x:v>
      </x:c>
    </x:row>
    <x:row r="1858">
      <x:c r="A1858" s="120" t="n">
        <x:v>1857</x:v>
      </x:c>
      <x:c r="B1858" s="120" t="n">
        <x:v>0</x:v>
      </x:c>
      <x:c r="C1858" s="120" t="n">
        <x:v>1</x:v>
      </x:c>
      <x:c r="D1858" s="120" t="str">
        <x:v>CADC0872</x:v>
      </x:c>
      <x:c r="E1858" s="120" t="n">
        <x:v>5</x:v>
      </x:c>
      <x:c r="F1858" s="120" t="n">
        <x:v>100</x:v>
      </x:c>
      <x:c r="G1858" s="120" t="n">
        <x:v>21</x:v>
      </x:c>
      <x:c r="H1858" s="120" t="n">
        <x:v>0.000005345763047619047</x:v>
      </x:c>
      <x:c r="I1858" s="120" t="n">
        <x:v>3.9883428872463715e-10</x:v>
      </x:c>
      <x:c r="J1858" s="120" t="n">
        <x:v>0.000019970835954577293</x:v>
      </x:c>
      <x:c r="K1858" s="120" t="n">
        <x:v>-1.3264226997224435</x:v>
      </x:c>
      <x:c r="L1858" s="120" t="n">
        <x:v>-0.09425559412258448</x:v>
      </x:c>
      <x:c r="M1858" s="120" t="n">
        <x:v>1</x:v>
      </x:c>
      <x:c r="N1858" s="120" t="n">
        <x:v>1</x:v>
      </x:c>
      <x:c r="O1858" s="120" t="n">
        <x:v>2</x:v>
      </x:c>
      <x:c r="P1858" s="120" t="n">
        <x:v>1</x:v>
      </x:c>
      <x:c r="Q1858" s="120" t="n">
        <x:v>3</x:v>
      </x:c>
      <x:c r="R1858" s="120" t="n">
        <x:v>3.91470654731016e-11</x:v>
      </x:c>
      <x:c r="S1858" s="120" t="n">
        <x:v>5.723933637195084e-12</x:v>
      </x:c>
      <x:c r="T1858" s="120" t="n">
        <x:v>500</x:v>
      </x:c>
      <x:c r="U1858" s="120" t="n">
        <x:v>105</x:v>
      </x:c>
      <x:c r="V1858" s="120" t="n">
        <x:v>3.988342887246371e-12</x:v>
      </x:c>
      <x:c r="W1858" s="120" t="n">
        <x:v>1.8992108986887484e-11</x:v>
      </x:c>
      <x:c r="X1858" s="120" t="n">
        <x:v>1858</x:v>
      </x:c>
      <x:c r="Y1858" s="151" t="n">
        <x:v>44565.875</x:v>
      </x:c>
      <x:c r="Z1858" s="151" t="n">
        <x:v>44565.87615740741</x:v>
      </x:c>
      <x:c r="AA1858" s="120" t="n">
        <x:v>21</x:v>
      </x:c>
      <x:c r="AB1858" s="120" t="str">
        <x:v>Normal</x:v>
      </x:c>
      <x:c r="AC1858" s="120" t="n">
        <x:v>0</x:v>
      </x:c>
      <x:c r="AD1858" s="120"/>
      <x:c r="AE1858" s="120"/>
      <x:c r="AF1858" s="120"/>
      <x:c r="AG1858" s="120"/>
    </x:row>
    <x:row r="1859">
      <x:c r="A1859" s="120" t="n">
        <x:v>1858</x:v>
      </x:c>
      <x:c r="B1859" s="120" t="n">
        <x:v>0</x:v>
      </x:c>
      <x:c r="C1859" s="120" t="n">
        <x:v>0</x:v>
      </x:c>
      <x:c r="D1859" s="120" t="str">
        <x:v>CADC0872</x:v>
      </x:c>
      <x:c r="E1859" s="120" t="n">
        <x:v>5</x:v>
      </x:c>
      <x:c r="F1859" s="120" t="n">
        <x:v>80</x:v>
      </x:c>
      <x:c r="G1859" s="120" t="n">
        <x:v>17</x:v>
      </x:c>
      <x:c r="H1859" s="120" t="n">
        <x:v>0.000003740232941176471</x:v>
      </x:c>
      <x:c r="I1859" s="120" t="n">
        <x:v>4.02866250099209e-10</x:v>
      </x:c>
      <x:c r="J1859" s="120" t="n">
        <x:v>0.000020071528344877202</x:v>
      </x:c>
      <x:c r="K1859" s="120" t="n">
        <x:v>-1.382280532471239</x:v>
      </x:c>
      <x:c r="L1859" s="120" t="n">
        <x:v>-0.038752422224817624</x:v>
      </x:c>
      <x:c r="M1859" s="120" t="n">
        <x:v>1</x:v>
      </x:c>
      <x:c r="N1859" s="120" t="n">
        <x:v>1</x:v>
      </x:c>
      <x:c r="O1859" s="120" t="n">
        <x:v>2</x:v>
      </x:c>
      <x:c r="P1859" s="120" t="n">
        <x:v>2</x:v>
      </x:c>
      <x:c r="Q1859" s="120" t="n">
        <x:v>4</x:v>
      </x:c>
      <x:c r="R1859" s="120" t="n">
        <x:v>5.458797813867343e-11</x:v>
      </x:c>
      <x:c r="S1859" s="120" t="n">
        <x:v>1.3454287824728889e-11</x:v>
      </x:c>
      <x:c r="T1859" s="120" t="n">
        <x:v>400</x:v>
      </x:c>
      <x:c r="U1859" s="120" t="n">
        <x:v>85</x:v>
      </x:c>
      <x:c r="V1859" s="120" t="n">
        <x:v>5.035828126240113e-12</x:v>
      </x:c>
      <x:c r="W1859" s="120" t="n">
        <x:v>2.3698014711718177e-11</x:v>
      </x:c>
      <x:c r="X1859" s="120" t="n">
        <x:v>1859</x:v>
      </x:c>
      <x:c r="Y1859" s="151" t="n">
        <x:v>44565.87621527778</x:v>
      </x:c>
      <x:c r="Z1859" s="151" t="n">
        <x:v>44565.8771412037</x:v>
      </x:c>
      <x:c r="AA1859" s="120" t="n">
        <x:v>17</x:v>
      </x:c>
      <x:c r="AB1859" s="120" t="str">
        <x:v>Normal</x:v>
      </x:c>
      <x:c r="AC1859" s="120" t="n">
        <x:v>1</x:v>
      </x:c>
      <x:c r="AD1859" s="120" t="n">
        <x:v>806</x:v>
      </x:c>
      <x:c r="AE1859" s="120" t="n">
        <x:v>9</x:v>
      </x:c>
      <x:c r="AF1859" s="120" t="n">
        <x:v>6</x:v>
      </x:c>
      <x:c r="AG1859" s="120" t="str">
        <x:v>train=0|anomaly=0</x:v>
      </x:c>
    </x:row>
    <x:row r="1860">
      <x:c r="A1860" s="120" t="n">
        <x:v>1859</x:v>
      </x:c>
      <x:c r="B1860" s="120" t="n">
        <x:v>0</x:v>
      </x:c>
      <x:c r="C1860" s="120" t="n">
        <x:v>1</x:v>
      </x:c>
      <x:c r="D1860" s="120" t="str">
        <x:v>CADC0872</x:v>
      </x:c>
      <x:c r="E1860" s="120" t="n">
        <x:v>5</x:v>
      </x:c>
      <x:c r="F1860" s="120" t="n">
        <x:v>95</x:v>
      </x:c>
      <x:c r="G1860" s="120" t="n">
        <x:v>20</x:v>
      </x:c>
      <x:c r="H1860" s="120" t="n">
        <x:v>0.0000035885344</x:v>
      </x:c>
      <x:c r="I1860" s="120" t="n">
        <x:v>2.426573973276598e-10</x:v>
      </x:c>
      <x:c r="J1860" s="120" t="n">
        <x:v>0.000015577464406239542</x:v>
      </x:c>
      <x:c r="K1860" s="120" t="n">
        <x:v>-1.323976598259642</x:v>
      </x:c>
      <x:c r="L1860" s="120" t="n">
        <x:v>-0.1846913462808737</x:v>
      </x:c>
      <x:c r="M1860" s="120" t="n">
        <x:v>1</x:v>
      </x:c>
      <x:c r="N1860" s="120" t="n">
        <x:v>1</x:v>
      </x:c>
      <x:c r="O1860" s="120" t="n">
        <x:v>2</x:v>
      </x:c>
      <x:c r="P1860" s="120" t="n">
        <x:v>3</x:v>
      </x:c>
      <x:c r="Q1860" s="120" t="n">
        <x:v>6</x:v>
      </x:c>
      <x:c r="R1860" s="120" t="n">
        <x:v>3.064659967824984e-11</x:v>
      </x:c>
      <x:c r="S1860" s="120" t="n">
        <x:v>1.3013818260158614e-11</x:v>
      </x:c>
      <x:c r="T1860" s="120" t="n">
        <x:v>475</x:v>
      </x:c>
      <x:c r="U1860" s="120" t="n">
        <x:v>100</x:v>
      </x:c>
      <x:c r="V1860" s="120" t="n">
        <x:v>2.554288392922735e-12</x:v>
      </x:c>
      <x:c r="W1860" s="120" t="n">
        <x:v>1.213286986638299e-11</x:v>
      </x:c>
      <x:c r="X1860" s="120" t="n">
        <x:v>1860</x:v>
      </x:c>
      <x:c r="Y1860" s="151" t="n">
        <x:v>44565.87719907407</x:v>
      </x:c>
      <x:c r="Z1860" s="151" t="n">
        <x:v>44565.87829861111</x:v>
      </x:c>
      <x:c r="AA1860" s="120" t="n">
        <x:v>20</x:v>
      </x:c>
      <x:c r="AB1860" s="120" t="str">
        <x:v>Normal</x:v>
      </x:c>
      <x:c r="AC1860" s="120" t="n">
        <x:v>0</x:v>
      </x:c>
      <x:c r="AD1860" s="120"/>
      <x:c r="AE1860" s="120"/>
      <x:c r="AF1860" s="120"/>
      <x:c r="AG1860" s="120"/>
    </x:row>
    <x:row r="1861">
      <x:c r="A1861" s="120" t="n">
        <x:v>1860</x:v>
      </x:c>
      <x:c r="B1861" s="120" t="n">
        <x:v>0</x:v>
      </x:c>
      <x:c r="C1861" s="120" t="n">
        <x:v>0</x:v>
      </x:c>
      <x:c r="D1861" s="120" t="str">
        <x:v>CADC0872</x:v>
      </x:c>
      <x:c r="E1861" s="120" t="n">
        <x:v>5</x:v>
      </x:c>
      <x:c r="F1861" s="120" t="n">
        <x:v>75</x:v>
      </x:c>
      <x:c r="G1861" s="120" t="n">
        <x:v>16</x:v>
      </x:c>
      <x:c r="H1861" s="120" t="n">
        <x:v>0.000004005921875000001</x:v>
      </x:c>
      <x:c r="I1861" s="120" t="n">
        <x:v>2.7516376218441526e-10</x:v>
      </x:c>
      <x:c r="J1861" s="120" t="n">
        <x:v>0.00001658806083255108</x:v>
      </x:c>
      <x:c r="K1861" s="120" t="n">
        <x:v>-1.4095105114720934</x:v>
      </x:c>
      <x:c r="L1861" s="120" t="n">
        <x:v>-0.07150836446010767</x:v>
      </x:c>
      <x:c r="M1861" s="120" t="n">
        <x:v>1</x:v>
      </x:c>
      <x:c r="N1861" s="120" t="n">
        <x:v>1</x:v>
      </x:c>
      <x:c r="O1861" s="120" t="n">
        <x:v>2</x:v>
      </x:c>
      <x:c r="P1861" s="120" t="n">
        <x:v>2</x:v>
      </x:c>
      <x:c r="Q1861" s="120" t="n">
        <x:v>5</x:v>
      </x:c>
      <x:c r="R1861" s="120" t="n">
        <x:v>4.3726816582008884e-11</x:v>
      </x:c>
      <x:c r="S1861" s="120" t="n">
        <x:v>8.049643600026533e-12</x:v>
      </x:c>
      <x:c r="T1861" s="120" t="n">
        <x:v>375</x:v>
      </x:c>
      <x:c r="U1861" s="120" t="n">
        <x:v>80</x:v>
      </x:c>
      <x:c r="V1861" s="120" t="n">
        <x:v>3.6688501624588705e-12</x:v>
      </x:c>
      <x:c r="W1861" s="120" t="n">
        <x:v>1.7197735136525954e-11</x:v>
      </x:c>
      <x:c r="X1861" s="120" t="n">
        <x:v>1861</x:v>
      </x:c>
      <x:c r="Y1861" s="151" t="n">
        <x:v>44565.87835648148</x:v>
      </x:c>
      <x:c r="Z1861" s="151" t="n">
        <x:v>44565.879224537035</x:v>
      </x:c>
      <x:c r="AA1861" s="120" t="n">
        <x:v>16</x:v>
      </x:c>
      <x:c r="AB1861" s="120" t="str">
        <x:v>Normal</x:v>
      </x:c>
      <x:c r="AC1861" s="120" t="n">
        <x:v>0</x:v>
      </x:c>
      <x:c r="AD1861" s="120"/>
      <x:c r="AE1861" s="120"/>
      <x:c r="AF1861" s="120"/>
      <x:c r="AG1861" s="120"/>
    </x:row>
    <x:row r="1862">
      <x:c r="A1862" s="120" t="n">
        <x:v>1861</x:v>
      </x:c>
      <x:c r="B1862" s="120" t="n">
        <x:v>0</x:v>
      </x:c>
      <x:c r="C1862" s="120" t="n">
        <x:v>1</x:v>
      </x:c>
      <x:c r="D1862" s="120" t="str">
        <x:v>CADC0872</x:v>
      </x:c>
      <x:c r="E1862" s="120" t="n">
        <x:v>5</x:v>
      </x:c>
      <x:c r="F1862" s="120" t="n">
        <x:v>95</x:v>
      </x:c>
      <x:c r="G1862" s="120" t="n">
        <x:v>20</x:v>
      </x:c>
      <x:c r="H1862" s="120" t="n">
        <x:v>8.924950499999994e-7</x:v>
      </x:c>
      <x:c r="I1862" s="120" t="n">
        <x:v>1.785772491976245e-10</x:v>
      </x:c>
      <x:c r="J1862" s="120" t="n">
        <x:v>0.000013363279881736538</x:v>
      </x:c>
      <x:c r="K1862" s="120" t="n">
        <x:v>-1.3510020170568962</x:v>
      </x:c>
      <x:c r="L1862" s="120" t="n">
        <x:v>-0.20115079216518994</x:v>
      </x:c>
      <x:c r="M1862" s="120" t="n">
        <x:v>1</x:v>
      </x:c>
      <x:c r="N1862" s="120" t="n">
        <x:v>1</x:v>
      </x:c>
      <x:c r="O1862" s="120" t="n">
        <x:v>2</x:v>
      </x:c>
      <x:c r="P1862" s="120" t="n">
        <x:v>1</x:v>
      </x:c>
      <x:c r="Q1862" s="120" t="n">
        <x:v>7</x:v>
      </x:c>
      <x:c r="R1862" s="120" t="n">
        <x:v>1.977204971713529e-11</x:v>
      </x:c>
      <x:c r="S1862" s="120" t="n">
        <x:v>3.9610336444605805e-12</x:v>
      </x:c>
      <x:c r="T1862" s="120" t="n">
        <x:v>475</x:v>
      </x:c>
      <x:c r="U1862" s="120" t="n">
        <x:v>100</x:v>
      </x:c>
      <x:c r="V1862" s="120" t="n">
        <x:v>1.8797605178697318e-12</x:v>
      </x:c>
      <x:c r="W1862" s="120" t="n">
        <x:v>8.928862459881226e-12</x:v>
      </x:c>
      <x:c r="X1862" s="120" t="n">
        <x:v>1862</x:v>
      </x:c>
      <x:c r="Y1862" s="151" t="n">
        <x:v>44565.879282407404</x:v>
      </x:c>
      <x:c r="Z1862" s="151" t="n">
        <x:v>44565.880381944444</x:v>
      </x:c>
      <x:c r="AA1862" s="120" t="n">
        <x:v>20</x:v>
      </x:c>
      <x:c r="AB1862" s="120" t="str">
        <x:v>Normal</x:v>
      </x:c>
      <x:c r="AC1862" s="120" t="n">
        <x:v>1</x:v>
      </x:c>
      <x:c r="AD1862" s="120" t="n">
        <x:v>684</x:v>
      </x:c>
      <x:c r="AE1862" s="120" t="n">
        <x:v>7</x:v>
      </x:c>
      <x:c r="AF1862" s="120" t="n">
        <x:v>84</x:v>
      </x:c>
      <x:c r="AG1862" s="120" t="str">
        <x:v>train=1|anomaly=0</x:v>
      </x:c>
    </x:row>
    <x:row r="1863">
      <x:c r="A1863" s="120" t="n">
        <x:v>1862</x:v>
      </x:c>
      <x:c r="B1863" s="120" t="n">
        <x:v>0</x:v>
      </x:c>
      <x:c r="C1863" s="120" t="n">
        <x:v>1</x:v>
      </x:c>
      <x:c r="D1863" s="120" t="str">
        <x:v>CADC0872</x:v>
      </x:c>
      <x:c r="E1863" s="120" t="n">
        <x:v>5</x:v>
      </x:c>
      <x:c r="F1863" s="120" t="n">
        <x:v>80</x:v>
      </x:c>
      <x:c r="G1863" s="120" t="n">
        <x:v>17</x:v>
      </x:c>
      <x:c r="H1863" s="120" t="n">
        <x:v>0.0000017794649235294115</x:v>
      </x:c>
      <x:c r="I1863" s="120" t="n">
        <x:v>2.1842825772296858e-10</x:v>
      </x:c>
      <x:c r="J1863" s="120" t="n">
        <x:v>0.000014779318581144686</x:v>
      </x:c>
      <x:c r="K1863" s="120" t="n">
        <x:v>-1.535118945132219</x:v>
      </x:c>
      <x:c r="L1863" s="120" t="n">
        <x:v>0.042249467600183374</x:v>
      </x:c>
      <x:c r="M1863" s="120" t="n">
        <x:v>1</x:v>
      </x:c>
      <x:c r="N1863" s="120" t="n">
        <x:v>1</x:v>
      </x:c>
      <x:c r="O1863" s="120" t="n">
        <x:v>2</x:v>
      </x:c>
      <x:c r="P1863" s="120" t="n">
        <x:v>1</x:v>
      </x:c>
      <x:c r="Q1863" s="120" t="n">
        <x:v>2</x:v>
      </x:c>
      <x:c r="R1863" s="120" t="n">
        <x:v>3.234911060663015e-11</x:v>
      </x:c>
      <x:c r="S1863" s="120" t="n">
        <x:v>8.054044563475964e-12</x:v>
      </x:c>
      <x:c r="T1863" s="120" t="n">
        <x:v>400</x:v>
      </x:c>
      <x:c r="U1863" s="120" t="n">
        <x:v>85</x:v>
      </x:c>
      <x:c r="V1863" s="120" t="n">
        <x:v>2.730353221537107e-12</x:v>
      </x:c>
      <x:c r="W1863" s="120" t="n">
        <x:v>1.2848721042527563e-11</x:v>
      </x:c>
      <x:c r="X1863" s="120" t="n">
        <x:v>1863</x:v>
      </x:c>
      <x:c r="Y1863" s="151" t="n">
        <x:v>44565.88043981481</x:v>
      </x:c>
      <x:c r="Z1863" s="151" t="n">
        <x:v>44565.88136574074</x:v>
      </x:c>
      <x:c r="AA1863" s="120" t="n">
        <x:v>17</x:v>
      </x:c>
      <x:c r="AB1863" s="120" t="str">
        <x:v>Normal</x:v>
      </x:c>
      <x:c r="AC1863" s="120" t="n">
        <x:v>0</x:v>
      </x:c>
      <x:c r="AD1863" s="120"/>
      <x:c r="AE1863" s="120"/>
      <x:c r="AF1863" s="120"/>
      <x:c r="AG1863" s="120"/>
    </x:row>
    <x:row r="1864">
      <x:c r="A1864" s="120" t="n">
        <x:v>1863</x:v>
      </x:c>
      <x:c r="B1864" s="120" t="n">
        <x:v>0</x:v>
      </x:c>
      <x:c r="C1864" s="120" t="n">
        <x:v>1</x:v>
      </x:c>
      <x:c r="D1864" s="120" t="str">
        <x:v>CADC0872</x:v>
      </x:c>
      <x:c r="E1864" s="120" t="n">
        <x:v>5</x:v>
      </x:c>
      <x:c r="F1864" s="120" t="n">
        <x:v>95</x:v>
      </x:c>
      <x:c r="G1864" s="120" t="n">
        <x:v>20</x:v>
      </x:c>
      <x:c r="H1864" s="120" t="n">
        <x:v>5.530715e-7</x:v>
      </x:c>
      <x:c r="I1864" s="120" t="n">
        <x:v>1.2972591142003272e-10</x:v>
      </x:c>
      <x:c r="J1864" s="120" t="n">
        <x:v>0.000011389728329509564</x:v>
      </x:c>
      <x:c r="K1864" s="120" t="n">
        <x:v>-1.3769182757644378</x:v>
      </x:c>
      <x:c r="L1864" s="120" t="n">
        <x:v>-0.22989826203772343</x:v>
      </x:c>
      <x:c r="M1864" s="120" t="n">
        <x:v>1</x:v>
      </x:c>
      <x:c r="N1864" s="120" t="n">
        <x:v>1</x:v>
      </x:c>
      <x:c r="O1864" s="120" t="n">
        <x:v>2</x:v>
      </x:c>
      <x:c r="P1864" s="120" t="n">
        <x:v>4</x:v>
      </x:c>
      <x:c r="Q1864" s="120" t="n">
        <x:v>6</x:v>
      </x:c>
      <x:c r="R1864" s="120" t="n">
        <x:v>1.6168395535795568e-11</x:v>
      </x:c>
      <x:c r="S1864" s="120" t="n">
        <x:v>7.685804747683952e-12</x:v>
      </x:c>
      <x:c r="T1864" s="120" t="n">
        <x:v>475</x:v>
      </x:c>
      <x:c r="U1864" s="120" t="n">
        <x:v>100</x:v>
      </x:c>
      <x:c r="V1864" s="120" t="n">
        <x:v>1.365535909684555e-12</x:v>
      </x:c>
      <x:c r="W1864" s="120" t="n">
        <x:v>6.4862955710016365e-12</x:v>
      </x:c>
      <x:c r="X1864" s="120" t="n">
        <x:v>1864</x:v>
      </x:c>
      <x:c r="Y1864" s="151" t="n">
        <x:v>44565.881423611114</x:v>
      </x:c>
      <x:c r="Z1864" s="151" t="n">
        <x:v>44565.882523148146</x:v>
      </x:c>
      <x:c r="AA1864" s="120" t="n">
        <x:v>20</x:v>
      </x:c>
      <x:c r="AB1864" s="120" t="str">
        <x:v>Normal</x:v>
      </x:c>
      <x:c r="AC1864" s="120" t="n">
        <x:v>1</x:v>
      </x:c>
      <x:c r="AD1864" s="120" t="n">
        <x:v>486</x:v>
      </x:c>
      <x:c r="AE1864" s="120" t="n">
        <x:v>5</x:v>
      </x:c>
      <x:c r="AF1864" s="120" t="n">
        <x:v>86</x:v>
      </x:c>
      <x:c r="AG1864" s="120" t="str">
        <x:v>train=1|anomaly=0</x:v>
      </x:c>
    </x:row>
    <x:row r="1865">
      <x:c r="A1865" s="120" t="n">
        <x:v>1864</x:v>
      </x:c>
      <x:c r="B1865" s="120" t="n">
        <x:v>0</x:v>
      </x:c>
      <x:c r="C1865" s="120" t="n">
        <x:v>1</x:v>
      </x:c>
      <x:c r="D1865" s="120" t="str">
        <x:v>CADC0872</x:v>
      </x:c>
      <x:c r="E1865" s="120" t="n">
        <x:v>5</x:v>
      </x:c>
      <x:c r="F1865" s="120" t="n">
        <x:v>75</x:v>
      </x:c>
      <x:c r="G1865" s="120" t="n">
        <x:v>16</x:v>
      </x:c>
      <x:c r="H1865" s="120" t="n">
        <x:v>0.000003016153125</x:v>
      </x:c>
      <x:c r="I1865" s="120" t="n">
        <x:v>1.6260661907530897e-10</x:v>
      </x:c>
      <x:c r="J1865" s="120" t="n">
        <x:v>0.000012751730042441652</x:v>
      </x:c>
      <x:c r="K1865" s="120" t="n">
        <x:v>-1.3979366533410653</x:v>
      </x:c>
      <x:c r="L1865" s="120" t="n">
        <x:v>0.0024809280219443585</x:v>
      </x:c>
      <x:c r="M1865" s="120" t="n">
        <x:v>1</x:v>
      </x:c>
      <x:c r="N1865" s="120" t="n">
        <x:v>1</x:v>
      </x:c>
      <x:c r="O1865" s="120" t="n">
        <x:v>2</x:v>
      </x:c>
      <x:c r="P1865" s="120" t="n">
        <x:v>2</x:v>
      </x:c>
      <x:c r="Q1865" s="120" t="n">
        <x:v>4</x:v>
      </x:c>
      <x:c r="R1865" s="120" t="n">
        <x:v>2.6747775985035557e-11</x:v>
      </x:c>
      <x:c r="S1865" s="120" t="n">
        <x:v>5.719421083165816e-12</x:v>
      </x:c>
      <x:c r="T1865" s="120" t="n">
        <x:v>375</x:v>
      </x:c>
      <x:c r="U1865" s="120" t="n">
        <x:v>80</x:v>
      </x:c>
      <x:c r="V1865" s="120" t="n">
        <x:v>2.168088254337453e-12</x:v>
      </x:c>
      <x:c r="W1865" s="120" t="n">
        <x:v>1.016291369220681e-11</x:v>
      </x:c>
      <x:c r="X1865" s="120" t="n">
        <x:v>1865</x:v>
      </x:c>
      <x:c r="Y1865" s="151" t="n">
        <x:v>44565.882581018515</x:v>
      </x:c>
      <x:c r="Z1865" s="151" t="n">
        <x:v>44565.88344907408</x:v>
      </x:c>
      <x:c r="AA1865" s="120" t="n">
        <x:v>16</x:v>
      </x:c>
      <x:c r="AB1865" s="120" t="str">
        <x:v>Normal</x:v>
      </x:c>
      <x:c r="AC1865" s="120" t="n">
        <x:v>1</x:v>
      </x:c>
      <x:c r="AD1865" s="120" t="n">
        <x:v>368</x:v>
      </x:c>
      <x:c r="AE1865" s="120" t="n">
        <x:v>4</x:v>
      </x:c>
      <x:c r="AF1865" s="120" t="n">
        <x:v>68</x:v>
      </x:c>
      <x:c r="AG1865" s="120" t="str">
        <x:v>train=1|anomaly=0</x:v>
      </x:c>
    </x:row>
    <x:row r="1866">
      <x:c r="A1866" s="120" t="n">
        <x:v>1865</x:v>
      </x:c>
      <x:c r="B1866" s="120" t="n">
        <x:v>0</x:v>
      </x:c>
      <x:c r="C1866" s="120" t="n">
        <x:v>1</x:v>
      </x:c>
      <x:c r="D1866" s="120" t="str">
        <x:v>CADC0872</x:v>
      </x:c>
      <x:c r="E1866" s="120" t="n">
        <x:v>5</x:v>
      </x:c>
      <x:c r="F1866" s="120" t="n">
        <x:v>95</x:v>
      </x:c>
      <x:c r="G1866" s="120" t="n">
        <x:v>20</x:v>
      </x:c>
      <x:c r="H1866" s="120" t="n">
        <x:v>7.505479499999998e-7</x:v>
      </x:c>
      <x:c r="I1866" s="120" t="n">
        <x:v>1.1041467563882646e-10</x:v>
      </x:c>
      <x:c r="J1866" s="120" t="n">
        <x:v>0.000010507838771071168</x:v>
      </x:c>
      <x:c r="K1866" s="120" t="n">
        <x:v>-1.3809027976280435</x:v>
      </x:c>
      <x:c r="L1866" s="120" t="n">
        <x:v>-0.3075632591689468</x:v>
      </x:c>
      <x:c r="M1866" s="120" t="n">
        <x:v>1</x:v>
      </x:c>
      <x:c r="N1866" s="120" t="n">
        <x:v>1</x:v>
      </x:c>
      <x:c r="O1866" s="120" t="n">
        <x:v>2</x:v>
      </x:c>
      <x:c r="P1866" s="120" t="n">
        <x:v>2</x:v>
      </x:c>
      <x:c r="Q1866" s="120" t="n">
        <x:v>4</x:v>
      </x:c>
      <x:c r="R1866" s="120" t="n">
        <x:v>1.2942283031652892e-11</x:v>
      </x:c>
      <x:c r="S1866" s="120" t="n">
        <x:v>2.0188753326016167e-12</x:v>
      </x:c>
      <x:c r="T1866" s="120" t="n">
        <x:v>475</x:v>
      </x:c>
      <x:c r="U1866" s="120" t="n">
        <x:v>100</x:v>
      </x:c>
      <x:c r="V1866" s="120" t="n">
        <x:v>1.1622597435665943e-12</x:v>
      </x:c>
      <x:c r="W1866" s="120" t="n">
        <x:v>5.520733781941323e-12</x:v>
      </x:c>
      <x:c r="X1866" s="120" t="n">
        <x:v>1866</x:v>
      </x:c>
      <x:c r="Y1866" s="151" t="n">
        <x:v>44565.88350694445</x:v>
      </x:c>
      <x:c r="Z1866" s="151" t="n">
        <x:v>44565.88460648148</x:v>
      </x:c>
      <x:c r="AA1866" s="120" t="n">
        <x:v>20</x:v>
      </x:c>
      <x:c r="AB1866" s="120" t="str">
        <x:v>Normal</x:v>
      </x:c>
      <x:c r="AC1866" s="120" t="n">
        <x:v>0</x:v>
      </x:c>
      <x:c r="AD1866" s="120"/>
      <x:c r="AE1866" s="120"/>
      <x:c r="AF1866" s="120"/>
      <x:c r="AG1866" s="120"/>
    </x:row>
    <x:row r="1867">
      <x:c r="A1867" s="120" t="n">
        <x:v>1866</x:v>
      </x:c>
      <x:c r="B1867" s="120" t="n">
        <x:v>0</x:v>
      </x:c>
      <x:c r="C1867" s="120" t="n">
        <x:v>1</x:v>
      </x:c>
      <x:c r="D1867" s="120" t="str">
        <x:v>CADC0872</x:v>
      </x:c>
      <x:c r="E1867" s="120" t="n">
        <x:v>5</x:v>
      </x:c>
      <x:c r="F1867" s="120" t="n">
        <x:v>75</x:v>
      </x:c>
      <x:c r="G1867" s="120" t="n">
        <x:v>16</x:v>
      </x:c>
      <x:c r="H1867" s="120" t="n">
        <x:v>0.0000027621930625</x:v>
      </x:c>
      <x:c r="I1867" s="120" t="n">
        <x:v>1.4308630921646198e-10</x:v>
      </x:c>
      <x:c r="J1867" s="120" t="n">
        <x:v>0.000011961868968370368</x:v>
      </x:c>
      <x:c r="K1867" s="120" t="n">
        <x:v>-1.4915127174512877</x:v>
      </x:c>
      <x:c r="L1867" s="120" t="n">
        <x:v>0.01699102811449309</x:v>
      </x:c>
      <x:c r="M1867" s="120" t="n">
        <x:v>1</x:v>
      </x:c>
      <x:c r="N1867" s="120" t="n">
        <x:v>1</x:v>
      </x:c>
      <x:c r="O1867" s="120" t="n">
        <x:v>2</x:v>
      </x:c>
      <x:c r="P1867" s="120" t="n">
        <x:v>2</x:v>
      </x:c>
      <x:c r="Q1867" s="120" t="n">
        <x:v>5</x:v>
      </x:c>
      <x:c r="R1867" s="120" t="n">
        <x:v>2.717396953176813e-11</x:v>
      </x:c>
      <x:c r="S1867" s="120" t="n">
        <x:v>1.3499033589342064e-11</x:v>
      </x:c>
      <x:c r="T1867" s="120" t="n">
        <x:v>375</x:v>
      </x:c>
      <x:c r="U1867" s="120" t="n">
        <x:v>80</x:v>
      </x:c>
      <x:c r="V1867" s="120" t="n">
        <x:v>1.907817456219493e-12</x:v>
      </x:c>
      <x:c r="W1867" s="120" t="n">
        <x:v>8.942894326028873e-12</x:v>
      </x:c>
      <x:c r="X1867" s="120" t="n">
        <x:v>1867</x:v>
      </x:c>
      <x:c r="Y1867" s="151" t="n">
        <x:v>44565.884664351855</x:v>
      </x:c>
      <x:c r="Z1867" s="151" t="n">
        <x:v>44565.88553240741</x:v>
      </x:c>
      <x:c r="AA1867" s="120" t="n">
        <x:v>16</x:v>
      </x:c>
      <x:c r="AB1867" s="120" t="str">
        <x:v>Normal</x:v>
      </x:c>
      <x:c r="AC1867" s="120" t="n">
        <x:v>1</x:v>
      </x:c>
      <x:c r="AD1867" s="120" t="n">
        <x:v>497</x:v>
      </x:c>
      <x:c r="AE1867" s="120" t="n">
        <x:v>5</x:v>
      </x:c>
      <x:c r="AF1867" s="120" t="n">
        <x:v>97</x:v>
      </x:c>
      <x:c r="AG1867" s="120" t="str">
        <x:v>train=1|anomaly=0</x:v>
      </x:c>
    </x:row>
    <x:row r="1868">
      <x:c r="A1868" s="120" t="n">
        <x:v>1867</x:v>
      </x:c>
      <x:c r="B1868" s="120" t="n">
        <x:v>0</x:v>
      </x:c>
      <x:c r="C1868" s="120" t="n">
        <x:v>0</x:v>
      </x:c>
      <x:c r="D1868" s="120" t="str">
        <x:v>CADC0872</x:v>
      </x:c>
      <x:c r="E1868" s="120" t="n">
        <x:v>5</x:v>
      </x:c>
      <x:c r="F1868" s="120" t="n">
        <x:v>100</x:v>
      </x:c>
      <x:c r="G1868" s="120" t="n">
        <x:v>21</x:v>
      </x:c>
      <x:c r="H1868" s="120" t="n">
        <x:v>6.012670476190475e-7</x:v>
      </x:c>
      <x:c r="I1868" s="120" t="n">
        <x:v>1.1027843344126957e-10</x:v>
      </x:c>
      <x:c r="J1868" s="120" t="n">
        <x:v>0.000010501353886107713</x:v>
      </x:c>
      <x:c r="K1868" s="120" t="n">
        <x:v>-1.4914071605006396</x:v>
      </x:c>
      <x:c r="L1868" s="120" t="n">
        <x:v>-0.15230307624461534</x:v>
      </x:c>
      <x:c r="M1868" s="120" t="n">
        <x:v>1</x:v>
      </x:c>
      <x:c r="N1868" s="120" t="n">
        <x:v>1</x:v>
      </x:c>
      <x:c r="O1868" s="120" t="n">
        <x:v>2</x:v>
      </x:c>
      <x:c r="P1868" s="120" t="n">
        <x:v>3</x:v>
      </x:c>
      <x:c r="Q1868" s="120" t="n">
        <x:v>4</x:v>
      </x:c>
      <x:c r="R1868" s="120" t="n">
        <x:v>1.13374042686974e-11</x:v>
      </x:c>
      <x:c r="S1868" s="120" t="n">
        <x:v>4.6407296118661926e-12</x:v>
      </x:c>
      <x:c r="T1868" s="120" t="n">
        <x:v>500</x:v>
      </x:c>
      <x:c r="U1868" s="120" t="n">
        <x:v>105</x:v>
      </x:c>
      <x:c r="V1868" s="120" t="n">
        <x:v>1.1027843344126957e-12</x:v>
      </x:c>
      <x:c r="W1868" s="120" t="n">
        <x:v>5.251353973393789e-12</x:v>
      </x:c>
      <x:c r="X1868" s="120" t="n">
        <x:v>1868</x:v>
      </x:c>
      <x:c r="Y1868" s="151" t="n">
        <x:v>44565.88559027778</x:v>
      </x:c>
      <x:c r="Z1868" s="151" t="n">
        <x:v>44565.88674768519</x:v>
      </x:c>
      <x:c r="AA1868" s="120" t="n">
        <x:v>21</x:v>
      </x:c>
      <x:c r="AB1868" s="120" t="str">
        <x:v>Normal</x:v>
      </x:c>
      <x:c r="AC1868" s="120" t="n">
        <x:v>1</x:v>
      </x:c>
      <x:c r="AD1868" s="120" t="n">
        <x:v>781</x:v>
      </x:c>
      <x:c r="AE1868" s="120" t="n">
        <x:v>8</x:v>
      </x:c>
      <x:c r="AF1868" s="120" t="n">
        <x:v>81</x:v>
      </x:c>
      <x:c r="AG1868" s="120" t="str">
        <x:v>train=0|anomaly=0</x:v>
      </x:c>
    </x:row>
    <x:row r="1869">
      <x:c r="A1869" s="120" t="n">
        <x:v>1868</x:v>
      </x:c>
      <x:c r="B1869" s="120" t="n">
        <x:v>0</x:v>
      </x:c>
      <x:c r="C1869" s="120" t="n">
        <x:v>0</x:v>
      </x:c>
      <x:c r="D1869" s="120" t="str">
        <x:v>CADC0872</x:v>
      </x:c>
      <x:c r="E1869" s="120" t="n">
        <x:v>5</x:v>
      </x:c>
      <x:c r="F1869" s="120" t="n">
        <x:v>75</x:v>
      </x:c>
      <x:c r="G1869" s="120" t="n">
        <x:v>16</x:v>
      </x:c>
      <x:c r="H1869" s="120" t="n">
        <x:v>0.0000034872296249999996</x:v>
      </x:c>
      <x:c r="I1869" s="120" t="n">
        <x:v>1.323639764329446e-10</x:v>
      </x:c>
      <x:c r="J1869" s="120" t="n">
        <x:v>0.000011504954429850845</x:v>
      </x:c>
      <x:c r="K1869" s="120" t="n">
        <x:v>-1.4699521641059456</x:v>
      </x:c>
      <x:c r="L1869" s="120" t="n">
        <x:v>-0.06994841649149658</x:v>
      </x:c>
      <x:c r="M1869" s="120" t="n">
        <x:v>1</x:v>
      </x:c>
      <x:c r="N1869" s="120" t="n">
        <x:v>1</x:v>
      </x:c>
      <x:c r="O1869" s="120" t="n">
        <x:v>2</x:v>
      </x:c>
      <x:c r="P1869" s="120" t="n">
        <x:v>1</x:v>
      </x:c>
      <x:c r="Q1869" s="120" t="n">
        <x:v>2</x:v>
      </x:c>
      <x:c r="R1869" s="120" t="n">
        <x:v>2.1681533455600356e-11</x:v>
      </x:c>
      <x:c r="S1869" s="120" t="n">
        <x:v>2.9604803290676745e-12</x:v>
      </x:c>
      <x:c r="T1869" s="120" t="n">
        <x:v>375</x:v>
      </x:c>
      <x:c r="U1869" s="120" t="n">
        <x:v>80</x:v>
      </x:c>
      <x:c r="V1869" s="120" t="n">
        <x:v>1.7648530191059278e-12</x:v>
      </x:c>
      <x:c r="W1869" s="120" t="n">
        <x:v>8.272748527059037e-12</x:v>
      </x:c>
      <x:c r="X1869" s="120" t="n">
        <x:v>1869</x:v>
      </x:c>
      <x:c r="Y1869" s="151" t="n">
        <x:v>44565.88680555556</x:v>
      </x:c>
      <x:c r="Z1869" s="151" t="n">
        <x:v>44565.88767361111</x:v>
      </x:c>
      <x:c r="AA1869" s="120" t="n">
        <x:v>16</x:v>
      </x:c>
      <x:c r="AB1869" s="120" t="str">
        <x:v>Normal</x:v>
      </x:c>
      <x:c r="AC1869" s="120" t="n">
        <x:v>0</x:v>
      </x:c>
      <x:c r="AD1869" s="120"/>
      <x:c r="AE1869" s="120"/>
      <x:c r="AF1869" s="120"/>
      <x:c r="AG1869" s="120"/>
    </x:row>
    <x:row r="1870">
      <x:c r="A1870" s="120" t="n">
        <x:v>1869</x:v>
      </x:c>
      <x:c r="B1870" s="120" t="n">
        <x:v>0</x:v>
      </x:c>
      <x:c r="C1870" s="120" t="n">
        <x:v>0</x:v>
      </x:c>
      <x:c r="D1870" s="120" t="str">
        <x:v>CADC0872</x:v>
      </x:c>
      <x:c r="E1870" s="120" t="n">
        <x:v>5</x:v>
      </x:c>
      <x:c r="F1870" s="120" t="n">
        <x:v>100</x:v>
      </x:c>
      <x:c r="G1870" s="120" t="n">
        <x:v>21</x:v>
      </x:c>
      <x:c r="H1870" s="120" t="n">
        <x:v>0.0000011577642857142856</x:v>
      </x:c>
      <x:c r="I1870" s="120" t="n">
        <x:v>1.17875503746034e-10</x:v>
      </x:c>
      <x:c r="J1870" s="120" t="n">
        <x:v>0.000010857048574360989</x:v>
      </x:c>
      <x:c r="K1870" s="120" t="n">
        <x:v>-1.4794593860590999</x:v>
      </x:c>
      <x:c r="L1870" s="120" t="n">
        <x:v>-0.19667710054355453</x:v>
      </x:c>
      <x:c r="M1870" s="120" t="n">
        <x:v>1</x:v>
      </x:c>
      <x:c r="N1870" s="120" t="n">
        <x:v>1</x:v>
      </x:c>
      <x:c r="O1870" s="120" t="n">
        <x:v>2</x:v>
      </x:c>
      <x:c r="P1870" s="120" t="n">
        <x:v>4</x:v>
      </x:c>
      <x:c r="Q1870" s="120" t="n">
        <x:v>5</x:v>
      </x:c>
      <x:c r="R1870" s="120" t="n">
        <x:v>1.2296233988420001e-11</x:v>
      </x:c>
      <x:c r="S1870" s="120" t="n">
        <x:v>4.530326668296953e-12</x:v>
      </x:c>
      <x:c r="T1870" s="120" t="n">
        <x:v>500</x:v>
      </x:c>
      <x:c r="U1870" s="120" t="n">
        <x:v>105</x:v>
      </x:c>
      <x:c r="V1870" s="120" t="n">
        <x:v>1.1787550374603398e-12</x:v>
      </x:c>
      <x:c r="W1870" s="120" t="n">
        <x:v>5.6131192260016186e-12</x:v>
      </x:c>
      <x:c r="X1870" s="120" t="n">
        <x:v>1870</x:v>
      </x:c>
      <x:c r="Y1870" s="151" t="n">
        <x:v>44565.88773148148</x:v>
      </x:c>
      <x:c r="Z1870" s="151" t="n">
        <x:v>44565.88888888889</x:v>
      </x:c>
      <x:c r="AA1870" s="120" t="n">
        <x:v>21</x:v>
      </x:c>
      <x:c r="AB1870" s="120" t="str">
        <x:v>Normal</x:v>
      </x:c>
      <x:c r="AC1870" s="120" t="n">
        <x:v>1</x:v>
      </x:c>
      <x:c r="AD1870" s="120" t="n">
        <x:v>487</x:v>
      </x:c>
      <x:c r="AE1870" s="120" t="n">
        <x:v>5</x:v>
      </x:c>
      <x:c r="AF1870" s="120" t="n">
        <x:v>87</x:v>
      </x:c>
      <x:c r="AG1870" s="120" t="str">
        <x:v>train=0|anomaly=0</x:v>
      </x:c>
    </x:row>
    <x:row r="1871">
      <x:c r="A1871" s="120" t="n">
        <x:v>1870</x:v>
      </x:c>
      <x:c r="B1871" s="120" t="n">
        <x:v>0</x:v>
      </x:c>
      <x:c r="C1871" s="120" t="n">
        <x:v>1</x:v>
      </x:c>
      <x:c r="D1871" s="120" t="str">
        <x:v>CADC0872</x:v>
      </x:c>
      <x:c r="E1871" s="120" t="n">
        <x:v>5</x:v>
      </x:c>
      <x:c r="F1871" s="120" t="n">
        <x:v>75</x:v>
      </x:c>
      <x:c r="G1871" s="120" t="n">
        <x:v>16</x:v>
      </x:c>
      <x:c r="H1871" s="120" t="n">
        <x:v>0.000004233304</x:v>
      </x:c>
      <x:c r="I1871" s="120" t="n">
        <x:v>1.533022130639075e-10</x:v>
      </x:c>
      <x:c r="J1871" s="120" t="n">
        <x:v>0.000012381527089333831</x:v>
      </x:c>
      <x:c r="K1871" s="120" t="n">
        <x:v>-1.4487890352736137</x:v>
      </x:c>
      <x:c r="L1871" s="120" t="n">
        <x:v>-0.08670244758236895</x:v>
      </x:c>
      <x:c r="M1871" s="120" t="n">
        <x:v>1</x:v>
      </x:c>
      <x:c r="N1871" s="120" t="n">
        <x:v>1</x:v>
      </x:c>
      <x:c r="O1871" s="120" t="n">
        <x:v>2</x:v>
      </x:c>
      <x:c r="P1871" s="120" t="n">
        <x:v>1</x:v>
      </x:c>
      <x:c r="Q1871" s="120" t="n">
        <x:v>3</x:v>
      </x:c>
      <x:c r="R1871" s="120" t="n">
        <x:v>2.5219929257746134e-11</x:v>
      </x:c>
      <x:c r="S1871" s="120" t="n">
        <x:v>3.1252985807542048e-12</x:v>
      </x:c>
      <x:c r="T1871" s="120" t="n">
        <x:v>375</x:v>
      </x:c>
      <x:c r="U1871" s="120" t="n">
        <x:v>80</x:v>
      </x:c>
      <x:c r="V1871" s="120" t="n">
        <x:v>2.0440295075187667e-12</x:v>
      </x:c>
      <x:c r="W1871" s="120" t="n">
        <x:v>9.581388316494218e-12</x:v>
      </x:c>
      <x:c r="X1871" s="120" t="n">
        <x:v>1871</x:v>
      </x:c>
      <x:c r="Y1871" s="151" t="n">
        <x:v>44565.88894675926</x:v>
      </x:c>
      <x:c r="Z1871" s="151" t="n">
        <x:v>44565.889814814815</x:v>
      </x:c>
      <x:c r="AA1871" s="120" t="n">
        <x:v>16</x:v>
      </x:c>
      <x:c r="AB1871" s="120" t="str">
        <x:v>Normal</x:v>
      </x:c>
      <x:c r="AC1871" s="120" t="n">
        <x:v>1</x:v>
      </x:c>
      <x:c r="AD1871" s="120" t="n">
        <x:v>268</x:v>
      </x:c>
      <x:c r="AE1871" s="120" t="n">
        <x:v>3</x:v>
      </x:c>
      <x:c r="AF1871" s="120" t="n">
        <x:v>68</x:v>
      </x:c>
      <x:c r="AG1871" s="120" t="str">
        <x:v>train=1|anomaly=0</x:v>
      </x:c>
    </x:row>
    <x:row r="1872">
      <x:c r="A1872" s="120" t="n">
        <x:v>1871</x:v>
      </x:c>
      <x:c r="B1872" s="120" t="n">
        <x:v>0</x:v>
      </x:c>
      <x:c r="C1872" s="120" t="n">
        <x:v>1</x:v>
      </x:c>
      <x:c r="D1872" s="120" t="str">
        <x:v>CADC0872</x:v>
      </x:c>
      <x:c r="E1872" s="120" t="n">
        <x:v>5</x:v>
      </x:c>
      <x:c r="F1872" s="120" t="n">
        <x:v>100</x:v>
      </x:c>
      <x:c r="G1872" s="120" t="n">
        <x:v>21</x:v>
      </x:c>
      <x:c r="H1872" s="120" t="n">
        <x:v>0.0000019658699999999997</x:v>
      </x:c>
      <x:c r="I1872" s="120" t="n">
        <x:v>1.520187928516762e-10</x:v>
      </x:c>
      <x:c r="J1872" s="120" t="n">
        <x:v>0.000012329590133158369</x:v>
      </x:c>
      <x:c r="K1872" s="120" t="n">
        <x:v>-1.4969246454693335</x:v>
      </x:c>
      <x:c r="L1872" s="120" t="n">
        <x:v>-0.16313575294568122</x:v>
      </x:c>
      <x:c r="M1872" s="120" t="n">
        <x:v>1</x:v>
      </x:c>
      <x:c r="N1872" s="120" t="n">
        <x:v>1</x:v>
      </x:c>
      <x:c r="O1872" s="120" t="n">
        <x:v>2</x:v>
      </x:c>
      <x:c r="P1872" s="120" t="n">
        <x:v>1</x:v>
      </x:c>
      <x:c r="Q1872" s="120" t="n">
        <x:v>4</x:v>
      </x:c>
      <x:c r="R1872" s="120" t="n">
        <x:v>1.490764587482e-11</x:v>
      </x:c>
      <x:c r="S1872" s="120" t="n">
        <x:v>2.0000278135789463e-12</x:v>
      </x:c>
      <x:c r="T1872" s="120" t="n">
        <x:v>500</x:v>
      </x:c>
      <x:c r="U1872" s="120" t="n">
        <x:v>105</x:v>
      </x:c>
      <x:c r="V1872" s="120" t="n">
        <x:v>1.520187928516762e-12</x:v>
      </x:c>
      <x:c r="W1872" s="120" t="n">
        <x:v>7.238990135794105e-12</x:v>
      </x:c>
      <x:c r="X1872" s="120" t="n">
        <x:v>1872</x:v>
      </x:c>
      <x:c r="Y1872" s="151" t="n">
        <x:v>44565.889872685184</x:v>
      </x:c>
      <x:c r="Z1872" s="151" t="n">
        <x:v>44565.89103009259</x:v>
      </x:c>
      <x:c r="AA1872" s="120" t="n">
        <x:v>21</x:v>
      </x:c>
      <x:c r="AB1872" s="120" t="str">
        <x:v>Normal</x:v>
      </x:c>
      <x:c r="AC1872" s="120" t="n">
        <x:v>0</x:v>
      </x:c>
      <x:c r="AD1872" s="120"/>
      <x:c r="AE1872" s="120"/>
      <x:c r="AF1872" s="120"/>
      <x:c r="AG1872" s="120"/>
    </x:row>
    <x:row r="1873">
      <x:c r="A1873" s="120" t="n">
        <x:v>1872</x:v>
      </x:c>
      <x:c r="B1873" s="120" t="n">
        <x:v>0</x:v>
      </x:c>
      <x:c r="C1873" s="120" t="n">
        <x:v>0</x:v>
      </x:c>
      <x:c r="D1873" s="120" t="str">
        <x:v>CADC0872</x:v>
      </x:c>
      <x:c r="E1873" s="120" t="n">
        <x:v>5</x:v>
      </x:c>
      <x:c r="F1873" s="120" t="n">
        <x:v>75</x:v>
      </x:c>
      <x:c r="G1873" s="120" t="n">
        <x:v>16</x:v>
      </x:c>
      <x:c r="H1873" s="120" t="n">
        <x:v>0.00000531057875</x:v>
      </x:c>
      <x:c r="I1873" s="120" t="n">
        <x:v>1.9946925499404844e-10</x:v>
      </x:c>
      <x:c r="J1873" s="120" t="n">
        <x:v>0.000014123358488477464</x:v>
      </x:c>
      <x:c r="K1873" s="120" t="n">
        <x:v>-1.4468105612811133</x:v>
      </x:c>
      <x:c r="L1873" s="120" t="n">
        <x:v>-0.0840816888475698</x:v>
      </x:c>
      <x:c r="M1873" s="120" t="n">
        <x:v>1</x:v>
      </x:c>
      <x:c r="N1873" s="120" t="n">
        <x:v>1</x:v>
      </x:c>
      <x:c r="O1873" s="120" t="n">
        <x:v>2</x:v>
      </x:c>
      <x:c r="P1873" s="120" t="n">
        <x:v>2</x:v>
      </x:c>
      <x:c r="Q1873" s="120" t="n">
        <x:v>3</x:v>
      </x:c>
      <x:c r="R1873" s="120" t="n">
        <x:v>3.5022227038088893e-11</x:v>
      </x:c>
      <x:c r="S1873" s="120" t="n">
        <x:v>1.1894293025495919e-11</x:v>
      </x:c>
      <x:c r="T1873" s="120" t="n">
        <x:v>375</x:v>
      </x:c>
      <x:c r="U1873" s="120" t="n">
        <x:v>80</x:v>
      </x:c>
      <x:c r="V1873" s="120" t="n">
        <x:v>2.6595900665873123e-12</x:v>
      </x:c>
      <x:c r="W1873" s="120" t="n">
        <x:v>1.2466828437128027e-11</x:v>
      </x:c>
      <x:c r="X1873" s="120" t="n">
        <x:v>1873</x:v>
      </x:c>
      <x:c r="Y1873" s="151" t="n">
        <x:v>44565.89108796296</x:v>
      </x:c>
      <x:c r="Z1873" s="151" t="n">
        <x:v>44565.89195601852</x:v>
      </x:c>
      <x:c r="AA1873" s="120" t="n">
        <x:v>16</x:v>
      </x:c>
      <x:c r="AB1873" s="120" t="str">
        <x:v>Normal</x:v>
      </x:c>
      <x:c r="AC1873" s="120" t="n">
        <x:v>1</x:v>
      </x:c>
      <x:c r="AD1873" s="120" t="n">
        <x:v>556</x:v>
      </x:c>
      <x:c r="AE1873" s="120" t="n">
        <x:v>6</x:v>
      </x:c>
      <x:c r="AF1873" s="120" t="n">
        <x:v>56</x:v>
      </x:c>
      <x:c r="AG1873" s="120" t="str">
        <x:v>train=0|anomaly=0</x:v>
      </x:c>
    </x:row>
    <x:row r="1874">
      <x:c r="A1874" s="120" t="n">
        <x:v>1873</x:v>
      </x:c>
      <x:c r="B1874" s="120" t="n">
        <x:v>0</x:v>
      </x:c>
      <x:c r="C1874" s="120" t="n">
        <x:v>1</x:v>
      </x:c>
      <x:c r="D1874" s="120" t="str">
        <x:v>CADC0872</x:v>
      </x:c>
      <x:c r="E1874" s="120" t="n">
        <x:v>5</x:v>
      </x:c>
      <x:c r="F1874" s="120" t="n">
        <x:v>100</x:v>
      </x:c>
      <x:c r="G1874" s="120" t="n">
        <x:v>21</x:v>
      </x:c>
      <x:c r="H1874" s="120" t="n">
        <x:v>0.000003173327142857143</x:v>
      </x:c>
      <x:c r="I1874" s="120" t="n">
        <x:v>2.1496462703952519e-10</x:v>
      </x:c>
      <x:c r="J1874" s="120" t="n">
        <x:v>0.00001466167204105743</x:v>
      </x:c>
      <x:c r="K1874" s="120" t="n">
        <x:v>-1.4686447102278846</x:v>
      </x:c>
      <x:c r="L1874" s="120" t="n">
        <x:v>-0.060152838560758384</x:v>
      </x:c>
      <x:c r="M1874" s="120" t="n">
        <x:v>1</x:v>
      </x:c>
      <x:c r="N1874" s="120" t="n">
        <x:v>1</x:v>
      </x:c>
      <x:c r="O1874" s="120" t="n">
        <x:v>2</x:v>
      </x:c>
      <x:c r="P1874" s="120" t="n">
        <x:v>2</x:v>
      </x:c>
      <x:c r="Q1874" s="120" t="n">
        <x:v>4</x:v>
      </x:c>
      <x:c r="R1874" s="120" t="n">
        <x:v>2.211723365945e-11</x:v>
      </x:c>
      <x:c r="S1874" s="120" t="n">
        <x:v>4.301105296383936e-12</x:v>
      </x:c>
      <x:c r="T1874" s="120" t="n">
        <x:v>500</x:v>
      </x:c>
      <x:c r="U1874" s="120" t="n">
        <x:v>105</x:v>
      </x:c>
      <x:c r="V1874" s="120" t="n">
        <x:v>2.149646270395252e-12</x:v>
      </x:c>
      <x:c r="W1874" s="120" t="n">
        <x:v>1.0236410811405962e-11</x:v>
      </x:c>
      <x:c r="X1874" s="120" t="n">
        <x:v>1874</x:v>
      </x:c>
      <x:c r="Y1874" s="151" t="n">
        <x:v>44565.892013888886</x:v>
      </x:c>
      <x:c r="Z1874" s="151" t="n">
        <x:v>44565.893171296295</x:v>
      </x:c>
      <x:c r="AA1874" s="120" t="n">
        <x:v>21</x:v>
      </x:c>
      <x:c r="AB1874" s="120" t="str">
        <x:v>Normal</x:v>
      </x:c>
      <x:c r="AC1874" s="120" t="n">
        <x:v>0</x:v>
      </x:c>
      <x:c r="AD1874" s="120"/>
      <x:c r="AE1874" s="120"/>
      <x:c r="AF1874" s="120"/>
      <x:c r="AG1874" s="120"/>
    </x:row>
    <x:row r="1875">
      <x:c r="A1875" s="120" t="n">
        <x:v>1874</x:v>
      </x:c>
      <x:c r="B1875" s="120" t="n">
        <x:v>0</x:v>
      </x:c>
      <x:c r="C1875" s="120" t="n">
        <x:v>1</x:v>
      </x:c>
      <x:c r="D1875" s="120" t="str">
        <x:v>CADC0872</x:v>
      </x:c>
      <x:c r="E1875" s="120" t="n">
        <x:v>5</x:v>
      </x:c>
      <x:c r="F1875" s="120" t="n">
        <x:v>75</x:v>
      </x:c>
      <x:c r="G1875" s="120" t="n">
        <x:v>16</x:v>
      </x:c>
      <x:c r="H1875" s="120" t="n">
        <x:v>0.00000714805125</x:v>
      </x:c>
      <x:c r="I1875" s="120" t="n">
        <x:v>2.8405795501718596e-10</x:v>
      </x:c>
      <x:c r="J1875" s="120" t="n">
        <x:v>0.000016854018957423357</x:v>
      </x:c>
      <x:c r="K1875" s="120" t="n">
        <x:v>-1.5224313964553466</x:v>
      </x:c>
      <x:c r="L1875" s="120" t="n">
        <x:v>-0.07532466339735884</x:v>
      </x:c>
      <x:c r="M1875" s="120" t="n">
        <x:v>1</x:v>
      </x:c>
      <x:c r="N1875" s="120" t="n">
        <x:v>1</x:v>
      </x:c>
      <x:c r="O1875" s="120" t="n">
        <x:v>2</x:v>
      </x:c>
      <x:c r="P1875" s="120" t="n">
        <x:v>1</x:v>
      </x:c>
      <x:c r="Q1875" s="120" t="n">
        <x:v>2</x:v>
      </x:c>
      <x:c r="R1875" s="120" t="n">
        <x:v>4.850597981010666e-11</x:v>
      </x:c>
      <x:c r="S1875" s="120" t="n">
        <x:v>1.4891549265538773e-11</x:v>
      </x:c>
      <x:c r="T1875" s="120" t="n">
        <x:v>375</x:v>
      </x:c>
      <x:c r="U1875" s="120" t="n">
        <x:v>80</x:v>
      </x:c>
      <x:c r="V1875" s="120" t="n">
        <x:v>3.787439400229146e-12</x:v>
      </x:c>
      <x:c r="W1875" s="120" t="n">
        <x:v>1.7753622188574122e-11</x:v>
      </x:c>
      <x:c r="X1875" s="120" t="n">
        <x:v>1875</x:v>
      </x:c>
      <x:c r="Y1875" s="151" t="n">
        <x:v>44565.893229166664</x:v>
      </x:c>
      <x:c r="Z1875" s="151" t="n">
        <x:v>44565.89409722222</x:v>
      </x:c>
      <x:c r="AA1875" s="120" t="n">
        <x:v>16</x:v>
      </x:c>
      <x:c r="AB1875" s="120" t="str">
        <x:v>Normal</x:v>
      </x:c>
      <x:c r="AC1875" s="120" t="n">
        <x:v>1</x:v>
      </x:c>
      <x:c r="AD1875" s="120" t="n">
        <x:v>870</x:v>
      </x:c>
      <x:c r="AE1875" s="120" t="n">
        <x:v>9</x:v>
      </x:c>
      <x:c r="AF1875" s="120" t="n">
        <x:v>70</x:v>
      </x:c>
      <x:c r="AG1875" s="120" t="str">
        <x:v>train=1|anomaly=0</x:v>
      </x:c>
    </x:row>
    <x:row r="1876">
      <x:c r="A1876" s="120" t="n">
        <x:v>1875</x:v>
      </x:c>
      <x:c r="B1876" s="120" t="n">
        <x:v>0</x:v>
      </x:c>
      <x:c r="C1876" s="120" t="n">
        <x:v>1</x:v>
      </x:c>
      <x:c r="D1876" s="120" t="str">
        <x:v>CADC0872</x:v>
      </x:c>
      <x:c r="E1876" s="120" t="n">
        <x:v>5</x:v>
      </x:c>
      <x:c r="F1876" s="120" t="n">
        <x:v>100</x:v>
      </x:c>
      <x:c r="G1876" s="120" t="n">
        <x:v>21</x:v>
      </x:c>
      <x:c r="H1876" s="120" t="n">
        <x:v>0.000005656672380952382</x:v>
      </x:c>
      <x:c r="I1876" s="120" t="n">
        <x:v>3.209283975416657e-10</x:v>
      </x:c>
      <x:c r="J1876" s="120" t="n">
        <x:v>0.00001791447452597105</x:v>
      </x:c>
      <x:c r="K1876" s="120" t="n">
        <x:v>-1.4890621440043075</x:v>
      </x:c>
      <x:c r="L1876" s="120" t="n">
        <x:v>-0.02866057532528404</x:v>
      </x:c>
      <x:c r="M1876" s="120" t="n">
        <x:v>1</x:v>
      </x:c>
      <x:c r="N1876" s="120" t="n">
        <x:v>1</x:v>
      </x:c>
      <x:c r="O1876" s="120" t="n">
        <x:v>2</x:v>
      </x:c>
      <x:c r="P1876" s="120" t="n">
        <x:v>2</x:v>
      </x:c>
      <x:c r="Q1876" s="120" t="n">
        <x:v>4</x:v>
      </x:c>
      <x:c r="R1876" s="120" t="n">
        <x:v>3.25695738781e-11</x:v>
      </x:c>
      <x:c r="S1876" s="120" t="n">
        <x:v>5.52693355428255e-12</x:v>
      </x:c>
      <x:c r="T1876" s="120" t="n">
        <x:v>500</x:v>
      </x:c>
      <x:c r="U1876" s="120" t="n">
        <x:v>105</x:v>
      </x:c>
      <x:c r="V1876" s="120" t="n">
        <x:v>3.209283975416657e-12</x:v>
      </x:c>
      <x:c r="W1876" s="120" t="n">
        <x:v>1.5282304644841225e-11</x:v>
      </x:c>
      <x:c r="X1876" s="120" t="n">
        <x:v>1876</x:v>
      </x:c>
      <x:c r="Y1876" s="151" t="n">
        <x:v>44565.894155092596</x:v>
      </x:c>
      <x:c r="Z1876" s="151" t="n">
        <x:v>44565.8953125</x:v>
      </x:c>
      <x:c r="AA1876" s="120" t="n">
        <x:v>21</x:v>
      </x:c>
      <x:c r="AB1876" s="120" t="str">
        <x:v>Normal</x:v>
      </x:c>
      <x:c r="AC1876" s="120" t="n">
        <x:v>1</x:v>
      </x:c>
      <x:c r="AD1876" s="120" t="n">
        <x:v>674</x:v>
      </x:c>
      <x:c r="AE1876" s="120" t="n">
        <x:v>7</x:v>
      </x:c>
      <x:c r="AF1876" s="120" t="n">
        <x:v>74</x:v>
      </x:c>
      <x:c r="AG1876" s="120" t="str">
        <x:v>train=1|anomaly=0</x:v>
      </x:c>
    </x:row>
    <x:row r="1877">
      <x:c r="A1877" s="120" t="n">
        <x:v>1876</x:v>
      </x:c>
      <x:c r="B1877" s="120" t="n">
        <x:v>0</x:v>
      </x:c>
      <x:c r="C1877" s="120" t="n">
        <x:v>1</x:v>
      </x:c>
      <x:c r="D1877" s="120" t="str">
        <x:v>CADC0872</x:v>
      </x:c>
      <x:c r="E1877" s="120" t="n">
        <x:v>5</x:v>
      </x:c>
      <x:c r="F1877" s="120" t="n">
        <x:v>75</x:v>
      </x:c>
      <x:c r="G1877" s="120" t="n">
        <x:v>16</x:v>
      </x:c>
      <x:c r="H1877" s="120" t="n">
        <x:v>0.000009362885625</x:v>
      </x:c>
      <x:c r="I1877" s="120" t="n">
        <x:v>3.586989984219496e-10</x:v>
      </x:c>
      <x:c r="J1877" s="120" t="n">
        <x:v>0.00001893935052798669</x:v>
      </x:c>
      <x:c r="K1877" s="120" t="n">
        <x:v>-1.4305996133301164</x:v>
      </x:c>
      <x:c r="L1877" s="120" t="n">
        <x:v>-0.097795518107778</x:v>
      </x:c>
      <x:c r="M1877" s="120" t="n">
        <x:v>1</x:v>
      </x:c>
      <x:c r="N1877" s="120" t="n">
        <x:v>1</x:v>
      </x:c>
      <x:c r="O1877" s="120" t="n">
        <x:v>2</x:v>
      </x:c>
      <x:c r="P1877" s="120" t="n">
        <x:v>1</x:v>
      </x:c>
      <x:c r="Q1877" s="120" t="n">
        <x:v>3</x:v>
      </x:c>
      <x:c r="R1877" s="120" t="n">
        <x:v>5.923458687628887e-11</x:v>
      </x:c>
      <x:c r="S1877" s="120" t="n">
        <x:v>9.147333001897962e-12</x:v>
      </x:c>
      <x:c r="T1877" s="120" t="n">
        <x:v>375</x:v>
      </x:c>
      <x:c r="U1877" s="120" t="n">
        <x:v>80</x:v>
      </x:c>
      <x:c r="V1877" s="120" t="n">
        <x:v>4.782653312292661e-12</x:v>
      </x:c>
      <x:c r="W1877" s="120" t="n">
        <x:v>2.241868740137185e-11</x:v>
      </x:c>
      <x:c r="X1877" s="120" t="n">
        <x:v>1877</x:v>
      </x:c>
      <x:c r="Y1877" s="151" t="n">
        <x:v>44565.895370370374</x:v>
      </x:c>
      <x:c r="Z1877" s="151" t="n">
        <x:v>44565.89623842593</x:v>
      </x:c>
      <x:c r="AA1877" s="120" t="n">
        <x:v>16</x:v>
      </x:c>
      <x:c r="AB1877" s="120" t="str">
        <x:v>Normal</x:v>
      </x:c>
      <x:c r="AC1877" s="120" t="n">
        <x:v>0</x:v>
      </x:c>
      <x:c r="AD1877" s="120"/>
      <x:c r="AE1877" s="120"/>
      <x:c r="AF1877" s="120"/>
      <x:c r="AG1877" s="120"/>
    </x:row>
    <x:row r="1878">
      <x:c r="A1878" s="120" t="n">
        <x:v>1877</x:v>
      </x:c>
      <x:c r="B1878" s="120" t="n">
        <x:v>0</x:v>
      </x:c>
      <x:c r="C1878" s="120" t="n">
        <x:v>1</x:v>
      </x:c>
      <x:c r="D1878" s="120" t="str">
        <x:v>CADC0872</x:v>
      </x:c>
      <x:c r="E1878" s="120" t="n">
        <x:v>5</x:v>
      </x:c>
      <x:c r="F1878" s="120" t="n">
        <x:v>100</x:v>
      </x:c>
      <x:c r="G1878" s="120" t="n">
        <x:v>21</x:v>
      </x:c>
      <x:c r="H1878" s="120" t="n">
        <x:v>0.000008922690000000001</x:v>
      </x:c>
      <x:c r="I1878" s="120" t="n">
        <x:v>4.1740623022784764e-10</x:v>
      </x:c>
      <x:c r="J1878" s="120" t="n">
        <x:v>0.00002043052202533865</x:v>
      </x:c>
      <x:c r="K1878" s="120" t="n">
        <x:v>-1.3907931984221833</x:v>
      </x:c>
      <x:c r="L1878" s="120" t="n">
        <x:v>0.001121283029955041</x:v>
      </x:c>
      <x:c r="M1878" s="120" t="n">
        <x:v>1</x:v>
      </x:c>
      <x:c r="N1878" s="120" t="n">
        <x:v>1</x:v>
      </x:c>
      <x:c r="O1878" s="120" t="n">
        <x:v>2</x:v>
      </x:c>
      <x:c r="P1878" s="120" t="n">
        <x:v>3</x:v>
      </x:c>
      <x:c r="Q1878" s="120" t="n">
        <x:v>6</x:v>
      </x:c>
      <x:c r="R1878" s="120" t="n">
        <x:v>4.414691493425001e-11</x:v>
      </x:c>
      <x:c r="S1878" s="120" t="n">
        <x:v>1.1840724599163995e-11</x:v>
      </x:c>
      <x:c r="T1878" s="120" t="n">
        <x:v>500</x:v>
      </x:c>
      <x:c r="U1878" s="120" t="n">
        <x:v>105</x:v>
      </x:c>
      <x:c r="V1878" s="120" t="n">
        <x:v>4.1740623022784765e-12</x:v>
      </x:c>
      <x:c r="W1878" s="120" t="n">
        <x:v>1.987648715370703e-11</x:v>
      </x:c>
      <x:c r="X1878" s="120" t="n">
        <x:v>1878</x:v>
      </x:c>
      <x:c r="Y1878" s="151" t="n">
        <x:v>44565.8962962963</x:v>
      </x:c>
      <x:c r="Z1878" s="151" t="n">
        <x:v>44565.89745370371</x:v>
      </x:c>
      <x:c r="AA1878" s="120" t="n">
        <x:v>21</x:v>
      </x:c>
      <x:c r="AB1878" s="120" t="str">
        <x:v>Normal</x:v>
      </x:c>
      <x:c r="AC1878" s="120" t="n">
        <x:v>1</x:v>
      </x:c>
      <x:c r="AD1878" s="120" t="n">
        <x:v>289</x:v>
      </x:c>
      <x:c r="AE1878" s="120" t="n">
        <x:v>3</x:v>
      </x:c>
      <x:c r="AF1878" s="120" t="n">
        <x:v>89</x:v>
      </x:c>
      <x:c r="AG1878" s="120" t="str">
        <x:v>train=1|anomaly=0</x:v>
      </x:c>
    </x:row>
    <x:row r="1879">
      <x:c r="A1879" s="120" t="n">
        <x:v>1878</x:v>
      </x:c>
      <x:c r="B1879" s="120" t="n">
        <x:v>0</x:v>
      </x:c>
      <x:c r="C1879" s="120" t="n">
        <x:v>1</x:v>
      </x:c>
      <x:c r="D1879" s="120" t="str">
        <x:v>CADC0872</x:v>
      </x:c>
      <x:c r="E1879" s="120" t="n">
        <x:v>5</x:v>
      </x:c>
      <x:c r="F1879" s="120" t="n">
        <x:v>75</x:v>
      </x:c>
      <x:c r="G1879" s="120" t="n">
        <x:v>16</x:v>
      </x:c>
      <x:c r="H1879" s="120" t="n">
        <x:v>0.000012166772</x:v>
      </x:c>
      <x:c r="I1879" s="120" t="n">
        <x:v>4.2717287692583246e-10</x:v>
      </x:c>
      <x:c r="J1879" s="120" t="n">
        <x:v>0.000020668160946872667</x:v>
      </x:c>
      <x:c r="K1879" s="120" t="n">
        <x:v>-1.4276078495617999</x:v>
      </x:c>
      <x:c r="L1879" s="120" t="n">
        <x:v>-0.156765669971068</x:v>
      </x:c>
      <x:c r="M1879" s="120" t="n">
        <x:v>1</x:v>
      </x:c>
      <x:c r="N1879" s="120" t="n">
        <x:v>1</x:v>
      </x:c>
      <x:c r="O1879" s="120" t="n">
        <x:v>2</x:v>
      </x:c>
      <x:c r="P1879" s="120" t="n">
        <x:v>1</x:v>
      </x:c>
      <x:c r="Q1879" s="120" t="n">
        <x:v>3</x:v>
      </x:c>
      <x:c r="R1879" s="120" t="n">
        <x:v>7.04770472962761e-11</x:v>
      </x:c>
      <x:c r="S1879" s="120" t="n">
        <x:v>1.1273151605876821e-11</x:v>
      </x:c>
      <x:c r="T1879" s="120" t="n">
        <x:v>375</x:v>
      </x:c>
      <x:c r="U1879" s="120" t="n">
        <x:v>80</x:v>
      </x:c>
      <x:c r="V1879" s="120" t="n">
        <x:v>5.695638359011099e-12</x:v>
      </x:c>
      <x:c r="W1879" s="120" t="n">
        <x:v>2.669830480786453e-11</x:v>
      </x:c>
      <x:c r="X1879" s="120" t="n">
        <x:v>1879</x:v>
      </x:c>
      <x:c r="Y1879" s="151" t="n">
        <x:v>44565.897511574076</x:v>
      </x:c>
      <x:c r="Z1879" s="151" t="n">
        <x:v>44565.89837962963</x:v>
      </x:c>
      <x:c r="AA1879" s="120" t="n">
        <x:v>16</x:v>
      </x:c>
      <x:c r="AB1879" s="120" t="str">
        <x:v>Normal</x:v>
      </x:c>
      <x:c r="AC1879" s="120" t="n">
        <x:v>1</x:v>
      </x:c>
      <x:c r="AD1879" s="120" t="n">
        <x:v>451</x:v>
      </x:c>
      <x:c r="AE1879" s="120" t="n">
        <x:v>5</x:v>
      </x:c>
      <x:c r="AF1879" s="120" t="n">
        <x:v>51</x:v>
      </x:c>
      <x:c r="AG1879" s="120" t="str">
        <x:v>train=1|anomaly=0</x:v>
      </x:c>
    </x:row>
    <x:row r="1880">
      <x:c r="A1880" s="120" t="n">
        <x:v>1879</x:v>
      </x:c>
      <x:c r="B1880" s="120" t="n">
        <x:v>0</x:v>
      </x:c>
      <x:c r="C1880" s="120" t="n">
        <x:v>1</x:v>
      </x:c>
      <x:c r="D1880" s="120" t="str">
        <x:v>CADC0872</x:v>
      </x:c>
      <x:c r="E1880" s="120" t="n">
        <x:v>5</x:v>
      </x:c>
      <x:c r="F1880" s="120" t="n">
        <x:v>100</x:v>
      </x:c>
      <x:c r="G1880" s="120" t="n">
        <x:v>21</x:v>
      </x:c>
      <x:c r="H1880" s="120" t="n">
        <x:v>0.000011313047619047616</x:v>
      </x:c>
      <x:c r="I1880" s="120" t="n">
        <x:v>5.070828454414277e-10</x:v>
      </x:c>
      <x:c r="J1880" s="120" t="n">
        <x:v>0.00002251850007086235</x:v>
      </x:c>
      <x:c r="K1880" s="120" t="n">
        <x:v>-1.3804593217366845</x:v>
      </x:c>
      <x:c r="L1880" s="120" t="n">
        <x:v>-0.04004983601311978</x:v>
      </x:c>
      <x:c r="M1880" s="120" t="n">
        <x:v>1</x:v>
      </x:c>
      <x:c r="N1880" s="120" t="n">
        <x:v>1</x:v>
      </x:c>
      <x:c r="O1880" s="120" t="n">
        <x:v>2</x:v>
      </x:c>
      <x:c r="P1880" s="120" t="n">
        <x:v>2</x:v>
      </x:c>
      <x:c r="Q1880" s="120" t="n">
        <x:v>4</x:v>
      </x:c>
      <x:c r="R1880" s="120" t="n">
        <x:v>5.382929926406e-11</x:v>
      </x:c>
      <x:c r="S1880" s="120" t="n">
        <x:v>1.1648618721896948e-11</x:v>
      </x:c>
      <x:c r="T1880" s="120" t="n">
        <x:v>500</x:v>
      </x:c>
      <x:c r="U1880" s="120" t="n">
        <x:v>105</x:v>
      </x:c>
      <x:c r="V1880" s="120" t="n">
        <x:v>5.070828454414277e-12</x:v>
      </x:c>
      <x:c r="W1880" s="120" t="n">
        <x:v>2.4146802163877508e-11</x:v>
      </x:c>
      <x:c r="X1880" s="120" t="n">
        <x:v>1880</x:v>
      </x:c>
      <x:c r="Y1880" s="151" t="n">
        <x:v>44565.8984375</x:v>
      </x:c>
      <x:c r="Z1880" s="151" t="n">
        <x:v>44565.89959490741</x:v>
      </x:c>
      <x:c r="AA1880" s="120" t="n">
        <x:v>21</x:v>
      </x:c>
      <x:c r="AB1880" s="120" t="str">
        <x:v>Normal</x:v>
      </x:c>
      <x:c r="AC1880" s="120" t="n">
        <x:v>1</x:v>
      </x:c>
      <x:c r="AD1880" s="120" t="n">
        <x:v>968</x:v>
      </x:c>
      <x:c r="AE1880" s="120" t="n">
        <x:v>10</x:v>
      </x:c>
      <x:c r="AF1880" s="120" t="n">
        <x:v>68</x:v>
      </x:c>
      <x:c r="AG1880" s="120" t="str">
        <x:v>train=1|anomaly=0</x:v>
      </x:c>
    </x:row>
    <x:row r="1881">
      <x:c r="A1881" s="120" t="n">
        <x:v>1880</x:v>
      </x:c>
      <x:c r="B1881" s="120" t="n">
        <x:v>0</x:v>
      </x:c>
      <x:c r="C1881" s="120" t="n">
        <x:v>1</x:v>
      </x:c>
      <x:c r="D1881" s="120" t="str">
        <x:v>CADC0872</x:v>
      </x:c>
      <x:c r="E1881" s="120" t="n">
        <x:v>5</x:v>
      </x:c>
      <x:c r="F1881" s="120" t="n">
        <x:v>75</x:v>
      </x:c>
      <x:c r="G1881" s="120" t="n">
        <x:v>16</x:v>
      </x:c>
      <x:c r="H1881" s="120" t="n">
        <x:v>0.000013011560374999998</x:v>
      </x:c>
      <x:c r="I1881" s="120" t="n">
        <x:v>4.856762845332046e-10</x:v>
      </x:c>
      <x:c r="J1881" s="120" t="n">
        <x:v>0.00002203806444616234</x:v>
      </x:c>
      <x:c r="K1881" s="120" t="n">
        <x:v>-1.3793997419931057</x:v>
      </x:c>
      <x:c r="L1881" s="120" t="n">
        <x:v>-0.14991165343234447</x:v>
      </x:c>
      <x:c r="M1881" s="120" t="n">
        <x:v>1</x:v>
      </x:c>
      <x:c r="N1881" s="120" t="n">
        <x:v>1</x:v>
      </x:c>
      <x:c r="O1881" s="120" t="n">
        <x:v>2</x:v>
      </x:c>
      <x:c r="P1881" s="120" t="n">
        <x:v>1</x:v>
      </x:c>
      <x:c r="Q1881" s="120" t="n">
        <x:v>3</x:v>
      </x:c>
      <x:c r="R1881" s="120" t="n">
        <x:v>7.944313045026347e-11</x:v>
      </x:c>
      <x:c r="S1881" s="120" t="n">
        <x:v>1.5267664687240408e-11</x:v>
      </x:c>
      <x:c r="T1881" s="120" t="n">
        <x:v>375</x:v>
      </x:c>
      <x:c r="U1881" s="120" t="n">
        <x:v>80</x:v>
      </x:c>
      <x:c r="V1881" s="120" t="n">
        <x:v>6.4756837937760615e-12</x:v>
      </x:c>
      <x:c r="W1881" s="120" t="n">
        <x:v>3.035476778332529e-11</x:v>
      </x:c>
      <x:c r="X1881" s="120" t="n">
        <x:v>1881</x:v>
      </x:c>
      <x:c r="Y1881" s="151" t="n">
        <x:v>44565.89965277778</x:v>
      </x:c>
      <x:c r="Z1881" s="151" t="n">
        <x:v>44565.90052083333</x:v>
      </x:c>
      <x:c r="AA1881" s="120" t="n">
        <x:v>16</x:v>
      </x:c>
      <x:c r="AB1881" s="120" t="str">
        <x:v>Normal</x:v>
      </x:c>
      <x:c r="AC1881" s="120" t="n">
        <x:v>0</x:v>
      </x:c>
      <x:c r="AD1881" s="120"/>
      <x:c r="AE1881" s="120"/>
      <x:c r="AF1881" s="120"/>
      <x:c r="AG1881" s="120"/>
    </x:row>
    <x:row r="1882">
      <x:c r="A1882" s="120" t="n">
        <x:v>1881</x:v>
      </x:c>
      <x:c r="B1882" s="120" t="n">
        <x:v>0</x:v>
      </x:c>
      <x:c r="C1882" s="120" t="n">
        <x:v>1</x:v>
      </x:c>
      <x:c r="D1882" s="120" t="str">
        <x:v>CADC0872</x:v>
      </x:c>
      <x:c r="E1882" s="120" t="n">
        <x:v>5</x:v>
      </x:c>
      <x:c r="F1882" s="120" t="n">
        <x:v>100</x:v>
      </x:c>
      <x:c r="G1882" s="120" t="n">
        <x:v>21</x:v>
      </x:c>
      <x:c r="H1882" s="120" t="n">
        <x:v>0.00001203191142857143</x:v>
      </x:c>
      <x:c r="I1882" s="120" t="n">
        <x:v>5.971624730608122e-10</x:v>
      </x:c>
      <x:c r="J1882" s="120" t="n">
        <x:v>0.000024436908009419116</x:v>
      </x:c>
      <x:c r="K1882" s="120" t="n">
        <x:v>-1.3359566360419024</x:v>
      </x:c>
      <x:c r="L1882" s="120" t="n">
        <x:v>-0.04583532580902433</x:v>
      </x:c>
      <x:c r="M1882" s="120" t="n">
        <x:v>1</x:v>
      </x:c>
      <x:c r="N1882" s="120" t="n">
        <x:v>1</x:v>
      </x:c>
      <x:c r="O1882" s="120" t="n">
        <x:v>2</x:v>
      </x:c>
      <x:c r="P1882" s="120" t="n">
        <x:v>2</x:v>
      </x:c>
      <x:c r="Q1882" s="120" t="n">
        <x:v>5</x:v>
      </x:c>
      <x:c r="R1882" s="120" t="n">
        <x:v>6.227733571176499e-11</x:v>
      </x:c>
      <x:c r="S1882" s="120" t="n">
        <x:v>1.2470882006970637e-11</x:v>
      </x:c>
      <x:c r="T1882" s="120" t="n">
        <x:v>500</x:v>
      </x:c>
      <x:c r="U1882" s="120" t="n">
        <x:v>105</x:v>
      </x:c>
      <x:c r="V1882" s="120" t="n">
        <x:v>5.971624730608121e-12</x:v>
      </x:c>
      <x:c r="W1882" s="120" t="n">
        <x:v>2.8436308240991054e-11</x:v>
      </x:c>
      <x:c r="X1882" s="120" t="n">
        <x:v>1882</x:v>
      </x:c>
      <x:c r="Y1882" s="151" t="n">
        <x:v>44565.9005787037</x:v>
      </x:c>
      <x:c r="Z1882" s="151" t="n">
        <x:v>44565.90173611111</x:v>
      </x:c>
      <x:c r="AA1882" s="120" t="n">
        <x:v>21</x:v>
      </x:c>
      <x:c r="AB1882" s="120" t="str">
        <x:v>Normal</x:v>
      </x:c>
      <x:c r="AC1882" s="120" t="n">
        <x:v>1</x:v>
      </x:c>
      <x:c r="AD1882" s="120" t="n">
        <x:v>524</x:v>
      </x:c>
      <x:c r="AE1882" s="120" t="n">
        <x:v>6</x:v>
      </x:c>
      <x:c r="AF1882" s="120" t="n">
        <x:v>24</x:v>
      </x:c>
      <x:c r="AG1882" s="120" t="str">
        <x:v>train=1|anomaly=0</x:v>
      </x:c>
    </x:row>
    <x:row r="1883">
      <x:c r="A1883" s="120" t="n">
        <x:v>1882</x:v>
      </x:c>
      <x:c r="B1883" s="120" t="n">
        <x:v>0</x:v>
      </x:c>
      <x:c r="C1883" s="120" t="n">
        <x:v>1</x:v>
      </x:c>
      <x:c r="D1883" s="120" t="str">
        <x:v>CADC0872</x:v>
      </x:c>
      <x:c r="E1883" s="120" t="n">
        <x:v>5</x:v>
      </x:c>
      <x:c r="F1883" s="120" t="n">
        <x:v>75</x:v>
      </x:c>
      <x:c r="G1883" s="120" t="n">
        <x:v>16</x:v>
      </x:c>
      <x:c r="H1883" s="120" t="n">
        <x:v>0.0000139907220625</x:v>
      </x:c>
      <x:c r="I1883" s="120" t="n">
        <x:v>5.581644050594738e-10</x:v>
      </x:c>
      <x:c r="J1883" s="120" t="n">
        <x:v>0.000023625503276321413</x:v>
      </x:c>
      <x:c r="K1883" s="120" t="n">
        <x:v>-1.3395139729822931</x:v>
      </x:c>
      <x:c r="L1883" s="120" t="n">
        <x:v>-0.11313375505614523</x:v>
      </x:c>
      <x:c r="M1883" s="120" t="n">
        <x:v>1</x:v>
      </x:c>
      <x:c r="N1883" s="120" t="n">
        <x:v>1</x:v>
      </x:c>
      <x:c r="O1883" s="120" t="n">
        <x:v>2</x:v>
      </x:c>
      <x:c r="P1883" s="120" t="n">
        <x:v>1</x:v>
      </x:c>
      <x:c r="Q1883" s="120" t="n">
        <x:v>4</x:v>
      </x:c>
      <x:c r="R1883" s="120" t="n">
        <x:v>9.145615784346875e-11</x:v>
      </x:c>
      <x:c r="S1883" s="120" t="n">
        <x:v>1.4052562229995686e-11</x:v>
      </x:c>
      <x:c r="T1883" s="120" t="n">
        <x:v>375</x:v>
      </x:c>
      <x:c r="U1883" s="120" t="n">
        <x:v>80</x:v>
      </x:c>
      <x:c r="V1883" s="120" t="n">
        <x:v>7.442192067459651e-12</x:v>
      </x:c>
      <x:c r="W1883" s="120" t="n">
        <x:v>3.4885275316217113e-11</x:v>
      </x:c>
      <x:c r="X1883" s="120" t="n">
        <x:v>1883</x:v>
      </x:c>
      <x:c r="Y1883" s="151" t="n">
        <x:v>44565.90179398148</x:v>
      </x:c>
      <x:c r="Z1883" s="151" t="n">
        <x:v>44565.902662037035</x:v>
      </x:c>
      <x:c r="AA1883" s="120" t="n">
        <x:v>16</x:v>
      </x:c>
      <x:c r="AB1883" s="120" t="str">
        <x:v>Normal</x:v>
      </x:c>
      <x:c r="AC1883" s="120" t="n">
        <x:v>1</x:v>
      </x:c>
      <x:c r="AD1883" s="120" t="n">
        <x:v>13</x:v>
      </x:c>
      <x:c r="AE1883" s="120" t="n">
        <x:v>1</x:v>
      </x:c>
      <x:c r="AF1883" s="120" t="n">
        <x:v>13</x:v>
      </x:c>
      <x:c r="AG1883" s="120" t="str">
        <x:v>train=1|anomaly=0</x:v>
      </x:c>
    </x:row>
    <x:row r="1884">
      <x:c r="A1884" s="120" t="n">
        <x:v>1883</x:v>
      </x:c>
      <x:c r="B1884" s="120" t="n">
        <x:v>0</x:v>
      </x:c>
      <x:c r="C1884" s="120" t="n">
        <x:v>1</x:v>
      </x:c>
      <x:c r="D1884" s="120" t="str">
        <x:v>CADC0872</x:v>
      </x:c>
      <x:c r="E1884" s="120" t="n">
        <x:v>5</x:v>
      </x:c>
      <x:c r="F1884" s="120" t="n">
        <x:v>100</x:v>
      </x:c>
      <x:c r="G1884" s="120" t="n">
        <x:v>21</x:v>
      </x:c>
      <x:c r="H1884" s="120" t="n">
        <x:v>0.000010778753333333334</x:v>
      </x:c>
      <x:c r="I1884" s="120" t="n">
        <x:v>6.559471323774318e-10</x:v>
      </x:c>
      <x:c r="J1884" s="120" t="n">
        <x:v>0.000025611464861999435</x:v>
      </x:c>
      <x:c r="K1884" s="120" t="n">
        <x:v>-1.271772518406875</x:v>
      </x:c>
      <x:c r="L1884" s="120" t="n">
        <x:v>-0.030933425363818667</x:v>
      </x:c>
      <x:c r="M1884" s="120" t="n">
        <x:v>1</x:v>
      </x:c>
      <x:c r="N1884" s="120" t="n">
        <x:v>1</x:v>
      </x:c>
      <x:c r="O1884" s="120" t="n">
        <x:v>2</x:v>
      </x:c>
      <x:c r="P1884" s="120" t="n">
        <x:v>2</x:v>
      </x:c>
      <x:c r="Q1884" s="120" t="n">
        <x:v>4</x:v>
      </x:c>
      <x:c r="R1884" s="120" t="n">
        <x:v>6.729586126224001e-11</x:v>
      </x:c>
      <x:c r="S1884" s="120" t="n">
        <x:v>1.162927377565097e-11</x:v>
      </x:c>
      <x:c r="T1884" s="120" t="n">
        <x:v>500</x:v>
      </x:c>
      <x:c r="U1884" s="120" t="n">
        <x:v>105</x:v>
      </x:c>
      <x:c r="V1884" s="120" t="n">
        <x:v>6.5594713237743175e-12</x:v>
      </x:c>
      <x:c r="W1884" s="120" t="n">
        <x:v>3.123557773225866e-11</x:v>
      </x:c>
      <x:c r="X1884" s="120" t="n">
        <x:v>1884</x:v>
      </x:c>
      <x:c r="Y1884" s="151" t="n">
        <x:v>44565.902719907404</x:v>
      </x:c>
      <x:c r="Z1884" s="151" t="n">
        <x:v>44565.90387731481</x:v>
      </x:c>
      <x:c r="AA1884" s="120" t="n">
        <x:v>21</x:v>
      </x:c>
      <x:c r="AB1884" s="120" t="str">
        <x:v>Normal</x:v>
      </x:c>
      <x:c r="AC1884" s="120" t="n">
        <x:v>1</x:v>
      </x:c>
      <x:c r="AD1884" s="120" t="n">
        <x:v>71</x:v>
      </x:c>
      <x:c r="AE1884" s="120" t="n">
        <x:v>1</x:v>
      </x:c>
      <x:c r="AF1884" s="120" t="n">
        <x:v>71</x:v>
      </x:c>
      <x:c r="AG1884" s="120" t="str">
        <x:v>train=1|anomaly=0</x:v>
      </x:c>
    </x:row>
    <x:row r="1885">
      <x:c r="A1885" s="120" t="n">
        <x:v>1884</x:v>
      </x:c>
      <x:c r="B1885" s="120" t="n">
        <x:v>0</x:v>
      </x:c>
      <x:c r="C1885" s="120" t="n">
        <x:v>1</x:v>
      </x:c>
      <x:c r="D1885" s="120" t="str">
        <x:v>CADC0872</x:v>
      </x:c>
      <x:c r="E1885" s="120" t="n">
        <x:v>5</x:v>
      </x:c>
      <x:c r="F1885" s="120" t="n">
        <x:v>75</x:v>
      </x:c>
      <x:c r="G1885" s="120" t="n">
        <x:v>16</x:v>
      </x:c>
      <x:c r="H1885" s="120" t="n">
        <x:v>0.000013809991250000001</x:v>
      </x:c>
      <x:c r="I1885" s="120" t="n">
        <x:v>6.35966262638261e-10</x:v>
      </x:c>
      <x:c r="J1885" s="120" t="n">
        <x:v>0.000025218371530260653</x:v>
      </x:c>
      <x:c r="K1885" s="120" t="n">
        <x:v>-1.4152868525997042</x:v>
      </x:c>
      <x:c r="L1885" s="120" t="n">
        <x:v>-0.10355444295587664</x:v>
      </x:c>
      <x:c r="M1885" s="120" t="n">
        <x:v>1</x:v>
      </x:c>
      <x:c r="N1885" s="120" t="n">
        <x:v>1</x:v>
      </x:c>
      <x:c r="O1885" s="120" t="n">
        <x:v>2</x:v>
      </x:c>
      <x:c r="P1885" s="120" t="n">
        <x:v>1</x:v>
      </x:c>
      <x:c r="Q1885" s="120" t="n">
        <x:v>4</x:v>
      </x:c>
      <x:c r="R1885" s="120" t="n">
        <x:v>1.0618611295724887e-10</x:v>
      </x:c>
      <x:c r="S1885" s="120" t="n">
        <x:v>2.2690879670077554e-11</x:v>
      </x:c>
      <x:c r="T1885" s="120" t="n">
        <x:v>375</x:v>
      </x:c>
      <x:c r="U1885" s="120" t="n">
        <x:v>80</x:v>
      </x:c>
      <x:c r="V1885" s="120" t="n">
        <x:v>8.479550168510147e-12</x:v>
      </x:c>
      <x:c r="W1885" s="120" t="n">
        <x:v>3.9747891414891315e-11</x:v>
      </x:c>
      <x:c r="X1885" s="120" t="n">
        <x:v>1885</x:v>
      </x:c>
      <x:c r="Y1885" s="151" t="n">
        <x:v>44565.90393518518</x:v>
      </x:c>
      <x:c r="Z1885" s="151" t="n">
        <x:v>44565.90480324074</x:v>
      </x:c>
      <x:c r="AA1885" s="120" t="n">
        <x:v>16</x:v>
      </x:c>
      <x:c r="AB1885" s="120" t="str">
        <x:v>Normal</x:v>
      </x:c>
      <x:c r="AC1885" s="120" t="n">
        <x:v>0</x:v>
      </x:c>
      <x:c r="AD1885" s="120"/>
      <x:c r="AE1885" s="120"/>
      <x:c r="AF1885" s="120"/>
      <x:c r="AG1885" s="120"/>
    </x:row>
    <x:row r="1886">
      <x:c r="A1886" s="120" t="n">
        <x:v>1885</x:v>
      </x:c>
      <x:c r="B1886" s="120" t="n">
        <x:v>0</x:v>
      </x:c>
      <x:c r="C1886" s="120" t="n">
        <x:v>1</x:v>
      </x:c>
      <x:c r="D1886" s="120" t="str">
        <x:v>CADC0872</x:v>
      </x:c>
      <x:c r="E1886" s="120" t="n">
        <x:v>5</x:v>
      </x:c>
      <x:c r="F1886" s="120" t="n">
        <x:v>100</x:v>
      </x:c>
      <x:c r="G1886" s="120" t="n">
        <x:v>21</x:v>
      </x:c>
      <x:c r="H1886" s="120" t="n">
        <x:v>0.000008724665238095236</x:v>
      </x:c>
      <x:c r="I1886" s="120" t="n">
        <x:v>6.850723495897202e-10</x:v>
      </x:c>
      <x:c r="J1886" s="120" t="n">
        <x:v>0.00002617388678797477</x:v>
      </x:c>
      <x:c r="K1886" s="120" t="n">
        <x:v>-1.2382120663942415</x:v>
      </x:c>
      <x:c r="L1886" s="120" t="n">
        <x:v>-0.01777622425344912</x:v>
      </x:c>
      <x:c r="M1886" s="120" t="n">
        <x:v>1</x:v>
      </x:c>
      <x:c r="N1886" s="120" t="n">
        <x:v>1</x:v>
      </x:c>
      <x:c r="O1886" s="120" t="n">
        <x:v>2</x:v>
      </x:c>
      <x:c r="P1886" s="120" t="n">
        <x:v>1</x:v>
      </x:c>
      <x:c r="Q1886" s="120" t="n">
        <x:v>4</x:v>
      </x:c>
      <x:c r="R1886" s="120" t="n">
        <x:v>7.108656298494999e-11</x:v>
      </x:c>
      <x:c r="S1886" s="120" t="n">
        <x:v>1.095134538844543e-11</x:v>
      </x:c>
      <x:c r="T1886" s="120" t="n">
        <x:v>500</x:v>
      </x:c>
      <x:c r="U1886" s="120" t="n">
        <x:v>105</x:v>
      </x:c>
      <x:c r="V1886" s="120" t="n">
        <x:v>6.850723495897202e-12</x:v>
      </x:c>
      <x:c r="W1886" s="120" t="n">
        <x:v>3.262249283760572e-11</x:v>
      </x:c>
      <x:c r="X1886" s="120" t="n">
        <x:v>1886</x:v>
      </x:c>
      <x:c r="Y1886" s="151" t="n">
        <x:v>44565.904861111114</x:v>
      </x:c>
      <x:c r="Z1886" s="151" t="n">
        <x:v>44565.906018518515</x:v>
      </x:c>
      <x:c r="AA1886" s="120" t="n">
        <x:v>21</x:v>
      </x:c>
      <x:c r="AB1886" s="120" t="str">
        <x:v>Normal</x:v>
      </x:c>
      <x:c r="AC1886" s="120" t="n">
        <x:v>1</x:v>
      </x:c>
      <x:c r="AD1886" s="120" t="n">
        <x:v>543</x:v>
      </x:c>
      <x:c r="AE1886" s="120" t="n">
        <x:v>6</x:v>
      </x:c>
      <x:c r="AF1886" s="120" t="n">
        <x:v>43</x:v>
      </x:c>
      <x:c r="AG1886" s="120" t="str">
        <x:v>train=1|anomaly=0</x:v>
      </x:c>
    </x:row>
    <x:row r="1887">
      <x:c r="A1887" s="120" t="n">
        <x:v>1886</x:v>
      </x:c>
      <x:c r="B1887" s="120" t="n">
        <x:v>0</x:v>
      </x:c>
      <x:c r="C1887" s="120" t="n">
        <x:v>1</x:v>
      </x:c>
      <x:c r="D1887" s="120" t="str">
        <x:v>CADC0872</x:v>
      </x:c>
      <x:c r="E1887" s="120" t="n">
        <x:v>5</x:v>
      </x:c>
      <x:c r="F1887" s="120" t="n">
        <x:v>80</x:v>
      </x:c>
      <x:c r="G1887" s="120" t="n">
        <x:v>17</x:v>
      </x:c>
      <x:c r="H1887" s="120" t="n">
        <x:v>0.000011650574176470587</x:v>
      </x:c>
      <x:c r="I1887" s="120" t="n">
        <x:v>7.052203102068746e-10</x:v>
      </x:c>
      <x:c r="J1887" s="120" t="n">
        <x:v>0.00002655598445184954</x:v>
      </x:c>
      <x:c r="K1887" s="120" t="n">
        <x:v>-1.2790192566621408</x:v>
      </x:c>
      <x:c r="L1887" s="120" t="n">
        <x:v>-0.1567448010363718</x:v>
      </x:c>
      <x:c r="M1887" s="120" t="n">
        <x:v>1</x:v>
      </x:c>
      <x:c r="N1887" s="120" t="n">
        <x:v>1</x:v>
      </x:c>
      <x:c r="O1887" s="120" t="n">
        <x:v>2</x:v>
      </x:c>
      <x:c r="P1887" s="120" t="n">
        <x:v>1</x:v>
      </x:c>
      <x:c r="Q1887" s="120" t="n">
        <x:v>6</x:v>
      </x:c>
      <x:c r="R1887" s="120" t="n">
        <x:v>1.0062536205047357e-10</x:v>
      </x:c>
      <x:c r="S1887" s="120" t="n">
        <x:v>1.2092658626729277e-11</x:v>
      </x:c>
      <x:c r="T1887" s="120" t="n">
        <x:v>400</x:v>
      </x:c>
      <x:c r="U1887" s="120" t="n">
        <x:v>85</x:v>
      </x:c>
      <x:c r="V1887" s="120" t="n">
        <x:v>8.815253877585932e-12</x:v>
      </x:c>
      <x:c r="W1887" s="120" t="n">
        <x:v>4.1483547659227917e-11</x:v>
      </x:c>
      <x:c r="X1887" s="120" t="n">
        <x:v>1887</x:v>
      </x:c>
      <x:c r="Y1887" s="151" t="n">
        <x:v>44565.90607638889</x:v>
      </x:c>
      <x:c r="Z1887" s="151" t="n">
        <x:v>44565.907002314816</x:v>
      </x:c>
      <x:c r="AA1887" s="120" t="n">
        <x:v>17</x:v>
      </x:c>
      <x:c r="AB1887" s="120" t="str">
        <x:v>Normal</x:v>
      </x:c>
      <x:c r="AC1887" s="120" t="n">
        <x:v>0</x:v>
      </x:c>
      <x:c r="AD1887" s="120"/>
      <x:c r="AE1887" s="120"/>
      <x:c r="AF1887" s="120"/>
      <x:c r="AG1887" s="120"/>
    </x:row>
    <x:row r="1888">
      <x:c r="A1888" s="120" t="n">
        <x:v>1887</x:v>
      </x:c>
      <x:c r="B1888" s="120" t="n">
        <x:v>0</x:v>
      </x:c>
      <x:c r="C1888" s="120" t="n">
        <x:v>1</x:v>
      </x:c>
      <x:c r="D1888" s="120" t="str">
        <x:v>CADC0872</x:v>
      </x:c>
      <x:c r="E1888" s="120" t="n">
        <x:v>5</x:v>
      </x:c>
      <x:c r="F1888" s="120" t="n">
        <x:v>100</x:v>
      </x:c>
      <x:c r="G1888" s="120" t="n">
        <x:v>21</x:v>
      </x:c>
      <x:c r="H1888" s="120" t="n">
        <x:v>0.00000538769</x:v>
      </x:c>
      <x:c r="I1888" s="120" t="n">
        <x:v>6.109856209266667e-10</x:v>
      </x:c>
      <x:c r="J1888" s="120" t="n">
        <x:v>0.00002471812332938459</x:v>
      </x:c>
      <x:c r="K1888" s="120" t="n">
        <x:v>-1.280557971351724</x:v>
      </x:c>
      <x:c r="L1888" s="120" t="n">
        <x:v>0.023395006714423683</x:v>
      </x:c>
      <x:c r="M1888" s="120" t="n">
        <x:v>1</x:v>
      </x:c>
      <x:c r="N1888" s="120" t="n">
        <x:v>1</x:v>
      </x:c>
      <x:c r="O1888" s="120" t="n">
        <x:v>2</x:v>
      </x:c>
      <x:c r="P1888" s="120" t="n">
        <x:v>1</x:v>
      </x:c>
      <x:c r="Q1888" s="120" t="n">
        <x:v>4</x:v>
      </x:c>
      <x:c r="R1888" s="120" t="n">
        <x:v>6.541207634917e-11</x:v>
      </x:c>
      <x:c r="S1888" s="120" t="n">
        <x:v>9.310829618219946e-12</x:v>
      </x:c>
      <x:c r="T1888" s="120" t="n">
        <x:v>500</x:v>
      </x:c>
      <x:c r="U1888" s="120" t="n">
        <x:v>105</x:v>
      </x:c>
      <x:c r="V1888" s="120" t="n">
        <x:v>6.109856209266667e-12</x:v>
      </x:c>
      <x:c r="W1888" s="120" t="n">
        <x:v>2.909455337746032e-11</x:v>
      </x:c>
      <x:c r="X1888" s="120" t="n">
        <x:v>1888</x:v>
      </x:c>
      <x:c r="Y1888" s="151" t="n">
        <x:v>44565.907060185185</x:v>
      </x:c>
      <x:c r="Z1888" s="151" t="n">
        <x:v>44565.908217592594</x:v>
      </x:c>
      <x:c r="AA1888" s="120" t="n">
        <x:v>21</x:v>
      </x:c>
      <x:c r="AB1888" s="120" t="str">
        <x:v>Normal</x:v>
      </x:c>
      <x:c r="AC1888" s="120" t="n">
        <x:v>1</x:v>
      </x:c>
      <x:c r="AD1888" s="120" t="n">
        <x:v>531</x:v>
      </x:c>
      <x:c r="AE1888" s="120" t="n">
        <x:v>6</x:v>
      </x:c>
      <x:c r="AF1888" s="120" t="n">
        <x:v>31</x:v>
      </x:c>
      <x:c r="AG1888" s="120" t="str">
        <x:v>train=1|anomaly=0</x:v>
      </x:c>
    </x:row>
    <x:row r="1889">
      <x:c r="A1889" s="120" t="n">
        <x:v>1888</x:v>
      </x:c>
      <x:c r="B1889" s="120" t="n">
        <x:v>0</x:v>
      </x:c>
      <x:c r="C1889" s="120" t="n">
        <x:v>1</x:v>
      </x:c>
      <x:c r="D1889" s="120" t="str">
        <x:v>CADC0872</x:v>
      </x:c>
      <x:c r="E1889" s="120" t="n">
        <x:v>5</x:v>
      </x:c>
      <x:c r="F1889" s="120" t="n">
        <x:v>85</x:v>
      </x:c>
      <x:c r="G1889" s="120" t="n">
        <x:v>18</x:v>
      </x:c>
      <x:c r="H1889" s="120" t="n">
        <x:v>0.000007155837222222224</x:v>
      </x:c>
      <x:c r="I1889" s="120" t="n">
        <x:v>6.965401366618978e-10</x:v>
      </x:c>
      <x:c r="J1889" s="120" t="n">
        <x:v>0.000026392046844871617</x:v>
      </x:c>
      <x:c r="K1889" s="120" t="n">
        <x:v>-1.3892583554648494</x:v>
      </x:c>
      <x:c r="L1889" s="120" t="n">
        <x:v>-0.09186565295788285</x:v>
      </x:c>
      <x:c r="M1889" s="120" t="n">
        <x:v>1</x:v>
      </x:c>
      <x:c r="N1889" s="120" t="n">
        <x:v>1</x:v>
      </x:c>
      <x:c r="O1889" s="120" t="n">
        <x:v>2</x:v>
      </x:c>
      <x:c r="P1889" s="120" t="n">
        <x:v>1</x:v>
      </x:c>
      <x:c r="Q1889" s="120" t="n">
        <x:v>2</x:v>
      </x:c>
      <x:c r="R1889" s="120" t="n">
        <x:v>8.820878508550032e-11</x:v>
      </x:c>
      <x:c r="S1889" s="120" t="n">
        <x:v>1.0383633421781253e-11</x:v>
      </x:c>
      <x:c r="T1889" s="120" t="n">
        <x:v>425</x:v>
      </x:c>
      <x:c r="U1889" s="120" t="n">
        <x:v>90</x:v>
      </x:c>
      <x:c r="V1889" s="120" t="n">
        <x:v>8.19458984308115e-12</x:v>
      </x:c>
      <x:c r="W1889" s="120" t="n">
        <x:v>3.869667425899432e-11</x:v>
      </x:c>
      <x:c r="X1889" s="120" t="n">
        <x:v>1889</x:v>
      </x:c>
      <x:c r="Y1889" s="151" t="n">
        <x:v>44565.90827546296</x:v>
      </x:c>
      <x:c r="Z1889" s="151" t="n">
        <x:v>44565.90925925926</x:v>
      </x:c>
      <x:c r="AA1889" s="120" t="n">
        <x:v>18</x:v>
      </x:c>
      <x:c r="AB1889" s="120" t="str">
        <x:v>Normal</x:v>
      </x:c>
      <x:c r="AC1889" s="120" t="n">
        <x:v>1</x:v>
      </x:c>
      <x:c r="AD1889" s="120" t="n">
        <x:v>385</x:v>
      </x:c>
      <x:c r="AE1889" s="120" t="n">
        <x:v>4</x:v>
      </x:c>
      <x:c r="AF1889" s="120" t="n">
        <x:v>85</x:v>
      </x:c>
      <x:c r="AG1889" s="120" t="str">
        <x:v>train=1|anomaly=0</x:v>
      </x:c>
    </x:row>
    <x:row r="1890">
      <x:c r="A1890" s="120" t="n">
        <x:v>1889</x:v>
      </x:c>
      <x:c r="B1890" s="120" t="n">
        <x:v>0</x:v>
      </x:c>
      <x:c r="C1890" s="120" t="n">
        <x:v>1</x:v>
      </x:c>
      <x:c r="D1890" s="120" t="str">
        <x:v>CADC0872</x:v>
      </x:c>
      <x:c r="E1890" s="120" t="n">
        <x:v>5</x:v>
      </x:c>
      <x:c r="F1890" s="120" t="n">
        <x:v>95</x:v>
      </x:c>
      <x:c r="G1890" s="120" t="n">
        <x:v>20</x:v>
      </x:c>
      <x:c r="H1890" s="120" t="n">
        <x:v>-6.598838999999999e-7</x:v>
      </x:c>
      <x:c r="I1890" s="120" t="n">
        <x:v>4.996038806263311e-10</x:v>
      </x:c>
      <x:c r="J1890" s="120" t="n">
        <x:v>0.00002235182052152198</x:v>
      </x:c>
      <x:c r="K1890" s="120" t="n">
        <x:v>-1.354142114105526</x:v>
      </x:c>
      <x:c r="L1890" s="120" t="n">
        <x:v>0.12327335897568216</x:v>
      </x:c>
      <x:c r="M1890" s="120" t="n">
        <x:v>1</x:v>
      </x:c>
      <x:c r="N1890" s="120" t="n">
        <x:v>1</x:v>
      </x:c>
      <x:c r="O1890" s="120" t="n">
        <x:v>2</x:v>
      </x:c>
      <x:c r="P1890" s="120" t="n">
        <x:v>1</x:v>
      </x:c>
      <x:c r="Q1890" s="120" t="n">
        <x:v>5</x:v>
      </x:c>
      <x:c r="R1890" s="120" t="n">
        <x:v>5.850017536537071e-11</x:v>
      </x:c>
      <x:c r="S1890" s="120" t="n">
        <x:v>9.195575157234174e-12</x:v>
      </x:c>
      <x:c r="T1890" s="120" t="n">
        <x:v>475</x:v>
      </x:c>
      <x:c r="U1890" s="120" t="n">
        <x:v>100</x:v>
      </x:c>
      <x:c r="V1890" s="120" t="n">
        <x:v>5.258988217119274e-12</x:v>
      </x:c>
      <x:c r="W1890" s="120" t="n">
        <x:v>2.4980194031316553e-11</x:v>
      </x:c>
      <x:c r="X1890" s="120" t="n">
        <x:v>1890</x:v>
      </x:c>
      <x:c r="Y1890" s="151" t="n">
        <x:v>44565.909317129626</x:v>
      </x:c>
      <x:c r="Z1890" s="151" t="n">
        <x:v>44565.910416666666</x:v>
      </x:c>
      <x:c r="AA1890" s="120" t="n">
        <x:v>20</x:v>
      </x:c>
      <x:c r="AB1890" s="120" t="str">
        <x:v>Normal</x:v>
      </x:c>
      <x:c r="AC1890" s="120" t="n">
        <x:v>0</x:v>
      </x:c>
      <x:c r="AD1890" s="120"/>
      <x:c r="AE1890" s="120"/>
      <x:c r="AF1890" s="120"/>
      <x:c r="AG1890" s="120"/>
    </x:row>
    <x:row r="1891">
      <x:c r="A1891" s="120" t="n">
        <x:v>1890</x:v>
      </x:c>
      <x:c r="B1891" s="120" t="n">
        <x:v>0</x:v>
      </x:c>
      <x:c r="C1891" s="120" t="n">
        <x:v>0</x:v>
      </x:c>
      <x:c r="D1891" s="120" t="str">
        <x:v>CADC0872</x:v>
      </x:c>
      <x:c r="E1891" s="120" t="n">
        <x:v>5</x:v>
      </x:c>
      <x:c r="F1891" s="120" t="n">
        <x:v>85</x:v>
      </x:c>
      <x:c r="G1891" s="120" t="n">
        <x:v>18</x:v>
      </x:c>
      <x:c r="H1891" s="120" t="n">
        <x:v>0.000003102006666666667</x:v>
      </x:c>
      <x:c r="I1891" s="120" t="n">
        <x:v>6.201133216570334e-10</x:v>
      </x:c>
      <x:c r="J1891" s="120" t="n">
        <x:v>0.000024902074645640136</x:v>
      </x:c>
      <x:c r="K1891" s="120" t="n">
        <x:v>-1.4215052336120046</x:v>
      </x:c>
      <x:c r="L1891" s="120" t="n">
        <x:v>-0.033140327110390874</x:v>
      </x:c>
      <x:c r="M1891" s="120" t="n">
        <x:v>1</x:v>
      </x:c>
      <x:c r="N1891" s="120" t="n">
        <x:v>1</x:v>
      </x:c>
      <x:c r="O1891" s="120" t="n">
        <x:v>2</x:v>
      </x:c>
      <x:c r="P1891" s="120" t="n">
        <x:v>1</x:v>
      </x:c>
      <x:c r="Q1891" s="120" t="n">
        <x:v>4</x:v>
      </x:c>
      <x:c r="R1891" s="120" t="n">
        <x:v>8.139634097702215e-11</x:v>
      </x:c>
      <x:c r="S1891" s="120" t="n">
        <x:v>1.08560024985e-11</x:v>
      </x:c>
      <x:c r="T1891" s="120" t="n">
        <x:v>425</x:v>
      </x:c>
      <x:c r="U1891" s="120" t="n">
        <x:v>90</x:v>
      </x:c>
      <x:c r="V1891" s="120" t="n">
        <x:v>7.295450843023921e-12</x:v>
      </x:c>
      <x:c r="W1891" s="120" t="n">
        <x:v>3.445074009205741e-11</x:v>
      </x:c>
      <x:c r="X1891" s="120" t="n">
        <x:v>1891</x:v>
      </x:c>
      <x:c r="Y1891" s="151" t="n">
        <x:v>44565.910474537035</x:v>
      </x:c>
      <x:c r="Z1891" s="151" t="n">
        <x:v>44565.911458333336</x:v>
      </x:c>
      <x:c r="AA1891" s="120" t="n">
        <x:v>18</x:v>
      </x:c>
      <x:c r="AB1891" s="120" t="str">
        <x:v>Normal</x:v>
      </x:c>
      <x:c r="AC1891" s="120" t="n">
        <x:v>1</x:v>
      </x:c>
      <x:c r="AD1891" s="120" t="n">
        <x:v>231</x:v>
      </x:c>
      <x:c r="AE1891" s="120" t="n">
        <x:v>3</x:v>
      </x:c>
      <x:c r="AF1891" s="120" t="n">
        <x:v>31</x:v>
      </x:c>
      <x:c r="AG1891" s="120" t="str">
        <x:v>train=0|anomaly=0</x:v>
      </x:c>
    </x:row>
    <x:row r="1892">
      <x:c r="A1892" s="120" t="n">
        <x:v>1891</x:v>
      </x:c>
      <x:c r="B1892" s="120" t="n">
        <x:v>0</x:v>
      </x:c>
      <x:c r="C1892" s="120" t="n">
        <x:v>1</x:v>
      </x:c>
      <x:c r="D1892" s="120" t="str">
        <x:v>CADC0872</x:v>
      </x:c>
      <x:c r="E1892" s="120" t="n">
        <x:v>5</x:v>
      </x:c>
      <x:c r="F1892" s="120" t="n">
        <x:v>90</x:v>
      </x:c>
      <x:c r="G1892" s="120" t="n">
        <x:v>19</x:v>
      </x:c>
      <x:c r="H1892" s="120" t="n">
        <x:v>-0.000005089101052631579</x:v>
      </x:c>
      <x:c r="I1892" s="120" t="n">
        <x:v>3.4745827512066205e-10</x:v>
      </x:c>
      <x:c r="J1892" s="120" t="n">
        <x:v>0.00001864023270028199</x:v>
      </x:c>
      <x:c r="K1892" s="120" t="n">
        <x:v>-1.3845595287564068</x:v>
      </x:c>
      <x:c r="L1892" s="120" t="n">
        <x:v>0.1879655354886352</x:v>
      </x:c>
      <x:c r="M1892" s="120" t="n">
        <x:v>1</x:v>
      </x:c>
      <x:c r="N1892" s="120" t="n">
        <x:v>1</x:v>
      </x:c>
      <x:c r="O1892" s="120" t="n">
        <x:v>2</x:v>
      </x:c>
      <x:c r="P1892" s="120" t="n">
        <x:v>1</x:v>
      </x:c>
      <x:c r="Q1892" s="120" t="n">
        <x:v>4</x:v>
      </x:c>
      <x:c r="R1892" s="120" t="n">
        <x:v>4.578620443124321e-11</x:v>
      </x:c>
      <x:c r="S1892" s="120" t="n">
        <x:v>8.543833633053284e-12</x:v>
      </x:c>
      <x:c r="T1892" s="120" t="n">
        <x:v>450</x:v>
      </x:c>
      <x:c r="U1892" s="120" t="n">
        <x:v>95</x:v>
      </x:c>
      <x:c r="V1892" s="120" t="n">
        <x:v>3.860647501340689e-12</x:v>
      </x:c>
      <x:c r="W1892" s="120" t="n">
        <x:v>1.8287277637929583e-11</x:v>
      </x:c>
      <x:c r="X1892" s="120" t="n">
        <x:v>1892</x:v>
      </x:c>
      <x:c r="Y1892" s="151" t="n">
        <x:v>44565.911516203705</x:v>
      </x:c>
      <x:c r="Z1892" s="151" t="n">
        <x:v>44565.91255787037</x:v>
      </x:c>
      <x:c r="AA1892" s="120" t="n">
        <x:v>19</x:v>
      </x:c>
      <x:c r="AB1892" s="120" t="str">
        <x:v>Normal</x:v>
      </x:c>
      <x:c r="AC1892" s="120" t="n">
        <x:v>0</x:v>
      </x:c>
      <x:c r="AD1892" s="120"/>
      <x:c r="AE1892" s="120"/>
      <x:c r="AF1892" s="120"/>
      <x:c r="AG1892" s="120"/>
    </x:row>
    <x:row r="1893">
      <x:c r="A1893" s="120" t="n">
        <x:v>1892</x:v>
      </x:c>
      <x:c r="B1893" s="120" t="n">
        <x:v>0</x:v>
      </x:c>
      <x:c r="C1893" s="120" t="n">
        <x:v>0</x:v>
      </x:c>
      <x:c r="D1893" s="120" t="str">
        <x:v>CADC0872</x:v>
      </x:c>
      <x:c r="E1893" s="120" t="n">
        <x:v>5</x:v>
      </x:c>
      <x:c r="F1893" s="120" t="n">
        <x:v>95</x:v>
      </x:c>
      <x:c r="G1893" s="120" t="n">
        <x:v>20</x:v>
      </x:c>
      <x:c r="H1893" s="120" t="n">
        <x:v>-0.0000029267140000000002</x:v>
      </x:c>
      <x:c r="I1893" s="120" t="n">
        <x:v>5.158797151492539e-10</x:v>
      </x:c>
      <x:c r="J1893" s="120" t="n">
        <x:v>0.000022712985606239746</x:v>
      </x:c>
      <x:c r="K1893" s="120" t="n">
        <x:v>-1.433324461973465</x:v>
      </x:c>
      <x:c r="L1893" s="120" t="n">
        <x:v>0.24395035715397084</x:v>
      </x:c>
      <x:c r="M1893" s="120" t="n">
        <x:v>1</x:v>
      </x:c>
      <x:c r="N1893" s="120" t="n">
        <x:v>1</x:v>
      </x:c>
      <x:c r="O1893" s="120" t="n">
        <x:v>2</x:v>
      </x:c>
      <x:c r="P1893" s="120" t="n">
        <x:v>2</x:v>
      </x:c>
      <x:c r="Q1893" s="120" t="n">
        <x:v>6</x:v>
      </x:c>
      <x:c r="R1893" s="120" t="n">
        <x:v>6.243037151115789e-11</x:v>
      </x:c>
      <x:c r="S1893" s="120" t="n">
        <x:v>2.349500678659876e-11</x:v>
      </x:c>
      <x:c r="T1893" s="120" t="n">
        <x:v>475</x:v>
      </x:c>
      <x:c r="U1893" s="120" t="n">
        <x:v>100</x:v>
      </x:c>
      <x:c r="V1893" s="120" t="n">
        <x:v>5.4303127910447784e-12</x:v>
      </x:c>
      <x:c r="W1893" s="120" t="n">
        <x:v>2.5793985757462698e-11</x:v>
      </x:c>
      <x:c r="X1893" s="120" t="n">
        <x:v>1893</x:v>
      </x:c>
      <x:c r="Y1893" s="151" t="n">
        <x:v>44565.91261574074</x:v>
      </x:c>
      <x:c r="Z1893" s="151" t="n">
        <x:v>44565.91371527778</x:v>
      </x:c>
      <x:c r="AA1893" s="120" t="n">
        <x:v>20</x:v>
      </x:c>
      <x:c r="AB1893" s="120" t="str">
        <x:v>Normal</x:v>
      </x:c>
      <x:c r="AC1893" s="120" t="n">
        <x:v>1</x:v>
      </x:c>
      <x:c r="AD1893" s="120" t="n">
        <x:v>690</x:v>
      </x:c>
      <x:c r="AE1893" s="120" t="n">
        <x:v>7</x:v>
      </x:c>
      <x:c r="AF1893" s="120" t="n">
        <x:v>90</x:v>
      </x:c>
      <x:c r="AG1893" s="120" t="str">
        <x:v>train=0|anomaly=0</x:v>
      </x:c>
    </x:row>
    <x:row r="1894">
      <x:c r="A1894" s="120" t="n">
        <x:v>1893</x:v>
      </x:c>
      <x:c r="B1894" s="120" t="n">
        <x:v>0</x:v>
      </x:c>
      <x:c r="C1894" s="120" t="n">
        <x:v>0</x:v>
      </x:c>
      <x:c r="D1894" s="120" t="str">
        <x:v>CADC0872</x:v>
      </x:c>
      <x:c r="E1894" s="120" t="n">
        <x:v>5</x:v>
      </x:c>
      <x:c r="F1894" s="120" t="n">
        <x:v>80</x:v>
      </x:c>
      <x:c r="G1894" s="120" t="n">
        <x:v>17</x:v>
      </x:c>
      <x:c r="H1894" s="120" t="n">
        <x:v>-0.000006113347647058824</x:v>
      </x:c>
      <x:c r="I1894" s="120" t="n">
        <x:v>2.4389377611395915e-10</x:v>
      </x:c>
      <x:c r="J1894" s="120" t="n">
        <x:v>0.00001561709883793911</x:v>
      </x:c>
      <x:c r="K1894" s="120" t="n">
        <x:v>-1.4473607344248764</x:v>
      </x:c>
      <x:c r="L1894" s="120" t="n">
        <x:v>0.009922915028761975</x:v>
      </x:c>
      <x:c r="M1894" s="120" t="n">
        <x:v>1</x:v>
      </x:c>
      <x:c r="N1894" s="120" t="n">
        <x:v>1</x:v>
      </x:c>
      <x:c r="O1894" s="120" t="n">
        <x:v>2</x:v>
      </x:c>
      <x:c r="P1894" s="120" t="n">
        <x:v>3</x:v>
      </x:c>
      <x:c r="Q1894" s="120" t="n">
        <x:v>4</x:v>
      </x:c>
      <x:c r="R1894" s="120" t="n">
        <x:v>3.906096524787499e-11</x:v>
      </x:c>
      <x:c r="S1894" s="120" t="n">
        <x:v>1.2166966207408879e-11</x:v>
      </x:c>
      <x:c r="T1894" s="120" t="n">
        <x:v>400</x:v>
      </x:c>
      <x:c r="U1894" s="120" t="n">
        <x:v>85</x:v>
      </x:c>
      <x:c r="V1894" s="120" t="n">
        <x:v>3.0486722014244893e-12</x:v>
      </x:c>
      <x:c r="W1894" s="120" t="n">
        <x:v>1.4346692712585832e-11</x:v>
      </x:c>
      <x:c r="X1894" s="120" t="n">
        <x:v>1894</x:v>
      </x:c>
      <x:c r="Y1894" s="151" t="n">
        <x:v>44565.913773148146</x:v>
      </x:c>
      <x:c r="Z1894" s="151" t="n">
        <x:v>44565.91469907408</x:v>
      </x:c>
      <x:c r="AA1894" s="120" t="n">
        <x:v>17</x:v>
      </x:c>
      <x:c r="AB1894" s="120" t="str">
        <x:v>Normal</x:v>
      </x:c>
      <x:c r="AC1894" s="120" t="n">
        <x:v>0</x:v>
      </x:c>
      <x:c r="AD1894" s="120"/>
      <x:c r="AE1894" s="120"/>
      <x:c r="AF1894" s="120"/>
      <x:c r="AG1894" s="120"/>
    </x:row>
    <x:row r="1895">
      <x:c r="A1895" s="120" t="n">
        <x:v>1894</x:v>
      </x:c>
      <x:c r="B1895" s="120" t="n">
        <x:v>0</x:v>
      </x:c>
      <x:c r="C1895" s="120" t="n">
        <x:v>1</x:v>
      </x:c>
      <x:c r="D1895" s="120" t="str">
        <x:v>CADC0872</x:v>
      </x:c>
      <x:c r="E1895" s="120" t="n">
        <x:v>5</x:v>
      </x:c>
      <x:c r="F1895" s="120" t="n">
        <x:v>90</x:v>
      </x:c>
      <x:c r="G1895" s="120" t="n">
        <x:v>19</x:v>
      </x:c>
      <x:c r="H1895" s="120" t="n">
        <x:v>-0.0000029114642105263158</x:v>
      </x:c>
      <x:c r="I1895" s="120" t="n">
        <x:v>3.701382207569823e-10</x:v>
      </x:c>
      <x:c r="J1895" s="120" t="n">
        <x:v>0.00001923897660368093</x:v>
      </x:c>
      <x:c r="K1895" s="120" t="n">
        <x:v>-1.5101307430409376</x:v>
      </x:c>
      <x:c r="L1895" s="120" t="n">
        <x:v>0.04780620721798967</x:v>
      </x:c>
      <x:c r="M1895" s="120" t="n">
        <x:v>1</x:v>
      </x:c>
      <x:c r="N1895" s="120" t="n">
        <x:v>1</x:v>
      </x:c>
      <x:c r="O1895" s="120" t="n">
        <x:v>2</x:v>
      </x:c>
      <x:c r="P1895" s="120" t="n">
        <x:v>1</x:v>
      </x:c>
      <x:c r="Q1895" s="120" t="n">
        <x:v>2</x:v>
      </x:c>
      <x:c r="R1895" s="120" t="n">
        <x:v>4.4772503289098766e-11</x:v>
      </x:c>
      <x:c r="S1895" s="120" t="n">
        <x:v>1.0602178299446372e-11</x:v>
      </x:c>
      <x:c r="T1895" s="120" t="n">
        <x:v>450</x:v>
      </x:c>
      <x:c r="U1895" s="120" t="n">
        <x:v>95</x:v>
      </x:c>
      <x:c r="V1895" s="120" t="n">
        <x:v>4.1126468972998035e-12</x:v>
      </x:c>
      <x:c r="W1895" s="120" t="n">
        <x:v>1.9480958987209595e-11</x:v>
      </x:c>
      <x:c r="X1895" s="120" t="n">
        <x:v>1895</x:v>
      </x:c>
      <x:c r="Y1895" s="151" t="n">
        <x:v>44565.91475694445</x:v>
      </x:c>
      <x:c r="Z1895" s="151" t="n">
        <x:v>44565.91579861111</x:v>
      </x:c>
      <x:c r="AA1895" s="120" t="n">
        <x:v>19</x:v>
      </x:c>
      <x:c r="AB1895" s="120" t="str">
        <x:v>Normal</x:v>
      </x:c>
      <x:c r="AC1895" s="120" t="n">
        <x:v>1</x:v>
      </x:c>
      <x:c r="AD1895" s="120" t="n">
        <x:v>73</x:v>
      </x:c>
      <x:c r="AE1895" s="120" t="n">
        <x:v>1</x:v>
      </x:c>
      <x:c r="AF1895" s="120" t="n">
        <x:v>73</x:v>
      </x:c>
      <x:c r="AG1895" s="120" t="str">
        <x:v>train=1|anomaly=0</x:v>
      </x:c>
    </x:row>
    <x:row r="1896">
      <x:c r="A1896" s="120" t="n">
        <x:v>1895</x:v>
      </x:c>
      <x:c r="B1896" s="120" t="n">
        <x:v>0</x:v>
      </x:c>
      <x:c r="C1896" s="120" t="n">
        <x:v>0</x:v>
      </x:c>
      <x:c r="D1896" s="120" t="str">
        <x:v>CADC0872</x:v>
      </x:c>
      <x:c r="E1896" s="120" t="n">
        <x:v>5</x:v>
      </x:c>
      <x:c r="F1896" s="120" t="n">
        <x:v>95</x:v>
      </x:c>
      <x:c r="G1896" s="120" t="n">
        <x:v>20</x:v>
      </x:c>
      <x:c r="H1896" s="120" t="n">
        <x:v>-0.00000992310235</x:v>
      </x:c>
      <x:c r="I1896" s="120" t="n">
        <x:v>1.9909191341712794e-10</x:v>
      </x:c>
      <x:c r="J1896" s="120" t="n">
        <x:v>0.000014109993388273714</x:v>
      </x:c>
      <x:c r="K1896" s="120" t="n">
        <x:v>-1.4642882391809757</x:v>
      </x:c>
      <x:c r="L1896" s="120" t="n">
        <x:v>0.1546918546110145</x:v>
      </x:c>
      <x:c r="M1896" s="120" t="n">
        <x:v>1</x:v>
      </x:c>
      <x:c r="N1896" s="120" t="n">
        <x:v>1</x:v>
      </x:c>
      <x:c r="O1896" s="120" t="n">
        <x:v>1</x:v>
      </x:c>
      <x:c r="P1896" s="120" t="n">
        <x:v>4</x:v>
      </x:c>
      <x:c r="Q1896" s="120" t="n">
        <x:v>7</x:v>
      </x:c>
      <x:c r="R1896" s="120" t="n">
        <x:v>2.705394813996377e-11</x:v>
      </x:c>
      <x:c r="S1896" s="120" t="n">
        <x:v>2.06199677895341e-11</x:v>
      </x:c>
      <x:c r="T1896" s="120" t="n">
        <x:v>475</x:v>
      </x:c>
      <x:c r="U1896" s="120" t="n">
        <x:v>100</x:v>
      </x:c>
      <x:c r="V1896" s="120" t="n">
        <x:v>2.0957043517592416e-12</x:v>
      </x:c>
      <x:c r="W1896" s="120" t="n">
        <x:v>9.954595670856397e-12</x:v>
      </x:c>
      <x:c r="X1896" s="120" t="n">
        <x:v>1896</x:v>
      </x:c>
      <x:c r="Y1896" s="151" t="n">
        <x:v>44565.91585648148</x:v>
      </x:c>
      <x:c r="Z1896" s="151" t="n">
        <x:v>44565.91695601852</x:v>
      </x:c>
      <x:c r="AA1896" s="120" t="n">
        <x:v>20</x:v>
      </x:c>
      <x:c r="AB1896" s="120" t="str">
        <x:v>Normal</x:v>
      </x:c>
      <x:c r="AC1896" s="120" t="n">
        <x:v>0</x:v>
      </x:c>
      <x:c r="AD1896" s="120"/>
      <x:c r="AE1896" s="120"/>
      <x:c r="AF1896" s="120"/>
      <x:c r="AG1896" s="120"/>
    </x:row>
    <x:row r="1897">
      <x:c r="A1897" s="120" t="n">
        <x:v>1896</x:v>
      </x:c>
      <x:c r="B1897" s="120" t="n">
        <x:v>0</x:v>
      </x:c>
      <x:c r="C1897" s="120" t="n">
        <x:v>1</x:v>
      </x:c>
      <x:c r="D1897" s="120" t="str">
        <x:v>CADC0872</x:v>
      </x:c>
      <x:c r="E1897" s="120" t="n">
        <x:v>5</x:v>
      </x:c>
      <x:c r="F1897" s="120" t="n">
        <x:v>85</x:v>
      </x:c>
      <x:c r="G1897" s="120" t="n">
        <x:v>18</x:v>
      </x:c>
      <x:c r="H1897" s="120" t="n">
        <x:v>-4.848388888888926e-8</x:v>
      </x:c>
      <x:c r="I1897" s="120" t="n">
        <x:v>3.936340417246571e-10</x:v>
      </x:c>
      <x:c r="J1897" s="120" t="n">
        <x:v>0.00001984021274393642</x:v>
      </x:c>
      <x:c r="K1897" s="120" t="n">
        <x:v>-1.4506258226460085</x:v>
      </x:c>
      <x:c r="L1897" s="120" t="n">
        <x:v>0.04055684079911803</x:v>
      </x:c>
      <x:c r="M1897" s="120" t="n">
        <x:v>1</x:v>
      </x:c>
      <x:c r="N1897" s="120" t="n">
        <x:v>1</x:v>
      </x:c>
      <x:c r="O1897" s="120" t="n">
        <x:v>2</x:v>
      </x:c>
      <x:c r="P1897" s="120" t="n">
        <x:v>2</x:v>
      </x:c>
      <x:c r="Q1897" s="120" t="n">
        <x:v>3</x:v>
      </x:c>
      <x:c r="R1897" s="120" t="n">
        <x:v>5.821758393828859e-11</x:v>
      </x:c>
      <x:c r="S1897" s="120" t="n">
        <x:v>2.8680519483956254e-11</x:v>
      </x:c>
      <x:c r="T1897" s="120" t="n">
        <x:v>425</x:v>
      </x:c>
      <x:c r="U1897" s="120" t="n">
        <x:v>90</x:v>
      </x:c>
      <x:c r="V1897" s="120" t="n">
        <x:v>4.630988726172436e-12</x:v>
      </x:c>
      <x:c r="W1897" s="120" t="n">
        <x:v>2.186855787359206e-11</x:v>
      </x:c>
      <x:c r="X1897" s="120" t="n">
        <x:v>1897</x:v>
      </x:c>
      <x:c r="Y1897" s="151" t="n">
        <x:v>44565.91701388889</x:v>
      </x:c>
      <x:c r="Z1897" s="151" t="n">
        <x:v>44565.91799768519</x:v>
      </x:c>
      <x:c r="AA1897" s="120" t="n">
        <x:v>18</x:v>
      </x:c>
      <x:c r="AB1897" s="120" t="str">
        <x:v>Normal</x:v>
      </x:c>
      <x:c r="AC1897" s="120" t="n">
        <x:v>0</x:v>
      </x:c>
      <x:c r="AD1897" s="120"/>
      <x:c r="AE1897" s="120"/>
      <x:c r="AF1897" s="120"/>
      <x:c r="AG1897" s="120"/>
    </x:row>
    <x:row r="1898">
      <x:c r="A1898" s="120" t="n">
        <x:v>1897</x:v>
      </x:c>
      <x:c r="B1898" s="120" t="n">
        <x:v>0</x:v>
      </x:c>
      <x:c r="C1898" s="120" t="n">
        <x:v>1</x:v>
      </x:c>
      <x:c r="D1898" s="120" t="str">
        <x:v>CADC0872</x:v>
      </x:c>
      <x:c r="E1898" s="120" t="n">
        <x:v>5</x:v>
      </x:c>
      <x:c r="F1898" s="120" t="n">
        <x:v>95</x:v>
      </x:c>
      <x:c r="G1898" s="120" t="n">
        <x:v>20</x:v>
      </x:c>
      <x:c r="H1898" s="120" t="n">
        <x:v>-0.000007995916000000001</x:v>
      </x:c>
      <x:c r="I1898" s="120" t="n">
        <x:v>2.88300178090934e-10</x:v>
      </x:c>
      <x:c r="J1898" s="120" t="n">
        <x:v>0.000016979404526983093</x:v>
      </x:c>
      <x:c r="K1898" s="120" t="n">
        <x:v>-1.3833578408317964</x:v>
      </x:c>
      <x:c r="L1898" s="120" t="n">
        <x:v>0.1833735523947524</x:v>
      </x:c>
      <x:c r="M1898" s="120" t="n">
        <x:v>1</x:v>
      </x:c>
      <x:c r="N1898" s="120" t="n">
        <x:v>1</x:v>
      </x:c>
      <x:c r="O1898" s="120" t="n">
        <x:v>1</x:v>
      </x:c>
      <x:c r="P1898" s="120" t="n">
        <x:v>2</x:v>
      </x:c>
      <x:c r="Q1898" s="120" t="n">
        <x:v>6</x:v>
      </x:c>
      <x:c r="R1898" s="120" t="n">
        <x:v>3.449912603900387e-11</x:v>
      </x:c>
      <x:c r="S1898" s="120" t="n">
        <x:v>1.182391036238889e-11</x:v>
      </x:c>
      <x:c r="T1898" s="120" t="n">
        <x:v>475</x:v>
      </x:c>
      <x:c r="U1898" s="120" t="n">
        <x:v>100</x:v>
      </x:c>
      <x:c r="V1898" s="120" t="n">
        <x:v>3.0347387167466735e-12</x:v>
      </x:c>
      <x:c r="W1898" s="120" t="n">
        <x:v>1.44150089045467e-11</x:v>
      </x:c>
      <x:c r="X1898" s="120" t="n">
        <x:v>1898</x:v>
      </x:c>
      <x:c r="Y1898" s="151" t="n">
        <x:v>44565.91805555556</x:v>
      </x:c>
      <x:c r="Z1898" s="151" t="n">
        <x:v>44565.91915509259</x:v>
      </x:c>
      <x:c r="AA1898" s="120" t="n">
        <x:v>20</x:v>
      </x:c>
      <x:c r="AB1898" s="120" t="str">
        <x:v>Normal</x:v>
      </x:c>
      <x:c r="AC1898" s="120" t="n">
        <x:v>1</x:v>
      </x:c>
      <x:c r="AD1898" s="120" t="n">
        <x:v>139</x:v>
      </x:c>
      <x:c r="AE1898" s="120" t="n">
        <x:v>2</x:v>
      </x:c>
      <x:c r="AF1898" s="120" t="n">
        <x:v>39</x:v>
      </x:c>
      <x:c r="AG1898" s="120" t="str">
        <x:v>train=1|anomaly=0</x:v>
      </x:c>
    </x:row>
    <x:row r="1899">
      <x:c r="A1899" s="120" t="n">
        <x:v>1898</x:v>
      </x:c>
      <x:c r="B1899" s="120" t="n">
        <x:v>0</x:v>
      </x:c>
      <x:c r="C1899" s="120" t="n">
        <x:v>1</x:v>
      </x:c>
      <x:c r="D1899" s="120" t="str">
        <x:v>CADC0872</x:v>
      </x:c>
      <x:c r="E1899" s="120" t="n">
        <x:v>5</x:v>
      </x:c>
      <x:c r="F1899" s="120" t="n">
        <x:v>85</x:v>
      </x:c>
      <x:c r="G1899" s="120" t="n">
        <x:v>18</x:v>
      </x:c>
      <x:c r="H1899" s="120" t="n">
        <x:v>0.000002418256666666667</x:v>
      </x:c>
      <x:c r="I1899" s="120" t="n">
        <x:v>4.748449435604333e-10</x:v>
      </x:c>
      <x:c r="J1899" s="120" t="n">
        <x:v>0.000021790937188667065</x:v>
      </x:c>
      <x:c r="K1899" s="120" t="n">
        <x:v>-1.477960424357837</x:v>
      </x:c>
      <x:c r="L1899" s="120" t="n">
        <x:v>0.00492473336657633</x:v>
      </x:c>
      <x:c r="M1899" s="120" t="n">
        <x:v>1</x:v>
      </x:c>
      <x:c r="N1899" s="120" t="n">
        <x:v>1</x:v>
      </x:c>
      <x:c r="O1899" s="120" t="n">
        <x:v>2</x:v>
      </x:c>
      <x:c r="P1899" s="120" t="n">
        <x:v>1</x:v>
      </x:c>
      <x:c r="Q1899" s="120" t="n">
        <x:v>4</x:v>
      </x:c>
      <x:c r="R1899" s="120" t="n">
        <x:v>6.191885452956608e-11</x:v>
      </x:c>
      <x:c r="S1899" s="120" t="n">
        <x:v>8.629514265210936e-12</x:v>
      </x:c>
      <x:c r="T1899" s="120" t="n">
        <x:v>425</x:v>
      </x:c>
      <x:c r="U1899" s="120" t="n">
        <x:v>90</x:v>
      </x:c>
      <x:c r="V1899" s="120" t="n">
        <x:v>5.58641110071098e-12</x:v>
      </x:c>
      <x:c r="W1899" s="120" t="n">
        <x:v>2.6380274642246292e-11</x:v>
      </x:c>
      <x:c r="X1899" s="120" t="n">
        <x:v>1899</x:v>
      </x:c>
      <x:c r="Y1899" s="151" t="n">
        <x:v>44565.91921296297</x:v>
      </x:c>
      <x:c r="Z1899" s="151" t="n">
        <x:v>44565.92019675926</x:v>
      </x:c>
      <x:c r="AA1899" s="120" t="n">
        <x:v>18</x:v>
      </x:c>
      <x:c r="AB1899" s="120" t="str">
        <x:v>Normal</x:v>
      </x:c>
      <x:c r="AC1899" s="120" t="n">
        <x:v>0</x:v>
      </x:c>
      <x:c r="AD1899" s="120"/>
      <x:c r="AE1899" s="120"/>
      <x:c r="AF1899" s="120"/>
      <x:c r="AG1899" s="120"/>
    </x:row>
    <x:row r="1900">
      <x:c r="A1900" s="120" t="n">
        <x:v>1899</x:v>
      </x:c>
      <x:c r="B1900" s="120" t="n">
        <x:v>0</x:v>
      </x:c>
      <x:c r="C1900" s="120" t="n">
        <x:v>1</x:v>
      </x:c>
      <x:c r="D1900" s="120" t="str">
        <x:v>CADC0872</x:v>
      </x:c>
      <x:c r="E1900" s="120" t="n">
        <x:v>5</x:v>
      </x:c>
      <x:c r="F1900" s="120" t="n">
        <x:v>100</x:v>
      </x:c>
      <x:c r="G1900" s="120" t="n">
        <x:v>21</x:v>
      </x:c>
      <x:c r="H1900" s="120" t="n">
        <x:v>-0.000003823205761904762</x:v>
      </x:c>
      <x:c r="I1900" s="120" t="n">
        <x:v>4.468048369059525e-10</x:v>
      </x:c>
      <x:c r="J1900" s="120" t="n">
        <x:v>0.000021137758559174443</x:v>
      </x:c>
      <x:c r="K1900" s="120" t="n">
        <x:v>-1.441352643515746</x:v>
      </x:c>
      <x:c r="L1900" s="120" t="n">
        <x:v>0.1278169882050807</x:v>
      </x:c>
      <x:c r="M1900" s="120" t="n">
        <x:v>1</x:v>
      </x:c>
      <x:c r="N1900" s="120" t="n">
        <x:v>1</x:v>
      </x:c>
      <x:c r="O1900" s="120" t="n">
        <x:v>2</x:v>
      </x:c>
      <x:c r="P1900" s="120" t="n">
        <x:v>1</x:v>
      </x:c>
      <x:c r="Q1900" s="120" t="n">
        <x:v>6</x:v>
      </x:c>
      <x:c r="R1900" s="120" t="n">
        <x:v>4.95051043796561e-11</x:v>
      </x:c>
      <x:c r="S1900" s="120" t="n">
        <x:v>1.5250947395968512e-11</x:v>
      </x:c>
      <x:c r="T1900" s="120" t="n">
        <x:v>500</x:v>
      </x:c>
      <x:c r="U1900" s="120" t="n">
        <x:v>105</x:v>
      </x:c>
      <x:c r="V1900" s="120" t="n">
        <x:v>4.4680483690595245e-12</x:v>
      </x:c>
      <x:c r="W1900" s="120" t="n">
        <x:v>2.1276420805045357e-11</x:v>
      </x:c>
      <x:c r="X1900" s="120" t="n">
        <x:v>1900</x:v>
      </x:c>
      <x:c r="Y1900" s="151" t="n">
        <x:v>44565.92025462963</x:v>
      </x:c>
      <x:c r="Z1900" s="151" t="n">
        <x:v>44565.92141203704</x:v>
      </x:c>
      <x:c r="AA1900" s="120" t="n">
        <x:v>21</x:v>
      </x:c>
      <x:c r="AB1900" s="120" t="str">
        <x:v>Normal</x:v>
      </x:c>
      <x:c r="AC1900" s="120" t="n">
        <x:v>0</x:v>
      </x:c>
      <x:c r="AD1900" s="120"/>
      <x:c r="AE1900" s="120"/>
      <x:c r="AF1900" s="120"/>
      <x:c r="AG1900" s="120"/>
    </x:row>
    <x:row r="1901">
      <x:c r="A1901" s="120" t="n">
        <x:v>1900</x:v>
      </x:c>
      <x:c r="B1901" s="120" t="n">
        <x:v>0</x:v>
      </x:c>
      <x:c r="C1901" s="120" t="n">
        <x:v>1</x:v>
      </x:c>
      <x:c r="D1901" s="120" t="str">
        <x:v>CADC0872</x:v>
      </x:c>
      <x:c r="E1901" s="120" t="n">
        <x:v>5</x:v>
      </x:c>
      <x:c r="F1901" s="120" t="n">
        <x:v>95</x:v>
      </x:c>
      <x:c r="G1901" s="120" t="n">
        <x:v>20</x:v>
      </x:c>
      <x:c r="H1901" s="120" t="n">
        <x:v>0.000001760690499999999</x:v>
      </x:c>
      <x:c r="I1901" s="120" t="n">
        <x:v>5.951709690494247e-10</x:v>
      </x:c>
      <x:c r="J1901" s="120" t="n">
        <x:v>0.00002439612610742584</x:v>
      </x:c>
      <x:c r="K1901" s="120" t="n">
        <x:v>-1.4901711199354246</x:v>
      </x:c>
      <x:c r="L1901" s="120" t="n">
        <x:v>0.13313327677311654</x:v>
      </x:c>
      <x:c r="M1901" s="120" t="n">
        <x:v>1</x:v>
      </x:c>
      <x:c r="N1901" s="120" t="n">
        <x:v>1</x:v>
      </x:c>
      <x:c r="O1901" s="120" t="n">
        <x:v>2</x:v>
      </x:c>
      <x:c r="P1901" s="120" t="n">
        <x:v>1</x:v>
      </x:c>
      <x:c r="Q1901" s="120" t="n">
        <x:v>5</x:v>
      </x:c>
      <x:c r="R1901" s="120" t="n">
        <x:v>6.883549423650748e-11</x:v>
      </x:c>
      <x:c r="S1901" s="120" t="n">
        <x:v>1.719543187990989e-11</x:v>
      </x:c>
      <x:c r="T1901" s="120" t="n">
        <x:v>475</x:v>
      </x:c>
      <x:c r="U1901" s="120" t="n">
        <x:v>100</x:v>
      </x:c>
      <x:c r="V1901" s="120" t="n">
        <x:v>6.2649575689413126e-12</x:v>
      </x:c>
      <x:c r="W1901" s="120" t="n">
        <x:v>2.975854845247124e-11</x:v>
      </x:c>
      <x:c r="X1901" s="120" t="n">
        <x:v>1901</x:v>
      </x:c>
      <x:c r="Y1901" s="151" t="n">
        <x:v>44565.92146990741</x:v>
      </x:c>
      <x:c r="Z1901" s="151" t="n">
        <x:v>44565.92256944445</x:v>
      </x:c>
      <x:c r="AA1901" s="120" t="n">
        <x:v>20</x:v>
      </x:c>
      <x:c r="AB1901" s="120" t="str">
        <x:v>Normal</x:v>
      </x:c>
      <x:c r="AC1901" s="120" t="n">
        <x:v>1</x:v>
      </x:c>
      <x:c r="AD1901" s="120" t="n">
        <x:v>1000</x:v>
      </x:c>
      <x:c r="AE1901" s="120" t="n">
        <x:v>10</x:v>
      </x:c>
      <x:c r="AF1901" s="120" t="n">
        <x:v>100</x:v>
      </x:c>
      <x:c r="AG1901" s="120" t="str">
        <x:v>train=1|anomaly=0</x:v>
      </x:c>
    </x:row>
    <x:row r="1902">
      <x:c r="A1902" s="120" t="n">
        <x:v>1901</x:v>
      </x:c>
      <x:c r="B1902" s="120" t="n">
        <x:v>0</x:v>
      </x:c>
      <x:c r="C1902" s="120" t="n">
        <x:v>1</x:v>
      </x:c>
      <x:c r="D1902" s="120" t="str">
        <x:v>CADC0872</x:v>
      </x:c>
      <x:c r="E1902" s="120" t="n">
        <x:v>5</x:v>
      </x:c>
      <x:c r="F1902" s="120" t="n">
        <x:v>90</x:v>
      </x:c>
      <x:c r="G1902" s="120" t="n">
        <x:v>19</x:v>
      </x:c>
      <x:c r="H1902" s="120" t="n">
        <x:v>0.0000012739657894736836</x:v>
      </x:c>
      <x:c r="I1902" s="120" t="n">
        <x:v>5.749122569927928e-10</x:v>
      </x:c>
      <x:c r="J1902" s="120" t="n">
        <x:v>0.00002397732797858829</x:v>
      </x:c>
      <x:c r="K1902" s="120" t="n">
        <x:v>-1.269517984905834</x:v>
      </x:c>
      <x:c r="L1902" s="120" t="n">
        <x:v>-0.05518900024279975</x:v>
      </x:c>
      <x:c r="M1902" s="120" t="n">
        <x:v>1</x:v>
      </x:c>
      <x:c r="N1902" s="120" t="n">
        <x:v>1</x:v>
      </x:c>
      <x:c r="O1902" s="120" t="n">
        <x:v>2</x:v>
      </x:c>
      <x:c r="P1902" s="120" t="n">
        <x:v>3</x:v>
      </x:c>
      <x:c r="Q1902" s="120" t="n">
        <x:v>5</x:v>
      </x:c>
      <x:c r="R1902" s="120" t="n">
        <x:v>7.14846354356889e-11</x:v>
      </x:c>
      <x:c r="S1902" s="120" t="n">
        <x:v>2.2018130170342556e-11</x:v>
      </x:c>
      <x:c r="T1902" s="120" t="n">
        <x:v>450</x:v>
      </x:c>
      <x:c r="U1902" s="120" t="n">
        <x:v>95</x:v>
      </x:c>
      <x:c r="V1902" s="120" t="n">
        <x:v>6.387913966586587e-12</x:v>
      </x:c>
      <x:c r="W1902" s="120" t="n">
        <x:v>3.0258539841725935e-11</x:v>
      </x:c>
      <x:c r="X1902" s="120" t="n">
        <x:v>1902</x:v>
      </x:c>
      <x:c r="Y1902" s="151" t="n">
        <x:v>44565.922627314816</x:v>
      </x:c>
      <x:c r="Z1902" s="151" t="n">
        <x:v>44565.92366898148</x:v>
      </x:c>
      <x:c r="AA1902" s="120" t="n">
        <x:v>19</x:v>
      </x:c>
      <x:c r="AB1902" s="120" t="str">
        <x:v>Normal</x:v>
      </x:c>
      <x:c r="AC1902" s="120" t="n">
        <x:v>0</x:v>
      </x:c>
      <x:c r="AD1902" s="120"/>
      <x:c r="AE1902" s="120"/>
      <x:c r="AF1902" s="120"/>
      <x:c r="AG1902" s="120"/>
    </x:row>
    <x:row r="1903">
      <x:c r="A1903" s="120" t="n">
        <x:v>1902</x:v>
      </x:c>
      <x:c r="B1903" s="120" t="n">
        <x:v>0</x:v>
      </x:c>
      <x:c r="C1903" s="120" t="n">
        <x:v>1</x:v>
      </x:c>
      <x:c r="D1903" s="120" t="str">
        <x:v>CADC0872</x:v>
      </x:c>
      <x:c r="E1903" s="120" t="n">
        <x:v>5</x:v>
      </x:c>
      <x:c r="F1903" s="120" t="n">
        <x:v>85</x:v>
      </x:c>
      <x:c r="G1903" s="120" t="n">
        <x:v>18</x:v>
      </x:c>
      <x:c r="H1903" s="120" t="n">
        <x:v>0.000007033657222222221</x:v>
      </x:c>
      <x:c r="I1903" s="120" t="n">
        <x:v>6.028002577675312e-10</x:v>
      </x:c>
      <x:c r="J1903" s="120" t="n">
        <x:v>0.00002455199091250099</x:v>
      </x:c>
      <x:c r="K1903" s="120" t="n">
        <x:v>-1.0956803977864273</x:v>
      </x:c>
      <x:c r="L1903" s="120" t="n">
        <x:v>-0.20455856324470004</x:v>
      </x:c>
      <x:c r="M1903" s="120" t="n">
        <x:v>1</x:v>
      </x:c>
      <x:c r="N1903" s="120" t="n">
        <x:v>1</x:v>
      </x:c>
      <x:c r="O1903" s="120" t="n">
        <x:v>2</x:v>
      </x:c>
      <x:c r="P1903" s="120" t="n">
        <x:v>2</x:v>
      </x:c>
      <x:c r="Q1903" s="120" t="n">
        <x:v>3</x:v>
      </x:c>
      <x:c r="R1903" s="120" t="n">
        <x:v>7.328171127666783e-11</x:v>
      </x:c>
      <x:c r="S1903" s="120" t="n">
        <x:v>1.3925127649781244e-11</x:v>
      </x:c>
      <x:c r="T1903" s="120" t="n">
        <x:v>425</x:v>
      </x:c>
      <x:c r="U1903" s="120" t="n">
        <x:v>90</x:v>
      </x:c>
      <x:c r="V1903" s="120" t="n">
        <x:v>7.091767738441544e-12</x:v>
      </x:c>
      <x:c r="W1903" s="120" t="n">
        <x:v>3.3488903209307287e-11</x:v>
      </x:c>
      <x:c r="X1903" s="120" t="n">
        <x:v>1903</x:v>
      </x:c>
      <x:c r="Y1903" s="151" t="n">
        <x:v>44565.923726851855</x:v>
      </x:c>
      <x:c r="Z1903" s="151" t="n">
        <x:v>44565.92471064815</x:v>
      </x:c>
      <x:c r="AA1903" s="120" t="n">
        <x:v>18</x:v>
      </x:c>
      <x:c r="AB1903" s="120" t="str">
        <x:v>Normal</x:v>
      </x:c>
      <x:c r="AC1903" s="120" t="n">
        <x:v>0</x:v>
      </x:c>
      <x:c r="AD1903" s="120"/>
      <x:c r="AE1903" s="120"/>
      <x:c r="AF1903" s="120"/>
      <x:c r="AG1903" s="120"/>
    </x:row>
    <x:row r="1904">
      <x:c r="A1904" s="120" t="n">
        <x:v>1903</x:v>
      </x:c>
      <x:c r="B1904" s="120" t="n">
        <x:v>0</x:v>
      </x:c>
      <x:c r="C1904" s="120" t="n">
        <x:v>1</x:v>
      </x:c>
      <x:c r="D1904" s="120" t="str">
        <x:v>CADC0872</x:v>
      </x:c>
      <x:c r="E1904" s="120" t="n">
        <x:v>5</x:v>
      </x:c>
      <x:c r="F1904" s="120" t="n">
        <x:v>100</x:v>
      </x:c>
      <x:c r="G1904" s="120" t="n">
        <x:v>21</x:v>
      </x:c>
      <x:c r="H1904" s="120" t="n">
        <x:v>0.000004259462857142858</x:v>
      </x:c>
      <x:c r="I1904" s="120" t="n">
        <x:v>5.912179845724205e-10</x:v>
      </x:c>
      <x:c r="J1904" s="120" t="n">
        <x:v>0.00002431497449253074</x:v>
      </x:c>
      <x:c r="K1904" s="120" t="n">
        <x:v>-1.2509562757985204</x:v>
      </x:c>
      <x:c r="L1904" s="120" t="n">
        <x:v>0.08874066937189393</x:v>
      </x:c>
      <x:c r="M1904" s="120" t="n">
        <x:v>1</x:v>
      </x:c>
      <x:c r="N1904" s="120" t="n">
        <x:v>1</x:v>
      </x:c>
      <x:c r="O1904" s="120" t="n">
        <x:v>2</x:v>
      </x:c>
      <x:c r="P1904" s="120" t="n">
        <x:v>1</x:v>
      </x:c>
      <x:c r="Q1904" s="120" t="n">
        <x:v>4</x:v>
      </x:c>
      <x:c r="R1904" s="120" t="n">
        <x:v>6.3119591944975e-11</x:v>
      </x:c>
      <x:c r="S1904" s="120" t="n">
        <x:v>1.064181379881662e-11</x:v>
      </x:c>
      <x:c r="T1904" s="120" t="n">
        <x:v>500</x:v>
      </x:c>
      <x:c r="U1904" s="120" t="n">
        <x:v>105</x:v>
      </x:c>
      <x:c r="V1904" s="120" t="n">
        <x:v>5.912179845724205e-12</x:v>
      </x:c>
      <x:c r="W1904" s="120" t="n">
        <x:v>2.815323736059145e-11</x:v>
      </x:c>
      <x:c r="X1904" s="120" t="n">
        <x:v>1904</x:v>
      </x:c>
      <x:c r="Y1904" s="151" t="n">
        <x:v>44565.92476851852</x:v>
      </x:c>
      <x:c r="Z1904" s="151" t="n">
        <x:v>44565.92592592593</x:v>
      </x:c>
      <x:c r="AA1904" s="120" t="n">
        <x:v>21</x:v>
      </x:c>
      <x:c r="AB1904" s="120" t="str">
        <x:v>Normal</x:v>
      </x:c>
      <x:c r="AC1904" s="120" t="n">
        <x:v>1</x:v>
      </x:c>
      <x:c r="AD1904" s="120" t="n">
        <x:v>805</x:v>
      </x:c>
      <x:c r="AE1904" s="120" t="n">
        <x:v>9</x:v>
      </x:c>
      <x:c r="AF1904" s="120" t="n">
        <x:v>5</x:v>
      </x:c>
      <x:c r="AG1904" s="120" t="str">
        <x:v>train=1|anomaly=0</x:v>
      </x:c>
    </x:row>
    <x:row r="1905">
      <x:c r="A1905" s="120" t="n">
        <x:v>1904</x:v>
      </x:c>
      <x:c r="B1905" s="120" t="n">
        <x:v>0</x:v>
      </x:c>
      <x:c r="C1905" s="120" t="n">
        <x:v>0</x:v>
      </x:c>
      <x:c r="D1905" s="120" t="str">
        <x:v>CADC0872</x:v>
      </x:c>
      <x:c r="E1905" s="120" t="n">
        <x:v>5</x:v>
      </x:c>
      <x:c r="F1905" s="120" t="n">
        <x:v>95</x:v>
      </x:c>
      <x:c r="G1905" s="120" t="n">
        <x:v>20</x:v>
      </x:c>
      <x:c r="H1905" s="120" t="n">
        <x:v>0.000008530288</x:v>
      </x:c>
      <x:c r="I1905" s="120" t="n">
        <x:v>5.780828009999261e-10</x:v>
      </x:c>
      <x:c r="J1905" s="120" t="n">
        <x:v>0.00002404335253245533</x:v>
      </x:c>
      <x:c r="K1905" s="120" t="n">
        <x:v>-1.0300348124896477</x:v>
      </x:c>
      <x:c r="L1905" s="120" t="n">
        <x:v>-0.1727385379177769</x:v>
      </x:c>
      <x:c r="M1905" s="120" t="n">
        <x:v>1</x:v>
      </x:c>
      <x:c r="N1905" s="120" t="n">
        <x:v>1</x:v>
      </x:c>
      <x:c r="O1905" s="120" t="n">
        <x:v>2</x:v>
      </x:c>
      <x:c r="P1905" s="120" t="n">
        <x:v>2</x:v>
      </x:c>
      <x:c r="Q1905" s="120" t="n">
        <x:v>6</x:v>
      </x:c>
      <x:c r="R1905" s="120" t="n">
        <x:v>6.33256773630338e-11</x:v>
      </x:c>
      <x:c r="S1905" s="120" t="n">
        <x:v>1.650029224501637e-11</x:v>
      </x:c>
      <x:c r="T1905" s="120" t="n">
        <x:v>475</x:v>
      </x:c>
      <x:c r="U1905" s="120" t="n">
        <x:v>100</x:v>
      </x:c>
      <x:c r="V1905" s="120" t="n">
        <x:v>6.085082115788696e-12</x:v>
      </x:c>
      <x:c r="W1905" s="120" t="n">
        <x:v>2.8904140049996306e-11</x:v>
      </x:c>
      <x:c r="X1905" s="120" t="n">
        <x:v>1905</x:v>
      </x:c>
      <x:c r="Y1905" s="151" t="n">
        <x:v>44565.925983796296</x:v>
      </x:c>
      <x:c r="Z1905" s="151" t="n">
        <x:v>44565.927083333336</x:v>
      </x:c>
      <x:c r="AA1905" s="120" t="n">
        <x:v>20</x:v>
      </x:c>
      <x:c r="AB1905" s="120" t="str">
        <x:v>Normal</x:v>
      </x:c>
      <x:c r="AC1905" s="120" t="n">
        <x:v>1</x:v>
      </x:c>
      <x:c r="AD1905" s="120" t="n">
        <x:v>976</x:v>
      </x:c>
      <x:c r="AE1905" s="120" t="n">
        <x:v>10</x:v>
      </x:c>
      <x:c r="AF1905" s="120" t="n">
        <x:v>76</x:v>
      </x:c>
      <x:c r="AG1905" s="120" t="str">
        <x:v>train=0|anomaly=0</x:v>
      </x:c>
    </x:row>
    <x:row r="1906">
      <x:c r="A1906" s="120" t="n">
        <x:v>1905</x:v>
      </x:c>
      <x:c r="B1906" s="120" t="n">
        <x:v>0</x:v>
      </x:c>
      <x:c r="C1906" s="120" t="n">
        <x:v>1</x:v>
      </x:c>
      <x:c r="D1906" s="120" t="str">
        <x:v>CADC0872</x:v>
      </x:c>
      <x:c r="E1906" s="120" t="n">
        <x:v>5</x:v>
      </x:c>
      <x:c r="F1906" s="120" t="n">
        <x:v>85</x:v>
      </x:c>
      <x:c r="G1906" s="120" t="n">
        <x:v>18</x:v>
      </x:c>
      <x:c r="H1906" s="120" t="n">
        <x:v>0.000011652245000000001</x:v>
      </x:c>
      <x:c r="I1906" s="120" t="n">
        <x:v>5.07005740791236e-10</x:v>
      </x:c>
      <x:c r="J1906" s="120" t="n">
        <x:v>0.000022516787976779373</x:v>
      </x:c>
      <x:c r="K1906" s="120" t="n">
        <x:v>-1.147221846429804</x:v>
      </x:c>
      <x:c r="L1906" s="120" t="n">
        <x:v>-0.14246457241106855</x:v>
      </x:c>
      <x:c r="M1906" s="120" t="n">
        <x:v>1</x:v>
      </x:c>
      <x:c r="N1906" s="120" t="n">
        <x:v>1</x:v>
      </x:c>
      <x:c r="O1906" s="120" t="n">
        <x:v>2</x:v>
      </x:c>
      <x:c r="P1906" s="120" t="n">
        <x:v>1</x:v>
      </x:c>
      <x:c r="Q1906" s="120" t="n">
        <x:v>4</x:v>
      </x:c>
      <x:c r="R1906" s="120" t="n">
        <x:v>6.903736471271764e-11</x:v>
      </x:c>
      <x:c r="S1906" s="120" t="n">
        <x:v>9.542266843399999e-12</x:v>
      </x:c>
      <x:c r="T1906" s="120" t="n">
        <x:v>425</x:v>
      </x:c>
      <x:c r="U1906" s="120" t="n">
        <x:v>90</x:v>
      </x:c>
      <x:c r="V1906" s="120" t="n">
        <x:v>5.964773421073365e-12</x:v>
      </x:c>
      <x:c r="W1906" s="120" t="n">
        <x:v>2.8166985599513113e-11</x:v>
      </x:c>
      <x:c r="X1906" s="120" t="n">
        <x:v>1906</x:v>
      </x:c>
      <x:c r="Y1906" s="151" t="n">
        <x:v>44565.927141203705</x:v>
      </x:c>
      <x:c r="Z1906" s="151" t="n">
        <x:v>44565.928125</x:v>
      </x:c>
      <x:c r="AA1906" s="120" t="n">
        <x:v>18</x:v>
      </x:c>
      <x:c r="AB1906" s="120" t="str">
        <x:v>Normal</x:v>
      </x:c>
      <x:c r="AC1906" s="120" t="n">
        <x:v>1</x:v>
      </x:c>
      <x:c r="AD1906" s="120" t="n">
        <x:v>660</x:v>
      </x:c>
      <x:c r="AE1906" s="120" t="n">
        <x:v>7</x:v>
      </x:c>
      <x:c r="AF1906" s="120" t="n">
        <x:v>60</x:v>
      </x:c>
      <x:c r="AG1906" s="120" t="str">
        <x:v>train=1|anomaly=0</x:v>
      </x:c>
    </x:row>
    <x:row r="1907">
      <x:c r="A1907" s="120" t="n">
        <x:v>1906</x:v>
      </x:c>
      <x:c r="B1907" s="120" t="n">
        <x:v>0</x:v>
      </x:c>
      <x:c r="C1907" s="120" t="n">
        <x:v>0</x:v>
      </x:c>
      <x:c r="D1907" s="120" t="str">
        <x:v>CADC0872</x:v>
      </x:c>
      <x:c r="E1907" s="120" t="n">
        <x:v>5</x:v>
      </x:c>
      <x:c r="F1907" s="120" t="n">
        <x:v>100</x:v>
      </x:c>
      <x:c r="G1907" s="120" t="n">
        <x:v>21</x:v>
      </x:c>
      <x:c r="H1907" s="120" t="n">
        <x:v>0.000008353535714285715</x:v>
      </x:c>
      <x:c r="I1907" s="120" t="n">
        <x:v>5.792091223754245e-10</x:v>
      </x:c>
      <x:c r="J1907" s="120" t="n">
        <x:v>0.000024066763853402154</x:v>
      </x:c>
      <x:c r="K1907" s="120" t="n">
        <x:v>-0.9637559949577068</x:v>
      </x:c>
      <x:c r="L1907" s="120" t="n">
        <x:v>-0.3436828362807113</x:v>
      </x:c>
      <x:c r="M1907" s="120" t="n">
        <x:v>1</x:v>
      </x:c>
      <x:c r="N1907" s="120" t="n">
        <x:v>1</x:v>
      </x:c>
      <x:c r="O1907" s="120" t="n">
        <x:v>1</x:v>
      </x:c>
      <x:c r="P1907" s="120" t="n">
        <x:v>3</x:v>
      </x:c>
      <x:c r="Q1907" s="120" t="n">
        <x:v>6</x:v>
      </x:c>
      <x:c r="R1907" s="120" t="n">
        <x:v>4.9417228958484004e-11</x:v>
      </x:c>
      <x:c r="S1907" s="120" t="n">
        <x:v>1.230277574664543e-11</x:v>
      </x:c>
      <x:c r="T1907" s="120" t="n">
        <x:v>500</x:v>
      </x:c>
      <x:c r="U1907" s="120" t="n">
        <x:v>105</x:v>
      </x:c>
      <x:c r="V1907" s="120" t="n">
        <x:v>5.792091223754245e-12</x:v>
      </x:c>
      <x:c r="W1907" s="120" t="n">
        <x:v>2.758138677978212e-11</x:v>
      </x:c>
      <x:c r="X1907" s="120" t="n">
        <x:v>1907</x:v>
      </x:c>
      <x:c r="Y1907" s="151" t="n">
        <x:v>44565.92818287037</x:v>
      </x:c>
      <x:c r="Z1907" s="151" t="n">
        <x:v>44565.92934027778</x:v>
      </x:c>
      <x:c r="AA1907" s="120" t="n">
        <x:v>21</x:v>
      </x:c>
      <x:c r="AB1907" s="120" t="str">
        <x:v>Normal</x:v>
      </x:c>
      <x:c r="AC1907" s="120" t="n">
        <x:v>1</x:v>
      </x:c>
      <x:c r="AD1907" s="120" t="n">
        <x:v>938</x:v>
      </x:c>
      <x:c r="AE1907" s="120" t="n">
        <x:v>10</x:v>
      </x:c>
      <x:c r="AF1907" s="120" t="n">
        <x:v>38</x:v>
      </x:c>
      <x:c r="AG1907" s="120" t="str">
        <x:v>train=0|anomaly=0</x:v>
      </x:c>
    </x:row>
    <x:row r="1908">
      <x:c r="A1908" s="120" t="n">
        <x:v>1907</x:v>
      </x:c>
      <x:c r="B1908" s="120" t="n">
        <x:v>0</x:v>
      </x:c>
      <x:c r="C1908" s="120" t="n">
        <x:v>1</x:v>
      </x:c>
      <x:c r="D1908" s="120" t="str">
        <x:v>CADC0872</x:v>
      </x:c>
      <x:c r="E1908" s="120" t="n">
        <x:v>5</x:v>
      </x:c>
      <x:c r="F1908" s="120" t="n">
        <x:v>90</x:v>
      </x:c>
      <x:c r="G1908" s="120" t="n">
        <x:v>19</x:v>
      </x:c>
      <x:c r="H1908" s="120" t="n">
        <x:v>0.000009902769947368421</x:v>
      </x:c>
      <x:c r="I1908" s="120" t="n">
        <x:v>5.068052595453592e-10</x:v>
      </x:c>
      <x:c r="J1908" s="120" t="n">
        <x:v>0.000022512335719452994</x:v>
      </x:c>
      <x:c r="K1908" s="120" t="n">
        <x:v>-1.018389186946398</x:v>
      </x:c>
      <x:c r="L1908" s="120" t="n">
        <x:v>-0.23174452097253426</x:v>
      </x:c>
      <x:c r="M1908" s="120" t="n">
        <x:v>1</x:v>
      </x:c>
      <x:c r="N1908" s="120" t="n">
        <x:v>1</x:v>
      </x:c>
      <x:c r="O1908" s="120" t="n">
        <x:v>1</x:v>
      </x:c>
      <x:c r="P1908" s="120" t="n">
        <x:v>1</x:v>
      </x:c>
      <x:c r="Q1908" s="120" t="n">
        <x:v>5</x:v>
      </x:c>
      <x:c r="R1908" s="120" t="n">
        <x:v>5.609869501188988e-11</x:v>
      </x:c>
      <x:c r="S1908" s="120" t="n">
        <x:v>1.5236684150953743e-11</x:v>
      </x:c>
      <x:c r="T1908" s="120" t="n">
        <x:v>450</x:v>
      </x:c>
      <x:c r="U1908" s="120" t="n">
        <x:v>95</x:v>
      </x:c>
      <x:c r="V1908" s="120" t="n">
        <x:v>5.631169550503991e-12</x:v>
      </x:c>
      <x:c r="W1908" s="120" t="n">
        <x:v>2.6673961028703118e-11</x:v>
      </x:c>
      <x:c r="X1908" s="120" t="n">
        <x:v>1908</x:v>
      </x:c>
      <x:c r="Y1908" s="151" t="n">
        <x:v>44565.929398148146</x:v>
      </x:c>
      <x:c r="Z1908" s="151" t="n">
        <x:v>44565.930439814816</x:v>
      </x:c>
      <x:c r="AA1908" s="120" t="n">
        <x:v>19</x:v>
      </x:c>
      <x:c r="AB1908" s="120" t="str">
        <x:v>Normal</x:v>
      </x:c>
      <x:c r="AC1908" s="120" t="n">
        <x:v>1</x:v>
      </x:c>
      <x:c r="AD1908" s="120" t="n">
        <x:v>645</x:v>
      </x:c>
      <x:c r="AE1908" s="120" t="n">
        <x:v>7</x:v>
      </x:c>
      <x:c r="AF1908" s="120" t="n">
        <x:v>45</x:v>
      </x:c>
      <x:c r="AG1908" s="120" t="str">
        <x:v>train=1|anomaly=0</x:v>
      </x:c>
    </x:row>
    <x:row r="1909">
      <x:c r="A1909" s="120" t="n">
        <x:v>1908</x:v>
      </x:c>
      <x:c r="B1909" s="120" t="n">
        <x:v>0</x:v>
      </x:c>
      <x:c r="C1909" s="120" t="n">
        <x:v>1</x:v>
      </x:c>
      <x:c r="D1909" s="120" t="str">
        <x:v>CADC0872</x:v>
      </x:c>
      <x:c r="E1909" s="120" t="n">
        <x:v>5</x:v>
      </x:c>
      <x:c r="F1909" s="120" t="n">
        <x:v>95</x:v>
      </x:c>
      <x:c r="G1909" s="120" t="n">
        <x:v>20</x:v>
      </x:c>
      <x:c r="H1909" s="120" t="n">
        <x:v>0.000013116469999999998</x:v>
      </x:c>
      <x:c r="I1909" s="120" t="n">
        <x:v>4.909917574505999e-10</x:v>
      </x:c>
      <x:c r="J1909" s="120" t="n">
        <x:v>0.000022158333814856206</x:v>
      </x:c>
      <x:c r="K1909" s="120" t="n">
        <x:v>-0.7153421208656825</x:v>
      </x:c>
      <x:c r="L1909" s="120" t="n">
        <x:v>-0.5061756727527479</x:v>
      </x:c>
      <x:c r="M1909" s="120" t="n">
        <x:v>1</x:v>
      </x:c>
      <x:c r="N1909" s="120" t="n">
        <x:v>1</x:v>
      </x:c>
      <x:c r="O1909" s="120" t="n">
        <x:v>1</x:v>
      </x:c>
      <x:c r="P1909" s="120" t="n">
        <x:v>1</x:v>
      </x:c>
      <x:c r="Q1909" s="120" t="n">
        <x:v>5</x:v>
      </x:c>
      <x:c r="R1909" s="120" t="n">
        <x:v>4.7130930237961215e-11</x:v>
      </x:c>
      <x:c r="S1909" s="120" t="n">
        <x:v>1.0624361648302479e-11</x:v>
      </x:c>
      <x:c r="T1909" s="120" t="n">
        <x:v>475</x:v>
      </x:c>
      <x:c r="U1909" s="120" t="n">
        <x:v>100</x:v>
      </x:c>
      <x:c r="V1909" s="120" t="n">
        <x:v>5.1683342889536836e-12</x:v>
      </x:c>
      <x:c r="W1909" s="120" t="n">
        <x:v>2.4549587872529997e-11</x:v>
      </x:c>
      <x:c r="X1909" s="120" t="n">
        <x:v>1909</x:v>
      </x:c>
      <x:c r="Y1909" s="151" t="n">
        <x:v>44565.930497685185</x:v>
      </x:c>
      <x:c r="Z1909" s="151" t="n">
        <x:v>44565.931597222225</x:v>
      </x:c>
      <x:c r="AA1909" s="120" t="n">
        <x:v>20</x:v>
      </x:c>
      <x:c r="AB1909" s="120" t="str">
        <x:v>Normal</x:v>
      </x:c>
      <x:c r="AC1909" s="120" t="n">
        <x:v>0</x:v>
      </x:c>
      <x:c r="AD1909" s="120"/>
      <x:c r="AE1909" s="120"/>
      <x:c r="AF1909" s="120"/>
      <x:c r="AG1909" s="120"/>
    </x:row>
    <x:row r="1910">
      <x:c r="A1910" s="120" t="n">
        <x:v>1909</x:v>
      </x:c>
      <x:c r="B1910" s="120" t="n">
        <x:v>0</x:v>
      </x:c>
      <x:c r="C1910" s="120" t="n">
        <x:v>1</x:v>
      </x:c>
      <x:c r="D1910" s="120" t="str">
        <x:v>CADC0872</x:v>
      </x:c>
      <x:c r="E1910" s="120" t="n">
        <x:v>5</x:v>
      </x:c>
      <x:c r="F1910" s="120" t="n">
        <x:v>90</x:v>
      </x:c>
      <x:c r="G1910" s="120" t="n">
        <x:v>19</x:v>
      </x:c>
      <x:c r="H1910" s="120" t="n">
        <x:v>0.000009711220157894737</x:v>
      </x:c>
      <x:c r="I1910" s="120" t="n">
        <x:v>4.935068662245718e-10</x:v>
      </x:c>
      <x:c r="J1910" s="120" t="n">
        <x:v>0.000022215014432238658</x:v>
      </x:c>
      <x:c r="K1910" s="120" t="n">
        <x:v>-0.9932461496794409</x:v>
      </x:c>
      <x:c r="L1910" s="120" t="n">
        <x:v>-0.22798079704783616</x:v>
      </x:c>
      <x:c r="M1910" s="120" t="n">
        <x:v>1</x:v>
      </x:c>
      <x:c r="N1910" s="120" t="n">
        <x:v>1</x:v>
      </x:c>
      <x:c r="O1910" s="120" t="n">
        <x:v>1</x:v>
      </x:c>
      <x:c r="P1910" s="120" t="n">
        <x:v>1</x:v>
      </x:c>
      <x:c r="Q1910" s="120" t="n">
        <x:v>4</x:v>
      </x:c>
      <x:c r="R1910" s="120" t="n">
        <x:v>5.290494223303376e-11</x:v>
      </x:c>
      <x:c r="S1910" s="120" t="n">
        <x:v>8.763903469926888e-12</x:v>
      </x:c>
      <x:c r="T1910" s="120" t="n">
        <x:v>450</x:v>
      </x:c>
      <x:c r="U1910" s="120" t="n">
        <x:v>95</x:v>
      </x:c>
      <x:c r="V1910" s="120" t="n">
        <x:v>5.483409624717464e-12</x:v>
      </x:c>
      <x:c r="W1910" s="120" t="n">
        <x:v>2.5974045590766937e-11</x:v>
      </x:c>
      <x:c r="X1910" s="120" t="n">
        <x:v>1910</x:v>
      </x:c>
      <x:c r="Y1910" s="151" t="n">
        <x:v>44565.931655092594</x:v>
      </x:c>
      <x:c r="Z1910" s="151" t="n">
        <x:v>44565.93269675926</x:v>
      </x:c>
      <x:c r="AA1910" s="120" t="n">
        <x:v>19</x:v>
      </x:c>
      <x:c r="AB1910" s="120" t="str">
        <x:v>Normal</x:v>
      </x:c>
      <x:c r="AC1910" s="120" t="n">
        <x:v>0</x:v>
      </x:c>
      <x:c r="AD1910" s="120"/>
      <x:c r="AE1910" s="120"/>
      <x:c r="AF1910" s="120"/>
      <x:c r="AG1910" s="120"/>
    </x:row>
    <x:row r="1911">
      <x:c r="A1911" s="120" t="n">
        <x:v>1910</x:v>
      </x:c>
      <x:c r="B1911" s="120" t="n">
        <x:v>0</x:v>
      </x:c>
      <x:c r="C1911" s="120" t="n">
        <x:v>1</x:v>
      </x:c>
      <x:c r="D1911" s="120" t="str">
        <x:v>CADC0872</x:v>
      </x:c>
      <x:c r="E1911" s="120" t="n">
        <x:v>5</x:v>
      </x:c>
      <x:c r="F1911" s="120" t="n">
        <x:v>100</x:v>
      </x:c>
      <x:c r="G1911" s="120" t="n">
        <x:v>21</x:v>
      </x:c>
      <x:c r="H1911" s="120" t="n">
        <x:v>0.000012778189047619046</x:v>
      </x:c>
      <x:c r="I1911" s="120" t="n">
        <x:v>4.670065313402657e-10</x:v>
      </x:c>
      <x:c r="J1911" s="120" t="n">
        <x:v>0.000021610333901637562</x:v>
      </x:c>
      <x:c r="K1911" s="120" t="n">
        <x:v>-0.919250724725444</x:v>
      </x:c>
      <x:c r="L1911" s="120" t="n">
        <x:v>-0.4101995289257754</x:v>
      </x:c>
      <x:c r="M1911" s="120" t="n">
        <x:v>1</x:v>
      </x:c>
      <x:c r="N1911" s="120" t="n">
        <x:v>1</x:v>
      </x:c>
      <x:c r="O1911" s="120" t="n">
        <x:v>1</x:v>
      </x:c>
      <x:c r="P1911" s="120" t="n">
        <x:v>1</x:v>
      </x:c>
      <x:c r="Q1911" s="120" t="n">
        <x:v>6</x:v>
      </x:c>
      <x:c r="R1911" s="120" t="n">
        <x:v>4.268950327468899e-11</x:v>
      </x:c>
      <x:c r="S1911" s="120" t="n">
        <x:v>5.663162029655956e-12</x:v>
      </x:c>
      <x:c r="T1911" s="120" t="n">
        <x:v>500</x:v>
      </x:c>
      <x:c r="U1911" s="120" t="n">
        <x:v>105</x:v>
      </x:c>
      <x:c r="V1911" s="120" t="n">
        <x:v>4.670065313402657e-12</x:v>
      </x:c>
      <x:c r="W1911" s="120" t="n">
        <x:v>2.2238406254298368e-11</x:v>
      </x:c>
      <x:c r="X1911" s="120" t="n">
        <x:v>1911</x:v>
      </x:c>
      <x:c r="Y1911" s="151" t="n">
        <x:v>44565.932754629626</x:v>
      </x:c>
      <x:c r="Z1911" s="151" t="n">
        <x:v>44565.933912037035</x:v>
      </x:c>
      <x:c r="AA1911" s="120" t="n">
        <x:v>21</x:v>
      </x:c>
      <x:c r="AB1911" s="120" t="str">
        <x:v>Normal</x:v>
      </x:c>
      <x:c r="AC1911" s="120" t="n">
        <x:v>0</x:v>
      </x:c>
      <x:c r="AD1911" s="120"/>
      <x:c r="AE1911" s="120"/>
      <x:c r="AF1911" s="120"/>
      <x:c r="AG1911" s="120"/>
    </x:row>
    <x:row r="1912">
      <x:c r="A1912" s="120" t="n">
        <x:v>1911</x:v>
      </x:c>
      <x:c r="B1912" s="120" t="n">
        <x:v>0</x:v>
      </x:c>
      <x:c r="C1912" s="120" t="n">
        <x:v>1</x:v>
      </x:c>
      <x:c r="D1912" s="120" t="str">
        <x:v>CADC0872</x:v>
      </x:c>
      <x:c r="E1912" s="120" t="n">
        <x:v>5</x:v>
      </x:c>
      <x:c r="F1912" s="120" t="n">
        <x:v>85</x:v>
      </x:c>
      <x:c r="G1912" s="120" t="n">
        <x:v>18</x:v>
      </x:c>
      <x:c r="H1912" s="120" t="n">
        <x:v>0.000009518507888888888</x:v>
      </x:c>
      <x:c r="I1912" s="120" t="n">
        <x:v>5.028077251901002e-10</x:v>
      </x:c>
      <x:c r="J1912" s="120" t="n">
        <x:v>0.000022423374527267305</x:v>
      </x:c>
      <x:c r="K1912" s="120" t="n">
        <x:v>-1.131622034296982</x:v>
      </x:c>
      <x:c r="L1912" s="120" t="n">
        <x:v>-0.2776706714722084</x:v>
      </x:c>
      <x:c r="M1912" s="120" t="n">
        <x:v>1</x:v>
      </x:c>
      <x:c r="N1912" s="120" t="n">
        <x:v>1</x:v>
      </x:c>
      <x:c r="O1912" s="120" t="n">
        <x:v>1</x:v>
      </x:c>
      <x:c r="P1912" s="120" t="n">
        <x:v>2</x:v>
      </x:c>
      <x:c r="Q1912" s="120" t="n">
        <x:v>5</x:v>
      </x:c>
      <x:c r="R1912" s="120" t="n">
        <x:v>5.798409729266912e-11</x:v>
      </x:c>
      <x:c r="S1912" s="120" t="n">
        <x:v>1.4225510377655252e-11</x:v>
      </x:c>
      <x:c r="T1912" s="120" t="n">
        <x:v>425</x:v>
      </x:c>
      <x:c r="U1912" s="120" t="n">
        <x:v>90</x:v>
      </x:c>
      <x:c r="V1912" s="120" t="n">
        <x:v>5.915385002236473e-12</x:v>
      </x:c>
      <x:c r="W1912" s="120" t="n">
        <x:v>2.7933762510561124e-11</x:v>
      </x:c>
      <x:c r="X1912" s="120" t="n">
        <x:v>1912</x:v>
      </x:c>
      <x:c r="Y1912" s="151" t="n">
        <x:v>44565.933969907404</x:v>
      </x:c>
      <x:c r="Z1912" s="151" t="n">
        <x:v>44565.934953703705</x:v>
      </x:c>
      <x:c r="AA1912" s="120" t="n">
        <x:v>18</x:v>
      </x:c>
      <x:c r="AB1912" s="120" t="str">
        <x:v>Normal</x:v>
      </x:c>
      <x:c r="AC1912" s="120" t="n">
        <x:v>0</x:v>
      </x:c>
      <x:c r="AD1912" s="120"/>
      <x:c r="AE1912" s="120"/>
      <x:c r="AF1912" s="120"/>
      <x:c r="AG1912" s="120"/>
    </x:row>
    <x:row r="1913">
      <x:c r="A1913" s="120" t="n">
        <x:v>1912</x:v>
      </x:c>
      <x:c r="B1913" s="120" t="n">
        <x:v>0</x:v>
      </x:c>
      <x:c r="C1913" s="120" t="n">
        <x:v>1</x:v>
      </x:c>
      <x:c r="D1913" s="120" t="str">
        <x:v>CADC0872</x:v>
      </x:c>
      <x:c r="E1913" s="120" t="n">
        <x:v>5</x:v>
      </x:c>
      <x:c r="F1913" s="120" t="n">
        <x:v>100</x:v>
      </x:c>
      <x:c r="G1913" s="120" t="n">
        <x:v>21</x:v>
      </x:c>
      <x:c r="H1913" s="120" t="n">
        <x:v>0.00001246996519047619</x:v>
      </x:c>
      <x:c r="I1913" s="120" t="n">
        <x:v>5.060565357115816e-10</x:v>
      </x:c>
      <x:c r="J1913" s="120" t="n">
        <x:v>0.000022495700382774964</x:v>
      </x:c>
      <x:c r="K1913" s="120" t="n">
        <x:v>-1.1075575167441696</x:v>
      </x:c>
      <x:c r="L1913" s="120" t="n">
        <x:v>-0.37846649790813447</x:v>
      </x:c>
      <x:c r="M1913" s="120" t="n">
        <x:v>1</x:v>
      </x:c>
      <x:c r="N1913" s="120" t="n">
        <x:v>1</x:v>
      </x:c>
      <x:c r="O1913" s="120" t="n">
        <x:v>1</x:v>
      </x:c>
      <x:c r="P1913" s="120" t="n">
        <x:v>2</x:v>
      </x:c>
      <x:c r="Q1913" s="120" t="n">
        <x:v>5</x:v>
      </x:c>
      <x:c r="R1913" s="120" t="n">
        <x:v>4.84507541850931e-11</x:v>
      </x:c>
      <x:c r="S1913" s="120" t="n">
        <x:v>8.726981100921473e-12</x:v>
      </x:c>
      <x:c r="T1913" s="120" t="n">
        <x:v>500</x:v>
      </x:c>
      <x:c r="U1913" s="120" t="n">
        <x:v>105</x:v>
      </x:c>
      <x:c r="V1913" s="120" t="n">
        <x:v>5.060565357115816e-12</x:v>
      </x:c>
      <x:c r="W1913" s="120" t="n">
        <x:v>2.4097930271980075e-11</x:v>
      </x:c>
      <x:c r="X1913" s="120" t="n">
        <x:v>1913</x:v>
      </x:c>
      <x:c r="Y1913" s="151" t="n">
        <x:v>44565.935011574074</x:v>
      </x:c>
      <x:c r="Z1913" s="151" t="n">
        <x:v>44565.93616898148</x:v>
      </x:c>
      <x:c r="AA1913" s="120" t="n">
        <x:v>21</x:v>
      </x:c>
      <x:c r="AB1913" s="120" t="str">
        <x:v>Normal</x:v>
      </x:c>
      <x:c r="AC1913" s="120" t="n">
        <x:v>1</x:v>
      </x:c>
      <x:c r="AD1913" s="120" t="n">
        <x:v>61</x:v>
      </x:c>
      <x:c r="AE1913" s="120" t="n">
        <x:v>1</x:v>
      </x:c>
      <x:c r="AF1913" s="120" t="n">
        <x:v>61</x:v>
      </x:c>
      <x:c r="AG1913" s="120" t="str">
        <x:v>train=1|anomaly=0</x:v>
      </x:c>
    </x:row>
    <x:row r="1914">
      <x:c r="A1914" s="120" t="n">
        <x:v>1913</x:v>
      </x:c>
      <x:c r="B1914" s="120" t="n">
        <x:v>0</x:v>
      </x:c>
      <x:c r="C1914" s="120" t="n">
        <x:v>0</x:v>
      </x:c>
      <x:c r="D1914" s="120" t="str">
        <x:v>CADC0872</x:v>
      </x:c>
      <x:c r="E1914" s="120" t="n">
        <x:v>5</x:v>
      </x:c>
      <x:c r="F1914" s="120" t="n">
        <x:v>85</x:v>
      </x:c>
      <x:c r="G1914" s="120" t="n">
        <x:v>18</x:v>
      </x:c>
      <x:c r="H1914" s="120" t="n">
        <x:v>0.000007385436111111113</x:v>
      </x:c>
      <x:c r="I1914" s="120" t="n">
        <x:v>4.995864630750237e-10</x:v>
      </x:c>
      <x:c r="J1914" s="120" t="n">
        <x:v>0.000022351430895471183</x:v>
      </x:c>
      <x:c r="K1914" s="120" t="n">
        <x:v>-1.287717127277718</x:v>
      </x:c>
      <x:c r="L1914" s="120" t="n">
        <x:v>-0.09179079877413501</x:v>
      </x:c>
      <x:c r="M1914" s="120" t="n">
        <x:v>1</x:v>
      </x:c>
      <x:c r="N1914" s="120" t="n">
        <x:v>1</x:v>
      </x:c>
      <x:c r="O1914" s="120" t="n">
        <x:v>2</x:v>
      </x:c>
      <x:c r="P1914" s="120" t="n">
        <x:v>1</x:v>
      </x:c>
      <x:c r="Q1914" s="120" t="n">
        <x:v>5</x:v>
      </x:c>
      <x:c r="R1914" s="120" t="n">
        <x:v>6.004024529115846e-11</x:v>
      </x:c>
      <x:c r="S1914" s="120" t="n">
        <x:v>1.2087099927137104e-11</x:v>
      </x:c>
      <x:c r="T1914" s="120" t="n">
        <x:v>425</x:v>
      </x:c>
      <x:c r="U1914" s="120" t="n">
        <x:v>90</x:v>
      </x:c>
      <x:c r="V1914" s="120" t="n">
        <x:v>5.877487800882632e-12</x:v>
      </x:c>
      <x:c r="W1914" s="120" t="n">
        <x:v>2.7754803504167987e-11</x:v>
      </x:c>
      <x:c r="X1914" s="120" t="n">
        <x:v>1914</x:v>
      </x:c>
      <x:c r="Y1914" s="151" t="n">
        <x:v>44565.93622685185</x:v>
      </x:c>
      <x:c r="Z1914" s="151" t="n">
        <x:v>44565.937210648146</x:v>
      </x:c>
      <x:c r="AA1914" s="120" t="n">
        <x:v>18</x:v>
      </x:c>
      <x:c r="AB1914" s="120" t="str">
        <x:v>Normal</x:v>
      </x:c>
      <x:c r="AC1914" s="120" t="n">
        <x:v>0</x:v>
      </x:c>
      <x:c r="AD1914" s="120"/>
      <x:c r="AE1914" s="120"/>
      <x:c r="AF1914" s="120"/>
      <x:c r="AG1914" s="120"/>
    </x:row>
    <x:row r="1915">
      <x:c r="A1915" s="120" t="n">
        <x:v>1914</x:v>
      </x:c>
      <x:c r="B1915" s="120" t="n">
        <x:v>0</x:v>
      </x:c>
      <x:c r="C1915" s="120" t="n">
        <x:v>0</x:v>
      </x:c>
      <x:c r="D1915" s="120" t="str">
        <x:v>CADC0872</x:v>
      </x:c>
      <x:c r="E1915" s="120" t="n">
        <x:v>5</x:v>
      </x:c>
      <x:c r="F1915" s="120" t="n">
        <x:v>100</x:v>
      </x:c>
      <x:c r="G1915" s="120" t="n">
        <x:v>21</x:v>
      </x:c>
      <x:c r="H1915" s="120" t="n">
        <x:v>0.000013459552523809523</x:v>
      </x:c>
      <x:c r="I1915" s="120" t="n">
        <x:v>6.101171962563665e-10</x:v>
      </x:c>
      <x:c r="J1915" s="120" t="n">
        <x:v>0.00002470055052537021</x:v>
      </x:c>
      <x:c r="K1915" s="120" t="n">
        <x:v>-1.1789215869449523</x:v>
      </x:c>
      <x:c r="L1915" s="120" t="n">
        <x:v>-0.3538438865135973</x:v>
      </x:c>
      <x:c r="M1915" s="120" t="n">
        <x:v>1</x:v>
      </x:c>
      <x:c r="N1915" s="120" t="n">
        <x:v>1</x:v>
      </x:c>
      <x:c r="O1915" s="120" t="n">
        <x:v>1</x:v>
      </x:c>
      <x:c r="P1915" s="120" t="n">
        <x:v>2</x:v>
      </x:c>
      <x:c r="Q1915" s="120" t="n">
        <x:v>5</x:v>
      </x:c>
      <x:c r="R1915" s="120" t="n">
        <x:v>5.60113898546979e-11</x:v>
      </x:c>
      <x:c r="S1915" s="120" t="n">
        <x:v>5.3145433592047265e-12</x:v>
      </x:c>
      <x:c r="T1915" s="120" t="n">
        <x:v>500</x:v>
      </x:c>
      <x:c r="U1915" s="120" t="n">
        <x:v>105</x:v>
      </x:c>
      <x:c r="V1915" s="120" t="n">
        <x:v>6.101171962563665e-12</x:v>
      </x:c>
      <x:c r="W1915" s="120" t="n">
        <x:v>2.9053199821731736e-11</x:v>
      </x:c>
      <x:c r="X1915" s="120" t="n">
        <x:v>1915</x:v>
      </x:c>
      <x:c r="Y1915" s="151" t="n">
        <x:v>44565.937268518515</x:v>
      </x:c>
      <x:c r="Z1915" s="151" t="n">
        <x:v>44565.938425925924</x:v>
      </x:c>
      <x:c r="AA1915" s="120" t="n">
        <x:v>21</x:v>
      </x:c>
      <x:c r="AB1915" s="120" t="str">
        <x:v>Normal</x:v>
      </x:c>
      <x:c r="AC1915" s="120" t="n">
        <x:v>0</x:v>
      </x:c>
      <x:c r="AD1915" s="120"/>
      <x:c r="AE1915" s="120"/>
      <x:c r="AF1915" s="120"/>
      <x:c r="AG1915" s="120"/>
    </x:row>
    <x:row r="1916">
      <x:c r="A1916" s="120" t="n">
        <x:v>1915</x:v>
      </x:c>
      <x:c r="B1916" s="120" t="n">
        <x:v>0</x:v>
      </x:c>
      <x:c r="C1916" s="120" t="n">
        <x:v>0</x:v>
      </x:c>
      <x:c r="D1916" s="120" t="str">
        <x:v>CADC0872</x:v>
      </x:c>
      <x:c r="E1916" s="120" t="n">
        <x:v>5</x:v>
      </x:c>
      <x:c r="F1916" s="120" t="n">
        <x:v>85</x:v>
      </x:c>
      <x:c r="G1916" s="120" t="n">
        <x:v>18</x:v>
      </x:c>
      <x:c r="H1916" s="120" t="n">
        <x:v>0.000010562101666666667</x:v>
      </x:c>
      <x:c r="I1916" s="120" t="n">
        <x:v>5.436743106375695e-10</x:v>
      </x:c>
      <x:c r="J1916" s="120" t="n">
        <x:v>0.000023316824625955602</x:v>
      </x:c>
      <x:c r="K1916" s="120" t="n">
        <x:v>-1.3873597245305347</x:v>
      </x:c>
      <x:c r="L1916" s="120" t="n">
        <x:v>-0.050705363138336</x:v>
      </x:c>
      <x:c r="M1916" s="120" t="n">
        <x:v>1</x:v>
      </x:c>
      <x:c r="N1916" s="120" t="n">
        <x:v>1</x:v>
      </x:c>
      <x:c r="O1916" s="120" t="n">
        <x:v>2</x:v>
      </x:c>
      <x:c r="P1916" s="120" t="n">
        <x:v>1</x:v>
      </x:c>
      <x:c r="Q1916" s="120" t="n">
        <x:v>4</x:v>
      </x:c>
      <x:c r="R1916" s="120" t="n">
        <x:v>7.070359480338686e-11</x:v>
      </x:c>
      <x:c r="S1916" s="120" t="n">
        <x:v>1.8131534010062503e-11</x:v>
      </x:c>
      <x:c r="T1916" s="120" t="n">
        <x:v>425</x:v>
      </x:c>
      <x:c r="U1916" s="120" t="n">
        <x:v>90</x:v>
      </x:c>
      <x:c r="V1916" s="120" t="n">
        <x:v>6.3961683604419945e-12</x:v>
      </x:c>
      <x:c r="W1916" s="120" t="n">
        <x:v>3.020412836875386e-11</x:v>
      </x:c>
      <x:c r="X1916" s="120" t="n">
        <x:v>1916</x:v>
      </x:c>
      <x:c r="Y1916" s="151" t="n">
        <x:v>44565.93848379629</x:v>
      </x:c>
      <x:c r="Z1916" s="151" t="n">
        <x:v>44565.939467592594</x:v>
      </x:c>
      <x:c r="AA1916" s="120" t="n">
        <x:v>18</x:v>
      </x:c>
      <x:c r="AB1916" s="120" t="str">
        <x:v>Normal</x:v>
      </x:c>
      <x:c r="AC1916" s="120" t="n">
        <x:v>1</x:v>
      </x:c>
      <x:c r="AD1916" s="120" t="n">
        <x:v>446</x:v>
      </x:c>
      <x:c r="AE1916" s="120" t="n">
        <x:v>5</x:v>
      </x:c>
      <x:c r="AF1916" s="120" t="n">
        <x:v>46</x:v>
      </x:c>
      <x:c r="AG1916" s="120" t="str">
        <x:v>train=0|anomaly=0</x:v>
      </x:c>
    </x:row>
    <x:row r="1917">
      <x:c r="A1917" s="120" t="n">
        <x:v>1916</x:v>
      </x:c>
      <x:c r="B1917" s="120" t="n">
        <x:v>0</x:v>
      </x:c>
      <x:c r="C1917" s="120" t="n">
        <x:v>1</x:v>
      </x:c>
      <x:c r="D1917" s="120" t="str">
        <x:v>CADC0872</x:v>
      </x:c>
      <x:c r="E1917" s="120" t="n">
        <x:v>5</x:v>
      </x:c>
      <x:c r="F1917" s="120" t="n">
        <x:v>100</x:v>
      </x:c>
      <x:c r="G1917" s="120" t="n">
        <x:v>21</x:v>
      </x:c>
      <x:c r="H1917" s="120" t="n">
        <x:v>0.000010243899523809524</x:v>
      </x:c>
      <x:c r="I1917" s="120" t="n">
        <x:v>4.776446928036712e-10</x:v>
      </x:c>
      <x:c r="J1917" s="120" t="n">
        <x:v>0.00002185508391207115</x:v>
      </x:c>
      <x:c r="K1917" s="120" t="n">
        <x:v>-1.3954485410420856</x:v>
      </x:c>
      <x:c r="L1917" s="120" t="n">
        <x:v>-0.26679080797546234</x:v>
      </x:c>
      <x:c r="M1917" s="120" t="n">
        <x:v>1</x:v>
      </x:c>
      <x:c r="N1917" s="120" t="n">
        <x:v>1</x:v>
      </x:c>
      <x:c r="O1917" s="120" t="n">
        <x:v>1</x:v>
      </x:c>
      <x:c r="P1917" s="120" t="n">
        <x:v>1</x:v>
      </x:c>
      <x:c r="Q1917" s="120" t="n">
        <x:v>4</x:v>
      </x:c>
      <x:c r="R1917" s="120" t="n">
        <x:v>4.656314161304e-11</x:v>
      </x:c>
      <x:c r="S1917" s="120" t="n">
        <x:v>6.491852794130188e-12</x:v>
      </x:c>
      <x:c r="T1917" s="120" t="n">
        <x:v>500</x:v>
      </x:c>
      <x:c r="U1917" s="120" t="n">
        <x:v>105</x:v>
      </x:c>
      <x:c r="V1917" s="120" t="n">
        <x:v>4.776446928036712e-12</x:v>
      </x:c>
      <x:c r="W1917" s="120" t="n">
        <x:v>2.2744985371603393e-11</x:v>
      </x:c>
      <x:c r="X1917" s="120" t="n">
        <x:v>1917</x:v>
      </x:c>
      <x:c r="Y1917" s="151" t="n">
        <x:v>44565.93952546296</x:v>
      </x:c>
      <x:c r="Z1917" s="151" t="n">
        <x:v>44565.94068287037</x:v>
      </x:c>
      <x:c r="AA1917" s="120" t="n">
        <x:v>21</x:v>
      </x:c>
      <x:c r="AB1917" s="120" t="str">
        <x:v>Normal</x:v>
      </x:c>
      <x:c r="AC1917" s="120" t="n">
        <x:v>1</x:v>
      </x:c>
      <x:c r="AD1917" s="120" t="n">
        <x:v>300</x:v>
      </x:c>
      <x:c r="AE1917" s="120" t="n">
        <x:v>3</x:v>
      </x:c>
      <x:c r="AF1917" s="120" t="n">
        <x:v>100</x:v>
      </x:c>
      <x:c r="AG1917" s="120" t="str">
        <x:v>train=1|anomaly=0</x:v>
      </x:c>
    </x:row>
    <x:row r="1918">
      <x:c r="A1918" s="120" t="n">
        <x:v>1917</x:v>
      </x:c>
      <x:c r="B1918" s="120" t="n">
        <x:v>0</x:v>
      </x:c>
      <x:c r="C1918" s="120" t="n">
        <x:v>0</x:v>
      </x:c>
      <x:c r="D1918" s="120" t="str">
        <x:v>CADC0872</x:v>
      </x:c>
      <x:c r="E1918" s="120" t="n">
        <x:v>5</x:v>
      </x:c>
      <x:c r="F1918" s="120" t="n">
        <x:v>85</x:v>
      </x:c>
      <x:c r="G1918" s="120" t="n">
        <x:v>18</x:v>
      </x:c>
      <x:c r="H1918" s="120" t="n">
        <x:v>0.000008034340000000001</x:v>
      </x:c>
      <x:c r="I1918" s="120" t="n">
        <x:v>5.213893805610778e-10</x:v>
      </x:c>
      <x:c r="J1918" s="120" t="n">
        <x:v>0.00002283395236399248</x:v>
      </x:c>
      <x:c r="K1918" s="120" t="n">
        <x:v>-1.4764302395880946</x:v>
      </x:c>
      <x:c r="L1918" s="120" t="n">
        <x:v>0.026365545668947474</x:v>
      </x:c>
      <x:c r="M1918" s="120" t="n">
        <x:v>1</x:v>
      </x:c>
      <x:c r="N1918" s="120" t="n">
        <x:v>1</x:v>
      </x:c>
      <x:c r="O1918" s="120" t="n">
        <x:v>2</x:v>
      </x:c>
      <x:c r="P1918" s="120" t="n">
        <x:v>2</x:v>
      </x:c>
      <x:c r="Q1918" s="120" t="n">
        <x:v>4</x:v>
      </x:c>
      <x:c r="R1918" s="120" t="n">
        <x:v>7.119721234544082e-11</x:v>
      </x:c>
      <x:c r="S1918" s="120" t="n">
        <x:v>2.659003361823593e-11</x:v>
      </x:c>
      <x:c r="T1918" s="120" t="n">
        <x:v>425</x:v>
      </x:c>
      <x:c r="U1918" s="120" t="n">
        <x:v>90</x:v>
      </x:c>
      <x:c r="V1918" s="120" t="n">
        <x:v>6.133992712483268e-12</x:v>
      </x:c>
      <x:c r="W1918" s="120" t="n">
        <x:v>2.8966076697837654e-11</x:v>
      </x:c>
      <x:c r="X1918" s="120" t="n">
        <x:v>1918</x:v>
      </x:c>
      <x:c r="Y1918" s="151" t="n">
        <x:v>44565.94074074074</x:v>
      </x:c>
      <x:c r="Z1918" s="151" t="n">
        <x:v>44565.941724537035</x:v>
      </x:c>
      <x:c r="AA1918" s="120" t="n">
        <x:v>18</x:v>
      </x:c>
      <x:c r="AB1918" s="120" t="str">
        <x:v>Normal</x:v>
      </x:c>
      <x:c r="AC1918" s="120" t="n">
        <x:v>1</x:v>
      </x:c>
      <x:c r="AD1918" s="120" t="n">
        <x:v>694</x:v>
      </x:c>
      <x:c r="AE1918" s="120" t="n">
        <x:v>7</x:v>
      </x:c>
      <x:c r="AF1918" s="120" t="n">
        <x:v>94</x:v>
      </x:c>
      <x:c r="AG1918" s="120" t="str">
        <x:v>train=0|anomaly=0</x:v>
      </x:c>
    </x:row>
    <x:row r="1919">
      <x:c r="A1919" s="120" t="n">
        <x:v>1918</x:v>
      </x:c>
      <x:c r="B1919" s="120" t="n">
        <x:v>0</x:v>
      </x:c>
      <x:c r="C1919" s="120" t="n">
        <x:v>0</x:v>
      </x:c>
      <x:c r="D1919" s="120" t="str">
        <x:v>CADC0872</x:v>
      </x:c>
      <x:c r="E1919" s="120" t="n">
        <x:v>5</x:v>
      </x:c>
      <x:c r="F1919" s="120" t="n">
        <x:v>100</x:v>
      </x:c>
      <x:c r="G1919" s="120" t="n">
        <x:v>21</x:v>
      </x:c>
      <x:c r="H1919" s="120" t="n">
        <x:v>0.000003800610476190477</x:v>
      </x:c>
      <x:c r="I1919" s="120" t="n">
        <x:v>3.5564612629814744e-10</x:v>
      </x:c>
      <x:c r="J1919" s="120" t="n">
        <x:v>0.000018858582298204376</x:v>
      </x:c>
      <x:c r="K1919" s="120" t="n">
        <x:v>-1.4352981393538207</x:v>
      </x:c>
      <x:c r="L1919" s="120" t="n">
        <x:v>-0.2045576920710034</x:v>
      </x:c>
      <x:c r="M1919" s="120" t="n">
        <x:v>1</x:v>
      </x:c>
      <x:c r="N1919" s="120" t="n">
        <x:v>1</x:v>
      </x:c>
      <x:c r="O1919" s="120" t="n">
        <x:v>2</x:v>
      </x:c>
      <x:c r="P1919" s="120" t="n">
        <x:v>3</x:v>
      </x:c>
      <x:c r="Q1919" s="120" t="n">
        <x:v>7</x:v>
      </x:c>
      <x:c r="R1919" s="120" t="n">
        <x:v>3.838867869117e-11</x:v>
      </x:c>
      <x:c r="S1919" s="120" t="n">
        <x:v>1.4477084703833797e-11</x:v>
      </x:c>
      <x:c r="T1919" s="120" t="n">
        <x:v>500</x:v>
      </x:c>
      <x:c r="U1919" s="120" t="n">
        <x:v>105</x:v>
      </x:c>
      <x:c r="V1919" s="120" t="n">
        <x:v>3.5564612629814743e-12</x:v>
      </x:c>
      <x:c r="W1919" s="120" t="n">
        <x:v>1.6935529823721307e-11</x:v>
      </x:c>
      <x:c r="X1919" s="120" t="n">
        <x:v>1919</x:v>
      </x:c>
      <x:c r="Y1919" s="151" t="n">
        <x:v>44565.941782407404</x:v>
      </x:c>
      <x:c r="Z1919" s="151" t="n">
        <x:v>44565.94293981481</x:v>
      </x:c>
      <x:c r="AA1919" s="120" t="n">
        <x:v>21</x:v>
      </x:c>
      <x:c r="AB1919" s="120" t="str">
        <x:v>Normal</x:v>
      </x:c>
      <x:c r="AC1919" s="120" t="n">
        <x:v>1</x:v>
      </x:c>
      <x:c r="AD1919" s="120" t="n">
        <x:v>515</x:v>
      </x:c>
      <x:c r="AE1919" s="120" t="n">
        <x:v>6</x:v>
      </x:c>
      <x:c r="AF1919" s="120" t="n">
        <x:v>15</x:v>
      </x:c>
      <x:c r="AG1919" s="120" t="str">
        <x:v>train=0|anomaly=0</x:v>
      </x:c>
    </x:row>
    <x:row r="1920">
      <x:c r="A1920" s="120" t="n">
        <x:v>1919</x:v>
      </x:c>
      <x:c r="B1920" s="120" t="n">
        <x:v>0</x:v>
      </x:c>
      <x:c r="C1920" s="120" t="n">
        <x:v>1</x:v>
      </x:c>
      <x:c r="D1920" s="120" t="str">
        <x:v>CADC0872</x:v>
      </x:c>
      <x:c r="E1920" s="120" t="n">
        <x:v>5</x:v>
      </x:c>
      <x:c r="F1920" s="120" t="n">
        <x:v>90</x:v>
      </x:c>
      <x:c r="G1920" s="120" t="n">
        <x:v>19</x:v>
      </x:c>
      <x:c r="H1920" s="120" t="n">
        <x:v>0.0000036493026315789464</x:v>
      </x:c>
      <x:c r="I1920" s="120" t="n">
        <x:v>4.393609920426299e-10</x:v>
      </x:c>
      <x:c r="J1920" s="120" t="n">
        <x:v>0.00002096093967460977</x:v>
      </x:c>
      <x:c r="K1920" s="120" t="n">
        <x:v>-1.491031032658101</x:v>
      </x:c>
      <x:c r="L1920" s="120" t="n">
        <x:v>0.05631690910987742</x:v>
      </x:c>
      <x:c r="M1920" s="120" t="n">
        <x:v>1</x:v>
      </x:c>
      <x:c r="N1920" s="120" t="n">
        <x:v>1</x:v>
      </x:c>
      <x:c r="O1920" s="120" t="n">
        <x:v>2</x:v>
      </x:c>
      <x:c r="P1920" s="120" t="n">
        <x:v>2</x:v>
      </x:c>
      <x:c r="Q1920" s="120" t="n">
        <x:v>6</x:v>
      </x:c>
      <x:c r="R1920" s="120" t="n">
        <x:v>5.254960148168765e-11</x:v>
      </x:c>
      <x:c r="S1920" s="120" t="n">
        <x:v>1.2928931550108653e-11</x:v>
      </x:c>
      <x:c r="T1920" s="120" t="n">
        <x:v>450</x:v>
      </x:c>
      <x:c r="U1920" s="120" t="n">
        <x:v>95</x:v>
      </x:c>
      <x:c r="V1920" s="120" t="n">
        <x:v>4.8817888004736656e-12</x:v>
      </x:c>
      <x:c r="W1920" s="120" t="n">
        <x:v>2.3124262739085785e-11</x:v>
      </x:c>
      <x:c r="X1920" s="120" t="n">
        <x:v>1920</x:v>
      </x:c>
      <x:c r="Y1920" s="151" t="n">
        <x:v>44565.94299768518</x:v>
      </x:c>
      <x:c r="Z1920" s="151" t="n">
        <x:v>44565.94403935185</x:v>
      </x:c>
      <x:c r="AA1920" s="120" t="n">
        <x:v>19</x:v>
      </x:c>
      <x:c r="AB1920" s="120" t="str">
        <x:v>Normal</x:v>
      </x:c>
      <x:c r="AC1920" s="120" t="n">
        <x:v>1</x:v>
      </x:c>
      <x:c r="AD1920" s="120" t="n">
        <x:v>126</x:v>
      </x:c>
      <x:c r="AE1920" s="120" t="n">
        <x:v>2</x:v>
      </x:c>
      <x:c r="AF1920" s="120" t="n">
        <x:v>26</x:v>
      </x:c>
      <x:c r="AG1920" s="120" t="str">
        <x:v>train=1|anomaly=0</x:v>
      </x:c>
    </x:row>
    <x:row r="1921">
      <x:c r="A1921" s="120" t="n">
        <x:v>1920</x:v>
      </x:c>
      <x:c r="B1921" s="120" t="n">
        <x:v>0</x:v>
      </x:c>
      <x:c r="C1921" s="120" t="n">
        <x:v>1</x:v>
      </x:c>
      <x:c r="D1921" s="120" t="str">
        <x:v>CADC0872</x:v>
      </x:c>
      <x:c r="E1921" s="120" t="n">
        <x:v>5</x:v>
      </x:c>
      <x:c r="F1921" s="120" t="n">
        <x:v>90</x:v>
      </x:c>
      <x:c r="G1921" s="120" t="n">
        <x:v>19</x:v>
      </x:c>
      <x:c r="H1921" s="120" t="n">
        <x:v>0.0000016760505263157896</x:v>
      </x:c>
      <x:c r="I1921" s="120" t="n">
        <x:v>2.116518790872787e-10</x:v>
      </x:c>
      <x:c r="J1921" s="120" t="n">
        <x:v>0.000014548260345734768</x:v>
      </x:c>
      <x:c r="K1921" s="120" t="n">
        <x:v>-1.4558089950421624</x:v>
      </x:c>
      <x:c r="L1921" s="120" t="n">
        <x:v>-0.21676164750789562</x:v>
      </x:c>
      <x:c r="M1921" s="120" t="n">
        <x:v>1</x:v>
      </x:c>
      <x:c r="N1921" s="120" t="n">
        <x:v>1</x:v>
      </x:c>
      <x:c r="O1921" s="120" t="n">
        <x:v>2</x:v>
      </x:c>
      <x:c r="P1921" s="120" t="n">
        <x:v>3</x:v>
      </x:c>
      <x:c r="Q1921" s="120" t="n">
        <x:v>4</x:v>
      </x:c>
      <x:c r="R1921" s="120" t="n">
        <x:v>2.840800151101358e-11</x:v>
      </x:c>
      <x:c r="S1921" s="120" t="n">
        <x:v>9.5588581818263e-12</x:v>
      </x:c>
      <x:c r="T1921" s="120" t="n">
        <x:v>450</x:v>
      </x:c>
      <x:c r="U1921" s="120" t="n">
        <x:v>95</x:v>
      </x:c>
      <x:c r="V1921" s="120" t="n">
        <x:v>2.3516875454142075e-12</x:v>
      </x:c>
      <x:c r="W1921" s="120" t="n">
        <x:v>1.1139572583540983e-11</x:v>
      </x:c>
      <x:c r="X1921" s="120" t="n">
        <x:v>1921</x:v>
      </x:c>
      <x:c r="Y1921" s="151" t="n">
        <x:v>44565.94409722222</x:v>
      </x:c>
      <x:c r="Z1921" s="151" t="n">
        <x:v>44565.94513888889</x:v>
      </x:c>
      <x:c r="AA1921" s="120" t="n">
        <x:v>19</x:v>
      </x:c>
      <x:c r="AB1921" s="120" t="str">
        <x:v>Normal</x:v>
      </x:c>
      <x:c r="AC1921" s="120" t="n">
        <x:v>1</x:v>
      </x:c>
      <x:c r="AD1921" s="120" t="n">
        <x:v>630</x:v>
      </x:c>
      <x:c r="AE1921" s="120" t="n">
        <x:v>7</x:v>
      </x:c>
      <x:c r="AF1921" s="120" t="n">
        <x:v>30</x:v>
      </x:c>
      <x:c r="AG1921" s="120" t="str">
        <x:v>train=1|anomaly=0</x:v>
      </x:c>
    </x:row>
    <x:row r="1922">
      <x:c r="A1922" s="120" t="n">
        <x:v>1921</x:v>
      </x:c>
      <x:c r="B1922" s="120" t="n">
        <x:v>0</x:v>
      </x:c>
      <x:c r="C1922" s="120" t="n">
        <x:v>0</x:v>
      </x:c>
      <x:c r="D1922" s="120" t="str">
        <x:v>CADC0872</x:v>
      </x:c>
      <x:c r="E1922" s="120" t="n">
        <x:v>5</x:v>
      </x:c>
      <x:c r="F1922" s="120" t="n">
        <x:v>95</x:v>
      </x:c>
      <x:c r="G1922" s="120" t="n">
        <x:v>20</x:v>
      </x:c>
      <x:c r="H1922" s="120" t="n">
        <x:v>7.509934999999998e-7</x:v>
      </x:c>
      <x:c r="I1922" s="120" t="n">
        <x:v>3.226818213715228e-10</x:v>
      </x:c>
      <x:c r="J1922" s="120" t="n">
        <x:v>0.000017963346608344525</x:v>
      </x:c>
      <x:c r="K1922" s="120" t="n">
        <x:v>-1.519240289496465</x:v>
      </x:c>
      <x:c r="L1922" s="120" t="n">
        <x:v>0.13850447513843284</x:v>
      </x:c>
      <x:c r="M1922" s="120" t="n">
        <x:v>1</x:v>
      </x:c>
      <x:c r="N1922" s="120" t="n">
        <x:v>1</x:v>
      </x:c>
      <x:c r="O1922" s="120" t="n">
        <x:v>2</x:v>
      </x:c>
      <x:c r="P1922" s="120" t="n">
        <x:v>1</x:v>
      </x:c>
      <x:c r="Q1922" s="120" t="n">
        <x:v>6</x:v>
      </x:c>
      <x:c r="R1922" s="120" t="n">
        <x:v>3.525002418235623e-11</x:v>
      </x:c>
      <x:c r="S1922" s="120" t="n">
        <x:v>7.829190384339503e-12</x:v>
      </x:c>
      <x:c r="T1922" s="120" t="n">
        <x:v>475</x:v>
      </x:c>
      <x:c r="U1922" s="120" t="n">
        <x:v>100</x:v>
      </x:c>
      <x:c r="V1922" s="120" t="n">
        <x:v>3.3966507512791873e-12</x:v>
      </x:c>
      <x:c r="W1922" s="120" t="n">
        <x:v>1.613409106857614e-11</x:v>
      </x:c>
      <x:c r="X1922" s="120" t="n">
        <x:v>1922</x:v>
      </x:c>
      <x:c r="Y1922" s="151" t="n">
        <x:v>44565.94519675926</x:v>
      </x:c>
      <x:c r="Z1922" s="151" t="n">
        <x:v>44565.94629629629</x:v>
      </x:c>
      <x:c r="AA1922" s="120" t="n">
        <x:v>20</x:v>
      </x:c>
      <x:c r="AB1922" s="120" t="str">
        <x:v>Normal</x:v>
      </x:c>
      <x:c r="AC1922" s="120" t="n">
        <x:v>1</x:v>
      </x:c>
      <x:c r="AD1922" s="120" t="n">
        <x:v>877</x:v>
      </x:c>
      <x:c r="AE1922" s="120" t="n">
        <x:v>9</x:v>
      </x:c>
      <x:c r="AF1922" s="120" t="n">
        <x:v>77</x:v>
      </x:c>
      <x:c r="AG1922" s="120" t="str">
        <x:v>train=0|anomaly=0</x:v>
      </x:c>
    </x:row>
    <x:row r="1923">
      <x:c r="A1923" s="120" t="n">
        <x:v>1922</x:v>
      </x:c>
      <x:c r="B1923" s="120" t="n">
        <x:v>0</x:v>
      </x:c>
      <x:c r="C1923" s="120" t="n">
        <x:v>1</x:v>
      </x:c>
      <x:c r="D1923" s="120" t="str">
        <x:v>CADC0872</x:v>
      </x:c>
      <x:c r="E1923" s="120" t="n">
        <x:v>5</x:v>
      </x:c>
      <x:c r="F1923" s="120" t="n">
        <x:v>95</x:v>
      </x:c>
      <x:c r="G1923" s="120" t="n">
        <x:v>20</x:v>
      </x:c>
      <x:c r="H1923" s="120" t="n">
        <x:v>-0.0000024234671000000003</x:v>
      </x:c>
      <x:c r="I1923" s="120" t="n">
        <x:v>1.5826811042271382e-10</x:v>
      </x:c>
      <x:c r="J1923" s="120" t="n">
        <x:v>0.000012580465429494802</x:v>
      </x:c>
      <x:c r="K1923" s="120" t="n">
        <x:v>-1.5172810461992996</x:v>
      </x:c>
      <x:c r="L1923" s="120" t="n">
        <x:v>-0.049091376349021464</x:v>
      </x:c>
      <x:c r="M1923" s="120" t="n">
        <x:v>1</x:v>
      </x:c>
      <x:c r="N1923" s="120" t="n">
        <x:v>1</x:v>
      </x:c>
      <x:c r="O1923" s="120" t="n">
        <x:v>2</x:v>
      </x:c>
      <x:c r="P1923" s="120" t="n">
        <x:v>1</x:v>
      </x:c>
      <x:c r="Q1923" s="120" t="n">
        <x:v>6</x:v>
      </x:c>
      <x:c r="R1923" s="120" t="n">
        <x:v>1.8024267248981255e-11</x:v>
      </x:c>
      <x:c r="S1923" s="120" t="n">
        <x:v>4.488853894119114e-12</x:v>
      </x:c>
      <x:c r="T1923" s="120" t="n">
        <x:v>475</x:v>
      </x:c>
      <x:c r="U1923" s="120" t="n">
        <x:v>100</x:v>
      </x:c>
      <x:c r="V1923" s="120" t="n">
        <x:v>1.665980109712777e-12</x:v>
      </x:c>
      <x:c r="W1923" s="120" t="n">
        <x:v>7.91340552113569e-12</x:v>
      </x:c>
      <x:c r="X1923" s="120" t="n">
        <x:v>1923</x:v>
      </x:c>
      <x:c r="Y1923" s="151" t="n">
        <x:v>44565.94635416667</x:v>
      </x:c>
      <x:c r="Z1923" s="151" t="n">
        <x:v>44565.9474537037</x:v>
      </x:c>
      <x:c r="AA1923" s="120" t="n">
        <x:v>20</x:v>
      </x:c>
      <x:c r="AB1923" s="120" t="str">
        <x:v>Normal</x:v>
      </x:c>
      <x:c r="AC1923" s="120" t="n">
        <x:v>1</x:v>
      </x:c>
      <x:c r="AD1923" s="120" t="n">
        <x:v>184</x:v>
      </x:c>
      <x:c r="AE1923" s="120" t="n">
        <x:v>2</x:v>
      </x:c>
      <x:c r="AF1923" s="120" t="n">
        <x:v>84</x:v>
      </x:c>
      <x:c r="AG1923" s="120" t="str">
        <x:v>train=1|anomaly=0</x:v>
      </x:c>
    </x:row>
    <x:row r="1924">
      <x:c r="A1924" s="120" t="n">
        <x:v>1923</x:v>
      </x:c>
      <x:c r="B1924" s="120" t="n">
        <x:v>0</x:v>
      </x:c>
      <x:c r="C1924" s="120" t="n">
        <x:v>0</x:v>
      </x:c>
      <x:c r="D1924" s="120" t="str">
        <x:v>CADC0872</x:v>
      </x:c>
      <x:c r="E1924" s="120" t="n">
        <x:v>5</x:v>
      </x:c>
      <x:c r="F1924" s="120" t="n">
        <x:v>95</x:v>
      </x:c>
      <x:c r="G1924" s="120" t="n">
        <x:v>20</x:v>
      </x:c>
      <x:c r="H1924" s="120" t="n">
        <x:v>-4.10145635e-7</x:v>
      </x:c>
      <x:c r="I1924" s="120" t="n">
        <x:v>2.098824291479419e-10</x:v>
      </x:c>
      <x:c r="J1924" s="120" t="n">
        <x:v>0.000014487319598460646</x:v>
      </x:c>
      <x:c r="K1924" s="120" t="n">
        <x:v>-1.5656047217867588</x:v>
      </x:c>
      <x:c r="L1924" s="120" t="n">
        <x:v>0.08147491987926728</x:v>
      </x:c>
      <x:c r="M1924" s="120" t="n">
        <x:v>1</x:v>
      </x:c>
      <x:c r="N1924" s="120" t="n">
        <x:v>1</x:v>
      </x:c>
      <x:c r="O1924" s="120" t="n">
        <x:v>2</x:v>
      </x:c>
      <x:c r="P1924" s="120" t="n">
        <x:v>3</x:v>
      </x:c>
      <x:c r="Q1924" s="120" t="n">
        <x:v>6</x:v>
      </x:c>
      <x:c r="R1924" s="120" t="n">
        <x:v>2.483317388742372e-11</x:v>
      </x:c>
      <x:c r="S1924" s="120" t="n">
        <x:v>1.2475265937971985e-11</x:v>
      </x:c>
      <x:c r="T1924" s="120" t="n">
        <x:v>475</x:v>
      </x:c>
      <x:c r="U1924" s="120" t="n">
        <x:v>100</x:v>
      </x:c>
      <x:c r="V1924" s="120" t="n">
        <x:v>2.2092887278730728e-12</x:v>
      </x:c>
      <x:c r="W1924" s="120" t="n">
        <x:v>1.0494121457397095e-11</x:v>
      </x:c>
      <x:c r="X1924" s="120" t="n">
        <x:v>1924</x:v>
      </x:c>
      <x:c r="Y1924" s="151" t="n">
        <x:v>44565.94751157407</x:v>
      </x:c>
      <x:c r="Z1924" s="151" t="n">
        <x:v>44565.94861111111</x:v>
      </x:c>
      <x:c r="AA1924" s="120" t="n">
        <x:v>20</x:v>
      </x:c>
      <x:c r="AB1924" s="120" t="str">
        <x:v>Normal</x:v>
      </x:c>
      <x:c r="AC1924" s="120" t="n">
        <x:v>0</x:v>
      </x:c>
      <x:c r="AD1924" s="120"/>
      <x:c r="AE1924" s="120"/>
      <x:c r="AF1924" s="120"/>
      <x:c r="AG1924" s="120"/>
    </x:row>
    <x:row r="1925">
      <x:c r="A1925" s="120" t="n">
        <x:v>1924</x:v>
      </x:c>
      <x:c r="B1925" s="120" t="n">
        <x:v>0</x:v>
      </x:c>
      <x:c r="C1925" s="120" t="n">
        <x:v>1</x:v>
      </x:c>
      <x:c r="D1925" s="120" t="str">
        <x:v>CADC0872</x:v>
      </x:c>
      <x:c r="E1925" s="120" t="n">
        <x:v>5</x:v>
      </x:c>
      <x:c r="F1925" s="120" t="n">
        <x:v>85</x:v>
      </x:c>
      <x:c r="G1925" s="120" t="n">
        <x:v>18</x:v>
      </x:c>
      <x:c r="H1925" s="120" t="n">
        <x:v>-0.000002104187</x:v>
      </x:c>
      <x:c r="I1925" s="120" t="n">
        <x:v>8.936024973070089e-11</x:v>
      </x:c>
      <x:c r="J1925" s="120" t="n">
        <x:v>0.00000945305504748073</x:v>
      </x:c>
      <x:c r="K1925" s="120" t="n">
        <x:v>-1.3351325142085286</x:v>
      </x:c>
      <x:c r="L1925" s="120" t="n">
        <x:v>-0.14938729504471682</x:v>
      </x:c>
      <x:c r="M1925" s="120" t="n">
        <x:v>1</x:v>
      </x:c>
      <x:c r="N1925" s="120" t="n">
        <x:v>1</x:v>
      </x:c>
      <x:c r="O1925" s="120" t="n">
        <x:v>1</x:v>
      </x:c>
      <x:c r="P1925" s="120" t="n">
        <x:v>2</x:v>
      </x:c>
      <x:c r="Q1925" s="120" t="n">
        <x:v>7</x:v>
      </x:c>
      <x:c r="R1925" s="120" t="n">
        <x:v>1.3683963374975543e-11</x:v>
      </x:c>
      <x:c r="S1925" s="120" t="n">
        <x:v>3.822718762998939e-12</x:v>
      </x:c>
      <x:c r="T1925" s="120" t="n">
        <x:v>425</x:v>
      </x:c>
      <x:c r="U1925" s="120" t="n">
        <x:v>90</x:v>
      </x:c>
      <x:c r="V1925" s="120" t="n">
        <x:v>1.0512970556553045e-12</x:v>
      </x:c>
      <x:c r="W1925" s="120" t="n">
        <x:v>4.964458318372272e-12</x:v>
      </x:c>
      <x:c r="X1925" s="120" t="n">
        <x:v>1925</x:v>
      </x:c>
      <x:c r="Y1925" s="151" t="n">
        <x:v>44565.94866898148</x:v>
      </x:c>
      <x:c r="Z1925" s="151" t="n">
        <x:v>44565.94965277778</x:v>
      </x:c>
      <x:c r="AA1925" s="120" t="n">
        <x:v>18</x:v>
      </x:c>
      <x:c r="AB1925" s="120" t="str">
        <x:v>Normal</x:v>
      </x:c>
      <x:c r="AC1925" s="120" t="n">
        <x:v>0</x:v>
      </x:c>
      <x:c r="AD1925" s="120"/>
      <x:c r="AE1925" s="120"/>
      <x:c r="AF1925" s="120"/>
      <x:c r="AG1925" s="120"/>
    </x:row>
    <x:row r="1926">
      <x:c r="A1926" s="120" t="n">
        <x:v>1925</x:v>
      </x:c>
      <x:c r="B1926" s="120" t="n">
        <x:v>0</x:v>
      </x:c>
      <x:c r="C1926" s="120" t="n">
        <x:v>1</x:v>
      </x:c>
      <x:c r="D1926" s="120" t="str">
        <x:v>CADC0872</x:v>
      </x:c>
      <x:c r="E1926" s="120" t="n">
        <x:v>5</x:v>
      </x:c>
      <x:c r="F1926" s="120" t="n">
        <x:v>95</x:v>
      </x:c>
      <x:c r="G1926" s="120" t="n">
        <x:v>20</x:v>
      </x:c>
      <x:c r="H1926" s="120" t="n">
        <x:v>-5.861354499999996e-7</x:v>
      </x:c>
      <x:c r="I1926" s="120" t="n">
        <x:v>1.6723416291987032e-10</x:v>
      </x:c>
      <x:c r="J1926" s="120" t="n">
        <x:v>0.000012931904844989787</x:v>
      </x:c>
      <x:c r="K1926" s="120" t="n">
        <x:v>-1.5194456893816985</x:v>
      </x:c>
      <x:c r="L1926" s="120" t="n">
        <x:v>0.04852340359768681</x:v>
      </x:c>
      <x:c r="M1926" s="120" t="n">
        <x:v>1</x:v>
      </x:c>
      <x:c r="N1926" s="120" t="n">
        <x:v>1</x:v>
      </x:c>
      <x:c r="O1926" s="120" t="n">
        <x:v>2</x:v>
      </x:c>
      <x:c r="P1926" s="120" t="n">
        <x:v>3</x:v>
      </x:c>
      <x:c r="Q1926" s="120" t="n">
        <x:v>6</x:v>
      </x:c>
      <x:c r="R1926" s="120" t="n">
        <x:v>1.889502635840027e-11</x:v>
      </x:c>
      <x:c r="S1926" s="120" t="n">
        <x:v>6.2323704576391e-12</x:v>
      </x:c>
      <x:c r="T1926" s="120" t="n">
        <x:v>475</x:v>
      </x:c>
      <x:c r="U1926" s="120" t="n">
        <x:v>100</x:v>
      </x:c>
      <x:c r="V1926" s="120" t="n">
        <x:v>1.7603596096828455e-12</x:v>
      </x:c>
      <x:c r="W1926" s="120" t="n">
        <x:v>8.361708145993516e-12</x:v>
      </x:c>
      <x:c r="X1926" s="120" t="n">
        <x:v>1926</x:v>
      </x:c>
      <x:c r="Y1926" s="151" t="n">
        <x:v>44565.94971064815</x:v>
      </x:c>
      <x:c r="Z1926" s="151" t="n">
        <x:v>44565.95081018518</x:v>
      </x:c>
      <x:c r="AA1926" s="120" t="n">
        <x:v>20</x:v>
      </x:c>
      <x:c r="AB1926" s="120" t="str">
        <x:v>Normal</x:v>
      </x:c>
      <x:c r="AC1926" s="120" t="n">
        <x:v>0</x:v>
      </x:c>
      <x:c r="AD1926" s="120"/>
      <x:c r="AE1926" s="120"/>
      <x:c r="AF1926" s="120"/>
      <x:c r="AG1926" s="120"/>
    </x:row>
    <x:row r="1927">
      <x:c r="A1927" s="120" t="n">
        <x:v>1926</x:v>
      </x:c>
      <x:c r="B1927" s="120" t="n">
        <x:v>0</x:v>
      </x:c>
      <x:c r="C1927" s="120" t="n">
        <x:v>1</x:v>
      </x:c>
      <x:c r="D1927" s="120" t="str">
        <x:v>CADC0872</x:v>
      </x:c>
      <x:c r="E1927" s="120" t="n">
        <x:v>5</x:v>
      </x:c>
      <x:c r="F1927" s="120" t="n">
        <x:v>95</x:v>
      </x:c>
      <x:c r="G1927" s="120" t="n">
        <x:v>20</x:v>
      </x:c>
      <x:c r="H1927" s="120" t="n">
        <x:v>-0.0000025906568</x:v>
      </x:c>
      <x:c r="I1927" s="120" t="n">
        <x:v>1.0186682253974057e-10</x:v>
      </x:c>
      <x:c r="J1927" s="120" t="n">
        <x:v>0.000010092909518059724</x:v>
      </x:c>
      <x:c r="K1927" s="120" t="n">
        <x:v>-1.4110634745213542</x:v>
      </x:c>
      <x:c r="L1927" s="120" t="n">
        <x:v>0.13508980331683176</x:v>
      </x:c>
      <x:c r="M1927" s="120" t="n">
        <x:v>1</x:v>
      </x:c>
      <x:c r="N1927" s="120" t="n">
        <x:v>1</x:v>
      </x:c>
      <x:c r="O1927" s="120" t="n">
        <x:v>1</x:v>
      </x:c>
      <x:c r="P1927" s="120" t="n">
        <x:v>4</x:v>
      </x:c>
      <x:c r="Q1927" s="120" t="n">
        <x:v>5</x:v>
      </x:c>
      <x:c r="R1927" s="120" t="n">
        <x:v>1.2788748746570548e-11</x:v>
      </x:c>
      <x:c r="S1927" s="120" t="n">
        <x:v>5.07935036999595e-12</x:v>
      </x:c>
      <x:c r="T1927" s="120" t="n">
        <x:v>475</x:v>
      </x:c>
      <x:c r="U1927" s="120" t="n">
        <x:v>100</x:v>
      </x:c>
      <x:c r="V1927" s="120" t="n">
        <x:v>1.0722823425235849e-12</x:v>
      </x:c>
      <x:c r="W1927" s="120" t="n">
        <x:v>5.0933411269870284e-12</x:v>
      </x:c>
      <x:c r="X1927" s="120" t="n">
        <x:v>1927</x:v>
      </x:c>
      <x:c r="Y1927" s="151" t="n">
        <x:v>44565.95086805556</x:v>
      </x:c>
      <x:c r="Z1927" s="151" t="n">
        <x:v>44565.95196759259</x:v>
      </x:c>
      <x:c r="AA1927" s="120" t="n">
        <x:v>20</x:v>
      </x:c>
      <x:c r="AB1927" s="120" t="str">
        <x:v>Normal</x:v>
      </x:c>
      <x:c r="AC1927" s="120" t="n">
        <x:v>0</x:v>
      </x:c>
      <x:c r="AD1927" s="120"/>
      <x:c r="AE1927" s="120"/>
      <x:c r="AF1927" s="120"/>
      <x:c r="AG1927" s="120"/>
    </x:row>
    <x:row r="1928">
      <x:c r="A1928" s="120" t="n">
        <x:v>1927</x:v>
      </x:c>
      <x:c r="B1928" s="120" t="n">
        <x:v>0</x:v>
      </x:c>
      <x:c r="C1928" s="120" t="n">
        <x:v>1</x:v>
      </x:c>
      <x:c r="D1928" s="120" t="str">
        <x:v>CADC0872</x:v>
      </x:c>
      <x:c r="E1928" s="120" t="n">
        <x:v>5</x:v>
      </x:c>
      <x:c r="F1928" s="120" t="n">
        <x:v>95</x:v>
      </x:c>
      <x:c r="G1928" s="120" t="n">
        <x:v>20</x:v>
      </x:c>
      <x:c r="H1928" s="120" t="n">
        <x:v>1.3877605000000026e-7</x:v>
      </x:c>
      <x:c r="I1928" s="120" t="n">
        <x:v>1.7022034746645344e-10</x:v>
      </x:c>
      <x:c r="J1928" s="120" t="n">
        <x:v>0.000013046852013664194</x:v>
      </x:c>
      <x:c r="K1928" s="120" t="n">
        <x:v>-1.5321270887373009</x:v>
      </x:c>
      <x:c r="L1928" s="120" t="n">
        <x:v>0.11346572740575729</x:v>
      </x:c>
      <x:c r="M1928" s="120" t="n">
        <x:v>1</x:v>
      </x:c>
      <x:c r="N1928" s="120" t="n">
        <x:v>1</x:v>
      </x:c>
      <x:c r="O1928" s="120" t="n">
        <x:v>2</x:v>
      </x:c>
      <x:c r="P1928" s="120" t="n">
        <x:v>3</x:v>
      </x:c>
      <x:c r="Q1928" s="120" t="n">
        <x:v>5</x:v>
      </x:c>
      <x:c r="R1928" s="120" t="n">
        <x:v>1.9667314591619164e-11</x:v>
      </x:c>
      <x:c r="S1928" s="120" t="n">
        <x:v>7.811295669332432e-12</x:v>
      </x:c>
      <x:c r="T1928" s="120" t="n">
        <x:v>475</x:v>
      </x:c>
      <x:c r="U1928" s="120" t="n">
        <x:v>100</x:v>
      </x:c>
      <x:c r="V1928" s="120" t="n">
        <x:v>1.7917931312258257e-12</x:v>
      </x:c>
      <x:c r="W1928" s="120" t="n">
        <x:v>8.511017373322672e-12</x:v>
      </x:c>
      <x:c r="X1928" s="120" t="n">
        <x:v>1928</x:v>
      </x:c>
      <x:c r="Y1928" s="151" t="n">
        <x:v>44565.95202546296</x:v>
      </x:c>
      <x:c r="Z1928" s="151" t="n">
        <x:v>44565.953125</x:v>
      </x:c>
      <x:c r="AA1928" s="120" t="n">
        <x:v>20</x:v>
      </x:c>
      <x:c r="AB1928" s="120" t="str">
        <x:v>Normal</x:v>
      </x:c>
      <x:c r="AC1928" s="120" t="n">
        <x:v>1</x:v>
      </x:c>
      <x:c r="AD1928" s="120" t="n">
        <x:v>604</x:v>
      </x:c>
      <x:c r="AE1928" s="120" t="n">
        <x:v>7</x:v>
      </x:c>
      <x:c r="AF1928" s="120" t="n">
        <x:v>4</x:v>
      </x:c>
      <x:c r="AG1928" s="120" t="str">
        <x:v>train=1|anomaly=0</x:v>
      </x:c>
    </x:row>
    <x:row r="1929">
      <x:c r="A1929" s="120" t="n">
        <x:v>1928</x:v>
      </x:c>
      <x:c r="B1929" s="120" t="n">
        <x:v>0</x:v>
      </x:c>
      <x:c r="C1929" s="120" t="n">
        <x:v>1</x:v>
      </x:c>
      <x:c r="D1929" s="120" t="str">
        <x:v>CADC0872</x:v>
      </x:c>
      <x:c r="E1929" s="120" t="n">
        <x:v>5</x:v>
      </x:c>
      <x:c r="F1929" s="120" t="n">
        <x:v>90</x:v>
      </x:c>
      <x:c r="G1929" s="120" t="n">
        <x:v>19</x:v>
      </x:c>
      <x:c r="H1929" s="120" t="n">
        <x:v>-0.000001450146842105263</x:v>
      </x:c>
      <x:c r="I1929" s="120" t="n">
        <x:v>1.1930001492599004e-10</x:v>
      </x:c>
      <x:c r="J1929" s="120" t="n">
        <x:v>0.000010922454620001405</x:v>
      </x:c>
      <x:c r="K1929" s="120" t="n">
        <x:v>-1.4238548915980114</x:v>
      </x:c>
      <x:c r="L1929" s="120" t="n">
        <x:v>-0.08031114130706159</x:v>
      </x:c>
      <x:c r="M1929" s="120" t="n">
        <x:v>1</x:v>
      </x:c>
      <x:c r="N1929" s="120" t="n">
        <x:v>1</x:v>
      </x:c>
      <x:c r="O1929" s="120" t="n">
        <x:v>2</x:v>
      </x:c>
      <x:c r="P1929" s="120" t="n">
        <x:v>2</x:v>
      </x:c>
      <x:c r="Q1929" s="120" t="n">
        <x:v>5</x:v>
      </x:c>
      <x:c r="R1929" s="120" t="n">
        <x:v>1.61020516920321e-11</x:v>
      </x:c>
      <x:c r="S1929" s="120" t="n">
        <x:v>6.282862801570245e-12</x:v>
      </x:c>
      <x:c r="T1929" s="120" t="n">
        <x:v>450</x:v>
      </x:c>
      <x:c r="U1929" s="120" t="n">
        <x:v>95</x:v>
      </x:c>
      <x:c r="V1929" s="120" t="n">
        <x:v>1.3255557213998893e-12</x:v>
      </x:c>
      <x:c r="W1929" s="120" t="n">
        <x:v>6.278948153999476e-12</x:v>
      </x:c>
      <x:c r="X1929" s="120" t="n">
        <x:v>1929</x:v>
      </x:c>
      <x:c r="Y1929" s="151" t="n">
        <x:v>44565.95318287037</x:v>
      </x:c>
      <x:c r="Z1929" s="151" t="n">
        <x:v>44565.95422453704</x:v>
      </x:c>
      <x:c r="AA1929" s="120" t="n">
        <x:v>19</x:v>
      </x:c>
      <x:c r="AB1929" s="120" t="str">
        <x:v>Normal</x:v>
      </x:c>
      <x:c r="AC1929" s="120" t="n">
        <x:v>1</x:v>
      </x:c>
      <x:c r="AD1929" s="120" t="n">
        <x:v>941</x:v>
      </x:c>
      <x:c r="AE1929" s="120" t="n">
        <x:v>10</x:v>
      </x:c>
      <x:c r="AF1929" s="120" t="n">
        <x:v>41</x:v>
      </x:c>
      <x:c r="AG1929" s="120" t="str">
        <x:v>train=1|anomaly=0</x:v>
      </x:c>
    </x:row>
    <x:row r="1930">
      <x:c r="A1930" s="120" t="n">
        <x:v>1929</x:v>
      </x:c>
      <x:c r="B1930" s="120" t="n">
        <x:v>0</x:v>
      </x:c>
      <x:c r="C1930" s="120" t="n">
        <x:v>0</x:v>
      </x:c>
      <x:c r="D1930" s="120" t="str">
        <x:v>CADC0872</x:v>
      </x:c>
      <x:c r="E1930" s="120" t="n">
        <x:v>5</x:v>
      </x:c>
      <x:c r="F1930" s="120" t="n">
        <x:v>95</x:v>
      </x:c>
      <x:c r="G1930" s="120" t="n">
        <x:v>20</x:v>
      </x:c>
      <x:c r="H1930" s="120" t="n">
        <x:v>0.000001296451</x:v>
      </x:c>
      <x:c r="I1930" s="120" t="n">
        <x:v>1.9941598840554898e-10</x:v>
      </x:c>
      <x:c r="J1930" s="120" t="n">
        <x:v>0.000014121472600460229</x:v>
      </x:c>
      <x:c r="K1930" s="120" t="n">
        <x:v>-1.46645878435137</x:v>
      </x:c>
      <x:c r="L1930" s="120" t="n">
        <x:v>-0.00012592098264856816</x:v>
      </x:c>
      <x:c r="M1930" s="120" t="n">
        <x:v>1</x:v>
      </x:c>
      <x:c r="N1930" s="120" t="n">
        <x:v>1</x:v>
      </x:c>
      <x:c r="O1930" s="120" t="n">
        <x:v>2</x:v>
      </x:c>
      <x:c r="P1930" s="120" t="n">
        <x:v>3</x:v>
      </x:c>
      <x:c r="Q1930" s="120" t="n">
        <x:v>6</x:v>
      </x:c>
      <x:c r="R1930" s="120" t="n">
        <x:v>2.5049129702844876e-11</x:v>
      </x:c>
      <x:c r="S1930" s="120" t="n">
        <x:v>1.771783490357778e-11</x:v>
      </x:c>
      <x:c r="T1930" s="120" t="n">
        <x:v>475</x:v>
      </x:c>
      <x:c r="U1930" s="120" t="n">
        <x:v>100</x:v>
      </x:c>
      <x:c r="V1930" s="120" t="n">
        <x:v>2.0991156674268315e-12</x:v>
      </x:c>
      <x:c r="W1930" s="120" t="n">
        <x:v>9.970799420277449e-12</x:v>
      </x:c>
      <x:c r="X1930" s="120" t="n">
        <x:v>1930</x:v>
      </x:c>
      <x:c r="Y1930" s="151" t="n">
        <x:v>44565.95428240741</x:v>
      </x:c>
      <x:c r="Z1930" s="151" t="n">
        <x:v>44565.95538194444</x:v>
      </x:c>
      <x:c r="AA1930" s="120" t="n">
        <x:v>20</x:v>
      </x:c>
      <x:c r="AB1930" s="120" t="str">
        <x:v>Normal</x:v>
      </x:c>
      <x:c r="AC1930" s="120" t="n">
        <x:v>0</x:v>
      </x:c>
      <x:c r="AD1930" s="120"/>
      <x:c r="AE1930" s="120"/>
      <x:c r="AF1930" s="120"/>
      <x:c r="AG1930" s="120"/>
    </x:row>
    <x:row r="1931">
      <x:c r="A1931" s="120" t="n">
        <x:v>1930</x:v>
      </x:c>
      <x:c r="B1931" s="120" t="n">
        <x:v>0</x:v>
      </x:c>
      <x:c r="C1931" s="120" t="n">
        <x:v>1</x:v>
      </x:c>
      <x:c r="D1931" s="120" t="str">
        <x:v>CADC0872</x:v>
      </x:c>
      <x:c r="E1931" s="120" t="n">
        <x:v>5</x:v>
      </x:c>
      <x:c r="F1931" s="120" t="n">
        <x:v>95</x:v>
      </x:c>
      <x:c r="G1931" s="120" t="n">
        <x:v>20</x:v>
      </x:c>
      <x:c r="H1931" s="120" t="n">
        <x:v>-5.73913e-7</x:v>
      </x:c>
      <x:c r="I1931" s="120" t="n">
        <x:v>1.76221864449131e-10</x:v>
      </x:c>
      <x:c r="J1931" s="120" t="n">
        <x:v>0.000013274858358910314</x:v>
      </x:c>
      <x:c r="K1931" s="120" t="n">
        <x:v>-1.3682216776415947</x:v>
      </x:c>
      <x:c r="L1931" s="120" t="n">
        <x:v>0.11591707696062449</x:v>
      </x:c>
      <x:c r="M1931" s="120" t="n">
        <x:v>1</x:v>
      </x:c>
      <x:c r="N1931" s="120" t="n">
        <x:v>1</x:v>
      </x:c>
      <x:c r="O1931" s="120" t="n">
        <x:v>2</x:v>
      </x:c>
      <x:c r="P1931" s="120" t="n">
        <x:v>4</x:v>
      </x:c>
      <x:c r="Q1931" s="120" t="n">
        <x:v>6</x:v>
      </x:c>
      <x:c r="R1931" s="120" t="n">
        <x:v>2.364292378312465e-11</x:v>
      </x:c>
      <x:c r="S1931" s="120" t="n">
        <x:v>1.3314442074988885e-11</x:v>
      </x:c>
      <x:c r="T1931" s="120" t="n">
        <x:v>475</x:v>
      </x:c>
      <x:c r="U1931" s="120" t="n">
        <x:v>100</x:v>
      </x:c>
      <x:c r="V1931" s="120" t="n">
        <x:v>1.854966994201379e-12</x:v>
      </x:c>
      <x:c r="W1931" s="120" t="n">
        <x:v>8.81109322245655e-12</x:v>
      </x:c>
      <x:c r="X1931" s="120" t="n">
        <x:v>1931</x:v>
      </x:c>
      <x:c r="Y1931" s="151" t="n">
        <x:v>44565.95543981482</x:v>
      </x:c>
      <x:c r="Z1931" s="151" t="n">
        <x:v>44565.95653935185</x:v>
      </x:c>
      <x:c r="AA1931" s="120" t="n">
        <x:v>20</x:v>
      </x:c>
      <x:c r="AB1931" s="120" t="str">
        <x:v>Normal</x:v>
      </x:c>
      <x:c r="AC1931" s="120" t="n">
        <x:v>0</x:v>
      </x:c>
      <x:c r="AD1931" s="120"/>
      <x:c r="AE1931" s="120"/>
      <x:c r="AF1931" s="120"/>
      <x:c r="AG1931" s="120"/>
    </x:row>
    <x:row r="1932">
      <x:c r="A1932" s="120" t="n">
        <x:v>1931</x:v>
      </x:c>
      <x:c r="B1932" s="120" t="n">
        <x:v>0</x:v>
      </x:c>
      <x:c r="C1932" s="120" t="n">
        <x:v>1</x:v>
      </x:c>
      <x:c r="D1932" s="120" t="str">
        <x:v>CADC0872</x:v>
      </x:c>
      <x:c r="E1932" s="120" t="n">
        <x:v>5</x:v>
      </x:c>
      <x:c r="F1932" s="120" t="n">
        <x:v>100</x:v>
      </x:c>
      <x:c r="G1932" s="120" t="n">
        <x:v>21</x:v>
      </x:c>
      <x:c r="H1932" s="120" t="n">
        <x:v>0.000002338985285714285</x:v>
      </x:c>
      <x:c r="I1932" s="120" t="n">
        <x:v>2.644591488501578e-10</x:v>
      </x:c>
      <x:c r="J1932" s="120" t="n">
        <x:v>0.000016262200000312313</x:v>
      </x:c>
      <x:c r="K1932" s="120" t="n">
        <x:v>-1.4031743646510488</x:v>
      </x:c>
      <x:c r="L1932" s="120" t="n">
        <x:v>0.1353215435878772</x:v>
      </x:c>
      <x:c r="M1932" s="120" t="n">
        <x:v>1</x:v>
      </x:c>
      <x:c r="N1932" s="120" t="n">
        <x:v>1</x:v>
      </x:c>
      <x:c r="O1932" s="120" t="n">
        <x:v>2</x:v>
      </x:c>
      <x:c r="P1932" s="120" t="n">
        <x:v>2</x:v>
      </x:c>
      <x:c r="Q1932" s="120" t="n">
        <x:v>5</x:v>
      </x:c>
      <x:c r="R1932" s="120" t="n">
        <x:v>2.7199047106159093e-11</x:v>
      </x:c>
      <x:c r="S1932" s="120" t="n">
        <x:v>6.811187105467351e-12</x:v>
      </x:c>
      <x:c r="T1932" s="120" t="n">
        <x:v>500</x:v>
      </x:c>
      <x:c r="U1932" s="120" t="n">
        <x:v>105</x:v>
      </x:c>
      <x:c r="V1932" s="120" t="n">
        <x:v>2.644591488501578e-12</x:v>
      </x:c>
      <x:c r="W1932" s="120" t="n">
        <x:v>1.2593292802388467e-11</x:v>
      </x:c>
      <x:c r="X1932" s="120" t="n">
        <x:v>1932</x:v>
      </x:c>
      <x:c r="Y1932" s="151" t="n">
        <x:v>44565.95659722222</x:v>
      </x:c>
      <x:c r="Z1932" s="151" t="n">
        <x:v>44565.95775462963</x:v>
      </x:c>
      <x:c r="AA1932" s="120" t="n">
        <x:v>21</x:v>
      </x:c>
      <x:c r="AB1932" s="120" t="str">
        <x:v>Normal</x:v>
      </x:c>
      <x:c r="AC1932" s="120" t="n">
        <x:v>0</x:v>
      </x:c>
      <x:c r="AD1932" s="120"/>
      <x:c r="AE1932" s="120"/>
      <x:c r="AF1932" s="120"/>
      <x:c r="AG1932" s="120"/>
    </x:row>
    <x:row r="1933">
      <x:c r="A1933" s="120" t="n">
        <x:v>1932</x:v>
      </x:c>
      <x:c r="B1933" s="120" t="n">
        <x:v>0</x:v>
      </x:c>
      <x:c r="C1933" s="120" t="n">
        <x:v>1</x:v>
      </x:c>
      <x:c r="D1933" s="120" t="str">
        <x:v>CADC0872</x:v>
      </x:c>
      <x:c r="E1933" s="120" t="n">
        <x:v>5</x:v>
      </x:c>
      <x:c r="F1933" s="120" t="n">
        <x:v>90</x:v>
      </x:c>
      <x:c r="G1933" s="120" t="n">
        <x:v>19</x:v>
      </x:c>
      <x:c r="H1933" s="120" t="n">
        <x:v>0.0000034800298421052635</x:v>
      </x:c>
      <x:c r="I1933" s="120" t="n">
        <x:v>2.9653047027037834e-10</x:v>
      </x:c>
      <x:c r="J1933" s="120" t="n">
        <x:v>0.0000172200601122754</x:v>
      </x:c>
      <x:c r="K1933" s="120" t="n">
        <x:v>-1.3947400535506664</x:v>
      </x:c>
      <x:c r="L1933" s="120" t="n">
        <x:v>-0.036241007365117046</x:v>
      </x:c>
      <x:c r="M1933" s="120" t="n">
        <x:v>1</x:v>
      </x:c>
      <x:c r="N1933" s="120" t="n">
        <x:v>1</x:v>
      </x:c>
      <x:c r="O1933" s="120" t="n">
        <x:v>2</x:v>
      </x:c>
      <x:c r="P1933" s="120" t="n">
        <x:v>2</x:v>
      </x:c>
      <x:c r="Q1933" s="120" t="n">
        <x:v>7</x:v>
      </x:c>
      <x:c r="R1933" s="120" t="n">
        <x:v>3.617440127686433e-11</x:v>
      </x:c>
      <x:c r="S1933" s="120" t="n">
        <x:v>9.378469136187676e-12</x:v>
      </x:c>
      <x:c r="T1933" s="120" t="n">
        <x:v>450</x:v>
      </x:c>
      <x:c r="U1933" s="120" t="n">
        <x:v>95</x:v>
      </x:c>
      <x:c r="V1933" s="120" t="n">
        <x:v>3.2947830030042036e-12</x:v>
      </x:c>
      <x:c r="W1933" s="120" t="n">
        <x:v>1.5606866856335703e-11</x:v>
      </x:c>
      <x:c r="X1933" s="120" t="n">
        <x:v>1933</x:v>
      </x:c>
      <x:c r="Y1933" s="151" t="n">
        <x:v>44565.9578125</x:v>
      </x:c>
      <x:c r="Z1933" s="151" t="n">
        <x:v>44565.95885416667</x:v>
      </x:c>
      <x:c r="AA1933" s="120" t="n">
        <x:v>19</x:v>
      </x:c>
      <x:c r="AB1933" s="120" t="str">
        <x:v>Normal</x:v>
      </x:c>
      <x:c r="AC1933" s="120" t="n">
        <x:v>0</x:v>
      </x:c>
      <x:c r="AD1933" s="120"/>
      <x:c r="AE1933" s="120"/>
      <x:c r="AF1933" s="120"/>
      <x:c r="AG1933" s="120"/>
    </x:row>
    <x:row r="1934">
      <x:c r="A1934" s="120" t="n">
        <x:v>1933</x:v>
      </x:c>
      <x:c r="B1934" s="120" t="n">
        <x:v>0</x:v>
      </x:c>
      <x:c r="C1934" s="120" t="n">
        <x:v>1</x:v>
      </x:c>
      <x:c r="D1934" s="120" t="str">
        <x:v>CADC0872</x:v>
      </x:c>
      <x:c r="E1934" s="120" t="n">
        <x:v>5</x:v>
      </x:c>
      <x:c r="F1934" s="120" t="n">
        <x:v>100</x:v>
      </x:c>
      <x:c r="G1934" s="120" t="n">
        <x:v>21</x:v>
      </x:c>
      <x:c r="H1934" s="120" t="n">
        <x:v>0.000005817436857142859</x:v>
      </x:c>
      <x:c r="I1934" s="120" t="n">
        <x:v>3.6741362424075945e-10</x:v>
      </x:c>
      <x:c r="J1934" s="120" t="n">
        <x:v>0.000019168036525444107</x:v>
      </x:c>
      <x:c r="K1934" s="120" t="n">
        <x:v>-1.2792908096381477</x:v>
      </x:c>
      <x:c r="L1934" s="120" t="n">
        <x:v>-0.06256572538204894</x:v>
      </x:c>
      <x:c r="M1934" s="120" t="n">
        <x:v>1</x:v>
      </x:c>
      <x:c r="N1934" s="120" t="n">
        <x:v>1</x:v>
      </x:c>
      <x:c r="O1934" s="120" t="n">
        <x:v>2</x:v>
      </x:c>
      <x:c r="P1934" s="120" t="n">
        <x:v>2</x:v>
      </x:c>
      <x:c r="Q1934" s="120" t="n">
        <x:v>8</x:v>
      </x:c>
      <x:c r="R1934" s="120" t="n">
        <x:v>3.60989082514676e-11</x:v>
      </x:c>
      <x:c r="S1934" s="120" t="n">
        <x:v>1.0066539536908988e-11</x:v>
      </x:c>
      <x:c r="T1934" s="120" t="n">
        <x:v>500</x:v>
      </x:c>
      <x:c r="U1934" s="120" t="n">
        <x:v>105</x:v>
      </x:c>
      <x:c r="V1934" s="120" t="n">
        <x:v>3.6741362424075945e-12</x:v>
      </x:c>
      <x:c r="W1934" s="120" t="n">
        <x:v>1.7495886868607593e-11</x:v>
      </x:c>
      <x:c r="X1934" s="120" t="n">
        <x:v>1934</x:v>
      </x:c>
      <x:c r="Y1934" s="151" t="n">
        <x:v>44565.95891203704</x:v>
      </x:c>
      <x:c r="Z1934" s="151" t="n">
        <x:v>44565.960069444445</x:v>
      </x:c>
      <x:c r="AA1934" s="120" t="n">
        <x:v>21</x:v>
      </x:c>
      <x:c r="AB1934" s="120" t="str">
        <x:v>Normal</x:v>
      </x:c>
      <x:c r="AC1934" s="120" t="n">
        <x:v>1</x:v>
      </x:c>
      <x:c r="AD1934" s="120" t="n">
        <x:v>672</x:v>
      </x:c>
      <x:c r="AE1934" s="120" t="n">
        <x:v>7</x:v>
      </x:c>
      <x:c r="AF1934" s="120" t="n">
        <x:v>72</x:v>
      </x:c>
      <x:c r="AG1934" s="120" t="str">
        <x:v>train=1|anomaly=0</x:v>
      </x:c>
    </x:row>
    <x:row r="1935">
      <x:c r="A1935" s="120" t="n">
        <x:v>1934</x:v>
      </x:c>
      <x:c r="B1935" s="120" t="n">
        <x:v>0</x:v>
      </x:c>
      <x:c r="C1935" s="120" t="n">
        <x:v>1</x:v>
      </x:c>
      <x:c r="D1935" s="120" t="str">
        <x:v>CADC0872</x:v>
      </x:c>
      <x:c r="E1935" s="120" t="n">
        <x:v>5</x:v>
      </x:c>
      <x:c r="F1935" s="120" t="n">
        <x:v>90</x:v>
      </x:c>
      <x:c r="G1935" s="120" t="n">
        <x:v>19</x:v>
      </x:c>
      <x:c r="H1935" s="120" t="n">
        <x:v>0.000006916547894736842</x:v>
      </x:c>
      <x:c r="I1935" s="120" t="n">
        <x:v>4.422864564638271e-10</x:v>
      </x:c>
      <x:c r="J1935" s="120" t="n">
        <x:v>0.000021030607610428833</x:v>
      </x:c>
      <x:c r="K1935" s="120" t="n">
        <x:v>-1.3347213423395736</x:v>
      </x:c>
      <x:c r="L1935" s="120" t="n">
        <x:v>-0.01701980309847641</x:v>
      </x:c>
      <x:c r="M1935" s="120" t="n">
        <x:v>1</x:v>
      </x:c>
      <x:c r="N1935" s="120" t="n">
        <x:v>1</x:v>
      </x:c>
      <x:c r="O1935" s="120" t="n">
        <x:v>2</x:v>
      </x:c>
      <x:c r="P1935" s="120" t="n">
        <x:v>2</x:v>
      </x:c>
      <x:c r="Q1935" s="120" t="n">
        <x:v>3</x:v>
      </x:c>
      <x:c r="R1935" s="120" t="n">
        <x:v>5.389470024851358e-11</x:v>
      </x:c>
      <x:c r="S1935" s="120" t="n">
        <x:v>1.1904029199900352e-11</x:v>
      </x:c>
      <x:c r="T1935" s="120" t="n">
        <x:v>450</x:v>
      </x:c>
      <x:c r="U1935" s="120" t="n">
        <x:v>95</x:v>
      </x:c>
      <x:c r="V1935" s="120" t="n">
        <x:v>4.91429396070919e-12</x:v>
      </x:c>
      <x:c r="W1935" s="120" t="n">
        <x:v>2.327823455072774e-11</x:v>
      </x:c>
      <x:c r="X1935" s="120" t="n">
        <x:v>1935</x:v>
      </x:c>
      <x:c r="Y1935" s="151" t="n">
        <x:v>44565.960127314815</x:v>
      </x:c>
      <x:c r="Z1935" s="151" t="n">
        <x:v>44565.961168981485</x:v>
      </x:c>
      <x:c r="AA1935" s="120" t="n">
        <x:v>19</x:v>
      </x:c>
      <x:c r="AB1935" s="120" t="str">
        <x:v>Normal</x:v>
      </x:c>
      <x:c r="AC1935" s="120" t="n">
        <x:v>1</x:v>
      </x:c>
      <x:c r="AD1935" s="120" t="n">
        <x:v>788</x:v>
      </x:c>
      <x:c r="AE1935" s="120" t="n">
        <x:v>8</x:v>
      </x:c>
      <x:c r="AF1935" s="120" t="n">
        <x:v>88</x:v>
      </x:c>
      <x:c r="AG1935" s="120" t="str">
        <x:v>train=1|anomaly=0</x:v>
      </x:c>
    </x:row>
    <x:row r="1936">
      <x:c r="A1936" s="120" t="n">
        <x:v>1935</x:v>
      </x:c>
      <x:c r="B1936" s="120" t="n">
        <x:v>0</x:v>
      </x:c>
      <x:c r="C1936" s="120" t="n">
        <x:v>1</x:v>
      </x:c>
      <x:c r="D1936" s="120" t="str">
        <x:v>CADC0872</x:v>
      </x:c>
      <x:c r="E1936" s="120" t="n">
        <x:v>5</x:v>
      </x:c>
      <x:c r="F1936" s="120" t="n">
        <x:v>105</x:v>
      </x:c>
      <x:c r="G1936" s="120" t="n">
        <x:v>22</x:v>
      </x:c>
      <x:c r="H1936" s="120" t="n">
        <x:v>0.00000806535909090909</x:v>
      </x:c>
      <x:c r="I1936" s="120" t="n">
        <x:v>4.8049223919449e-10</x:v>
      </x:c>
      <x:c r="J1936" s="120" t="n">
        <x:v>0.00002192013319290031</x:v>
      </x:c>
      <x:c r="K1936" s="120" t="n">
        <x:v>-1.2380398970264515</x:v>
      </x:c>
      <x:c r="L1936" s="120" t="n">
        <x:v>-0.05715652228141078</x:v>
      </x:c>
      <x:c r="M1936" s="120" t="n">
        <x:v>1</x:v>
      </x:c>
      <x:c r="N1936" s="120" t="n">
        <x:v>1</x:v>
      </x:c>
      <x:c r="O1936" s="120" t="n">
        <x:v>1</x:v>
      </x:c>
      <x:c r="P1936" s="120" t="n">
        <x:v>1</x:v>
      </x:c>
      <x:c r="Q1936" s="120" t="n">
        <x:v>4</x:v>
      </x:c>
      <x:c r="R1936" s="120" t="n">
        <x:v>4.2735492811494335e-11</x:v>
      </x:c>
      <x:c r="S1936" s="120" t="n">
        <x:v>7.363626725240002e-12</x:v>
      </x:c>
      <x:c r="T1936" s="120" t="n">
        <x:v>525</x:v>
      </x:c>
      <x:c r="U1936" s="120" t="n">
        <x:v>110</x:v>
      </x:c>
      <x:c r="V1936" s="120" t="n">
        <x:v>4.576116563757048e-12</x:v>
      </x:c>
      <x:c r="W1936" s="120" t="n">
        <x:v>2.1840556327022272e-11</x:v>
      </x:c>
      <x:c r="X1936" s="120" t="n">
        <x:v>1936</x:v>
      </x:c>
      <x:c r="Y1936" s="151" t="n">
        <x:v>44565.961226851854</x:v>
      </x:c>
      <x:c r="Z1936" s="151" t="n">
        <x:v>44565.96244212963</x:v>
      </x:c>
      <x:c r="AA1936" s="120" t="n">
        <x:v>22</x:v>
      </x:c>
      <x:c r="AB1936" s="120" t="str">
        <x:v>Normal</x:v>
      </x:c>
      <x:c r="AC1936" s="120" t="n">
        <x:v>0</x:v>
      </x:c>
      <x:c r="AD1936" s="120"/>
      <x:c r="AE1936" s="120"/>
      <x:c r="AF1936" s="120"/>
      <x:c r="AG1936" s="120"/>
    </x:row>
    <x:row r="1937">
      <x:c r="A1937" s="120" t="n">
        <x:v>1936</x:v>
      </x:c>
      <x:c r="B1937" s="120" t="n">
        <x:v>0</x:v>
      </x:c>
      <x:c r="C1937" s="120" t="n">
        <x:v>1</x:v>
      </x:c>
      <x:c r="D1937" s="120" t="str">
        <x:v>CADC0872</x:v>
      </x:c>
      <x:c r="E1937" s="120" t="n">
        <x:v>5</x:v>
      </x:c>
      <x:c r="F1937" s="120" t="n">
        <x:v>470</x:v>
      </x:c>
      <x:c r="G1937" s="120" t="n">
        <x:v>95</x:v>
      </x:c>
      <x:c r="H1937" s="120" t="n">
        <x:v>-0.000003371988936842105</x:v>
      </x:c>
      <x:c r="I1937" s="120" t="n">
        <x:v>4.754203014681177e-10</x:v>
      </x:c>
      <x:c r="J1937" s="120" t="n">
        <x:v>0.000021804134962619307</x:v>
      </x:c>
      <x:c r="K1937" s="120" t="n">
        <x:v>-1.461748355801599</x:v>
      </x:c>
      <x:c r="L1937" s="120" t="n">
        <x:v>-0.06227674075543877</x:v>
      </x:c>
      <x:c r="M1937" s="120" t="n">
        <x:v>1</x:v>
      </x:c>
      <x:c r="N1937" s="120" t="n">
        <x:v>1</x:v>
      </x:c>
      <x:c r="O1937" s="120" t="n">
        <x:v>1</x:v>
      </x:c>
      <x:c r="P1937" s="120" t="n">
        <x:v>18</x:v>
      </x:c>
      <x:c r="Q1937" s="120" t="n">
        <x:v>32</x:v>
      </x:c>
      <x:c r="R1937" s="120" t="n">
        <x:v>2.4067496949856007e-12</x:v>
      </x:c>
      <x:c r="S1937" s="120" t="n">
        <x:v>7.660461251282932e-13</x:v>
      </x:c>
      <x:c r="T1937" s="120" t="n">
        <x:v>2350</x:v>
      </x:c>
      <x:c r="U1937" s="120" t="n">
        <x:v>475</x:v>
      </x:c>
      <x:c r="V1937" s="120" t="n">
        <x:v>1.011532556315144e-12</x:v>
      </x:c>
      <x:c r="W1937" s="120" t="n">
        <x:v>5.004424225980186e-12</x:v>
      </x:c>
      <x:c r="X1937" s="120" t="n">
        <x:v>1937</x:v>
      </x:c>
      <x:c r="Y1937" s="151" t="n">
        <x:v>44587.09159722222</x:v>
      </x:c>
      <x:c r="Z1937" s="151" t="n">
        <x:v>44587.097037037034</x:v>
      </x:c>
      <x:c r="AA1937" s="120" t="n">
        <x:v>95</x:v>
      </x:c>
      <x:c r="AB1937" s="120" t="str">
        <x:v>Normal</x:v>
      </x:c>
      <x:c r="AC1937" s="120" t="n">
        <x:v>0</x:v>
      </x:c>
      <x:c r="AD1937" s="120"/>
      <x:c r="AE1937" s="120"/>
      <x:c r="AF1937" s="120"/>
      <x:c r="AG1937" s="120"/>
    </x:row>
    <x:row r="1938">
      <x:c r="A1938" s="120" t="n">
        <x:v>1937</x:v>
      </x:c>
      <x:c r="B1938" s="120" t="n">
        <x:v>0</x:v>
      </x:c>
      <x:c r="C1938" s="120" t="n">
        <x:v>1</x:v>
      </x:c>
      <x:c r="D1938" s="120" t="str">
        <x:v>CADC0872</x:v>
      </x:c>
      <x:c r="E1938" s="120" t="n">
        <x:v>5</x:v>
      </x:c>
      <x:c r="F1938" s="120" t="n">
        <x:v>660</x:v>
      </x:c>
      <x:c r="G1938" s="120" t="n">
        <x:v>133</x:v>
      </x:c>
      <x:c r="H1938" s="120" t="n">
        <x:v>-0.000013066504887218046</x:v>
      </x:c>
      <x:c r="I1938" s="120" t="n">
        <x:v>2.8590671448698563e-10</x:v>
      </x:c>
      <x:c r="J1938" s="120" t="n">
        <x:v>0.00001690877625634054</x:v>
      </x:c>
      <x:c r="K1938" s="120" t="n">
        <x:v>-1.4884998485671477</x:v>
      </x:c>
      <x:c r="L1938" s="120" t="n">
        <x:v>-0.12369352526979284</x:v>
      </x:c>
      <x:c r="M1938" s="120" t="n">
        <x:v>1</x:v>
      </x:c>
      <x:c r="N1938" s="120" t="n">
        <x:v>1</x:v>
      </x:c>
      <x:c r="O1938" s="120" t="n">
        <x:v>1</x:v>
      </x:c>
      <x:c r="P1938" s="120" t="n">
        <x:v>35</x:v>
      </x:c>
      <x:c r="Q1938" s="120" t="n">
        <x:v>43</x:v>
      </x:c>
      <x:c r="R1938" s="120" t="n">
        <x:v>9.273222119152855e-13</x:v>
      </x:c>
      <x:c r="S1938" s="120" t="n">
        <x:v>7.6280613158393e-13</x:v>
      </x:c>
      <x:c r="T1938" s="120" t="n">
        <x:v>3300</x:v>
      </x:c>
      <x:c r="U1938" s="120" t="n">
        <x:v>665</x:v>
      </x:c>
      <x:c r="V1938" s="120" t="n">
        <x:v>4.331919916469479e-13</x:v>
      </x:c>
      <x:c r="W1938" s="120" t="n">
        <x:v>2.1496745450149297e-12</x:v>
      </x:c>
      <x:c r="X1938" s="120" t="n">
        <x:v>1938</x:v>
      </x:c>
      <x:c r="Y1938" s="151" t="n">
        <x:v>44587.09709490741</x:v>
      </x:c>
      <x:c r="Z1938" s="151" t="n">
        <x:v>44587.104733796295</x:v>
      </x:c>
      <x:c r="AA1938" s="120" t="n">
        <x:v>133</x:v>
      </x:c>
      <x:c r="AB1938" s="120" t="str">
        <x:v>Normal</x:v>
      </x:c>
      <x:c r="AC1938" s="120" t="n">
        <x:v>0</x:v>
      </x:c>
      <x:c r="AD1938" s="120"/>
      <x:c r="AE1938" s="120"/>
      <x:c r="AF1938" s="120"/>
      <x:c r="AG1938" s="120"/>
    </x:row>
    <x:row r="1939">
      <x:c r="A1939" s="120" t="n">
        <x:v>1938</x:v>
      </x:c>
      <x:c r="B1939" s="120" t="n">
        <x:v>0</x:v>
      </x:c>
      <x:c r="C1939" s="120" t="n">
        <x:v>0</x:v>
      </x:c>
      <x:c r="D1939" s="120" t="str">
        <x:v>CADC0872</x:v>
      </x:c>
      <x:c r="E1939" s="120" t="n">
        <x:v>5</x:v>
      </x:c>
      <x:c r="F1939" s="120" t="n">
        <x:v>610</x:v>
      </x:c>
      <x:c r="G1939" s="120" t="n">
        <x:v>123</x:v>
      </x:c>
      <x:c r="H1939" s="120" t="n">
        <x:v>-0.0000175161935796748</x:v>
      </x:c>
      <x:c r="I1939" s="120" t="n">
        <x:v>1.4661455260920714e-10</x:v>
      </x:c>
      <x:c r="J1939" s="120" t="n">
        <x:v>0.00001210844963689436</x:v>
      </x:c>
      <x:c r="K1939" s="120" t="n">
        <x:v>-1.272961138311596</x:v>
      </x:c>
      <x:c r="L1939" s="120" t="n">
        <x:v>-0.13917274438144317</x:v>
      </x:c>
      <x:c r="M1939" s="120" t="n">
        <x:v>1</x:v>
      </x:c>
      <x:c r="N1939" s="120" t="n">
        <x:v>1</x:v>
      </x:c>
      <x:c r="O1939" s="120" t="n">
        <x:v>1</x:v>
      </x:c>
      <x:c r="P1939" s="120" t="n">
        <x:v>38</x:v>
      </x:c>
      <x:c r="Q1939" s="120" t="n">
        <x:v>41</x:v>
      </x:c>
      <x:c r="R1939" s="120" t="n">
        <x:v>5.412228748145817e-13</x:v>
      </x:c>
      <x:c r="S1939" s="120" t="n">
        <x:v>7.807246539165029e-13</x:v>
      </x:c>
      <x:c r="T1939" s="120" t="n">
        <x:v>3050</x:v>
      </x:c>
      <x:c r="U1939" s="120" t="n">
        <x:v>615</x:v>
      </x:c>
      <x:c r="V1939" s="120" t="n">
        <x:v>2.4035172558886416e-13</x:v>
      </x:c>
      <x:c r="W1939" s="120" t="n">
        <x:v>1.1919882325951799e-12</x:v>
      </x:c>
      <x:c r="X1939" s="120" t="n">
        <x:v>1939</x:v>
      </x:c>
      <x:c r="Y1939" s="151" t="n">
        <x:v>44587.104791666665</x:v>
      </x:c>
      <x:c r="Z1939" s="151" t="n">
        <x:v>44587.11185185185</x:v>
      </x:c>
      <x:c r="AA1939" s="120" t="n">
        <x:v>123</x:v>
      </x:c>
      <x:c r="AB1939" s="120" t="str">
        <x:v>Normal</x:v>
      </x:c>
      <x:c r="AC1939" s="120" t="n">
        <x:v>1</x:v>
      </x:c>
      <x:c r="AD1939" s="120" t="n">
        <x:v>913</x:v>
      </x:c>
      <x:c r="AE1939" s="120" t="n">
        <x:v>10</x:v>
      </x:c>
      <x:c r="AF1939" s="120" t="n">
        <x:v>13</x:v>
      </x:c>
      <x:c r="AG1939" s="120" t="str">
        <x:v>train=0|anomaly=0</x:v>
      </x:c>
    </x:row>
    <x:row r="1940">
      <x:c r="A1940" s="120" t="n">
        <x:v>1939</x:v>
      </x:c>
      <x:c r="B1940" s="120" t="n">
        <x:v>1</x:v>
      </x:c>
      <x:c r="C1940" s="120" t="n">
        <x:v>1</x:v>
      </x:c>
      <x:c r="D1940" s="120" t="str">
        <x:v>CADC0872</x:v>
      </x:c>
      <x:c r="E1940" s="120" t="n">
        <x:v>5</x:v>
      </x:c>
      <x:c r="F1940" s="120" t="n">
        <x:v>480</x:v>
      </x:c>
      <x:c r="G1940" s="120" t="n">
        <x:v>97</x:v>
      </x:c>
      <x:c r="H1940" s="120" t="n">
        <x:v>0.000005594184948453608</x:v>
      </x:c>
      <x:c r="I1940" s="120" t="n">
        <x:v>2.714402116090003e-10</x:v>
      </x:c>
      <x:c r="J1940" s="120" t="n">
        <x:v>0.000016475442683248312</x:v>
      </x:c>
      <x:c r="K1940" s="120" t="n">
        <x:v>-1.3550270276375522</x:v>
      </x:c>
      <x:c r="L1940" s="120" t="n">
        <x:v>-0.014732799915727167</x:v>
      </x:c>
      <x:c r="M1940" s="120" t="n">
        <x:v>3</x:v>
      </x:c>
      <x:c r="N1940" s="120" t="n">
        <x:v>1</x:v>
      </x:c>
      <x:c r="O1940" s="120" t="n">
        <x:v>1</x:v>
      </x:c>
      <x:c r="P1940" s="120" t="n">
        <x:v>2</x:v>
      </x:c>
      <x:c r="Q1940" s="120" t="n">
        <x:v>3</x:v>
      </x:c>
      <x:c r="R1940" s="120" t="n">
        <x:v>3.3615031170676955e-11</x:v>
      </x:c>
      <x:c r="S1940" s="120" t="n">
        <x:v>8.070916509977308e-11</x:v>
      </x:c>
      <x:c r="T1940" s="120" t="n">
        <x:v>2400</x:v>
      </x:c>
      <x:c r="U1940" s="120" t="n">
        <x:v>485</x:v>
      </x:c>
      <x:c r="V1940" s="120" t="n">
        <x:v>5.655004408520839e-13</x:v>
      </x:c>
      <x:c r="W1940" s="120" t="n">
        <x:v>2.798352697000003e-12</x:v>
      </x:c>
      <x:c r="X1940" s="120" t="n">
        <x:v>1940</x:v>
      </x:c>
      <x:c r="Y1940" s="151" t="n">
        <x:v>44587.11653935185</x:v>
      </x:c>
      <x:c r="Z1940" s="151" t="n">
        <x:v>44587.122094907405</x:v>
      </x:c>
      <x:c r="AA1940" s="120" t="n">
        <x:v>97</x:v>
      </x:c>
      <x:c r="AB1940" s="120" t="str">
        <x:v>Anomalous</x:v>
      </x:c>
      <x:c r="AC1940" s="120" t="n">
        <x:v>1</x:v>
      </x:c>
      <x:c r="AD1940" s="120" t="n">
        <x:v>689</x:v>
      </x:c>
      <x:c r="AE1940" s="120" t="n">
        <x:v>7</x:v>
      </x:c>
      <x:c r="AF1940" s="120" t="n">
        <x:v>89</x:v>
      </x:c>
      <x:c r="AG1940" s="120" t="str">
        <x:v>train=1|anomaly=1</x:v>
      </x:c>
    </x:row>
    <x:row r="1941">
      <x:c r="A1941" s="120" t="n">
        <x:v>1940</x:v>
      </x:c>
      <x:c r="B1941" s="120" t="n">
        <x:v>0</x:v>
      </x:c>
      <x:c r="C1941" s="120" t="n">
        <x:v>1</x:v>
      </x:c>
      <x:c r="D1941" s="120" t="str">
        <x:v>CADC0872</x:v>
      </x:c>
      <x:c r="E1941" s="120" t="n">
        <x:v>5</x:v>
      </x:c>
      <x:c r="F1941" s="120" t="n">
        <x:v>505</x:v>
      </x:c>
      <x:c r="G1941" s="120" t="n">
        <x:v>102</x:v>
      </x:c>
      <x:c r="H1941" s="120" t="n">
        <x:v>-0.000018906311595098036</x:v>
      </x:c>
      <x:c r="I1941" s="120" t="n">
        <x:v>2.592045027317542e-10</x:v>
      </x:c>
      <x:c r="J1941" s="120" t="n">
        <x:v>0.0000160998292764785</x:v>
      </x:c>
      <x:c r="K1941" s="120" t="n">
        <x:v>-1.197062233772582</x:v>
      </x:c>
      <x:c r="L1941" s="120" t="n">
        <x:v>-0.28059236953028877</x:v>
      </x:c>
      <x:c r="M1941" s="120" t="n">
        <x:v>1</x:v>
      </x:c>
      <x:c r="N1941" s="120" t="n">
        <x:v>1</x:v>
      </x:c>
      <x:c r="O1941" s="120" t="n">
        <x:v>1</x:v>
      </x:c>
      <x:c r="P1941" s="120" t="n">
        <x:v>26</x:v>
      </x:c>
      <x:c r="Q1941" s="120" t="n">
        <x:v>34</x:v>
      </x:c>
      <x:c r="R1941" s="120" t="n">
        <x:v>1.0617379457259987e-12</x:v>
      </x:c>
      <x:c r="S1941" s="120" t="n">
        <x:v>7.102072238555671e-13</x:v>
      </x:c>
      <x:c r="T1941" s="120" t="n">
        <x:v>2525</x:v>
      </x:c>
      <x:c r="U1941" s="120" t="n">
        <x:v>510</x:v>
      </x:c>
      <x:c r="V1941" s="120" t="n">
        <x:v>5.132762430331766e-13</x:v>
      </x:c>
      <x:c r="W1941" s="120" t="n">
        <x:v>2.5412206150171977e-12</x:v>
      </x:c>
      <x:c r="X1941" s="120" t="n">
        <x:v>1941</x:v>
      </x:c>
      <x:c r="Y1941" s="151" t="n">
        <x:v>44587.19310185185</x:v>
      </x:c>
      <x:c r="Z1941" s="151" t="n">
        <x:v>44587.19894675926</x:v>
      </x:c>
      <x:c r="AA1941" s="120" t="n">
        <x:v>102</x:v>
      </x:c>
      <x:c r="AB1941" s="120" t="str">
        <x:v>Normal</x:v>
      </x:c>
      <x:c r="AC1941" s="120" t="n">
        <x:v>1</x:v>
      </x:c>
      <x:c r="AD1941" s="120" t="n">
        <x:v>530</x:v>
      </x:c>
      <x:c r="AE1941" s="120" t="n">
        <x:v>6</x:v>
      </x:c>
      <x:c r="AF1941" s="120" t="n">
        <x:v>30</x:v>
      </x:c>
      <x:c r="AG1941" s="120" t="str">
        <x:v>train=1|anomaly=0</x:v>
      </x:c>
    </x:row>
    <x:row r="1942">
      <x:c r="A1942" s="120" t="n">
        <x:v>1941</x:v>
      </x:c>
      <x:c r="B1942" s="120" t="n">
        <x:v>0</x:v>
      </x:c>
      <x:c r="C1942" s="120" t="n">
        <x:v>1</x:v>
      </x:c>
      <x:c r="D1942" s="120" t="str">
        <x:v>CADC0872</x:v>
      </x:c>
      <x:c r="E1942" s="120" t="n">
        <x:v>5</x:v>
      </x:c>
      <x:c r="F1942" s="120" t="n">
        <x:v>435</x:v>
      </x:c>
      <x:c r="G1942" s="120" t="n">
        <x:v>88</x:v>
      </x:c>
      <x:c r="H1942" s="120" t="n">
        <x:v>0.000005721893681818181</x:v>
      </x:c>
      <x:c r="I1942" s="120" t="n">
        <x:v>7.263857160327436e-10</x:v>
      </x:c>
      <x:c r="J1942" s="120" t="n">
        <x:v>0.000026951543852490965</x:v>
      </x:c>
      <x:c r="K1942" s="120" t="n">
        <x:v>-0.6689597049968219</x:v>
      </x:c>
      <x:c r="L1942" s="120" t="n">
        <x:v>-0.802144490843386</x:v>
      </x:c>
      <x:c r="M1942" s="120" t="n">
        <x:v>1</x:v>
      </x:c>
      <x:c r="N1942" s="120" t="n">
        <x:v>1</x:v>
      </x:c>
      <x:c r="O1942" s="120" t="n">
        <x:v>1</x:v>
      </x:c>
      <x:c r="P1942" s="120" t="n">
        <x:v>21</x:v>
      </x:c>
      <x:c r="Q1942" s="120" t="n">
        <x:v>29</x:v>
      </x:c>
      <x:c r="R1942" s="120" t="n">
        <x:v>2.3676739819081084e-12</x:v>
      </x:c>
      <x:c r="S1942" s="120" t="n">
        <x:v>8.251158745518255e-13</x:v>
      </x:c>
      <x:c r="T1942" s="120" t="n">
        <x:v>2175</x:v>
      </x:c>
      <x:c r="U1942" s="120" t="n">
        <x:v>440</x:v>
      </x:c>
      <x:c r="V1942" s="120" t="n">
        <x:v>1.6698522207649278e-12</x:v>
      </x:c>
      <x:c r="W1942" s="120" t="n">
        <x:v>8.254383136735723e-12</x:v>
      </x:c>
      <x:c r="X1942" s="120" t="n">
        <x:v>1942</x:v>
      </x:c>
      <x:c r="Y1942" s="151" t="n">
        <x:v>44587.23134259259</x:v>
      </x:c>
      <x:c r="Z1942" s="151" t="n">
        <x:v>44587.23637731482</x:v>
      </x:c>
      <x:c r="AA1942" s="120" t="n">
        <x:v>88</x:v>
      </x:c>
      <x:c r="AB1942" s="120" t="str">
        <x:v>Normal</x:v>
      </x:c>
      <x:c r="AC1942" s="120" t="n">
        <x:v>0</x:v>
      </x:c>
      <x:c r="AD1942" s="120"/>
      <x:c r="AE1942" s="120"/>
      <x:c r="AF1942" s="120"/>
      <x:c r="AG1942" s="120"/>
    </x:row>
    <x:row r="1943">
      <x:c r="A1943" s="120" t="n">
        <x:v>1942</x:v>
      </x:c>
      <x:c r="B1943" s="120" t="n">
        <x:v>1</x:v>
      </x:c>
      <x:c r="C1943" s="120" t="n">
        <x:v>1</x:v>
      </x:c>
      <x:c r="D1943" s="120" t="str">
        <x:v>CADC0872</x:v>
      </x:c>
      <x:c r="E1943" s="120" t="n">
        <x:v>5</x:v>
      </x:c>
      <x:c r="F1943" s="120" t="n">
        <x:v>525</x:v>
      </x:c>
      <x:c r="G1943" s="120" t="n">
        <x:v>106</x:v>
      </x:c>
      <x:c r="H1943" s="120" t="n">
        <x:v>0.000011027805310377358</x:v>
      </x:c>
      <x:c r="I1943" s="120" t="n">
        <x:v>1.9878360408307623e-10</x:v>
      </x:c>
      <x:c r="J1943" s="120" t="n">
        <x:v>0.000014099063943506187</x:v>
      </x:c>
      <x:c r="K1943" s="120" t="n">
        <x:v>-1.1815836891205838</x:v>
      </x:c>
      <x:c r="L1943" s="120" t="n">
        <x:v>-0.009460071206050486</x:v>
      </x:c>
      <x:c r="M1943" s="120" t="n">
        <x:v>2</x:v>
      </x:c>
      <x:c r="N1943" s="120" t="n">
        <x:v>2</x:v>
      </x:c>
      <x:c r="O1943" s="120" t="n">
        <x:v>1</x:v>
      </x:c>
      <x:c r="P1943" s="120" t="n">
        <x:v>1</x:v>
      </x:c>
      <x:c r="Q1943" s="120" t="n">
        <x:v>3</x:v>
      </x:c>
      <x:c r="R1943" s="120" t="n">
        <x:v>1.0458552265969379e-11</x:v>
      </x:c>
      <x:c r="S1943" s="120" t="n">
        <x:v>1.9796667552918124e-11</x:v>
      </x:c>
      <x:c r="T1943" s="120" t="n">
        <x:v>2625</x:v>
      </x:c>
      <x:c r="U1943" s="120" t="n">
        <x:v>530</x:v>
      </x:c>
      <x:c r="V1943" s="120" t="n">
        <x:v>3.7863543634871664e-13</x:v>
      </x:c>
      <x:c r="W1943" s="120" t="n">
        <x:v>1.8753170196516626e-12</x:v>
      </x:c>
      <x:c r="X1943" s="120" t="n">
        <x:v>1943</x:v>
      </x:c>
      <x:c r="Y1943" s="151" t="n">
        <x:v>44587.23643518519</x:v>
      </x:c>
      <x:c r="Z1943" s="151" t="n">
        <x:v>44587.24251157408</x:v>
      </x:c>
      <x:c r="AA1943" s="120" t="n">
        <x:v>106</x:v>
      </x:c>
      <x:c r="AB1943" s="120" t="str">
        <x:v>Anomalous</x:v>
      </x:c>
      <x:c r="AC1943" s="120" t="n">
        <x:v>0</x:v>
      </x:c>
      <x:c r="AD1943" s="120"/>
      <x:c r="AE1943" s="120"/>
      <x:c r="AF1943" s="120"/>
      <x:c r="AG1943" s="120"/>
    </x:row>
    <x:row r="1944">
      <x:c r="A1944" s="120" t="n">
        <x:v>1943</x:v>
      </x:c>
      <x:c r="B1944" s="120" t="n">
        <x:v>0</x:v>
      </x:c>
      <x:c r="C1944" s="120" t="n">
        <x:v>1</x:v>
      </x:c>
      <x:c r="D1944" s="120" t="str">
        <x:v>CADC0872</x:v>
      </x:c>
      <x:c r="E1944" s="120" t="n">
        <x:v>5</x:v>
      </x:c>
      <x:c r="F1944" s="120" t="n">
        <x:v>600</x:v>
      </x:c>
      <x:c r="G1944" s="120" t="n">
        <x:v>121</x:v>
      </x:c>
      <x:c r="H1944" s="120" t="n">
        <x:v>0.000004668614305785124</x:v>
      </x:c>
      <x:c r="I1944" s="120" t="n">
        <x:v>1.0254125349663293e-9</x:v>
      </x:c>
      <x:c r="J1944" s="120" t="n">
        <x:v>0.00003202206325280008</x:v>
      </x:c>
      <x:c r="K1944" s="120" t="n">
        <x:v>-1.406495380737641</x:v>
      </x:c>
      <x:c r="L1944" s="120" t="n">
        <x:v>-0.06838222235125203</x:v>
      </x:c>
      <x:c r="M1944" s="120" t="n">
        <x:v>1</x:v>
      </x:c>
      <x:c r="N1944" s="120" t="n">
        <x:v>1</x:v>
      </x:c>
      <x:c r="O1944" s="120" t="n">
        <x:v>1</x:v>
      </x:c>
      <x:c r="P1944" s="120" t="n">
        <x:v>28</x:v>
      </x:c>
      <x:c r="Q1944" s="120" t="n">
        <x:v>38</x:v>
      </x:c>
      <x:c r="R1944" s="120" t="n">
        <x:v>2.9486454537525167e-12</x:v>
      </x:c>
      <x:c r="S1944" s="120" t="n">
        <x:v>8.327823181977508e-13</x:v>
      </x:c>
      <x:c r="T1944" s="120" t="n">
        <x:v>3000</x:v>
      </x:c>
      <x:c r="U1944" s="120" t="n">
        <x:v>605</x:v>
      </x:c>
      <x:c r="V1944" s="120" t="n">
        <x:v>1.7090208916105489e-12</x:v>
      </x:c>
      <x:c r="W1944" s="120" t="n">
        <x:v>8.474483760052309e-12</x:v>
      </x:c>
      <x:c r="X1944" s="120" t="n">
        <x:v>1944</x:v>
      </x:c>
      <x:c r="Y1944" s="151" t="n">
        <x:v>44587.25570601852</x:v>
      </x:c>
      <x:c r="Z1944" s="151" t="n">
        <x:v>44587.262650462966</x:v>
      </x:c>
      <x:c r="AA1944" s="120" t="n">
        <x:v>121</x:v>
      </x:c>
      <x:c r="AB1944" s="120" t="str">
        <x:v>Normal</x:v>
      </x:c>
      <x:c r="AC1944" s="120" t="n">
        <x:v>0</x:v>
      </x:c>
      <x:c r="AD1944" s="120"/>
      <x:c r="AE1944" s="120"/>
      <x:c r="AF1944" s="120"/>
      <x:c r="AG1944" s="120"/>
    </x:row>
    <x:row r="1945">
      <x:c r="A1945" s="120" t="n">
        <x:v>1944</x:v>
      </x:c>
      <x:c r="B1945" s="120" t="n">
        <x:v>0</x:v>
      </x:c>
      <x:c r="C1945" s="120" t="n">
        <x:v>1</x:v>
      </x:c>
      <x:c r="D1945" s="120" t="str">
        <x:v>CADC0872</x:v>
      </x:c>
      <x:c r="E1945" s="120" t="n">
        <x:v>5</x:v>
      </x:c>
      <x:c r="F1945" s="120" t="n">
        <x:v>490</x:v>
      </x:c>
      <x:c r="G1945" s="120" t="n">
        <x:v>99</x:v>
      </x:c>
      <x:c r="H1945" s="120" t="n">
        <x:v>0.0000028195648585858582</x:v>
      </x:c>
      <x:c r="I1945" s="120" t="n">
        <x:v>4.4133583722624206e-10</x:v>
      </x:c>
      <x:c r="J1945" s="120" t="n">
        <x:v>0.00002100799460268024</x:v>
      </x:c>
      <x:c r="K1945" s="120" t="n">
        <x:v>-1.4284441722586965</x:v>
      </x:c>
      <x:c r="L1945" s="120" t="n">
        <x:v>-0.09497423618872952</x:v>
      </x:c>
      <x:c r="M1945" s="120" t="n">
        <x:v>1</x:v>
      </x:c>
      <x:c r="N1945" s="120" t="n">
        <x:v>1</x:v>
      </x:c>
      <x:c r="O1945" s="120" t="n">
        <x:v>1</x:v>
      </x:c>
      <x:c r="P1945" s="120" t="n">
        <x:v>21</x:v>
      </x:c>
      <x:c r="Q1945" s="120" t="n">
        <x:v>34</x:v>
      </x:c>
      <x:c r="R1945" s="120" t="n">
        <x:v>2.226390708168013e-12</x:v>
      </x:c>
      <x:c r="S1945" s="120" t="n">
        <x:v>1.0128287897997272e-12</x:v>
      </x:c>
      <x:c r="T1945" s="120" t="n">
        <x:v>2450</x:v>
      </x:c>
      <x:c r="U1945" s="120" t="n">
        <x:v>495</x:v>
      </x:c>
      <x:c r="V1945" s="120" t="n">
        <x:v>9.006853820943715e-13</x:v>
      </x:c>
      <x:c r="W1945" s="120" t="n">
        <x:v>4.457937749760021e-12</x:v>
      </x:c>
      <x:c r="X1945" s="120" t="n">
        <x:v>1945</x:v>
      </x:c>
      <x:c r="Y1945" s="151" t="n">
        <x:v>44587.262708333335</x:v>
      </x:c>
      <x:c r="Z1945" s="151" t="n">
        <x:v>44587.268379629626</x:v>
      </x:c>
      <x:c r="AA1945" s="120" t="n">
        <x:v>99</x:v>
      </x:c>
      <x:c r="AB1945" s="120" t="str">
        <x:v>Normal</x:v>
      </x:c>
      <x:c r="AC1945" s="120" t="n">
        <x:v>1</x:v>
      </x:c>
      <x:c r="AD1945" s="120" t="n">
        <x:v>188</x:v>
      </x:c>
      <x:c r="AE1945" s="120" t="n">
        <x:v>2</x:v>
      </x:c>
      <x:c r="AF1945" s="120" t="n">
        <x:v>88</x:v>
      </x:c>
      <x:c r="AG1945" s="120" t="str">
        <x:v>train=1|anomaly=0</x:v>
      </x:c>
    </x:row>
    <x:row r="1946">
      <x:c r="A1946" s="120" t="n">
        <x:v>1945</x:v>
      </x:c>
      <x:c r="B1946" s="120" t="n">
        <x:v>1</x:v>
      </x:c>
      <x:c r="C1946" s="120" t="n">
        <x:v>1</x:v>
      </x:c>
      <x:c r="D1946" s="120" t="str">
        <x:v>CADC0872</x:v>
      </x:c>
      <x:c r="E1946" s="120" t="n">
        <x:v>5</x:v>
      </x:c>
      <x:c r="F1946" s="120" t="n">
        <x:v>401</x:v>
      </x:c>
      <x:c r="G1946" s="120" t="n">
        <x:v>81</x:v>
      </x:c>
      <x:c r="H1946" s="120" t="n">
        <x:v>-0.000018879913172839506</x:v>
      </x:c>
      <x:c r="I1946" s="120" t="n">
        <x:v>2.901333194412552e-10</x:v>
      </x:c>
      <x:c r="J1946" s="120" t="n">
        <x:v>0.000017033300309724338</x:v>
      </x:c>
      <x:c r="K1946" s="120" t="n">
        <x:v>-1.2821003078542097</x:v>
      </x:c>
      <x:c r="L1946" s="120" t="n">
        <x:v>-0.2098005535002576</x:v>
      </x:c>
      <x:c r="M1946" s="120" t="n">
        <x:v>3</x:v>
      </x:c>
      <x:c r="N1946" s="120" t="n">
        <x:v>1</x:v>
      </x:c>
      <x:c r="O1946" s="120" t="n">
        <x:v>1</x:v>
      </x:c>
      <x:c r="P1946" s="120" t="n">
        <x:v>19</x:v>
      </x:c>
      <x:c r="Q1946" s="120" t="n">
        <x:v>20</x:v>
      </x:c>
      <x:c r="R1946" s="120" t="n">
        <x:v>7.961135874124427e-12</x:v>
      </x:c>
      <x:c r="S1946" s="120" t="n">
        <x:v>1.9613949485405977e-11</x:v>
      </x:c>
      <x:c r="T1946" s="120" t="n">
        <x:v>2011</x:v>
      </x:c>
      <x:c r="U1946" s="120" t="n">
        <x:v>405</x:v>
      </x:c>
      <x:c r="V1946" s="120" t="n">
        <x:v>7.235244873846763e-13</x:v>
      </x:c>
      <x:c r="W1946" s="120" t="n">
        <x:v>3.5818928326080884e-12</x:v>
      </x:c>
      <x:c r="X1946" s="120" t="n">
        <x:v>1946</x:v>
      </x:c>
      <x:c r="Y1946" s="151" t="n">
        <x:v>44587.29476851852</x:v>
      </x:c>
      <x:c r="Z1946" s="151" t="n">
        <x:v>44587.299409722225</x:v>
      </x:c>
      <x:c r="AA1946" s="120" t="n">
        <x:v>81</x:v>
      </x:c>
      <x:c r="AB1946" s="120" t="str">
        <x:v>Anomalous</x:v>
      </x:c>
      <x:c r="AC1946" s="120" t="n">
        <x:v>0</x:v>
      </x:c>
      <x:c r="AD1946" s="120"/>
      <x:c r="AE1946" s="120"/>
      <x:c r="AF1946" s="120"/>
      <x:c r="AG1946" s="120"/>
    </x:row>
    <x:row r="1947">
      <x:c r="A1947" s="120" t="n">
        <x:v>1946</x:v>
      </x:c>
      <x:c r="B1947" s="120" t="n">
        <x:v>1</x:v>
      </x:c>
      <x:c r="C1947" s="120" t="n">
        <x:v>1</x:v>
      </x:c>
      <x:c r="D1947" s="120" t="str">
        <x:v>CADC0872</x:v>
      </x:c>
      <x:c r="E1947" s="120" t="n">
        <x:v>5</x:v>
      </x:c>
      <x:c r="F1947" s="120" t="n">
        <x:v>423</x:v>
      </x:c>
      <x:c r="G1947" s="120" t="n">
        <x:v>61</x:v>
      </x:c>
      <x:c r="H1947" s="120" t="n">
        <x:v>0.0000032986824590163933</x:v>
      </x:c>
      <x:c r="I1947" s="120" t="n">
        <x:v>3.534453680038939e-10</x:v>
      </x:c>
      <x:c r="J1947" s="120" t="n">
        <x:v>0.000018800142765518933</x:v>
      </x:c>
      <x:c r="K1947" s="120" t="n">
        <x:v>-1.454176304818026</x:v>
      </x:c>
      <x:c r="L1947" s="120" t="n">
        <x:v>0.07877134759038192</x:v>
      </x:c>
      <x:c r="M1947" s="120" t="n">
        <x:v>2</x:v>
      </x:c>
      <x:c r="N1947" s="120" t="n">
        <x:v>1</x:v>
      </x:c>
      <x:c r="O1947" s="120" t="n">
        <x:v>1</x:v>
      </x:c>
      <x:c r="P1947" s="120" t="n">
        <x:v>6</x:v>
      </x:c>
      <x:c r="Q1947" s="120" t="n">
        <x:v>7</x:v>
      </x:c>
      <x:c r="R1947" s="120" t="n">
        <x:v>2.3213769421795554e-11</x:v>
      </x:c>
      <x:c r="S1947" s="120" t="n">
        <x:v>5.3013444094768865e-11</x:v>
      </x:c>
      <x:c r="T1947" s="120" t="n">
        <x:v>17617</x:v>
      </x:c>
      <x:c r="U1947" s="120" t="n">
        <x:v>305</x:v>
      </x:c>
      <x:c r="V1947" s="120" t="n">
        <x:v>8.355682458720897e-13</x:v>
      </x:c>
      <x:c r="W1947" s="120" t="n">
        <x:v>5.794186360719572e-12</x:v>
      </x:c>
      <x:c r="X1947" s="120" t="n">
        <x:v>1947</x:v>
      </x:c>
      <x:c r="Y1947" s="151" t="n">
        <x:v>44587.3296412037</x:v>
      </x:c>
      <x:c r="Z1947" s="151" t="n">
        <x:v>44587.33453703704</x:v>
      </x:c>
      <x:c r="AA1947" s="120" t="n">
        <x:v>61</x:v>
      </x:c>
      <x:c r="AB1947" s="120" t="str">
        <x:v>Anomalous</x:v>
      </x:c>
      <x:c r="AC1947" s="120" t="n">
        <x:v>1</x:v>
      </x:c>
      <x:c r="AD1947" s="120" t="n">
        <x:v>720</x:v>
      </x:c>
      <x:c r="AE1947" s="120" t="n">
        <x:v>8</x:v>
      </x:c>
      <x:c r="AF1947" s="120" t="n">
        <x:v>20</x:v>
      </x:c>
      <x:c r="AG1947" s="120" t="str">
        <x:v>train=1|anomaly=1</x:v>
      </x:c>
    </x:row>
    <x:row r="1948">
      <x:c r="A1948" s="120" t="n">
        <x:v>1947</x:v>
      </x:c>
      <x:c r="B1948" s="120" t="n">
        <x:v>1</x:v>
      </x:c>
      <x:c r="C1948" s="120" t="n">
        <x:v>1</x:v>
      </x:c>
      <x:c r="D1948" s="120" t="str">
        <x:v>CADC0872</x:v>
      </x:c>
      <x:c r="E1948" s="120" t="n">
        <x:v>5</x:v>
      </x:c>
      <x:c r="F1948" s="120" t="n">
        <x:v>346</x:v>
      </x:c>
      <x:c r="G1948" s="120" t="n">
        <x:v>70</x:v>
      </x:c>
      <x:c r="H1948" s="120" t="n">
        <x:v>-0.000010565160971428572</x:v>
      </x:c>
      <x:c r="I1948" s="120" t="n">
        <x:v>2.6745137779327707e-10</x:v>
      </x:c>
      <x:c r="J1948" s="120" t="n">
        <x:v>0.000016353940742013132</x:v>
      </x:c>
      <x:c r="K1948" s="120" t="n">
        <x:v>-1.000596273947046</x:v>
      </x:c>
      <x:c r="L1948" s="120" t="n">
        <x:v>-0.32542171827257094</x:v>
      </x:c>
      <x:c r="M1948" s="120" t="n">
        <x:v>3</x:v>
      </x:c>
      <x:c r="N1948" s="120" t="n">
        <x:v>1</x:v>
      </x:c>
      <x:c r="O1948" s="120" t="n">
        <x:v>1</x:v>
      </x:c>
      <x:c r="P1948" s="120" t="n">
        <x:v>3</x:v>
      </x:c>
      <x:c r="Q1948" s="120" t="n">
        <x:v>3</x:v>
      </x:c>
      <x:c r="R1948" s="120" t="n">
        <x:v>4.1912034935684154e-11</x:v>
      </x:c>
      <x:c r="S1948" s="120" t="n">
        <x:v>8.022784782124378e-11</x:v>
      </x:c>
      <x:c r="T1948" s="120" t="n">
        <x:v>1736</x:v>
      </x:c>
      <x:c r="U1948" s="120" t="n">
        <x:v>350</x:v>
      </x:c>
      <x:c r="V1948" s="120" t="n">
        <x:v>7.729808606742111e-13</x:v>
      </x:c>
      <x:c r="W1948" s="120" t="n">
        <x:v>3.820733968475387e-12</x:v>
      </x:c>
      <x:c r="X1948" s="120" t="n">
        <x:v>1948</x:v>
      </x:c>
      <x:c r="Y1948" s="151" t="n">
        <x:v>44587.36462962963</x:v>
      </x:c>
      <x:c r="Z1948" s="151" t="n">
        <x:v>44587.36863425926</x:v>
      </x:c>
      <x:c r="AA1948" s="120" t="n">
        <x:v>70</x:v>
      </x:c>
      <x:c r="AB1948" s="120" t="str">
        <x:v>Anomalous</x:v>
      </x:c>
      <x:c r="AC1948" s="120" t="n">
        <x:v>1</x:v>
      </x:c>
      <x:c r="AD1948" s="120" t="n">
        <x:v>794</x:v>
      </x:c>
      <x:c r="AE1948" s="120" t="n">
        <x:v>8</x:v>
      </x:c>
      <x:c r="AF1948" s="120" t="n">
        <x:v>94</x:v>
      </x:c>
      <x:c r="AG1948" s="120" t="str">
        <x:v>train=1|anomaly=1</x:v>
      </x:c>
    </x:row>
    <x:row r="1949">
      <x:c r="A1949" s="120" t="n">
        <x:v>1948</x:v>
      </x:c>
      <x:c r="B1949" s="120" t="n">
        <x:v>1</x:v>
      </x:c>
      <x:c r="C1949" s="120" t="n">
        <x:v>1</x:v>
      </x:c>
      <x:c r="D1949" s="120" t="str">
        <x:v>CADC0872</x:v>
      </x:c>
      <x:c r="E1949" s="120" t="n">
        <x:v>5</x:v>
      </x:c>
      <x:c r="F1949" s="120" t="n">
        <x:v>705</x:v>
      </x:c>
      <x:c r="G1949" s="120" t="n">
        <x:v>134</x:v>
      </x:c>
      <x:c r="H1949" s="120" t="n">
        <x:v>-0.0000046737670373134325</x:v>
      </x:c>
      <x:c r="I1949" s="120" t="n">
        <x:v>4.252755461046554e-10</x:v>
      </x:c>
      <x:c r="J1949" s="120" t="n">
        <x:v>0.000020622210019894945</x:v>
      </x:c>
      <x:c r="K1949" s="120" t="n">
        <x:v>-0.9653486898338342</x:v>
      </x:c>
      <x:c r="L1949" s="120" t="n">
        <x:v>-0.47395610266326915</x:v>
      </x:c>
      <x:c r="M1949" s="120" t="n">
        <x:v>2</x:v>
      </x:c>
      <x:c r="N1949" s="120" t="n">
        <x:v>2</x:v>
      </x:c>
      <x:c r="O1949" s="120" t="n">
        <x:v>1</x:v>
      </x:c>
      <x:c r="P1949" s="120" t="n">
        <x:v>5</x:v>
      </x:c>
      <x:c r="Q1949" s="120" t="n">
        <x:v>6</x:v>
      </x:c>
      <x:c r="R1949" s="120" t="n">
        <x:v>7.019435190200691e-11</x:v>
      </x:c>
      <x:c r="S1949" s="120" t="n">
        <x:v>2.0357665359354049e-10</x:v>
      </x:c>
      <x:c r="T1949" s="120" t="n">
        <x:v>5325</x:v>
      </x:c>
      <x:c r="U1949" s="120" t="n">
        <x:v>670</x:v>
      </x:c>
      <x:c r="V1949" s="120" t="n">
        <x:v>6.032277249711424e-13</x:v>
      </x:c>
      <x:c r="W1949" s="120" t="n">
        <x:v>3.1736981052586224e-12</x:v>
      </x:c>
      <x:c r="X1949" s="120" t="n">
        <x:v>1949</x:v>
      </x:c>
      <x:c r="Y1949" s="151" t="n">
        <x:v>44587.69782407407</x:v>
      </x:c>
      <x:c r="Z1949" s="151" t="n">
        <x:v>44587.705983796295</x:v>
      </x:c>
      <x:c r="AA1949" s="120" t="n">
        <x:v>134</x:v>
      </x:c>
      <x:c r="AB1949" s="120" t="str">
        <x:v>Anomalous</x:v>
      </x:c>
      <x:c r="AC1949" s="120" t="n">
        <x:v>1</x:v>
      </x:c>
      <x:c r="AD1949" s="120" t="n">
        <x:v>998</x:v>
      </x:c>
      <x:c r="AE1949" s="120" t="n">
        <x:v>10</x:v>
      </x:c>
      <x:c r="AF1949" s="120" t="n">
        <x:v>98</x:v>
      </x:c>
      <x:c r="AG1949" s="120" t="str">
        <x:v>train=1|anomaly=1</x:v>
      </x:c>
    </x:row>
    <x:row r="1950">
      <x:c r="A1950" s="120" t="n">
        <x:v>1949</x:v>
      </x:c>
      <x:c r="B1950" s="120" t="n">
        <x:v>1</x:v>
      </x:c>
      <x:c r="C1950" s="120" t="n">
        <x:v>0</x:v>
      </x:c>
      <x:c r="D1950" s="120" t="str">
        <x:v>CADC0872</x:v>
      </x:c>
      <x:c r="E1950" s="120" t="n">
        <x:v>5</x:v>
      </x:c>
      <x:c r="F1950" s="120" t="n">
        <x:v>640</x:v>
      </x:c>
      <x:c r="G1950" s="120" t="n">
        <x:v>129</x:v>
      </x:c>
      <x:c r="H1950" s="120" t="n">
        <x:v>-0.000002807474093023256</x:v>
      </x:c>
      <x:c r="I1950" s="120" t="n">
        <x:v>3.5142935565885103e-10</x:v>
      </x:c>
      <x:c r="J1950" s="120" t="n">
        <x:v>0.00001874644914800803</x:v>
      </x:c>
      <x:c r="K1950" s="120" t="n">
        <x:v>-0.9442069525187096</x:v>
      </x:c>
      <x:c r="L1950" s="120" t="n">
        <x:v>-0.3798738790315798</x:v>
      </x:c>
      <x:c r="M1950" s="120" t="n">
        <x:v>2</x:v>
      </x:c>
      <x:c r="N1950" s="120" t="n">
        <x:v>1</x:v>
      </x:c>
      <x:c r="O1950" s="120" t="n">
        <x:v>1</x:v>
      </x:c>
      <x:c r="P1950" s="120" t="n">
        <x:v>2</x:v>
      </x:c>
      <x:c r="Q1950" s="120" t="n">
        <x:v>2</x:v>
      </x:c>
      <x:c r="R1950" s="120" t="n">
        <x:v>1.9081822982206188e-11</x:v>
      </x:c>
      <x:c r="S1950" s="120" t="n">
        <x:v>5.139625530635001e-11</x:v>
      </x:c>
      <x:c r="T1950" s="120" t="n">
        <x:v>3200</x:v>
      </x:c>
      <x:c r="U1950" s="120" t="n">
        <x:v>645</x:v>
      </x:c>
      <x:c r="V1950" s="120" t="n">
        <x:v>5.491083682169547e-13</x:v>
      </x:c>
      <x:c r="W1950" s="120" t="n">
        <x:v>2.7242585709988453e-12</x:v>
      </x:c>
      <x:c r="X1950" s="120" t="n">
        <x:v>1950</x:v>
      </x:c>
      <x:c r="Y1950" s="151" t="n">
        <x:v>44587.78590277778</x:v>
      </x:c>
      <x:c r="Z1950" s="151" t="n">
        <x:v>44587.79331018519</x:v>
      </x:c>
      <x:c r="AA1950" s="120" t="n">
        <x:v>129</x:v>
      </x:c>
      <x:c r="AB1950" s="120" t="str">
        <x:v>Anomalous</x:v>
      </x:c>
      <x:c r="AC1950" s="120" t="n">
        <x:v>0</x:v>
      </x:c>
      <x:c r="AD1950" s="120"/>
      <x:c r="AE1950" s="120"/>
      <x:c r="AF1950" s="120"/>
      <x:c r="AG1950" s="120"/>
    </x:row>
    <x:row r="1951">
      <x:c r="A1951" s="120" t="n">
        <x:v>1950</x:v>
      </x:c>
      <x:c r="B1951" s="120" t="n">
        <x:v>1</x:v>
      </x:c>
      <x:c r="C1951" s="120" t="n">
        <x:v>1</x:v>
      </x:c>
      <x:c r="D1951" s="120" t="str">
        <x:v>CADC0872</x:v>
      </x:c>
      <x:c r="E1951" s="120" t="n">
        <x:v>5</x:v>
      </x:c>
      <x:c r="F1951" s="120" t="n">
        <x:v>475</x:v>
      </x:c>
      <x:c r="G1951" s="120" t="n">
        <x:v>96</x:v>
      </x:c>
      <x:c r="H1951" s="120" t="n">
        <x:v>0.00001066272046875</x:v>
      </x:c>
      <x:c r="I1951" s="120" t="n">
        <x:v>3.421667764955438e-10</x:v>
      </x:c>
      <x:c r="J1951" s="120" t="n">
        <x:v>0.000018497750579341907</x:v>
      </x:c>
      <x:c r="K1951" s="120" t="n">
        <x:v>-0.26821159557956165</x:v>
      </x:c>
      <x:c r="L1951" s="120" t="n">
        <x:v>-0.7112639414741366</x:v>
      </x:c>
      <x:c r="M1951" s="120" t="n">
        <x:v>2</x:v>
      </x:c>
      <x:c r="N1951" s="120" t="n">
        <x:v>2</x:v>
      </x:c>
      <x:c r="O1951" s="120" t="n">
        <x:v>1</x:v>
      </x:c>
      <x:c r="P1951" s="120" t="n">
        <x:v>2</x:v>
      </x:c>
      <x:c r="Q1951" s="120" t="n">
        <x:v>3</x:v>
      </x:c>
      <x:c r="R1951" s="120" t="n">
        <x:v>1.8004328840821903e-11</x:v>
      </x:c>
      <x:c r="S1951" s="120" t="n">
        <x:v>3.51660027996459e-11</x:v>
      </x:c>
      <x:c r="T1951" s="120" t="n">
        <x:v>2375</x:v>
      </x:c>
      <x:c r="U1951" s="120" t="n">
        <x:v>480</x:v>
      </x:c>
      <x:c r="V1951" s="120" t="n">
        <x:v>7.203511084116712e-13</x:v>
      </x:c>
      <x:c r="W1951" s="120" t="n">
        <x:v>3.5642372551619146e-12</x:v>
      </x:c>
      <x:c r="X1951" s="120" t="n">
        <x:v>1951</x:v>
      </x:c>
      <x:c r="Y1951" s="151" t="n">
        <x:v>44587.81321759259</x:v>
      </x:c>
      <x:c r="Z1951" s="151" t="n">
        <x:v>44587.818715277775</x:v>
      </x:c>
      <x:c r="AA1951" s="120" t="n">
        <x:v>96</x:v>
      </x:c>
      <x:c r="AB1951" s="120" t="str">
        <x:v>Anomalous</x:v>
      </x:c>
      <x:c r="AC1951" s="120" t="n">
        <x:v>1</x:v>
      </x:c>
      <x:c r="AD1951" s="120" t="n">
        <x:v>622</x:v>
      </x:c>
      <x:c r="AE1951" s="120" t="n">
        <x:v>7</x:v>
      </x:c>
      <x:c r="AF1951" s="120" t="n">
        <x:v>22</x:v>
      </x:c>
      <x:c r="AG1951" s="120" t="str">
        <x:v>train=1|anomaly=1</x:v>
      </x:c>
    </x:row>
    <x:row r="1952">
      <x:c r="A1952" s="120" t="n">
        <x:v>1951</x:v>
      </x:c>
      <x:c r="B1952" s="120" t="n">
        <x:v>1</x:v>
      </x:c>
      <x:c r="C1952" s="120" t="n">
        <x:v>1</x:v>
      </x:c>
      <x:c r="D1952" s="120" t="str">
        <x:v>CADC0872</x:v>
      </x:c>
      <x:c r="E1952" s="120" t="n">
        <x:v>5</x:v>
      </x:c>
      <x:c r="F1952" s="120" t="n">
        <x:v>824</x:v>
      </x:c>
      <x:c r="G1952" s="120" t="n">
        <x:v>142</x:v>
      </x:c>
      <x:c r="H1952" s="120" t="n">
        <x:v>0.0000035545548450704213</x:v>
      </x:c>
      <x:c r="I1952" s="120" t="n">
        <x:v>4.681177823633438e-10</x:v>
      </x:c>
      <x:c r="J1952" s="120" t="n">
        <x:v>0.000021636029727363194</x:v>
      </x:c>
      <x:c r="K1952" s="120" t="n">
        <x:v>-0.9360550922389606</x:v>
      </x:c>
      <x:c r="L1952" s="120" t="n">
        <x:v>-0.6065381011369992</x:v>
      </x:c>
      <x:c r="M1952" s="120" t="n">
        <x:v>1</x:v>
      </x:c>
      <x:c r="N1952" s="120" t="n">
        <x:v>1</x:v>
      </x:c>
      <x:c r="O1952" s="120" t="n">
        <x:v>1</x:v>
      </x:c>
      <x:c r="P1952" s="120" t="n">
        <x:v>2</x:v>
      </x:c>
      <x:c r="Q1952" s="120" t="n">
        <x:v>1</x:v>
      </x:c>
      <x:c r="R1952" s="120" t="n">
        <x:v>2.492768171223371e-12</x:v>
      </x:c>
      <x:c r="S1952" s="120" t="n">
        <x:v>4.8055278310434534e-12</x:v>
      </x:c>
      <x:c r="T1952" s="120" t="n">
        <x:v>19176</x:v>
      </x:c>
      <x:c r="U1952" s="120" t="n">
        <x:v>710</x:v>
      </x:c>
      <x:c r="V1952" s="120" t="n">
        <x:v>5.681041048098832e-13</x:v>
      </x:c>
      <x:c r="W1952" s="120" t="n">
        <x:v>3.2966041011503084e-12</x:v>
      </x:c>
      <x:c r="X1952" s="120" t="n">
        <x:v>1952</x:v>
      </x:c>
      <x:c r="Y1952" s="151" t="n">
        <x:v>44587.828680555554</x:v>
      </x:c>
      <x:c r="Z1952" s="151" t="n">
        <x:v>44587.838217592594</x:v>
      </x:c>
      <x:c r="AA1952" s="120" t="n">
        <x:v>142</x:v>
      </x:c>
      <x:c r="AB1952" s="120" t="str">
        <x:v>Anomalous</x:v>
      </x:c>
      <x:c r="AC1952" s="120" t="n">
        <x:v>0</x:v>
      </x:c>
      <x:c r="AD1952" s="120"/>
      <x:c r="AE1952" s="120"/>
      <x:c r="AF1952" s="120"/>
      <x:c r="AG1952" s="120"/>
    </x:row>
    <x:row r="1953">
      <x:c r="A1953" s="120" t="n">
        <x:v>1952</x:v>
      </x:c>
      <x:c r="B1953" s="120" t="n">
        <x:v>1</x:v>
      </x:c>
      <x:c r="C1953" s="120" t="n">
        <x:v>1</x:v>
      </x:c>
      <x:c r="D1953" s="120" t="str">
        <x:v>CADC0872</x:v>
      </x:c>
      <x:c r="E1953" s="120" t="n">
        <x:v>5</x:v>
      </x:c>
      <x:c r="F1953" s="120" t="n">
        <x:v>465</x:v>
      </x:c>
      <x:c r="G1953" s="120" t="n">
        <x:v>80</x:v>
      </x:c>
      <x:c r="H1953" s="120" t="n">
        <x:v>0.0000075355451375</x:v>
      </x:c>
      <x:c r="I1953" s="120" t="n">
        <x:v>5.721083777223378e-10</x:v>
      </x:c>
      <x:c r="J1953" s="120" t="n">
        <x:v>0.000023918787128998364</x:v>
      </x:c>
      <x:c r="K1953" s="120" t="n">
        <x:v>-0.7158860598449315</x:v>
      </x:c>
      <x:c r="L1953" s="120" t="n">
        <x:v>-0.5747516098498767</x:v>
      </x:c>
      <x:c r="M1953" s="120" t="n">
        <x:v>1</x:v>
      </x:c>
      <x:c r="N1953" s="120" t="n">
        <x:v>1</x:v>
      </x:c>
      <x:c r="O1953" s="120" t="n">
        <x:v>1</x:v>
      </x:c>
      <x:c r="P1953" s="120" t="n">
        <x:v>4</x:v>
      </x:c>
      <x:c r="Q1953" s="120" t="n">
        <x:v>8</x:v>
      </x:c>
      <x:c r="R1953" s="120" t="n">
        <x:v>3.738736094511428e-12</x:v>
      </x:c>
      <x:c r="S1953" s="120" t="n">
        <x:v>2.9474576580496923e-12</x:v>
      </x:c>
      <x:c r="T1953" s="120" t="n">
        <x:v>7575</x:v>
      </x:c>
      <x:c r="U1953" s="120" t="n">
        <x:v>400</x:v>
      </x:c>
      <x:c r="V1953" s="120" t="n">
        <x:v>1.2303405972523394e-12</x:v>
      </x:c>
      <x:c r="W1953" s="120" t="n">
        <x:v>7.151354721529223e-12</x:v>
      </x:c>
      <x:c r="X1953" s="120" t="n">
        <x:v>1953</x:v>
      </x:c>
      <x:c r="Y1953" s="151" t="n">
        <x:v>44587.86068287037</x:v>
      </x:c>
      <x:c r="Z1953" s="151" t="n">
        <x:v>44587.866064814814</x:v>
      </x:c>
      <x:c r="AA1953" s="120" t="n">
        <x:v>80</x:v>
      </x:c>
      <x:c r="AB1953" s="120" t="str">
        <x:v>Anomalous</x:v>
      </x:c>
      <x:c r="AC1953" s="120" t="n">
        <x:v>0</x:v>
      </x:c>
      <x:c r="AD1953" s="120"/>
      <x:c r="AE1953" s="120"/>
      <x:c r="AF1953" s="120"/>
      <x:c r="AG1953" s="120"/>
    </x:row>
    <x:row r="1954">
      <x:c r="A1954" s="120" t="n">
        <x:v>1953</x:v>
      </x:c>
      <x:c r="B1954" s="120" t="n">
        <x:v>1</x:v>
      </x:c>
      <x:c r="C1954" s="120" t="n">
        <x:v>0</x:v>
      </x:c>
      <x:c r="D1954" s="120" t="str">
        <x:v>CADC0872</x:v>
      </x:c>
      <x:c r="E1954" s="120" t="n">
        <x:v>5</x:v>
      </x:c>
      <x:c r="F1954" s="120" t="n">
        <x:v>605</x:v>
      </x:c>
      <x:c r="G1954" s="120" t="n">
        <x:v>122</x:v>
      </x:c>
      <x:c r="H1954" s="120" t="n">
        <x:v>-0.0000033664686344262293</x:v>
      </x:c>
      <x:c r="I1954" s="120" t="n">
        <x:v>3.294798068618671e-10</x:v>
      </x:c>
      <x:c r="J1954" s="120" t="n">
        <x:v>0.000018151578632776465</x:v>
      </x:c>
      <x:c r="K1954" s="120" t="n">
        <x:v>-1.429715017736493</x:v>
      </x:c>
      <x:c r="L1954" s="120" t="n">
        <x:v>0.08629267539800871</x:v>
      </x:c>
      <x:c r="M1954" s="120" t="n">
        <x:v>2</x:v>
      </x:c>
      <x:c r="N1954" s="120" t="n">
        <x:v>1</x:v>
      </x:c>
      <x:c r="O1954" s="120" t="n">
        <x:v>1</x:v>
      </x:c>
      <x:c r="P1954" s="120" t="n">
        <x:v>1</x:v>
      </x:c>
      <x:c r="Q1954" s="120" t="n">
        <x:v>4</x:v>
      </x:c>
      <x:c r="R1954" s="120" t="n">
        <x:v>8.100688738421924e-12</x:v>
      </x:c>
      <x:c r="S1954" s="120" t="n">
        <x:v>1.51111607598007e-11</x:v>
      </x:c>
      <x:c r="T1954" s="120" t="n">
        <x:v>3025</x:v>
      </x:c>
      <x:c r="U1954" s="120" t="n">
        <x:v>610</x:v>
      </x:c>
      <x:c r="V1954" s="120" t="n">
        <x:v>5.445947220857307e-13</x:v>
      </x:c>
      <x:c r="W1954" s="120" t="n">
        <x:v>2.700654154605468e-12</x:v>
      </x:c>
      <x:c r="X1954" s="120" t="n">
        <x:v>1954</x:v>
      </x:c>
      <x:c r="Y1954" s="151" t="n">
        <x:v>44587.894421296296</x:v>
      </x:c>
      <x:c r="Z1954" s="151" t="n">
        <x:v>44587.90142361111</x:v>
      </x:c>
      <x:c r="AA1954" s="120" t="n">
        <x:v>122</x:v>
      </x:c>
      <x:c r="AB1954" s="120" t="str">
        <x:v>Anomalous</x:v>
      </x:c>
      <x:c r="AC1954" s="120" t="n">
        <x:v>0</x:v>
      </x:c>
      <x:c r="AD1954" s="120"/>
      <x:c r="AE1954" s="120"/>
      <x:c r="AF1954" s="120"/>
      <x:c r="AG1954" s="120"/>
    </x:row>
    <x:row r="1955">
      <x:c r="A1955" s="120" t="n">
        <x:v>1954</x:v>
      </x:c>
      <x:c r="B1955" s="120" t="n">
        <x:v>0</x:v>
      </x:c>
      <x:c r="C1955" s="120" t="n">
        <x:v>0</x:v>
      </x:c>
      <x:c r="D1955" s="120" t="str">
        <x:v>CADC0872</x:v>
      </x:c>
      <x:c r="E1955" s="120" t="n">
        <x:v>5</x:v>
      </x:c>
      <x:c r="F1955" s="120" t="n">
        <x:v>575</x:v>
      </x:c>
      <x:c r="G1955" s="120" t="n">
        <x:v>116</x:v>
      </x:c>
      <x:c r="H1955" s="120" t="n">
        <x:v>-0.000005578325698275862</x:v>
      </x:c>
      <x:c r="I1955" s="120" t="n">
        <x:v>1.492508120985728e-10</x:v>
      </x:c>
      <x:c r="J1955" s="120" t="n">
        <x:v>0.000012216824959807389</x:v>
      </x:c>
      <x:c r="K1955" s="120" t="n">
        <x:v>-1.1037556764933858</x:v>
      </x:c>
      <x:c r="L1955" s="120" t="n">
        <x:v>-0.37473771362639363</x:v>
      </x:c>
      <x:c r="M1955" s="120" t="n">
        <x:v>1</x:v>
      </x:c>
      <x:c r="N1955" s="120" t="n">
        <x:v>1</x:v>
      </x:c>
      <x:c r="O1955" s="120" t="n">
        <x:v>1</x:v>
      </x:c>
      <x:c r="P1955" s="120" t="n">
        <x:v>33</x:v>
      </x:c>
      <x:c r="Q1955" s="120" t="n">
        <x:v>40</x:v>
      </x:c>
      <x:c r="R1955" s="120" t="n">
        <x:v>5.520552541265807e-13</x:v>
      </x:c>
      <x:c r="S1955" s="120" t="n">
        <x:v>5.629447496103431e-13</x:v>
      </x:c>
      <x:c r="T1955" s="120" t="n">
        <x:v>2875</x:v>
      </x:c>
      <x:c r="U1955" s="120" t="n">
        <x:v>580</x:v>
      </x:c>
      <x:c r="V1955" s="120" t="n">
        <x:v>2.5956662973664833e-13</x:v>
      </x:c>
      <x:c r="W1955" s="120" t="n">
        <x:v>1.2866449318842483e-12</x:v>
      </x:c>
      <x:c r="X1955" s="120" t="n">
        <x:v>1955</x:v>
      </x:c>
      <x:c r="Y1955" s="151" t="n">
        <x:v>44587.90148148148</x:v>
      </x:c>
      <x:c r="Z1955" s="151" t="n">
        <x:v>44587.90813657407</x:v>
      </x:c>
      <x:c r="AA1955" s="120" t="n">
        <x:v>116</x:v>
      </x:c>
      <x:c r="AB1955" s="120" t="str">
        <x:v>Normal</x:v>
      </x:c>
      <x:c r="AC1955" s="120" t="n">
        <x:v>0</x:v>
      </x:c>
      <x:c r="AD1955" s="120"/>
      <x:c r="AE1955" s="120"/>
      <x:c r="AF1955" s="120"/>
      <x:c r="AG1955" s="120"/>
    </x:row>
    <x:row r="1956">
      <x:c r="A1956" s="120" t="n">
        <x:v>1955</x:v>
      </x:c>
      <x:c r="B1956" s="120" t="n">
        <x:v>1</x:v>
      </x:c>
      <x:c r="C1956" s="120" t="n">
        <x:v>0</x:v>
      </x:c>
      <x:c r="D1956" s="120" t="str">
        <x:v>CADC0872</x:v>
      </x:c>
      <x:c r="E1956" s="120" t="n">
        <x:v>5</x:v>
      </x:c>
      <x:c r="F1956" s="120" t="n">
        <x:v>591</x:v>
      </x:c>
      <x:c r="G1956" s="120" t="n">
        <x:v>119</x:v>
      </x:c>
      <x:c r="H1956" s="120" t="n">
        <x:v>0.000004045802890756302</x:v>
      </x:c>
      <x:c r="I1956" s="120" t="n">
        <x:v>1.4561930133945782e-10</x:v>
      </x:c>
      <x:c r="J1956" s="120" t="n">
        <x:v>0.000012067282268160376</x:v>
      </x:c>
      <x:c r="K1956" s="120" t="n">
        <x:v>-1.423918677194929</x:v>
      </x:c>
      <x:c r="L1956" s="120" t="n">
        <x:v>-0.10422247492773025</x:v>
      </x:c>
      <x:c r="M1956" s="120" t="n">
        <x:v>2</x:v>
      </x:c>
      <x:c r="N1956" s="120" t="n">
        <x:v>1</x:v>
      </x:c>
      <x:c r="O1956" s="120" t="n">
        <x:v>1</x:v>
      </x:c>
      <x:c r="P1956" s="120" t="n">
        <x:v>5</x:v>
      </x:c>
      <x:c r="Q1956" s="120" t="n">
        <x:v>19</x:v>
      </x:c>
      <x:c r="R1956" s="120" t="n">
        <x:v>2.043707315684421e-12</x:v>
      </x:c>
      <x:c r="S1956" s="120" t="n">
        <x:v>3.418633166566374e-12</x:v>
      </x:c>
      <x:c r="T1956" s="120" t="n">
        <x:v>2961</x:v>
      </x:c>
      <x:c r="U1956" s="120" t="n">
        <x:v>595</x:v>
      </x:c>
      <x:c r="V1956" s="120" t="n">
        <x:v>2.463947569195564e-13</x:v>
      </x:c>
      <x:c r="W1956" s="120" t="n">
        <x:v>1.2236916078946036e-12</x:v>
      </x:c>
      <x:c r="X1956" s="120" t="n">
        <x:v>1956</x:v>
      </x:c>
      <x:c r="Y1956" s="151" t="n">
        <x:v>44587.90819444445</x:v>
      </x:c>
      <x:c r="Z1956" s="151" t="n">
        <x:v>44587.915034722224</x:v>
      </x:c>
      <x:c r="AA1956" s="120" t="n">
        <x:v>119</x:v>
      </x:c>
      <x:c r="AB1956" s="120" t="str">
        <x:v>Anomalous</x:v>
      </x:c>
      <x:c r="AC1956" s="120" t="n">
        <x:v>0</x:v>
      </x:c>
      <x:c r="AD1956" s="120"/>
      <x:c r="AE1956" s="120"/>
      <x:c r="AF1956" s="120"/>
      <x:c r="AG1956" s="120"/>
    </x:row>
    <x:row r="1957">
      <x:c r="A1957" s="120" t="n">
        <x:v>1956</x:v>
      </x:c>
      <x:c r="B1957" s="120" t="n">
        <x:v>1</x:v>
      </x:c>
      <x:c r="C1957" s="120" t="n">
        <x:v>0</x:v>
      </x:c>
      <x:c r="D1957" s="120" t="str">
        <x:v>CADC0872</x:v>
      </x:c>
      <x:c r="E1957" s="120" t="n">
        <x:v>5</x:v>
      </x:c>
      <x:c r="F1957" s="120" t="n">
        <x:v>655</x:v>
      </x:c>
      <x:c r="G1957" s="120" t="n">
        <x:v>132</x:v>
      </x:c>
      <x:c r="H1957" s="120" t="n">
        <x:v>0.0000026004598484848484</x:v>
      </x:c>
      <x:c r="I1957" s="120" t="n">
        <x:v>7.697854347756863e-10</x:v>
      </x:c>
      <x:c r="J1957" s="120" t="n">
        <x:v>0.00002774500738467529</x:v>
      </x:c>
      <x:c r="K1957" s="120" t="n">
        <x:v>-1.3696694097197206</x:v>
      </x:c>
      <x:c r="L1957" s="120" t="n">
        <x:v>-0.15346811716160202</x:v>
      </x:c>
      <x:c r="M1957" s="120" t="n">
        <x:v>1</x:v>
      </x:c>
      <x:c r="N1957" s="120" t="n">
        <x:v>1</x:v>
      </x:c>
      <x:c r="O1957" s="120" t="n">
        <x:v>1</x:v>
      </x:c>
      <x:c r="P1957" s="120" t="n">
        <x:v>3</x:v>
      </x:c>
      <x:c r="Q1957" s="120" t="n">
        <x:v>7</x:v>
      </x:c>
      <x:c r="R1957" s="120" t="n">
        <x:v>4.642380293655276e-12</x:v>
      </x:c>
      <x:c r="S1957" s="120" t="n">
        <x:v>6.277249351321537e-12</x:v>
      </x:c>
      <x:c r="T1957" s="120" t="n">
        <x:v>3275</x:v>
      </x:c>
      <x:c r="U1957" s="120" t="n">
        <x:v>660</x:v>
      </x:c>
      <x:c r="V1957" s="120" t="n">
        <x:v>1.175244938588834e-12</x:v>
      </x:c>
      <x:c r="W1957" s="120" t="n">
        <x:v>5.831707839209745e-12</x:v>
      </x:c>
      <x:c r="X1957" s="120" t="n">
        <x:v>1957</x:v>
      </x:c>
      <x:c r="Y1957" s="151" t="n">
        <x:v>44587.92070601852</x:v>
      </x:c>
      <x:c r="Z1957" s="151" t="n">
        <x:v>44587.92828703704</x:v>
      </x:c>
      <x:c r="AA1957" s="120" t="n">
        <x:v>132</x:v>
      </x:c>
      <x:c r="AB1957" s="120" t="str">
        <x:v>Anomalous</x:v>
      </x:c>
      <x:c r="AC1957" s="120" t="n">
        <x:v>0</x:v>
      </x:c>
      <x:c r="AD1957" s="120"/>
      <x:c r="AE1957" s="120"/>
      <x:c r="AF1957" s="120"/>
      <x:c r="AG1957" s="120"/>
    </x:row>
    <x:row r="1958">
      <x:c r="A1958" s="120" t="n">
        <x:v>1957</x:v>
      </x:c>
      <x:c r="B1958" s="120" t="n">
        <x:v>1</x:v>
      </x:c>
      <x:c r="C1958" s="120" t="n">
        <x:v>0</x:v>
      </x:c>
      <x:c r="D1958" s="120" t="str">
        <x:v>CADC0872</x:v>
      </x:c>
      <x:c r="E1958" s="120" t="n">
        <x:v>5</x:v>
      </x:c>
      <x:c r="F1958" s="120" t="n">
        <x:v>310</x:v>
      </x:c>
      <x:c r="G1958" s="120" t="n">
        <x:v>63</x:v>
      </x:c>
      <x:c r="H1958" s="120" t="n">
        <x:v>-0.00000607490226984127</x:v>
      </x:c>
      <x:c r="I1958" s="120" t="n">
        <x:v>5.460767794198672e-10</x:v>
      </x:c>
      <x:c r="J1958" s="120" t="n">
        <x:v>0.000023368285761259152</x:v>
      </x:c>
      <x:c r="K1958" s="120" t="n">
        <x:v>-1.3335079508801628</x:v>
      </x:c>
      <x:c r="L1958" s="120" t="n">
        <x:v>0.009675798805272712</x:v>
      </x:c>
      <x:c r="M1958" s="120" t="n">
        <x:v>2</x:v>
      </x:c>
      <x:c r="N1958" s="120" t="n">
        <x:v>1</x:v>
      </x:c>
      <x:c r="O1958" s="120" t="n">
        <x:v>1</x:v>
      </x:c>
      <x:c r="P1958" s="120" t="n">
        <x:v>1</x:v>
      </x:c>
      <x:c r="Q1958" s="120" t="n">
        <x:v>3</x:v>
      </x:c>
      <x:c r="R1958" s="120" t="n">
        <x:v>2.207857849032967e-11</x:v>
      </x:c>
      <x:c r="S1958" s="120" t="n">
        <x:v>3.4627432366367055e-11</x:v>
      </x:c>
      <x:c r="T1958" s="120" t="n">
        <x:v>1550</x:v>
      </x:c>
      <x:c r="U1958" s="120" t="n">
        <x:v>315</x:v>
      </x:c>
      <x:c r="V1958" s="120" t="n">
        <x:v>1.7615379981286039e-12</x:v>
      </x:c>
      <x:c r="W1958" s="120" t="n">
        <x:v>8.66788538761694e-12</x:v>
      </x:c>
      <x:c r="X1958" s="120" t="n">
        <x:v>1958</x:v>
      </x:c>
      <x:c r="Y1958" s="151" t="n">
        <x:v>44588.02887731481</x:v>
      </x:c>
      <x:c r="Z1958" s="151" t="n">
        <x:v>44588.03246527778</x:v>
      </x:c>
      <x:c r="AA1958" s="120" t="n">
        <x:v>63</x:v>
      </x:c>
      <x:c r="AB1958" s="120" t="str">
        <x:v>Anomalous</x:v>
      </x:c>
      <x:c r="AC1958" s="120" t="n">
        <x:v>1</x:v>
      </x:c>
      <x:c r="AD1958" s="120" t="n">
        <x:v>545</x:v>
      </x:c>
      <x:c r="AE1958" s="120" t="n">
        <x:v>6</x:v>
      </x:c>
      <x:c r="AF1958" s="120" t="n">
        <x:v>45</x:v>
      </x:c>
      <x:c r="AG1958" s="120" t="str">
        <x:v>train=0|anomaly=1</x:v>
      </x:c>
    </x:row>
    <x:row r="1959">
      <x:c r="A1959" s="120" t="n">
        <x:v>1958</x:v>
      </x:c>
      <x:c r="B1959" s="120" t="n">
        <x:v>0</x:v>
      </x:c>
      <x:c r="C1959" s="120" t="n">
        <x:v>1</x:v>
      </x:c>
      <x:c r="D1959" s="120" t="str">
        <x:v>CADC0872</x:v>
      </x:c>
      <x:c r="E1959" s="120" t="n">
        <x:v>5</x:v>
      </x:c>
      <x:c r="F1959" s="120" t="n">
        <x:v>275</x:v>
      </x:c>
      <x:c r="G1959" s="120" t="n">
        <x:v>56</x:v>
      </x:c>
      <x:c r="H1959" s="120" t="n">
        <x:v>0.0000036441684285714283</x:v>
      </x:c>
      <x:c r="I1959" s="120" t="n">
        <x:v>3.7005108472624587e-10</x:v>
      </x:c>
      <x:c r="J1959" s="120" t="n">
        <x:v>0.00001923671190006873</x:v>
      </x:c>
      <x:c r="K1959" s="120" t="n">
        <x:v>-1.071708911206779</x:v>
      </x:c>
      <x:c r="L1959" s="120" t="n">
        <x:v>-0.328652036609431</x:v>
      </x:c>
      <x:c r="M1959" s="120" t="n">
        <x:v>1</x:v>
      </x:c>
      <x:c r="N1959" s="120" t="n">
        <x:v>1</x:v>
      </x:c>
      <x:c r="O1959" s="120" t="n">
        <x:v>1</x:v>
      </x:c>
      <x:c r="P1959" s="120" t="n">
        <x:v>9</x:v>
      </x:c>
      <x:c r="Q1959" s="120" t="n">
        <x:v>17</x:v>
      </x:c>
      <x:c r="R1959" s="120" t="n">
        <x:v>4.720148424637236e-12</x:v>
      </x:c>
      <x:c r="S1959" s="120" t="n">
        <x:v>6.774390749491142e-13</x:v>
      </x:c>
      <x:c r="T1959" s="120" t="n">
        <x:v>1375</x:v>
      </x:c>
      <x:c r="U1959" s="120" t="n">
        <x:v>280</x:v>
      </x:c>
      <x:c r="V1959" s="120" t="n">
        <x:v>1.3456403080954396e-12</x:v>
      </x:c>
      <x:c r="W1959" s="120" t="n">
        <x:v>6.608055084397248e-12</x:v>
      </x:c>
      <x:c r="X1959" s="120" t="n">
        <x:v>1959</x:v>
      </x:c>
      <x:c r="Y1959" s="151" t="n">
        <x:v>44588.03252314815</x:v>
      </x:c>
      <x:c r="Z1959" s="151" t="n">
        <x:v>44588.03570601852</x:v>
      </x:c>
      <x:c r="AA1959" s="120" t="n">
        <x:v>56</x:v>
      </x:c>
      <x:c r="AB1959" s="120" t="str">
        <x:v>Normal</x:v>
      </x:c>
      <x:c r="AC1959" s="120" t="n">
        <x:v>1</x:v>
      </x:c>
      <x:c r="AD1959" s="120" t="n">
        <x:v>626</x:v>
      </x:c>
      <x:c r="AE1959" s="120" t="n">
        <x:v>7</x:v>
      </x:c>
      <x:c r="AF1959" s="120" t="n">
        <x:v>26</x:v>
      </x:c>
      <x:c r="AG1959" s="120" t="str">
        <x:v>train=1|anomaly=0</x:v>
      </x:c>
    </x:row>
    <x:row r="1960">
      <x:c r="A1960" s="120" t="n">
        <x:v>1959</x:v>
      </x:c>
      <x:c r="B1960" s="120" t="n">
        <x:v>0</x:v>
      </x:c>
      <x:c r="C1960" s="120" t="n">
        <x:v>1</x:v>
      </x:c>
      <x:c r="D1960" s="120" t="str">
        <x:v>CADC0872</x:v>
      </x:c>
      <x:c r="E1960" s="120" t="n">
        <x:v>5</x:v>
      </x:c>
      <x:c r="F1960" s="120" t="n">
        <x:v>225</x:v>
      </x:c>
      <x:c r="G1960" s="120" t="n">
        <x:v>46</x:v>
      </x:c>
      <x:c r="H1960" s="120" t="n">
        <x:v>-0.000006101513195652173</x:v>
      </x:c>
      <x:c r="I1960" s="120" t="n">
        <x:v>7.413076547419031e-11</x:v>
      </x:c>
      <x:c r="J1960" s="120" t="n">
        <x:v>0.000008609922501055995</x:v>
      </x:c>
      <x:c r="K1960" s="120" t="n">
        <x:v>-1.5077952105771202</x:v>
      </x:c>
      <x:c r="L1960" s="120" t="n">
        <x:v>0.022436345144368673</x:v>
      </x:c>
      <x:c r="M1960" s="120" t="n">
        <x:v>1</x:v>
      </x:c>
      <x:c r="N1960" s="120" t="n">
        <x:v>1</x:v>
      </x:c>
      <x:c r="O1960" s="120" t="n">
        <x:v>1</x:v>
      </x:c>
      <x:c r="P1960" s="120" t="n">
        <x:v>7</x:v>
      </x:c>
      <x:c r="Q1960" s="120" t="n">
        <x:v>15</x:v>
      </x:c>
      <x:c r="R1960" s="120" t="n">
        <x:v>1.6956805246364693e-12</x:v>
      </x:c>
      <x:c r="S1960" s="120" t="n">
        <x:v>6.78893437368492e-13</x:v>
      </x:c>
      <x:c r="T1960" s="120" t="n">
        <x:v>1125</x:v>
      </x:c>
      <x:c r="U1960" s="120" t="n">
        <x:v>230</x:v>
      </x:c>
      <x:c r="V1960" s="120" t="n">
        <x:v>3.294700687741792e-13</x:v>
      </x:c>
      <x:c r="W1960" s="120" t="n">
        <x:v>1.6115383798737024e-12</x:v>
      </x:c>
      <x:c r="X1960" s="120" t="n">
        <x:v>1960</x:v>
      </x:c>
      <x:c r="Y1960" s="151" t="n">
        <x:v>44588.03576388889</x:v>
      </x:c>
      <x:c r="Z1960" s="151" t="n">
        <x:v>44588.03836805555</x:v>
      </x:c>
      <x:c r="AA1960" s="120" t="n">
        <x:v>46</x:v>
      </x:c>
      <x:c r="AB1960" s="120" t="str">
        <x:v>Normal</x:v>
      </x:c>
      <x:c r="AC1960" s="120" t="n">
        <x:v>0</x:v>
      </x:c>
      <x:c r="AD1960" s="120"/>
      <x:c r="AE1960" s="120"/>
      <x:c r="AF1960" s="120"/>
      <x:c r="AG1960" s="120"/>
    </x:row>
    <x:row r="1961">
      <x:c r="A1961" s="120" t="n">
        <x:v>1960</x:v>
      </x:c>
      <x:c r="B1961" s="120" t="n">
        <x:v>0</x:v>
      </x:c>
      <x:c r="C1961" s="120" t="n">
        <x:v>0</x:v>
      </x:c>
      <x:c r="D1961" s="120" t="str">
        <x:v>CADC0872</x:v>
      </x:c>
      <x:c r="E1961" s="120" t="n">
        <x:v>5</x:v>
      </x:c>
      <x:c r="F1961" s="120" t="n">
        <x:v>271</x:v>
      </x:c>
      <x:c r="G1961" s="120" t="n">
        <x:v>55</x:v>
      </x:c>
      <x:c r="H1961" s="120" t="n">
        <x:v>0.000003000976127272727</x:v>
      </x:c>
      <x:c r="I1961" s="120" t="n">
        <x:v>2.4015799631588883e-10</x:v>
      </x:c>
      <x:c r="J1961" s="120" t="n">
        <x:v>0.000015497031855032397</x:v>
      </x:c>
      <x:c r="K1961" s="120" t="n">
        <x:v>-1.4986225114230372</x:v>
      </x:c>
      <x:c r="L1961" s="120" t="n">
        <x:v>-0.01194379196621312</x:v>
      </x:c>
      <x:c r="M1961" s="120" t="n">
        <x:v>1</x:v>
      </x:c>
      <x:c r="N1961" s="120" t="n">
        <x:v>1</x:v>
      </x:c>
      <x:c r="O1961" s="120" t="n">
        <x:v>1</x:v>
      </x:c>
      <x:c r="P1961" s="120" t="n">
        <x:v>7</x:v>
      </x:c>
      <x:c r="Q1961" s="120" t="n">
        <x:v>17</x:v>
      </x:c>
      <x:c r="R1961" s="120" t="n">
        <x:v>3.4512991680783586e-12</x:v>
      </x:c>
      <x:c r="S1961" s="120" t="n">
        <x:v>8.260672267208837e-13</x:v>
      </x:c>
      <x:c r="T1961" s="120" t="n">
        <x:v>1361</x:v>
      </x:c>
      <x:c r="U1961" s="120" t="n">
        <x:v>275</x:v>
      </x:c>
      <x:c r="V1961" s="120" t="n">
        <x:v>8.86191868324313e-13</x:v>
      </x:c>
      <x:c r="W1961" s="120" t="n">
        <x:v>4.366509023925251e-12</x:v>
      </x:c>
      <x:c r="X1961" s="120" t="n">
        <x:v>1961</x:v>
      </x:c>
      <x:c r="Y1961" s="151" t="n">
        <x:v>44588.03842592592</x:v>
      </x:c>
      <x:c r="Z1961" s="151" t="n">
        <x:v>44588.0415625</x:v>
      </x:c>
      <x:c r="AA1961" s="120" t="n">
        <x:v>55</x:v>
      </x:c>
      <x:c r="AB1961" s="120" t="str">
        <x:v>Normal</x:v>
      </x:c>
      <x:c r="AC1961" s="120" t="n">
        <x:v>1</x:v>
      </x:c>
      <x:c r="AD1961" s="120" t="n">
        <x:v>529</x:v>
      </x:c>
      <x:c r="AE1961" s="120" t="n">
        <x:v>6</x:v>
      </x:c>
      <x:c r="AF1961" s="120" t="n">
        <x:v>29</x:v>
      </x:c>
      <x:c r="AG1961" s="120" t="str">
        <x:v>train=0|anomaly=0</x:v>
      </x:c>
    </x:row>
    <x:row r="1962">
      <x:c r="A1962" s="120" t="n">
        <x:v>1961</x:v>
      </x:c>
      <x:c r="B1962" s="120" t="n">
        <x:v>1</x:v>
      </x:c>
      <x:c r="C1962" s="120" t="n">
        <x:v>1</x:v>
      </x:c>
      <x:c r="D1962" s="120" t="str">
        <x:v>CADC0872</x:v>
      </x:c>
      <x:c r="E1962" s="120" t="n">
        <x:v>5</x:v>
      </x:c>
      <x:c r="F1962" s="120" t="n">
        <x:v>281</x:v>
      </x:c>
      <x:c r="G1962" s="120" t="n">
        <x:v>57</x:v>
      </x:c>
      <x:c r="H1962" s="120" t="n">
        <x:v>4.732425087719299e-7</x:v>
      </x:c>
      <x:c r="I1962" s="120" t="n">
        <x:v>2.762628523936228e-10</x:v>
      </x:c>
      <x:c r="J1962" s="120" t="n">
        <x:v>0.00001662115677062288</x:v>
      </x:c>
      <x:c r="K1962" s="120" t="n">
        <x:v>-1.2987933921195367</x:v>
      </x:c>
      <x:c r="L1962" s="120" t="n">
        <x:v>-0.13305575225330704</x:v>
      </x:c>
      <x:c r="M1962" s="120" t="n">
        <x:v>2</x:v>
      </x:c>
      <x:c r="N1962" s="120" t="n">
        <x:v>1</x:v>
      </x:c>
      <x:c r="O1962" s="120" t="n">
        <x:v>1</x:v>
      </x:c>
      <x:c r="P1962" s="120" t="n">
        <x:v>1</x:v>
      </x:c>
      <x:c r="Q1962" s="120" t="n">
        <x:v>2</x:v>
      </x:c>
      <x:c r="R1962" s="120" t="n">
        <x:v>2.089740205691867e-11</x:v>
      </x:c>
      <x:c r="S1962" s="120" t="n">
        <x:v>5.402411423256301e-11</x:v>
      </x:c>
      <x:c r="T1962" s="120" t="n">
        <x:v>1433</x:v>
      </x:c>
      <x:c r="U1962" s="120" t="n">
        <x:v>285</x:v>
      </x:c>
      <x:c r="V1962" s="120" t="n">
        <x:v>9.831418234648498e-13</x:v>
      </x:c>
      <x:c r="W1962" s="120" t="n">
        <x:v>4.846716708660049e-12</x:v>
      </x:c>
      <x:c r="X1962" s="120" t="n">
        <x:v>1962</x:v>
      </x:c>
      <x:c r="Y1962" s="151" t="n">
        <x:v>44588.04162037037</x:v>
      </x:c>
      <x:c r="Z1962" s="151" t="n">
        <x:v>44588.04487268518</x:v>
      </x:c>
      <x:c r="AA1962" s="120" t="n">
        <x:v>57</x:v>
      </x:c>
      <x:c r="AB1962" s="120" t="str">
        <x:v>Anomalous</x:v>
      </x:c>
      <x:c r="AC1962" s="120" t="n">
        <x:v>1</x:v>
      </x:c>
      <x:c r="AD1962" s="120" t="n">
        <x:v>253</x:v>
      </x:c>
      <x:c r="AE1962" s="120" t="n">
        <x:v>3</x:v>
      </x:c>
      <x:c r="AF1962" s="120" t="n">
        <x:v>53</x:v>
      </x:c>
      <x:c r="AG1962" s="120" t="str">
        <x:v>train=1|anomaly=1</x:v>
      </x:c>
    </x:row>
    <x:row r="1963">
      <x:c r="A1963" s="120" t="n">
        <x:v>1962</x:v>
      </x:c>
      <x:c r="B1963" s="120" t="n">
        <x:v>0</x:v>
      </x:c>
      <x:c r="C1963" s="120" t="n">
        <x:v>0</x:v>
      </x:c>
      <x:c r="D1963" s="120" t="str">
        <x:v>CADC0872</x:v>
      </x:c>
      <x:c r="E1963" s="120" t="n">
        <x:v>5</x:v>
      </x:c>
      <x:c r="F1963" s="120" t="n">
        <x:v>250</x:v>
      </x:c>
      <x:c r="G1963" s="120" t="n">
        <x:v>51</x:v>
      </x:c>
      <x:c r="H1963" s="120" t="n">
        <x:v>-0.000014710129803921567</x:v>
      </x:c>
      <x:c r="I1963" s="120" t="n">
        <x:v>2.6707629585220366e-10</x:v>
      </x:c>
      <x:c r="J1963" s="120" t="n">
        <x:v>0.00001634246908677522</x:v>
      </x:c>
      <x:c r="K1963" s="120" t="n">
        <x:v>-1.1195103832864548</x:v>
      </x:c>
      <x:c r="L1963" s="120" t="n">
        <x:v>-0.5294902028210347</x:v>
      </x:c>
      <x:c r="M1963" s="120" t="n">
        <x:v>1</x:v>
      </x:c>
      <x:c r="N1963" s="120" t="n">
        <x:v>1</x:v>
      </x:c>
      <x:c r="O1963" s="120" t="n">
        <x:v>1</x:v>
      </x:c>
      <x:c r="P1963" s="120" t="n">
        <x:v>10</x:v>
      </x:c>
      <x:c r="Q1963" s="120" t="n">
        <x:v>16</x:v>
      </x:c>
      <x:c r="R1963" s="120" t="n">
        <x:v>2.4823652879945205e-12</x:v>
      </x:c>
      <x:c r="S1963" s="120" t="n">
        <x:v>9.2274385189249e-13</x:v>
      </x:c>
      <x:c r="T1963" s="120" t="n">
        <x:v>1272</x:v>
      </x:c>
      <x:c r="U1963" s="120" t="n">
        <x:v>255</x:v>
      </x:c>
      <x:c r="V1963" s="120" t="n">
        <x:v>1.0683051834088147e-12</x:v>
      </x:c>
      <x:c r="W1963" s="120" t="n">
        <x:v>5.236790114749091e-12</x:v>
      </x:c>
      <x:c r="X1963" s="120" t="n">
        <x:v>1963</x:v>
      </x:c>
      <x:c r="Y1963" s="151" t="n">
        <x:v>44588.09116898148</x:v>
      </x:c>
      <x:c r="Z1963" s="151" t="n">
        <x:v>44588.0940625</x:v>
      </x:c>
      <x:c r="AA1963" s="120" t="n">
        <x:v>51</x:v>
      </x:c>
      <x:c r="AB1963" s="120" t="str">
        <x:v>Normal</x:v>
      </x:c>
      <x:c r="AC1963" s="120" t="n">
        <x:v>0</x:v>
      </x:c>
      <x:c r="AD1963" s="120"/>
      <x:c r="AE1963" s="120"/>
      <x:c r="AF1963" s="120"/>
      <x:c r="AG1963" s="120"/>
    </x:row>
    <x:row r="1964">
      <x:c r="A1964" s="120" t="n">
        <x:v>1963</x:v>
      </x:c>
      <x:c r="B1964" s="120" t="n">
        <x:v>1</x:v>
      </x:c>
      <x:c r="C1964" s="120" t="n">
        <x:v>1</x:v>
      </x:c>
      <x:c r="D1964" s="120" t="str">
        <x:v>CADC0872</x:v>
      </x:c>
      <x:c r="E1964" s="120" t="n">
        <x:v>5</x:v>
      </x:c>
      <x:c r="F1964" s="120" t="n">
        <x:v>301</x:v>
      </x:c>
      <x:c r="G1964" s="120" t="n">
        <x:v>61</x:v>
      </x:c>
      <x:c r="H1964" s="120" t="n">
        <x:v>0.0000036510623114754106</x:v>
      </x:c>
      <x:c r="I1964" s="120" t="n">
        <x:v>4.3592780576421873e-10</x:v>
      </x:c>
      <x:c r="J1964" s="120" t="n">
        <x:v>0.000020878884207835885</x:v>
      </x:c>
      <x:c r="K1964" s="120" t="n">
        <x:v>-1.238481956695033</x:v>
      </x:c>
      <x:c r="L1964" s="120" t="n">
        <x:v>0.0031113877726803786</x:v>
      </x:c>
      <x:c r="M1964" s="120" t="n">
        <x:v>2</x:v>
      </x:c>
      <x:c r="N1964" s="120" t="n">
        <x:v>1</x:v>
      </x:c>
      <x:c r="O1964" s="120" t="n">
        <x:v>1</x:v>
      </x:c>
      <x:c r="P1964" s="120" t="n">
        <x:v>1</x:v>
      </x:c>
      <x:c r="Q1964" s="120" t="n">
        <x:v>2</x:v>
      </x:c>
      <x:c r="R1964" s="120" t="n">
        <x:v>3.621849509045718e-11</x:v>
      </x:c>
      <x:c r="S1964" s="120" t="n">
        <x:v>6.719709321399073e-11</x:v>
      </x:c>
      <x:c r="T1964" s="120" t="n">
        <x:v>1533</x:v>
      </x:c>
      <x:c r="U1964" s="120" t="n">
        <x:v>305</x:v>
      </x:c>
      <x:c r="V1964" s="120" t="n">
        <x:v>1.4482651354292982e-12</x:v>
      </x:c>
      <x:c r="W1964" s="120" t="n">
        <x:v>7.146357471544569e-12</x:v>
      </x:c>
      <x:c r="X1964" s="120" t="n">
        <x:v>1964</x:v>
      </x:c>
      <x:c r="Y1964" s="151" t="n">
        <x:v>44588.09412037037</x:v>
      </x:c>
      <x:c r="Z1964" s="151" t="n">
        <x:v>44588.097604166665</x:v>
      </x:c>
      <x:c r="AA1964" s="120" t="n">
        <x:v>61</x:v>
      </x:c>
      <x:c r="AB1964" s="120" t="str">
        <x:v>Anomalous</x:v>
      </x:c>
      <x:c r="AC1964" s="120" t="n">
        <x:v>0</x:v>
      </x:c>
      <x:c r="AD1964" s="120"/>
      <x:c r="AE1964" s="120"/>
      <x:c r="AF1964" s="120"/>
      <x:c r="AG1964" s="120"/>
    </x:row>
    <x:row r="1965">
      <x:c r="A1965" s="120" t="n">
        <x:v>1964</x:v>
      </x:c>
      <x:c r="B1965" s="120" t="n">
        <x:v>0</x:v>
      </x:c>
      <x:c r="C1965" s="120" t="n">
        <x:v>0</x:v>
      </x:c>
      <x:c r="D1965" s="120" t="str">
        <x:v>CADC0872</x:v>
      </x:c>
      <x:c r="E1965" s="120" t="n">
        <x:v>5</x:v>
      </x:c>
      <x:c r="F1965" s="120" t="n">
        <x:v>270</x:v>
      </x:c>
      <x:c r="G1965" s="120" t="n">
        <x:v>55</x:v>
      </x:c>
      <x:c r="H1965" s="120" t="n">
        <x:v>-0.000002686129418181818</x:v>
      </x:c>
      <x:c r="I1965" s="120" t="n">
        <x:v>3.0454919081692813e-10</x:v>
      </x:c>
      <x:c r="J1965" s="120" t="n">
        <x:v>0.00001745133779447662</x:v>
      </x:c>
      <x:c r="K1965" s="120" t="n">
        <x:v>-1.4859578062371668</x:v>
      </x:c>
      <x:c r="L1965" s="120" t="n">
        <x:v>-0.038519076375588865</x:v>
      </x:c>
      <x:c r="M1965" s="120" t="n">
        <x:v>1</x:v>
      </x:c>
      <x:c r="N1965" s="120" t="n">
        <x:v>1</x:v>
      </x:c>
      <x:c r="O1965" s="120" t="n">
        <x:v>1</x:v>
      </x:c>
      <x:c r="P1965" s="120" t="n">
        <x:v>11</x:v>
      </x:c>
      <x:c r="Q1965" s="120" t="n">
        <x:v>18</x:v>
      </x:c>
      <x:c r="R1965" s="120" t="n">
        <x:v>4.487389873119406e-12</x:v>
      </x:c>
      <x:c r="S1965" s="120" t="n">
        <x:v>1.1182511597285977e-12</x:v>
      </x:c>
      <x:c r="T1965" s="120" t="n">
        <x:v>1370</x:v>
      </x:c>
      <x:c r="U1965" s="120" t="n">
        <x:v>275</x:v>
      </x:c>
      <x:c r="V1965" s="120" t="n">
        <x:v>1.1279599659886227e-12</x:v>
      </x:c>
      <x:c r="W1965" s="120" t="n">
        <x:v>5.537258014853239e-12</x:v>
      </x:c>
      <x:c r="X1965" s="120" t="n">
        <x:v>1965</x:v>
      </x:c>
      <x:c r="Y1965" s="151" t="n">
        <x:v>44588.097650462965</x:v>
      </x:c>
      <x:c r="Z1965" s="151" t="n">
        <x:v>44588.10077546296</x:v>
      </x:c>
      <x:c r="AA1965" s="120" t="n">
        <x:v>55</x:v>
      </x:c>
      <x:c r="AB1965" s="120" t="str">
        <x:v>Normal</x:v>
      </x:c>
      <x:c r="AC1965" s="120" t="n">
        <x:v>0</x:v>
      </x:c>
      <x:c r="AD1965" s="120"/>
      <x:c r="AE1965" s="120"/>
      <x:c r="AF1965" s="120"/>
      <x:c r="AG1965" s="120"/>
    </x:row>
    <x:row r="1966">
      <x:c r="A1966" s="120" t="n">
        <x:v>1965</x:v>
      </x:c>
      <x:c r="B1966" s="120" t="n">
        <x:v>0</x:v>
      </x:c>
      <x:c r="C1966" s="120" t="n">
        <x:v>1</x:v>
      </x:c>
      <x:c r="D1966" s="120" t="str">
        <x:v>CADC0872</x:v>
      </x:c>
      <x:c r="E1966" s="120" t="n">
        <x:v>5</x:v>
      </x:c>
      <x:c r="F1966" s="120" t="n">
        <x:v>206</x:v>
      </x:c>
      <x:c r="G1966" s="120" t="n">
        <x:v>42</x:v>
      </x:c>
      <x:c r="H1966" s="120" t="n">
        <x:v>-0.0000086837375</x:v>
      </x:c>
      <x:c r="I1966" s="120" t="n">
        <x:v>8.319143179523986e-11</x:v>
      </x:c>
      <x:c r="J1966" s="120" t="n">
        <x:v>0.000009120933712906803</x:v>
      </x:c>
      <x:c r="K1966" s="120" t="n">
        <x:v>-1.064682516427942</x:v>
      </x:c>
      <x:c r="L1966" s="120" t="n">
        <x:v>-0.30413627100614177</x:v>
      </x:c>
      <x:c r="M1966" s="120" t="n">
        <x:v>1</x:v>
      </x:c>
      <x:c r="N1966" s="120" t="n">
        <x:v>1</x:v>
      </x:c>
      <x:c r="O1966" s="120" t="n">
        <x:v>1</x:v>
      </x:c>
      <x:c r="P1966" s="120" t="n">
        <x:v>11</x:v>
      </x:c>
      <x:c r="Q1966" s="120" t="n">
        <x:v>14</x:v>
      </x:c>
      <x:c r="R1966" s="120" t="n">
        <x:v>2.08100193844936e-12</x:v>
      </x:c>
      <x:c r="S1966" s="120" t="n">
        <x:v>8.844123915160505e-13</x:v>
      </x:c>
      <x:c r="T1966" s="120" t="n">
        <x:v>1040</x:v>
      </x:c>
      <x:c r="U1966" s="120" t="n">
        <x:v>210</x:v>
      </x:c>
      <x:c r="V1966" s="120" t="n">
        <x:v>4.0384190191864014e-13</x:v>
      </x:c>
      <x:c r="W1966" s="120" t="n">
        <x:v>1.9807483760771397e-12</x:v>
      </x:c>
      <x:c r="X1966" s="120" t="n">
        <x:v>1966</x:v>
      </x:c>
      <x:c r="Y1966" s="151" t="n">
        <x:v>44588.10084490741</x:v>
      </x:c>
      <x:c r="Z1966" s="151" t="n">
        <x:v>44588.10322916666</x:v>
      </x:c>
      <x:c r="AA1966" s="120" t="n">
        <x:v>42</x:v>
      </x:c>
      <x:c r="AB1966" s="120" t="str">
        <x:v>Normal</x:v>
      </x:c>
      <x:c r="AC1966" s="120" t="n">
        <x:v>1</x:v>
      </x:c>
      <x:c r="AD1966" s="120" t="n">
        <x:v>371</x:v>
      </x:c>
      <x:c r="AE1966" s="120" t="n">
        <x:v>4</x:v>
      </x:c>
      <x:c r="AF1966" s="120" t="n">
        <x:v>71</x:v>
      </x:c>
      <x:c r="AG1966" s="120" t="str">
        <x:v>train=1|anomaly=0</x:v>
      </x:c>
    </x:row>
    <x:row r="1967">
      <x:c r="A1967" s="120" t="n">
        <x:v>1966</x:v>
      </x:c>
      <x:c r="B1967" s="120" t="n">
        <x:v>0</x:v>
      </x:c>
      <x:c r="C1967" s="120" t="n">
        <x:v>1</x:v>
      </x:c>
      <x:c r="D1967" s="120" t="str">
        <x:v>CADC0872</x:v>
      </x:c>
      <x:c r="E1967" s="120" t="n">
        <x:v>5</x:v>
      </x:c>
      <x:c r="F1967" s="120" t="n">
        <x:v>260</x:v>
      </x:c>
      <x:c r="G1967" s="120" t="n">
        <x:v>53</x:v>
      </x:c>
      <x:c r="H1967" s="120" t="n">
        <x:v>0.000004997050716981133</x:v>
      </x:c>
      <x:c r="I1967" s="120" t="n">
        <x:v>2.1421800815149839e-10</x:v>
      </x:c>
      <x:c r="J1967" s="120" t="n">
        <x:v>0.00001463618830677914</x:v>
      </x:c>
      <x:c r="K1967" s="120" t="n">
        <x:v>-1.4726779020939353</x:v>
      </x:c>
      <x:c r="L1967" s="120" t="n">
        <x:v>0.051823121469388174</x:v>
      </x:c>
      <x:c r="M1967" s="120" t="n">
        <x:v>1</x:v>
      </x:c>
      <x:c r="N1967" s="120" t="n">
        <x:v>1</x:v>
      </x:c>
      <x:c r="O1967" s="120" t="n">
        <x:v>1</x:v>
      </x:c>
      <x:c r="P1967" s="120" t="n">
        <x:v>13</x:v>
      </x:c>
      <x:c r="Q1967" s="120" t="n">
        <x:v>18</x:v>
      </x:c>
      <x:c r="R1967" s="120" t="n">
        <x:v>3.5661364837929174e-12</x:v>
      </x:c>
      <x:c r="S1967" s="120" t="n">
        <x:v>1.3651420248575435e-12</x:v>
      </x:c>
      <x:c r="T1967" s="120" t="n">
        <x:v>1300</x:v>
      </x:c>
      <x:c r="U1967" s="120" t="n">
        <x:v>265</x:v>
      </x:c>
      <x:c r="V1967" s="120" t="n">
        <x:v>8.239154159673015e-13</x:v>
      </x:c>
      <x:c r="W1967" s="120" t="n">
        <x:v>4.04184921040563e-12</x:v>
      </x:c>
      <x:c r="X1967" s="120" t="n">
        <x:v>1967</x:v>
      </x:c>
      <x:c r="Y1967" s="151" t="n">
        <x:v>44588.10328703704</x:v>
      </x:c>
      <x:c r="Z1967" s="151" t="n">
        <x:v>44588.1062962963</x:v>
      </x:c>
      <x:c r="AA1967" s="120" t="n">
        <x:v>53</x:v>
      </x:c>
      <x:c r="AB1967" s="120" t="str">
        <x:v>Normal</x:v>
      </x:c>
      <x:c r="AC1967" s="120" t="n">
        <x:v>0</x:v>
      </x:c>
      <x:c r="AD1967" s="120"/>
      <x:c r="AE1967" s="120"/>
      <x:c r="AF1967" s="120"/>
      <x:c r="AG1967" s="120"/>
    </x:row>
    <x:row r="1968">
      <x:c r="A1968" s="120" t="n">
        <x:v>1967</x:v>
      </x:c>
      <x:c r="B1968" s="120" t="n">
        <x:v>1</x:v>
      </x:c>
      <x:c r="C1968" s="120" t="n">
        <x:v>0</x:v>
      </x:c>
      <x:c r="D1968" s="120" t="str">
        <x:v>CADC0872</x:v>
      </x:c>
      <x:c r="E1968" s="120" t="n">
        <x:v>5</x:v>
      </x:c>
      <x:c r="F1968" s="120" t="n">
        <x:v>236</x:v>
      </x:c>
      <x:c r="G1968" s="120" t="n">
        <x:v>48</x:v>
      </x:c>
      <x:c r="H1968" s="120" t="n">
        <x:v>-0.000006203774458333334</x:v>
      </x:c>
      <x:c r="I1968" s="120" t="n">
        <x:v>1.6979610868082967e-10</x:v>
      </x:c>
      <x:c r="J1968" s="120" t="n">
        <x:v>0.000013030583589418766</x:v>
      </x:c>
      <x:c r="K1968" s="120" t="n">
        <x:v>-0.8855683505533354</x:v>
      </x:c>
      <x:c r="L1968" s="120" t="n">
        <x:v>-0.41100099942511736</x:v>
      </x:c>
      <x:c r="M1968" s="120" t="n">
        <x:v>2</x:v>
      </x:c>
      <x:c r="N1968" s="120" t="n">
        <x:v>1</x:v>
      </x:c>
      <x:c r="O1968" s="120" t="n">
        <x:v>1</x:v>
      </x:c>
      <x:c r="P1968" s="120" t="n">
        <x:v>2</x:v>
      </x:c>
      <x:c r="Q1968" s="120" t="n">
        <x:v>5</x:v>
      </x:c>
      <x:c r="R1968" s="120" t="n">
        <x:v>8.548472191215388e-12</x:v>
      </x:c>
      <x:c r="S1968" s="120" t="n">
        <x:v>1.2540580933822212e-11</x:v>
      </x:c>
      <x:c r="T1968" s="120" t="n">
        <x:v>1186</x:v>
      </x:c>
      <x:c r="U1968" s="120" t="n">
        <x:v>240</x:v>
      </x:c>
      <x:c r="V1968" s="120" t="n">
        <x:v>7.194750367831766e-13</x:v>
      </x:c>
      <x:c r="W1968" s="120" t="n">
        <x:v>3.537418930850618e-12</x:v>
      </x:c>
      <x:c r="X1968" s="120" t="n">
        <x:v>1968</x:v>
      </x:c>
      <x:c r="Y1968" s="151" t="n">
        <x:v>44588.106354166666</x:v>
      </x:c>
      <x:c r="Z1968" s="151" t="n">
        <x:v>44588.109085648146</x:v>
      </x:c>
      <x:c r="AA1968" s="120" t="n">
        <x:v>48</x:v>
      </x:c>
      <x:c r="AB1968" s="120" t="str">
        <x:v>Anomalous</x:v>
      </x:c>
      <x:c r="AC1968" s="120" t="n">
        <x:v>0</x:v>
      </x:c>
      <x:c r="AD1968" s="120"/>
      <x:c r="AE1968" s="120"/>
      <x:c r="AF1968" s="120"/>
      <x:c r="AG1968" s="120"/>
    </x:row>
    <x:row r="1969">
      <x:c r="A1969" s="120" t="n">
        <x:v>1968</x:v>
      </x:c>
      <x:c r="B1969" s="120" t="n">
        <x:v>0</x:v>
      </x:c>
      <x:c r="C1969" s="120" t="n">
        <x:v>0</x:v>
      </x:c>
      <x:c r="D1969" s="120" t="str">
        <x:v>CADC0872</x:v>
      </x:c>
      <x:c r="E1969" s="120" t="n">
        <x:v>5</x:v>
      </x:c>
      <x:c r="F1969" s="120" t="n">
        <x:v>276</x:v>
      </x:c>
      <x:c r="G1969" s="120" t="n">
        <x:v>56</x:v>
      </x:c>
      <x:c r="H1969" s="120" t="n">
        <x:v>-0.000001724191607142857</x:v>
      </x:c>
      <x:c r="I1969" s="120" t="n">
        <x:v>5.220901717759885e-10</x:v>
      </x:c>
      <x:c r="J1969" s="120" t="n">
        <x:v>0.000022849292588086583</x:v>
      </x:c>
      <x:c r="K1969" s="120" t="n">
        <x:v>-1.449117211613929</x:v>
      </x:c>
      <x:c r="L1969" s="120" t="n">
        <x:v>-0.05634024403331301</x:v>
      </x:c>
      <x:c r="M1969" s="120" t="n">
        <x:v>1</x:v>
      </x:c>
      <x:c r="N1969" s="120" t="n">
        <x:v>1</x:v>
      </x:c>
      <x:c r="O1969" s="120" t="n">
        <x:v>1</x:v>
      </x:c>
      <x:c r="P1969" s="120" t="n">
        <x:v>10</x:v>
      </x:c>
      <x:c r="Q1969" s="120" t="n">
        <x:v>17</x:v>
      </x:c>
      <x:c r="R1969" s="120" t="n">
        <x:v>7.2432008892833115e-12</x:v>
      </x:c>
      <x:c r="S1969" s="120" t="n">
        <x:v>1.8802414724664626e-12</x:v>
      </x:c>
      <x:c r="T1969" s="120" t="n">
        <x:v>1386</x:v>
      </x:c>
      <x:c r="U1969" s="120" t="n">
        <x:v>280</x:v>
      </x:c>
      <x:c r="V1969" s="120" t="n">
        <x:v>1.8916310571593785e-12</x:v>
      </x:c>
      <x:c r="W1969" s="120" t="n">
        <x:v>9.32303878171408e-12</x:v>
      </x:c>
      <x:c r="X1969" s="120" t="n">
        <x:v>1969</x:v>
      </x:c>
      <x:c r="Y1969" s="151" t="n">
        <x:v>44588.109143518515</x:v>
      </x:c>
      <x:c r="Z1969" s="151" t="n">
        <x:v>44588.112337962964</x:v>
      </x:c>
      <x:c r="AA1969" s="120" t="n">
        <x:v>56</x:v>
      </x:c>
      <x:c r="AB1969" s="120" t="str">
        <x:v>Normal</x:v>
      </x:c>
      <x:c r="AC1969" s="120" t="n">
        <x:v>1</x:v>
      </x:c>
      <x:c r="AD1969" s="120" t="n">
        <x:v>354</x:v>
      </x:c>
      <x:c r="AE1969" s="120" t="n">
        <x:v>4</x:v>
      </x:c>
      <x:c r="AF1969" s="120" t="n">
        <x:v>54</x:v>
      </x:c>
      <x:c r="AG1969" s="120" t="str">
        <x:v>train=0|anomaly=0</x:v>
      </x:c>
    </x:row>
    <x:row r="1970">
      <x:c r="A1970" s="120" t="n">
        <x:v>1969</x:v>
      </x:c>
      <x:c r="B1970" s="120" t="n">
        <x:v>1</x:v>
      </x:c>
      <x:c r="C1970" s="120" t="n">
        <x:v>1</x:v>
      </x:c>
      <x:c r="D1970" s="120" t="str">
        <x:v>CADC0872</x:v>
      </x:c>
      <x:c r="E1970" s="120" t="n">
        <x:v>5</x:v>
      </x:c>
      <x:c r="F1970" s="120" t="n">
        <x:v>335</x:v>
      </x:c>
      <x:c r="G1970" s="120" t="n">
        <x:v>58</x:v>
      </x:c>
      <x:c r="H1970" s="120" t="n">
        <x:v>-0.000001061743655172414</x:v>
      </x:c>
      <x:c r="I1970" s="120" t="n">
        <x:v>8.260075669951462e-10</x:v>
      </x:c>
      <x:c r="J1970" s="120" t="n">
        <x:v>0.000028740347370815583</x:v>
      </x:c>
      <x:c r="K1970" s="120" t="n">
        <x:v>-1.1000298470215821</x:v>
      </x:c>
      <x:c r="L1970" s="120" t="n">
        <x:v>0.47473062602830374</x:v>
      </x:c>
      <x:c r="M1970" s="120" t="n">
        <x:v>2</x:v>
      </x:c>
      <x:c r="N1970" s="120" t="n">
        <x:v>1</x:v>
      </x:c>
      <x:c r="O1970" s="120" t="n">
        <x:v>1</x:v>
      </x:c>
      <x:c r="P1970" s="120" t="n">
        <x:v>2</x:v>
      </x:c>
      <x:c r="Q1970" s="120" t="n">
        <x:v>4</x:v>
      </x:c>
      <x:c r="R1970" s="120" t="n">
        <x:v>1.5052434726494176e-10</x:v>
      </x:c>
      <x:c r="S1970" s="120" t="n">
        <x:v>3.6486890376640956e-10</x:v>
      </x:c>
      <x:c r="T1970" s="120" t="n">
        <x:v>4425</x:v>
      </x:c>
      <x:c r="U1970" s="120" t="n">
        <x:v>290</x:v>
      </x:c>
      <x:c r="V1970" s="120" t="n">
        <x:v>2.4656942298362574e-12</x:v>
      </x:c>
      <x:c r="W1970" s="120" t="n">
        <x:v>1.4241509775778384e-11</x:v>
      </x:c>
      <x:c r="X1970" s="120" t="n">
        <x:v>1970</x:v>
      </x:c>
      <x:c r="Y1970" s="151" t="n">
        <x:v>44588.112395833334</x:v>
      </x:c>
      <x:c r="Z1970" s="151" t="n">
        <x:v>44588.116273148145</x:v>
      </x:c>
      <x:c r="AA1970" s="120" t="n">
        <x:v>58</x:v>
      </x:c>
      <x:c r="AB1970" s="120" t="str">
        <x:v>Anomalous</x:v>
      </x:c>
      <x:c r="AC1970" s="120" t="n">
        <x:v>0</x:v>
      </x:c>
      <x:c r="AD1970" s="120"/>
      <x:c r="AE1970" s="120"/>
      <x:c r="AF1970" s="120"/>
      <x:c r="AG1970" s="120"/>
    </x:row>
    <x:row r="1971">
      <x:c r="A1971" s="120" t="n">
        <x:v>1970</x:v>
      </x:c>
      <x:c r="B1971" s="120" t="n">
        <x:v>0</x:v>
      </x:c>
      <x:c r="C1971" s="120" t="n">
        <x:v>1</x:v>
      </x:c>
      <x:c r="D1971" s="120" t="str">
        <x:v>CADC0872</x:v>
      </x:c>
      <x:c r="E1971" s="120" t="n">
        <x:v>5</x:v>
      </x:c>
      <x:c r="F1971" s="120" t="n">
        <x:v>220</x:v>
      </x:c>
      <x:c r="G1971" s="120" t="n">
        <x:v>45</x:v>
      </x:c>
      <x:c r="H1971" s="120" t="n">
        <x:v>0.0000037425108</x:v>
      </x:c>
      <x:c r="I1971" s="120" t="n">
        <x:v>4.544568536872279e-10</x:v>
      </x:c>
      <x:c r="J1971" s="120" t="n">
        <x:v>0.000021317993659986577</x:v>
      </x:c>
      <x:c r="K1971" s="120" t="n">
        <x:v>-1.475077703713269</x:v>
      </x:c>
      <x:c r="L1971" s="120" t="n">
        <x:v>-0.12854914452104133</x:v>
      </x:c>
      <x:c r="M1971" s="120" t="n">
        <x:v>1</x:v>
      </x:c>
      <x:c r="N1971" s="120" t="n">
        <x:v>1</x:v>
      </x:c>
      <x:c r="O1971" s="120" t="n">
        <x:v>1</x:v>
      </x:c>
      <x:c r="P1971" s="120" t="n">
        <x:v>3</x:v>
      </x:c>
      <x:c r="Q1971" s="120" t="n">
        <x:v>16</x:v>
      </x:c>
      <x:c r="R1971" s="120" t="n">
        <x:v>9.570658742695323e-12</x:v>
      </x:c>
      <x:c r="S1971" s="120" t="n">
        <x:v>1.2826818148379587e-12</x:v>
      </x:c>
      <x:c r="T1971" s="120" t="n">
        <x:v>1100</x:v>
      </x:c>
      <x:c r="U1971" s="120" t="n">
        <x:v>225</x:v>
      </x:c>
      <x:c r="V1971" s="120" t="n">
        <x:v>2.0657129713055814e-12</x:v>
      </x:c>
      <x:c r="W1971" s="120" t="n">
        <x:v>1.009904119304951e-11</x:v>
      </x:c>
      <x:c r="X1971" s="120" t="n">
        <x:v>1971</x:v>
      </x:c>
      <x:c r="Y1971" s="151" t="n">
        <x:v>44588.22688657408</x:v>
      </x:c>
      <x:c r="Z1971" s="151" t="n">
        <x:v>44588.22943287037</x:v>
      </x:c>
      <x:c r="AA1971" s="120" t="n">
        <x:v>45</x:v>
      </x:c>
      <x:c r="AB1971" s="120" t="str">
        <x:v>Normal</x:v>
      </x:c>
      <x:c r="AC1971" s="120" t="n">
        <x:v>1</x:v>
      </x:c>
      <x:c r="AD1971" s="120" t="n">
        <x:v>334</x:v>
      </x:c>
      <x:c r="AE1971" s="120" t="n">
        <x:v>4</x:v>
      </x:c>
      <x:c r="AF1971" s="120" t="n">
        <x:v>34</x:v>
      </x:c>
      <x:c r="AG1971" s="120" t="str">
        <x:v>train=1|anomaly=0</x:v>
      </x:c>
    </x:row>
    <x:row r="1972">
      <x:c r="A1972" s="120" t="n">
        <x:v>1971</x:v>
      </x:c>
      <x:c r="B1972" s="120" t="n">
        <x:v>0</x:v>
      </x:c>
      <x:c r="C1972" s="120" t="n">
        <x:v>1</x:v>
      </x:c>
      <x:c r="D1972" s="120" t="str">
        <x:v>CADC0872</x:v>
      </x:c>
      <x:c r="E1972" s="120" t="n">
        <x:v>5</x:v>
      </x:c>
      <x:c r="F1972" s="120" t="n">
        <x:v>205</x:v>
      </x:c>
      <x:c r="G1972" s="120" t="n">
        <x:v>42</x:v>
      </x:c>
      <x:c r="H1972" s="120" t="n">
        <x:v>0.0000015397443357142858</x:v>
      </x:c>
      <x:c r="I1972" s="120" t="n">
        <x:v>3.799379292805069e-10</x:v>
      </x:c>
      <x:c r="J1972" s="120" t="n">
        <x:v>0.000019491996544235967</x:v>
      </x:c>
      <x:c r="K1972" s="120" t="n">
        <x:v>-1.49266275646847</x:v>
      </x:c>
      <x:c r="L1972" s="120" t="n">
        <x:v>-0.018997530697311558</x:v>
      </x:c>
      <x:c r="M1972" s="120" t="n">
        <x:v>1</x:v>
      </x:c>
      <x:c r="N1972" s="120" t="n">
        <x:v>1</x:v>
      </x:c>
      <x:c r="O1972" s="120" t="n">
        <x:v>1</x:v>
      </x:c>
      <x:c r="P1972" s="120" t="n">
        <x:v>3</x:v>
      </x:c>
      <x:c r="Q1972" s="120" t="n">
        <x:v>14</x:v>
      </x:c>
      <x:c r="R1972" s="120" t="n">
        <x:v>9.216890176863288e-12</x:v>
      </x:c>
      <x:c r="S1972" s="120" t="n">
        <x:v>1.394077217083911e-12</x:v>
      </x:c>
      <x:c r="T1972" s="120" t="n">
        <x:v>1025</x:v>
      </x:c>
      <x:c r="U1972" s="120" t="n">
        <x:v>210</x:v>
      </x:c>
      <x:c r="V1972" s="120" t="n">
        <x:v>1.8533557525878386e-12</x:v>
      </x:c>
      <x:c r="W1972" s="120" t="n">
        <x:v>9.046141173345403e-12</x:v>
      </x:c>
      <x:c r="X1972" s="120" t="n">
        <x:v>1972</x:v>
      </x:c>
      <x:c r="Y1972" s="151" t="n">
        <x:v>44588.22949074074</x:v>
      </x:c>
      <x:c r="Z1972" s="151" t="n">
        <x:v>44588.23186342593</x:v>
      </x:c>
      <x:c r="AA1972" s="120" t="n">
        <x:v>42</x:v>
      </x:c>
      <x:c r="AB1972" s="120" t="str">
        <x:v>Normal</x:v>
      </x:c>
      <x:c r="AC1972" s="120" t="n">
        <x:v>1</x:v>
      </x:c>
      <x:c r="AD1972" s="120" t="n">
        <x:v>725</x:v>
      </x:c>
      <x:c r="AE1972" s="120" t="n">
        <x:v>8</x:v>
      </x:c>
      <x:c r="AF1972" s="120" t="n">
        <x:v>25</x:v>
      </x:c>
      <x:c r="AG1972" s="120" t="str">
        <x:v>train=1|anomaly=0</x:v>
      </x:c>
    </x:row>
    <x:row r="1973">
      <x:c r="A1973" s="120" t="n">
        <x:v>1972</x:v>
      </x:c>
      <x:c r="B1973" s="120" t="n">
        <x:v>1</x:v>
      </x:c>
      <x:c r="C1973" s="120" t="n">
        <x:v>1</x:v>
      </x:c>
      <x:c r="D1973" s="120" t="str">
        <x:v>CADC0872</x:v>
      </x:c>
      <x:c r="E1973" s="120" t="n">
        <x:v>5</x:v>
      </x:c>
      <x:c r="F1973" s="120" t="n">
        <x:v>201</x:v>
      </x:c>
      <x:c r="G1973" s="120" t="n">
        <x:v>32</x:v>
      </x:c>
      <x:c r="H1973" s="120" t="n">
        <x:v>0.00000421977765625</x:v>
      </x:c>
      <x:c r="I1973" s="120" t="n">
        <x:v>1.7340883226624216e-10</x:v>
      </x:c>
      <x:c r="J1973" s="120" t="n">
        <x:v>0.000013168478737737407</x:v>
      </x:c>
      <x:c r="K1973" s="120" t="n">
        <x:v>-1.1294459147313782</x:v>
      </x:c>
      <x:c r="L1973" s="120" t="n">
        <x:v>-0.41977267619702496</x:v>
      </x:c>
      <x:c r="M1973" s="120" t="n">
        <x:v>1</x:v>
      </x:c>
      <x:c r="N1973" s="120" t="n">
        <x:v>1</x:v>
      </x:c>
      <x:c r="O1973" s="120" t="n">
        <x:v>1</x:v>
      </x:c>
      <x:c r="P1973" s="120" t="n">
        <x:v>1</x:v>
      </x:c>
      <x:c r="Q1973" s="120" t="n">
        <x:v>3</x:v>
      </x:c>
      <x:c r="R1973" s="120" t="n">
        <x:v>1.3288490116553121e-11</x:v>
      </x:c>
      <x:c r="S1973" s="120" t="n">
        <x:v>1.4878218612177883e-11</x:v>
      </x:c>
      <x:c r="T1973" s="120" t="n">
        <x:v>3261</x:v>
      </x:c>
      <x:c r="U1973" s="120" t="n">
        <x:v>160</x:v>
      </x:c>
      <x:c r="V1973" s="120" t="n">
        <x:v>8.627305087872744e-13</x:v>
      </x:c>
      <x:c r="W1973" s="120" t="n">
        <x:v>5.419026008320068e-12</x:v>
      </x:c>
      <x:c r="X1973" s="120" t="n">
        <x:v>1973</x:v>
      </x:c>
      <x:c r="Y1973" s="151" t="n">
        <x:v>44588.268159722225</x:v>
      </x:c>
      <x:c r="Z1973" s="151" t="n">
        <x:v>44588.27048611111</x:v>
      </x:c>
      <x:c r="AA1973" s="120" t="n">
        <x:v>32</x:v>
      </x:c>
      <x:c r="AB1973" s="120" t="str">
        <x:v>Anomalous</x:v>
      </x:c>
      <x:c r="AC1973" s="120" t="n">
        <x:v>1</x:v>
      </x:c>
      <x:c r="AD1973" s="120" t="n">
        <x:v>223</x:v>
      </x:c>
      <x:c r="AE1973" s="120" t="n">
        <x:v>3</x:v>
      </x:c>
      <x:c r="AF1973" s="120" t="n">
        <x:v>23</x:v>
      </x:c>
      <x:c r="AG1973" s="120" t="str">
        <x:v>train=1|anomaly=1</x:v>
      </x:c>
    </x:row>
    <x:row r="1974">
      <x:c r="A1974" s="120" t="n">
        <x:v>1973</x:v>
      </x:c>
      <x:c r="B1974" s="120" t="n">
        <x:v>0</x:v>
      </x:c>
      <x:c r="C1974" s="120" t="n">
        <x:v>0</x:v>
      </x:c>
      <x:c r="D1974" s="120" t="str">
        <x:v>CADC0872</x:v>
      </x:c>
      <x:c r="E1974" s="120" t="n">
        <x:v>5</x:v>
      </x:c>
      <x:c r="F1974" s="120" t="n">
        <x:v>205</x:v>
      </x:c>
      <x:c r="G1974" s="120" t="n">
        <x:v>42</x:v>
      </x:c>
      <x:c r="H1974" s="120" t="n">
        <x:v>3.5078240476190675e-8</x:v>
      </x:c>
      <x:c r="I1974" s="120" t="n">
        <x:v>2.2763796865875076e-10</x:v>
      </x:c>
      <x:c r="J1974" s="120" t="n">
        <x:v>0.000015087676052286872</x:v>
      </x:c>
      <x:c r="K1974" s="120" t="n">
        <x:v>-1.4874123768358845</x:v>
      </x:c>
      <x:c r="L1974" s="120" t="n">
        <x:v>0.061505097853378765</x:v>
      </x:c>
      <x:c r="M1974" s="120" t="n">
        <x:v>1</x:v>
      </x:c>
      <x:c r="N1974" s="120" t="n">
        <x:v>1</x:v>
      </x:c>
      <x:c r="O1974" s="120" t="n">
        <x:v>1</x:v>
      </x:c>
      <x:c r="P1974" s="120" t="n">
        <x:v>8</x:v>
      </x:c>
      <x:c r="Q1974" s="120" t="n">
        <x:v>12</x:v>
      </x:c>
      <x:c r="R1974" s="120" t="n">
        <x:v>5.635763064996785e-12</x:v>
      </x:c>
      <x:c r="S1974" s="120" t="n">
        <x:v>1.1151391985671317e-12</x:v>
      </x:c>
      <x:c r="T1974" s="120" t="n">
        <x:v>1025</x:v>
      </x:c>
      <x:c r="U1974" s="120" t="n">
        <x:v>210</x:v>
      </x:c>
      <x:c r="V1974" s="120" t="n">
        <x:v>1.1104291154085403e-12</x:v>
      </x:c>
      <x:c r="W1974" s="120" t="n">
        <x:v>5.419951634732161e-12</x:v>
      </x:c>
      <x:c r="X1974" s="120" t="n">
        <x:v>1974</x:v>
      </x:c>
      <x:c r="Y1974" s="151" t="n">
        <x:v>44588.27054398148</x:v>
      </x:c>
      <x:c r="Z1974" s="151" t="n">
        <x:v>44588.27291666667</x:v>
      </x:c>
      <x:c r="AA1974" s="120" t="n">
        <x:v>42</x:v>
      </x:c>
      <x:c r="AB1974" s="120" t="str">
        <x:v>Normal</x:v>
      </x:c>
      <x:c r="AC1974" s="120" t="n">
        <x:v>0</x:v>
      </x:c>
      <x:c r="AD1974" s="120"/>
      <x:c r="AE1974" s="120"/>
      <x:c r="AF1974" s="120"/>
      <x:c r="AG1974" s="120"/>
    </x:row>
    <x:row r="1975">
      <x:c r="A1975" s="120" t="n">
        <x:v>1974</x:v>
      </x:c>
      <x:c r="B1975" s="120" t="n">
        <x:v>1</x:v>
      </x:c>
      <x:c r="C1975" s="120" t="n">
        <x:v>1</x:v>
      </x:c>
      <x:c r="D1975" s="120" t="str">
        <x:v>CADC0872</x:v>
      </x:c>
      <x:c r="E1975" s="120" t="n">
        <x:v>5</x:v>
      </x:c>
      <x:c r="F1975" s="120" t="n">
        <x:v>186</x:v>
      </x:c>
      <x:c r="G1975" s="120" t="n">
        <x:v>38</x:v>
      </x:c>
      <x:c r="H1975" s="120" t="n">
        <x:v>2.734507631578949e-8</x:v>
      </x:c>
      <x:c r="I1975" s="120" t="n">
        <x:v>2.4455471666385825e-10</x:v>
      </x:c>
      <x:c r="J1975" s="120" t="n">
        <x:v>0.000015638245319212073</x:v>
      </x:c>
      <x:c r="K1975" s="120" t="n">
        <x:v>-1.0291234720236466</x:v>
      </x:c>
      <x:c r="L1975" s="120" t="n">
        <x:v>-0.28316469771218783</x:v>
      </x:c>
      <x:c r="M1975" s="120" t="n">
        <x:v>2</x:v>
      </x:c>
      <x:c r="N1975" s="120" t="n">
        <x:v>1</x:v>
      </x:c>
      <x:c r="O1975" s="120" t="n">
        <x:v>1</x:v>
      </x:c>
      <x:c r="P1975" s="120" t="n">
        <x:v>2</x:v>
      </x:c>
      <x:c r="Q1975" s="120" t="n">
        <x:v>2</x:v>
      </x:c>
      <x:c r="R1975" s="120" t="n">
        <x:v>3.240600932085093e-11</x:v>
      </x:c>
      <x:c r="S1975" s="120" t="n">
        <x:v>5.588526460072602e-11</x:v>
      </x:c>
      <x:c r="T1975" s="120" t="n">
        <x:v>936</x:v>
      </x:c>
      <x:c r="U1975" s="120" t="n">
        <x:v>190</x:v>
      </x:c>
      <x:c r="V1975" s="120" t="n">
        <x:v>1.3148103046443991e-12</x:v>
      </x:c>
      <x:c r="W1975" s="120" t="n">
        <x:v>6.435650438522585e-12</x:v>
      </x:c>
      <x:c r="X1975" s="120" t="n">
        <x:v>1975</x:v>
      </x:c>
      <x:c r="Y1975" s="151" t="n">
        <x:v>44588.296111111114</x:v>
      </x:c>
      <x:c r="Z1975" s="151" t="n">
        <x:v>44588.298263888886</x:v>
      </x:c>
      <x:c r="AA1975" s="120" t="n">
        <x:v>38</x:v>
      </x:c>
      <x:c r="AB1975" s="120" t="str">
        <x:v>Anomalous</x:v>
      </x:c>
      <x:c r="AC1975" s="120" t="n">
        <x:v>1</x:v>
      </x:c>
      <x:c r="AD1975" s="120" t="n">
        <x:v>935</x:v>
      </x:c>
      <x:c r="AE1975" s="120" t="n">
        <x:v>10</x:v>
      </x:c>
      <x:c r="AF1975" s="120" t="n">
        <x:v>35</x:v>
      </x:c>
      <x:c r="AG1975" s="120" t="str">
        <x:v>train=1|anomaly=1</x:v>
      </x:c>
    </x:row>
    <x:row r="1976">
      <x:c r="A1976" s="120" t="n">
        <x:v>1975</x:v>
      </x:c>
      <x:c r="B1976" s="120" t="n">
        <x:v>0</x:v>
      </x:c>
      <x:c r="C1976" s="120" t="n">
        <x:v>0</x:v>
      </x:c>
      <x:c r="D1976" s="120" t="str">
        <x:v>CADC0872</x:v>
      </x:c>
      <x:c r="E1976" s="120" t="n">
        <x:v>5</x:v>
      </x:c>
      <x:c r="F1976" s="120" t="n">
        <x:v>186</x:v>
      </x:c>
      <x:c r="G1976" s="120" t="n">
        <x:v>38</x:v>
      </x:c>
      <x:c r="H1976" s="120" t="n">
        <x:v>0.000001521575657894737</x:v>
      </x:c>
      <x:c r="I1976" s="120" t="n">
        <x:v>2.0256565079762919e-10</x:v>
      </x:c>
      <x:c r="J1976" s="120" t="n">
        <x:v>0.00001423255601772321</x:v>
      </x:c>
      <x:c r="K1976" s="120" t="n">
        <x:v>-1.3515493114944666</x:v>
      </x:c>
      <x:c r="L1976" s="120" t="n">
        <x:v>-0.0676358028514511</x:v>
      </x:c>
      <x:c r="M1976" s="120" t="n">
        <x:v>1</x:v>
      </x:c>
      <x:c r="N1976" s="120" t="n">
        <x:v>1</x:v>
      </x:c>
      <x:c r="O1976" s="120" t="n">
        <x:v>1</x:v>
      </x:c>
      <x:c r="P1976" s="120" t="n">
        <x:v>7</x:v>
      </x:c>
      <x:c r="Q1976" s="120" t="n">
        <x:v>11</x:v>
      </x:c>
      <x:c r="R1976" s="120" t="n">
        <x:v>5.6949771945637335e-12</x:v>
      </x:c>
      <x:c r="S1976" s="120" t="n">
        <x:v>1.2681687507375015e-12</x:v>
      </x:c>
      <x:c r="T1976" s="120" t="n">
        <x:v>936</x:v>
      </x:c>
      <x:c r="U1976" s="120" t="n">
        <x:v>190</x:v>
      </x:c>
      <x:c r="V1976" s="120" t="n">
        <x:v>1.089062638696931e-12</x:v>
      </x:c>
      <x:c r="W1976" s="120" t="n">
        <x:v>5.3306750209902416e-12</x:v>
      </x:c>
      <x:c r="X1976" s="120" t="n">
        <x:v>1976</x:v>
      </x:c>
      <x:c r="Y1976" s="151" t="n">
        <x:v>44588.29832175926</x:v>
      </x:c>
      <x:c r="Z1976" s="151" t="n">
        <x:v>44588.300474537034</x:v>
      </x:c>
      <x:c r="AA1976" s="120" t="n">
        <x:v>38</x:v>
      </x:c>
      <x:c r="AB1976" s="120" t="str">
        <x:v>Normal</x:v>
      </x:c>
      <x:c r="AC1976" s="120" t="n">
        <x:v>1</x:v>
      </x:c>
      <x:c r="AD1976" s="120" t="n">
        <x:v>642</x:v>
      </x:c>
      <x:c r="AE1976" s="120" t="n">
        <x:v>7</x:v>
      </x:c>
      <x:c r="AF1976" s="120" t="n">
        <x:v>42</x:v>
      </x:c>
      <x:c r="AG1976" s="120" t="str">
        <x:v>train=0|anomaly=0</x:v>
      </x:c>
    </x:row>
    <x:row r="1977">
      <x:c r="A1977" s="120" t="n">
        <x:v>1976</x:v>
      </x:c>
      <x:c r="B1977" s="120" t="n">
        <x:v>0</x:v>
      </x:c>
      <x:c r="C1977" s="120" t="n">
        <x:v>1</x:v>
      </x:c>
      <x:c r="D1977" s="120" t="str">
        <x:v>CADC0872</x:v>
      </x:c>
      <x:c r="E1977" s="120" t="n">
        <x:v>5</x:v>
      </x:c>
      <x:c r="F1977" s="120" t="n">
        <x:v>175</x:v>
      </x:c>
      <x:c r="G1977" s="120" t="n">
        <x:v>36</x:v>
      </x:c>
      <x:c r="H1977" s="120" t="n">
        <x:v>0.0000031372147222222213</x:v>
      </x:c>
      <x:c r="I1977" s="120" t="n">
        <x:v>2.2418073877745824e-10</x:v>
      </x:c>
      <x:c r="J1977" s="120" t="n">
        <x:v>0.000014972666388371118</x:v>
      </x:c>
      <x:c r="K1977" s="120" t="n">
        <x:v>-1.346340637318627</x:v>
      </x:c>
      <x:c r="L1977" s="120" t="n">
        <x:v>-0.09571373436221214</x:v>
      </x:c>
      <x:c r="M1977" s="120" t="n">
        <x:v>1</x:v>
      </x:c>
      <x:c r="N1977" s="120" t="n">
        <x:v>1</x:v>
      </x:c>
      <x:c r="O1977" s="120" t="n">
        <x:v>1</x:v>
      </x:c>
      <x:c r="P1977" s="120" t="n">
        <x:v>4</x:v>
      </x:c>
      <x:c r="Q1977" s="120" t="n">
        <x:v>10</x:v>
      </x:c>
      <x:c r="R1977" s="120" t="n">
        <x:v>7.187029857835102e-12</x:v>
      </x:c>
      <x:c r="S1977" s="120" t="n">
        <x:v>1.846090779752596e-12</x:v>
      </x:c>
      <x:c r="T1977" s="120" t="n">
        <x:v>875</x:v>
      </x:c>
      <x:c r="U1977" s="120" t="n">
        <x:v>180</x:v>
      </x:c>
      <x:c r="V1977" s="120" t="n">
        <x:v>1.281032793014047e-12</x:v>
      </x:c>
      <x:c r="W1977" s="120" t="n">
        <x:v>6.227242743818284e-12</x:v>
      </x:c>
      <x:c r="X1977" s="120" t="n">
        <x:v>1977</x:v>
      </x:c>
      <x:c r="Y1977" s="151" t="n">
        <x:v>44588.300532407404</x:v>
      </x:c>
      <x:c r="Z1977" s="151" t="n">
        <x:v>44588.30255787037</x:v>
      </x:c>
      <x:c r="AA1977" s="120" t="n">
        <x:v>36</x:v>
      </x:c>
      <x:c r="AB1977" s="120" t="str">
        <x:v>Normal</x:v>
      </x:c>
      <x:c r="AC1977" s="120" t="n">
        <x:v>0</x:v>
      </x:c>
      <x:c r="AD1977" s="120"/>
      <x:c r="AE1977" s="120"/>
      <x:c r="AF1977" s="120"/>
      <x:c r="AG1977" s="120"/>
    </x:row>
    <x:row r="1978">
      <x:c r="A1978" s="120" t="n">
        <x:v>1977</x:v>
      </x:c>
      <x:c r="B1978" s="120" t="n">
        <x:v>0</x:v>
      </x:c>
      <x:c r="C1978" s="120" t="n">
        <x:v>1</x:v>
      </x:c>
      <x:c r="D1978" s="120" t="str">
        <x:v>CADC0872</x:v>
      </x:c>
      <x:c r="E1978" s="120" t="n">
        <x:v>5</x:v>
      </x:c>
      <x:c r="F1978" s="120" t="n">
        <x:v>185</x:v>
      </x:c>
      <x:c r="G1978" s="120" t="n">
        <x:v>38</x:v>
      </x:c>
      <x:c r="H1978" s="120" t="n">
        <x:v>0.000002175378294736843</x:v>
      </x:c>
      <x:c r="I1978" s="120" t="n">
        <x:v>3.8116907653033434e-10</x:v>
      </x:c>
      <x:c r="J1978" s="120" t="n">
        <x:v>0.000019523551842078692</x:v>
      </x:c>
      <x:c r="K1978" s="120" t="n">
        <x:v>-0.9660562919701512</x:v>
      </x:c>
      <x:c r="L1978" s="120" t="n">
        <x:v>-0.3501398198195072</x:v>
      </x:c>
      <x:c r="M1978" s="120" t="n">
        <x:v>1</x:v>
      </x:c>
      <x:c r="N1978" s="120" t="n">
        <x:v>1</x:v>
      </x:c>
      <x:c r="O1978" s="120" t="n">
        <x:v>1</x:v>
      </x:c>
      <x:c r="P1978" s="120" t="n">
        <x:v>4</x:v>
      </x:c>
      <x:c r="Q1978" s="120" t="n">
        <x:v>12</x:v>
      </x:c>
      <x:c r="R1978" s="120" t="n">
        <x:v>1.0124947264305291e-11</x:v>
      </x:c>
      <x:c r="S1978" s="120" t="n">
        <x:v>1.3404853426887287e-12</x:v>
      </x:c>
      <x:c r="T1978" s="120" t="n">
        <x:v>925</x:v>
      </x:c>
      <x:c r="U1978" s="120" t="n">
        <x:v>190</x:v>
      </x:c>
      <x:c r="V1978" s="120" t="n">
        <x:v>2.060373386650456e-12</x:v>
      </x:c>
      <x:c r="W1978" s="120" t="n">
        <x:v>1.0030765171850904e-11</x:v>
      </x:c>
      <x:c r="X1978" s="120" t="n">
        <x:v>1978</x:v>
      </x:c>
      <x:c r="Y1978" s="151" t="n">
        <x:v>44588.302615740744</x:v>
      </x:c>
      <x:c r="Z1978" s="151" t="n">
        <x:v>44588.304756944446</x:v>
      </x:c>
      <x:c r="AA1978" s="120" t="n">
        <x:v>38</x:v>
      </x:c>
      <x:c r="AB1978" s="120" t="str">
        <x:v>Normal</x:v>
      </x:c>
      <x:c r="AC1978" s="120" t="n">
        <x:v>1</x:v>
      </x:c>
      <x:c r="AD1978" s="120" t="n">
        <x:v>117</x:v>
      </x:c>
      <x:c r="AE1978" s="120" t="n">
        <x:v>2</x:v>
      </x:c>
      <x:c r="AF1978" s="120" t="n">
        <x:v>17</x:v>
      </x:c>
      <x:c r="AG1978" s="120" t="str">
        <x:v>train=1|anomaly=0</x:v>
      </x:c>
    </x:row>
    <x:row r="1979">
      <x:c r="A1979" s="120" t="n">
        <x:v>1978</x:v>
      </x:c>
      <x:c r="B1979" s="120" t="n">
        <x:v>0</x:v>
      </x:c>
      <x:c r="C1979" s="120" t="n">
        <x:v>1</x:v>
      </x:c>
      <x:c r="D1979" s="120" t="str">
        <x:v>CADC0872</x:v>
      </x:c>
      <x:c r="E1979" s="120" t="n">
        <x:v>5</x:v>
      </x:c>
      <x:c r="F1979" s="120" t="n">
        <x:v>220</x:v>
      </x:c>
      <x:c r="G1979" s="120" t="n">
        <x:v>45</x:v>
      </x:c>
      <x:c r="H1979" s="120" t="n">
        <x:v>3.767907555555557e-7</x:v>
      </x:c>
      <x:c r="I1979" s="120" t="n">
        <x:v>9.192009306418162e-10</x:v>
      </x:c>
      <x:c r="J1979" s="120" t="n">
        <x:v>0.000030318326646466098</x:v>
      </x:c>
      <x:c r="K1979" s="120" t="n">
        <x:v>-1.4999831632168557</x:v>
      </x:c>
      <x:c r="L1979" s="120" t="n">
        <x:v>0.02477644701491416</x:v>
      </x:c>
      <x:c r="M1979" s="120" t="n">
        <x:v>1</x:v>
      </x:c>
      <x:c r="N1979" s="120" t="n">
        <x:v>1</x:v>
      </x:c>
      <x:c r="O1979" s="120" t="n">
        <x:v>1</x:v>
      </x:c>
      <x:c r="P1979" s="120" t="n">
        <x:v>4</x:v>
      </x:c>
      <x:c r="Q1979" s="120" t="n">
        <x:v>17</x:v>
      </x:c>
      <x:c r="R1979" s="120" t="n">
        <x:v>1.8890408934568743e-11</x:v>
      </x:c>
      <x:c r="S1979" s="120" t="n">
        <x:v>2.209750707327963e-12</x:v>
      </x:c>
      <x:c r="T1979" s="120" t="n">
        <x:v>1100</x:v>
      </x:c>
      <x:c r="U1979" s="120" t="n">
        <x:v>225</x:v>
      </x:c>
      <x:c r="V1979" s="120" t="n">
        <x:v>4.178186048371891e-12</x:v>
      </x:c>
      <x:c r="W1979" s="120" t="n">
        <x:v>2.0426687347595916e-11</x:v>
      </x:c>
      <x:c r="X1979" s="120" t="n">
        <x:v>1979</x:v>
      </x:c>
      <x:c r="Y1979" s="151" t="n">
        <x:v>44588.304814814815</x:v>
      </x:c>
      <x:c r="Z1979" s="151" t="n">
        <x:v>44588.30736111111</x:v>
      </x:c>
      <x:c r="AA1979" s="120" t="n">
        <x:v>45</x:v>
      </x:c>
      <x:c r="AB1979" s="120" t="str">
        <x:v>Normal</x:v>
      </x:c>
      <x:c r="AC1979" s="120" t="n">
        <x:v>0</x:v>
      </x:c>
      <x:c r="AD1979" s="120"/>
      <x:c r="AE1979" s="120"/>
      <x:c r="AF1979" s="120"/>
      <x:c r="AG1979" s="120"/>
    </x:row>
    <x:row r="1980">
      <x:c r="A1980" s="120" t="n">
        <x:v>1979</x:v>
      </x:c>
      <x:c r="B1980" s="120" t="n">
        <x:v>0</x:v>
      </x:c>
      <x:c r="C1980" s="120" t="n">
        <x:v>1</x:v>
      </x:c>
      <x:c r="D1980" s="120" t="str">
        <x:v>CADC0872</x:v>
      </x:c>
      <x:c r="E1980" s="120" t="n">
        <x:v>5</x:v>
      </x:c>
      <x:c r="F1980" s="120" t="n">
        <x:v>230</x:v>
      </x:c>
      <x:c r="G1980" s="120" t="n">
        <x:v>47</x:v>
      </x:c>
      <x:c r="H1980" s="120" t="n">
        <x:v>0.0000016009652127659567</x:v>
      </x:c>
      <x:c r="I1980" s="120" t="n">
        <x:v>1.0931816779358456e-9</x:v>
      </x:c>
      <x:c r="J1980" s="120" t="n">
        <x:v>0.00003306329804988979</x:v>
      </x:c>
      <x:c r="K1980" s="120" t="n">
        <x:v>-1.4747806191763255</x:v>
      </x:c>
      <x:c r="L1980" s="120" t="n">
        <x:v>-0.012667051292083118</x:v>
      </x:c>
      <x:c r="M1980" s="120" t="n">
        <x:v>1</x:v>
      </x:c>
      <x:c r="N1980" s="120" t="n">
        <x:v>1</x:v>
      </x:c>
      <x:c r="O1980" s="120" t="n">
        <x:v>1</x:v>
      </x:c>
      <x:c r="P1980" s="120" t="n">
        <x:v>4</x:v>
      </x:c>
      <x:c r="Q1980" s="120" t="n">
        <x:v>15</x:v>
      </x:c>
      <x:c r="R1980" s="120" t="n">
        <x:v>2.036999318404644e-11</x:v>
      </x:c>
      <x:c r="S1980" s="120" t="n">
        <x:v>1.7619078364532896e-12</x:v>
      </x:c>
      <x:c r="T1980" s="120" t="n">
        <x:v>1150</x:v>
      </x:c>
      <x:c r="U1980" s="120" t="n">
        <x:v>235</x:v>
      </x:c>
      <x:c r="V1980" s="120" t="n">
        <x:v>4.752963817112372e-12</x:v>
      </x:c>
      <x:c r="W1980" s="120" t="n">
        <x:v>2.3259184636932884e-11</x:v>
      </x:c>
      <x:c r="X1980" s="120" t="n">
        <x:v>1980</x:v>
      </x:c>
      <x:c r="Y1980" s="151" t="n">
        <x:v>44588.30741898148</x:v>
      </x:c>
      <x:c r="Z1980" s="151" t="n">
        <x:v>44588.31008101852</x:v>
      </x:c>
      <x:c r="AA1980" s="120" t="n">
        <x:v>47</x:v>
      </x:c>
      <x:c r="AB1980" s="120" t="str">
        <x:v>Normal</x:v>
      </x:c>
      <x:c r="AC1980" s="120" t="n">
        <x:v>1</x:v>
      </x:c>
      <x:c r="AD1980" s="120" t="n">
        <x:v>259</x:v>
      </x:c>
      <x:c r="AE1980" s="120" t="n">
        <x:v>3</x:v>
      </x:c>
      <x:c r="AF1980" s="120" t="n">
        <x:v>59</x:v>
      </x:c>
      <x:c r="AG1980" s="120" t="str">
        <x:v>train=1|anomaly=0</x:v>
      </x:c>
    </x:row>
    <x:row r="1981">
      <x:c r="A1981" s="120" t="n">
        <x:v>1980</x:v>
      </x:c>
      <x:c r="B1981" s="120" t="n">
        <x:v>0</x:v>
      </x:c>
      <x:c r="C1981" s="120" t="n">
        <x:v>1</x:v>
      </x:c>
      <x:c r="D1981" s="120" t="str">
        <x:v>CADC0872</x:v>
      </x:c>
      <x:c r="E1981" s="120" t="n">
        <x:v>5</x:v>
      </x:c>
      <x:c r="F1981" s="120" t="n">
        <x:v>235</x:v>
      </x:c>
      <x:c r="G1981" s="120" t="n">
        <x:v>48</x:v>
      </x:c>
      <x:c r="H1981" s="120" t="n">
        <x:v>0.0000030413920000000004</x:v>
      </x:c>
      <x:c r="I1981" s="120" t="n">
        <x:v>6.259566669007022e-10</x:v>
      </x:c>
      <x:c r="J1981" s="120" t="n">
        <x:v>0.000025019126021919756</x:v>
      </x:c>
      <x:c r="K1981" s="120" t="n">
        <x:v>-0.7619086957003929</x:v>
      </x:c>
      <x:c r="L1981" s="120" t="n">
        <x:v>-0.5604007117766745</x:v>
      </x:c>
      <x:c r="M1981" s="120" t="n">
        <x:v>1</x:v>
      </x:c>
      <x:c r="N1981" s="120" t="n">
        <x:v>1</x:v>
      </x:c>
      <x:c r="O1981" s="120" t="n">
        <x:v>1</x:v>
      </x:c>
      <x:c r="P1981" s="120" t="n">
        <x:v>8</x:v>
      </x:c>
      <x:c r="Q1981" s="120" t="n">
        <x:v>16</x:v>
      </x:c>
      <x:c r="R1981" s="120" t="n">
        <x:v>9.266217649733754e-12</x:v>
      </x:c>
      <x:c r="S1981" s="120" t="n">
        <x:v>1.8819213994621724e-12</x:v>
      </x:c>
      <x:c r="T1981" s="120" t="n">
        <x:v>1175</x:v>
      </x:c>
      <x:c r="U1981" s="120" t="n">
        <x:v>240</x:v>
      </x:c>
      <x:c r="V1981" s="120" t="n">
        <x:v>2.663645391066818e-12</x:v>
      </x:c>
      <x:c r="W1981" s="120" t="n">
        <x:v>1.304076389376463e-11</x:v>
      </x:c>
      <x:c r="X1981" s="120" t="n">
        <x:v>1981</x:v>
      </x:c>
      <x:c r="Y1981" s="151" t="n">
        <x:v>44588.31013888889</x:v>
      </x:c>
      <x:c r="Z1981" s="151" t="n">
        <x:v>44588.31285879629</x:v>
      </x:c>
      <x:c r="AA1981" s="120" t="n">
        <x:v>48</x:v>
      </x:c>
      <x:c r="AB1981" s="120" t="str">
        <x:v>Normal</x:v>
      </x:c>
      <x:c r="AC1981" s="120" t="n">
        <x:v>1</x:v>
      </x:c>
      <x:c r="AD1981" s="120" t="n">
        <x:v>77</x:v>
      </x:c>
      <x:c r="AE1981" s="120" t="n">
        <x:v>1</x:v>
      </x:c>
      <x:c r="AF1981" s="120" t="n">
        <x:v>77</x:v>
      </x:c>
      <x:c r="AG1981" s="120" t="str">
        <x:v>train=1|anomaly=0</x:v>
      </x:c>
    </x:row>
    <x:row r="1982">
      <x:c r="A1982" s="120" t="n">
        <x:v>1981</x:v>
      </x:c>
      <x:c r="B1982" s="120" t="n">
        <x:v>0</x:v>
      </x:c>
      <x:c r="C1982" s="120" t="n">
        <x:v>1</x:v>
      </x:c>
      <x:c r="D1982" s="120" t="str">
        <x:v>CADC0872</x:v>
      </x:c>
      <x:c r="E1982" s="120" t="n">
        <x:v>5</x:v>
      </x:c>
      <x:c r="F1982" s="120" t="n">
        <x:v>220</x:v>
      </x:c>
      <x:c r="G1982" s="120" t="n">
        <x:v>45</x:v>
      </x:c>
      <x:c r="H1982" s="120" t="n">
        <x:v>0.0000038071681777777793</x:v>
      </x:c>
      <x:c r="I1982" s="120" t="n">
        <x:v>9.405849618637924e-10</x:v>
      </x:c>
      <x:c r="J1982" s="120" t="n">
        <x:v>0.00003066895762597406</x:v>
      </x:c>
      <x:c r="K1982" s="120" t="n">
        <x:v>-1.4757024217930357</x:v>
      </x:c>
      <x:c r="L1982" s="120" t="n">
        <x:v>-0.03261509300851054</x:v>
      </x:c>
      <x:c r="M1982" s="120" t="n">
        <x:v>1</x:v>
      </x:c>
      <x:c r="N1982" s="120" t="n">
        <x:v>1</x:v>
      </x:c>
      <x:c r="O1982" s="120" t="n">
        <x:v>1</x:v>
      </x:c>
      <x:c r="P1982" s="120" t="n">
        <x:v>6</x:v>
      </x:c>
      <x:c r="Q1982" s="120" t="n">
        <x:v>14</x:v>
      </x:c>
      <x:c r="R1982" s="120" t="n">
        <x:v>1.9131949870328363e-11</x:v>
      </x:c>
      <x:c r="S1982" s="120" t="n">
        <x:v>2.0119191709044528e-12</x:v>
      </x:c>
      <x:c r="T1982" s="120" t="n">
        <x:v>1100</x:v>
      </x:c>
      <x:c r="U1982" s="120" t="n">
        <x:v>225</x:v>
      </x:c>
      <x:c r="V1982" s="120" t="n">
        <x:v>4.275386190289965e-12</x:v>
      </x:c>
      <x:c r="W1982" s="120" t="n">
        <x:v>2.090188804141761e-11</x:v>
      </x:c>
      <x:c r="X1982" s="120" t="n">
        <x:v>1982</x:v>
      </x:c>
      <x:c r="Y1982" s="151" t="n">
        <x:v>44588.37159722222</x:v>
      </x:c>
      <x:c r="Z1982" s="151" t="n">
        <x:v>44588.37414351852</x:v>
      </x:c>
      <x:c r="AA1982" s="120" t="n">
        <x:v>45</x:v>
      </x:c>
      <x:c r="AB1982" s="120" t="str">
        <x:v>Normal</x:v>
      </x:c>
      <x:c r="AC1982" s="120" t="n">
        <x:v>0</x:v>
      </x:c>
      <x:c r="AD1982" s="120"/>
      <x:c r="AE1982" s="120"/>
      <x:c r="AF1982" s="120"/>
      <x:c r="AG1982" s="120"/>
    </x:row>
    <x:row r="1983">
      <x:c r="A1983" s="120" t="n">
        <x:v>1982</x:v>
      </x:c>
      <x:c r="B1983" s="120" t="n">
        <x:v>0</x:v>
      </x:c>
      <x:c r="C1983" s="120" t="n">
        <x:v>1</x:v>
      </x:c>
      <x:c r="D1983" s="120" t="str">
        <x:v>CADC0872</x:v>
      </x:c>
      <x:c r="E1983" s="120" t="n">
        <x:v>5</x:v>
      </x:c>
      <x:c r="F1983" s="120" t="n">
        <x:v>240</x:v>
      </x:c>
      <x:c r="G1983" s="120" t="n">
        <x:v>49</x:v>
      </x:c>
      <x:c r="H1983" s="120" t="n">
        <x:v>-0.0000014222716938775512</x:v>
      </x:c>
      <x:c r="I1983" s="120" t="n">
        <x:v>8.354309709418722e-10</x:v>
      </x:c>
      <x:c r="J1983" s="120" t="n">
        <x:v>0.000028903822773845543</x:v>
      </x:c>
      <x:c r="K1983" s="120" t="n">
        <x:v>-1.4939921289567897</x:v>
      </x:c>
      <x:c r="L1983" s="120" t="n">
        <x:v>-0.014162685739899932</x:v>
      </x:c>
      <x:c r="M1983" s="120" t="n">
        <x:v>1</x:v>
      </x:c>
      <x:c r="N1983" s="120" t="n">
        <x:v>1</x:v>
      </x:c>
      <x:c r="O1983" s="120" t="n">
        <x:v>1</x:v>
      </x:c>
      <x:c r="P1983" s="120" t="n">
        <x:v>8</x:v>
      </x:c>
      <x:c r="Q1983" s="120" t="n">
        <x:v>15</x:v>
      </x:c>
      <x:c r="R1983" s="120" t="n">
        <x:v>1.4782894797824783e-11</x:v>
      </x:c>
      <x:c r="S1983" s="120" t="n">
        <x:v>2.1206668812884163e-12</x:v>
      </x:c>
      <x:c r="T1983" s="120" t="n">
        <x:v>1200</x:v>
      </x:c>
      <x:c r="U1983" s="120" t="n">
        <x:v>245</x:v>
      </x:c>
      <x:c r="V1983" s="120" t="n">
        <x:v>3.4809623789244674e-12</x:v>
      </x:c>
      <x:c r="W1983" s="120" t="n">
        <x:v>1.7049611651874943e-11</x:v>
      </x:c>
      <x:c r="X1983" s="120" t="n">
        <x:v>1983</x:v>
      </x:c>
      <x:c r="Y1983" s="151" t="n">
        <x:v>44588.37420138889</x:v>
      </x:c>
      <x:c r="Z1983" s="151" t="n">
        <x:v>44588.376979166664</x:v>
      </x:c>
      <x:c r="AA1983" s="120" t="n">
        <x:v>49</x:v>
      </x:c>
      <x:c r="AB1983" s="120" t="str">
        <x:v>Normal</x:v>
      </x:c>
      <x:c r="AC1983" s="120" t="n">
        <x:v>1</x:v>
      </x:c>
      <x:c r="AD1983" s="120" t="n">
        <x:v>572</x:v>
      </x:c>
      <x:c r="AE1983" s="120" t="n">
        <x:v>6</x:v>
      </x:c>
      <x:c r="AF1983" s="120" t="n">
        <x:v>72</x:v>
      </x:c>
      <x:c r="AG1983" s="120" t="str">
        <x:v>train=1|anomaly=0</x:v>
      </x:c>
    </x:row>
    <x:row r="1984">
      <x:c r="A1984" s="120" t="n">
        <x:v>1983</x:v>
      </x:c>
      <x:c r="B1984" s="120" t="n">
        <x:v>0</x:v>
      </x:c>
      <x:c r="C1984" s="120" t="n">
        <x:v>1</x:v>
      </x:c>
      <x:c r="D1984" s="120" t="str">
        <x:v>CADC0872</x:v>
      </x:c>
      <x:c r="E1984" s="120" t="n">
        <x:v>5</x:v>
      </x:c>
      <x:c r="F1984" s="120" t="n">
        <x:v>222</x:v>
      </x:c>
      <x:c r="G1984" s="120" t="n">
        <x:v>45</x:v>
      </x:c>
      <x:c r="H1984" s="120" t="n">
        <x:v>-2.83096488888889e-7</x:v>
      </x:c>
      <x:c r="I1984" s="120" t="n">
        <x:v>1.9093176203334076e-10</x:v>
      </x:c>
      <x:c r="J1984" s="120" t="n">
        <x:v>0.000013817805977554496</x:v>
      </x:c>
      <x:c r="K1984" s="120" t="n">
        <x:v>-1.5245632533534954</x:v>
      </x:c>
      <x:c r="L1984" s="120" t="n">
        <x:v>0.053988731519765784</x:v>
      </x:c>
      <x:c r="M1984" s="120" t="n">
        <x:v>1</x:v>
      </x:c>
      <x:c r="N1984" s="120" t="n">
        <x:v>1</x:v>
      </x:c>
      <x:c r="O1984" s="120" t="n">
        <x:v>1</x:v>
      </x:c>
      <x:c r="P1984" s="120" t="n">
        <x:v>11</x:v>
      </x:c>
      <x:c r="Q1984" s="120" t="n">
        <x:v>16</x:v>
      </x:c>
      <x:c r="R1984" s="120" t="n">
        <x:v>4.276053176331239e-12</x:v>
      </x:c>
      <x:c r="S1984" s="120" t="n">
        <x:v>1.359680132005548e-12</x:v>
      </x:c>
      <x:c r="T1984" s="120" t="n">
        <x:v>1122</x:v>
      </x:c>
      <x:c r="U1984" s="120" t="n">
        <x:v>225</x:v>
      </x:c>
      <x:c r="V1984" s="120" t="n">
        <x:v>8.600529821321656e-13</x:v>
      </x:c>
      <x:c r="W1984" s="120" t="n">
        <x:v>4.24292804518535e-12</x:v>
      </x:c>
      <x:c r="X1984" s="120" t="n">
        <x:v>1984</x:v>
      </x:c>
      <x:c r="Y1984" s="151" t="n">
        <x:v>44588.40079861111</x:v>
      </x:c>
      <x:c r="Z1984" s="151" t="n">
        <x:v>44588.40336805556</x:v>
      </x:c>
      <x:c r="AA1984" s="120" t="n">
        <x:v>45</x:v>
      </x:c>
      <x:c r="AB1984" s="120" t="str">
        <x:v>Normal</x:v>
      </x:c>
      <x:c r="AC1984" s="120" t="n">
        <x:v>0</x:v>
      </x:c>
      <x:c r="AD1984" s="120"/>
      <x:c r="AE1984" s="120"/>
      <x:c r="AF1984" s="120"/>
      <x:c r="AG1984" s="120"/>
    </x:row>
    <x:row r="1985">
      <x:c r="A1985" s="120" t="n">
        <x:v>1984</x:v>
      </x:c>
      <x:c r="B1985" s="120" t="n">
        <x:v>0</x:v>
      </x:c>
      <x:c r="C1985" s="120" t="n">
        <x:v>1</x:v>
      </x:c>
      <x:c r="D1985" s="120" t="str">
        <x:v>CADC0872</x:v>
      </x:c>
      <x:c r="E1985" s="120" t="n">
        <x:v>5</x:v>
      </x:c>
      <x:c r="F1985" s="120" t="n">
        <x:v>235</x:v>
      </x:c>
      <x:c r="G1985" s="120" t="n">
        <x:v>48</x:v>
      </x:c>
      <x:c r="H1985" s="120" t="n">
        <x:v>0.000002746224375</x:v>
      </x:c>
      <x:c r="I1985" s="120" t="n">
        <x:v>4.1866337027133297e-10</x:v>
      </x:c>
      <x:c r="J1985" s="120" t="n">
        <x:v>0.000020461265119032423</x:v>
      </x:c>
      <x:c r="K1985" s="120" t="n">
        <x:v>-1.3183601146774382</x:v>
      </x:c>
      <x:c r="L1985" s="120" t="n">
        <x:v>-0.15462905913804442</x:v>
      </x:c>
      <x:c r="M1985" s="120" t="n">
        <x:v>1</x:v>
      </x:c>
      <x:c r="N1985" s="120" t="n">
        <x:v>1</x:v>
      </x:c>
      <x:c r="O1985" s="120" t="n">
        <x:v>1</x:v>
      </x:c>
      <x:c r="P1985" s="120" t="n">
        <x:v>5</x:v>
      </x:c>
      <x:c r="Q1985" s="120" t="n">
        <x:v>17</x:v>
      </x:c>
      <x:c r="R1985" s="120" t="n">
        <x:v>7.359769269089e-12</x:v>
      </x:c>
      <x:c r="S1985" s="120" t="n">
        <x:v>1.1450506255342175e-12</x:v>
      </x:c>
      <x:c r="T1985" s="120" t="n">
        <x:v>1175</x:v>
      </x:c>
      <x:c r="U1985" s="120" t="n">
        <x:v>240</x:v>
      </x:c>
      <x:c r="V1985" s="120" t="n">
        <x:v>1.7815462564737573e-12</x:v>
      </x:c>
      <x:c r="W1985" s="120" t="n">
        <x:v>8.722153547319436e-12</x:v>
      </x:c>
      <x:c r="X1985" s="120" t="n">
        <x:v>1985</x:v>
      </x:c>
      <x:c r="Y1985" s="151" t="n">
        <x:v>44588.40342592593</x:v>
      </x:c>
      <x:c r="Z1985" s="151" t="n">
        <x:v>44588.40614583333</x:v>
      </x:c>
      <x:c r="AA1985" s="120" t="n">
        <x:v>48</x:v>
      </x:c>
      <x:c r="AB1985" s="120" t="str">
        <x:v>Normal</x:v>
      </x:c>
      <x:c r="AC1985" s="120" t="n">
        <x:v>1</x:v>
      </x:c>
      <x:c r="AD1985" s="120" t="n">
        <x:v>229</x:v>
      </x:c>
      <x:c r="AE1985" s="120" t="n">
        <x:v>3</x:v>
      </x:c>
      <x:c r="AF1985" s="120" t="n">
        <x:v>29</x:v>
      </x:c>
      <x:c r="AG1985" s="120" t="str">
        <x:v>train=1|anomaly=0</x:v>
      </x:c>
    </x:row>
    <x:row r="1986">
      <x:c r="A1986" s="120" t="n">
        <x:v>1985</x:v>
      </x:c>
      <x:c r="B1986" s="120" t="n">
        <x:v>0</x:v>
      </x:c>
      <x:c r="C1986" s="120" t="n">
        <x:v>1</x:v>
      </x:c>
      <x:c r="D1986" s="120" t="str">
        <x:v>CADC0872</x:v>
      </x:c>
      <x:c r="E1986" s="120" t="n">
        <x:v>5</x:v>
      </x:c>
      <x:c r="F1986" s="120" t="n">
        <x:v>245</x:v>
      </x:c>
      <x:c r="G1986" s="120" t="n">
        <x:v>50</x:v>
      </x:c>
      <x:c r="H1986" s="120" t="n">
        <x:v>-0.0000034800887999999995</x:v>
      </x:c>
      <x:c r="I1986" s="120" t="n">
        <x:v>4.917487656760388e-10</x:v>
      </x:c>
      <x:c r="J1986" s="120" t="n">
        <x:v>0.000022175409030636588</x:v>
      </x:c>
      <x:c r="K1986" s="120" t="n">
        <x:v>-1.4644593095135132</x:v>
      </x:c>
      <x:c r="L1986" s="120" t="n">
        <x:v>-0.041150598564050934</x:v>
      </x:c>
      <x:c r="M1986" s="120" t="n">
        <x:v>1</x:v>
      </x:c>
      <x:c r="N1986" s="120" t="n">
        <x:v>1</x:v>
      </x:c>
      <x:c r="O1986" s="120" t="n">
        <x:v>1</x:v>
      </x:c>
      <x:c r="P1986" s="120" t="n">
        <x:v>5</x:v>
      </x:c>
      <x:c r="Q1986" s="120" t="n">
        <x:v>16</x:v>
      </x:c>
      <x:c r="R1986" s="120" t="n">
        <x:v>8.2104632910236e-12</x:v>
      </x:c>
      <x:c r="S1986" s="120" t="n">
        <x:v>1.0118310131690545e-12</x:v>
      </x:c>
      <x:c r="T1986" s="120" t="n">
        <x:v>1225</x:v>
      </x:c>
      <x:c r="U1986" s="120" t="n">
        <x:v>250</x:v>
      </x:c>
      <x:c r="V1986" s="120" t="n">
        <x:v>2.0071378190858725e-12</x:v>
      </x:c>
      <x:c r="W1986" s="120" t="n">
        <x:v>9.834975313520775e-12</x:v>
      </x:c>
      <x:c r="X1986" s="120" t="n">
        <x:v>1986</x:v>
      </x:c>
      <x:c r="Y1986" s="151" t="n">
        <x:v>44588.4062037037</x:v>
      </x:c>
      <x:c r="Z1986" s="151" t="n">
        <x:v>44588.40903935185</x:v>
      </x:c>
      <x:c r="AA1986" s="120" t="n">
        <x:v>50</x:v>
      </x:c>
      <x:c r="AB1986" s="120" t="str">
        <x:v>Normal</x:v>
      </x:c>
      <x:c r="AC1986" s="120" t="n">
        <x:v>1</x:v>
      </x:c>
      <x:c r="AD1986" s="120" t="n">
        <x:v>569</x:v>
      </x:c>
      <x:c r="AE1986" s="120" t="n">
        <x:v>6</x:v>
      </x:c>
      <x:c r="AF1986" s="120" t="n">
        <x:v>69</x:v>
      </x:c>
      <x:c r="AG1986" s="120" t="str">
        <x:v>train=1|anomaly=0</x:v>
      </x:c>
    </x:row>
    <x:row r="1987">
      <x:c r="A1987" s="120" t="n">
        <x:v>1986</x:v>
      </x:c>
      <x:c r="B1987" s="120" t="n">
        <x:v>0</x:v>
      </x:c>
      <x:c r="C1987" s="120" t="n">
        <x:v>0</x:v>
      </x:c>
      <x:c r="D1987" s="120" t="str">
        <x:v>CADC0872</x:v>
      </x:c>
      <x:c r="E1987" s="120" t="n">
        <x:v>5</x:v>
      </x:c>
      <x:c r="F1987" s="120" t="n">
        <x:v>290</x:v>
      </x:c>
      <x:c r="G1987" s="120" t="n">
        <x:v>59</x:v>
      </x:c>
      <x:c r="H1987" s="120" t="n">
        <x:v>-0.0000011974657288135592</x:v>
      </x:c>
      <x:c r="I1987" s="120" t="n">
        <x:v>7.292156674190695e-10</x:v>
      </x:c>
      <x:c r="J1987" s="120" t="n">
        <x:v>0.000027003993545752996</x:v>
      </x:c>
      <x:c r="K1987" s="120" t="n">
        <x:v>-1.5020206734072816</x:v>
      </x:c>
      <x:c r="L1987" s="120" t="n">
        <x:v>0.06289170928462776</x:v>
      </x:c>
      <x:c r="M1987" s="120" t="n">
        <x:v>1</x:v>
      </x:c>
      <x:c r="N1987" s="120" t="n">
        <x:v>1</x:v>
      </x:c>
      <x:c r="O1987" s="120" t="n">
        <x:v>1</x:v>
      </x:c>
      <x:c r="P1987" s="120" t="n">
        <x:v>6</x:v>
      </x:c>
      <x:c r="Q1987" s="120" t="n">
        <x:v>18</x:v>
      </x:c>
      <x:c r="R1987" s="120" t="n">
        <x:v>8.895738593294929e-12</x:v>
      </x:c>
      <x:c r="S1987" s="120" t="n">
        <x:v>1.0770721831845663e-12</x:v>
      </x:c>
      <x:c r="T1987" s="120" t="n">
        <x:v>1450</x:v>
      </x:c>
      <x:c r="U1987" s="120" t="n">
        <x:v>295</x:v>
      </x:c>
      <x:c r="V1987" s="120" t="n">
        <x:v>2.5145367842036878e-12</x:v>
      </x:c>
      <x:c r="W1987" s="120" t="n">
        <x:v>1.2359587583374058e-11</x:v>
      </x:c>
      <x:c r="X1987" s="120" t="n">
        <x:v>1987</x:v>
      </x:c>
      <x:c r="Y1987" s="151" t="n">
        <x:v>44588.409097222226</x:v>
      </x:c>
      <x:c r="Z1987" s="151" t="n">
        <x:v>44588.412453703706</x:v>
      </x:c>
      <x:c r="AA1987" s="120" t="n">
        <x:v>59</x:v>
      </x:c>
      <x:c r="AB1987" s="120" t="str">
        <x:v>Normal</x:v>
      </x:c>
      <x:c r="AC1987" s="120" t="n">
        <x:v>1</x:v>
      </x:c>
      <x:c r="AD1987" s="120" t="n">
        <x:v>436</x:v>
      </x:c>
      <x:c r="AE1987" s="120" t="n">
        <x:v>5</x:v>
      </x:c>
      <x:c r="AF1987" s="120" t="n">
        <x:v>36</x:v>
      </x:c>
      <x:c r="AG1987" s="120" t="str">
        <x:v>train=0|anomaly=0</x:v>
      </x:c>
    </x:row>
    <x:row r="1988">
      <x:c r="A1988" s="120" t="n">
        <x:v>1987</x:v>
      </x:c>
      <x:c r="B1988" s="120" t="n">
        <x:v>0</x:v>
      </x:c>
      <x:c r="C1988" s="120" t="n">
        <x:v>1</x:v>
      </x:c>
      <x:c r="D1988" s="120" t="str">
        <x:v>CADC0872</x:v>
      </x:c>
      <x:c r="E1988" s="120" t="n">
        <x:v>5</x:v>
      </x:c>
      <x:c r="F1988" s="120" t="n">
        <x:v>360</x:v>
      </x:c>
      <x:c r="G1988" s="120" t="n">
        <x:v>73</x:v>
      </x:c>
      <x:c r="H1988" s="120" t="n">
        <x:v>-0.0000019752176493150684</x:v>
      </x:c>
      <x:c r="I1988" s="120" t="n">
        <x:v>3.7751137050480804e-10</x:v>
      </x:c>
      <x:c r="J1988" s="120" t="n">
        <x:v>0.000019429651836942627</x:v>
      </x:c>
      <x:c r="K1988" s="120" t="n">
        <x:v>-1.3750054941202192</x:v>
      </x:c>
      <x:c r="L1988" s="120" t="n">
        <x:v>-0.17713240896514584</x:v>
      </x:c>
      <x:c r="M1988" s="120" t="n">
        <x:v>1</x:v>
      </x:c>
      <x:c r="N1988" s="120" t="n">
        <x:v>1</x:v>
      </x:c>
      <x:c r="O1988" s="120" t="n">
        <x:v>1</x:v>
      </x:c>
      <x:c r="P1988" s="120" t="n">
        <x:v>19</x:v>
      </x:c>
      <x:c r="Q1988" s="120" t="n">
        <x:v>27</x:v>
      </x:c>
      <x:c r="R1988" s="120" t="n">
        <x:v>3.3268436773241664e-12</x:v>
      </x:c>
      <x:c r="S1988" s="120" t="n">
        <x:v>1.3243763441711763e-12</x:v>
      </x:c>
      <x:c r="T1988" s="120" t="n">
        <x:v>1800</x:v>
      </x:c>
      <x:c r="U1988" s="120" t="n">
        <x:v>365</x:v>
      </x:c>
      <x:c r="V1988" s="120" t="n">
        <x:v>1.048642695846689e-12</x:v>
      </x:c>
      <x:c r="W1988" s="120" t="n">
        <x:v>5.171388637052165e-12</x:v>
      </x:c>
      <x:c r="X1988" s="120" t="n">
        <x:v>1988</x:v>
      </x:c>
      <x:c r="Y1988" s="151" t="n">
        <x:v>44588.412511574075</x:v>
      </x:c>
      <x:c r="Z1988" s="151" t="n">
        <x:v>44588.41667824074</x:v>
      </x:c>
      <x:c r="AA1988" s="120" t="n">
        <x:v>73</x:v>
      </x:c>
      <x:c r="AB1988" s="120" t="str">
        <x:v>Normal</x:v>
      </x:c>
      <x:c r="AC1988" s="120" t="n">
        <x:v>1</x:v>
      </x:c>
      <x:c r="AD1988" s="120" t="n">
        <x:v>953</x:v>
      </x:c>
      <x:c r="AE1988" s="120" t="n">
        <x:v>10</x:v>
      </x:c>
      <x:c r="AF1988" s="120" t="n">
        <x:v>53</x:v>
      </x:c>
      <x:c r="AG1988" s="120" t="str">
        <x:v>train=1|anomaly=0</x:v>
      </x:c>
    </x:row>
    <x:row r="1989">
      <x:c r="A1989" s="120" t="n">
        <x:v>1988</x:v>
      </x:c>
      <x:c r="B1989" s="120" t="n">
        <x:v>0</x:v>
      </x:c>
      <x:c r="C1989" s="120" t="n">
        <x:v>0</x:v>
      </x:c>
      <x:c r="D1989" s="120" t="str">
        <x:v>CADC0872</x:v>
      </x:c>
      <x:c r="E1989" s="120" t="n">
        <x:v>5</x:v>
      </x:c>
      <x:c r="F1989" s="120" t="n">
        <x:v>240</x:v>
      </x:c>
      <x:c r="G1989" s="120" t="n">
        <x:v>49</x:v>
      </x:c>
      <x:c r="H1989" s="120" t="n">
        <x:v>-0.0000018820476734693873</x:v>
      </x:c>
      <x:c r="I1989" s="120" t="n">
        <x:v>1.8094698478250208e-10</x:v>
      </x:c>
      <x:c r="J1989" s="120" t="n">
        <x:v>0.000013451653607735447</x:v>
      </x:c>
      <x:c r="K1989" s="120" t="n">
        <x:v>-1.1854182510407927</x:v>
      </x:c>
      <x:c r="L1989" s="120" t="n">
        <x:v>-0.26541946491546364</x:v>
      </x:c>
      <x:c r="M1989" s="120" t="n">
        <x:v>1</x:v>
      </x:c>
      <x:c r="N1989" s="120" t="n">
        <x:v>1</x:v>
      </x:c>
      <x:c r="O1989" s="120" t="n">
        <x:v>1</x:v>
      </x:c>
      <x:c r="P1989" s="120" t="n">
        <x:v>11</x:v>
      </x:c>
      <x:c r="Q1989" s="120" t="n">
        <x:v>15</x:v>
      </x:c>
      <x:c r="R1989" s="120" t="n">
        <x:v>2.7939472178833058e-12</x:v>
      </x:c>
      <x:c r="S1989" s="120" t="n">
        <x:v>5.418879010962114e-13</x:v>
      </x:c>
      <x:c r="T1989" s="120" t="n">
        <x:v>1200</x:v>
      </x:c>
      <x:c r="U1989" s="120" t="n">
        <x:v>245</x:v>
      </x:c>
      <x:c r="V1989" s="120" t="n">
        <x:v>7.53945769927092e-13</x:v>
      </x:c>
      <x:c r="W1989" s="120" t="n">
        <x:v>3.6927956078061645e-12</x:v>
      </x:c>
      <x:c r="X1989" s="120" t="n">
        <x:v>1989</x:v>
      </x:c>
      <x:c r="Y1989" s="151" t="n">
        <x:v>44588.41673611111</x:v>
      </x:c>
      <x:c r="Z1989" s="151" t="n">
        <x:v>44588.41951388889</x:v>
      </x:c>
      <x:c r="AA1989" s="120" t="n">
        <x:v>49</x:v>
      </x:c>
      <x:c r="AB1989" s="120" t="str">
        <x:v>Normal</x:v>
      </x:c>
      <x:c r="AC1989" s="120" t="n">
        <x:v>0</x:v>
      </x:c>
      <x:c r="AD1989" s="120"/>
      <x:c r="AE1989" s="120"/>
      <x:c r="AF1989" s="120"/>
      <x:c r="AG1989" s="120"/>
    </x:row>
    <x:row r="1990">
      <x:c r="A1990" s="120" t="n">
        <x:v>1989</x:v>
      </x:c>
      <x:c r="B1990" s="120" t="n">
        <x:v>0</x:v>
      </x:c>
      <x:c r="C1990" s="120" t="n">
        <x:v>1</x:v>
      </x:c>
      <x:c r="D1990" s="120" t="str">
        <x:v>CADC0872</x:v>
      </x:c>
      <x:c r="E1990" s="120" t="n">
        <x:v>5</x:v>
      </x:c>
      <x:c r="F1990" s="120" t="n">
        <x:v>250</x:v>
      </x:c>
      <x:c r="G1990" s="120" t="n">
        <x:v>51</x:v>
      </x:c>
      <x:c r="H1990" s="120" t="n">
        <x:v>4.5324282352941155e-7</x:v>
      </x:c>
      <x:c r="I1990" s="120" t="n">
        <x:v>4.736135697964947e-10</x:v>
      </x:c>
      <x:c r="J1990" s="120" t="n">
        <x:v>0.000021762664584018537</x:v>
      </x:c>
      <x:c r="K1990" s="120" t="n">
        <x:v>-0.7687576352787411</x:v>
      </x:c>
      <x:c r="L1990" s="120" t="n">
        <x:v>-0.5431003724970135</x:v>
      </x:c>
      <x:c r="M1990" s="120" t="n">
        <x:v>1</x:v>
      </x:c>
      <x:c r="N1990" s="120" t="n">
        <x:v>1</x:v>
      </x:c>
      <x:c r="O1990" s="120" t="n">
        <x:v>1</x:v>
      </x:c>
      <x:c r="P1990" s="120" t="n">
        <x:v>10</x:v>
      </x:c>
      <x:c r="Q1990" s="120" t="n">
        <x:v>17</x:v>
      </x:c>
      <x:c r="R1990" s="120" t="n">
        <x:v>6.6892398824792e-12</x:v>
      </x:c>
      <x:c r="S1990" s="120" t="n">
        <x:v>1.446162971847181e-12</x:v>
      </x:c>
      <x:c r="T1990" s="120" t="n">
        <x:v>1250</x:v>
      </x:c>
      <x:c r="U1990" s="120" t="n">
        <x:v>255</x:v>
      </x:c>
      <x:c r="V1990" s="120" t="n">
        <x:v>1.894454279185979e-12</x:v>
      </x:c>
      <x:c r="W1990" s="120" t="n">
        <x:v>9.286540584244994e-12</x:v>
      </x:c>
      <x:c r="X1990" s="120" t="n">
        <x:v>1990</x:v>
      </x:c>
      <x:c r="Y1990" s="151" t="n">
        <x:v>44588.41957175926</x:v>
      </x:c>
      <x:c r="Z1990" s="151" t="n">
        <x:v>44588.42246527778</x:v>
      </x:c>
      <x:c r="AA1990" s="120" t="n">
        <x:v>51</x:v>
      </x:c>
      <x:c r="AB1990" s="120" t="str">
        <x:v>Normal</x:v>
      </x:c>
      <x:c r="AC1990" s="120" t="n">
        <x:v>0</x:v>
      </x:c>
      <x:c r="AD1990" s="120"/>
      <x:c r="AE1990" s="120"/>
      <x:c r="AF1990" s="120"/>
      <x:c r="AG1990" s="120"/>
    </x:row>
    <x:row r="1991">
      <x:c r="A1991" s="120" t="n">
        <x:v>1990</x:v>
      </x:c>
      <x:c r="B1991" s="120" t="n">
        <x:v>0</x:v>
      </x:c>
      <x:c r="C1991" s="120" t="n">
        <x:v>0</x:v>
      </x:c>
      <x:c r="D1991" s="120" t="str">
        <x:v>CADC0872</x:v>
      </x:c>
      <x:c r="E1991" s="120" t="n">
        <x:v>5</x:v>
      </x:c>
      <x:c r="F1991" s="120" t="n">
        <x:v>235</x:v>
      </x:c>
      <x:c r="G1991" s="120" t="n">
        <x:v>48</x:v>
      </x:c>
      <x:c r="H1991" s="120" t="n">
        <x:v>0.0000016027335416666667</x:v>
      </x:c>
      <x:c r="I1991" s="120" t="n">
        <x:v>9.295484932278645e-10</x:v>
      </x:c>
      <x:c r="J1991" s="120" t="n">
        <x:v>0.000030488497720088875</x:v>
      </x:c>
      <x:c r="K1991" s="120" t="n">
        <x:v>-1.4580511813520094</x:v>
      </x:c>
      <x:c r="L1991" s="120" t="n">
        <x:v>-0.08054177688876994</x:v>
      </x:c>
      <x:c r="M1991" s="120" t="n">
        <x:v>1</x:v>
      </x:c>
      <x:c r="N1991" s="120" t="n">
        <x:v>1</x:v>
      </x:c>
      <x:c r="O1991" s="120" t="n">
        <x:v>1</x:v>
      </x:c>
      <x:c r="P1991" s="120" t="n">
        <x:v>8</x:v>
      </x:c>
      <x:c r="Q1991" s="120" t="n">
        <x:v>16</x:v>
      </x:c>
      <x:c r="R1991" s="120" t="n">
        <x:v>1.666524683373617e-11</x:v>
      </x:c>
      <x:c r="S1991" s="120" t="n">
        <x:v>2.042900813994521e-12</x:v>
      </x:c>
      <x:c r="T1991" s="120" t="n">
        <x:v>1175</x:v>
      </x:c>
      <x:c r="U1991" s="120" t="n">
        <x:v>240</x:v>
      </x:c>
      <x:c r="V1991" s="120" t="n">
        <x:v>3.955525503097296e-12</x:v>
      </x:c>
      <x:c r="W1991" s="120" t="n">
        <x:v>1.9365593608913843e-11</x:v>
      </x:c>
      <x:c r="X1991" s="120" t="n">
        <x:v>1991</x:v>
      </x:c>
      <x:c r="Y1991" s="151" t="n">
        <x:v>44588.42252314815</x:v>
      </x:c>
      <x:c r="Z1991" s="151" t="n">
        <x:v>44588.42524305556</x:v>
      </x:c>
      <x:c r="AA1991" s="120" t="n">
        <x:v>48</x:v>
      </x:c>
      <x:c r="AB1991" s="120" t="str">
        <x:v>Normal</x:v>
      </x:c>
      <x:c r="AC1991" s="120" t="n">
        <x:v>1</x:v>
      </x:c>
      <x:c r="AD1991" s="120" t="n">
        <x:v>235</x:v>
      </x:c>
      <x:c r="AE1991" s="120" t="n">
        <x:v>3</x:v>
      </x:c>
      <x:c r="AF1991" s="120" t="n">
        <x:v>35</x:v>
      </x:c>
      <x:c r="AG1991" s="120" t="str">
        <x:v>train=0|anomaly=0</x:v>
      </x:c>
    </x:row>
    <x:row r="1992">
      <x:c r="A1992" s="120" t="n">
        <x:v>1991</x:v>
      </x:c>
      <x:c r="B1992" s="120" t="n">
        <x:v>0</x:v>
      </x:c>
      <x:c r="C1992" s="120" t="n">
        <x:v>1</x:v>
      </x:c>
      <x:c r="D1992" s="120" t="str">
        <x:v>CADC0872</x:v>
      </x:c>
      <x:c r="E1992" s="120" t="n">
        <x:v>5</x:v>
      </x:c>
      <x:c r="F1992" s="120" t="n">
        <x:v>225</x:v>
      </x:c>
      <x:c r="G1992" s="120" t="n">
        <x:v>46</x:v>
      </x:c>
      <x:c r="H1992" s="120" t="n">
        <x:v>0.0000015333113260869568</x:v>
      </x:c>
      <x:c r="I1992" s="120" t="n">
        <x:v>7.412577526836823e-10</x:v>
      </x:c>
      <x:c r="J1992" s="120" t="n">
        <x:v>0.000027226049156711707</x:v>
      </x:c>
      <x:c r="K1992" s="120" t="n">
        <x:v>-1.478526012201365</x:v>
      </x:c>
      <x:c r="L1992" s="120" t="n">
        <x:v>-0.047390190665678913</x:v>
      </x:c>
      <x:c r="M1992" s="120" t="n">
        <x:v>1</x:v>
      </x:c>
      <x:c r="N1992" s="120" t="n">
        <x:v>1</x:v>
      </x:c>
      <x:c r="O1992" s="120" t="n">
        <x:v>1</x:v>
      </x:c>
      <x:c r="P1992" s="120" t="n">
        <x:v>5</x:v>
      </x:c>
      <x:c r="Q1992" s="120" t="n">
        <x:v>17</x:v>
      </x:c>
      <x:c r="R1992" s="120" t="n">
        <x:v>1.4628863981034215e-11</x:v>
      </x:c>
      <x:c r="S1992" s="120" t="n">
        <x:v>1.913699467714969e-12</x:v>
      </x:c>
      <x:c r="T1992" s="120" t="n">
        <x:v>1125</x:v>
      </x:c>
      <x:c r="U1992" s="120" t="n">
        <x:v>230</x:v>
      </x:c>
      <x:c r="V1992" s="120" t="n">
        <x:v>3.294478900816366e-12</x:v>
      </x:c>
      <x:c r="W1992" s="120" t="n">
        <x:v>1.6114298971384398e-11</x:v>
      </x:c>
      <x:c r="X1992" s="120" t="n">
        <x:v>1992</x:v>
      </x:c>
      <x:c r="Y1992" s="151" t="n">
        <x:v>44588.42530092593</x:v>
      </x:c>
      <x:c r="Z1992" s="151" t="n">
        <x:v>44588.42790509259</x:v>
      </x:c>
      <x:c r="AA1992" s="120" t="n">
        <x:v>46</x:v>
      </x:c>
      <x:c r="AB1992" s="120" t="str">
        <x:v>Normal</x:v>
      </x:c>
      <x:c r="AC1992" s="120" t="n">
        <x:v>0</x:v>
      </x:c>
      <x:c r="AD1992" s="120"/>
      <x:c r="AE1992" s="120"/>
      <x:c r="AF1992" s="120"/>
      <x:c r="AG1992" s="120"/>
    </x:row>
    <x:row r="1993">
      <x:c r="A1993" s="120" t="n">
        <x:v>1992</x:v>
      </x:c>
      <x:c r="B1993" s="120" t="n">
        <x:v>0</x:v>
      </x:c>
      <x:c r="C1993" s="120" t="n">
        <x:v>1</x:v>
      </x:c>
      <x:c r="D1993" s="120" t="str">
        <x:v>CADC0872</x:v>
      </x:c>
      <x:c r="E1993" s="120" t="n">
        <x:v>5</x:v>
      </x:c>
      <x:c r="F1993" s="120" t="n">
        <x:v>285</x:v>
      </x:c>
      <x:c r="G1993" s="120" t="n">
        <x:v>58</x:v>
      </x:c>
      <x:c r="H1993" s="120" t="n">
        <x:v>0.0000011333271034482765</x:v>
      </x:c>
      <x:c r="I1993" s="120" t="n">
        <x:v>1.03712485026939e-9</x:v>
      </x:c>
      <x:c r="J1993" s="120" t="n">
        <x:v>0.000032204422837079226</x:v>
      </x:c>
      <x:c r="K1993" s="120" t="n">
        <x:v>-1.4862782337845213</x:v>
      </x:c>
      <x:c r="L1993" s="120" t="n">
        <x:v>0.06364995001495354</x:v>
      </x:c>
      <x:c r="M1993" s="120" t="n">
        <x:v>1</x:v>
      </x:c>
      <x:c r="N1993" s="120" t="n">
        <x:v>1</x:v>
      </x:c>
      <x:c r="O1993" s="120" t="n">
        <x:v>1</x:v>
      </x:c>
      <x:c r="P1993" s="120" t="n">
        <x:v>2</x:v>
      </x:c>
      <x:c r="Q1993" s="120" t="n">
        <x:v>16</x:v>
      </x:c>
      <x:c r="R1993" s="120" t="n">
        <x:v>1.3144658608775637e-11</x:v>
      </x:c>
      <x:c r="S1993" s="120" t="n">
        <x:v>1.196731853079178e-12</x:v>
      </x:c>
      <x:c r="T1993" s="120" t="n">
        <x:v>1447</x:v>
      </x:c>
      <x:c r="U1993" s="120" t="n">
        <x:v>290</x:v>
      </x:c>
      <x:c r="V1993" s="120" t="n">
        <x:v>3.639034562348736e-12</x:v>
      </x:c>
      <x:c r="W1993" s="120" t="n">
        <x:v>1.7881462935679135e-11</x:v>
      </x:c>
      <x:c r="X1993" s="120" t="n">
        <x:v>1993</x:v>
      </x:c>
      <x:c r="Y1993" s="151" t="n">
        <x:v>44588.43960648148</x:v>
      </x:c>
      <x:c r="Z1993" s="151" t="n">
        <x:v>44588.44290509259</x:v>
      </x:c>
      <x:c r="AA1993" s="120" t="n">
        <x:v>58</x:v>
      </x:c>
      <x:c r="AB1993" s="120" t="str">
        <x:v>Normal</x:v>
      </x:c>
      <x:c r="AC1993" s="120" t="n">
        <x:v>0</x:v>
      </x:c>
      <x:c r="AD1993" s="120"/>
      <x:c r="AE1993" s="120"/>
      <x:c r="AF1993" s="120"/>
      <x:c r="AG1993" s="120"/>
    </x:row>
    <x:row r="1994">
      <x:c r="A1994" s="120" t="n">
        <x:v>1993</x:v>
      </x:c>
      <x:c r="B1994" s="120" t="n">
        <x:v>0</x:v>
      </x:c>
      <x:c r="C1994" s="120" t="n">
        <x:v>1</x:v>
      </x:c>
      <x:c r="D1994" s="120" t="str">
        <x:v>CADC0872</x:v>
      </x:c>
      <x:c r="E1994" s="120" t="n">
        <x:v>5</x:v>
      </x:c>
      <x:c r="F1994" s="120" t="n">
        <x:v>240</x:v>
      </x:c>
      <x:c r="G1994" s="120" t="n">
        <x:v>49</x:v>
      </x:c>
      <x:c r="H1994" s="120" t="n">
        <x:v>0.0000010721045959183672</x:v>
      </x:c>
      <x:c r="I1994" s="120" t="n">
        <x:v>3.229806904863116e-10</x:v>
      </x:c>
      <x:c r="J1994" s="120" t="n">
        <x:v>0.000017971663542541396</x:v>
      </x:c>
      <x:c r="K1994" s="120" t="n">
        <x:v>-1.4349290376613355</x:v>
      </x:c>
      <x:c r="L1994" s="120" t="n">
        <x:v>-0.05025863741953269</x:v>
      </x:c>
      <x:c r="M1994" s="120" t="n">
        <x:v>1</x:v>
      </x:c>
      <x:c r="N1994" s="120" t="n">
        <x:v>1</x:v>
      </x:c>
      <x:c r="O1994" s="120" t="n">
        <x:v>1</x:v>
      </x:c>
      <x:c r="P1994" s="120" t="n">
        <x:v>5</x:v>
      </x:c>
      <x:c r="Q1994" s="120" t="n">
        <x:v>14</x:v>
      </x:c>
      <x:c r="R1994" s="120" t="n">
        <x:v>5.667929237664903e-12</x:v>
      </x:c>
      <x:c r="S1994" s="120" t="n">
        <x:v>1.3491503229192536e-12</x:v>
      </x:c>
      <x:c r="T1994" s="120" t="n">
        <x:v>1214</x:v>
      </x:c>
      <x:c r="U1994" s="120" t="n">
        <x:v>245</x:v>
      </x:c>
      <x:c r="V1994" s="120" t="n">
        <x:v>1.3457528770262983e-12</x:v>
      </x:c>
      <x:c r="W1994" s="120" t="n">
        <x:v>6.591442662985951e-12</x:v>
      </x:c>
      <x:c r="X1994" s="120" t="n">
        <x:v>1994</x:v>
      </x:c>
      <x:c r="Y1994" s="151" t="n">
        <x:v>44588.453738425924</x:v>
      </x:c>
      <x:c r="Z1994" s="151" t="n">
        <x:v>44588.4565162037</x:v>
      </x:c>
      <x:c r="AA1994" s="120" t="n">
        <x:v>49</x:v>
      </x:c>
      <x:c r="AB1994" s="120" t="str">
        <x:v>Normal</x:v>
      </x:c>
      <x:c r="AC1994" s="120" t="n">
        <x:v>0</x:v>
      </x:c>
      <x:c r="AD1994" s="120"/>
      <x:c r="AE1994" s="120"/>
      <x:c r="AF1994" s="120"/>
      <x:c r="AG1994" s="120"/>
    </x:row>
    <x:row r="1995">
      <x:c r="A1995" s="120" t="n">
        <x:v>1994</x:v>
      </x:c>
      <x:c r="B1995" s="120" t="n">
        <x:v>0</x:v>
      </x:c>
      <x:c r="C1995" s="120" t="n">
        <x:v>1</x:v>
      </x:c>
      <x:c r="D1995" s="120" t="str">
        <x:v>CADC0872</x:v>
      </x:c>
      <x:c r="E1995" s="120" t="n">
        <x:v>5</x:v>
      </x:c>
      <x:c r="F1995" s="120" t="n">
        <x:v>235</x:v>
      </x:c>
      <x:c r="G1995" s="120" t="n">
        <x:v>48</x:v>
      </x:c>
      <x:c r="H1995" s="120" t="n">
        <x:v>6.82788125e-7</x:v>
      </x:c>
      <x:c r="I1995" s="120" t="n">
        <x:v>2.2549305764398207e-10</x:v>
      </x:c>
      <x:c r="J1995" s="120" t="n">
        <x:v>0.000015016426260731348</x:v>
      </x:c>
      <x:c r="K1995" s="120" t="n">
        <x:v>-1.471223362404603</x:v>
      </x:c>
      <x:c r="L1995" s="120" t="n">
        <x:v>-0.02492722993381449</x:v>
      </x:c>
      <x:c r="M1995" s="120" t="n">
        <x:v>1</x:v>
      </x:c>
      <x:c r="N1995" s="120" t="n">
        <x:v>1</x:v>
      </x:c>
      <x:c r="O1995" s="120" t="n">
        <x:v>1</x:v>
      </x:c>
      <x:c r="P1995" s="120" t="n">
        <x:v>8</x:v>
      </x:c>
      <x:c r="Q1995" s="120" t="n">
        <x:v>15</x:v>
      </x:c>
      <x:c r="R1995" s="120" t="n">
        <x:v>4.234730670823354e-12</x:v>
      </x:c>
      <x:c r="S1995" s="120" t="n">
        <x:v>1.0171497462763179e-12</x:v>
      </x:c>
      <x:c r="T1995" s="120" t="n">
        <x:v>1175</x:v>
      </x:c>
      <x:c r="U1995" s="120" t="n">
        <x:v>240</x:v>
      </x:c>
      <x:c r="V1995" s="120" t="n">
        <x:v>9.595449261446045e-13</x:v>
      </x:c>
      <x:c r="W1995" s="120" t="n">
        <x:v>4.697772034249626e-12</x:v>
      </x:c>
      <x:c r="X1995" s="120" t="n">
        <x:v>1995</x:v>
      </x:c>
      <x:c r="Y1995" s="151" t="n">
        <x:v>44588.45657407407</x:v>
      </x:c>
      <x:c r="Z1995" s="151" t="n">
        <x:v>44588.45929398148</x:v>
      </x:c>
      <x:c r="AA1995" s="120" t="n">
        <x:v>48</x:v>
      </x:c>
      <x:c r="AB1995" s="120" t="str">
        <x:v>Normal</x:v>
      </x:c>
      <x:c r="AC1995" s="120" t="n">
        <x:v>0</x:v>
      </x:c>
      <x:c r="AD1995" s="120"/>
      <x:c r="AE1995" s="120"/>
      <x:c r="AF1995" s="120"/>
      <x:c r="AG1995" s="120"/>
    </x:row>
    <x:row r="1996">
      <x:c r="A1996" s="120" t="n">
        <x:v>1995</x:v>
      </x:c>
      <x:c r="B1996" s="120" t="n">
        <x:v>0</x:v>
      </x:c>
      <x:c r="C1996" s="120" t="n">
        <x:v>1</x:v>
      </x:c>
      <x:c r="D1996" s="120" t="str">
        <x:v>CADC0872</x:v>
      </x:c>
      <x:c r="E1996" s="120" t="n">
        <x:v>5</x:v>
      </x:c>
      <x:c r="F1996" s="120" t="n">
        <x:v>195</x:v>
      </x:c>
      <x:c r="G1996" s="120" t="n">
        <x:v>40</x:v>
      </x:c>
      <x:c r="H1996" s="120" t="n">
        <x:v>0.000006926226825000002</x:v>
      </x:c>
      <x:c r="I1996" s="120" t="n">
        <x:v>4.489386664377762e-10</x:v>
      </x:c>
      <x:c r="J1996" s="120" t="n">
        <x:v>0.000021188172796109064</x:v>
      </x:c>
      <x:c r="K1996" s="120" t="n">
        <x:v>-1.222798325420107</x:v>
      </x:c>
      <x:c r="L1996" s="120" t="n">
        <x:v>-0.3614530458577419</x:v>
      </x:c>
      <x:c r="M1996" s="120" t="n">
        <x:v>1</x:v>
      </x:c>
      <x:c r="N1996" s="120" t="n">
        <x:v>1</x:v>
      </x:c>
      <x:c r="O1996" s="120" t="n">
        <x:v>1</x:v>
      </x:c>
      <x:c r="P1996" s="120" t="n">
        <x:v>3</x:v>
      </x:c>
      <x:c r="Q1996" s="120" t="n">
        <x:v>11</x:v>
      </x:c>
      <x:c r="R1996" s="120" t="n">
        <x:v>9.332028529602198e-12</x:v>
      </x:c>
      <x:c r="S1996" s="120" t="n">
        <x:v>7.633170057589815e-13</x:v>
      </x:c>
      <x:c r="T1996" s="120" t="n">
        <x:v>975</x:v>
      </x:c>
      <x:c r="U1996" s="120" t="n">
        <x:v>200</x:v>
      </x:c>
      <x:c r="V1996" s="120" t="n">
        <x:v>2.302249571475775e-12</x:v>
      </x:c>
      <x:c r="W1996" s="120" t="n">
        <x:v>1.1223466660944405e-11</x:v>
      </x:c>
      <x:c r="X1996" s="120" t="n">
        <x:v>1996</x:v>
      </x:c>
      <x:c r="Y1996" s="151" t="n">
        <x:v>44588.46875</x:v>
      </x:c>
      <x:c r="Z1996" s="151" t="n">
        <x:v>44588.47100694444</x:v>
      </x:c>
      <x:c r="AA1996" s="120" t="n">
        <x:v>40</x:v>
      </x:c>
      <x:c r="AB1996" s="120" t="str">
        <x:v>Normal</x:v>
      </x:c>
      <x:c r="AC1996" s="120" t="n">
        <x:v>0</x:v>
      </x:c>
      <x:c r="AD1996" s="120"/>
      <x:c r="AE1996" s="120"/>
      <x:c r="AF1996" s="120"/>
      <x:c r="AG1996" s="120"/>
    </x:row>
    <x:row r="1997">
      <x:c r="A1997" s="120" t="n">
        <x:v>1996</x:v>
      </x:c>
      <x:c r="B1997" s="120" t="n">
        <x:v>1</x:v>
      </x:c>
      <x:c r="C1997" s="120" t="n">
        <x:v>0</x:v>
      </x:c>
      <x:c r="D1997" s="120" t="str">
        <x:v>CADC0872</x:v>
      </x:c>
      <x:c r="E1997" s="120" t="n">
        <x:v>5</x:v>
      </x:c>
      <x:c r="F1997" s="120" t="n">
        <x:v>205</x:v>
      </x:c>
      <x:c r="G1997" s="120" t="n">
        <x:v>42</x:v>
      </x:c>
      <x:c r="H1997" s="120" t="n">
        <x:v>-0.000011796900404761904</x:v>
      </x:c>
      <x:c r="I1997" s="120" t="n">
        <x:v>5.718092690596859e-10</x:v>
      </x:c>
      <x:c r="J1997" s="120" t="n">
        <x:v>0.000023912533723126998</x:v>
      </x:c>
      <x:c r="K1997" s="120" t="n">
        <x:v>2.4103194897344817</x:v>
      </x:c>
      <x:c r="L1997" s="120" t="n">
        <x:v>0.8051178161510765</x:v>
      </x:c>
      <x:c r="M1997" s="120" t="n">
        <x:v>2</x:v>
      </x:c>
      <x:c r="N1997" s="120" t="n">
        <x:v>2</x:v>
      </x:c>
      <x:c r="O1997" s="120" t="n">
        <x:v>1</x:v>
      </x:c>
      <x:c r="P1997" s="120" t="n">
        <x:v>2</x:v>
      </x:c>
      <x:c r="Q1997" s="120" t="n">
        <x:v>4</x:v>
      </x:c>
      <x:c r="R1997" s="120" t="n">
        <x:v>4.3098224267571493e-10</x:v>
      </x:c>
      <x:c r="S1997" s="120" t="n">
        <x:v>1.2865259129061767e-9</x:v>
      </x:c>
      <x:c r="T1997" s="120" t="n">
        <x:v>1025</x:v>
      </x:c>
      <x:c r="U1997" s="120" t="n">
        <x:v>210</x:v>
      </x:c>
      <x:c r="V1997" s="120" t="n">
        <x:v>2.789313507608224e-12</x:v>
      </x:c>
      <x:c r="W1997" s="120" t="n">
        <x:v>1.3614506406182996e-11</x:v>
      </x:c>
      <x:c r="X1997" s="120" t="n">
        <x:v>1997</x:v>
      </x:c>
      <x:c r="Y1997" s="151" t="n">
        <x:v>44588.47106481482</x:v>
      </x:c>
      <x:c r="Z1997" s="151" t="n">
        <x:v>44588.4734375</x:v>
      </x:c>
      <x:c r="AA1997" s="120" t="n">
        <x:v>42</x:v>
      </x:c>
      <x:c r="AB1997" s="120" t="str">
        <x:v>Anomalous</x:v>
      </x:c>
      <x:c r="AC1997" s="120" t="n">
        <x:v>1</x:v>
      </x:c>
      <x:c r="AD1997" s="120" t="n">
        <x:v>423</x:v>
      </x:c>
      <x:c r="AE1997" s="120" t="n">
        <x:v>5</x:v>
      </x:c>
      <x:c r="AF1997" s="120" t="n">
        <x:v>23</x:v>
      </x:c>
      <x:c r="AG1997" s="120" t="str">
        <x:v>train=0|anomaly=1</x:v>
      </x:c>
    </x:row>
    <x:row r="1998">
      <x:c r="A1998" s="120" t="n">
        <x:v>1997</x:v>
      </x:c>
      <x:c r="B1998" s="120" t="n">
        <x:v>1</x:v>
      </x:c>
      <x:c r="C1998" s="120" t="n">
        <x:v>1</x:v>
      </x:c>
      <x:c r="D1998" s="120" t="str">
        <x:v>CADC0872</x:v>
      </x:c>
      <x:c r="E1998" s="120" t="n">
        <x:v>5</x:v>
      </x:c>
      <x:c r="F1998" s="120" t="n">
        <x:v>295</x:v>
      </x:c>
      <x:c r="G1998" s="120" t="n">
        <x:v>37</x:v>
      </x:c>
      <x:c r="H1998" s="120" t="n">
        <x:v>-0.00003710702432432433</x:v>
      </x:c>
      <x:c r="I1998" s="120" t="n">
        <x:v>4.416109882994887e-11</x:v>
      </x:c>
      <x:c r="J1998" s="120" t="n">
        <x:v>0.0000066453817670581475</x:v>
      </x:c>
      <x:c r="K1998" s="120" t="n">
        <x:v>-1.2837920932162326</x:v>
      </x:c>
      <x:c r="L1998" s="120" t="n">
        <x:v>0.3522458095427211</x:v>
      </x:c>
      <x:c r="M1998" s="120" t="n">
        <x:v>1</x:v>
      </x:c>
      <x:c r="N1998" s="120" t="n">
        <x:v>1</x:v>
      </x:c>
      <x:c r="O1998" s="120" t="n">
        <x:v>0</x:v>
      </x:c>
      <x:c r="P1998" s="120" t="n">
        <x:v>2</x:v>
      </x:c>
      <x:c r="Q1998" s="120" t="n">
        <x:v>2</x:v>
      </x:c>
      <x:c r="R1998" s="120" t="n">
        <x:v>6.504589866820991e-12</x:v>
      </x:c>
      <x:c r="S1998" s="120" t="n">
        <x:v>1.3006116853142863e-11</x:v>
      </x:c>
      <x:c r="T1998" s="120" t="n">
        <x:v>15275</x:v>
      </x:c>
      <x:c r="U1998" s="120" t="n">
        <x:v>185</x:v>
      </x:c>
      <x:c r="V1998" s="120" t="n">
        <x:v>1.496986401015216e-13</x:v>
      </x:c>
      <x:c r="W1998" s="120" t="n">
        <x:v>1.1935432116202397e-12</x:v>
      </x:c>
      <x:c r="X1998" s="120" t="n">
        <x:v>1998</x:v>
      </x:c>
      <x:c r="Y1998" s="151" t="n">
        <x:v>44588.54659722222</x:v>
      </x:c>
      <x:c r="Z1998" s="151" t="n">
        <x:v>44588.55001157407</x:v>
      </x:c>
      <x:c r="AA1998" s="120" t="n">
        <x:v>37</x:v>
      </x:c>
      <x:c r="AB1998" s="120" t="str">
        <x:v>Anomalous</x:v>
      </x:c>
      <x:c r="AC1998" s="120" t="n">
        <x:v>0</x:v>
      </x:c>
      <x:c r="AD1998" s="120"/>
      <x:c r="AE1998" s="120"/>
      <x:c r="AF1998" s="120"/>
      <x:c r="AG1998" s="120"/>
    </x:row>
    <x:row r="1999">
      <x:c r="A1999" s="120" t="n">
        <x:v>1998</x:v>
      </x:c>
      <x:c r="B1999" s="120" t="n">
        <x:v>0</x:v>
      </x:c>
      <x:c r="C1999" s="120" t="n">
        <x:v>1</x:v>
      </x:c>
      <x:c r="D1999" s="120" t="str">
        <x:v>CADC0872</x:v>
      </x:c>
      <x:c r="E1999" s="120" t="n">
        <x:v>5</x:v>
      </x:c>
      <x:c r="F1999" s="120" t="n">
        <x:v>400</x:v>
      </x:c>
      <x:c r="G1999" s="120" t="n">
        <x:v>81</x:v>
      </x:c>
      <x:c r="H1999" s="120" t="n">
        <x:v>-0.000021314777160493826</x:v>
      </x:c>
      <x:c r="I1999" s="120" t="n">
        <x:v>2.130535447298895e-10</x:v>
      </x:c>
      <x:c r="J1999" s="120" t="n">
        <x:v>0.000014596353816275129</x:v>
      </x:c>
      <x:c r="K1999" s="120" t="n">
        <x:v>-1.3817867183891692</x:v>
      </x:c>
      <x:c r="L1999" s="120" t="n">
        <x:v>-0.10868698597545381</x:v>
      </x:c>
      <x:c r="M1999" s="120" t="n">
        <x:v>1</x:v>
      </x:c>
      <x:c r="N1999" s="120" t="n">
        <x:v>1</x:v>
      </x:c>
      <x:c r="O1999" s="120" t="n">
        <x:v>1</x:v>
      </x:c>
      <x:c r="P1999" s="120" t="n">
        <x:v>21</x:v>
      </x:c>
      <x:c r="Q1999" s="120" t="n">
        <x:v>25</x:v>
      </x:c>
      <x:c r="R1999" s="120" t="n">
        <x:v>1.4426161160484376e-12</x:v>
      </x:c>
      <x:c r="S1999" s="120" t="n">
        <x:v>5.411675655389521e-13</x:v>
      </x:c>
      <x:c r="T1999" s="120" t="n">
        <x:v>2000</x:v>
      </x:c>
      <x:c r="U1999" s="120" t="n">
        <x:v>405</x:v>
      </x:c>
      <x:c r="V1999" s="120" t="n">
        <x:v>5.326338618247238e-13</x:v>
      </x:c>
      <x:c r="W1999" s="120" t="n">
        <x:v>2.630290675677648e-12</x:v>
      </x:c>
      <x:c r="X1999" s="120" t="n">
        <x:v>1999</x:v>
      </x:c>
      <x:c r="Y1999" s="151" t="n">
        <x:v>44588.55006944444</x:v>
      </x:c>
      <x:c r="Z1999" s="151" t="n">
        <x:v>44588.55469907408</x:v>
      </x:c>
      <x:c r="AA1999" s="120" t="n">
        <x:v>81</x:v>
      </x:c>
      <x:c r="AB1999" s="120" t="str">
        <x:v>Normal</x:v>
      </x:c>
      <x:c r="AC1999" s="120" t="n">
        <x:v>0</x:v>
      </x:c>
      <x:c r="AD1999" s="120"/>
      <x:c r="AE1999" s="120"/>
      <x:c r="AF1999" s="120"/>
      <x:c r="AG1999" s="120"/>
    </x:row>
    <x:row r="2000">
      <x:c r="A2000" s="120" t="n">
        <x:v>1999</x:v>
      </x:c>
      <x:c r="B2000" s="120" t="n">
        <x:v>0</x:v>
      </x:c>
      <x:c r="C2000" s="120" t="n">
        <x:v>0</x:v>
      </x:c>
      <x:c r="D2000" s="120" t="str">
        <x:v>CADC0872</x:v>
      </x:c>
      <x:c r="E2000" s="120" t="n">
        <x:v>5</x:v>
      </x:c>
      <x:c r="F2000" s="120" t="n">
        <x:v>435</x:v>
      </x:c>
      <x:c r="G2000" s="120" t="n">
        <x:v>88</x:v>
      </x:c>
      <x:c r="H2000" s="120" t="n">
        <x:v>-0.0000027928586136363632</x:v>
      </x:c>
      <x:c r="I2000" s="120" t="n">
        <x:v>4.3002136760964767e-10</x:v>
      </x:c>
      <x:c r="J2000" s="120" t="n">
        <x:v>0.00002073695656574628</x:v>
      </x:c>
      <x:c r="K2000" s="120" t="n">
        <x:v>-1.5020933667754899</x:v>
      </x:c>
      <x:c r="L2000" s="120" t="n">
        <x:v>0.06938725634880236</x:v>
      </x:c>
      <x:c r="M2000" s="120" t="n">
        <x:v>1</x:v>
      </x:c>
      <x:c r="N2000" s="120" t="n">
        <x:v>1</x:v>
      </x:c>
      <x:c r="O2000" s="120" t="n">
        <x:v>1</x:v>
      </x:c>
      <x:c r="P2000" s="120" t="n">
        <x:v>22</x:v>
      </x:c>
      <x:c r="Q2000" s="120" t="n">
        <x:v>31</x:v>
      </x:c>
      <x:c r="R2000" s="120" t="n">
        <x:v>2.69047385559709e-12</x:v>
      </x:c>
      <x:c r="S2000" s="120" t="n">
        <x:v>1.4237397148813187e-12</x:v>
      </x:c>
      <x:c r="T2000" s="120" t="n">
        <x:v>2175</x:v>
      </x:c>
      <x:c r="U2000" s="120" t="n">
        <x:v>440</x:v>
      </x:c>
      <x:c r="V2000" s="120" t="n">
        <x:v>9.885548680681556e-13</x:v>
      </x:c>
      <x:c r="W2000" s="120" t="n">
        <x:v>4.8866064501096324e-12</x:v>
      </x:c>
      <x:c r="X2000" s="120" t="n">
        <x:v>2000</x:v>
      </x:c>
      <x:c r="Y2000" s="151" t="n">
        <x:v>44588.56569444444</x:v>
      </x:c>
      <x:c r="Z2000" s="151" t="n">
        <x:v>44588.57072916667</x:v>
      </x:c>
      <x:c r="AA2000" s="120" t="n">
        <x:v>88</x:v>
      </x:c>
      <x:c r="AB2000" s="120" t="str">
        <x:v>Normal</x:v>
      </x:c>
      <x:c r="AC2000" s="120" t="n">
        <x:v>0</x:v>
      </x:c>
      <x:c r="AD2000" s="120"/>
      <x:c r="AE2000" s="120"/>
      <x:c r="AF2000" s="120"/>
      <x:c r="AG2000" s="120"/>
    </x:row>
    <x:row r="2001">
      <x:c r="A2001" s="120" t="n">
        <x:v>2000</x:v>
      </x:c>
      <x:c r="B2001" s="120" t="n">
        <x:v>1</x:v>
      </x:c>
      <x:c r="C2001" s="120" t="n">
        <x:v>1</x:v>
      </x:c>
      <x:c r="D2001" s="120" t="str">
        <x:v>CADC0872</x:v>
      </x:c>
      <x:c r="E2001" s="120" t="n">
        <x:v>5</x:v>
      </x:c>
      <x:c r="F2001" s="120" t="n">
        <x:v>305</x:v>
      </x:c>
      <x:c r="G2001" s="120" t="n">
        <x:v>62</x:v>
      </x:c>
      <x:c r="H2001" s="120" t="n">
        <x:v>0.0000027018313387096777</x:v>
      </x:c>
      <x:c r="I2001" s="120" t="n">
        <x:v>3.503179669074109e-10</x:v>
      </x:c>
      <x:c r="J2001" s="120" t="n">
        <x:v>0.000018716783027737724</x:v>
      </x:c>
      <x:c r="K2001" s="120" t="n">
        <x:v>0.2751138813205216</x:v>
      </x:c>
      <x:c r="L2001" s="120" t="n">
        <x:v>0.3768986283623968</x:v>
      </x:c>
      <x:c r="M2001" s="120" t="n">
        <x:v>3</x:v>
      </x:c>
      <x:c r="N2001" s="120" t="n">
        <x:v>1</x:v>
      </x:c>
      <x:c r="O2001" s="120" t="n">
        <x:v>1</x:v>
      </x:c>
      <x:c r="P2001" s="120" t="n">
        <x:v>2</x:v>
      </x:c>
      <x:c r="Q2001" s="120" t="n">
        <x:v>3</x:v>
      </x:c>
      <x:c r="R2001" s="120" t="n">
        <x:v>1.9377831669650744e-10</x:v>
      </x:c>
      <x:c r="S2001" s="120" t="n">
        <x:v>5.680516372283763e-10</x:v>
      </x:c>
      <x:c r="T2001" s="120" t="n">
        <x:v>1525</x:v>
      </x:c>
      <x:c r="U2001" s="120" t="n">
        <x:v>310</x:v>
      </x:c>
      <x:c r="V2001" s="120" t="n">
        <x:v>1.148583498057085e-12</x:v>
      </x:c>
      <x:c r="W2001" s="120" t="n">
        <x:v>5.650289788829208e-12</x:v>
      </x:c>
      <x:c r="X2001" s="120" t="n">
        <x:v>2001</x:v>
      </x:c>
      <x:c r="Y2001" s="151" t="n">
        <x:v>44588.627962962964</x:v>
      </x:c>
      <x:c r="Z2001" s="151" t="n">
        <x:v>44588.63149305555</x:v>
      </x:c>
      <x:c r="AA2001" s="120" t="n">
        <x:v>62</x:v>
      </x:c>
      <x:c r="AB2001" s="120" t="str">
        <x:v>Anomalous</x:v>
      </x:c>
      <x:c r="AC2001" s="120" t="n">
        <x:v>0</x:v>
      </x:c>
      <x:c r="AD2001" s="120"/>
      <x:c r="AE2001" s="120"/>
      <x:c r="AF2001" s="120"/>
      <x:c r="AG2001" s="120"/>
    </x:row>
    <x:row r="2002">
      <x:c r="A2002" s="120" t="n">
        <x:v>2001</x:v>
      </x:c>
      <x:c r="B2002" s="120" t="n">
        <x:v>0</x:v>
      </x:c>
      <x:c r="C2002" s="120" t="n">
        <x:v>1</x:v>
      </x:c>
      <x:c r="D2002" s="120" t="str">
        <x:v>CADC0872</x:v>
      </x:c>
      <x:c r="E2002" s="120" t="n">
        <x:v>5</x:v>
      </x:c>
      <x:c r="F2002" s="120" t="n">
        <x:v>225</x:v>
      </x:c>
      <x:c r="G2002" s="120" t="n">
        <x:v>46</x:v>
      </x:c>
      <x:c r="H2002" s="120" t="n">
        <x:v>0.000007037503478260868</x:v>
      </x:c>
      <x:c r="I2002" s="120" t="n">
        <x:v>1.645514496917618e-10</x:v>
      </x:c>
      <x:c r="J2002" s="120" t="n">
        <x:v>0.000012827760899383874</x:v>
      </x:c>
      <x:c r="K2002" s="120" t="n">
        <x:v>-1.4350848437449621</x:v>
      </x:c>
      <x:c r="L2002" s="120" t="n">
        <x:v>-0.1503978141112555</x:v>
      </x:c>
      <x:c r="M2002" s="120" t="n">
        <x:v>1</x:v>
      </x:c>
      <x:c r="N2002" s="120" t="n">
        <x:v>1</x:v>
      </x:c>
      <x:c r="O2002" s="120" t="n">
        <x:v>1</x:v>
      </x:c>
      <x:c r="P2002" s="120" t="n">
        <x:v>10</x:v>
      </x:c>
      <x:c r="Q2002" s="120" t="n">
        <x:v>14</x:v>
      </x:c>
      <x:c r="R2002" s="120" t="n">
        <x:v>3.4485326203402464e-12</x:v>
      </x:c>
      <x:c r="S2002" s="120" t="n">
        <x:v>6.794137904066114e-13</x:v>
      </x:c>
      <x:c r="T2002" s="120" t="n">
        <x:v>1125</x:v>
      </x:c>
      <x:c r="U2002" s="120" t="n">
        <x:v>230</x:v>
      </x:c>
      <x:c r="V2002" s="120" t="n">
        <x:v>7.313397764078303e-13</x:v>
      </x:c>
      <x:c r="W2002" s="120" t="n">
        <x:v>3.5772054280817785e-12</x:v>
      </x:c>
      <x:c r="X2002" s="120" t="n">
        <x:v>2002</x:v>
      </x:c>
      <x:c r="Y2002" s="151" t="n">
        <x:v>44588.63155092593</x:v>
      </x:c>
      <x:c r="Z2002" s="151" t="n">
        <x:v>44588.63415509259</x:v>
      </x:c>
      <x:c r="AA2002" s="120" t="n">
        <x:v>46</x:v>
      </x:c>
      <x:c r="AB2002" s="120" t="str">
        <x:v>Normal</x:v>
      </x:c>
      <x:c r="AC2002" s="120" t="n">
        <x:v>1</x:v>
      </x:c>
      <x:c r="AD2002" s="120" t="n">
        <x:v>847</x:v>
      </x:c>
      <x:c r="AE2002" s="120" t="n">
        <x:v>9</x:v>
      </x:c>
      <x:c r="AF2002" s="120" t="n">
        <x:v>47</x:v>
      </x:c>
      <x:c r="AG2002" s="120" t="str">
        <x:v>train=1|anomaly=0</x:v>
      </x:c>
    </x:row>
    <x:row r="2003">
      <x:c r="A2003" s="120" t="n">
        <x:v>2002</x:v>
      </x:c>
      <x:c r="B2003" s="120" t="n">
        <x:v>0</x:v>
      </x:c>
      <x:c r="C2003" s="120" t="n">
        <x:v>1</x:v>
      </x:c>
      <x:c r="D2003" s="120" t="str">
        <x:v>CADC0872</x:v>
      </x:c>
      <x:c r="E2003" s="120" t="n">
        <x:v>5</x:v>
      </x:c>
      <x:c r="F2003" s="120" t="n">
        <x:v>325</x:v>
      </x:c>
      <x:c r="G2003" s="120" t="n">
        <x:v>66</x:v>
      </x:c>
      <x:c r="H2003" s="120" t="n">
        <x:v>0.000002217263072727273</x:v>
      </x:c>
      <x:c r="I2003" s="120" t="n">
        <x:v>2.2933934068240546e-10</x:v>
      </x:c>
      <x:c r="J2003" s="120" t="n">
        <x:v>0.000015143953931599418</x:v>
      </x:c>
      <x:c r="K2003" s="120" t="n">
        <x:v>-1.4937155363258623</x:v>
      </x:c>
      <x:c r="L2003" s="120" t="n">
        <x:v>0.0692127223517155</x:v>
      </x:c>
      <x:c r="M2003" s="120" t="n">
        <x:v>1</x:v>
      </x:c>
      <x:c r="N2003" s="120" t="n">
        <x:v>1</x:v>
      </x:c>
      <x:c r="O2003" s="120" t="n">
        <x:v>1</x:v>
      </x:c>
      <x:c r="P2003" s="120" t="n">
        <x:v>15</x:v>
      </x:c>
      <x:c r="Q2003" s="120" t="n">
        <x:v>24</x:v>
      </x:c>
      <x:c r="R2003" s="120" t="n">
        <x:v>2.372294702010875e-12</x:v>
      </x:c>
      <x:c r="S2003" s="120" t="n">
        <x:v>7.453228021299936e-13</x:v>
      </x:c>
      <x:c r="T2003" s="120" t="n">
        <x:v>1625</x:v>
      </x:c>
      <x:c r="U2003" s="120" t="n">
        <x:v>330</x:v>
      </x:c>
      <x:c r="V2003" s="120" t="n">
        <x:v>7.056595097920168e-13</x:v>
      </x:c>
      <x:c r="W2003" s="120" t="n">
        <x:v>3.4748384951879613e-12</x:v>
      </x:c>
      <x:c r="X2003" s="120" t="n">
        <x:v>2003</x:v>
      </x:c>
      <x:c r="Y2003" s="151" t="n">
        <x:v>44588.636875</x:v>
      </x:c>
      <x:c r="Z2003" s="151" t="n">
        <x:v>44588.64063657408</x:v>
      </x:c>
      <x:c r="AA2003" s="120" t="n">
        <x:v>66</x:v>
      </x:c>
      <x:c r="AB2003" s="120" t="str">
        <x:v>Normal</x:v>
      </x:c>
      <x:c r="AC2003" s="120" t="n">
        <x:v>1</x:v>
      </x:c>
      <x:c r="AD2003" s="120" t="n">
        <x:v>109</x:v>
      </x:c>
      <x:c r="AE2003" s="120" t="n">
        <x:v>2</x:v>
      </x:c>
      <x:c r="AF2003" s="120" t="n">
        <x:v>9</x:v>
      </x:c>
      <x:c r="AG2003" s="120" t="str">
        <x:v>train=1|anomaly=0</x:v>
      </x:c>
    </x:row>
    <x:row r="2004">
      <x:c r="A2004" s="120" t="n">
        <x:v>2003</x:v>
      </x:c>
      <x:c r="B2004" s="120" t="n">
        <x:v>0</x:v>
      </x:c>
      <x:c r="C2004" s="120" t="n">
        <x:v>1</x:v>
      </x:c>
      <x:c r="D2004" s="120" t="str">
        <x:v>CADC0872</x:v>
      </x:c>
      <x:c r="E2004" s="120" t="n">
        <x:v>5</x:v>
      </x:c>
      <x:c r="F2004" s="120" t="n">
        <x:v>241</x:v>
      </x:c>
      <x:c r="G2004" s="120" t="n">
        <x:v>49</x:v>
      </x:c>
      <x:c r="H2004" s="120" t="n">
        <x:v>0.0000011537265306122447</x:v>
      </x:c>
      <x:c r="I2004" s="120" t="n">
        <x:v>6.082568671503574e-10</x:v>
      </x:c>
      <x:c r="J2004" s="120" t="n">
        <x:v>0.000024662864131125514</x:v>
      </x:c>
      <x:c r="K2004" s="120" t="n">
        <x:v>-1.4430754377350496</x:v>
      </x:c>
      <x:c r="L2004" s="120" t="n">
        <x:v>-0.05577196104487659</x:v>
      </x:c>
      <x:c r="M2004" s="120" t="n">
        <x:v>1</x:v>
      </x:c>
      <x:c r="N2004" s="120" t="n">
        <x:v>1</x:v>
      </x:c>
      <x:c r="O2004" s="120" t="n">
        <x:v>1</x:v>
      </x:c>
      <x:c r="P2004" s="120" t="n">
        <x:v>6</x:v>
      </x:c>
      <x:c r="Q2004" s="120" t="n">
        <x:v>18</x:v>
      </x:c>
      <x:c r="R2004" s="120" t="n">
        <x:v>1.0570786615906252e-11</x:v>
      </x:c>
      <x:c r="S2004" s="120" t="n">
        <x:v>1.4605018950472651e-12</x:v>
      </x:c>
      <x:c r="T2004" s="120" t="n">
        <x:v>1231</x:v>
      </x:c>
      <x:c r="U2004" s="120" t="n">
        <x:v>245</x:v>
      </x:c>
      <x:c r="V2004" s="120" t="n">
        <x:v>2.523887415561649e-12</x:v>
      </x:c>
      <x:c r="W2004" s="120" t="n">
        <x:v>1.241340545204811e-11</x:v>
      </x:c>
      <x:c r="X2004" s="120" t="n">
        <x:v>2004</x:v>
      </x:c>
      <x:c r="Y2004" s="151" t="n">
        <x:v>44588.65261574074</x:v>
      </x:c>
      <x:c r="Z2004" s="151" t="n">
        <x:v>44588.65540509259</x:v>
      </x:c>
      <x:c r="AA2004" s="120" t="n">
        <x:v>49</x:v>
      </x:c>
      <x:c r="AB2004" s="120" t="str">
        <x:v>Normal</x:v>
      </x:c>
      <x:c r="AC2004" s="120" t="n">
        <x:v>1</x:v>
      </x:c>
      <x:c r="AD2004" s="120" t="n">
        <x:v>508</x:v>
      </x:c>
      <x:c r="AE2004" s="120" t="n">
        <x:v>6</x:v>
      </x:c>
      <x:c r="AF2004" s="120" t="n">
        <x:v>8</x:v>
      </x:c>
      <x:c r="AG2004" s="120" t="str">
        <x:v>train=1|anomaly=0</x:v>
      </x:c>
    </x:row>
    <x:row r="2005">
      <x:c r="A2005" s="120" t="n">
        <x:v>2004</x:v>
      </x:c>
      <x:c r="B2005" s="120" t="n">
        <x:v>0</x:v>
      </x:c>
      <x:c r="C2005" s="120" t="n">
        <x:v>1</x:v>
      </x:c>
      <x:c r="D2005" s="120" t="str">
        <x:v>CADC0872</x:v>
      </x:c>
      <x:c r="E2005" s="120" t="n">
        <x:v>5</x:v>
      </x:c>
      <x:c r="F2005" s="120" t="n">
        <x:v>270</x:v>
      </x:c>
      <x:c r="G2005" s="120" t="n">
        <x:v>55</x:v>
      </x:c>
      <x:c r="H2005" s="120" t="n">
        <x:v>0.000002538369581818181</x:v>
      </x:c>
      <x:c r="I2005" s="120" t="n">
        <x:v>3.7840145935468026e-10</x:v>
      </x:c>
      <x:c r="J2005" s="120" t="n">
        <x:v>0.000019452543775935327</x:v>
      </x:c>
      <x:c r="K2005" s="120" t="n">
        <x:v>-1.4983806612712551</x:v>
      </x:c>
      <x:c r="L2005" s="120" t="n">
        <x:v>-0.0012458760428061542</x:v>
      </x:c>
      <x:c r="M2005" s="120" t="n">
        <x:v>1</x:v>
      </x:c>
      <x:c r="N2005" s="120" t="n">
        <x:v>1</x:v>
      </x:c>
      <x:c r="O2005" s="120" t="n">
        <x:v>1</x:v>
      </x:c>
      <x:c r="P2005" s="120" t="n">
        <x:v>6</x:v>
      </x:c>
      <x:c r="Q2005" s="120" t="n">
        <x:v>19</x:v>
      </x:c>
      <x:c r="R2005" s="120" t="n">
        <x:v>5.2256865114257655e-12</x:v>
      </x:c>
      <x:c r="S2005" s="120" t="n">
        <x:v>6.231670474660108e-13</x:v>
      </x:c>
      <x:c r="T2005" s="120" t="n">
        <x:v>1350</x:v>
      </x:c>
      <x:c r="U2005" s="120" t="n">
        <x:v>275</x:v>
      </x:c>
      <x:c r="V2005" s="120" t="n">
        <x:v>1.4014868864988157e-12</x:v>
      </x:c>
      <x:c r="W2005" s="120" t="n">
        <x:v>6.880026533721459e-12</x:v>
      </x:c>
      <x:c r="X2005" s="120" t="n">
        <x:v>2005</x:v>
      </x:c>
      <x:c r="Y2005" s="151" t="n">
        <x:v>44588.6674537037</x:v>
      </x:c>
      <x:c r="Z2005" s="151" t="n">
        <x:v>44588.670578703706</x:v>
      </x:c>
      <x:c r="AA2005" s="120" t="n">
        <x:v>55</x:v>
      </x:c>
      <x:c r="AB2005" s="120" t="str">
        <x:v>Normal</x:v>
      </x:c>
      <x:c r="AC2005" s="120" t="n">
        <x:v>1</x:v>
      </x:c>
      <x:c r="AD2005" s="120" t="n">
        <x:v>111</x:v>
      </x:c>
      <x:c r="AE2005" s="120" t="n">
        <x:v>2</x:v>
      </x:c>
      <x:c r="AF2005" s="120" t="n">
        <x:v>11</x:v>
      </x:c>
      <x:c r="AG2005" s="120" t="str">
        <x:v>train=1|anomaly=0</x:v>
      </x:c>
    </x:row>
    <x:row r="2006">
      <x:c r="A2006" s="120" t="n">
        <x:v>2005</x:v>
      </x:c>
      <x:c r="B2006" s="120" t="n">
        <x:v>0</x:v>
      </x:c>
      <x:c r="C2006" s="120" t="n">
        <x:v>1</x:v>
      </x:c>
      <x:c r="D2006" s="120" t="str">
        <x:v>CADC0872</x:v>
      </x:c>
      <x:c r="E2006" s="120" t="n">
        <x:v>5</x:v>
      </x:c>
      <x:c r="F2006" s="120" t="n">
        <x:v>195</x:v>
      </x:c>
      <x:c r="G2006" s="120" t="n">
        <x:v>40</x:v>
      </x:c>
      <x:c r="H2006" s="120" t="n">
        <x:v>-0.000014165992499999999</x:v>
      </x:c>
      <x:c r="I2006" s="120" t="n">
        <x:v>4.643123757086375e-11</x:v>
      </x:c>
      <x:c r="J2006" s="120" t="n">
        <x:v>0.000006814047077241524</x:v>
      </x:c>
      <x:c r="K2006" s="120" t="n">
        <x:v>-1.3543954279603285</x:v>
      </x:c>
      <x:c r="L2006" s="120" t="n">
        <x:v>-0.15442742997671108</x:v>
      </x:c>
      <x:c r="M2006" s="120" t="n">
        <x:v>1</x:v>
      </x:c>
      <x:c r="N2006" s="120" t="n">
        <x:v>1</x:v>
      </x:c>
      <x:c r="O2006" s="120" t="n">
        <x:v>1</x:v>
      </x:c>
      <x:c r="P2006" s="120" t="n">
        <x:v>12</x:v>
      </x:c>
      <x:c r="Q2006" s="120" t="n">
        <x:v>15</x:v>
      </x:c>
      <x:c r="R2006" s="120" t="n">
        <x:v>1.4015716015425375e-12</x:v>
      </x:c>
      <x:c r="S2006" s="120" t="n">
        <x:v>8.970730295232676e-13</x:v>
      </x:c>
      <x:c r="T2006" s="120" t="n">
        <x:v>975</x:v>
      </x:c>
      <x:c r="U2006" s="120" t="n">
        <x:v>200</x:v>
      </x:c>
      <x:c r="V2006" s="120" t="n">
        <x:v>2.381089106198141e-13</x:v>
      </x:c>
      <x:c r="W2006" s="120" t="n">
        <x:v>1.1607809392715938e-12</x:v>
      </x:c>
      <x:c r="X2006" s="120" t="n">
        <x:v>2006</x:v>
      </x:c>
      <x:c r="Y2006" s="151" t="n">
        <x:v>44588.670636574076</x:v>
      </x:c>
      <x:c r="Z2006" s="151" t="n">
        <x:v>44588.67289351852</x:v>
      </x:c>
      <x:c r="AA2006" s="120" t="n">
        <x:v>40</x:v>
      </x:c>
      <x:c r="AB2006" s="120" t="str">
        <x:v>Normal</x:v>
      </x:c>
      <x:c r="AC2006" s="120" t="n">
        <x:v>0</x:v>
      </x:c>
      <x:c r="AD2006" s="120"/>
      <x:c r="AE2006" s="120"/>
      <x:c r="AF2006" s="120"/>
      <x:c r="AG2006" s="120"/>
    </x:row>
    <x:row r="2007">
      <x:c r="A2007" s="120" t="n">
        <x:v>2006</x:v>
      </x:c>
      <x:c r="B2007" s="120" t="n">
        <x:v>0</x:v>
      </x:c>
      <x:c r="C2007" s="120" t="n">
        <x:v>1</x:v>
      </x:c>
      <x:c r="D2007" s="120" t="str">
        <x:v>CADC0872</x:v>
      </x:c>
      <x:c r="E2007" s="120" t="n">
        <x:v>5</x:v>
      </x:c>
      <x:c r="F2007" s="120" t="n">
        <x:v>315</x:v>
      </x:c>
      <x:c r="G2007" s="120" t="n">
        <x:v>64</x:v>
      </x:c>
      <x:c r="H2007" s="120" t="n">
        <x:v>0.000004088207656249999</x:v>
      </x:c>
      <x:c r="I2007" s="120" t="n">
        <x:v>6.576752568528873e-10</x:v>
      </x:c>
      <x:c r="J2007" s="120" t="n">
        <x:v>0.0000256451799926007</x:v>
      </x:c>
      <x:c r="K2007" s="120" t="n">
        <x:v>-1.3040683856051443</x:v>
      </x:c>
      <x:c r="L2007" s="120" t="n">
        <x:v>-0.05469843068546734</x:v>
      </x:c>
      <x:c r="M2007" s="120" t="n">
        <x:v>1</x:v>
      </x:c>
      <x:c r="N2007" s="120" t="n">
        <x:v>1</x:v>
      </x:c>
      <x:c r="O2007" s="120" t="n">
        <x:v>1</x:v>
      </x:c>
      <x:c r="P2007" s="120" t="n">
        <x:v>6</x:v>
      </x:c>
      <x:c r="Q2007" s="120" t="n">
        <x:v>20</x:v>
      </x:c>
      <x:c r="R2007" s="120" t="n">
        <x:v>7.084962960949601e-12</x:v>
      </x:c>
      <x:c r="S2007" s="120" t="n">
        <x:v>7.578763533716674e-13</x:v>
      </x:c>
      <x:c r="T2007" s="120" t="n">
        <x:v>1575</x:v>
      </x:c>
      <x:c r="U2007" s="120" t="n">
        <x:v>320</x:v>
      </x:c>
      <x:c r="V2007" s="120" t="n">
        <x:v>2.087857958263134e-12</x:v>
      </x:c>
      <x:c r="W2007" s="120" t="n">
        <x:v>1.0276175888326364e-11</x:v>
      </x:c>
      <x:c r="X2007" s="120" t="n">
        <x:v>2007</x:v>
      </x:c>
      <x:c r="Y2007" s="151" t="n">
        <x:v>44588.672951388886</x:v>
      </x:c>
      <x:c r="Z2007" s="151" t="n">
        <x:v>44588.67659722222</x:v>
      </x:c>
      <x:c r="AA2007" s="120" t="n">
        <x:v>64</x:v>
      </x:c>
      <x:c r="AB2007" s="120" t="str">
        <x:v>Normal</x:v>
      </x:c>
      <x:c r="AC2007" s="120" t="n">
        <x:v>1</x:v>
      </x:c>
      <x:c r="AD2007" s="120" t="n">
        <x:v>319</x:v>
      </x:c>
      <x:c r="AE2007" s="120" t="n">
        <x:v>4</x:v>
      </x:c>
      <x:c r="AF2007" s="120" t="n">
        <x:v>19</x:v>
      </x:c>
      <x:c r="AG2007" s="120" t="str">
        <x:v>train=1|anomaly=0</x:v>
      </x:c>
    </x:row>
    <x:row r="2008">
      <x:c r="A2008" s="120" t="n">
        <x:v>2007</x:v>
      </x:c>
      <x:c r="B2008" s="120" t="n">
        <x:v>1</x:v>
      </x:c>
      <x:c r="C2008" s="120" t="n">
        <x:v>1</x:v>
      </x:c>
      <x:c r="D2008" s="120" t="str">
        <x:v>CADC0872</x:v>
      </x:c>
      <x:c r="E2008" s="120" t="n">
        <x:v>5</x:v>
      </x:c>
      <x:c r="F2008" s="120" t="n">
        <x:v>295</x:v>
      </x:c>
      <x:c r="G2008" s="120" t="n">
        <x:v>45</x:v>
      </x:c>
      <x:c r="H2008" s="120" t="n">
        <x:v>-0.000010781478622222219</x:v>
      </x:c>
      <x:c r="I2008" s="120" t="n">
        <x:v>3.164439972399922e-10</x:v>
      </x:c>
      <x:c r="J2008" s="120" t="n">
        <x:v>0.000017788872849059106</x:v>
      </x:c>
      <x:c r="K2008" s="120" t="n">
        <x:v>-0.9404732282351667</x:v>
      </x:c>
      <x:c r="L2008" s="120" t="n">
        <x:v>-0.7609767107088559</x:v>
      </x:c>
      <x:c r="M2008" s="120" t="n">
        <x:v>1</x:v>
      </x:c>
      <x:c r="N2008" s="120" t="n">
        <x:v>0</x:v>
      </x:c>
      <x:c r="O2008" s="120" t="n">
        <x:v>0</x:v>
      </x:c>
      <x:c r="P2008" s="120" t="n">
        <x:v>2</x:v>
      </x:c>
      <x:c r="Q2008" s="120" t="n">
        <x:v>9</x:v>
      </x:c>
      <x:c r="R2008" s="120" t="n">
        <x:v>3.5633459713522206e-12</x:v>
      </x:c>
      <x:c r="S2008" s="120" t="n">
        <x:v>4.267483102240388e-12</x:v>
      </x:c>
      <x:c r="T2008" s="120" t="n">
        <x:v>7475</x:v>
      </x:c>
      <x:c r="U2008" s="120" t="n">
        <x:v>225</x:v>
      </x:c>
      <x:c r="V2008" s="120" t="n">
        <x:v>1.0726915160677701e-12</x:v>
      </x:c>
      <x:c r="W2008" s="120" t="n">
        <x:v>7.032088827555382e-12</x:v>
      </x:c>
      <x:c r="X2008" s="120" t="n">
        <x:v>2008</x:v>
      </x:c>
      <x:c r="Y2008" s="151" t="n">
        <x:v>44588.676828703705</x:v>
      </x:c>
      <x:c r="Z2008" s="151" t="n">
        <x:v>44588.680243055554</x:v>
      </x:c>
      <x:c r="AA2008" s="120" t="n">
        <x:v>45</x:v>
      </x:c>
      <x:c r="AB2008" s="120" t="str">
        <x:v>Anomalous</x:v>
      </x:c>
      <x:c r="AC2008" s="120" t="n">
        <x:v>1</x:v>
      </x:c>
      <x:c r="AD2008" s="120" t="n">
        <x:v>861</x:v>
      </x:c>
      <x:c r="AE2008" s="120" t="n">
        <x:v>9</x:v>
      </x:c>
      <x:c r="AF2008" s="120" t="n">
        <x:v>61</x:v>
      </x:c>
      <x:c r="AG2008" s="120" t="str">
        <x:v>train=1|anomaly=1</x:v>
      </x:c>
    </x:row>
    <x:row r="2009">
      <x:c r="A2009" s="120" t="n">
        <x:v>2008</x:v>
      </x:c>
      <x:c r="B2009" s="120" t="n">
        <x:v>1</x:v>
      </x:c>
      <x:c r="C2009" s="120" t="n">
        <x:v>1</x:v>
      </x:c>
      <x:c r="D2009" s="120" t="str">
        <x:v>CADC0872</x:v>
      </x:c>
      <x:c r="E2009" s="120" t="n">
        <x:v>5</x:v>
      </x:c>
      <x:c r="F2009" s="120" t="n">
        <x:v>250</x:v>
      </x:c>
      <x:c r="G2009" s="120" t="n">
        <x:v>43</x:v>
      </x:c>
      <x:c r="H2009" s="120" t="n">
        <x:v>0.000005071793023255815</x:v>
      </x:c>
      <x:c r="I2009" s="120" t="n">
        <x:v>4.386525414521606e-10</x:v>
      </x:c>
      <x:c r="J2009" s="120" t="n">
        <x:v>0.00002094403355259346</x:v>
      </x:c>
      <x:c r="K2009" s="120" t="n">
        <x:v>-1.3948281468525305</x:v>
      </x:c>
      <x:c r="L2009" s="120" t="n">
        <x:v>-0.36348949451046164</x:v>
      </x:c>
      <x:c r="M2009" s="120" t="n">
        <x:v>1</x:v>
      </x:c>
      <x:c r="N2009" s="120" t="n">
        <x:v>1</x:v>
      </x:c>
      <x:c r="O2009" s="120" t="n">
        <x:v>1</x:v>
      </x:c>
      <x:c r="P2009" s="120" t="n">
        <x:v>2</x:v>
      </x:c>
      <x:c r="Q2009" s="120" t="n">
        <x:v>2</x:v>
      </x:c>
      <x:c r="R2009" s="120" t="n">
        <x:v>1.665746959804739e-11</x:v>
      </x:c>
      <x:c r="S2009" s="120" t="n">
        <x:v>1.1186018187480789e-11</x:v>
      </x:c>
      <x:c r="T2009" s="120" t="n">
        <x:v>3050</x:v>
      </x:c>
      <x:c r="U2009" s="120" t="n">
        <x:v>215</x:v>
      </x:c>
      <x:c r="V2009" s="120" t="n">
        <x:v>1.7546101658086425e-12</x:v>
      </x:c>
      <x:c r="W2009" s="120" t="n">
        <x:v>1.0201221894236293e-11</x:v>
      </x:c>
      <x:c r="X2009" s="120" t="n">
        <x:v>2009</x:v>
      </x:c>
      <x:c r="Y2009" s="151" t="n">
        <x:v>44588.68863425926</x:v>
      </x:c>
      <x:c r="Z2009" s="151" t="n">
        <x:v>44588.69152777778</x:v>
      </x:c>
      <x:c r="AA2009" s="120" t="n">
        <x:v>43</x:v>
      </x:c>
      <x:c r="AB2009" s="120" t="str">
        <x:v>Anomalous</x:v>
      </x:c>
      <x:c r="AC2009" s="120" t="n">
        <x:v>1</x:v>
      </x:c>
      <x:c r="AD2009" s="120" t="n">
        <x:v>75</x:v>
      </x:c>
      <x:c r="AE2009" s="120" t="n">
        <x:v>1</x:v>
      </x:c>
      <x:c r="AF2009" s="120" t="n">
        <x:v>75</x:v>
      </x:c>
      <x:c r="AG2009" s="120" t="str">
        <x:v>train=1|anomaly=1</x:v>
      </x:c>
    </x:row>
    <x:row r="2010">
      <x:c r="A2010" s="120" t="n">
        <x:v>2009</x:v>
      </x:c>
      <x:c r="B2010" s="120" t="n">
        <x:v>0</x:v>
      </x:c>
      <x:c r="C2010" s="120" t="n">
        <x:v>1</x:v>
      </x:c>
      <x:c r="D2010" s="120" t="str">
        <x:v>CADC0872</x:v>
      </x:c>
      <x:c r="E2010" s="120" t="n">
        <x:v>5</x:v>
      </x:c>
      <x:c r="F2010" s="120" t="n">
        <x:v>275</x:v>
      </x:c>
      <x:c r="G2010" s="120" t="n">
        <x:v>56</x:v>
      </x:c>
      <x:c r="H2010" s="120" t="n">
        <x:v>0.0000012552323928571428</x:v>
      </x:c>
      <x:c r="I2010" s="120" t="n">
        <x:v>4.207725369914128e-10</x:v>
      </x:c>
      <x:c r="J2010" s="120" t="n">
        <x:v>0.000020512740845421237</x:v>
      </x:c>
      <x:c r="K2010" s="120" t="n">
        <x:v>-1.4668700504926957</x:v>
      </x:c>
      <x:c r="L2010" s="120" t="n">
        <x:v>-0.05296476482111933</x:v>
      </x:c>
      <x:c r="M2010" s="120" t="n">
        <x:v>1</x:v>
      </x:c>
      <x:c r="N2010" s="120" t="n">
        <x:v>1</x:v>
      </x:c>
      <x:c r="O2010" s="120" t="n">
        <x:v>1</x:v>
      </x:c>
      <x:c r="P2010" s="120" t="n">
        <x:v>11</x:v>
      </x:c>
      <x:c r="Q2010" s="120" t="n">
        <x:v>18</x:v>
      </x:c>
      <x:c r="R2010" s="120" t="n">
        <x:v>5.833809604869144e-12</x:v>
      </x:c>
      <x:c r="S2010" s="120" t="n">
        <x:v>1.6983813199929988e-12</x:v>
      </x:c>
      <x:c r="T2010" s="120" t="n">
        <x:v>1375</x:v>
      </x:c>
      <x:c r="U2010" s="120" t="n">
        <x:v>280</x:v>
      </x:c>
      <x:c r="V2010" s="120" t="n">
        <x:v>1.5300819526960464e-12</x:v>
      </x:c>
      <x:c r="W2010" s="120" t="n">
        <x:v>7.513795303418085e-12</x:v>
      </x:c>
      <x:c r="X2010" s="120" t="n">
        <x:v>2010</x:v>
      </x:c>
      <x:c r="Y2010" s="151" t="n">
        <x:v>44588.69158564815</x:v>
      </x:c>
      <x:c r="Z2010" s="151" t="n">
        <x:v>44588.694768518515</x:v>
      </x:c>
      <x:c r="AA2010" s="120" t="n">
        <x:v>56</x:v>
      </x:c>
      <x:c r="AB2010" s="120" t="str">
        <x:v>Normal</x:v>
      </x:c>
      <x:c r="AC2010" s="120" t="n">
        <x:v>1</x:v>
      </x:c>
      <x:c r="AD2010" s="120" t="n">
        <x:v>965</x:v>
      </x:c>
      <x:c r="AE2010" s="120" t="n">
        <x:v>10</x:v>
      </x:c>
      <x:c r="AF2010" s="120" t="n">
        <x:v>65</x:v>
      </x:c>
      <x:c r="AG2010" s="120" t="str">
        <x:v>train=1|anomaly=0</x:v>
      </x:c>
    </x:row>
    <x:row r="2011">
      <x:c r="A2011" s="120" t="n">
        <x:v>2010</x:v>
      </x:c>
      <x:c r="B2011" s="120" t="n">
        <x:v>0</x:v>
      </x:c>
      <x:c r="C2011" s="120" t="n">
        <x:v>1</x:v>
      </x:c>
      <x:c r="D2011" s="120" t="str">
        <x:v>CADC0872</x:v>
      </x:c>
      <x:c r="E2011" s="120" t="n">
        <x:v>5</x:v>
      </x:c>
      <x:c r="F2011" s="120" t="n">
        <x:v>250</x:v>
      </x:c>
      <x:c r="G2011" s="120" t="n">
        <x:v>51</x:v>
      </x:c>
      <x:c r="H2011" s="120" t="n">
        <x:v>-0.0000030286641960784315</x:v>
      </x:c>
      <x:c r="I2011" s="120" t="n">
        <x:v>1.3446491040224963e-10</x:v>
      </x:c>
      <x:c r="J2011" s="120" t="n">
        <x:v>0.000011595900586079964</x:v>
      </x:c>
      <x:c r="K2011" s="120" t="n">
        <x:v>-1.0782339000663965</x:v>
      </x:c>
      <x:c r="L2011" s="120" t="n">
        <x:v>-0.26656429366393064</x:v>
      </x:c>
      <x:c r="M2011" s="120" t="n">
        <x:v>1</x:v>
      </x:c>
      <x:c r="N2011" s="120" t="n">
        <x:v>1</x:v>
      </x:c>
      <x:c r="O2011" s="120" t="n">
        <x:v>1</x:v>
      </x:c>
      <x:c r="P2011" s="120" t="n">
        <x:v>14</x:v>
      </x:c>
      <x:c r="Q2011" s="120" t="n">
        <x:v>15</x:v>
      </x:c>
      <x:c r="R2011" s="120" t="n">
        <x:v>2.231981118256e-12</x:v>
      </x:c>
      <x:c r="S2011" s="120" t="n">
        <x:v>1.143496143025306e-12</x:v>
      </x:c>
      <x:c r="T2011" s="120" t="n">
        <x:v>1250</x:v>
      </x:c>
      <x:c r="U2011" s="120" t="n">
        <x:v>255</x:v>
      </x:c>
      <x:c r="V2011" s="120" t="n">
        <x:v>5.378596416089986e-13</x:v>
      </x:c>
      <x:c r="W2011" s="120" t="n">
        <x:v>2.6365668706323456e-12</x:v>
      </x:c>
      <x:c r="X2011" s="120" t="n">
        <x:v>2011</x:v>
      </x:c>
      <x:c r="Y2011" s="151" t="n">
        <x:v>44588.69482638889</x:v>
      </x:c>
      <x:c r="Z2011" s="151" t="n">
        <x:v>44588.69771990741</x:v>
      </x:c>
      <x:c r="AA2011" s="120" t="n">
        <x:v>51</x:v>
      </x:c>
      <x:c r="AB2011" s="120" t="str">
        <x:v>Normal</x:v>
      </x:c>
      <x:c r="AC2011" s="120" t="n">
        <x:v>1</x:v>
      </x:c>
      <x:c r="AD2011" s="120" t="n">
        <x:v>993</x:v>
      </x:c>
      <x:c r="AE2011" s="120" t="n">
        <x:v>10</x:v>
      </x:c>
      <x:c r="AF2011" s="120" t="n">
        <x:v>93</x:v>
      </x:c>
      <x:c r="AG2011" s="120" t="str">
        <x:v>train=1|anomaly=0</x:v>
      </x:c>
    </x:row>
    <x:row r="2012">
      <x:c r="A2012" s="120" t="n">
        <x:v>2011</x:v>
      </x:c>
      <x:c r="B2012" s="120" t="n">
        <x:v>0</x:v>
      </x:c>
      <x:c r="C2012" s="120" t="n">
        <x:v>1</x:v>
      </x:c>
      <x:c r="D2012" s="120" t="str">
        <x:v>CADC0872</x:v>
      </x:c>
      <x:c r="E2012" s="120" t="n">
        <x:v>5</x:v>
      </x:c>
      <x:c r="F2012" s="120" t="n">
        <x:v>230</x:v>
      </x:c>
      <x:c r="G2012" s="120" t="n">
        <x:v>47</x:v>
      </x:c>
      <x:c r="H2012" s="120" t="n">
        <x:v>0.0000061859287234042546</x:v>
      </x:c>
      <x:c r="I2012" s="120" t="n">
        <x:v>1.368762717671771e-10</x:v>
      </x:c>
      <x:c r="J2012" s="120" t="n">
        <x:v>0.000011699413308673948</x:v>
      </x:c>
      <x:c r="K2012" s="120" t="n">
        <x:v>-1.3888052220798839</x:v>
      </x:c>
      <x:c r="L2012" s="120" t="n">
        <x:v>-0.13318042598968258</x:v>
      </x:c>
      <x:c r="M2012" s="120" t="n">
        <x:v>1</x:v>
      </x:c>
      <x:c r="N2012" s="120" t="n">
        <x:v>1</x:v>
      </x:c>
      <x:c r="O2012" s="120" t="n">
        <x:v>1</x:v>
      </x:c>
      <x:c r="P2012" s="120" t="n">
        <x:v>11</x:v>
      </x:c>
      <x:c r="Q2012" s="120" t="n">
        <x:v>14</x:v>
      </x:c>
      <x:c r="R2012" s="120" t="n">
        <x:v>2.7288972867582705e-12</x:v>
      </x:c>
      <x:c r="S2012" s="120" t="n">
        <x:v>1.39250899313847e-12</x:v>
      </x:c>
      <x:c r="T2012" s="120" t="n">
        <x:v>1150</x:v>
      </x:c>
      <x:c r="U2012" s="120" t="n">
        <x:v>235</x:v>
      </x:c>
      <x:c r="V2012" s="120" t="n">
        <x:v>5.95114225074683e-13</x:v>
      </x:c>
      <x:c r="W2012" s="120" t="n">
        <x:v>2.9122611014293e-12</x:v>
      </x:c>
      <x:c r="X2012" s="120" t="n">
        <x:v>2012</x:v>
      </x:c>
      <x:c r="Y2012" s="151" t="n">
        <x:v>44588.69777777778</x:v>
      </x:c>
      <x:c r="Z2012" s="151" t="n">
        <x:v>44588.70043981481</x:v>
      </x:c>
      <x:c r="AA2012" s="120" t="n">
        <x:v>47</x:v>
      </x:c>
      <x:c r="AB2012" s="120" t="str">
        <x:v>Normal</x:v>
      </x:c>
      <x:c r="AC2012" s="120" t="n">
        <x:v>1</x:v>
      </x:c>
      <x:c r="AD2012" s="120" t="n">
        <x:v>999</x:v>
      </x:c>
      <x:c r="AE2012" s="120" t="n">
        <x:v>10</x:v>
      </x:c>
      <x:c r="AF2012" s="120" t="n">
        <x:v>99</x:v>
      </x:c>
      <x:c r="AG2012" s="120" t="str">
        <x:v>train=1|anomaly=0</x:v>
      </x:c>
    </x:row>
    <x:row r="2013">
      <x:c r="A2013" s="120" t="n">
        <x:v>2012</x:v>
      </x:c>
      <x:c r="B2013" s="120" t="n">
        <x:v>0</x:v>
      </x:c>
      <x:c r="C2013" s="120" t="n">
        <x:v>1</x:v>
      </x:c>
      <x:c r="D2013" s="120" t="str">
        <x:v>CADC0872</x:v>
      </x:c>
      <x:c r="E2013" s="120" t="n">
        <x:v>5</x:v>
      </x:c>
      <x:c r="F2013" s="120" t="n">
        <x:v>315</x:v>
      </x:c>
      <x:c r="G2013" s="120" t="n">
        <x:v>64</x:v>
      </x:c>
      <x:c r="H2013" s="120" t="n">
        <x:v>0.0000049410795468749996</x:v>
      </x:c>
      <x:c r="I2013" s="120" t="n">
        <x:v>4.3487419453912013e-10</x:v>
      </x:c>
      <x:c r="J2013" s="120" t="n">
        <x:v>0.000020853637441442202</x:v>
      </x:c>
      <x:c r="K2013" s="120" t="n">
        <x:v>-1.482589367485454</x:v>
      </x:c>
      <x:c r="L2013" s="120" t="n">
        <x:v>-0.038557998664049506</x:v>
      </x:c>
      <x:c r="M2013" s="120" t="n">
        <x:v>1</x:v>
      </x:c>
      <x:c r="N2013" s="120" t="n">
        <x:v>1</x:v>
      </x:c>
      <x:c r="O2013" s="120" t="n">
        <x:v>1</x:v>
      </x:c>
      <x:c r="P2013" s="120" t="n">
        <x:v>11</x:v>
      </x:c>
      <x:c r="Q2013" s="120" t="n">
        <x:v>24</x:v>
      </x:c>
      <x:c r="R2013" s="120" t="n">
        <x:v>4.53517538628879e-12</x:v>
      </x:c>
      <x:c r="S2013" s="120" t="n">
        <x:v>8.456742782615441e-13</x:v>
      </x:c>
      <x:c r="T2013" s="120" t="n">
        <x:v>1575</x:v>
      </x:c>
      <x:c r="U2013" s="120" t="n">
        <x:v>320</x:v>
      </x:c>
      <x:c r="V2013" s="120" t="n">
        <x:v>1.3805529985368893e-12</x:v>
      </x:c>
      <x:c r="W2013" s="120" t="n">
        <x:v>6.794909289673752e-12</x:v>
      </x:c>
      <x:c r="X2013" s="120" t="n">
        <x:v>2013</x:v>
      </x:c>
      <x:c r="Y2013" s="151" t="n">
        <x:v>44588.70900462963</x:v>
      </x:c>
      <x:c r="Z2013" s="151" t="n">
        <x:v>44588.71265046296</x:v>
      </x:c>
      <x:c r="AA2013" s="120" t="n">
        <x:v>64</x:v>
      </x:c>
      <x:c r="AB2013" s="120" t="str">
        <x:v>Normal</x:v>
      </x:c>
      <x:c r="AC2013" s="120" t="n">
        <x:v>1</x:v>
      </x:c>
      <x:c r="AD2013" s="120" t="n">
        <x:v>854</x:v>
      </x:c>
      <x:c r="AE2013" s="120" t="n">
        <x:v>9</x:v>
      </x:c>
      <x:c r="AF2013" s="120" t="n">
        <x:v>54</x:v>
      </x:c>
      <x:c r="AG2013" s="120" t="str">
        <x:v>train=1|anomaly=0</x:v>
      </x:c>
    </x:row>
    <x:row r="2014">
      <x:c r="A2014" s="120" t="n">
        <x:v>2013</x:v>
      </x:c>
      <x:c r="B2014" s="120" t="n">
        <x:v>1</x:v>
      </x:c>
      <x:c r="C2014" s="120" t="n">
        <x:v>1</x:v>
      </x:c>
      <x:c r="D2014" s="120" t="str">
        <x:v>CADC0872</x:v>
      </x:c>
      <x:c r="E2014" s="120" t="n">
        <x:v>5</x:v>
      </x:c>
      <x:c r="F2014" s="120" t="n">
        <x:v>240</x:v>
      </x:c>
      <x:c r="G2014" s="120" t="n">
        <x:v>49</x:v>
      </x:c>
      <x:c r="H2014" s="120" t="n">
        <x:v>0.000003871657979591837</x:v>
      </x:c>
      <x:c r="I2014" s="120" t="n">
        <x:v>5.558118690188564e-10</x:v>
      </x:c>
      <x:c r="J2014" s="120" t="n">
        <x:v>0.000023575662642200673</x:v>
      </x:c>
      <x:c r="K2014" s="120" t="n">
        <x:v>-0.9654069226587798</x:v>
      </x:c>
      <x:c r="L2014" s="120" t="n">
        <x:v>-0.2239701504739549</x:v>
      </x:c>
      <x:c r="M2014" s="120" t="n">
        <x:v>3</x:v>
      </x:c>
      <x:c r="N2014" s="120" t="n">
        <x:v>1</x:v>
      </x:c>
      <x:c r="O2014" s="120" t="n">
        <x:v>1</x:v>
      </x:c>
      <x:c r="P2014" s="120" t="n">
        <x:v>3</x:v>
      </x:c>
      <x:c r="Q2014" s="120" t="n">
        <x:v>4</x:v>
      </x:c>
      <x:c r="R2014" s="120" t="n">
        <x:v>7.728609057293971e-11</x:v>
      </x:c>
      <x:c r="S2014" s="120" t="n">
        <x:v>1.682824372571117e-10</x:v>
      </x:c>
      <x:c r="T2014" s="120" t="n">
        <x:v>1200</x:v>
      </x:c>
      <x:c r="U2014" s="120" t="n">
        <x:v>245</x:v>
      </x:c>
      <x:c r="V2014" s="120" t="n">
        <x:v>2.3158827875785684e-12</x:v>
      </x:c>
      <x:c r="W2014" s="120" t="n">
        <x:v>1.1343099367731762e-11</x:v>
      </x:c>
      <x:c r="X2014" s="120" t="n">
        <x:v>2014</x:v>
      </x:c>
      <x:c r="Y2014" s="151" t="n">
        <x:v>44588.71837962963</x:v>
      </x:c>
      <x:c r="Z2014" s="151" t="n">
        <x:v>44588.72115740741</x:v>
      </x:c>
      <x:c r="AA2014" s="120" t="n">
        <x:v>49</x:v>
      </x:c>
      <x:c r="AB2014" s="120" t="str">
        <x:v>Anomalous</x:v>
      </x:c>
      <x:c r="AC2014" s="120" t="n">
        <x:v>0</x:v>
      </x:c>
      <x:c r="AD2014" s="120"/>
      <x:c r="AE2014" s="120"/>
      <x:c r="AF2014" s="120"/>
      <x:c r="AG2014" s="120"/>
    </x:row>
    <x:row r="2015">
      <x:c r="A2015" s="120" t="n">
        <x:v>2014</x:v>
      </x:c>
      <x:c r="B2015" s="120" t="n">
        <x:v>0</x:v>
      </x:c>
      <x:c r="C2015" s="120" t="n">
        <x:v>1</x:v>
      </x:c>
      <x:c r="D2015" s="120" t="str">
        <x:v>CADC0872</x:v>
      </x:c>
      <x:c r="E2015" s="120" t="n">
        <x:v>5</x:v>
      </x:c>
      <x:c r="F2015" s="120" t="n">
        <x:v>225</x:v>
      </x:c>
      <x:c r="G2015" s="120" t="n">
        <x:v>46</x:v>
      </x:c>
      <x:c r="H2015" s="120" t="n">
        <x:v>0.000005068784673913043</x:v>
      </x:c>
      <x:c r="I2015" s="120" t="n">
        <x:v>4.2312247004127804e-10</x:v>
      </x:c>
      <x:c r="J2015" s="120" t="n">
        <x:v>0.000020569940934316705</x:v>
      </x:c>
      <x:c r="K2015" s="120" t="n">
        <x:v>-1.3702938718365494</x:v>
      </x:c>
      <x:c r="L2015" s="120" t="n">
        <x:v>-0.08056104540422918</x:v>
      </x:c>
      <x:c r="M2015" s="120" t="n">
        <x:v>1</x:v>
      </x:c>
      <x:c r="N2015" s="120" t="n">
        <x:v>1</x:v>
      </x:c>
      <x:c r="O2015" s="120" t="n">
        <x:v>1</x:v>
      </x:c>
      <x:c r="P2015" s="120" t="n">
        <x:v>5</x:v>
      </x:c>
      <x:c r="Q2015" s="120" t="n">
        <x:v>15</x:v>
      </x:c>
      <x:c r="R2015" s="120" t="n">
        <x:v>8.231357928628411e-12</x:v>
      </x:c>
      <x:c r="S2015" s="120" t="n">
        <x:v>1.1324042876171952e-12</x:v>
      </x:c>
      <x:c r="T2015" s="120" t="n">
        <x:v>1125</x:v>
      </x:c>
      <x:c r="U2015" s="120" t="n">
        <x:v>230</x:v>
      </x:c>
      <x:c r="V2015" s="120" t="n">
        <x:v>1.880544311294569e-12</x:v>
      </x:c>
      <x:c r="W2015" s="120" t="n">
        <x:v>9.19831456611474e-12</x:v>
      </x:c>
      <x:c r="X2015" s="120" t="n">
        <x:v>2015</x:v>
      </x:c>
      <x:c r="Y2015" s="151" t="n">
        <x:v>44588.72121527778</x:v>
      </x:c>
      <x:c r="Z2015" s="151" t="n">
        <x:v>44588.72381944444</x:v>
      </x:c>
      <x:c r="AA2015" s="120" t="n">
        <x:v>46</x:v>
      </x:c>
      <x:c r="AB2015" s="120" t="str">
        <x:v>Normal</x:v>
      </x:c>
      <x:c r="AC2015" s="120" t="n">
        <x:v>0</x:v>
      </x:c>
      <x:c r="AD2015" s="120"/>
      <x:c r="AE2015" s="120"/>
      <x:c r="AF2015" s="120"/>
      <x:c r="AG2015" s="120"/>
    </x:row>
    <x:row r="2016">
      <x:c r="A2016" s="120" t="n">
        <x:v>2015</x:v>
      </x:c>
      <x:c r="B2016" s="120" t="n">
        <x:v>0</x:v>
      </x:c>
      <x:c r="C2016" s="120" t="n">
        <x:v>1</x:v>
      </x:c>
      <x:c r="D2016" s="120" t="str">
        <x:v>CADC0872</x:v>
      </x:c>
      <x:c r="E2016" s="120" t="n">
        <x:v>5</x:v>
      </x:c>
      <x:c r="F2016" s="120" t="n">
        <x:v>240</x:v>
      </x:c>
      <x:c r="G2016" s="120" t="n">
        <x:v>49</x:v>
      </x:c>
      <x:c r="H2016" s="120" t="n">
        <x:v>-0.0000033475531632653068</x:v>
      </x:c>
      <x:c r="I2016" s="120" t="n">
        <x:v>3.642704119425436e-10</x:v>
      </x:c>
      <x:c r="J2016" s="120" t="n">
        <x:v>0.000019085869431140507</x:v>
      </x:c>
      <x:c r="K2016" s="120" t="n">
        <x:v>-1.500544362312287</x:v>
      </x:c>
      <x:c r="L2016" s="120" t="n">
        <x:v>0.004157125534961889</x:v>
      </x:c>
      <x:c r="M2016" s="120" t="n">
        <x:v>1</x:v>
      </x:c>
      <x:c r="N2016" s="120" t="n">
        <x:v>1</x:v>
      </x:c>
      <x:c r="O2016" s="120" t="n">
        <x:v>1</x:v>
      </x:c>
      <x:c r="P2016" s="120" t="n">
        <x:v>6</x:v>
      </x:c>
      <x:c r="Q2016" s="120" t="n">
        <x:v>18</x:v>
      </x:c>
      <x:c r="R2016" s="120" t="n">
        <x:v>6.429755753525347e-12</x:v>
      </x:c>
      <x:c r="S2016" s="120" t="n">
        <x:v>1.2711571012221591e-12</x:v>
      </x:c>
      <x:c r="T2016" s="120" t="n">
        <x:v>1200</x:v>
      </x:c>
      <x:c r="U2016" s="120" t="n">
        <x:v>245</x:v>
      </x:c>
      <x:c r="V2016" s="120" t="n">
        <x:v>1.5177933830939317e-12</x:v>
      </x:c>
      <x:c r="W2016" s="120" t="n">
        <x:v>7.434090039643747e-12</x:v>
      </x:c>
      <x:c r="X2016" s="120" t="n">
        <x:v>2016</x:v>
      </x:c>
      <x:c r="Y2016" s="151" t="n">
        <x:v>44588.72387731481</x:v>
      </x:c>
      <x:c r="Z2016" s="151" t="n">
        <x:v>44588.72665509259</x:v>
      </x:c>
      <x:c r="AA2016" s="120" t="n">
        <x:v>49</x:v>
      </x:c>
      <x:c r="AB2016" s="120" t="str">
        <x:v>Normal</x:v>
      </x:c>
      <x:c r="AC2016" s="120" t="n">
        <x:v>1</x:v>
      </x:c>
      <x:c r="AD2016" s="120" t="n">
        <x:v>10</x:v>
      </x:c>
      <x:c r="AE2016" s="120" t="n">
        <x:v>1</x:v>
      </x:c>
      <x:c r="AF2016" s="120" t="n">
        <x:v>10</x:v>
      </x:c>
      <x:c r="AG2016" s="120" t="str">
        <x:v>train=1|anomaly=0</x:v>
      </x:c>
    </x:row>
    <x:row r="2017">
      <x:c r="A2017" s="120" t="n">
        <x:v>2016</x:v>
      </x:c>
      <x:c r="B2017" s="120" t="n">
        <x:v>0</x:v>
      </x:c>
      <x:c r="C2017" s="120" t="n">
        <x:v>1</x:v>
      </x:c>
      <x:c r="D2017" s="120" t="str">
        <x:v>CADC0872</x:v>
      </x:c>
      <x:c r="E2017" s="120" t="n">
        <x:v>5</x:v>
      </x:c>
      <x:c r="F2017" s="120" t="n">
        <x:v>245</x:v>
      </x:c>
      <x:c r="G2017" s="120" t="n">
        <x:v>50</x:v>
      </x:c>
      <x:c r="H2017" s="120" t="n">
        <x:v>0.0000013686058400000003</x:v>
      </x:c>
      <x:c r="I2017" s="120" t="n">
        <x:v>3.2143384377601915e-10</x:v>
      </x:c>
      <x:c r="J2017" s="120" t="n">
        <x:v>0.000017928576178158128</x:v>
      </x:c>
      <x:c r="K2017" s="120" t="n">
        <x:v>-1.421337383888455</x:v>
      </x:c>
      <x:c r="L2017" s="120" t="n">
        <x:v>-0.0759496627851173</x:v>
      </x:c>
      <x:c r="M2017" s="120" t="n">
        <x:v>1</x:v>
      </x:c>
      <x:c r="N2017" s="120" t="n">
        <x:v>1</x:v>
      </x:c>
      <x:c r="O2017" s="120" t="n">
        <x:v>1</x:v>
      </x:c>
      <x:c r="P2017" s="120" t="n">
        <x:v>11</x:v>
      </x:c>
      <x:c r="Q2017" s="120" t="n">
        <x:v>20</x:v>
      </x:c>
      <x:c r="R2017" s="120" t="n">
        <x:v>5.469864454356731e-12</x:v>
      </x:c>
      <x:c r="S2017" s="120" t="n">
        <x:v>1.2513541143711585e-12</x:v>
      </x:c>
      <x:c r="T2017" s="120" t="n">
        <x:v>1225</x:v>
      </x:c>
      <x:c r="U2017" s="120" t="n">
        <x:v>250</x:v>
      </x:c>
      <x:c r="V2017" s="120" t="n">
        <x:v>1.3119748725551802e-12</x:v>
      </x:c>
      <x:c r="W2017" s="120" t="n">
        <x:v>6.428676875520383e-12</x:v>
      </x:c>
      <x:c r="X2017" s="120" t="n">
        <x:v>2017</x:v>
      </x:c>
      <x:c r="Y2017" s="151" t="n">
        <x:v>44588.72671296296</x:v>
      </x:c>
      <x:c r="Z2017" s="151" t="n">
        <x:v>44588.72954861111</x:v>
      </x:c>
      <x:c r="AA2017" s="120" t="n">
        <x:v>50</x:v>
      </x:c>
      <x:c r="AB2017" s="120" t="str">
        <x:v>Normal</x:v>
      </x:c>
      <x:c r="AC2017" s="120" t="n">
        <x:v>0</x:v>
      </x:c>
      <x:c r="AD2017" s="120"/>
      <x:c r="AE2017" s="120"/>
      <x:c r="AF2017" s="120"/>
      <x:c r="AG2017" s="120"/>
    </x:row>
    <x:row r="2018">
      <x:c r="A2018" s="120" t="n">
        <x:v>2017</x:v>
      </x:c>
      <x:c r="B2018" s="120" t="n">
        <x:v>1</x:v>
      </x:c>
      <x:c r="C2018" s="120" t="n">
        <x:v>0</x:v>
      </x:c>
      <x:c r="D2018" s="120" t="str">
        <x:v>CADC0872</x:v>
      </x:c>
      <x:c r="E2018" s="120" t="n">
        <x:v>5</x:v>
      </x:c>
      <x:c r="F2018" s="120" t="n">
        <x:v>260</x:v>
      </x:c>
      <x:c r="G2018" s="120" t="n">
        <x:v>53</x:v>
      </x:c>
      <x:c r="H2018" s="120" t="n">
        <x:v>0.0000034311902641509435</x:v>
      </x:c>
      <x:c r="I2018" s="120" t="n">
        <x:v>2.418690585940391e-10</x:v>
      </x:c>
      <x:c r="J2018" s="120" t="n">
        <x:v>0.000015552140000464217</x:v>
      </x:c>
      <x:c r="K2018" s="120" t="n">
        <x:v>-1.3573815447577673</x:v>
      </x:c>
      <x:c r="L2018" s="120" t="n">
        <x:v>-0.16635251781795676</x:v>
      </x:c>
      <x:c r="M2018" s="120" t="n">
        <x:v>3</x:v>
      </x:c>
      <x:c r="N2018" s="120" t="n">
        <x:v>1</x:v>
      </x:c>
      <x:c r="O2018" s="120" t="n">
        <x:v>1</x:v>
      </x:c>
      <x:c r="P2018" s="120" t="n">
        <x:v>3</x:v>
      </x:c>
      <x:c r="Q2018" s="120" t="n">
        <x:v>3</x:v>
      </x:c>
      <x:c r="R2018" s="120" t="n">
        <x:v>1.945309352668816e-11</x:v>
      </x:c>
      <x:c r="S2018" s="120" t="n">
        <x:v>4.195388991500953e-11</x:v>
      </x:c>
      <x:c r="T2018" s="120" t="n">
        <x:v>1300</x:v>
      </x:c>
      <x:c r="U2018" s="120" t="n">
        <x:v>265</x:v>
      </x:c>
      <x:c r="V2018" s="120" t="n">
        <x:v>9.302656099770734e-13</x:v>
      </x:c>
      <x:c r="W2018" s="120" t="n">
        <x:v>4.563567143283757e-12</x:v>
      </x:c>
      <x:c r="X2018" s="120" t="n">
        <x:v>2018</x:v>
      </x:c>
      <x:c r="Y2018" s="151" t="n">
        <x:v>44588.72960648148</x:v>
      </x:c>
      <x:c r="Z2018" s="151" t="n">
        <x:v>44588.732615740744</x:v>
      </x:c>
      <x:c r="AA2018" s="120" t="n">
        <x:v>53</x:v>
      </x:c>
      <x:c r="AB2018" s="120" t="str">
        <x:v>Anomalous</x:v>
      </x:c>
      <x:c r="AC2018" s="120" t="n">
        <x:v>1</x:v>
      </x:c>
      <x:c r="AD2018" s="120" t="n">
        <x:v>360</x:v>
      </x:c>
      <x:c r="AE2018" s="120" t="n">
        <x:v>4</x:v>
      </x:c>
      <x:c r="AF2018" s="120" t="n">
        <x:v>60</x:v>
      </x:c>
      <x:c r="AG2018" s="120" t="str">
        <x:v>train=0|anomaly=1</x:v>
      </x:c>
    </x:row>
    <x:row r="2019">
      <x:c r="A2019" s="120" t="n">
        <x:v>2018</x:v>
      </x:c>
      <x:c r="B2019" s="120" t="n">
        <x:v>0</x:v>
      </x:c>
      <x:c r="C2019" s="120" t="n">
        <x:v>0</x:v>
      </x:c>
      <x:c r="D2019" s="120" t="str">
        <x:v>CADC0872</x:v>
      </x:c>
      <x:c r="E2019" s="120" t="n">
        <x:v>5</x:v>
      </x:c>
      <x:c r="F2019" s="120" t="n">
        <x:v>240</x:v>
      </x:c>
      <x:c r="G2019" s="120" t="n">
        <x:v>49</x:v>
      </x:c>
      <x:c r="H2019" s="120" t="n">
        <x:v>0.0000018924467346938775</x:v>
      </x:c>
      <x:c r="I2019" s="120" t="n">
        <x:v>3.1058357384247507e-10</x:v>
      </x:c>
      <x:c r="J2019" s="120" t="n">
        <x:v>0.00001762338145312854</x:v>
      </x:c>
      <x:c r="K2019" s="120" t="n">
        <x:v>-1.4351218835613058</x:v>
      </x:c>
      <x:c r="L2019" s="120" t="n">
        <x:v>-0.051470989254875234</x:v>
      </x:c>
      <x:c r="M2019" s="120" t="n">
        <x:v>1</x:v>
      </x:c>
      <x:c r="N2019" s="120" t="n">
        <x:v>1</x:v>
      </x:c>
      <x:c r="O2019" s="120" t="n">
        <x:v>1</x:v>
      </x:c>
      <x:c r="P2019" s="120" t="n">
        <x:v>9</x:v>
      </x:c>
      <x:c r="Q2019" s="120" t="n">
        <x:v>17</x:v>
      </x:c>
      <x:c r="R2019" s="120" t="n">
        <x:v>5.515267310874827e-12</x:v>
      </x:c>
      <x:c r="S2019" s="120" t="n">
        <x:v>1.3196443729243101e-12</x:v>
      </x:c>
      <x:c r="T2019" s="120" t="n">
        <x:v>1200</x:v>
      </x:c>
      <x:c r="U2019" s="120" t="n">
        <x:v>245</x:v>
      </x:c>
      <x:c r="V2019" s="120" t="n">
        <x:v>1.2940982243436462e-12</x:v>
      </x:c>
      <x:c r="W2019" s="120" t="n">
        <x:v>6.338440282499491e-12</x:v>
      </x:c>
      <x:c r="X2019" s="120" t="n">
        <x:v>2019</x:v>
      </x:c>
      <x:c r="Y2019" s="151" t="n">
        <x:v>44588.73267361111</x:v>
      </x:c>
      <x:c r="Z2019" s="151" t="n">
        <x:v>44588.735451388886</x:v>
      </x:c>
      <x:c r="AA2019" s="120" t="n">
        <x:v>49</x:v>
      </x:c>
      <x:c r="AB2019" s="120" t="str">
        <x:v>Normal</x:v>
      </x:c>
      <x:c r="AC2019" s="120" t="n">
        <x:v>0</x:v>
      </x:c>
      <x:c r="AD2019" s="120"/>
      <x:c r="AE2019" s="120"/>
      <x:c r="AF2019" s="120"/>
      <x:c r="AG2019" s="120"/>
    </x:row>
    <x:row r="2020">
      <x:c r="A2020" s="120" t="n">
        <x:v>2019</x:v>
      </x:c>
      <x:c r="B2020" s="120" t="n">
        <x:v>0</x:v>
      </x:c>
      <x:c r="C2020" s="120" t="n">
        <x:v>1</x:v>
      </x:c>
      <x:c r="D2020" s="120" t="str">
        <x:v>CADC0872</x:v>
      </x:c>
      <x:c r="E2020" s="120" t="n">
        <x:v>5</x:v>
      </x:c>
      <x:c r="F2020" s="120" t="n">
        <x:v>215</x:v>
      </x:c>
      <x:c r="G2020" s="120" t="n">
        <x:v>44</x:v>
      </x:c>
      <x:c r="H2020" s="120" t="n">
        <x:v>-0.00000776722493181818</x:v>
      </x:c>
      <x:c r="I2020" s="120" t="n">
        <x:v>2.060523855133377e-10</x:v>
      </x:c>
      <x:c r="J2020" s="120" t="n">
        <x:v>0.000014354524914233062</x:v>
      </x:c>
      <x:c r="K2020" s="120" t="n">
        <x:v>-1.4967065876745023</x:v>
      </x:c>
      <x:c r="L2020" s="120" t="n">
        <x:v>-0.012081324585824178</x:v>
      </x:c>
      <x:c r="M2020" s="120" t="n">
        <x:v>1</x:v>
      </x:c>
      <x:c r="N2020" s="120" t="n">
        <x:v>1</x:v>
      </x:c>
      <x:c r="O2020" s="120" t="n">
        <x:v>1</x:v>
      </x:c>
      <x:c r="P2020" s="120" t="n">
        <x:v>9</x:v>
      </x:c>
      <x:c r="Q2020" s="120" t="n">
        <x:v>14</x:v>
      </x:c>
      <x:c r="R2020" s="120" t="n">
        <x:v>4.789885974199283e-12</x:v>
      </x:c>
      <x:c r="S2020" s="120" t="n">
        <x:v>1.4127169681598593e-12</x:v>
      </x:c>
      <x:c r="T2020" s="120" t="n">
        <x:v>1075</x:v>
      </x:c>
      <x:c r="U2020" s="120" t="n">
        <x:v>220</x:v>
      </x:c>
      <x:c r="V2020" s="120" t="n">
        <x:v>9.583831884341289e-13</x:v>
      </x:c>
      <x:c r="W2020" s="120" t="n">
        <x:v>4.683008761666766e-12</x:v>
      </x:c>
      <x:c r="X2020" s="120" t="n">
        <x:v>2020</x:v>
      </x:c>
      <x:c r="Y2020" s="151" t="n">
        <x:v>44588.73550925926</x:v>
      </x:c>
      <x:c r="Z2020" s="151" t="n">
        <x:v>44588.73799768519</x:v>
      </x:c>
      <x:c r="AA2020" s="120" t="n">
        <x:v>44</x:v>
      </x:c>
      <x:c r="AB2020" s="120" t="str">
        <x:v>Normal</x:v>
      </x:c>
      <x:c r="AC2020" s="120" t="n">
        <x:v>1</x:v>
      </x:c>
      <x:c r="AD2020" s="120" t="n">
        <x:v>236</x:v>
      </x:c>
      <x:c r="AE2020" s="120" t="n">
        <x:v>3</x:v>
      </x:c>
      <x:c r="AF2020" s="120" t="n">
        <x:v>36</x:v>
      </x:c>
      <x:c r="AG2020" s="120" t="str">
        <x:v>train=1|anomaly=0</x:v>
      </x:c>
    </x:row>
    <x:row r="2021">
      <x:c r="A2021" s="120" t="n">
        <x:v>2020</x:v>
      </x:c>
      <x:c r="B2021" s="120" t="n">
        <x:v>0</x:v>
      </x:c>
      <x:c r="C2021" s="120" t="n">
        <x:v>1</x:v>
      </x:c>
      <x:c r="D2021" s="120" t="str">
        <x:v>CADC0872</x:v>
      </x:c>
      <x:c r="E2021" s="120" t="n">
        <x:v>5</x:v>
      </x:c>
      <x:c r="F2021" s="120" t="n">
        <x:v>260</x:v>
      </x:c>
      <x:c r="G2021" s="120" t="n">
        <x:v>53</x:v>
      </x:c>
      <x:c r="H2021" s="120" t="n">
        <x:v>-4.217315094339623e-7</x:v>
      </x:c>
      <x:c r="I2021" s="120" t="n">
        <x:v>7.436648674076769e-10</x:v>
      </x:c>
      <x:c r="J2021" s="120" t="n">
        <x:v>0.00002727021942353374</x:v>
      </x:c>
      <x:c r="K2021" s="120" t="n">
        <x:v>-1.3791609912903253</x:v>
      </x:c>
      <x:c r="L2021" s="120" t="n">
        <x:v>-0.05775112932465525</x:v>
      </x:c>
      <x:c r="M2021" s="120" t="n">
        <x:v>1</x:v>
      </x:c>
      <x:c r="N2021" s="120" t="n">
        <x:v>1</x:v>
      </x:c>
      <x:c r="O2021" s="120" t="n">
        <x:v>1</x:v>
      </x:c>
      <x:c r="P2021" s="120" t="n">
        <x:v>5</x:v>
      </x:c>
      <x:c r="Q2021" s="120" t="n">
        <x:v>17</x:v>
      </x:c>
      <x:c r="R2021" s="120" t="n">
        <x:v>1.0782885125182543e-11</x:v>
      </x:c>
      <x:c r="S2021" s="120" t="n">
        <x:v>1.1764645355640139e-12</x:v>
      </x:c>
      <x:c r="T2021" s="120" t="n">
        <x:v>1300</x:v>
      </x:c>
      <x:c r="U2021" s="120" t="n">
        <x:v>265</x:v>
      </x:c>
      <x:c r="V2021" s="120" t="n">
        <x:v>2.8602494900295266e-12</x:v>
      </x:c>
      <x:c r="W2021" s="120" t="n">
        <x:v>1.4031412592597679e-11</x:v>
      </x:c>
      <x:c r="X2021" s="120" t="n">
        <x:v>2021</x:v>
      </x:c>
      <x:c r="Y2021" s="151" t="n">
        <x:v>44588.73805555556</x:v>
      </x:c>
      <x:c r="Z2021" s="151" t="n">
        <x:v>44588.741064814814</x:v>
      </x:c>
      <x:c r="AA2021" s="120" t="n">
        <x:v>53</x:v>
      </x:c>
      <x:c r="AB2021" s="120" t="str">
        <x:v>Normal</x:v>
      </x:c>
      <x:c r="AC2021" s="120" t="n">
        <x:v>0</x:v>
      </x:c>
      <x:c r="AD2021" s="120"/>
      <x:c r="AE2021" s="120"/>
      <x:c r="AF2021" s="120"/>
      <x:c r="AG2021" s="120"/>
    </x:row>
    <x:row r="2022">
      <x:c r="A2022" s="120" t="n">
        <x:v>2021</x:v>
      </x:c>
      <x:c r="B2022" s="120" t="n">
        <x:v>0</x:v>
      </x:c>
      <x:c r="C2022" s="120" t="n">
        <x:v>1</x:v>
      </x:c>
      <x:c r="D2022" s="120" t="str">
        <x:v>CADC0872</x:v>
      </x:c>
      <x:c r="E2022" s="120" t="n">
        <x:v>5</x:v>
      </x:c>
      <x:c r="F2022" s="120" t="n">
        <x:v>227</x:v>
      </x:c>
      <x:c r="G2022" s="120" t="n">
        <x:v>47</x:v>
      </x:c>
      <x:c r="H2022" s="120" t="n">
        <x:v>0.0000010171093617021282</x:v>
      </x:c>
      <x:c r="I2022" s="120" t="n">
        <x:v>5.068270463094571e-10</x:v>
      </x:c>
      <x:c r="J2022" s="120" t="n">
        <x:v>0.000022512819599274032</x:v>
      </x:c>
      <x:c r="K2022" s="120" t="n">
        <x:v>-1.4893014755196259</x:v>
      </x:c>
      <x:c r="L2022" s="120" t="n">
        <x:v>0.0003983578572911669</x:v>
      </x:c>
      <x:c r="M2022" s="120" t="n">
        <x:v>1</x:v>
      </x:c>
      <x:c r="N2022" s="120" t="n">
        <x:v>1</x:v>
      </x:c>
      <x:c r="O2022" s="120" t="n">
        <x:v>1</x:v>
      </x:c>
      <x:c r="P2022" s="120" t="n">
        <x:v>6</x:v>
      </x:c>
      <x:c r="Q2022" s="120" t="n">
        <x:v>14</x:v>
      </x:c>
      <x:c r="R2022" s="120" t="n">
        <x:v>9.584282438823818e-12</x:v>
      </x:c>
      <x:c r="S2022" s="120" t="n">
        <x:v>1.2976219983565434e-12</x:v>
      </x:c>
      <x:c r="T2022" s="120" t="n">
        <x:v>1129</x:v>
      </x:c>
      <x:c r="U2022" s="120" t="n">
        <x:v>235</x:v>
      </x:c>
      <x:c r="V2022" s="120" t="n">
        <x:v>2.2327182656804275e-12</x:v>
      </x:c>
      <x:c r="W2022" s="120" t="n">
        <x:v>1.0783554176796959e-11</x:v>
      </x:c>
      <x:c r="X2022" s="120" t="n">
        <x:v>2022</x:v>
      </x:c>
      <x:c r="Y2022" s="151" t="n">
        <x:v>44588.752175925925</x:v>
      </x:c>
      <x:c r="Z2022" s="151" t="n">
        <x:v>44588.75480324074</x:v>
      </x:c>
      <x:c r="AA2022" s="120" t="n">
        <x:v>47</x:v>
      </x:c>
      <x:c r="AB2022" s="120" t="str">
        <x:v>Normal</x:v>
      </x:c>
      <x:c r="AC2022" s="120" t="n">
        <x:v>1</x:v>
      </x:c>
      <x:c r="AD2022" s="120" t="n">
        <x:v>421</x:v>
      </x:c>
      <x:c r="AE2022" s="120" t="n">
        <x:v>5</x:v>
      </x:c>
      <x:c r="AF2022" s="120" t="n">
        <x:v>21</x:v>
      </x:c>
      <x:c r="AG2022" s="120" t="str">
        <x:v>train=1|anomaly=0</x:v>
      </x:c>
    </x:row>
    <x:row r="2023">
      <x:c r="A2023" s="120" t="n">
        <x:v>2022</x:v>
      </x:c>
      <x:c r="B2023" s="120" t="n">
        <x:v>1</x:v>
      </x:c>
      <x:c r="C2023" s="120" t="n">
        <x:v>1</x:v>
      </x:c>
      <x:c r="D2023" s="120" t="str">
        <x:v>CADC0872</x:v>
      </x:c>
      <x:c r="E2023" s="120" t="n">
        <x:v>5</x:v>
      </x:c>
      <x:c r="F2023" s="120" t="n">
        <x:v>235</x:v>
      </x:c>
      <x:c r="G2023" s="120" t="n">
        <x:v>40</x:v>
      </x:c>
      <x:c r="H2023" s="120" t="n">
        <x:v>-0.0000020241684999999997</x:v>
      </x:c>
      <x:c r="I2023" s="120" t="n">
        <x:v>4.4293804398887784e-10</x:v>
      </x:c>
      <x:c r="J2023" s="120" t="n">
        <x:v>0.000021046093318924485</x:v>
      </x:c>
      <x:c r="K2023" s="120" t="n">
        <x:v>0.4396557477427865</x:v>
      </x:c>
      <x:c r="L2023" s="120" t="n">
        <x:v>0.8017510297206263</x:v>
      </x:c>
      <x:c r="M2023" s="120" t="n">
        <x:v>3</x:v>
      </x:c>
      <x:c r="N2023" s="120" t="n">
        <x:v>1</x:v>
      </x:c>
      <x:c r="O2023" s="120" t="n">
        <x:v>1</x:v>
      </x:c>
      <x:c r="P2023" s="120" t="n">
        <x:v>3</x:v>
      </x:c>
      <x:c r="Q2023" s="120" t="n">
        <x:v>3</x:v>
      </x:c>
      <x:c r="R2023" s="120" t="n">
        <x:v>2.5620695882802455e-10</x:v>
      </x:c>
      <x:c r="S2023" s="120" t="n">
        <x:v>8.610221264480051e-10</x:v>
      </x:c>
      <x:c r="T2023" s="120" t="n">
        <x:v>2975</x:v>
      </x:c>
      <x:c r="U2023" s="120" t="n">
        <x:v>200</x:v>
      </x:c>
      <x:c r="V2023" s="120" t="n">
        <x:v>1.8848427403782035e-12</x:v>
      </x:c>
      <x:c r="W2023" s="120" t="n">
        <x:v>1.1073451099721947e-11</x:v>
      </x:c>
      <x:c r="X2023" s="120" t="n">
        <x:v>2023</x:v>
      </x:c>
      <x:c r="Y2023" s="151" t="n">
        <x:v>44588.75486111111</x:v>
      </x:c>
      <x:c r="Z2023" s="151" t="n">
        <x:v>44588.757581018515</x:v>
      </x:c>
      <x:c r="AA2023" s="120" t="n">
        <x:v>40</x:v>
      </x:c>
      <x:c r="AB2023" s="120" t="str">
        <x:v>Anomalous</x:v>
      </x:c>
      <x:c r="AC2023" s="120" t="n">
        <x:v>0</x:v>
      </x:c>
      <x:c r="AD2023" s="120"/>
      <x:c r="AE2023" s="120"/>
      <x:c r="AF2023" s="120"/>
      <x:c r="AG2023" s="120"/>
    </x:row>
    <x:row r="2024">
      <x:c r="A2024" s="120" t="n">
        <x:v>2023</x:v>
      </x:c>
      <x:c r="B2024" s="120" t="n">
        <x:v>0</x:v>
      </x:c>
      <x:c r="C2024" s="120" t="n">
        <x:v>0</x:v>
      </x:c>
      <x:c r="D2024" s="120" t="str">
        <x:v>CADC0872</x:v>
      </x:c>
      <x:c r="E2024" s="120" t="n">
        <x:v>5</x:v>
      </x:c>
      <x:c r="F2024" s="120" t="n">
        <x:v>250</x:v>
      </x:c>
      <x:c r="G2024" s="120" t="n">
        <x:v>51</x:v>
      </x:c>
      <x:c r="H2024" s="120" t="n">
        <x:v>6.863399019607844e-7</x:v>
      </x:c>
      <x:c r="I2024" s="120" t="n">
        <x:v>3.5525521367092e-10</x:v>
      </x:c>
      <x:c r="J2024" s="120" t="n">
        <x:v>0.000018848215132232547</x:v>
      </x:c>
      <x:c r="K2024" s="120" t="n">
        <x:v>-1.454770159572533</x:v>
      </x:c>
      <x:c r="L2024" s="120" t="n">
        <x:v>-0.04016032732833655</x:v>
      </x:c>
      <x:c r="M2024" s="120" t="n">
        <x:v>1</x:v>
      </x:c>
      <x:c r="N2024" s="120" t="n">
        <x:v>1</x:v>
      </x:c>
      <x:c r="O2024" s="120" t="n">
        <x:v>1</x:v>
      </x:c>
      <x:c r="P2024" s="120" t="n">
        <x:v>7</x:v>
      </x:c>
      <x:c r="Q2024" s="120" t="n">
        <x:v>15</x:v>
      </x:c>
      <x:c r="R2024" s="120" t="n">
        <x:v>5.8725966661630004e-12</x:v>
      </x:c>
      <x:c r="S2024" s="120" t="n">
        <x:v>1.5117331510271766e-12</x:v>
      </x:c>
      <x:c r="T2024" s="120" t="n">
        <x:v>1250</x:v>
      </x:c>
      <x:c r="U2024" s="120" t="n">
        <x:v>255</x:v>
      </x:c>
      <x:c r="V2024" s="120" t="n">
        <x:v>1.42102085468368e-12</x:v>
      </x:c>
      <x:c r="W2024" s="120" t="n">
        <x:v>6.965788503351373e-12</x:v>
      </x:c>
      <x:c r="X2024" s="120" t="n">
        <x:v>2024</x:v>
      </x:c>
      <x:c r="Y2024" s="151" t="n">
        <x:v>44588.75763888889</x:v>
      </x:c>
      <x:c r="Z2024" s="151" t="n">
        <x:v>44588.76053240741</x:v>
      </x:c>
      <x:c r="AA2024" s="120" t="n">
        <x:v>51</x:v>
      </x:c>
      <x:c r="AB2024" s="120" t="str">
        <x:v>Normal</x:v>
      </x:c>
      <x:c r="AC2024" s="120" t="n">
        <x:v>0</x:v>
      </x:c>
      <x:c r="AD2024" s="120"/>
      <x:c r="AE2024" s="120"/>
      <x:c r="AF2024" s="120"/>
      <x:c r="AG2024" s="120"/>
    </x:row>
    <x:row r="2025">
      <x:c r="A2025" s="120" t="n">
        <x:v>2024</x:v>
      </x:c>
      <x:c r="B2025" s="120" t="n">
        <x:v>0</x:v>
      </x:c>
      <x:c r="C2025" s="120" t="n">
        <x:v>1</x:v>
      </x:c>
      <x:c r="D2025" s="120" t="str">
        <x:v>CADC0872</x:v>
      </x:c>
      <x:c r="E2025" s="120" t="n">
        <x:v>5</x:v>
      </x:c>
      <x:c r="F2025" s="120" t="n">
        <x:v>235</x:v>
      </x:c>
      <x:c r="G2025" s="120" t="n">
        <x:v>48</x:v>
      </x:c>
      <x:c r="H2025" s="120" t="n">
        <x:v>-9.070271500000001e-7</x:v>
      </x:c>
      <x:c r="I2025" s="120" t="n">
        <x:v>1.5316122437890952e-10</x:v>
      </x:c>
      <x:c r="J2025" s="120" t="n">
        <x:v>0.000012375832270150945</x:v>
      </x:c>
      <x:c r="K2025" s="120" t="n">
        <x:v>-1.1484399384977733</x:v>
      </x:c>
      <x:c r="L2025" s="120" t="n">
        <x:v>-0.18367055601197463</x:v>
      </x:c>
      <x:c r="M2025" s="120" t="n">
        <x:v>1</x:v>
      </x:c>
      <x:c r="N2025" s="120" t="n">
        <x:v>1</x:v>
      </x:c>
      <x:c r="O2025" s="120" t="n">
        <x:v>1</x:v>
      </x:c>
      <x:c r="P2025" s="120" t="n">
        <x:v>10</x:v>
      </x:c>
      <x:c r="Q2025" s="120" t="n">
        <x:v>16</x:v>
      </x:c>
      <x:c r="R2025" s="120" t="n">
        <x:v>2.9155663761753867e-12</x:v>
      </x:c>
      <x:c r="S2025" s="120" t="n">
        <x:v>1.174115801698125e-12</x:v>
      </x:c>
      <x:c r="T2025" s="120" t="n">
        <x:v>1175</x:v>
      </x:c>
      <x:c r="U2025" s="120" t="n">
        <x:v>240</x:v>
      </x:c>
      <x:c r="V2025" s="120" t="n">
        <x:v>6.517498909740831e-13</x:v>
      </x:c>
      <x:c r="W2025" s="120" t="n">
        <x:v>3.1908588412272816e-12</x:v>
      </x:c>
      <x:c r="X2025" s="120" t="n">
        <x:v>2025</x:v>
      </x:c>
      <x:c r="Y2025" s="151" t="n">
        <x:v>44588.76059027778</x:v>
      </x:c>
      <x:c r="Z2025" s="151" t="n">
        <x:v>44588.76331018518</x:v>
      </x:c>
      <x:c r="AA2025" s="120" t="n">
        <x:v>48</x:v>
      </x:c>
      <x:c r="AB2025" s="120" t="str">
        <x:v>Normal</x:v>
      </x:c>
      <x:c r="AC2025" s="120" t="n">
        <x:v>1</x:v>
      </x:c>
      <x:c r="AD2025" s="120" t="n">
        <x:v>270</x:v>
      </x:c>
      <x:c r="AE2025" s="120" t="n">
        <x:v>3</x:v>
      </x:c>
      <x:c r="AF2025" s="120" t="n">
        <x:v>70</x:v>
      </x:c>
      <x:c r="AG2025" s="120" t="str">
        <x:v>train=1|anomaly=0</x:v>
      </x:c>
    </x:row>
    <x:row r="2026">
      <x:c r="A2026" s="120" t="n">
        <x:v>2025</x:v>
      </x:c>
      <x:c r="B2026" s="120" t="n">
        <x:v>0</x:v>
      </x:c>
      <x:c r="C2026" s="120" t="n">
        <x:v>1</x:v>
      </x:c>
      <x:c r="D2026" s="120" t="str">
        <x:v>CADC0872</x:v>
      </x:c>
      <x:c r="E2026" s="120" t="n">
        <x:v>5</x:v>
      </x:c>
      <x:c r="F2026" s="120" t="n">
        <x:v>220</x:v>
      </x:c>
      <x:c r="G2026" s="120" t="n">
        <x:v>45</x:v>
      </x:c>
      <x:c r="H2026" s="120" t="n">
        <x:v>0.000004705147708888888</x:v>
      </x:c>
      <x:c r="I2026" s="120" t="n">
        <x:v>1.3989396297407915e-10</x:v>
      </x:c>
      <x:c r="J2026" s="120" t="n">
        <x:v>0.000011827677835233725</x:v>
      </x:c>
      <x:c r="K2026" s="120" t="n">
        <x:v>-1.497041897456654</x:v>
      </x:c>
      <x:c r="L2026" s="120" t="n">
        <x:v>0.009389462121648939</x:v>
      </x:c>
      <x:c r="M2026" s="120" t="n">
        <x:v>1</x:v>
      </x:c>
      <x:c r="N2026" s="120" t="n">
        <x:v>1</x:v>
      </x:c>
      <x:c r="O2026" s="120" t="n">
        <x:v>1</x:v>
      </x:c>
      <x:c r="P2026" s="120" t="n">
        <x:v>8</x:v>
      </x:c>
      <x:c r="Q2026" s="120" t="n">
        <x:v>15</x:v>
      </x:c>
      <x:c r="R2026" s="120" t="n">
        <x:v>3.0999152940104075e-12</x:v>
      </x:c>
      <x:c r="S2026" s="120" t="n">
        <x:v>1.1401860704129446e-12</x:v>
      </x:c>
      <x:c r="T2026" s="120" t="n">
        <x:v>1100</x:v>
      </x:c>
      <x:c r="U2026" s="120" t="n">
        <x:v>225</x:v>
      </x:c>
      <x:c r="V2026" s="120" t="n">
        <x:v>6.358816498821779e-13</x:v>
      </x:c>
      <x:c r="W2026" s="120" t="n">
        <x:v>3.1087547327573143e-12</x:v>
      </x:c>
      <x:c r="X2026" s="120" t="n">
        <x:v>2026</x:v>
      </x:c>
      <x:c r="Y2026" s="151" t="n">
        <x:v>44588.76336805556</x:v>
      </x:c>
      <x:c r="Z2026" s="151" t="n">
        <x:v>44588.765914351854</x:v>
      </x:c>
      <x:c r="AA2026" s="120" t="n">
        <x:v>45</x:v>
      </x:c>
      <x:c r="AB2026" s="120" t="str">
        <x:v>Normal</x:v>
      </x:c>
      <x:c r="AC2026" s="120" t="n">
        <x:v>1</x:v>
      </x:c>
      <x:c r="AD2026" s="120" t="n">
        <x:v>579</x:v>
      </x:c>
      <x:c r="AE2026" s="120" t="n">
        <x:v>6</x:v>
      </x:c>
      <x:c r="AF2026" s="120" t="n">
        <x:v>79</x:v>
      </x:c>
      <x:c r="AG2026" s="120" t="str">
        <x:v>train=1|anomaly=0</x:v>
      </x:c>
    </x:row>
    <x:row r="2027">
      <x:c r="A2027" s="120" t="n">
        <x:v>2026</x:v>
      </x:c>
      <x:c r="B2027" s="120" t="n">
        <x:v>1</x:v>
      </x:c>
      <x:c r="C2027" s="120" t="n">
        <x:v>1</x:v>
      </x:c>
      <x:c r="D2027" s="120" t="str">
        <x:v>CADC0872</x:v>
      </x:c>
      <x:c r="E2027" s="120" t="n">
        <x:v>5</x:v>
      </x:c>
      <x:c r="F2027" s="120" t="n">
        <x:v>220</x:v>
      </x:c>
      <x:c r="G2027" s="120" t="n">
        <x:v>45</x:v>
      </x:c>
      <x:c r="H2027" s="120" t="n">
        <x:v>-5.373102222222227e-7</x:v>
      </x:c>
      <x:c r="I2027" s="120" t="n">
        <x:v>6.083054350272955e-10</x:v>
      </x:c>
      <x:c r="J2027" s="120" t="n">
        <x:v>0.00002466384874725142</x:v>
      </x:c>
      <x:c r="K2027" s="120" t="n">
        <x:v>-1.149009005201655</x:v>
      </x:c>
      <x:c r="L2027" s="120" t="n">
        <x:v>-0.29047596650553664</x:v>
      </x:c>
      <x:c r="M2027" s="120" t="n">
        <x:v>1</x:v>
      </x:c>
      <x:c r="N2027" s="120" t="n">
        <x:v>1</x:v>
      </x:c>
      <x:c r="O2027" s="120" t="n">
        <x:v>1</x:v>
      </x:c>
      <x:c r="P2027" s="120" t="n">
        <x:v>3</x:v>
      </x:c>
      <x:c r="Q2027" s="120" t="n">
        <x:v>3</x:v>
      </x:c>
      <x:c r="R2027" s="120" t="n">
        <x:v>2.603506795644008e-11</x:v>
      </x:c>
      <x:c r="S2027" s="120" t="n">
        <x:v>3.334006068772244e-11</x:v>
      </x:c>
      <x:c r="T2027" s="120" t="n">
        <x:v>1100</x:v>
      </x:c>
      <x:c r="U2027" s="120" t="n">
        <x:v>225</x:v>
      </x:c>
      <x:c r="V2027" s="120" t="n">
        <x:v>2.7650247046695248e-12</x:v>
      </x:c>
      <x:c r="W2027" s="120" t="n">
        <x:v>1.3517898556162122e-11</x:v>
      </x:c>
      <x:c r="X2027" s="120" t="n">
        <x:v>2027</x:v>
      </x:c>
      <x:c r="Y2027" s="151" t="n">
        <x:v>44588.78524305556</x:v>
      </x:c>
      <x:c r="Z2027" s="151" t="n">
        <x:v>44588.78778935185</x:v>
      </x:c>
      <x:c r="AA2027" s="120" t="n">
        <x:v>45</x:v>
      </x:c>
      <x:c r="AB2027" s="120" t="str">
        <x:v>Anomalous</x:v>
      </x:c>
      <x:c r="AC2027" s="120" t="n">
        <x:v>0</x:v>
      </x:c>
      <x:c r="AD2027" s="120"/>
      <x:c r="AE2027" s="120"/>
      <x:c r="AF2027" s="120"/>
      <x:c r="AG2027" s="120"/>
    </x:row>
    <x:row r="2028">
      <x:c r="A2028" s="120" t="n">
        <x:v>2027</x:v>
      </x:c>
      <x:c r="B2028" s="120" t="n">
        <x:v>0</x:v>
      </x:c>
      <x:c r="C2028" s="120" t="n">
        <x:v>1</x:v>
      </x:c>
      <x:c r="D2028" s="120" t="str">
        <x:v>CADC0872</x:v>
      </x:c>
      <x:c r="E2028" s="120" t="n">
        <x:v>5</x:v>
      </x:c>
      <x:c r="F2028" s="120" t="n">
        <x:v>220</x:v>
      </x:c>
      <x:c r="G2028" s="120" t="n">
        <x:v>45</x:v>
      </x:c>
      <x:c r="H2028" s="120" t="n">
        <x:v>0.00000721340688888889</x:v>
      </x:c>
      <x:c r="I2028" s="120" t="n">
        <x:v>5.210523883782837e-10</x:v>
      </x:c>
      <x:c r="J2028" s="120" t="n">
        <x:v>0.00002282657198044165</x:v>
      </x:c>
      <x:c r="K2028" s="120" t="n">
        <x:v>-1.4976287221366305</x:v>
      </x:c>
      <x:c r="L2028" s="120" t="n">
        <x:v>-0.0017170857315178885</x:v>
      </x:c>
      <x:c r="M2028" s="120" t="n">
        <x:v>1</x:v>
      </x:c>
      <x:c r="N2028" s="120" t="n">
        <x:v>1</x:v>
      </x:c>
      <x:c r="O2028" s="120" t="n">
        <x:v>1</x:v>
      </x:c>
      <x:c r="P2028" s="120" t="n">
        <x:v>6</x:v>
      </x:c>
      <x:c r="Q2028" s="120" t="n">
        <x:v>14</x:v>
      </x:c>
      <x:c r="R2028" s="120" t="n">
        <x:v>1.0836617957533469e-11</x:v>
      </x:c>
      <x:c r="S2028" s="120" t="n">
        <x:v>1.6412923495665765e-12</x:v>
      </x:c>
      <x:c r="T2028" s="120" t="n">
        <x:v>1100</x:v>
      </x:c>
      <x:c r="U2028" s="120" t="n">
        <x:v>225</x:v>
      </x:c>
      <x:c r="V2028" s="120" t="n">
        <x:v>2.368419947174017e-12</x:v>
      </x:c>
      <x:c r="W2028" s="120" t="n">
        <x:v>1.157894196396186e-11</x:v>
      </x:c>
      <x:c r="X2028" s="120" t="n">
        <x:v>2028</x:v>
      </x:c>
      <x:c r="Y2028" s="151" t="n">
        <x:v>44588.78784722222</x:v>
      </x:c>
      <x:c r="Z2028" s="151" t="n">
        <x:v>44588.79039351852</x:v>
      </x:c>
      <x:c r="AA2028" s="120" t="n">
        <x:v>45</x:v>
      </x:c>
      <x:c r="AB2028" s="120" t="str">
        <x:v>Normal</x:v>
      </x:c>
      <x:c r="AC2028" s="120" t="n">
        <x:v>1</x:v>
      </x:c>
      <x:c r="AD2028" s="120" t="n">
        <x:v>793</x:v>
      </x:c>
      <x:c r="AE2028" s="120" t="n">
        <x:v>8</x:v>
      </x:c>
      <x:c r="AF2028" s="120" t="n">
        <x:v>93</x:v>
      </x:c>
      <x:c r="AG2028" s="120" t="str">
        <x:v>train=1|anomaly=0</x:v>
      </x:c>
    </x:row>
    <x:row r="2029">
      <x:c r="A2029" s="120" t="n">
        <x:v>2028</x:v>
      </x:c>
      <x:c r="B2029" s="120" t="n">
        <x:v>0</x:v>
      </x:c>
      <x:c r="C2029" s="120" t="n">
        <x:v>1</x:v>
      </x:c>
      <x:c r="D2029" s="120" t="str">
        <x:v>CADC0872</x:v>
      </x:c>
      <x:c r="E2029" s="120" t="n">
        <x:v>5</x:v>
      </x:c>
      <x:c r="F2029" s="120" t="n">
        <x:v>225</x:v>
      </x:c>
      <x:c r="G2029" s="120" t="n">
        <x:v>46</x:v>
      </x:c>
      <x:c r="H2029" s="120" t="n">
        <x:v>2.8724782608694764e-8</x:v>
      </x:c>
      <x:c r="I2029" s="120" t="n">
        <x:v>3.981584868210337e-10</x:v>
      </x:c>
      <x:c r="J2029" s="120" t="n">
        <x:v>0.000019953909061159763</x:v>
      </x:c>
      <x:c r="K2029" s="120" t="n">
        <x:v>-1.4400924643568</x:v>
      </x:c>
      <x:c r="L2029" s="120" t="n">
        <x:v>-0.03281619682358324</x:v>
      </x:c>
      <x:c r="M2029" s="120" t="n">
        <x:v>1</x:v>
      </x:c>
      <x:c r="N2029" s="120" t="n">
        <x:v>1</x:v>
      </x:c>
      <x:c r="O2029" s="120" t="n">
        <x:v>1</x:v>
      </x:c>
      <x:c r="P2029" s="120" t="n">
        <x:v>8</x:v>
      </x:c>
      <x:c r="Q2029" s="120" t="n">
        <x:v>16</x:v>
      </x:c>
      <x:c r="R2029" s="120" t="n">
        <x:v>8.052227640426665e-12</x:v>
      </x:c>
      <x:c r="S2029" s="120" t="n">
        <x:v>1.3634577153477276e-12</x:v>
      </x:c>
      <x:c r="T2029" s="120" t="n">
        <x:v>1125</x:v>
      </x:c>
      <x:c r="U2029" s="120" t="n">
        <x:v>230</x:v>
      </x:c>
      <x:c r="V2029" s="120" t="n">
        <x:v>1.7695932747601497e-12</x:v>
      </x:c>
      <x:c r="W2029" s="120" t="n">
        <x:v>8.655619278718125e-12</x:v>
      </x:c>
      <x:c r="X2029" s="120" t="n">
        <x:v>2029</x:v>
      </x:c>
      <x:c r="Y2029" s="151" t="n">
        <x:v>44588.790451388886</x:v>
      </x:c>
      <x:c r="Z2029" s="151" t="n">
        <x:v>44588.79305555556</x:v>
      </x:c>
      <x:c r="AA2029" s="120" t="n">
        <x:v>46</x:v>
      </x:c>
      <x:c r="AB2029" s="120" t="str">
        <x:v>Normal</x:v>
      </x:c>
      <x:c r="AC2029" s="120" t="n">
        <x:v>0</x:v>
      </x:c>
      <x:c r="AD2029" s="120"/>
      <x:c r="AE2029" s="120"/>
      <x:c r="AF2029" s="120"/>
      <x:c r="AG2029" s="120"/>
    </x:row>
    <x:row r="2030">
      <x:c r="A2030" s="120" t="n">
        <x:v>2029</x:v>
      </x:c>
      <x:c r="B2030" s="120" t="n">
        <x:v>0</x:v>
      </x:c>
      <x:c r="C2030" s="120" t="n">
        <x:v>1</x:v>
      </x:c>
      <x:c r="D2030" s="120" t="str">
        <x:v>CADC0872</x:v>
      </x:c>
      <x:c r="E2030" s="120" t="n">
        <x:v>5</x:v>
      </x:c>
      <x:c r="F2030" s="120" t="n">
        <x:v>235</x:v>
      </x:c>
      <x:c r="G2030" s="120" t="n">
        <x:v>48</x:v>
      </x:c>
      <x:c r="H2030" s="120" t="n">
        <x:v>-2.7431883333333344e-7</x:v>
      </x:c>
      <x:c r="I2030" s="120" t="n">
        <x:v>4.32804834045819e-10</x:v>
      </x:c>
      <x:c r="J2030" s="120" t="n">
        <x:v>0.000020803961979532146</x:v>
      </x:c>
      <x:c r="K2030" s="120" t="n">
        <x:v>-1.4832892554032633</x:v>
      </x:c>
      <x:c r="L2030" s="120" t="n">
        <x:v>-0.009322165942743368</x:v>
      </x:c>
      <x:c r="M2030" s="120" t="n">
        <x:v>1</x:v>
      </x:c>
      <x:c r="N2030" s="120" t="n">
        <x:v>1</x:v>
      </x:c>
      <x:c r="O2030" s="120" t="n">
        <x:v>1</x:v>
      </x:c>
      <x:c r="P2030" s="120" t="n">
        <x:v>5</x:v>
      </x:c>
      <x:c r="Q2030" s="120" t="n">
        <x:v>14</x:v>
      </x:c>
      <x:c r="R2030" s="120" t="n">
        <x:v>7.829785247383388e-12</x:v>
      </x:c>
      <x:c r="S2030" s="120" t="n">
        <x:v>1.0571960312814443e-12</x:v>
      </x:c>
      <x:c r="T2030" s="120" t="n">
        <x:v>1175</x:v>
      </x:c>
      <x:c r="U2030" s="120" t="n">
        <x:v>240</x:v>
      </x:c>
      <x:c r="V2030" s="120" t="n">
        <x:v>1.841722698067315e-12</x:v>
      </x:c>
      <x:c r="W2030" s="120" t="n">
        <x:v>9.016767375954562e-12</x:v>
      </x:c>
      <x:c r="X2030" s="120" t="n">
        <x:v>2030</x:v>
      </x:c>
      <x:c r="Y2030" s="151" t="n">
        <x:v>44588.79311342593</x:v>
      </x:c>
      <x:c r="Z2030" s="151" t="n">
        <x:v>44588.79583333333</x:v>
      </x:c>
      <x:c r="AA2030" s="120" t="n">
        <x:v>48</x:v>
      </x:c>
      <x:c r="AB2030" s="120" t="str">
        <x:v>Normal</x:v>
      </x:c>
      <x:c r="AC2030" s="120" t="n">
        <x:v>0</x:v>
      </x:c>
      <x:c r="AD2030" s="120"/>
      <x:c r="AE2030" s="120"/>
      <x:c r="AF2030" s="120"/>
      <x:c r="AG2030" s="120"/>
    </x:row>
    <x:row r="2031">
      <x:c r="A2031" s="120" t="n">
        <x:v>2030</x:v>
      </x:c>
      <x:c r="B2031" s="120" t="n">
        <x:v>0</x:v>
      </x:c>
      <x:c r="C2031" s="120" t="n">
        <x:v>1</x:v>
      </x:c>
      <x:c r="D2031" s="120" t="str">
        <x:v>CADC0872</x:v>
      </x:c>
      <x:c r="E2031" s="120" t="n">
        <x:v>5</x:v>
      </x:c>
      <x:c r="F2031" s="120" t="n">
        <x:v>240</x:v>
      </x:c>
      <x:c r="G2031" s="120" t="n">
        <x:v>49</x:v>
      </x:c>
      <x:c r="H2031" s="120" t="n">
        <x:v>0.0000013573850204081631</x:v>
      </x:c>
      <x:c r="I2031" s="120" t="n">
        <x:v>2.651341369924146e-10</x:v>
      </x:c>
      <x:c r="J2031" s="120" t="n">
        <x:v>0.000016282940059842223</x:v>
      </x:c>
      <x:c r="K2031" s="120" t="n">
        <x:v>-1.3992044930298932</x:v>
      </x:c>
      <x:c r="L2031" s="120" t="n">
        <x:v>-0.11569621415635718</x:v>
      </x:c>
      <x:c r="M2031" s="120" t="n">
        <x:v>1</x:v>
      </x:c>
      <x:c r="N2031" s="120" t="n">
        <x:v>1</x:v>
      </x:c>
      <x:c r="O2031" s="120" t="n">
        <x:v>1</x:v>
      </x:c>
      <x:c r="P2031" s="120" t="n">
        <x:v>11</x:v>
      </x:c>
      <x:c r="Q2031" s="120" t="n">
        <x:v>16</x:v>
      </x:c>
      <x:c r="R2031" s="120" t="n">
        <x:v>4.821113881076493e-12</x:v>
      </x:c>
      <x:c r="S2031" s="120" t="n">
        <x:v>1.609504609806012e-12</x:v>
      </x:c>
      <x:c r="T2031" s="120" t="n">
        <x:v>1200</x:v>
      </x:c>
      <x:c r="U2031" s="120" t="n">
        <x:v>245</x:v>
      </x:c>
      <x:c r="V2031" s="120" t="n">
        <x:v>1.1047255708017275e-12</x:v>
      </x:c>
      <x:c r="W2031" s="120" t="n">
        <x:v>5.410900754947237e-12</x:v>
      </x:c>
      <x:c r="X2031" s="120" t="n">
        <x:v>2031</x:v>
      </x:c>
      <x:c r="Y2031" s="151" t="n">
        <x:v>44588.79589120371</x:v>
      </x:c>
      <x:c r="Z2031" s="151" t="n">
        <x:v>44588.79866898148</x:v>
      </x:c>
      <x:c r="AA2031" s="120" t="n">
        <x:v>49</x:v>
      </x:c>
      <x:c r="AB2031" s="120" t="str">
        <x:v>Normal</x:v>
      </x:c>
      <x:c r="AC2031" s="120" t="n">
        <x:v>1</x:v>
      </x:c>
      <x:c r="AD2031" s="120" t="n">
        <x:v>557</x:v>
      </x:c>
      <x:c r="AE2031" s="120" t="n">
        <x:v>6</x:v>
      </x:c>
      <x:c r="AF2031" s="120" t="n">
        <x:v>57</x:v>
      </x:c>
      <x:c r="AG2031" s="120" t="str">
        <x:v>train=1|anomaly=0</x:v>
      </x:c>
    </x:row>
    <x:row r="2032">
      <x:c r="A2032" s="120" t="n">
        <x:v>2031</x:v>
      </x:c>
      <x:c r="B2032" s="120" t="n">
        <x:v>0</x:v>
      </x:c>
      <x:c r="C2032" s="120" t="n">
        <x:v>1</x:v>
      </x:c>
      <x:c r="D2032" s="120" t="str">
        <x:v>CADC0872</x:v>
      </x:c>
      <x:c r="E2032" s="120" t="n">
        <x:v>5</x:v>
      </x:c>
      <x:c r="F2032" s="120" t="n">
        <x:v>225</x:v>
      </x:c>
      <x:c r="G2032" s="120" t="n">
        <x:v>46</x:v>
      </x:c>
      <x:c r="H2032" s="120" t="n">
        <x:v>0.000002043107913043478</x:v>
      </x:c>
      <x:c r="I2032" s="120" t="n">
        <x:v>3.4309790358596737e-10</x:v>
      </x:c>
      <x:c r="J2032" s="120" t="n">
        <x:v>0.000018522902137245325</x:v>
      </x:c>
      <x:c r="K2032" s="120" t="n">
        <x:v>-1.4016356920672348</x:v>
      </x:c>
      <x:c r="L2032" s="120" t="n">
        <x:v>-0.07911922198901405</x:v>
      </x:c>
      <x:c r="M2032" s="120" t="n">
        <x:v>1</x:v>
      </x:c>
      <x:c r="N2032" s="120" t="n">
        <x:v>1</x:v>
      </x:c>
      <x:c r="O2032" s="120" t="n">
        <x:v>1</x:v>
      </x:c>
      <x:c r="P2032" s="120" t="n">
        <x:v>5</x:v>
      </x:c>
      <x:c r="Q2032" s="120" t="n">
        <x:v>14</x:v>
      </x:c>
      <x:c r="R2032" s="120" t="n">
        <x:v>6.541124696631329e-12</x:v>
      </x:c>
      <x:c r="S2032" s="120" t="n">
        <x:v>7.703515302377195e-13</x:v>
      </x:c>
      <x:c r="T2032" s="120" t="n">
        <x:v>1125</x:v>
      </x:c>
      <x:c r="U2032" s="120" t="n">
        <x:v>230</x:v>
      </x:c>
      <x:c r="V2032" s="120" t="n">
        <x:v>1.5248795714931884e-12</x:v>
      </x:c>
      <x:c r="W2032" s="120" t="n">
        <x:v>7.458650077955813e-12</x:v>
      </x:c>
      <x:c r="X2032" s="120" t="n">
        <x:v>2032</x:v>
      </x:c>
      <x:c r="Y2032" s="151" t="n">
        <x:v>44588.798726851855</x:v>
      </x:c>
      <x:c r="Z2032" s="151" t="n">
        <x:v>44588.80133101852</x:v>
      </x:c>
      <x:c r="AA2032" s="120" t="n">
        <x:v>46</x:v>
      </x:c>
      <x:c r="AB2032" s="120" t="str">
        <x:v>Normal</x:v>
      </x:c>
      <x:c r="AC2032" s="120" t="n">
        <x:v>0</x:v>
      </x:c>
      <x:c r="AD2032" s="120"/>
      <x:c r="AE2032" s="120"/>
      <x:c r="AF2032" s="120"/>
      <x:c r="AG2032" s="120"/>
    </x:row>
    <x:row r="2033">
      <x:c r="A2033" s="120" t="n">
        <x:v>2032</x:v>
      </x:c>
      <x:c r="B2033" s="120" t="n">
        <x:v>0</x:v>
      </x:c>
      <x:c r="C2033" s="120" t="n">
        <x:v>1</x:v>
      </x:c>
      <x:c r="D2033" s="120" t="str">
        <x:v>CADC0872</x:v>
      </x:c>
      <x:c r="E2033" s="120" t="n">
        <x:v>5</x:v>
      </x:c>
      <x:c r="F2033" s="120" t="n">
        <x:v>205</x:v>
      </x:c>
      <x:c r="G2033" s="120" t="n">
        <x:v>42</x:v>
      </x:c>
      <x:c r="H2033" s="120" t="n">
        <x:v>-0.000006796630476190475</x:v>
      </x:c>
      <x:c r="I2033" s="120" t="n">
        <x:v>2.9131665179129027e-10</x:v>
      </x:c>
      <x:c r="J2033" s="120" t="n">
        <x:v>0.000017068000814134333</x:v>
      </x:c>
      <x:c r="K2033" s="120" t="n">
        <x:v>-1.4310063893254672</x:v>
      </x:c>
      <x:c r="L2033" s="120" t="n">
        <x:v>0.022618176255366503</x:v>
      </x:c>
      <x:c r="M2033" s="120" t="n">
        <x:v>1</x:v>
      </x:c>
      <x:c r="N2033" s="120" t="n">
        <x:v>1</x:v>
      </x:c>
      <x:c r="O2033" s="120" t="n">
        <x:v>1</x:v>
      </x:c>
      <x:c r="P2033" s="120" t="n">
        <x:v>4</x:v>
      </x:c>
      <x:c r="Q2033" s="120" t="n">
        <x:v>11</x:v>
      </x:c>
      <x:c r="R2033" s="120" t="n">
        <x:v>6.894410191041762e-12</x:v>
      </x:c>
      <x:c r="S2033" s="120" t="n">
        <x:v>8.866031962087508e-13</x:v>
      </x:c>
      <x:c r="T2033" s="120" t="n">
        <x:v>1025</x:v>
      </x:c>
      <x:c r="U2033" s="120" t="n">
        <x:v>210</x:v>
      </x:c>
      <x:c r="V2033" s="120" t="n">
        <x:v>1.4210568380062941e-12</x:v>
      </x:c>
      <x:c r="W2033" s="120" t="n">
        <x:v>6.9361107569354826e-12</x:v>
      </x:c>
      <x:c r="X2033" s="120" t="n">
        <x:v>2033</x:v>
      </x:c>
      <x:c r="Y2033" s="151" t="n">
        <x:v>44588.80138888889</x:v>
      </x:c>
      <x:c r="Z2033" s="151" t="n">
        <x:v>44588.803761574076</x:v>
      </x:c>
      <x:c r="AA2033" s="120" t="n">
        <x:v>42</x:v>
      </x:c>
      <x:c r="AB2033" s="120" t="str">
        <x:v>Normal</x:v>
      </x:c>
      <x:c r="AC2033" s="120" t="n">
        <x:v>0</x:v>
      </x:c>
      <x:c r="AD2033" s="120"/>
      <x:c r="AE2033" s="120"/>
      <x:c r="AF2033" s="120"/>
      <x:c r="AG2033" s="120"/>
    </x:row>
    <x:row r="2034">
      <x:c r="A2034" s="120" t="n">
        <x:v>2033</x:v>
      </x:c>
      <x:c r="B2034" s="120" t="n">
        <x:v>0</x:v>
      </x:c>
      <x:c r="C2034" s="120" t="n">
        <x:v>1</x:v>
      </x:c>
      <x:c r="D2034" s="120" t="str">
        <x:v>CADC0872</x:v>
      </x:c>
      <x:c r="E2034" s="120" t="n">
        <x:v>5</x:v>
      </x:c>
      <x:c r="F2034" s="120" t="n">
        <x:v>215</x:v>
      </x:c>
      <x:c r="G2034" s="120" t="n">
        <x:v>44</x:v>
      </x:c>
      <x:c r="H2034" s="120" t="n">
        <x:v>0.0000059175781818181816</x:v>
      </x:c>
      <x:c r="I2034" s="120" t="n">
        <x:v>7.065265938979694e-10</x:v>
      </x:c>
      <x:c r="J2034" s="120" t="n">
        <x:v>0.000026580567975458488</x:v>
      </x:c>
      <x:c r="K2034" s="120" t="n">
        <x:v>-1.15290334187831</x:v>
      </x:c>
      <x:c r="L2034" s="120" t="n">
        <x:v>-0.23532692056483762</x:v>
      </x:c>
      <x:c r="M2034" s="120" t="n">
        <x:v>1</x:v>
      </x:c>
      <x:c r="N2034" s="120" t="n">
        <x:v>1</x:v>
      </x:c>
      <x:c r="O2034" s="120" t="n">
        <x:v>1</x:v>
      </x:c>
      <x:c r="P2034" s="120" t="n">
        <x:v>3</x:v>
      </x:c>
      <x:c r="Q2034" s="120" t="n">
        <x:v>11</x:v>
      </x:c>
      <x:c r="R2034" s="120" t="n">
        <x:v>1.355857979720227e-11</x:v>
      </x:c>
      <x:c r="S2034" s="120" t="n">
        <x:v>9.516724721677987e-13</x:v>
      </x:c>
      <x:c r="T2034" s="120" t="n">
        <x:v>1075</x:v>
      </x:c>
      <x:c r="U2034" s="120" t="n">
        <x:v>220</x:v>
      </x:c>
      <x:c r="V2034" s="120" t="n">
        <x:v>3.2861702041766018e-12</x:v>
      </x:c>
      <x:c r="W2034" s="120" t="n">
        <x:v>1.6057422588590212e-11</x:v>
      </x:c>
      <x:c r="X2034" s="120" t="n">
        <x:v>2034</x:v>
      </x:c>
      <x:c r="Y2034" s="151" t="n">
        <x:v>44588.85162037037</x:v>
      </x:c>
      <x:c r="Z2034" s="151" t="n">
        <x:v>44588.854108796295</x:v>
      </x:c>
      <x:c r="AA2034" s="120" t="n">
        <x:v>44</x:v>
      </x:c>
      <x:c r="AB2034" s="120" t="str">
        <x:v>Normal</x:v>
      </x:c>
      <x:c r="AC2034" s="120" t="n">
        <x:v>1</x:v>
      </x:c>
      <x:c r="AD2034" s="120" t="n">
        <x:v>538</x:v>
      </x:c>
      <x:c r="AE2034" s="120" t="n">
        <x:v>6</x:v>
      </x:c>
      <x:c r="AF2034" s="120" t="n">
        <x:v>38</x:v>
      </x:c>
      <x:c r="AG2034" s="120" t="str">
        <x:v>train=1|anomaly=0</x:v>
      </x:c>
    </x:row>
    <x:row r="2035">
      <x:c r="A2035" s="120" t="n">
        <x:v>2034</x:v>
      </x:c>
      <x:c r="B2035" s="120" t="n">
        <x:v>0</x:v>
      </x:c>
      <x:c r="C2035" s="120" t="n">
        <x:v>1</x:v>
      </x:c>
      <x:c r="D2035" s="120" t="str">
        <x:v>CADC0872</x:v>
      </x:c>
      <x:c r="E2035" s="120" t="n">
        <x:v>5</x:v>
      </x:c>
      <x:c r="F2035" s="120" t="n">
        <x:v>225</x:v>
      </x:c>
      <x:c r="G2035" s="120" t="n">
        <x:v>46</x:v>
      </x:c>
      <x:c r="H2035" s="120" t="n">
        <x:v>-8.688482826086955e-7</x:v>
      </x:c>
      <x:c r="I2035" s="120" t="n">
        <x:v>8.094559537842459e-10</x:v>
      </x:c>
      <x:c r="J2035" s="120" t="n">
        <x:v>0.000028450939418308247</x:v>
      </x:c>
      <x:c r="K2035" s="120" t="n">
        <x:v>-1.4898828843344318</x:v>
      </x:c>
      <x:c r="L2035" s="120" t="n">
        <x:v>0.0005583185207966515</x:v>
      </x:c>
      <x:c r="M2035" s="120" t="n">
        <x:v>1</x:v>
      </x:c>
      <x:c r="N2035" s="120" t="n">
        <x:v>1</x:v>
      </x:c>
      <x:c r="O2035" s="120" t="n">
        <x:v>1</x:v>
      </x:c>
      <x:c r="P2035" s="120" t="n">
        <x:v>2</x:v>
      </x:c>
      <x:c r="Q2035" s="120" t="n">
        <x:v>11</x:v>
      </x:c>
      <x:c r="R2035" s="120" t="n">
        <x:v>1.5891104061193184e-11</x:v>
      </x:c>
      <x:c r="S2035" s="120" t="n">
        <x:v>1.7926023138946435e-12</x:v>
      </x:c>
      <x:c r="T2035" s="120" t="n">
        <x:v>1125</x:v>
      </x:c>
      <x:c r="U2035" s="120" t="n">
        <x:v>230</x:v>
      </x:c>
      <x:c r="V2035" s="120" t="n">
        <x:v>3.5975820168188708e-12</x:v>
      </x:c>
      <x:c r="W2035" s="120" t="n">
        <x:v>1.7596868560527084e-11</x:v>
      </x:c>
      <x:c r="X2035" s="120" t="n">
        <x:v>2035</x:v>
      </x:c>
      <x:c r="Y2035" s="151" t="n">
        <x:v>44588.854166666664</x:v>
      </x:c>
      <x:c r="Z2035" s="151" t="n">
        <x:v>44588.856770833336</x:v>
      </x:c>
      <x:c r="AA2035" s="120" t="n">
        <x:v>46</x:v>
      </x:c>
      <x:c r="AB2035" s="120" t="str">
        <x:v>Normal</x:v>
      </x:c>
      <x:c r="AC2035" s="120" t="n">
        <x:v>0</x:v>
      </x:c>
      <x:c r="AD2035" s="120"/>
      <x:c r="AE2035" s="120"/>
      <x:c r="AF2035" s="120"/>
      <x:c r="AG2035" s="120"/>
    </x:row>
    <x:row r="2036">
      <x:c r="A2036" s="120" t="n">
        <x:v>2035</x:v>
      </x:c>
      <x:c r="B2036" s="120" t="n">
        <x:v>0</x:v>
      </x:c>
      <x:c r="C2036" s="120" t="n">
        <x:v>1</x:v>
      </x:c>
      <x:c r="D2036" s="120" t="str">
        <x:v>CADC0872</x:v>
      </x:c>
      <x:c r="E2036" s="120" t="n">
        <x:v>5</x:v>
      </x:c>
      <x:c r="F2036" s="120" t="n">
        <x:v>220</x:v>
      </x:c>
      <x:c r="G2036" s="120" t="n">
        <x:v>45</x:v>
      </x:c>
      <x:c r="H2036" s="120" t="n">
        <x:v>5.636126888888887e-7</x:v>
      </x:c>
      <x:c r="I2036" s="120" t="n">
        <x:v>6.32161648796707e-10</x:v>
      </x:c>
      <x:c r="J2036" s="120" t="n">
        <x:v>0.000025142824996342536</x:v>
      </x:c>
      <x:c r="K2036" s="120" t="n">
        <x:v>-1.46516991382282</x:v>
      </x:c>
      <x:c r="L2036" s="120" t="n">
        <x:v>-0.017759938212833965</x:v>
      </x:c>
      <x:c r="M2036" s="120" t="n">
        <x:v>1</x:v>
      </x:c>
      <x:c r="N2036" s="120" t="n">
        <x:v>1</x:v>
      </x:c>
      <x:c r="O2036" s="120" t="n">
        <x:v>1</x:v>
      </x:c>
      <x:c r="P2036" s="120" t="n">
        <x:v>6</x:v>
      </x:c>
      <x:c r="Q2036" s="120" t="n">
        <x:v>14</x:v>
      </x:c>
      <x:c r="R2036" s="120" t="n">
        <x:v>1.3146332515544839e-11</x:v>
      </x:c>
      <x:c r="S2036" s="120" t="n">
        <x:v>1.952294917708217e-12</x:v>
      </x:c>
      <x:c r="T2036" s="120" t="n">
        <x:v>1100</x:v>
      </x:c>
      <x:c r="U2036" s="120" t="n">
        <x:v>225</x:v>
      </x:c>
      <x:c r="V2036" s="120" t="n">
        <x:v>2.873462039985032e-12</x:v>
      </x:c>
      <x:c r="W2036" s="120" t="n">
        <x:v>1.4048036639926822e-11</x:v>
      </x:c>
      <x:c r="X2036" s="120" t="n">
        <x:v>2036</x:v>
      </x:c>
      <x:c r="Y2036" s="151" t="n">
        <x:v>44588.856828703705</x:v>
      </x:c>
      <x:c r="Z2036" s="151" t="n">
        <x:v>44588.859375</x:v>
      </x:c>
      <x:c r="AA2036" s="120" t="n">
        <x:v>45</x:v>
      </x:c>
      <x:c r="AB2036" s="120" t="str">
        <x:v>Normal</x:v>
      </x:c>
      <x:c r="AC2036" s="120" t="n">
        <x:v>1</x:v>
      </x:c>
      <x:c r="AD2036" s="120" t="n">
        <x:v>82</x:v>
      </x:c>
      <x:c r="AE2036" s="120" t="n">
        <x:v>1</x:v>
      </x:c>
      <x:c r="AF2036" s="120" t="n">
        <x:v>82</x:v>
      </x:c>
      <x:c r="AG2036" s="120" t="str">
        <x:v>train=1|anomaly=0</x:v>
      </x:c>
    </x:row>
    <x:row r="2037">
      <x:c r="A2037" s="120" t="n">
        <x:v>2036</x:v>
      </x:c>
      <x:c r="B2037" s="120" t="n">
        <x:v>0</x:v>
      </x:c>
      <x:c r="C2037" s="120" t="n">
        <x:v>0</x:v>
      </x:c>
      <x:c r="D2037" s="120" t="str">
        <x:v>CADC0872</x:v>
      </x:c>
      <x:c r="E2037" s="120" t="n">
        <x:v>5</x:v>
      </x:c>
      <x:c r="F2037" s="120" t="n">
        <x:v>245</x:v>
      </x:c>
      <x:c r="G2037" s="120" t="n">
        <x:v>50</x:v>
      </x:c>
      <x:c r="H2037" s="120" t="n">
        <x:v>0.0000034546130400000002</x:v>
      </x:c>
      <x:c r="I2037" s="120" t="n">
        <x:v>3.2424710538380645e-10</x:v>
      </x:c>
      <x:c r="J2037" s="120" t="n">
        <x:v>0.000018006862730187244</x:v>
      </x:c>
      <x:c r="K2037" s="120" t="n">
        <x:v>-1.1539485543674133</x:v>
      </x:c>
      <x:c r="L2037" s="120" t="n">
        <x:v>-0.2797531648863802</x:v>
      </x:c>
      <x:c r="M2037" s="120" t="n">
        <x:v>1</x:v>
      </x:c>
      <x:c r="N2037" s="120" t="n">
        <x:v>1</x:v>
      </x:c>
      <x:c r="O2037" s="120" t="n">
        <x:v>1</x:v>
      </x:c>
      <x:c r="P2037" s="120" t="n">
        <x:v>8</x:v>
      </x:c>
      <x:c r="Q2037" s="120" t="n">
        <x:v>17</x:v>
      </x:c>
      <x:c r="R2037" s="120" t="n">
        <x:v>5.344393516968827e-12</x:v>
      </x:c>
      <x:c r="S2037" s="120" t="n">
        <x:v>1.4395605601353258e-12</x:v>
      </x:c>
      <x:c r="T2037" s="120" t="n">
        <x:v>1225</x:v>
      </x:c>
      <x:c r="U2037" s="120" t="n">
        <x:v>250</x:v>
      </x:c>
      <x:c r="V2037" s="120" t="n">
        <x:v>1.3234575729951284e-12</x:v>
      </x:c>
      <x:c r="W2037" s="120" t="n">
        <x:v>6.484942107676129e-12</x:v>
      </x:c>
      <x:c r="X2037" s="120" t="n">
        <x:v>2037</x:v>
      </x:c>
      <x:c r="Y2037" s="151" t="n">
        <x:v>44588.85943287037</x:v>
      </x:c>
      <x:c r="Z2037" s="151" t="n">
        <x:v>44588.86226851852</x:v>
      </x:c>
      <x:c r="AA2037" s="120" t="n">
        <x:v>50</x:v>
      </x:c>
      <x:c r="AB2037" s="120" t="str">
        <x:v>Normal</x:v>
      </x:c>
      <x:c r="AC2037" s="120" t="n">
        <x:v>0</x:v>
      </x:c>
      <x:c r="AD2037" s="120"/>
      <x:c r="AE2037" s="120"/>
      <x:c r="AF2037" s="120"/>
      <x:c r="AG2037" s="120"/>
    </x:row>
    <x:row r="2038">
      <x:c r="A2038" s="120" t="n">
        <x:v>2037</x:v>
      </x:c>
      <x:c r="B2038" s="120" t="n">
        <x:v>0</x:v>
      </x:c>
      <x:c r="C2038" s="120" t="n">
        <x:v>1</x:v>
      </x:c>
      <x:c r="D2038" s="120" t="str">
        <x:v>CADC0872</x:v>
      </x:c>
      <x:c r="E2038" s="120" t="n">
        <x:v>5</x:v>
      </x:c>
      <x:c r="F2038" s="120" t="n">
        <x:v>225</x:v>
      </x:c>
      <x:c r="G2038" s="120" t="n">
        <x:v>46</x:v>
      </x:c>
      <x:c r="H2038" s="120" t="n">
        <x:v>-2.7923165217391366e-7</x:v>
      </x:c>
      <x:c r="I2038" s="120" t="n">
        <x:v>2.678924049395454e-10</x:v>
      </x:c>
      <x:c r="J2038" s="120" t="n">
        <x:v>0.000016367419006659096</x:v>
      </x:c>
      <x:c r="K2038" s="120" t="n">
        <x:v>-1.0938299336310968</x:v>
      </x:c>
      <x:c r="L2038" s="120" t="n">
        <x:v>-0.29286841369973476</x:v>
      </x:c>
      <x:c r="M2038" s="120" t="n">
        <x:v>1</x:v>
      </x:c>
      <x:c r="N2038" s="120" t="n">
        <x:v>1</x:v>
      </x:c>
      <x:c r="O2038" s="120" t="n">
        <x:v>1</x:v>
      </x:c>
      <x:c r="P2038" s="120" t="n">
        <x:v>3</x:v>
      </x:c>
      <x:c r="Q2038" s="120" t="n">
        <x:v>15</x:v>
      </x:c>
      <x:c r="R2038" s="120" t="n">
        <x:v>4.847990506775624e-12</x:v>
      </x:c>
      <x:c r="S2038" s="120" t="n">
        <x:v>8.439774521053231e-13</x:v>
      </x:c>
      <x:c r="T2038" s="120" t="n">
        <x:v>1125</x:v>
      </x:c>
      <x:c r="U2038" s="120" t="n">
        <x:v>230</x:v>
      </x:c>
      <x:c r="V2038" s="120" t="n">
        <x:v>1.190632910842424e-12</x:v>
      </x:c>
      <x:c r="W2038" s="120" t="n">
        <x:v>5.823747933468379e-12</x:v>
      </x:c>
      <x:c r="X2038" s="120" t="n">
        <x:v>2038</x:v>
      </x:c>
      <x:c r="Y2038" s="151" t="n">
        <x:v>44588.86232638889</x:v>
      </x:c>
      <x:c r="Z2038" s="151" t="n">
        <x:v>44588.86493055556</x:v>
      </x:c>
      <x:c r="AA2038" s="120" t="n">
        <x:v>46</x:v>
      </x:c>
      <x:c r="AB2038" s="120" t="str">
        <x:v>Normal</x:v>
      </x:c>
      <x:c r="AC2038" s="120" t="n">
        <x:v>1</x:v>
      </x:c>
      <x:c r="AD2038" s="120" t="n">
        <x:v>850</x:v>
      </x:c>
      <x:c r="AE2038" s="120" t="n">
        <x:v>9</x:v>
      </x:c>
      <x:c r="AF2038" s="120" t="n">
        <x:v>50</x:v>
      </x:c>
      <x:c r="AG2038" s="120" t="str">
        <x:v>train=1|anomaly=0</x:v>
      </x:c>
    </x:row>
    <x:row r="2039">
      <x:c r="A2039" s="120" t="n">
        <x:v>2038</x:v>
      </x:c>
      <x:c r="B2039" s="120" t="n">
        <x:v>0</x:v>
      </x:c>
      <x:c r="C2039" s="120" t="n">
        <x:v>1</x:v>
      </x:c>
      <x:c r="D2039" s="120" t="str">
        <x:v>CADC0872</x:v>
      </x:c>
      <x:c r="E2039" s="120" t="n">
        <x:v>5</x:v>
      </x:c>
      <x:c r="F2039" s="120" t="n">
        <x:v>215</x:v>
      </x:c>
      <x:c r="G2039" s="120" t="n">
        <x:v>44</x:v>
      </x:c>
      <x:c r="H2039" s="120" t="n">
        <x:v>7.702657954545446e-7</x:v>
      </x:c>
      <x:c r="I2039" s="120" t="n">
        <x:v>4.322429307276829e-10</x:v>
      </x:c>
      <x:c r="J2039" s="120" t="n">
        <x:v>0.000020790452874521107</x:v>
      </x:c>
      <x:c r="K2039" s="120" t="n">
        <x:v>-1.4690274020233642</x:v>
      </x:c>
      <x:c r="L2039" s="120" t="n">
        <x:v>-0.016840458135636116</x:v>
      </x:c>
      <x:c r="M2039" s="120" t="n">
        <x:v>1</x:v>
      </x:c>
      <x:c r="N2039" s="120" t="n">
        <x:v>1</x:v>
      </x:c>
      <x:c r="O2039" s="120" t="n">
        <x:v>1</x:v>
      </x:c>
      <x:c r="P2039" s="120" t="n">
        <x:v>7</x:v>
      </x:c>
      <x:c r="Q2039" s="120" t="n">
        <x:v>14</x:v>
      </x:c>
      <x:c r="R2039" s="120" t="n">
        <x:v>9.338902011236208e-12</x:v>
      </x:c>
      <x:c r="S2039" s="120" t="n">
        <x:v>1.8927670990842963e-12</x:v>
      </x:c>
      <x:c r="T2039" s="120" t="n">
        <x:v>1075</x:v>
      </x:c>
      <x:c r="U2039" s="120" t="n">
        <x:v>220</x:v>
      </x:c>
      <x:c r="V2039" s="120" t="n">
        <x:v>2.0104322359427114e-12</x:v>
      </x:c>
      <x:c r="W2039" s="120" t="n">
        <x:v>9.823702971083703e-12</x:v>
      </x:c>
      <x:c r="X2039" s="120" t="n">
        <x:v>2039</x:v>
      </x:c>
      <x:c r="Y2039" s="151" t="n">
        <x:v>44588.86498842593</x:v>
      </x:c>
      <x:c r="Z2039" s="151" t="n">
        <x:v>44588.867476851854</x:v>
      </x:c>
      <x:c r="AA2039" s="120" t="n">
        <x:v>44</x:v>
      </x:c>
      <x:c r="AB2039" s="120" t="str">
        <x:v>Normal</x:v>
      </x:c>
      <x:c r="AC2039" s="120" t="n">
        <x:v>1</x:v>
      </x:c>
      <x:c r="AD2039" s="120" t="n">
        <x:v>48</x:v>
      </x:c>
      <x:c r="AE2039" s="120" t="n">
        <x:v>1</x:v>
      </x:c>
      <x:c r="AF2039" s="120" t="n">
        <x:v>48</x:v>
      </x:c>
      <x:c r="AG2039" s="120" t="str">
        <x:v>train=1|anomaly=0</x:v>
      </x:c>
    </x:row>
    <x:row r="2040">
      <x:c r="A2040" s="120" t="n">
        <x:v>2039</x:v>
      </x:c>
      <x:c r="B2040" s="120" t="n">
        <x:v>0</x:v>
      </x:c>
      <x:c r="C2040" s="120" t="n">
        <x:v>1</x:v>
      </x:c>
      <x:c r="D2040" s="120" t="str">
        <x:v>CADC0872</x:v>
      </x:c>
      <x:c r="E2040" s="120" t="n">
        <x:v>5</x:v>
      </x:c>
      <x:c r="F2040" s="120" t="n">
        <x:v>231</x:v>
      </x:c>
      <x:c r="G2040" s="120" t="n">
        <x:v>47</x:v>
      </x:c>
      <x:c r="H2040" s="120" t="n">
        <x:v>0.000002659975744680851</x:v>
      </x:c>
      <x:c r="I2040" s="120" t="n">
        <x:v>6.933844055347692e-10</x:v>
      </x:c>
      <x:c r="J2040" s="120" t="n">
        <x:v>0.00002633219332935958</x:v>
      </x:c>
      <x:c r="K2040" s="120" t="n">
        <x:v>-1.3433433281585607</x:v>
      </x:c>
      <x:c r="L2040" s="120" t="n">
        <x:v>-0.12543927318018533</x:v>
      </x:c>
      <x:c r="M2040" s="120" t="n">
        <x:v>1</x:v>
      </x:c>
      <x:c r="N2040" s="120" t="n">
        <x:v>1</x:v>
      </x:c>
      <x:c r="O2040" s="120" t="n">
        <x:v>1</x:v>
      </x:c>
      <x:c r="P2040" s="120" t="n">
        <x:v>4</x:v>
      </x:c>
      <x:c r="Q2040" s="120" t="n">
        <x:v>12</x:v>
      </x:c>
      <x:c r="R2040" s="120" t="n">
        <x:v>1.2919472976740074e-11</x:v>
      </x:c>
      <x:c r="S2040" s="120" t="n">
        <x:v>1.1564135983920984e-12</x:v>
      </x:c>
      <x:c r="T2040" s="120" t="n">
        <x:v>1161</x:v>
      </x:c>
      <x:c r="U2040" s="120" t="n">
        <x:v>235</x:v>
      </x:c>
      <x:c r="V2040" s="120" t="n">
        <x:v>3.001664093224109e-12</x:v>
      </x:c>
      <x:c r="W2040" s="120" t="n">
        <x:v>1.4752859692229133e-11</x:v>
      </x:c>
      <x:c r="X2040" s="120" t="n">
        <x:v>2040</x:v>
      </x:c>
      <x:c r="Y2040" s="151" t="n">
        <x:v>44588.86753472222</x:v>
      </x:c>
      <x:c r="Z2040" s="151" t="n">
        <x:v>44588.870208333334</x:v>
      </x:c>
      <x:c r="AA2040" s="120" t="n">
        <x:v>47</x:v>
      </x:c>
      <x:c r="AB2040" s="120" t="str">
        <x:v>Normal</x:v>
      </x:c>
      <x:c r="AC2040" s="120" t="n">
        <x:v>1</x:v>
      </x:c>
      <x:c r="AD2040" s="120" t="n">
        <x:v>321</x:v>
      </x:c>
      <x:c r="AE2040" s="120" t="n">
        <x:v>4</x:v>
      </x:c>
      <x:c r="AF2040" s="120" t="n">
        <x:v>21</x:v>
      </x:c>
      <x:c r="AG2040" s="120" t="str">
        <x:v>train=1|anomaly=0</x:v>
      </x:c>
    </x:row>
    <x:row r="2041">
      <x:c r="A2041" s="120" t="n">
        <x:v>2040</x:v>
      </x:c>
      <x:c r="B2041" s="120" t="n">
        <x:v>0</x:v>
      </x:c>
      <x:c r="C2041" s="120" t="n">
        <x:v>0</x:v>
      </x:c>
      <x:c r="D2041" s="120" t="str">
        <x:v>CADC0872</x:v>
      </x:c>
      <x:c r="E2041" s="120" t="n">
        <x:v>5</x:v>
      </x:c>
      <x:c r="F2041" s="120" t="n">
        <x:v>250</x:v>
      </x:c>
      <x:c r="G2041" s="120" t="n">
        <x:v>51</x:v>
      </x:c>
      <x:c r="H2041" s="120" t="n">
        <x:v>0.0000030010220980392156</x:v>
      </x:c>
      <x:c r="I2041" s="120" t="n">
        <x:v>7.287378901055507e-10</x:v>
      </x:c>
      <x:c r="J2041" s="120" t="n">
        <x:v>0.000026995145676686963</x:v>
      </x:c>
      <x:c r="K2041" s="120" t="n">
        <x:v>-1.1976302492715116</x:v>
      </x:c>
      <x:c r="L2041" s="120" t="n">
        <x:v>-0.2220113897676286</x:v>
      </x:c>
      <x:c r="M2041" s="120" t="n">
        <x:v>1</x:v>
      </x:c>
      <x:c r="N2041" s="120" t="n">
        <x:v>1</x:v>
      </x:c>
      <x:c r="O2041" s="120" t="n">
        <x:v>1</x:v>
      </x:c>
      <x:c r="P2041" s="120" t="n">
        <x:v>7</x:v>
      </x:c>
      <x:c r="Q2041" s="120" t="n">
        <x:v>18</x:v>
      </x:c>
      <x:c r="R2041" s="120" t="n">
        <x:v>1.0352068418771158e-11</x:v>
      </x:c>
      <x:c r="S2041" s="120" t="n">
        <x:v>1.823639704631047e-12</x:v>
      </x:c>
      <x:c r="T2041" s="120" t="n">
        <x:v>1250</x:v>
      </x:c>
      <x:c r="U2041" s="120" t="n">
        <x:v>255</x:v>
      </x:c>
      <x:c r="V2041" s="120" t="n">
        <x:v>2.914951560422203e-12</x:v>
      </x:c>
      <x:c r="W2041" s="120" t="n">
        <x:v>1.428897823736374e-11</x:v>
      </x:c>
      <x:c r="X2041" s="120" t="n">
        <x:v>2041</x:v>
      </x:c>
      <x:c r="Y2041" s="151" t="n">
        <x:v>44588.8702662037</x:v>
      </x:c>
      <x:c r="Z2041" s="151" t="n">
        <x:v>44588.87315972222</x:v>
      </x:c>
      <x:c r="AA2041" s="120" t="n">
        <x:v>51</x:v>
      </x:c>
      <x:c r="AB2041" s="120" t="str">
        <x:v>Normal</x:v>
      </x:c>
      <x:c r="AC2041" s="120" t="n">
        <x:v>0</x:v>
      </x:c>
      <x:c r="AD2041" s="120"/>
      <x:c r="AE2041" s="120"/>
      <x:c r="AF2041" s="120"/>
      <x:c r="AG2041" s="120"/>
    </x:row>
    <x:row r="2042">
      <x:c r="A2042" s="120" t="n">
        <x:v>2041</x:v>
      </x:c>
      <x:c r="B2042" s="120" t="n">
        <x:v>0</x:v>
      </x:c>
      <x:c r="C2042" s="120" t="n">
        <x:v>0</x:v>
      </x:c>
      <x:c r="D2042" s="120" t="str">
        <x:v>CADC0872</x:v>
      </x:c>
      <x:c r="E2042" s="120" t="n">
        <x:v>5</x:v>
      </x:c>
      <x:c r="F2042" s="120" t="n">
        <x:v>190</x:v>
      </x:c>
      <x:c r="G2042" s="120" t="n">
        <x:v>39</x:v>
      </x:c>
      <x:c r="H2042" s="120" t="n">
        <x:v>-0.000009528309358974358</x:v>
      </x:c>
      <x:c r="I2042" s="120" t="n">
        <x:v>1.4948776122670719e-10</x:v>
      </x:c>
      <x:c r="J2042" s="120" t="n">
        <x:v>0.000012226518769736019</x:v>
      </x:c>
      <x:c r="K2042" s="120" t="n">
        <x:v>-1.023284968911746</x:v>
      </x:c>
      <x:c r="L2042" s="120" t="n">
        <x:v>-0.3689711613874281</x:v>
      </x:c>
      <x:c r="M2042" s="120" t="n">
        <x:v>1</x:v>
      </x:c>
      <x:c r="N2042" s="120" t="n">
        <x:v>1</x:v>
      </x:c>
      <x:c r="O2042" s="120" t="n">
        <x:v>1</x:v>
      </x:c>
      <x:c r="P2042" s="120" t="n">
        <x:v>8</x:v>
      </x:c>
      <x:c r="Q2042" s="120" t="n">
        <x:v>14</x:v>
      </x:c>
      <x:c r="R2042" s="120" t="n">
        <x:v>3.5820819816176537e-12</x:v>
      </x:c>
      <x:c r="S2042" s="120" t="n">
        <x:v>9.805916665386222e-13</x:v>
      </x:c>
      <x:c r="T2042" s="120" t="n">
        <x:v>950</x:v>
      </x:c>
      <x:c r="U2042" s="120" t="n">
        <x:v>195</x:v>
      </x:c>
      <x:c r="V2042" s="120" t="n">
        <x:v>7.867776906668799e-13</x:v>
      </x:c>
      <x:c r="W2042" s="120" t="n">
        <x:v>3.8330195186335175e-12</x:v>
      </x:c>
      <x:c r="X2042" s="120" t="n">
        <x:v>2042</x:v>
      </x:c>
      <x:c r="Y2042" s="151" t="n">
        <x:v>44588.87321759259</x:v>
      </x:c>
      <x:c r="Z2042" s="151" t="n">
        <x:v>44588.87541666667</x:v>
      </x:c>
      <x:c r="AA2042" s="120" t="n">
        <x:v>39</x:v>
      </x:c>
      <x:c r="AB2042" s="120" t="str">
        <x:v>Normal</x:v>
      </x:c>
      <x:c r="AC2042" s="120" t="n">
        <x:v>0</x:v>
      </x:c>
      <x:c r="AD2042" s="120"/>
      <x:c r="AE2042" s="120"/>
      <x:c r="AF2042" s="120"/>
      <x:c r="AG2042" s="120"/>
    </x:row>
    <x:row r="2043">
      <x:c r="A2043" s="120" t="n">
        <x:v>2042</x:v>
      </x:c>
      <x:c r="B2043" s="120" t="n">
        <x:v>0</x:v>
      </x:c>
      <x:c r="C2043" s="120" t="n">
        <x:v>0</x:v>
      </x:c>
      <x:c r="D2043" s="120" t="str">
        <x:v>CADC0872</x:v>
      </x:c>
      <x:c r="E2043" s="120" t="n">
        <x:v>5</x:v>
      </x:c>
      <x:c r="F2043" s="120" t="n">
        <x:v>255</x:v>
      </x:c>
      <x:c r="G2043" s="120" t="n">
        <x:v>52</x:v>
      </x:c>
      <x:c r="H2043" s="120" t="n">
        <x:v>0.0000020454179807692304</x:v>
      </x:c>
      <x:c r="I2043" s="120" t="n">
        <x:v>8.171366298459965e-10</x:v>
      </x:c>
      <x:c r="J2043" s="120" t="n">
        <x:v>0.000028585601792615745</x:v>
      </x:c>
      <x:c r="K2043" s="120" t="n">
        <x:v>-1.4555853855980172</x:v>
      </x:c>
      <x:c r="L2043" s="120" t="n">
        <x:v>-0.013965124045854083</x:v>
      </x:c>
      <x:c r="M2043" s="120" t="n">
        <x:v>1</x:v>
      </x:c>
      <x:c r="N2043" s="120" t="n">
        <x:v>1</x:v>
      </x:c>
      <x:c r="O2043" s="120" t="n">
        <x:v>1</x:v>
      </x:c>
      <x:c r="P2043" s="120" t="n">
        <x:v>1</x:v>
      </x:c>
      <x:c r="Q2043" s="120" t="n">
        <x:v>17</x:v>
      </x:c>
      <x:c r="R2043" s="120" t="n">
        <x:v>1.2679508706654267e-11</x:v>
      </x:c>
      <x:c r="S2043" s="120" t="n">
        <x:v>9.73457259909e-13</x:v>
      </x:c>
      <x:c r="T2043" s="120" t="n">
        <x:v>1275</x:v>
      </x:c>
      <x:c r="U2043" s="120" t="n">
        <x:v>260</x:v>
      </x:c>
      <x:c r="V2043" s="120" t="n">
        <x:v>3.2044573719450842e-12</x:v>
      </x:c>
      <x:c r="W2043" s="120" t="n">
        <x:v>1.5714165958576854e-11</x:v>
      </x:c>
      <x:c r="X2043" s="120" t="n">
        <x:v>2043</x:v>
      </x:c>
      <x:c r="Y2043" s="151" t="n">
        <x:v>44588.87547453704</x:v>
      </x:c>
      <x:c r="Z2043" s="151" t="n">
        <x:v>44588.87842592593</x:v>
      </x:c>
      <x:c r="AA2043" s="120" t="n">
        <x:v>52</x:v>
      </x:c>
      <x:c r="AB2043" s="120" t="str">
        <x:v>Normal</x:v>
      </x:c>
      <x:c r="AC2043" s="120" t="n">
        <x:v>0</x:v>
      </x:c>
      <x:c r="AD2043" s="120"/>
      <x:c r="AE2043" s="120"/>
      <x:c r="AF2043" s="120"/>
      <x:c r="AG2043" s="120"/>
    </x:row>
    <x:row r="2044">
      <x:c r="A2044" s="120" t="n">
        <x:v>2043</x:v>
      </x:c>
      <x:c r="B2044" s="120" t="n">
        <x:v>0</x:v>
      </x:c>
      <x:c r="C2044" s="120" t="n">
        <x:v>1</x:v>
      </x:c>
      <x:c r="D2044" s="120" t="str">
        <x:v>CADC0872</x:v>
      </x:c>
      <x:c r="E2044" s="120" t="n">
        <x:v>5</x:v>
      </x:c>
      <x:c r="F2044" s="120" t="n">
        <x:v>220</x:v>
      </x:c>
      <x:c r="G2044" s="120" t="n">
        <x:v>45</x:v>
      </x:c>
      <x:c r="H2044" s="120" t="n">
        <x:v>-0.000002588592555555556</x:v>
      </x:c>
      <x:c r="I2044" s="120" t="n">
        <x:v>4.82975821958125e-10</x:v>
      </x:c>
      <x:c r="J2044" s="120" t="n">
        <x:v>0.000021976710899452743</x:v>
      </x:c>
      <x:c r="K2044" s="120" t="n">
        <x:v>-0.8788411344468554</x:v>
      </x:c>
      <x:c r="L2044" s="120" t="n">
        <x:v>-0.611740100982194</x:v>
      </x:c>
      <x:c r="M2044" s="120" t="n">
        <x:v>1</x:v>
      </x:c>
      <x:c r="N2044" s="120" t="n">
        <x:v>1</x:v>
      </x:c>
      <x:c r="O2044" s="120" t="n">
        <x:v>1</x:v>
      </x:c>
      <x:c r="P2044" s="120" t="n">
        <x:v>8</x:v>
      </x:c>
      <x:c r="Q2044" s="120" t="n">
        <x:v>14</x:v>
      </x:c>
      <x:c r="R2044" s="120" t="n">
        <x:v>6.118875665544732e-12</x:v>
      </x:c>
      <x:c r="S2044" s="120" t="n">
        <x:v>1.0098046016132236e-12</x:v>
      </x:c>
      <x:c r="T2044" s="120" t="n">
        <x:v>1100</x:v>
      </x:c>
      <x:c r="U2044" s="120" t="n">
        <x:v>225</x:v>
      </x:c>
      <x:c r="V2044" s="120" t="n">
        <x:v>2.1953446452642045e-12</x:v>
      </x:c>
      <x:c r="W2044" s="120" t="n">
        <x:v>1.073279604351389e-11</x:v>
      </x:c>
      <x:c r="X2044" s="120" t="n">
        <x:v>2044</x:v>
      </x:c>
      <x:c r="Y2044" s="151" t="n">
        <x:v>44588.878483796296</x:v>
      </x:c>
      <x:c r="Z2044" s="151" t="n">
        <x:v>44588.88103009259</x:v>
      </x:c>
      <x:c r="AA2044" s="120" t="n">
        <x:v>45</x:v>
      </x:c>
      <x:c r="AB2044" s="120" t="str">
        <x:v>Normal</x:v>
      </x:c>
      <x:c r="AC2044" s="120" t="n">
        <x:v>0</x:v>
      </x:c>
      <x:c r="AD2044" s="120"/>
      <x:c r="AE2044" s="120"/>
      <x:c r="AF2044" s="120"/>
      <x:c r="AG2044" s="120"/>
    </x:row>
    <x:row r="2045">
      <x:c r="A2045" s="120" t="n">
        <x:v>2044</x:v>
      </x:c>
      <x:c r="B2045" s="120" t="n">
        <x:v>0</x:v>
      </x:c>
      <x:c r="C2045" s="120" t="n">
        <x:v>1</x:v>
      </x:c>
      <x:c r="D2045" s="120" t="str">
        <x:v>CADC0872</x:v>
      </x:c>
      <x:c r="E2045" s="120" t="n">
        <x:v>5</x:v>
      </x:c>
      <x:c r="F2045" s="120" t="n">
        <x:v>225</x:v>
      </x:c>
      <x:c r="G2045" s="120" t="n">
        <x:v>46</x:v>
      </x:c>
      <x:c r="H2045" s="120" t="n">
        <x:v>0.000003890899086956522</x:v>
      </x:c>
      <x:c r="I2045" s="120" t="n">
        <x:v>4.99780867463359e-10</x:v>
      </x:c>
      <x:c r="J2045" s="120" t="n">
        <x:v>0.000022355779285530598</x:v>
      </x:c>
      <x:c r="K2045" s="120" t="n">
        <x:v>-0.8033842929099504</x:v>
      </x:c>
      <x:c r="L2045" s="120" t="n">
        <x:v>-0.5128962255934782</x:v>
      </x:c>
      <x:c r="M2045" s="120" t="n">
        <x:v>1</x:v>
      </x:c>
      <x:c r="N2045" s="120" t="n">
        <x:v>1</x:v>
      </x:c>
      <x:c r="O2045" s="120" t="n">
        <x:v>1</x:v>
      </x:c>
      <x:c r="P2045" s="120" t="n">
        <x:v>3</x:v>
      </x:c>
      <x:c r="Q2045" s="120" t="n">
        <x:v>15</x:v>
      </x:c>
      <x:c r="R2045" s="120" t="n">
        <x:v>7.945194987541268e-12</x:v>
      </x:c>
      <x:c r="S2045" s="120" t="n">
        <x:v>6.322300912536856e-13</x:v>
      </x:c>
      <x:c r="T2045" s="120" t="n">
        <x:v>1125</x:v>
      </x:c>
      <x:c r="U2045" s="120" t="n">
        <x:v>230</x:v>
      </x:c>
      <x:c r="V2045" s="120" t="n">
        <x:v>2.221248299837151e-12</x:v>
      </x:c>
      <x:c r="W2045" s="120" t="n">
        <x:v>1.0864801466594761e-11</x:v>
      </x:c>
      <x:c r="X2045" s="120" t="n">
        <x:v>2045</x:v>
      </x:c>
      <x:c r="Y2045" s="151" t="n">
        <x:v>44588.88108796296</x:v>
      </x:c>
      <x:c r="Z2045" s="151" t="n">
        <x:v>44588.88369212963</x:v>
      </x:c>
      <x:c r="AA2045" s="120" t="n">
        <x:v>46</x:v>
      </x:c>
      <x:c r="AB2045" s="120" t="str">
        <x:v>Normal</x:v>
      </x:c>
      <x:c r="AC2045" s="120" t="n">
        <x:v>0</x:v>
      </x:c>
      <x:c r="AD2045" s="120"/>
      <x:c r="AE2045" s="120"/>
      <x:c r="AF2045" s="120"/>
      <x:c r="AG2045" s="120"/>
    </x:row>
    <x:row r="2046">
      <x:c r="A2046" s="120" t="n">
        <x:v>2045</x:v>
      </x:c>
      <x:c r="B2046" s="120" t="n">
        <x:v>0</x:v>
      </x:c>
      <x:c r="C2046" s="120" t="n">
        <x:v>1</x:v>
      </x:c>
      <x:c r="D2046" s="120" t="str">
        <x:v>CADC0872</x:v>
      </x:c>
      <x:c r="E2046" s="120" t="n">
        <x:v>5</x:v>
      </x:c>
      <x:c r="F2046" s="120" t="n">
        <x:v>235</x:v>
      </x:c>
      <x:c r="G2046" s="120" t="n">
        <x:v>48</x:v>
      </x:c>
      <x:c r="H2046" s="120" t="n">
        <x:v>0.0000017362872916666668</x:v>
      </x:c>
      <x:c r="I2046" s="120" t="n">
        <x:v>7.625801550870739e-10</x:v>
      </x:c>
      <x:c r="J2046" s="120" t="n">
        <x:v>0.00002761485388494884</x:v>
      </x:c>
      <x:c r="K2046" s="120" t="n">
        <x:v>-1.4580165273557566</x:v>
      </x:c>
      <x:c r="L2046" s="120" t="n">
        <x:v>-0.046023070359663944</x:v>
      </x:c>
      <x:c r="M2046" s="120" t="n">
        <x:v>1</x:v>
      </x:c>
      <x:c r="N2046" s="120" t="n">
        <x:v>1</x:v>
      </x:c>
      <x:c r="O2046" s="120" t="n">
        <x:v>1</x:v>
      </x:c>
      <x:c r="P2046" s="120" t="n">
        <x:v>4</x:v>
      </x:c>
      <x:c r="Q2046" s="120" t="n">
        <x:v>15</x:v>
      </x:c>
      <x:c r="R2046" s="120" t="n">
        <x:v>1.3502212330864735e-11</x:v>
      </x:c>
      <x:c r="S2046" s="120" t="n">
        <x:v>1.5174087013313815e-12</x:v>
      </x:c>
      <x:c r="T2046" s="120" t="n">
        <x:v>1175</x:v>
      </x:c>
      <x:c r="U2046" s="120" t="n">
        <x:v>240</x:v>
      </x:c>
      <x:c r="V2046" s="120" t="n">
        <x:v>3.24502193654074e-12</x:v>
      </x:c>
      <x:c r="W2046" s="120" t="n">
        <x:v>1.588708656431404e-11</x:v>
      </x:c>
      <x:c r="X2046" s="120" t="n">
        <x:v>2046</x:v>
      </x:c>
      <x:c r="Y2046" s="151" t="n">
        <x:v>44588.88375</x:v>
      </x:c>
      <x:c r="Z2046" s="151" t="n">
        <x:v>44588.886469907404</x:v>
      </x:c>
      <x:c r="AA2046" s="120" t="n">
        <x:v>48</x:v>
      </x:c>
      <x:c r="AB2046" s="120" t="str">
        <x:v>Normal</x:v>
      </x:c>
      <x:c r="AC2046" s="120" t="n">
        <x:v>1</x:v>
      </x:c>
      <x:c r="AD2046" s="120" t="n">
        <x:v>146</x:v>
      </x:c>
      <x:c r="AE2046" s="120" t="n">
        <x:v>2</x:v>
      </x:c>
      <x:c r="AF2046" s="120" t="n">
        <x:v>46</x:v>
      </x:c>
      <x:c r="AG2046" s="120" t="str">
        <x:v>train=1|anomaly=0</x:v>
      </x:c>
    </x:row>
    <x:row r="2047">
      <x:c r="A2047" s="120" t="n">
        <x:v>2046</x:v>
      </x:c>
      <x:c r="B2047" s="120" t="n">
        <x:v>0</x:v>
      </x:c>
      <x:c r="C2047" s="120" t="n">
        <x:v>1</x:v>
      </x:c>
      <x:c r="D2047" s="120" t="str">
        <x:v>CADC0872</x:v>
      </x:c>
      <x:c r="E2047" s="120" t="n">
        <x:v>5</x:v>
      </x:c>
      <x:c r="F2047" s="120" t="n">
        <x:v>211</x:v>
      </x:c>
      <x:c r="G2047" s="120" t="n">
        <x:v>43</x:v>
      </x:c>
      <x:c r="H2047" s="120" t="n">
        <x:v>-0.0000011140367441860465</x:v>
      </x:c>
      <x:c r="I2047" s="120" t="n">
        <x:v>4.272914906079848e-10</x:v>
      </x:c>
      <x:c r="J2047" s="120" t="n">
        <x:v>0.00002067103022609141</x:v>
      </x:c>
      <x:c r="K2047" s="120" t="n">
        <x:v>-1.38238328723924</x:v>
      </x:c>
      <x:c r="L2047" s="120" t="n">
        <x:v>-0.11406128431075163</x:v>
      </x:c>
      <x:c r="M2047" s="120" t="n">
        <x:v>1</x:v>
      </x:c>
      <x:c r="N2047" s="120" t="n">
        <x:v>1</x:v>
      </x:c>
      <x:c r="O2047" s="120" t="n">
        <x:v>1</x:v>
      </x:c>
      <x:c r="P2047" s="120" t="n">
        <x:v>5</x:v>
      </x:c>
      <x:c r="Q2047" s="120" t="n">
        <x:v>13</x:v>
      </x:c>
      <x:c r="R2047" s="120" t="n">
        <x:v>9.313548650681632e-12</x:v>
      </x:c>
      <x:c r="S2047" s="120" t="n">
        <x:v>1.1587106211785835e-12</x:v>
      </x:c>
      <x:c r="T2047" s="120" t="n">
        <x:v>1061</x:v>
      </x:c>
      <x:c r="U2047" s="120" t="n">
        <x:v>215</x:v>
      </x:c>
      <x:c r="V2047" s="120" t="n">
        <x:v>2.025078154540212e-12</x:v>
      </x:c>
      <x:c r="W2047" s="120" t="n">
        <x:v>9.937011409488019e-12</x:v>
      </x:c>
      <x:c r="X2047" s="120" t="n">
        <x:v>2047</x:v>
      </x:c>
      <x:c r="Y2047" s="151" t="n">
        <x:v>44588.88652777778</x:v>
      </x:c>
      <x:c r="Z2047" s="151" t="n">
        <x:v>44588.888969907406</x:v>
      </x:c>
      <x:c r="AA2047" s="120" t="n">
        <x:v>43</x:v>
      </x:c>
      <x:c r="AB2047" s="120" t="str">
        <x:v>Normal</x:v>
      </x:c>
      <x:c r="AC2047" s="120" t="n">
        <x:v>0</x:v>
      </x:c>
      <x:c r="AD2047" s="120"/>
      <x:c r="AE2047" s="120"/>
      <x:c r="AF2047" s="120"/>
      <x:c r="AG2047" s="120"/>
    </x:row>
    <x:row r="2048">
      <x:c r="A2048" s="120" t="n">
        <x:v>2047</x:v>
      </x:c>
      <x:c r="B2048" s="120" t="n">
        <x:v>0</x:v>
      </x:c>
      <x:c r="C2048" s="120" t="n">
        <x:v>1</x:v>
      </x:c>
      <x:c r="D2048" s="120" t="str">
        <x:v>CADC0872</x:v>
      </x:c>
      <x:c r="E2048" s="120" t="n">
        <x:v>5</x:v>
      </x:c>
      <x:c r="F2048" s="120" t="n">
        <x:v>235</x:v>
      </x:c>
      <x:c r="G2048" s="120" t="n">
        <x:v>48</x:v>
      </x:c>
      <x:c r="H2048" s="120" t="n">
        <x:v>0.0000029478083541666664</x:v>
      </x:c>
      <x:c r="I2048" s="120" t="n">
        <x:v>2.9511849992714855e-10</x:v>
      </x:c>
      <x:c r="J2048" s="120" t="n">
        <x:v>0.000017179013357208514</x:v>
      </x:c>
      <x:c r="K2048" s="120" t="n">
        <x:v>-1.3749994884505523</x:v>
      </x:c>
      <x:c r="L2048" s="120" t="n">
        <x:v>-0.0923911776893706</x:v>
      </x:c>
      <x:c r="M2048" s="120" t="n">
        <x:v>1</x:v>
      </x:c>
      <x:c r="N2048" s="120" t="n">
        <x:v>1</x:v>
      </x:c>
      <x:c r="O2048" s="120" t="n">
        <x:v>1</x:v>
      </x:c>
      <x:c r="P2048" s="120" t="n">
        <x:v>6</x:v>
      </x:c>
      <x:c r="Q2048" s="120" t="n">
        <x:v>19</x:v>
      </x:c>
      <x:c r="R2048" s="120" t="n">
        <x:v>5.165145183641465e-12</x:v>
      </x:c>
      <x:c r="S2048" s="120" t="n">
        <x:v>1.1854924283034007e-12</x:v>
      </x:c>
      <x:c r="T2048" s="120" t="n">
        <x:v>1175</x:v>
      </x:c>
      <x:c r="U2048" s="120" t="n">
        <x:v>240</x:v>
      </x:c>
      <x:c r="V2048" s="120" t="n">
        <x:v>1.255823403945313e-12</x:v>
      </x:c>
      <x:c r="W2048" s="120" t="n">
        <x:v>6.148302081815595e-12</x:v>
      </x:c>
      <x:c r="X2048" s="120" t="n">
        <x:v>2048</x:v>
      </x:c>
      <x:c r="Y2048" s="151" t="n">
        <x:v>44588.889027777775</x:v>
      </x:c>
      <x:c r="Z2048" s="151" t="n">
        <x:v>44588.891747685186</x:v>
      </x:c>
      <x:c r="AA2048" s="120" t="n">
        <x:v>48</x:v>
      </x:c>
      <x:c r="AB2048" s="120" t="str">
        <x:v>Normal</x:v>
      </x:c>
      <x:c r="AC2048" s="120" t="n">
        <x:v>1</x:v>
      </x:c>
      <x:c r="AD2048" s="120" t="n">
        <x:v>655</x:v>
      </x:c>
      <x:c r="AE2048" s="120" t="n">
        <x:v>7</x:v>
      </x:c>
      <x:c r="AF2048" s="120" t="n">
        <x:v>55</x:v>
      </x:c>
      <x:c r="AG2048" s="120" t="str">
        <x:v>train=1|anomaly=0</x:v>
      </x:c>
    </x:row>
    <x:row r="2049">
      <x:c r="A2049" s="120" t="n">
        <x:v>2048</x:v>
      </x:c>
      <x:c r="B2049" s="120" t="n">
        <x:v>0</x:v>
      </x:c>
      <x:c r="C2049" s="120" t="n">
        <x:v>1</x:v>
      </x:c>
      <x:c r="D2049" s="120" t="str">
        <x:v>CADC0872</x:v>
      </x:c>
      <x:c r="E2049" s="120" t="n">
        <x:v>5</x:v>
      </x:c>
      <x:c r="F2049" s="120" t="n">
        <x:v>237</x:v>
      </x:c>
      <x:c r="G2049" s="120" t="n">
        <x:v>48</x:v>
      </x:c>
      <x:c r="H2049" s="120" t="n">
        <x:v>0.0000025431276458333335</x:v>
      </x:c>
      <x:c r="I2049" s="120" t="n">
        <x:v>1.794168282094284e-10</x:v>
      </x:c>
      <x:c r="J2049" s="120" t="n">
        <x:v>0.000013394656703679584</x:v>
      </x:c>
      <x:c r="K2049" s="120" t="n">
        <x:v>-1.4445769502133607</x:v>
      </x:c>
      <x:c r="L2049" s="120" t="n">
        <x:v>-0.0030486587964504625</x:v>
      </x:c>
      <x:c r="M2049" s="120" t="n">
        <x:v>1</x:v>
      </x:c>
      <x:c r="N2049" s="120" t="n">
        <x:v>1</x:v>
      </x:c>
      <x:c r="O2049" s="120" t="n">
        <x:v>1</x:v>
      </x:c>
      <x:c r="P2049" s="120" t="n">
        <x:v>4</x:v>
      </x:c>
      <x:c r="Q2049" s="120" t="n">
        <x:v>15</x:v>
      </x:c>
      <x:c r="R2049" s="120" t="n">
        <x:v>3.37582791020385e-12</x:v>
      </x:c>
      <x:c r="S2049" s="120" t="n">
        <x:v>4.536014789646708e-13</x:v>
      </x:c>
      <x:c r="T2049" s="120" t="n">
        <x:v>1199</x:v>
      </x:c>
      <x:c r="U2049" s="120" t="n">
        <x:v>240</x:v>
      </x:c>
      <x:c r="V2049" s="120" t="n">
        <x:v>7.570330304195291e-13</x:v>
      </x:c>
      <x:c r="W2049" s="120" t="n">
        <x:v>3.737850587696425e-12</x:v>
      </x:c>
      <x:c r="X2049" s="120" t="n">
        <x:v>2049</x:v>
      </x:c>
      <x:c r="Y2049" s="151" t="n">
        <x:v>44588.891805555555</x:v>
      </x:c>
      <x:c r="Z2049" s="151" t="n">
        <x:v>44588.89454861111</x:v>
      </x:c>
      <x:c r="AA2049" s="120" t="n">
        <x:v>48</x:v>
      </x:c>
      <x:c r="AB2049" s="120" t="str">
        <x:v>Normal</x:v>
      </x:c>
      <x:c r="AC2049" s="120" t="n">
        <x:v>1</x:v>
      </x:c>
      <x:c r="AD2049" s="120" t="n">
        <x:v>836</x:v>
      </x:c>
      <x:c r="AE2049" s="120" t="n">
        <x:v>9</x:v>
      </x:c>
      <x:c r="AF2049" s="120" t="n">
        <x:v>36</x:v>
      </x:c>
      <x:c r="AG2049" s="120" t="str">
        <x:v>train=1|anomaly=0</x:v>
      </x:c>
    </x:row>
    <x:row r="2050">
      <x:c r="A2050" s="120" t="n">
        <x:v>2049</x:v>
      </x:c>
      <x:c r="B2050" s="120" t="n">
        <x:v>0</x:v>
      </x:c>
      <x:c r="C2050" s="120" t="n">
        <x:v>1</x:v>
      </x:c>
      <x:c r="D2050" s="120" t="str">
        <x:v>CADC0872</x:v>
      </x:c>
      <x:c r="E2050" s="120" t="n">
        <x:v>5</x:v>
      </x:c>
      <x:c r="F2050" s="120" t="n">
        <x:v>229</x:v>
      </x:c>
      <x:c r="G2050" s="120" t="n">
        <x:v>46</x:v>
      </x:c>
      <x:c r="H2050" s="120" t="n">
        <x:v>-9.333506521739096e-8</x:v>
      </x:c>
      <x:c r="I2050" s="120" t="n">
        <x:v>1.6492920295395704e-10</x:v>
      </x:c>
      <x:c r="J2050" s="120" t="n">
        <x:v>0.000012842476511715216</x:v>
      </x:c>
      <x:c r="K2050" s="120" t="n">
        <x:v>-1.503451314818584</x:v>
      </x:c>
      <x:c r="L2050" s="120" t="n">
        <x:v>-0.012878139725603744</x:v>
      </x:c>
      <x:c r="M2050" s="120" t="n">
        <x:v>1</x:v>
      </x:c>
      <x:c r="N2050" s="120" t="n">
        <x:v>1</x:v>
      </x:c>
      <x:c r="O2050" s="120" t="n">
        <x:v>1</x:v>
      </x:c>
      <x:c r="P2050" s="120" t="n">
        <x:v>5</x:v>
      </x:c>
      <x:c r="Q2050" s="120" t="n">
        <x:v>14</x:v>
      </x:c>
      <x:c r="R2050" s="120" t="n">
        <x:v>3.2905121107604694e-12</x:v>
      </x:c>
      <x:c r="S2050" s="120" t="n">
        <x:v>5.627190412156822e-13</x:v>
      </x:c>
      <x:c r="T2050" s="120" t="n">
        <x:v>1169</x:v>
      </x:c>
      <x:c r="U2050" s="120" t="n">
        <x:v>230</x:v>
      </x:c>
      <x:c r="V2050" s="120" t="n">
        <x:v>7.202148600609478e-13</x:v>
      </x:c>
      <x:c r="W2050" s="120" t="n">
        <x:v>3.585417455520805e-12</x:v>
      </x:c>
      <x:c r="X2050" s="120" t="n">
        <x:v>2050</x:v>
      </x:c>
      <x:c r="Y2050" s="151" t="n">
        <x:v>44588.89460648148</x:v>
      </x:c>
      <x:c r="Z2050" s="151" t="n">
        <x:v>44588.897256944445</x:v>
      </x:c>
      <x:c r="AA2050" s="120" t="n">
        <x:v>46</x:v>
      </x:c>
      <x:c r="AB2050" s="120" t="str">
        <x:v>Normal</x:v>
      </x:c>
      <x:c r="AC2050" s="120" t="n">
        <x:v>0</x:v>
      </x:c>
      <x:c r="AD2050" s="120"/>
      <x:c r="AE2050" s="120"/>
      <x:c r="AF2050" s="120"/>
      <x:c r="AG2050" s="120"/>
    </x:row>
    <x:row r="2051">
      <x:c r="A2051" s="120" t="n">
        <x:v>2050</x:v>
      </x:c>
      <x:c r="B2051" s="120" t="n">
        <x:v>0</x:v>
      </x:c>
      <x:c r="C2051" s="120" t="n">
        <x:v>1</x:v>
      </x:c>
      <x:c r="D2051" s="120" t="str">
        <x:v>CADC0872</x:v>
      </x:c>
      <x:c r="E2051" s="120" t="n">
        <x:v>5</x:v>
      </x:c>
      <x:c r="F2051" s="120" t="n">
        <x:v>235</x:v>
      </x:c>
      <x:c r="G2051" s="120" t="n">
        <x:v>48</x:v>
      </x:c>
      <x:c r="H2051" s="120" t="n">
        <x:v>0.0000017989268124999996</x:v>
      </x:c>
      <x:c r="I2051" s="120" t="n">
        <x:v>1.4142479971755542e-10</x:v>
      </x:c>
      <x:c r="J2051" s="120" t="n">
        <x:v>0.000011892215929655643</x:v>
      </x:c>
      <x:c r="K2051" s="120" t="n">
        <x:v>-1.460208574613688</x:v>
      </x:c>
      <x:c r="L2051" s="120" t="n">
        <x:v>-0.014290927147116463</x:v>
      </x:c>
      <x:c r="M2051" s="120" t="n">
        <x:v>1</x:v>
      </x:c>
      <x:c r="N2051" s="120" t="n">
        <x:v>1</x:v>
      </x:c>
      <x:c r="O2051" s="120" t="n">
        <x:v>1</x:v>
      </x:c>
      <x:c r="P2051" s="120" t="n">
        <x:v>11</x:v>
      </x:c>
      <x:c r="Q2051" s="120" t="n">
        <x:v>16</x:v>
      </x:c>
      <x:c r="R2051" s="120" t="n">
        <x:v>2.676570169956978e-12</x:v>
      </x:c>
      <x:c r="S2051" s="120" t="n">
        <x:v>7.022371805290186e-13</x:v>
      </x:c>
      <x:c r="T2051" s="120" t="n">
        <x:v>1175</x:v>
      </x:c>
      <x:c r="U2051" s="120" t="n">
        <x:v>240</x:v>
      </x:c>
      <x:c r="V2051" s="120" t="n">
        <x:v>6.018076583725762e-13</x:v>
      </x:c>
      <x:c r="W2051" s="120" t="n">
        <x:v>2.946349994115738e-12</x:v>
      </x:c>
      <x:c r="X2051" s="120" t="n">
        <x:v>2051</x:v>
      </x:c>
      <x:c r="Y2051" s="151" t="n">
        <x:v>44588.897314814814</x:v>
      </x:c>
      <x:c r="Z2051" s="151" t="n">
        <x:v>44588.900034722225</x:v>
      </x:c>
      <x:c r="AA2051" s="120" t="n">
        <x:v>48</x:v>
      </x:c>
      <x:c r="AB2051" s="120" t="str">
        <x:v>Normal</x:v>
      </x:c>
      <x:c r="AC2051" s="120" t="n">
        <x:v>1</x:v>
      </x:c>
      <x:c r="AD2051" s="120" t="n">
        <x:v>453</x:v>
      </x:c>
      <x:c r="AE2051" s="120" t="n">
        <x:v>5</x:v>
      </x:c>
      <x:c r="AF2051" s="120" t="n">
        <x:v>53</x:v>
      </x:c>
      <x:c r="AG2051" s="120" t="str">
        <x:v>train=1|anomaly=0</x:v>
      </x:c>
    </x:row>
    <x:row r="2052">
      <x:c r="A2052" s="120" t="n">
        <x:v>2051</x:v>
      </x:c>
      <x:c r="B2052" s="120" t="n">
        <x:v>0</x:v>
      </x:c>
      <x:c r="C2052" s="120" t="n">
        <x:v>1</x:v>
      </x:c>
      <x:c r="D2052" s="120" t="str">
        <x:v>CADC0872</x:v>
      </x:c>
      <x:c r="E2052" s="120" t="n">
        <x:v>5</x:v>
      </x:c>
      <x:c r="F2052" s="120" t="n">
        <x:v>226</x:v>
      </x:c>
      <x:c r="G2052" s="120" t="n">
        <x:v>46</x:v>
      </x:c>
      <x:c r="H2052" s="120" t="n">
        <x:v>0.000003780932934782609</x:v>
      </x:c>
      <x:c r="I2052" s="120" t="n">
        <x:v>1.491759254384509e-10</x:v>
      </x:c>
      <x:c r="J2052" s="120" t="n">
        <x:v>0.000012213759676629096</x:v>
      </x:c>
      <x:c r="K2052" s="120" t="n">
        <x:v>-1.4774042866817647</x:v>
      </x:c>
      <x:c r="L2052" s="120" t="n">
        <x:v>-0.03776595126974256</x:v>
      </x:c>
      <x:c r="M2052" s="120" t="n">
        <x:v>1</x:v>
      </x:c>
      <x:c r="N2052" s="120" t="n">
        <x:v>1</x:v>
      </x:c>
      <x:c r="O2052" s="120" t="n">
        <x:v>1</x:v>
      </x:c>
      <x:c r="P2052" s="120" t="n">
        <x:v>7</x:v>
      </x:c>
      <x:c r="Q2052" s="120" t="n">
        <x:v>15</x:v>
      </x:c>
      <x:c r="R2052" s="120" t="n">
        <x:v>3.090893710236113e-12</x:v>
      </x:c>
      <x:c r="S2052" s="120" t="n">
        <x:v>7.796109862358308e-13</x:v>
      </x:c>
      <x:c r="T2052" s="120" t="n">
        <x:v>1136</x:v>
      </x:c>
      <x:c r="U2052" s="120" t="n">
        <x:v>230</x:v>
      </x:c>
      <x:c r="V2052" s="120" t="n">
        <x:v>6.600704665418181e-13</x:v>
      </x:c>
      <x:c r="W2052" s="120" t="n">
        <x:v>3.242954900835889e-12</x:v>
      </x:c>
      <x:c r="X2052" s="120" t="n">
        <x:v>2052</x:v>
      </x:c>
      <x:c r="Y2052" s="151" t="n">
        <x:v>44588.900092592594</x:v>
      </x:c>
      <x:c r="Z2052" s="151" t="n">
        <x:v>44588.902708333335</x:v>
      </x:c>
      <x:c r="AA2052" s="120" t="n">
        <x:v>46</x:v>
      </x:c>
      <x:c r="AB2052" s="120" t="str">
        <x:v>Normal</x:v>
      </x:c>
      <x:c r="AC2052" s="120" t="n">
        <x:v>0</x:v>
      </x:c>
      <x:c r="AD2052" s="120"/>
      <x:c r="AE2052" s="120"/>
      <x:c r="AF2052" s="120"/>
      <x:c r="AG2052" s="120"/>
    </x:row>
    <x:row r="2053">
      <x:c r="A2053" s="120" t="n">
        <x:v>2052</x:v>
      </x:c>
      <x:c r="B2053" s="120" t="n">
        <x:v>0</x:v>
      </x:c>
      <x:c r="C2053" s="120" t="n">
        <x:v>1</x:v>
      </x:c>
      <x:c r="D2053" s="120" t="str">
        <x:v>CADC0872</x:v>
      </x:c>
      <x:c r="E2053" s="120" t="n">
        <x:v>5</x:v>
      </x:c>
      <x:c r="F2053" s="120" t="n">
        <x:v>250</x:v>
      </x:c>
      <x:c r="G2053" s="120" t="n">
        <x:v>51</x:v>
      </x:c>
      <x:c r="H2053" s="120" t="n">
        <x:v>0.000001866454921568627</x:v>
      </x:c>
      <x:c r="I2053" s="120" t="n">
        <x:v>5.70220809449375e-10</x:v>
      </x:c>
      <x:c r="J2053" s="120" t="n">
        <x:v>0.000023879296669905818</x:v>
      </x:c>
      <x:c r="K2053" s="120" t="n">
        <x:v>-1.4432510177895959</x:v>
      </x:c>
      <x:c r="L2053" s="120" t="n">
        <x:v>-0.022484917622113798</x:v>
      </x:c>
      <x:c r="M2053" s="120" t="n">
        <x:v>1</x:v>
      </x:c>
      <x:c r="N2053" s="120" t="n">
        <x:v>1</x:v>
      </x:c>
      <x:c r="O2053" s="120" t="n">
        <x:v>1</x:v>
      </x:c>
      <x:c r="P2053" s="120" t="n">
        <x:v>4</x:v>
      </x:c>
      <x:c r="Q2053" s="120" t="n">
        <x:v>18</x:v>
      </x:c>
      <x:c r="R2053" s="120" t="n">
        <x:v>9.051200390592441e-12</x:v>
      </x:c>
      <x:c r="S2053" s="120" t="n">
        <x:v>1.0286567681515523e-12</x:v>
      </x:c>
      <x:c r="T2053" s="120" t="n">
        <x:v>1250</x:v>
      </x:c>
      <x:c r="U2053" s="120" t="n">
        <x:v>255</x:v>
      </x:c>
      <x:c r="V2053" s="120" t="n">
        <x:v>2.2808832377975e-12</x:v>
      </x:c>
      <x:c r="W2053" s="120" t="n">
        <x:v>1.1180800185281864e-11</x:v>
      </x:c>
      <x:c r="X2053" s="120" t="n">
        <x:v>2053</x:v>
      </x:c>
      <x:c r="Y2053" s="151" t="n">
        <x:v>44588.905324074076</x:v>
      </x:c>
      <x:c r="Z2053" s="151" t="n">
        <x:v>44588.908217592594</x:v>
      </x:c>
      <x:c r="AA2053" s="120" t="n">
        <x:v>51</x:v>
      </x:c>
      <x:c r="AB2053" s="120" t="str">
        <x:v>Normal</x:v>
      </x:c>
      <x:c r="AC2053" s="120" t="n">
        <x:v>1</x:v>
      </x:c>
      <x:c r="AD2053" s="120" t="n">
        <x:v>358</x:v>
      </x:c>
      <x:c r="AE2053" s="120" t="n">
        <x:v>4</x:v>
      </x:c>
      <x:c r="AF2053" s="120" t="n">
        <x:v>58</x:v>
      </x:c>
      <x:c r="AG2053" s="120" t="str">
        <x:v>train=1|anomaly=0</x:v>
      </x:c>
    </x:row>
    <x:row r="2054">
      <x:c r="A2054" s="120" t="n">
        <x:v>2053</x:v>
      </x:c>
      <x:c r="B2054" s="120" t="n">
        <x:v>1</x:v>
      </x:c>
      <x:c r="C2054" s="120" t="n">
        <x:v>1</x:v>
      </x:c>
      <x:c r="D2054" s="120" t="str">
        <x:v>CADC0872</x:v>
      </x:c>
      <x:c r="E2054" s="120" t="n">
        <x:v>5</x:v>
      </x:c>
      <x:c r="F2054" s="120" t="n">
        <x:v>225</x:v>
      </x:c>
      <x:c r="G2054" s="120" t="n">
        <x:v>46</x:v>
      </x:c>
      <x:c r="H2054" s="120" t="n">
        <x:v>-0.0000011464999782608693</x:v>
      </x:c>
      <x:c r="I2054" s="120" t="n">
        <x:v>2.9205871976697894e-10</x:v>
      </x:c>
      <x:c r="J2054" s="120" t="n">
        <x:v>0.000017089725561488076</x:v>
      </x:c>
      <x:c r="K2054" s="120" t="n">
        <x:v>-0.5332121014135613</x:v>
      </x:c>
      <x:c r="L2054" s="120" t="n">
        <x:v>-0.42352621461938805</x:v>
      </x:c>
      <x:c r="M2054" s="120" t="n">
        <x:v>3</x:v>
      </x:c>
      <x:c r="N2054" s="120" t="n">
        <x:v>1</x:v>
      </x:c>
      <x:c r="O2054" s="120" t="n">
        <x:v>1</x:v>
      </x:c>
      <x:c r="P2054" s="120" t="n">
        <x:v>2</x:v>
      </x:c>
      <x:c r="Q2054" s="120" t="n">
        <x:v>4</x:v>
      </x:c>
      <x:c r="R2054" s="120" t="n">
        <x:v>4.3519254388447936e-11</x:v>
      </x:c>
      <x:c r="S2054" s="120" t="n">
        <x:v>8.255584960082022e-11</x:v>
      </x:c>
      <x:c r="T2054" s="120" t="n">
        <x:v>1125</x:v>
      </x:c>
      <x:c r="U2054" s="120" t="n">
        <x:v>230</x:v>
      </x:c>
      <x:c r="V2054" s="120" t="n">
        <x:v>1.2980387545199064e-12</x:v>
      </x:c>
      <x:c r="W2054" s="120" t="n">
        <x:v>6.349102603629977e-12</x:v>
      </x:c>
      <x:c r="X2054" s="120" t="n">
        <x:v>2054</x:v>
      </x:c>
      <x:c r="Y2054" s="151" t="n">
        <x:v>44588.90827546296</x:v>
      </x:c>
      <x:c r="Z2054" s="151" t="n">
        <x:v>44588.91087962963</x:v>
      </x:c>
      <x:c r="AA2054" s="120" t="n">
        <x:v>46</x:v>
      </x:c>
      <x:c r="AB2054" s="120" t="str">
        <x:v>Anomalous</x:v>
      </x:c>
      <x:c r="AC2054" s="120" t="n">
        <x:v>0</x:v>
      </x:c>
      <x:c r="AD2054" s="120"/>
      <x:c r="AE2054" s="120"/>
      <x:c r="AF2054" s="120"/>
      <x:c r="AG2054" s="120"/>
    </x:row>
    <x:row r="2055">
      <x:c r="A2055" s="120" t="n">
        <x:v>2054</x:v>
      </x:c>
      <x:c r="B2055" s="120" t="n">
        <x:v>0</x:v>
      </x:c>
      <x:c r="C2055" s="120" t="n">
        <x:v>1</x:v>
      </x:c>
      <x:c r="D2055" s="120" t="str">
        <x:v>CADC0872</x:v>
      </x:c>
      <x:c r="E2055" s="120" t="n">
        <x:v>5</x:v>
      </x:c>
      <x:c r="F2055" s="120" t="n">
        <x:v>245</x:v>
      </x:c>
      <x:c r="G2055" s="120" t="n">
        <x:v>50</x:v>
      </x:c>
      <x:c r="H2055" s="120" t="n">
        <x:v>0.000006641711179999999</x:v>
      </x:c>
      <x:c r="I2055" s="120" t="n">
        <x:v>7.162696627920707e-10</x:v>
      </x:c>
      <x:c r="J2055" s="120" t="n">
        <x:v>0.000026763214732017352</x:v>
      </x:c>
      <x:c r="K2055" s="120" t="n">
        <x:v>-0.7804901007832994</x:v>
      </x:c>
      <x:c r="L2055" s="120" t="n">
        <x:v>-0.5870695631137711</x:v>
      </x:c>
      <x:c r="M2055" s="120" t="n">
        <x:v>1</x:v>
      </x:c>
      <x:c r="N2055" s="120" t="n">
        <x:v>1</x:v>
      </x:c>
      <x:c r="O2055" s="120" t="n">
        <x:v>1</x:v>
      </x:c>
      <x:c r="P2055" s="120" t="n">
        <x:v>6</x:v>
      </x:c>
      <x:c r="Q2055" s="120" t="n">
        <x:v>18</x:v>
      </x:c>
      <x:c r="R2055" s="120" t="n">
        <x:v>9.240430252736441e-12</x:v>
      </x:c>
      <x:c r="S2055" s="120" t="n">
        <x:v>1.6181949369990135e-12</x:v>
      </x:c>
      <x:c r="T2055" s="120" t="n">
        <x:v>1225</x:v>
      </x:c>
      <x:c r="U2055" s="120" t="n">
        <x:v>250</x:v>
      </x:c>
      <x:c r="V2055" s="120" t="n">
        <x:v>2.923549644049268e-12</x:v>
      </x:c>
      <x:c r="W2055" s="120" t="n">
        <x:v>1.4325393255841414e-11</x:v>
      </x:c>
      <x:c r="X2055" s="120" t="n">
        <x:v>2055</x:v>
      </x:c>
      <x:c r="Y2055" s="151" t="n">
        <x:v>44588.9109375</x:v>
      </x:c>
      <x:c r="Z2055" s="151" t="n">
        <x:v>44588.913773148146</x:v>
      </x:c>
      <x:c r="AA2055" s="120" t="n">
        <x:v>50</x:v>
      </x:c>
      <x:c r="AB2055" s="120" t="str">
        <x:v>Normal</x:v>
      </x:c>
      <x:c r="AC2055" s="120" t="n">
        <x:v>1</x:v>
      </x:c>
      <x:c r="AD2055" s="120" t="n">
        <x:v>732</x:v>
      </x:c>
      <x:c r="AE2055" s="120" t="n">
        <x:v>8</x:v>
      </x:c>
      <x:c r="AF2055" s="120" t="n">
        <x:v>32</x:v>
      </x:c>
      <x:c r="AG2055" s="120" t="str">
        <x:v>train=1|anomaly=0</x:v>
      </x:c>
    </x:row>
    <x:row r="2056">
      <x:c r="A2056" s="120" t="n">
        <x:v>2055</x:v>
      </x:c>
      <x:c r="B2056" s="120" t="n">
        <x:v>0</x:v>
      </x:c>
      <x:c r="C2056" s="120" t="n">
        <x:v>1</x:v>
      </x:c>
      <x:c r="D2056" s="120" t="str">
        <x:v>CADC0872</x:v>
      </x:c>
      <x:c r="E2056" s="120" t="n">
        <x:v>5</x:v>
      </x:c>
      <x:c r="F2056" s="120" t="n">
        <x:v>265</x:v>
      </x:c>
      <x:c r="G2056" s="120" t="n">
        <x:v>54</x:v>
      </x:c>
      <x:c r="H2056" s="120" t="n">
        <x:v>0.0000056881284259259255</x:v>
      </x:c>
      <x:c r="I2056" s="120" t="n">
        <x:v>1.026029118418024e-9</x:v>
      </x:c>
      <x:c r="J2056" s="120" t="n">
        <x:v>0.000032031689284488636</x:v>
      </x:c>
      <x:c r="K2056" s="120" t="n">
        <x:v>-1.407236277116529</x:v>
      </x:c>
      <x:c r="L2056" s="120" t="n">
        <x:v>-0.09026418796062725</x:v>
      </x:c>
      <x:c r="M2056" s="120" t="n">
        <x:v>1</x:v>
      </x:c>
      <x:c r="N2056" s="120" t="n">
        <x:v>1</x:v>
      </x:c>
      <x:c r="O2056" s="120" t="n">
        <x:v>1</x:v>
      </x:c>
      <x:c r="P2056" s="120" t="n">
        <x:v>6</x:v>
      </x:c>
      <x:c r="Q2056" s="120" t="n">
        <x:v>19</x:v>
      </x:c>
      <x:c r="R2056" s="120" t="n">
        <x:v>1.4033993545353989e-11</x:v>
      </x:c>
      <x:c r="S2056" s="120" t="n">
        <x:v>1.631225667984247e-12</x:v>
      </x:c>
      <x:c r="T2056" s="120" t="n">
        <x:v>1325</x:v>
      </x:c>
      <x:c r="U2056" s="120" t="n">
        <x:v>270</x:v>
      </x:c>
      <x:c r="V2056" s="120" t="n">
        <x:v>3.871807994030279e-12</x:v>
      </x:c>
      <x:c r="W2056" s="120" t="n">
        <x:v>1.9000539229963406e-11</x:v>
      </x:c>
      <x:c r="X2056" s="120" t="n">
        <x:v>2056</x:v>
      </x:c>
      <x:c r="Y2056" s="151" t="n">
        <x:v>44588.913831018515</x:v>
      </x:c>
      <x:c r="Z2056" s="151" t="n">
        <x:v>44588.91689814815</x:v>
      </x:c>
      <x:c r="AA2056" s="120" t="n">
        <x:v>54</x:v>
      </x:c>
      <x:c r="AB2056" s="120" t="str">
        <x:v>Normal</x:v>
      </x:c>
      <x:c r="AC2056" s="120" t="n">
        <x:v>0</x:v>
      </x:c>
      <x:c r="AD2056" s="120"/>
      <x:c r="AE2056" s="120"/>
      <x:c r="AF2056" s="120"/>
      <x:c r="AG2056" s="120"/>
    </x:row>
    <x:row r="2057">
      <x:c r="A2057" s="120" t="n">
        <x:v>2056</x:v>
      </x:c>
      <x:c r="B2057" s="120" t="n">
        <x:v>0</x:v>
      </x:c>
      <x:c r="C2057" s="120" t="n">
        <x:v>1</x:v>
      </x:c>
      <x:c r="D2057" s="120" t="str">
        <x:v>CADC0872</x:v>
      </x:c>
      <x:c r="E2057" s="120" t="n">
        <x:v>5</x:v>
      </x:c>
      <x:c r="F2057" s="120" t="n">
        <x:v>210</x:v>
      </x:c>
      <x:c r="G2057" s="120" t="n">
        <x:v>43</x:v>
      </x:c>
      <x:c r="H2057" s="120" t="n">
        <x:v>-0.000005731291599999998</x:v>
      </x:c>
      <x:c r="I2057" s="120" t="n">
        <x:v>4.085934181865746e-10</x:v>
      </x:c>
      <x:c r="J2057" s="120" t="n">
        <x:v>0.000020213693828357413</x:v>
      </x:c>
      <x:c r="K2057" s="120" t="n">
        <x:v>-1.5240908734978484</x:v>
      </x:c>
      <x:c r="L2057" s="120" t="n">
        <x:v>0.019763316196464122</x:v>
      </x:c>
      <x:c r="M2057" s="120" t="n">
        <x:v>1</x:v>
      </x:c>
      <x:c r="N2057" s="120" t="n">
        <x:v>1</x:v>
      </x:c>
      <x:c r="O2057" s="120" t="n">
        <x:v>1</x:v>
      </x:c>
      <x:c r="P2057" s="120" t="n">
        <x:v>4</x:v>
      </x:c>
      <x:c r="Q2057" s="120" t="n">
        <x:v>11</x:v>
      </x:c>
      <x:c r="R2057" s="120" t="n">
        <x:v>9.272850374909201e-12</x:v>
      </x:c>
      <x:c r="S2057" s="120" t="n">
        <x:v>1.2100567908698461e-12</x:v>
      </x:c>
      <x:c r="T2057" s="120" t="n">
        <x:v>1050</x:v>
      </x:c>
      <x:c r="U2057" s="120" t="n">
        <x:v>215</x:v>
      </x:c>
      <x:c r="V2057" s="120" t="n">
        <x:v>1.9456829437455932e-12</x:v>
      </x:c>
      <x:c r="W2057" s="120" t="n">
        <x:v>9.50217251596685e-12</x:v>
      </x:c>
      <x:c r="X2057" s="120" t="n">
        <x:v>2057</x:v>
      </x:c>
      <x:c r="Y2057" s="151" t="n">
        <x:v>44588.91695601852</x:v>
      </x:c>
      <x:c r="Z2057" s="151" t="n">
        <x:v>44588.919386574074</x:v>
      </x:c>
      <x:c r="AA2057" s="120" t="n">
        <x:v>43</x:v>
      </x:c>
      <x:c r="AB2057" s="120" t="str">
        <x:v>Normal</x:v>
      </x:c>
      <x:c r="AC2057" s="120" t="n">
        <x:v>0</x:v>
      </x:c>
      <x:c r="AD2057" s="120"/>
      <x:c r="AE2057" s="120"/>
      <x:c r="AF2057" s="120"/>
      <x:c r="AG2057" s="120"/>
    </x:row>
    <x:row r="2058">
      <x:c r="A2058" s="120" t="n">
        <x:v>2057</x:v>
      </x:c>
      <x:c r="B2058" s="120" t="n">
        <x:v>0</x:v>
      </x:c>
      <x:c r="C2058" s="120" t="n">
        <x:v>1</x:v>
      </x:c>
      <x:c r="D2058" s="120" t="str">
        <x:v>CADC0872</x:v>
      </x:c>
      <x:c r="E2058" s="120" t="n">
        <x:v>5</x:v>
      </x:c>
      <x:c r="F2058" s="120" t="n">
        <x:v>255</x:v>
      </x:c>
      <x:c r="G2058" s="120" t="n">
        <x:v>52</x:v>
      </x:c>
      <x:c r="H2058" s="120" t="n">
        <x:v>0.0000034870044230769236</x:v>
      </x:c>
      <x:c r="I2058" s="120" t="n">
        <x:v>8.054077326889326e-10</x:v>
      </x:c>
      <x:c r="J2058" s="120" t="n">
        <x:v>0.00002837970635311318</x:v>
      </x:c>
      <x:c r="K2058" s="120" t="n">
        <x:v>-1.5027936032551983</x:v>
      </x:c>
      <x:c r="L2058" s="120" t="n">
        <x:v>0.0029388158108115247</x:v>
      </x:c>
      <x:c r="M2058" s="120" t="n">
        <x:v>1</x:v>
      </x:c>
      <x:c r="N2058" s="120" t="n">
        <x:v>1</x:v>
      </x:c>
      <x:c r="O2058" s="120" t="n">
        <x:v>1</x:v>
      </x:c>
      <x:c r="P2058" s="120" t="n">
        <x:v>5</x:v>
      </x:c>
      <x:c r="Q2058" s="120" t="n">
        <x:v>16</x:v>
      </x:c>
      <x:c r="R2058" s="120" t="n">
        <x:v>1.2487092946204617e-11</x:v>
      </x:c>
      <x:c r="S2058" s="120" t="n">
        <x:v>1.508857415395999e-12</x:v>
      </x:c>
      <x:c r="T2058" s="120" t="n">
        <x:v>1275</x:v>
      </x:c>
      <x:c r="U2058" s="120" t="n">
        <x:v>260</x:v>
      </x:c>
      <x:c r="V2058" s="120" t="n">
        <x:v>3.1584616968193436e-12</x:v>
      </x:c>
      <x:c r="W2058" s="120" t="n">
        <x:v>1.5488610244017934e-11</x:v>
      </x:c>
      <x:c r="X2058" s="120" t="n">
        <x:v>2058</x:v>
      </x:c>
      <x:c r="Y2058" s="151" t="n">
        <x:v>44588.919444444444</x:v>
      </x:c>
      <x:c r="Z2058" s="151" t="n">
        <x:v>44588.92239583333</x:v>
      </x:c>
      <x:c r="AA2058" s="120" t="n">
        <x:v>52</x:v>
      </x:c>
      <x:c r="AB2058" s="120" t="str">
        <x:v>Normal</x:v>
      </x:c>
      <x:c r="AC2058" s="120" t="n">
        <x:v>0</x:v>
      </x:c>
      <x:c r="AD2058" s="120"/>
      <x:c r="AE2058" s="120"/>
      <x:c r="AF2058" s="120"/>
      <x:c r="AG2058" s="120"/>
    </x:row>
    <x:row r="2059">
      <x:c r="A2059" s="120" t="n">
        <x:v>2058</x:v>
      </x:c>
      <x:c r="B2059" s="120" t="n">
        <x:v>0</x:v>
      </x:c>
      <x:c r="C2059" s="120" t="n">
        <x:v>0</x:v>
      </x:c>
      <x:c r="D2059" s="120" t="str">
        <x:v>CADC0872</x:v>
      </x:c>
      <x:c r="E2059" s="120" t="n">
        <x:v>5</x:v>
      </x:c>
      <x:c r="F2059" s="120" t="n">
        <x:v>256</x:v>
      </x:c>
      <x:c r="G2059" s="120" t="n">
        <x:v>52</x:v>
      </x:c>
      <x:c r="H2059" s="120" t="n">
        <x:v>0.0000025952744999999998</x:v>
      </x:c>
      <x:c r="I2059" s="120" t="n">
        <x:v>4.801447025547804e-10</x:v>
      </x:c>
      <x:c r="J2059" s="120" t="n">
        <x:v>0.000021912204420249015</x:v>
      </x:c>
      <x:c r="K2059" s="120" t="n">
        <x:v>-1.4978255065060835</x:v>
      </x:c>
      <x:c r="L2059" s="120" t="n">
        <x:v>0.00292506403977722</x:v>
      </x:c>
      <x:c r="M2059" s="120" t="n">
        <x:v>1</x:v>
      </x:c>
      <x:c r="N2059" s="120" t="n">
        <x:v>1</x:v>
      </x:c>
      <x:c r="O2059" s="120" t="n">
        <x:v>1</x:v>
      </x:c>
      <x:c r="P2059" s="120" t="n">
        <x:v>7</x:v>
      </x:c>
      <x:c r="Q2059" s="120" t="n">
        <x:v>16</x:v>
      </x:c>
      <x:c r="R2059" s="120" t="n">
        <x:v>7.443739260937545e-12</x:v>
      </x:c>
      <x:c r="S2059" s="120" t="n">
        <x:v>1.0632090531499207e-12</x:v>
      </x:c>
      <x:c r="T2059" s="120" t="n">
        <x:v>1286</x:v>
      </x:c>
      <x:c r="U2059" s="120" t="n">
        <x:v>260</x:v>
      </x:c>
      <x:c r="V2059" s="120" t="n">
        <x:v>1.875565244354611e-12</x:v>
      </x:c>
      <x:c r="W2059" s="120" t="n">
        <x:v>9.233551972207315e-12</x:v>
      </x:c>
      <x:c r="X2059" s="120" t="n">
        <x:v>2059</x:v>
      </x:c>
      <x:c r="Y2059" s="151" t="n">
        <x:v>44588.925416666665</x:v>
      </x:c>
      <x:c r="Z2059" s="151" t="n">
        <x:v>44588.92837962963</x:v>
      </x:c>
      <x:c r="AA2059" s="120" t="n">
        <x:v>52</x:v>
      </x:c>
      <x:c r="AB2059" s="120" t="str">
        <x:v>Normal</x:v>
      </x:c>
      <x:c r="AC2059" s="120" t="n">
        <x:v>1</x:v>
      </x:c>
      <x:c r="AD2059" s="120" t="n">
        <x:v>164</x:v>
      </x:c>
      <x:c r="AE2059" s="120" t="n">
        <x:v>2</x:v>
      </x:c>
      <x:c r="AF2059" s="120" t="n">
        <x:v>64</x:v>
      </x:c>
      <x:c r="AG2059" s="120" t="str">
        <x:v>train=0|anomaly=0</x:v>
      </x:c>
    </x:row>
    <x:row r="2060">
      <x:c r="A2060" s="120" t="n">
        <x:v>2059</x:v>
      </x:c>
      <x:c r="B2060" s="120" t="n">
        <x:v>0</x:v>
      </x:c>
      <x:c r="C2060" s="120" t="n">
        <x:v>1</x:v>
      </x:c>
      <x:c r="D2060" s="120" t="str">
        <x:v>CADC0872</x:v>
      </x:c>
      <x:c r="E2060" s="120" t="n">
        <x:v>5</x:v>
      </x:c>
      <x:c r="F2060" s="120" t="n">
        <x:v>261</x:v>
      </x:c>
      <x:c r="G2060" s="120" t="n">
        <x:v>53</x:v>
      </x:c>
      <x:c r="H2060" s="120" t="n">
        <x:v>-0.000001782453471698113</x:v>
      </x:c>
      <x:c r="I2060" s="120" t="n">
        <x:v>3.0814253568243047e-10</x:v>
      </x:c>
      <x:c r="J2060" s="120" t="n">
        <x:v>0.000017553989167207277</x:v>
      </x:c>
      <x:c r="K2060" s="120" t="n">
        <x:v>-1.490180818525342</x:v>
      </x:c>
      <x:c r="L2060" s="120" t="n">
        <x:v>-0.00023708516839911087</x:v>
      </x:c>
      <x:c r="M2060" s="120" t="n">
        <x:v>1</x:v>
      </x:c>
      <x:c r="N2060" s="120" t="n">
        <x:v>1</x:v>
      </x:c>
      <x:c r="O2060" s="120" t="n">
        <x:v>1</x:v>
      </x:c>
      <x:c r="P2060" s="120" t="n">
        <x:v>7</x:v>
      </x:c>
      <x:c r="Q2060" s="120" t="n">
        <x:v>18</x:v>
      </x:c>
      <x:c r="R2060" s="120" t="n">
        <x:v>4.728935913667634e-12</x:v>
      </x:c>
      <x:c r="S2060" s="120" t="n">
        <x:v>9.942356078952563e-13</x:v>
      </x:c>
      <x:c r="T2060" s="120" t="n">
        <x:v>1311</x:v>
      </x:c>
      <x:c r="U2060" s="120" t="n">
        <x:v>265</x:v>
      </x:c>
      <x:c r="V2060" s="120" t="n">
        <x:v>1.1806227420782777e-12</x:v>
      </x:c>
      <x:c r="W2060" s="120" t="n">
        <x:v>5.8140101072156696e-12</x:v>
      </x:c>
      <x:c r="X2060" s="120" t="n">
        <x:v>2060</x:v>
      </x:c>
      <x:c r="Y2060" s="151" t="n">
        <x:v>44588.9284375</x:v>
      </x:c>
      <x:c r="Z2060" s="151" t="n">
        <x:v>44588.93145833333</x:v>
      </x:c>
      <x:c r="AA2060" s="120" t="n">
        <x:v>53</x:v>
      </x:c>
      <x:c r="AB2060" s="120" t="str">
        <x:v>Normal</x:v>
      </x:c>
      <x:c r="AC2060" s="120" t="n">
        <x:v>1</x:v>
      </x:c>
      <x:c r="AD2060" s="120" t="n">
        <x:v>777</x:v>
      </x:c>
      <x:c r="AE2060" s="120" t="n">
        <x:v>8</x:v>
      </x:c>
      <x:c r="AF2060" s="120" t="n">
        <x:v>77</x:v>
      </x:c>
      <x:c r="AG2060" s="120" t="str">
        <x:v>train=1|anomaly=0</x:v>
      </x:c>
    </x:row>
    <x:row r="2061">
      <x:c r="A2061" s="120" t="n">
        <x:v>2060</x:v>
      </x:c>
      <x:c r="B2061" s="120" t="n">
        <x:v>0</x:v>
      </x:c>
      <x:c r="C2061" s="120" t="n">
        <x:v>1</x:v>
      </x:c>
      <x:c r="D2061" s="120" t="str">
        <x:v>CADC0872</x:v>
      </x:c>
      <x:c r="E2061" s="120" t="n">
        <x:v>5</x:v>
      </x:c>
      <x:c r="F2061" s="120" t="n">
        <x:v>245</x:v>
      </x:c>
      <x:c r="G2061" s="120" t="n">
        <x:v>50</x:v>
      </x:c>
      <x:c r="H2061" s="120" t="n">
        <x:v>0.000007064198500000001</x:v>
      </x:c>
      <x:c r="I2061" s="120" t="n">
        <x:v>5.163320264178197e-10</x:v>
      </x:c>
      <x:c r="J2061" s="120" t="n">
        <x:v>0.000022722940531934233</x:v>
      </x:c>
      <x:c r="K2061" s="120" t="n">
        <x:v>-1.4669161669155064</x:v>
      </x:c>
      <x:c r="L2061" s="120" t="n">
        <x:v>-0.04070356844689662</x:v>
      </x:c>
      <x:c r="M2061" s="120" t="n">
        <x:v>1</x:v>
      </x:c>
      <x:c r="N2061" s="120" t="n">
        <x:v>1</x:v>
      </x:c>
      <x:c r="O2061" s="120" t="n">
        <x:v>1</x:v>
      </x:c>
      <x:c r="P2061" s="120" t="n">
        <x:v>8</x:v>
      </x:c>
      <x:c r="Q2061" s="120" t="n">
        <x:v>19</x:v>
      </x:c>
      <x:c r="R2061" s="120" t="n">
        <x:v>8.77131827882747e-12</x:v>
      </x:c>
      <x:c r="S2061" s="120" t="n">
        <x:v>1.4182803708243681e-12</x:v>
      </x:c>
      <x:c r="T2061" s="120" t="n">
        <x:v>1225</x:v>
      </x:c>
      <x:c r="U2061" s="120" t="n">
        <x:v>250</x:v>
      </x:c>
      <x:c r="V2061" s="120" t="n">
        <x:v>2.1074776588482437e-12</x:v>
      </x:c>
      <x:c r="W2061" s="120" t="n">
        <x:v>1.0326640528356394e-11</x:v>
      </x:c>
      <x:c r="X2061" s="120" t="n">
        <x:v>2061</x:v>
      </x:c>
      <x:c r="Y2061" s="151" t="n">
        <x:v>44588.9315162037</x:v>
      </x:c>
      <x:c r="Z2061" s="151" t="n">
        <x:v>44588.93435185185</x:v>
      </x:c>
      <x:c r="AA2061" s="120" t="n">
        <x:v>50</x:v>
      </x:c>
      <x:c r="AB2061" s="120" t="str">
        <x:v>Normal</x:v>
      </x:c>
      <x:c r="AC2061" s="120" t="n">
        <x:v>0</x:v>
      </x:c>
      <x:c r="AD2061" s="120"/>
      <x:c r="AE2061" s="120"/>
      <x:c r="AF2061" s="120"/>
      <x:c r="AG2061" s="120"/>
    </x:row>
    <x:row r="2062">
      <x:c r="A2062" s="120" t="n">
        <x:v>2061</x:v>
      </x:c>
      <x:c r="B2062" s="120" t="n">
        <x:v>0</x:v>
      </x:c>
      <x:c r="C2062" s="120" t="n">
        <x:v>1</x:v>
      </x:c>
      <x:c r="D2062" s="120" t="str">
        <x:v>CADC0872</x:v>
      </x:c>
      <x:c r="E2062" s="120" t="n">
        <x:v>5</x:v>
      </x:c>
      <x:c r="F2062" s="120" t="n">
        <x:v>220</x:v>
      </x:c>
      <x:c r="G2062" s="120" t="n">
        <x:v>45</x:v>
      </x:c>
      <x:c r="H2062" s="120" t="n">
        <x:v>-0.000003786227044444444</x:v>
      </x:c>
      <x:c r="I2062" s="120" t="n">
        <x:v>6.078579653982617e-10</x:v>
      </x:c>
      <x:c r="J2062" s="120" t="n">
        <x:v>0.000024654775711781716</x:v>
      </x:c>
      <x:c r="K2062" s="120" t="n">
        <x:v>-1.3048457237353313</x:v>
      </x:c>
      <x:c r="L2062" s="120" t="n">
        <x:v>-0.15002787008814827</x:v>
      </x:c>
      <x:c r="M2062" s="120" t="n">
        <x:v>1</x:v>
      </x:c>
      <x:c r="N2062" s="120" t="n">
        <x:v>1</x:v>
      </x:c>
      <x:c r="O2062" s="120" t="n">
        <x:v>1</x:v>
      </x:c>
      <x:c r="P2062" s="120" t="n">
        <x:v>5</x:v>
      </x:c>
      <x:c r="Q2062" s="120" t="n">
        <x:v>14</x:v>
      </x:c>
      <x:c r="R2062" s="120" t="n">
        <x:v>1.186445924403549e-11</x:v>
      </x:c>
      <x:c r="S2062" s="120" t="n">
        <x:v>1.8861450954656693e-12</x:v>
      </x:c>
      <x:c r="T2062" s="120" t="n">
        <x:v>1100</x:v>
      </x:c>
      <x:c r="U2062" s="120" t="n">
        <x:v>225</x:v>
      </x:c>
      <x:c r="V2062" s="120" t="n">
        <x:v>2.76299075181028e-12</x:v>
      </x:c>
      <x:c r="W2062" s="120" t="n">
        <x:v>1.3507954786628036e-11</x:v>
      </x:c>
      <x:c r="X2062" s="120" t="n">
        <x:v>2062</x:v>
      </x:c>
      <x:c r="Y2062" s="151" t="n">
        <x:v>44588.93440972222</x:v>
      </x:c>
      <x:c r="Z2062" s="151" t="n">
        <x:v>44588.936956018515</x:v>
      </x:c>
      <x:c r="AA2062" s="120" t="n">
        <x:v>45</x:v>
      </x:c>
      <x:c r="AB2062" s="120" t="str">
        <x:v>Normal</x:v>
      </x:c>
      <x:c r="AC2062" s="120" t="n">
        <x:v>1</x:v>
      </x:c>
      <x:c r="AD2062" s="120" t="n">
        <x:v>830</x:v>
      </x:c>
      <x:c r="AE2062" s="120" t="n">
        <x:v>9</x:v>
      </x:c>
      <x:c r="AF2062" s="120" t="n">
        <x:v>30</x:v>
      </x:c>
      <x:c r="AG2062" s="120" t="str">
        <x:v>train=1|anomaly=0</x:v>
      </x:c>
    </x:row>
    <x:row r="2063">
      <x:c r="A2063" s="120" t="n">
        <x:v>2062</x:v>
      </x:c>
      <x:c r="B2063" s="120" t="n">
        <x:v>0</x:v>
      </x:c>
      <x:c r="C2063" s="120" t="n">
        <x:v>1</x:v>
      </x:c>
      <x:c r="D2063" s="120" t="str">
        <x:v>CADC0872</x:v>
      </x:c>
      <x:c r="E2063" s="120" t="n">
        <x:v>5</x:v>
      </x:c>
      <x:c r="F2063" s="120" t="n">
        <x:v>255</x:v>
      </x:c>
      <x:c r="G2063" s="120" t="n">
        <x:v>52</x:v>
      </x:c>
      <x:c r="H2063" s="120" t="n">
        <x:v>-6.024436538461535e-7</x:v>
      </x:c>
      <x:c r="I2063" s="120" t="n">
        <x:v>1.0555071532848655e-9</x:v>
      </x:c>
      <x:c r="J2063" s="120" t="n">
        <x:v>0.000032488569578928305</x:v>
      </x:c>
      <x:c r="K2063" s="120" t="n">
        <x:v>-1.5000571762907648</x:v>
      </x:c>
      <x:c r="L2063" s="120" t="n">
        <x:v>0.013283445472361693</x:v>
      </x:c>
      <x:c r="M2063" s="120" t="n">
        <x:v>1</x:v>
      </x:c>
      <x:c r="N2063" s="120" t="n">
        <x:v>1</x:v>
      </x:c>
      <x:c r="O2063" s="120" t="n">
        <x:v>1</x:v>
      </x:c>
      <x:c r="P2063" s="120" t="n">
        <x:v>4</x:v>
      </x:c>
      <x:c r="Q2063" s="120" t="n">
        <x:v>16</x:v>
      </x:c>
      <x:c r="R2063" s="120" t="n">
        <x:v>1.6198297343170012e-11</x:v>
      </x:c>
      <x:c r="S2063" s="120" t="n">
        <x:v>1.8012949261680007e-12</x:v>
      </x:c>
      <x:c r="T2063" s="120" t="n">
        <x:v>1275</x:v>
      </x:c>
      <x:c r="U2063" s="120" t="n">
        <x:v>260</x:v>
      </x:c>
      <x:c r="V2063" s="120" t="n">
        <x:v>4.139243738372021e-12</x:v>
      </x:c>
      <x:c r="W2063" s="120" t="n">
        <x:v>2.0298214486247412e-11</x:v>
      </x:c>
      <x:c r="X2063" s="120" t="n">
        <x:v>2063</x:v>
      </x:c>
      <x:c r="Y2063" s="151" t="n">
        <x:v>44588.93701388889</x:v>
      </x:c>
      <x:c r="Z2063" s="151" t="n">
        <x:v>44588.93996527778</x:v>
      </x:c>
      <x:c r="AA2063" s="120" t="n">
        <x:v>52</x:v>
      </x:c>
      <x:c r="AB2063" s="120" t="str">
        <x:v>Normal</x:v>
      </x:c>
      <x:c r="AC2063" s="120" t="n">
        <x:v>0</x:v>
      </x:c>
      <x:c r="AD2063" s="120"/>
      <x:c r="AE2063" s="120"/>
      <x:c r="AF2063" s="120"/>
      <x:c r="AG2063" s="120"/>
    </x:row>
    <x:row r="2064">
      <x:c r="A2064" s="120" t="n">
        <x:v>2063</x:v>
      </x:c>
      <x:c r="B2064" s="120" t="n">
        <x:v>0</x:v>
      </x:c>
      <x:c r="C2064" s="120" t="n">
        <x:v>1</x:v>
      </x:c>
      <x:c r="D2064" s="120" t="str">
        <x:v>CADC0872</x:v>
      </x:c>
      <x:c r="E2064" s="120" t="n">
        <x:v>5</x:v>
      </x:c>
      <x:c r="F2064" s="120" t="n">
        <x:v>220</x:v>
      </x:c>
      <x:c r="G2064" s="120" t="n">
        <x:v>45</x:v>
      </x:c>
      <x:c r="H2064" s="120" t="n">
        <x:v>-0.000006672847511111111</x:v>
      </x:c>
      <x:c r="I2064" s="120" t="n">
        <x:v>3.219771422456184e-10</x:v>
      </x:c>
      <x:c r="J2064" s="120" t="n">
        <x:v>0.000017943721527197707</x:v>
      </x:c>
      <x:c r="K2064" s="120" t="n">
        <x:v>-0.4981591962125802</x:v>
      </x:c>
      <x:c r="L2064" s="120" t="n">
        <x:v>-0.7845009995268448</x:v>
      </x:c>
      <x:c r="M2064" s="120" t="n">
        <x:v>1</x:v>
      </x:c>
      <x:c r="N2064" s="120" t="n">
        <x:v>1</x:v>
      </x:c>
      <x:c r="O2064" s="120" t="n">
        <x:v>1</x:v>
      </x:c>
      <x:c r="P2064" s="120" t="n">
        <x:v>10</x:v>
      </x:c>
      <x:c r="Q2064" s="120" t="n">
        <x:v>16</x:v>
      </x:c>
      <x:c r="R2064" s="120" t="n">
        <x:v>4.523463770643157e-12</x:v>
      </x:c>
      <x:c r="S2064" s="120" t="n">
        <x:v>1.1612517653432725e-12</x:v>
      </x:c>
      <x:c r="T2064" s="120" t="n">
        <x:v>1100</x:v>
      </x:c>
      <x:c r="U2064" s="120" t="n">
        <x:v>225</x:v>
      </x:c>
      <x:c r="V2064" s="120" t="n">
        <x:v>1.4635324647528108e-12</x:v>
      </x:c>
      <x:c r="W2064" s="120" t="n">
        <x:v>7.155047605458186e-12</x:v>
      </x:c>
      <x:c r="X2064" s="120" t="n">
        <x:v>2064</x:v>
      </x:c>
      <x:c r="Y2064" s="151" t="n">
        <x:v>44588.94002314815</x:v>
      </x:c>
      <x:c r="Z2064" s="151" t="n">
        <x:v>44588.94256944444</x:v>
      </x:c>
      <x:c r="AA2064" s="120" t="n">
        <x:v>45</x:v>
      </x:c>
      <x:c r="AB2064" s="120" t="str">
        <x:v>Normal</x:v>
      </x:c>
      <x:c r="AC2064" s="120" t="n">
        <x:v>0</x:v>
      </x:c>
      <x:c r="AD2064" s="120"/>
      <x:c r="AE2064" s="120"/>
      <x:c r="AF2064" s="120"/>
      <x:c r="AG2064" s="120"/>
    </x:row>
    <x:row r="2065">
      <x:c r="A2065" s="120" t="n">
        <x:v>2064</x:v>
      </x:c>
      <x:c r="B2065" s="120" t="n">
        <x:v>0</x:v>
      </x:c>
      <x:c r="C2065" s="120" t="n">
        <x:v>1</x:v>
      </x:c>
      <x:c r="D2065" s="120" t="str">
        <x:v>CADC0872</x:v>
      </x:c>
      <x:c r="E2065" s="120" t="n">
        <x:v>5</x:v>
      </x:c>
      <x:c r="F2065" s="120" t="n">
        <x:v>235</x:v>
      </x:c>
      <x:c r="G2065" s="120" t="n">
        <x:v>48</x:v>
      </x:c>
      <x:c r="H2065" s="120" t="n">
        <x:v>0.0000037476030833333335</x:v>
      </x:c>
      <x:c r="I2065" s="120" t="n">
        <x:v>6.115317815603008e-10</x:v>
      </x:c>
      <x:c r="J2065" s="120" t="n">
        <x:v>0.00002472916863868053</x:v>
      </x:c>
      <x:c r="K2065" s="120" t="n">
        <x:v>-0.8247891997365837</x:v>
      </x:c>
      <x:c r="L2065" s="120" t="n">
        <x:v>-0.5452023179772262</x:v>
      </x:c>
      <x:c r="M2065" s="120" t="n">
        <x:v>1</x:v>
      </x:c>
      <x:c r="N2065" s="120" t="n">
        <x:v>1</x:v>
      </x:c>
      <x:c r="O2065" s="120" t="n">
        <x:v>1</x:v>
      </x:c>
      <x:c r="P2065" s="120" t="n">
        <x:v>5</x:v>
      </x:c>
      <x:c r="Q2065" s="120" t="n">
        <x:v>15</x:v>
      </x:c>
      <x:c r="R2065" s="120" t="n">
        <x:v>8.415105667291461e-12</x:v>
      </x:c>
      <x:c r="S2065" s="120" t="n">
        <x:v>1.0984822384632085e-12</x:v>
      </x:c>
      <x:c r="T2065" s="120" t="n">
        <x:v>1175</x:v>
      </x:c>
      <x:c r="U2065" s="120" t="n">
        <x:v>240</x:v>
      </x:c>
      <x:c r="V2065" s="120" t="n">
        <x:v>2.602262900256599e-12</x:v>
      </x:c>
      <x:c r="W2065" s="120" t="n">
        <x:v>1.2740245449172933e-11</x:v>
      </x:c>
      <x:c r="X2065" s="120" t="n">
        <x:v>2065</x:v>
      </x:c>
      <x:c r="Y2065" s="151" t="n">
        <x:v>44588.94262731481</x:v>
      </x:c>
      <x:c r="Z2065" s="151" t="n">
        <x:v>44588.94534722222</x:v>
      </x:c>
      <x:c r="AA2065" s="120" t="n">
        <x:v>48</x:v>
      </x:c>
      <x:c r="AB2065" s="120" t="str">
        <x:v>Normal</x:v>
      </x:c>
      <x:c r="AC2065" s="120" t="n">
        <x:v>1</x:v>
      </x:c>
      <x:c r="AD2065" s="120" t="n">
        <x:v>96</x:v>
      </x:c>
      <x:c r="AE2065" s="120" t="n">
        <x:v>1</x:v>
      </x:c>
      <x:c r="AF2065" s="120" t="n">
        <x:v>96</x:v>
      </x:c>
      <x:c r="AG2065" s="120" t="str">
        <x:v>train=1|anomaly=0</x:v>
      </x:c>
    </x:row>
    <x:row r="2066">
      <x:c r="A2066" s="120" t="n">
        <x:v>2065</x:v>
      </x:c>
      <x:c r="B2066" s="120" t="n">
        <x:v>1</x:v>
      </x:c>
      <x:c r="C2066" s="120" t="n">
        <x:v>0</x:v>
      </x:c>
      <x:c r="D2066" s="120" t="str">
        <x:v>CADC0872</x:v>
      </x:c>
      <x:c r="E2066" s="120" t="n">
        <x:v>5</x:v>
      </x:c>
      <x:c r="F2066" s="120" t="n">
        <x:v>345</x:v>
      </x:c>
      <x:c r="G2066" s="120" t="n">
        <x:v>70</x:v>
      </x:c>
      <x:c r="H2066" s="120" t="n">
        <x:v>0.000011100248445714287</x:v>
      </x:c>
      <x:c r="I2066" s="120" t="n">
        <x:v>8.462866464431917e-10</x:v>
      </x:c>
      <x:c r="J2066" s="120" t="n">
        <x:v>0.00002909100628103455</x:v>
      </x:c>
      <x:c r="K2066" s="120" t="n">
        <x:v>-0.6553961362825231</x:v>
      </x:c>
      <x:c r="L2066" s="120" t="n">
        <x:v>-0.7469891619279626</x:v>
      </x:c>
      <x:c r="M2066" s="120" t="n">
        <x:v>3</x:v>
      </x:c>
      <x:c r="N2066" s="120" t="n">
        <x:v>1</x:v>
      </x:c>
      <x:c r="O2066" s="120" t="n">
        <x:v>1</x:v>
      </x:c>
      <x:c r="P2066" s="120" t="n">
        <x:v>3</x:v>
      </x:c>
      <x:c r="Q2066" s="120" t="n">
        <x:v>3</x:v>
      </x:c>
      <x:c r="R2066" s="120" t="n">
        <x:v>9.12739735609753e-11</x:v>
      </x:c>
      <x:c r="S2066" s="120" t="n">
        <x:v>2.3229013095952772e-10</x:v>
      </x:c>
      <x:c r="T2066" s="120" t="n">
        <x:v>1725</x:v>
      </x:c>
      <x:c r="U2066" s="120" t="n">
        <x:v>350</x:v>
      </x:c>
      <x:c r="V2066" s="120" t="n">
        <x:v>2.4530047722991063e-12</x:v>
      </x:c>
      <x:c r="W2066" s="120" t="n">
        <x:v>1.2089809234902737e-11</x:v>
      </x:c>
      <x:c r="X2066" s="120" t="n">
        <x:v>2066</x:v>
      </x:c>
      <x:c r="Y2066" s="151" t="n">
        <x:v>44588.94540509259</x:v>
      </x:c>
      <x:c r="Z2066" s="151" t="n">
        <x:v>44588.94939814815</x:v>
      </x:c>
      <x:c r="AA2066" s="120" t="n">
        <x:v>70</x:v>
      </x:c>
      <x:c r="AB2066" s="120" t="str">
        <x:v>Anomalous</x:v>
      </x:c>
      <x:c r="AC2066" s="120" t="n">
        <x:v>1</x:v>
      </x:c>
      <x:c r="AD2066" s="120" t="n">
        <x:v>589</x:v>
      </x:c>
      <x:c r="AE2066" s="120" t="n">
        <x:v>6</x:v>
      </x:c>
      <x:c r="AF2066" s="120" t="n">
        <x:v>89</x:v>
      </x:c>
      <x:c r="AG2066" s="120" t="str">
        <x:v>train=0|anomaly=1</x:v>
      </x:c>
    </x:row>
    <x:row r="2067">
      <x:c r="A2067" s="120" t="n">
        <x:v>2066</x:v>
      </x:c>
      <x:c r="B2067" s="120" t="n">
        <x:v>0</x:v>
      </x:c>
      <x:c r="C2067" s="120" t="n">
        <x:v>0</x:v>
      </x:c>
      <x:c r="D2067" s="120" t="str">
        <x:v>CADC0872</x:v>
      </x:c>
      <x:c r="E2067" s="120" t="n">
        <x:v>5</x:v>
      </x:c>
      <x:c r="F2067" s="120" t="n">
        <x:v>380</x:v>
      </x:c>
      <x:c r="G2067" s="120" t="n">
        <x:v>77</x:v>
      </x:c>
      <x:c r="H2067" s="120" t="n">
        <x:v>-0.00001340854486883117</x:v>
      </x:c>
      <x:c r="I2067" s="120" t="n">
        <x:v>4.892700361361504e-10</x:v>
      </x:c>
      <x:c r="J2067" s="120" t="n">
        <x:v>0.00002211944927289444</x:v>
      </x:c>
      <x:c r="K2067" s="120" t="n">
        <x:v>-1.476610485869116</x:v>
      </x:c>
      <x:c r="L2067" s="120" t="n">
        <x:v>-0.0885617786041153</x:v>
      </x:c>
      <x:c r="M2067" s="120" t="n">
        <x:v>1</x:v>
      </x:c>
      <x:c r="N2067" s="120" t="n">
        <x:v>1</x:v>
      </x:c>
      <x:c r="O2067" s="120" t="n">
        <x:v>1</x:v>
      </x:c>
      <x:c r="P2067" s="120" t="n">
        <x:v>19</x:v>
      </x:c>
      <x:c r="Q2067" s="120" t="n">
        <x:v>25</x:v>
      </x:c>
      <x:c r="R2067" s="120" t="n">
        <x:v>3.6692226660592575e-12</x:v>
      </x:c>
      <x:c r="S2067" s="120" t="n">
        <x:v>9.844937666026825e-13</x:v>
      </x:c>
      <x:c r="T2067" s="120" t="n">
        <x:v>1932</x:v>
      </x:c>
      <x:c r="U2067" s="120" t="n">
        <x:v>385</x:v>
      </x:c>
      <x:c r="V2067" s="120" t="n">
        <x:v>1.2875527266740801e-12</x:v>
      </x:c>
      <x:c r="W2067" s="120" t="n">
        <x:v>6.354156313456499e-12</x:v>
      </x:c>
      <x:c r="X2067" s="120" t="n">
        <x:v>2067</x:v>
      </x:c>
      <x:c r="Y2067" s="151" t="n">
        <x:v>44589.07383101852</x:v>
      </x:c>
      <x:c r="Z2067" s="151" t="n">
        <x:v>44589.07822916667</x:v>
      </x:c>
      <x:c r="AA2067" s="120" t="n">
        <x:v>77</x:v>
      </x:c>
      <x:c r="AB2067" s="120" t="str">
        <x:v>Normal</x:v>
      </x:c>
      <x:c r="AC2067" s="120" t="n">
        <x:v>1</x:v>
      </x:c>
      <x:c r="AD2067" s="120" t="n">
        <x:v>843</x:v>
      </x:c>
      <x:c r="AE2067" s="120" t="n">
        <x:v>9</x:v>
      </x:c>
      <x:c r="AF2067" s="120" t="n">
        <x:v>43</x:v>
      </x:c>
      <x:c r="AG2067" s="120" t="str">
        <x:v>train=0|anomaly=0</x:v>
      </x:c>
    </x:row>
    <x:row r="2068">
      <x:c r="A2068" s="120" t="n">
        <x:v>2067</x:v>
      </x:c>
      <x:c r="B2068" s="120" t="n">
        <x:v>0</x:v>
      </x:c>
      <x:c r="C2068" s="120" t="n">
        <x:v>1</x:v>
      </x:c>
      <x:c r="D2068" s="120" t="str">
        <x:v>CADC0872</x:v>
      </x:c>
      <x:c r="E2068" s="120" t="n">
        <x:v>5</x:v>
      </x:c>
      <x:c r="F2068" s="120" t="n">
        <x:v>240</x:v>
      </x:c>
      <x:c r="G2068" s="120" t="n">
        <x:v>49</x:v>
      </x:c>
      <x:c r="H2068" s="120" t="n">
        <x:v>-0.000023052229163265304</x:v>
      </x:c>
      <x:c r="I2068" s="120" t="n">
        <x:v>2.87881267557119e-10</x:v>
      </x:c>
      <x:c r="J2068" s="120" t="n">
        <x:v>0.000016967064199711128</x:v>
      </x:c>
      <x:c r="K2068" s="120" t="n">
        <x:v>-1.51903833834972</x:v>
      </x:c>
      <x:c r="L2068" s="120" t="n">
        <x:v>0.013046155859425994</x:v>
      </x:c>
      <x:c r="M2068" s="120" t="n">
        <x:v>1</x:v>
      </x:c>
      <x:c r="N2068" s="120" t="n">
        <x:v>1</x:v>
      </x:c>
      <x:c r="O2068" s="120" t="n">
        <x:v>1</x:v>
      </x:c>
      <x:c r="P2068" s="120" t="n">
        <x:v>10</x:v>
      </x:c>
      <x:c r="Q2068" s="120" t="n">
        <x:v>14</x:v>
      </x:c>
      <x:c r="R2068" s="120" t="n">
        <x:v>5.428127375573035e-12</x:v>
      </x:c>
      <x:c r="S2068" s="120" t="n">
        <x:v>1.6730982878067657e-12</x:v>
      </x:c>
      <x:c r="T2068" s="120" t="n">
        <x:v>1210</x:v>
      </x:c>
      <x:c r="U2068" s="120" t="n">
        <x:v>245</x:v>
      </x:c>
      <x:c r="V2068" s="120" t="n">
        <x:v>1.1995052814879959e-12</x:v>
      </x:c>
      <x:c r="W2068" s="120" t="n">
        <x:v>5.875127909328959e-12</x:v>
      </x:c>
      <x:c r="X2068" s="120" t="n">
        <x:v>2068</x:v>
      </x:c>
      <x:c r="Y2068" s="151" t="n">
        <x:v>44589.07829861111</x:v>
      </x:c>
      <x:c r="Z2068" s="151" t="n">
        <x:v>44589.08107638889</x:v>
      </x:c>
      <x:c r="AA2068" s="120" t="n">
        <x:v>49</x:v>
      </x:c>
      <x:c r="AB2068" s="120" t="str">
        <x:v>Normal</x:v>
      </x:c>
      <x:c r="AC2068" s="120" t="n">
        <x:v>0</x:v>
      </x:c>
      <x:c r="AD2068" s="120"/>
      <x:c r="AE2068" s="120"/>
      <x:c r="AF2068" s="120"/>
      <x:c r="AG2068" s="120"/>
    </x:row>
    <x:row r="2069">
      <x:c r="A2069" s="120" t="n">
        <x:v>2068</x:v>
      </x:c>
      <x:c r="B2069" s="120" t="n">
        <x:v>1</x:v>
      </x:c>
      <x:c r="C2069" s="120" t="n">
        <x:v>0</x:v>
      </x:c>
      <x:c r="D2069" s="120" t="str">
        <x:v>CADC0872</x:v>
      </x:c>
      <x:c r="E2069" s="120" t="n">
        <x:v>5</x:v>
      </x:c>
      <x:c r="F2069" s="120" t="n">
        <x:v>250</x:v>
      </x:c>
      <x:c r="G2069" s="120" t="n">
        <x:v>27</x:v>
      </x:c>
      <x:c r="H2069" s="120" t="n">
        <x:v>-0.00002293999433333333</x:v>
      </x:c>
      <x:c r="I2069" s="120" t="n">
        <x:v>3.2269981254756456e-10</x:v>
      </x:c>
      <x:c r="J2069" s="120" t="n">
        <x:v>0.0000179638473759817</x:v>
      </x:c>
      <x:c r="K2069" s="120" t="n">
        <x:v>-0.7263132530339496</x:v>
      </x:c>
      <x:c r="L2069" s="120" t="n">
        <x:v>0.621775650074938</x:v>
      </x:c>
      <x:c r="M2069" s="120" t="n">
        <x:v>1</x:v>
      </x:c>
      <x:c r="N2069" s="120" t="n">
        <x:v>1</x:v>
      </x:c>
      <x:c r="O2069" s="120" t="n">
        <x:v>0</x:v>
      </x:c>
      <x:c r="P2069" s="120" t="n">
        <x:v>1</x:v>
      </x:c>
      <x:c r="Q2069" s="120" t="n">
        <x:v>1</x:v>
      </x:c>
      <x:c r="R2069" s="120" t="n">
        <x:v>6.548432013533242e-11</x:v>
      </x:c>
      <x:c r="S2069" s="120" t="n">
        <x:v>1.2321673837738219e-10</x:v>
      </x:c>
      <x:c r="T2069" s="120" t="n">
        <x:v>16250</x:v>
      </x:c>
      <x:c r="U2069" s="120" t="n">
        <x:v>135</x:v>
      </x:c>
      <x:c r="V2069" s="120" t="n">
        <x:v>1.2907992501902583e-12</x:v>
      </x:c>
      <x:c r="W2069" s="120" t="n">
        <x:v>1.1951844909169058e-11</x:v>
      </x:c>
      <x:c r="X2069" s="120" t="n">
        <x:v>2069</x:v>
      </x:c>
      <x:c r="Y2069" s="151" t="n">
        <x:v>44589.08113425926</x:v>
      </x:c>
      <x:c r="Z2069" s="151" t="n">
        <x:v>44589.084027777775</x:v>
      </x:c>
      <x:c r="AA2069" s="120" t="n">
        <x:v>27</x:v>
      </x:c>
      <x:c r="AB2069" s="120" t="str">
        <x:v>Anomalous</x:v>
      </x:c>
      <x:c r="AC2069" s="120" t="n">
        <x:v>0</x:v>
      </x:c>
      <x:c r="AD2069" s="120"/>
      <x:c r="AE2069" s="120"/>
      <x:c r="AF2069" s="120"/>
      <x:c r="AG2069" s="120"/>
    </x:row>
    <x:row r="2070">
      <x:c r="A2070" s="120" t="n">
        <x:v>2069</x:v>
      </x:c>
      <x:c r="B2070" s="120" t="n">
        <x:v>1</x:v>
      </x:c>
      <x:c r="C2070" s="120" t="n">
        <x:v>1</x:v>
      </x:c>
      <x:c r="D2070" s="120" t="str">
        <x:v>CADC0872</x:v>
      </x:c>
      <x:c r="E2070" s="120" t="n">
        <x:v>5</x:v>
      </x:c>
      <x:c r="F2070" s="120" t="n">
        <x:v>250</x:v>
      </x:c>
      <x:c r="G2070" s="120" t="n">
        <x:v>51</x:v>
      </x:c>
      <x:c r="H2070" s="120" t="n">
        <x:v>0.000009016336519607842</x:v>
      </x:c>
      <x:c r="I2070" s="120" t="n">
        <x:v>3.828828020776236e-10</x:v>
      </x:c>
      <x:c r="J2070" s="120" t="n">
        <x:v>0.000019567391294641797</x:v>
      </x:c>
      <x:c r="K2070" s="120" t="n">
        <x:v>-1.046049035116299</x:v>
      </x:c>
      <x:c r="L2070" s="120" t="n">
        <x:v>-0.3423723032234838</x:v>
      </x:c>
      <x:c r="M2070" s="120" t="n">
        <x:v>1</x:v>
      </x:c>
      <x:c r="N2070" s="120" t="n">
        <x:v>1</x:v>
      </x:c>
      <x:c r="O2070" s="120" t="n">
        <x:v>1</x:v>
      </x:c>
      <x:c r="P2070" s="120" t="n">
        <x:v>5</x:v>
      </x:c>
      <x:c r="Q2070" s="120" t="n">
        <x:v>7</x:v>
      </x:c>
      <x:c r="R2070" s="120" t="n">
        <x:v>9.681369791676529e-12</x:v>
      </x:c>
      <x:c r="S2070" s="120" t="n">
        <x:v>9.061556303678248e-12</x:v>
      </x:c>
      <x:c r="T2070" s="120" t="n">
        <x:v>1250</x:v>
      </x:c>
      <x:c r="U2070" s="120" t="n">
        <x:v>255</x:v>
      </x:c>
      <x:c r="V2070" s="120" t="n">
        <x:v>1.5315312083104943e-12</x:v>
      </x:c>
      <x:c r="W2070" s="120" t="n">
        <x:v>7.507505923090658e-12</x:v>
      </x:c>
      <x:c r="X2070" s="120" t="n">
        <x:v>2070</x:v>
      </x:c>
      <x:c r="Y2070" s="151" t="n">
        <x:v>44589.54021990741</x:v>
      </x:c>
      <x:c r="Z2070" s="151" t="n">
        <x:v>44589.54311342593</x:v>
      </x:c>
      <x:c r="AA2070" s="120" t="n">
        <x:v>51</x:v>
      </x:c>
      <x:c r="AB2070" s="120" t="str">
        <x:v>Anomalous</x:v>
      </x:c>
      <x:c r="AC2070" s="120" t="n">
        <x:v>0</x:v>
      </x:c>
      <x:c r="AD2070" s="120"/>
      <x:c r="AE2070" s="120"/>
      <x:c r="AF2070" s="120"/>
      <x:c r="AG2070" s="120"/>
    </x:row>
    <x:row r="2071">
      <x:c r="A2071" s="120" t="n">
        <x:v>2070</x:v>
      </x:c>
      <x:c r="B2071" s="120" t="n">
        <x:v>1</x:v>
      </x:c>
      <x:c r="C2071" s="120" t="n">
        <x:v>1</x:v>
      </x:c>
      <x:c r="D2071" s="120" t="str">
        <x:v>CADC0872</x:v>
      </x:c>
      <x:c r="E2071" s="120" t="n">
        <x:v>5</x:v>
      </x:c>
      <x:c r="F2071" s="120" t="n">
        <x:v>321</x:v>
      </x:c>
      <x:c r="G2071" s="120" t="n">
        <x:v>65</x:v>
      </x:c>
      <x:c r="H2071" s="120" t="n">
        <x:v>-0.00000284764764</x:v>
      </x:c>
      <x:c r="I2071" s="120" t="n">
        <x:v>3.9019403365885284e-10</x:v>
      </x:c>
      <x:c r="J2071" s="120" t="n">
        <x:v>0.00001975332968536831</x:v>
      </x:c>
      <x:c r="K2071" s="120" t="n">
        <x:v>-1.4264841179812764</x:v>
      </x:c>
      <x:c r="L2071" s="120" t="n">
        <x:v>0.12204417382283887</x:v>
      </x:c>
      <x:c r="M2071" s="120" t="n">
        <x:v>2</x:v>
      </x:c>
      <x:c r="N2071" s="120" t="n">
        <x:v>1</x:v>
      </x:c>
      <x:c r="O2071" s="120" t="n">
        <x:v>1</x:v>
      </x:c>
      <x:c r="P2071" s="120" t="n">
        <x:v>9</x:v>
      </x:c>
      <x:c r="Q2071" s="120" t="n">
        <x:v>10</x:v>
      </x:c>
      <x:c r="R2071" s="120" t="n">
        <x:v>1.7636711973765158e-11</x:v>
      </x:c>
      <x:c r="S2071" s="120" t="n">
        <x:v>4.247802266461379e-11</x:v>
      </x:c>
      <x:c r="T2071" s="120" t="n">
        <x:v>1617</x:v>
      </x:c>
      <x:c r="U2071" s="120" t="n">
        <x:v>325</x:v>
      </x:c>
      <x:c r="V2071" s="120" t="n">
        <x:v>1.2155577372549932e-12</x:v>
      </x:c>
      <x:c r="W2071" s="120" t="n">
        <x:v>6.00298513321312e-12</x:v>
      </x:c>
      <x:c r="X2071" s="120" t="n">
        <x:v>2071</x:v>
      </x:c>
      <x:c r="Y2071" s="151" t="n">
        <x:v>44589.55412037037</x:v>
      </x:c>
      <x:c r="Z2071" s="151" t="n">
        <x:v>44589.55783564815</x:v>
      </x:c>
      <x:c r="AA2071" s="120" t="n">
        <x:v>65</x:v>
      </x:c>
      <x:c r="AB2071" s="120" t="str">
        <x:v>Anomalous</x:v>
      </x:c>
      <x:c r="AC2071" s="120" t="n">
        <x:v>0</x:v>
      </x:c>
      <x:c r="AD2071" s="120"/>
      <x:c r="AE2071" s="120"/>
      <x:c r="AF2071" s="120"/>
      <x:c r="AG2071" s="120"/>
    </x:row>
    <x:row r="2072">
      <x:c r="A2072" s="120" t="n">
        <x:v>2071</x:v>
      </x:c>
      <x:c r="B2072" s="120" t="n">
        <x:v>1</x:v>
      </x:c>
      <x:c r="C2072" s="120" t="n">
        <x:v>1</x:v>
      </x:c>
      <x:c r="D2072" s="120" t="str">
        <x:v>CADC0872</x:v>
      </x:c>
      <x:c r="E2072" s="120" t="n">
        <x:v>5</x:v>
      </x:c>
      <x:c r="F2072" s="120" t="n">
        <x:v>240</x:v>
      </x:c>
      <x:c r="G2072" s="120" t="n">
        <x:v>49</x:v>
      </x:c>
      <x:c r="H2072" s="120" t="n">
        <x:v>-0.000014941875342857145</x:v>
      </x:c>
      <x:c r="I2072" s="120" t="n">
        <x:v>1.4962660395157779e-10</x:v>
      </x:c>
      <x:c r="J2072" s="120" t="n">
        <x:v>0.000012232195385603427</x:v>
      </x:c>
      <x:c r="K2072" s="120" t="n">
        <x:v>-1.4425646090428537</x:v>
      </x:c>
      <x:c r="L2072" s="120" t="n">
        <x:v>-0.19356459593651237</x:v>
      </x:c>
      <x:c r="M2072" s="120" t="n">
        <x:v>3</x:v>
      </x:c>
      <x:c r="N2072" s="120" t="n">
        <x:v>1</x:v>
      </x:c>
      <x:c r="O2072" s="120" t="n">
        <x:v>1</x:v>
      </x:c>
      <x:c r="P2072" s="120" t="n">
        <x:v>3</x:v>
      </x:c>
      <x:c r="Q2072" s="120" t="n">
        <x:v>6</x:v>
      </x:c>
      <x:c r="R2072" s="120" t="n">
        <x:v>3.9987172363877215e-11</x:v>
      </x:c>
      <x:c r="S2072" s="120" t="n">
        <x:v>8.324393643922812e-11</x:v>
      </x:c>
      <x:c r="T2072" s="120" t="n">
        <x:v>1200</x:v>
      </x:c>
      <x:c r="U2072" s="120" t="n">
        <x:v>245</x:v>
      </x:c>
      <x:c r="V2072" s="120" t="n">
        <x:v>6.234441831315741e-13</x:v>
      </x:c>
      <x:c r="W2072" s="120" t="n">
        <x:v>3.0536041622770977e-12</x:v>
      </x:c>
      <x:c r="X2072" s="120" t="n">
        <x:v>2072</x:v>
      </x:c>
      <x:c r="Y2072" s="151" t="n">
        <x:v>44589.55795138889</x:v>
      </x:c>
      <x:c r="Z2072" s="151" t="n">
        <x:v>44589.56072916667</x:v>
      </x:c>
      <x:c r="AA2072" s="120" t="n">
        <x:v>49</x:v>
      </x:c>
      <x:c r="AB2072" s="120" t="str">
        <x:v>Anomalous</x:v>
      </x:c>
      <x:c r="AC2072" s="120" t="n">
        <x:v>0</x:v>
      </x:c>
      <x:c r="AD2072" s="120"/>
      <x:c r="AE2072" s="120"/>
      <x:c r="AF2072" s="120"/>
      <x:c r="AG2072" s="120"/>
    </x:row>
    <x:row r="2073">
      <x:c r="A2073" s="120" t="n">
        <x:v>2072</x:v>
      </x:c>
      <x:c r="B2073" s="120" t="n">
        <x:v>1</x:v>
      </x:c>
      <x:c r="C2073" s="120" t="n">
        <x:v>1</x:v>
      </x:c>
      <x:c r="D2073" s="120" t="str">
        <x:v>CADC0872</x:v>
      </x:c>
      <x:c r="E2073" s="120" t="n">
        <x:v>5</x:v>
      </x:c>
      <x:c r="F2073" s="120" t="n">
        <x:v>245</x:v>
      </x:c>
      <x:c r="G2073" s="120" t="n">
        <x:v>50</x:v>
      </x:c>
      <x:c r="H2073" s="120" t="n">
        <x:v>-0.000012955501080000001</x:v>
      </x:c>
      <x:c r="I2073" s="120" t="n">
        <x:v>1.1414847411988592e-10</x:v>
      </x:c>
      <x:c r="J2073" s="120" t="n">
        <x:v>0.000010684028927323527</x:v>
      </x:c>
      <x:c r="K2073" s="120" t="n">
        <x:v>-1.3357697192577875</x:v>
      </x:c>
      <x:c r="L2073" s="120" t="n">
        <x:v>-0.16946959809926515</x:v>
      </x:c>
      <x:c r="M2073" s="120" t="n">
        <x:v>2</x:v>
      </x:c>
      <x:c r="N2073" s="120" t="n">
        <x:v>2</x:v>
      </x:c>
      <x:c r="O2073" s="120" t="n">
        <x:v>1</x:v>
      </x:c>
      <x:c r="P2073" s="120" t="n">
        <x:v>1</x:v>
      </x:c>
      <x:c r="Q2073" s="120" t="n">
        <x:v>2</x:v>
      </x:c>
      <x:c r="R2073" s="120" t="n">
        <x:v>4.404785011841059e-11</x:v>
      </x:c>
      <x:c r="S2073" s="120" t="n">
        <x:v>9.065094585464782e-11</x:v>
      </x:c>
      <x:c r="T2073" s="120" t="n">
        <x:v>1225</x:v>
      </x:c>
      <x:c r="U2073" s="120" t="n">
        <x:v>250</x:v>
      </x:c>
      <x:c r="V2073" s="120" t="n">
        <x:v>4.659121392648405e-13</x:v>
      </x:c>
      <x:c r="W2073" s="120" t="n">
        <x:v>2.2829694823977186e-12</x:v>
      </x:c>
      <x:c r="X2073" s="120" t="n">
        <x:v>2073</x:v>
      </x:c>
      <x:c r="Y2073" s="151" t="n">
        <x:v>44589.57450231481</x:v>
      </x:c>
      <x:c r="Z2073" s="151" t="n">
        <x:v>44589.57733796296</x:v>
      </x:c>
      <x:c r="AA2073" s="120" t="n">
        <x:v>50</x:v>
      </x:c>
      <x:c r="AB2073" s="120" t="str">
        <x:v>Anomalous</x:v>
      </x:c>
      <x:c r="AC2073" s="120" t="n">
        <x:v>0</x:v>
      </x:c>
      <x:c r="AD2073" s="120"/>
      <x:c r="AE2073" s="120"/>
      <x:c r="AF2073" s="120"/>
      <x:c r="AG2073" s="120"/>
    </x:row>
    <x:row r="2074">
      <x:c r="A2074" s="120" t="n">
        <x:v>2073</x:v>
      </x:c>
      <x:c r="B2074" s="120" t="n">
        <x:v>1</x:v>
      </x:c>
      <x:c r="C2074" s="120" t="n">
        <x:v>1</x:v>
      </x:c>
      <x:c r="D2074" s="120" t="str">
        <x:v>CADC0872</x:v>
      </x:c>
      <x:c r="E2074" s="120" t="n">
        <x:v>5</x:v>
      </x:c>
      <x:c r="F2074" s="120" t="n">
        <x:v>270</x:v>
      </x:c>
      <x:c r="G2074" s="120" t="n">
        <x:v>55</x:v>
      </x:c>
      <x:c r="H2074" s="120" t="n">
        <x:v>0.000010273315727272727</x:v>
      </x:c>
      <x:c r="I2074" s="120" t="n">
        <x:v>4.718557150055822e-10</x:v>
      </x:c>
      <x:c r="J2074" s="120" t="n">
        <x:v>0.000021722240101002065</x:v>
      </x:c>
      <x:c r="K2074" s="120" t="n">
        <x:v>0.24055760212305488</x:v>
      </x:c>
      <x:c r="L2074" s="120" t="n">
        <x:v>-0.6819903080093447</x:v>
      </x:c>
      <x:c r="M2074" s="120" t="n">
        <x:v>2</x:v>
      </x:c>
      <x:c r="N2074" s="120" t="n">
        <x:v>1</x:v>
      </x:c>
      <x:c r="O2074" s="120" t="n">
        <x:v>1</x:v>
      </x:c>
      <x:c r="P2074" s="120" t="n">
        <x:v>1</x:v>
      </x:c>
      <x:c r="Q2074" s="120" t="n">
        <x:v>2</x:v>
      </x:c>
      <x:c r="R2074" s="120" t="n">
        <x:v>3.8858449726644756e-10</x:v>
      </x:c>
      <x:c r="S2074" s="120" t="n">
        <x:v>1.3086576440119084e-9</x:v>
      </x:c>
      <x:c r="T2074" s="120" t="n">
        <x:v>1350</x:v>
      </x:c>
      <x:c r="U2074" s="120" t="n">
        <x:v>275</x:v>
      </x:c>
      <x:c r="V2074" s="120" t="n">
        <x:v>1.7476137592799341e-12</x:v>
      </x:c>
      <x:c r="W2074" s="120" t="n">
        <x:v>8.579194818283313e-12</x:v>
      </x:c>
      <x:c r="X2074" s="120" t="n">
        <x:v>2074</x:v>
      </x:c>
      <x:c r="Y2074" s="151" t="n">
        <x:v>44589.60697916667</x:v>
      </x:c>
      <x:c r="Z2074" s="151" t="n">
        <x:v>44589.61010416667</x:v>
      </x:c>
      <x:c r="AA2074" s="120" t="n">
        <x:v>55</x:v>
      </x:c>
      <x:c r="AB2074" s="120" t="str">
        <x:v>Anomalous</x:v>
      </x:c>
      <x:c r="AC2074" s="120" t="n">
        <x:v>1</x:v>
      </x:c>
      <x:c r="AD2074" s="120" t="n">
        <x:v>785</x:v>
      </x:c>
      <x:c r="AE2074" s="120" t="n">
        <x:v>8</x:v>
      </x:c>
      <x:c r="AF2074" s="120" t="n">
        <x:v>85</x:v>
      </x:c>
      <x:c r="AG2074" s="120" t="str">
        <x:v>train=1|anomaly=1</x:v>
      </x:c>
    </x:row>
    <x:row r="2075">
      <x:c r="A2075" s="120" t="n">
        <x:v>2074</x:v>
      </x:c>
      <x:c r="B2075" s="120" t="n">
        <x:v>0</x:v>
      </x:c>
      <x:c r="C2075" s="120" t="n">
        <x:v>1</x:v>
      </x:c>
      <x:c r="D2075" s="120" t="str">
        <x:v>CADC0872</x:v>
      </x:c>
      <x:c r="E2075" s="120" t="n">
        <x:v>5</x:v>
      </x:c>
      <x:c r="F2075" s="120" t="n">
        <x:v>75</x:v>
      </x:c>
      <x:c r="G2075" s="120" t="n">
        <x:v>16</x:v>
      </x:c>
      <x:c r="H2075" s="120" t="n">
        <x:v>0.000002931040625</x:v>
      </x:c>
      <x:c r="I2075" s="120" t="n">
        <x:v>3.438874217229684e-10</x:v>
      </x:c>
      <x:c r="J2075" s="120" t="n">
        <x:v>0.000018544201835694314</x:v>
      </x:c>
      <x:c r="K2075" s="120" t="n">
        <x:v>-1.4696432161398514</x:v>
      </x:c>
      <x:c r="L2075" s="120" t="n">
        <x:v>-0.037761523635564946</x:v>
      </x:c>
      <x:c r="M2075" s="120" t="n">
        <x:v>1</x:v>
      </x:c>
      <x:c r="N2075" s="120" t="n">
        <x:v>1</x:v>
      </x:c>
      <x:c r="O2075" s="120" t="n">
        <x:v>2</x:v>
      </x:c>
      <x:c r="P2075" s="120" t="n">
        <x:v>1</x:v>
      </x:c>
      <x:c r="Q2075" s="120" t="n">
        <x:v>2</x:v>
      </x:c>
      <x:c r="R2075" s="120" t="n">
        <x:v>5.668640841838223e-11</x:v>
      </x:c>
      <x:c r="S2075" s="120" t="n">
        <x:v>6.9396038963632656e-12</x:v>
      </x:c>
      <x:c r="T2075" s="120" t="n">
        <x:v>375</x:v>
      </x:c>
      <x:c r="U2075" s="120" t="n">
        <x:v>80</x:v>
      </x:c>
      <x:c r="V2075" s="120" t="n">
        <x:v>4.585165622972912e-12</x:v>
      </x:c>
      <x:c r="W2075" s="120" t="n">
        <x:v>2.1492963857685524e-11</x:v>
      </x:c>
      <x:c r="X2075" s="120" t="n">
        <x:v>2075</x:v>
      </x:c>
      <x:c r="Y2075" s="151" t="n">
        <x:v>44590.085625</x:v>
      </x:c>
      <x:c r="Z2075" s="151" t="n">
        <x:v>44590.086493055554</x:v>
      </x:c>
      <x:c r="AA2075" s="120" t="n">
        <x:v>16</x:v>
      </x:c>
      <x:c r="AB2075" s="120" t="str">
        <x:v>Normal</x:v>
      </x:c>
      <x:c r="AC2075" s="120" t="n">
        <x:v>1</x:v>
      </x:c>
      <x:c r="AD2075" s="120" t="n">
        <x:v>729</x:v>
      </x:c>
      <x:c r="AE2075" s="120" t="n">
        <x:v>8</x:v>
      </x:c>
      <x:c r="AF2075" s="120" t="n">
        <x:v>29</x:v>
      </x:c>
      <x:c r="AG2075" s="120" t="str">
        <x:v>train=1|anomaly=0</x:v>
      </x:c>
    </x:row>
    <x:row r="2076">
      <x:c r="A2076" s="120" t="n">
        <x:v>2075</x:v>
      </x:c>
      <x:c r="B2076" s="120" t="n">
        <x:v>0</x:v>
      </x:c>
      <x:c r="C2076" s="120" t="n">
        <x:v>1</x:v>
      </x:c>
      <x:c r="D2076" s="120" t="str">
        <x:v>CADC0872</x:v>
      </x:c>
      <x:c r="E2076" s="120" t="n">
        <x:v>5</x:v>
      </x:c>
      <x:c r="F2076" s="120" t="n">
        <x:v>70</x:v>
      </x:c>
      <x:c r="G2076" s="120" t="n">
        <x:v>15</x:v>
      </x:c>
      <x:c r="H2076" s="120" t="n">
        <x:v>-9.888173333333331e-7</x:v>
      </x:c>
      <x:c r="I2076" s="120" t="n">
        <x:v>2.5298273892811294e-10</x:v>
      </x:c>
      <x:c r="J2076" s="120" t="n">
        <x:v>0.0000159054311141859</x:v>
      </x:c>
      <x:c r="K2076" s="120" t="n">
        <x:v>-1.4748536384448976</x:v>
      </x:c>
      <x:c r="L2076" s="120" t="n">
        <x:v>-0.030155005178169218</x:v>
      </x:c>
      <x:c r="M2076" s="120" t="n">
        <x:v>1</x:v>
      </x:c>
      <x:c r="N2076" s="120" t="n">
        <x:v>1</x:v>
      </x:c>
      <x:c r="O2076" s="120" t="n">
        <x:v>2</x:v>
      </x:c>
      <x:c r="P2076" s="120" t="n">
        <x:v>1</x:v>
      </x:c>
      <x:c r="Q2076" s="120" t="n">
        <x:v>2</x:v>
      </x:c>
      <x:c r="R2076" s="120" t="n">
        <x:v>4.7487043643877545e-11</x:v>
      </x:c>
      <x:c r="S2076" s="120" t="n">
        <x:v>6.765844504868636e-12</x:v>
      </x:c>
      <x:c r="T2076" s="120" t="n">
        <x:v>350</x:v>
      </x:c>
      <x:c r="U2076" s="120" t="n">
        <x:v>75</x:v>
      </x:c>
      <x:c r="V2076" s="120" t="n">
        <x:v>3.6140391275444707e-12</x:v>
      </x:c>
      <x:c r="W2076" s="120" t="n">
        <x:v>1.6865515928540864e-11</x:v>
      </x:c>
      <x:c r="X2076" s="120" t="n">
        <x:v>2076</x:v>
      </x:c>
      <x:c r="Y2076" s="151" t="n">
        <x:v>44590.086550925924</x:v>
      </x:c>
      <x:c r="Z2076" s="151" t="n">
        <x:v>44590.08736111111</x:v>
      </x:c>
      <x:c r="AA2076" s="120" t="n">
        <x:v>15</x:v>
      </x:c>
      <x:c r="AB2076" s="120" t="str">
        <x:v>Normal</x:v>
      </x:c>
      <x:c r="AC2076" s="120" t="n">
        <x:v>1</x:v>
      </x:c>
      <x:c r="AD2076" s="120" t="n">
        <x:v>159</x:v>
      </x:c>
      <x:c r="AE2076" s="120" t="n">
        <x:v>2</x:v>
      </x:c>
      <x:c r="AF2076" s="120" t="n">
        <x:v>59</x:v>
      </x:c>
      <x:c r="AG2076" s="120" t="str">
        <x:v>train=1|anomaly=0</x:v>
      </x:c>
    </x:row>
    <x:row r="2077">
      <x:c r="A2077" s="120" t="n">
        <x:v>2076</x:v>
      </x:c>
      <x:c r="B2077" s="120" t="n">
        <x:v>0</x:v>
      </x:c>
      <x:c r="C2077" s="120" t="n">
        <x:v>0</x:v>
      </x:c>
      <x:c r="D2077" s="120" t="str">
        <x:v>CADC0872</x:v>
      </x:c>
      <x:c r="E2077" s="120" t="n">
        <x:v>5</x:v>
      </x:c>
      <x:c r="F2077" s="120" t="n">
        <x:v>75</x:v>
      </x:c>
      <x:c r="G2077" s="120" t="n">
        <x:v>16</x:v>
      </x:c>
      <x:c r="H2077" s="120" t="n">
        <x:v>0.0000029166675</x:v>
      </x:c>
      <x:c r="I2077" s="120" t="n">
        <x:v>4.914113476941813e-10</x:v>
      </x:c>
      <x:c r="J2077" s="120" t="n">
        <x:v>0.000022167799793713882</x:v>
      </x:c>
      <x:c r="K2077" s="120" t="n">
        <x:v>-1.4349233854049597</x:v>
      </x:c>
      <x:c r="L2077" s="120" t="n">
        <x:v>-0.05994899391514062</x:v>
      </x:c>
      <x:c r="M2077" s="120" t="n">
        <x:v>1</x:v>
      </x:c>
      <x:c r="N2077" s="120" t="n">
        <x:v>1</x:v>
      </x:c>
      <x:c r="O2077" s="120" t="n">
        <x:v>2</x:v>
      </x:c>
      <x:c r="P2077" s="120" t="n">
        <x:v>1</x:v>
      </x:c>
      <x:c r="Q2077" s="120" t="n">
        <x:v>2</x:v>
      </x:c>
      <x:c r="R2077" s="120" t="n">
        <x:v>7.970614006075553e-11</x:v>
      </x:c>
      <x:c r="S2077" s="120" t="n">
        <x:v>9.67571194803878e-12</x:v>
      </x:c>
      <x:c r="T2077" s="120" t="n">
        <x:v>375</x:v>
      </x:c>
      <x:c r="U2077" s="120" t="n">
        <x:v>80</x:v>
      </x:c>
      <x:c r="V2077" s="120" t="n">
        <x:v>6.552151302589084e-12</x:v>
      </x:c>
      <x:c r="W2077" s="120" t="n">
        <x:v>3.071320923088633e-11</x:v>
      </x:c>
      <x:c r="X2077" s="120" t="n">
        <x:v>2077</x:v>
      </x:c>
      <x:c r="Y2077" s="151" t="n">
        <x:v>44590.08741898148</x:v>
      </x:c>
      <x:c r="Z2077" s="151" t="n">
        <x:v>44590.08828703704</x:v>
      </x:c>
      <x:c r="AA2077" s="120" t="n">
        <x:v>16</x:v>
      </x:c>
      <x:c r="AB2077" s="120" t="str">
        <x:v>Normal</x:v>
      </x:c>
      <x:c r="AC2077" s="120" t="n">
        <x:v>1</x:v>
      </x:c>
      <x:c r="AD2077" s="120" t="n">
        <x:v>416</x:v>
      </x:c>
      <x:c r="AE2077" s="120" t="n">
        <x:v>5</x:v>
      </x:c>
      <x:c r="AF2077" s="120" t="n">
        <x:v>16</x:v>
      </x:c>
      <x:c r="AG2077" s="120" t="str">
        <x:v>train=0|anomaly=0</x:v>
      </x:c>
    </x:row>
    <x:row r="2078">
      <x:c r="A2078" s="120" t="n">
        <x:v>2077</x:v>
      </x:c>
      <x:c r="B2078" s="120" t="n">
        <x:v>0</x:v>
      </x:c>
      <x:c r="C2078" s="120" t="n">
        <x:v>1</x:v>
      </x:c>
      <x:c r="D2078" s="120" t="str">
        <x:v>CADC0872</x:v>
      </x:c>
      <x:c r="E2078" s="120" t="n">
        <x:v>5</x:v>
      </x:c>
      <x:c r="F2078" s="120" t="n">
        <x:v>75</x:v>
      </x:c>
      <x:c r="G2078" s="120" t="n">
        <x:v>16</x:v>
      </x:c>
      <x:c r="H2078" s="120" t="n">
        <x:v>0.0000021535531249999997</x:v>
      </x:c>
      <x:c r="I2078" s="120" t="n">
        <x:v>5.855112924799089e-10</x:v>
      </x:c>
      <x:c r="J2078" s="120" t="n">
        <x:v>0.000024197340607593822</x:v>
      </x:c>
      <x:c r="K2078" s="120" t="n">
        <x:v>-1.4898030105773805</x:v>
      </x:c>
      <x:c r="L2078" s="120" t="n">
        <x:v>0.004379441868487916</x:v>
      </x:c>
      <x:c r="M2078" s="120" t="n">
        <x:v>1</x:v>
      </x:c>
      <x:c r="N2078" s="120" t="n">
        <x:v>1</x:v>
      </x:c>
      <x:c r="O2078" s="120" t="n">
        <x:v>2</x:v>
      </x:c>
      <x:c r="P2078" s="120" t="n">
        <x:v>1</x:v>
      </x:c>
      <x:c r="Q2078" s="120" t="n">
        <x:v>2</x:v>
      </x:c>
      <x:c r="R2078" s="120" t="n">
        <x:v>9.568583772431555e-11</x:v>
      </x:c>
      <x:c r="S2078" s="120" t="n">
        <x:v>1.3138403029412239e-11</x:v>
      </x:c>
      <x:c r="T2078" s="120" t="n">
        <x:v>375</x:v>
      </x:c>
      <x:c r="U2078" s="120" t="n">
        <x:v>80</x:v>
      </x:c>
      <x:c r="V2078" s="120" t="n">
        <x:v>7.806817233065452e-12</x:v>
      </x:c>
      <x:c r="W2078" s="120" t="n">
        <x:v>3.659445577999431e-11</x:v>
      </x:c>
      <x:c r="X2078" s="120" t="n">
        <x:v>2078</x:v>
      </x:c>
      <x:c r="Y2078" s="151" t="n">
        <x:v>44590.08834490741</x:v>
      </x:c>
      <x:c r="Z2078" s="151" t="n">
        <x:v>44590.089212962965</x:v>
      </x:c>
      <x:c r="AA2078" s="120" t="n">
        <x:v>16</x:v>
      </x:c>
      <x:c r="AB2078" s="120" t="str">
        <x:v>Normal</x:v>
      </x:c>
      <x:c r="AC2078" s="120" t="n">
        <x:v>0</x:v>
      </x:c>
      <x:c r="AD2078" s="120"/>
      <x:c r="AE2078" s="120"/>
      <x:c r="AF2078" s="120"/>
      <x:c r="AG2078" s="120"/>
    </x:row>
    <x:row r="2079">
      <x:c r="A2079" s="120" t="n">
        <x:v>2078</x:v>
      </x:c>
      <x:c r="B2079" s="120" t="n">
        <x:v>0</x:v>
      </x:c>
      <x:c r="C2079" s="120" t="n">
        <x:v>1</x:v>
      </x:c>
      <x:c r="D2079" s="120" t="str">
        <x:v>CADC0872</x:v>
      </x:c>
      <x:c r="E2079" s="120" t="n">
        <x:v>5</x:v>
      </x:c>
      <x:c r="F2079" s="120" t="n">
        <x:v>75</x:v>
      </x:c>
      <x:c r="G2079" s="120" t="n">
        <x:v>16</x:v>
      </x:c>
      <x:c r="H2079" s="120" t="n">
        <x:v>9.243531250000003e-7</x:v>
      </x:c>
      <x:c r="I2079" s="120" t="n">
        <x:v>6.177764107128589e-10</x:v>
      </x:c>
      <x:c r="J2079" s="120" t="n">
        <x:v>0.000024855108342408387</x:v>
      </x:c>
      <x:c r="K2079" s="120" t="n">
        <x:v>-1.4991053482700742</x:v>
      </x:c>
      <x:c r="L2079" s="120" t="n">
        <x:v>-0.05627858621908737</x:v>
      </x:c>
      <x:c r="M2079" s="120" t="n">
        <x:v>1</x:v>
      </x:c>
      <x:c r="N2079" s="120" t="n">
        <x:v>1</x:v>
      </x:c>
      <x:c r="O2079" s="120" t="n">
        <x:v>2</x:v>
      </x:c>
      <x:c r="P2079" s="120" t="n">
        <x:v>1</x:v>
      </x:c>
      <x:c r="Q2079" s="120" t="n">
        <x:v>2</x:v>
      </x:c>
      <x:c r="R2079" s="120" t="n">
        <x:v>1.0107079425711556e-10</x:v>
      </x:c>
      <x:c r="S2079" s="120" t="n">
        <x:v>1.1967406360648982e-11</x:v>
      </x:c>
      <x:c r="T2079" s="120" t="n">
        <x:v>375</x:v>
      </x:c>
      <x:c r="U2079" s="120" t="n">
        <x:v>80</x:v>
      </x:c>
      <x:c r="V2079" s="120" t="n">
        <x:v>8.237018809504785e-12</x:v>
      </x:c>
      <x:c r="W2079" s="120" t="n">
        <x:v>3.861102566955368e-11</x:v>
      </x:c>
      <x:c r="X2079" s="120" t="n">
        <x:v>2079</x:v>
      </x:c>
      <x:c r="Y2079" s="151" t="n">
        <x:v>44590.089270833334</x:v>
      </x:c>
      <x:c r="Z2079" s="151" t="n">
        <x:v>44590.09013888889</x:v>
      </x:c>
      <x:c r="AA2079" s="120" t="n">
        <x:v>16</x:v>
      </x:c>
      <x:c r="AB2079" s="120" t="str">
        <x:v>Normal</x:v>
      </x:c>
      <x:c r="AC2079" s="120" t="n">
        <x:v>1</x:v>
      </x:c>
      <x:c r="AD2079" s="120" t="n">
        <x:v>76</x:v>
      </x:c>
      <x:c r="AE2079" s="120" t="n">
        <x:v>1</x:v>
      </x:c>
      <x:c r="AF2079" s="120" t="n">
        <x:v>76</x:v>
      </x:c>
      <x:c r="AG2079" s="120" t="str">
        <x:v>train=1|anomaly=0</x:v>
      </x:c>
    </x:row>
    <x:row r="2080">
      <x:c r="A2080" s="120" t="n">
        <x:v>2079</x:v>
      </x:c>
      <x:c r="B2080" s="120" t="n">
        <x:v>0</x:v>
      </x:c>
      <x:c r="C2080" s="120" t="n">
        <x:v>0</x:v>
      </x:c>
      <x:c r="D2080" s="120" t="str">
        <x:v>CADC0872</x:v>
      </x:c>
      <x:c r="E2080" s="120" t="n">
        <x:v>5</x:v>
      </x:c>
      <x:c r="F2080" s="120" t="n">
        <x:v>75</x:v>
      </x:c>
      <x:c r="G2080" s="120" t="n">
        <x:v>16</x:v>
      </x:c>
      <x:c r="H2080" s="120" t="n">
        <x:v>-3.3281062500000034e-7</x:v>
      </x:c>
      <x:c r="I2080" s="120" t="n">
        <x:v>6.087369658019934e-10</x:v>
      </x:c>
      <x:c r="J2080" s="120" t="n">
        <x:v>0.000024672595441136576</x:v>
      </x:c>
      <x:c r="K2080" s="120" t="n">
        <x:v>-1.4655910589011512</x:v>
      </x:c>
      <x:c r="L2080" s="120" t="n">
        <x:v>0.0039295957343228995</x:v>
      </x:c>
      <x:c r="M2080" s="120" t="n">
        <x:v>1</x:v>
      </x:c>
      <x:c r="N2080" s="120" t="n">
        <x:v>1</x:v>
      </x:c>
      <x:c r="O2080" s="120" t="n">
        <x:v>2</x:v>
      </x:c>
      <x:c r="P2080" s="120" t="n">
        <x:v>1</x:v>
      </x:c>
      <x:c r="Q2080" s="120" t="n">
        <x:v>3</x:v>
      </x:c>
      <x:c r="R2080" s="120" t="n">
        <x:v>9.926108290550663e-11</x:v>
      </x:c>
      <x:c r="S2080" s="120" t="n">
        <x:v>1.3328929979367345e-11</x:v>
      </x:c>
      <x:c r="T2080" s="120" t="n">
        <x:v>375</x:v>
      </x:c>
      <x:c r="U2080" s="120" t="n">
        <x:v>80</x:v>
      </x:c>
      <x:c r="V2080" s="120" t="n">
        <x:v>8.116492877359911e-12</x:v>
      </x:c>
      <x:c r="W2080" s="120" t="n">
        <x:v>3.804606036262459e-11</x:v>
      </x:c>
      <x:c r="X2080" s="120" t="n">
        <x:v>2080</x:v>
      </x:c>
      <x:c r="Y2080" s="151" t="n">
        <x:v>44590.09019675926</x:v>
      </x:c>
      <x:c r="Z2080" s="151" t="n">
        <x:v>44590.09106481481</x:v>
      </x:c>
      <x:c r="AA2080" s="120" t="n">
        <x:v>16</x:v>
      </x:c>
      <x:c r="AB2080" s="120" t="str">
        <x:v>Normal</x:v>
      </x:c>
      <x:c r="AC2080" s="120" t="n">
        <x:v>0</x:v>
      </x:c>
      <x:c r="AD2080" s="120"/>
      <x:c r="AE2080" s="120"/>
      <x:c r="AF2080" s="120"/>
      <x:c r="AG2080" s="120"/>
    </x:row>
    <x:row r="2081">
      <x:c r="A2081" s="120" t="n">
        <x:v>2080</x:v>
      </x:c>
      <x:c r="B2081" s="120" t="n">
        <x:v>0</x:v>
      </x:c>
      <x:c r="C2081" s="120" t="n">
        <x:v>1</x:v>
      </x:c>
      <x:c r="D2081" s="120" t="str">
        <x:v>CADC0872</x:v>
      </x:c>
      <x:c r="E2081" s="120" t="n">
        <x:v>5</x:v>
      </x:c>
      <x:c r="F2081" s="120" t="n">
        <x:v>80</x:v>
      </x:c>
      <x:c r="G2081" s="120" t="n">
        <x:v>17</x:v>
      </x:c>
      <x:c r="H2081" s="120" t="n">
        <x:v>0.0000015621015294117645</x:v>
      </x:c>
      <x:c r="I2081" s="120" t="n">
        <x:v>8.101519677897643e-10</x:v>
      </x:c>
      <x:c r="J2081" s="120" t="n">
        <x:v>0.000028463168618229495</x:v>
      </x:c>
      <x:c r="K2081" s="120" t="n">
        <x:v>-1.4749160546471773</x:v>
      </x:c>
      <x:c r="L2081" s="120" t="n">
        <x:v>-0.008987008596324788</x:v>
      </x:c>
      <x:c r="M2081" s="120" t="n">
        <x:v>1</x:v>
      </x:c>
      <x:c r="N2081" s="120" t="n">
        <x:v>1</x:v>
      </x:c>
      <x:c r="O2081" s="120" t="n">
        <x:v>2</x:v>
      </x:c>
      <x:c r="P2081" s="120" t="n">
        <x:v>1</x:v>
      </x:c>
      <x:c r="Q2081" s="120" t="n">
        <x:v>2</x:v>
      </x:c>
      <x:c r="R2081" s="120" t="n">
        <x:v>1.1517457211971544e-10</x:v>
      </x:c>
      <x:c r="S2081" s="120" t="n">
        <x:v>1.4654139171321067e-11</x:v>
      </x:c>
      <x:c r="T2081" s="120" t="n">
        <x:v>400</x:v>
      </x:c>
      <x:c r="U2081" s="120" t="n">
        <x:v>85</x:v>
      </x:c>
      <x:c r="V2081" s="120" t="n">
        <x:v>1.0126899597372054e-11</x:v>
      </x:c>
      <x:c r="W2081" s="120" t="n">
        <x:v>4.7655998105280256e-11</x:v>
      </x:c>
      <x:c r="X2081" s="120" t="n">
        <x:v>2081</x:v>
      </x:c>
      <x:c r="Y2081" s="151" t="n">
        <x:v>44590.09112268518</x:v>
      </x:c>
      <x:c r="Z2081" s="151" t="n">
        <x:v>44590.09204861111</x:v>
      </x:c>
      <x:c r="AA2081" s="120" t="n">
        <x:v>17</x:v>
      </x:c>
      <x:c r="AB2081" s="120" t="str">
        <x:v>Normal</x:v>
      </x:c>
      <x:c r="AC2081" s="120" t="n">
        <x:v>0</x:v>
      </x:c>
      <x:c r="AD2081" s="120"/>
      <x:c r="AE2081" s="120"/>
      <x:c r="AF2081" s="120"/>
      <x:c r="AG2081" s="120"/>
    </x:row>
    <x:row r="2082">
      <x:c r="A2082" s="120" t="n">
        <x:v>2081</x:v>
      </x:c>
      <x:c r="B2082" s="120" t="n">
        <x:v>0</x:v>
      </x:c>
      <x:c r="C2082" s="120" t="n">
        <x:v>0</x:v>
      </x:c>
      <x:c r="D2082" s="120" t="str">
        <x:v>CADC0872</x:v>
      </x:c>
      <x:c r="E2082" s="120" t="n">
        <x:v>5</x:v>
      </x:c>
      <x:c r="F2082" s="120" t="n">
        <x:v>75</x:v>
      </x:c>
      <x:c r="G2082" s="120" t="n">
        <x:v>16</x:v>
      </x:c>
      <x:c r="H2082" s="120" t="n">
        <x:v>0.000005676996875</x:v>
      </x:c>
      <x:c r="I2082" s="120" t="n">
        <x:v>7.10286075263184e-10</x:v>
      </x:c>
      <x:c r="J2082" s="120" t="n">
        <x:v>0.000026651192754981606</x:v>
      </x:c>
      <x:c r="K2082" s="120" t="n">
        <x:v>-1.397879309936597</x:v>
      </x:c>
      <x:c r="L2082" s="120" t="n">
        <x:v>-0.142112802074285</x:v>
      </x:c>
      <x:c r="M2082" s="120" t="n">
        <x:v>1</x:v>
      </x:c>
      <x:c r="N2082" s="120" t="n">
        <x:v>1</x:v>
      </x:c>
      <x:c r="O2082" s="120" t="n">
        <x:v>2</x:v>
      </x:c>
      <x:c r="P2082" s="120" t="n">
        <x:v>1</x:v>
      </x:c>
      <x:c r="Q2082" s="120" t="n">
        <x:v>3</x:v>
      </x:c>
      <x:c r="R2082" s="120" t="n">
        <x:v>1.1378769042326219e-10</x:v>
      </x:c>
      <x:c r="S2082" s="120" t="n">
        <x:v>1.1505241952626537e-11</x:v>
      </x:c>
      <x:c r="T2082" s="120" t="n">
        <x:v>375</x:v>
      </x:c>
      <x:c r="U2082" s="120" t="n">
        <x:v>80</x:v>
      </x:c>
      <x:c r="V2082" s="120" t="n">
        <x:v>9.47048100350912e-12</x:v>
      </x:c>
      <x:c r="W2082" s="120" t="n">
        <x:v>4.4392879703949e-11</x:v>
      </x:c>
      <x:c r="X2082" s="120" t="n">
        <x:v>2082</x:v>
      </x:c>
      <x:c r="Y2082" s="151" t="n">
        <x:v>44590.09210648148</x:v>
      </x:c>
      <x:c r="Z2082" s="151" t="n">
        <x:v>44590.09297453704</x:v>
      </x:c>
      <x:c r="AA2082" s="120" t="n">
        <x:v>16</x:v>
      </x:c>
      <x:c r="AB2082" s="120" t="str">
        <x:v>Normal</x:v>
      </x:c>
      <x:c r="AC2082" s="120" t="n">
        <x:v>0</x:v>
      </x:c>
      <x:c r="AD2082" s="120"/>
      <x:c r="AE2082" s="120"/>
      <x:c r="AF2082" s="120"/>
      <x:c r="AG2082" s="120"/>
    </x:row>
    <x:row r="2083">
      <x:c r="A2083" s="120" t="n">
        <x:v>2082</x:v>
      </x:c>
      <x:c r="B2083" s="120" t="n">
        <x:v>0</x:v>
      </x:c>
      <x:c r="C2083" s="120" t="n">
        <x:v>1</x:v>
      </x:c>
      <x:c r="D2083" s="120" t="str">
        <x:v>CADC0872</x:v>
      </x:c>
      <x:c r="E2083" s="120" t="n">
        <x:v>5</x:v>
      </x:c>
      <x:c r="F2083" s="120" t="n">
        <x:v>75</x:v>
      </x:c>
      <x:c r="G2083" s="120" t="n">
        <x:v>16</x:v>
      </x:c>
      <x:c r="H2083" s="120" t="n">
        <x:v>-0.0000031579923750000005</x:v>
      </x:c>
      <x:c r="I2083" s="120" t="n">
        <x:v>3.788803256983271e-10</x:v>
      </x:c>
      <x:c r="J2083" s="120" t="n">
        <x:v>0.000019464848463276747</x:v>
      </x:c>
      <x:c r="K2083" s="120" t="n">
        <x:v>-1.48774156271512</x:v>
      </x:c>
      <x:c r="L2083" s="120" t="n">
        <x:v>-0.04844033729544531</x:v>
      </x:c>
      <x:c r="M2083" s="120" t="n">
        <x:v>1</x:v>
      </x:c>
      <x:c r="N2083" s="120" t="n">
        <x:v>1</x:v>
      </x:c>
      <x:c r="O2083" s="120" t="n">
        <x:v>2</x:v>
      </x:c>
      <x:c r="P2083" s="120" t="n">
        <x:v>1</x:v>
      </x:c>
      <x:c r="Q2083" s="120" t="n">
        <x:v>1</x:v>
      </x:c>
      <x:c r="R2083" s="120" t="n">
        <x:v>6.22929671518441e-11</x:v>
      </x:c>
      <x:c r="S2083" s="120" t="n">
        <x:v>6.539286014313142e-12</x:v>
      </x:c>
      <x:c r="T2083" s="120" t="n">
        <x:v>375</x:v>
      </x:c>
      <x:c r="U2083" s="120" t="n">
        <x:v>80</x:v>
      </x:c>
      <x:c r="V2083" s="120" t="n">
        <x:v>5.051737675977695e-12</x:v>
      </x:c>
      <x:c r="W2083" s="120" t="n">
        <x:v>2.3680020356145444e-11</x:v>
      </x:c>
      <x:c r="X2083" s="120" t="n">
        <x:v>2083</x:v>
      </x:c>
      <x:c r="Y2083" s="151" t="n">
        <x:v>44590.09303240741</x:v>
      </x:c>
      <x:c r="Z2083" s="151" t="n">
        <x:v>44590.09390046296</x:v>
      </x:c>
      <x:c r="AA2083" s="120" t="n">
        <x:v>16</x:v>
      </x:c>
      <x:c r="AB2083" s="120" t="str">
        <x:v>Normal</x:v>
      </x:c>
      <x:c r="AC2083" s="120" t="n">
        <x:v>1</x:v>
      </x:c>
      <x:c r="AD2083" s="120" t="n">
        <x:v>14</x:v>
      </x:c>
      <x:c r="AE2083" s="120" t="n">
        <x:v>1</x:v>
      </x:c>
      <x:c r="AF2083" s="120" t="n">
        <x:v>14</x:v>
      </x:c>
      <x:c r="AG2083" s="120" t="str">
        <x:v>train=1|anomaly=0</x:v>
      </x:c>
    </x:row>
    <x:row r="2084">
      <x:c r="A2084" s="120" t="n">
        <x:v>2083</x:v>
      </x:c>
      <x:c r="B2084" s="120" t="n">
        <x:v>0</x:v>
      </x:c>
      <x:c r="C2084" s="120" t="n">
        <x:v>0</x:v>
      </x:c>
      <x:c r="D2084" s="120" t="str">
        <x:v>CADC0872</x:v>
      </x:c>
      <x:c r="E2084" s="120" t="n">
        <x:v>5</x:v>
      </x:c>
      <x:c r="F2084" s="120" t="n">
        <x:v>85</x:v>
      </x:c>
      <x:c r="G2084" s="120" t="n">
        <x:v>18</x:v>
      </x:c>
      <x:c r="H2084" s="120" t="n">
        <x:v>0.0000032134166666666654</x:v>
      </x:c>
      <x:c r="I2084" s="120" t="n">
        <x:v>7.706097253797112e-10</x:v>
      </x:c>
      <x:c r="J2084" s="120" t="n">
        <x:v>0.000027759858165698743</x:v>
      </x:c>
      <x:c r="K2084" s="120" t="n">
        <x:v>-1.4967904933856455</x:v>
      </x:c>
      <x:c r="L2084" s="120" t="n">
        <x:v>-0.012056705317590956</x:v>
      </x:c>
      <x:c r="M2084" s="120" t="n">
        <x:v>1</x:v>
      </x:c>
      <x:c r="N2084" s="120" t="n">
        <x:v>1</x:v>
      </x:c>
      <x:c r="O2084" s="120" t="n">
        <x:v>2</x:v>
      </x:c>
      <x:c r="P2084" s="120" t="n">
        <x:v>1</x:v>
      </x:c>
      <x:c r="Q2084" s="120" t="n">
        <x:v>2</x:v>
      </x:c>
      <x:c r="R2084" s="120" t="n">
        <x:v>9.861508661554049e-11</x:v>
      </x:c>
      <x:c r="S2084" s="120" t="n">
        <x:v>1.0344755067010942e-11</x:v>
      </x:c>
      <x:c r="T2084" s="120" t="n">
        <x:v>425</x:v>
      </x:c>
      <x:c r="U2084" s="120" t="n">
        <x:v>90</x:v>
      </x:c>
      <x:c r="V2084" s="120" t="n">
        <x:v>9.065996769173072e-12</x:v>
      </x:c>
      <x:c r="W2084" s="120" t="n">
        <x:v>4.2811651409983956e-11</x:v>
      </x:c>
      <x:c r="X2084" s="120" t="n">
        <x:v>2084</x:v>
      </x:c>
      <x:c r="Y2084" s="151" t="n">
        <x:v>44590.09395833333</x:v>
      </x:c>
      <x:c r="Z2084" s="151" t="n">
        <x:v>44590.09494212963</x:v>
      </x:c>
      <x:c r="AA2084" s="120" t="n">
        <x:v>18</x:v>
      </x:c>
      <x:c r="AB2084" s="120" t="str">
        <x:v>Normal</x:v>
      </x:c>
      <x:c r="AC2084" s="120" t="n">
        <x:v>1</x:v>
      </x:c>
      <x:c r="AD2084" s="120" t="n">
        <x:v>513</x:v>
      </x:c>
      <x:c r="AE2084" s="120" t="n">
        <x:v>6</x:v>
      </x:c>
      <x:c r="AF2084" s="120" t="n">
        <x:v>13</x:v>
      </x:c>
      <x:c r="AG2084" s="120" t="str">
        <x:v>train=0|anomaly=0</x:v>
      </x:c>
    </x:row>
    <x:row r="2085">
      <x:c r="A2085" s="120" t="n">
        <x:v>2084</x:v>
      </x:c>
      <x:c r="B2085" s="120" t="n">
        <x:v>1</x:v>
      </x:c>
      <x:c r="C2085" s="120" t="n">
        <x:v>1</x:v>
      </x:c>
      <x:c r="D2085" s="120" t="str">
        <x:v>CADC0872</x:v>
      </x:c>
      <x:c r="E2085" s="120" t="n">
        <x:v>5</x:v>
      </x:c>
      <x:c r="F2085" s="120" t="n">
        <x:v>110</x:v>
      </x:c>
      <x:c r="G2085" s="120" t="n">
        <x:v>23</x:v>
      </x:c>
      <x:c r="H2085" s="120" t="n">
        <x:v>0.0000037984639130434778</x:v>
      </x:c>
      <x:c r="I2085" s="120" t="n">
        <x:v>2.7175452747894554e-10</x:v>
      </x:c>
      <x:c r="J2085" s="120" t="n">
        <x:v>0.000016484978843751835</x:v>
      </x:c>
      <x:c r="K2085" s="120" t="n">
        <x:v>-1.208027091501764</x:v>
      </x:c>
      <x:c r="L2085" s="120" t="n">
        <x:v>-0.18256814241035146</x:v>
      </x:c>
      <x:c r="M2085" s="120" t="n">
        <x:v>2</x:v>
      </x:c>
      <x:c r="N2085" s="120" t="n">
        <x:v>1</x:v>
      </x:c>
      <x:c r="O2085" s="120" t="n">
        <x:v>3</x:v>
      </x:c>
      <x:c r="P2085" s="120" t="n">
        <x:v>1</x:v>
      </x:c>
      <x:c r="Q2085" s="120" t="n">
        <x:v>1</x:v>
      </x:c>
      <x:c r="R2085" s="120" t="n">
        <x:v>1.972943785391901e-10</x:v>
      </x:c>
      <x:c r="S2085" s="120" t="n">
        <x:v>5.724663369044203e-10</x:v>
      </x:c>
      <x:c r="T2085" s="120" t="n">
        <x:v>550</x:v>
      </x:c>
      <x:c r="U2085" s="120" t="n">
        <x:v>115</x:v>
      </x:c>
      <x:c r="V2085" s="120" t="n">
        <x:v>2.4704957043540505e-12</x:v>
      </x:c>
      <x:c r="W2085" s="120" t="n">
        <x:v>1.1815414238215024e-11</x:v>
      </x:c>
      <x:c r="X2085" s="120" t="n">
        <x:v>2085</x:v>
      </x:c>
      <x:c r="Y2085" s="151" t="n">
        <x:v>44590.09997685185</x:v>
      </x:c>
      <x:c r="Z2085" s="151" t="n">
        <x:v>44590.10125</x:v>
      </x:c>
      <x:c r="AA2085" s="120" t="n">
        <x:v>23</x:v>
      </x:c>
      <x:c r="AB2085" s="120" t="str">
        <x:v>Anomalous</x:v>
      </x:c>
      <x:c r="AC2085" s="120" t="n">
        <x:v>1</x:v>
      </x:c>
      <x:c r="AD2085" s="120" t="n">
        <x:v>475</x:v>
      </x:c>
      <x:c r="AE2085" s="120" t="n">
        <x:v>5</x:v>
      </x:c>
      <x:c r="AF2085" s="120" t="n">
        <x:v>75</x:v>
      </x:c>
      <x:c r="AG2085" s="120" t="str">
        <x:v>train=1|anomaly=1</x:v>
      </x:c>
    </x:row>
    <x:row r="2086">
      <x:c r="A2086" s="120" t="n">
        <x:v>2085</x:v>
      </x:c>
      <x:c r="B2086" s="120" t="n">
        <x:v>0</x:v>
      </x:c>
      <x:c r="C2086" s="120" t="n">
        <x:v>0</x:v>
      </x:c>
      <x:c r="D2086" s="120" t="str">
        <x:v>CADC0872</x:v>
      </x:c>
      <x:c r="E2086" s="120" t="n">
        <x:v>5</x:v>
      </x:c>
      <x:c r="F2086" s="120" t="n">
        <x:v>85</x:v>
      </x:c>
      <x:c r="G2086" s="120" t="n">
        <x:v>18</x:v>
      </x:c>
      <x:c r="H2086" s="120" t="n">
        <x:v>0.0000023334706111111112</x:v>
      </x:c>
      <x:c r="I2086" s="120" t="n">
        <x:v>2.2900622016942637e-10</x:v>
      </x:c>
      <x:c r="J2086" s="120" t="n">
        <x:v>0.00001513295146920872</x:v>
      </x:c>
      <x:c r="K2086" s="120" t="n">
        <x:v>-0.8679530693038591</x:v>
      </x:c>
      <x:c r="L2086" s="120" t="n">
        <x:v>-0.5139861933944764</x:v>
      </x:c>
      <x:c r="M2086" s="120" t="n">
        <x:v>1</x:v>
      </x:c>
      <x:c r="N2086" s="120" t="n">
        <x:v>1</x:v>
      </x:c>
      <x:c r="O2086" s="120" t="n">
        <x:v>1</x:v>
      </x:c>
      <x:c r="P2086" s="120" t="n">
        <x:v>1</x:v>
      </x:c>
      <x:c r="Q2086" s="120" t="n">
        <x:v>3</x:v>
      </x:c>
      <x:c r="R2086" s="120" t="n">
        <x:v>2.3047487087572853e-11</x:v>
      </x:c>
      <x:c r="S2086" s="120" t="n">
        <x:v>2.608824030743734e-12</x:v>
      </x:c>
      <x:c r="T2086" s="120" t="n">
        <x:v>425</x:v>
      </x:c>
      <x:c r="U2086" s="120" t="n">
        <x:v>90</x:v>
      </x:c>
      <x:c r="V2086" s="120" t="n">
        <x:v>2.6941908255226634e-12</x:v>
      </x:c>
      <x:c r="W2086" s="120" t="n">
        <x:v>1.2722567787190354e-11</x:v>
      </x:c>
      <x:c r="X2086" s="120" t="n">
        <x:v>2086</x:v>
      </x:c>
      <x:c r="Y2086" s="151" t="n">
        <x:v>44590.10130787037</x:v>
      </x:c>
      <x:c r="Z2086" s="151" t="n">
        <x:v>44590.10229166667</x:v>
      </x:c>
      <x:c r="AA2086" s="120" t="n">
        <x:v>18</x:v>
      </x:c>
      <x:c r="AB2086" s="120" t="str">
        <x:v>Normal</x:v>
      </x:c>
      <x:c r="AC2086" s="120" t="n">
        <x:v>0</x:v>
      </x:c>
      <x:c r="AD2086" s="120"/>
      <x:c r="AE2086" s="120"/>
      <x:c r="AF2086" s="120"/>
      <x:c r="AG2086" s="120"/>
    </x:row>
    <x:row r="2087">
      <x:c r="A2087" s="120" t="n">
        <x:v>2086</x:v>
      </x:c>
      <x:c r="B2087" s="120" t="n">
        <x:v>0</x:v>
      </x:c>
      <x:c r="C2087" s="120" t="n">
        <x:v>1</x:v>
      </x:c>
      <x:c r="D2087" s="120" t="str">
        <x:v>CADC0872</x:v>
      </x:c>
      <x:c r="E2087" s="120" t="n">
        <x:v>5</x:v>
      </x:c>
      <x:c r="F2087" s="120" t="n">
        <x:v>80</x:v>
      </x:c>
      <x:c r="G2087" s="120" t="n">
        <x:v>17</x:v>
      </x:c>
      <x:c r="H2087" s="120" t="n">
        <x:v>4.332567647058821e-7</x:v>
      </x:c>
      <x:c r="I2087" s="120" t="n">
        <x:v>2.893399608655322e-10</x:v>
      </x:c>
      <x:c r="J2087" s="120" t="n">
        <x:v>0.000017009995910215033</x:v>
      </x:c>
      <x:c r="K2087" s="120" t="n">
        <x:v>-1.2254424643131945</x:v>
      </x:c>
      <x:c r="L2087" s="120" t="n">
        <x:v>-0.24401218009152573</x:v>
      </x:c>
      <x:c r="M2087" s="120" t="n">
        <x:v>1</x:v>
      </x:c>
      <x:c r="N2087" s="120" t="n">
        <x:v>1</x:v>
      </x:c>
      <x:c r="O2087" s="120" t="n">
        <x:v>2</x:v>
      </x:c>
      <x:c r="P2087" s="120" t="n">
        <x:v>1</x:v>
      </x:c>
      <x:c r="Q2087" s="120" t="n">
        <x:v>3</x:v>
      </x:c>
      <x:c r="R2087" s="120" t="n">
        <x:v>3.818512355245313e-11</x:v>
      </x:c>
      <x:c r="S2087" s="120" t="n">
        <x:v>5.575072891512222e-12</x:v>
      </x:c>
      <x:c r="T2087" s="120" t="n">
        <x:v>400</x:v>
      </x:c>
      <x:c r="U2087" s="120" t="n">
        <x:v>85</x:v>
      </x:c>
      <x:c r="V2087" s="120" t="n">
        <x:v>3.6167495108191525e-12</x:v>
      </x:c>
      <x:c r="W2087" s="120" t="n">
        <x:v>1.7019997697972482e-11</x:v>
      </x:c>
      <x:c r="X2087" s="120" t="n">
        <x:v>2087</x:v>
      </x:c>
      <x:c r="Y2087" s="151" t="n">
        <x:v>44590.10524305556</x:v>
      </x:c>
      <x:c r="Z2087" s="151" t="n">
        <x:v>44590.10616898148</x:v>
      </x:c>
      <x:c r="AA2087" s="120" t="n">
        <x:v>17</x:v>
      </x:c>
      <x:c r="AB2087" s="120" t="str">
        <x:v>Normal</x:v>
      </x:c>
      <x:c r="AC2087" s="120" t="n">
        <x:v>0</x:v>
      </x:c>
      <x:c r="AD2087" s="120"/>
      <x:c r="AE2087" s="120"/>
      <x:c r="AF2087" s="120"/>
      <x:c r="AG2087" s="120"/>
    </x:row>
    <x:row r="2088">
      <x:c r="A2088" s="120" t="n">
        <x:v>2087</x:v>
      </x:c>
      <x:c r="B2088" s="120" t="n">
        <x:v>0</x:v>
      </x:c>
      <x:c r="C2088" s="120" t="n">
        <x:v>0</x:v>
      </x:c>
      <x:c r="D2088" s="120" t="str">
        <x:v>CADC0872</x:v>
      </x:c>
      <x:c r="E2088" s="120" t="n">
        <x:v>5</x:v>
      </x:c>
      <x:c r="F2088" s="120" t="n">
        <x:v>80</x:v>
      </x:c>
      <x:c r="G2088" s="120" t="n">
        <x:v>17</x:v>
      </x:c>
      <x:c r="H2088" s="120" t="n">
        <x:v>0.000002232614117647059</x:v>
      </x:c>
      <x:c r="I2088" s="120" t="n">
        <x:v>4.451298921262125e-10</x:v>
      </x:c>
      <x:c r="J2088" s="120" t="n">
        <x:v>0.000021098101623753084</x:v>
      </x:c>
      <x:c r="K2088" s="120" t="n">
        <x:v>-1.474725366095179</x:v>
      </x:c>
      <x:c r="L2088" s="120" t="n">
        <x:v>-0.06491442956328511</x:v>
      </x:c>
      <x:c r="M2088" s="120" t="n">
        <x:v>1</x:v>
      </x:c>
      <x:c r="N2088" s="120" t="n">
        <x:v>1</x:v>
      </x:c>
      <x:c r="O2088" s="120" t="n">
        <x:v>2</x:v>
      </x:c>
      <x:c r="P2088" s="120" t="n">
        <x:v>1</x:v>
      </x:c>
      <x:c r="Q2088" s="120" t="n">
        <x:v>2</x:v>
      </x:c>
      <x:c r="R2088" s="120" t="n">
        <x:v>6.412415063598594e-11</x:v>
      </x:c>
      <x:c r="S2088" s="120" t="n">
        <x:v>6.618021237795555e-12</x:v>
      </x:c>
      <x:c r="T2088" s="120" t="n">
        <x:v>400</x:v>
      </x:c>
      <x:c r="U2088" s="120" t="n">
        <x:v>85</x:v>
      </x:c>
      <x:c r="V2088" s="120" t="n">
        <x:v>5.564123651577657e-12</x:v>
      </x:c>
      <x:c r="W2088" s="120" t="n">
        <x:v>2.6184111301541912e-11</x:v>
      </x:c>
      <x:c r="X2088" s="120" t="n">
        <x:v>2088</x:v>
      </x:c>
      <x:c r="Y2088" s="151" t="n">
        <x:v>44590.10622685185</x:v>
      </x:c>
      <x:c r="Z2088" s="151" t="n">
        <x:v>44590.107152777775</x:v>
      </x:c>
      <x:c r="AA2088" s="120" t="n">
        <x:v>17</x:v>
      </x:c>
      <x:c r="AB2088" s="120" t="str">
        <x:v>Normal</x:v>
      </x:c>
      <x:c r="AC2088" s="120" t="n">
        <x:v>0</x:v>
      </x:c>
      <x:c r="AD2088" s="120"/>
      <x:c r="AE2088" s="120"/>
      <x:c r="AF2088" s="120"/>
      <x:c r="AG2088" s="120"/>
    </x:row>
    <x:row r="2089">
      <x:c r="A2089" s="120" t="n">
        <x:v>2088</x:v>
      </x:c>
      <x:c r="B2089" s="120" t="n">
        <x:v>0</x:v>
      </x:c>
      <x:c r="C2089" s="120" t="n">
        <x:v>1</x:v>
      </x:c>
      <x:c r="D2089" s="120" t="str">
        <x:v>CADC0872</x:v>
      </x:c>
      <x:c r="E2089" s="120" t="n">
        <x:v>5</x:v>
      </x:c>
      <x:c r="F2089" s="120" t="n">
        <x:v>75</x:v>
      </x:c>
      <x:c r="G2089" s="120" t="n">
        <x:v>16</x:v>
      </x:c>
      <x:c r="H2089" s="120" t="n">
        <x:v>-7.394134375000001e-7</x:v>
      </x:c>
      <x:c r="I2089" s="120" t="n">
        <x:v>2.9870452988447723e-10</x:v>
      </x:c>
      <x:c r="J2089" s="120" t="n">
        <x:v>0.000017283070615040525</x:v>
      </x:c>
      <x:c r="K2089" s="120" t="n">
        <x:v>-1.456635617472789</x:v>
      </x:c>
      <x:c r="L2089" s="120" t="n">
        <x:v>-0.11448627407430555</x:v>
      </x:c>
      <x:c r="M2089" s="120" t="n">
        <x:v>1</x:v>
      </x:c>
      <x:c r="N2089" s="120" t="n">
        <x:v>1</x:v>
      </x:c>
      <x:c r="O2089" s="120" t="n">
        <x:v>2</x:v>
      </x:c>
      <x:c r="P2089" s="120" t="n">
        <x:v>1</x:v>
      </x:c>
      <x:c r="Q2089" s="120" t="n">
        <x:v>3</x:v>
      </x:c>
      <x:c r="R2089" s="120" t="n">
        <x:v>4.8736140480989996e-11</x:v>
      </x:c>
      <x:c r="S2089" s="120" t="n">
        <x:v>1.1109613284953564e-11</x:v>
      </x:c>
      <x:c r="T2089" s="120" t="n">
        <x:v>375</x:v>
      </x:c>
      <x:c r="U2089" s="120" t="n">
        <x:v>80</x:v>
      </x:c>
      <x:c r="V2089" s="120" t="n">
        <x:v>3.982727065126363e-12</x:v>
      </x:c>
      <x:c r="W2089" s="120" t="n">
        <x:v>1.8669033117779827e-11</x:v>
      </x:c>
      <x:c r="X2089" s="120" t="n">
        <x:v>2089</x:v>
      </x:c>
      <x:c r="Y2089" s="151" t="n">
        <x:v>44590.10721064815</x:v>
      </x:c>
      <x:c r="Z2089" s="151" t="n">
        <x:v>44590.108078703706</x:v>
      </x:c>
      <x:c r="AA2089" s="120" t="n">
        <x:v>16</x:v>
      </x:c>
      <x:c r="AB2089" s="120" t="str">
        <x:v>Normal</x:v>
      </x:c>
      <x:c r="AC2089" s="120" t="n">
        <x:v>0</x:v>
      </x:c>
      <x:c r="AD2089" s="120"/>
      <x:c r="AE2089" s="120"/>
      <x:c r="AF2089" s="120"/>
      <x:c r="AG2089" s="120"/>
    </x:row>
    <x:row r="2090">
      <x:c r="A2090" s="120" t="n">
        <x:v>2089</x:v>
      </x:c>
      <x:c r="B2090" s="120" t="n">
        <x:v>0</x:v>
      </x:c>
      <x:c r="C2090" s="120" t="n">
        <x:v>0</x:v>
      </x:c>
      <x:c r="D2090" s="120" t="str">
        <x:v>CADC0872</x:v>
      </x:c>
      <x:c r="E2090" s="120" t="n">
        <x:v>5</x:v>
      </x:c>
      <x:c r="F2090" s="120" t="n">
        <x:v>80</x:v>
      </x:c>
      <x:c r="G2090" s="120" t="n">
        <x:v>17</x:v>
      </x:c>
      <x:c r="H2090" s="120" t="n">
        <x:v>0.000001678713529411765</x:v>
      </x:c>
      <x:c r="I2090" s="120" t="n">
        <x:v>3.7079858492530523e-10</x:v>
      </x:c>
      <x:c r="J2090" s="120" t="n">
        <x:v>0.000019256131099608386</x:v>
      </x:c>
      <x:c r="K2090" s="120" t="n">
        <x:v>-1.505885760246021</x:v>
      </x:c>
      <x:c r="L2090" s="120" t="n">
        <x:v>-0.018123771787177462</x:v>
      </x:c>
      <x:c r="M2090" s="120" t="n">
        <x:v>1</x:v>
      </x:c>
      <x:c r="N2090" s="120" t="n">
        <x:v>1</x:v>
      </x:c>
      <x:c r="O2090" s="120" t="n">
        <x:v>2</x:v>
      </x:c>
      <x:c r="P2090" s="120" t="n">
        <x:v>1</x:v>
      </x:c>
      <x:c r="Q2090" s="120" t="n">
        <x:v>2</x:v>
      </x:c>
      <x:c r="R2090" s="120" t="n">
        <x:v>5.399246164898125e-11</x:v>
      </x:c>
      <x:c r="S2090" s="120" t="n">
        <x:v>6.512658651613335e-12</x:v>
      </x:c>
      <x:c r="T2090" s="120" t="n">
        <x:v>400</x:v>
      </x:c>
      <x:c r="U2090" s="120" t="n">
        <x:v>85</x:v>
      </x:c>
      <x:c r="V2090" s="120" t="n">
        <x:v>4.634982311566315e-12</x:v>
      </x:c>
      <x:c r="W2090" s="120" t="n">
        <x:v>2.1811681466194426e-11</x:v>
      </x:c>
      <x:c r="X2090" s="120" t="n">
        <x:v>2090</x:v>
      </x:c>
      <x:c r="Y2090" s="151" t="n">
        <x:v>44590.108136574076</x:v>
      </x:c>
      <x:c r="Z2090" s="151" t="n">
        <x:v>44590.1090625</x:v>
      </x:c>
      <x:c r="AA2090" s="120" t="n">
        <x:v>17</x:v>
      </x:c>
      <x:c r="AB2090" s="120" t="str">
        <x:v>Normal</x:v>
      </x:c>
      <x:c r="AC2090" s="120" t="n">
        <x:v>0</x:v>
      </x:c>
      <x:c r="AD2090" s="120"/>
      <x:c r="AE2090" s="120"/>
      <x:c r="AF2090" s="120"/>
      <x:c r="AG2090" s="120"/>
    </x:row>
    <x:row r="2091">
      <x:c r="A2091" s="120" t="n">
        <x:v>2090</x:v>
      </x:c>
      <x:c r="B2091" s="120" t="n">
        <x:v>1</x:v>
      </x:c>
      <x:c r="C2091" s="120" t="n">
        <x:v>0</x:v>
      </x:c>
      <x:c r="D2091" s="120" t="str">
        <x:v>CADC0872</x:v>
      </x:c>
      <x:c r="E2091" s="120" t="n">
        <x:v>5</x:v>
      </x:c>
      <x:c r="F2091" s="120" t="n">
        <x:v>80</x:v>
      </x:c>
      <x:c r="G2091" s="120" t="n">
        <x:v>17</x:v>
      </x:c>
      <x:c r="H2091" s="120" t="n">
        <x:v>0.000002685872352941177</x:v>
      </x:c>
      <x:c r="I2091" s="120" t="n">
        <x:v>3.740166666271003e-10</x:v>
      </x:c>
      <x:c r="J2091" s="120" t="n">
        <x:v>0.00001933951050639856</x:v>
      </x:c>
      <x:c r="K2091" s="120" t="n">
        <x:v>-1.4521920750094266</x:v>
      </x:c>
      <x:c r="L2091" s="120" t="n">
        <x:v>-0.21071125571749827</x:v>
      </x:c>
      <x:c r="M2091" s="120" t="n">
        <x:v>2</x:v>
      </x:c>
      <x:c r="N2091" s="120" t="n">
        <x:v>1</x:v>
      </x:c>
      <x:c r="O2091" s="120" t="n">
        <x:v>3</x:v>
      </x:c>
      <x:c r="P2091" s="120" t="n">
        <x:v>1</x:v>
      </x:c>
      <x:c r="Q2091" s="120" t="n">
        <x:v>1</x:v>
      </x:c>
      <x:c r="R2091" s="120" t="n">
        <x:v>2.9056241382693586e-10</x:v>
      </x:c>
      <x:c r="S2091" s="120" t="n">
        <x:v>6.256942307160224e-10</x:v>
      </x:c>
      <x:c r="T2091" s="120" t="n">
        <x:v>400</x:v>
      </x:c>
      <x:c r="U2091" s="120" t="n">
        <x:v>85</x:v>
      </x:c>
      <x:c r="V2091" s="120" t="n">
        <x:v>4.675208332838754e-12</x:v>
      </x:c>
      <x:c r="W2091" s="120" t="n">
        <x:v>2.200098038982943e-11</x:v>
      </x:c>
      <x:c r="X2091" s="120" t="n">
        <x:v>2091</x:v>
      </x:c>
      <x:c r="Y2091" s="151" t="n">
        <x:v>44590.10912037037</x:v>
      </x:c>
      <x:c r="Z2091" s="151" t="n">
        <x:v>44590.11004629629</x:v>
      </x:c>
      <x:c r="AA2091" s="120" t="n">
        <x:v>17</x:v>
      </x:c>
      <x:c r="AB2091" s="120" t="str">
        <x:v>Anomalous</x:v>
      </x:c>
      <x:c r="AC2091" s="120" t="n">
        <x:v>1</x:v>
      </x:c>
      <x:c r="AD2091" s="120" t="n">
        <x:v>33</x:v>
      </x:c>
      <x:c r="AE2091" s="120" t="n">
        <x:v>1</x:v>
      </x:c>
      <x:c r="AF2091" s="120" t="n">
        <x:v>33</x:v>
      </x:c>
      <x:c r="AG2091" s="120" t="str">
        <x:v>train=0|anomaly=1</x:v>
      </x:c>
    </x:row>
    <x:row r="2092">
      <x:c r="A2092" s="120" t="n">
        <x:v>2091</x:v>
      </x:c>
      <x:c r="B2092" s="120" t="n">
        <x:v>0</x:v>
      </x:c>
      <x:c r="C2092" s="120" t="n">
        <x:v>1</x:v>
      </x:c>
      <x:c r="D2092" s="120" t="str">
        <x:v>CADC0872</x:v>
      </x:c>
      <x:c r="E2092" s="120" t="n">
        <x:v>5</x:v>
      </x:c>
      <x:c r="F2092" s="120" t="n">
        <x:v>75</x:v>
      </x:c>
      <x:c r="G2092" s="120" t="n">
        <x:v>16</x:v>
      </x:c>
      <x:c r="H2092" s="120" t="n">
        <x:v>0.0000014137449999999999</x:v>
      </x:c>
      <x:c r="I2092" s="120" t="n">
        <x:v>3.448504979247375e-10</x:v>
      </x:c>
      <x:c r="J2092" s="120" t="n">
        <x:v>0.000018570150724340862</x:v>
      </x:c>
      <x:c r="K2092" s="120" t="n">
        <x:v>-1.4463887261437556</x:v>
      </x:c>
      <x:c r="L2092" s="120" t="n">
        <x:v>-0.08736061929020456</x:v>
      </x:c>
      <x:c r="M2092" s="120" t="n">
        <x:v>1</x:v>
      </x:c>
      <x:c r="N2092" s="120" t="n">
        <x:v>1</x:v>
      </x:c>
      <x:c r="O2092" s="120" t="n">
        <x:v>2</x:v>
      </x:c>
      <x:c r="P2092" s="120" t="n">
        <x:v>2</x:v>
      </x:c>
      <x:c r="Q2092" s="120" t="n">
        <x:v>2</x:v>
      </x:c>
      <x:c r="R2092" s="120" t="n">
        <x:v>5.733720455926221e-11</x:v>
      </x:c>
      <x:c r="S2092" s="120" t="n">
        <x:v>7.0592252467244864e-12</x:v>
      </x:c>
      <x:c r="T2092" s="120" t="n">
        <x:v>375</x:v>
      </x:c>
      <x:c r="U2092" s="120" t="n">
        <x:v>80</x:v>
      </x:c>
      <x:c r="V2092" s="120" t="n">
        <x:v>4.5980066389964996e-12</x:v>
      </x:c>
      <x:c r="W2092" s="120" t="n">
        <x:v>2.1553156120296093e-11</x:v>
      </x:c>
      <x:c r="X2092" s="120" t="n">
        <x:v>2092</x:v>
      </x:c>
      <x:c r="Y2092" s="151" t="n">
        <x:v>44590.11010416667</x:v>
      </x:c>
      <x:c r="Z2092" s="151" t="n">
        <x:v>44590.110972222225</x:v>
      </x:c>
      <x:c r="AA2092" s="120" t="n">
        <x:v>16</x:v>
      </x:c>
      <x:c r="AB2092" s="120" t="str">
        <x:v>Normal</x:v>
      </x:c>
      <x:c r="AC2092" s="120" t="n">
        <x:v>1</x:v>
      </x:c>
      <x:c r="AD2092" s="120" t="n">
        <x:v>791</x:v>
      </x:c>
      <x:c r="AE2092" s="120" t="n">
        <x:v>8</x:v>
      </x:c>
      <x:c r="AF2092" s="120" t="n">
        <x:v>91</x:v>
      </x:c>
      <x:c r="AG2092" s="120" t="str">
        <x:v>train=1|anomaly=0</x:v>
      </x:c>
    </x:row>
    <x:row r="2093">
      <x:c r="A2093" s="120" t="n">
        <x:v>2092</x:v>
      </x:c>
      <x:c r="B2093" s="120" t="n">
        <x:v>0</x:v>
      </x:c>
      <x:c r="C2093" s="120" t="n">
        <x:v>1</x:v>
      </x:c>
      <x:c r="D2093" s="120" t="str">
        <x:v>CADC0872</x:v>
      </x:c>
      <x:c r="E2093" s="120" t="n">
        <x:v>5</x:v>
      </x:c>
      <x:c r="F2093" s="120" t="n">
        <x:v>80</x:v>
      </x:c>
      <x:c r="G2093" s="120" t="n">
        <x:v>17</x:v>
      </x:c>
      <x:c r="H2093" s="120" t="n">
        <x:v>-0.0000013782674823529419</x:v>
      </x:c>
      <x:c r="I2093" s="120" t="n">
        <x:v>2.374367032475255e-10</x:v>
      </x:c>
      <x:c r="J2093" s="120" t="n">
        <x:v>0.000015408981252747553</x:v>
      </x:c>
      <x:c r="K2093" s="120" t="n">
        <x:v>-1.3600789863422622</x:v>
      </x:c>
      <x:c r="L2093" s="120" t="n">
        <x:v>-0.07276181792826679</x:v>
      </x:c>
      <x:c r="M2093" s="120" t="n">
        <x:v>1</x:v>
      </x:c>
      <x:c r="N2093" s="120" t="n">
        <x:v>1</x:v>
      </x:c>
      <x:c r="O2093" s="120" t="n">
        <x:v>2</x:v>
      </x:c>
      <x:c r="P2093" s="120" t="n">
        <x:v>1</x:v>
      </x:c>
      <x:c r="Q2093" s="120" t="n">
        <x:v>2</x:v>
      </x:c>
      <x:c r="R2093" s="120" t="n">
        <x:v>3.398272198072763e-11</x:v>
      </x:c>
      <x:c r="S2093" s="120" t="n">
        <x:v>5.890285714600237e-12</x:v>
      </x:c>
      <x:c r="T2093" s="120" t="n">
        <x:v>400</x:v>
      </x:c>
      <x:c r="U2093" s="120" t="n">
        <x:v>85</x:v>
      </x:c>
      <x:c r="V2093" s="120" t="n">
        <x:v>2.9679587905940686e-12</x:v>
      </x:c>
      <x:c r="W2093" s="120" t="n">
        <x:v>1.3966864896913265e-11</x:v>
      </x:c>
      <x:c r="X2093" s="120" t="n">
        <x:v>2093</x:v>
      </x:c>
      <x:c r="Y2093" s="151" t="n">
        <x:v>44590.111030092594</x:v>
      </x:c>
      <x:c r="Z2093" s="151" t="n">
        <x:v>44590.11195601852</x:v>
      </x:c>
      <x:c r="AA2093" s="120" t="n">
        <x:v>17</x:v>
      </x:c>
      <x:c r="AB2093" s="120" t="str">
        <x:v>Normal</x:v>
      </x:c>
      <x:c r="AC2093" s="120" t="n">
        <x:v>0</x:v>
      </x:c>
      <x:c r="AD2093" s="120"/>
      <x:c r="AE2093" s="120"/>
      <x:c r="AF2093" s="120"/>
      <x:c r="AG2093" s="120"/>
    </x:row>
    <x:row r="2094">
      <x:c r="A2094" s="120" t="n">
        <x:v>2093</x:v>
      </x:c>
      <x:c r="B2094" s="120" t="n">
        <x:v>0</x:v>
      </x:c>
      <x:c r="C2094" s="120" t="n">
        <x:v>1</x:v>
      </x:c>
      <x:c r="D2094" s="120" t="str">
        <x:v>CADC0872</x:v>
      </x:c>
      <x:c r="E2094" s="120" t="n">
        <x:v>5</x:v>
      </x:c>
      <x:c r="F2094" s="120" t="n">
        <x:v>75</x:v>
      </x:c>
      <x:c r="G2094" s="120" t="n">
        <x:v>16</x:v>
      </x:c>
      <x:c r="H2094" s="120" t="n">
        <x:v>0.0000013312337499999999</x:v>
      </x:c>
      <x:c r="I2094" s="120" t="n">
        <x:v>2.4088817590853597e-10</x:v>
      </x:c>
      <x:c r="J2094" s="120" t="n">
        <x:v>0.000015520572666900405</x:v>
      </x:c>
      <x:c r="K2094" s="120" t="n">
        <x:v>-1.3703439114659812</x:v>
      </x:c>
      <x:c r="L2094" s="120" t="n">
        <x:v>-0.16437759510129818</x:v>
      </x:c>
      <x:c r="M2094" s="120" t="n">
        <x:v>1</x:v>
      </x:c>
      <x:c r="N2094" s="120" t="n">
        <x:v>1</x:v>
      </x:c>
      <x:c r="O2094" s="120" t="n">
        <x:v>2</x:v>
      </x:c>
      <x:c r="P2094" s="120" t="n">
        <x:v>1</x:v>
      </x:c>
      <x:c r="Q2094" s="120" t="n">
        <x:v>3</x:v>
      </x:c>
      <x:c r="R2094" s="120" t="n">
        <x:v>3.5246585037973336e-11</x:v>
      </x:c>
      <x:c r="S2094" s="120" t="n">
        <x:v>4.784084847737242e-12</x:v>
      </x:c>
      <x:c r="T2094" s="120" t="n">
        <x:v>375</x:v>
      </x:c>
      <x:c r="U2094" s="120" t="n">
        <x:v>80</x:v>
      </x:c>
      <x:c r="V2094" s="120" t="n">
        <x:v>3.211842345447146e-12</x:v>
      </x:c>
      <x:c r="W2094" s="120" t="n">
        <x:v>1.5055510994283498e-11</x:v>
      </x:c>
      <x:c r="X2094" s="120" t="n">
        <x:v>2094</x:v>
      </x:c>
      <x:c r="Y2094" s="151" t="n">
        <x:v>44590.11201388889</x:v>
      </x:c>
      <x:c r="Z2094" s="151" t="n">
        <x:v>44590.11288194444</x:v>
      </x:c>
      <x:c r="AA2094" s="120" t="n">
        <x:v>16</x:v>
      </x:c>
      <x:c r="AB2094" s="120" t="str">
        <x:v>Normal</x:v>
      </x:c>
      <x:c r="AC2094" s="120" t="n">
        <x:v>0</x:v>
      </x:c>
      <x:c r="AD2094" s="120"/>
      <x:c r="AE2094" s="120"/>
      <x:c r="AF2094" s="120"/>
      <x:c r="AG2094" s="120"/>
    </x:row>
    <x:row r="2095">
      <x:c r="A2095" s="120" t="n">
        <x:v>2094</x:v>
      </x:c>
      <x:c r="B2095" s="120" t="n">
        <x:v>0</x:v>
      </x:c>
      <x:c r="C2095" s="120" t="n">
        <x:v>0</x:v>
      </x:c>
      <x:c r="D2095" s="120" t="str">
        <x:v>CADC0872</x:v>
      </x:c>
      <x:c r="E2095" s="120" t="n">
        <x:v>5</x:v>
      </x:c>
      <x:c r="F2095" s="120" t="n">
        <x:v>80</x:v>
      </x:c>
      <x:c r="G2095" s="120" t="n">
        <x:v>17</x:v>
      </x:c>
      <x:c r="H2095" s="120" t="n">
        <x:v>0.0000035728358411764706</x:v>
      </x:c>
      <x:c r="I2095" s="120" t="n">
        <x:v>1.7083377841962217e-10</x:v>
      </x:c>
      <x:c r="J2095" s="120" t="n">
        <x:v>0.00001307033964438653</x:v>
      </x:c>
      <x:c r="K2095" s="120" t="n">
        <x:v>-1.0984432272045366</x:v>
      </x:c>
      <x:c r="L2095" s="120" t="n">
        <x:v>-0.30920229423220513</x:v>
      </x:c>
      <x:c r="M2095" s="120" t="n">
        <x:v>1</x:v>
      </x:c>
      <x:c r="N2095" s="120" t="n">
        <x:v>1</x:v>
      </x:c>
      <x:c r="O2095" s="120" t="n">
        <x:v>2</x:v>
      </x:c>
      <x:c r="P2095" s="120" t="n">
        <x:v>1</x:v>
      </x:c>
      <x:c r="Q2095" s="120" t="n">
        <x:v>2</x:v>
      </x:c>
      <x:c r="R2095" s="120" t="n">
        <x:v>2.4989399424892816e-11</x:v>
      </x:c>
      <x:c r="S2095" s="120" t="n">
        <x:v>3.698584442478687e-12</x:v>
      </x:c>
      <x:c r="T2095" s="120" t="n">
        <x:v>400</x:v>
      </x:c>
      <x:c r="U2095" s="120" t="n">
        <x:v>85</x:v>
      </x:c>
      <x:c r="V2095" s="120" t="n">
        <x:v>2.1354222302452773e-12</x:v>
      </x:c>
      <x:c r="W2095" s="120" t="n">
        <x:v>1.004904578938954e-11</x:v>
      </x:c>
      <x:c r="X2095" s="120" t="n">
        <x:v>2095</x:v>
      </x:c>
      <x:c r="Y2095" s="151" t="n">
        <x:v>44590.11293981481</x:v>
      </x:c>
      <x:c r="Z2095" s="151" t="n">
        <x:v>44590.11386574074</x:v>
      </x:c>
      <x:c r="AA2095" s="120" t="n">
        <x:v>17</x:v>
      </x:c>
      <x:c r="AB2095" s="120" t="str">
        <x:v>Normal</x:v>
      </x:c>
      <x:c r="AC2095" s="120" t="n">
        <x:v>1</x:v>
      </x:c>
      <x:c r="AD2095" s="120" t="n">
        <x:v>868</x:v>
      </x:c>
      <x:c r="AE2095" s="120" t="n">
        <x:v>9</x:v>
      </x:c>
      <x:c r="AF2095" s="120" t="n">
        <x:v>68</x:v>
      </x:c>
      <x:c r="AG2095" s="120" t="str">
        <x:v>train=0|anomaly=0</x:v>
      </x:c>
    </x:row>
    <x:row r="2096">
      <x:c r="A2096" s="120" t="n">
        <x:v>2095</x:v>
      </x:c>
      <x:c r="B2096" s="120" t="n">
        <x:v>0</x:v>
      </x:c>
      <x:c r="C2096" s="120" t="n">
        <x:v>1</x:v>
      </x:c>
      <x:c r="D2096" s="120" t="str">
        <x:v>CADC0872</x:v>
      </x:c>
      <x:c r="E2096" s="120" t="n">
        <x:v>5</x:v>
      </x:c>
      <x:c r="F2096" s="120" t="n">
        <x:v>80</x:v>
      </x:c>
      <x:c r="G2096" s="120" t="n">
        <x:v>17</x:v>
      </x:c>
      <x:c r="H2096" s="120" t="n">
        <x:v>9.156646470588234e-7</x:v>
      </x:c>
      <x:c r="I2096" s="120" t="n">
        <x:v>5.800058598295891e-10</x:v>
      </x:c>
      <x:c r="J2096" s="120" t="n">
        <x:v>0.000024083310815367333</x:v>
      </x:c>
      <x:c r="K2096" s="120" t="n">
        <x:v>-1.487442787773872</x:v>
      </x:c>
      <x:c r="L2096" s="120" t="n">
        <x:v>-0.02291286011894349</x:v>
      </x:c>
      <x:c r="M2096" s="120" t="n">
        <x:v>1</x:v>
      </x:c>
      <x:c r="N2096" s="120" t="n">
        <x:v>1</x:v>
      </x:c>
      <x:c r="O2096" s="120" t="n">
        <x:v>2</x:v>
      </x:c>
      <x:c r="P2096" s="120" t="n">
        <x:v>1</x:v>
      </x:c>
      <x:c r="Q2096" s="120" t="n">
        <x:v>3</x:v>
      </x:c>
      <x:c r="R2096" s="120" t="n">
        <x:v>8.330522729224357e-11</x:v>
      </x:c>
      <x:c r="S2096" s="120" t="n">
        <x:v>9.314586647766623e-12</x:v>
      </x:c>
      <x:c r="T2096" s="120" t="n">
        <x:v>400</x:v>
      </x:c>
      <x:c r="U2096" s="120" t="n">
        <x:v>85</x:v>
      </x:c>
      <x:c r="V2096" s="120" t="n">
        <x:v>7.250073247869864e-12</x:v>
      </x:c>
      <x:c r="W2096" s="120" t="n">
        <x:v>3.411799175468171e-11</x:v>
      </x:c>
      <x:c r="X2096" s="120" t="n">
        <x:v>2096</x:v>
      </x:c>
      <x:c r="Y2096" s="151" t="n">
        <x:v>44590.1190162037</x:v>
      </x:c>
      <x:c r="Z2096" s="151" t="n">
        <x:v>44590.119942129626</x:v>
      </x:c>
      <x:c r="AA2096" s="120" t="n">
        <x:v>17</x:v>
      </x:c>
      <x:c r="AB2096" s="120" t="str">
        <x:v>Normal</x:v>
      </x:c>
      <x:c r="AC2096" s="120" t="n">
        <x:v>0</x:v>
      </x:c>
      <x:c r="AD2096" s="120"/>
      <x:c r="AE2096" s="120"/>
      <x:c r="AF2096" s="120"/>
      <x:c r="AG2096" s="120"/>
    </x:row>
    <x:row r="2097">
      <x:c r="A2097" s="120" t="n">
        <x:v>2096</x:v>
      </x:c>
      <x:c r="B2097" s="120" t="n">
        <x:v>0</x:v>
      </x:c>
      <x:c r="C2097" s="120" t="n">
        <x:v>1</x:v>
      </x:c>
      <x:c r="D2097" s="120" t="str">
        <x:v>CADC0872</x:v>
      </x:c>
      <x:c r="E2097" s="120" t="n">
        <x:v>5</x:v>
      </x:c>
      <x:c r="F2097" s="120" t="n">
        <x:v>75</x:v>
      </x:c>
      <x:c r="G2097" s="120" t="n">
        <x:v>16</x:v>
      </x:c>
      <x:c r="H2097" s="120" t="n">
        <x:v>-6.319737500000005e-7</x:v>
      </x:c>
      <x:c r="I2097" s="120" t="n">
        <x:v>4.867964166277484e-10</x:v>
      </x:c>
      <x:c r="J2097" s="120" t="n">
        <x:v>0.000022063463386960543</x:v>
      </x:c>
      <x:c r="K2097" s="120" t="n">
        <x:v>-1.493405202689802</x:v>
      </x:c>
      <x:c r="L2097" s="120" t="n">
        <x:v>-0.044706928398554883</x:v>
      </x:c>
      <x:c r="M2097" s="120" t="n">
        <x:v>1</x:v>
      </x:c>
      <x:c r="N2097" s="120" t="n">
        <x:v>1</x:v>
      </x:c>
      <x:c r="O2097" s="120" t="n">
        <x:v>2</x:v>
      </x:c>
      <x:c r="P2097" s="120" t="n">
        <x:v>1</x:v>
      </x:c>
      <x:c r="Q2097" s="120" t="n">
        <x:v>1</x:v>
      </x:c>
      <x:c r="R2097" s="120" t="n">
        <x:v>7.974958007195555e-11</x:v>
      </x:c>
      <x:c r="S2097" s="120" t="n">
        <x:v>1.0161607331448972e-11</x:v>
      </x:c>
      <x:c r="T2097" s="120" t="n">
        <x:v>375</x:v>
      </x:c>
      <x:c r="U2097" s="120" t="n">
        <x:v>80</x:v>
      </x:c>
      <x:c r="V2097" s="120" t="n">
        <x:v>6.490618888369979e-12</x:v>
      </x:c>
      <x:c r="W2097" s="120" t="n">
        <x:v>3.0424776039234276e-11</x:v>
      </x:c>
      <x:c r="X2097" s="120" t="n">
        <x:v>2097</x:v>
      </x:c>
      <x:c r="Y2097" s="151" t="n">
        <x:v>44590.12</x:v>
      </x:c>
      <x:c r="Z2097" s="151" t="n">
        <x:v>44590.12086805556</x:v>
      </x:c>
      <x:c r="AA2097" s="120" t="n">
        <x:v>16</x:v>
      </x:c>
      <x:c r="AB2097" s="120" t="str">
        <x:v>Normal</x:v>
      </x:c>
      <x:c r="AC2097" s="120" t="n">
        <x:v>1</x:v>
      </x:c>
      <x:c r="AD2097" s="120" t="n">
        <x:v>771</x:v>
      </x:c>
      <x:c r="AE2097" s="120" t="n">
        <x:v>8</x:v>
      </x:c>
      <x:c r="AF2097" s="120" t="n">
        <x:v>71</x:v>
      </x:c>
      <x:c r="AG2097" s="120" t="str">
        <x:v>train=1|anomaly=0</x:v>
      </x:c>
    </x:row>
    <x:row r="2098">
      <x:c r="A2098" s="120" t="n">
        <x:v>2097</x:v>
      </x:c>
      <x:c r="B2098" s="120" t="n">
        <x:v>0</x:v>
      </x:c>
      <x:c r="C2098" s="120" t="n">
        <x:v>1</x:v>
      </x:c>
      <x:c r="D2098" s="120" t="str">
        <x:v>CADC0872</x:v>
      </x:c>
      <x:c r="E2098" s="120" t="n">
        <x:v>5</x:v>
      </x:c>
      <x:c r="F2098" s="120" t="n">
        <x:v>75</x:v>
      </x:c>
      <x:c r="G2098" s="120" t="n">
        <x:v>16</x:v>
      </x:c>
      <x:c r="H2098" s="120" t="n">
        <x:v>0.000002391851249999999</x:v>
      </x:c>
      <x:c r="I2098" s="120" t="n">
        <x:v>5.939558259178983e-10</x:v>
      </x:c>
      <x:c r="J2098" s="120" t="n">
        <x:v>0.00002437120895478717</x:v>
      </x:c>
      <x:c r="K2098" s="120" t="n">
        <x:v>-1.4662283203047675</x:v>
      </x:c>
      <x:c r="L2098" s="120" t="n">
        <x:v>-0.09857961294115858</x:v>
      </x:c>
      <x:c r="M2098" s="120" t="n">
        <x:v>1</x:v>
      </x:c>
      <x:c r="N2098" s="120" t="n">
        <x:v>1</x:v>
      </x:c>
      <x:c r="O2098" s="120" t="n">
        <x:v>2</x:v>
      </x:c>
      <x:c r="P2098" s="120" t="n">
        <x:v>1</x:v>
      </x:c>
      <x:c r="Q2098" s="120" t="n">
        <x:v>0</x:v>
      </x:c>
      <x:c r="R2098" s="120" t="n">
        <x:v>9.667351297496887e-11</x:v>
      </x:c>
      <x:c r="S2098" s="120" t="n">
        <x:v>9.731489835234692e-12</x:v>
      </x:c>
      <x:c r="T2098" s="120" t="n">
        <x:v>375</x:v>
      </x:c>
      <x:c r="U2098" s="120" t="n">
        <x:v>80</x:v>
      </x:c>
      <x:c r="V2098" s="120" t="n">
        <x:v>7.919411012238644e-12</x:v>
      </x:c>
      <x:c r="W2098" s="120" t="n">
        <x:v>3.7122239119868646e-11</x:v>
      </x:c>
      <x:c r="X2098" s="120" t="n">
        <x:v>2098</x:v>
      </x:c>
      <x:c r="Y2098" s="151" t="n">
        <x:v>44590.12092592593</x:v>
      </x:c>
      <x:c r="Z2098" s="151" t="n">
        <x:v>44590.12179398148</x:v>
      </x:c>
      <x:c r="AA2098" s="120" t="n">
        <x:v>16</x:v>
      </x:c>
      <x:c r="AB2098" s="120" t="str">
        <x:v>Normal</x:v>
      </x:c>
      <x:c r="AC2098" s="120" t="n">
        <x:v>0</x:v>
      </x:c>
      <x:c r="AD2098" s="120"/>
      <x:c r="AE2098" s="120"/>
      <x:c r="AF2098" s="120"/>
      <x:c r="AG2098" s="120"/>
    </x:row>
    <x:row r="2099">
      <x:c r="A2099" s="120" t="n">
        <x:v>2098</x:v>
      </x:c>
      <x:c r="B2099" s="120" t="n">
        <x:v>0</x:v>
      </x:c>
      <x:c r="C2099" s="120" t="n">
        <x:v>1</x:v>
      </x:c>
      <x:c r="D2099" s="120" t="str">
        <x:v>CADC0872</x:v>
      </x:c>
      <x:c r="E2099" s="120" t="n">
        <x:v>5</x:v>
      </x:c>
      <x:c r="F2099" s="120" t="n">
        <x:v>80</x:v>
      </x:c>
      <x:c r="G2099" s="120" t="n">
        <x:v>17</x:v>
      </x:c>
      <x:c r="H2099" s="120" t="n">
        <x:v>-0.000003643618294117648</x:v>
      </x:c>
      <x:c r="I2099" s="120" t="n">
        <x:v>7.22418361656405e-10</x:v>
      </x:c>
      <x:c r="J2099" s="120" t="n">
        <x:v>0.000026877841461999977</x:v>
      </x:c>
      <x:c r="K2099" s="120" t="n">
        <x:v>-1.4961704724362492</x:v>
      </x:c>
      <x:c r="L2099" s="120" t="n">
        <x:v>-0.00022492417357261347</x:v>
      </x:c>
      <x:c r="M2099" s="120" t="n">
        <x:v>1</x:v>
      </x:c>
      <x:c r="N2099" s="120" t="n">
        <x:v>1</x:v>
      </x:c>
      <x:c r="O2099" s="120" t="n">
        <x:v>2</x:v>
      </x:c>
      <x:c r="P2099" s="120" t="n">
        <x:v>1</x:v>
      </x:c>
      <x:c r="Q2099" s="120" t="n">
        <x:v>1</x:v>
      </x:c>
      <x:c r="R2099" s="120" t="n">
        <x:v>1.0423402789593257e-10</x:v>
      </x:c>
      <x:c r="S2099" s="120" t="n">
        <x:v>1.552487146066475e-11</x:v>
      </x:c>
      <x:c r="T2099" s="120" t="n">
        <x:v>400</x:v>
      </x:c>
      <x:c r="U2099" s="120" t="n">
        <x:v>85</x:v>
      </x:c>
      <x:c r="V2099" s="120" t="n">
        <x:v>9.030229520705063e-12</x:v>
      </x:c>
      <x:c r="W2099" s="120" t="n">
        <x:v>4.249519774449441e-11</x:v>
      </x:c>
      <x:c r="X2099" s="120" t="n">
        <x:v>2099</x:v>
      </x:c>
      <x:c r="Y2099" s="151" t="n">
        <x:v>44590.12185185185</x:v>
      </x:c>
      <x:c r="Z2099" s="151" t="n">
        <x:v>44590.122777777775</x:v>
      </x:c>
      <x:c r="AA2099" s="120" t="n">
        <x:v>17</x:v>
      </x:c>
      <x:c r="AB2099" s="120" t="str">
        <x:v>Normal</x:v>
      </x:c>
      <x:c r="AC2099" s="120" t="n">
        <x:v>0</x:v>
      </x:c>
      <x:c r="AD2099" s="120"/>
      <x:c r="AE2099" s="120"/>
      <x:c r="AF2099" s="120"/>
      <x:c r="AG2099" s="120"/>
    </x:row>
    <x:row r="2100">
      <x:c r="A2100" s="120" t="n">
        <x:v>2099</x:v>
      </x:c>
      <x:c r="B2100" s="120" t="n">
        <x:v>0</x:v>
      </x:c>
      <x:c r="C2100" s="120" t="n">
        <x:v>1</x:v>
      </x:c>
      <x:c r="D2100" s="120" t="str">
        <x:v>CADC0872</x:v>
      </x:c>
      <x:c r="E2100" s="120" t="n">
        <x:v>5</x:v>
      </x:c>
      <x:c r="F2100" s="120" t="n">
        <x:v>75</x:v>
      </x:c>
      <x:c r="G2100" s="120" t="n">
        <x:v>16</x:v>
      </x:c>
      <x:c r="H2100" s="120" t="n">
        <x:v>-0.00000240978625</x:v>
      </x:c>
      <x:c r="I2100" s="120" t="n">
        <x:v>7.339060122044234e-10</x:v>
      </x:c>
      <x:c r="J2100" s="120" t="n">
        <x:v>0.000027090699736337994</x:v>
      </x:c>
      <x:c r="K2100" s="120" t="n">
        <x:v>-1.4601621461336376</x:v>
      </x:c>
      <x:c r="L2100" s="120" t="n">
        <x:v>-0.06989884354099583</x:v>
      </x:c>
      <x:c r="M2100" s="120" t="n">
        <x:v>1</x:v>
      </x:c>
      <x:c r="N2100" s="120" t="n">
        <x:v>1</x:v>
      </x:c>
      <x:c r="O2100" s="120" t="n">
        <x:v>2</x:v>
      </x:c>
      <x:c r="P2100" s="120" t="n">
        <x:v>1</x:v>
      </x:c>
      <x:c r="Q2100" s="120" t="n">
        <x:v>2</x:v>
      </x:c>
      <x:c r="R2100" s="120" t="n">
        <x:v>1.1991307391342666e-10</x:v>
      </x:c>
      <x:c r="S2100" s="120" t="n">
        <x:v>1.263296026996939e-11</x:v>
      </x:c>
      <x:c r="T2100" s="120" t="n">
        <x:v>375</x:v>
      </x:c>
      <x:c r="U2100" s="120" t="n">
        <x:v>80</x:v>
      </x:c>
      <x:c r="V2100" s="120" t="n">
        <x:v>9.785413496058978e-12</x:v>
      </x:c>
      <x:c r="W2100" s="120" t="n">
        <x:v>4.5869125762776464e-11</x:v>
      </x:c>
      <x:c r="X2100" s="120" t="n">
        <x:v>2100</x:v>
      </x:c>
      <x:c r="Y2100" s="151" t="n">
        <x:v>44590.12283564815</x:v>
      </x:c>
      <x:c r="Z2100" s="151" t="n">
        <x:v>44590.123703703706</x:v>
      </x:c>
      <x:c r="AA2100" s="120" t="n">
        <x:v>16</x:v>
      </x:c>
      <x:c r="AB2100" s="120" t="str">
        <x:v>Normal</x:v>
      </x:c>
      <x:c r="AC2100" s="120" t="n">
        <x:v>0</x:v>
      </x:c>
      <x:c r="AD2100" s="120"/>
      <x:c r="AE2100" s="120"/>
      <x:c r="AF2100" s="120"/>
      <x:c r="AG2100" s="120"/>
    </x:row>
    <x:row r="2101">
      <x:c r="A2101" s="120" t="n">
        <x:v>2100</x:v>
      </x:c>
      <x:c r="B2101" s="120" t="n">
        <x:v>0</x:v>
      </x:c>
      <x:c r="C2101" s="120" t="n">
        <x:v>1</x:v>
      </x:c>
      <x:c r="D2101" s="120" t="str">
        <x:v>CADC0872</x:v>
      </x:c>
      <x:c r="E2101" s="120" t="n">
        <x:v>5</x:v>
      </x:c>
      <x:c r="F2101" s="120" t="n">
        <x:v>80</x:v>
      </x:c>
      <x:c r="G2101" s="120" t="n">
        <x:v>17</x:v>
      </x:c>
      <x:c r="H2101" s="120" t="n">
        <x:v>-0.000008016523764705883</x:v>
      </x:c>
      <x:c r="I2101" s="120" t="n">
        <x:v>5.569018284753647e-10</x:v>
      </x:c>
      <x:c r="J2101" s="120" t="n">
        <x:v>0.00002359876752026183</x:v>
      </x:c>
      <x:c r="K2101" s="120" t="n">
        <x:v>-1.4179021035406387</x:v>
      </x:c>
      <x:c r="L2101" s="120" t="n">
        <x:v>-0.011479218809569446</x:v>
      </x:c>
      <x:c r="M2101" s="120" t="n">
        <x:v>1</x:v>
      </x:c>
      <x:c r="N2101" s="120" t="n">
        <x:v>1</x:v>
      </x:c>
      <x:c r="O2101" s="120" t="n">
        <x:v>2</x:v>
      </x:c>
      <x:c r="P2101" s="120" t="n">
        <x:v>1</x:v>
      </x:c>
      <x:c r="Q2101" s="120" t="n">
        <x:v>1</x:v>
      </x:c>
      <x:c r="R2101" s="120" t="n">
        <x:v>7.686741904580001e-11</x:v>
      </x:c>
      <x:c r="S2101" s="120" t="n">
        <x:v>1.112502993576889e-11</x:v>
      </x:c>
      <x:c r="T2101" s="120" t="n">
        <x:v>400</x:v>
      </x:c>
      <x:c r="U2101" s="120" t="n">
        <x:v>85</x:v>
      </x:c>
      <x:c r="V2101" s="120" t="n">
        <x:v>6.961272855942058e-12</x:v>
      </x:c>
      <x:c r="W2101" s="120" t="n">
        <x:v>3.2758931086786157e-11</x:v>
      </x:c>
      <x:c r="X2101" s="120" t="n">
        <x:v>2101</x:v>
      </x:c>
      <x:c r="Y2101" s="151" t="n">
        <x:v>44590.123761574076</x:v>
      </x:c>
      <x:c r="Z2101" s="151" t="n">
        <x:v>44590.1246875</x:v>
      </x:c>
      <x:c r="AA2101" s="120" t="n">
        <x:v>17</x:v>
      </x:c>
      <x:c r="AB2101" s="120" t="str">
        <x:v>Normal</x:v>
      </x:c>
      <x:c r="AC2101" s="120" t="n">
        <x:v>0</x:v>
      </x:c>
      <x:c r="AD2101" s="120"/>
      <x:c r="AE2101" s="120"/>
      <x:c r="AF2101" s="120"/>
      <x:c r="AG2101" s="120"/>
    </x:row>
    <x:row r="2102">
      <x:c r="A2102" s="120" t="n">
        <x:v>2101</x:v>
      </x:c>
      <x:c r="B2102" s="120" t="n">
        <x:v>0</x:v>
      </x:c>
      <x:c r="C2102" s="120" t="n">
        <x:v>1</x:v>
      </x:c>
      <x:c r="D2102" s="120" t="str">
        <x:v>CADC0872</x:v>
      </x:c>
      <x:c r="E2102" s="120" t="n">
        <x:v>5</x:v>
      </x:c>
      <x:c r="F2102" s="120" t="n">
        <x:v>80</x:v>
      </x:c>
      <x:c r="G2102" s="120" t="n">
        <x:v>17</x:v>
      </x:c>
      <x:c r="H2102" s="120" t="n">
        <x:v>-0.0000044635641176470596</x:v>
      </x:c>
      <x:c r="I2102" s="120" t="n">
        <x:v>6.765525968707655e-10</x:v>
      </x:c>
      <x:c r="J2102" s="120" t="n">
        <x:v>0.00002601062469205162</x:v>
      </x:c>
      <x:c r="K2102" s="120" t="n">
        <x:v>-1.4073781098102423</x:v>
      </x:c>
      <x:c r="L2102" s="120" t="n">
        <x:v>-0.0891239267609858</x:v>
      </x:c>
      <x:c r="M2102" s="120" t="n">
        <x:v>1</x:v>
      </x:c>
      <x:c r="N2102" s="120" t="n">
        <x:v>1</x:v>
      </x:c>
      <x:c r="O2102" s="120" t="n">
        <x:v>2</x:v>
      </x:c>
      <x:c r="P2102" s="120" t="n">
        <x:v>1</x:v>
      </x:c>
      <x:c r="Q2102" s="120" t="n">
        <x:v>0</x:v>
      </x:c>
      <x:c r="R2102" s="120" t="n">
        <x:v>9.087406366243125e-11</x:v>
      </x:c>
      <x:c r="S2102" s="120" t="n">
        <x:v>1.152989248852e-11</x:v>
      </x:c>
      <x:c r="T2102" s="120" t="n">
        <x:v>400</x:v>
      </x:c>
      <x:c r="U2102" s="120" t="n">
        <x:v>85</x:v>
      </x:c>
      <x:c r="V2102" s="120" t="n">
        <x:v>8.456907460884568e-12</x:v>
      </x:c>
      <x:c r="W2102" s="120" t="n">
        <x:v>3.9797211580633266e-11</x:v>
      </x:c>
      <x:c r="X2102" s="120" t="n">
        <x:v>2102</x:v>
      </x:c>
      <x:c r="Y2102" s="151" t="n">
        <x:v>44590.12474537037</x:v>
      </x:c>
      <x:c r="Z2102" s="151" t="n">
        <x:v>44590.12567129629</x:v>
      </x:c>
      <x:c r="AA2102" s="120" t="n">
        <x:v>17</x:v>
      </x:c>
      <x:c r="AB2102" s="120" t="str">
        <x:v>Normal</x:v>
      </x:c>
      <x:c r="AC2102" s="120" t="n">
        <x:v>1</x:v>
      </x:c>
      <x:c r="AD2102" s="120" t="n">
        <x:v>855</x:v>
      </x:c>
      <x:c r="AE2102" s="120" t="n">
        <x:v>9</x:v>
      </x:c>
      <x:c r="AF2102" s="120" t="n">
        <x:v>55</x:v>
      </x:c>
      <x:c r="AG2102" s="120" t="str">
        <x:v>train=1|anomaly=0</x:v>
      </x:c>
    </x:row>
    <x:row r="2103">
      <x:c r="A2103" s="120" t="n">
        <x:v>2102</x:v>
      </x:c>
      <x:c r="B2103" s="120" t="n">
        <x:v>1</x:v>
      </x:c>
      <x:c r="C2103" s="120" t="n">
        <x:v>1</x:v>
      </x:c>
      <x:c r="D2103" s="120" t="str">
        <x:v>CADC0872</x:v>
      </x:c>
      <x:c r="E2103" s="120" t="n">
        <x:v>5</x:v>
      </x:c>
      <x:c r="F2103" s="120" t="n">
        <x:v>110</x:v>
      </x:c>
      <x:c r="G2103" s="120" t="n">
        <x:v>15</x:v>
      </x:c>
      <x:c r="H2103" s="120" t="n">
        <x:v>0.000005780094733333334</x:v>
      </x:c>
      <x:c r="I2103" s="120" t="n">
        <x:v>5.817015696103629e-10</x:v>
      </x:c>
      <x:c r="J2103" s="120" t="n">
        <x:v>0.00002411849020171791</x:v>
      </x:c>
      <x:c r="K2103" s="120" t="n">
        <x:v>-0.6501473173441519</x:v>
      </x:c>
      <x:c r="L2103" s="120" t="n">
        <x:v>-0.6478003265852122</x:v>
      </x:c>
      <x:c r="M2103" s="120" t="n">
        <x:v>1</x:v>
      </x:c>
      <x:c r="N2103" s="120" t="n">
        <x:v>1</x:v>
      </x:c>
      <x:c r="O2103" s="120" t="n">
        <x:v>1</x:v>
      </x:c>
      <x:c r="P2103" s="120" t="n">
        <x:v>1</x:v>
      </x:c>
      <x:c r="Q2103" s="120" t="n">
        <x:v>1</x:v>
      </x:c>
      <x:c r="R2103" s="120" t="n">
        <x:v>7.586736207491608e-11</x:v>
      </x:c>
      <x:c r="S2103" s="120" t="n">
        <x:v>2.1356116310775764e-11</x:v>
      </x:c>
      <x:c r="T2103" s="120" t="n">
        <x:v>2350</x:v>
      </x:c>
      <x:c r="U2103" s="120" t="n">
        <x:v>75</x:v>
      </x:c>
      <x:c r="V2103" s="120" t="n">
        <x:v>5.288196087366935e-12</x:v>
      </x:c>
      <x:c r="W2103" s="120" t="n">
        <x:v>3.878010464069086e-11</x:v>
      </x:c>
      <x:c r="X2103" s="120" t="n">
        <x:v>2103</x:v>
      </x:c>
      <x:c r="Y2103" s="151" t="n">
        <x:v>44590.12572916667</x:v>
      </x:c>
      <x:c r="Z2103" s="151" t="n">
        <x:v>44590.12700231482</x:v>
      </x:c>
      <x:c r="AA2103" s="120" t="n">
        <x:v>15</x:v>
      </x:c>
      <x:c r="AB2103" s="120" t="str">
        <x:v>Anomalous</x:v>
      </x:c>
      <x:c r="AC2103" s="120" t="n">
        <x:v>1</x:v>
      </x:c>
      <x:c r="AD2103" s="120" t="n">
        <x:v>853</x:v>
      </x:c>
      <x:c r="AE2103" s="120" t="n">
        <x:v>9</x:v>
      </x:c>
      <x:c r="AF2103" s="120" t="n">
        <x:v>53</x:v>
      </x:c>
      <x:c r="AG2103" s="120" t="str">
        <x:v>train=1|anomaly=1</x:v>
      </x:c>
    </x:row>
    <x:row r="2104">
      <x:c r="A2104" s="120" t="n">
        <x:v>2103</x:v>
      </x:c>
      <x:c r="B2104" s="120" t="n">
        <x:v>1</x:v>
      </x:c>
      <x:c r="C2104" s="120" t="n">
        <x:v>0</x:v>
      </x:c>
      <x:c r="D2104" s="120" t="str">
        <x:v>CADC0872</x:v>
      </x:c>
      <x:c r="E2104" s="120" t="n">
        <x:v>5</x:v>
      </x:c>
      <x:c r="F2104" s="120" t="n">
        <x:v>90</x:v>
      </x:c>
      <x:c r="G2104" s="120" t="n">
        <x:v>19</x:v>
      </x:c>
      <x:c r="H2104" s="120" t="n">
        <x:v>-0.000003996852105263158</x:v>
      </x:c>
      <x:c r="I2104" s="120" t="n">
        <x:v>5.456139938863535e-10</x:v>
      </x:c>
      <x:c r="J2104" s="120" t="n">
        <x:v>0.00002335838166240019</x:v>
      </x:c>
      <x:c r="K2104" s="120" t="n">
        <x:v>-1.3668593099923125</x:v>
      </x:c>
      <x:c r="L2104" s="120" t="n">
        <x:v>0.25189324352182296</x:v>
      </x:c>
      <x:c r="M2104" s="120" t="n">
        <x:v>2</x:v>
      </x:c>
      <x:c r="N2104" s="120" t="n">
        <x:v>1</x:v>
      </x:c>
      <x:c r="O2104" s="120" t="n">
        <x:v>3</x:v>
      </x:c>
      <x:c r="P2104" s="120" t="n">
        <x:v>2</x:v>
      </x:c>
      <x:c r="Q2104" s="120" t="n">
        <x:v>1</x:v>
      </x:c>
      <x:c r="R2104" s="120" t="n">
        <x:v>3.279732835178728e-10</x:v>
      </x:c>
      <x:c r="S2104" s="120" t="n">
        <x:v>8.968802441512062e-10</x:v>
      </x:c>
      <x:c r="T2104" s="120" t="n">
        <x:v>450</x:v>
      </x:c>
      <x:c r="U2104" s="120" t="n">
        <x:v>95</x:v>
      </x:c>
      <x:c r="V2104" s="120" t="n">
        <x:v>6.062377709848372e-12</x:v>
      </x:c>
      <x:c r="W2104" s="120" t="n">
        <x:v>2.8716525994018602e-11</x:v>
      </x:c>
      <x:c r="X2104" s="120" t="n">
        <x:v>2104</x:v>
      </x:c>
      <x:c r="Y2104" s="151" t="n">
        <x:v>44590.12752314815</x:v>
      </x:c>
      <x:c r="Z2104" s="151" t="n">
        <x:v>44590.12856481481</x:v>
      </x:c>
      <x:c r="AA2104" s="120" t="n">
        <x:v>19</x:v>
      </x:c>
      <x:c r="AB2104" s="120" t="str">
        <x:v>Anomalous</x:v>
      </x:c>
      <x:c r="AC2104" s="120" t="n">
        <x:v>0</x:v>
      </x:c>
      <x:c r="AD2104" s="120"/>
      <x:c r="AE2104" s="120"/>
      <x:c r="AF2104" s="120"/>
      <x:c r="AG2104" s="120"/>
    </x:row>
    <x:row r="2105">
      <x:c r="A2105" s="120" t="n">
        <x:v>2104</x:v>
      </x:c>
      <x:c r="B2105" s="120" t="n">
        <x:v>0</x:v>
      </x:c>
      <x:c r="C2105" s="120" t="n">
        <x:v>0</x:v>
      </x:c>
      <x:c r="D2105" s="120" t="str">
        <x:v>CADC0872</x:v>
      </x:c>
      <x:c r="E2105" s="120" t="n">
        <x:v>5</x:v>
      </x:c>
      <x:c r="F2105" s="120" t="n">
        <x:v>80</x:v>
      </x:c>
      <x:c r="G2105" s="120" t="n">
        <x:v>17</x:v>
      </x:c>
      <x:c r="H2105" s="120" t="n">
        <x:v>0.0000019922376470588244</x:v>
      </x:c>
      <x:c r="I2105" s="120" t="n">
        <x:v>4.5614132742061797e-10</x:v>
      </x:c>
      <x:c r="J2105" s="120" t="n">
        <x:v>0.000021357465379127225</x:v>
      </x:c>
      <x:c r="K2105" s="120" t="n">
        <x:v>-1.4768895012363197</x:v>
      </x:c>
      <x:c r="L2105" s="120" t="n">
        <x:v>-0.040633209986658744</x:v>
      </x:c>
      <x:c r="M2105" s="120" t="n">
        <x:v>1</x:v>
      </x:c>
      <x:c r="N2105" s="120" t="n">
        <x:v>1</x:v>
      </x:c>
      <x:c r="O2105" s="120" t="n">
        <x:v>2</x:v>
      </x:c>
      <x:c r="P2105" s="120" t="n">
        <x:v>1</x:v>
      </x:c>
      <x:c r="Q2105" s="120" t="n">
        <x:v>2</x:v>
      </x:c>
      <x:c r="R2105" s="120" t="n">
        <x:v>6.639166502557344e-11</x:v>
      </x:c>
      <x:c r="S2105" s="120" t="n">
        <x:v>7.70425928515555e-12</x:v>
      </x:c>
      <x:c r="T2105" s="120" t="n">
        <x:v>400</x:v>
      </x:c>
      <x:c r="U2105" s="120" t="n">
        <x:v>85</x:v>
      </x:c>
      <x:c r="V2105" s="120" t="n">
        <x:v>5.701766592757724e-12</x:v>
      </x:c>
      <x:c r="W2105" s="120" t="n">
        <x:v>2.6831842789448116e-11</x:v>
      </x:c>
      <x:c r="X2105" s="120" t="n">
        <x:v>2105</x:v>
      </x:c>
      <x:c r="Y2105" s="151" t="n">
        <x:v>44590.18446759259</x:v>
      </x:c>
      <x:c r="Z2105" s="151" t="n">
        <x:v>44590.18539351852</x:v>
      </x:c>
      <x:c r="AA2105" s="120" t="n">
        <x:v>17</x:v>
      </x:c>
      <x:c r="AB2105" s="120" t="str">
        <x:v>Normal</x:v>
      </x:c>
      <x:c r="AC2105" s="120" t="n">
        <x:v>0</x:v>
      </x:c>
      <x:c r="AD2105" s="120"/>
      <x:c r="AE2105" s="120"/>
      <x:c r="AF2105" s="120"/>
      <x:c r="AG2105" s="120"/>
    </x:row>
    <x:row r="2106">
      <x:c r="A2106" s="120" t="n">
        <x:v>2105</x:v>
      </x:c>
      <x:c r="B2106" s="120" t="n">
        <x:v>0</x:v>
      </x:c>
      <x:c r="C2106" s="120" t="n">
        <x:v>1</x:v>
      </x:c>
      <x:c r="D2106" s="120" t="str">
        <x:v>CADC0872</x:v>
      </x:c>
      <x:c r="E2106" s="120" t="n">
        <x:v>5</x:v>
      </x:c>
      <x:c r="F2106" s="120" t="n">
        <x:v>80</x:v>
      </x:c>
      <x:c r="G2106" s="120" t="n">
        <x:v>17</x:v>
      </x:c>
      <x:c r="H2106" s="120" t="n">
        <x:v>-0.000003019264117647059</x:v>
      </x:c>
      <x:c r="I2106" s="120" t="n">
        <x:v>4.2010489968173005e-10</x:v>
      </x:c>
      <x:c r="J2106" s="120" t="n">
        <x:v>0.000020496460662312653</x:v>
      </x:c>
      <x:c r="K2106" s="120" t="n">
        <x:v>-1.4498747711137339</x:v>
      </x:c>
      <x:c r="L2106" s="120" t="n">
        <x:v>-0.01052781025087755</x:v>
      </x:c>
      <x:c r="M2106" s="120" t="n">
        <x:v>1</x:v>
      </x:c>
      <x:c r="N2106" s="120" t="n">
        <x:v>1</x:v>
      </x:c>
      <x:c r="O2106" s="120" t="n">
        <x:v>2</x:v>
      </x:c>
      <x:c r="P2106" s="120" t="n">
        <x:v>1</x:v>
      </x:c>
      <x:c r="Q2106" s="120" t="n">
        <x:v>3</x:v>
      </x:c>
      <x:c r="R2106" s="120" t="n">
        <x:v>5.924283602075625e-11</x:v>
      </x:c>
      <x:c r="S2106" s="120" t="n">
        <x:v>7.0867799734088856e-12</x:v>
      </x:c>
      <x:c r="T2106" s="120" t="n">
        <x:v>400</x:v>
      </x:c>
      <x:c r="U2106" s="120" t="n">
        <x:v>85</x:v>
      </x:c>
      <x:c r="V2106" s="120" t="n">
        <x:v>5.251311246021625e-12</x:v>
      </x:c>
      <x:c r="W2106" s="120" t="n">
        <x:v>2.471205292245471e-11</x:v>
      </x:c>
      <x:c r="X2106" s="120" t="n">
        <x:v>2106</x:v>
      </x:c>
      <x:c r="Y2106" s="151" t="n">
        <x:v>44590.18545138889</x:v>
      </x:c>
      <x:c r="Z2106" s="151" t="n">
        <x:v>44590.186377314814</x:v>
      </x:c>
      <x:c r="AA2106" s="120" t="n">
        <x:v>17</x:v>
      </x:c>
      <x:c r="AB2106" s="120" t="str">
        <x:v>Normal</x:v>
      </x:c>
      <x:c r="AC2106" s="120" t="n">
        <x:v>1</x:v>
      </x:c>
      <x:c r="AD2106" s="120" t="n">
        <x:v>939</x:v>
      </x:c>
      <x:c r="AE2106" s="120" t="n">
        <x:v>10</x:v>
      </x:c>
      <x:c r="AF2106" s="120" t="n">
        <x:v>39</x:v>
      </x:c>
      <x:c r="AG2106" s="120" t="str">
        <x:v>train=1|anomaly=0</x:v>
      </x:c>
    </x:row>
    <x:row r="2107">
      <x:c r="A2107" s="120" t="n">
        <x:v>2106</x:v>
      </x:c>
      <x:c r="B2107" s="120" t="n">
        <x:v>1</x:v>
      </x:c>
      <x:c r="C2107" s="120" t="n">
        <x:v>1</x:v>
      </x:c>
      <x:c r="D2107" s="120" t="str">
        <x:v>CADC0872</x:v>
      </x:c>
      <x:c r="E2107" s="120" t="n">
        <x:v>5</x:v>
      </x:c>
      <x:c r="F2107" s="120" t="n">
        <x:v>77</x:v>
      </x:c>
      <x:c r="G2107" s="120" t="n">
        <x:v>16</x:v>
      </x:c>
      <x:c r="H2107" s="120" t="n">
        <x:v>-0.0000026802793750000002</x:v>
      </x:c>
      <x:c r="I2107" s="120" t="n">
        <x:v>5.319853498134808e-10</x:v>
      </x:c>
      <x:c r="J2107" s="120" t="n">
        <x:v>0.00002306480760408551</x:v>
      </x:c>
      <x:c r="K2107" s="120" t="n">
        <x:v>-1.4822665220330735</x:v>
      </x:c>
      <x:c r="L2107" s="120" t="n">
        <x:v>0.05069902911540119</x:v>
      </x:c>
      <x:c r="M2107" s="120" t="n">
        <x:v>2</x:v>
      </x:c>
      <x:c r="N2107" s="120" t="n">
        <x:v>3</x:v>
      </x:c>
      <x:c r="O2107" s="120" t="n">
        <x:v>2</x:v>
      </x:c>
      <x:c r="P2107" s="120" t="n">
        <x:v>1</x:v>
      </x:c>
      <x:c r="Q2107" s="120" t="n">
        <x:v>1</x:v>
      </x:c>
      <x:c r="R2107" s="120" t="n">
        <x:v>4.980067029367333e-10</x:v>
      </x:c>
      <x:c r="S2107" s="120" t="n">
        <x:v>1.404658171359439e-9</x:v>
      </x:c>
      <x:c r="T2107" s="120" t="n">
        <x:v>399</x:v>
      </x:c>
      <x:c r="U2107" s="120" t="n">
        <x:v>80</x:v>
      </x:c>
      <x:c r="V2107" s="120" t="n">
        <x:v>6.908900646928322e-12</x:v>
      </x:c>
      <x:c r="W2107" s="120" t="n">
        <x:v>3.324908436334255e-11</x:v>
      </x:c>
      <x:c r="X2107" s="120" t="n">
        <x:v>2107</x:v>
      </x:c>
      <x:c r="Y2107" s="151" t="n">
        <x:v>44590.186435185184</x:v>
      </x:c>
      <x:c r="Z2107" s="151" t="n">
        <x:v>44590.18732638889</x:v>
      </x:c>
      <x:c r="AA2107" s="120" t="n">
        <x:v>16</x:v>
      </x:c>
      <x:c r="AB2107" s="120" t="str">
        <x:v>Anomalous</x:v>
      </x:c>
      <x:c r="AC2107" s="120" t="n">
        <x:v>0</x:v>
      </x:c>
      <x:c r="AD2107" s="120"/>
      <x:c r="AE2107" s="120"/>
      <x:c r="AF2107" s="120"/>
      <x:c r="AG2107" s="120"/>
    </x:row>
    <x:row r="2108">
      <x:c r="A2108" s="120" t="n">
        <x:v>2107</x:v>
      </x:c>
      <x:c r="B2108" s="120" t="n">
        <x:v>0</x:v>
      </x:c>
      <x:c r="C2108" s="120" t="n">
        <x:v>1</x:v>
      </x:c>
      <x:c r="D2108" s="120" t="str">
        <x:v>CADC0872</x:v>
      </x:c>
      <x:c r="E2108" s="120" t="n">
        <x:v>5</x:v>
      </x:c>
      <x:c r="F2108" s="120" t="n">
        <x:v>80</x:v>
      </x:c>
      <x:c r="G2108" s="120" t="n">
        <x:v>17</x:v>
      </x:c>
      <x:c r="H2108" s="120" t="n">
        <x:v>-0.000004419501764705882</x:v>
      </x:c>
      <x:c r="I2108" s="120" t="n">
        <x:v>6.414088311857675e-10</x:v>
      </x:c>
      <x:c r="J2108" s="120" t="n">
        <x:v>0.000025326050445850562</x:v>
      </x:c>
      <x:c r="K2108" s="120" t="n">
        <x:v>-1.5010867045985197</x:v>
      </x:c>
      <x:c r="L2108" s="120" t="n">
        <x:v>-0.00188382145076229</x:v>
      </x:c>
      <x:c r="M2108" s="120" t="n">
        <x:v>1</x:v>
      </x:c>
      <x:c r="N2108" s="120" t="n">
        <x:v>1</x:v>
      </x:c>
      <x:c r="O2108" s="120" t="n">
        <x:v>2</x:v>
      </x:c>
      <x:c r="P2108" s="120" t="n">
        <x:v>1</x:v>
      </x:c>
      <x:c r="Q2108" s="120" t="n">
        <x:v>1</x:v>
      </x:c>
      <x:c r="R2108" s="120" t="n">
        <x:v>9.184036446719844e-11</x:v>
      </x:c>
      <x:c r="S2108" s="120" t="n">
        <x:v>1.1812666749355562e-11</x:v>
      </x:c>
      <x:c r="T2108" s="120" t="n">
        <x:v>400</x:v>
      </x:c>
      <x:c r="U2108" s="120" t="n">
        <x:v>85</x:v>
      </x:c>
      <x:c r="V2108" s="120" t="n">
        <x:v>8.017610389822094e-12</x:v>
      </x:c>
      <x:c r="W2108" s="120" t="n">
        <x:v>3.772993124622161e-11</x:v>
      </x:c>
      <x:c r="X2108" s="120" t="n">
        <x:v>2108</x:v>
      </x:c>
      <x:c r="Y2108" s="151" t="n">
        <x:v>44590.18738425926</x:v>
      </x:c>
      <x:c r="Z2108" s="151" t="n">
        <x:v>44590.188310185185</x:v>
      </x:c>
      <x:c r="AA2108" s="120" t="n">
        <x:v>17</x:v>
      </x:c>
      <x:c r="AB2108" s="120" t="str">
        <x:v>Normal</x:v>
      </x:c>
      <x:c r="AC2108" s="120" t="n">
        <x:v>0</x:v>
      </x:c>
      <x:c r="AD2108" s="120"/>
      <x:c r="AE2108" s="120"/>
      <x:c r="AF2108" s="120"/>
      <x:c r="AG2108" s="120"/>
    </x:row>
    <x:row r="2109">
      <x:c r="A2109" s="120" t="n">
        <x:v>2108</x:v>
      </x:c>
      <x:c r="B2109" s="120" t="n">
        <x:v>0</x:v>
      </x:c>
      <x:c r="C2109" s="120" t="n">
        <x:v>0</x:v>
      </x:c>
      <x:c r="D2109" s="120" t="str">
        <x:v>CADC0872</x:v>
      </x:c>
      <x:c r="E2109" s="120" t="n">
        <x:v>5</x:v>
      </x:c>
      <x:c r="F2109" s="120" t="n">
        <x:v>80</x:v>
      </x:c>
      <x:c r="G2109" s="120" t="n">
        <x:v>17</x:v>
      </x:c>
      <x:c r="H2109" s="120" t="n">
        <x:v>-0.0000034038764705882353</x:v>
      </x:c>
      <x:c r="I2109" s="120" t="n">
        <x:v>6.796671216224935e-10</x:v>
      </x:c>
      <x:c r="J2109" s="120" t="n">
        <x:v>0.000026070426187971947</x:v>
      </x:c>
      <x:c r="K2109" s="120" t="n">
        <x:v>-1.4921227257498995</x:v>
      </x:c>
      <x:c r="L2109" s="120" t="n">
        <x:v>-0.0061855595672579144</x:v>
      </x:c>
      <x:c r="M2109" s="120" t="n">
        <x:v>1</x:v>
      </x:c>
      <x:c r="N2109" s="120" t="n">
        <x:v>1</x:v>
      </x:c>
      <x:c r="O2109" s="120" t="n">
        <x:v>2</x:v>
      </x:c>
      <x:c r="P2109" s="120" t="n">
        <x:v>1</x:v>
      </x:c>
      <x:c r="Q2109" s="120" t="n">
        <x:v>1</x:v>
      </x:c>
      <x:c r="R2109" s="120" t="n">
        <x:v>9.790470091156874e-11</x:v>
      </x:c>
      <x:c r="S2109" s="120" t="n">
        <x:v>1.1657624770808895e-11</x:v>
      </x:c>
      <x:c r="T2109" s="120" t="n">
        <x:v>400</x:v>
      </x:c>
      <x:c r="U2109" s="120" t="n">
        <x:v>85</x:v>
      </x:c>
      <x:c r="V2109" s="120" t="n">
        <x:v>8.495839020281168e-12</x:v>
      </x:c>
      <x:c r="W2109" s="120" t="n">
        <x:v>3.9980418918970205e-11</x:v>
      </x:c>
      <x:c r="X2109" s="120" t="n">
        <x:v>2109</x:v>
      </x:c>
      <x:c r="Y2109" s="151" t="n">
        <x:v>44590.188368055555</x:v>
      </x:c>
      <x:c r="Z2109" s="151" t="n">
        <x:v>44590.18929398148</x:v>
      </x:c>
      <x:c r="AA2109" s="120" t="n">
        <x:v>17</x:v>
      </x:c>
      <x:c r="AB2109" s="120" t="str">
        <x:v>Normal</x:v>
      </x:c>
      <x:c r="AC2109" s="120" t="n">
        <x:v>1</x:v>
      </x:c>
      <x:c r="AD2109" s="120" t="n">
        <x:v>650</x:v>
      </x:c>
      <x:c r="AE2109" s="120" t="n">
        <x:v>7</x:v>
      </x:c>
      <x:c r="AF2109" s="120" t="n">
        <x:v>50</x:v>
      </x:c>
      <x:c r="AG2109" s="120" t="str">
        <x:v>train=0|anomaly=0</x:v>
      </x:c>
    </x:row>
    <x:row r="2110">
      <x:c r="A2110" s="120" t="n">
        <x:v>2109</x:v>
      </x:c>
      <x:c r="B2110" s="120" t="n">
        <x:v>0</x:v>
      </x:c>
      <x:c r="C2110" s="120" t="n">
        <x:v>0</x:v>
      </x:c>
      <x:c r="D2110" s="120" t="str">
        <x:v>CADC0872</x:v>
      </x:c>
      <x:c r="E2110" s="120" t="n">
        <x:v>5</x:v>
      </x:c>
      <x:c r="F2110" s="120" t="n">
        <x:v>75</x:v>
      </x:c>
      <x:c r="G2110" s="120" t="n">
        <x:v>16</x:v>
      </x:c>
      <x:c r="H2110" s="120" t="n">
        <x:v>-0.0000078079175</x:v>
      </x:c>
      <x:c r="I2110" s="120" t="n">
        <x:v>4.211976337868812e-10</x:v>
      </x:c>
      <x:c r="J2110" s="120" t="n">
        <x:v>0.000020523100004309317</x:v>
      </x:c>
      <x:c r="K2110" s="120" t="n">
        <x:v>-1.4753634038823367</x:v>
      </x:c>
      <x:c r="L2110" s="120" t="n">
        <x:v>-0.027797413813617854</x:v>
      </x:c>
      <x:c r="M2110" s="120" t="n">
        <x:v>1</x:v>
      </x:c>
      <x:c r="N2110" s="120" t="n">
        <x:v>1</x:v>
      </x:c>
      <x:c r="O2110" s="120" t="n">
        <x:v>2</x:v>
      </x:c>
      <x:c r="P2110" s="120" t="n">
        <x:v>1</x:v>
      </x:c>
      <x:c r="Q2110" s="120" t="n">
        <x:v>3</x:v>
      </x:c>
      <x:c r="R2110" s="120" t="n">
        <x:v>6.822507862395555e-11</x:v>
      </x:c>
      <x:c r="S2110" s="120" t="n">
        <x:v>8.744537774826526e-12</x:v>
      </x:c>
      <x:c r="T2110" s="120" t="n">
        <x:v>375</x:v>
      </x:c>
      <x:c r="U2110" s="120" t="n">
        <x:v>80</x:v>
      </x:c>
      <x:c r="V2110" s="120" t="n">
        <x:v>5.615968450491749e-12</x:v>
      </x:c>
      <x:c r="W2110" s="120" t="n">
        <x:v>2.6324852111680073e-11</x:v>
      </x:c>
      <x:c r="X2110" s="120" t="n">
        <x:v>2110</x:v>
      </x:c>
      <x:c r="Y2110" s="151" t="n">
        <x:v>44590.189351851855</x:v>
      </x:c>
      <x:c r="Z2110" s="151" t="n">
        <x:v>44590.19021990741</x:v>
      </x:c>
      <x:c r="AA2110" s="120" t="n">
        <x:v>16</x:v>
      </x:c>
      <x:c r="AB2110" s="120" t="str">
        <x:v>Normal</x:v>
      </x:c>
      <x:c r="AC2110" s="120" t="n">
        <x:v>0</x:v>
      </x:c>
      <x:c r="AD2110" s="120"/>
      <x:c r="AE2110" s="120"/>
      <x:c r="AF2110" s="120"/>
      <x:c r="AG2110" s="120"/>
    </x:row>
    <x:row r="2111">
      <x:c r="A2111" s="120" t="n">
        <x:v>2110</x:v>
      </x:c>
      <x:c r="B2111" s="120" t="n">
        <x:v>0</x:v>
      </x:c>
      <x:c r="C2111" s="120" t="n">
        <x:v>1</x:v>
      </x:c>
      <x:c r="D2111" s="120" t="str">
        <x:v>CADC0872</x:v>
      </x:c>
      <x:c r="E2111" s="120" t="n">
        <x:v>5</x:v>
      </x:c>
      <x:c r="F2111" s="120" t="n">
        <x:v>190</x:v>
      </x:c>
      <x:c r="G2111" s="120" t="n">
        <x:v>39</x:v>
      </x:c>
      <x:c r="H2111" s="120" t="n">
        <x:v>-0.00002036957</x:v>
      </x:c>
      <x:c r="I2111" s="120" t="n">
        <x:v>3.403078313185589e-10</x:v>
      </x:c>
      <x:c r="J2111" s="120" t="n">
        <x:v>0.000018447434274677845</x:v>
      </x:c>
      <x:c r="K2111" s="120" t="n">
        <x:v>-1.4824938906591754</x:v>
      </x:c>
      <x:c r="L2111" s="120" t="n">
        <x:v>0.02676222050395895</x:v>
      </x:c>
      <x:c r="M2111" s="120" t="n">
        <x:v>1</x:v>
      </x:c>
      <x:c r="N2111" s="120" t="n">
        <x:v>1</x:v>
      </x:c>
      <x:c r="O2111" s="120" t="n">
        <x:v>1</x:v>
      </x:c>
      <x:c r="P2111" s="120" t="n">
        <x:v>7</x:v>
      </x:c>
      <x:c r="Q2111" s="120" t="n">
        <x:v>12</x:v>
      </x:c>
      <x:c r="R2111" s="120" t="n">
        <x:v>9.409657674232132e-12</x:v>
      </x:c>
      <x:c r="S2111" s="120" t="n">
        <x:v>1.606068315375894e-12</x:v>
      </x:c>
      <x:c r="T2111" s="120" t="n">
        <x:v>950</x:v>
      </x:c>
      <x:c r="U2111" s="120" t="n">
        <x:v>195</x:v>
      </x:c>
      <x:c r="V2111" s="120" t="n">
        <x:v>1.791093849045047e-12</x:v>
      </x:c>
      <x:c r="W2111" s="120" t="n">
        <x:v>8.725841828680999e-12</x:v>
      </x:c>
      <x:c r="X2111" s="120" t="n">
        <x:v>2111</x:v>
      </x:c>
      <x:c r="Y2111" s="151" t="n">
        <x:v>44590.45887731481</x:v>
      </x:c>
      <x:c r="Z2111" s="151" t="n">
        <x:v>44590.46107638889</x:v>
      </x:c>
      <x:c r="AA2111" s="120" t="n">
        <x:v>39</x:v>
      </x:c>
      <x:c r="AB2111" s="120" t="str">
        <x:v>Normal</x:v>
      </x:c>
      <x:c r="AC2111" s="120" t="n">
        <x:v>0</x:v>
      </x:c>
      <x:c r="AD2111" s="120"/>
      <x:c r="AE2111" s="120"/>
      <x:c r="AF2111" s="120"/>
      <x:c r="AG2111" s="120"/>
    </x:row>
    <x:row r="2112">
      <x:c r="A2112" s="120" t="n">
        <x:v>2111</x:v>
      </x:c>
      <x:c r="B2112" s="120" t="n">
        <x:v>0</x:v>
      </x:c>
      <x:c r="C2112" s="120" t="n">
        <x:v>0</x:v>
      </x:c>
      <x:c r="D2112" s="120" t="str">
        <x:v>CADC0872</x:v>
      </x:c>
      <x:c r="E2112" s="120" t="n">
        <x:v>5</x:v>
      </x:c>
      <x:c r="F2112" s="120" t="n">
        <x:v>145</x:v>
      </x:c>
      <x:c r="G2112" s="120" t="n">
        <x:v>30</x:v>
      </x:c>
      <x:c r="H2112" s="120" t="n">
        <x:v>-0.000027331373333333333</x:v>
      </x:c>
      <x:c r="I2112" s="120" t="n">
        <x:v>1.306826807992889e-10</x:v>
      </x:c>
      <x:c r="J2112" s="120" t="n">
        <x:v>0.00001143165258391318</x:v>
      </x:c>
      <x:c r="K2112" s="120" t="n">
        <x:v>-1.1993983814104634</x:v>
      </x:c>
      <x:c r="L2112" s="120" t="n">
        <x:v>-0.2178888637644664</x:v>
      </x:c>
      <x:c r="M2112" s="120" t="n">
        <x:v>1</x:v>
      </x:c>
      <x:c r="N2112" s="120" t="n">
        <x:v>1</x:v>
      </x:c>
      <x:c r="O2112" s="120" t="n">
        <x:v>1</x:v>
      </x:c>
      <x:c r="P2112" s="120" t="n">
        <x:v>5</x:v>
      </x:c>
      <x:c r="Q2112" s="120" t="n">
        <x:v>9</x:v>
      </x:c>
      <x:c r="R2112" s="120" t="n">
        <x:v>5.665314757740785e-12</x:v>
      </x:c>
      <x:c r="S2112" s="120" t="n">
        <x:v>1.6450863087244895e-12</x:v>
      </x:c>
      <x:c r="T2112" s="120" t="n">
        <x:v>725</x:v>
      </x:c>
      <x:c r="U2112" s="120" t="n">
        <x:v>150</x:v>
      </x:c>
      <x:c r="V2112" s="120" t="n">
        <x:v>9.012598675813027e-13</x:v>
      </x:c>
      <x:c r="W2112" s="120" t="n">
        <x:v>4.356089359976296e-12</x:v>
      </x:c>
      <x:c r="X2112" s="120" t="n">
        <x:v>2112</x:v>
      </x:c>
      <x:c r="Y2112" s="151" t="n">
        <x:v>44590.46113425926</x:v>
      </x:c>
      <x:c r="Z2112" s="151" t="n">
        <x:v>44590.4628125</x:v>
      </x:c>
      <x:c r="AA2112" s="120" t="n">
        <x:v>30</x:v>
      </x:c>
      <x:c r="AB2112" s="120" t="str">
        <x:v>Normal</x:v>
      </x:c>
      <x:c r="AC2112" s="120" t="n">
        <x:v>0</x:v>
      </x:c>
      <x:c r="AD2112" s="120"/>
      <x:c r="AE2112" s="120"/>
      <x:c r="AF2112" s="120"/>
      <x:c r="AG2112" s="120"/>
    </x:row>
    <x:row r="2113">
      <x:c r="A2113" s="120" t="n">
        <x:v>2112</x:v>
      </x:c>
      <x:c r="B2113" s="120" t="n">
        <x:v>0</x:v>
      </x:c>
      <x:c r="C2113" s="120" t="n">
        <x:v>1</x:v>
      </x:c>
      <x:c r="D2113" s="120" t="str">
        <x:v>CADC0872</x:v>
      </x:c>
      <x:c r="E2113" s="120" t="n">
        <x:v>5</x:v>
      </x:c>
      <x:c r="F2113" s="120" t="n">
        <x:v>165</x:v>
      </x:c>
      <x:c r="G2113" s="120" t="n">
        <x:v>34</x:v>
      </x:c>
      <x:c r="H2113" s="120" t="n">
        <x:v>-0.0000011935229411764713</x:v>
      </x:c>
      <x:c r="I2113" s="120" t="n">
        <x:v>3.2015441268236777e-10</x:v>
      </x:c>
      <x:c r="J2113" s="120" t="n">
        <x:v>0.000017892859265147307</x:v>
      </x:c>
      <x:c r="K2113" s="120" t="n">
        <x:v>-0.8844151548937993</x:v>
      </x:c>
      <x:c r="L2113" s="120" t="n">
        <x:v>-0.5514073867244862</x:v>
      </x:c>
      <x:c r="M2113" s="120" t="n">
        <x:v>1</x:v>
      </x:c>
      <x:c r="N2113" s="120" t="n">
        <x:v>1</x:v>
      </x:c>
      <x:c r="O2113" s="120" t="n">
        <x:v>1</x:v>
      </x:c>
      <x:c r="P2113" s="120" t="n">
        <x:v>3</x:v>
      </x:c>
      <x:c r="Q2113" s="120" t="n">
        <x:v>11</x:v>
      </x:c>
      <x:c r="R2113" s="120" t="n">
        <x:v>8.902779871747658e-12</x:v>
      </x:c>
      <x:c r="S2113" s="120" t="n">
        <x:v>1.3257864201839845e-12</x:v>
      </x:c>
      <x:c r="T2113" s="120" t="n">
        <x:v>825</x:v>
      </x:c>
      <x:c r="U2113" s="120" t="n">
        <x:v>170</x:v>
      </x:c>
      <x:c r="V2113" s="120" t="n">
        <x:v>1.940329773832532e-12</x:v>
      </x:c>
      <x:c r="W2113" s="120" t="n">
        <x:v>9.416306255363758e-12</x:v>
      </x:c>
      <x:c r="X2113" s="120" t="n">
        <x:v>2113</x:v>
      </x:c>
      <x:c r="Y2113" s="151" t="n">
        <x:v>44590.46287037037</x:v>
      </x:c>
      <x:c r="Z2113" s="151" t="n">
        <x:v>44590.464780092596</x:v>
      </x:c>
      <x:c r="AA2113" s="120" t="n">
        <x:v>34</x:v>
      </x:c>
      <x:c r="AB2113" s="120" t="str">
        <x:v>Normal</x:v>
      </x:c>
      <x:c r="AC2113" s="120" t="n">
        <x:v>1</x:v>
      </x:c>
      <x:c r="AD2113" s="120" t="n">
        <x:v>980</x:v>
      </x:c>
      <x:c r="AE2113" s="120" t="n">
        <x:v>10</x:v>
      </x:c>
      <x:c r="AF2113" s="120" t="n">
        <x:v>80</x:v>
      </x:c>
      <x:c r="AG2113" s="120" t="str">
        <x:v>train=1|anomaly=0</x:v>
      </x:c>
    </x:row>
    <x:row r="2114">
      <x:c r="A2114" s="120" t="n">
        <x:v>2113</x:v>
      </x:c>
      <x:c r="B2114" s="120" t="n">
        <x:v>0</x:v>
      </x:c>
      <x:c r="C2114" s="120" t="n">
        <x:v>1</x:v>
      </x:c>
      <x:c r="D2114" s="120" t="str">
        <x:v>CADC0872</x:v>
      </x:c>
      <x:c r="E2114" s="120" t="n">
        <x:v>5</x:v>
      </x:c>
      <x:c r="F2114" s="120" t="n">
        <x:v>165</x:v>
      </x:c>
      <x:c r="G2114" s="120" t="n">
        <x:v>34</x:v>
      </x:c>
      <x:c r="H2114" s="120" t="n">
        <x:v>-3.9243984117647025e-7</x:v>
      </x:c>
      <x:c r="I2114" s="120" t="n">
        <x:v>2.0961658148206197e-10</x:v>
      </x:c>
      <x:c r="J2114" s="120" t="n">
        <x:v>0.000014478141506493918</x:v>
      </x:c>
      <x:c r="K2114" s="120" t="n">
        <x:v>-1.3743819594234725</x:v>
      </x:c>
      <x:c r="L2114" s="120" t="n">
        <x:v>0.00003772113554279829</x:v>
      </x:c>
      <x:c r="M2114" s="120" t="n">
        <x:v>1</x:v>
      </x:c>
      <x:c r="N2114" s="120" t="n">
        <x:v>1</x:v>
      </x:c>
      <x:c r="O2114" s="120" t="n">
        <x:v>1</x:v>
      </x:c>
      <x:c r="P2114" s="120" t="n">
        <x:v>2</x:v>
      </x:c>
      <x:c r="Q2114" s="120" t="n">
        <x:v>10</x:v>
      </x:c>
      <x:c r="R2114" s="120" t="n">
        <x:v>7.46506202155906e-12</x:v>
      </x:c>
      <x:c r="S2114" s="120" t="n">
        <x:v>9.713784228247559e-13</x:v>
      </x:c>
      <x:c r="T2114" s="120" t="n">
        <x:v>825</x:v>
      </x:c>
      <x:c r="U2114" s="120" t="n">
        <x:v>170</x:v>
      </x:c>
      <x:c r="V2114" s="120" t="n">
        <x:v>1.270403524133709e-12</x:v>
      </x:c>
      <x:c r="W2114" s="120" t="n">
        <x:v>6.165193573001822e-12</x:v>
      </x:c>
      <x:c r="X2114" s="120" t="n">
        <x:v>2114</x:v>
      </x:c>
      <x:c r="Y2114" s="151" t="n">
        <x:v>44590.464837962965</x:v>
      </x:c>
      <x:c r="Z2114" s="151" t="n">
        <x:v>44590.46674768518</x:v>
      </x:c>
      <x:c r="AA2114" s="120" t="n">
        <x:v>34</x:v>
      </x:c>
      <x:c r="AB2114" s="120" t="str">
        <x:v>Normal</x:v>
      </x:c>
      <x:c r="AC2114" s="120" t="n">
        <x:v>0</x:v>
      </x:c>
      <x:c r="AD2114" s="120"/>
      <x:c r="AE2114" s="120"/>
      <x:c r="AF2114" s="120"/>
      <x:c r="AG2114" s="120"/>
    </x:row>
    <x:row r="2115">
      <x:c r="A2115" s="120" t="n">
        <x:v>2114</x:v>
      </x:c>
      <x:c r="B2115" s="120" t="n">
        <x:v>0</x:v>
      </x:c>
      <x:c r="C2115" s="120" t="n">
        <x:v>0</x:v>
      </x:c>
      <x:c r="D2115" s="120" t="str">
        <x:v>CADC0872</x:v>
      </x:c>
      <x:c r="E2115" s="120" t="n">
        <x:v>5</x:v>
      </x:c>
      <x:c r="F2115" s="120" t="n">
        <x:v>145</x:v>
      </x:c>
      <x:c r="G2115" s="120" t="n">
        <x:v>30</x:v>
      </x:c>
      <x:c r="H2115" s="120" t="n">
        <x:v>0.000008573447666666668</x:v>
      </x:c>
      <x:c r="I2115" s="120" t="n">
        <x:v>2.502305804435845e-10</x:v>
      </x:c>
      <x:c r="J2115" s="120" t="n">
        <x:v>0.000015818678214174044</x:v>
      </x:c>
      <x:c r="K2115" s="120" t="n">
        <x:v>-0.7887510346839401</x:v>
      </x:c>
      <x:c r="L2115" s="120" t="n">
        <x:v>-0.6514514233129947</x:v>
      </x:c>
      <x:c r="M2115" s="120" t="n">
        <x:v>1</x:v>
      </x:c>
      <x:c r="N2115" s="120" t="n">
        <x:v>1</x:v>
      </x:c>
      <x:c r="O2115" s="120" t="n">
        <x:v>1</x:v>
      </x:c>
      <x:c r="P2115" s="120" t="n">
        <x:v>2</x:v>
      </x:c>
      <x:c r="Q2115" s="120" t="n">
        <x:v>9</x:v>
      </x:c>
      <x:c r="R2115" s="120" t="n">
        <x:v>6.690331264411176e-12</x:v>
      </x:c>
      <x:c r="S2115" s="120" t="n">
        <x:v>1.0456519795744896e-12</x:v>
      </x:c>
      <x:c r="T2115" s="120" t="n">
        <x:v>725</x:v>
      </x:c>
      <x:c r="U2115" s="120" t="n">
        <x:v>150</x:v>
      </x:c>
      <x:c r="V2115" s="120" t="n">
        <x:v>1.725728140990238e-12</x:v>
      </x:c>
      <x:c r="W2115" s="120" t="n">
        <x:v>8.341019348119483e-12</x:v>
      </x:c>
      <x:c r="X2115" s="120" t="n">
        <x:v>2115</x:v>
      </x:c>
      <x:c r="Y2115" s="151" t="n">
        <x:v>44590.46680555555</x:v>
      </x:c>
      <x:c r="Z2115" s="151" t="n">
        <x:v>44590.4684837963</x:v>
      </x:c>
      <x:c r="AA2115" s="120" t="n">
        <x:v>30</x:v>
      </x:c>
      <x:c r="AB2115" s="120" t="str">
        <x:v>Normal</x:v>
      </x:c>
      <x:c r="AC2115" s="120" t="n">
        <x:v>0</x:v>
      </x:c>
      <x:c r="AD2115" s="120"/>
      <x:c r="AE2115" s="120"/>
      <x:c r="AF2115" s="120"/>
      <x:c r="AG2115" s="120"/>
    </x:row>
    <x:row r="2116">
      <x:c r="A2116" s="120" t="n">
        <x:v>2115</x:v>
      </x:c>
      <x:c r="B2116" s="120" t="n">
        <x:v>1</x:v>
      </x:c>
      <x:c r="C2116" s="120" t="n">
        <x:v>1</x:v>
      </x:c>
      <x:c r="D2116" s="120" t="str">
        <x:v>CADC0872</x:v>
      </x:c>
      <x:c r="E2116" s="120" t="n">
        <x:v>5</x:v>
      </x:c>
      <x:c r="F2116" s="120" t="n">
        <x:v>175</x:v>
      </x:c>
      <x:c r="G2116" s="120" t="n">
        <x:v>36</x:v>
      </x:c>
      <x:c r="H2116" s="120" t="n">
        <x:v>0.000021389260555555553</x:v>
      </x:c>
      <x:c r="I2116" s="120" t="n">
        <x:v>2.0574934286963856e-10</x:v>
      </x:c>
      <x:c r="J2116" s="120" t="n">
        <x:v>0.00001434396538163832</x:v>
      </x:c>
      <x:c r="K2116" s="120" t="n">
        <x:v>-1.3499943620241555</x:v>
      </x:c>
      <x:c r="L2116" s="120" t="n">
        <x:v>-0.01181203680658806</x:v>
      </x:c>
      <x:c r="M2116" s="120" t="n">
        <x:v>2</x:v>
      </x:c>
      <x:c r="N2116" s="120" t="n">
        <x:v>1</x:v>
      </x:c>
      <x:c r="O2116" s="120" t="n">
        <x:v>1</x:v>
      </x:c>
      <x:c r="P2116" s="120" t="n">
        <x:v>1</x:v>
      </x:c>
      <x:c r="Q2116" s="120" t="n">
        <x:v>2</x:v>
      </x:c>
      <x:c r="R2116" s="120" t="n">
        <x:v>6.79151529115347e-11</x:v>
      </x:c>
      <x:c r="S2116" s="120" t="n">
        <x:v>1.3705846221143607e-10</x:v>
      </x:c>
      <x:c r="T2116" s="120" t="n">
        <x:v>875</x:v>
      </x:c>
      <x:c r="U2116" s="120" t="n">
        <x:v>180</x:v>
      </x:c>
      <x:c r="V2116" s="120" t="n">
        <x:v>1.175710530683649e-12</x:v>
      </x:c>
      <x:c r="W2116" s="120" t="n">
        <x:v>5.7152595241566265e-12</x:v>
      </x:c>
      <x:c r="X2116" s="120" t="n">
        <x:v>2116</x:v>
      </x:c>
      <x:c r="Y2116" s="151" t="n">
        <x:v>44590.46854166667</x:v>
      </x:c>
      <x:c r="Z2116" s="151" t="n">
        <x:v>44590.47056712963</x:v>
      </x:c>
      <x:c r="AA2116" s="120" t="n">
        <x:v>36</x:v>
      </x:c>
      <x:c r="AB2116" s="120" t="str">
        <x:v>Anomalous</x:v>
      </x:c>
      <x:c r="AC2116" s="120" t="n">
        <x:v>1</x:v>
      </x:c>
      <x:c r="AD2116" s="120" t="n">
        <x:v>129</x:v>
      </x:c>
      <x:c r="AE2116" s="120" t="n">
        <x:v>2</x:v>
      </x:c>
      <x:c r="AF2116" s="120" t="n">
        <x:v>29</x:v>
      </x:c>
      <x:c r="AG2116" s="120" t="str">
        <x:v>train=1|anomaly=1</x:v>
      </x:c>
    </x:row>
    <x:row r="2117">
      <x:c r="A2117" s="120" t="n">
        <x:v>2116</x:v>
      </x:c>
      <x:c r="B2117" s="120" t="n">
        <x:v>0</x:v>
      </x:c>
      <x:c r="C2117" s="120" t="n">
        <x:v>0</x:v>
      </x:c>
      <x:c r="D2117" s="120" t="str">
        <x:v>CADC0872</x:v>
      </x:c>
      <x:c r="E2117" s="120" t="n">
        <x:v>5</x:v>
      </x:c>
      <x:c r="F2117" s="120" t="n">
        <x:v>145</x:v>
      </x:c>
      <x:c r="G2117" s="120" t="n">
        <x:v>30</x:v>
      </x:c>
      <x:c r="H2117" s="120" t="n">
        <x:v>0.00002680505666666667</x:v>
      </x:c>
      <x:c r="I2117" s="120" t="n">
        <x:v>6.26972020537889e-11</x:v>
      </x:c>
      <x:c r="J2117" s="120" t="n">
        <x:v>0.000007918156480759199</x:v>
      </x:c>
      <x:c r="K2117" s="120" t="n">
        <x:v>-0.9710844399010092</x:v>
      </x:c>
      <x:c r="L2117" s="120" t="n">
        <x:v>-0.5340711087436777</x:v>
      </x:c>
      <x:c r="M2117" s="120" t="n">
        <x:v>1</x:v>
      </x:c>
      <x:c r="N2117" s="120" t="n">
        <x:v>1</x:v>
      </x:c>
      <x:c r="O2117" s="120" t="n">
        <x:v>1</x:v>
      </x:c>
      <x:c r="P2117" s="120" t="n">
        <x:v>5</x:v>
      </x:c>
      <x:c r="Q2117" s="120" t="n">
        <x:v>9</x:v>
      </x:c>
      <x:c r="R2117" s="120" t="n">
        <x:v>2.455739563733651e-12</x:v>
      </x:c>
      <x:c r="S2117" s="120" t="n">
        <x:v>8.306168822959191e-13</x:v>
      </x:c>
      <x:c r="T2117" s="120" t="n">
        <x:v>725</x:v>
      </x:c>
      <x:c r="U2117" s="120" t="n">
        <x:v>150</x:v>
      </x:c>
      <x:c r="V2117" s="120" t="n">
        <x:v>4.3239449692268204e-13</x:v>
      </x:c>
      <x:c r="W2117" s="120" t="n">
        <x:v>2.0899067351262966e-12</x:v>
      </x:c>
      <x:c r="X2117" s="120" t="n">
        <x:v>2117</x:v>
      </x:c>
      <x:c r="Y2117" s="151" t="n">
        <x:v>44590.470625</x:v>
      </x:c>
      <x:c r="Z2117" s="151" t="n">
        <x:v>44590.47230324074</x:v>
      </x:c>
      <x:c r="AA2117" s="120" t="n">
        <x:v>30</x:v>
      </x:c>
      <x:c r="AB2117" s="120" t="str">
        <x:v>Normal</x:v>
      </x:c>
      <x:c r="AC2117" s="120" t="n">
        <x:v>0</x:v>
      </x:c>
      <x:c r="AD2117" s="120"/>
      <x:c r="AE2117" s="120"/>
      <x:c r="AF2117" s="120"/>
      <x:c r="AG2117" s="120"/>
    </x:row>
    <x:row r="2118">
      <x:c r="A2118" s="120" t="n">
        <x:v>2117</x:v>
      </x:c>
      <x:c r="B2118" s="120" t="n">
        <x:v>0</x:v>
      </x:c>
      <x:c r="C2118" s="120" t="n">
        <x:v>1</x:v>
      </x:c>
      <x:c r="D2118" s="120" t="str">
        <x:v>CADC0872</x:v>
      </x:c>
      <x:c r="E2118" s="120" t="n">
        <x:v>5</x:v>
      </x:c>
      <x:c r="F2118" s="120" t="n">
        <x:v>160</x:v>
      </x:c>
      <x:c r="G2118" s="120" t="n">
        <x:v>33</x:v>
      </x:c>
      <x:c r="H2118" s="120" t="n">
        <x:v>-0.00003330977878787879</x:v>
      </x:c>
      <x:c r="I2118" s="120" t="n">
        <x:v>6.36182721301561e-11</x:v>
      </x:c>
      <x:c r="J2118" s="120" t="n">
        <x:v>0.000007976106326407397</x:v>
      </x:c>
      <x:c r="K2118" s="120" t="n">
        <x:v>-1.5395432646468123</x:v>
      </x:c>
      <x:c r="L2118" s="120" t="n">
        <x:v>0.07971360937013786</x:v>
      </x:c>
      <x:c r="M2118" s="120" t="n">
        <x:v>1</x:v>
      </x:c>
      <x:c r="N2118" s="120" t="n">
        <x:v>1</x:v>
      </x:c>
      <x:c r="O2118" s="120" t="n">
        <x:v>1</x:v>
      </x:c>
      <x:c r="P2118" s="120" t="n">
        <x:v>4</x:v>
      </x:c>
      <x:c r="Q2118" s="120" t="n">
        <x:v>10</x:v>
      </x:c>
      <x:c r="R2118" s="120" t="n">
        <x:v>2.6672416808984367e-12</x:v>
      </x:c>
      <x:c r="S2118" s="120" t="n">
        <x:v>8.075927949635771e-13</x:v>
      </x:c>
      <x:c r="T2118" s="120" t="n">
        <x:v>800</x:v>
      </x:c>
      <x:c r="U2118" s="120" t="n">
        <x:v>165</x:v>
      </x:c>
      <x:c r="V2118" s="120" t="n">
        <x:v>3.9761420081347565e-13</x:v>
      </x:c>
      <x:c r="W2118" s="120" t="n">
        <x:v>1.9278264281865484e-12</x:v>
      </x:c>
      <x:c r="X2118" s="120" t="n">
        <x:v>2118</x:v>
      </x:c>
      <x:c r="Y2118" s="151" t="n">
        <x:v>44590.51744212963</x:v>
      </x:c>
      <x:c r="Z2118" s="151" t="n">
        <x:v>44590.51929398148</x:v>
      </x:c>
      <x:c r="AA2118" s="120" t="n">
        <x:v>33</x:v>
      </x:c>
      <x:c r="AB2118" s="120" t="str">
        <x:v>Normal</x:v>
      </x:c>
      <x:c r="AC2118" s="120" t="n">
        <x:v>1</x:v>
      </x:c>
      <x:c r="AD2118" s="120" t="n">
        <x:v>757</x:v>
      </x:c>
      <x:c r="AE2118" s="120" t="n">
        <x:v>8</x:v>
      </x:c>
      <x:c r="AF2118" s="120" t="n">
        <x:v>57</x:v>
      </x:c>
      <x:c r="AG2118" s="120" t="str">
        <x:v>train=1|anomaly=0</x:v>
      </x:c>
    </x:row>
    <x:row r="2119">
      <x:c r="A2119" s="120" t="n">
        <x:v>2118</x:v>
      </x:c>
      <x:c r="B2119" s="120" t="n">
        <x:v>0</x:v>
      </x:c>
      <x:c r="C2119" s="120" t="n">
        <x:v>1</x:v>
      </x:c>
      <x:c r="D2119" s="120" t="str">
        <x:v>CADC0872</x:v>
      </x:c>
      <x:c r="E2119" s="120" t="n">
        <x:v>5</x:v>
      </x:c>
      <x:c r="F2119" s="120" t="n">
        <x:v>160</x:v>
      </x:c>
      <x:c r="G2119" s="120" t="n">
        <x:v>33</x:v>
      </x:c>
      <x:c r="H2119" s="120" t="n">
        <x:v>-0.000029094921212121213</x:v>
      </x:c>
      <x:c r="I2119" s="120" t="n">
        <x:v>1.0984815908288337e-10</x:v>
      </x:c>
      <x:c r="J2119" s="120" t="n">
        <x:v>0.000010480847250240954</x:v>
      </x:c>
      <x:c r="K2119" s="120" t="n">
        <x:v>-1.5217253143569267</x:v>
      </x:c>
      <x:c r="L2119" s="120" t="n">
        <x:v>0.0134722228015277</x:v>
      </x:c>
      <x:c r="M2119" s="120" t="n">
        <x:v>1</x:v>
      </x:c>
      <x:c r="N2119" s="120" t="n">
        <x:v>1</x:v>
      </x:c>
      <x:c r="O2119" s="120" t="n">
        <x:v>1</x:v>
      </x:c>
      <x:c r="P2119" s="120" t="n">
        <x:v>2</x:v>
      </x:c>
      <x:c r="Q2119" s="120" t="n">
        <x:v>12</x:v>
      </x:c>
      <x:c r="R2119" s="120" t="n">
        <x:v>4.288093343662109e-12</x:v>
      </x:c>
      <x:c r="S2119" s="120" t="n">
        <x:v>7.17499202809572e-13</x:v>
      </x:c>
      <x:c r="T2119" s="120" t="n">
        <x:v>800</x:v>
      </x:c>
      <x:c r="U2119" s="120" t="n">
        <x:v>165</x:v>
      </x:c>
      <x:c r="V2119" s="120" t="n">
        <x:v>6.865509942680211e-13</x:v>
      </x:c>
      <x:c r="W2119" s="120" t="n">
        <x:v>3.328732093420708e-12</x:v>
      </x:c>
      <x:c r="X2119" s="120" t="n">
        <x:v>2119</x:v>
      </x:c>
      <x:c r="Y2119" s="151" t="n">
        <x:v>44590.51935185185</x:v>
      </x:c>
      <x:c r="Z2119" s="151" t="n">
        <x:v>44590.521203703705</x:v>
      </x:c>
      <x:c r="AA2119" s="120" t="n">
        <x:v>33</x:v>
      </x:c>
      <x:c r="AB2119" s="120" t="str">
        <x:v>Normal</x:v>
      </x:c>
      <x:c r="AC2119" s="120" t="n">
        <x:v>1</x:v>
      </x:c>
      <x:c r="AD2119" s="120" t="n">
        <x:v>869</x:v>
      </x:c>
      <x:c r="AE2119" s="120" t="n">
        <x:v>9</x:v>
      </x:c>
      <x:c r="AF2119" s="120" t="n">
        <x:v>69</x:v>
      </x:c>
      <x:c r="AG2119" s="120" t="str">
        <x:v>train=1|anomaly=0</x:v>
      </x:c>
    </x:row>
    <x:row r="2120">
      <x:c r="A2120" s="120" t="n">
        <x:v>2119</x:v>
      </x:c>
      <x:c r="B2120" s="120" t="n">
        <x:v>0</x:v>
      </x:c>
      <x:c r="C2120" s="120" t="n">
        <x:v>0</x:v>
      </x:c>
      <x:c r="D2120" s="120" t="str">
        <x:v>CADC0872</x:v>
      </x:c>
      <x:c r="E2120" s="120" t="n">
        <x:v>5</x:v>
      </x:c>
      <x:c r="F2120" s="120" t="n">
        <x:v>155</x:v>
      </x:c>
      <x:c r="G2120" s="120" t="n">
        <x:v>32</x:v>
      </x:c>
      <x:c r="H2120" s="120" t="n">
        <x:v>-0.000026384453125</x:v>
      </x:c>
      <x:c r="I2120" s="120" t="n">
        <x:v>1.3650605754204649e-10</x:v>
      </x:c>
      <x:c r="J2120" s="120" t="n">
        <x:v>0.00001168358068153965</x:v>
      </x:c>
      <x:c r="K2120" s="120" t="n">
        <x:v>-1.4658301176485895</x:v>
      </x:c>
      <x:c r="L2120" s="120" t="n">
        <x:v>-0.023715859293575853</x:v>
      </x:c>
      <x:c r="M2120" s="120" t="n">
        <x:v>1</x:v>
      </x:c>
      <x:c r="N2120" s="120" t="n">
        <x:v>1</x:v>
      </x:c>
      <x:c r="O2120" s="120" t="n">
        <x:v>1</x:v>
      </x:c>
      <x:c r="P2120" s="120" t="n">
        <x:v>4</x:v>
      </x:c>
      <x:c r="Q2120" s="120" t="n">
        <x:v>7</x:v>
      </x:c>
      <x:c r="R2120" s="120" t="n">
        <x:v>5.6431702019785625e-12</x:v>
      </x:c>
      <x:c r="S2120" s="120" t="n">
        <x:v>9.61217792488887e-13</x:v>
      </x:c>
      <x:c r="T2120" s="120" t="n">
        <x:v>775</x:v>
      </x:c>
      <x:c r="U2120" s="120" t="n">
        <x:v>160</x:v>
      </x:c>
      <x:c r="V2120" s="120" t="n">
        <x:v>8.806842422067516e-13</x:v>
      </x:c>
      <x:c r="W2120" s="120" t="n">
        <x:v>4.265814298188953e-12</x:v>
      </x:c>
      <x:c r="X2120" s="120" t="n">
        <x:v>2120</x:v>
      </x:c>
      <x:c r="Y2120" s="151" t="n">
        <x:v>44590.521261574075</x:v>
      </x:c>
      <x:c r="Z2120" s="151" t="n">
        <x:v>44590.52305555555</x:v>
      </x:c>
      <x:c r="AA2120" s="120" t="n">
        <x:v>32</x:v>
      </x:c>
      <x:c r="AB2120" s="120" t="str">
        <x:v>Normal</x:v>
      </x:c>
      <x:c r="AC2120" s="120" t="n">
        <x:v>0</x:v>
      </x:c>
      <x:c r="AD2120" s="120"/>
      <x:c r="AE2120" s="120"/>
      <x:c r="AF2120" s="120"/>
      <x:c r="AG2120" s="120"/>
    </x:row>
    <x:row r="2121">
      <x:c r="A2121" s="120" t="n">
        <x:v>2120</x:v>
      </x:c>
      <x:c r="B2121" s="120" t="n">
        <x:v>0</x:v>
      </x:c>
      <x:c r="C2121" s="120" t="n">
        <x:v>1</x:v>
      </x:c>
      <x:c r="D2121" s="120" t="str">
        <x:v>CADC0872</x:v>
      </x:c>
      <x:c r="E2121" s="120" t="n">
        <x:v>5</x:v>
      </x:c>
      <x:c r="F2121" s="120" t="n">
        <x:v>165</x:v>
      </x:c>
      <x:c r="G2121" s="120" t="n">
        <x:v>34</x:v>
      </x:c>
      <x:c r="H2121" s="120" t="n">
        <x:v>-0.000023186182941176467</x:v>
      </x:c>
      <x:c r="I2121" s="120" t="n">
        <x:v>1.9885223286509724e-10</x:v>
      </x:c>
      <x:c r="J2121" s="120" t="n">
        <x:v>0.000014101497539803964</x:v>
      </x:c>
      <x:c r="K2121" s="120" t="n">
        <x:v>-1.4909784343454036</x:v>
      </x:c>
      <x:c r="L2121" s="120" t="n">
        <x:v>-0.03851567375920659</x:v>
      </x:c>
      <x:c r="M2121" s="120" t="n">
        <x:v>1</x:v>
      </x:c>
      <x:c r="N2121" s="120" t="n">
        <x:v>1</x:v>
      </x:c>
      <x:c r="O2121" s="120" t="n">
        <x:v>1</x:v>
      </x:c>
      <x:c r="P2121" s="120" t="n">
        <x:v>4</x:v>
      </x:c>
      <x:c r="Q2121" s="120" t="n">
        <x:v>9</x:v>
      </x:c>
      <x:c r="R2121" s="120" t="n">
        <x:v>7.349825846550413e-12</x:v>
      </x:c>
      <x:c r="S2121" s="120" t="n">
        <x:v>1.1628881353624997e-12</x:v>
      </x:c>
      <x:c r="T2121" s="120" t="n">
        <x:v>825</x:v>
      </x:c>
      <x:c r="U2121" s="120" t="n">
        <x:v>170</x:v>
      </x:c>
      <x:c r="V2121" s="120" t="n">
        <x:v>1.205165047667256e-12</x:v>
      </x:c>
      <x:c r="W2121" s="120" t="n">
        <x:v>5.8485950842675655e-12</x:v>
      </x:c>
      <x:c r="X2121" s="120" t="n">
        <x:v>2121</x:v>
      </x:c>
      <x:c r="Y2121" s="151" t="n">
        <x:v>44590.52311342592</x:v>
      </x:c>
      <x:c r="Z2121" s="151" t="n">
        <x:v>44590.52502314815</x:v>
      </x:c>
      <x:c r="AA2121" s="120" t="n">
        <x:v>34</x:v>
      </x:c>
      <x:c r="AB2121" s="120" t="str">
        <x:v>Normal</x:v>
      </x:c>
      <x:c r="AC2121" s="120" t="n">
        <x:v>1</x:v>
      </x:c>
      <x:c r="AD2121" s="120" t="n">
        <x:v>519</x:v>
      </x:c>
      <x:c r="AE2121" s="120" t="n">
        <x:v>6</x:v>
      </x:c>
      <x:c r="AF2121" s="120" t="n">
        <x:v>19</x:v>
      </x:c>
      <x:c r="AG2121" s="120" t="str">
        <x:v>train=1|anomaly=0</x:v>
      </x:c>
    </x:row>
    <x:row r="2122">
      <x:c r="A2122" s="120" t="n">
        <x:v>2121</x:v>
      </x:c>
      <x:c r="B2122" s="120" t="n">
        <x:v>0</x:v>
      </x:c>
      <x:c r="C2122" s="120" t="n">
        <x:v>1</x:v>
      </x:c>
      <x:c r="D2122" s="120" t="str">
        <x:v>CADC0872</x:v>
      </x:c>
      <x:c r="E2122" s="120" t="n">
        <x:v>5</x:v>
      </x:c>
      <x:c r="F2122" s="120" t="n">
        <x:v>140</x:v>
      </x:c>
      <x:c r="G2122" s="120" t="n">
        <x:v>29</x:v>
      </x:c>
      <x:c r="H2122" s="120" t="n">
        <x:v>-0.0000313751</x:v>
      </x:c>
      <x:c r="I2122" s="120" t="n">
        <x:v>1.1465330724068967e-10</x:v>
      </x:c>
      <x:c r="J2122" s="120" t="n">
        <x:v>0.00001070762846015352</x:v>
      </x:c>
      <x:c r="K2122" s="120" t="n">
        <x:v>-1.5041766716221778</x:v>
      </x:c>
      <x:c r="L2122" s="120" t="n">
        <x:v>0.013923415904145146</x:v>
      </x:c>
      <x:c r="M2122" s="120" t="n">
        <x:v>1</x:v>
      </x:c>
      <x:c r="N2122" s="120" t="n">
        <x:v>1</x:v>
      </x:c>
      <x:c r="O2122" s="120" t="n">
        <x:v>1</x:v>
      </x:c>
      <x:c r="P2122" s="120" t="n">
        <x:v>3</x:v>
      </x:c>
      <x:c r="Q2122" s="120" t="n">
        <x:v>7</x:v>
      </x:c>
      <x:c r="R2122" s="120" t="n">
        <x:v>5.763148965956633e-12</x:v>
      </x:c>
      <x:c r="S2122" s="120" t="n">
        <x:v>9.522561846913565e-13</x:v>
      </x:c>
      <x:c r="T2122" s="120" t="n">
        <x:v>700</x:v>
      </x:c>
      <x:c r="U2122" s="120" t="n">
        <x:v>145</x:v>
      </x:c>
      <x:c r="V2122" s="120" t="n">
        <x:v>8.189521945763548e-13</x:v>
      </x:c>
      <x:c r="W2122" s="120" t="n">
        <x:v>3.953562318644471e-12</x:v>
      </x:c>
      <x:c r="X2122" s="120" t="n">
        <x:v>2122</x:v>
      </x:c>
      <x:c r="Y2122" s="151" t="n">
        <x:v>44590.52508101852</x:v>
      </x:c>
      <x:c r="Z2122" s="151" t="n">
        <x:v>44590.52670138889</x:v>
      </x:c>
      <x:c r="AA2122" s="120" t="n">
        <x:v>29</x:v>
      </x:c>
      <x:c r="AB2122" s="120" t="str">
        <x:v>Normal</x:v>
      </x:c>
      <x:c r="AC2122" s="120" t="n">
        <x:v>0</x:v>
      </x:c>
      <x:c r="AD2122" s="120"/>
      <x:c r="AE2122" s="120"/>
      <x:c r="AF2122" s="120"/>
      <x:c r="AG2122" s="120"/>
    </x:row>
    <x:row r="2123">
      <x:c r="A2123" s="120" t="n">
        <x:v>2122</x:v>
      </x:c>
      <x:c r="B2123" s="120" t="n">
        <x:v>0</x:v>
      </x:c>
      <x:c r="C2123" s="120" t="n">
        <x:v>1</x:v>
      </x:c>
      <x:c r="D2123" s="120" t="str">
        <x:v>CADC0872</x:v>
      </x:c>
      <x:c r="E2123" s="120" t="n">
        <x:v>5</x:v>
      </x:c>
      <x:c r="F2123" s="120" t="n">
        <x:v>200</x:v>
      </x:c>
      <x:c r="G2123" s="120" t="n">
        <x:v>41</x:v>
      </x:c>
      <x:c r="H2123" s="120" t="n">
        <x:v>-0.000005376692804878049</x:v>
      </x:c>
      <x:c r="I2123" s="120" t="n">
        <x:v>7.755461042803294e-10</x:v>
      </x:c>
      <x:c r="J2123" s="120" t="n">
        <x:v>0.000027848628409319</x:v>
      </x:c>
      <x:c r="K2123" s="120" t="n">
        <x:v>-1.4700414486148234</x:v>
      </x:c>
      <x:c r="L2123" s="120" t="n">
        <x:v>-0.0028276686683582426</x:v>
      </x:c>
      <x:c r="M2123" s="120" t="n">
        <x:v>1</x:v>
      </x:c>
      <x:c r="N2123" s="120" t="n">
        <x:v>1</x:v>
      </x:c>
      <x:c r="O2123" s="120" t="n">
        <x:v>1</x:v>
      </x:c>
      <x:c r="P2123" s="120" t="n">
        <x:v>2</x:v>
      </x:c>
      <x:c r="Q2123" s="120" t="n">
        <x:v>12</x:v>
      </x:c>
      <x:c r="R2123" s="120" t="n">
        <x:v>1.837183727458625e-11</x:v>
      </x:c>
      <x:c r="S2123" s="120" t="n">
        <x:v>1.123873855534551e-12</x:v>
      </x:c>
      <x:c r="T2123" s="120" t="n">
        <x:v>1000</x:v>
      </x:c>
      <x:c r="U2123" s="120" t="n">
        <x:v>205</x:v>
      </x:c>
      <x:c r="V2123" s="120" t="n">
        <x:v>3.877730521401647e-12</x:v>
      </x:c>
      <x:c r="W2123" s="120" t="n">
        <x:v>1.8915758640983644e-11</x:v>
      </x:c>
      <x:c r="X2123" s="120" t="n">
        <x:v>2123</x:v>
      </x:c>
      <x:c r="Y2123" s="151" t="n">
        <x:v>44590.52675925926</x:v>
      </x:c>
      <x:c r="Z2123" s="151" t="n">
        <x:v>44590.529074074075</x:v>
      </x:c>
      <x:c r="AA2123" s="120" t="n">
        <x:v>41</x:v>
      </x:c>
      <x:c r="AB2123" s="120" t="str">
        <x:v>Normal</x:v>
      </x:c>
      <x:c r="AC2123" s="120" t="n">
        <x:v>1</x:v>
      </x:c>
      <x:c r="AD2123" s="120" t="n">
        <x:v>937</x:v>
      </x:c>
      <x:c r="AE2123" s="120" t="n">
        <x:v>10</x:v>
      </x:c>
      <x:c r="AF2123" s="120" t="n">
        <x:v>37</x:v>
      </x:c>
      <x:c r="AG2123" s="120" t="str">
        <x:v>train=1|anomaly=0</x:v>
      </x:c>
    </x:row>
    <x:row r="2124">
      <x:c r="A2124" s="120" t="n">
        <x:v>2123</x:v>
      </x:c>
      <x:c r="B2124" s="120" t="n">
        <x:v>1</x:v>
      </x:c>
      <x:c r="C2124" s="120" t="n">
        <x:v>1</x:v>
      </x:c>
      <x:c r="D2124" s="120" t="str">
        <x:v>CADC0872</x:v>
      </x:c>
      <x:c r="E2124" s="120" t="n">
        <x:v>5</x:v>
      </x:c>
      <x:c r="F2124" s="120" t="n">
        <x:v>145</x:v>
      </x:c>
      <x:c r="G2124" s="120" t="n">
        <x:v>30</x:v>
      </x:c>
      <x:c r="H2124" s="120" t="n">
        <x:v>-0.000014362516333333334</x:v>
      </x:c>
      <x:c r="I2124" s="120" t="n">
        <x:v>2.918612655847232e-10</x:v>
      </x:c>
      <x:c r="J2124" s="120" t="n">
        <x:v>0.000017083947599566183</x:v>
      </x:c>
      <x:c r="K2124" s="120" t="n">
        <x:v>-0.9802842928991726</x:v>
      </x:c>
      <x:c r="L2124" s="120" t="n">
        <x:v>-0.1844185736194987</x:v>
      </x:c>
      <x:c r="M2124" s="120" t="n">
        <x:v>2</x:v>
      </x:c>
      <x:c r="N2124" s="120" t="n">
        <x:v>1</x:v>
      </x:c>
      <x:c r="O2124" s="120" t="n">
        <x:v>2</x:v>
      </x:c>
      <x:c r="P2124" s="120" t="n">
        <x:v>1</x:v>
      </x:c>
      <x:c r="Q2124" s="120" t="n">
        <x:v>1</x:v>
      </x:c>
      <x:c r="R2124" s="120" t="n">
        <x:v>2.448747682363563e-10</x:v>
      </x:c>
      <x:c r="S2124" s="120" t="n">
        <x:v>7.221564984273711e-10</x:v>
      </x:c>
      <x:c r="T2124" s="120" t="n">
        <x:v>725</x:v>
      </x:c>
      <x:c r="U2124" s="120" t="n">
        <x:v>150</x:v>
      </x:c>
      <x:c r="V2124" s="120" t="n">
        <x:v>2.012836314377401e-12</x:v>
      </x:c>
      <x:c r="W2124" s="120" t="n">
        <x:v>9.728708852824105e-12</x:v>
      </x:c>
      <x:c r="X2124" s="120" t="n">
        <x:v>2124</x:v>
      </x:c>
      <x:c r="Y2124" s="151" t="n">
        <x:v>44590.529131944444</x:v>
      </x:c>
      <x:c r="Z2124" s="151" t="n">
        <x:v>44590.530810185184</x:v>
      </x:c>
      <x:c r="AA2124" s="120" t="n">
        <x:v>30</x:v>
      </x:c>
      <x:c r="AB2124" s="120" t="str">
        <x:v>Anomalous</x:v>
      </x:c>
      <x:c r="AC2124" s="120" t="n">
        <x:v>1</x:v>
      </x:c>
      <x:c r="AD2124" s="120" t="n">
        <x:v>952</x:v>
      </x:c>
      <x:c r="AE2124" s="120" t="n">
        <x:v>10</x:v>
      </x:c>
      <x:c r="AF2124" s="120" t="n">
        <x:v>52</x:v>
      </x:c>
      <x:c r="AG2124" s="120" t="str">
        <x:v>train=1|anomaly=1</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6" hidden="0" customWidth="1"/>
    <x:col min="13" max="13" width="12" hidden="0" customWidth="1"/>
    <x:col min="14" max="14" width="18"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s>
  <x:sheetData>
    <x:row r="1">
      <x:c r="A1" s="119" t="str">
        <x:v>Rep</x:v>
      </x:c>
      <x:c r="B1" s="119" t="str">
        <x:v>Entity</x:v>
      </x:c>
      <x:c r="C1" s="119" t="str">
        <x:v>Sample_Order</x:v>
      </x:c>
      <x:c r="D1" s="119" t="str">
        <x:v>Source_Row</x:v>
      </x:c>
      <x:c r="E1" s="119" t="str">
        <x:v>Segment</x:v>
      </x:c>
      <x:c r="F1" s="119" t="str">
        <x:v>Anomaly_Flag</x:v>
      </x:c>
      <x:c r="G1" s="119" t="str">
        <x:v>Task_Class</x:v>
      </x:c>
      <x:c r="H1" s="119" t="str">
        <x:v>Priority_Class</x:v>
      </x:c>
      <x:c r="I1" s="119" t="str">
        <x:v>Train_Flag</x:v>
      </x:c>
      <x:c r="J1" s="119" t="str">
        <x:v>Channel</x:v>
      </x:c>
      <x:c r="K1" s="119" t="str">
        <x:v>Sampling</x:v>
      </x:c>
      <x:c r="L1" s="119" t="str">
        <x:v>Segment_Duration_s</x:v>
      </x:c>
      <x:c r="M1" s="119" t="str">
        <x:v>Sample_Count_len</x:v>
      </x:c>
      <x:c r="N1" s="119" t="str">
        <x:v>Workload_Index_vs_Median</x:v>
      </x:c>
      <x:c r="O1" s="119" t="str">
        <x:v>Ground_Latency_s</x:v>
      </x:c>
      <x:c r="P1" s="119" t="str">
        <x:v>Edge_Latency_s</x:v>
      </x:c>
      <x:c r="Q1" s="119" t="str">
        <x:v>Latency_Benefit_GminusE_s</x:v>
      </x:c>
      <x:c r="R1" s="119" t="str">
        <x:v>Ground_Queue_s</x:v>
      </x:c>
      <x:c r="S1" s="119" t="str">
        <x:v>Edge_Queue_s</x:v>
      </x:c>
      <x:c r="T1" s="119" t="str">
        <x:v>Ground_Recovery_s</x:v>
      </x:c>
      <x:c r="U1" s="119" t="str">
        <x:v>Edge_Recovery_s</x:v>
      </x:c>
      <x:c r="V1" s="119" t="str">
        <x:v>Ground_Delivered</x:v>
      </x:c>
      <x:c r="W1" s="119" t="str">
        <x:v>Edge_Delivered</x:v>
      </x:c>
      <x:c r="X1" s="119" t="str">
        <x:v>Ground_Within_Deadline</x:v>
      </x:c>
      <x:c r="Y1" s="119" t="str">
        <x:v>Edge_Within_Deadline</x:v>
      </x:c>
      <x:c r="Z1" s="119" t="str">
        <x:v>Availability_Benefit_EminusG</x:v>
      </x:c>
      <x:c r="AA1" s="119" t="str">
        <x:v>Ground_Stale</x:v>
      </x:c>
      <x:c r="AB1" s="119" t="str">
        <x:v>Edge_Stale</x:v>
      </x:c>
      <x:c r="AC1" s="119" t="str">
        <x:v>Ground_Proc_s_SYNTHETIC</x:v>
      </x:c>
      <x:c r="AD1" s="119" t="str">
        <x:v>Edge_Proc_s_SYNTHETIC</x:v>
      </x:c>
      <x:c r="AE1" s="119" t="str">
        <x:v>Ground_Volume_MB_SYNTHETIC</x:v>
      </x:c>
      <x:c r="AF1" s="119" t="str">
        <x:v>Edge_Volume_MB_SYNTHETIC</x:v>
      </x:c>
    </x:row>
    <x:row r="2">
      <x:c r="A2" s="120" t="n">
        <x:v>1</x:v>
      </x:c>
      <x:c r="B2" s="120" t="n">
        <x:v>1</x:v>
      </x:c>
      <x:c r="C2" s="120" t="n">
        <x:v>1</x:v>
      </x:c>
      <x:c r="D2" s="120" t="n">
        <x:v>32</x:v>
      </x:c>
      <x:c r="E2" s="120" t="n">
        <x:v>31</x:v>
      </x:c>
      <x:c r="F2" s="120" t="n">
        <x:v>1</x:v>
      </x:c>
      <x:c r="G2" s="120" t="str">
        <x:v>Anomalous</x:v>
      </x:c>
      <x:c r="H2" s="120" t="str">
        <x:v>Priority</x:v>
      </x:c>
      <x:c r="I2" s="120" t="n">
        <x:v>0</x:v>
      </x:c>
      <x:c r="J2" s="120" t="str">
        <x:v>CADC0872</x:v>
      </x:c>
      <x:c r="K2" s="120" t="n">
        <x:v>1</x:v>
      </x:c>
      <x:c r="L2" s="120" t="n">
        <x:v>198</x:v>
      </x:c>
      <x:c r="M2" s="120" t="n">
        <x:v>199</x:v>
      </x:c>
      <x:c r="N2" s="127" t="n">
        <x:v>2.842857142857143</x:v>
      </x:c>
      <x:c r="O2" s="129" t="n">
        <x:f>'RGS_Ground_Run'!Q6</x:f>
        <x:v>27.368415957423167</x:v>
      </x:c>
      <x:c r="P2" s="129" t="n">
        <x:f>'Edge_Run'!O6</x:f>
        <x:v>16.06524787226948</x:v>
      </x:c>
      <x:c r="Q2" s="129" t="n">
        <x:f>O2-P2</x:f>
        <x:v>11.303168085153686</x:v>
      </x:c>
      <x:c r="R2" s="129" t="n">
        <x:f>'RGS_Ground_Run'!U6</x:f>
        <x:v>0</x:v>
      </x:c>
      <x:c r="S2" s="129" t="n">
        <x:f>'Edge_Run'!S6</x:f>
        <x:v>0</x:v>
      </x:c>
      <x:c r="T2" s="129" t="n">
        <x:f>'RGS_Ground_Run'!S6</x:f>
        <x:v>0</x:v>
      </x:c>
      <x:c r="U2" s="129" t="n">
        <x:f>'Edge_Run'!R6</x:f>
        <x:v>0</x:v>
      </x:c>
      <x:c r="V2" s="120" t="n">
        <x:f>'RGS_Ground_Run'!W6</x:f>
        <x:v>1</x:v>
      </x:c>
      <x:c r="W2" s="120" t="n">
        <x:f>'Edge_Run'!U6</x:f>
        <x:v>1</x:v>
      </x:c>
      <x:c r="X2" s="120" t="n">
        <x:f>'RGS_Ground_Run'!X6</x:f>
        <x:v>1</x:v>
      </x:c>
      <x:c r="Y2" s="120" t="n">
        <x:f>'Edge_Run'!V6</x:f>
        <x:v>1</x:v>
      </x:c>
      <x:c r="Z2" s="120" t="n">
        <x:f>Y2-X2</x:f>
        <x:v>0</x:v>
      </x:c>
      <x:c r="AA2" s="120" t="n">
        <x:f>1-V2</x:f>
        <x:v>0</x:v>
      </x:c>
      <x:c r="AB2" s="120" t="n">
        <x:f>1-W2</x:f>
        <x:v>0</x:v>
      </x:c>
      <x:c r="AC2" s="120" t="n">
        <x:f>'RGS_Ground_Run'!O6</x:f>
        <x:v>3.348415957423153</x:v>
      </x:c>
      <x:c r="AD2" s="120" t="n">
        <x:f>'Edge_Run'!D6</x:f>
        <x:v>10.045247872269458</x:v>
      </x:c>
      <x:c r="AE2" s="120" t="n">
        <x:f>'RGS_Ground_Run'!D6</x:f>
        <x:v>300</x:v>
      </x:c>
      <x:c r="AF2" s="120" t="n">
        <x:f>'Edge_Run'!H6</x:f>
        <x:v>75</x:v>
      </x:c>
    </x:row>
    <x:row r="3">
      <x:c r="A3" s="120" t="n">
        <x:v>1</x:v>
      </x:c>
      <x:c r="B3" s="120" t="n">
        <x:v>2</x:v>
      </x:c>
      <x:c r="C3" s="120" t="n">
        <x:v>2</x:v>
      </x:c>
      <x:c r="D3" s="120" t="n">
        <x:v>53</x:v>
      </x:c>
      <x:c r="E3" s="120" t="n">
        <x:v>52</x:v>
      </x:c>
      <x:c r="F3" s="120" t="n">
        <x:v>1</x:v>
      </x:c>
      <x:c r="G3" s="120" t="str">
        <x:v>Anomalous</x:v>
      </x:c>
      <x:c r="H3" s="120" t="str">
        <x:v>Priority</x:v>
      </x:c>
      <x:c r="I3" s="120" t="n">
        <x:v>1</x:v>
      </x:c>
      <x:c r="J3" s="120" t="str">
        <x:v>CADC0872</x:v>
      </x:c>
      <x:c r="K3" s="120" t="n">
        <x:v>1</x:v>
      </x:c>
      <x:c r="L3" s="120" t="n">
        <x:v>166</x:v>
      </x:c>
      <x:c r="M3" s="120" t="n">
        <x:v>167</x:v>
      </x:c>
      <x:c r="N3" s="127" t="n">
        <x:v>2.3857142857142857</x:v>
      </x:c>
      <x:c r="O3" s="129" t="n">
        <x:f>'RGS_Ground_Run'!Q7</x:f>
        <x:v>24.9026970695283</x:v>
      </x:c>
      <x:c r="P3" s="129" t="n">
        <x:f>'Edge_Run'!O7</x:f>
        <x:v>8.668091208584883</x:v>
      </x:c>
      <x:c r="Q3" s="129" t="n">
        <x:f>O3-P3</x:f>
        <x:v>16.234605860943418</x:v>
      </x:c>
      <x:c r="R3" s="129" t="n">
        <x:f>'RGS_Ground_Run'!U7</x:f>
        <x:v>0</x:v>
      </x:c>
      <x:c r="S3" s="129" t="n">
        <x:f>'Edge_Run'!S7</x:f>
        <x:v>0</x:v>
      </x:c>
      <x:c r="T3" s="129" t="n">
        <x:f>'RGS_Ground_Run'!S7</x:f>
        <x:v>0</x:v>
      </x:c>
      <x:c r="U3" s="129" t="n">
        <x:f>'Edge_Run'!R7</x:f>
        <x:v>0</x:v>
      </x:c>
      <x:c r="V3" s="120" t="n">
        <x:f>'RGS_Ground_Run'!W7</x:f>
        <x:v>1</x:v>
      </x:c>
      <x:c r="W3" s="120" t="n">
        <x:f>'Edge_Run'!U7</x:f>
        <x:v>1</x:v>
      </x:c>
      <x:c r="X3" s="120" t="n">
        <x:f>'RGS_Ground_Run'!X7</x:f>
        <x:v>1</x:v>
      </x:c>
      <x:c r="Y3" s="120" t="n">
        <x:f>'Edge_Run'!V7</x:f>
        <x:v>1</x:v>
      </x:c>
      <x:c r="Z3" s="120" t="n">
        <x:f>Y3-X3</x:f>
        <x:v>0</x:v>
      </x:c>
      <x:c r="AA3" s="120" t="n">
        <x:f>1-V3</x:f>
        <x:v>0</x:v>
      </x:c>
      <x:c r="AB3" s="120" t="n">
        <x:f>1-W3</x:f>
        <x:v>0</x:v>
      </x:c>
      <x:c r="AC3" s="120" t="n">
        <x:f>'RGS_Ground_Run'!O7</x:f>
        <x:v>0.8826970695282942</x:v>
      </x:c>
      <x:c r="AD3" s="120" t="n">
        <x:f>'Edge_Run'!D7</x:f>
        <x:v>2.6480912085848827</x:v>
      </x:c>
      <x:c r="AE3" s="120" t="n">
        <x:f>'RGS_Ground_Run'!D7</x:f>
        <x:v>300</x:v>
      </x:c>
      <x:c r="AF3" s="120" t="n">
        <x:f>'Edge_Run'!H7</x:f>
        <x:v>75</x:v>
      </x:c>
    </x:row>
    <x:row r="4">
      <x:c r="A4" s="120" t="n">
        <x:v>1</x:v>
      </x:c>
      <x:c r="B4" s="120" t="n">
        <x:v>3</x:v>
      </x:c>
      <x:c r="C4" s="120" t="n">
        <x:v>3</x:v>
      </x:c>
      <x:c r="D4" s="120" t="n">
        <x:v>81</x:v>
      </x:c>
      <x:c r="E4" s="120" t="n">
        <x:v>80</x:v>
      </x:c>
      <x:c r="F4" s="120" t="n">
        <x:v>1</x:v>
      </x:c>
      <x:c r="G4" s="120" t="str">
        <x:v>Anomalous</x:v>
      </x:c>
      <x:c r="H4" s="120" t="str">
        <x:v>Priority</x:v>
      </x:c>
      <x:c r="I4" s="120" t="n">
        <x:v>1</x:v>
      </x:c>
      <x:c r="J4" s="120" t="str">
        <x:v>CADC0872</x:v>
      </x:c>
      <x:c r="K4" s="120" t="n">
        <x:v>1</x:v>
      </x:c>
      <x:c r="L4" s="120" t="n">
        <x:v>177</x:v>
      </x:c>
      <x:c r="M4" s="120" t="n">
        <x:v>178</x:v>
      </x:c>
      <x:c r="N4" s="127" t="n">
        <x:v>2.5428571428571427</x:v>
      </x:c>
      <x:c r="O4" s="129" t="n">
        <x:f>'RGS_Ground_Run'!Q8</x:f>
        <x:v>24.707762574738183</x:v>
      </x:c>
      <x:c r="P4" s="129" t="n">
        <x:f>'Edge_Run'!O8</x:f>
        <x:v>8.0832877242145</x:v>
      </x:c>
      <x:c r="Q4" s="129" t="n">
        <x:f>O4-P4</x:f>
        <x:v>16.624474850523683</x:v>
      </x:c>
      <x:c r="R4" s="129" t="n">
        <x:f>'RGS_Ground_Run'!U8</x:f>
        <x:v>0</x:v>
      </x:c>
      <x:c r="S4" s="129" t="n">
        <x:f>'Edge_Run'!S8</x:f>
        <x:v>0</x:v>
      </x:c>
      <x:c r="T4" s="129" t="n">
        <x:f>'RGS_Ground_Run'!S8</x:f>
        <x:v>0</x:v>
      </x:c>
      <x:c r="U4" s="129" t="n">
        <x:f>'Edge_Run'!R8</x:f>
        <x:v>0</x:v>
      </x:c>
      <x:c r="V4" s="120" t="n">
        <x:f>'RGS_Ground_Run'!W8</x:f>
        <x:v>1</x:v>
      </x:c>
      <x:c r="W4" s="120" t="n">
        <x:f>'Edge_Run'!U8</x:f>
        <x:v>1</x:v>
      </x:c>
      <x:c r="X4" s="120" t="n">
        <x:f>'RGS_Ground_Run'!X8</x:f>
        <x:v>1</x:v>
      </x:c>
      <x:c r="Y4" s="120" t="n">
        <x:f>'Edge_Run'!V8</x:f>
        <x:v>1</x:v>
      </x:c>
      <x:c r="Z4" s="120" t="n">
        <x:f>Y4-X4</x:f>
        <x:v>0</x:v>
      </x:c>
      <x:c r="AA4" s="120" t="n">
        <x:f>1-V4</x:f>
        <x:v>0</x:v>
      </x:c>
      <x:c r="AB4" s="120" t="n">
        <x:f>1-W4</x:f>
        <x:v>0</x:v>
      </x:c>
      <x:c r="AC4" s="120" t="n">
        <x:f>'RGS_Ground_Run'!O8</x:f>
        <x:v>0.6877625747381617</x:v>
      </x:c>
      <x:c r="AD4" s="120" t="n">
        <x:f>'Edge_Run'!D8</x:f>
        <x:v>2.063287724214485</x:v>
      </x:c>
      <x:c r="AE4" s="120" t="n">
        <x:f>'RGS_Ground_Run'!D8</x:f>
        <x:v>300</x:v>
      </x:c>
      <x:c r="AF4" s="120" t="n">
        <x:f>'Edge_Run'!H8</x:f>
        <x:v>75</x:v>
      </x:c>
    </x:row>
    <x:row r="5">
      <x:c r="A5" s="120" t="n">
        <x:v>1</x:v>
      </x:c>
      <x:c r="B5" s="120" t="n">
        <x:v>4</x:v>
      </x:c>
      <x:c r="C5" s="120" t="n">
        <x:v>4</x:v>
      </x:c>
      <x:c r="D5" s="120" t="n">
        <x:v>837</x:v>
      </x:c>
      <x:c r="E5" s="120" t="n">
        <x:v>836</x:v>
      </x:c>
      <x:c r="F5" s="120" t="n">
        <x:v>0</x:v>
      </x:c>
      <x:c r="G5" s="120" t="str">
        <x:v>Normal</x:v>
      </x:c>
      <x:c r="H5" s="120" t="str">
        <x:v>Routine</x:v>
      </x:c>
      <x:c r="I5" s="120" t="n">
        <x:v>1</x:v>
      </x:c>
      <x:c r="J5" s="120" t="str">
        <x:v>CADC0892</x:v>
      </x:c>
      <x:c r="K5" s="120" t="n">
        <x:v>1</x:v>
      </x:c>
      <x:c r="L5" s="120" t="n">
        <x:v>195</x:v>
      </x:c>
      <x:c r="M5" s="120" t="n">
        <x:v>196</x:v>
      </x:c>
      <x:c r="N5" s="127" t="n">
        <x:v>2.8</x:v>
      </x:c>
      <x:c r="O5" s="129" t="n">
        <x:f>'RGS_Ground_Run'!Q9</x:f>
        <x:v>25.492989254854535</x:v>
      </x:c>
      <x:c r="P5" s="129" t="n">
        <x:f>'Edge_Run'!O9</x:f>
        <x:v>6.21418507375347</x:v>
      </x:c>
      <x:c r="Q5" s="129" t="n">
        <x:f>O5-P5</x:f>
        <x:v>19.278804181101066</x:v>
      </x:c>
      <x:c r="R5" s="129" t="n">
        <x:f>'RGS_Ground_Run'!U9</x:f>
        <x:v>1.4082608969367243</x:v>
      </x:c>
      <x:c r="S5" s="129" t="n">
        <x:f>'Edge_Run'!S9</x:f>
        <x:v>0</x:v>
      </x:c>
      <x:c r="T5" s="129" t="n">
        <x:f>'RGS_Ground_Run'!S9</x:f>
        <x:v>0</x:v>
      </x:c>
      <x:c r="U5" s="129" t="n">
        <x:f>'Edge_Run'!R9</x:f>
        <x:v>0</x:v>
      </x:c>
      <x:c r="V5" s="120" t="n">
        <x:f>'RGS_Ground_Run'!W9</x:f>
        <x:v>1</x:v>
      </x:c>
      <x:c r="W5" s="120" t="n">
        <x:f>'Edge_Run'!U9</x:f>
        <x:v>1</x:v>
      </x:c>
      <x:c r="X5" s="120" t="n">
        <x:f>'RGS_Ground_Run'!X9</x:f>
        <x:v>1</x:v>
      </x:c>
      <x:c r="Y5" s="120" t="n">
        <x:f>'Edge_Run'!V9</x:f>
        <x:v>1</x:v>
      </x:c>
      <x:c r="Z5" s="120" t="n">
        <x:f>Y5-X5</x:f>
        <x:v>0</x:v>
      </x:c>
      <x:c r="AA5" s="120" t="n">
        <x:f>1-V5</x:f>
        <x:v>0</x:v>
      </x:c>
      <x:c r="AB5" s="120" t="n">
        <x:f>1-W5</x:f>
        <x:v>0</x:v>
      </x:c>
      <x:c r="AC5" s="120" t="n">
        <x:f>'RGS_Ground_Run'!O9</x:f>
        <x:v>0.06472835791782486</x:v>
      </x:c>
      <x:c r="AD5" s="120" t="n">
        <x:f>'Edge_Run'!D9</x:f>
        <x:v>0.19418507375347457</x:v>
      </x:c>
      <x:c r="AE5" s="120" t="n">
        <x:f>'RGS_Ground_Run'!D9</x:f>
        <x:v>300</x:v>
      </x:c>
      <x:c r="AF5" s="120" t="n">
        <x:f>'Edge_Run'!H9</x:f>
        <x:v>75</x:v>
      </x:c>
    </x:row>
    <x:row r="6">
      <x:c r="A6" s="120" t="n">
        <x:v>1</x:v>
      </x:c>
      <x:c r="B6" s="120" t="n">
        <x:v>5</x:v>
      </x:c>
      <x:c r="C6" s="120" t="n">
        <x:v>5</x:v>
      </x:c>
      <x:c r="D6" s="120" t="n">
        <x:v>476</x:v>
      </x:c>
      <x:c r="E6" s="120" t="n">
        <x:v>475</x:v>
      </x:c>
      <x:c r="F6" s="120" t="n">
        <x:v>1</x:v>
      </x:c>
      <x:c r="G6" s="120" t="str">
        <x:v>Anomalous</x:v>
      </x:c>
      <x:c r="H6" s="120" t="str">
        <x:v>Priority</x:v>
      </x:c>
      <x:c r="I6" s="120" t="n">
        <x:v>1</x:v>
      </x:c>
      <x:c r="J6" s="120" t="str">
        <x:v>CADC0873</x:v>
      </x:c>
      <x:c r="K6" s="120" t="n">
        <x:v>1</x:v>
      </x:c>
      <x:c r="L6" s="120" t="n">
        <x:v>196</x:v>
      </x:c>
      <x:c r="M6" s="120" t="n">
        <x:v>197</x:v>
      </x:c>
      <x:c r="N6" s="127" t="n">
        <x:v>2.8142857142857145</x:v>
      </x:c>
      <x:c r="O6" s="129" t="n">
        <x:f>'RGS_Ground_Run'!Q10</x:f>
        <x:v>40.57051118760819</x:v>
      </x:c>
      <x:c r="P6" s="129" t="n">
        <x:f>'Edge_Run'!O10</x:f>
        <x:v>24.390799682313173</x:v>
      </x:c>
      <x:c r="Q6" s="129" t="n">
        <x:f>O6-P6</x:f>
        <x:v>16.179711505295018</x:v>
      </x:c>
      <x:c r="R6" s="129" t="n">
        <x:f>'RGS_Ground_Run'!U10</x:f>
        <x:v>10.426911293503792</x:v>
      </x:c>
      <x:c r="S6" s="129" t="n">
        <x:f>'Edge_Run'!S10</x:f>
        <x:v>0</x:v>
      </x:c>
      <x:c r="T6" s="129" t="n">
        <x:f>'RGS_Ground_Run'!S10</x:f>
        <x:v>0</x:v>
      </x:c>
      <x:c r="U6" s="129" t="n">
        <x:f>'Edge_Run'!R10</x:f>
        <x:v>0</x:v>
      </x:c>
      <x:c r="V6" s="120" t="n">
        <x:f>'RGS_Ground_Run'!W10</x:f>
        <x:v>1</x:v>
      </x:c>
      <x:c r="W6" s="120" t="n">
        <x:f>'Edge_Run'!U10</x:f>
        <x:v>1</x:v>
      </x:c>
      <x:c r="X6" s="120" t="n">
        <x:f>'RGS_Ground_Run'!X10</x:f>
        <x:v>1</x:v>
      </x:c>
      <x:c r="Y6" s="120" t="n">
        <x:f>'Edge_Run'!V10</x:f>
        <x:v>1</x:v>
      </x:c>
      <x:c r="Z6" s="120" t="n">
        <x:f>Y6-X6</x:f>
        <x:v>0</x:v>
      </x:c>
      <x:c r="AA6" s="120" t="n">
        <x:f>1-V6</x:f>
        <x:v>0</x:v>
      </x:c>
      <x:c r="AB6" s="120" t="n">
        <x:f>1-W6</x:f>
        <x:v>0</x:v>
      </x:c>
      <x:c r="AC6" s="120" t="n">
        <x:f>'RGS_Ground_Run'!O10</x:f>
        <x:v>6.123599894104392</x:v>
      </x:c>
      <x:c r="AD6" s="120" t="n">
        <x:f>'Edge_Run'!D10</x:f>
        <x:v>18.370799682313177</x:v>
      </x:c>
      <x:c r="AE6" s="120" t="n">
        <x:f>'RGS_Ground_Run'!D10</x:f>
        <x:v>300</x:v>
      </x:c>
      <x:c r="AF6" s="120" t="n">
        <x:f>'Edge_Run'!H10</x:f>
        <x:v>75</x:v>
      </x:c>
    </x:row>
    <x:row r="7">
      <x:c r="A7" s="120" t="n">
        <x:v>1</x:v>
      </x:c>
      <x:c r="B7" s="120" t="n">
        <x:v>6</x:v>
      </x:c>
      <x:c r="C7" s="120" t="n">
        <x:v>6</x:v>
      </x:c>
      <x:c r="D7" s="120" t="n">
        <x:v>806</x:v>
      </x:c>
      <x:c r="E7" s="120" t="n">
        <x:v>805</x:v>
      </x:c>
      <x:c r="F7" s="120" t="n">
        <x:v>0</x:v>
      </x:c>
      <x:c r="G7" s="120" t="str">
        <x:v>Normal</x:v>
      </x:c>
      <x:c r="H7" s="120" t="str">
        <x:v>Routine</x:v>
      </x:c>
      <x:c r="I7" s="120" t="n">
        <x:v>0</x:v>
      </x:c>
      <x:c r="J7" s="120" t="str">
        <x:v>CADC0874</x:v>
      </x:c>
      <x:c r="K7" s="120" t="n">
        <x:v>5</x:v>
      </x:c>
      <x:c r="L7" s="120" t="n">
        <x:v>205</x:v>
      </x:c>
      <x:c r="M7" s="120" t="n">
        <x:v>42</x:v>
      </x:c>
      <x:c r="N7" s="127" t="n">
        <x:v>0.6</x:v>
      </x:c>
      <x:c r="O7" s="129" t="n">
        <x:f>'RGS_Ground_Run'!Q11</x:f>
        <x:v>36.78243100490158</x:v>
      </x:c>
      <x:c r="P7" s="129" t="n">
        <x:f>'Edge_Run'!O11</x:f>
        <x:v>44.30729301470467</x:v>
      </x:c>
      <x:c r="Q7" s="129" t="n">
        <x:f>O7-P7</x:f>
        <x:v>-7.524862009803087</x:v>
      </x:c>
      <x:c r="R7" s="129" t="n">
        <x:f>'RGS_Ground_Run'!U11</x:f>
        <x:v>0</x:v>
      </x:c>
      <x:c r="S7" s="129" t="n">
        <x:f>'Edge_Run'!S11</x:f>
        <x:v>0</x:v>
      </x:c>
      <x:c r="T7" s="129" t="n">
        <x:f>'RGS_Ground_Run'!S11</x:f>
        <x:v>0</x:v>
      </x:c>
      <x:c r="U7" s="129" t="n">
        <x:f>'Edge_Run'!R11</x:f>
        <x:v>0</x:v>
      </x:c>
      <x:c r="V7" s="120" t="n">
        <x:f>'RGS_Ground_Run'!W11</x:f>
        <x:v>1</x:v>
      </x:c>
      <x:c r="W7" s="120" t="n">
        <x:f>'Edge_Run'!U11</x:f>
        <x:v>1</x:v>
      </x:c>
      <x:c r="X7" s="120" t="n">
        <x:f>'RGS_Ground_Run'!X11</x:f>
        <x:v>1</x:v>
      </x:c>
      <x:c r="Y7" s="120" t="n">
        <x:f>'Edge_Run'!V11</x:f>
        <x:v>1</x:v>
      </x:c>
      <x:c r="Z7" s="120" t="n">
        <x:f>Y7-X7</x:f>
        <x:v>0</x:v>
      </x:c>
      <x:c r="AA7" s="120" t="n">
        <x:f>1-V7</x:f>
        <x:v>0</x:v>
      </x:c>
      <x:c r="AB7" s="120" t="n">
        <x:f>1-W7</x:f>
        <x:v>0</x:v>
      </x:c>
      <x:c r="AC7" s="120" t="n">
        <x:f>'RGS_Ground_Run'!O11</x:f>
        <x:v>12.762431004901574</x:v>
      </x:c>
      <x:c r="AD7" s="120" t="n">
        <x:f>'Edge_Run'!D11</x:f>
        <x:v>38.28729301470472</x:v>
      </x:c>
      <x:c r="AE7" s="120" t="n">
        <x:f>'RGS_Ground_Run'!D11</x:f>
        <x:v>300</x:v>
      </x:c>
      <x:c r="AF7" s="120" t="n">
        <x:f>'Edge_Run'!H11</x:f>
        <x:v>75</x:v>
      </x:c>
    </x:row>
    <x:row r="8">
      <x:c r="A8" s="120" t="n">
        <x:v>1</x:v>
      </x:c>
      <x:c r="B8" s="120" t="n">
        <x:v>7</x:v>
      </x:c>
      <x:c r="C8" s="120" t="n">
        <x:v>7</x:v>
      </x:c>
      <x:c r="D8" s="120" t="n">
        <x:v>470</x:v>
      </x:c>
      <x:c r="E8" s="120" t="n">
        <x:v>469</x:v>
      </x:c>
      <x:c r="F8" s="120" t="n">
        <x:v>0</x:v>
      </x:c>
      <x:c r="G8" s="120" t="str">
        <x:v>Normal</x:v>
      </x:c>
      <x:c r="H8" s="120" t="str">
        <x:v>Routine</x:v>
      </x:c>
      <x:c r="I8" s="120" t="n">
        <x:v>1</x:v>
      </x:c>
      <x:c r="J8" s="120" t="str">
        <x:v>CADC0873</x:v>
      </x:c>
      <x:c r="K8" s="120" t="n">
        <x:v>1</x:v>
      </x:c>
      <x:c r="L8" s="120" t="n">
        <x:v>210</x:v>
      </x:c>
      <x:c r="M8" s="120" t="n">
        <x:v>211</x:v>
      </x:c>
      <x:c r="N8" s="127" t="n">
        <x:v>3.0142857142857142</x:v>
      </x:c>
      <x:c r="O8" s="129" t="n">
        <x:f>'RGS_Ground_Run'!Q12</x:f>
        <x:v>37.78022034119613</x:v>
      </x:c>
      <x:c r="P8" s="129" t="n">
        <x:f>'Edge_Run'!O12</x:f>
        <x:v>38.75473232833292</x:v>
      </x:c>
      <x:c r="Q8" s="129" t="n">
        <x:f>O8-P8</x:f>
        <x:v>-0.9745119871367933</x:v>
      </x:c>
      <x:c r="R8" s="129" t="n">
        <x:f>'RGS_Ground_Run'!U12</x:f>
        <x:v>11.406610854980158</x:v>
      </x:c>
      <x:c r="S8" s="129" t="n">
        <x:f>'Edge_Run'!S12</x:f>
        <x:v>25.673903869684864</x:v>
      </x:c>
      <x:c r="T8" s="129" t="n">
        <x:f>'RGS_Ground_Run'!S12</x:f>
        <x:v>0</x:v>
      </x:c>
      <x:c r="U8" s="129" t="n">
        <x:f>'Edge_Run'!R12</x:f>
        <x:v>0</x:v>
      </x:c>
      <x:c r="V8" s="120" t="n">
        <x:f>'RGS_Ground_Run'!W12</x:f>
        <x:v>1</x:v>
      </x:c>
      <x:c r="W8" s="120" t="n">
        <x:f>'Edge_Run'!U12</x:f>
        <x:v>1</x:v>
      </x:c>
      <x:c r="X8" s="120" t="n">
        <x:f>'RGS_Ground_Run'!X12</x:f>
        <x:v>1</x:v>
      </x:c>
      <x:c r="Y8" s="120" t="n">
        <x:f>'Edge_Run'!V12</x:f>
        <x:v>1</x:v>
      </x:c>
      <x:c r="Z8" s="120" t="n">
        <x:f>Y8-X8</x:f>
        <x:v>0</x:v>
      </x:c>
      <x:c r="AA8" s="120" t="n">
        <x:f>1-V8</x:f>
        <x:v>0</x:v>
      </x:c>
      <x:c r="AB8" s="120" t="n">
        <x:f>1-W8</x:f>
        <x:v>0</x:v>
      </x:c>
      <x:c r="AC8" s="120" t="n">
        <x:f>'RGS_Ground_Run'!O12</x:f>
        <x:v>2.3536094862160417</x:v>
      </x:c>
      <x:c r="AD8" s="120" t="n">
        <x:f>'Edge_Run'!D12</x:f>
        <x:v>7.060828458648125</x:v>
      </x:c>
      <x:c r="AE8" s="120" t="n">
        <x:f>'RGS_Ground_Run'!D12</x:f>
        <x:v>300</x:v>
      </x:c>
      <x:c r="AF8" s="120" t="n">
        <x:f>'Edge_Run'!H12</x:f>
        <x:v>75</x:v>
      </x:c>
    </x:row>
    <x:row r="9">
      <x:c r="A9" s="120" t="n">
        <x:v>1</x:v>
      </x:c>
      <x:c r="B9" s="120" t="n">
        <x:v>8</x:v>
      </x:c>
      <x:c r="C9" s="120" t="n">
        <x:v>8</x:v>
      </x:c>
      <x:c r="D9" s="120" t="n">
        <x:v>1658</x:v>
      </x:c>
      <x:c r="E9" s="120" t="n">
        <x:v>1657</x:v>
      </x:c>
      <x:c r="F9" s="120" t="n">
        <x:v>0</x:v>
      </x:c>
      <x:c r="G9" s="120" t="str">
        <x:v>Normal</x:v>
      </x:c>
      <x:c r="H9" s="120" t="str">
        <x:v>Routine</x:v>
      </x:c>
      <x:c r="I9" s="120" t="n">
        <x:v>0</x:v>
      </x:c>
      <x:c r="J9" s="120" t="str">
        <x:v>CADC0888</x:v>
      </x:c>
      <x:c r="K9" s="120" t="n">
        <x:v>5</x:v>
      </x:c>
      <x:c r="L9" s="120" t="n">
        <x:v>345</x:v>
      </x:c>
      <x:c r="M9" s="120" t="n">
        <x:v>70</x:v>
      </x:c>
      <x:c r="N9" s="127" t="n">
        <x:v>1</x:v>
      </x:c>
      <x:c r="O9" s="129" t="n">
        <x:f>'RGS_Ground_Run'!Q13</x:f>
        <x:v>144.0637507930386</x:v>
      </x:c>
      <x:c r="P9" s="129" t="n">
        <x:f>'Edge_Run'!O13</x:f>
        <x:v>123.0860046597245</x:v>
      </x:c>
      <x:c r="Q9" s="129" t="n">
        <x:f>O9-P9</x:f>
        <x:v>20.9777461333141</x:v>
      </x:c>
      <x:c r="R9" s="129" t="n">
        <x:f>'RGS_Ground_Run'!U13</x:f>
        <x:v>117.06600465972451</x:v>
      </x:c>
      <x:c r="S9" s="129" t="n">
        <x:f>'Edge_Run'!S13</x:f>
        <x:v>108.1327662597821</x:v>
      </x:c>
      <x:c r="T9" s="129" t="n">
        <x:f>'RGS_Ground_Run'!S13</x:f>
        <x:v>117.06600465972451</x:v>
      </x:c>
      <x:c r="U9" s="129" t="n">
        <x:f>'Edge_Run'!R13</x:f>
        <x:v>108.1327662597821</x:v>
      </x:c>
      <x:c r="V9" s="120" t="n">
        <x:f>'RGS_Ground_Run'!W13</x:f>
        <x:v>1</x:v>
      </x:c>
      <x:c r="W9" s="120" t="n">
        <x:f>'Edge_Run'!U13</x:f>
        <x:v>1</x:v>
      </x:c>
      <x:c r="X9" s="120" t="n">
        <x:f>'RGS_Ground_Run'!X13</x:f>
        <x:v>0</x:v>
      </x:c>
      <x:c r="Y9" s="120" t="n">
        <x:f>'Edge_Run'!V13</x:f>
        <x:v>0</x:v>
      </x:c>
      <x:c r="Z9" s="120" t="n">
        <x:f>Y9-X9</x:f>
        <x:v>0</x:v>
      </x:c>
      <x:c r="AA9" s="120" t="n">
        <x:f>1-V9</x:f>
        <x:v>0</x:v>
      </x:c>
      <x:c r="AB9" s="120" t="n">
        <x:f>1-W9</x:f>
        <x:v>0</x:v>
      </x:c>
      <x:c r="AC9" s="120" t="n">
        <x:f>'RGS_Ground_Run'!O13</x:f>
        <x:v>2.977746133314132</x:v>
      </x:c>
      <x:c r="AD9" s="120" t="n">
        <x:f>'Edge_Run'!D13</x:f>
        <x:v>8.933238399942397</x:v>
      </x:c>
      <x:c r="AE9" s="120" t="n">
        <x:f>'RGS_Ground_Run'!D13</x:f>
        <x:v>300</x:v>
      </x:c>
      <x:c r="AF9" s="120" t="n">
        <x:f>'Edge_Run'!H13</x:f>
        <x:v>75</x:v>
      </x:c>
    </x:row>
    <x:row r="10">
      <x:c r="A10" s="120" t="n">
        <x:v>1</x:v>
      </x:c>
      <x:c r="B10" s="120" t="n">
        <x:v>9</x:v>
      </x:c>
      <x:c r="C10" s="120" t="n">
        <x:v>9</x:v>
      </x:c>
      <x:c r="D10" s="120" t="n">
        <x:v>1848</x:v>
      </x:c>
      <x:c r="E10" s="120" t="n">
        <x:v>1847</x:v>
      </x:c>
      <x:c r="F10" s="120" t="n">
        <x:v>0</x:v>
      </x:c>
      <x:c r="G10" s="120" t="str">
        <x:v>Normal</x:v>
      </x:c>
      <x:c r="H10" s="120" t="str">
        <x:v>Routine</x:v>
      </x:c>
      <x:c r="I10" s="120" t="n">
        <x:v>1</x:v>
      </x:c>
      <x:c r="J10" s="120" t="str">
        <x:v>CADC0872</x:v>
      </x:c>
      <x:c r="K10" s="120" t="n">
        <x:v>5</x:v>
      </x:c>
      <x:c r="L10" s="120" t="n">
        <x:v>90</x:v>
      </x:c>
      <x:c r="M10" s="120" t="n">
        <x:v>19</x:v>
      </x:c>
      <x:c r="N10" s="127" t="n">
        <x:v>0.2714285714285714</x:v>
      </x:c>
      <x:c r="O10" s="129" t="n">
        <x:f>'RGS_Ground_Run'!Q14</x:f>
        <x:v>75.74610726503681</x:v>
      </x:c>
      <x:c r="P10" s="129" t="n">
        <x:f>'Edge_Run'!O14</x:f>
        <x:v>35.62005604789363</x:v>
      </x:c>
      <x:c r="Q10" s="129" t="n">
        <x:f>O10-P10</x:f>
        <x:v>40.126051217143186</x:v>
      </x:c>
      <x:c r="R10" s="129" t="n">
        <x:f>'RGS_Ground_Run'!U14</x:f>
        <x:v>47.600056047893645</x:v>
      </x:c>
      <x:c r="S10" s="129" t="n">
        <x:f>'Edge_Run'!S14</x:f>
        <x:v>17.221902396464202</x:v>
      </x:c>
      <x:c r="T10" s="129" t="n">
        <x:f>'RGS_Ground_Run'!S14</x:f>
        <x:v>0</x:v>
      </x:c>
      <x:c r="U10" s="129" t="n">
        <x:f>'Edge_Run'!R14</x:f>
        <x:v>0</x:v>
      </x:c>
      <x:c r="V10" s="120" t="n">
        <x:f>'RGS_Ground_Run'!W14</x:f>
        <x:v>1</x:v>
      </x:c>
      <x:c r="W10" s="120" t="n">
        <x:f>'Edge_Run'!U14</x:f>
        <x:v>1</x:v>
      </x:c>
      <x:c r="X10" s="120" t="n">
        <x:f>'RGS_Ground_Run'!X14</x:f>
        <x:v>1</x:v>
      </x:c>
      <x:c r="Y10" s="120" t="n">
        <x:f>'Edge_Run'!V14</x:f>
        <x:v>1</x:v>
      </x:c>
      <x:c r="Z10" s="120" t="n">
        <x:f>Y10-X10</x:f>
        <x:v>0</x:v>
      </x:c>
      <x:c r="AA10" s="120" t="n">
        <x:f>1-V10</x:f>
        <x:v>0</x:v>
      </x:c>
      <x:c r="AB10" s="120" t="n">
        <x:f>1-W10</x:f>
        <x:v>0</x:v>
      </x:c>
      <x:c r="AC10" s="120" t="n">
        <x:f>'RGS_Ground_Run'!O14</x:f>
        <x:v>4.1260512171431625</x:v>
      </x:c>
      <x:c r="AD10" s="120" t="n">
        <x:f>'Edge_Run'!D14</x:f>
        <x:v>12.378153651429487</x:v>
      </x:c>
      <x:c r="AE10" s="120" t="n">
        <x:f>'RGS_Ground_Run'!D14</x:f>
        <x:v>300</x:v>
      </x:c>
      <x:c r="AF10" s="120" t="n">
        <x:f>'Edge_Run'!H14</x:f>
        <x:v>75</x:v>
      </x:c>
    </x:row>
    <x:row r="11">
      <x:c r="A11" s="120" t="n">
        <x:v>1</x:v>
      </x:c>
      <x:c r="B11" s="120" t="n">
        <x:v>10</x:v>
      </x:c>
      <x:c r="C11" s="120" t="n">
        <x:v>10</x:v>
      </x:c>
      <x:c r="D11" s="120" t="n">
        <x:v>2016</x:v>
      </x:c>
      <x:c r="E11" s="120" t="n">
        <x:v>2015</x:v>
      </x:c>
      <x:c r="F11" s="120" t="n">
        <x:v>0</x:v>
      </x:c>
      <x:c r="G11" s="120" t="str">
        <x:v>Normal</x:v>
      </x:c>
      <x:c r="H11" s="120" t="str">
        <x:v>Routine</x:v>
      </x:c>
      <x:c r="I11" s="120" t="n">
        <x:v>1</x:v>
      </x:c>
      <x:c r="J11" s="120" t="str">
        <x:v>CADC0872</x:v>
      </x:c>
      <x:c r="K11" s="120" t="n">
        <x:v>5</x:v>
      </x:c>
      <x:c r="L11" s="120" t="n">
        <x:v>240</x:v>
      </x:c>
      <x:c r="M11" s="120" t="n">
        <x:v>49</x:v>
      </x:c>
      <x:c r="N11" s="127" t="n">
        <x:v>0.7</x:v>
      </x:c>
      <x:c r="O11" s="129" t="n">
        <x:f>'RGS_Ground_Run'!Q15</x:f>
        <x:v>58.8924418329766</x:v>
      </x:c>
      <x:c r="P11" s="129" t="n">
        <x:f>'Edge_Run'!O15</x:f>
        <x:v>29.13476802651462</x:v>
      </x:c>
      <x:c r="Q11" s="129" t="n">
        <x:f>O11-P11</x:f>
        <x:v>29.75767380646198</x:v>
      </x:c>
      <x:c r="R11" s="129" t="n">
        <x:f>'RGS_Ground_Run'!U15</x:f>
        <x:v>27.167519157471702</x:v>
      </x:c>
      <x:c r="S11" s="129" t="n">
        <x:f>'Edge_Run'!S15</x:f>
        <x:v>0</x:v>
      </x:c>
      <x:c r="T11" s="129" t="n">
        <x:f>'RGS_Ground_Run'!S15</x:f>
        <x:v>0</x:v>
      </x:c>
      <x:c r="U11" s="129" t="n">
        <x:f>'Edge_Run'!R15</x:f>
        <x:v>0</x:v>
      </x:c>
      <x:c r="V11" s="120" t="n">
        <x:f>'RGS_Ground_Run'!W15</x:f>
        <x:v>1</x:v>
      </x:c>
      <x:c r="W11" s="120" t="n">
        <x:f>'Edge_Run'!U15</x:f>
        <x:v>1</x:v>
      </x:c>
      <x:c r="X11" s="120" t="n">
        <x:f>'RGS_Ground_Run'!X15</x:f>
        <x:v>1</x:v>
      </x:c>
      <x:c r="Y11" s="120" t="n">
        <x:f>'Edge_Run'!V15</x:f>
        <x:v>1</x:v>
      </x:c>
      <x:c r="Z11" s="120" t="n">
        <x:f>Y11-X11</x:f>
        <x:v>0</x:v>
      </x:c>
      <x:c r="AA11" s="120" t="n">
        <x:f>1-V11</x:f>
        <x:v>0</x:v>
      </x:c>
      <x:c r="AB11" s="120" t="n">
        <x:f>1-W11</x:f>
        <x:v>0</x:v>
      </x:c>
      <x:c r="AC11" s="120" t="n">
        <x:f>'RGS_Ground_Run'!O15</x:f>
        <x:v>7.704922675504863</x:v>
      </x:c>
      <x:c r="AD11" s="120" t="n">
        <x:f>'Edge_Run'!D15</x:f>
        <x:v>23.11476802651459</x:v>
      </x:c>
      <x:c r="AE11" s="120" t="n">
        <x:f>'RGS_Ground_Run'!D15</x:f>
        <x:v>300</x:v>
      </x:c>
      <x:c r="AF11" s="120" t="n">
        <x:f>'Edge_Run'!H15</x:f>
        <x:v>75</x:v>
      </x:c>
    </x:row>
    <x:row r="12">
      <x:c r="A12" s="120" t="n">
        <x:v>1</x:v>
      </x:c>
      <x:c r="B12" s="120" t="n">
        <x:v>11</x:v>
      </x:c>
      <x:c r="C12" s="120" t="n">
        <x:v>11</x:v>
      </x:c>
      <x:c r="D12" s="120" t="n">
        <x:v>836</x:v>
      </x:c>
      <x:c r="E12" s="120" t="n">
        <x:v>835</x:v>
      </x:c>
      <x:c r="F12" s="120" t="n">
        <x:v>0</x:v>
      </x:c>
      <x:c r="G12" s="120" t="str">
        <x:v>Normal</x:v>
      </x:c>
      <x:c r="H12" s="120" t="str">
        <x:v>Routine</x:v>
      </x:c>
      <x:c r="I12" s="120" t="n">
        <x:v>0</x:v>
      </x:c>
      <x:c r="J12" s="120" t="str">
        <x:v>CADC0892</x:v>
      </x:c>
      <x:c r="K12" s="120" t="n">
        <x:v>1</x:v>
      </x:c>
      <x:c r="L12" s="120" t="n">
        <x:v>235</x:v>
      </x:c>
      <x:c r="M12" s="120" t="n">
        <x:v>236</x:v>
      </x:c>
      <x:c r="N12" s="127" t="n">
        <x:v>3.3714285714285714</x:v>
      </x:c>
      <x:c r="O12" s="129" t="n">
        <x:f>'RGS_Ground_Run'!Q16</x:f>
        <x:v>65.7269615022077</x:v>
      </x:c>
      <x:c r="P12" s="129" t="n">
        <x:f>'Edge_Run'!O16</x:f>
        <x:v>24.351455768359187</x:v>
      </x:c>
      <x:c r="Q12" s="129" t="n">
        <x:f>O12-P12</x:f>
        <x:v>41.37550573384851</x:v>
      </x:c>
      <x:c r="R12" s="129" t="n">
        <x:f>'RGS_Ground_Run'!U16</x:f>
        <x:v>40.38420689931627</x:v>
      </x:c>
      <x:c r="S12" s="129" t="n">
        <x:f>'Edge_Run'!S16</x:f>
        <x:v>14.363191959684855</x:v>
      </x:c>
      <x:c r="T12" s="129" t="n">
        <x:f>'RGS_Ground_Run'!S16</x:f>
        <x:v>0</x:v>
      </x:c>
      <x:c r="U12" s="129" t="n">
        <x:f>'Edge_Run'!R16</x:f>
        <x:v>0</x:v>
      </x:c>
      <x:c r="V12" s="120" t="n">
        <x:f>'RGS_Ground_Run'!W16</x:f>
        <x:v>1</x:v>
      </x:c>
      <x:c r="W12" s="120" t="n">
        <x:f>'Edge_Run'!U16</x:f>
        <x:v>1</x:v>
      </x:c>
      <x:c r="X12" s="120" t="n">
        <x:f>'RGS_Ground_Run'!X16</x:f>
        <x:v>1</x:v>
      </x:c>
      <x:c r="Y12" s="120" t="n">
        <x:f>'Edge_Run'!V16</x:f>
        <x:v>1</x:v>
      </x:c>
      <x:c r="Z12" s="120" t="n">
        <x:f>Y12-X12</x:f>
        <x:v>0</x:v>
      </x:c>
      <x:c r="AA12" s="120" t="n">
        <x:f>1-V12</x:f>
        <x:v>0</x:v>
      </x:c>
      <x:c r="AB12" s="120" t="n">
        <x:f>1-W12</x:f>
        <x:v>0</x:v>
      </x:c>
      <x:c r="AC12" s="120" t="n">
        <x:f>'RGS_Ground_Run'!O16</x:f>
        <x:v>1.3227546028914492</x:v>
      </x:c>
      <x:c r="AD12" s="120" t="n">
        <x:f>'Edge_Run'!D16</x:f>
        <x:v>3.9682638086743474</x:v>
      </x:c>
      <x:c r="AE12" s="120" t="n">
        <x:f>'RGS_Ground_Run'!D16</x:f>
        <x:v>300</x:v>
      </x:c>
      <x:c r="AF12" s="120" t="n">
        <x:f>'Edge_Run'!H16</x:f>
        <x:v>75</x:v>
      </x:c>
    </x:row>
    <x:row r="13">
      <x:c r="A13" s="120" t="n">
        <x:v>1</x:v>
      </x:c>
      <x:c r="B13" s="120" t="n">
        <x:v>12</x:v>
      </x:c>
      <x:c r="C13" s="120" t="n">
        <x:v>12</x:v>
      </x:c>
      <x:c r="D13" s="120" t="n">
        <x:v>1498</x:v>
      </x:c>
      <x:c r="E13" s="120" t="n">
        <x:v>1497</x:v>
      </x:c>
      <x:c r="F13" s="120" t="n">
        <x:v>0</x:v>
      </x:c>
      <x:c r="G13" s="120" t="str">
        <x:v>Normal</x:v>
      </x:c>
      <x:c r="H13" s="120" t="str">
        <x:v>Routine</x:v>
      </x:c>
      <x:c r="I13" s="120" t="n">
        <x:v>1</x:v>
      </x:c>
      <x:c r="J13" s="120" t="str">
        <x:v>CADC0873</x:v>
      </x:c>
      <x:c r="K13" s="120" t="n">
        <x:v>5</x:v>
      </x:c>
      <x:c r="L13" s="120" t="n">
        <x:v>80</x:v>
      </x:c>
      <x:c r="M13" s="120" t="n">
        <x:v>17</x:v>
      </x:c>
      <x:c r="N13" s="127" t="n">
        <x:v>0.24285714285714285</x:v>
      </x:c>
      <x:c r="O13" s="129" t="n">
        <x:f>'RGS_Ground_Run'!Q17</x:f>
        <x:v>60.74072632195907</x:v>
      </x:c>
      <x:c r="P13" s="129" t="n">
        <x:f>'Edge_Run'!O17</x:f>
        <x:v>11.505159322851341</x:v>
      </x:c>
      <x:c r="Q13" s="129" t="n">
        <x:f>O13-P13</x:f>
        <x:v>49.23556699910773</x:v>
      </x:c>
      <x:c r="R13" s="129" t="n">
        <x:f>'RGS_Ground_Run'!U17</x:f>
        <x:v>34.89233988100864</x:v>
      </x:c>
      <x:c r="S13" s="129" t="n">
        <x:f>'Edge_Run'!S17</x:f>
        <x:v>0</x:v>
      </x:c>
      <x:c r="T13" s="129" t="n">
        <x:f>'RGS_Ground_Run'!S17</x:f>
        <x:v>0</x:v>
      </x:c>
      <x:c r="U13" s="129" t="n">
        <x:f>'Edge_Run'!R17</x:f>
        <x:v>0</x:v>
      </x:c>
      <x:c r="V13" s="120" t="n">
        <x:f>'RGS_Ground_Run'!W17</x:f>
        <x:v>1</x:v>
      </x:c>
      <x:c r="W13" s="120" t="n">
        <x:f>'Edge_Run'!U17</x:f>
        <x:v>1</x:v>
      </x:c>
      <x:c r="X13" s="120" t="n">
        <x:f>'RGS_Ground_Run'!X17</x:f>
        <x:v>1</x:v>
      </x:c>
      <x:c r="Y13" s="120" t="n">
        <x:f>'Edge_Run'!V17</x:f>
        <x:v>1</x:v>
      </x:c>
      <x:c r="Z13" s="120" t="n">
        <x:f>Y13-X13</x:f>
        <x:v>0</x:v>
      </x:c>
      <x:c r="AA13" s="120" t="n">
        <x:f>1-V13</x:f>
        <x:v>0</x:v>
      </x:c>
      <x:c r="AB13" s="120" t="n">
        <x:f>1-W13</x:f>
        <x:v>0</x:v>
      </x:c>
      <x:c r="AC13" s="120" t="n">
        <x:f>'RGS_Ground_Run'!O17</x:f>
        <x:v>1.8283864409504715</x:v>
      </x:c>
      <x:c r="AD13" s="120" t="n">
        <x:f>'Edge_Run'!D17</x:f>
        <x:v>5.485159322851414</x:v>
      </x:c>
      <x:c r="AE13" s="120" t="n">
        <x:f>'RGS_Ground_Run'!D17</x:f>
        <x:v>300</x:v>
      </x:c>
      <x:c r="AF13" s="120" t="n">
        <x:f>'Edge_Run'!H17</x:f>
        <x:v>75</x:v>
      </x:c>
    </x:row>
    <x:row r="14">
      <x:c r="A14" s="120" t="n">
        <x:v>1</x:v>
      </x:c>
      <x:c r="B14" s="120" t="n">
        <x:v>13</x:v>
      </x:c>
      <x:c r="C14" s="120" t="n">
        <x:v>13</x:v>
      </x:c>
      <x:c r="D14" s="120" t="n">
        <x:v>1883</x:v>
      </x:c>
      <x:c r="E14" s="120" t="n">
        <x:v>1882</x:v>
      </x:c>
      <x:c r="F14" s="120" t="n">
        <x:v>0</x:v>
      </x:c>
      <x:c r="G14" s="120" t="str">
        <x:v>Normal</x:v>
      </x:c>
      <x:c r="H14" s="120" t="str">
        <x:v>Routine</x:v>
      </x:c>
      <x:c r="I14" s="120" t="n">
        <x:v>1</x:v>
      </x:c>
      <x:c r="J14" s="120" t="str">
        <x:v>CADC0872</x:v>
      </x:c>
      <x:c r="K14" s="120" t="n">
        <x:v>5</x:v>
      </x:c>
      <x:c r="L14" s="120" t="n">
        <x:v>75</x:v>
      </x:c>
      <x:c r="M14" s="120" t="n">
        <x:v>16</x:v>
      </x:c>
      <x:c r="N14" s="127" t="n">
        <x:v>0.22857142857142856</x:v>
      </x:c>
      <x:c r="O14" s="129" t="n">
        <x:f>'RGS_Ground_Run'!Q18</x:f>
        <x:v>24.74650823761965</x:v>
      </x:c>
      <x:c r="P14" s="129" t="n">
        <x:f>'Edge_Run'!O18</x:f>
        <x:v>8.199524712859102</x:v>
      </x:c>
      <x:c r="Q14" s="129" t="n">
        <x:f>O14-P14</x:f>
        <x:v>16.54698352476055</x:v>
      </x:c>
      <x:c r="R14" s="129" t="n">
        <x:f>'RGS_Ground_Run'!U18</x:f>
        <x:v>0</x:v>
      </x:c>
      <x:c r="S14" s="129" t="n">
        <x:f>'Edge_Run'!S18</x:f>
        <x:v>0</x:v>
      </x:c>
      <x:c r="T14" s="129" t="n">
        <x:f>'RGS_Ground_Run'!S18</x:f>
        <x:v>0</x:v>
      </x:c>
      <x:c r="U14" s="129" t="n">
        <x:f>'Edge_Run'!R18</x:f>
        <x:v>0</x:v>
      </x:c>
      <x:c r="V14" s="120" t="n">
        <x:f>'RGS_Ground_Run'!W18</x:f>
        <x:v>1</x:v>
      </x:c>
      <x:c r="W14" s="120" t="n">
        <x:f>'Edge_Run'!U18</x:f>
        <x:v>1</x:v>
      </x:c>
      <x:c r="X14" s="120" t="n">
        <x:f>'RGS_Ground_Run'!X18</x:f>
        <x:v>1</x:v>
      </x:c>
      <x:c r="Y14" s="120" t="n">
        <x:f>'Edge_Run'!V18</x:f>
        <x:v>1</x:v>
      </x:c>
      <x:c r="Z14" s="120" t="n">
        <x:f>Y14-X14</x:f>
        <x:v>0</x:v>
      </x:c>
      <x:c r="AA14" s="120" t="n">
        <x:f>1-V14</x:f>
        <x:v>0</x:v>
      </x:c>
      <x:c r="AB14" s="120" t="n">
        <x:f>1-W14</x:f>
        <x:v>0</x:v>
      </x:c>
      <x:c r="AC14" s="120" t="n">
        <x:f>'RGS_Ground_Run'!O18</x:f>
        <x:v>0.7265082376197115</x:v>
      </x:c>
      <x:c r="AD14" s="120" t="n">
        <x:f>'Edge_Run'!D18</x:f>
        <x:v>2.1795247128591346</x:v>
      </x:c>
      <x:c r="AE14" s="120" t="n">
        <x:f>'RGS_Ground_Run'!D18</x:f>
        <x:v>300</x:v>
      </x:c>
      <x:c r="AF14" s="120" t="n">
        <x:f>'Edge_Run'!H18</x:f>
        <x:v>75</x:v>
      </x:c>
    </x:row>
    <x:row r="15">
      <x:c r="A15" s="120" t="n">
        <x:v>1</x:v>
      </x:c>
      <x:c r="B15" s="120" t="n">
        <x:v>14</x:v>
      </x:c>
      <x:c r="C15" s="120" t="n">
        <x:v>14</x:v>
      </x:c>
      <x:c r="D15" s="120" t="n">
        <x:v>2083</x:v>
      </x:c>
      <x:c r="E15" s="120" t="n">
        <x:v>2082</x:v>
      </x:c>
      <x:c r="F15" s="120" t="n">
        <x:v>0</x:v>
      </x:c>
      <x:c r="G15" s="120" t="str">
        <x:v>Normal</x:v>
      </x:c>
      <x:c r="H15" s="120" t="str">
        <x:v>Routine</x:v>
      </x:c>
      <x:c r="I15" s="120" t="n">
        <x:v>1</x:v>
      </x:c>
      <x:c r="J15" s="120" t="str">
        <x:v>CADC0872</x:v>
      </x:c>
      <x:c r="K15" s="120" t="n">
        <x:v>5</x:v>
      </x:c>
      <x:c r="L15" s="120" t="n">
        <x:v>75</x:v>
      </x:c>
      <x:c r="M15" s="120" t="n">
        <x:v>16</x:v>
      </x:c>
      <x:c r="N15" s="127" t="n">
        <x:v>0.22857142857142856</x:v>
      </x:c>
      <x:c r="O15" s="129" t="n">
        <x:f>'RGS_Ground_Run'!Q19</x:f>
        <x:v>26.312744369835855</x:v>
      </x:c>
      <x:c r="P15" s="129" t="n">
        <x:f>'Edge_Run'!O19</x:f>
        <x:v>12.8982331095076</x:v>
      </x:c>
      <x:c r="Q15" s="129" t="n">
        <x:f>O15-P15</x:f>
        <x:v>13.414511260328254</x:v>
      </x:c>
      <x:c r="R15" s="129" t="n">
        <x:f>'RGS_Ground_Run'!U19</x:f>
        <x:v>0</x:v>
      </x:c>
      <x:c r="S15" s="129" t="n">
        <x:f>'Edge_Run'!S19</x:f>
        <x:v>0</x:v>
      </x:c>
      <x:c r="T15" s="129" t="n">
        <x:f>'RGS_Ground_Run'!S19</x:f>
        <x:v>0</x:v>
      </x:c>
      <x:c r="U15" s="129" t="n">
        <x:f>'Edge_Run'!R19</x:f>
        <x:v>0</x:v>
      </x:c>
      <x:c r="V15" s="120" t="n">
        <x:f>'RGS_Ground_Run'!W19</x:f>
        <x:v>1</x:v>
      </x:c>
      <x:c r="W15" s="120" t="n">
        <x:f>'Edge_Run'!U19</x:f>
        <x:v>1</x:v>
      </x:c>
      <x:c r="X15" s="120" t="n">
        <x:f>'RGS_Ground_Run'!X19</x:f>
        <x:v>1</x:v>
      </x:c>
      <x:c r="Y15" s="120" t="n">
        <x:f>'Edge_Run'!V19</x:f>
        <x:v>1</x:v>
      </x:c>
      <x:c r="Z15" s="120" t="n">
        <x:f>Y15-X15</x:f>
        <x:v>0</x:v>
      </x:c>
      <x:c r="AA15" s="120" t="n">
        <x:f>1-V15</x:f>
        <x:v>0</x:v>
      </x:c>
      <x:c r="AB15" s="120" t="n">
        <x:f>1-W15</x:f>
        <x:v>0</x:v>
      </x:c>
      <x:c r="AC15" s="120" t="n">
        <x:f>'RGS_Ground_Run'!O19</x:f>
        <x:v>2.292744369835858</x:v>
      </x:c>
      <x:c r="AD15" s="120" t="n">
        <x:f>'Edge_Run'!D19</x:f>
        <x:v>6.8782331095075735</x:v>
      </x:c>
      <x:c r="AE15" s="120" t="n">
        <x:f>'RGS_Ground_Run'!D19</x:f>
        <x:v>300</x:v>
      </x:c>
      <x:c r="AF15" s="120" t="n">
        <x:f>'Edge_Run'!H19</x:f>
        <x:v>75</x:v>
      </x:c>
    </x:row>
    <x:row r="16">
      <x:c r="A16" s="120" t="n">
        <x:v>1</x:v>
      </x:c>
      <x:c r="B16" s="120" t="n">
        <x:v>15</x:v>
      </x:c>
      <x:c r="C16" s="120" t="n">
        <x:v>15</x:v>
      </x:c>
      <x:c r="D16" s="120" t="n">
        <x:v>451</x:v>
      </x:c>
      <x:c r="E16" s="120" t="n">
        <x:v>450</x:v>
      </x:c>
      <x:c r="F16" s="120" t="n">
        <x:v>1</x:v>
      </x:c>
      <x:c r="G16" s="120" t="str">
        <x:v>Anomalous</x:v>
      </x:c>
      <x:c r="H16" s="120" t="str">
        <x:v>Priority</x:v>
      </x:c>
      <x:c r="I16" s="120" t="n">
        <x:v>0</x:v>
      </x:c>
      <x:c r="J16" s="120" t="str">
        <x:v>CADC0873</x:v>
      </x:c>
      <x:c r="K16" s="120" t="n">
        <x:v>1</x:v>
      </x:c>
      <x:c r="L16" s="120" t="n">
        <x:v>494</x:v>
      </x:c>
      <x:c r="M16" s="120" t="n">
        <x:v>495</x:v>
      </x:c>
      <x:c r="N16" s="127" t="n">
        <x:v>7.071428571428571</x:v>
      </x:c>
      <x:c r="O16" s="129" t="n">
        <x:f>'RGS_Ground_Run'!Q20</x:f>
        <x:v>26.40326673059144</x:v>
      </x:c>
      <x:c r="P16" s="129" t="n">
        <x:f>'Edge_Run'!O20</x:f>
        <x:v>13.169800191774357</x:v>
      </x:c>
      <x:c r="Q16" s="129" t="n">
        <x:f>O16-P16</x:f>
        <x:v>13.233466538817083</x:v>
      </x:c>
      <x:c r="R16" s="129" t="n">
        <x:f>'RGS_Ground_Run'!U20</x:f>
        <x:v>0</x:v>
      </x:c>
      <x:c r="S16" s="129" t="n">
        <x:f>'Edge_Run'!S20</x:f>
        <x:v>0</x:v>
      </x:c>
      <x:c r="T16" s="129" t="n">
        <x:f>'RGS_Ground_Run'!S20</x:f>
        <x:v>0</x:v>
      </x:c>
      <x:c r="U16" s="129" t="n">
        <x:f>'Edge_Run'!R20</x:f>
        <x:v>0</x:v>
      </x:c>
      <x:c r="V16" s="120" t="n">
        <x:f>'RGS_Ground_Run'!W20</x:f>
        <x:v>1</x:v>
      </x:c>
      <x:c r="W16" s="120" t="n">
        <x:f>'Edge_Run'!U20</x:f>
        <x:v>1</x:v>
      </x:c>
      <x:c r="X16" s="120" t="n">
        <x:f>'RGS_Ground_Run'!X20</x:f>
        <x:v>1</x:v>
      </x:c>
      <x:c r="Y16" s="120" t="n">
        <x:f>'Edge_Run'!V20</x:f>
        <x:v>1</x:v>
      </x:c>
      <x:c r="Z16" s="120" t="n">
        <x:f>Y16-X16</x:f>
        <x:v>0</x:v>
      </x:c>
      <x:c r="AA16" s="120" t="n">
        <x:f>1-V16</x:f>
        <x:v>0</x:v>
      </x:c>
      <x:c r="AB16" s="120" t="n">
        <x:f>1-W16</x:f>
        <x:v>0</x:v>
      </x:c>
      <x:c r="AC16" s="120" t="n">
        <x:f>'RGS_Ground_Run'!O20</x:f>
        <x:v>2.3832667305914566</x:v>
      </x:c>
      <x:c r="AD16" s="120" t="n">
        <x:f>'Edge_Run'!D20</x:f>
        <x:v>7.14980019177437</x:v>
      </x:c>
      <x:c r="AE16" s="120" t="n">
        <x:f>'RGS_Ground_Run'!D20</x:f>
        <x:v>300</x:v>
      </x:c>
      <x:c r="AF16" s="120" t="n">
        <x:f>'Edge_Run'!H20</x:f>
        <x:v>75</x:v>
      </x:c>
    </x:row>
    <x:row r="17">
      <x:c r="A17" s="120" t="n">
        <x:v>1</x:v>
      </x:c>
      <x:c r="B17" s="120" t="n">
        <x:v>16</x:v>
      </x:c>
      <x:c r="C17" s="120" t="n">
        <x:v>16</x:v>
      </x:c>
      <x:c r="D17" s="120" t="n">
        <x:v>1690</x:v>
      </x:c>
      <x:c r="E17" s="120" t="n">
        <x:v>1689</x:v>
      </x:c>
      <x:c r="F17" s="120" t="n">
        <x:v>0</x:v>
      </x:c>
      <x:c r="G17" s="120" t="str">
        <x:v>Normal</x:v>
      </x:c>
      <x:c r="H17" s="120" t="str">
        <x:v>Routine</x:v>
      </x:c>
      <x:c r="I17" s="120" t="n">
        <x:v>1</x:v>
      </x:c>
      <x:c r="J17" s="120" t="str">
        <x:v>CADC0888</x:v>
      </x:c>
      <x:c r="K17" s="120" t="n">
        <x:v>5</x:v>
      </x:c>
      <x:c r="L17" s="120" t="n">
        <x:v>400</x:v>
      </x:c>
      <x:c r="M17" s="120" t="n">
        <x:v>81</x:v>
      </x:c>
      <x:c r="N17" s="127" t="n">
        <x:v>1.1571428571428573</x:v>
      </x:c>
      <x:c r="O17" s="129" t="n">
        <x:f>'RGS_Ground_Run'!Q21</x:f>
        <x:v>40.65620910122436</x:v>
      </x:c>
      <x:c r="P17" s="129" t="n">
        <x:f>'Edge_Run'!O21</x:f>
        <x:v>13.316951411250216</x:v>
      </x:c>
      <x:c r="Q17" s="129" t="n">
        <x:f>O17-P17</x:f>
        <x:v>27.339257689974147</x:v>
      </x:c>
      <x:c r="R17" s="129" t="n">
        <x:f>'RGS_Ground_Run'!U21</x:f>
        <x:v>14.203891964140894</x:v>
      </x:c>
      <x:c r="S17" s="129" t="n">
        <x:f>'Edge_Run'!S21</x:f>
        <x:v>0</x:v>
      </x:c>
      <x:c r="T17" s="129" t="n">
        <x:f>'RGS_Ground_Run'!S21</x:f>
        <x:v>0</x:v>
      </x:c>
      <x:c r="U17" s="129" t="n">
        <x:f>'Edge_Run'!R21</x:f>
        <x:v>0</x:v>
      </x:c>
      <x:c r="V17" s="120" t="n">
        <x:f>'RGS_Ground_Run'!W21</x:f>
        <x:v>1</x:v>
      </x:c>
      <x:c r="W17" s="120" t="n">
        <x:f>'Edge_Run'!U21</x:f>
        <x:v>1</x:v>
      </x:c>
      <x:c r="X17" s="120" t="n">
        <x:f>'RGS_Ground_Run'!X21</x:f>
        <x:v>1</x:v>
      </x:c>
      <x:c r="Y17" s="120" t="n">
        <x:f>'Edge_Run'!V21</x:f>
        <x:v>1</x:v>
      </x:c>
      <x:c r="Z17" s="120" t="n">
        <x:f>Y17-X17</x:f>
        <x:v>0</x:v>
      </x:c>
      <x:c r="AA17" s="120" t="n">
        <x:f>1-V17</x:f>
        <x:v>0</x:v>
      </x:c>
      <x:c r="AB17" s="120" t="n">
        <x:f>1-W17</x:f>
        <x:v>0</x:v>
      </x:c>
      <x:c r="AC17" s="120" t="n">
        <x:f>'RGS_Ground_Run'!O21</x:f>
        <x:v>2.4323171370834107</x:v>
      </x:c>
      <x:c r="AD17" s="120" t="n">
        <x:f>'Edge_Run'!D21</x:f>
        <x:v>7.296951411250232</x:v>
      </x:c>
      <x:c r="AE17" s="120" t="n">
        <x:f>'RGS_Ground_Run'!D21</x:f>
        <x:v>300</x:v>
      </x:c>
      <x:c r="AF17" s="120" t="n">
        <x:f>'Edge_Run'!H21</x:f>
        <x:v>75</x:v>
      </x:c>
    </x:row>
    <x:row r="18">
      <x:c r="A18" s="120" t="n">
        <x:v>1</x:v>
      </x:c>
      <x:c r="B18" s="120" t="n">
        <x:v>17</x:v>
      </x:c>
      <x:c r="C18" s="120" t="n">
        <x:v>17</x:v>
      </x:c>
      <x:c r="D18" s="120" t="n">
        <x:v>254</x:v>
      </x:c>
      <x:c r="E18" s="120" t="n">
        <x:v>253</x:v>
      </x:c>
      <x:c r="F18" s="120" t="n">
        <x:v>1</x:v>
      </x:c>
      <x:c r="G18" s="120" t="str">
        <x:v>Anomalous</x:v>
      </x:c>
      <x:c r="H18" s="120" t="str">
        <x:v>Priority</x:v>
      </x:c>
      <x:c r="I18" s="120" t="n">
        <x:v>1</x:v>
      </x:c>
      <x:c r="J18" s="120" t="str">
        <x:v>CADC0874</x:v>
      </x:c>
      <x:c r="K18" s="120" t="n">
        <x:v>1</x:v>
      </x:c>
      <x:c r="L18" s="120" t="n">
        <x:v>513</x:v>
      </x:c>
      <x:c r="M18" s="120" t="n">
        <x:v>514</x:v>
      </x:c>
      <x:c r="N18" s="127" t="n">
        <x:v>7.3428571428571425</x:v>
      </x:c>
      <x:c r="O18" s="129" t="n">
        <x:f>'RGS_Ground_Run'!Q22</x:f>
        <x:v>25.712012798429896</x:v>
      </x:c>
      <x:c r="P18" s="129" t="n">
        <x:f>'Edge_Run'!O22</x:f>
        <x:v>11.096038395289952</x:v>
      </x:c>
      <x:c r="Q18" s="129" t="n">
        <x:f>O18-P18</x:f>
        <x:v>14.615974403139944</x:v>
      </x:c>
      <x:c r="R18" s="129" t="n">
        <x:f>'RGS_Ground_Run'!U22</x:f>
        <x:v>0</x:v>
      </x:c>
      <x:c r="S18" s="129" t="n">
        <x:f>'Edge_Run'!S22</x:f>
        <x:v>0</x:v>
      </x:c>
      <x:c r="T18" s="129" t="n">
        <x:f>'RGS_Ground_Run'!S22</x:f>
        <x:v>0</x:v>
      </x:c>
      <x:c r="U18" s="129" t="n">
        <x:f>'Edge_Run'!R22</x:f>
        <x:v>0</x:v>
      </x:c>
      <x:c r="V18" s="120" t="n">
        <x:f>'RGS_Ground_Run'!W22</x:f>
        <x:v>1</x:v>
      </x:c>
      <x:c r="W18" s="120" t="n">
        <x:f>'Edge_Run'!U22</x:f>
        <x:v>1</x:v>
      </x:c>
      <x:c r="X18" s="120" t="n">
        <x:f>'RGS_Ground_Run'!X22</x:f>
        <x:v>1</x:v>
      </x:c>
      <x:c r="Y18" s="120" t="n">
        <x:f>'Edge_Run'!V22</x:f>
        <x:v>1</x:v>
      </x:c>
      <x:c r="Z18" s="120" t="n">
        <x:f>Y18-X18</x:f>
        <x:v>0</x:v>
      </x:c>
      <x:c r="AA18" s="120" t="n">
        <x:f>1-V18</x:f>
        <x:v>0</x:v>
      </x:c>
      <x:c r="AB18" s="120" t="n">
        <x:f>1-W18</x:f>
        <x:v>0</x:v>
      </x:c>
      <x:c r="AC18" s="120" t="n">
        <x:f>'RGS_Ground_Run'!O22</x:f>
        <x:v>1.692012798429967</x:v>
      </x:c>
      <x:c r="AD18" s="120" t="n">
        <x:f>'Edge_Run'!D22</x:f>
        <x:v>5.076038395289901</x:v>
      </x:c>
      <x:c r="AE18" s="120" t="n">
        <x:f>'RGS_Ground_Run'!D22</x:f>
        <x:v>300</x:v>
      </x:c>
      <x:c r="AF18" s="120" t="n">
        <x:f>'Edge_Run'!H22</x:f>
        <x:v>75</x:v>
      </x:c>
    </x:row>
    <x:row r="19">
      <x:c r="A19" s="120" t="n">
        <x:v>1</x:v>
      </x:c>
      <x:c r="B19" s="120" t="n">
        <x:v>18</x:v>
      </x:c>
      <x:c r="C19" s="120" t="n">
        <x:v>18</x:v>
      </x:c>
      <x:c r="D19" s="120" t="n">
        <x:v>184</x:v>
      </x:c>
      <x:c r="E19" s="120" t="n">
        <x:v>183</x:v>
      </x:c>
      <x:c r="F19" s="120" t="n">
        <x:v>0</x:v>
      </x:c>
      <x:c r="G19" s="120" t="str">
        <x:v>Normal</x:v>
      </x:c>
      <x:c r="H19" s="120" t="str">
        <x:v>Routine</x:v>
      </x:c>
      <x:c r="I19" s="120" t="n">
        <x:v>1</x:v>
      </x:c>
      <x:c r="J19" s="120" t="str">
        <x:v>CADC0872</x:v>
      </x:c>
      <x:c r="K19" s="120" t="n">
        <x:v>1</x:v>
      </x:c>
      <x:c r="L19" s="120" t="n">
        <x:v>325</x:v>
      </x:c>
      <x:c r="M19" s="120" t="n">
        <x:v>326</x:v>
      </x:c>
      <x:c r="N19" s="127" t="n">
        <x:v>4.6571428571428575</x:v>
      </x:c>
      <x:c r="O19" s="129" t="n">
        <x:f>'RGS_Ground_Run'!Q23</x:f>
        <x:v>29.89649164535308</x:v>
      </x:c>
      <x:c r="P19" s="129" t="n">
        <x:f>'Edge_Run'!O23</x:f>
        <x:v>7.672409277494353</x:v>
      </x:c>
      <x:c r="Q19" s="129" t="n">
        <x:f>O19-P19</x:f>
        <x:v>22.224082367858728</x:v>
      </x:c>
      <x:c r="R19" s="129" t="n">
        <x:f>'RGS_Ground_Run'!U23</x:f>
        <x:v>5.325688552854899</x:v>
      </x:c>
      <x:c r="S19" s="129" t="n">
        <x:f>'Edge_Run'!S23</x:f>
        <x:v>0</x:v>
      </x:c>
      <x:c r="T19" s="129" t="n">
        <x:f>'RGS_Ground_Run'!S23</x:f>
        <x:v>0</x:v>
      </x:c>
      <x:c r="U19" s="129" t="n">
        <x:f>'Edge_Run'!R23</x:f>
        <x:v>0</x:v>
      </x:c>
      <x:c r="V19" s="120" t="n">
        <x:f>'RGS_Ground_Run'!W23</x:f>
        <x:v>1</x:v>
      </x:c>
      <x:c r="W19" s="120" t="n">
        <x:f>'Edge_Run'!U23</x:f>
        <x:v>1</x:v>
      </x:c>
      <x:c r="X19" s="120" t="n">
        <x:f>'RGS_Ground_Run'!X23</x:f>
        <x:v>1</x:v>
      </x:c>
      <x:c r="Y19" s="120" t="n">
        <x:f>'Edge_Run'!V23</x:f>
        <x:v>1</x:v>
      </x:c>
      <x:c r="Z19" s="120" t="n">
        <x:f>Y19-X19</x:f>
        <x:v>0</x:v>
      </x:c>
      <x:c r="AA19" s="120" t="n">
        <x:f>1-V19</x:f>
        <x:v>0</x:v>
      </x:c>
      <x:c r="AB19" s="120" t="n">
        <x:f>1-W19</x:f>
        <x:v>0</x:v>
      </x:c>
      <x:c r="AC19" s="120" t="n">
        <x:f>'RGS_Ground_Run'!O23</x:f>
        <x:v>0.5508030924981364</x:v>
      </x:c>
      <x:c r="AD19" s="120" t="n">
        <x:f>'Edge_Run'!D23</x:f>
        <x:v>1.6524092774944092</x:v>
      </x:c>
      <x:c r="AE19" s="120" t="n">
        <x:f>'RGS_Ground_Run'!D23</x:f>
        <x:v>300</x:v>
      </x:c>
      <x:c r="AF19" s="120" t="n">
        <x:f>'Edge_Run'!H23</x:f>
        <x:v>75</x:v>
      </x:c>
    </x:row>
    <x:row r="20">
      <x:c r="A20" s="120" t="n">
        <x:v>1</x:v>
      </x:c>
      <x:c r="B20" s="120" t="n">
        <x:v>19</x:v>
      </x:c>
      <x:c r="C20" s="120" t="n">
        <x:v>19</x:v>
      </x:c>
      <x:c r="D20" s="120" t="n">
        <x:v>228</x:v>
      </x:c>
      <x:c r="E20" s="120" t="n">
        <x:v>227</x:v>
      </x:c>
      <x:c r="F20" s="120" t="n">
        <x:v>0</x:v>
      </x:c>
      <x:c r="G20" s="120" t="str">
        <x:v>Normal</x:v>
      </x:c>
      <x:c r="H20" s="120" t="str">
        <x:v>Routine</x:v>
      </x:c>
      <x:c r="I20" s="120" t="n">
        <x:v>1</x:v>
      </x:c>
      <x:c r="J20" s="120" t="str">
        <x:v>CADC0892</x:v>
      </x:c>
      <x:c r="K20" s="120" t="n">
        <x:v>5</x:v>
      </x:c>
      <x:c r="L20" s="120" t="n">
        <x:v>230</x:v>
      </x:c>
      <x:c r="M20" s="120" t="n">
        <x:v>47</x:v>
      </x:c>
      <x:c r="N20" s="127" t="n">
        <x:v>0.6714285714285714</x:v>
      </x:c>
      <x:c r="O20" s="129" t="n">
        <x:f>'RGS_Ground_Run'!Q24</x:f>
        <x:v>30.649142339610762</x:v>
      </x:c>
      <x:c r="P20" s="129" t="n">
        <x:f>'Edge_Run'!O24</x:f>
        <x:v>6.798105538937762</x:v>
      </x:c>
      <x:c r="Q20" s="129" t="n">
        <x:f>O20-P20</x:f>
        <x:v>23.851036800673</x:v>
      </x:c>
      <x:c r="R20" s="129" t="n">
        <x:f>'RGS_Ground_Run'!U24</x:f>
        <x:v>6.3697738266314445</x:v>
      </x:c>
      <x:c r="S20" s="129" t="n">
        <x:f>'Edge_Run'!S24</x:f>
        <x:v>0</x:v>
      </x:c>
      <x:c r="T20" s="129" t="n">
        <x:f>'RGS_Ground_Run'!S24</x:f>
        <x:v>0</x:v>
      </x:c>
      <x:c r="U20" s="129" t="n">
        <x:f>'Edge_Run'!R24</x:f>
        <x:v>0</x:v>
      </x:c>
      <x:c r="V20" s="120" t="n">
        <x:f>'RGS_Ground_Run'!W24</x:f>
        <x:v>1</x:v>
      </x:c>
      <x:c r="W20" s="120" t="n">
        <x:f>'Edge_Run'!U24</x:f>
        <x:v>1</x:v>
      </x:c>
      <x:c r="X20" s="120" t="n">
        <x:f>'RGS_Ground_Run'!X24</x:f>
        <x:v>1</x:v>
      </x:c>
      <x:c r="Y20" s="120" t="n">
        <x:f>'Edge_Run'!V24</x:f>
        <x:v>1</x:v>
      </x:c>
      <x:c r="Z20" s="120" t="n">
        <x:f>Y20-X20</x:f>
        <x:v>0</x:v>
      </x:c>
      <x:c r="AA20" s="120" t="n">
        <x:f>1-V20</x:f>
        <x:v>0</x:v>
      </x:c>
      <x:c r="AB20" s="120" t="n">
        <x:f>1-W20</x:f>
        <x:v>0</x:v>
      </x:c>
      <x:c r="AC20" s="120" t="n">
        <x:f>'RGS_Ground_Run'!O24</x:f>
        <x:v>0.2593685129792499</x:v>
      </x:c>
      <x:c r="AD20" s="120" t="n">
        <x:f>'Edge_Run'!D24</x:f>
        <x:v>0.7781055389377497</x:v>
      </x:c>
      <x:c r="AE20" s="120" t="n">
        <x:f>'RGS_Ground_Run'!D24</x:f>
        <x:v>300</x:v>
      </x:c>
      <x:c r="AF20" s="120" t="n">
        <x:f>'Edge_Run'!H24</x:f>
        <x:v>75</x:v>
      </x:c>
    </x:row>
    <x:row r="21">
      <x:c r="A21" s="120" t="n">
        <x:v>1</x:v>
      </x:c>
      <x:c r="B21" s="120" t="n">
        <x:v>20</x:v>
      </x:c>
      <x:c r="C21" s="120" t="n">
        <x:v>20</x:v>
      </x:c>
      <x:c r="D21" s="120" t="n">
        <x:v>1219</x:v>
      </x:c>
      <x:c r="E21" s="120" t="n">
        <x:v>1218</x:v>
      </x:c>
      <x:c r="F21" s="120" t="n">
        <x:v>0</x:v>
      </x:c>
      <x:c r="G21" s="120" t="str">
        <x:v>Normal</x:v>
      </x:c>
      <x:c r="H21" s="120" t="str">
        <x:v>Routine</x:v>
      </x:c>
      <x:c r="I21" s="120" t="n">
        <x:v>1</x:v>
      </x:c>
      <x:c r="J21" s="120" t="str">
        <x:v>CADC0873</x:v>
      </x:c>
      <x:c r="K21" s="120" t="n">
        <x:v>5</x:v>
      </x:c>
      <x:c r="L21" s="120" t="n">
        <x:v>211</x:v>
      </x:c>
      <x:c r="M21" s="120" t="n">
        <x:v>43</x:v>
      </x:c>
      <x:c r="N21" s="127" t="n">
        <x:v>0.6142857142857143</x:v>
      </x:c>
      <x:c r="O21" s="129" t="n">
        <x:f>'RGS_Ground_Run'!Q25</x:f>
        <x:v>114.44065119877746</x:v>
      </x:c>
      <x:c r="P21" s="129" t="n">
        <x:f>'Edge_Run'!O25</x:f>
        <x:v>95.44383935074325</x:v>
      </x:c>
      <x:c r="Q21" s="129" t="n">
        <x:f>O21-P21</x:f>
        <x:v>18.996811848034213</x:v>
      </x:c>
      <x:c r="R21" s="129" t="n">
        <x:f>'RGS_Ground_Run'!U25</x:f>
        <x:v>89.42383935074326</x:v>
      </x:c>
      <x:c r="S21" s="129" t="n">
        <x:f>'Edge_Run'!S25</x:f>
        <x:v>86.4334038066404</x:v>
      </x:c>
      <x:c r="T21" s="129" t="n">
        <x:f>'RGS_Ground_Run'!S25</x:f>
        <x:v>89.42383935074326</x:v>
      </x:c>
      <x:c r="U21" s="129" t="n">
        <x:f>'Edge_Run'!R25</x:f>
        <x:v>86.4334038066404</x:v>
      </x:c>
      <x:c r="V21" s="120" t="n">
        <x:f>'RGS_Ground_Run'!W25</x:f>
        <x:v>1</x:v>
      </x:c>
      <x:c r="W21" s="120" t="n">
        <x:f>'Edge_Run'!U25</x:f>
        <x:v>1</x:v>
      </x:c>
      <x:c r="X21" s="120" t="n">
        <x:f>'RGS_Ground_Run'!X25</x:f>
        <x:v>1</x:v>
      </x:c>
      <x:c r="Y21" s="120" t="n">
        <x:f>'Edge_Run'!V25</x:f>
        <x:v>1</x:v>
      </x:c>
      <x:c r="Z21" s="120" t="n">
        <x:f>Y21-X21</x:f>
        <x:v>0</x:v>
      </x:c>
      <x:c r="AA21" s="120" t="n">
        <x:f>1-V21</x:f>
        <x:v>0</x:v>
      </x:c>
      <x:c r="AB21" s="120" t="n">
        <x:f>1-W21</x:f>
        <x:v>0</x:v>
      </x:c>
      <x:c r="AC21" s="120" t="n">
        <x:f>'RGS_Ground_Run'!O25</x:f>
        <x:v>0.996811848034281</x:v>
      </x:c>
      <x:c r="AD21" s="120" t="n">
        <x:f>'Edge_Run'!D25</x:f>
        <x:v>2.990435544102843</x:v>
      </x:c>
      <x:c r="AE21" s="120" t="n">
        <x:f>'RGS_Ground_Run'!D25</x:f>
        <x:v>300</x:v>
      </x:c>
      <x:c r="AF21" s="120" t="n">
        <x:f>'Edge_Run'!H25</x:f>
        <x:v>75</x:v>
      </x:c>
    </x:row>
    <x:row r="22">
      <x:c r="A22" s="120" t="n">
        <x:v>1</x:v>
      </x:c>
      <x:c r="B22" s="120" t="n">
        <x:v>21</x:v>
      </x:c>
      <x:c r="C22" s="120" t="n">
        <x:v>21</x:v>
      </x:c>
      <x:c r="D22" s="120" t="n">
        <x:v>209</x:v>
      </x:c>
      <x:c r="E22" s="120" t="n">
        <x:v>208</x:v>
      </x:c>
      <x:c r="F22" s="120" t="n">
        <x:v>0</x:v>
      </x:c>
      <x:c r="G22" s="120" t="str">
        <x:v>Normal</x:v>
      </x:c>
      <x:c r="H22" s="120" t="str">
        <x:v>Routine</x:v>
      </x:c>
      <x:c r="I22" s="120" t="n">
        <x:v>1</x:v>
      </x:c>
      <x:c r="J22" s="120" t="str">
        <x:v>CADC0872</x:v>
      </x:c>
      <x:c r="K22" s="120" t="n">
        <x:v>1</x:v>
      </x:c>
      <x:c r="L22" s="120" t="n">
        <x:v>456</x:v>
      </x:c>
      <x:c r="M22" s="120" t="n">
        <x:v>457</x:v>
      </x:c>
      <x:c r="N22" s="127" t="n">
        <x:v>6.5285714285714285</x:v>
      </x:c>
      <x:c r="O22" s="129" t="n">
        <x:f>'RGS_Ground_Run'!Q26</x:f>
        <x:v>75.7267281911445</x:v>
      </x:c>
      <x:c r="P22" s="129" t="n">
        <x:f>'Edge_Run'!O26</x:f>
        <x:v>38.530909269774156</x:v>
      </x:c>
      <x:c r="Q22" s="129" t="n">
        <x:f>O22-P22</x:f>
        <x:v>37.195818921370346</x:v>
      </x:c>
      <x:c r="R22" s="129" t="n">
        <x:f>'RGS_Ground_Run'!U26</x:f>
        <x:v>50.510909269774174</x:v>
      </x:c>
      <x:c r="S22" s="129" t="n">
        <x:f>'Edge_Run'!S26</x:f>
        <x:v>28.923452505662908</x:v>
      </x:c>
      <x:c r="T22" s="129" t="n">
        <x:f>'RGS_Ground_Run'!S26</x:f>
        <x:v>0</x:v>
      </x:c>
      <x:c r="U22" s="129" t="n">
        <x:f>'Edge_Run'!R26</x:f>
        <x:v>0</x:v>
      </x:c>
      <x:c r="V22" s="120" t="n">
        <x:f>'RGS_Ground_Run'!W26</x:f>
        <x:v>1</x:v>
      </x:c>
      <x:c r="W22" s="120" t="n">
        <x:f>'Edge_Run'!U26</x:f>
        <x:v>1</x:v>
      </x:c>
      <x:c r="X22" s="120" t="n">
        <x:f>'RGS_Ground_Run'!X26</x:f>
        <x:v>1</x:v>
      </x:c>
      <x:c r="Y22" s="120" t="n">
        <x:f>'Edge_Run'!V26</x:f>
        <x:v>1</x:v>
      </x:c>
      <x:c r="Z22" s="120" t="n">
        <x:f>Y22-X22</x:f>
        <x:v>0</x:v>
      </x:c>
      <x:c r="AA22" s="120" t="n">
        <x:f>1-V22</x:f>
        <x:v>0</x:v>
      </x:c>
      <x:c r="AB22" s="120" t="n">
        <x:f>1-W22</x:f>
        <x:v>0</x:v>
      </x:c>
      <x:c r="AC22" s="120" t="n">
        <x:f>'RGS_Ground_Run'!O26</x:f>
        <x:v>1.1958189213704336</x:v>
      </x:c>
      <x:c r="AD22" s="120" t="n">
        <x:f>'Edge_Run'!D26</x:f>
        <x:v>3.587456764111301</x:v>
      </x:c>
      <x:c r="AE22" s="120" t="n">
        <x:f>'RGS_Ground_Run'!D26</x:f>
        <x:v>300</x:v>
      </x:c>
      <x:c r="AF22" s="120" t="n">
        <x:f>'Edge_Run'!H26</x:f>
        <x:v>75</x:v>
      </x:c>
    </x:row>
    <x:row r="23">
      <x:c r="A23" s="120" t="n">
        <x:v>1</x:v>
      </x:c>
      <x:c r="B23" s="120" t="n">
        <x:v>22</x:v>
      </x:c>
      <x:c r="C23" s="120" t="n">
        <x:v>22</x:v>
      </x:c>
      <x:c r="D23" s="120" t="n">
        <x:v>276</x:v>
      </x:c>
      <x:c r="E23" s="120" t="n">
        <x:v>275</x:v>
      </x:c>
      <x:c r="F23" s="120" t="n">
        <x:v>0</x:v>
      </x:c>
      <x:c r="G23" s="120" t="str">
        <x:v>Normal</x:v>
      </x:c>
      <x:c r="H23" s="120" t="str">
        <x:v>Routine</x:v>
      </x:c>
      <x:c r="I23" s="120" t="n">
        <x:v>1</x:v>
      </x:c>
      <x:c r="J23" s="120" t="str">
        <x:v>CADC0874</x:v>
      </x:c>
      <x:c r="K23" s="120" t="n">
        <x:v>1</x:v>
      </x:c>
      <x:c r="L23" s="120" t="n">
        <x:v>445</x:v>
      </x:c>
      <x:c r="M23" s="120" t="n">
        <x:v>446</x:v>
      </x:c>
      <x:c r="N23" s="127" t="n">
        <x:v>6.371428571428571</x:v>
      </x:c>
      <x:c r="O23" s="129" t="n">
        <x:f>'RGS_Ground_Run'!Q27</x:f>
        <x:v>97.64332460581159</x:v>
      </x:c>
      <x:c r="P23" s="129" t="n">
        <x:f>'Edge_Run'!O27</x:f>
        <x:v>43.451688474896855</x:v>
      </x:c>
      <x:c r="Q23" s="129" t="n">
        <x:f>O23-P23</x:f>
        <x:v>54.19163613091473</x:v>
      </x:c>
      <x:c r="R23" s="129" t="n">
        <x:f>'RGS_Ground_Run'!U27</x:f>
        <x:v>73.43168847489687</x:v>
      </x:c>
      <x:c r="S23" s="129" t="n">
        <x:f>'Edge_Run'!S27</x:f>
        <x:v>36.85678008215268</x:v>
      </x:c>
      <x:c r="T23" s="129" t="n">
        <x:f>'RGS_Ground_Run'!S27</x:f>
        <x:v>0</x:v>
      </x:c>
      <x:c r="U23" s="129" t="n">
        <x:f>'Edge_Run'!R27</x:f>
        <x:v>0</x:v>
      </x:c>
      <x:c r="V23" s="120" t="n">
        <x:f>'RGS_Ground_Run'!W27</x:f>
        <x:v>1</x:v>
      </x:c>
      <x:c r="W23" s="120" t="n">
        <x:f>'Edge_Run'!U27</x:f>
        <x:v>1</x:v>
      </x:c>
      <x:c r="X23" s="120" t="n">
        <x:f>'RGS_Ground_Run'!X27</x:f>
        <x:v>1</x:v>
      </x:c>
      <x:c r="Y23" s="120" t="n">
        <x:f>'Edge_Run'!V27</x:f>
        <x:v>1</x:v>
      </x:c>
      <x:c r="Z23" s="120" t="n">
        <x:f>Y23-X23</x:f>
        <x:v>0</x:v>
      </x:c>
      <x:c r="AA23" s="120" t="n">
        <x:f>1-V23</x:f>
        <x:v>0</x:v>
      </x:c>
      <x:c r="AB23" s="120" t="n">
        <x:f>1-W23</x:f>
        <x:v>0</x:v>
      </x:c>
      <x:c r="AC23" s="120" t="n">
        <x:f>'RGS_Ground_Run'!O27</x:f>
        <x:v>0.19163613091471957</x:v>
      </x:c>
      <x:c r="AD23" s="120" t="n">
        <x:f>'Edge_Run'!D27</x:f>
        <x:v>0.5749083927441587</x:v>
      </x:c>
      <x:c r="AE23" s="120" t="n">
        <x:f>'RGS_Ground_Run'!D27</x:f>
        <x:v>300</x:v>
      </x:c>
      <x:c r="AF23" s="120" t="n">
        <x:f>'Edge_Run'!H27</x:f>
        <x:v>75</x:v>
      </x:c>
    </x:row>
    <x:row r="24">
      <x:c r="A24" s="120" t="n">
        <x:v>1</x:v>
      </x:c>
      <x:c r="B24" s="120" t="n">
        <x:v>23</x:v>
      </x:c>
      <x:c r="C24" s="120" t="n">
        <x:v>23</x:v>
      </x:c>
      <x:c r="D24" s="120" t="n">
        <x:v>1637</x:v>
      </x:c>
      <x:c r="E24" s="120" t="n">
        <x:v>1636</x:v>
      </x:c>
      <x:c r="F24" s="120" t="n">
        <x:v>0</x:v>
      </x:c>
      <x:c r="G24" s="120" t="str">
        <x:v>Normal</x:v>
      </x:c>
      <x:c r="H24" s="120" t="str">
        <x:v>Routine</x:v>
      </x:c>
      <x:c r="I24" s="120" t="n">
        <x:v>1</x:v>
      </x:c>
      <x:c r="J24" s="120" t="str">
        <x:v>CADC0888</x:v>
      </x:c>
      <x:c r="K24" s="120" t="n">
        <x:v>5</x:v>
      </x:c>
      <x:c r="L24" s="120" t="n">
        <x:v>340</x:v>
      </x:c>
      <x:c r="M24" s="120" t="n">
        <x:v>69</x:v>
      </x:c>
      <x:c r="N24" s="127" t="n">
        <x:v>0.9857142857142858</x:v>
      </x:c>
      <x:c r="O24" s="129" t="n">
        <x:f>'RGS_Ground_Run'!Q28</x:f>
        <x:v>115.71163089685092</x:v>
      </x:c>
      <x:c r="P24" s="129" t="n">
        <x:f>'Edge_Run'!O28</x:f>
        <x:v>42.70164773291481</x:v>
      </x:c>
      <x:c r="Q24" s="129" t="n">
        <x:f>O24-P24</x:f>
        <x:v>73.00998316393611</x:v>
      </x:c>
      <x:c r="R24" s="129" t="n">
        <x:f>'RGS_Ground_Run'!U28</x:f>
        <x:v>90.68164773291483</x:v>
      </x:c>
      <x:c r="S24" s="129" t="n">
        <x:f>'Edge_Run'!S28</x:f>
        <x:v>33.65169824110626</x:v>
      </x:c>
      <x:c r="T24" s="129" t="n">
        <x:f>'RGS_Ground_Run'!S28</x:f>
        <x:v>0</x:v>
      </x:c>
      <x:c r="U24" s="129" t="n">
        <x:f>'Edge_Run'!R28</x:f>
        <x:v>0</x:v>
      </x:c>
      <x:c r="V24" s="120" t="n">
        <x:f>'RGS_Ground_Run'!W28</x:f>
        <x:v>1</x:v>
      </x:c>
      <x:c r="W24" s="120" t="n">
        <x:f>'Edge_Run'!U28</x:f>
        <x:v>1</x:v>
      </x:c>
      <x:c r="X24" s="120" t="n">
        <x:f>'RGS_Ground_Run'!X28</x:f>
        <x:v>1</x:v>
      </x:c>
      <x:c r="Y24" s="120" t="n">
        <x:f>'Edge_Run'!V28</x:f>
        <x:v>1</x:v>
      </x:c>
      <x:c r="Z24" s="120" t="n">
        <x:f>Y24-X24</x:f>
        <x:v>0</x:v>
      </x:c>
      <x:c r="AA24" s="120" t="n">
        <x:f>1-V24</x:f>
        <x:v>0</x:v>
      </x:c>
      <x:c r="AB24" s="120" t="n">
        <x:f>1-W24</x:f>
        <x:v>0</x:v>
      </x:c>
      <x:c r="AC24" s="120" t="n">
        <x:f>'RGS_Ground_Run'!O28</x:f>
        <x:v>1.009983163936183</x:v>
      </x:c>
      <x:c r="AD24" s="120" t="n">
        <x:f>'Edge_Run'!D28</x:f>
        <x:v>3.029949491808549</x:v>
      </x:c>
      <x:c r="AE24" s="120" t="n">
        <x:f>'RGS_Ground_Run'!D28</x:f>
        <x:v>300</x:v>
      </x:c>
      <x:c r="AF24" s="120" t="n">
        <x:f>'Edge_Run'!H28</x:f>
        <x:v>75</x:v>
      </x:c>
    </x:row>
    <x:row r="25">
      <x:c r="A25" s="120" t="n">
        <x:v>1</x:v>
      </x:c>
      <x:c r="B25" s="120" t="n">
        <x:v>24</x:v>
      </x:c>
      <x:c r="C25" s="120" t="n">
        <x:v>24</x:v>
      </x:c>
      <x:c r="D25" s="120" t="n">
        <x:v>97</x:v>
      </x:c>
      <x:c r="E25" s="120" t="n">
        <x:v>96</x:v>
      </x:c>
      <x:c r="F25" s="120" t="n">
        <x:v>0</x:v>
      </x:c>
      <x:c r="G25" s="120" t="str">
        <x:v>Normal</x:v>
      </x:c>
      <x:c r="H25" s="120" t="str">
        <x:v>Routine</x:v>
      </x:c>
      <x:c r="I25" s="120" t="n">
        <x:v>1</x:v>
      </x:c>
      <x:c r="J25" s="120" t="str">
        <x:v>CADC0872</x:v>
      </x:c>
      <x:c r="K25" s="120" t="n">
        <x:v>1</x:v>
      </x:c>
      <x:c r="L25" s="120" t="n">
        <x:v>184</x:v>
      </x:c>
      <x:c r="M25" s="120" t="n">
        <x:v>185</x:v>
      </x:c>
      <x:c r="N25" s="127" t="n">
        <x:v>2.642857142857143</x:v>
      </x:c>
      <x:c r="O25" s="129" t="n">
        <x:f>'RGS_Ground_Run'!Q29</x:f>
        <x:v>116.69947786814396</x:v>
      </x:c>
      <x:c r="P25" s="129" t="n">
        <x:f>'Edge_Run'!O29</x:f>
        <x:v>25.141060661872643</x:v>
      </x:c>
      <x:c r="Q25" s="129" t="n">
        <x:f>O25-P25</x:f>
        <x:v>91.55841720627132</x:v>
      </x:c>
      <x:c r="R25" s="129" t="n">
        <x:f>'RGS_Ground_Run'!U29</x:f>
        <x:v>91.12106066187266</x:v>
      </x:c>
      <x:c r="S25" s="129" t="n">
        <x:f>'Edge_Run'!S29</x:f>
        <x:v>14.445809043058944</x:v>
      </x:c>
      <x:c r="T25" s="129" t="n">
        <x:f>'RGS_Ground_Run'!S29</x:f>
        <x:v>0</x:v>
      </x:c>
      <x:c r="U25" s="129" t="n">
        <x:f>'Edge_Run'!R29</x:f>
        <x:v>0</x:v>
      </x:c>
      <x:c r="V25" s="120" t="n">
        <x:f>'RGS_Ground_Run'!W29</x:f>
        <x:v>1</x:v>
      </x:c>
      <x:c r="W25" s="120" t="n">
        <x:f>'Edge_Run'!U29</x:f>
        <x:v>1</x:v>
      </x:c>
      <x:c r="X25" s="120" t="n">
        <x:f>'RGS_Ground_Run'!X29</x:f>
        <x:v>1</x:v>
      </x:c>
      <x:c r="Y25" s="120" t="n">
        <x:f>'Edge_Run'!V29</x:f>
        <x:v>1</x:v>
      </x:c>
      <x:c r="Z25" s="120" t="n">
        <x:f>Y25-X25</x:f>
        <x:v>0</x:v>
      </x:c>
      <x:c r="AA25" s="120" t="n">
        <x:f>1-V25</x:f>
        <x:v>0</x:v>
      </x:c>
      <x:c r="AB25" s="120" t="n">
        <x:f>1-W25</x:f>
        <x:v>0</x:v>
      </x:c>
      <x:c r="AC25" s="120" t="n">
        <x:f>'RGS_Ground_Run'!O29</x:f>
        <x:v>1.5584172062712505</x:v>
      </x:c>
      <x:c r="AD25" s="120" t="n">
        <x:f>'Edge_Run'!D29</x:f>
        <x:v>4.675251618813752</x:v>
      </x:c>
      <x:c r="AE25" s="120" t="n">
        <x:f>'RGS_Ground_Run'!D29</x:f>
        <x:v>300</x:v>
      </x:c>
      <x:c r="AF25" s="120" t="n">
        <x:f>'Edge_Run'!H29</x:f>
        <x:v>75</x:v>
      </x:c>
    </x:row>
    <x:row r="26">
      <x:c r="A26" s="120" t="n">
        <x:v>1</x:v>
      </x:c>
      <x:c r="B26" s="120" t="n">
        <x:v>25</x:v>
      </x:c>
      <x:c r="C26" s="120" t="n">
        <x:v>25</x:v>
      </x:c>
      <x:c r="D26" s="120" t="n">
        <x:v>822</x:v>
      </x:c>
      <x:c r="E26" s="120" t="n">
        <x:v>821</x:v>
      </x:c>
      <x:c r="F26" s="120" t="n">
        <x:v>0</x:v>
      </x:c>
      <x:c r="G26" s="120" t="str">
        <x:v>Normal</x:v>
      </x:c>
      <x:c r="H26" s="120" t="str">
        <x:v>Routine</x:v>
      </x:c>
      <x:c r="I26" s="120" t="n">
        <x:v>1</x:v>
      </x:c>
      <x:c r="J26" s="120" t="str">
        <x:v>CADC0892</x:v>
      </x:c>
      <x:c r="K26" s="120" t="n">
        <x:v>1</x:v>
      </x:c>
      <x:c r="L26" s="120" t="n">
        <x:v>294</x:v>
      </x:c>
      <x:c r="M26" s="120" t="n">
        <x:v>295</x:v>
      </x:c>
      <x:c r="N26" s="127" t="n">
        <x:v>4.214285714285714</x:v>
      </x:c>
      <x:c r="O26" s="129" t="n">
        <x:f>'RGS_Ground_Run'!Q30</x:f>
        <x:v>24.91983166127966</x:v>
      </x:c>
      <x:c r="P26" s="129" t="n">
        <x:f>'Edge_Run'!O30</x:f>
        <x:v>8.719494983838786</x:v>
      </x:c>
      <x:c r="Q26" s="129" t="n">
        <x:f>O26-P26</x:f>
        <x:v>16.200336677440873</x:v>
      </x:c>
      <x:c r="R26" s="129" t="n">
        <x:f>'RGS_Ground_Run'!U30</x:f>
        <x:v>0</x:v>
      </x:c>
      <x:c r="S26" s="129" t="n">
        <x:f>'Edge_Run'!S30</x:f>
        <x:v>0</x:v>
      </x:c>
      <x:c r="T26" s="129" t="n">
        <x:f>'RGS_Ground_Run'!S30</x:f>
        <x:v>0</x:v>
      </x:c>
      <x:c r="U26" s="129" t="n">
        <x:f>'Edge_Run'!R30</x:f>
        <x:v>0</x:v>
      </x:c>
      <x:c r="V26" s="120" t="n">
        <x:f>'RGS_Ground_Run'!W30</x:f>
        <x:v>1</x:v>
      </x:c>
      <x:c r="W26" s="120" t="n">
        <x:f>'Edge_Run'!U30</x:f>
        <x:v>1</x:v>
      </x:c>
      <x:c r="X26" s="120" t="n">
        <x:f>'RGS_Ground_Run'!X30</x:f>
        <x:v>1</x:v>
      </x:c>
      <x:c r="Y26" s="120" t="n">
        <x:f>'Edge_Run'!V30</x:f>
        <x:v>1</x:v>
      </x:c>
      <x:c r="Z26" s="120" t="n">
        <x:f>Y26-X26</x:f>
        <x:v>0</x:v>
      </x:c>
      <x:c r="AA26" s="120" t="n">
        <x:f>1-V26</x:f>
        <x:v>0</x:v>
      </x:c>
      <x:c r="AB26" s="120" t="n">
        <x:f>1-W26</x:f>
        <x:v>0</x:v>
      </x:c>
      <x:c r="AC26" s="120" t="n">
        <x:f>'RGS_Ground_Run'!O30</x:f>
        <x:v>0.899831661279614</x:v>
      </x:c>
      <x:c r="AD26" s="120" t="n">
        <x:f>'Edge_Run'!D30</x:f>
        <x:v>2.699494983838842</x:v>
      </x:c>
      <x:c r="AE26" s="120" t="n">
        <x:f>'RGS_Ground_Run'!D30</x:f>
        <x:v>300</x:v>
      </x:c>
      <x:c r="AF26" s="120" t="n">
        <x:f>'Edge_Run'!H30</x:f>
        <x:v>75</x:v>
      </x:c>
    </x:row>
    <x:row r="27">
      <x:c r="A27" s="120" t="n">
        <x:v>1</x:v>
      </x:c>
      <x:c r="B27" s="120" t="n">
        <x:v>26</x:v>
      </x:c>
      <x:c r="C27" s="120" t="n">
        <x:v>26</x:v>
      </x:c>
      <x:c r="D27" s="120" t="n">
        <x:v>1678</x:v>
      </x:c>
      <x:c r="E27" s="120" t="n">
        <x:v>1677</x:v>
      </x:c>
      <x:c r="F27" s="120" t="n">
        <x:v>0</x:v>
      </x:c>
      <x:c r="G27" s="120" t="str">
        <x:v>Normal</x:v>
      </x:c>
      <x:c r="H27" s="120" t="str">
        <x:v>Routine</x:v>
      </x:c>
      <x:c r="I27" s="120" t="n">
        <x:v>1</x:v>
      </x:c>
      <x:c r="J27" s="120" t="str">
        <x:v>CADC0888</x:v>
      </x:c>
      <x:c r="K27" s="120" t="n">
        <x:v>5</x:v>
      </x:c>
      <x:c r="L27" s="120" t="n">
        <x:v>320</x:v>
      </x:c>
      <x:c r="M27" s="120" t="n">
        <x:v>65</x:v>
      </x:c>
      <x:c r="N27" s="127" t="n">
        <x:v>0.9285714285714286</x:v>
      </x:c>
      <x:c r="O27" s="129" t="n">
        <x:f>'RGS_Ground_Run'!Q31</x:f>
        <x:v>45.23921980622663</x:v>
      </x:c>
      <x:c r="P27" s="129" t="n">
        <x:f>'Edge_Run'!O31</x:f>
        <x:v>23.818694439032015</x:v>
      </x:c>
      <x:c r="Q27" s="129" t="n">
        <x:f>O27-P27</x:f>
        <x:v>21.420525367194614</x:v>
      </x:c>
      <x:c r="R27" s="129" t="n">
        <x:f>'RGS_Ground_Run'!U31</x:f>
        <x:v>15.28632165988256</x:v>
      </x:c>
      <x:c r="S27" s="129" t="n">
        <x:f>'Edge_Run'!S31</x:f>
        <x:v>0</x:v>
      </x:c>
      <x:c r="T27" s="129" t="n">
        <x:f>'RGS_Ground_Run'!S31</x:f>
        <x:v>0</x:v>
      </x:c>
      <x:c r="U27" s="129" t="n">
        <x:f>'Edge_Run'!R31</x:f>
        <x:v>0</x:v>
      </x:c>
      <x:c r="V27" s="120" t="n">
        <x:f>'RGS_Ground_Run'!W31</x:f>
        <x:v>1</x:v>
      </x:c>
      <x:c r="W27" s="120" t="n">
        <x:f>'Edge_Run'!U31</x:f>
        <x:v>1</x:v>
      </x:c>
      <x:c r="X27" s="120" t="n">
        <x:f>'RGS_Ground_Run'!X31</x:f>
        <x:v>1</x:v>
      </x:c>
      <x:c r="Y27" s="120" t="n">
        <x:f>'Edge_Run'!V31</x:f>
        <x:v>1</x:v>
      </x:c>
      <x:c r="Z27" s="120" t="n">
        <x:f>Y27-X27</x:f>
        <x:v>0</x:v>
      </x:c>
      <x:c r="AA27" s="120" t="n">
        <x:f>1-V27</x:f>
        <x:v>0</x:v>
      </x:c>
      <x:c r="AB27" s="120" t="n">
        <x:f>1-W27</x:f>
        <x:v>0</x:v>
      </x:c>
      <x:c r="AC27" s="120" t="n">
        <x:f>'RGS_Ground_Run'!O31</x:f>
        <x:v>5.932898146344006</x:v>
      </x:c>
      <x:c r="AD27" s="120" t="n">
        <x:f>'Edge_Run'!D31</x:f>
        <x:v>17.79869443903202</x:v>
      </x:c>
      <x:c r="AE27" s="120" t="n">
        <x:f>'RGS_Ground_Run'!D31</x:f>
        <x:v>300</x:v>
      </x:c>
      <x:c r="AF27" s="120" t="n">
        <x:f>'Edge_Run'!H31</x:f>
        <x:v>75</x:v>
      </x:c>
    </x:row>
    <x:row r="28">
      <x:c r="A28" s="120" t="n">
        <x:v>1</x:v>
      </x:c>
      <x:c r="B28" s="120" t="n">
        <x:v>27</x:v>
      </x:c>
      <x:c r="C28" s="120" t="n">
        <x:v>27</x:v>
      </x:c>
      <x:c r="D28" s="120" t="n">
        <x:v>1373</x:v>
      </x:c>
      <x:c r="E28" s="120" t="n">
        <x:v>1372</x:v>
      </x:c>
      <x:c r="F28" s="120" t="n">
        <x:v>0</x:v>
      </x:c>
      <x:c r="G28" s="120" t="str">
        <x:v>Normal</x:v>
      </x:c>
      <x:c r="H28" s="120" t="str">
        <x:v>Routine</x:v>
      </x:c>
      <x:c r="I28" s="120" t="n">
        <x:v>1</x:v>
      </x:c>
      <x:c r="J28" s="120" t="str">
        <x:v>CADC0873</x:v>
      </x:c>
      <x:c r="K28" s="120" t="n">
        <x:v>5</x:v>
      </x:c>
      <x:c r="L28" s="120" t="n">
        <x:v>100</x:v>
      </x:c>
      <x:c r="M28" s="120" t="n">
        <x:v>21</x:v>
      </x:c>
      <x:c r="N28" s="127" t="n">
        <x:v>0.3</x:v>
      </x:c>
      <x:c r="O28" s="129" t="n">
        <x:f>'RGS_Ground_Run'!Q32</x:f>
        <x:v>26.132418878618637</x:v>
      </x:c>
      <x:c r="P28" s="129" t="n">
        <x:f>'Edge_Run'!O32</x:f>
        <x:v>12.357256635855947</x:v>
      </x:c>
      <x:c r="Q28" s="129" t="n">
        <x:f>O28-P28</x:f>
        <x:v>13.77516224276269</x:v>
      </x:c>
      <x:c r="R28" s="129" t="n">
        <x:f>'RGS_Ground_Run'!U32</x:f>
        <x:v>0</x:v>
      </x:c>
      <x:c r="S28" s="129" t="n">
        <x:f>'Edge_Run'!S32</x:f>
        <x:v>0</x:v>
      </x:c>
      <x:c r="T28" s="129" t="n">
        <x:f>'RGS_Ground_Run'!S32</x:f>
        <x:v>0</x:v>
      </x:c>
      <x:c r="U28" s="129" t="n">
        <x:f>'Edge_Run'!R32</x:f>
        <x:v>0</x:v>
      </x:c>
      <x:c r="V28" s="120" t="n">
        <x:f>'RGS_Ground_Run'!W32</x:f>
        <x:v>1</x:v>
      </x:c>
      <x:c r="W28" s="120" t="n">
        <x:f>'Edge_Run'!U32</x:f>
        <x:v>1</x:v>
      </x:c>
      <x:c r="X28" s="120" t="n">
        <x:f>'RGS_Ground_Run'!X32</x:f>
        <x:v>1</x:v>
      </x:c>
      <x:c r="Y28" s="120" t="n">
        <x:f>'Edge_Run'!V32</x:f>
        <x:v>1</x:v>
      </x:c>
      <x:c r="Z28" s="120" t="n">
        <x:f>Y28-X28</x:f>
        <x:v>0</x:v>
      </x:c>
      <x:c r="AA28" s="120" t="n">
        <x:f>1-V28</x:f>
        <x:v>0</x:v>
      </x:c>
      <x:c r="AB28" s="120" t="n">
        <x:f>1-W28</x:f>
        <x:v>0</x:v>
      </x:c>
      <x:c r="AC28" s="120" t="n">
        <x:f>'RGS_Ground_Run'!O32</x:f>
        <x:v>2.1124188786186435</x:v>
      </x:c>
      <x:c r="AD28" s="120" t="n">
        <x:f>'Edge_Run'!D32</x:f>
        <x:v>6.337256635855931</x:v>
      </x:c>
      <x:c r="AE28" s="120" t="n">
        <x:f>'RGS_Ground_Run'!D32</x:f>
        <x:v>300</x:v>
      </x:c>
      <x:c r="AF28" s="120" t="n">
        <x:f>'Edge_Run'!H32</x:f>
        <x:v>75</x:v>
      </x:c>
    </x:row>
    <x:row r="29">
      <x:c r="A29" s="120" t="n">
        <x:v>1</x:v>
      </x:c>
      <x:c r="B29" s="120" t="n">
        <x:v>28</x:v>
      </x:c>
      <x:c r="C29" s="120" t="n">
        <x:v>28</x:v>
      </x:c>
      <x:c r="D29" s="120" t="n">
        <x:v>1607</x:v>
      </x:c>
      <x:c r="E29" s="120" t="n">
        <x:v>1606</x:v>
      </x:c>
      <x:c r="F29" s="120" t="n">
        <x:v>0</x:v>
      </x:c>
      <x:c r="G29" s="120" t="str">
        <x:v>Normal</x:v>
      </x:c>
      <x:c r="H29" s="120" t="str">
        <x:v>Routine</x:v>
      </x:c>
      <x:c r="I29" s="120" t="n">
        <x:v>1</x:v>
      </x:c>
      <x:c r="J29" s="120" t="str">
        <x:v>CADC0888</x:v>
      </x:c>
      <x:c r="K29" s="120" t="n">
        <x:v>5</x:v>
      </x:c>
      <x:c r="L29" s="120" t="n">
        <x:v>140</x:v>
      </x:c>
      <x:c r="M29" s="120" t="n">
        <x:v>29</x:v>
      </x:c>
      <x:c r="N29" s="127" t="n">
        <x:v>0.4142857142857143</x:v>
      </x:c>
      <x:c r="O29" s="129" t="n">
        <x:f>'RGS_Ground_Run'!Q33</x:f>
        <x:v>27.20592047975333</x:v>
      </x:c>
      <x:c r="P29" s="129" t="n">
        <x:f>'Edge_Run'!O33</x:f>
        <x:v>15.577761439259803</x:v>
      </x:c>
      <x:c r="Q29" s="129" t="n">
        <x:f>O29-P29</x:f>
        <x:v>11.628159040493529</x:v>
      </x:c>
      <x:c r="R29" s="129" t="n">
        <x:f>'RGS_Ground_Run'!U33</x:f>
        <x:v>0</x:v>
      </x:c>
      <x:c r="S29" s="129" t="n">
        <x:f>'Edge_Run'!S33</x:f>
        <x:v>0</x:v>
      </x:c>
      <x:c r="T29" s="129" t="n">
        <x:f>'RGS_Ground_Run'!S33</x:f>
        <x:v>0</x:v>
      </x:c>
      <x:c r="U29" s="129" t="n">
        <x:f>'Edge_Run'!R33</x:f>
        <x:v>0</x:v>
      </x:c>
      <x:c r="V29" s="120" t="n">
        <x:f>'RGS_Ground_Run'!W33</x:f>
        <x:v>1</x:v>
      </x:c>
      <x:c r="W29" s="120" t="n">
        <x:f>'Edge_Run'!U33</x:f>
        <x:v>1</x:v>
      </x:c>
      <x:c r="X29" s="120" t="n">
        <x:f>'RGS_Ground_Run'!X33</x:f>
        <x:v>1</x:v>
      </x:c>
      <x:c r="Y29" s="120" t="n">
        <x:f>'Edge_Run'!V33</x:f>
        <x:v>1</x:v>
      </x:c>
      <x:c r="Z29" s="120" t="n">
        <x:f>Y29-X29</x:f>
        <x:v>0</x:v>
      </x:c>
      <x:c r="AA29" s="120" t="n">
        <x:f>1-V29</x:f>
        <x:v>0</x:v>
      </x:c>
      <x:c r="AB29" s="120" t="n">
        <x:f>1-W29</x:f>
        <x:v>0</x:v>
      </x:c>
      <x:c r="AC29" s="120" t="n">
        <x:f>'RGS_Ground_Run'!O33</x:f>
        <x:v>3.1859204797532823</x:v>
      </x:c>
      <x:c r="AD29" s="120" t="n">
        <x:f>'Edge_Run'!D33</x:f>
        <x:v>9.557761439259847</x:v>
      </x:c>
      <x:c r="AE29" s="120" t="n">
        <x:f>'RGS_Ground_Run'!D33</x:f>
        <x:v>300</x:v>
      </x:c>
      <x:c r="AF29" s="120" t="n">
        <x:f>'Edge_Run'!H33</x:f>
        <x:v>75</x:v>
      </x:c>
    </x:row>
    <x:row r="30">
      <x:c r="A30" s="120" t="n">
        <x:v>1</x:v>
      </x:c>
      <x:c r="B30" s="120" t="n">
        <x:v>29</x:v>
      </x:c>
      <x:c r="C30" s="120" t="n">
        <x:v>29</x:v>
      </x:c>
      <x:c r="D30" s="120" t="n">
        <x:v>61</x:v>
      </x:c>
      <x:c r="E30" s="120" t="n">
        <x:v>60</x:v>
      </x:c>
      <x:c r="F30" s="120" t="n">
        <x:v>1</x:v>
      </x:c>
      <x:c r="G30" s="120" t="str">
        <x:v>Anomalous</x:v>
      </x:c>
      <x:c r="H30" s="120" t="str">
        <x:v>Priority</x:v>
      </x:c>
      <x:c r="I30" s="120" t="n">
        <x:v>1</x:v>
      </x:c>
      <x:c r="J30" s="120" t="str">
        <x:v>CADC0872</x:v>
      </x:c>
      <x:c r="K30" s="120" t="n">
        <x:v>1</x:v>
      </x:c>
      <x:c r="L30" s="120" t="n">
        <x:v>192</x:v>
      </x:c>
      <x:c r="M30" s="120" t="n">
        <x:v>193</x:v>
      </x:c>
      <x:c r="N30" s="127" t="n">
        <x:v>2.757142857142857</x:v>
      </x:c>
      <x:c r="O30" s="129" t="n">
        <x:f>'RGS_Ground_Run'!Q34</x:f>
        <x:v>26.78922730988029</x:v>
      </x:c>
      <x:c r="P30" s="129" t="n">
        <x:f>'Edge_Run'!O34</x:f>
        <x:v>14.327681929640676</x:v>
      </x:c>
      <x:c r="Q30" s="129" t="n">
        <x:f>O30-P30</x:f>
        <x:v>12.461545380239613</x:v>
      </x:c>
      <x:c r="R30" s="129" t="n">
        <x:f>'RGS_Ground_Run'!U34</x:f>
        <x:v>0</x:v>
      </x:c>
      <x:c r="S30" s="129" t="n">
        <x:f>'Edge_Run'!S34</x:f>
        <x:v>0</x:v>
      </x:c>
      <x:c r="T30" s="129" t="n">
        <x:f>'RGS_Ground_Run'!S34</x:f>
        <x:v>0</x:v>
      </x:c>
      <x:c r="U30" s="129" t="n">
        <x:f>'Edge_Run'!R34</x:f>
        <x:v>0</x:v>
      </x:c>
      <x:c r="V30" s="120" t="n">
        <x:f>'RGS_Ground_Run'!W34</x:f>
        <x:v>1</x:v>
      </x:c>
      <x:c r="W30" s="120" t="n">
        <x:f>'Edge_Run'!U34</x:f>
        <x:v>1</x:v>
      </x:c>
      <x:c r="X30" s="120" t="n">
        <x:f>'RGS_Ground_Run'!X34</x:f>
        <x:v>1</x:v>
      </x:c>
      <x:c r="Y30" s="120" t="n">
        <x:f>'Edge_Run'!V34</x:f>
        <x:v>1</x:v>
      </x:c>
      <x:c r="Z30" s="120" t="n">
        <x:f>Y30-X30</x:f>
        <x:v>0</x:v>
      </x:c>
      <x:c r="AA30" s="120" t="n">
        <x:f>1-V30</x:f>
        <x:v>0</x:v>
      </x:c>
      <x:c r="AB30" s="120" t="n">
        <x:f>1-W30</x:f>
        <x:v>0</x:v>
      </x:c>
      <x:c r="AC30" s="120" t="n">
        <x:f>'RGS_Ground_Run'!O34</x:f>
        <x:v>2.769227309880207</x:v>
      </x:c>
      <x:c r="AD30" s="120" t="n">
        <x:f>'Edge_Run'!D34</x:f>
        <x:v>8.307681929640621</x:v>
      </x:c>
      <x:c r="AE30" s="120" t="n">
        <x:f>'RGS_Ground_Run'!D34</x:f>
        <x:v>300</x:v>
      </x:c>
      <x:c r="AF30" s="120" t="n">
        <x:f>'Edge_Run'!H34</x:f>
        <x:v>75</x:v>
      </x:c>
    </x:row>
    <x:row r="31">
      <x:c r="A31" s="120" t="n">
        <x:v>1</x:v>
      </x:c>
      <x:c r="B31" s="120" t="n">
        <x:v>30</x:v>
      </x:c>
      <x:c r="C31" s="120" t="n">
        <x:v>30</x:v>
      </x:c>
      <x:c r="D31" s="120" t="n">
        <x:v>565</x:v>
      </x:c>
      <x:c r="E31" s="120" t="n">
        <x:v>564</x:v>
      </x:c>
      <x:c r="F31" s="120" t="n">
        <x:v>1</x:v>
      </x:c>
      <x:c r="G31" s="120" t="str">
        <x:v>Anomalous</x:v>
      </x:c>
      <x:c r="H31" s="120" t="str">
        <x:v>Priority</x:v>
      </x:c>
      <x:c r="I31" s="120" t="n">
        <x:v>0</x:v>
      </x:c>
      <x:c r="J31" s="120" t="str">
        <x:v>CADC0873</x:v>
      </x:c>
      <x:c r="K31" s="120" t="n">
        <x:v>1</x:v>
      </x:c>
      <x:c r="L31" s="120" t="n">
        <x:v>177</x:v>
      </x:c>
      <x:c r="M31" s="120" t="n">
        <x:v>178</x:v>
      </x:c>
      <x:c r="N31" s="127" t="n">
        <x:v>2.5428571428571427</x:v>
      </x:c>
      <x:c r="O31" s="129" t="n">
        <x:f>'RGS_Ground_Run'!Q35</x:f>
        <x:v>26.30460133281099</x:v>
      </x:c>
      <x:c r="P31" s="129" t="n">
        <x:f>'Edge_Run'!O35</x:f>
        <x:v>12.873803998433232</x:v>
      </x:c>
      <x:c r="Q31" s="129" t="n">
        <x:f>O31-P31</x:f>
        <x:v>13.430797334377758</x:v>
      </x:c>
      <x:c r="R31" s="129" t="n">
        <x:f>'RGS_Ground_Run'!U35</x:f>
        <x:v>0</x:v>
      </x:c>
      <x:c r="S31" s="129" t="n">
        <x:f>'Edge_Run'!S35</x:f>
        <x:v>0</x:v>
      </x:c>
      <x:c r="T31" s="129" t="n">
        <x:f>'RGS_Ground_Run'!S35</x:f>
        <x:v>0</x:v>
      </x:c>
      <x:c r="U31" s="129" t="n">
        <x:f>'Edge_Run'!R35</x:f>
        <x:v>0</x:v>
      </x:c>
      <x:c r="V31" s="120" t="n">
        <x:f>'RGS_Ground_Run'!W35</x:f>
        <x:v>1</x:v>
      </x:c>
      <x:c r="W31" s="120" t="n">
        <x:f>'Edge_Run'!U35</x:f>
        <x:v>1</x:v>
      </x:c>
      <x:c r="X31" s="120" t="n">
        <x:f>'RGS_Ground_Run'!X35</x:f>
        <x:v>1</x:v>
      </x:c>
      <x:c r="Y31" s="120" t="n">
        <x:f>'Edge_Run'!V35</x:f>
        <x:v>1</x:v>
      </x:c>
      <x:c r="Z31" s="120" t="n">
        <x:f>Y31-X31</x:f>
        <x:v>0</x:v>
      </x:c>
      <x:c r="AA31" s="120" t="n">
        <x:f>1-V31</x:f>
        <x:v>0</x:v>
      </x:c>
      <x:c r="AB31" s="120" t="n">
        <x:f>1-W31</x:f>
        <x:v>0</x:v>
      </x:c>
      <x:c r="AC31" s="120" t="n">
        <x:f>'RGS_Ground_Run'!O35</x:f>
        <x:v>2.2846013328110595</x:v>
      </x:c>
      <x:c r="AD31" s="120" t="n">
        <x:f>'Edge_Run'!D35</x:f>
        <x:v>6.853803998433179</x:v>
      </x:c>
      <x:c r="AE31" s="120" t="n">
        <x:f>'RGS_Ground_Run'!D35</x:f>
        <x:v>300</x:v>
      </x:c>
      <x:c r="AF31" s="120" t="n">
        <x:f>'Edge_Run'!H35</x:f>
        <x:v>75</x:v>
      </x:c>
    </x:row>
    <x:row r="32">
      <x:c r="A32" s="120" t="n">
        <x:v>1</x:v>
      </x:c>
      <x:c r="B32" s="120" t="n">
        <x:v>31</x:v>
      </x:c>
      <x:c r="C32" s="120" t="n">
        <x:v>31</x:v>
      </x:c>
      <x:c r="D32" s="120" t="n">
        <x:v>631</x:v>
      </x:c>
      <x:c r="E32" s="120" t="n">
        <x:v>630</x:v>
      </x:c>
      <x:c r="F32" s="120" t="n">
        <x:v>0</x:v>
      </x:c>
      <x:c r="G32" s="120" t="str">
        <x:v>Normal</x:v>
      </x:c>
      <x:c r="H32" s="120" t="str">
        <x:v>Routine</x:v>
      </x:c>
      <x:c r="I32" s="120" t="n">
        <x:v>0</x:v>
      </x:c>
      <x:c r="J32" s="120" t="str">
        <x:v>CADC0873</x:v>
      </x:c>
      <x:c r="K32" s="120" t="n">
        <x:v>1</x:v>
      </x:c>
      <x:c r="L32" s="120" t="n">
        <x:v>321</x:v>
      </x:c>
      <x:c r="M32" s="120" t="n">
        <x:v>322</x:v>
      </x:c>
      <x:c r="N32" s="127" t="n">
        <x:v>4.6</x:v>
      </x:c>
      <x:c r="O32" s="129" t="n">
        <x:f>'RGS_Ground_Run'!Q36</x:f>
        <x:v>24.629512587654972</x:v>
      </x:c>
      <x:c r="P32" s="129" t="n">
        <x:f>'Edge_Run'!O36</x:f>
        <x:v>7.848537762965179</x:v>
      </x:c>
      <x:c r="Q32" s="129" t="n">
        <x:f>O32-P32</x:f>
        <x:v>16.780974824689793</x:v>
      </x:c>
      <x:c r="R32" s="129" t="n">
        <x:f>'RGS_Ground_Run'!U36</x:f>
        <x:v>0</x:v>
      </x:c>
      <x:c r="S32" s="129" t="n">
        <x:f>'Edge_Run'!S36</x:f>
        <x:v>0</x:v>
      </x:c>
      <x:c r="T32" s="129" t="n">
        <x:f>'RGS_Ground_Run'!S36</x:f>
        <x:v>0</x:v>
      </x:c>
      <x:c r="U32" s="129" t="n">
        <x:f>'Edge_Run'!R36</x:f>
        <x:v>0</x:v>
      </x:c>
      <x:c r="V32" s="120" t="n">
        <x:f>'RGS_Ground_Run'!W36</x:f>
        <x:v>1</x:v>
      </x:c>
      <x:c r="W32" s="120" t="n">
        <x:f>'Edge_Run'!U36</x:f>
        <x:v>1</x:v>
      </x:c>
      <x:c r="X32" s="120" t="n">
        <x:f>'RGS_Ground_Run'!X36</x:f>
        <x:v>1</x:v>
      </x:c>
      <x:c r="Y32" s="120" t="n">
        <x:f>'Edge_Run'!V36</x:f>
        <x:v>1</x:v>
      </x:c>
      <x:c r="Z32" s="120" t="n">
        <x:f>Y32-X32</x:f>
        <x:v>0</x:v>
      </x:c>
      <x:c r="AA32" s="120" t="n">
        <x:f>1-V32</x:f>
        <x:v>0</x:v>
      </x:c>
      <x:c r="AB32" s="120" t="n">
        <x:f>1-W32</x:f>
        <x:v>0</x:v>
      </x:c>
      <x:c r="AC32" s="120" t="n">
        <x:f>'RGS_Ground_Run'!O36</x:f>
        <x:v>0.6095125876550544</x:v>
      </x:c>
      <x:c r="AD32" s="120" t="n">
        <x:f>'Edge_Run'!D36</x:f>
        <x:v>1.8285377629651633</x:v>
      </x:c>
      <x:c r="AE32" s="120" t="n">
        <x:f>'RGS_Ground_Run'!D36</x:f>
        <x:v>300</x:v>
      </x:c>
      <x:c r="AF32" s="120" t="n">
        <x:f>'Edge_Run'!H36</x:f>
        <x:v>75</x:v>
      </x:c>
    </x:row>
    <x:row r="33">
      <x:c r="A33" s="120" t="n">
        <x:v>1</x:v>
      </x:c>
      <x:c r="B33" s="120" t="n">
        <x:v>32</x:v>
      </x:c>
      <x:c r="C33" s="120" t="n">
        <x:v>32</x:v>
      </x:c>
      <x:c r="D33" s="120" t="n">
        <x:v>292</x:v>
      </x:c>
      <x:c r="E33" s="120" t="n">
        <x:v>291</x:v>
      </x:c>
      <x:c r="F33" s="120" t="n">
        <x:v>1</x:v>
      </x:c>
      <x:c r="G33" s="120" t="str">
        <x:v>Anomalous</x:v>
      </x:c>
      <x:c r="H33" s="120" t="str">
        <x:v>Priority</x:v>
      </x:c>
      <x:c r="I33" s="120" t="n">
        <x:v>1</x:v>
      </x:c>
      <x:c r="J33" s="120" t="str">
        <x:v>CADC0874</x:v>
      </x:c>
      <x:c r="K33" s="120" t="n">
        <x:v>1</x:v>
      </x:c>
      <x:c r="L33" s="120" t="n">
        <x:v>452</x:v>
      </x:c>
      <x:c r="M33" s="120" t="n">
        <x:v>453</x:v>
      </x:c>
      <x:c r="N33" s="127" t="n">
        <x:v>6.4714285714285715</x:v>
      </x:c>
      <x:c r="O33" s="129" t="n">
        <x:f>'RGS_Ground_Run'!Q37</x:f>
        <x:v>26.355353113732235</x:v>
      </x:c>
      <x:c r="P33" s="129" t="n">
        <x:f>'Edge_Run'!O37</x:f>
        <x:v>13.026059341196742</x:v>
      </x:c>
      <x:c r="Q33" s="129" t="n">
        <x:f>O33-P33</x:f>
        <x:v>13.329293772535493</x:v>
      </x:c>
      <x:c r="R33" s="129" t="n">
        <x:f>'RGS_Ground_Run'!U37</x:f>
        <x:v>0</x:v>
      </x:c>
      <x:c r="S33" s="129" t="n">
        <x:f>'Edge_Run'!S37</x:f>
        <x:v>0</x:v>
      </x:c>
      <x:c r="T33" s="129" t="n">
        <x:f>'RGS_Ground_Run'!S37</x:f>
        <x:v>0</x:v>
      </x:c>
      <x:c r="U33" s="129" t="n">
        <x:f>'Edge_Run'!R37</x:f>
        <x:v>0</x:v>
      </x:c>
      <x:c r="V33" s="120" t="n">
        <x:f>'RGS_Ground_Run'!W37</x:f>
        <x:v>1</x:v>
      </x:c>
      <x:c r="W33" s="120" t="n">
        <x:f>'Edge_Run'!U37</x:f>
        <x:v>1</x:v>
      </x:c>
      <x:c r="X33" s="120" t="n">
        <x:f>'RGS_Ground_Run'!X37</x:f>
        <x:v>1</x:v>
      </x:c>
      <x:c r="Y33" s="120" t="n">
        <x:f>'Edge_Run'!V37</x:f>
        <x:v>1</x:v>
      </x:c>
      <x:c r="Z33" s="120" t="n">
        <x:f>Y33-X33</x:f>
        <x:v>0</x:v>
      </x:c>
      <x:c r="AA33" s="120" t="n">
        <x:f>1-V33</x:f>
        <x:v>0</x:v>
      </x:c>
      <x:c r="AB33" s="120" t="n">
        <x:f>1-W33</x:f>
        <x:v>0</x:v>
      </x:c>
      <x:c r="AC33" s="120" t="n">
        <x:f>'RGS_Ground_Run'!O37</x:f>
        <x:v>2.335353113732237</x:v>
      </x:c>
      <x:c r="AD33" s="120" t="n">
        <x:f>'Edge_Run'!D37</x:f>
        <x:v>7.0060593411967105</x:v>
      </x:c>
      <x:c r="AE33" s="120" t="n">
        <x:f>'RGS_Ground_Run'!D37</x:f>
        <x:v>300</x:v>
      </x:c>
      <x:c r="AF33" s="120" t="n">
        <x:f>'Edge_Run'!H37</x:f>
        <x:v>75</x:v>
      </x:c>
    </x:row>
    <x:row r="34">
      <x:c r="A34" s="120" t="n">
        <x:v>1</x:v>
      </x:c>
      <x:c r="B34" s="120" t="n">
        <x:v>33</x:v>
      </x:c>
      <x:c r="C34" s="120" t="n">
        <x:v>33</x:v>
      </x:c>
      <x:c r="D34" s="120" t="n">
        <x:v>2091</x:v>
      </x:c>
      <x:c r="E34" s="120" t="n">
        <x:v>2090</x:v>
      </x:c>
      <x:c r="F34" s="120" t="n">
        <x:v>1</x:v>
      </x:c>
      <x:c r="G34" s="120" t="str">
        <x:v>Anomalous</x:v>
      </x:c>
      <x:c r="H34" s="120" t="str">
        <x:v>Priority</x:v>
      </x:c>
      <x:c r="I34" s="120" t="n">
        <x:v>0</x:v>
      </x:c>
      <x:c r="J34" s="120" t="str">
        <x:v>CADC0872</x:v>
      </x:c>
      <x:c r="K34" s="120" t="n">
        <x:v>5</x:v>
      </x:c>
      <x:c r="L34" s="120" t="n">
        <x:v>80</x:v>
      </x:c>
      <x:c r="M34" s="120" t="n">
        <x:v>17</x:v>
      </x:c>
      <x:c r="N34" s="127" t="n">
        <x:v>0.24285714285714285</x:v>
      </x:c>
      <x:c r="O34" s="129" t="n">
        <x:f>'RGS_Ground_Run'!Q38</x:f>
        <x:v>31.29909297240215</x:v>
      </x:c>
      <x:c r="P34" s="129" t="n">
        <x:f>'Edge_Run'!O38</x:f>
        <x:v>27.85727891720626</x:v>
      </x:c>
      <x:c r="Q34" s="129" t="n">
        <x:f>O34-P34</x:f>
        <x:v>3.4418140551958913</x:v>
      </x:c>
      <x:c r="R34" s="129" t="n">
        <x:f>'RGS_Ground_Run'!U38</x:f>
        <x:v>0</x:v>
      </x:c>
      <x:c r="S34" s="129" t="n">
        <x:f>'Edge_Run'!S38</x:f>
        <x:v>0</x:v>
      </x:c>
      <x:c r="T34" s="129" t="n">
        <x:f>'RGS_Ground_Run'!S38</x:f>
        <x:v>0</x:v>
      </x:c>
      <x:c r="U34" s="129" t="n">
        <x:f>'Edge_Run'!R38</x:f>
        <x:v>0</x:v>
      </x:c>
      <x:c r="V34" s="120" t="n">
        <x:f>'RGS_Ground_Run'!W38</x:f>
        <x:v>1</x:v>
      </x:c>
      <x:c r="W34" s="120" t="n">
        <x:f>'Edge_Run'!U38</x:f>
        <x:v>1</x:v>
      </x:c>
      <x:c r="X34" s="120" t="n">
        <x:f>'RGS_Ground_Run'!X38</x:f>
        <x:v>1</x:v>
      </x:c>
      <x:c r="Y34" s="120" t="n">
        <x:f>'Edge_Run'!V38</x:f>
        <x:v>1</x:v>
      </x:c>
      <x:c r="Z34" s="120" t="n">
        <x:f>Y34-X34</x:f>
        <x:v>0</x:v>
      </x:c>
      <x:c r="AA34" s="120" t="n">
        <x:f>1-V34</x:f>
        <x:v>0</x:v>
      </x:c>
      <x:c r="AB34" s="120" t="n">
        <x:f>1-W34</x:f>
        <x:v>0</x:v>
      </x:c>
      <x:c r="AC34" s="120" t="n">
        <x:f>'RGS_Ground_Run'!O38</x:f>
        <x:v>7.279092972402087</x:v>
      </x:c>
      <x:c r="AD34" s="120" t="n">
        <x:f>'Edge_Run'!D38</x:f>
        <x:v>21.837278917206262</x:v>
      </x:c>
      <x:c r="AE34" s="120" t="n">
        <x:f>'RGS_Ground_Run'!D38</x:f>
        <x:v>300</x:v>
      </x:c>
      <x:c r="AF34" s="120" t="n">
        <x:f>'Edge_Run'!H38</x:f>
        <x:v>75</x:v>
      </x:c>
    </x:row>
    <x:row r="35">
      <x:c r="A35" s="120" t="n">
        <x:v>1</x:v>
      </x:c>
      <x:c r="B35" s="120" t="n">
        <x:v>34</x:v>
      </x:c>
      <x:c r="C35" s="120" t="n">
        <x:v>34</x:v>
      </x:c>
      <x:c r="D35" s="120" t="n">
        <x:v>796</x:v>
      </x:c>
      <x:c r="E35" s="120" t="n">
        <x:v>795</x:v>
      </x:c>
      <x:c r="F35" s="120" t="n">
        <x:v>0</x:v>
      </x:c>
      <x:c r="G35" s="120" t="str">
        <x:v>Normal</x:v>
      </x:c>
      <x:c r="H35" s="120" t="str">
        <x:v>Routine</x:v>
      </x:c>
      <x:c r="I35" s="120" t="n">
        <x:v>1</x:v>
      </x:c>
      <x:c r="J35" s="120" t="str">
        <x:v>CADC0874</x:v>
      </x:c>
      <x:c r="K35" s="120" t="n">
        <x:v>5</x:v>
      </x:c>
      <x:c r="L35" s="120" t="n">
        <x:v>210</x:v>
      </x:c>
      <x:c r="M35" s="120" t="n">
        <x:v>43</x:v>
      </x:c>
      <x:c r="N35" s="127" t="n">
        <x:v>0.6142857142857143</x:v>
      </x:c>
      <x:c r="O35" s="129" t="n">
        <x:f>'RGS_Ground_Run'!Q39</x:f>
        <x:v>151.7768565676604</x:v>
      </x:c>
      <x:c r="P35" s="129" t="n">
        <x:f>'Edge_Run'!O39</x:f>
        <x:v>132.80532223387831</x:v>
      </x:c>
      <x:c r="Q35" s="129" t="n">
        <x:f>O35-P35</x:f>
        <x:v>18.971534333782074</x:v>
      </x:c>
      <x:c r="R35" s="129" t="n">
        <x:f>'RGS_Ground_Run'!U39</x:f>
        <x:v>126.78532223387833</x:v>
      </x:c>
      <x:c r="S35" s="129" t="n">
        <x:f>'Edge_Run'!S39</x:f>
        <x:v>123.87071923253143</x:v>
      </x:c>
      <x:c r="T35" s="129" t="n">
        <x:f>'RGS_Ground_Run'!S39</x:f>
        <x:v>126.78532223387833</x:v>
      </x:c>
      <x:c r="U35" s="129" t="n">
        <x:f>'Edge_Run'!R39</x:f>
        <x:v>123.87071923253143</x:v>
      </x:c>
      <x:c r="V35" s="120" t="n">
        <x:f>'RGS_Ground_Run'!W39</x:f>
        <x:v>1</x:v>
      </x:c>
      <x:c r="W35" s="120" t="n">
        <x:f>'Edge_Run'!U39</x:f>
        <x:v>1</x:v>
      </x:c>
      <x:c r="X35" s="120" t="n">
        <x:f>'RGS_Ground_Run'!X39</x:f>
        <x:v>0</x:v>
      </x:c>
      <x:c r="Y35" s="120" t="n">
        <x:f>'Edge_Run'!V39</x:f>
        <x:v>0</x:v>
      </x:c>
      <x:c r="Z35" s="120" t="n">
        <x:f>Y35-X35</x:f>
        <x:v>0</x:v>
      </x:c>
      <x:c r="AA35" s="120" t="n">
        <x:f>1-V35</x:f>
        <x:v>0</x:v>
      </x:c>
      <x:c r="AB35" s="120" t="n">
        <x:f>1-W35</x:f>
        <x:v>0</x:v>
      </x:c>
      <x:c r="AC35" s="120" t="n">
        <x:f>'RGS_Ground_Run'!O39</x:f>
        <x:v>0.9715343337822901</x:v>
      </x:c>
      <x:c r="AD35" s="120" t="n">
        <x:f>'Edge_Run'!D39</x:f>
        <x:v>2.9146030013468707</x:v>
      </x:c>
      <x:c r="AE35" s="120" t="n">
        <x:f>'RGS_Ground_Run'!D39</x:f>
        <x:v>300</x:v>
      </x:c>
      <x:c r="AF35" s="120" t="n">
        <x:f>'Edge_Run'!H39</x:f>
        <x:v>75</x:v>
      </x:c>
    </x:row>
    <x:row r="36">
      <x:c r="A36" s="120" t="n">
        <x:v>1</x:v>
      </x:c>
      <x:c r="B36" s="120" t="n">
        <x:v>35</x:v>
      </x:c>
      <x:c r="C36" s="120" t="n">
        <x:v>35</x:v>
      </x:c>
      <x:c r="D36" s="120" t="n">
        <x:v>1448</x:v>
      </x:c>
      <x:c r="E36" s="120" t="n">
        <x:v>1447</x:v>
      </x:c>
      <x:c r="F36" s="120" t="n">
        <x:v>0</x:v>
      </x:c>
      <x:c r="G36" s="120" t="str">
        <x:v>Normal</x:v>
      </x:c>
      <x:c r="H36" s="120" t="str">
        <x:v>Routine</x:v>
      </x:c>
      <x:c r="I36" s="120" t="n">
        <x:v>1</x:v>
      </x:c>
      <x:c r="J36" s="120" t="str">
        <x:v>CADC0873</x:v>
      </x:c>
      <x:c r="K36" s="120" t="n">
        <x:v>5</x:v>
      </x:c>
      <x:c r="L36" s="120" t="n">
        <x:v>75</x:v>
      </x:c>
      <x:c r="M36" s="120" t="n">
        <x:v>16</x:v>
      </x:c>
      <x:c r="N36" s="127" t="n">
        <x:v>0.22857142857142856</x:v>
      </x:c>
      <x:c r="O36" s="129" t="n">
        <x:f>'RGS_Ground_Run'!Q40</x:f>
        <x:v>24.98351382337978</x:v>
      </x:c>
      <x:c r="P36" s="129" t="n">
        <x:f>'Edge_Run'!O40</x:f>
        <x:v>8.910541470139378</x:v>
      </x:c>
      <x:c r="Q36" s="129" t="n">
        <x:f>O36-P36</x:f>
        <x:v>16.072972353240402</x:v>
      </x:c>
      <x:c r="R36" s="129" t="n">
        <x:f>'RGS_Ground_Run'!U40</x:f>
        <x:v>0</x:v>
      </x:c>
      <x:c r="S36" s="129" t="n">
        <x:f>'Edge_Run'!S40</x:f>
        <x:v>0</x:v>
      </x:c>
      <x:c r="T36" s="129" t="n">
        <x:f>'RGS_Ground_Run'!S40</x:f>
        <x:v>0</x:v>
      </x:c>
      <x:c r="U36" s="129" t="n">
        <x:f>'Edge_Run'!R40</x:f>
        <x:v>0</x:v>
      </x:c>
      <x:c r="V36" s="120" t="n">
        <x:f>'RGS_Ground_Run'!W40</x:f>
        <x:v>1</x:v>
      </x:c>
      <x:c r="W36" s="120" t="n">
        <x:f>'Edge_Run'!U40</x:f>
        <x:v>1</x:v>
      </x:c>
      <x:c r="X36" s="120" t="n">
        <x:f>'RGS_Ground_Run'!X40</x:f>
        <x:v>1</x:v>
      </x:c>
      <x:c r="Y36" s="120" t="n">
        <x:f>'Edge_Run'!V40</x:f>
        <x:v>1</x:v>
      </x:c>
      <x:c r="Z36" s="120" t="n">
        <x:f>Y36-X36</x:f>
        <x:v>0</x:v>
      </x:c>
      <x:c r="AA36" s="120" t="n">
        <x:f>1-V36</x:f>
        <x:v>0</x:v>
      </x:c>
      <x:c r="AB36" s="120" t="n">
        <x:f>1-W36</x:f>
        <x:v>0</x:v>
      </x:c>
      <x:c r="AC36" s="120" t="n">
        <x:f>'RGS_Ground_Run'!O40</x:f>
        <x:v>0.9635138233798433</x:v>
      </x:c>
      <x:c r="AD36" s="120" t="n">
        <x:f>'Edge_Run'!D40</x:f>
        <x:v>2.89054147013953</x:v>
      </x:c>
      <x:c r="AE36" s="120" t="n">
        <x:f>'RGS_Ground_Run'!D40</x:f>
        <x:v>300</x:v>
      </x:c>
      <x:c r="AF36" s="120" t="n">
        <x:f>'Edge_Run'!H40</x:f>
        <x:v>75</x:v>
      </x:c>
    </x:row>
    <x:row r="37">
      <x:c r="A37" s="120" t="n">
        <x:v>1</x:v>
      </x:c>
      <x:c r="B37" s="120" t="n">
        <x:v>36</x:v>
      </x:c>
      <x:c r="C37" s="120" t="n">
        <x:v>36</x:v>
      </x:c>
      <x:c r="D37" s="120" t="n">
        <x:v>1439</x:v>
      </x:c>
      <x:c r="E37" s="120" t="n">
        <x:v>1438</x:v>
      </x:c>
      <x:c r="F37" s="120" t="n">
        <x:v>0</x:v>
      </x:c>
      <x:c r="G37" s="120" t="str">
        <x:v>Normal</x:v>
      </x:c>
      <x:c r="H37" s="120" t="str">
        <x:v>Routine</x:v>
      </x:c>
      <x:c r="I37" s="120" t="n">
        <x:v>1</x:v>
      </x:c>
      <x:c r="J37" s="120" t="str">
        <x:v>CADC0873</x:v>
      </x:c>
      <x:c r="K37" s="120" t="n">
        <x:v>5</x:v>
      </x:c>
      <x:c r="L37" s="120" t="n">
        <x:v>70</x:v>
      </x:c>
      <x:c r="M37" s="120" t="n">
        <x:v>15</x:v>
      </x:c>
      <x:c r="N37" s="127" t="n">
        <x:v>0.21428571428571427</x:v>
      </x:c>
      <x:c r="O37" s="129" t="n">
        <x:f>'RGS_Ground_Run'!Q41</x:f>
        <x:v>29.635817689139003</x:v>
      </x:c>
      <x:c r="P37" s="129" t="n">
        <x:f>'Edge_Run'!O41</x:f>
        <x:v>22.86745306741659</x:v>
      </x:c>
      <x:c r="Q37" s="129" t="n">
        <x:f>O37-P37</x:f>
        <x:v>6.768364621722412</x:v>
      </x:c>
      <x:c r="R37" s="129" t="n">
        <x:f>'RGS_Ground_Run'!U41</x:f>
        <x:v>0</x:v>
      </x:c>
      <x:c r="S37" s="129" t="n">
        <x:f>'Edge_Run'!S41</x:f>
        <x:v>0</x:v>
      </x:c>
      <x:c r="T37" s="129" t="n">
        <x:f>'RGS_Ground_Run'!S41</x:f>
        <x:v>0</x:v>
      </x:c>
      <x:c r="U37" s="129" t="n">
        <x:f>'Edge_Run'!R41</x:f>
        <x:v>0</x:v>
      </x:c>
      <x:c r="V37" s="120" t="n">
        <x:f>'RGS_Ground_Run'!W41</x:f>
        <x:v>1</x:v>
      </x:c>
      <x:c r="W37" s="120" t="n">
        <x:f>'Edge_Run'!U41</x:f>
        <x:v>1</x:v>
      </x:c>
      <x:c r="X37" s="120" t="n">
        <x:f>'RGS_Ground_Run'!X41</x:f>
        <x:v>1</x:v>
      </x:c>
      <x:c r="Y37" s="120" t="n">
        <x:f>'Edge_Run'!V41</x:f>
        <x:v>1</x:v>
      </x:c>
      <x:c r="Z37" s="120" t="n">
        <x:f>Y37-X37</x:f>
        <x:v>0</x:v>
      </x:c>
      <x:c r="AA37" s="120" t="n">
        <x:f>1-V37</x:f>
        <x:v>0</x:v>
      </x:c>
      <x:c r="AB37" s="120" t="n">
        <x:f>1-W37</x:f>
        <x:v>0</x:v>
      </x:c>
      <x:c r="AC37" s="120" t="n">
        <x:f>'RGS_Ground_Run'!O41</x:f>
        <x:v>5.6158176891388205</x:v>
      </x:c>
      <x:c r="AD37" s="120" t="n">
        <x:f>'Edge_Run'!D41</x:f>
        <x:v>16.84745306741646</x:v>
      </x:c>
      <x:c r="AE37" s="120" t="n">
        <x:f>'RGS_Ground_Run'!D41</x:f>
        <x:v>300</x:v>
      </x:c>
      <x:c r="AF37" s="120" t="n">
        <x:f>'Edge_Run'!H41</x:f>
        <x:v>75</x:v>
      </x:c>
    </x:row>
    <x:row r="38">
      <x:c r="A38" s="120" t="n">
        <x:v>1</x:v>
      </x:c>
      <x:c r="B38" s="120" t="n">
        <x:v>37</x:v>
      </x:c>
      <x:c r="C38" s="120" t="n">
        <x:v>37</x:v>
      </x:c>
      <x:c r="D38" s="120" t="n">
        <x:v>1707</x:v>
      </x:c>
      <x:c r="E38" s="120" t="n">
        <x:v>1706</x:v>
      </x:c>
      <x:c r="F38" s="120" t="n">
        <x:v>0</x:v>
      </x:c>
      <x:c r="G38" s="120" t="str">
        <x:v>Normal</x:v>
      </x:c>
      <x:c r="H38" s="120" t="str">
        <x:v>Routine</x:v>
      </x:c>
      <x:c r="I38" s="120" t="n">
        <x:v>1</x:v>
      </x:c>
      <x:c r="J38" s="120" t="str">
        <x:v>CADC0888</x:v>
      </x:c>
      <x:c r="K38" s="120" t="n">
        <x:v>5</x:v>
      </x:c>
      <x:c r="L38" s="120" t="n">
        <x:v>480</x:v>
      </x:c>
      <x:c r="M38" s="120" t="n">
        <x:v>97</x:v>
      </x:c>
      <x:c r="N38" s="127" t="n">
        <x:v>1.3857142857142857</x:v>
      </x:c>
      <x:c r="O38" s="129" t="n">
        <x:f>'RGS_Ground_Run'!Q42</x:f>
        <x:v>30.49362993979412</x:v>
      </x:c>
      <x:c r="P38" s="129" t="n">
        <x:f>'Edge_Run'!O42</x:f>
        <x:v>25.44088981938239</x:v>
      </x:c>
      <x:c r="Q38" s="129" t="n">
        <x:f>O38-P38</x:f>
        <x:v>5.052740120411727</x:v>
      </x:c>
      <x:c r="R38" s="129" t="n">
        <x:f>'RGS_Ground_Run'!U42</x:f>
        <x:v>0</x:v>
      </x:c>
      <x:c r="S38" s="129" t="n">
        <x:f>'Edge_Run'!S42</x:f>
        <x:v>0</x:v>
      </x:c>
      <x:c r="T38" s="129" t="n">
        <x:f>'RGS_Ground_Run'!S42</x:f>
        <x:v>0</x:v>
      </x:c>
      <x:c r="U38" s="129" t="n">
        <x:f>'Edge_Run'!R42</x:f>
        <x:v>0</x:v>
      </x:c>
      <x:c r="V38" s="120" t="n">
        <x:f>'RGS_Ground_Run'!W42</x:f>
        <x:v>1</x:v>
      </x:c>
      <x:c r="W38" s="120" t="n">
        <x:f>'Edge_Run'!U42</x:f>
        <x:v>1</x:v>
      </x:c>
      <x:c r="X38" s="120" t="n">
        <x:f>'RGS_Ground_Run'!X42</x:f>
        <x:v>1</x:v>
      </x:c>
      <x:c r="Y38" s="120" t="n">
        <x:f>'Edge_Run'!V42</x:f>
        <x:v>1</x:v>
      </x:c>
      <x:c r="Z38" s="120" t="n">
        <x:f>Y38-X38</x:f>
        <x:v>0</x:v>
      </x:c>
      <x:c r="AA38" s="120" t="n">
        <x:f>1-V38</x:f>
        <x:v>0</x:v>
      </x:c>
      <x:c r="AB38" s="120" t="n">
        <x:f>1-W38</x:f>
        <x:v>0</x:v>
      </x:c>
      <x:c r="AC38" s="120" t="n">
        <x:f>'RGS_Ground_Run'!O42</x:f>
        <x:v>6.473629939794204</x:v>
      </x:c>
      <x:c r="AD38" s="120" t="n">
        <x:f>'Edge_Run'!D42</x:f>
        <x:v>19.420889819382612</x:v>
      </x:c>
      <x:c r="AE38" s="120" t="n">
        <x:f>'RGS_Ground_Run'!D42</x:f>
        <x:v>300</x:v>
      </x:c>
      <x:c r="AF38" s="120" t="n">
        <x:f>'Edge_Run'!H42</x:f>
        <x:v>75</x:v>
      </x:c>
    </x:row>
    <x:row r="39">
      <x:c r="A39" s="120" t="n">
        <x:v>1</x:v>
      </x:c>
      <x:c r="B39" s="120" t="n">
        <x:v>38</x:v>
      </x:c>
      <x:c r="C39" s="120" t="n">
        <x:v>38</x:v>
      </x:c>
      <x:c r="D39" s="120" t="n">
        <x:v>618</x:v>
      </x:c>
      <x:c r="E39" s="120" t="n">
        <x:v>617</x:v>
      </x:c>
      <x:c r="F39" s="120" t="n">
        <x:v>1</x:v>
      </x:c>
      <x:c r="G39" s="120" t="str">
        <x:v>Anomalous</x:v>
      </x:c>
      <x:c r="H39" s="120" t="str">
        <x:v>Priority</x:v>
      </x:c>
      <x:c r="I39" s="120" t="n">
        <x:v>1</x:v>
      </x:c>
      <x:c r="J39" s="120" t="str">
        <x:v>CADC0873</x:v>
      </x:c>
      <x:c r="K39" s="120" t="n">
        <x:v>1</x:v>
      </x:c>
      <x:c r="L39" s="120" t="n">
        <x:v>299</x:v>
      </x:c>
      <x:c r="M39" s="120" t="n">
        <x:v>300</x:v>
      </x:c>
      <x:c r="N39" s="127" t="n">
        <x:v>4.285714285714286</x:v>
      </x:c>
      <x:c r="O39" s="129" t="n">
        <x:f>'RGS_Ground_Run'!Q43</x:f>
        <x:v>27.843315468521723</x:v>
      </x:c>
      <x:c r="P39" s="129" t="n">
        <x:f>'Edge_Run'!O43</x:f>
        <x:v>17.48994640556475</x:v>
      </x:c>
      <x:c r="Q39" s="129" t="n">
        <x:f>O39-P39</x:f>
        <x:v>10.353369062956972</x:v>
      </x:c>
      <x:c r="R39" s="129" t="n">
        <x:f>'RGS_Ground_Run'!U43</x:f>
        <x:v>0</x:v>
      </x:c>
      <x:c r="S39" s="129" t="n">
        <x:f>'Edge_Run'!S43</x:f>
        <x:v>0</x:v>
      </x:c>
      <x:c r="T39" s="129" t="n">
        <x:f>'RGS_Ground_Run'!S43</x:f>
        <x:v>0</x:v>
      </x:c>
      <x:c r="U39" s="129" t="n">
        <x:f>'Edge_Run'!R43</x:f>
        <x:v>0</x:v>
      </x:c>
      <x:c r="V39" s="120" t="n">
        <x:f>'RGS_Ground_Run'!W43</x:f>
        <x:v>1</x:v>
      </x:c>
      <x:c r="W39" s="120" t="n">
        <x:f>'Edge_Run'!U43</x:f>
        <x:v>1</x:v>
      </x:c>
      <x:c r="X39" s="120" t="n">
        <x:f>'RGS_Ground_Run'!X43</x:f>
        <x:v>1</x:v>
      </x:c>
      <x:c r="Y39" s="120" t="n">
        <x:f>'Edge_Run'!V43</x:f>
        <x:v>1</x:v>
      </x:c>
      <x:c r="Z39" s="120" t="n">
        <x:f>Y39-X39</x:f>
        <x:v>0</x:v>
      </x:c>
      <x:c r="AA39" s="120" t="n">
        <x:f>1-V39</x:f>
        <x:v>0</x:v>
      </x:c>
      <x:c r="AB39" s="120" t="n">
        <x:f>1-W39</x:f>
        <x:v>0</x:v>
      </x:c>
      <x:c r="AC39" s="120" t="n">
        <x:f>'RGS_Ground_Run'!O43</x:f>
        <x:v>3.823315468521645</x:v>
      </x:c>
      <x:c r="AD39" s="120" t="n">
        <x:f>'Edge_Run'!D43</x:f>
        <x:v>11.469946405564935</x:v>
      </x:c>
      <x:c r="AE39" s="120" t="n">
        <x:f>'RGS_Ground_Run'!D43</x:f>
        <x:v>300</x:v>
      </x:c>
      <x:c r="AF39" s="120" t="n">
        <x:f>'Edge_Run'!H43</x:f>
        <x:v>75</x:v>
      </x:c>
    </x:row>
    <x:row r="40">
      <x:c r="A40" s="120" t="n">
        <x:v>1</x:v>
      </x:c>
      <x:c r="B40" s="120" t="n">
        <x:v>39</x:v>
      </x:c>
      <x:c r="C40" s="120" t="n">
        <x:v>39</x:v>
      </x:c>
      <x:c r="D40" s="120" t="n">
        <x:v>3</x:v>
      </x:c>
      <x:c r="E40" s="120" t="n">
        <x:v>2</x:v>
      </x:c>
      <x:c r="F40" s="120" t="n">
        <x:v>1</x:v>
      </x:c>
      <x:c r="G40" s="120" t="str">
        <x:v>Anomalous</x:v>
      </x:c>
      <x:c r="H40" s="120" t="str">
        <x:v>Priority</x:v>
      </x:c>
      <x:c r="I40" s="120" t="n">
        <x:v>1</x:v>
      </x:c>
      <x:c r="J40" s="120" t="str">
        <x:v>CADC0872</x:v>
      </x:c>
      <x:c r="K40" s="120" t="n">
        <x:v>1</x:v>
      </x:c>
      <x:c r="L40" s="120" t="n">
        <x:v>476</x:v>
      </x:c>
      <x:c r="M40" s="120" t="n">
        <x:v>477</x:v>
      </x:c>
      <x:c r="N40" s="127" t="n">
        <x:v>6.814285714285714</x:v>
      </x:c>
      <x:c r="O40" s="129" t="n">
        <x:f>'RGS_Ground_Run'!Q44</x:f>
        <x:v>30.89689662865112</x:v>
      </x:c>
      <x:c r="P40" s="129" t="n">
        <x:f>'Edge_Run'!O44</x:f>
        <x:v>26.650689885953398</x:v>
      </x:c>
      <x:c r="Q40" s="129" t="n">
        <x:f>O40-P40</x:f>
        <x:v>4.246206742697723</x:v>
      </x:c>
      <x:c r="R40" s="129" t="n">
        <x:f>'RGS_Ground_Run'!U44</x:f>
        <x:v>0</x:v>
      </x:c>
      <x:c r="S40" s="129" t="n">
        <x:f>'Edge_Run'!S44</x:f>
        <x:v>0</x:v>
      </x:c>
      <x:c r="T40" s="129" t="n">
        <x:f>'RGS_Ground_Run'!S44</x:f>
        <x:v>0</x:v>
      </x:c>
      <x:c r="U40" s="129" t="n">
        <x:f>'Edge_Run'!R44</x:f>
        <x:v>0</x:v>
      </x:c>
      <x:c r="V40" s="120" t="n">
        <x:f>'RGS_Ground_Run'!W44</x:f>
        <x:v>1</x:v>
      </x:c>
      <x:c r="W40" s="120" t="n">
        <x:f>'Edge_Run'!U44</x:f>
        <x:v>1</x:v>
      </x:c>
      <x:c r="X40" s="120" t="n">
        <x:f>'RGS_Ground_Run'!X44</x:f>
        <x:v>1</x:v>
      </x:c>
      <x:c r="Y40" s="120" t="n">
        <x:f>'Edge_Run'!V44</x:f>
        <x:v>1</x:v>
      </x:c>
      <x:c r="Z40" s="120" t="n">
        <x:f>Y40-X40</x:f>
        <x:v>0</x:v>
      </x:c>
      <x:c r="AA40" s="120" t="n">
        <x:f>1-V40</x:f>
        <x:v>0</x:v>
      </x:c>
      <x:c r="AB40" s="120" t="n">
        <x:f>1-W40</x:f>
        <x:v>0</x:v>
      </x:c>
      <x:c r="AC40" s="120" t="n">
        <x:f>'RGS_Ground_Run'!O44</x:f>
        <x:v>6.876896628651202</x:v>
      </x:c>
      <x:c r="AD40" s="120" t="n">
        <x:f>'Edge_Run'!D44</x:f>
        <x:v>20.630689885953604</x:v>
      </x:c>
      <x:c r="AE40" s="120" t="n">
        <x:f>'RGS_Ground_Run'!D44</x:f>
        <x:v>300</x:v>
      </x:c>
      <x:c r="AF40" s="120" t="n">
        <x:f>'Edge_Run'!H44</x:f>
        <x:v>75</x:v>
      </x:c>
    </x:row>
    <x:row r="41">
      <x:c r="A41" s="120" t="n">
        <x:v>1</x:v>
      </x:c>
      <x:c r="B41" s="120" t="n">
        <x:v>40</x:v>
      </x:c>
      <x:c r="C41" s="120" t="n">
        <x:v>40</x:v>
      </x:c>
      <x:c r="D41" s="120" t="n">
        <x:v>752</x:v>
      </x:c>
      <x:c r="E41" s="120" t="n">
        <x:v>751</x:v>
      </x:c>
      <x:c r="F41" s="120" t="n">
        <x:v>0</x:v>
      </x:c>
      <x:c r="G41" s="120" t="str">
        <x:v>Normal</x:v>
      </x:c>
      <x:c r="H41" s="120" t="str">
        <x:v>Routine</x:v>
      </x:c>
      <x:c r="I41" s="120" t="n">
        <x:v>1</x:v>
      </x:c>
      <x:c r="J41" s="120" t="str">
        <x:v>CADC0874</x:v>
      </x:c>
      <x:c r="K41" s="120" t="n">
        <x:v>5</x:v>
      </x:c>
      <x:c r="L41" s="120" t="n">
        <x:v>279</x:v>
      </x:c>
      <x:c r="M41" s="120" t="n">
        <x:v>57</x:v>
      </x:c>
      <x:c r="N41" s="127" t="n">
        <x:v>0.8142857142857143</x:v>
      </x:c>
      <x:c r="O41" s="129" t="n">
        <x:f>'RGS_Ground_Run'!Q45</x:f>
        <x:v>24.438762016796318</x:v>
      </x:c>
      <x:c r="P41" s="129" t="n">
        <x:f>'Edge_Run'!O45</x:f>
        <x:v>7.27628605038899</x:v>
      </x:c>
      <x:c r="Q41" s="129" t="n">
        <x:f>O41-P41</x:f>
        <x:v>17.162475966407328</x:v>
      </x:c>
      <x:c r="R41" s="129" t="n">
        <x:f>'RGS_Ground_Run'!U45</x:f>
        <x:v>0</x:v>
      </x:c>
      <x:c r="S41" s="129" t="n">
        <x:f>'Edge_Run'!S45</x:f>
        <x:v>0</x:v>
      </x:c>
      <x:c r="T41" s="129" t="n">
        <x:f>'RGS_Ground_Run'!S45</x:f>
        <x:v>0</x:v>
      </x:c>
      <x:c r="U41" s="129" t="n">
        <x:f>'Edge_Run'!R45</x:f>
        <x:v>0</x:v>
      </x:c>
      <x:c r="V41" s="120" t="n">
        <x:f>'RGS_Ground_Run'!W45</x:f>
        <x:v>1</x:v>
      </x:c>
      <x:c r="W41" s="120" t="n">
        <x:f>'Edge_Run'!U45</x:f>
        <x:v>1</x:v>
      </x:c>
      <x:c r="X41" s="120" t="n">
        <x:f>'RGS_Ground_Run'!X45</x:f>
        <x:v>1</x:v>
      </x:c>
      <x:c r="Y41" s="120" t="n">
        <x:f>'Edge_Run'!V45</x:f>
        <x:v>1</x:v>
      </x:c>
      <x:c r="Z41" s="120" t="n">
        <x:f>Y41-X41</x:f>
        <x:v>0</x:v>
      </x:c>
      <x:c r="AA41" s="120" t="n">
        <x:f>1-V41</x:f>
        <x:v>0</x:v>
      </x:c>
      <x:c r="AB41" s="120" t="n">
        <x:f>1-W41</x:f>
        <x:v>0</x:v>
      </x:c>
      <x:c r="AC41" s="120" t="n">
        <x:f>'RGS_Ground_Run'!O45</x:f>
        <x:v>0.41876201679640374</x:v>
      </x:c>
      <x:c r="AD41" s="120" t="n">
        <x:f>'Edge_Run'!D45</x:f>
        <x:v>1.2562860503892113</x:v>
      </x:c>
      <x:c r="AE41" s="120" t="n">
        <x:f>'RGS_Ground_Run'!D45</x:f>
        <x:v>300</x:v>
      </x:c>
      <x:c r="AF41" s="120" t="n">
        <x:f>'Edge_Run'!H45</x:f>
        <x:v>75</x:v>
      </x:c>
    </x:row>
    <x:row r="42">
      <x:c r="A42" s="120" t="n">
        <x:v>1</x:v>
      </x:c>
      <x:c r="B42" s="120" t="n">
        <x:v>41</x:v>
      </x:c>
      <x:c r="C42" s="120" t="n">
        <x:v>41</x:v>
      </x:c>
      <x:c r="D42" s="120" t="n">
        <x:v>828</x:v>
      </x:c>
      <x:c r="E42" s="120" t="n">
        <x:v>827</x:v>
      </x:c>
      <x:c r="F42" s="120" t="n">
        <x:v>0</x:v>
      </x:c>
      <x:c r="G42" s="120" t="str">
        <x:v>Normal</x:v>
      </x:c>
      <x:c r="H42" s="120" t="str">
        <x:v>Routine</x:v>
      </x:c>
      <x:c r="I42" s="120" t="n">
        <x:v>0</x:v>
      </x:c>
      <x:c r="J42" s="120" t="str">
        <x:v>CADC0892</x:v>
      </x:c>
      <x:c r="K42" s="120" t="n">
        <x:v>1</x:v>
      </x:c>
      <x:c r="L42" s="120" t="n">
        <x:v>229</x:v>
      </x:c>
      <x:c r="M42" s="120" t="n">
        <x:v>230</x:v>
      </x:c>
      <x:c r="N42" s="127" t="n">
        <x:v>3.2857142857142856</x:v>
      </x:c>
      <x:c r="O42" s="129" t="n">
        <x:f>'RGS_Ground_Run'!Q46</x:f>
        <x:v>32.77977467363144</x:v>
      </x:c>
      <x:c r="P42" s="129" t="n">
        <x:f>'Edge_Run'!O46</x:f>
        <x:v>15.92122383809874</x:v>
      </x:c>
      <x:c r="Q42" s="129" t="n">
        <x:f>O42-P42</x:f>
        <x:v>16.858550835532697</x:v>
      </x:c>
      <x:c r="R42" s="129" t="n">
        <x:f>'RGS_Ground_Run'!U46</x:f>
        <x:v>5.459366727598535</x:v>
      </x:c>
      <x:c r="S42" s="129" t="n">
        <x:f>'Edge_Run'!S46</x:f>
        <x:v>0</x:v>
      </x:c>
      <x:c r="T42" s="129" t="n">
        <x:f>'RGS_Ground_Run'!S46</x:f>
        <x:v>0</x:v>
      </x:c>
      <x:c r="U42" s="129" t="n">
        <x:f>'Edge_Run'!R46</x:f>
        <x:v>0</x:v>
      </x:c>
      <x:c r="V42" s="120" t="n">
        <x:f>'RGS_Ground_Run'!W46</x:f>
        <x:v>1</x:v>
      </x:c>
      <x:c r="W42" s="120" t="n">
        <x:f>'Edge_Run'!U46</x:f>
        <x:v>1</x:v>
      </x:c>
      <x:c r="X42" s="120" t="n">
        <x:f>'RGS_Ground_Run'!X46</x:f>
        <x:v>1</x:v>
      </x:c>
      <x:c r="Y42" s="120" t="n">
        <x:f>'Edge_Run'!V46</x:f>
        <x:v>1</x:v>
      </x:c>
      <x:c r="Z42" s="120" t="n">
        <x:f>Y42-X42</x:f>
        <x:v>0</x:v>
      </x:c>
      <x:c r="AA42" s="120" t="n">
        <x:f>1-V42</x:f>
        <x:v>0</x:v>
      </x:c>
      <x:c r="AB42" s="120" t="n">
        <x:f>1-W42</x:f>
        <x:v>0</x:v>
      </x:c>
      <x:c r="AC42" s="120" t="n">
        <x:f>'RGS_Ground_Run'!O46</x:f>
        <x:v>3.300407946032889</x:v>
      </x:c>
      <x:c r="AD42" s="120" t="n">
        <x:f>'Edge_Run'!D46</x:f>
        <x:v>9.901223838098666</x:v>
      </x:c>
      <x:c r="AE42" s="120" t="n">
        <x:f>'RGS_Ground_Run'!D46</x:f>
        <x:v>300</x:v>
      </x:c>
      <x:c r="AF42" s="120" t="n">
        <x:f>'Edge_Run'!H46</x:f>
        <x:v>75</x:v>
      </x:c>
    </x:row>
    <x:row r="43">
      <x:c r="A43" s="120" t="n">
        <x:v>1</x:v>
      </x:c>
      <x:c r="B43" s="120" t="n">
        <x:v>42</x:v>
      </x:c>
      <x:c r="C43" s="120" t="n">
        <x:v>42</x:v>
      </x:c>
      <x:c r="D43" s="120" t="n">
        <x:v>1673</x:v>
      </x:c>
      <x:c r="E43" s="120" t="n">
        <x:v>1672</x:v>
      </x:c>
      <x:c r="F43" s="120" t="n">
        <x:v>1</x:v>
      </x:c>
      <x:c r="G43" s="120" t="str">
        <x:v>Anomalous</x:v>
      </x:c>
      <x:c r="H43" s="120" t="str">
        <x:v>Priority</x:v>
      </x:c>
      <x:c r="I43" s="120" t="n">
        <x:v>1</x:v>
      </x:c>
      <x:c r="J43" s="120" t="str">
        <x:v>CADC0888</x:v>
      </x:c>
      <x:c r="K43" s="120" t="n">
        <x:v>5</x:v>
      </x:c>
      <x:c r="L43" s="120" t="n">
        <x:v>240</x:v>
      </x:c>
      <x:c r="M43" s="120" t="n">
        <x:v>49</x:v>
      </x:c>
      <x:c r="N43" s="127" t="n">
        <x:v>0.7</x:v>
      </x:c>
      <x:c r="O43" s="129" t="n">
        <x:f>'RGS_Ground_Run'!Q47</x:f>
        <x:v>25.65558203163482</x:v>
      </x:c>
      <x:c r="P43" s="129" t="n">
        <x:f>'Edge_Run'!O47</x:f>
        <x:v>10.926746094904956</x:v>
      </x:c>
      <x:c r="Q43" s="129" t="n">
        <x:f>O43-P43</x:f>
        <x:v>14.728835936729865</x:v>
      </x:c>
      <x:c r="R43" s="129" t="n">
        <x:f>'RGS_Ground_Run'!U47</x:f>
        <x:v>0</x:v>
      </x:c>
      <x:c r="S43" s="129" t="n">
        <x:f>'Edge_Run'!S47</x:f>
        <x:v>0</x:v>
      </x:c>
      <x:c r="T43" s="129" t="n">
        <x:f>'RGS_Ground_Run'!S47</x:f>
        <x:v>0</x:v>
      </x:c>
      <x:c r="U43" s="129" t="n">
        <x:f>'Edge_Run'!R47</x:f>
        <x:v>0</x:v>
      </x:c>
      <x:c r="V43" s="120" t="n">
        <x:f>'RGS_Ground_Run'!W47</x:f>
        <x:v>1</x:v>
      </x:c>
      <x:c r="W43" s="120" t="n">
        <x:f>'Edge_Run'!U47</x:f>
        <x:v>1</x:v>
      </x:c>
      <x:c r="X43" s="120" t="n">
        <x:f>'RGS_Ground_Run'!X47</x:f>
        <x:v>1</x:v>
      </x:c>
      <x:c r="Y43" s="120" t="n">
        <x:f>'Edge_Run'!V47</x:f>
        <x:v>1</x:v>
      </x:c>
      <x:c r="Z43" s="120" t="n">
        <x:f>Y43-X43</x:f>
        <x:v>0</x:v>
      </x:c>
      <x:c r="AA43" s="120" t="n">
        <x:f>1-V43</x:f>
        <x:v>0</x:v>
      </x:c>
      <x:c r="AB43" s="120" t="n">
        <x:f>1-W43</x:f>
        <x:v>0</x:v>
      </x:c>
      <x:c r="AC43" s="120" t="n">
        <x:f>'RGS_Ground_Run'!O47</x:f>
        <x:v>1.6355820316350236</x:v>
      </x:c>
      <x:c r="AD43" s="120" t="n">
        <x:f>'Edge_Run'!D47</x:f>
        <x:v>4.9067460949050705</x:v>
      </x:c>
      <x:c r="AE43" s="120" t="n">
        <x:f>'RGS_Ground_Run'!D47</x:f>
        <x:v>300</x:v>
      </x:c>
      <x:c r="AF43" s="120" t="n">
        <x:f>'Edge_Run'!H47</x:f>
        <x:v>75</x:v>
      </x:c>
    </x:row>
    <x:row r="44">
      <x:c r="A44" s="120" t="n">
        <x:v>1</x:v>
      </x:c>
      <x:c r="B44" s="120" t="n">
        <x:v>43</x:v>
      </x:c>
      <x:c r="C44" s="120" t="n">
        <x:v>43</x:v>
      </x:c>
      <x:c r="D44" s="120" t="n">
        <x:v>1600</x:v>
      </x:c>
      <x:c r="E44" s="120" t="n">
        <x:v>1599</x:v>
      </x:c>
      <x:c r="F44" s="120" t="n">
        <x:v>0</x:v>
      </x:c>
      <x:c r="G44" s="120" t="str">
        <x:v>Normal</x:v>
      </x:c>
      <x:c r="H44" s="120" t="str">
        <x:v>Routine</x:v>
      </x:c>
      <x:c r="I44" s="120" t="n">
        <x:v>1</x:v>
      </x:c>
      <x:c r="J44" s="120" t="str">
        <x:v>CADC0888</x:v>
      </x:c>
      <x:c r="K44" s="120" t="n">
        <x:v>5</x:v>
      </x:c>
      <x:c r="L44" s="120" t="n">
        <x:v>180</x:v>
      </x:c>
      <x:c r="M44" s="120" t="n">
        <x:v>37</x:v>
      </x:c>
      <x:c r="N44" s="127" t="n">
        <x:v>0.5285714285714286</x:v>
      </x:c>
      <x:c r="O44" s="129" t="n">
        <x:f>'RGS_Ground_Run'!Q48</x:f>
        <x:v>181.5145823597104</x:v>
      </x:c>
      <x:c r="P44" s="129" t="n">
        <x:f>'Edge_Run'!O48</x:f>
        <x:v>20.62748083170891</x:v>
      </x:c>
      <x:c r="Q44" s="129" t="n">
        <x:f>O44-P44</x:f>
        <x:v>160.8871015280015</x:v>
      </x:c>
      <x:c r="R44" s="129" t="n">
        <x:f>'RGS_Ground_Run'!U48</x:f>
        <x:v>152.62542208247396</x:v>
      </x:c>
      <x:c r="S44" s="129" t="n">
        <x:f>'Edge_Run'!S48</x:f>
        <x:v>0</x:v>
      </x:c>
      <x:c r="T44" s="129" t="n">
        <x:f>'RGS_Ground_Run'!S48</x:f>
        <x:v>134.72417308013382</x:v>
      </x:c>
      <x:c r="U44" s="129" t="n">
        <x:f>'Edge_Run'!R48</x:f>
        <x:v>0</x:v>
      </x:c>
      <x:c r="V44" s="120" t="n">
        <x:f>'RGS_Ground_Run'!W48</x:f>
        <x:v>1</x:v>
      </x:c>
      <x:c r="W44" s="120" t="n">
        <x:f>'Edge_Run'!U48</x:f>
        <x:v>1</x:v>
      </x:c>
      <x:c r="X44" s="120" t="n">
        <x:f>'RGS_Ground_Run'!X48</x:f>
        <x:v>0</x:v>
      </x:c>
      <x:c r="Y44" s="120" t="n">
        <x:f>'Edge_Run'!V48</x:f>
        <x:v>1</x:v>
      </x:c>
      <x:c r="Z44" s="120" t="n">
        <x:f>Y44-X44</x:f>
        <x:v>1</x:v>
      </x:c>
      <x:c r="AA44" s="120" t="n">
        <x:f>1-V44</x:f>
        <x:v>0</x:v>
      </x:c>
      <x:c r="AB44" s="120" t="n">
        <x:f>1-W44</x:f>
        <x:v>0</x:v>
      </x:c>
      <x:c r="AC44" s="120" t="n">
        <x:f>'RGS_Ground_Run'!O48</x:f>
        <x:v>4.869160277236359</x:v>
      </x:c>
      <x:c r="AD44" s="120" t="n">
        <x:f>'Edge_Run'!D48</x:f>
        <x:v>14.607480831709077</x:v>
      </x:c>
      <x:c r="AE44" s="120" t="n">
        <x:f>'RGS_Ground_Run'!D48</x:f>
        <x:v>300</x:v>
      </x:c>
      <x:c r="AF44" s="120" t="n">
        <x:f>'Edge_Run'!H48</x:f>
        <x:v>75</x:v>
      </x:c>
    </x:row>
    <x:row r="45">
      <x:c r="A45" s="120" t="n">
        <x:v>1</x:v>
      </x:c>
      <x:c r="B45" s="120" t="n">
        <x:v>44</x:v>
      </x:c>
      <x:c r="C45" s="120" t="n">
        <x:v>44</x:v>
      </x:c>
      <x:c r="D45" s="120" t="n">
        <x:v>329</x:v>
      </x:c>
      <x:c r="E45" s="120" t="n">
        <x:v>328</x:v>
      </x:c>
      <x:c r="F45" s="120" t="n">
        <x:v>1</x:v>
      </x:c>
      <x:c r="G45" s="120" t="str">
        <x:v>Anomalous</x:v>
      </x:c>
      <x:c r="H45" s="120" t="str">
        <x:v>Priority</x:v>
      </x:c>
      <x:c r="I45" s="120" t="n">
        <x:v>0</x:v>
      </x:c>
      <x:c r="J45" s="120" t="str">
        <x:v>CADC0874</x:v>
      </x:c>
      <x:c r="K45" s="120" t="n">
        <x:v>1</x:v>
      </x:c>
      <x:c r="L45" s="120" t="n">
        <x:v>748</x:v>
      </x:c>
      <x:c r="M45" s="120" t="n">
        <x:v>749</x:v>
      </x:c>
      <x:c r="N45" s="127" t="n">
        <x:v>10.7</x:v>
      </x:c>
      <x:c r="O45" s="129" t="n">
        <x:f>'RGS_Ground_Run'!Q49</x:f>
        <x:v>166.66463779830974</x:v>
      </x:c>
      <x:c r="P45" s="129" t="n">
        <x:f>'Edge_Run'!O49</x:f>
        <x:v>120.96090327917273</x:v>
      </x:c>
      <x:c r="Q45" s="129" t="n">
        <x:f>O45-P45</x:f>
        <x:v>45.703734519137015</x:v>
      </x:c>
      <x:c r="R45" s="129" t="n">
        <x:f>'RGS_Ground_Run'!U49</x:f>
        <x:v>138.96090327917273</x:v>
      </x:c>
      <x:c r="S45" s="129" t="n">
        <x:f>'Edge_Run'!S49</x:f>
        <x:v>103.8896997217621</x:v>
      </x:c>
      <x:c r="T45" s="129" t="n">
        <x:f>'RGS_Ground_Run'!S49</x:f>
        <x:v>0</x:v>
      </x:c>
      <x:c r="U45" s="129" t="n">
        <x:f>'Edge_Run'!R49</x:f>
        <x:v>103.8896997217621</x:v>
      </x:c>
      <x:c r="V45" s="120" t="n">
        <x:f>'RGS_Ground_Run'!W49</x:f>
        <x:v>1</x:v>
      </x:c>
      <x:c r="W45" s="120" t="n">
        <x:f>'Edge_Run'!U49</x:f>
        <x:v>1</x:v>
      </x:c>
      <x:c r="X45" s="120" t="n">
        <x:f>'RGS_Ground_Run'!X49</x:f>
        <x:v>0</x:v>
      </x:c>
      <x:c r="Y45" s="120" t="n">
        <x:f>'Edge_Run'!V49</x:f>
        <x:v>0</x:v>
      </x:c>
      <x:c r="Z45" s="120" t="n">
        <x:f>Y45-X45</x:f>
        <x:v>0</x:v>
      </x:c>
      <x:c r="AA45" s="120" t="n">
        <x:f>1-V45</x:f>
        <x:v>0</x:v>
      </x:c>
      <x:c r="AB45" s="120" t="n">
        <x:f>1-W45</x:f>
        <x:v>0</x:v>
      </x:c>
      <x:c r="AC45" s="120" t="n">
        <x:f>'RGS_Ground_Run'!O49</x:f>
        <x:v>3.683734519136872</x:v>
      </x:c>
      <x:c r="AD45" s="120" t="n">
        <x:f>'Edge_Run'!D49</x:f>
        <x:v>11.051203557410616</x:v>
      </x:c>
      <x:c r="AE45" s="120" t="n">
        <x:f>'RGS_Ground_Run'!D49</x:f>
        <x:v>300</x:v>
      </x:c>
      <x:c r="AF45" s="120" t="n">
        <x:f>'Edge_Run'!H49</x:f>
        <x:v>75</x:v>
      </x:c>
    </x:row>
    <x:row r="46">
      <x:c r="A46" s="120" t="n">
        <x:v>1</x:v>
      </x:c>
      <x:c r="B46" s="120" t="n">
        <x:v>45</x:v>
      </x:c>
      <x:c r="C46" s="120" t="n">
        <x:v>45</x:v>
      </x:c>
      <x:c r="D46" s="120" t="n">
        <x:v>629</x:v>
      </x:c>
      <x:c r="E46" s="120" t="n">
        <x:v>628</x:v>
      </x:c>
      <x:c r="F46" s="120" t="n">
        <x:v>0</x:v>
      </x:c>
      <x:c r="G46" s="120" t="str">
        <x:v>Normal</x:v>
      </x:c>
      <x:c r="H46" s="120" t="str">
        <x:v>Routine</x:v>
      </x:c>
      <x:c r="I46" s="120" t="n">
        <x:v>0</x:v>
      </x:c>
      <x:c r="J46" s="120" t="str">
        <x:v>CADC0873</x:v>
      </x:c>
      <x:c r="K46" s="120" t="n">
        <x:v>1</x:v>
      </x:c>
      <x:c r="L46" s="120" t="n">
        <x:v>329</x:v>
      </x:c>
      <x:c r="M46" s="120" t="n">
        <x:v>330</x:v>
      </x:c>
      <x:c r="N46" s="127" t="n">
        <x:v>4.714285714285714</x:v>
      </x:c>
      <x:c r="O46" s="129" t="n">
        <x:f>'RGS_Ground_Run'!Q50</x:f>
        <x:v>148.89754432342397</x:v>
      </x:c>
      <x:c r="P46" s="129" t="n">
        <x:f>'Edge_Run'!O50</x:f>
        <x:v>87.20986612913475</x:v>
      </x:c>
      <x:c r="Q46" s="129" t="n">
        <x:f>O46-P46</x:f>
        <x:v>61.68767819428922</x:v>
      </x:c>
      <x:c r="R46" s="129" t="n">
        <x:f>'RGS_Ground_Run'!U50</x:f>
        <x:v>123.20986612913475</x:v>
      </x:c>
      <x:c r="S46" s="129" t="n">
        <x:f>'Edge_Run'!S50</x:f>
        <x:v>76.18683154626751</x:v>
      </x:c>
      <x:c r="T46" s="129" t="n">
        <x:f>'RGS_Ground_Run'!S50</x:f>
        <x:v>0</x:v>
      </x:c>
      <x:c r="U46" s="129" t="n">
        <x:f>'Edge_Run'!R50</x:f>
        <x:v>0</x:v>
      </x:c>
      <x:c r="V46" s="120" t="n">
        <x:f>'RGS_Ground_Run'!W50</x:f>
        <x:v>1</x:v>
      </x:c>
      <x:c r="W46" s="120" t="n">
        <x:f>'Edge_Run'!U50</x:f>
        <x:v>1</x:v>
      </x:c>
      <x:c r="X46" s="120" t="n">
        <x:f>'RGS_Ground_Run'!X50</x:f>
        <x:v>0</x:v>
      </x:c>
      <x:c r="Y46" s="120" t="n">
        <x:f>'Edge_Run'!V50</x:f>
        <x:v>1</x:v>
      </x:c>
      <x:c r="Z46" s="120" t="n">
        <x:f>Y46-X46</x:f>
        <x:v>1</x:v>
      </x:c>
      <x:c r="AA46" s="120" t="n">
        <x:f>1-V46</x:f>
        <x:v>0</x:v>
      </x:c>
      <x:c r="AB46" s="120" t="n">
        <x:f>1-W46</x:f>
        <x:v>0</x:v>
      </x:c>
      <x:c r="AC46" s="120" t="n">
        <x:f>'RGS_Ground_Run'!O50</x:f>
        <x:v>1.6676781942890417</x:v>
      </x:c>
      <x:c r="AD46" s="120" t="n">
        <x:f>'Edge_Run'!D50</x:f>
        <x:v>5.003034582867125</x:v>
      </x:c>
      <x:c r="AE46" s="120" t="n">
        <x:f>'RGS_Ground_Run'!D50</x:f>
        <x:v>300</x:v>
      </x:c>
      <x:c r="AF46" s="120" t="n">
        <x:f>'Edge_Run'!H50</x:f>
        <x:v>75</x:v>
      </x:c>
    </x:row>
    <x:row r="47">
      <x:c r="A47" s="120" t="n">
        <x:v>1</x:v>
      </x:c>
      <x:c r="B47" s="120" t="n">
        <x:v>46</x:v>
      </x:c>
      <x:c r="C47" s="120" t="n">
        <x:v>46</x:v>
      </x:c>
      <x:c r="D47" s="120" t="n">
        <x:v>1183</x:v>
      </x:c>
      <x:c r="E47" s="120" t="n">
        <x:v>1182</x:v>
      </x:c>
      <x:c r="F47" s="120" t="n">
        <x:v>0</x:v>
      </x:c>
      <x:c r="G47" s="120" t="str">
        <x:v>Normal</x:v>
      </x:c>
      <x:c r="H47" s="120" t="str">
        <x:v>Routine</x:v>
      </x:c>
      <x:c r="I47" s="120" t="n">
        <x:v>0</x:v>
      </x:c>
      <x:c r="J47" s="120" t="str">
        <x:v>CADC0873</x:v>
      </x:c>
      <x:c r="K47" s="120" t="n">
        <x:v>5</x:v>
      </x:c>
      <x:c r="L47" s="120" t="n">
        <x:v>615</x:v>
      </x:c>
      <x:c r="M47" s="120" t="n">
        <x:v>124</x:v>
      </x:c>
      <x:c r="N47" s="127" t="n">
        <x:v>1.7714285714285714</x:v>
      </x:c>
      <x:c r="O47" s="129" t="n">
        <x:f>'RGS_Ground_Run'!Q51</x:f>
        <x:v>182.38381497682667</x:v>
      </x:c>
      <x:c r="P47" s="129" t="n">
        <x:f>'Edge_Run'!O51</x:f>
        <x:v>92.81491152770695</x:v>
      </x:c>
      <x:c r="Q47" s="129" t="n">
        <x:f>O47-P47</x:f>
        <x:v>89.56890344911972</x:v>
      </x:c>
      <x:c r="R47" s="129" t="n">
        <x:f>'RGS_Ground_Run'!U51</x:f>
        <x:v>146.81491152770695</x:v>
      </x:c>
      <x:c r="S47" s="129" t="n">
        <x:f>'Edge_Run'!S51</x:f>
        <x:v>52.14820118034777</x:v>
      </x:c>
      <x:c r="T47" s="129" t="n">
        <x:f>'RGS_Ground_Run'!S51</x:f>
        <x:v>0</x:v>
      </x:c>
      <x:c r="U47" s="129" t="n">
        <x:f>'Edge_Run'!R51</x:f>
        <x:v>0</x:v>
      </x:c>
      <x:c r="V47" s="120" t="n">
        <x:f>'RGS_Ground_Run'!W51</x:f>
        <x:v>1</x:v>
      </x:c>
      <x:c r="W47" s="120" t="n">
        <x:f>'Edge_Run'!U51</x:f>
        <x:v>1</x:v>
      </x:c>
      <x:c r="X47" s="120" t="n">
        <x:f>'RGS_Ground_Run'!X51</x:f>
        <x:v>0</x:v>
      </x:c>
      <x:c r="Y47" s="120" t="n">
        <x:f>'Edge_Run'!V51</x:f>
        <x:v>1</x:v>
      </x:c>
      <x:c r="Z47" s="120" t="n">
        <x:f>Y47-X47</x:f>
        <x:v>1</x:v>
      </x:c>
      <x:c r="AA47" s="120" t="n">
        <x:f>1-V47</x:f>
        <x:v>0</x:v>
      </x:c>
      <x:c r="AB47" s="120" t="n">
        <x:f>1-W47</x:f>
        <x:v>0</x:v>
      </x:c>
      <x:c r="AC47" s="120" t="n">
        <x:f>'RGS_Ground_Run'!O51</x:f>
        <x:v>11.548903449119665</x:v>
      </x:c>
      <x:c r="AD47" s="120" t="n">
        <x:f>'Edge_Run'!D51</x:f>
        <x:v>34.646710347359</x:v>
      </x:c>
      <x:c r="AE47" s="120" t="n">
        <x:f>'RGS_Ground_Run'!D51</x:f>
        <x:v>300</x:v>
      </x:c>
      <x:c r="AF47" s="120" t="n">
        <x:f>'Edge_Run'!H51</x:f>
        <x:v>75</x:v>
      </x:c>
    </x:row>
    <x:row r="48">
      <x:c r="A48" s="120" t="n">
        <x:v>1</x:v>
      </x:c>
      <x:c r="B48" s="120" t="n">
        <x:v>47</x:v>
      </x:c>
      <x:c r="C48" s="120" t="n">
        <x:v>47</x:v>
      </x:c>
      <x:c r="D48" s="120" t="n">
        <x:v>1057</x:v>
      </x:c>
      <x:c r="E48" s="120" t="n">
        <x:v>1056</x:v>
      </x:c>
      <x:c r="F48" s="120" t="n">
        <x:v>0</x:v>
      </x:c>
      <x:c r="G48" s="120" t="str">
        <x:v>Normal</x:v>
      </x:c>
      <x:c r="H48" s="120" t="str">
        <x:v>Routine</x:v>
      </x:c>
      <x:c r="I48" s="120" t="n">
        <x:v>1</x:v>
      </x:c>
      <x:c r="J48" s="120" t="str">
        <x:v>CADC0888</x:v>
      </x:c>
      <x:c r="K48" s="120" t="n">
        <x:v>5</x:v>
      </x:c>
      <x:c r="L48" s="120" t="n">
        <x:v>55</x:v>
      </x:c>
      <x:c r="M48" s="120" t="n">
        <x:v>12</x:v>
      </x:c>
      <x:c r="N48" s="127" t="n">
        <x:v>0.17142857142857143</x:v>
      </x:c>
      <x:c r="O48" s="129" t="n">
        <x:f>'RGS_Ground_Run'!Q52</x:f>
        <x:v>88.4965025431884</x:v>
      </x:c>
      <x:c r="P48" s="129" t="n">
        <x:f>'Edge_Run'!O52</x:f>
        <x:v>10.929339505071766</x:v>
      </x:c>
      <x:c r="Q48" s="129" t="n">
        <x:f>O48-P48</x:f>
        <x:v>77.56716303811663</x:v>
      </x:c>
      <x:c r="R48" s="129" t="n">
        <x:f>'RGS_Ground_Run'!U52</x:f>
        <x:v>62.840056041497974</x:v>
      </x:c>
      <x:c r="S48" s="129" t="n">
        <x:f>'Edge_Run'!S52</x:f>
        <x:v>0</x:v>
      </x:c>
      <x:c r="T48" s="129" t="n">
        <x:f>'RGS_Ground_Run'!S52</x:f>
        <x:v>0</x:v>
      </x:c>
      <x:c r="U48" s="129" t="n">
        <x:f>'Edge_Run'!R52</x:f>
        <x:v>0</x:v>
      </x:c>
      <x:c r="V48" s="120" t="n">
        <x:f>'RGS_Ground_Run'!W52</x:f>
        <x:v>1</x:v>
      </x:c>
      <x:c r="W48" s="120" t="n">
        <x:f>'Edge_Run'!U52</x:f>
        <x:v>1</x:v>
      </x:c>
      <x:c r="X48" s="120" t="n">
        <x:f>'RGS_Ground_Run'!X52</x:f>
        <x:v>1</x:v>
      </x:c>
      <x:c r="Y48" s="120" t="n">
        <x:f>'Edge_Run'!V52</x:f>
        <x:v>1</x:v>
      </x:c>
      <x:c r="Z48" s="120" t="n">
        <x:f>Y48-X48</x:f>
        <x:v>0</x:v>
      </x:c>
      <x:c r="AA48" s="120" t="n">
        <x:f>1-V48</x:f>
        <x:v>0</x:v>
      </x:c>
      <x:c r="AB48" s="120" t="n">
        <x:f>1-W48</x:f>
        <x:v>0</x:v>
      </x:c>
      <x:c r="AC48" s="120" t="n">
        <x:f>'RGS_Ground_Run'!O52</x:f>
        <x:v>1.6364465016905534</x:v>
      </x:c>
      <x:c r="AD48" s="120" t="n">
        <x:f>'Edge_Run'!D52</x:f>
        <x:v>4.90933950507166</x:v>
      </x:c>
      <x:c r="AE48" s="120" t="n">
        <x:f>'RGS_Ground_Run'!D52</x:f>
        <x:v>300</x:v>
      </x:c>
      <x:c r="AF48" s="120" t="n">
        <x:f>'Edge_Run'!H52</x:f>
        <x:v>75</x:v>
      </x:c>
    </x:row>
    <x:row r="49">
      <x:c r="A49" s="120" t="n">
        <x:v>1</x:v>
      </x:c>
      <x:c r="B49" s="120" t="n">
        <x:v>48</x:v>
      </x:c>
      <x:c r="C49" s="120" t="n">
        <x:v>48</x:v>
      </x:c>
      <x:c r="D49" s="120" t="n">
        <x:v>2039</x:v>
      </x:c>
      <x:c r="E49" s="120" t="n">
        <x:v>2038</x:v>
      </x:c>
      <x:c r="F49" s="120" t="n">
        <x:v>0</x:v>
      </x:c>
      <x:c r="G49" s="120" t="str">
        <x:v>Normal</x:v>
      </x:c>
      <x:c r="H49" s="120" t="str">
        <x:v>Routine</x:v>
      </x:c>
      <x:c r="I49" s="120" t="n">
        <x:v>1</x:v>
      </x:c>
      <x:c r="J49" s="120" t="str">
        <x:v>CADC0872</x:v>
      </x:c>
      <x:c r="K49" s="120" t="n">
        <x:v>5</x:v>
      </x:c>
      <x:c r="L49" s="120" t="n">
        <x:v>215</x:v>
      </x:c>
      <x:c r="M49" s="120" t="n">
        <x:v>44</x:v>
      </x:c>
      <x:c r="N49" s="127" t="n">
        <x:v>0.6285714285714286</x:v>
      </x:c>
      <x:c r="O49" s="129" t="n">
        <x:f>'RGS_Ground_Run'!Q53</x:f>
        <x:v>58.84422124052617</x:v>
      </x:c>
      <x:c r="P49" s="129" t="n">
        <x:f>'Edge_Run'!O53</x:f>
        <x:v>7.512346656628324</x:v>
      </x:c>
      <x:c r="Q49" s="129" t="n">
        <x:f>O49-P49</x:f>
        <x:v>51.33187458389784</x:v>
      </x:c>
      <x:c r="R49" s="129" t="n">
        <x:f>'RGS_Ground_Run'!U53</x:f>
        <x:v>34.326772354983405</x:v>
      </x:c>
      <x:c r="S49" s="129" t="n">
        <x:f>'Edge_Run'!S53</x:f>
        <x:v>0</x:v>
      </x:c>
      <x:c r="T49" s="129" t="n">
        <x:f>'RGS_Ground_Run'!S53</x:f>
        <x:v>0</x:v>
      </x:c>
      <x:c r="U49" s="129" t="n">
        <x:f>'Edge_Run'!R53</x:f>
        <x:v>0</x:v>
      </x:c>
      <x:c r="V49" s="120" t="n">
        <x:f>'RGS_Ground_Run'!W53</x:f>
        <x:v>1</x:v>
      </x:c>
      <x:c r="W49" s="120" t="n">
        <x:f>'Edge_Run'!U53</x:f>
        <x:v>1</x:v>
      </x:c>
      <x:c r="X49" s="120" t="n">
        <x:f>'RGS_Ground_Run'!X53</x:f>
        <x:v>1</x:v>
      </x:c>
      <x:c r="Y49" s="120" t="n">
        <x:f>'Edge_Run'!V53</x:f>
        <x:v>1</x:v>
      </x:c>
      <x:c r="Z49" s="120" t="n">
        <x:f>Y49-X49</x:f>
        <x:v>0</x:v>
      </x:c>
      <x:c r="AA49" s="120" t="n">
        <x:f>1-V49</x:f>
        <x:v>0</x:v>
      </x:c>
      <x:c r="AB49" s="120" t="n">
        <x:f>1-W49</x:f>
        <x:v>0</x:v>
      </x:c>
      <x:c r="AC49" s="120" t="n">
        <x:f>'RGS_Ground_Run'!O53</x:f>
        <x:v>0.49744888554275796</x:v>
      </x:c>
      <x:c r="AD49" s="120" t="n">
        <x:f>'Edge_Run'!D53</x:f>
        <x:v>1.492346656628274</x:v>
      </x:c>
      <x:c r="AE49" s="120" t="n">
        <x:f>'RGS_Ground_Run'!D53</x:f>
        <x:v>300</x:v>
      </x:c>
      <x:c r="AF49" s="120" t="n">
        <x:f>'Edge_Run'!H53</x:f>
        <x:v>75</x:v>
      </x:c>
    </x:row>
    <x:row r="50">
      <x:c r="A50" s="120" t="n">
        <x:v>1</x:v>
      </x:c>
      <x:c r="B50" s="120" t="n">
        <x:v>49</x:v>
      </x:c>
      <x:c r="C50" s="120" t="n">
        <x:v>49</x:v>
      </x:c>
      <x:c r="D50" s="120" t="n">
        <x:v>772</x:v>
      </x:c>
      <x:c r="E50" s="120" t="n">
        <x:v>771</x:v>
      </x:c>
      <x:c r="F50" s="120" t="n">
        <x:v>0</x:v>
      </x:c>
      <x:c r="G50" s="120" t="str">
        <x:v>Normal</x:v>
      </x:c>
      <x:c r="H50" s="120" t="str">
        <x:v>Routine</x:v>
      </x:c>
      <x:c r="I50" s="120" t="n">
        <x:v>1</x:v>
      </x:c>
      <x:c r="J50" s="120" t="str">
        <x:v>CADC0874</x:v>
      </x:c>
      <x:c r="K50" s="120" t="n">
        <x:v>5</x:v>
      </x:c>
      <x:c r="L50" s="120" t="n">
        <x:v>215</x:v>
      </x:c>
      <x:c r="M50" s="120" t="n">
        <x:v>44</x:v>
      </x:c>
      <x:c r="N50" s="127" t="n">
        <x:v>0.6285714285714286</x:v>
      </x:c>
      <x:c r="O50" s="129" t="n">
        <x:f>'RGS_Ground_Run'!Q54</x:f>
        <x:v>26.1436279016948</x:v>
      </x:c>
      <x:c r="P50" s="129" t="n">
        <x:f>'Edge_Run'!O54</x:f>
        <x:v>12.39088370508398</x:v>
      </x:c>
      <x:c r="Q50" s="129" t="n">
        <x:f>O50-P50</x:f>
        <x:v>13.75274419661082</x:v>
      </x:c>
      <x:c r="R50" s="129" t="n">
        <x:f>'RGS_Ground_Run'!U54</x:f>
        <x:v>0</x:v>
      </x:c>
      <x:c r="S50" s="129" t="n">
        <x:f>'Edge_Run'!S54</x:f>
        <x:v>0</x:v>
      </x:c>
      <x:c r="T50" s="129" t="n">
        <x:f>'RGS_Ground_Run'!S54</x:f>
        <x:v>0</x:v>
      </x:c>
      <x:c r="U50" s="129" t="n">
        <x:f>'Edge_Run'!R54</x:f>
        <x:v>0</x:v>
      </x:c>
      <x:c r="V50" s="120" t="n">
        <x:f>'RGS_Ground_Run'!W54</x:f>
        <x:v>1</x:v>
      </x:c>
      <x:c r="W50" s="120" t="n">
        <x:f>'Edge_Run'!U54</x:f>
        <x:v>1</x:v>
      </x:c>
      <x:c r="X50" s="120" t="n">
        <x:f>'RGS_Ground_Run'!X54</x:f>
        <x:v>1</x:v>
      </x:c>
      <x:c r="Y50" s="120" t="n">
        <x:f>'Edge_Run'!V54</x:f>
        <x:v>1</x:v>
      </x:c>
      <x:c r="Z50" s="120" t="n">
        <x:f>Y50-X50</x:f>
        <x:v>0</x:v>
      </x:c>
      <x:c r="AA50" s="120" t="n">
        <x:f>1-V50</x:f>
        <x:v>0</x:v>
      </x:c>
      <x:c r="AB50" s="120" t="n">
        <x:f>1-W50</x:f>
        <x:v>0</x:v>
      </x:c>
      <x:c r="AC50" s="120" t="n">
        <x:f>'RGS_Ground_Run'!O54</x:f>
        <x:v>2.1236279016946433</x:v>
      </x:c>
      <x:c r="AD50" s="120" t="n">
        <x:f>'Edge_Run'!D54</x:f>
        <x:v>6.37088370508393</x:v>
      </x:c>
      <x:c r="AE50" s="120" t="n">
        <x:f>'RGS_Ground_Run'!D54</x:f>
        <x:v>300</x:v>
      </x:c>
      <x:c r="AF50" s="120" t="n">
        <x:f>'Edge_Run'!H54</x:f>
        <x:v>75</x:v>
      </x:c>
    </x:row>
    <x:row r="51">
      <x:c r="A51" s="120" t="n">
        <x:v>1</x:v>
      </x:c>
      <x:c r="B51" s="120" t="n">
        <x:v>50</x:v>
      </x:c>
      <x:c r="C51" s="120" t="n">
        <x:v>50</x:v>
      </x:c>
      <x:c r="D51" s="120" t="n">
        <x:v>22</x:v>
      </x:c>
      <x:c r="E51" s="120" t="n">
        <x:v>21</x:v>
      </x:c>
      <x:c r="F51" s="120" t="n">
        <x:v>1</x:v>
      </x:c>
      <x:c r="G51" s="120" t="str">
        <x:v>Anomalous</x:v>
      </x:c>
      <x:c r="H51" s="120" t="str">
        <x:v>Priority</x:v>
      </x:c>
      <x:c r="I51" s="120" t="n">
        <x:v>0</x:v>
      </x:c>
      <x:c r="J51" s="120" t="str">
        <x:v>CADC0872</x:v>
      </x:c>
      <x:c r="K51" s="120" t="n">
        <x:v>1</x:v>
      </x:c>
      <x:c r="L51" s="120" t="n">
        <x:v>281</x:v>
      </x:c>
      <x:c r="M51" s="120" t="n">
        <x:v>282</x:v>
      </x:c>
      <x:c r="N51" s="127" t="n">
        <x:v>4.0285714285714285</x:v>
      </x:c>
      <x:c r="O51" s="129" t="n">
        <x:f>'RGS_Ground_Run'!Q55</x:f>
        <x:v>43.73490946111906</x:v>
      </x:c>
      <x:c r="P51" s="129" t="n">
        <x:f>'Edge_Run'!O55</x:f>
        <x:v>12.765982932773568</x:v>
      </x:c>
      <x:c r="Q51" s="129" t="n">
        <x:f>O51-P51</x:f>
        <x:v>30.96892652834549</x:v>
      </x:c>
      <x:c r="R51" s="129" t="n">
        <x:f>'RGS_Ground_Run'!U55</x:f>
        <x:v>18.37509922768959</x:v>
      </x:c>
      <x:c r="S51" s="129" t="n">
        <x:f>'Edge_Run'!S55</x:f>
        <x:v>2.7265522324855738</x:v>
      </x:c>
      <x:c r="T51" s="129" t="n">
        <x:f>'RGS_Ground_Run'!S55</x:f>
        <x:v>0</x:v>
      </x:c>
      <x:c r="U51" s="129" t="n">
        <x:f>'Edge_Run'!R55</x:f>
        <x:v>0</x:v>
      </x:c>
      <x:c r="V51" s="120" t="n">
        <x:f>'RGS_Ground_Run'!W55</x:f>
        <x:v>1</x:v>
      </x:c>
      <x:c r="W51" s="120" t="n">
        <x:f>'Edge_Run'!U55</x:f>
        <x:v>1</x:v>
      </x:c>
      <x:c r="X51" s="120" t="n">
        <x:f>'RGS_Ground_Run'!X55</x:f>
        <x:v>1</x:v>
      </x:c>
      <x:c r="Y51" s="120" t="n">
        <x:f>'Edge_Run'!V55</x:f>
        <x:v>1</x:v>
      </x:c>
      <x:c r="Z51" s="120" t="n">
        <x:f>Y51-X51</x:f>
        <x:v>0</x:v>
      </x:c>
      <x:c r="AA51" s="120" t="n">
        <x:f>1-V51</x:f>
        <x:v>0</x:v>
      </x:c>
      <x:c r="AB51" s="120" t="n">
        <x:f>1-W51</x:f>
        <x:v>0</x:v>
      </x:c>
      <x:c r="AC51" s="120" t="n">
        <x:f>'RGS_Ground_Run'!O55</x:f>
        <x:v>1.3398102334293411</x:v>
      </x:c>
      <x:c r="AD51" s="120" t="n">
        <x:f>'Edge_Run'!D55</x:f>
        <x:v>4.019430700288023</x:v>
      </x:c>
      <x:c r="AE51" s="120" t="n">
        <x:f>'RGS_Ground_Run'!D55</x:f>
        <x:v>300</x:v>
      </x:c>
      <x:c r="AF51" s="120" t="n">
        <x:f>'Edge_Run'!H55</x:f>
        <x:v>75</x:v>
      </x:c>
    </x:row>
    <x:row r="52">
      <x:c r="A52" s="120" t="n">
        <x:v>1</x:v>
      </x:c>
      <x:c r="B52" s="120" t="n">
        <x:v>51</x:v>
      </x:c>
      <x:c r="C52" s="120" t="n">
        <x:v>51</x:v>
      </x:c>
      <x:c r="D52" s="120" t="n">
        <x:v>481</x:v>
      </x:c>
      <x:c r="E52" s="120" t="n">
        <x:v>480</x:v>
      </x:c>
      <x:c r="F52" s="120" t="n">
        <x:v>0</x:v>
      </x:c>
      <x:c r="G52" s="120" t="str">
        <x:v>Normal</x:v>
      </x:c>
      <x:c r="H52" s="120" t="str">
        <x:v>Routine</x:v>
      </x:c>
      <x:c r="I52" s="120" t="n">
        <x:v>1</x:v>
      </x:c>
      <x:c r="J52" s="120" t="str">
        <x:v>CADC0873</x:v>
      </x:c>
      <x:c r="K52" s="120" t="n">
        <x:v>1</x:v>
      </x:c>
      <x:c r="L52" s="120" t="n">
        <x:v>197</x:v>
      </x:c>
      <x:c r="M52" s="120" t="n">
        <x:v>198</x:v>
      </x:c>
      <x:c r="N52" s="127" t="n">
        <x:v>2.8285714285714287</x:v>
      </x:c>
      <x:c r="O52" s="129" t="n">
        <x:f>'RGS_Ground_Run'!Q56</x:f>
        <x:v>63.67819026192092</x:v>
      </x:c>
      <x:c r="P52" s="129" t="n">
        <x:f>'Edge_Run'!O56</x:f>
        <x:v>22.295846537313537</x:v>
      </x:c>
      <x:c r="Q52" s="129" t="n">
        <x:f>O52-P52</x:f>
        <x:v>41.38234372460738</x:v>
      </x:c>
      <x:c r="R52" s="129" t="n">
        <x:f>'RGS_Ground_Run'!U56</x:f>
        <x:v>34.232908082816266</x:v>
      </x:c>
      <x:c r="S52" s="129" t="n">
        <x:f>'Edge_Run'!S56</x:f>
        <x:v>0</x:v>
      </x:c>
      <x:c r="T52" s="129" t="n">
        <x:f>'RGS_Ground_Run'!S56</x:f>
        <x:v>0</x:v>
      </x:c>
      <x:c r="U52" s="129" t="n">
        <x:f>'Edge_Run'!R56</x:f>
        <x:v>0</x:v>
      </x:c>
      <x:c r="V52" s="120" t="n">
        <x:f>'RGS_Ground_Run'!W56</x:f>
        <x:v>1</x:v>
      </x:c>
      <x:c r="W52" s="120" t="n">
        <x:f>'Edge_Run'!U56</x:f>
        <x:v>1</x:v>
      </x:c>
      <x:c r="X52" s="120" t="n">
        <x:f>'RGS_Ground_Run'!X56</x:f>
        <x:v>1</x:v>
      </x:c>
      <x:c r="Y52" s="120" t="n">
        <x:f>'Edge_Run'!V56</x:f>
        <x:v>1</x:v>
      </x:c>
      <x:c r="Z52" s="120" t="n">
        <x:f>Y52-X52</x:f>
        <x:v>0</x:v>
      </x:c>
      <x:c r="AA52" s="120" t="n">
        <x:f>1-V52</x:f>
        <x:v>0</x:v>
      </x:c>
      <x:c r="AB52" s="120" t="n">
        <x:f>1-W52</x:f>
        <x:v>0</x:v>
      </x:c>
      <x:c r="AC52" s="120" t="n">
        <x:f>'RGS_Ground_Run'!O56</x:f>
        <x:v>5.425282179104443</x:v>
      </x:c>
      <x:c r="AD52" s="120" t="n">
        <x:f>'Edge_Run'!D56</x:f>
        <x:v>16.27584653731333</x:v>
      </x:c>
      <x:c r="AE52" s="120" t="n">
        <x:f>'RGS_Ground_Run'!D56</x:f>
        <x:v>300</x:v>
      </x:c>
      <x:c r="AF52" s="120" t="n">
        <x:f>'Edge_Run'!H56</x:f>
        <x:v>75</x:v>
      </x:c>
    </x:row>
    <x:row r="53">
      <x:c r="A53" s="120" t="n">
        <x:v>1</x:v>
      </x:c>
      <x:c r="B53" s="120" t="n">
        <x:v>52</x:v>
      </x:c>
      <x:c r="C53" s="120" t="n">
        <x:v>52</x:v>
      </x:c>
      <x:c r="D53" s="120" t="n">
        <x:v>1784</x:v>
      </x:c>
      <x:c r="E53" s="120" t="n">
        <x:v>1783</x:v>
      </x:c>
      <x:c r="F53" s="120" t="n">
        <x:v>0</x:v>
      </x:c>
      <x:c r="G53" s="120" t="str">
        <x:v>Normal</x:v>
      </x:c>
      <x:c r="H53" s="120" t="str">
        <x:v>Routine</x:v>
      </x:c>
      <x:c r="I53" s="120" t="n">
        <x:v>1</x:v>
      </x:c>
      <x:c r="J53" s="120" t="str">
        <x:v>CADC0894</x:v>
      </x:c>
      <x:c r="K53" s="120" t="n">
        <x:v>1</x:v>
      </x:c>
      <x:c r="L53" s="120" t="n">
        <x:v>452</x:v>
      </x:c>
      <x:c r="M53" s="120" t="n">
        <x:v>453</x:v>
      </x:c>
      <x:c r="N53" s="127" t="n">
        <x:v>6.4714285714285715</x:v>
      </x:c>
      <x:c r="O53" s="129" t="n">
        <x:f>'RGS_Ground_Run'!Q57</x:f>
        <x:v>26.070162881648685</x:v>
      </x:c>
      <x:c r="P53" s="129" t="n">
        <x:f>'Edge_Run'!O57</x:f>
        <x:v>12.170488644945635</x:v>
      </x:c>
      <x:c r="Q53" s="129" t="n">
        <x:f>O53-P53</x:f>
        <x:v>13.89967423670305</x:v>
      </x:c>
      <x:c r="R53" s="129" t="n">
        <x:f>'RGS_Ground_Run'!U57</x:f>
        <x:v>0</x:v>
      </x:c>
      <x:c r="S53" s="129" t="n">
        <x:f>'Edge_Run'!S57</x:f>
        <x:v>0</x:v>
      </x:c>
      <x:c r="T53" s="129" t="n">
        <x:f>'RGS_Ground_Run'!S57</x:f>
        <x:v>0</x:v>
      </x:c>
      <x:c r="U53" s="129" t="n">
        <x:f>'Edge_Run'!R57</x:f>
        <x:v>0</x:v>
      </x:c>
      <x:c r="V53" s="120" t="n">
        <x:f>'RGS_Ground_Run'!W57</x:f>
        <x:v>1</x:v>
      </x:c>
      <x:c r="W53" s="120" t="n">
        <x:f>'Edge_Run'!U57</x:f>
        <x:v>1</x:v>
      </x:c>
      <x:c r="X53" s="120" t="n">
        <x:f>'RGS_Ground_Run'!X57</x:f>
        <x:v>1</x:v>
      </x:c>
      <x:c r="Y53" s="120" t="n">
        <x:f>'Edge_Run'!V57</x:f>
        <x:v>1</x:v>
      </x:c>
      <x:c r="Z53" s="120" t="n">
        <x:f>Y53-X53</x:f>
        <x:v>0</x:v>
      </x:c>
      <x:c r="AA53" s="120" t="n">
        <x:f>1-V53</x:f>
        <x:v>0</x:v>
      </x:c>
      <x:c r="AB53" s="120" t="n">
        <x:f>1-W53</x:f>
        <x:v>0</x:v>
      </x:c>
      <x:c r="AC53" s="120" t="n">
        <x:f>'RGS_Ground_Run'!O57</x:f>
        <x:v>2.0501628816486126</x:v>
      </x:c>
      <x:c r="AD53" s="120" t="n">
        <x:f>'Edge_Run'!D57</x:f>
        <x:v>6.150488644945838</x:v>
      </x:c>
      <x:c r="AE53" s="120" t="n">
        <x:f>'RGS_Ground_Run'!D57</x:f>
        <x:v>300</x:v>
      </x:c>
      <x:c r="AF53" s="120" t="n">
        <x:f>'Edge_Run'!H57</x:f>
        <x:v>75</x:v>
      </x:c>
    </x:row>
    <x:row r="54">
      <x:c r="A54" s="120" t="n">
        <x:v>1</x:v>
      </x:c>
      <x:c r="B54" s="120" t="n">
        <x:v>53</x:v>
      </x:c>
      <x:c r="C54" s="120" t="n">
        <x:v>53</x:v>
      </x:c>
      <x:c r="D54" s="120" t="n">
        <x:v>1126</x:v>
      </x:c>
      <x:c r="E54" s="120" t="n">
        <x:v>1125</x:v>
      </x:c>
      <x:c r="F54" s="120" t="n">
        <x:v>0</x:v>
      </x:c>
      <x:c r="G54" s="120" t="str">
        <x:v>Normal</x:v>
      </x:c>
      <x:c r="H54" s="120" t="str">
        <x:v>Routine</x:v>
      </x:c>
      <x:c r="I54" s="120" t="n">
        <x:v>1</x:v>
      </x:c>
      <x:c r="J54" s="120" t="str">
        <x:v>CADC0894</x:v>
      </x:c>
      <x:c r="K54" s="120" t="n">
        <x:v>5</x:v>
      </x:c>
      <x:c r="L54" s="120" t="n">
        <x:v>210</x:v>
      </x:c>
      <x:c r="M54" s="120" t="n">
        <x:v>43</x:v>
      </x:c>
      <x:c r="N54" s="127" t="n">
        <x:v>0.6142857142857143</x:v>
      </x:c>
      <x:c r="O54" s="129" t="n">
        <x:f>'RGS_Ground_Run'!Q58</x:f>
        <x:v>24.35593782664455</x:v>
      </x:c>
      <x:c r="P54" s="129" t="n">
        <x:f>'Edge_Run'!O58</x:f>
        <x:v>7.027813479934139</x:v>
      </x:c>
      <x:c r="Q54" s="129" t="n">
        <x:f>O54-P54</x:f>
        <x:v>17.32812434671041</x:v>
      </x:c>
      <x:c r="R54" s="129" t="n">
        <x:f>'RGS_Ground_Run'!U58</x:f>
        <x:v>0</x:v>
      </x:c>
      <x:c r="S54" s="129" t="n">
        <x:f>'Edge_Run'!S58</x:f>
        <x:v>0</x:v>
      </x:c>
      <x:c r="T54" s="129" t="n">
        <x:f>'RGS_Ground_Run'!S58</x:f>
        <x:v>0</x:v>
      </x:c>
      <x:c r="U54" s="129" t="n">
        <x:f>'Edge_Run'!R58</x:f>
        <x:v>0</x:v>
      </x:c>
      <x:c r="V54" s="120" t="n">
        <x:f>'RGS_Ground_Run'!W58</x:f>
        <x:v>1</x:v>
      </x:c>
      <x:c r="W54" s="120" t="n">
        <x:f>'Edge_Run'!U58</x:f>
        <x:v>1</x:v>
      </x:c>
      <x:c r="X54" s="120" t="n">
        <x:f>'RGS_Ground_Run'!X58</x:f>
        <x:v>1</x:v>
      </x:c>
      <x:c r="Y54" s="120" t="n">
        <x:f>'Edge_Run'!V58</x:f>
        <x:v>1</x:v>
      </x:c>
      <x:c r="Z54" s="120" t="n">
        <x:f>Y54-X54</x:f>
        <x:v>0</x:v>
      </x:c>
      <x:c r="AA54" s="120" t="n">
        <x:f>1-V54</x:f>
        <x:v>0</x:v>
      </x:c>
      <x:c r="AB54" s="120" t="n">
        <x:f>1-W54</x:f>
        <x:v>0</x:v>
      </x:c>
      <x:c r="AC54" s="120" t="n">
        <x:f>'RGS_Ground_Run'!O58</x:f>
        <x:v>0.33593782664468314</x:v>
      </x:c>
      <x:c r="AD54" s="120" t="n">
        <x:f>'Edge_Run'!D58</x:f>
        <x:v>1.0078134799340495</x:v>
      </x:c>
      <x:c r="AE54" s="120" t="n">
        <x:f>'RGS_Ground_Run'!D58</x:f>
        <x:v>300</x:v>
      </x:c>
      <x:c r="AF54" s="120" t="n">
        <x:f>'Edge_Run'!H58</x:f>
        <x:v>75</x:v>
      </x:c>
    </x:row>
    <x:row r="55">
      <x:c r="A55" s="120" t="n">
        <x:v>1</x:v>
      </x:c>
      <x:c r="B55" s="120" t="n">
        <x:v>54</x:v>
      </x:c>
      <x:c r="C55" s="120" t="n">
        <x:v>54</x:v>
      </x:c>
      <x:c r="D55" s="120" t="n">
        <x:v>1818</x:v>
      </x:c>
      <x:c r="E55" s="120" t="n">
        <x:v>1817</x:v>
      </x:c>
      <x:c r="F55" s="120" t="n">
        <x:v>1</x:v>
      </x:c>
      <x:c r="G55" s="120" t="str">
        <x:v>Anomalous</x:v>
      </x:c>
      <x:c r="H55" s="120" t="str">
        <x:v>Priority</x:v>
      </x:c>
      <x:c r="I55" s="120" t="n">
        <x:v>1</x:v>
      </x:c>
      <x:c r="J55" s="120" t="str">
        <x:v>CADC0872</x:v>
      </x:c>
      <x:c r="K55" s="120" t="n">
        <x:v>5</x:v>
      </x:c>
      <x:c r="L55" s="120" t="n">
        <x:v>525</x:v>
      </x:c>
      <x:c r="M55" s="120" t="n">
        <x:v>106</x:v>
      </x:c>
      <x:c r="N55" s="127" t="n">
        <x:v>1.5142857142857142</x:v>
      </x:c>
      <x:c r="O55" s="129" t="n">
        <x:f>'RGS_Ground_Run'!Q59</x:f>
        <x:v>32.45754415845204</x:v>
      </x:c>
      <x:c r="P55" s="129" t="n">
        <x:f>'Edge_Run'!O59</x:f>
        <x:v>31.332632475356604</x:v>
      </x:c>
      <x:c r="Q55" s="129" t="n">
        <x:f>O55-P55</x:f>
        <x:v>1.1249116830954335</x:v>
      </x:c>
      <x:c r="R55" s="129" t="n">
        <x:f>'RGS_Ground_Run'!U59</x:f>
        <x:v>0</x:v>
      </x:c>
      <x:c r="S55" s="129" t="n">
        <x:f>'Edge_Run'!S59</x:f>
        <x:v>0</x:v>
      </x:c>
      <x:c r="T55" s="129" t="n">
        <x:f>'RGS_Ground_Run'!S59</x:f>
        <x:v>0</x:v>
      </x:c>
      <x:c r="U55" s="129" t="n">
        <x:f>'Edge_Run'!R59</x:f>
        <x:v>0</x:v>
      </x:c>
      <x:c r="V55" s="120" t="n">
        <x:f>'RGS_Ground_Run'!W59</x:f>
        <x:v>1</x:v>
      </x:c>
      <x:c r="W55" s="120" t="n">
        <x:f>'Edge_Run'!U59</x:f>
        <x:v>1</x:v>
      </x:c>
      <x:c r="X55" s="120" t="n">
        <x:f>'RGS_Ground_Run'!X59</x:f>
        <x:v>1</x:v>
      </x:c>
      <x:c r="Y55" s="120" t="n">
        <x:f>'Edge_Run'!V59</x:f>
        <x:v>1</x:v>
      </x:c>
      <x:c r="Z55" s="120" t="n">
        <x:f>Y55-X55</x:f>
        <x:v>0</x:v>
      </x:c>
      <x:c r="AA55" s="120" t="n">
        <x:f>1-V55</x:f>
        <x:v>0</x:v>
      </x:c>
      <x:c r="AB55" s="120" t="n">
        <x:f>1-W55</x:f>
        <x:v>0</x:v>
      </x:c>
      <x:c r="AC55" s="120" t="n">
        <x:f>'RGS_Ground_Run'!O59</x:f>
        <x:v>8.43754415845215</x:v>
      </x:c>
      <x:c r="AD55" s="120" t="n">
        <x:f>'Edge_Run'!D59</x:f>
        <x:v>25.312632475356452</x:v>
      </x:c>
      <x:c r="AE55" s="120" t="n">
        <x:f>'RGS_Ground_Run'!D59</x:f>
        <x:v>300</x:v>
      </x:c>
      <x:c r="AF55" s="120" t="n">
        <x:f>'Edge_Run'!H59</x:f>
        <x:v>75</x:v>
      </x:c>
    </x:row>
    <x:row r="56">
      <x:c r="A56" s="120" t="n">
        <x:v>1</x:v>
      </x:c>
      <x:c r="B56" s="120" t="n">
        <x:v>55</x:v>
      </x:c>
      <x:c r="C56" s="120" t="n">
        <x:v>55</x:v>
      </x:c>
      <x:c r="D56" s="120" t="n">
        <x:v>532</x:v>
      </x:c>
      <x:c r="E56" s="120" t="n">
        <x:v>531</x:v>
      </x:c>
      <x:c r="F56" s="120" t="n">
        <x:v>0</x:v>
      </x:c>
      <x:c r="G56" s="120" t="str">
        <x:v>Normal</x:v>
      </x:c>
      <x:c r="H56" s="120" t="str">
        <x:v>Routine</x:v>
      </x:c>
      <x:c r="I56" s="120" t="n">
        <x:v>1</x:v>
      </x:c>
      <x:c r="J56" s="120" t="str">
        <x:v>CADC0873</x:v>
      </x:c>
      <x:c r="K56" s="120" t="n">
        <x:v>1</x:v>
      </x:c>
      <x:c r="L56" s="120" t="n">
        <x:v>176</x:v>
      </x:c>
      <x:c r="M56" s="120" t="n">
        <x:v>177</x:v>
      </x:c>
      <x:c r="N56" s="127" t="n">
        <x:v>2.5285714285714285</x:v>
      </x:c>
      <x:c r="O56" s="129" t="n">
        <x:f>'RGS_Ground_Run'!Q60</x:f>
        <x:v>24.450696306394548</x:v>
      </x:c>
      <x:c r="P56" s="129" t="n">
        <x:f>'Edge_Run'!O60</x:f>
        <x:v>7.312088919184134</x:v>
      </x:c>
      <x:c r="Q56" s="129" t="n">
        <x:f>O56-P56</x:f>
        <x:v>17.138607387210413</x:v>
      </x:c>
      <x:c r="R56" s="129" t="n">
        <x:f>'RGS_Ground_Run'!U60</x:f>
        <x:v>0</x:v>
      </x:c>
      <x:c r="S56" s="129" t="n">
        <x:f>'Edge_Run'!S60</x:f>
        <x:v>0</x:v>
      </x:c>
      <x:c r="T56" s="129" t="n">
        <x:f>'RGS_Ground_Run'!S60</x:f>
        <x:v>0</x:v>
      </x:c>
      <x:c r="U56" s="129" t="n">
        <x:f>'Edge_Run'!R60</x:f>
        <x:v>0</x:v>
      </x:c>
      <x:c r="V56" s="120" t="n">
        <x:f>'RGS_Ground_Run'!W60</x:f>
        <x:v>1</x:v>
      </x:c>
      <x:c r="W56" s="120" t="n">
        <x:f>'Edge_Run'!U60</x:f>
        <x:v>1</x:v>
      </x:c>
      <x:c r="X56" s="120" t="n">
        <x:f>'RGS_Ground_Run'!X60</x:f>
        <x:v>1</x:v>
      </x:c>
      <x:c r="Y56" s="120" t="n">
        <x:f>'Edge_Run'!V60</x:f>
        <x:v>1</x:v>
      </x:c>
      <x:c r="Z56" s="120" t="n">
        <x:f>Y56-X56</x:f>
        <x:v>0</x:v>
      </x:c>
      <x:c r="AA56" s="120" t="n">
        <x:f>1-V56</x:f>
        <x:v>0</x:v>
      </x:c>
      <x:c r="AB56" s="120" t="n">
        <x:f>1-W56</x:f>
        <x:v>0</x:v>
      </x:c>
      <x:c r="AC56" s="120" t="n">
        <x:f>'RGS_Ground_Run'!O60</x:f>
        <x:v>0.43069630639479056</x:v>
      </x:c>
      <x:c r="AD56" s="120" t="n">
        <x:f>'Edge_Run'!D60</x:f>
        <x:v>1.2920889191843716</x:v>
      </x:c>
      <x:c r="AE56" s="120" t="n">
        <x:f>'RGS_Ground_Run'!D60</x:f>
        <x:v>300</x:v>
      </x:c>
      <x:c r="AF56" s="120" t="n">
        <x:f>'Edge_Run'!H60</x:f>
        <x:v>75</x:v>
      </x:c>
    </x:row>
    <x:row r="57">
      <x:c r="A57" s="120" t="n">
        <x:v>1</x:v>
      </x:c>
      <x:c r="B57" s="120" t="n">
        <x:v>56</x:v>
      </x:c>
      <x:c r="C57" s="120" t="n">
        <x:v>56</x:v>
      </x:c>
      <x:c r="D57" s="120" t="n">
        <x:v>884</x:v>
      </x:c>
      <x:c r="E57" s="120" t="n">
        <x:v>883</x:v>
      </x:c>
      <x:c r="F57" s="120" t="n">
        <x:v>0</x:v>
      </x:c>
      <x:c r="G57" s="120" t="str">
        <x:v>Normal</x:v>
      </x:c>
      <x:c r="H57" s="120" t="str">
        <x:v>Routine</x:v>
      </x:c>
      <x:c r="I57" s="120" t="n">
        <x:v>0</x:v>
      </x:c>
      <x:c r="J57" s="120" t="str">
        <x:v>CADC0892</x:v>
      </x:c>
      <x:c r="K57" s="120" t="n">
        <x:v>1</x:v>
      </x:c>
      <x:c r="L57" s="120" t="n">
        <x:v>207</x:v>
      </x:c>
      <x:c r="M57" s="120" t="n">
        <x:v>208</x:v>
      </x:c>
      <x:c r="N57" s="127" t="n">
        <x:v>2.9714285714285715</x:v>
      </x:c>
      <x:c r="O57" s="129" t="n">
        <x:f>'RGS_Ground_Run'!Q61</x:f>
        <x:v>95.42338052273817</x:v>
      </x:c>
      <x:c r="P57" s="129" t="n">
        <x:f>'Edge_Run'!O61</x:f>
        <x:v>73.16461411887985</x:v>
      </x:c>
      <x:c r="Q57" s="129" t="n">
        <x:f>O57-P57</x:f>
        <x:v>22.258766403858317</x:v>
      </x:c>
      <x:c r="R57" s="129" t="n">
        <x:f>'RGS_Ground_Run'!U61</x:f>
        <x:v>67.14461411887987</x:v>
      </x:c>
      <x:c r="S57" s="129" t="n">
        <x:f>'Edge_Run'!S61</x:f>
        <x:v>54.368314907304466</x:v>
      </x:c>
      <x:c r="T57" s="129" t="n">
        <x:f>'RGS_Ground_Run'!S61</x:f>
        <x:v>67.14461411887987</x:v>
      </x:c>
      <x:c r="U57" s="129" t="n">
        <x:f>'Edge_Run'!R61</x:f>
        <x:v>54.368314907304466</x:v>
      </x:c>
      <x:c r="V57" s="120" t="n">
        <x:f>'RGS_Ground_Run'!W61</x:f>
        <x:v>1</x:v>
      </x:c>
      <x:c r="W57" s="120" t="n">
        <x:f>'Edge_Run'!U61</x:f>
        <x:v>1</x:v>
      </x:c>
      <x:c r="X57" s="120" t="n">
        <x:f>'RGS_Ground_Run'!X61</x:f>
        <x:v>1</x:v>
      </x:c>
      <x:c r="Y57" s="120" t="n">
        <x:f>'Edge_Run'!V61</x:f>
        <x:v>1</x:v>
      </x:c>
      <x:c r="Z57" s="120" t="n">
        <x:f>Y57-X57</x:f>
        <x:v>0</x:v>
      </x:c>
      <x:c r="AA57" s="120" t="n">
        <x:f>1-V57</x:f>
        <x:v>0</x:v>
      </x:c>
      <x:c r="AB57" s="120" t="n">
        <x:f>1-W57</x:f>
        <x:v>0</x:v>
      </x:c>
      <x:c r="AC57" s="120" t="n">
        <x:f>'RGS_Ground_Run'!O61</x:f>
        <x:v>4.258766403858443</x:v>
      </x:c>
      <x:c r="AD57" s="120" t="n">
        <x:f>'Edge_Run'!D61</x:f>
        <x:v>12.77629921157533</x:v>
      </x:c>
      <x:c r="AE57" s="120" t="n">
        <x:f>'RGS_Ground_Run'!D61</x:f>
        <x:v>300</x:v>
      </x:c>
      <x:c r="AF57" s="120" t="n">
        <x:f>'Edge_Run'!H61</x:f>
        <x:v>75</x:v>
      </x:c>
    </x:row>
    <x:row r="58">
      <x:c r="A58" s="120" t="n">
        <x:v>1</x:v>
      </x:c>
      <x:c r="B58" s="120" t="n">
        <x:v>57</x:v>
      </x:c>
      <x:c r="C58" s="120" t="n">
        <x:v>57</x:v>
      </x:c>
      <x:c r="D58" s="120" t="n">
        <x:v>107</x:v>
      </x:c>
      <x:c r="E58" s="120" t="n">
        <x:v>106</x:v>
      </x:c>
      <x:c r="F58" s="120" t="n">
        <x:v>1</x:v>
      </x:c>
      <x:c r="G58" s="120" t="str">
        <x:v>Anomalous</x:v>
      </x:c>
      <x:c r="H58" s="120" t="str">
        <x:v>Priority</x:v>
      </x:c>
      <x:c r="I58" s="120" t="n">
        <x:v>1</x:v>
      </x:c>
      <x:c r="J58" s="120" t="str">
        <x:v>CADC0872</x:v>
      </x:c>
      <x:c r="K58" s="120" t="n">
        <x:v>1</x:v>
      </x:c>
      <x:c r="L58" s="120" t="n">
        <x:v>177</x:v>
      </x:c>
      <x:c r="M58" s="120" t="n">
        <x:v>178</x:v>
      </x:c>
      <x:c r="N58" s="127" t="n">
        <x:v>2.5428571428571427</x:v>
      </x:c>
      <x:c r="O58" s="129" t="n">
        <x:f>'RGS_Ground_Run'!Q62</x:f>
        <x:v>83.78676082796301</x:v>
      </x:c>
      <x:c r="P58" s="129" t="n">
        <x:f>'Edge_Run'!O62</x:f>
        <x:v>45.92682778368817</x:v>
      </x:c>
      <x:c r="Q58" s="129" t="n">
        <x:f>O58-P58</x:f>
        <x:v>37.85993304427484</x:v>
      </x:c>
      <x:c r="R58" s="129" t="n">
        <x:f>'RGS_Ground_Run'!U62</x:f>
        <x:v>57.906827783688186</x:v>
      </x:c>
      <x:c r="S58" s="129" t="n">
        <x:f>'Edge_Run'!S62</x:f>
        <x:v>34.32702865086412</x:v>
      </x:c>
      <x:c r="T58" s="129" t="n">
        <x:f>'RGS_Ground_Run'!S62</x:f>
        <x:v>0</x:v>
      </x:c>
      <x:c r="U58" s="129" t="n">
        <x:f>'Edge_Run'!R62</x:f>
        <x:v>0</x:v>
      </x:c>
      <x:c r="V58" s="120" t="n">
        <x:f>'RGS_Ground_Run'!W62</x:f>
        <x:v>1</x:v>
      </x:c>
      <x:c r="W58" s="120" t="n">
        <x:f>'Edge_Run'!U62</x:f>
        <x:v>1</x:v>
      </x:c>
      <x:c r="X58" s="120" t="n">
        <x:f>'RGS_Ground_Run'!X62</x:f>
        <x:v>1</x:v>
      </x:c>
      <x:c r="Y58" s="120" t="n">
        <x:f>'Edge_Run'!V62</x:f>
        <x:v>1</x:v>
      </x:c>
      <x:c r="Z58" s="120" t="n">
        <x:f>Y58-X58</x:f>
        <x:v>0</x:v>
      </x:c>
      <x:c r="AA58" s="120" t="n">
        <x:f>1-V58</x:f>
        <x:v>0</x:v>
      </x:c>
      <x:c r="AB58" s="120" t="n">
        <x:f>1-W58</x:f>
        <x:v>0</x:v>
      </x:c>
      <x:c r="AC58" s="120" t="n">
        <x:f>'RGS_Ground_Run'!O62</x:f>
        <x:v>1.8599330442746265</x:v>
      </x:c>
      <x:c r="AD58" s="120" t="n">
        <x:f>'Edge_Run'!D62</x:f>
        <x:v>5.579799132823879</x:v>
      </x:c>
      <x:c r="AE58" s="120" t="n">
        <x:f>'RGS_Ground_Run'!D62</x:f>
        <x:v>300</x:v>
      </x:c>
      <x:c r="AF58" s="120" t="n">
        <x:f>'Edge_Run'!H62</x:f>
        <x:v>75</x:v>
      </x:c>
    </x:row>
    <x:row r="59">
      <x:c r="A59" s="120" t="n">
        <x:v>1</x:v>
      </x:c>
      <x:c r="B59" s="120" t="n">
        <x:v>58</x:v>
      </x:c>
      <x:c r="C59" s="120" t="n">
        <x:v>58</x:v>
      </x:c>
      <x:c r="D59" s="120" t="n">
        <x:v>1221</x:v>
      </x:c>
      <x:c r="E59" s="120" t="n">
        <x:v>1220</x:v>
      </x:c>
      <x:c r="F59" s="120" t="n">
        <x:v>0</x:v>
      </x:c>
      <x:c r="G59" s="120" t="str">
        <x:v>Normal</x:v>
      </x:c>
      <x:c r="H59" s="120" t="str">
        <x:v>Routine</x:v>
      </x:c>
      <x:c r="I59" s="120" t="n">
        <x:v>1</x:v>
      </x:c>
      <x:c r="J59" s="120" t="str">
        <x:v>CADC0873</x:v>
      </x:c>
      <x:c r="K59" s="120" t="n">
        <x:v>5</x:v>
      </x:c>
      <x:c r="L59" s="120" t="n">
        <x:v>225</x:v>
      </x:c>
      <x:c r="M59" s="120" t="n">
        <x:v>46</x:v>
      </x:c>
      <x:c r="N59" s="127" t="n">
        <x:v>0.6571428571428571</x:v>
      </x:c>
      <x:c r="O59" s="129" t="n">
        <x:f>'RGS_Ground_Run'!Q63</x:f>
        <x:v>29.671729433332985</x:v>
      </x:c>
      <x:c r="P59" s="129" t="n">
        <x:f>'Edge_Run'!O63</x:f>
        <x:v>22.97518829999899</x:v>
      </x:c>
      <x:c r="Q59" s="129" t="n">
        <x:f>O59-P59</x:f>
        <x:v>6.696541133333994</x:v>
      </x:c>
      <x:c r="R59" s="129" t="n">
        <x:f>'RGS_Ground_Run'!U63</x:f>
        <x:v>0</x:v>
      </x:c>
      <x:c r="S59" s="129" t="n">
        <x:f>'Edge_Run'!S63</x:f>
        <x:v>0</x:v>
      </x:c>
      <x:c r="T59" s="129" t="n">
        <x:f>'RGS_Ground_Run'!S63</x:f>
        <x:v>0</x:v>
      </x:c>
      <x:c r="U59" s="129" t="n">
        <x:f>'Edge_Run'!R63</x:f>
        <x:v>0</x:v>
      </x:c>
      <x:c r="V59" s="120" t="n">
        <x:f>'RGS_Ground_Run'!W63</x:f>
        <x:v>1</x:v>
      </x:c>
      <x:c r="W59" s="120" t="n">
        <x:f>'Edge_Run'!U63</x:f>
        <x:v>1</x:v>
      </x:c>
      <x:c r="X59" s="120" t="n">
        <x:f>'RGS_Ground_Run'!X63</x:f>
        <x:v>1</x:v>
      </x:c>
      <x:c r="Y59" s="120" t="n">
        <x:f>'Edge_Run'!V63</x:f>
        <x:v>1</x:v>
      </x:c>
      <x:c r="Z59" s="120" t="n">
        <x:f>Y59-X59</x:f>
        <x:v>0</x:v>
      </x:c>
      <x:c r="AA59" s="120" t="n">
        <x:f>1-V59</x:f>
        <x:v>0</x:v>
      </x:c>
      <x:c r="AB59" s="120" t="n">
        <x:f>1-W59</x:f>
        <x:v>0</x:v>
      </x:c>
      <x:c r="AC59" s="120" t="n">
        <x:f>'RGS_Ground_Run'!O63</x:f>
        <x:v>5.651729433333069</x:v>
      </x:c>
      <x:c r="AD59" s="120" t="n">
        <x:f>'Edge_Run'!D63</x:f>
        <x:v>16.955188299999207</x:v>
      </x:c>
      <x:c r="AE59" s="120" t="n">
        <x:f>'RGS_Ground_Run'!D63</x:f>
        <x:v>300</x:v>
      </x:c>
      <x:c r="AF59" s="120" t="n">
        <x:f>'Edge_Run'!H63</x:f>
        <x:v>75</x:v>
      </x:c>
    </x:row>
    <x:row r="60">
      <x:c r="A60" s="120" t="n">
        <x:v>1</x:v>
      </x:c>
      <x:c r="B60" s="120" t="n">
        <x:v>59</x:v>
      </x:c>
      <x:c r="C60" s="120" t="n">
        <x:v>59</x:v>
      </x:c>
      <x:c r="D60" s="120" t="n">
        <x:v>1698</x:v>
      </x:c>
      <x:c r="E60" s="120" t="n">
        <x:v>1697</x:v>
      </x:c>
      <x:c r="F60" s="120" t="n">
        <x:v>0</x:v>
      </x:c>
      <x:c r="G60" s="120" t="str">
        <x:v>Normal</x:v>
      </x:c>
      <x:c r="H60" s="120" t="str">
        <x:v>Routine</x:v>
      </x:c>
      <x:c r="I60" s="120" t="n">
        <x:v>1</x:v>
      </x:c>
      <x:c r="J60" s="120" t="str">
        <x:v>CADC0888</x:v>
      </x:c>
      <x:c r="K60" s="120" t="n">
        <x:v>5</x:v>
      </x:c>
      <x:c r="L60" s="120" t="n">
        <x:v>380</x:v>
      </x:c>
      <x:c r="M60" s="120" t="n">
        <x:v>77</x:v>
      </x:c>
      <x:c r="N60" s="127" t="n">
        <x:v>1.1</x:v>
      </x:c>
      <x:c r="O60" s="129" t="n">
        <x:f>'RGS_Ground_Run'!Q64</x:f>
        <x:v>28.817386920221907</x:v>
      </x:c>
      <x:c r="P60" s="129" t="n">
        <x:f>'Edge_Run'!O64</x:f>
        <x:v>20.412160760665756</x:v>
      </x:c>
      <x:c r="Q60" s="129" t="n">
        <x:f>O60-P60</x:f>
        <x:v>8.40522615955615</x:v>
      </x:c>
      <x:c r="R60" s="129" t="n">
        <x:f>'RGS_Ground_Run'!U64</x:f>
        <x:v>0</x:v>
      </x:c>
      <x:c r="S60" s="129" t="n">
        <x:f>'Edge_Run'!S64</x:f>
        <x:v>0</x:v>
      </x:c>
      <x:c r="T60" s="129" t="n">
        <x:f>'RGS_Ground_Run'!S64</x:f>
        <x:v>0</x:v>
      </x:c>
      <x:c r="U60" s="129" t="n">
        <x:f>'Edge_Run'!R64</x:f>
        <x:v>0</x:v>
      </x:c>
      <x:c r="V60" s="120" t="n">
        <x:f>'RGS_Ground_Run'!W64</x:f>
        <x:v>1</x:v>
      </x:c>
      <x:c r="W60" s="120" t="n">
        <x:f>'Edge_Run'!U64</x:f>
        <x:v>1</x:v>
      </x:c>
      <x:c r="X60" s="120" t="n">
        <x:f>'RGS_Ground_Run'!X64</x:f>
        <x:v>1</x:v>
      </x:c>
      <x:c r="Y60" s="120" t="n">
        <x:f>'Edge_Run'!V64</x:f>
        <x:v>1</x:v>
      </x:c>
      <x:c r="Z60" s="120" t="n">
        <x:f>Y60-X60</x:f>
        <x:v>0</x:v>
      </x:c>
      <x:c r="AA60" s="120" t="n">
        <x:f>1-V60</x:f>
        <x:v>0</x:v>
      </x:c>
      <x:c r="AB60" s="120" t="n">
        <x:f>1-W60</x:f>
        <x:v>0</x:v>
      </x:c>
      <x:c r="AC60" s="120" t="n">
        <x:f>'RGS_Ground_Run'!O64</x:f>
        <x:v>4.7973869202219745</x:v>
      </x:c>
      <x:c r="AD60" s="120" t="n">
        <x:f>'Edge_Run'!D64</x:f>
        <x:v>14.392160760665924</x:v>
      </x:c>
      <x:c r="AE60" s="120" t="n">
        <x:f>'RGS_Ground_Run'!D64</x:f>
        <x:v>300</x:v>
      </x:c>
      <x:c r="AF60" s="120" t="n">
        <x:f>'Edge_Run'!H64</x:f>
        <x:v>75</x:v>
      </x:c>
    </x:row>
    <x:row r="61">
      <x:c r="A61" s="120" t="n">
        <x:v>1</x:v>
      </x:c>
      <x:c r="B61" s="120" t="n">
        <x:v>60</x:v>
      </x:c>
      <x:c r="C61" s="120" t="n">
        <x:v>60</x:v>
      </x:c>
      <x:c r="D61" s="120" t="n">
        <x:v>1325</x:v>
      </x:c>
      <x:c r="E61" s="120" t="n">
        <x:v>1324</x:v>
      </x:c>
      <x:c r="F61" s="120" t="n">
        <x:v>0</x:v>
      </x:c>
      <x:c r="G61" s="120" t="str">
        <x:v>Normal</x:v>
      </x:c>
      <x:c r="H61" s="120" t="str">
        <x:v>Routine</x:v>
      </x:c>
      <x:c r="I61" s="120" t="n">
        <x:v>0</x:v>
      </x:c>
      <x:c r="J61" s="120" t="str">
        <x:v>CADC0873</x:v>
      </x:c>
      <x:c r="K61" s="120" t="n">
        <x:v>5</x:v>
      </x:c>
      <x:c r="L61" s="120" t="n">
        <x:v>245</x:v>
      </x:c>
      <x:c r="M61" s="120" t="n">
        <x:v>50</x:v>
      </x:c>
      <x:c r="N61" s="127" t="n">
        <x:v>0.7142857142857143</x:v>
      </x:c>
      <x:c r="O61" s="129" t="n">
        <x:f>'RGS_Ground_Run'!Q65</x:f>
        <x:v>26.962847268755468</x:v>
      </x:c>
      <x:c r="P61" s="129" t="n">
        <x:f>'Edge_Run'!O65</x:f>
        <x:v>14.848541806265985</x:v>
      </x:c>
      <x:c r="Q61" s="129" t="n">
        <x:f>O61-P61</x:f>
        <x:v>12.114305462489483</x:v>
      </x:c>
      <x:c r="R61" s="129" t="n">
        <x:f>'RGS_Ground_Run'!U65</x:f>
        <x:v>0</x:v>
      </x:c>
      <x:c r="S61" s="129" t="n">
        <x:f>'Edge_Run'!S65</x:f>
        <x:v>0</x:v>
      </x:c>
      <x:c r="T61" s="129" t="n">
        <x:f>'RGS_Ground_Run'!S65</x:f>
        <x:v>0</x:v>
      </x:c>
      <x:c r="U61" s="129" t="n">
        <x:f>'Edge_Run'!R65</x:f>
        <x:v>0</x:v>
      </x:c>
      <x:c r="V61" s="120" t="n">
        <x:f>'RGS_Ground_Run'!W65</x:f>
        <x:v>1</x:v>
      </x:c>
      <x:c r="W61" s="120" t="n">
        <x:f>'Edge_Run'!U65</x:f>
        <x:v>1</x:v>
      </x:c>
      <x:c r="X61" s="120" t="n">
        <x:f>'RGS_Ground_Run'!X65</x:f>
        <x:v>1</x:v>
      </x:c>
      <x:c r="Y61" s="120" t="n">
        <x:f>'Edge_Run'!V65</x:f>
        <x:v>1</x:v>
      </x:c>
      <x:c r="Z61" s="120" t="n">
        <x:f>Y61-X61</x:f>
        <x:v>0</x:v>
      </x:c>
      <x:c r="AA61" s="120" t="n">
        <x:f>1-V61</x:f>
        <x:v>0</x:v>
      </x:c>
      <x:c r="AB61" s="120" t="n">
        <x:f>1-W61</x:f>
        <x:v>0</x:v>
      </x:c>
      <x:c r="AC61" s="120" t="n">
        <x:f>'RGS_Ground_Run'!O65</x:f>
        <x:v>2.942847268755323</x:v>
      </x:c>
      <x:c r="AD61" s="120" t="n">
        <x:f>'Edge_Run'!D65</x:f>
        <x:v>8.828541806265969</x:v>
      </x:c>
      <x:c r="AE61" s="120" t="n">
        <x:f>'RGS_Ground_Run'!D65</x:f>
        <x:v>300</x:v>
      </x:c>
      <x:c r="AF61" s="120" t="n">
        <x:f>'Edge_Run'!H65</x:f>
        <x:v>75</x:v>
      </x:c>
    </x:row>
    <x:row r="62">
      <x:c r="A62" s="120" t="n">
        <x:v>1</x:v>
      </x:c>
      <x:c r="B62" s="120" t="n">
        <x:v>61</x:v>
      </x:c>
      <x:c r="C62" s="120" t="n">
        <x:v>61</x:v>
      </x:c>
      <x:c r="D62" s="120" t="n">
        <x:v>1913</x:v>
      </x:c>
      <x:c r="E62" s="120" t="n">
        <x:v>1912</x:v>
      </x:c>
      <x:c r="F62" s="120" t="n">
        <x:v>0</x:v>
      </x:c>
      <x:c r="G62" s="120" t="str">
        <x:v>Normal</x:v>
      </x:c>
      <x:c r="H62" s="120" t="str">
        <x:v>Routine</x:v>
      </x:c>
      <x:c r="I62" s="120" t="n">
        <x:v>1</x:v>
      </x:c>
      <x:c r="J62" s="120" t="str">
        <x:v>CADC0872</x:v>
      </x:c>
      <x:c r="K62" s="120" t="n">
        <x:v>5</x:v>
      </x:c>
      <x:c r="L62" s="120" t="n">
        <x:v>100</x:v>
      </x:c>
      <x:c r="M62" s="120" t="n">
        <x:v>21</x:v>
      </x:c>
      <x:c r="N62" s="127" t="n">
        <x:v>0.3</x:v>
      </x:c>
      <x:c r="O62" s="129" t="n">
        <x:f>'RGS_Ground_Run'!Q66</x:f>
        <x:v>28.657003213410917</x:v>
      </x:c>
      <x:c r="P62" s="129" t="n">
        <x:f>'Edge_Run'!O66</x:f>
        <x:v>19.931009640232787</x:v>
      </x:c>
      <x:c r="Q62" s="129" t="n">
        <x:f>O62-P62</x:f>
        <x:v>8.72599357317813</x:v>
      </x:c>
      <x:c r="R62" s="129" t="n">
        <x:f>'RGS_Ground_Run'!U66</x:f>
        <x:v>0</x:v>
      </x:c>
      <x:c r="S62" s="129" t="n">
        <x:f>'Edge_Run'!S66</x:f>
        <x:v>0</x:v>
      </x:c>
      <x:c r="T62" s="129" t="n">
        <x:f>'RGS_Ground_Run'!S66</x:f>
        <x:v>0</x:v>
      </x:c>
      <x:c r="U62" s="129" t="n">
        <x:f>'Edge_Run'!R66</x:f>
        <x:v>0</x:v>
      </x:c>
      <x:c r="V62" s="120" t="n">
        <x:f>'RGS_Ground_Run'!W66</x:f>
        <x:v>1</x:v>
      </x:c>
      <x:c r="W62" s="120" t="n">
        <x:f>'Edge_Run'!U66</x:f>
        <x:v>1</x:v>
      </x:c>
      <x:c r="X62" s="120" t="n">
        <x:f>'RGS_Ground_Run'!X66</x:f>
        <x:v>1</x:v>
      </x:c>
      <x:c r="Y62" s="120" t="n">
        <x:f>'Edge_Run'!V66</x:f>
        <x:v>1</x:v>
      </x:c>
      <x:c r="Z62" s="120" t="n">
        <x:f>Y62-X62</x:f>
        <x:v>0</x:v>
      </x:c>
      <x:c r="AA62" s="120" t="n">
        <x:f>1-V62</x:f>
        <x:v>0</x:v>
      </x:c>
      <x:c r="AB62" s="120" t="n">
        <x:f>1-W62</x:f>
        <x:v>0</x:v>
      </x:c>
      <x:c r="AC62" s="120" t="n">
        <x:f>'RGS_Ground_Run'!O66</x:f>
        <x:v>4.63700321341093</x:v>
      </x:c>
      <x:c r="AD62" s="120" t="n">
        <x:f>'Edge_Run'!D66</x:f>
        <x:v>13.91100964023279</x:v>
      </x:c>
      <x:c r="AE62" s="120" t="n">
        <x:f>'RGS_Ground_Run'!D66</x:f>
        <x:v>300</x:v>
      </x:c>
      <x:c r="AF62" s="120" t="n">
        <x:f>'Edge_Run'!H66</x:f>
        <x:v>75</x:v>
      </x:c>
    </x:row>
    <x:row r="63">
      <x:c r="A63" s="120" t="n">
        <x:v>1</x:v>
      </x:c>
      <x:c r="B63" s="120" t="n">
        <x:v>62</x:v>
      </x:c>
      <x:c r="C63" s="120" t="n">
        <x:v>62</x:v>
      </x:c>
      <x:c r="D63" s="120" t="n">
        <x:v>131</x:v>
      </x:c>
      <x:c r="E63" s="120" t="n">
        <x:v>130</x:v>
      </x:c>
      <x:c r="F63" s="120" t="n">
        <x:v>0</x:v>
      </x:c>
      <x:c r="G63" s="120" t="str">
        <x:v>Normal</x:v>
      </x:c>
      <x:c r="H63" s="120" t="str">
        <x:v>Routine</x:v>
      </x:c>
      <x:c r="I63" s="120" t="n">
        <x:v>1</x:v>
      </x:c>
      <x:c r="J63" s="120" t="str">
        <x:v>CADC0872</x:v>
      </x:c>
      <x:c r="K63" s="120" t="n">
        <x:v>1</x:v>
      </x:c>
      <x:c r="L63" s="120" t="n">
        <x:v>182</x:v>
      </x:c>
      <x:c r="M63" s="120" t="n">
        <x:v>183</x:v>
      </x:c>
      <x:c r="N63" s="127" t="n">
        <x:v>2.6142857142857143</x:v>
      </x:c>
      <x:c r="O63" s="129" t="n">
        <x:f>'RGS_Ground_Run'!Q67</x:f>
        <x:v>40.21704533412185</x:v>
      </x:c>
      <x:c r="P63" s="129" t="n">
        <x:f>'Edge_Run'!O67</x:f>
        <x:v>16.764061886188756</x:v>
      </x:c>
      <x:c r="Q63" s="129" t="n">
        <x:f>O63-P63</x:f>
        <x:v>23.452983447933093</x:v>
      </x:c>
      <x:c r="R63" s="129" t="n">
        <x:f>'RGS_Ground_Run'!U67</x:f>
        <x:v>14.833052245955969</x:v>
      </x:c>
      <x:c r="S63" s="129" t="n">
        <x:f>'Edge_Run'!S67</x:f>
        <x:v>6.652082621690624</x:v>
      </x:c>
      <x:c r="T63" s="129" t="n">
        <x:f>'RGS_Ground_Run'!S67</x:f>
        <x:v>0</x:v>
      </x:c>
      <x:c r="U63" s="129" t="n">
        <x:f>'Edge_Run'!R67</x:f>
        <x:v>0</x:v>
      </x:c>
      <x:c r="V63" s="120" t="n">
        <x:f>'RGS_Ground_Run'!W67</x:f>
        <x:v>1</x:v>
      </x:c>
      <x:c r="W63" s="120" t="n">
        <x:f>'Edge_Run'!U67</x:f>
        <x:v>1</x:v>
      </x:c>
      <x:c r="X63" s="120" t="n">
        <x:f>'RGS_Ground_Run'!X67</x:f>
        <x:v>1</x:v>
      </x:c>
      <x:c r="Y63" s="120" t="n">
        <x:f>'Edge_Run'!V67</x:f>
        <x:v>1</x:v>
      </x:c>
      <x:c r="Z63" s="120" t="n">
        <x:f>Y63-X63</x:f>
        <x:v>0</x:v>
      </x:c>
      <x:c r="AA63" s="120" t="n">
        <x:f>1-V63</x:f>
        <x:v>0</x:v>
      </x:c>
      <x:c r="AB63" s="120" t="n">
        <x:f>1-W63</x:f>
        <x:v>0</x:v>
      </x:c>
      <x:c r="AC63" s="120" t="n">
        <x:f>'RGS_Ground_Run'!O67</x:f>
        <x:v>1.3639930881660969</x:v>
      </x:c>
      <x:c r="AD63" s="120" t="n">
        <x:f>'Edge_Run'!D67</x:f>
        <x:v>4.09197926449829</x:v>
      </x:c>
      <x:c r="AE63" s="120" t="n">
        <x:f>'RGS_Ground_Run'!D67</x:f>
        <x:v>300</x:v>
      </x:c>
      <x:c r="AF63" s="120" t="n">
        <x:f>'Edge_Run'!H67</x:f>
        <x:v>75</x:v>
      </x:c>
    </x:row>
    <x:row r="64">
      <x:c r="A64" s="120" t="n">
        <x:v>1</x:v>
      </x:c>
      <x:c r="B64" s="120" t="n">
        <x:v>63</x:v>
      </x:c>
      <x:c r="C64" s="120" t="n">
        <x:v>63</x:v>
      </x:c>
      <x:c r="D64" s="120" t="n">
        <x:v>6</x:v>
      </x:c>
      <x:c r="E64" s="120" t="n">
        <x:v>5</x:v>
      </x:c>
      <x:c r="F64" s="120" t="n">
        <x:v>0</x:v>
      </x:c>
      <x:c r="G64" s="120" t="str">
        <x:v>Normal</x:v>
      </x:c>
      <x:c r="H64" s="120" t="str">
        <x:v>Routine</x:v>
      </x:c>
      <x:c r="I64" s="120" t="n">
        <x:v>0</x:v>
      </x:c>
      <x:c r="J64" s="120" t="str">
        <x:v>CADC0872</x:v>
      </x:c>
      <x:c r="K64" s="120" t="n">
        <x:v>1</x:v>
      </x:c>
      <x:c r="L64" s="120" t="n">
        <x:v>256</x:v>
      </x:c>
      <x:c r="M64" s="120" t="n">
        <x:v>257</x:v>
      </x:c>
      <x:c r="N64" s="127" t="n">
        <x:v>3.6714285714285713</x:v>
      </x:c>
      <x:c r="O64" s="129" t="n">
        <x:f>'RGS_Ground_Run'!Q68</x:f>
        <x:v>58.57985262486682</x:v>
      </x:c>
      <x:c r="P64" s="129" t="n">
        <x:f>'Edge_Run'!O68</x:f>
        <x:v>17.53641534973167</x:v>
      </x:c>
      <x:c r="Q64" s="129" t="n">
        <x:f>O64-P64</x:f>
        <x:v>41.04343727513515</x:v>
      </x:c>
      <x:c r="R64" s="129" t="n">
        <x:f>'RGS_Ground_Run'!U68</x:f>
        <x:v>33.60540570949888</x:v>
      </x:c>
      <x:c r="S64" s="129" t="n">
        <x:f>'Edge_Run'!S68</x:f>
        <x:v>8.653074603627374</x:v>
      </x:c>
      <x:c r="T64" s="129" t="n">
        <x:f>'RGS_Ground_Run'!S68</x:f>
        <x:v>0</x:v>
      </x:c>
      <x:c r="U64" s="129" t="n">
        <x:f>'Edge_Run'!R68</x:f>
        <x:v>0</x:v>
      </x:c>
      <x:c r="V64" s="120" t="n">
        <x:f>'RGS_Ground_Run'!W68</x:f>
        <x:v>1</x:v>
      </x:c>
      <x:c r="W64" s="120" t="n">
        <x:f>'Edge_Run'!U68</x:f>
        <x:v>1</x:v>
      </x:c>
      <x:c r="X64" s="120" t="n">
        <x:f>'RGS_Ground_Run'!X68</x:f>
        <x:v>1</x:v>
      </x:c>
      <x:c r="Y64" s="120" t="n">
        <x:f>'Edge_Run'!V68</x:f>
        <x:v>1</x:v>
      </x:c>
      <x:c r="Z64" s="120" t="n">
        <x:f>Y64-X64</x:f>
        <x:v>0</x:v>
      </x:c>
      <x:c r="AA64" s="120" t="n">
        <x:f>1-V64</x:f>
        <x:v>0</x:v>
      </x:c>
      <x:c r="AB64" s="120" t="n">
        <x:f>1-W64</x:f>
        <x:v>0</x:v>
      </x:c>
      <x:c r="AC64" s="120" t="n">
        <x:f>'RGS_Ground_Run'!O68</x:f>
        <x:v>0.954446915368085</x:v>
      </x:c>
      <x:c r="AD64" s="120" t="n">
        <x:f>'Edge_Run'!D68</x:f>
        <x:v>2.863340746104255</x:v>
      </x:c>
      <x:c r="AE64" s="120" t="n">
        <x:f>'RGS_Ground_Run'!D68</x:f>
        <x:v>300</x:v>
      </x:c>
      <x:c r="AF64" s="120" t="n">
        <x:f>'Edge_Run'!H68</x:f>
        <x:v>75</x:v>
      </x:c>
    </x:row>
    <x:row r="65">
      <x:c r="A65" s="120" t="n">
        <x:v>1</x:v>
      </x:c>
      <x:c r="B65" s="120" t="n">
        <x:v>64</x:v>
      </x:c>
      <x:c r="C65" s="120" t="n">
        <x:v>64</x:v>
      </x:c>
      <x:c r="D65" s="120" t="n">
        <x:v>10</x:v>
      </x:c>
      <x:c r="E65" s="120" t="n">
        <x:v>9</x:v>
      </x:c>
      <x:c r="F65" s="120" t="n">
        <x:v>1</x:v>
      </x:c>
      <x:c r="G65" s="120" t="str">
        <x:v>Anomalous</x:v>
      </x:c>
      <x:c r="H65" s="120" t="str">
        <x:v>Priority</x:v>
      </x:c>
      <x:c r="I65" s="120" t="n">
        <x:v>1</x:v>
      </x:c>
      <x:c r="J65" s="120" t="str">
        <x:v>CADC0872</x:v>
      </x:c>
      <x:c r="K65" s="120" t="n">
        <x:v>1</x:v>
      </x:c>
      <x:c r="L65" s="120" t="n">
        <x:v>513</x:v>
      </x:c>
      <x:c r="M65" s="120" t="n">
        <x:v>514</x:v>
      </x:c>
      <x:c r="N65" s="127" t="n">
        <x:v>7.3428571428571425</x:v>
      </x:c>
      <x:c r="O65" s="129" t="n">
        <x:f>'RGS_Ground_Run'!Q69</x:f>
        <x:v>45.437283854280395</x:v>
      </x:c>
      <x:c r="P65" s="129" t="n">
        <x:f>'Edge_Run'!O69</x:f>
        <x:v>24.116770354063192</x:v>
      </x:c>
      <x:c r="Q65" s="129" t="n">
        <x:f>O65-P65</x:f>
        <x:v>21.320513500217203</x:v>
      </x:c>
      <x:c r="R65" s="129" t="n">
        <x:f>'RGS_Ground_Run'!U69</x:f>
        <x:v>15.385027069592525</x:v>
      </x:c>
      <x:c r="S65" s="129" t="n">
        <x:f>'Edge_Run'!S69</x:f>
        <x:v>0</x:v>
      </x:c>
      <x:c r="T65" s="129" t="n">
        <x:f>'RGS_Ground_Run'!S69</x:f>
        <x:v>0</x:v>
      </x:c>
      <x:c r="U65" s="129" t="n">
        <x:f>'Edge_Run'!R69</x:f>
        <x:v>0</x:v>
      </x:c>
      <x:c r="V65" s="120" t="n">
        <x:f>'RGS_Ground_Run'!W69</x:f>
        <x:v>1</x:v>
      </x:c>
      <x:c r="W65" s="120" t="n">
        <x:f>'Edge_Run'!U69</x:f>
        <x:v>1</x:v>
      </x:c>
      <x:c r="X65" s="120" t="n">
        <x:f>'RGS_Ground_Run'!X69</x:f>
        <x:v>1</x:v>
      </x:c>
      <x:c r="Y65" s="120" t="n">
        <x:f>'Edge_Run'!V69</x:f>
        <x:v>1</x:v>
      </x:c>
      <x:c r="Z65" s="120" t="n">
        <x:f>Y65-X65</x:f>
        <x:v>0</x:v>
      </x:c>
      <x:c r="AA65" s="120" t="n">
        <x:f>1-V65</x:f>
        <x:v>0</x:v>
      </x:c>
      <x:c r="AB65" s="120" t="n">
        <x:f>1-W65</x:f>
        <x:v>0</x:v>
      </x:c>
      <x:c r="AC65" s="120" t="n">
        <x:f>'RGS_Ground_Run'!O69</x:f>
        <x:v>6.032256784687806</x:v>
      </x:c>
      <x:c r="AD65" s="120" t="n">
        <x:f>'Edge_Run'!D69</x:f>
        <x:v>18.096770354063416</x:v>
      </x:c>
      <x:c r="AE65" s="120" t="n">
        <x:f>'RGS_Ground_Run'!D69</x:f>
        <x:v>300</x:v>
      </x:c>
      <x:c r="AF65" s="120" t="n">
        <x:f>'Edge_Run'!H69</x:f>
        <x:v>75</x:v>
      </x:c>
    </x:row>
    <x:row r="66">
      <x:c r="A66" s="120" t="n">
        <x:v>1</x:v>
      </x:c>
      <x:c r="B66" s="120" t="n">
        <x:v>65</x:v>
      </x:c>
      <x:c r="C66" s="120" t="n">
        <x:v>65</x:v>
      </x:c>
      <x:c r="D66" s="120" t="n">
        <x:v>1171</x:v>
      </x:c>
      <x:c r="E66" s="120" t="n">
        <x:v>1170</x:v>
      </x:c>
      <x:c r="F66" s="120" t="n">
        <x:v>0</x:v>
      </x:c>
      <x:c r="G66" s="120" t="str">
        <x:v>Normal</x:v>
      </x:c>
      <x:c r="H66" s="120" t="str">
        <x:v>Routine</x:v>
      </x:c>
      <x:c r="I66" s="120" t="n">
        <x:v>0</x:v>
      </x:c>
      <x:c r="J66" s="120" t="str">
        <x:v>CADC0894</x:v>
      </x:c>
      <x:c r="K66" s="120" t="n">
        <x:v>5</x:v>
      </x:c>
      <x:c r="L66" s="120" t="n">
        <x:v>205</x:v>
      </x:c>
      <x:c r="M66" s="120" t="n">
        <x:v>42</x:v>
      </x:c>
      <x:c r="N66" s="127" t="n">
        <x:v>0.6</x:v>
      </x:c>
      <x:c r="O66" s="129" t="n">
        <x:f>'RGS_Ground_Run'!Q70</x:f>
        <x:v>59.538909189866445</x:v>
      </x:c>
      <x:c r="P66" s="129" t="n">
        <x:f>'Edge_Run'!O70</x:f>
        <x:v>48.8076539065155</x:v>
      </x:c>
      <x:c r="Q66" s="129" t="n">
        <x:f>O66-P66</x:f>
        <x:v>10.731255283350947</x:v>
      </x:c>
      <x:c r="R66" s="129" t="n">
        <x:f>'RGS_Ground_Run'!U70</x:f>
        <x:v>21.256357887694776</x:v>
      </x:c>
      <x:c r="S66" s="129" t="n">
        <x:f>'Edge_Run'!S70</x:f>
        <x:v>0</x:v>
      </x:c>
      <x:c r="T66" s="129" t="n">
        <x:f>'RGS_Ground_Run'!S70</x:f>
        <x:v>0</x:v>
      </x:c>
      <x:c r="U66" s="129" t="n">
        <x:f>'Edge_Run'!R70</x:f>
        <x:v>0</x:v>
      </x:c>
      <x:c r="V66" s="120" t="n">
        <x:f>'RGS_Ground_Run'!W70</x:f>
        <x:v>1</x:v>
      </x:c>
      <x:c r="W66" s="120" t="n">
        <x:f>'Edge_Run'!U70</x:f>
        <x:v>1</x:v>
      </x:c>
      <x:c r="X66" s="120" t="n">
        <x:f>'RGS_Ground_Run'!X70</x:f>
        <x:v>1</x:v>
      </x:c>
      <x:c r="Y66" s="120" t="n">
        <x:f>'Edge_Run'!V70</x:f>
        <x:v>1</x:v>
      </x:c>
      <x:c r="Z66" s="120" t="n">
        <x:f>Y66-X66</x:f>
        <x:v>0</x:v>
      </x:c>
      <x:c r="AA66" s="120" t="n">
        <x:f>1-V66</x:f>
        <x:v>0</x:v>
      </x:c>
      <x:c r="AB66" s="120" t="n">
        <x:f>1-W66</x:f>
        <x:v>0</x:v>
      </x:c>
      <x:c r="AC66" s="120" t="n">
        <x:f>'RGS_Ground_Run'!O70</x:f>
        <x:v>14.262551302171834</x:v>
      </x:c>
      <x:c r="AD66" s="120" t="n">
        <x:f>'Edge_Run'!D70</x:f>
        <x:v>42.7876539065155</x:v>
      </x:c>
      <x:c r="AE66" s="120" t="n">
        <x:f>'RGS_Ground_Run'!D70</x:f>
        <x:v>300</x:v>
      </x:c>
      <x:c r="AF66" s="120" t="n">
        <x:f>'Edge_Run'!H70</x:f>
        <x:v>75</x:v>
      </x:c>
    </x:row>
    <x:row r="67">
      <x:c r="A67" s="120" t="n">
        <x:v>1</x:v>
      </x:c>
      <x:c r="B67" s="120" t="n">
        <x:v>66</x:v>
      </x:c>
      <x:c r="C67" s="120" t="n">
        <x:v>66</x:v>
      </x:c>
      <x:c r="D67" s="120" t="n">
        <x:v>388</x:v>
      </x:c>
      <x:c r="E67" s="120" t="n">
        <x:v>387</x:v>
      </x:c>
      <x:c r="F67" s="120" t="n">
        <x:v>0</x:v>
      </x:c>
      <x:c r="G67" s="120" t="str">
        <x:v>Normal</x:v>
      </x:c>
      <x:c r="H67" s="120" t="str">
        <x:v>Routine</x:v>
      </x:c>
      <x:c r="I67" s="120" t="n">
        <x:v>1</x:v>
      </x:c>
      <x:c r="J67" s="120" t="str">
        <x:v>CADC0884</x:v>
      </x:c>
      <x:c r="K67" s="120" t="n">
        <x:v>5</x:v>
      </x:c>
      <x:c r="L67" s="120" t="n">
        <x:v>385</x:v>
      </x:c>
      <x:c r="M67" s="120" t="n">
        <x:v>78</x:v>
      </x:c>
      <x:c r="N67" s="127" t="n">
        <x:v>1.1142857142857143</x:v>
      </x:c>
      <x:c r="O67" s="129" t="n">
        <x:f>'RGS_Ground_Run'!Q71</x:f>
        <x:v>29.052449877618983</x:v>
      </x:c>
      <x:c r="P67" s="129" t="n">
        <x:f>'Edge_Run'!O71</x:f>
        <x:v>21.11734963285744</x:v>
      </x:c>
      <x:c r="Q67" s="129" t="n">
        <x:f>O67-P67</x:f>
        <x:v>7.935100244761543</x:v>
      </x:c>
      <x:c r="R67" s="129" t="n">
        <x:f>'RGS_Ground_Run'!U71</x:f>
        <x:v>0</x:v>
      </x:c>
      <x:c r="S67" s="129" t="n">
        <x:f>'Edge_Run'!S71</x:f>
        <x:v>0</x:v>
      </x:c>
      <x:c r="T67" s="129" t="n">
        <x:f>'RGS_Ground_Run'!S71</x:f>
        <x:v>0</x:v>
      </x:c>
      <x:c r="U67" s="129" t="n">
        <x:f>'Edge_Run'!R71</x:f>
        <x:v>0</x:v>
      </x:c>
      <x:c r="V67" s="120" t="n">
        <x:f>'RGS_Ground_Run'!W71</x:f>
        <x:v>1</x:v>
      </x:c>
      <x:c r="W67" s="120" t="n">
        <x:f>'Edge_Run'!U71</x:f>
        <x:v>1</x:v>
      </x:c>
      <x:c r="X67" s="120" t="n">
        <x:f>'RGS_Ground_Run'!X71</x:f>
        <x:v>1</x:v>
      </x:c>
      <x:c r="Y67" s="120" t="n">
        <x:f>'Edge_Run'!V71</x:f>
        <x:v>1</x:v>
      </x:c>
      <x:c r="Z67" s="120" t="n">
        <x:f>Y67-X67</x:f>
        <x:v>0</x:v>
      </x:c>
      <x:c r="AA67" s="120" t="n">
        <x:f>1-V67</x:f>
        <x:v>0</x:v>
      </x:c>
      <x:c r="AB67" s="120" t="n">
        <x:f>1-W67</x:f>
        <x:v>0</x:v>
      </x:c>
      <x:c r="AC67" s="120" t="n">
        <x:f>'RGS_Ground_Run'!O71</x:f>
        <x:v>5.032449877619133</x:v>
      </x:c>
      <x:c r="AD67" s="120" t="n">
        <x:f>'Edge_Run'!D71</x:f>
        <x:v>15.097349632857398</x:v>
      </x:c>
      <x:c r="AE67" s="120" t="n">
        <x:f>'RGS_Ground_Run'!D71</x:f>
        <x:v>300</x:v>
      </x:c>
      <x:c r="AF67" s="120" t="n">
        <x:f>'Edge_Run'!H71</x:f>
        <x:v>75</x:v>
      </x:c>
    </x:row>
    <x:row r="68">
      <x:c r="A68" s="120" t="n">
        <x:v>1</x:v>
      </x:c>
      <x:c r="B68" s="120" t="n">
        <x:v>67</x:v>
      </x:c>
      <x:c r="C68" s="120" t="n">
        <x:v>67</x:v>
      </x:c>
      <x:c r="D68" s="120" t="n">
        <x:v>630</x:v>
      </x:c>
      <x:c r="E68" s="120" t="n">
        <x:v>629</x:v>
      </x:c>
      <x:c r="F68" s="120" t="n">
        <x:v>0</x:v>
      </x:c>
      <x:c r="G68" s="120" t="str">
        <x:v>Normal</x:v>
      </x:c>
      <x:c r="H68" s="120" t="str">
        <x:v>Routine</x:v>
      </x:c>
      <x:c r="I68" s="120" t="n">
        <x:v>1</x:v>
      </x:c>
      <x:c r="J68" s="120" t="str">
        <x:v>CADC0873</x:v>
      </x:c>
      <x:c r="K68" s="120" t="n">
        <x:v>1</x:v>
      </x:c>
      <x:c r="L68" s="120" t="n">
        <x:v>310</x:v>
      </x:c>
      <x:c r="M68" s="120" t="n">
        <x:v>311</x:v>
      </x:c>
      <x:c r="N68" s="127" t="n">
        <x:v>4.442857142857143</x:v>
      </x:c>
      <x:c r="O68" s="129" t="n">
        <x:f>'RGS_Ground_Run'!Q72</x:f>
        <x:v>30.373750436601767</x:v>
      </x:c>
      <x:c r="P68" s="129" t="n">
        <x:f>'Edge_Run'!O72</x:f>
        <x:v>17.622040822418512</x:v>
      </x:c>
      <x:c r="Q68" s="129" t="n">
        <x:f>O68-P68</x:f>
        <x:v>12.751709614183255</x:v>
      </x:c>
      <x:c r="R68" s="129" t="n">
        <x:f>'RGS_Ground_Run'!U72</x:f>
        <x:v>2.4864034957954573</x:v>
      </x:c>
      <x:c r="S68" s="129" t="n">
        <x:f>'Edge_Run'!S72</x:f>
        <x:v>0</x:v>
      </x:c>
      <x:c r="T68" s="129" t="n">
        <x:f>'RGS_Ground_Run'!S72</x:f>
        <x:v>0</x:v>
      </x:c>
      <x:c r="U68" s="129" t="n">
        <x:f>'Edge_Run'!R72</x:f>
        <x:v>0</x:v>
      </x:c>
      <x:c r="V68" s="120" t="n">
        <x:f>'RGS_Ground_Run'!W72</x:f>
        <x:v>1</x:v>
      </x:c>
      <x:c r="W68" s="120" t="n">
        <x:f>'Edge_Run'!U72</x:f>
        <x:v>1</x:v>
      </x:c>
      <x:c r="X68" s="120" t="n">
        <x:f>'RGS_Ground_Run'!X72</x:f>
        <x:v>1</x:v>
      </x:c>
      <x:c r="Y68" s="120" t="n">
        <x:f>'Edge_Run'!V72</x:f>
        <x:v>1</x:v>
      </x:c>
      <x:c r="Z68" s="120" t="n">
        <x:f>Y68-X68</x:f>
        <x:v>0</x:v>
      </x:c>
      <x:c r="AA68" s="120" t="n">
        <x:f>1-V68</x:f>
        <x:v>0</x:v>
      </x:c>
      <x:c r="AB68" s="120" t="n">
        <x:f>1-W68</x:f>
        <x:v>0</x:v>
      </x:c>
      <x:c r="AC68" s="120" t="n">
        <x:f>'RGS_Ground_Run'!O72</x:f>
        <x:v>3.867346940806135</x:v>
      </x:c>
      <x:c r="AD68" s="120" t="n">
        <x:f>'Edge_Run'!D72</x:f>
        <x:v>11.602040822418406</x:v>
      </x:c>
      <x:c r="AE68" s="120" t="n">
        <x:f>'RGS_Ground_Run'!D72</x:f>
        <x:v>300</x:v>
      </x:c>
      <x:c r="AF68" s="120" t="n">
        <x:f>'Edge_Run'!H72</x:f>
        <x:v>75</x:v>
      </x:c>
    </x:row>
    <x:row r="69">
      <x:c r="A69" s="120" t="n">
        <x:v>1</x:v>
      </x:c>
      <x:c r="B69" s="120" t="n">
        <x:v>68</x:v>
      </x:c>
      <x:c r="C69" s="120" t="n">
        <x:v>68</x:v>
      </x:c>
      <x:c r="D69" s="120" t="n">
        <x:v>704</x:v>
      </x:c>
      <x:c r="E69" s="120" t="n">
        <x:v>703</x:v>
      </x:c>
      <x:c r="F69" s="120" t="n">
        <x:v>0</x:v>
      </x:c>
      <x:c r="G69" s="120" t="str">
        <x:v>Normal</x:v>
      </x:c>
      <x:c r="H69" s="120" t="str">
        <x:v>Routine</x:v>
      </x:c>
      <x:c r="I69" s="120" t="n">
        <x:v>1</x:v>
      </x:c>
      <x:c r="J69" s="120" t="str">
        <x:v>CADC0884</x:v>
      </x:c>
      <x:c r="K69" s="120" t="n">
        <x:v>5</x:v>
      </x:c>
      <x:c r="L69" s="120" t="n">
        <x:v>260</x:v>
      </x:c>
      <x:c r="M69" s="120" t="n">
        <x:v>53</x:v>
      </x:c>
      <x:c r="N69" s="127" t="n">
        <x:v>0.7571428571428571</x:v>
      </x:c>
      <x:c r="O69" s="129" t="n">
        <x:f>'RGS_Ground_Run'!Q73</x:f>
        <x:v>42.715917691843515</x:v>
      </x:c>
      <x:c r="P69" s="129" t="n">
        <x:f>'Edge_Run'!O73</x:f>
        <x:v>16.480440982345044</x:v>
      </x:c>
      <x:c r="Q69" s="129" t="n">
        <x:f>O69-P69</x:f>
        <x:v>26.23547670949847</x:v>
      </x:c>
      <x:c r="R69" s="129" t="n">
        <x:f>'RGS_Ground_Run'!U73</x:f>
        <x:v>15.361474709904542</x:v>
      </x:c>
      <x:c r="S69" s="129" t="n">
        <x:f>'Edge_Run'!S73</x:f>
        <x:v>0.4571120365276329</x:v>
      </x:c>
      <x:c r="T69" s="129" t="n">
        <x:f>'RGS_Ground_Run'!S73</x:f>
        <x:v>0</x:v>
      </x:c>
      <x:c r="U69" s="129" t="n">
        <x:f>'Edge_Run'!R73</x:f>
        <x:v>0</x:v>
      </x:c>
      <x:c r="V69" s="120" t="n">
        <x:f>'RGS_Ground_Run'!W73</x:f>
        <x:v>1</x:v>
      </x:c>
      <x:c r="W69" s="120" t="n">
        <x:f>'Edge_Run'!U73</x:f>
        <x:v>1</x:v>
      </x:c>
      <x:c r="X69" s="120" t="n">
        <x:f>'RGS_Ground_Run'!X73</x:f>
        <x:v>1</x:v>
      </x:c>
      <x:c r="Y69" s="120" t="n">
        <x:f>'Edge_Run'!V73</x:f>
        <x:v>1</x:v>
      </x:c>
      <x:c r="Z69" s="120" t="n">
        <x:f>Y69-X69</x:f>
        <x:v>0</x:v>
      </x:c>
      <x:c r="AA69" s="120" t="n">
        <x:f>1-V69</x:f>
        <x:v>0</x:v>
      </x:c>
      <x:c r="AB69" s="120" t="n">
        <x:f>1-W69</x:f>
        <x:v>0</x:v>
      </x:c>
      <x:c r="AC69" s="120" t="n">
        <x:f>'RGS_Ground_Run'!O73</x:f>
        <x:v>3.33444298193913</x:v>
      </x:c>
      <x:c r="AD69" s="120" t="n">
        <x:f>'Edge_Run'!D73</x:f>
        <x:v>10.00332894581739</x:v>
      </x:c>
      <x:c r="AE69" s="120" t="n">
        <x:f>'RGS_Ground_Run'!D73</x:f>
        <x:v>300</x:v>
      </x:c>
      <x:c r="AF69" s="120" t="n">
        <x:f>'Edge_Run'!H73</x:f>
        <x:v>75</x:v>
      </x:c>
    </x:row>
    <x:row r="70">
      <x:c r="A70" s="120" t="n">
        <x:v>1</x:v>
      </x:c>
      <x:c r="B70" s="120" t="n">
        <x:v>69</x:v>
      </x:c>
      <x:c r="C70" s="120" t="n">
        <x:v>69</x:v>
      </x:c>
      <x:c r="D70" s="120" t="n">
        <x:v>1376</x:v>
      </x:c>
      <x:c r="E70" s="120" t="n">
        <x:v>1375</x:v>
      </x:c>
      <x:c r="F70" s="120" t="n">
        <x:v>0</x:v>
      </x:c>
      <x:c r="G70" s="120" t="str">
        <x:v>Normal</x:v>
      </x:c>
      <x:c r="H70" s="120" t="str">
        <x:v>Routine</x:v>
      </x:c>
      <x:c r="I70" s="120" t="n">
        <x:v>1</x:v>
      </x:c>
      <x:c r="J70" s="120" t="str">
        <x:v>CADC0873</x:v>
      </x:c>
      <x:c r="K70" s="120" t="n">
        <x:v>5</x:v>
      </x:c>
      <x:c r="L70" s="120" t="n">
        <x:v>105</x:v>
      </x:c>
      <x:c r="M70" s="120" t="n">
        <x:v>22</x:v>
      </x:c>
      <x:c r="N70" s="127" t="n">
        <x:v>0.3142857142857143</x:v>
      </x:c>
      <x:c r="O70" s="129" t="n">
        <x:f>'RGS_Ground_Run'!Q74</x:f>
        <x:v>63.296411904976594</x:v>
      </x:c>
      <x:c r="P70" s="129" t="n">
        <x:f>'Edge_Run'!O74</x:f>
        <x:v>26.967283949375997</x:v>
      </x:c>
      <x:c r="Q70" s="129" t="n">
        <x:f>O70-P70</x:f>
        <x:v>36.3291279556006</x:v>
      </x:c>
      <x:c r="R70" s="129" t="n">
        <x:f>'RGS_Ground_Run'!U74</x:f>
        <x:v>33.98045901899695</x:v>
      </x:c>
      <x:c r="S70" s="129" t="n">
        <x:f>'Edge_Run'!S74</x:f>
        <x:v>5.059425291437492</x:v>
      </x:c>
      <x:c r="T70" s="129" t="n">
        <x:f>'RGS_Ground_Run'!S74</x:f>
        <x:v>0</x:v>
      </x:c>
      <x:c r="U70" s="129" t="n">
        <x:f>'Edge_Run'!R74</x:f>
        <x:v>0</x:v>
      </x:c>
      <x:c r="V70" s="120" t="n">
        <x:f>'RGS_Ground_Run'!W74</x:f>
        <x:v>1</x:v>
      </x:c>
      <x:c r="W70" s="120" t="n">
        <x:f>'Edge_Run'!U74</x:f>
        <x:v>1</x:v>
      </x:c>
      <x:c r="X70" s="120" t="n">
        <x:f>'RGS_Ground_Run'!X74</x:f>
        <x:v>1</x:v>
      </x:c>
      <x:c r="Y70" s="120" t="n">
        <x:f>'Edge_Run'!V74</x:f>
        <x:v>1</x:v>
      </x:c>
      <x:c r="Z70" s="120" t="n">
        <x:f>Y70-X70</x:f>
        <x:v>0</x:v>
      </x:c>
      <x:c r="AA70" s="120" t="n">
        <x:f>1-V70</x:f>
        <x:v>0</x:v>
      </x:c>
      <x:c r="AB70" s="120" t="n">
        <x:f>1-W70</x:f>
        <x:v>0</x:v>
      </x:c>
      <x:c r="AC70" s="120" t="n">
        <x:f>'RGS_Ground_Run'!O74</x:f>
        <x:v>5.295952885979322</x:v>
      </x:c>
      <x:c r="AD70" s="120" t="n">
        <x:f>'Edge_Run'!D74</x:f>
        <x:v>15.887858657937965</x:v>
      </x:c>
      <x:c r="AE70" s="120" t="n">
        <x:f>'RGS_Ground_Run'!D74</x:f>
        <x:v>300</x:v>
      </x:c>
      <x:c r="AF70" s="120" t="n">
        <x:f>'Edge_Run'!H74</x:f>
        <x:v>75</x:v>
      </x:c>
    </x:row>
    <x:row r="71">
      <x:c r="A71" s="120" t="n">
        <x:v>1</x:v>
      </x:c>
      <x:c r="B71" s="120" t="n">
        <x:v>70</x:v>
      </x:c>
      <x:c r="C71" s="120" t="n">
        <x:v>70</x:v>
      </x:c>
      <x:c r="D71" s="120" t="n">
        <x:v>1767</x:v>
      </x:c>
      <x:c r="E71" s="120" t="n">
        <x:v>1766</x:v>
      </x:c>
      <x:c r="F71" s="120" t="n">
        <x:v>0</x:v>
      </x:c>
      <x:c r="G71" s="120" t="str">
        <x:v>Normal</x:v>
      </x:c>
      <x:c r="H71" s="120" t="str">
        <x:v>Routine</x:v>
      </x:c>
      <x:c r="I71" s="120" t="n">
        <x:v>1</x:v>
      </x:c>
      <x:c r="J71" s="120" t="str">
        <x:v>CADC0894</x:v>
      </x:c>
      <x:c r="K71" s="120" t="n">
        <x:v>1</x:v>
      </x:c>
      <x:c r="L71" s="120" t="n">
        <x:v>502</x:v>
      </x:c>
      <x:c r="M71" s="120" t="n">
        <x:v>503</x:v>
      </x:c>
      <x:c r="N71" s="127" t="n">
        <x:v>7.185714285714286</x:v>
      </x:c>
      <x:c r="O71" s="129" t="n">
        <x:f>'RGS_Ground_Run'!Q75</x:f>
        <x:v>24.565158715076905</x:v>
      </x:c>
      <x:c r="P71" s="129" t="n">
        <x:f>'Edge_Run'!O75</x:f>
        <x:v>7.655476145229841</x:v>
      </x:c>
      <x:c r="Q71" s="129" t="n">
        <x:f>O71-P71</x:f>
        <x:v>16.909682569847064</x:v>
      </x:c>
      <x:c r="R71" s="129" t="n">
        <x:f>'RGS_Ground_Run'!U75</x:f>
        <x:v>0</x:v>
      </x:c>
      <x:c r="S71" s="129" t="n">
        <x:f>'Edge_Run'!S75</x:f>
        <x:v>0</x:v>
      </x:c>
      <x:c r="T71" s="129" t="n">
        <x:f>'RGS_Ground_Run'!S75</x:f>
        <x:v>0</x:v>
      </x:c>
      <x:c r="U71" s="129" t="n">
        <x:f>'Edge_Run'!R75</x:f>
        <x:v>0</x:v>
      </x:c>
      <x:c r="V71" s="120" t="n">
        <x:f>'RGS_Ground_Run'!W75</x:f>
        <x:v>1</x:v>
      </x:c>
      <x:c r="W71" s="120" t="n">
        <x:f>'Edge_Run'!U75</x:f>
        <x:v>1</x:v>
      </x:c>
      <x:c r="X71" s="120" t="n">
        <x:f>'RGS_Ground_Run'!X75</x:f>
        <x:v>1</x:v>
      </x:c>
      <x:c r="Y71" s="120" t="n">
        <x:f>'Edge_Run'!V75</x:f>
        <x:v>1</x:v>
      </x:c>
      <x:c r="Z71" s="120" t="n">
        <x:f>Y71-X71</x:f>
        <x:v>0</x:v>
      </x:c>
      <x:c r="AA71" s="120" t="n">
        <x:f>1-V71</x:f>
        <x:v>0</x:v>
      </x:c>
      <x:c r="AB71" s="120" t="n">
        <x:f>1-W71</x:f>
        <x:v>0</x:v>
      </x:c>
      <x:c r="AC71" s="120" t="n">
        <x:f>'RGS_Ground_Run'!O75</x:f>
        <x:v>0.5451587150764182</x:v>
      </x:c>
      <x:c r="AD71" s="120" t="n">
        <x:f>'Edge_Run'!D75</x:f>
        <x:v>1.6354761452292546</x:v>
      </x:c>
      <x:c r="AE71" s="120" t="n">
        <x:f>'RGS_Ground_Run'!D75</x:f>
        <x:v>300</x:v>
      </x:c>
      <x:c r="AF71" s="120" t="n">
        <x:f>'Edge_Run'!H75</x:f>
        <x:v>75</x:v>
      </x:c>
    </x:row>
    <x:row r="72">
      <x:c r="A72" s="120" t="n">
        <x:v>1</x:v>
      </x:c>
      <x:c r="B72" s="120" t="n">
        <x:v>71</x:v>
      </x:c>
      <x:c r="C72" s="120" t="n">
        <x:v>71</x:v>
      </x:c>
      <x:c r="D72" s="120" t="n">
        <x:v>1884</x:v>
      </x:c>
      <x:c r="E72" s="120" t="n">
        <x:v>1883</x:v>
      </x:c>
      <x:c r="F72" s="120" t="n">
        <x:v>0</x:v>
      </x:c>
      <x:c r="G72" s="120" t="str">
        <x:v>Normal</x:v>
      </x:c>
      <x:c r="H72" s="120" t="str">
        <x:v>Routine</x:v>
      </x:c>
      <x:c r="I72" s="120" t="n">
        <x:v>1</x:v>
      </x:c>
      <x:c r="J72" s="120" t="str">
        <x:v>CADC0872</x:v>
      </x:c>
      <x:c r="K72" s="120" t="n">
        <x:v>5</x:v>
      </x:c>
      <x:c r="L72" s="120" t="n">
        <x:v>100</x:v>
      </x:c>
      <x:c r="M72" s="120" t="n">
        <x:v>21</x:v>
      </x:c>
      <x:c r="N72" s="127" t="n">
        <x:v>0.3</x:v>
      </x:c>
      <x:c r="O72" s="129" t="n">
        <x:f>'RGS_Ground_Run'!Q76</x:f>
        <x:v>166.01844584370247</x:v>
      </x:c>
      <x:c r="P72" s="129" t="n">
        <x:f>'Edge_Run'!O76</x:f>
        <x:v>11.810922467567252</x:v>
      </x:c>
      <x:c r="Q72" s="129" t="n">
        <x:f>O72-P72</x:f>
        <x:v>154.2075233761352</x:v>
      </x:c>
      <x:c r="R72" s="129" t="n">
        <x:f>'RGS_Ground_Run'!U76</x:f>
        <x:v>140.0681383545134</x:v>
      </x:c>
      <x:c r="S72" s="129" t="n">
        <x:f>'Edge_Run'!S76</x:f>
        <x:v>0</x:v>
      </x:c>
      <x:c r="T72" s="129" t="n">
        <x:f>'RGS_Ground_Run'!S76</x:f>
        <x:v>120.0049902761657</x:v>
      </x:c>
      <x:c r="U72" s="129" t="n">
        <x:f>'Edge_Run'!R76</x:f>
        <x:v>0</x:v>
      </x:c>
      <x:c r="V72" s="120" t="n">
        <x:f>'RGS_Ground_Run'!W76</x:f>
        <x:v>1</x:v>
      </x:c>
      <x:c r="W72" s="120" t="n">
        <x:f>'Edge_Run'!U76</x:f>
        <x:v>1</x:v>
      </x:c>
      <x:c r="X72" s="120" t="n">
        <x:f>'RGS_Ground_Run'!X76</x:f>
        <x:v>0</x:v>
      </x:c>
      <x:c r="Y72" s="120" t="n">
        <x:f>'Edge_Run'!V76</x:f>
        <x:v>1</x:v>
      </x:c>
      <x:c r="Z72" s="120" t="n">
        <x:f>Y72-X72</x:f>
        <x:v>1</x:v>
      </x:c>
      <x:c r="AA72" s="120" t="n">
        <x:f>1-V72</x:f>
        <x:v>0</x:v>
      </x:c>
      <x:c r="AB72" s="120" t="n">
        <x:f>1-W72</x:f>
        <x:v>0</x:v>
      </x:c>
      <x:c r="AC72" s="120" t="n">
        <x:f>'RGS_Ground_Run'!O76</x:f>
        <x:v>1.9303074891889758</x:v>
      </x:c>
      <x:c r="AD72" s="120" t="n">
        <x:f>'Edge_Run'!D76</x:f>
        <x:v>5.7909224675669275</x:v>
      </x:c>
      <x:c r="AE72" s="120" t="n">
        <x:f>'RGS_Ground_Run'!D76</x:f>
        <x:v>300</x:v>
      </x:c>
      <x:c r="AF72" s="120" t="n">
        <x:f>'Edge_Run'!H76</x:f>
        <x:v>75</x:v>
      </x:c>
    </x:row>
    <x:row r="73">
      <x:c r="A73" s="120" t="n">
        <x:v>1</x:v>
      </x:c>
      <x:c r="B73" s="120" t="n">
        <x:v>72</x:v>
      </x:c>
      <x:c r="C73" s="120" t="n">
        <x:v>72</x:v>
      </x:c>
      <x:c r="D73" s="120" t="n">
        <x:v>538</x:v>
      </x:c>
      <x:c r="E73" s="120" t="n">
        <x:v>537</x:v>
      </x:c>
      <x:c r="F73" s="120" t="n">
        <x:v>0</x:v>
      </x:c>
      <x:c r="G73" s="120" t="str">
        <x:v>Normal</x:v>
      </x:c>
      <x:c r="H73" s="120" t="str">
        <x:v>Routine</x:v>
      </x:c>
      <x:c r="I73" s="120" t="n">
        <x:v>0</x:v>
      </x:c>
      <x:c r="J73" s="120" t="str">
        <x:v>CADC0873</x:v>
      </x:c>
      <x:c r="K73" s="120" t="n">
        <x:v>1</x:v>
      </x:c>
      <x:c r="L73" s="120" t="n">
        <x:v>184</x:v>
      </x:c>
      <x:c r="M73" s="120" t="n">
        <x:v>185</x:v>
      </x:c>
      <x:c r="N73" s="127" t="n">
        <x:v>2.642857142857143</x:v>
      </x:c>
      <x:c r="O73" s="129" t="n">
        <x:f>'RGS_Ground_Run'!Q77</x:f>
        <x:v>137.80208979063536</x:v>
      </x:c>
      <x:c r="P73" s="129" t="n">
        <x:f>'Edge_Run'!O77</x:f>
        <x:v>87.55201790079354</x:v>
      </x:c>
      <x:c r="Q73" s="129" t="n">
        <x:f>O73-P73</x:f>
        <x:v>50.25007188984182</x:v>
      </x:c>
      <x:c r="R73" s="129" t="n">
        <x:f>'RGS_Ground_Run'!U77</x:f>
        <x:v>105.55201790079354</x:v>
      </x:c>
      <x:c r="S73" s="129" t="n">
        <x:f>'Edge_Run'!S77</x:f>
        <x:v>56.84180223126805</x:v>
      </x:c>
      <x:c r="T73" s="129" t="n">
        <x:f>'RGS_Ground_Run'!S77</x:f>
        <x:v>0</x:v>
      </x:c>
      <x:c r="U73" s="129" t="n">
        <x:f>'Edge_Run'!R77</x:f>
        <x:v>56.84180223126805</x:v>
      </x:c>
      <x:c r="V73" s="120" t="n">
        <x:f>'RGS_Ground_Run'!W77</x:f>
        <x:v>1</x:v>
      </x:c>
      <x:c r="W73" s="120" t="n">
        <x:f>'Edge_Run'!U77</x:f>
        <x:v>1</x:v>
      </x:c>
      <x:c r="X73" s="120" t="n">
        <x:f>'RGS_Ground_Run'!X77</x:f>
        <x:v>0</x:v>
      </x:c>
      <x:c r="Y73" s="120" t="n">
        <x:f>'Edge_Run'!V77</x:f>
        <x:v>1</x:v>
      </x:c>
      <x:c r="Z73" s="120" t="n">
        <x:f>Y73-X73</x:f>
        <x:v>1</x:v>
      </x:c>
      <x:c r="AA73" s="120" t="n">
        <x:f>1-V73</x:f>
        <x:v>0</x:v>
      </x:c>
      <x:c r="AB73" s="120" t="n">
        <x:f>1-W73</x:f>
        <x:v>0</x:v>
      </x:c>
      <x:c r="AC73" s="120" t="n">
        <x:f>'RGS_Ground_Run'!O77</x:f>
        <x:v>8.230071889841698</x:v>
      </x:c>
      <x:c r="AD73" s="120" t="n">
        <x:f>'Edge_Run'!D77</x:f>
        <x:v>24.690215669525095</x:v>
      </x:c>
      <x:c r="AE73" s="120" t="n">
        <x:f>'RGS_Ground_Run'!D77</x:f>
        <x:v>300</x:v>
      </x:c>
      <x:c r="AF73" s="120" t="n">
        <x:f>'Edge_Run'!H77</x:f>
        <x:v>75</x:v>
      </x:c>
    </x:row>
    <x:row r="74">
      <x:c r="A74" s="120" t="n">
        <x:v>1</x:v>
      </x:c>
      <x:c r="B74" s="120" t="n">
        <x:v>73</x:v>
      </x:c>
      <x:c r="C74" s="120" t="n">
        <x:v>73</x:v>
      </x:c>
      <x:c r="D74" s="120" t="n">
        <x:v>1895</x:v>
      </x:c>
      <x:c r="E74" s="120" t="n">
        <x:v>1894</x:v>
      </x:c>
      <x:c r="F74" s="120" t="n">
        <x:v>0</x:v>
      </x:c>
      <x:c r="G74" s="120" t="str">
        <x:v>Normal</x:v>
      </x:c>
      <x:c r="H74" s="120" t="str">
        <x:v>Routine</x:v>
      </x:c>
      <x:c r="I74" s="120" t="n">
        <x:v>1</x:v>
      </x:c>
      <x:c r="J74" s="120" t="str">
        <x:v>CADC0872</x:v>
      </x:c>
      <x:c r="K74" s="120" t="n">
        <x:v>5</x:v>
      </x:c>
      <x:c r="L74" s="120" t="n">
        <x:v>90</x:v>
      </x:c>
      <x:c r="M74" s="120" t="n">
        <x:v>19</x:v>
      </x:c>
      <x:c r="N74" s="127" t="n">
        <x:v>0.2714285714285714</x:v>
      </x:c>
      <x:c r="O74" s="129" t="n">
        <x:f>'RGS_Ground_Run'!Q78</x:f>
        <x:v>131.61677680977846</x:v>
      </x:c>
      <x:c r="P74" s="129" t="n">
        <x:f>'Edge_Run'!O78</x:f>
        <x:v>68.33347171874811</x:v>
      </x:c>
      <x:c r="Q74" s="129" t="n">
        <x:f>O74-P74</x:f>
        <x:v>63.28330509103034</x:v>
      </x:c>
      <x:c r="R74" s="129" t="n">
        <x:f>'RGS_Ground_Run'!U78</x:f>
        <x:v>104.33347171874811</x:v>
      </x:c>
      <x:c r="S74" s="129" t="n">
        <x:f>'Edge_Run'!S78</x:f>
        <x:v>52.52355644565796</x:v>
      </x:c>
      <x:c r="T74" s="129" t="n">
        <x:f>'RGS_Ground_Run'!S78</x:f>
        <x:v>0</x:v>
      </x:c>
      <x:c r="U74" s="129" t="n">
        <x:f>'Edge_Run'!R78</x:f>
        <x:v>0</x:v>
      </x:c>
      <x:c r="V74" s="120" t="n">
        <x:f>'RGS_Ground_Run'!W78</x:f>
        <x:v>1</x:v>
      </x:c>
      <x:c r="W74" s="120" t="n">
        <x:f>'Edge_Run'!U78</x:f>
        <x:v>1</x:v>
      </x:c>
      <x:c r="X74" s="120" t="n">
        <x:f>'RGS_Ground_Run'!X78</x:f>
        <x:v>0</x:v>
      </x:c>
      <x:c r="Y74" s="120" t="n">
        <x:f>'Edge_Run'!V78</x:f>
        <x:v>1</x:v>
      </x:c>
      <x:c r="Z74" s="120" t="n">
        <x:f>Y74-X74</x:f>
        <x:v>1</x:v>
      </x:c>
      <x:c r="AA74" s="120" t="n">
        <x:f>1-V74</x:f>
        <x:v>0</x:v>
      </x:c>
      <x:c r="AB74" s="120" t="n">
        <x:f>1-W74</x:f>
        <x:v>0</x:v>
      </x:c>
      <x:c r="AC74" s="120" t="n">
        <x:f>'RGS_Ground_Run'!O78</x:f>
        <x:v>3.2633050910298946</x:v>
      </x:c>
      <x:c r="AD74" s="120" t="n">
        <x:f>'Edge_Run'!D78</x:f>
        <x:v>9.789915273089683</x:v>
      </x:c>
      <x:c r="AE74" s="120" t="n">
        <x:f>'RGS_Ground_Run'!D78</x:f>
        <x:v>300</x:v>
      </x:c>
      <x:c r="AF74" s="120" t="n">
        <x:f>'Edge_Run'!H78</x:f>
        <x:v>75</x:v>
      </x:c>
    </x:row>
    <x:row r="75">
      <x:c r="A75" s="120" t="n">
        <x:v>1</x:v>
      </x:c>
      <x:c r="B75" s="120" t="n">
        <x:v>74</x:v>
      </x:c>
      <x:c r="C75" s="120" t="n">
        <x:v>74</x:v>
      </x:c>
      <x:c r="D75" s="120" t="n">
        <x:v>1294</x:v>
      </x:c>
      <x:c r="E75" s="120" t="n">
        <x:v>1293</x:v>
      </x:c>
      <x:c r="F75" s="120" t="n">
        <x:v>0</x:v>
      </x:c>
      <x:c r="G75" s="120" t="str">
        <x:v>Normal</x:v>
      </x:c>
      <x:c r="H75" s="120" t="str">
        <x:v>Routine</x:v>
      </x:c>
      <x:c r="I75" s="120" t="n">
        <x:v>0</x:v>
      </x:c>
      <x:c r="J75" s="120" t="str">
        <x:v>CADC0873</x:v>
      </x:c>
      <x:c r="K75" s="120" t="n">
        <x:v>5</x:v>
      </x:c>
      <x:c r="L75" s="120" t="n">
        <x:v>230</x:v>
      </x:c>
      <x:c r="M75" s="120" t="n">
        <x:v>47</x:v>
      </x:c>
      <x:c r="N75" s="127" t="n">
        <x:v>0.6714285714285714</x:v>
      </x:c>
      <x:c r="O75" s="129" t="n">
        <x:f>'RGS_Ground_Run'!Q79</x:f>
        <x:v>150.52169264697932</x:v>
      </x:c>
      <x:c r="P75" s="129" t="n">
        <x:f>'Edge_Run'!O79</x:f>
        <x:v>67.61461022847743</x:v>
      </x:c>
      <x:c r="Q75" s="129" t="n">
        <x:f>O75-P75</x:f>
        <x:v>82.90708241850189</x:v>
      </x:c>
      <x:c r="R75" s="129" t="n">
        <x:f>'RGS_Ground_Run'!U79</x:f>
        <x:v>121.61461022847743</x:v>
      </x:c>
      <x:c r="S75" s="129" t="n">
        <x:f>'Edge_Run'!S79</x:f>
        <x:v>46.933362972971736</x:v>
      </x:c>
      <x:c r="T75" s="129" t="n">
        <x:f>'RGS_Ground_Run'!S79</x:f>
        <x:v>0</x:v>
      </x:c>
      <x:c r="U75" s="129" t="n">
        <x:f>'Edge_Run'!R79</x:f>
        <x:v>0</x:v>
      </x:c>
      <x:c r="V75" s="120" t="n">
        <x:f>'RGS_Ground_Run'!W79</x:f>
        <x:v>1</x:v>
      </x:c>
      <x:c r="W75" s="120" t="n">
        <x:f>'Edge_Run'!U79</x:f>
        <x:v>1</x:v>
      </x:c>
      <x:c r="X75" s="120" t="n">
        <x:f>'RGS_Ground_Run'!X79</x:f>
        <x:v>0</x:v>
      </x:c>
      <x:c r="Y75" s="120" t="n">
        <x:f>'Edge_Run'!V79</x:f>
        <x:v>1</x:v>
      </x:c>
      <x:c r="Z75" s="120" t="n">
        <x:f>Y75-X75</x:f>
        <x:v>1</x:v>
      </x:c>
      <x:c r="AA75" s="120" t="n">
        <x:f>1-V75</x:f>
        <x:v>0</x:v>
      </x:c>
      <x:c r="AB75" s="120" t="n">
        <x:f>1-W75</x:f>
        <x:v>0</x:v>
      </x:c>
      <x:c r="AC75" s="120" t="n">
        <x:f>'RGS_Ground_Run'!O79</x:f>
        <x:v>4.8870824185018895</x:v>
      </x:c>
      <x:c r="AD75" s="120" t="n">
        <x:f>'Edge_Run'!D79</x:f>
        <x:v>14.661247255505668</x:v>
      </x:c>
      <x:c r="AE75" s="120" t="n">
        <x:f>'RGS_Ground_Run'!D79</x:f>
        <x:v>300</x:v>
      </x:c>
      <x:c r="AF75" s="120" t="n">
        <x:f>'Edge_Run'!H79</x:f>
        <x:v>75</x:v>
      </x:c>
    </x:row>
    <x:row r="76">
      <x:c r="A76" s="120" t="n">
        <x:v>1</x:v>
      </x:c>
      <x:c r="B76" s="120" t="n">
        <x:v>75</x:v>
      </x:c>
      <x:c r="C76" s="120" t="n">
        <x:v>75</x:v>
      </x:c>
      <x:c r="D76" s="120" t="n">
        <x:v>2009</x:v>
      </x:c>
      <x:c r="E76" s="120" t="n">
        <x:v>2008</x:v>
      </x:c>
      <x:c r="F76" s="120" t="n">
        <x:v>1</x:v>
      </x:c>
      <x:c r="G76" s="120" t="str">
        <x:v>Anomalous</x:v>
      </x:c>
      <x:c r="H76" s="120" t="str">
        <x:v>Priority</x:v>
      </x:c>
      <x:c r="I76" s="120" t="n">
        <x:v>1</x:v>
      </x:c>
      <x:c r="J76" s="120" t="str">
        <x:v>CADC0872</x:v>
      </x:c>
      <x:c r="K76" s="120" t="n">
        <x:v>5</x:v>
      </x:c>
      <x:c r="L76" s="120" t="n">
        <x:v>250</x:v>
      </x:c>
      <x:c r="M76" s="120" t="n">
        <x:v>43</x:v>
      </x:c>
      <x:c r="N76" s="127" t="n">
        <x:v>0.6142857142857143</x:v>
      </x:c>
      <x:c r="O76" s="129" t="n">
        <x:f>'RGS_Ground_Run'!Q80</x:f>
        <x:v>132.93015379515964</x:v>
      </x:c>
      <x:c r="P76" s="129" t="n">
        <x:f>'Edge_Run'!O80</x:f>
        <x:v>29.467427865227364</x:v>
      </x:c>
      <x:c r="Q76" s="129" t="n">
        <x:f>O76-P76</x:f>
        <x:v>103.46272592993228</x:v>
      </x:c>
      <x:c r="R76" s="129" t="n">
        <x:f>'RGS_Ground_Run'!U80</x:f>
        <x:v>101.46742786522736</x:v>
      </x:c>
      <x:c r="S76" s="129" t="n">
        <x:f>'Edge_Run'!S80</x:f>
        <x:v>1.1192500754305001</x:v>
      </x:c>
      <x:c r="T76" s="129" t="n">
        <x:f>'RGS_Ground_Run'!S80</x:f>
        <x:v>0</x:v>
      </x:c>
      <x:c r="U76" s="129" t="n">
        <x:f>'Edge_Run'!R80</x:f>
        <x:v>0</x:v>
      </x:c>
      <x:c r="V76" s="120" t="n">
        <x:f>'RGS_Ground_Run'!W80</x:f>
        <x:v>1</x:v>
      </x:c>
      <x:c r="W76" s="120" t="n">
        <x:f>'Edge_Run'!U80</x:f>
        <x:v>1</x:v>
      </x:c>
      <x:c r="X76" s="120" t="n">
        <x:f>'RGS_Ground_Run'!X80</x:f>
        <x:v>0</x:v>
      </x:c>
      <x:c r="Y76" s="120" t="n">
        <x:f>'Edge_Run'!V80</x:f>
        <x:v>1</x:v>
      </x:c>
      <x:c r="Z76" s="120" t="n">
        <x:f>Y76-X76</x:f>
        <x:v>1</x:v>
      </x:c>
      <x:c r="AA76" s="120" t="n">
        <x:f>1-V76</x:f>
        <x:v>0</x:v>
      </x:c>
      <x:c r="AB76" s="120" t="n">
        <x:f>1-W76</x:f>
        <x:v>0</x:v>
      </x:c>
      <x:c r="AC76" s="120" t="n">
        <x:f>'RGS_Ground_Run'!O80</x:f>
        <x:v>7.4427259299320765</x:v>
      </x:c>
      <x:c r="AD76" s="120" t="n">
        <x:f>'Edge_Run'!D80</x:f>
        <x:v>22.32817778979623</x:v>
      </x:c>
      <x:c r="AE76" s="120" t="n">
        <x:f>'RGS_Ground_Run'!D80</x:f>
        <x:v>300</x:v>
      </x:c>
      <x:c r="AF76" s="120" t="n">
        <x:f>'Edge_Run'!H80</x:f>
        <x:v>75</x:v>
      </x:c>
    </x:row>
    <x:row r="77">
      <x:c r="A77" s="120" t="n">
        <x:v>1</x:v>
      </x:c>
      <x:c r="B77" s="120" t="n">
        <x:v>76</x:v>
      </x:c>
      <x:c r="C77" s="120" t="n">
        <x:v>76</x:v>
      </x:c>
      <x:c r="D77" s="120" t="n">
        <x:v>2079</x:v>
      </x:c>
      <x:c r="E77" s="120" t="n">
        <x:v>2078</x:v>
      </x:c>
      <x:c r="F77" s="120" t="n">
        <x:v>0</x:v>
      </x:c>
      <x:c r="G77" s="120" t="str">
        <x:v>Normal</x:v>
      </x:c>
      <x:c r="H77" s="120" t="str">
        <x:v>Routine</x:v>
      </x:c>
      <x:c r="I77" s="120" t="n">
        <x:v>1</x:v>
      </x:c>
      <x:c r="J77" s="120" t="str">
        <x:v>CADC0872</x:v>
      </x:c>
      <x:c r="K77" s="120" t="n">
        <x:v>5</x:v>
      </x:c>
      <x:c r="L77" s="120" t="n">
        <x:v>75</x:v>
      </x:c>
      <x:c r="M77" s="120" t="n">
        <x:v>16</x:v>
      </x:c>
      <x:c r="N77" s="127" t="n">
        <x:v>0.22857142857142856</x:v>
      </x:c>
      <x:c r="O77" s="129" t="n">
        <x:f>'RGS_Ground_Run'!Q81</x:f>
        <x:v>26.01373013153807</x:v>
      </x:c>
      <x:c r="P77" s="129" t="n">
        <x:f>'Edge_Run'!O81</x:f>
        <x:v>12.001190394612422</x:v>
      </x:c>
      <x:c r="Q77" s="129" t="n">
        <x:f>O77-P77</x:f>
        <x:v>14.012539736925646</x:v>
      </x:c>
      <x:c r="R77" s="129" t="n">
        <x:f>'RGS_Ground_Run'!U81</x:f>
        <x:v>0</x:v>
      </x:c>
      <x:c r="S77" s="129" t="n">
        <x:f>'Edge_Run'!S81</x:f>
        <x:v>0</x:v>
      </x:c>
      <x:c r="T77" s="129" t="n">
        <x:f>'RGS_Ground_Run'!S81</x:f>
        <x:v>0</x:v>
      </x:c>
      <x:c r="U77" s="129" t="n">
        <x:f>'Edge_Run'!R81</x:f>
        <x:v>0</x:v>
      </x:c>
      <x:c r="V77" s="120" t="n">
        <x:f>'RGS_Ground_Run'!W81</x:f>
        <x:v>1</x:v>
      </x:c>
      <x:c r="W77" s="120" t="n">
        <x:f>'Edge_Run'!U81</x:f>
        <x:v>1</x:v>
      </x:c>
      <x:c r="X77" s="120" t="n">
        <x:f>'RGS_Ground_Run'!X81</x:f>
        <x:v>1</x:v>
      </x:c>
      <x:c r="Y77" s="120" t="n">
        <x:f>'Edge_Run'!V81</x:f>
        <x:v>1</x:v>
      </x:c>
      <x:c r="Z77" s="120" t="n">
        <x:f>Y77-X77</x:f>
        <x:v>0</x:v>
      </x:c>
      <x:c r="AA77" s="120" t="n">
        <x:f>1-V77</x:f>
        <x:v>0</x:v>
      </x:c>
      <x:c r="AB77" s="120" t="n">
        <x:f>1-W77</x:f>
        <x:v>0</x:v>
      </x:c>
      <x:c r="AC77" s="120" t="n">
        <x:f>'RGS_Ground_Run'!O81</x:f>
        <x:v>1.9937301315371945</x:v>
      </x:c>
      <x:c r="AD77" s="120" t="n">
        <x:f>'Edge_Run'!D81</x:f>
        <x:v>5.981190394611583</x:v>
      </x:c>
      <x:c r="AE77" s="120" t="n">
        <x:f>'RGS_Ground_Run'!D81</x:f>
        <x:v>300</x:v>
      </x:c>
      <x:c r="AF77" s="120" t="n">
        <x:f>'Edge_Run'!H81</x:f>
        <x:v>75</x:v>
      </x:c>
    </x:row>
    <x:row r="78">
      <x:c r="A78" s="120" t="n">
        <x:v>1</x:v>
      </x:c>
      <x:c r="B78" s="120" t="n">
        <x:v>77</x:v>
      </x:c>
      <x:c r="C78" s="120" t="n">
        <x:v>77</x:v>
      </x:c>
      <x:c r="D78" s="120" t="n">
        <x:v>1981</x:v>
      </x:c>
      <x:c r="E78" s="120" t="n">
        <x:v>1980</x:v>
      </x:c>
      <x:c r="F78" s="120" t="n">
        <x:v>0</x:v>
      </x:c>
      <x:c r="G78" s="120" t="str">
        <x:v>Normal</x:v>
      </x:c>
      <x:c r="H78" s="120" t="str">
        <x:v>Routine</x:v>
      </x:c>
      <x:c r="I78" s="120" t="n">
        <x:v>1</x:v>
      </x:c>
      <x:c r="J78" s="120" t="str">
        <x:v>CADC0872</x:v>
      </x:c>
      <x:c r="K78" s="120" t="n">
        <x:v>5</x:v>
      </x:c>
      <x:c r="L78" s="120" t="n">
        <x:v>235</x:v>
      </x:c>
      <x:c r="M78" s="120" t="n">
        <x:v>48</x:v>
      </x:c>
      <x:c r="N78" s="127" t="n">
        <x:v>0.6857142857142857</x:v>
      </x:c>
      <x:c r="O78" s="129" t="n">
        <x:f>'RGS_Ground_Run'!Q82</x:f>
        <x:v>24.216652964259083</x:v>
      </x:c>
      <x:c r="P78" s="129" t="n">
        <x:f>'Edge_Run'!O82</x:f>
        <x:v>6.609958892776376</x:v>
      </x:c>
      <x:c r="Q78" s="129" t="n">
        <x:f>O78-P78</x:f>
        <x:v>17.606694071482707</x:v>
      </x:c>
      <x:c r="R78" s="129" t="n">
        <x:f>'RGS_Ground_Run'!U82</x:f>
        <x:v>0</x:v>
      </x:c>
      <x:c r="S78" s="129" t="n">
        <x:f>'Edge_Run'!S82</x:f>
        <x:v>0</x:v>
      </x:c>
      <x:c r="T78" s="129" t="n">
        <x:f>'RGS_Ground_Run'!S82</x:f>
        <x:v>0</x:v>
      </x:c>
      <x:c r="U78" s="129" t="n">
        <x:f>'Edge_Run'!R82</x:f>
        <x:v>0</x:v>
      </x:c>
      <x:c r="V78" s="120" t="n">
        <x:f>'RGS_Ground_Run'!W82</x:f>
        <x:v>1</x:v>
      </x:c>
      <x:c r="W78" s="120" t="n">
        <x:f>'Edge_Run'!U82</x:f>
        <x:v>1</x:v>
      </x:c>
      <x:c r="X78" s="120" t="n">
        <x:f>'RGS_Ground_Run'!X82</x:f>
        <x:v>1</x:v>
      </x:c>
      <x:c r="Y78" s="120" t="n">
        <x:f>'Edge_Run'!V82</x:f>
        <x:v>1</x:v>
      </x:c>
      <x:c r="Z78" s="120" t="n">
        <x:f>Y78-X78</x:f>
        <x:v>0</x:v>
      </x:c>
      <x:c r="AA78" s="120" t="n">
        <x:f>1-V78</x:f>
        <x:v>0</x:v>
      </x:c>
      <x:c r="AB78" s="120" t="n">
        <x:f>1-W78</x:f>
        <x:v>0</x:v>
      </x:c>
      <x:c r="AC78" s="120" t="n">
        <x:f>'RGS_Ground_Run'!O82</x:f>
        <x:v>0.19665296425876508</x:v>
      </x:c>
      <x:c r="AD78" s="120" t="n">
        <x:f>'Edge_Run'!D82</x:f>
        <x:v>0.5899588927762952</x:v>
      </x:c>
      <x:c r="AE78" s="120" t="n">
        <x:f>'RGS_Ground_Run'!D82</x:f>
        <x:v>300</x:v>
      </x:c>
      <x:c r="AF78" s="120" t="n">
        <x:f>'Edge_Run'!H82</x:f>
        <x:v>75</x:v>
      </x:c>
    </x:row>
    <x:row r="79">
      <x:c r="A79" s="120" t="n">
        <x:v>1</x:v>
      </x:c>
      <x:c r="B79" s="120" t="n">
        <x:v>78</x:v>
      </x:c>
      <x:c r="C79" s="120" t="n">
        <x:v>78</x:v>
      </x:c>
      <x:c r="D79" s="120" t="n">
        <x:v>525</x:v>
      </x:c>
      <x:c r="E79" s="120" t="n">
        <x:v>524</x:v>
      </x:c>
      <x:c r="F79" s="120" t="n">
        <x:v>1</x:v>
      </x:c>
      <x:c r="G79" s="120" t="str">
        <x:v>Anomalous</x:v>
      </x:c>
      <x:c r="H79" s="120" t="str">
        <x:v>Priority</x:v>
      </x:c>
      <x:c r="I79" s="120" t="n">
        <x:v>0</x:v>
      </x:c>
      <x:c r="J79" s="120" t="str">
        <x:v>CADC0873</x:v>
      </x:c>
      <x:c r="K79" s="120" t="n">
        <x:v>1</x:v>
      </x:c>
      <x:c r="L79" s="120" t="n">
        <x:v>194</x:v>
      </x:c>
      <x:c r="M79" s="120" t="n">
        <x:v>195</x:v>
      </x:c>
      <x:c r="N79" s="127" t="n">
        <x:v>2.7857142857142856</x:v>
      </x:c>
      <x:c r="O79" s="129" t="n">
        <x:f>'RGS_Ground_Run'!Q83</x:f>
        <x:v>25.469260539170136</x:v>
      </x:c>
      <x:c r="P79" s="129" t="n">
        <x:f>'Edge_Run'!O83</x:f>
        <x:v>10.367781617510445</x:v>
      </x:c>
      <x:c r="Q79" s="129" t="n">
        <x:f>O79-P79</x:f>
        <x:v>15.101478921659691</x:v>
      </x:c>
      <x:c r="R79" s="129" t="n">
        <x:f>'RGS_Ground_Run'!U83</x:f>
        <x:v>0</x:v>
      </x:c>
      <x:c r="S79" s="129" t="n">
        <x:f>'Edge_Run'!S83</x:f>
        <x:v>0</x:v>
      </x:c>
      <x:c r="T79" s="129" t="n">
        <x:f>'RGS_Ground_Run'!S83</x:f>
        <x:v>0</x:v>
      </x:c>
      <x:c r="U79" s="129" t="n">
        <x:f>'Edge_Run'!R83</x:f>
        <x:v>0</x:v>
      </x:c>
      <x:c r="V79" s="120" t="n">
        <x:f>'RGS_Ground_Run'!W83</x:f>
        <x:v>1</x:v>
      </x:c>
      <x:c r="W79" s="120" t="n">
        <x:f>'Edge_Run'!U83</x:f>
        <x:v>1</x:v>
      </x:c>
      <x:c r="X79" s="120" t="n">
        <x:f>'RGS_Ground_Run'!X83</x:f>
        <x:v>1</x:v>
      </x:c>
      <x:c r="Y79" s="120" t="n">
        <x:f>'Edge_Run'!V83</x:f>
        <x:v>1</x:v>
      </x:c>
      <x:c r="Z79" s="120" t="n">
        <x:f>Y79-X79</x:f>
        <x:v>0</x:v>
      </x:c>
      <x:c r="AA79" s="120" t="n">
        <x:f>1-V79</x:f>
        <x:v>0</x:v>
      </x:c>
      <x:c r="AB79" s="120" t="n">
        <x:f>1-W79</x:f>
        <x:v>0</x:v>
      </x:c>
      <x:c r="AC79" s="120" t="n">
        <x:f>'RGS_Ground_Run'!O83</x:f>
        <x:v>1.449260539169877</x:v>
      </x:c>
      <x:c r="AD79" s="120" t="n">
        <x:f>'Edge_Run'!D83</x:f>
        <x:v>4.34778161750963</x:v>
      </x:c>
      <x:c r="AE79" s="120" t="n">
        <x:f>'RGS_Ground_Run'!D83</x:f>
        <x:v>300</x:v>
      </x:c>
      <x:c r="AF79" s="120" t="n">
        <x:f>'Edge_Run'!H83</x:f>
        <x:v>75</x:v>
      </x:c>
    </x:row>
    <x:row r="80">
      <x:c r="A80" s="120" t="n">
        <x:v>1</x:v>
      </x:c>
      <x:c r="B80" s="120" t="n">
        <x:v>79</x:v>
      </x:c>
      <x:c r="C80" s="120" t="n">
        <x:v>79</x:v>
      </x:c>
      <x:c r="D80" s="120" t="n">
        <x:v>1594</x:v>
      </x:c>
      <x:c r="E80" s="120" t="n">
        <x:v>1593</x:v>
      </x:c>
      <x:c r="F80" s="120" t="n">
        <x:v>0</x:v>
      </x:c>
      <x:c r="G80" s="120" t="str">
        <x:v>Normal</x:v>
      </x:c>
      <x:c r="H80" s="120" t="str">
        <x:v>Routine</x:v>
      </x:c>
      <x:c r="I80" s="120" t="n">
        <x:v>1</x:v>
      </x:c>
      <x:c r="J80" s="120" t="str">
        <x:v>CADC0888</x:v>
      </x:c>
      <x:c r="K80" s="120" t="n">
        <x:v>5</x:v>
      </x:c>
      <x:c r="L80" s="120" t="n">
        <x:v>190</x:v>
      </x:c>
      <x:c r="M80" s="120" t="n">
        <x:v>39</x:v>
      </x:c>
      <x:c r="N80" s="127" t="n">
        <x:v>0.5571428571428572</x:v>
      </x:c>
      <x:c r="O80" s="129" t="n">
        <x:f>'RGS_Ground_Run'!Q84</x:f>
        <x:v>25.27611323828569</x:v>
      </x:c>
      <x:c r="P80" s="129" t="n">
        <x:f>'Edge_Run'!O84</x:f>
        <x:v>9.788339714857102</x:v>
      </x:c>
      <x:c r="Q80" s="129" t="n">
        <x:f>O80-P80</x:f>
        <x:v>15.487773523428586</x:v>
      </x:c>
      <x:c r="R80" s="129" t="n">
        <x:f>'RGS_Ground_Run'!U84</x:f>
        <x:v>0</x:v>
      </x:c>
      <x:c r="S80" s="129" t="n">
        <x:f>'Edge_Run'!S84</x:f>
        <x:v>0</x:v>
      </x:c>
      <x:c r="T80" s="129" t="n">
        <x:f>'RGS_Ground_Run'!S84</x:f>
        <x:v>0</x:v>
      </x:c>
      <x:c r="U80" s="129" t="n">
        <x:f>'Edge_Run'!R84</x:f>
        <x:v>0</x:v>
      </x:c>
      <x:c r="V80" s="120" t="n">
        <x:f>'RGS_Ground_Run'!W84</x:f>
        <x:v>1</x:v>
      </x:c>
      <x:c r="W80" s="120" t="n">
        <x:f>'Edge_Run'!U84</x:f>
        <x:v>1</x:v>
      </x:c>
      <x:c r="X80" s="120" t="n">
        <x:f>'RGS_Ground_Run'!X84</x:f>
        <x:v>1</x:v>
      </x:c>
      <x:c r="Y80" s="120" t="n">
        <x:f>'Edge_Run'!V84</x:f>
        <x:v>1</x:v>
      </x:c>
      <x:c r="Z80" s="120" t="n">
        <x:f>Y80-X80</x:f>
        <x:v>0</x:v>
      </x:c>
      <x:c r="AA80" s="120" t="n">
        <x:f>1-V80</x:f>
        <x:v>0</x:v>
      </x:c>
      <x:c r="AB80" s="120" t="n">
        <x:f>1-W80</x:f>
        <x:v>0</x:v>
      </x:c>
      <x:c r="AC80" s="120" t="n">
        <x:f>'RGS_Ground_Run'!O84</x:f>
        <x:v>1.25611323828549</x:v>
      </x:c>
      <x:c r="AD80" s="120" t="n">
        <x:f>'Edge_Run'!D84</x:f>
        <x:v>3.76833971485647</x:v>
      </x:c>
      <x:c r="AE80" s="120" t="n">
        <x:f>'RGS_Ground_Run'!D84</x:f>
        <x:v>300</x:v>
      </x:c>
      <x:c r="AF80" s="120" t="n">
        <x:f>'Edge_Run'!H84</x:f>
        <x:v>75</x:v>
      </x:c>
    </x:row>
    <x:row r="81">
      <x:c r="A81" s="120" t="n">
        <x:v>1</x:v>
      </x:c>
      <x:c r="B81" s="120" t="n">
        <x:v>80</x:v>
      </x:c>
      <x:c r="C81" s="120" t="n">
        <x:v>80</x:v>
      </x:c>
      <x:c r="D81" s="120" t="n">
        <x:v>1856</x:v>
      </x:c>
      <x:c r="E81" s="120" t="n">
        <x:v>1855</x:v>
      </x:c>
      <x:c r="F81" s="120" t="n">
        <x:v>0</x:v>
      </x:c>
      <x:c r="G81" s="120" t="str">
        <x:v>Normal</x:v>
      </x:c>
      <x:c r="H81" s="120" t="str">
        <x:v>Routine</x:v>
      </x:c>
      <x:c r="I81" s="120" t="n">
        <x:v>1</x:v>
      </x:c>
      <x:c r="J81" s="120" t="str">
        <x:v>CADC0872</x:v>
      </x:c>
      <x:c r="K81" s="120" t="n">
        <x:v>5</x:v>
      </x:c>
      <x:c r="L81" s="120" t="n">
        <x:v>95</x:v>
      </x:c>
      <x:c r="M81" s="120" t="n">
        <x:v>20</x:v>
      </x:c>
      <x:c r="N81" s="127" t="n">
        <x:v>0.2857142857142857</x:v>
      </x:c>
      <x:c r="O81" s="129" t="n">
        <x:f>'RGS_Ground_Run'!Q85</x:f>
        <x:v>26.908401249358576</x:v>
      </x:c>
      <x:c r="P81" s="129" t="n">
        <x:f>'Edge_Run'!O85</x:f>
        <x:v>14.685203748074855</x:v>
      </x:c>
      <x:c r="Q81" s="129" t="n">
        <x:f>O81-P81</x:f>
        <x:v>12.223197501283721</x:v>
      </x:c>
      <x:c r="R81" s="129" t="n">
        <x:f>'RGS_Ground_Run'!U85</x:f>
        <x:v>0</x:v>
      </x:c>
      <x:c r="S81" s="129" t="n">
        <x:f>'Edge_Run'!S85</x:f>
        <x:v>0</x:v>
      </x:c>
      <x:c r="T81" s="129" t="n">
        <x:f>'RGS_Ground_Run'!S85</x:f>
        <x:v>0</x:v>
      </x:c>
      <x:c r="U81" s="129" t="n">
        <x:f>'Edge_Run'!R85</x:f>
        <x:v>0</x:v>
      </x:c>
      <x:c r="V81" s="120" t="n">
        <x:f>'RGS_Ground_Run'!W85</x:f>
        <x:v>1</x:v>
      </x:c>
      <x:c r="W81" s="120" t="n">
        <x:f>'Edge_Run'!U85</x:f>
        <x:v>1</x:v>
      </x:c>
      <x:c r="X81" s="120" t="n">
        <x:f>'RGS_Ground_Run'!X85</x:f>
        <x:v>1</x:v>
      </x:c>
      <x:c r="Y81" s="120" t="n">
        <x:f>'Edge_Run'!V85</x:f>
        <x:v>1</x:v>
      </x:c>
      <x:c r="Z81" s="120" t="n">
        <x:f>Y81-X81</x:f>
        <x:v>0</x:v>
      </x:c>
      <x:c r="AA81" s="120" t="n">
        <x:f>1-V81</x:f>
        <x:v>0</x:v>
      </x:c>
      <x:c r="AB81" s="120" t="n">
        <x:f>1-W81</x:f>
        <x:v>0</x:v>
      </x:c>
      <x:c r="AC81" s="120" t="n">
        <x:f>'RGS_Ground_Run'!O85</x:f>
        <x:v>2.8884012493580826</x:v>
      </x:c>
      <x:c r="AD81" s="120" t="n">
        <x:f>'Edge_Run'!D85</x:f>
        <x:v>8.665203748074248</x:v>
      </x:c>
      <x:c r="AE81" s="120" t="n">
        <x:f>'RGS_Ground_Run'!D85</x:f>
        <x:v>300</x:v>
      </x:c>
      <x:c r="AF81" s="120" t="n">
        <x:f>'Edge_Run'!H85</x:f>
        <x:v>75</x:v>
      </x:c>
    </x:row>
    <x:row r="82">
      <x:c r="A82" s="120" t="n">
        <x:v>1</x:v>
      </x:c>
      <x:c r="B82" s="120" t="n">
        <x:v>81</x:v>
      </x:c>
      <x:c r="C82" s="120" t="n">
        <x:v>81</x:v>
      </x:c>
      <x:c r="D82" s="120" t="n">
        <x:v>444</x:v>
      </x:c>
      <x:c r="E82" s="120" t="n">
        <x:v>443</x:v>
      </x:c>
      <x:c r="F82" s="120" t="n">
        <x:v>1</x:v>
      </x:c>
      <x:c r="G82" s="120" t="str">
        <x:v>Anomalous</x:v>
      </x:c>
      <x:c r="H82" s="120" t="str">
        <x:v>Priority</x:v>
      </x:c>
      <x:c r="I82" s="120" t="n">
        <x:v>1</x:v>
      </x:c>
      <x:c r="J82" s="120" t="str">
        <x:v>CADC0873</x:v>
      </x:c>
      <x:c r="K82" s="120" t="n">
        <x:v>1</x:v>
      </x:c>
      <x:c r="L82" s="120" t="n">
        <x:v>289</x:v>
      </x:c>
      <x:c r="M82" s="120" t="n">
        <x:v>290</x:v>
      </x:c>
      <x:c r="N82" s="127" t="n">
        <x:v>4.142857142857143</x:v>
      </x:c>
      <x:c r="O82" s="129" t="n">
        <x:f>'RGS_Ground_Run'!Q86</x:f>
        <x:v>25.55755097848123</x:v>
      </x:c>
      <x:c r="P82" s="129" t="n">
        <x:f>'Edge_Run'!O86</x:f>
        <x:v>10.63265293544282</x:v>
      </x:c>
      <x:c r="Q82" s="129" t="n">
        <x:f>O82-P82</x:f>
        <x:v>14.92489804303841</x:v>
      </x:c>
      <x:c r="R82" s="129" t="n">
        <x:f>'RGS_Ground_Run'!U86</x:f>
        <x:v>0</x:v>
      </x:c>
      <x:c r="S82" s="129" t="n">
        <x:f>'Edge_Run'!S86</x:f>
        <x:v>0</x:v>
      </x:c>
      <x:c r="T82" s="129" t="n">
        <x:f>'RGS_Ground_Run'!S86</x:f>
        <x:v>0</x:v>
      </x:c>
      <x:c r="U82" s="129" t="n">
        <x:f>'Edge_Run'!R86</x:f>
        <x:v>0</x:v>
      </x:c>
      <x:c r="V82" s="120" t="n">
        <x:f>'RGS_Ground_Run'!W86</x:f>
        <x:v>1</x:v>
      </x:c>
      <x:c r="W82" s="120" t="n">
        <x:f>'Edge_Run'!U86</x:f>
        <x:v>1</x:v>
      </x:c>
      <x:c r="X82" s="120" t="n">
        <x:f>'RGS_Ground_Run'!X86</x:f>
        <x:v>1</x:v>
      </x:c>
      <x:c r="Y82" s="120" t="n">
        <x:f>'Edge_Run'!V86</x:f>
        <x:v>1</x:v>
      </x:c>
      <x:c r="Z82" s="120" t="n">
        <x:f>Y82-X82</x:f>
        <x:v>0</x:v>
      </x:c>
      <x:c r="AA82" s="120" t="n">
        <x:f>1-V82</x:f>
        <x:v>0</x:v>
      </x:c>
      <x:c r="AB82" s="120" t="n">
        <x:f>1-W82</x:f>
        <x:v>0</x:v>
      </x:c>
      <x:c r="AC82" s="120" t="n">
        <x:f>'RGS_Ground_Run'!O86</x:f>
        <x:v>1.5375509784807264</x:v>
      </x:c>
      <x:c r="AD82" s="120" t="n">
        <x:f>'Edge_Run'!D86</x:f>
        <x:v>4.6126529354421795</x:v>
      </x:c>
      <x:c r="AE82" s="120" t="n">
        <x:f>'RGS_Ground_Run'!D86</x:f>
        <x:v>300</x:v>
      </x:c>
      <x:c r="AF82" s="120" t="n">
        <x:f>'Edge_Run'!H86</x:f>
        <x:v>75</x:v>
      </x:c>
    </x:row>
    <x:row r="83">
      <x:c r="A83" s="120" t="n">
        <x:v>1</x:v>
      </x:c>
      <x:c r="B83" s="120" t="n">
        <x:v>82</x:v>
      </x:c>
      <x:c r="C83" s="120" t="n">
        <x:v>82</x:v>
      </x:c>
      <x:c r="D83" s="120" t="n">
        <x:v>2036</x:v>
      </x:c>
      <x:c r="E83" s="120" t="n">
        <x:v>2035</x:v>
      </x:c>
      <x:c r="F83" s="120" t="n">
        <x:v>0</x:v>
      </x:c>
      <x:c r="G83" s="120" t="str">
        <x:v>Normal</x:v>
      </x:c>
      <x:c r="H83" s="120" t="str">
        <x:v>Routine</x:v>
      </x:c>
      <x:c r="I83" s="120" t="n">
        <x:v>1</x:v>
      </x:c>
      <x:c r="J83" s="120" t="str">
        <x:v>CADC0872</x:v>
      </x:c>
      <x:c r="K83" s="120" t="n">
        <x:v>5</x:v>
      </x:c>
      <x:c r="L83" s="120" t="n">
        <x:v>220</x:v>
      </x:c>
      <x:c r="M83" s="120" t="n">
        <x:v>45</x:v>
      </x:c>
      <x:c r="N83" s="127" t="n">
        <x:v>0.6428571428571429</x:v>
      </x:c>
      <x:c r="O83" s="129" t="n">
        <x:f>'RGS_Ground_Run'!Q87</x:f>
        <x:v>28.359505737627842</x:v>
      </x:c>
      <x:c r="P83" s="129" t="n">
        <x:f>'Edge_Run'!O87</x:f>
        <x:v>19.038517212881743</x:v>
      </x:c>
      <x:c r="Q83" s="129" t="n">
        <x:f>O83-P83</x:f>
        <x:v>9.320988524746099</x:v>
      </x:c>
      <x:c r="R83" s="129" t="n">
        <x:f>'RGS_Ground_Run'!U87</x:f>
        <x:v>0</x:v>
      </x:c>
      <x:c r="S83" s="129" t="n">
        <x:f>'Edge_Run'!S87</x:f>
        <x:v>0</x:v>
      </x:c>
      <x:c r="T83" s="129" t="n">
        <x:f>'RGS_Ground_Run'!S87</x:f>
        <x:v>0</x:v>
      </x:c>
      <x:c r="U83" s="129" t="n">
        <x:f>'Edge_Run'!R87</x:f>
        <x:v>0</x:v>
      </x:c>
      <x:c r="V83" s="120" t="n">
        <x:f>'RGS_Ground_Run'!W87</x:f>
        <x:v>1</x:v>
      </x:c>
      <x:c r="W83" s="120" t="n">
        <x:f>'Edge_Run'!U87</x:f>
        <x:v>1</x:v>
      </x:c>
      <x:c r="X83" s="120" t="n">
        <x:f>'RGS_Ground_Run'!X87</x:f>
        <x:v>1</x:v>
      </x:c>
      <x:c r="Y83" s="120" t="n">
        <x:f>'Edge_Run'!V87</x:f>
        <x:v>1</x:v>
      </x:c>
      <x:c r="Z83" s="120" t="n">
        <x:f>Y83-X83</x:f>
        <x:v>0</x:v>
      </x:c>
      <x:c r="AA83" s="120" t="n">
        <x:f>1-V83</x:f>
        <x:v>0</x:v>
      </x:c>
      <x:c r="AB83" s="120" t="n">
        <x:f>1-W83</x:f>
        <x:v>0</x:v>
      </x:c>
      <x:c r="AC83" s="120" t="n">
        <x:f>'RGS_Ground_Run'!O87</x:f>
        <x:v>4.339505737626998</x:v>
      </x:c>
      <x:c r="AD83" s="120" t="n">
        <x:f>'Edge_Run'!D87</x:f>
        <x:v>13.018517212880994</x:v>
      </x:c>
      <x:c r="AE83" s="120" t="n">
        <x:f>'RGS_Ground_Run'!D87</x:f>
        <x:v>300</x:v>
      </x:c>
      <x:c r="AF83" s="120" t="n">
        <x:f>'Edge_Run'!H87</x:f>
        <x:v>75</x:v>
      </x:c>
    </x:row>
    <x:row r="84">
      <x:c r="A84" s="120" t="n">
        <x:v>1</x:v>
      </x:c>
      <x:c r="B84" s="120" t="n">
        <x:v>83</x:v>
      </x:c>
      <x:c r="C84" s="120" t="n">
        <x:v>83</x:v>
      </x:c>
      <x:c r="D84" s="120" t="n">
        <x:v>1010</x:v>
      </x:c>
      <x:c r="E84" s="120" t="n">
        <x:v>1009</x:v>
      </x:c>
      <x:c r="F84" s="120" t="n">
        <x:v>0</x:v>
      </x:c>
      <x:c r="G84" s="120" t="str">
        <x:v>Normal</x:v>
      </x:c>
      <x:c r="H84" s="120" t="str">
        <x:v>Routine</x:v>
      </x:c>
      <x:c r="I84" s="120" t="n">
        <x:v>1</x:v>
      </x:c>
      <x:c r="J84" s="120" t="str">
        <x:v>CADC0892</x:v>
      </x:c>
      <x:c r="K84" s="120" t="n">
        <x:v>1</x:v>
      </x:c>
      <x:c r="L84" s="120" t="n">
        <x:v>367</x:v>
      </x:c>
      <x:c r="M84" s="120" t="n">
        <x:v>368</x:v>
      </x:c>
      <x:c r="N84" s="127" t="n">
        <x:v>5.257142857142857</x:v>
      </x:c>
      <x:c r="O84" s="129" t="n">
        <x:f>'RGS_Ground_Run'!Q88</x:f>
        <x:v>31.943856672090078</x:v>
      </x:c>
      <x:c r="P84" s="129" t="n">
        <x:f>'Edge_Run'!O88</x:f>
        <x:v>8.44389403900368</x:v>
      </x:c>
      <x:c r="Q84" s="129" t="n">
        <x:f>O84-P84</x:f>
        <x:v>23.499962633086398</x:v>
      </x:c>
      <x:c r="R84" s="129" t="n">
        <x:f>'RGS_Ground_Run'!U88</x:f>
        <x:v>7.1158919924218935</x:v>
      </x:c>
      <x:c r="S84" s="129" t="n">
        <x:f>'Edge_Run'!S88</x:f>
        <x:v>0</x:v>
      </x:c>
      <x:c r="T84" s="129" t="n">
        <x:f>'RGS_Ground_Run'!S88</x:f>
        <x:v>0</x:v>
      </x:c>
      <x:c r="U84" s="129" t="n">
        <x:f>'Edge_Run'!R88</x:f>
        <x:v>0</x:v>
      </x:c>
      <x:c r="V84" s="120" t="n">
        <x:f>'RGS_Ground_Run'!W88</x:f>
        <x:v>1</x:v>
      </x:c>
      <x:c r="W84" s="120" t="n">
        <x:f>'Edge_Run'!U88</x:f>
        <x:v>1</x:v>
      </x:c>
      <x:c r="X84" s="120" t="n">
        <x:f>'RGS_Ground_Run'!X88</x:f>
        <x:v>1</x:v>
      </x:c>
      <x:c r="Y84" s="120" t="n">
        <x:f>'Edge_Run'!V88</x:f>
        <x:v>1</x:v>
      </x:c>
      <x:c r="Z84" s="120" t="n">
        <x:f>Y84-X84</x:f>
        <x:v>0</x:v>
      </x:c>
      <x:c r="AA84" s="120" t="n">
        <x:f>1-V84</x:f>
        <x:v>0</x:v>
      </x:c>
      <x:c r="AB84" s="120" t="n">
        <x:f>1-W84</x:f>
        <x:v>0</x:v>
      </x:c>
      <x:c r="AC84" s="120" t="n">
        <x:f>'RGS_Ground_Run'!O88</x:f>
        <x:v>0.8079646796678788</x:v>
      </x:c>
      <x:c r="AD84" s="120" t="n">
        <x:f>'Edge_Run'!D88</x:f>
        <x:v>2.4238940390036365</x:v>
      </x:c>
      <x:c r="AE84" s="120" t="n">
        <x:f>'RGS_Ground_Run'!D88</x:f>
        <x:v>300</x:v>
      </x:c>
      <x:c r="AF84" s="120" t="n">
        <x:f>'Edge_Run'!H88</x:f>
        <x:v>75</x:v>
      </x:c>
    </x:row>
    <x:row r="85">
      <x:c r="A85" s="120" t="n">
        <x:v>1</x:v>
      </x:c>
      <x:c r="B85" s="120" t="n">
        <x:v>84</x:v>
      </x:c>
      <x:c r="C85" s="120" t="n">
        <x:v>84</x:v>
      </x:c>
      <x:c r="D85" s="120" t="n">
        <x:v>1474</x:v>
      </x:c>
      <x:c r="E85" s="120" t="n">
        <x:v>1473</x:v>
      </x:c>
      <x:c r="F85" s="120" t="n">
        <x:v>0</x:v>
      </x:c>
      <x:c r="G85" s="120" t="str">
        <x:v>Normal</x:v>
      </x:c>
      <x:c r="H85" s="120" t="str">
        <x:v>Routine</x:v>
      </x:c>
      <x:c r="I85" s="120" t="n">
        <x:v>0</x:v>
      </x:c>
      <x:c r="J85" s="120" t="str">
        <x:v>CADC0873</x:v>
      </x:c>
      <x:c r="K85" s="120" t="n">
        <x:v>5</x:v>
      </x:c>
      <x:c r="L85" s="120" t="n">
        <x:v>85</x:v>
      </x:c>
      <x:c r="M85" s="120" t="n">
        <x:v>18</x:v>
      </x:c>
      <x:c r="N85" s="127" t="n">
        <x:v>0.2571428571428571</x:v>
      </x:c>
      <x:c r="O85" s="129" t="n">
        <x:f>'RGS_Ground_Run'!Q89</x:f>
        <x:v>37.34848768628672</x:v>
      </x:c>
      <x:c r="P85" s="129" t="n">
        <x:f>'Edge_Run'!O89</x:f>
        <x:v>46.00546305885837</x:v>
      </x:c>
      <x:c r="Q85" s="129" t="n">
        <x:f>O85-P85</x:f>
        <x:v>-8.656975372571651</x:v>
      </x:c>
      <x:c r="R85" s="129" t="n">
        <x:f>'RGS_Ground_Run'!U89</x:f>
        <x:v>0</x:v>
      </x:c>
      <x:c r="S85" s="129" t="n">
        <x:f>'Edge_Run'!S89</x:f>
        <x:v>0</x:v>
      </x:c>
      <x:c r="T85" s="129" t="n">
        <x:f>'RGS_Ground_Run'!S89</x:f>
        <x:v>0</x:v>
      </x:c>
      <x:c r="U85" s="129" t="n">
        <x:f>'Edge_Run'!R89</x:f>
        <x:v>0</x:v>
      </x:c>
      <x:c r="V85" s="120" t="n">
        <x:f>'RGS_Ground_Run'!W89</x:f>
        <x:v>1</x:v>
      </x:c>
      <x:c r="W85" s="120" t="n">
        <x:f>'Edge_Run'!U89</x:f>
        <x:v>1</x:v>
      </x:c>
      <x:c r="X85" s="120" t="n">
        <x:f>'RGS_Ground_Run'!X89</x:f>
        <x:v>1</x:v>
      </x:c>
      <x:c r="Y85" s="120" t="n">
        <x:f>'Edge_Run'!V89</x:f>
        <x:v>1</x:v>
      </x:c>
      <x:c r="Z85" s="120" t="n">
        <x:f>Y85-X85</x:f>
        <x:v>0</x:v>
      </x:c>
      <x:c r="AA85" s="120" t="n">
        <x:f>1-V85</x:f>
        <x:v>0</x:v>
      </x:c>
      <x:c r="AB85" s="120" t="n">
        <x:f>1-W85</x:f>
        <x:v>0</x:v>
      </x:c>
      <x:c r="AC85" s="120" t="n">
        <x:f>'RGS_Ground_Run'!O89</x:f>
        <x:v>13.328487686285898</x:v>
      </x:c>
      <x:c r="AD85" s="120" t="n">
        <x:f>'Edge_Run'!D89</x:f>
        <x:v>39.9854630588577</x:v>
      </x:c>
      <x:c r="AE85" s="120" t="n">
        <x:f>'RGS_Ground_Run'!D89</x:f>
        <x:v>300</x:v>
      </x:c>
      <x:c r="AF85" s="120" t="n">
        <x:f>'Edge_Run'!H89</x:f>
        <x:v>75</x:v>
      </x:c>
    </x:row>
    <x:row r="86">
      <x:c r="A86" s="120" t="n">
        <x:v>1</x:v>
      </x:c>
      <x:c r="B86" s="120" t="n">
        <x:v>85</x:v>
      </x:c>
      <x:c r="C86" s="120" t="n">
        <x:v>85</x:v>
      </x:c>
      <x:c r="D86" s="120" t="n">
        <x:v>915</x:v>
      </x:c>
      <x:c r="E86" s="120" t="n">
        <x:v>914</x:v>
      </x:c>
      <x:c r="F86" s="120" t="n">
        <x:v>0</x:v>
      </x:c>
      <x:c r="G86" s="120" t="str">
        <x:v>Normal</x:v>
      </x:c>
      <x:c r="H86" s="120" t="str">
        <x:v>Routine</x:v>
      </x:c>
      <x:c r="I86" s="120" t="n">
        <x:v>1</x:v>
      </x:c>
      <x:c r="J86" s="120" t="str">
        <x:v>CADC0892</x:v>
      </x:c>
      <x:c r="K86" s="120" t="n">
        <x:v>1</x:v>
      </x:c>
      <x:c r="L86" s="120" t="n">
        <x:v>238</x:v>
      </x:c>
      <x:c r="M86" s="120" t="n">
        <x:v>239</x:v>
      </x:c>
      <x:c r="N86" s="127" t="n">
        <x:v>3.414285714285714</x:v>
      </x:c>
      <x:c r="O86" s="129" t="n">
        <x:f>'RGS_Ground_Run'!Q90</x:f>
        <x:v>36.23512176298027</x:v>
      </x:c>
      <x:c r="P86" s="129" t="n">
        <x:f>'Edge_Run'!O90</x:f>
        <x:v>43.843685751156954</x:v>
      </x:c>
      <x:c r="Q86" s="129" t="n">
        <x:f>O86-P86</x:f>
        <x:v>-7.608563988176684</x:v>
      </x:c>
      <x:c r="R86" s="129" t="n">
        <x:f>'RGS_Ground_Run'!U90</x:f>
        <x:v>7.393571298320239</x:v>
      </x:c>
      <x:c r="S86" s="129" t="n">
        <x:f>'Edge_Run'!S90</x:f>
        <x:v>23.359034357177734</x:v>
      </x:c>
      <x:c r="T86" s="129" t="n">
        <x:f>'RGS_Ground_Run'!S90</x:f>
        <x:v>0</x:v>
      </x:c>
      <x:c r="U86" s="129" t="n">
        <x:f>'Edge_Run'!R90</x:f>
        <x:v>0</x:v>
      </x:c>
      <x:c r="V86" s="120" t="n">
        <x:f>'RGS_Ground_Run'!W90</x:f>
        <x:v>1</x:v>
      </x:c>
      <x:c r="W86" s="120" t="n">
        <x:f>'Edge_Run'!U90</x:f>
        <x:v>1</x:v>
      </x:c>
      <x:c r="X86" s="120" t="n">
        <x:f>'RGS_Ground_Run'!X90</x:f>
        <x:v>1</x:v>
      </x:c>
      <x:c r="Y86" s="120" t="n">
        <x:f>'Edge_Run'!V90</x:f>
        <x:v>1</x:v>
      </x:c>
      <x:c r="Z86" s="120" t="n">
        <x:f>Y86-X86</x:f>
        <x:v>0</x:v>
      </x:c>
      <x:c r="AA86" s="120" t="n">
        <x:f>1-V86</x:f>
        <x:v>0</x:v>
      </x:c>
      <x:c r="AB86" s="120" t="n">
        <x:f>1-W86</x:f>
        <x:v>0</x:v>
      </x:c>
      <x:c r="AC86" s="120" t="n">
        <x:f>'RGS_Ground_Run'!O90</x:f>
        <x:v>4.821550464659563</x:v>
      </x:c>
      <x:c r="AD86" s="120" t="n">
        <x:f>'Edge_Run'!D90</x:f>
        <x:v>14.464651393978688</x:v>
      </x:c>
      <x:c r="AE86" s="120" t="n">
        <x:f>'RGS_Ground_Run'!D90</x:f>
        <x:v>300</x:v>
      </x:c>
      <x:c r="AF86" s="120" t="n">
        <x:f>'Edge_Run'!H90</x:f>
        <x:v>75</x:v>
      </x:c>
    </x:row>
    <x:row r="87">
      <x:c r="A87" s="120" t="n">
        <x:v>1</x:v>
      </x:c>
      <x:c r="B87" s="120" t="n">
        <x:v>86</x:v>
      </x:c>
      <x:c r="C87" s="120" t="n">
        <x:v>86</x:v>
      </x:c>
      <x:c r="D87" s="120" t="n">
        <x:v>326</x:v>
      </x:c>
      <x:c r="E87" s="120" t="n">
        <x:v>325</x:v>
      </x:c>
      <x:c r="F87" s="120" t="n">
        <x:v>1</x:v>
      </x:c>
      <x:c r="G87" s="120" t="str">
        <x:v>Anomalous</x:v>
      </x:c>
      <x:c r="H87" s="120" t="str">
        <x:v>Priority</x:v>
      </x:c>
      <x:c r="I87" s="120" t="n">
        <x:v>1</x:v>
      </x:c>
      <x:c r="J87" s="120" t="str">
        <x:v>CADC0874</x:v>
      </x:c>
      <x:c r="K87" s="120" t="n">
        <x:v>1</x:v>
      </x:c>
      <x:c r="L87" s="120" t="n">
        <x:v>675</x:v>
      </x:c>
      <x:c r="M87" s="120" t="n">
        <x:v>676</x:v>
      </x:c>
      <x:c r="N87" s="127" t="n">
        <x:v>9.657142857142857</x:v>
      </x:c>
      <x:c r="O87" s="129" t="n">
        <x:f>'RGS_Ground_Run'!Q91</x:f>
        <x:v>24.13598043986076</x:v>
      </x:c>
      <x:c r="P87" s="129" t="n">
        <x:f>'Edge_Run'!O91</x:f>
        <x:v>6.3679413195823145</x:v>
      </x:c>
      <x:c r="Q87" s="129" t="n">
        <x:f>O87-P87</x:f>
        <x:v>17.768039120278445</x:v>
      </x:c>
      <x:c r="R87" s="129" t="n">
        <x:f>'RGS_Ground_Run'!U91</x:f>
        <x:v>0</x:v>
      </x:c>
      <x:c r="S87" s="129" t="n">
        <x:f>'Edge_Run'!S91</x:f>
        <x:v>0</x:v>
      </x:c>
      <x:c r="T87" s="129" t="n">
        <x:f>'RGS_Ground_Run'!S91</x:f>
        <x:v>0</x:v>
      </x:c>
      <x:c r="U87" s="129" t="n">
        <x:f>'Edge_Run'!R91</x:f>
        <x:v>0</x:v>
      </x:c>
      <x:c r="V87" s="120" t="n">
        <x:f>'RGS_Ground_Run'!W91</x:f>
        <x:v>1</x:v>
      </x:c>
      <x:c r="W87" s="120" t="n">
        <x:f>'Edge_Run'!U91</x:f>
        <x:v>1</x:v>
      </x:c>
      <x:c r="X87" s="120" t="n">
        <x:f>'RGS_Ground_Run'!X91</x:f>
        <x:v>1</x:v>
      </x:c>
      <x:c r="Y87" s="120" t="n">
        <x:f>'Edge_Run'!V91</x:f>
        <x:v>1</x:v>
      </x:c>
      <x:c r="Z87" s="120" t="n">
        <x:f>Y87-X87</x:f>
        <x:v>0</x:v>
      </x:c>
      <x:c r="AA87" s="120" t="n">
        <x:f>1-V87</x:f>
        <x:v>0</x:v>
      </x:c>
      <x:c r="AB87" s="120" t="n">
        <x:f>1-W87</x:f>
        <x:v>0</x:v>
      </x:c>
      <x:c r="AC87" s="120" t="n">
        <x:f>'RGS_Ground_Run'!O91</x:f>
        <x:v>0.115980439860572</x:v>
      </x:c>
      <x:c r="AD87" s="120" t="n">
        <x:f>'Edge_Run'!D91</x:f>
        <x:v>0.347941319581716</x:v>
      </x:c>
      <x:c r="AE87" s="120" t="n">
        <x:f>'RGS_Ground_Run'!D91</x:f>
        <x:v>300</x:v>
      </x:c>
      <x:c r="AF87" s="120" t="n">
        <x:f>'Edge_Run'!H91</x:f>
        <x:v>75</x:v>
      </x:c>
    </x:row>
    <x:row r="88">
      <x:c r="A88" s="120" t="n">
        <x:v>1</x:v>
      </x:c>
      <x:c r="B88" s="120" t="n">
        <x:v>87</x:v>
      </x:c>
      <x:c r="C88" s="120" t="n">
        <x:v>87</x:v>
      </x:c>
      <x:c r="D88" s="120" t="n">
        <x:v>1672</x:v>
      </x:c>
      <x:c r="E88" s="120" t="n">
        <x:v>1671</x:v>
      </x:c>
      <x:c r="F88" s="120" t="n">
        <x:v>0</x:v>
      </x:c>
      <x:c r="G88" s="120" t="str">
        <x:v>Normal</x:v>
      </x:c>
      <x:c r="H88" s="120" t="str">
        <x:v>Routine</x:v>
      </x:c>
      <x:c r="I88" s="120" t="n">
        <x:v>1</x:v>
      </x:c>
      <x:c r="J88" s="120" t="str">
        <x:v>CADC0888</x:v>
      </x:c>
      <x:c r="K88" s="120" t="n">
        <x:v>5</x:v>
      </x:c>
      <x:c r="L88" s="120" t="n">
        <x:v>430</x:v>
      </x:c>
      <x:c r="M88" s="120" t="n">
        <x:v>87</x:v>
      </x:c>
      <x:c r="N88" s="127" t="n">
        <x:v>1.2428571428571429</x:v>
      </x:c>
      <x:c r="O88" s="129" t="n">
        <x:f>'RGS_Ground_Run'!Q92</x:f>
        <x:v>44.34920349639924</x:v>
      </x:c>
      <x:c r="P88" s="129" t="n">
        <x:f>'Edge_Run'!O92</x:f>
        <x:v>10.712426593785494</x:v>
      </x:c>
      <x:c r="Q88" s="129" t="n">
        <x:f>O88-P88</x:f>
        <x:v>33.63677690261375</x:v>
      </x:c>
      <x:c r="R88" s="129" t="n">
        <x:f>'RGS_Ground_Run'!U92</x:f>
        <x:v>18.765061298470755</x:v>
      </x:c>
      <x:c r="S88" s="129" t="n">
        <x:f>'Edge_Run'!S92</x:f>
        <x:v>0</x:v>
      </x:c>
      <x:c r="T88" s="129" t="n">
        <x:f>'RGS_Ground_Run'!S92</x:f>
        <x:v>0</x:v>
      </x:c>
      <x:c r="U88" s="129" t="n">
        <x:f>'Edge_Run'!R92</x:f>
        <x:v>0</x:v>
      </x:c>
      <x:c r="V88" s="120" t="n">
        <x:f>'RGS_Ground_Run'!W92</x:f>
        <x:v>1</x:v>
      </x:c>
      <x:c r="W88" s="120" t="n">
        <x:f>'Edge_Run'!U92</x:f>
        <x:v>1</x:v>
      </x:c>
      <x:c r="X88" s="120" t="n">
        <x:f>'RGS_Ground_Run'!X92</x:f>
        <x:v>1</x:v>
      </x:c>
      <x:c r="Y88" s="120" t="n">
        <x:f>'Edge_Run'!V92</x:f>
        <x:v>1</x:v>
      </x:c>
      <x:c r="Z88" s="120" t="n">
        <x:f>Y88-X88</x:f>
        <x:v>0</x:v>
      </x:c>
      <x:c r="AA88" s="120" t="n">
        <x:f>1-V88</x:f>
        <x:v>0</x:v>
      </x:c>
      <x:c r="AB88" s="120" t="n">
        <x:f>1-W88</x:f>
        <x:v>0</x:v>
      </x:c>
      <x:c r="AC88" s="120" t="n">
        <x:f>'RGS_Ground_Run'!O92</x:f>
        <x:v>1.5641421979283203</x:v>
      </x:c>
      <x:c r="AD88" s="120" t="n">
        <x:f>'Edge_Run'!D92</x:f>
        <x:v>4.692426593784961</x:v>
      </x:c>
      <x:c r="AE88" s="120" t="n">
        <x:f>'RGS_Ground_Run'!D92</x:f>
        <x:v>300</x:v>
      </x:c>
      <x:c r="AF88" s="120" t="n">
        <x:f>'Edge_Run'!H92</x:f>
        <x:v>75</x:v>
      </x:c>
    </x:row>
    <x:row r="89">
      <x:c r="A89" s="120" t="n">
        <x:v>1</x:v>
      </x:c>
      <x:c r="B89" s="120" t="n">
        <x:v>88</x:v>
      </x:c>
      <x:c r="C89" s="120" t="n">
        <x:v>88</x:v>
      </x:c>
      <x:c r="D89" s="120" t="n">
        <x:v>690</x:v>
      </x:c>
      <x:c r="E89" s="120" t="n">
        <x:v>689</x:v>
      </x:c>
      <x:c r="F89" s="120" t="n">
        <x:v>0</x:v>
      </x:c>
      <x:c r="G89" s="120" t="str">
        <x:v>Normal</x:v>
      </x:c>
      <x:c r="H89" s="120" t="str">
        <x:v>Routine</x:v>
      </x:c>
      <x:c r="I89" s="120" t="n">
        <x:v>1</x:v>
      </x:c>
      <x:c r="J89" s="120" t="str">
        <x:v>CADC0884</x:v>
      </x:c>
      <x:c r="K89" s="120" t="n">
        <x:v>5</x:v>
      </x:c>
      <x:c r="L89" s="120" t="n">
        <x:v>95</x:v>
      </x:c>
      <x:c r="M89" s="120" t="n">
        <x:v>20</x:v>
      </x:c>
      <x:c r="N89" s="127" t="n">
        <x:v>0.2857142857142857</x:v>
      </x:c>
      <x:c r="O89" s="129" t="n">
        <x:f>'RGS_Ground_Run'!Q93</x:f>
        <x:v>41.06158558279367</x:v>
      </x:c>
      <x:c r="P89" s="129" t="n">
        <x:f>'Edge_Run'!O93</x:f>
        <x:v>13.932695974697708</x:v>
      </x:c>
      <x:c r="Q89" s="129" t="n">
        <x:f>O89-P89</x:f>
        <x:v>27.12888960809596</x:v>
      </x:c>
      <x:c r="R89" s="129" t="n">
        <x:f>'RGS_Ground_Run'!U93</x:f>
        <x:v>14.404020257894445</x:v>
      </x:c>
      <x:c r="S89" s="129" t="n">
        <x:f>'Edge_Run'!S93</x:f>
        <x:v>0</x:v>
      </x:c>
      <x:c r="T89" s="129" t="n">
        <x:f>'RGS_Ground_Run'!S93</x:f>
        <x:v>0</x:v>
      </x:c>
      <x:c r="U89" s="129" t="n">
        <x:f>'Edge_Run'!R93</x:f>
        <x:v>0</x:v>
      </x:c>
      <x:c r="V89" s="120" t="n">
        <x:f>'RGS_Ground_Run'!W93</x:f>
        <x:v>1</x:v>
      </x:c>
      <x:c r="W89" s="120" t="n">
        <x:f>'Edge_Run'!U93</x:f>
        <x:v>1</x:v>
      </x:c>
      <x:c r="X89" s="120" t="n">
        <x:f>'RGS_Ground_Run'!X93</x:f>
        <x:v>1</x:v>
      </x:c>
      <x:c r="Y89" s="120" t="n">
        <x:f>'Edge_Run'!V93</x:f>
        <x:v>1</x:v>
      </x:c>
      <x:c r="Z89" s="120" t="n">
        <x:f>Y89-X89</x:f>
        <x:v>0</x:v>
      </x:c>
      <x:c r="AA89" s="120" t="n">
        <x:f>1-V89</x:f>
        <x:v>0</x:v>
      </x:c>
      <x:c r="AB89" s="120" t="n">
        <x:f>1-W89</x:f>
        <x:v>0</x:v>
      </x:c>
      <x:c r="AC89" s="120" t="n">
        <x:f>'RGS_Ground_Run'!O93</x:f>
        <x:v>2.6375653248990356</x:v>
      </x:c>
      <x:c r="AD89" s="120" t="n">
        <x:f>'Edge_Run'!D93</x:f>
        <x:v>7.912695974697106</x:v>
      </x:c>
      <x:c r="AE89" s="120" t="n">
        <x:f>'RGS_Ground_Run'!D93</x:f>
        <x:v>300</x:v>
      </x:c>
      <x:c r="AF89" s="120" t="n">
        <x:f>'Edge_Run'!H93</x:f>
        <x:v>75</x:v>
      </x:c>
    </x:row>
    <x:row r="90">
      <x:c r="A90" s="120" t="n">
        <x:v>1</x:v>
      </x:c>
      <x:c r="B90" s="120" t="n">
        <x:v>89</x:v>
      </x:c>
      <x:c r="C90" s="120" t="n">
        <x:v>89</x:v>
      </x:c>
      <x:c r="D90" s="120" t="n">
        <x:v>60</x:v>
      </x:c>
      <x:c r="E90" s="120" t="n">
        <x:v>59</x:v>
      </x:c>
      <x:c r="F90" s="120" t="n">
        <x:v>1</x:v>
      </x:c>
      <x:c r="G90" s="120" t="str">
        <x:v>Anomalous</x:v>
      </x:c>
      <x:c r="H90" s="120" t="str">
        <x:v>Priority</x:v>
      </x:c>
      <x:c r="I90" s="120" t="n">
        <x:v>1</x:v>
      </x:c>
      <x:c r="J90" s="120" t="str">
        <x:v>CADC0872</x:v>
      </x:c>
      <x:c r="K90" s="120" t="n">
        <x:v>1</x:v>
      </x:c>
      <x:c r="L90" s="120" t="n">
        <x:v>194</x:v>
      </x:c>
      <x:c r="M90" s="120" t="n">
        <x:v>195</x:v>
      </x:c>
      <x:c r="N90" s="127" t="n">
        <x:v>2.7857142857142856</x:v>
      </x:c>
      <x:c r="O90" s="129" t="n">
        <x:f>'RGS_Ground_Run'!Q94</x:f>
        <x:v>65.10302005104313</x:v>
      </x:c>
      <x:c r="P90" s="129" t="n">
        <x:f>'Edge_Run'!O94</x:f>
        <x:v>62.12234836850712</x:v>
      </x:c>
      <x:c r="Q90" s="129" t="n">
        <x:f>O90-P90</x:f>
        <x:v>2.9806716825360127</x:v>
      </x:c>
      <x:c r="R90" s="129" t="n">
        <x:f>'RGS_Ground_Run'!U94</x:f>
        <x:v>22.382237261540467</x:v>
      </x:c>
      <x:c r="S90" s="129" t="n">
        <x:f>'Edge_Run'!S94</x:f>
        <x:v>0</x:v>
      </x:c>
      <x:c r="T90" s="129" t="n">
        <x:f>'RGS_Ground_Run'!S94</x:f>
        <x:v>0</x:v>
      </x:c>
      <x:c r="U90" s="129" t="n">
        <x:f>'Edge_Run'!R94</x:f>
        <x:v>0</x:v>
      </x:c>
      <x:c r="V90" s="120" t="n">
        <x:f>'RGS_Ground_Run'!W94</x:f>
        <x:v>1</x:v>
      </x:c>
      <x:c r="W90" s="120" t="n">
        <x:f>'Edge_Run'!U94</x:f>
        <x:v>1</x:v>
      </x:c>
      <x:c r="X90" s="120" t="n">
        <x:f>'RGS_Ground_Run'!X94</x:f>
        <x:v>1</x:v>
      </x:c>
      <x:c r="Y90" s="120" t="n">
        <x:f>'Edge_Run'!V94</x:f>
        <x:v>1</x:v>
      </x:c>
      <x:c r="Z90" s="120" t="n">
        <x:f>Y90-X90</x:f>
        <x:v>0</x:v>
      </x:c>
      <x:c r="AA90" s="120" t="n">
        <x:f>1-V90</x:f>
        <x:v>0</x:v>
      </x:c>
      <x:c r="AB90" s="120" t="n">
        <x:f>1-W90</x:f>
        <x:v>0</x:v>
      </x:c>
      <x:c r="AC90" s="120" t="n">
        <x:f>'RGS_Ground_Run'!O94</x:f>
        <x:v>18.700782789502373</x:v>
      </x:c>
      <x:c r="AD90" s="120" t="n">
        <x:f>'Edge_Run'!D94</x:f>
        <x:v>56.10234836850712</x:v>
      </x:c>
      <x:c r="AE90" s="120" t="n">
        <x:f>'RGS_Ground_Run'!D94</x:f>
        <x:v>300</x:v>
      </x:c>
      <x:c r="AF90" s="120" t="n">
        <x:f>'Edge_Run'!H94</x:f>
        <x:v>75</x:v>
      </x:c>
    </x:row>
    <x:row r="91">
      <x:c r="A91" s="120" t="n">
        <x:v>1</x:v>
      </x:c>
      <x:c r="B91" s="120" t="n">
        <x:v>90</x:v>
      </x:c>
      <x:c r="C91" s="120" t="n">
        <x:v>90</x:v>
      </x:c>
      <x:c r="D91" s="120" t="n">
        <x:v>1615</x:v>
      </x:c>
      <x:c r="E91" s="120" t="n">
        <x:v>1614</x:v>
      </x:c>
      <x:c r="F91" s="120" t="n">
        <x:v>0</x:v>
      </x:c>
      <x:c r="G91" s="120" t="str">
        <x:v>Normal</x:v>
      </x:c>
      <x:c r="H91" s="120" t="str">
        <x:v>Routine</x:v>
      </x:c>
      <x:c r="I91" s="120" t="n">
        <x:v>0</x:v>
      </x:c>
      <x:c r="J91" s="120" t="str">
        <x:v>CADC0888</x:v>
      </x:c>
      <x:c r="K91" s="120" t="n">
        <x:v>5</x:v>
      </x:c>
      <x:c r="L91" s="120" t="n">
        <x:v>255</x:v>
      </x:c>
      <x:c r="M91" s="120" t="n">
        <x:v>52</x:v>
      </x:c>
      <x:c r="N91" s="127" t="n">
        <x:v>0.7428571428571429</x:v>
      </x:c>
      <x:c r="O91" s="129" t="n">
        <x:f>'RGS_Ground_Run'!Q95</x:f>
        <x:v>71.60041238765007</x:v>
      </x:c>
      <x:c r="P91" s="129" t="n">
        <x:f>'Edge_Run'!O95</x:f>
        <x:v>67.91338460446423</x:v>
      </x:c>
      <x:c r="Q91" s="129" t="n">
        <x:f>O91-P91</x:f>
        <x:v>3.6870277831858402</x:v>
      </x:c>
      <x:c r="R91" s="129" t="n">
        <x:f>'RGS_Ground_Run'!U95</x:f>
        <x:v>46.173273497497576</x:v>
      </x:c>
      <x:c r="S91" s="129" t="n">
        <x:f>'Edge_Run'!S95</x:f>
        <x:v>57.671967934006716</x:v>
      </x:c>
      <x:c r="T91" s="129" t="n">
        <x:f>'RGS_Ground_Run'!S95</x:f>
        <x:v>0</x:v>
      </x:c>
      <x:c r="U91" s="129" t="n">
        <x:f>'Edge_Run'!R95</x:f>
        <x:v>0</x:v>
      </x:c>
      <x:c r="V91" s="120" t="n">
        <x:f>'RGS_Ground_Run'!W95</x:f>
        <x:v>1</x:v>
      </x:c>
      <x:c r="W91" s="120" t="n">
        <x:f>'Edge_Run'!U95</x:f>
        <x:v>1</x:v>
      </x:c>
      <x:c r="X91" s="120" t="n">
        <x:f>'RGS_Ground_Run'!X95</x:f>
        <x:v>1</x:v>
      </x:c>
      <x:c r="Y91" s="120" t="n">
        <x:f>'Edge_Run'!V95</x:f>
        <x:v>1</x:v>
      </x:c>
      <x:c r="Z91" s="120" t="n">
        <x:f>Y91-X91</x:f>
        <x:v>0</x:v>
      </x:c>
      <x:c r="AA91" s="120" t="n">
        <x:f>1-V91</x:f>
        <x:v>0</x:v>
      </x:c>
      <x:c r="AB91" s="120" t="n">
        <x:f>1-W91</x:f>
        <x:v>0</x:v>
      </x:c>
      <x:c r="AC91" s="120" t="n">
        <x:f>'RGS_Ground_Run'!O95</x:f>
        <x:v>1.407138890152282</x:v>
      </x:c>
      <x:c r="AD91" s="120" t="n">
        <x:f>'Edge_Run'!D95</x:f>
        <x:v>4.221416670456846</x:v>
      </x:c>
      <x:c r="AE91" s="120" t="n">
        <x:f>'RGS_Ground_Run'!D95</x:f>
        <x:v>300</x:v>
      </x:c>
      <x:c r="AF91" s="120" t="n">
        <x:f>'Edge_Run'!H95</x:f>
        <x:v>75</x:v>
      </x:c>
    </x:row>
    <x:row r="92">
      <x:c r="A92" s="120" t="n">
        <x:v>1</x:v>
      </x:c>
      <x:c r="B92" s="120" t="n">
        <x:v>91</x:v>
      </x:c>
      <x:c r="C92" s="120" t="n">
        <x:v>91</x:v>
      </x:c>
      <x:c r="D92" s="120" t="n">
        <x:v>1470</x:v>
      </x:c>
      <x:c r="E92" s="120" t="n">
        <x:v>1469</x:v>
      </x:c>
      <x:c r="F92" s="120" t="n">
        <x:v>0</x:v>
      </x:c>
      <x:c r="G92" s="120" t="str">
        <x:v>Normal</x:v>
      </x:c>
      <x:c r="H92" s="120" t="str">
        <x:v>Routine</x:v>
      </x:c>
      <x:c r="I92" s="120" t="n">
        <x:v>1</x:v>
      </x:c>
      <x:c r="J92" s="120" t="str">
        <x:v>CADC0873</x:v>
      </x:c>
      <x:c r="K92" s="120" t="n">
        <x:v>5</x:v>
      </x:c>
      <x:c r="L92" s="120" t="n">
        <x:v>80</x:v>
      </x:c>
      <x:c r="M92" s="120" t="n">
        <x:v>17</x:v>
      </x:c>
      <x:c r="N92" s="127" t="n">
        <x:v>0.24285714285714285</x:v>
      </x:c>
      <x:c r="O92" s="129" t="n">
        <x:f>'RGS_Ground_Run'!Q96</x:f>
        <x:v>95.56761093167097</x:v>
      </x:c>
      <x:c r="P92" s="129" t="n">
        <x:f>'Edge_Run'!O96</x:f>
        <x:v>73.06631120806469</x:v>
      </x:c>
      <x:c r="Q92" s="129" t="n">
        <x:f>O92-P92</x:f>
        <x:v>22.50129972360628</x:v>
      </x:c>
      <x:c r="R92" s="129" t="n">
        <x:f>'RGS_Ground_Run'!U96</x:f>
        <x:v>69.32620010109804</x:v>
      </x:c>
      <x:c r="S92" s="129" t="n">
        <x:f>'Edge_Run'!S96</x:f>
        <x:v>60.38207871634768</x:v>
      </x:c>
      <x:c r="T92" s="129" t="n">
        <x:f>'RGS_Ground_Run'!S96</x:f>
        <x:v>0</x:v>
      </x:c>
      <x:c r="U92" s="129" t="n">
        <x:f>'Edge_Run'!R96</x:f>
        <x:v>0</x:v>
      </x:c>
      <x:c r="V92" s="120" t="n">
        <x:f>'RGS_Ground_Run'!W96</x:f>
        <x:v>1</x:v>
      </x:c>
      <x:c r="W92" s="120" t="n">
        <x:f>'Edge_Run'!U96</x:f>
        <x:v>1</x:v>
      </x:c>
      <x:c r="X92" s="120" t="n">
        <x:f>'RGS_Ground_Run'!X96</x:f>
        <x:v>1</x:v>
      </x:c>
      <x:c r="Y92" s="120" t="n">
        <x:f>'Edge_Run'!V96</x:f>
        <x:v>1</x:v>
      </x:c>
      <x:c r="Z92" s="120" t="n">
        <x:f>Y92-X92</x:f>
        <x:v>0</x:v>
      </x:c>
      <x:c r="AA92" s="120" t="n">
        <x:f>1-V92</x:f>
        <x:v>0</x:v>
      </x:c>
      <x:c r="AB92" s="120" t="n">
        <x:f>1-W92</x:f>
        <x:v>0</x:v>
      </x:c>
      <x:c r="AC92" s="120" t="n">
        <x:f>'RGS_Ground_Run'!O96</x:f>
        <x:v>2.2214108305720774</x:v>
      </x:c>
      <x:c r="AD92" s="120" t="n">
        <x:f>'Edge_Run'!D96</x:f>
        <x:v>6.664232491716232</x:v>
      </x:c>
      <x:c r="AE92" s="120" t="n">
        <x:f>'RGS_Ground_Run'!D96</x:f>
        <x:v>300</x:v>
      </x:c>
      <x:c r="AF92" s="120" t="n">
        <x:f>'Edge_Run'!H96</x:f>
        <x:v>75</x:v>
      </x:c>
    </x:row>
    <x:row r="93">
      <x:c r="A93" s="120" t="n">
        <x:v>1</x:v>
      </x:c>
      <x:c r="B93" s="120" t="n">
        <x:v>92</x:v>
      </x:c>
      <x:c r="C93" s="120" t="n">
        <x:v>92</x:v>
      </x:c>
      <x:c r="D93" s="120" t="n">
        <x:v>968</x:v>
      </x:c>
      <x:c r="E93" s="120" t="n">
        <x:v>967</x:v>
      </x:c>
      <x:c r="F93" s="120" t="n">
        <x:v>0</x:v>
      </x:c>
      <x:c r="G93" s="120" t="str">
        <x:v>Normal</x:v>
      </x:c>
      <x:c r="H93" s="120" t="str">
        <x:v>Routine</x:v>
      </x:c>
      <x:c r="I93" s="120" t="n">
        <x:v>1</x:v>
      </x:c>
      <x:c r="J93" s="120" t="str">
        <x:v>CADC0892</x:v>
      </x:c>
      <x:c r="K93" s="120" t="n">
        <x:v>1</x:v>
      </x:c>
      <x:c r="L93" s="120" t="n">
        <x:v>253</x:v>
      </x:c>
      <x:c r="M93" s="120" t="n">
        <x:v>254</x:v>
      </x:c>
      <x:c r="N93" s="127" t="n">
        <x:v>3.6285714285714286</x:v>
      </x:c>
      <x:c r="O93" s="129" t="n">
        <x:f>'RGS_Ground_Run'!Q97</x:f>
        <x:v>122.67709265680332</x:v>
      </x:c>
      <x:c r="P93" s="129" t="n">
        <x:f>'Edge_Run'!O97</x:f>
        <x:v>105.2704856641576</x:v>
      </x:c>
      <x:c r="Q93" s="129" t="n">
        <x:f>O93-P93</x:f>
        <x:v>17.40660699264572</x:v>
      </x:c>
      <x:c r="R93" s="129" t="n">
        <x:f>'RGS_Ground_Run'!U97</x:f>
        <x:v>84.63327628769457</x:v>
      </x:c>
      <x:c r="S93" s="129" t="n">
        <x:f>'Edge_Run'!S97</x:f>
        <x:v>57.179036556833125</x:v>
      </x:c>
      <x:c r="T93" s="129" t="n">
        <x:f>'RGS_Ground_Run'!S97</x:f>
        <x:v>0</x:v>
      </x:c>
      <x:c r="U93" s="129" t="n">
        <x:f>'Edge_Run'!R97</x:f>
        <x:v>0</x:v>
      </x:c>
      <x:c r="V93" s="120" t="n">
        <x:f>'RGS_Ground_Run'!W97</x:f>
        <x:v>1</x:v>
      </x:c>
      <x:c r="W93" s="120" t="n">
        <x:f>'Edge_Run'!U97</x:f>
        <x:v>1</x:v>
      </x:c>
      <x:c r="X93" s="120" t="n">
        <x:f>'RGS_Ground_Run'!X97</x:f>
        <x:v>0</x:v>
      </x:c>
      <x:c r="Y93" s="120" t="n">
        <x:f>'Edge_Run'!V97</x:f>
        <x:v>1</x:v>
      </x:c>
      <x:c r="Z93" s="120" t="n">
        <x:f>Y93-X93</x:f>
        <x:v>1</x:v>
      </x:c>
      <x:c r="AA93" s="120" t="n">
        <x:f>1-V93</x:f>
        <x:v>0</x:v>
      </x:c>
      <x:c r="AB93" s="120" t="n">
        <x:f>1-W93</x:f>
        <x:v>0</x:v>
      </x:c>
      <x:c r="AC93" s="120" t="n">
        <x:f>'RGS_Ground_Run'!O97</x:f>
        <x:v>14.023816369107895</x:v>
      </x:c>
      <x:c r="AD93" s="120" t="n">
        <x:f>'Edge_Run'!D97</x:f>
        <x:v>42.07144910732369</x:v>
      </x:c>
      <x:c r="AE93" s="120" t="n">
        <x:f>'RGS_Ground_Run'!D97</x:f>
        <x:v>300</x:v>
      </x:c>
      <x:c r="AF93" s="120" t="n">
        <x:f>'Edge_Run'!H97</x:f>
        <x:v>75</x:v>
      </x:c>
    </x:row>
    <x:row r="94">
      <x:c r="A94" s="120" t="n">
        <x:v>1</x:v>
      </x:c>
      <x:c r="B94" s="120" t="n">
        <x:v>93</x:v>
      </x:c>
      <x:c r="C94" s="120" t="n">
        <x:v>93</x:v>
      </x:c>
      <x:c r="D94" s="120" t="n">
        <x:v>747</x:v>
      </x:c>
      <x:c r="E94" s="120" t="n">
        <x:v>746</x:v>
      </x:c>
      <x:c r="F94" s="120" t="n">
        <x:v>0</x:v>
      </x:c>
      <x:c r="G94" s="120" t="str">
        <x:v>Normal</x:v>
      </x:c>
      <x:c r="H94" s="120" t="str">
        <x:v>Routine</x:v>
      </x:c>
      <x:c r="I94" s="120" t="n">
        <x:v>0</x:v>
      </x:c>
      <x:c r="J94" s="120" t="str">
        <x:v>CADC0874</x:v>
      </x:c>
      <x:c r="K94" s="120" t="n">
        <x:v>5</x:v>
      </x:c>
      <x:c r="L94" s="120" t="n">
        <x:v>315</x:v>
      </x:c>
      <x:c r="M94" s="120" t="n">
        <x:v>64</x:v>
      </x:c>
      <x:c r="N94" s="127" t="n">
        <x:v>0.9142857142857143</x:v>
      </x:c>
      <x:c r="O94" s="129" t="n">
        <x:f>'RGS_Ground_Run'!Q98</x:f>
        <x:v>62.78909765159733</x:v>
      </x:c>
      <x:c r="P94" s="129" t="n">
        <x:f>'Edge_Run'!O98</x:f>
        <x:v>40.70221773482808</x:v>
      </x:c>
      <x:c r="Q94" s="129" t="n">
        <x:f>O94-P94</x:f>
        <x:v>22.08687991676925</x:v>
      </x:c>
      <x:c r="R94" s="129" t="n">
        <x:f>'RGS_Ground_Run'!U98</x:f>
        <x:v>36.11114229821305</x:v>
      </x:c>
      <x:c r="S94" s="129" t="n">
        <x:f>'Edge_Run'!S98</x:f>
        <x:v>26.708351674675214</x:v>
      </x:c>
      <x:c r="T94" s="129" t="n">
        <x:f>'RGS_Ground_Run'!S98</x:f>
        <x:v>0</x:v>
      </x:c>
      <x:c r="U94" s="129" t="n">
        <x:f>'Edge_Run'!R98</x:f>
        <x:v>0</x:v>
      </x:c>
      <x:c r="V94" s="120" t="n">
        <x:f>'RGS_Ground_Run'!W98</x:f>
        <x:v>1</x:v>
      </x:c>
      <x:c r="W94" s="120" t="n">
        <x:f>'Edge_Run'!U98</x:f>
        <x:v>1</x:v>
      </x:c>
      <x:c r="X94" s="120" t="n">
        <x:f>'RGS_Ground_Run'!X98</x:f>
        <x:v>1</x:v>
      </x:c>
      <x:c r="Y94" s="120" t="n">
        <x:f>'Edge_Run'!V98</x:f>
        <x:v>1</x:v>
      </x:c>
      <x:c r="Z94" s="120" t="n">
        <x:f>Y94-X94</x:f>
        <x:v>0</x:v>
      </x:c>
      <x:c r="AA94" s="120" t="n">
        <x:f>1-V94</x:f>
        <x:v>0</x:v>
      </x:c>
      <x:c r="AB94" s="120" t="n">
        <x:f>1-W94</x:f>
        <x:v>0</x:v>
      </x:c>
      <x:c r="AC94" s="120" t="n">
        <x:f>'RGS_Ground_Run'!O98</x:f>
        <x:v>2.657955353384283</x:v>
      </x:c>
      <x:c r="AD94" s="120" t="n">
        <x:f>'Edge_Run'!D98</x:f>
        <x:v>7.973866060152849</x:v>
      </x:c>
      <x:c r="AE94" s="120" t="n">
        <x:f>'RGS_Ground_Run'!D98</x:f>
        <x:v>300</x:v>
      </x:c>
      <x:c r="AF94" s="120" t="n">
        <x:f>'Edge_Run'!H98</x:f>
        <x:v>75</x:v>
      </x:c>
    </x:row>
    <x:row r="95">
      <x:c r="A95" s="120" t="n">
        <x:v>1</x:v>
      </x:c>
      <x:c r="B95" s="120" t="n">
        <x:v>94</x:v>
      </x:c>
      <x:c r="C95" s="120" t="n">
        <x:v>94</x:v>
      </x:c>
      <x:c r="D95" s="120" t="n">
        <x:v>1038</x:v>
      </x:c>
      <x:c r="E95" s="120" t="n">
        <x:v>1037</x:v>
      </x:c>
      <x:c r="F95" s="120" t="n">
        <x:v>0</x:v>
      </x:c>
      <x:c r="G95" s="120" t="str">
        <x:v>Normal</x:v>
      </x:c>
      <x:c r="H95" s="120" t="str">
        <x:v>Routine</x:v>
      </x:c>
      <x:c r="I95" s="120" t="n">
        <x:v>1</x:v>
      </x:c>
      <x:c r="J95" s="120" t="str">
        <x:v>CADC0888</x:v>
      </x:c>
      <x:c r="K95" s="120" t="n">
        <x:v>5</x:v>
      </x:c>
      <x:c r="L95" s="120" t="n">
        <x:v>60</x:v>
      </x:c>
      <x:c r="M95" s="120" t="n">
        <x:v>13</x:v>
      </x:c>
      <x:c r="N95" s="127" t="n">
        <x:v>0.18571428571428572</x:v>
      </x:c>
      <x:c r="O95" s="129" t="n">
        <x:f>'RGS_Ground_Run'!Q99</x:f>
        <x:v>196.38960310632228</x:v>
      </x:c>
      <x:c r="P95" s="129" t="n">
        <x:f>'Edge_Run'!O99</x:f>
        <x:v>19.715467544805506</x:v>
      </x:c>
      <x:c r="Q95" s="129" t="n">
        <x:f>O95-P95</x:f>
        <x:v>176.67413556151678</x:v>
      </x:c>
      <x:c r="R95" s="129" t="n">
        <x:f>'RGS_Ground_Run'!U99</x:f>
        <x:v>171.54878999619632</x:v>
      </x:c>
      <x:c r="S95" s="129" t="n">
        <x:f>'Edge_Run'!S99</x:f>
        <x:v>11.233028214427577</x:v>
      </x:c>
      <x:c r="T95" s="129" t="n">
        <x:f>'RGS_Ground_Run'!S99</x:f>
        <x:v>138.42439788800584</x:v>
      </x:c>
      <x:c r="U95" s="129" t="n">
        <x:f>'Edge_Run'!R99</x:f>
        <x:v>0</x:v>
      </x:c>
      <x:c r="V95" s="120" t="n">
        <x:f>'RGS_Ground_Run'!W99</x:f>
        <x:v>1</x:v>
      </x:c>
      <x:c r="W95" s="120" t="n">
        <x:f>'Edge_Run'!U99</x:f>
        <x:v>1</x:v>
      </x:c>
      <x:c r="X95" s="120" t="n">
        <x:f>'RGS_Ground_Run'!X99</x:f>
        <x:v>0</x:v>
      </x:c>
      <x:c r="Y95" s="120" t="n">
        <x:f>'Edge_Run'!V99</x:f>
        <x:v>1</x:v>
      </x:c>
      <x:c r="Z95" s="120" t="n">
        <x:f>Y95-X95</x:f>
        <x:v>1</x:v>
      </x:c>
      <x:c r="AA95" s="120" t="n">
        <x:f>1-V95</x:f>
        <x:v>0</x:v>
      </x:c>
      <x:c r="AB95" s="120" t="n">
        <x:f>1-W95</x:f>
        <x:v>0</x:v>
      </x:c>
      <x:c r="AC95" s="120" t="n">
        <x:f>'RGS_Ground_Run'!O99</x:f>
        <x:v>0.8208131101258016</x:v>
      </x:c>
      <x:c r="AD95" s="120" t="n">
        <x:f>'Edge_Run'!D99</x:f>
        <x:v>2.462439330377405</x:v>
      </x:c>
      <x:c r="AE95" s="120" t="n">
        <x:f>'RGS_Ground_Run'!D99</x:f>
        <x:v>300</x:v>
      </x:c>
      <x:c r="AF95" s="120" t="n">
        <x:f>'Edge_Run'!H99</x:f>
        <x:v>75</x:v>
      </x:c>
    </x:row>
    <x:row r="96">
      <x:c r="A96" s="120" t="n">
        <x:v>1</x:v>
      </x:c>
      <x:c r="B96" s="120" t="n">
        <x:v>95</x:v>
      </x:c>
      <x:c r="C96" s="120" t="n">
        <x:v>95</x:v>
      </x:c>
      <x:c r="D96" s="120" t="n">
        <x:v>1515</x:v>
      </x:c>
      <x:c r="E96" s="120" t="n">
        <x:v>1514</x:v>
      </x:c>
      <x:c r="F96" s="120" t="n">
        <x:v>0</x:v>
      </x:c>
      <x:c r="G96" s="120" t="str">
        <x:v>Normal</x:v>
      </x:c>
      <x:c r="H96" s="120" t="str">
        <x:v>Routine</x:v>
      </x:c>
      <x:c r="I96" s="120" t="n">
        <x:v>1</x:v>
      </x:c>
      <x:c r="J96" s="120" t="str">
        <x:v>CADC0873</x:v>
      </x:c>
      <x:c r="K96" s="120" t="n">
        <x:v>5</x:v>
      </x:c>
      <x:c r="L96" s="120" t="n">
        <x:v>240</x:v>
      </x:c>
      <x:c r="M96" s="120" t="n">
        <x:v>49</x:v>
      </x:c>
      <x:c r="N96" s="127" t="n">
        <x:v>0.7</x:v>
      </x:c>
      <x:c r="O96" s="129" t="n">
        <x:f>'RGS_Ground_Run'!Q100</x:f>
        <x:v>166.22591524651216</x:v>
      </x:c>
      <x:c r="P96" s="129" t="n">
        <x:f>'Edge_Run'!O100</x:f>
        <x:v>124.183850787339</x:v>
      </x:c>
      <x:c r="Q96" s="129" t="n">
        <x:f>O96-P96</x:f>
        <x:v>42.04206445917316</x:v>
      </x:c>
      <x:c r="R96" s="129" t="n">
        <x:f>'RGS_Ground_Run'!U100</x:f>
        <x:v>142.183850787339</x:v>
      </x:c>
      <x:c r="S96" s="129" t="n">
        <x:f>'Edge_Run'!S100</x:f>
        <x:v>118.09765740982039</x:v>
      </x:c>
      <x:c r="T96" s="129" t="n">
        <x:f>'RGS_Ground_Run'!S100</x:f>
        <x:v>0</x:v>
      </x:c>
      <x:c r="U96" s="129" t="n">
        <x:f>'Edge_Run'!R100</x:f>
        <x:v>118.09765740982039</x:v>
      </x:c>
      <x:c r="V96" s="120" t="n">
        <x:f>'RGS_Ground_Run'!W100</x:f>
        <x:v>1</x:v>
      </x:c>
      <x:c r="W96" s="120" t="n">
        <x:f>'Edge_Run'!U100</x:f>
        <x:v>1</x:v>
      </x:c>
      <x:c r="X96" s="120" t="n">
        <x:f>'RGS_Ground_Run'!X100</x:f>
        <x:v>0</x:v>
      </x:c>
      <x:c r="Y96" s="120" t="n">
        <x:f>'Edge_Run'!V100</x:f>
        <x:v>0</x:v>
      </x:c>
      <x:c r="Z96" s="120" t="n">
        <x:f>Y96-X96</x:f>
        <x:v>0</x:v>
      </x:c>
      <x:c r="AA96" s="120" t="n">
        <x:f>1-V96</x:f>
        <x:v>0</x:v>
      </x:c>
      <x:c r="AB96" s="120" t="n">
        <x:f>1-W96</x:f>
        <x:v>0</x:v>
      </x:c>
      <x:c r="AC96" s="120" t="n">
        <x:f>'RGS_Ground_Run'!O100</x:f>
        <x:v>0.02206445917259691</x:v>
      </x:c>
      <x:c r="AD96" s="120" t="n">
        <x:f>'Edge_Run'!D100</x:f>
        <x:v>0.06619337751779072</x:v>
      </x:c>
      <x:c r="AE96" s="120" t="n">
        <x:f>'RGS_Ground_Run'!D100</x:f>
        <x:v>300</x:v>
      </x:c>
      <x:c r="AF96" s="120" t="n">
        <x:f>'Edge_Run'!H100</x:f>
        <x:v>75</x:v>
      </x:c>
    </x:row>
    <x:row r="97">
      <x:c r="A97" s="120" t="n">
        <x:v>1</x:v>
      </x:c>
      <x:c r="B97" s="120" t="n">
        <x:v>96</x:v>
      </x:c>
      <x:c r="C97" s="120" t="n">
        <x:v>96</x:v>
      </x:c>
      <x:c r="D97" s="120" t="n">
        <x:v>2065</x:v>
      </x:c>
      <x:c r="E97" s="120" t="n">
        <x:v>2064</x:v>
      </x:c>
      <x:c r="F97" s="120" t="n">
        <x:v>0</x:v>
      </x:c>
      <x:c r="G97" s="120" t="str">
        <x:v>Normal</x:v>
      </x:c>
      <x:c r="H97" s="120" t="str">
        <x:v>Routine</x:v>
      </x:c>
      <x:c r="I97" s="120" t="n">
        <x:v>1</x:v>
      </x:c>
      <x:c r="J97" s="120" t="str">
        <x:v>CADC0872</x:v>
      </x:c>
      <x:c r="K97" s="120" t="n">
        <x:v>5</x:v>
      </x:c>
      <x:c r="L97" s="120" t="n">
        <x:v>235</x:v>
      </x:c>
      <x:c r="M97" s="120" t="n">
        <x:v>48</x:v>
      </x:c>
      <x:c r="N97" s="127" t="n">
        <x:v>0.6857142857142857</x:v>
      </x:c>
      <x:c r="O97" s="129" t="n">
        <x:f>'RGS_Ground_Run'!Q101</x:f>
        <x:v>164.3412057817086</x:v>
      </x:c>
      <x:c r="P97" s="129" t="n">
        <x:f>'Edge_Run'!O101</x:f>
        <x:v>101.8998315537001</x:v>
      </x:c>
      <x:c r="Q97" s="129" t="n">
        <x:f>O97-P97</x:f>
        <x:v>62.4413742280085</x:v>
      </x:c>
      <x:c r="R97" s="129" t="n">
        <x:f>'RGS_Ground_Run'!U101</x:f>
        <x:v>137.8998315537001</x:v>
      </x:c>
      <x:c r="S97" s="129" t="n">
        <x:f>'Edge_Run'!S101</x:f>
        <x:v>88.61570886967456</x:v>
      </x:c>
      <x:c r="T97" s="129" t="n">
        <x:f>'RGS_Ground_Run'!S101</x:f>
        <x:v>0</x:v>
      </x:c>
      <x:c r="U97" s="129" t="n">
        <x:f>'Edge_Run'!R101</x:f>
        <x:v>0</x:v>
      </x:c>
      <x:c r="V97" s="120" t="n">
        <x:f>'RGS_Ground_Run'!W101</x:f>
        <x:v>1</x:v>
      </x:c>
      <x:c r="W97" s="120" t="n">
        <x:f>'Edge_Run'!U101</x:f>
        <x:v>1</x:v>
      </x:c>
      <x:c r="X97" s="120" t="n">
        <x:f>'RGS_Ground_Run'!X101</x:f>
        <x:v>0</x:v>
      </x:c>
      <x:c r="Y97" s="120" t="n">
        <x:f>'Edge_Run'!V101</x:f>
        <x:v>1</x:v>
      </x:c>
      <x:c r="Z97" s="120" t="n">
        <x:f>Y97-X97</x:f>
        <x:v>1</x:v>
      </x:c>
      <x:c r="AA97" s="120" t="n">
        <x:f>1-V97</x:f>
        <x:v>0</x:v>
      </x:c>
      <x:c r="AB97" s="120" t="n">
        <x:f>1-W97</x:f>
        <x:v>0</x:v>
      </x:c>
      <x:c r="AC97" s="120" t="n">
        <x:f>'RGS_Ground_Run'!O101</x:f>
        <x:v>2.4213742280084003</x:v>
      </x:c>
      <x:c r="AD97" s="120" t="n">
        <x:f>'Edge_Run'!D101</x:f>
        <x:v>7.264122684025201</x:v>
      </x:c>
      <x:c r="AE97" s="120" t="n">
        <x:f>'RGS_Ground_Run'!D101</x:f>
        <x:v>300</x:v>
      </x:c>
      <x:c r="AF97" s="120" t="n">
        <x:f>'Edge_Run'!H101</x:f>
        <x:v>75</x:v>
      </x:c>
    </x:row>
    <x:row r="98">
      <x:c r="A98" s="120" t="n">
        <x:v>1</x:v>
      </x:c>
      <x:c r="B98" s="120" t="n">
        <x:v>97</x:v>
      </x:c>
      <x:c r="C98" s="120" t="n">
        <x:v>97</x:v>
      </x:c>
      <x:c r="D98" s="120" t="n">
        <x:v>165</x:v>
      </x:c>
      <x:c r="E98" s="120" t="n">
        <x:v>164</x:v>
      </x:c>
      <x:c r="F98" s="120" t="n">
        <x:v>0</x:v>
      </x:c>
      <x:c r="G98" s="120" t="str">
        <x:v>Normal</x:v>
      </x:c>
      <x:c r="H98" s="120" t="str">
        <x:v>Routine</x:v>
      </x:c>
      <x:c r="I98" s="120" t="n">
        <x:v>1</x:v>
      </x:c>
      <x:c r="J98" s="120" t="str">
        <x:v>CADC0872</x:v>
      </x:c>
      <x:c r="K98" s="120" t="n">
        <x:v>1</x:v>
      </x:c>
      <x:c r="L98" s="120" t="n">
        <x:v>236</x:v>
      </x:c>
      <x:c r="M98" s="120" t="n">
        <x:v>237</x:v>
      </x:c>
      <x:c r="N98" s="127" t="n">
        <x:v>3.3857142857142857</x:v>
      </x:c>
      <x:c r="O98" s="129" t="n">
        <x:f>'RGS_Ground_Run'!Q102</x:f>
        <x:v>95.82431416585041</x:v>
      </x:c>
      <x:c r="P98" s="129" t="n">
        <x:f>'Edge_Run'!O102</x:f>
        <x:v>16.492006505157406</x:v>
      </x:c>
      <x:c r="Q98" s="129" t="n">
        <x:f>O98-P98</x:f>
        <x:v>79.332307660693</x:v>
      </x:c>
      <x:c r="R98" s="129" t="n">
        <x:f>'RGS_Ground_Run'!U102</x:f>
        <x:v>70.4920065051574</x:v>
      </x:c>
      <x:c r="S98" s="129" t="n">
        <x:f>'Edge_Run'!S102</x:f>
        <x:v>6.535083523080175</x:v>
      </x:c>
      <x:c r="T98" s="129" t="n">
        <x:f>'RGS_Ground_Run'!S102</x:f>
        <x:v>0</x:v>
      </x:c>
      <x:c r="U98" s="129" t="n">
        <x:f>'Edge_Run'!R102</x:f>
        <x:v>0</x:v>
      </x:c>
      <x:c r="V98" s="120" t="n">
        <x:f>'RGS_Ground_Run'!W102</x:f>
        <x:v>1</x:v>
      </x:c>
      <x:c r="W98" s="120" t="n">
        <x:f>'Edge_Run'!U102</x:f>
        <x:v>1</x:v>
      </x:c>
      <x:c r="X98" s="120" t="n">
        <x:f>'RGS_Ground_Run'!X102</x:f>
        <x:v>1</x:v>
      </x:c>
      <x:c r="Y98" s="120" t="n">
        <x:f>'Edge_Run'!V102</x:f>
        <x:v>1</x:v>
      </x:c>
      <x:c r="Z98" s="120" t="n">
        <x:f>Y98-X98</x:f>
        <x:v>0</x:v>
      </x:c>
      <x:c r="AA98" s="120" t="n">
        <x:f>1-V98</x:f>
        <x:v>0</x:v>
      </x:c>
      <x:c r="AB98" s="120" t="n">
        <x:f>1-W98</x:f>
        <x:v>0</x:v>
      </x:c>
      <x:c r="AC98" s="120" t="n">
        <x:f>'RGS_Ground_Run'!O102</x:f>
        <x:v>1.312307660692305</x:v>
      </x:c>
      <x:c r="AD98" s="120" t="n">
        <x:f>'Edge_Run'!D102</x:f>
        <x:v>3.936922982076915</x:v>
      </x:c>
      <x:c r="AE98" s="120" t="n">
        <x:f>'RGS_Ground_Run'!D102</x:f>
        <x:v>300</x:v>
      </x:c>
      <x:c r="AF98" s="120" t="n">
        <x:f>'Edge_Run'!H102</x:f>
        <x:v>75</x:v>
      </x:c>
    </x:row>
    <x:row r="99">
      <x:c r="A99" s="120" t="n">
        <x:v>1</x:v>
      </x:c>
      <x:c r="B99" s="120" t="n">
        <x:v>98</x:v>
      </x:c>
      <x:c r="C99" s="120" t="n">
        <x:v>98</x:v>
      </x:c>
      <x:c r="D99" s="120" t="n">
        <x:v>644</x:v>
      </x:c>
      <x:c r="E99" s="120" t="n">
        <x:v>643</x:v>
      </x:c>
      <x:c r="F99" s="120" t="n">
        <x:v>0</x:v>
      </x:c>
      <x:c r="G99" s="120" t="str">
        <x:v>Normal</x:v>
      </x:c>
      <x:c r="H99" s="120" t="str">
        <x:v>Routine</x:v>
      </x:c>
      <x:c r="I99" s="120" t="n">
        <x:v>1</x:v>
      </x:c>
      <x:c r="J99" s="120" t="str">
        <x:v>CADC0873</x:v>
      </x:c>
      <x:c r="K99" s="120" t="n">
        <x:v>1</x:v>
      </x:c>
      <x:c r="L99" s="120" t="n">
        <x:v>387</x:v>
      </x:c>
      <x:c r="M99" s="120" t="n">
        <x:v>388</x:v>
      </x:c>
      <x:c r="N99" s="127" t="n">
        <x:v>5.542857142857143</x:v>
      </x:c>
      <x:c r="O99" s="129" t="n">
        <x:f>'RGS_Ground_Run'!Q103</x:f>
        <x:v>122.29136595816817</x:v>
      </x:c>
      <x:c r="P99" s="129" t="n">
        <x:f>'Edge_Run'!O103</x:f>
        <x:v>26.19822194479184</x:v>
      </x:c>
      <x:c r="Q99" s="129" t="n">
        <x:f>O99-P99</x:f>
        <x:v>96.09314401337633</x:v>
      </x:c>
      <x:c r="R99" s="129" t="n">
        <x:f>'RGS_Ground_Run'!U103</x:f>
        <x:v>92.03039620331492</x:v>
      </x:c>
      <x:c r="S99" s="129" t="n">
        <x:f>'Edge_Run'!S103</x:f>
        <x:v>1.4553126802338738</x:v>
      </x:c>
      <x:c r="T99" s="129" t="n">
        <x:f>'RGS_Ground_Run'!S103</x:f>
        <x:v>0</x:v>
      </x:c>
      <x:c r="U99" s="129" t="n">
        <x:f>'Edge_Run'!R103</x:f>
        <x:v>0</x:v>
      </x:c>
      <x:c r="V99" s="120" t="n">
        <x:f>'RGS_Ground_Run'!W103</x:f>
        <x:v>1</x:v>
      </x:c>
      <x:c r="W99" s="120" t="n">
        <x:f>'Edge_Run'!U103</x:f>
        <x:v>1</x:v>
      </x:c>
      <x:c r="X99" s="120" t="n">
        <x:f>'RGS_Ground_Run'!X103</x:f>
        <x:v>0</x:v>
      </x:c>
      <x:c r="Y99" s="120" t="n">
        <x:f>'Edge_Run'!V103</x:f>
        <x:v>1</x:v>
      </x:c>
      <x:c r="Z99" s="120" t="n">
        <x:f>Y99-X99</x:f>
        <x:v>1</x:v>
      </x:c>
      <x:c r="AA99" s="120" t="n">
        <x:f>1-V99</x:f>
        <x:v>0</x:v>
      </x:c>
      <x:c r="AB99" s="120" t="n">
        <x:f>1-W99</x:f>
        <x:v>0</x:v>
      </x:c>
      <x:c r="AC99" s="120" t="n">
        <x:f>'RGS_Ground_Run'!O103</x:f>
        <x:v>6.240969754852423</x:v>
      </x:c>
      <x:c r="AD99" s="120" t="n">
        <x:f>'Edge_Run'!D103</x:f>
        <x:v>18.72290926455727</x:v>
      </x:c>
      <x:c r="AE99" s="120" t="n">
        <x:f>'RGS_Ground_Run'!D103</x:f>
        <x:v>300</x:v>
      </x:c>
      <x:c r="AF99" s="120" t="n">
        <x:f>'Edge_Run'!H103</x:f>
        <x:v>75</x:v>
      </x:c>
    </x:row>
    <x:row r="100">
      <x:c r="A100" s="120" t="n">
        <x:v>1</x:v>
      </x:c>
      <x:c r="B100" s="120" t="n">
        <x:v>99</x:v>
      </x:c>
      <x:c r="C100" s="120" t="n">
        <x:v>99</x:v>
      </x:c>
      <x:c r="D100" s="120" t="n">
        <x:v>560</x:v>
      </x:c>
      <x:c r="E100" s="120" t="n">
        <x:v>559</x:v>
      </x:c>
      <x:c r="F100" s="120" t="n">
        <x:v>0</x:v>
      </x:c>
      <x:c r="G100" s="120" t="str">
        <x:v>Normal</x:v>
      </x:c>
      <x:c r="H100" s="120" t="str">
        <x:v>Routine</x:v>
      </x:c>
      <x:c r="I100" s="120" t="n">
        <x:v>1</x:v>
      </x:c>
      <x:c r="J100" s="120" t="str">
        <x:v>CADC0873</x:v>
      </x:c>
      <x:c r="K100" s="120" t="n">
        <x:v>1</x:v>
      </x:c>
      <x:c r="L100" s="120" t="n">
        <x:v>181</x:v>
      </x:c>
      <x:c r="M100" s="120" t="n">
        <x:v>182</x:v>
      </x:c>
      <x:c r="N100" s="127" t="n">
        <x:v>2.6</x:v>
      </x:c>
      <x:c r="O100" s="129" t="n">
        <x:f>'RGS_Ground_Run'!Q104</x:f>
        <x:v>24.437808844560095</x:v>
      </x:c>
      <x:c r="P100" s="129" t="n">
        <x:f>'Edge_Run'!O104</x:f>
        <x:v>7.273426533680322</x:v>
      </x:c>
      <x:c r="Q100" s="129" t="n">
        <x:f>O100-P100</x:f>
        <x:v>17.164382310879773</x:v>
      </x:c>
      <x:c r="R100" s="129" t="n">
        <x:f>'RGS_Ground_Run'!U104</x:f>
        <x:v>0</x:v>
      </x:c>
      <x:c r="S100" s="129" t="n">
        <x:f>'Edge_Run'!S104</x:f>
        <x:v>0</x:v>
      </x:c>
      <x:c r="T100" s="129" t="n">
        <x:f>'RGS_Ground_Run'!S104</x:f>
        <x:v>0</x:v>
      </x:c>
      <x:c r="U100" s="129" t="n">
        <x:f>'Edge_Run'!R104</x:f>
        <x:v>0</x:v>
      </x:c>
      <x:c r="V100" s="120" t="n">
        <x:f>'RGS_Ground_Run'!W104</x:f>
        <x:v>1</x:v>
      </x:c>
      <x:c r="W100" s="120" t="n">
        <x:f>'Edge_Run'!U104</x:f>
        <x:v>1</x:v>
      </x:c>
      <x:c r="X100" s="120" t="n">
        <x:f>'RGS_Ground_Run'!X104</x:f>
        <x:v>1</x:v>
      </x:c>
      <x:c r="Y100" s="120" t="n">
        <x:f>'Edge_Run'!V104</x:f>
        <x:v>1</x:v>
      </x:c>
      <x:c r="Z100" s="120" t="n">
        <x:f>Y100-X100</x:f>
        <x:v>0</x:v>
      </x:c>
      <x:c r="AA100" s="120" t="n">
        <x:f>1-V100</x:f>
        <x:v>0</x:v>
      </x:c>
      <x:c r="AB100" s="120" t="n">
        <x:f>1-W100</x:f>
        <x:v>0</x:v>
      </x:c>
      <x:c r="AC100" s="120" t="n">
        <x:f>'RGS_Ground_Run'!O104</x:f>
        <x:v>0.4178088445598845</x:v>
      </x:c>
      <x:c r="AD100" s="120" t="n">
        <x:f>'Edge_Run'!D104</x:f>
        <x:v>1.2534265336796535</x:v>
      </x:c>
      <x:c r="AE100" s="120" t="n">
        <x:f>'RGS_Ground_Run'!D104</x:f>
        <x:v>300</x:v>
      </x:c>
      <x:c r="AF100" s="120" t="n">
        <x:f>'Edge_Run'!H104</x:f>
        <x:v>75</x:v>
      </x:c>
    </x:row>
    <x:row r="101">
      <x:c r="A101" s="120" t="n">
        <x:v>1</x:v>
      </x:c>
      <x:c r="B101" s="120" t="n">
        <x:v>100</x:v>
      </x:c>
      <x:c r="C101" s="120" t="n">
        <x:v>100</x:v>
      </x:c>
      <x:c r="D101" s="120" t="n">
        <x:v>1846</x:v>
      </x:c>
      <x:c r="E101" s="120" t="n">
        <x:v>1845</x:v>
      </x:c>
      <x:c r="F101" s="120" t="n">
        <x:v>0</x:v>
      </x:c>
      <x:c r="G101" s="120" t="str">
        <x:v>Normal</x:v>
      </x:c>
      <x:c r="H101" s="120" t="str">
        <x:v>Routine</x:v>
      </x:c>
      <x:c r="I101" s="120" t="n">
        <x:v>1</x:v>
      </x:c>
      <x:c r="J101" s="120" t="str">
        <x:v>CADC0872</x:v>
      </x:c>
      <x:c r="K101" s="120" t="n">
        <x:v>5</x:v>
      </x:c>
      <x:c r="L101" s="120" t="n">
        <x:v>95</x:v>
      </x:c>
      <x:c r="M101" s="120" t="n">
        <x:v>20</x:v>
      </x:c>
      <x:c r="N101" s="127" t="n">
        <x:v>0.2857142857142857</x:v>
      </x:c>
      <x:c r="O101" s="129" t="n">
        <x:f>'RGS_Ground_Run'!Q105</x:f>
        <x:v>36.377689407957405</x:v>
      </x:c>
      <x:c r="P101" s="129" t="n">
        <x:f>'Edge_Run'!O105</x:f>
        <x:v>43.09306822387043</x:v>
      </x:c>
      <x:c r="Q101" s="129" t="n">
        <x:f>O101-P101</x:f>
        <x:v>-6.715378815913027</x:v>
      </x:c>
      <x:c r="R101" s="129" t="n">
        <x:f>'RGS_Ground_Run'!U105</x:f>
        <x:v>0</x:v>
      </x:c>
      <x:c r="S101" s="129" t="n">
        <x:f>'Edge_Run'!S105</x:f>
        <x:v>0</x:v>
      </x:c>
      <x:c r="T101" s="129" t="n">
        <x:f>'RGS_Ground_Run'!S105</x:f>
        <x:v>0</x:v>
      </x:c>
      <x:c r="U101" s="129" t="n">
        <x:f>'Edge_Run'!R105</x:f>
        <x:v>0</x:v>
      </x:c>
      <x:c r="V101" s="120" t="n">
        <x:f>'RGS_Ground_Run'!W105</x:f>
        <x:v>1</x:v>
      </x:c>
      <x:c r="W101" s="120" t="n">
        <x:f>'Edge_Run'!U105</x:f>
        <x:v>1</x:v>
      </x:c>
      <x:c r="X101" s="120" t="n">
        <x:f>'RGS_Ground_Run'!X105</x:f>
        <x:v>1</x:v>
      </x:c>
      <x:c r="Y101" s="120" t="n">
        <x:f>'Edge_Run'!V105</x:f>
        <x:v>1</x:v>
      </x:c>
      <x:c r="Z101" s="120" t="n">
        <x:f>Y101-X101</x:f>
        <x:v>0</x:v>
      </x:c>
      <x:c r="AA101" s="120" t="n">
        <x:f>1-V101</x:f>
        <x:v>0</x:v>
      </x:c>
      <x:c r="AB101" s="120" t="n">
        <x:f>1-W101</x:f>
        <x:v>0</x:v>
      </x:c>
      <x:c r="AC101" s="120" t="n">
        <x:f>'RGS_Ground_Run'!O105</x:f>
        <x:v>12.357689407956707</x:v>
      </x:c>
      <x:c r="AD101" s="120" t="n">
        <x:f>'Edge_Run'!D105</x:f>
        <x:v>37.07306822387012</x:v>
      </x:c>
      <x:c r="AE101" s="120" t="n">
        <x:f>'RGS_Ground_Run'!D105</x:f>
        <x:v>300</x:v>
      </x:c>
      <x:c r="AF101" s="120" t="n">
        <x:f>'Edge_Run'!H105</x:f>
        <x:v>75</x:v>
      </x:c>
    </x:row>
    <x:row r="102">
      <x:c r="A102" s="120" t="n">
        <x:v>2</x:v>
      </x:c>
      <x:c r="B102" s="120" t="n">
        <x:v>1</x:v>
      </x:c>
      <x:c r="C102" s="120" t="n">
        <x:v>101</x:v>
      </x:c>
      <x:c r="D102" s="120" t="n">
        <x:v>1857</x:v>
      </x:c>
      <x:c r="E102" s="120" t="n">
        <x:v>1856</x:v>
      </x:c>
      <x:c r="F102" s="120" t="n">
        <x:v>0</x:v>
      </x:c>
      <x:c r="G102" s="120" t="str">
        <x:v>Normal</x:v>
      </x:c>
      <x:c r="H102" s="120" t="str">
        <x:v>Routine</x:v>
      </x:c>
      <x:c r="I102" s="120" t="n">
        <x:v>0</x:v>
      </x:c>
      <x:c r="J102" s="120" t="str">
        <x:v>CADC0872</x:v>
      </x:c>
      <x:c r="K102" s="120" t="n">
        <x:v>5</x:v>
      </x:c>
      <x:c r="L102" s="120" t="n">
        <x:v>80</x:v>
      </x:c>
      <x:c r="M102" s="120" t="n">
        <x:v>17</x:v>
      </x:c>
      <x:c r="N102" s="127" t="n">
        <x:v>0.24285714285714285</x:v>
      </x:c>
      <x:c r="O102" s="129" t="n">
        <x:f>'RGS_Ground_Run'!Q126</x:f>
        <x:v>27.296756421039873</x:v>
      </x:c>
      <x:c r="P102" s="129" t="n">
        <x:f>'Edge_Run'!O126</x:f>
        <x:v>15.8502692631196</x:v>
      </x:c>
      <x:c r="Q102" s="129" t="n">
        <x:f>O102-P102</x:f>
        <x:v>11.446487157920274</x:v>
      </x:c>
      <x:c r="R102" s="129" t="n">
        <x:f>'RGS_Ground_Run'!U126</x:f>
        <x:v>0</x:v>
      </x:c>
      <x:c r="S102" s="129" t="n">
        <x:f>'Edge_Run'!S126</x:f>
        <x:v>0</x:v>
      </x:c>
      <x:c r="T102" s="129" t="n">
        <x:f>'RGS_Ground_Run'!S126</x:f>
        <x:v>0</x:v>
      </x:c>
      <x:c r="U102" s="129" t="n">
        <x:f>'Edge_Run'!R126</x:f>
        <x:v>0</x:v>
      </x:c>
      <x:c r="V102" s="120" t="n">
        <x:f>'RGS_Ground_Run'!W126</x:f>
        <x:v>1</x:v>
      </x:c>
      <x:c r="W102" s="120" t="n">
        <x:f>'Edge_Run'!U126</x:f>
        <x:v>1</x:v>
      </x:c>
      <x:c r="X102" s="120" t="n">
        <x:f>'RGS_Ground_Run'!X126</x:f>
        <x:v>1</x:v>
      </x:c>
      <x:c r="Y102" s="120" t="n">
        <x:f>'Edge_Run'!V126</x:f>
        <x:v>1</x:v>
      </x:c>
      <x:c r="Z102" s="120" t="n">
        <x:f>Y102-X102</x:f>
        <x:v>0</x:v>
      </x:c>
      <x:c r="AA102" s="120" t="n">
        <x:f>1-V102</x:f>
        <x:v>0</x:v>
      </x:c>
      <x:c r="AB102" s="120" t="n">
        <x:f>1-W102</x:f>
        <x:v>0</x:v>
      </x:c>
      <x:c r="AC102" s="120" t="n">
        <x:f>'RGS_Ground_Run'!O126</x:f>
        <x:v>3.276756421039859</x:v>
      </x:c>
      <x:c r="AD102" s="120" t="n">
        <x:f>'Edge_Run'!D126</x:f>
        <x:v>9.830269263119577</x:v>
      </x:c>
      <x:c r="AE102" s="120" t="n">
        <x:f>'RGS_Ground_Run'!D126</x:f>
        <x:v>300</x:v>
      </x:c>
      <x:c r="AF102" s="120" t="n">
        <x:f>'Edge_Run'!H126</x:f>
        <x:v>75</x:v>
      </x:c>
    </x:row>
    <x:row r="103">
      <x:c r="A103" s="120" t="n">
        <x:v>2</x:v>
      </x:c>
      <x:c r="B103" s="120" t="n">
        <x:v>2</x:v>
      </x:c>
      <x:c r="C103" s="120" t="n">
        <x:v>102</x:v>
      </x:c>
      <x:c r="D103" s="120" t="n">
        <x:v>622</x:v>
      </x:c>
      <x:c r="E103" s="120" t="n">
        <x:v>621</x:v>
      </x:c>
      <x:c r="F103" s="120" t="n">
        <x:v>0</x:v>
      </x:c>
      <x:c r="G103" s="120" t="str">
        <x:v>Normal</x:v>
      </x:c>
      <x:c r="H103" s="120" t="str">
        <x:v>Routine</x:v>
      </x:c>
      <x:c r="I103" s="120" t="n">
        <x:v>1</x:v>
      </x:c>
      <x:c r="J103" s="120" t="str">
        <x:v>CADC0873</x:v>
      </x:c>
      <x:c r="K103" s="120" t="n">
        <x:v>1</x:v>
      </x:c>
      <x:c r="L103" s="120" t="n">
        <x:v>278</x:v>
      </x:c>
      <x:c r="M103" s="120" t="n">
        <x:v>279</x:v>
      </x:c>
      <x:c r="N103" s="127" t="n">
        <x:v>3.9857142857142858</x:v>
      </x:c>
      <x:c r="O103" s="129" t="n">
        <x:f>'RGS_Ground_Run'!Q127</x:f>
        <x:v>46.67105355830836</x:v>
      </x:c>
      <x:c r="P103" s="129" t="n">
        <x:f>'Edge_Run'!O127</x:f>
        <x:v>23.1173076250341</x:v>
      </x:c>
      <x:c r="Q103" s="129" t="n">
        <x:f>O103-P103</x:f>
        <x:v>23.553745933274257</x:v>
      </x:c>
      <x:c r="R103" s="129" t="n">
        <x:f>'RGS_Ground_Run'!U127</x:f>
        <x:v>18.333061156505238</x:v>
      </x:c>
      <x:c r="S103" s="129" t="n">
        <x:f>'Edge_Run'!S127</x:f>
        <x:v>4.143330419624817</x:v>
      </x:c>
      <x:c r="T103" s="129" t="n">
        <x:f>'RGS_Ground_Run'!S127</x:f>
        <x:v>0</x:v>
      </x:c>
      <x:c r="U103" s="129" t="n">
        <x:f>'Edge_Run'!R127</x:f>
        <x:v>0</x:v>
      </x:c>
      <x:c r="V103" s="120" t="n">
        <x:f>'RGS_Ground_Run'!W127</x:f>
        <x:v>1</x:v>
      </x:c>
      <x:c r="W103" s="120" t="n">
        <x:f>'Edge_Run'!U127</x:f>
        <x:v>1</x:v>
      </x:c>
      <x:c r="X103" s="120" t="n">
        <x:f>'RGS_Ground_Run'!X127</x:f>
        <x:v>1</x:v>
      </x:c>
      <x:c r="Y103" s="120" t="n">
        <x:f>'Edge_Run'!V127</x:f>
        <x:v>1</x:v>
      </x:c>
      <x:c r="Z103" s="120" t="n">
        <x:f>Y103-X103</x:f>
        <x:v>0</x:v>
      </x:c>
      <x:c r="AA103" s="120" t="n">
        <x:f>1-V103</x:f>
        <x:v>0</x:v>
      </x:c>
      <x:c r="AB103" s="120" t="n">
        <x:f>1-W103</x:f>
        <x:v>0</x:v>
      </x:c>
      <x:c r="AC103" s="120" t="n">
        <x:f>'RGS_Ground_Run'!O127</x:f>
        <x:v>4.317992401803096</x:v>
      </x:c>
      <x:c r="AD103" s="120" t="n">
        <x:f>'Edge_Run'!D127</x:f>
        <x:v>12.953977205409288</x:v>
      </x:c>
      <x:c r="AE103" s="120" t="n">
        <x:f>'RGS_Ground_Run'!D127</x:f>
        <x:v>300</x:v>
      </x:c>
      <x:c r="AF103" s="120" t="n">
        <x:f>'Edge_Run'!H127</x:f>
        <x:v>75</x:v>
      </x:c>
    </x:row>
    <x:row r="104">
      <x:c r="A104" s="120" t="n">
        <x:v>2</x:v>
      </x:c>
      <x:c r="B104" s="120" t="n">
        <x:v>3</x:v>
      </x:c>
      <x:c r="C104" s="120" t="n">
        <x:v>103</x:v>
      </x:c>
      <x:c r="D104" s="120" t="n">
        <x:v>515</x:v>
      </x:c>
      <x:c r="E104" s="120" t="n">
        <x:v>514</x:v>
      </x:c>
      <x:c r="F104" s="120" t="n">
        <x:v>1</x:v>
      </x:c>
      <x:c r="G104" s="120" t="str">
        <x:v>Anomalous</x:v>
      </x:c>
      <x:c r="H104" s="120" t="str">
        <x:v>Priority</x:v>
      </x:c>
      <x:c r="I104" s="120" t="n">
        <x:v>1</x:v>
      </x:c>
      <x:c r="J104" s="120" t="str">
        <x:v>CADC0873</x:v>
      </x:c>
      <x:c r="K104" s="120" t="n">
        <x:v>1</x:v>
      </x:c>
      <x:c r="L104" s="120" t="n">
        <x:v>171</x:v>
      </x:c>
      <x:c r="M104" s="120" t="n">
        <x:v>172</x:v>
      </x:c>
      <x:c r="N104" s="127" t="n">
        <x:v>2.4571428571428573</x:v>
      </x:c>
      <x:c r="O104" s="129" t="n">
        <x:f>'RGS_Ground_Run'!Q128</x:f>
        <x:v>27.23764393248291</x:v>
      </x:c>
      <x:c r="P104" s="129" t="n">
        <x:f>'Edge_Run'!O128</x:f>
        <x:v>15.672931797448712</x:v>
      </x:c>
      <x:c r="Q104" s="129" t="n">
        <x:f>O104-P104</x:f>
        <x:v>11.564712135034199</x:v>
      </x:c>
      <x:c r="R104" s="129" t="n">
        <x:f>'RGS_Ground_Run'!U128</x:f>
        <x:v>0</x:v>
      </x:c>
      <x:c r="S104" s="129" t="n">
        <x:f>'Edge_Run'!S128</x:f>
        <x:v>0</x:v>
      </x:c>
      <x:c r="T104" s="129" t="n">
        <x:f>'RGS_Ground_Run'!S128</x:f>
        <x:v>0</x:v>
      </x:c>
      <x:c r="U104" s="129" t="n">
        <x:f>'Edge_Run'!R128</x:f>
        <x:v>0</x:v>
      </x:c>
      <x:c r="V104" s="120" t="n">
        <x:f>'RGS_Ground_Run'!W128</x:f>
        <x:v>1</x:v>
      </x:c>
      <x:c r="W104" s="120" t="n">
        <x:f>'Edge_Run'!U128</x:f>
        <x:v>1</x:v>
      </x:c>
      <x:c r="X104" s="120" t="n">
        <x:f>'RGS_Ground_Run'!X128</x:f>
        <x:v>1</x:v>
      </x:c>
      <x:c r="Y104" s="120" t="n">
        <x:f>'Edge_Run'!V128</x:f>
        <x:v>1</x:v>
      </x:c>
      <x:c r="Z104" s="120" t="n">
        <x:f>Y104-X104</x:f>
        <x:v>0</x:v>
      </x:c>
      <x:c r="AA104" s="120" t="n">
        <x:f>1-V104</x:f>
        <x:v>0</x:v>
      </x:c>
      <x:c r="AB104" s="120" t="n">
        <x:f>1-W104</x:f>
        <x:v>0</x:v>
      </x:c>
      <x:c r="AC104" s="120" t="n">
        <x:f>'RGS_Ground_Run'!O128</x:f>
        <x:v>3.2176439324829142</x:v>
      </x:c>
      <x:c r="AD104" s="120" t="n">
        <x:f>'Edge_Run'!D128</x:f>
        <x:v>9.652931797448742</x:v>
      </x:c>
      <x:c r="AE104" s="120" t="n">
        <x:f>'RGS_Ground_Run'!D128</x:f>
        <x:v>300</x:v>
      </x:c>
      <x:c r="AF104" s="120" t="n">
        <x:f>'Edge_Run'!H128</x:f>
        <x:v>75</x:v>
      </x:c>
    </x:row>
    <x:row r="105">
      <x:c r="A105" s="120" t="n">
        <x:v>2</x:v>
      </x:c>
      <x:c r="B105" s="120" t="n">
        <x:v>4</x:v>
      </x:c>
      <x:c r="C105" s="120" t="n">
        <x:v>104</x:v>
      </x:c>
      <x:c r="D105" s="120" t="n">
        <x:v>808</x:v>
      </x:c>
      <x:c r="E105" s="120" t="n">
        <x:v>807</x:v>
      </x:c>
      <x:c r="F105" s="120" t="n">
        <x:v>0</x:v>
      </x:c>
      <x:c r="G105" s="120" t="str">
        <x:v>Normal</x:v>
      </x:c>
      <x:c r="H105" s="120" t="str">
        <x:v>Routine</x:v>
      </x:c>
      <x:c r="I105" s="120" t="n">
        <x:v>1</x:v>
      </x:c>
      <x:c r="J105" s="120" t="str">
        <x:v>CADC0874</x:v>
      </x:c>
      <x:c r="K105" s="120" t="n">
        <x:v>5</x:v>
      </x:c>
      <x:c r="L105" s="120" t="n">
        <x:v>210</x:v>
      </x:c>
      <x:c r="M105" s="120" t="n">
        <x:v>43</x:v>
      </x:c>
      <x:c r="N105" s="127" t="n">
        <x:v>0.6142857142857143</x:v>
      </x:c>
      <x:c r="O105" s="129" t="n">
        <x:f>'RGS_Ground_Run'!Q129</x:f>
        <x:v>25.842320215954032</x:v>
      </x:c>
      <x:c r="P105" s="129" t="n">
        <x:f>'Edge_Run'!O129</x:f>
        <x:v>11.486960647862077</x:v>
      </x:c>
      <x:c r="Q105" s="129" t="n">
        <x:f>O105-P105</x:f>
        <x:v>14.355359568091956</x:v>
      </x:c>
      <x:c r="R105" s="129" t="n">
        <x:f>'RGS_Ground_Run'!U129</x:f>
        <x:v>0</x:v>
      </x:c>
      <x:c r="S105" s="129" t="n">
        <x:f>'Edge_Run'!S129</x:f>
        <x:v>0</x:v>
      </x:c>
      <x:c r="T105" s="129" t="n">
        <x:f>'RGS_Ground_Run'!S129</x:f>
        <x:v>0</x:v>
      </x:c>
      <x:c r="U105" s="129" t="n">
        <x:f>'Edge_Run'!R129</x:f>
        <x:v>0</x:v>
      </x:c>
      <x:c r="V105" s="120" t="n">
        <x:f>'RGS_Ground_Run'!W129</x:f>
        <x:v>1</x:v>
      </x:c>
      <x:c r="W105" s="120" t="n">
        <x:f>'Edge_Run'!U129</x:f>
        <x:v>1</x:v>
      </x:c>
      <x:c r="X105" s="120" t="n">
        <x:f>'RGS_Ground_Run'!X129</x:f>
        <x:v>1</x:v>
      </x:c>
      <x:c r="Y105" s="120" t="n">
        <x:f>'Edge_Run'!V129</x:f>
        <x:v>1</x:v>
      </x:c>
      <x:c r="Z105" s="120" t="n">
        <x:f>Y105-X105</x:f>
        <x:v>0</x:v>
      </x:c>
      <x:c r="AA105" s="120" t="n">
        <x:f>1-V105</x:f>
        <x:v>0</x:v>
      </x:c>
      <x:c r="AB105" s="120" t="n">
        <x:f>1-W105</x:f>
        <x:v>0</x:v>
      </x:c>
      <x:c r="AC105" s="120" t="n">
        <x:f>'RGS_Ground_Run'!O129</x:f>
        <x:v>1.822320215954024</x:v>
      </x:c>
      <x:c r="AD105" s="120" t="n">
        <x:f>'Edge_Run'!D129</x:f>
        <x:v>5.466960647862072</x:v>
      </x:c>
      <x:c r="AE105" s="120" t="n">
        <x:f>'RGS_Ground_Run'!D129</x:f>
        <x:v>300</x:v>
      </x:c>
      <x:c r="AF105" s="120" t="n">
        <x:f>'Edge_Run'!H129</x:f>
        <x:v>75</x:v>
      </x:c>
    </x:row>
    <x:row r="106">
      <x:c r="A106" s="120" t="n">
        <x:v>2</x:v>
      </x:c>
      <x:c r="B106" s="120" t="n">
        <x:v>5</x:v>
      </x:c>
      <x:c r="C106" s="120" t="n">
        <x:v>105</x:v>
      </x:c>
      <x:c r="D106" s="120" t="n">
        <x:v>952</x:v>
      </x:c>
      <x:c r="E106" s="120" t="n">
        <x:v>951</x:v>
      </x:c>
      <x:c r="F106" s="120" t="n">
        <x:v>1</x:v>
      </x:c>
      <x:c r="G106" s="120" t="str">
        <x:v>Anomalous</x:v>
      </x:c>
      <x:c r="H106" s="120" t="str">
        <x:v>Priority</x:v>
      </x:c>
      <x:c r="I106" s="120" t="n">
        <x:v>1</x:v>
      </x:c>
      <x:c r="J106" s="120" t="str">
        <x:v>CADC0892</x:v>
      </x:c>
      <x:c r="K106" s="120" t="n">
        <x:v>1</x:v>
      </x:c>
      <x:c r="L106" s="120" t="n">
        <x:v>333</x:v>
      </x:c>
      <x:c r="M106" s="120" t="n">
        <x:v>334</x:v>
      </x:c>
      <x:c r="N106" s="127" t="n">
        <x:v>4.771428571428571</x:v>
      </x:c>
      <x:c r="O106" s="129" t="n">
        <x:f>'RGS_Ground_Run'!Q130</x:f>
        <x:v>24.08623216027371</x:v>
      </x:c>
      <x:c r="P106" s="129" t="n">
        <x:f>'Edge_Run'!O130</x:f>
        <x:v>6.218696480821109</x:v>
      </x:c>
      <x:c r="Q106" s="129" t="n">
        <x:f>O106-P106</x:f>
        <x:v>17.8675356794526</x:v>
      </x:c>
      <x:c r="R106" s="129" t="n">
        <x:f>'RGS_Ground_Run'!U130</x:f>
        <x:v>0</x:v>
      </x:c>
      <x:c r="S106" s="129" t="n">
        <x:f>'Edge_Run'!S130</x:f>
        <x:v>0</x:v>
      </x:c>
      <x:c r="T106" s="129" t="n">
        <x:f>'RGS_Ground_Run'!S130</x:f>
        <x:v>0</x:v>
      </x:c>
      <x:c r="U106" s="129" t="n">
        <x:f>'Edge_Run'!R130</x:f>
        <x:v>0</x:v>
      </x:c>
      <x:c r="V106" s="120" t="n">
        <x:f>'RGS_Ground_Run'!W130</x:f>
        <x:v>1</x:v>
      </x:c>
      <x:c r="W106" s="120" t="n">
        <x:f>'Edge_Run'!U130</x:f>
        <x:v>1</x:v>
      </x:c>
      <x:c r="X106" s="120" t="n">
        <x:f>'RGS_Ground_Run'!X130</x:f>
        <x:v>1</x:v>
      </x:c>
      <x:c r="Y106" s="120" t="n">
        <x:f>'Edge_Run'!V130</x:f>
        <x:v>1</x:v>
      </x:c>
      <x:c r="Z106" s="120" t="n">
        <x:f>Y106-X106</x:f>
        <x:v>0</x:v>
      </x:c>
      <x:c r="AA106" s="120" t="n">
        <x:f>1-V106</x:f>
        <x:v>0</x:v>
      </x:c>
      <x:c r="AB106" s="120" t="n">
        <x:f>1-W106</x:f>
        <x:v>0</x:v>
      </x:c>
      <x:c r="AC106" s="120" t="n">
        <x:f>'RGS_Ground_Run'!O130</x:f>
        <x:v>0.06623216027371724</x:v>
      </x:c>
      <x:c r="AD106" s="120" t="n">
        <x:f>'Edge_Run'!D130</x:f>
        <x:v>0.1986964808211517</x:v>
      </x:c>
      <x:c r="AE106" s="120" t="n">
        <x:f>'RGS_Ground_Run'!D130</x:f>
        <x:v>300</x:v>
      </x:c>
      <x:c r="AF106" s="120" t="n">
        <x:f>'Edge_Run'!H130</x:f>
        <x:v>75</x:v>
      </x:c>
    </x:row>
    <x:row r="107">
      <x:c r="A107" s="120" t="n">
        <x:v>2</x:v>
      </x:c>
      <x:c r="B107" s="120" t="n">
        <x:v>6</x:v>
      </x:c>
      <x:c r="C107" s="120" t="n">
        <x:v>106</x:v>
      </x:c>
      <x:c r="D107" s="120" t="n">
        <x:v>1118</x:v>
      </x:c>
      <x:c r="E107" s="120" t="n">
        <x:v>1117</x:v>
      </x:c>
      <x:c r="F107" s="120" t="n">
        <x:v>0</x:v>
      </x:c>
      <x:c r="G107" s="120" t="str">
        <x:v>Normal</x:v>
      </x:c>
      <x:c r="H107" s="120" t="str">
        <x:v>Routine</x:v>
      </x:c>
      <x:c r="I107" s="120" t="n">
        <x:v>1</x:v>
      </x:c>
      <x:c r="J107" s="120" t="str">
        <x:v>CADC0894</x:v>
      </x:c>
      <x:c r="K107" s="120" t="n">
        <x:v>5</x:v>
      </x:c>
      <x:c r="L107" s="120" t="n">
        <x:v>195</x:v>
      </x:c>
      <x:c r="M107" s="120" t="n">
        <x:v>40</x:v>
      </x:c>
      <x:c r="N107" s="127" t="n">
        <x:v>0.5714285714285714</x:v>
      </x:c>
      <x:c r="O107" s="129" t="n">
        <x:f>'RGS_Ground_Run'!Q131</x:f>
        <x:v>78.2104950753191</x:v>
      </x:c>
      <x:c r="P107" s="129" t="n">
        <x:f>'Edge_Run'!O131</x:f>
        <x:v>102.1017744558103</x:v>
      </x:c>
      <x:c r="Q107" s="129" t="n">
        <x:f>O107-P107</x:f>
        <x:v>-23.8912793804912</x:v>
      </x:c>
      <x:c r="R107" s="129" t="n">
        <x:f>'RGS_Ground_Run'!U131</x:f>
        <x:v>22.16323692338233</x:v>
      </x:c>
      <x:c r="S107" s="129" t="n">
        <x:f>'Edge_Run'!S131</x:f>
        <x:v>0</x:v>
      </x:c>
      <x:c r="T107" s="129" t="n">
        <x:f>'RGS_Ground_Run'!S131</x:f>
        <x:v>0</x:v>
      </x:c>
      <x:c r="U107" s="129" t="n">
        <x:f>'Edge_Run'!R131</x:f>
        <x:v>0</x:v>
      </x:c>
      <x:c r="V107" s="120" t="n">
        <x:f>'RGS_Ground_Run'!W131</x:f>
        <x:v>1</x:v>
      </x:c>
      <x:c r="W107" s="120" t="n">
        <x:f>'Edge_Run'!U131</x:f>
        <x:v>1</x:v>
      </x:c>
      <x:c r="X107" s="120" t="n">
        <x:f>'RGS_Ground_Run'!X131</x:f>
        <x:v>1</x:v>
      </x:c>
      <x:c r="Y107" s="120" t="n">
        <x:f>'Edge_Run'!V131</x:f>
        <x:v>1</x:v>
      </x:c>
      <x:c r="Z107" s="120" t="n">
        <x:f>Y107-X107</x:f>
        <x:v>0</x:v>
      </x:c>
      <x:c r="AA107" s="120" t="n">
        <x:f>1-V107</x:f>
        <x:v>0</x:v>
      </x:c>
      <x:c r="AB107" s="120" t="n">
        <x:f>1-W107</x:f>
        <x:v>0</x:v>
      </x:c>
      <x:c r="AC107" s="120" t="n">
        <x:f>'RGS_Ground_Run'!O131</x:f>
        <x:v>32.02725815193678</x:v>
      </x:c>
      <x:c r="AD107" s="120" t="n">
        <x:f>'Edge_Run'!D131</x:f>
        <x:v>96.08177445581033</x:v>
      </x:c>
      <x:c r="AE107" s="120" t="n">
        <x:f>'RGS_Ground_Run'!D131</x:f>
        <x:v>300</x:v>
      </x:c>
      <x:c r="AF107" s="120" t="n">
        <x:f>'Edge_Run'!H131</x:f>
        <x:v>75</x:v>
      </x:c>
    </x:row>
    <x:row r="108">
      <x:c r="A108" s="120" t="n">
        <x:v>2</x:v>
      </x:c>
      <x:c r="B108" s="120" t="n">
        <x:v>7</x:v>
      </x:c>
      <x:c r="C108" s="120" t="n">
        <x:v>107</x:v>
      </x:c>
      <x:c r="D108" s="120" t="n">
        <x:v>569</x:v>
      </x:c>
      <x:c r="E108" s="120" t="n">
        <x:v>568</x:v>
      </x:c>
      <x:c r="F108" s="120" t="n">
        <x:v>0</x:v>
      </x:c>
      <x:c r="G108" s="120" t="str">
        <x:v>Normal</x:v>
      </x:c>
      <x:c r="H108" s="120" t="str">
        <x:v>Routine</x:v>
      </x:c>
      <x:c r="I108" s="120" t="n">
        <x:v>1</x:v>
      </x:c>
      <x:c r="J108" s="120" t="str">
        <x:v>CADC0873</x:v>
      </x:c>
      <x:c r="K108" s="120" t="n">
        <x:v>1</x:v>
      </x:c>
      <x:c r="L108" s="120" t="n">
        <x:v>181</x:v>
      </x:c>
      <x:c r="M108" s="120" t="n">
        <x:v>182</x:v>
      </x:c>
      <x:c r="N108" s="127" t="n">
        <x:v>2.6</x:v>
      </x:c>
      <x:c r="O108" s="129" t="n">
        <x:f>'RGS_Ground_Run'!Q132</x:f>
        <x:v>70.85707888662591</x:v>
      </x:c>
      <x:c r="P108" s="129" t="n">
        <x:f>'Edge_Run'!O132</x:f>
        <x:v>98.83723269813754</x:v>
      </x:c>
      <x:c r="Q108" s="129" t="n">
        <x:f>O108-P108</x:f>
        <x:v>-27.980153811511627</x:v>
      </x:c>
      <x:c r="R108" s="129" t="n">
        <x:f>'RGS_Ground_Run'!U132</x:f>
        <x:v>44.79264167111569</x:v>
      </x:c>
      <x:c r="S108" s="129" t="n">
        <x:f>'Edge_Run'!S132</x:f>
        <x:v>86.68392105160689</x:v>
      </x:c>
      <x:c r="T108" s="129" t="n">
        <x:f>'RGS_Ground_Run'!S132</x:f>
        <x:v>0</x:v>
      </x:c>
      <x:c r="U108" s="129" t="n">
        <x:f>'Edge_Run'!R132</x:f>
        <x:v>0</x:v>
      </x:c>
      <x:c r="V108" s="120" t="n">
        <x:f>'RGS_Ground_Run'!W132</x:f>
        <x:v>1</x:v>
      </x:c>
      <x:c r="W108" s="120" t="n">
        <x:f>'Edge_Run'!U132</x:f>
        <x:v>1</x:v>
      </x:c>
      <x:c r="X108" s="120" t="n">
        <x:f>'RGS_Ground_Run'!X132</x:f>
        <x:v>1</x:v>
      </x:c>
      <x:c r="Y108" s="120" t="n">
        <x:f>'Edge_Run'!V132</x:f>
        <x:v>1</x:v>
      </x:c>
      <x:c r="Z108" s="120" t="n">
        <x:f>Y108-X108</x:f>
        <x:v>0</x:v>
      </x:c>
      <x:c r="AA108" s="120" t="n">
        <x:f>1-V108</x:f>
        <x:v>0</x:v>
      </x:c>
      <x:c r="AB108" s="120" t="n">
        <x:f>1-W108</x:f>
        <x:v>0</x:v>
      </x:c>
      <x:c r="AC108" s="120" t="n">
        <x:f>'RGS_Ground_Run'!O132</x:f>
        <x:v>2.0444372155102224</x:v>
      </x:c>
      <x:c r="AD108" s="120" t="n">
        <x:f>'Edge_Run'!D132</x:f>
        <x:v>6.133311646530667</x:v>
      </x:c>
      <x:c r="AE108" s="120" t="n">
        <x:f>'RGS_Ground_Run'!D132</x:f>
        <x:v>300</x:v>
      </x:c>
      <x:c r="AF108" s="120" t="n">
        <x:f>'Edge_Run'!H132</x:f>
        <x:v>75</x:v>
      </x:c>
    </x:row>
    <x:row r="109">
      <x:c r="A109" s="120" t="n">
        <x:v>2</x:v>
      </x:c>
      <x:c r="B109" s="120" t="n">
        <x:v>8</x:v>
      </x:c>
      <x:c r="C109" s="120" t="n">
        <x:v>108</x:v>
      </x:c>
      <x:c r="D109" s="120" t="n">
        <x:v>776</x:v>
      </x:c>
      <x:c r="E109" s="120" t="n">
        <x:v>775</x:v>
      </x:c>
      <x:c r="F109" s="120" t="n">
        <x:v>0</x:v>
      </x:c>
      <x:c r="G109" s="120" t="str">
        <x:v>Normal</x:v>
      </x:c>
      <x:c r="H109" s="120" t="str">
        <x:v>Routine</x:v>
      </x:c>
      <x:c r="I109" s="120" t="n">
        <x:v>1</x:v>
      </x:c>
      <x:c r="J109" s="120" t="str">
        <x:v>CADC0874</x:v>
      </x:c>
      <x:c r="K109" s="120" t="n">
        <x:v>5</x:v>
      </x:c>
      <x:c r="L109" s="120" t="n">
        <x:v>240</x:v>
      </x:c>
      <x:c r="M109" s="120" t="n">
        <x:v>49</x:v>
      </x:c>
      <x:c r="N109" s="127" t="n">
        <x:v>0.7</x:v>
      </x:c>
      <x:c r="O109" s="129" t="n">
        <x:f>'RGS_Ground_Run'!Q133</x:f>
        <x:v>28.338548949089557</x:v>
      </x:c>
      <x:c r="P109" s="129" t="n">
        <x:f>'Edge_Run'!O133</x:f>
        <x:v>42.36055581262252</x:v>
      </x:c>
      <x:c r="Q109" s="129" t="n">
        <x:f>O109-P109</x:f>
        <x:v>-14.022006863532965</x:v>
      </x:c>
      <x:c r="R109" s="129" t="n">
        <x:f>'RGS_Ground_Run'!U133</x:f>
        <x:v>0</x:v>
      </x:c>
      <x:c r="S109" s="129" t="n">
        <x:f>'Edge_Run'!S133</x:f>
        <x:v>23.384908965353816</x:v>
      </x:c>
      <x:c r="T109" s="129" t="n">
        <x:f>'RGS_Ground_Run'!S133</x:f>
        <x:v>0</x:v>
      </x:c>
      <x:c r="U109" s="129" t="n">
        <x:f>'Edge_Run'!R133</x:f>
        <x:v>0</x:v>
      </x:c>
      <x:c r="V109" s="120" t="n">
        <x:f>'RGS_Ground_Run'!W133</x:f>
        <x:v>1</x:v>
      </x:c>
      <x:c r="W109" s="120" t="n">
        <x:f>'Edge_Run'!U133</x:f>
        <x:v>1</x:v>
      </x:c>
      <x:c r="X109" s="120" t="n">
        <x:f>'RGS_Ground_Run'!X133</x:f>
        <x:v>1</x:v>
      </x:c>
      <x:c r="Y109" s="120" t="n">
        <x:f>'Edge_Run'!V133</x:f>
        <x:v>1</x:v>
      </x:c>
      <x:c r="Z109" s="120" t="n">
        <x:f>Y109-X109</x:f>
        <x:v>0</x:v>
      </x:c>
      <x:c r="AA109" s="120" t="n">
        <x:f>1-V109</x:f>
        <x:v>0</x:v>
      </x:c>
      <x:c r="AB109" s="120" t="n">
        <x:f>1-W109</x:f>
        <x:v>0</x:v>
      </x:c>
      <x:c r="AC109" s="120" t="n">
        <x:f>'RGS_Ground_Run'!O133</x:f>
        <x:v>4.318548949089581</x:v>
      </x:c>
      <x:c r="AD109" s="120" t="n">
        <x:f>'Edge_Run'!D133</x:f>
        <x:v>12.955646847268742</x:v>
      </x:c>
      <x:c r="AE109" s="120" t="n">
        <x:f>'RGS_Ground_Run'!D133</x:f>
        <x:v>300</x:v>
      </x:c>
      <x:c r="AF109" s="120" t="n">
        <x:f>'Edge_Run'!H133</x:f>
        <x:v>75</x:v>
      </x:c>
    </x:row>
    <x:row r="110">
      <x:c r="A110" s="120" t="n">
        <x:v>2</x:v>
      </x:c>
      <x:c r="B110" s="120" t="n">
        <x:v>9</x:v>
      </x:c>
      <x:c r="C110" s="120" t="n">
        <x:v>109</x:v>
      </x:c>
      <x:c r="D110" s="120" t="n">
        <x:v>2003</x:v>
      </x:c>
      <x:c r="E110" s="120" t="n">
        <x:v>2002</x:v>
      </x:c>
      <x:c r="F110" s="120" t="n">
        <x:v>0</x:v>
      </x:c>
      <x:c r="G110" s="120" t="str">
        <x:v>Normal</x:v>
      </x:c>
      <x:c r="H110" s="120" t="str">
        <x:v>Routine</x:v>
      </x:c>
      <x:c r="I110" s="120" t="n">
        <x:v>1</x:v>
      </x:c>
      <x:c r="J110" s="120" t="str">
        <x:v>CADC0872</x:v>
      </x:c>
      <x:c r="K110" s="120" t="n">
        <x:v>5</x:v>
      </x:c>
      <x:c r="L110" s="120" t="n">
        <x:v>325</x:v>
      </x:c>
      <x:c r="M110" s="120" t="n">
        <x:v>66</x:v>
      </x:c>
      <x:c r="N110" s="127" t="n">
        <x:v>0.9428571428571428</x:v>
      </x:c>
      <x:c r="O110" s="129" t="n">
        <x:f>'RGS_Ground_Run'!Q134</x:f>
        <x:v>25.7254898637118</x:v>
      </x:c>
      <x:c r="P110" s="129" t="n">
        <x:f>'Edge_Run'!O134</x:f>
        <x:v>11.136469591135494</x:v>
      </x:c>
      <x:c r="Q110" s="129" t="n">
        <x:f>O110-P110</x:f>
        <x:v>14.589020272576306</x:v>
      </x:c>
      <x:c r="R110" s="129" t="n">
        <x:f>'RGS_Ground_Run'!U134</x:f>
        <x:v>0</x:v>
      </x:c>
      <x:c r="S110" s="129" t="n">
        <x:f>'Edge_Run'!S134</x:f>
        <x:v>0</x:v>
      </x:c>
      <x:c r="T110" s="129" t="n">
        <x:f>'RGS_Ground_Run'!S134</x:f>
        <x:v>0</x:v>
      </x:c>
      <x:c r="U110" s="129" t="n">
        <x:f>'Edge_Run'!R134</x:f>
        <x:v>0</x:v>
      </x:c>
      <x:c r="V110" s="120" t="n">
        <x:f>'RGS_Ground_Run'!W134</x:f>
        <x:v>1</x:v>
      </x:c>
      <x:c r="W110" s="120" t="n">
        <x:f>'Edge_Run'!U134</x:f>
        <x:v>1</x:v>
      </x:c>
      <x:c r="X110" s="120" t="n">
        <x:f>'RGS_Ground_Run'!X134</x:f>
        <x:v>1</x:v>
      </x:c>
      <x:c r="Y110" s="120" t="n">
        <x:f>'Edge_Run'!V134</x:f>
        <x:v>1</x:v>
      </x:c>
      <x:c r="Z110" s="120" t="n">
        <x:f>Y110-X110</x:f>
        <x:v>0</x:v>
      </x:c>
      <x:c r="AA110" s="120" t="n">
        <x:f>1-V110</x:f>
        <x:v>0</x:v>
      </x:c>
      <x:c r="AB110" s="120" t="n">
        <x:f>1-W110</x:f>
        <x:v>0</x:v>
      </x:c>
      <x:c r="AC110" s="120" t="n">
        <x:f>'RGS_Ground_Run'!O134</x:f>
        <x:v>1.7054898637118387</x:v>
      </x:c>
      <x:c r="AD110" s="120" t="n">
        <x:f>'Edge_Run'!D134</x:f>
        <x:v>5.116469591135516</x:v>
      </x:c>
      <x:c r="AE110" s="120" t="n">
        <x:f>'RGS_Ground_Run'!D134</x:f>
        <x:v>300</x:v>
      </x:c>
      <x:c r="AF110" s="120" t="n">
        <x:f>'Edge_Run'!H134</x:f>
        <x:v>75</x:v>
      </x:c>
    </x:row>
    <x:row r="111">
      <x:c r="A111" s="120" t="n">
        <x:v>2</x:v>
      </x:c>
      <x:c r="B111" s="120" t="n">
        <x:v>10</x:v>
      </x:c>
      <x:c r="C111" s="120" t="n">
        <x:v>110</x:v>
      </x:c>
      <x:c r="D111" s="120" t="n">
        <x:v>1650</x:v>
      </x:c>
      <x:c r="E111" s="120" t="n">
        <x:v>1649</x:v>
      </x:c>
      <x:c r="F111" s="120" t="n">
        <x:v>0</x:v>
      </x:c>
      <x:c r="G111" s="120" t="str">
        <x:v>Normal</x:v>
      </x:c>
      <x:c r="H111" s="120" t="str">
        <x:v>Routine</x:v>
      </x:c>
      <x:c r="I111" s="120" t="n">
        <x:v>0</x:v>
      </x:c>
      <x:c r="J111" s="120" t="str">
        <x:v>CADC0888</x:v>
      </x:c>
      <x:c r="K111" s="120" t="n">
        <x:v>5</x:v>
      </x:c>
      <x:c r="L111" s="120" t="n">
        <x:v>340</x:v>
      </x:c>
      <x:c r="M111" s="120" t="n">
        <x:v>69</x:v>
      </x:c>
      <x:c r="N111" s="127" t="n">
        <x:v>0.9857142857142858</x:v>
      </x:c>
      <x:c r="O111" s="129" t="n">
        <x:f>'RGS_Ground_Run'!Q135</x:f>
        <x:v>167.61874316918602</x:v>
      </x:c>
      <x:c r="P111" s="129" t="n">
        <x:f>'Edge_Run'!O135</x:f>
        <x:v>8.13236775331086</x:v>
      </x:c>
      <x:c r="Q111" s="129" t="n">
        <x:f>O111-P111</x:f>
        <x:v>159.48637541587516</x:v>
      </x:c>
      <x:c r="R111" s="129" t="n">
        <x:f>'RGS_Ground_Run'!U135</x:f>
        <x:v>142.89462058474908</x:v>
      </x:c>
      <x:c r="S111" s="129" t="n">
        <x:f>'Edge_Run'!S135</x:f>
        <x:v>0</x:v>
      </x:c>
      <x:c r="T111" s="129" t="n">
        <x:f>'RGS_Ground_Run'!S135</x:f>
        <x:v>142.89462058474908</x:v>
      </x:c>
      <x:c r="U111" s="129" t="n">
        <x:f>'Edge_Run'!R135</x:f>
        <x:v>0</x:v>
      </x:c>
      <x:c r="V111" s="120" t="n">
        <x:f>'RGS_Ground_Run'!W135</x:f>
        <x:v>1</x:v>
      </x:c>
      <x:c r="W111" s="120" t="n">
        <x:f>'Edge_Run'!U135</x:f>
        <x:v>1</x:v>
      </x:c>
      <x:c r="X111" s="120" t="n">
        <x:f>'RGS_Ground_Run'!X135</x:f>
        <x:v>0</x:v>
      </x:c>
      <x:c r="Y111" s="120" t="n">
        <x:f>'Edge_Run'!V135</x:f>
        <x:v>1</x:v>
      </x:c>
      <x:c r="Z111" s="120" t="n">
        <x:f>Y111-X111</x:f>
        <x:v>1</x:v>
      </x:c>
      <x:c r="AA111" s="120" t="n">
        <x:f>1-V111</x:f>
        <x:v>0</x:v>
      </x:c>
      <x:c r="AB111" s="120" t="n">
        <x:f>1-W111</x:f>
        <x:v>0</x:v>
      </x:c>
      <x:c r="AC111" s="120" t="n">
        <x:f>'RGS_Ground_Run'!O135</x:f>
        <x:v>0.7041225844369424</x:v>
      </x:c>
      <x:c r="AD111" s="120" t="n">
        <x:f>'Edge_Run'!D135</x:f>
        <x:v>2.1123677533108274</x:v>
      </x:c>
      <x:c r="AE111" s="120" t="n">
        <x:f>'RGS_Ground_Run'!D135</x:f>
        <x:v>300</x:v>
      </x:c>
      <x:c r="AF111" s="120" t="n">
        <x:f>'Edge_Run'!H135</x:f>
        <x:v>75</x:v>
      </x:c>
    </x:row>
    <x:row r="112">
      <x:c r="A112" s="120" t="n">
        <x:v>2</x:v>
      </x:c>
      <x:c r="B112" s="120" t="n">
        <x:v>11</x:v>
      </x:c>
      <x:c r="C112" s="120" t="n">
        <x:v>111</x:v>
      </x:c>
      <x:c r="D112" s="120" t="n">
        <x:v>2005</x:v>
      </x:c>
      <x:c r="E112" s="120" t="n">
        <x:v>2004</x:v>
      </x:c>
      <x:c r="F112" s="120" t="n">
        <x:v>0</x:v>
      </x:c>
      <x:c r="G112" s="120" t="str">
        <x:v>Normal</x:v>
      </x:c>
      <x:c r="H112" s="120" t="str">
        <x:v>Routine</x:v>
      </x:c>
      <x:c r="I112" s="120" t="n">
        <x:v>1</x:v>
      </x:c>
      <x:c r="J112" s="120" t="str">
        <x:v>CADC0872</x:v>
      </x:c>
      <x:c r="K112" s="120" t="n">
        <x:v>5</x:v>
      </x:c>
      <x:c r="L112" s="120" t="n">
        <x:v>270</x:v>
      </x:c>
      <x:c r="M112" s="120" t="n">
        <x:v>55</x:v>
      </x:c>
      <x:c r="N112" s="127" t="n">
        <x:v>0.7857142857142857</x:v>
      </x:c>
      <x:c r="O112" s="129" t="n">
        <x:f>'RGS_Ground_Run'!Q136</x:f>
        <x:v>131.7752675019508</x:v>
      </x:c>
      <x:c r="P112" s="129" t="n">
        <x:f>'Edge_Run'!O136</x:f>
        <x:v>83.70795156528868</x:v>
      </x:c>
      <x:c r="Q112" s="129" t="n">
        <x:f>O112-P112</x:f>
        <x:v>48.06731593666211</x:v>
      </x:c>
      <x:c r="R112" s="129" t="n">
        <x:f>'RGS_Ground_Run'!U136</x:f>
        <x:v>101.70795156528868</x:v>
      </x:c>
      <x:c r="S112" s="129" t="n">
        <x:f>'Edge_Run'!S136</x:f>
        <x:v>59.54600375530242</x:v>
      </x:c>
      <x:c r="T112" s="129" t="n">
        <x:f>'RGS_Ground_Run'!S136</x:f>
        <x:v>0</x:v>
      </x:c>
      <x:c r="U112" s="129" t="n">
        <x:f>'Edge_Run'!R136</x:f>
        <x:v>59.54600375530242</x:v>
      </x:c>
      <x:c r="V112" s="120" t="n">
        <x:f>'RGS_Ground_Run'!W136</x:f>
        <x:v>1</x:v>
      </x:c>
      <x:c r="W112" s="120" t="n">
        <x:f>'Edge_Run'!U136</x:f>
        <x:v>1</x:v>
      </x:c>
      <x:c r="X112" s="120" t="n">
        <x:f>'RGS_Ground_Run'!X136</x:f>
        <x:v>0</x:v>
      </x:c>
      <x:c r="Y112" s="120" t="n">
        <x:f>'Edge_Run'!V136</x:f>
        <x:v>1</x:v>
      </x:c>
      <x:c r="Z112" s="120" t="n">
        <x:f>Y112-X112</x:f>
        <x:v>1</x:v>
      </x:c>
      <x:c r="AA112" s="120" t="n">
        <x:f>1-V112</x:f>
        <x:v>0</x:v>
      </x:c>
      <x:c r="AB112" s="120" t="n">
        <x:f>1-W112</x:f>
        <x:v>0</x:v>
      </x:c>
      <x:c r="AC112" s="120" t="n">
        <x:f>'RGS_Ground_Run'!O136</x:f>
        <x:v>6.04731593666211</x:v>
      </x:c>
      <x:c r="AD112" s="120" t="n">
        <x:f>'Edge_Run'!D136</x:f>
        <x:v>18.14194780998633</x:v>
      </x:c>
      <x:c r="AE112" s="120" t="n">
        <x:f>'RGS_Ground_Run'!D136</x:f>
        <x:v>300</x:v>
      </x:c>
      <x:c r="AF112" s="120" t="n">
        <x:f>'Edge_Run'!H136</x:f>
        <x:v>75</x:v>
      </x:c>
    </x:row>
    <x:row r="113">
      <x:c r="A113" s="120" t="n">
        <x:v>2</x:v>
      </x:c>
      <x:c r="B113" s="120" t="n">
        <x:v>12</x:v>
      </x:c>
      <x:c r="C113" s="120" t="n">
        <x:v>112</x:v>
      </x:c>
      <x:c r="D113" s="120" t="n">
        <x:v>1173</x:v>
      </x:c>
      <x:c r="E113" s="120" t="n">
        <x:v>1172</x:v>
      </x:c>
      <x:c r="F113" s="120" t="n">
        <x:v>0</x:v>
      </x:c>
      <x:c r="G113" s="120" t="str">
        <x:v>Normal</x:v>
      </x:c>
      <x:c r="H113" s="120" t="str">
        <x:v>Routine</x:v>
      </x:c>
      <x:c r="I113" s="120" t="n">
        <x:v>1</x:v>
      </x:c>
      <x:c r="J113" s="120" t="str">
        <x:v>CADC0873</x:v>
      </x:c>
      <x:c r="K113" s="120" t="n">
        <x:v>5</x:v>
      </x:c>
      <x:c r="L113" s="120" t="n">
        <x:v>525</x:v>
      </x:c>
      <x:c r="M113" s="120" t="n">
        <x:v>106</x:v>
      </x:c>
      <x:c r="N113" s="127" t="n">
        <x:v>1.5142857142857142</x:v>
      </x:c>
      <x:c r="O113" s="129" t="n">
        <x:f>'RGS_Ground_Run'!Q137</x:f>
        <x:v>36.04383843814071</x:v>
      </x:c>
      <x:c r="P113" s="129" t="n">
        <x:f>'Edge_Run'!O137</x:f>
        <x:v>42.09151531442228</x:v>
      </x:c>
      <x:c r="Q113" s="129" t="n">
        <x:f>O113-P113</x:f>
        <x:v>-6.047676876281571</x:v>
      </x:c>
      <x:c r="R113" s="129" t="n">
        <x:f>'RGS_Ground_Run'!U137</x:f>
        <x:v>0</x:v>
      </x:c>
      <x:c r="S113" s="129" t="n">
        <x:f>'Edge_Run'!S137</x:f>
        <x:v>0</x:v>
      </x:c>
      <x:c r="T113" s="129" t="n">
        <x:f>'RGS_Ground_Run'!S137</x:f>
        <x:v>0</x:v>
      </x:c>
      <x:c r="U113" s="129" t="n">
        <x:f>'Edge_Run'!R137</x:f>
        <x:v>0</x:v>
      </x:c>
      <x:c r="V113" s="120" t="n">
        <x:f>'RGS_Ground_Run'!W137</x:f>
        <x:v>1</x:v>
      </x:c>
      <x:c r="W113" s="120" t="n">
        <x:f>'Edge_Run'!U137</x:f>
        <x:v>1</x:v>
      </x:c>
      <x:c r="X113" s="120" t="n">
        <x:f>'RGS_Ground_Run'!X137</x:f>
        <x:v>1</x:v>
      </x:c>
      <x:c r="Y113" s="120" t="n">
        <x:f>'Edge_Run'!V137</x:f>
        <x:v>1</x:v>
      </x:c>
      <x:c r="Z113" s="120" t="n">
        <x:f>Y113-X113</x:f>
        <x:v>0</x:v>
      </x:c>
      <x:c r="AA113" s="120" t="n">
        <x:f>1-V113</x:f>
        <x:v>0</x:v>
      </x:c>
      <x:c r="AB113" s="120" t="n">
        <x:f>1-W113</x:f>
        <x:v>0</x:v>
      </x:c>
      <x:c r="AC113" s="120" t="n">
        <x:f>'RGS_Ground_Run'!O137</x:f>
        <x:v>12.023838438140757</x:v>
      </x:c>
      <x:c r="AD113" s="120" t="n">
        <x:f>'Edge_Run'!D137</x:f>
        <x:v>36.07151531442227</x:v>
      </x:c>
      <x:c r="AE113" s="120" t="n">
        <x:f>'RGS_Ground_Run'!D137</x:f>
        <x:v>300</x:v>
      </x:c>
      <x:c r="AF113" s="120" t="n">
        <x:f>'Edge_Run'!H137</x:f>
        <x:v>75</x:v>
      </x:c>
    </x:row>
    <x:row r="114">
      <x:c r="A114" s="120" t="n">
        <x:v>2</x:v>
      </x:c>
      <x:c r="B114" s="120" t="n">
        <x:v>13</x:v>
      </x:c>
      <x:c r="C114" s="120" t="n">
        <x:v>113</x:v>
      </x:c>
      <x:c r="D114" s="120" t="n">
        <x:v>1469</x:v>
      </x:c>
      <x:c r="E114" s="120" t="n">
        <x:v>1468</x:v>
      </x:c>
      <x:c r="F114" s="120" t="n">
        <x:v>0</x:v>
      </x:c>
      <x:c r="G114" s="120" t="str">
        <x:v>Normal</x:v>
      </x:c>
      <x:c r="H114" s="120" t="str">
        <x:v>Routine</x:v>
      </x:c>
      <x:c r="I114" s="120" t="n">
        <x:v>1</x:v>
      </x:c>
      <x:c r="J114" s="120" t="str">
        <x:v>CADC0873</x:v>
      </x:c>
      <x:c r="K114" s="120" t="n">
        <x:v>5</x:v>
      </x:c>
      <x:c r="L114" s="120" t="n">
        <x:v>75</x:v>
      </x:c>
      <x:c r="M114" s="120" t="n">
        <x:v>16</x:v>
      </x:c>
      <x:c r="N114" s="127" t="n">
        <x:v>0.22857142857142856</x:v>
      </x:c>
      <x:c r="O114" s="129" t="n">
        <x:f>'RGS_Ground_Run'!Q138</x:f>
        <x:v>24.916283952307936</x:v>
      </x:c>
      <x:c r="P114" s="129" t="n">
        <x:f>'Edge_Run'!O138</x:f>
        <x:v>8.708851856923957</x:v>
      </x:c>
      <x:c r="Q114" s="129" t="n">
        <x:f>O114-P114</x:f>
        <x:v>16.20743209538398</x:v>
      </x:c>
      <x:c r="R114" s="129" t="n">
        <x:f>'RGS_Ground_Run'!U138</x:f>
        <x:v>0</x:v>
      </x:c>
      <x:c r="S114" s="129" t="n">
        <x:f>'Edge_Run'!S138</x:f>
        <x:v>0</x:v>
      </x:c>
      <x:c r="T114" s="129" t="n">
        <x:f>'RGS_Ground_Run'!S138</x:f>
        <x:v>0</x:v>
      </x:c>
      <x:c r="U114" s="129" t="n">
        <x:f>'Edge_Run'!R138</x:f>
        <x:v>0</x:v>
      </x:c>
      <x:c r="V114" s="120" t="n">
        <x:f>'RGS_Ground_Run'!W138</x:f>
        <x:v>1</x:v>
      </x:c>
      <x:c r="W114" s="120" t="n">
        <x:f>'Edge_Run'!U138</x:f>
        <x:v>1</x:v>
      </x:c>
      <x:c r="X114" s="120" t="n">
        <x:f>'RGS_Ground_Run'!X138</x:f>
        <x:v>1</x:v>
      </x:c>
      <x:c r="Y114" s="120" t="n">
        <x:f>'Edge_Run'!V138</x:f>
        <x:v>1</x:v>
      </x:c>
      <x:c r="Z114" s="120" t="n">
        <x:f>Y114-X114</x:f>
        <x:v>0</x:v>
      </x:c>
      <x:c r="AA114" s="120" t="n">
        <x:f>1-V114</x:f>
        <x:v>0</x:v>
      </x:c>
      <x:c r="AB114" s="120" t="n">
        <x:f>1-W114</x:f>
        <x:v>0</x:v>
      </x:c>
      <x:c r="AC114" s="120" t="n">
        <x:f>'RGS_Ground_Run'!O138</x:f>
        <x:v>0.8962839523079893</x:v>
      </x:c>
      <x:c r="AD114" s="120" t="n">
        <x:f>'Edge_Run'!D138</x:f>
        <x:v>2.688851856923968</x:v>
      </x:c>
      <x:c r="AE114" s="120" t="n">
        <x:f>'RGS_Ground_Run'!D138</x:f>
        <x:v>300</x:v>
      </x:c>
      <x:c r="AF114" s="120" t="n">
        <x:f>'Edge_Run'!H138</x:f>
        <x:v>75</x:v>
      </x:c>
    </x:row>
    <x:row r="115">
      <x:c r="A115" s="120" t="n">
        <x:v>2</x:v>
      </x:c>
      <x:c r="B115" s="120" t="n">
        <x:v>14</x:v>
      </x:c>
      <x:c r="C115" s="120" t="n">
        <x:v>114</x:v>
      </x:c>
      <x:c r="D115" s="120" t="n">
        <x:v>393</x:v>
      </x:c>
      <x:c r="E115" s="120" t="n">
        <x:v>392</x:v>
      </x:c>
      <x:c r="F115" s="120" t="n">
        <x:v>0</x:v>
      </x:c>
      <x:c r="G115" s="120" t="str">
        <x:v>Normal</x:v>
      </x:c>
      <x:c r="H115" s="120" t="str">
        <x:v>Routine</x:v>
      </x:c>
      <x:c r="I115" s="120" t="n">
        <x:v>1</x:v>
      </x:c>
      <x:c r="J115" s="120" t="str">
        <x:v>CADC0884</x:v>
      </x:c>
      <x:c r="K115" s="120" t="n">
        <x:v>5</x:v>
      </x:c>
      <x:c r="L115" s="120" t="n">
        <x:v>355</x:v>
      </x:c>
      <x:c r="M115" s="120" t="n">
        <x:v>72</x:v>
      </x:c>
      <x:c r="N115" s="127" t="n">
        <x:v>1.0285714285714285</x:v>
      </x:c>
      <x:c r="O115" s="129" t="n">
        <x:f>'RGS_Ground_Run'!Q139</x:f>
        <x:v>52.11610857455298</x:v>
      </x:c>
      <x:c r="P115" s="129" t="n">
        <x:f>'Edge_Run'!O139</x:f>
        <x:v>29.975594182032864</x:v>
      </x:c>
      <x:c r="Q115" s="129" t="n">
        <x:f>O115-P115</x:f>
        <x:v>22.140514392520117</x:v>
      </x:c>
      <x:c r="R115" s="129" t="n">
        <x:f>'RGS_Ground_Run'!U139</x:f>
        <x:v>20.11091051387541</x:v>
      </x:c>
      <x:c r="S115" s="129" t="n">
        <x:f>'Edge_Run'!S139</x:f>
        <x:v>0</x:v>
      </x:c>
      <x:c r="T115" s="129" t="n">
        <x:f>'RGS_Ground_Run'!S139</x:f>
        <x:v>0</x:v>
      </x:c>
      <x:c r="U115" s="129" t="n">
        <x:f>'Edge_Run'!R139</x:f>
        <x:v>0</x:v>
      </x:c>
      <x:c r="V115" s="120" t="n">
        <x:f>'RGS_Ground_Run'!W139</x:f>
        <x:v>1</x:v>
      </x:c>
      <x:c r="W115" s="120" t="n">
        <x:f>'Edge_Run'!U139</x:f>
        <x:v>1</x:v>
      </x:c>
      <x:c r="X115" s="120" t="n">
        <x:f>'RGS_Ground_Run'!X139</x:f>
        <x:v>1</x:v>
      </x:c>
      <x:c r="Y115" s="120" t="n">
        <x:f>'Edge_Run'!V139</x:f>
        <x:v>1</x:v>
      </x:c>
      <x:c r="Z115" s="120" t="n">
        <x:f>Y115-X115</x:f>
        <x:v>0</x:v>
      </x:c>
      <x:c r="AA115" s="120" t="n">
        <x:f>1-V115</x:f>
        <x:v>0</x:v>
      </x:c>
      <x:c r="AB115" s="120" t="n">
        <x:f>1-W115</x:f>
        <x:v>0</x:v>
      </x:c>
      <x:c r="AC115" s="120" t="n">
        <x:f>'RGS_Ground_Run'!O139</x:f>
        <x:v>7.985198060677638</x:v>
      </x:c>
      <x:c r="AD115" s="120" t="n">
        <x:f>'Edge_Run'!D139</x:f>
        <x:v>23.95559418203291</x:v>
      </x:c>
      <x:c r="AE115" s="120" t="n">
        <x:f>'RGS_Ground_Run'!D139</x:f>
        <x:v>300</x:v>
      </x:c>
      <x:c r="AF115" s="120" t="n">
        <x:f>'Edge_Run'!H139</x:f>
        <x:v>75</x:v>
      </x:c>
    </x:row>
    <x:row r="116">
      <x:c r="A116" s="120" t="n">
        <x:v>2</x:v>
      </x:c>
      <x:c r="B116" s="120" t="n">
        <x:v>15</x:v>
      </x:c>
      <x:c r="C116" s="120" t="n">
        <x:v>115</x:v>
      </x:c>
      <x:c r="D116" s="120" t="n">
        <x:v>1831</x:v>
      </x:c>
      <x:c r="E116" s="120" t="n">
        <x:v>1830</x:v>
      </x:c>
      <x:c r="F116" s="120" t="n">
        <x:v>0</x:v>
      </x:c>
      <x:c r="G116" s="120" t="str">
        <x:v>Normal</x:v>
      </x:c>
      <x:c r="H116" s="120" t="str">
        <x:v>Routine</x:v>
      </x:c>
      <x:c r="I116" s="120" t="n">
        <x:v>0</x:v>
      </x:c>
      <x:c r="J116" s="120" t="str">
        <x:v>CADC0872</x:v>
      </x:c>
      <x:c r="K116" s="120" t="n">
        <x:v>5</x:v>
      </x:c>
      <x:c r="L116" s="120" t="n">
        <x:v>65</x:v>
      </x:c>
      <x:c r="M116" s="120" t="n">
        <x:v>14</x:v>
      </x:c>
      <x:c r="N116" s="127" t="n">
        <x:v>0.2</x:v>
      </x:c>
      <x:c r="O116" s="129" t="n">
        <x:f>'RGS_Ground_Run'!Q140</x:f>
        <x:v>79.7541043316894</x:v>
      </x:c>
      <x:c r="P116" s="129" t="n">
        <x:f>'Edge_Run'!O140</x:f>
        <x:v>76.47824755548777</x:v>
      </x:c>
      <x:c r="Q116" s="129" t="n">
        <x:f>O116-P116</x:f>
        <x:v>3.2758567762016355</x:v>
      </x:c>
      <x:c r="R116" s="129" t="n">
        <x:f>'RGS_Ground_Run'!U140</x:f>
        <x:v>38.284374553868815</x:v>
      </x:c>
      <x:c r="S116" s="129" t="n">
        <x:f>'Edge_Run'!S140</x:f>
        <x:v>18.109058222026306</x:v>
      </x:c>
      <x:c r="T116" s="129" t="n">
        <x:f>'RGS_Ground_Run'!S140</x:f>
        <x:v>0</x:v>
      </x:c>
      <x:c r="U116" s="129" t="n">
        <x:f>'Edge_Run'!R140</x:f>
        <x:v>0</x:v>
      </x:c>
      <x:c r="V116" s="120" t="n">
        <x:f>'RGS_Ground_Run'!W140</x:f>
        <x:v>1</x:v>
      </x:c>
      <x:c r="W116" s="120" t="n">
        <x:f>'Edge_Run'!U140</x:f>
        <x:v>1</x:v>
      </x:c>
      <x:c r="X116" s="120" t="n">
        <x:f>'RGS_Ground_Run'!X140</x:f>
        <x:v>1</x:v>
      </x:c>
      <x:c r="Y116" s="120" t="n">
        <x:f>'Edge_Run'!V140</x:f>
        <x:v>1</x:v>
      </x:c>
      <x:c r="Z116" s="120" t="n">
        <x:f>Y116-X116</x:f>
        <x:v>0</x:v>
      </x:c>
      <x:c r="AA116" s="120" t="n">
        <x:f>1-V116</x:f>
        <x:v>0</x:v>
      </x:c>
      <x:c r="AB116" s="120" t="n">
        <x:f>1-W116</x:f>
        <x:v>0</x:v>
      </x:c>
      <x:c r="AC116" s="120" t="n">
        <x:f>'RGS_Ground_Run'!O140</x:f>
        <x:v>17.44972977782049</x:v>
      </x:c>
      <x:c r="AD116" s="120" t="n">
        <x:f>'Edge_Run'!D140</x:f>
        <x:v>52.34918933346147</x:v>
      </x:c>
      <x:c r="AE116" s="120" t="n">
        <x:f>'RGS_Ground_Run'!D140</x:f>
        <x:v>300</x:v>
      </x:c>
      <x:c r="AF116" s="120" t="n">
        <x:f>'Edge_Run'!H140</x:f>
        <x:v>75</x:v>
      </x:c>
    </x:row>
    <x:row r="117">
      <x:c r="A117" s="120" t="n">
        <x:v>2</x:v>
      </x:c>
      <x:c r="B117" s="120" t="n">
        <x:v>16</x:v>
      </x:c>
      <x:c r="C117" s="120" t="n">
        <x:v>116</x:v>
      </x:c>
      <x:c r="D117" s="120" t="n">
        <x:v>1017</x:v>
      </x:c>
      <x:c r="E117" s="120" t="n">
        <x:v>1016</x:v>
      </x:c>
      <x:c r="F117" s="120" t="n">
        <x:v>0</x:v>
      </x:c>
      <x:c r="G117" s="120" t="str">
        <x:v>Normal</x:v>
      </x:c>
      <x:c r="H117" s="120" t="str">
        <x:v>Routine</x:v>
      </x:c>
      <x:c r="I117" s="120" t="n">
        <x:v>0</x:v>
      </x:c>
      <x:c r="J117" s="120" t="str">
        <x:v>CADC0873</x:v>
      </x:c>
      <x:c r="K117" s="120" t="n">
        <x:v>5</x:v>
      </x:c>
      <x:c r="L117" s="120" t="n">
        <x:v>515</x:v>
      </x:c>
      <x:c r="M117" s="120" t="n">
        <x:v>104</x:v>
      </x:c>
      <x:c r="N117" s="127" t="n">
        <x:v>1.4857142857142858</x:v>
      </x:c>
      <x:c r="O117" s="129" t="n">
        <x:f>'RGS_Ground_Run'!Q141</x:f>
        <x:v>56.00754277230578</x:v>
      </x:c>
      <x:c r="P117" s="129" t="n">
        <x:f>'Edge_Run'!O141</x:f>
        <x:v>57.42682956936312</x:v>
      </x:c>
      <x:c r="Q117" s="129" t="n">
        <x:f>O117-P117</x:f>
        <x:v>-1.4192867970573388</x:v>
      </x:c>
      <x:c r="R117" s="129" t="n">
        <x:f>'RGS_Ground_Run'!U141</x:f>
        <x:v>26.354835874586456</x:v>
      </x:c>
      <x:c r="S117" s="129" t="n">
        <x:f>'Edge_Run'!S141</x:f>
        <x:v>34.50870887620533</x:v>
      </x:c>
      <x:c r="T117" s="129" t="n">
        <x:f>'RGS_Ground_Run'!S141</x:f>
        <x:v>0</x:v>
      </x:c>
      <x:c r="U117" s="129" t="n">
        <x:f>'Edge_Run'!R141</x:f>
        <x:v>0</x:v>
      </x:c>
      <x:c r="V117" s="120" t="n">
        <x:f>'RGS_Ground_Run'!W141</x:f>
        <x:v>1</x:v>
      </x:c>
      <x:c r="W117" s="120" t="n">
        <x:f>'Edge_Run'!U141</x:f>
        <x:v>1</x:v>
      </x:c>
      <x:c r="X117" s="120" t="n">
        <x:f>'RGS_Ground_Run'!X141</x:f>
        <x:v>1</x:v>
      </x:c>
      <x:c r="Y117" s="120" t="n">
        <x:f>'Edge_Run'!V141</x:f>
        <x:v>1</x:v>
      </x:c>
      <x:c r="Z117" s="120" t="n">
        <x:f>Y117-X117</x:f>
        <x:v>0</x:v>
      </x:c>
      <x:c r="AA117" s="120" t="n">
        <x:f>1-V117</x:f>
        <x:v>0</x:v>
      </x:c>
      <x:c r="AB117" s="120" t="n">
        <x:f>1-W117</x:f>
        <x:v>0</x:v>
      </x:c>
      <x:c r="AC117" s="120" t="n">
        <x:f>'RGS_Ground_Run'!O141</x:f>
        <x:v>5.632706897719269</x:v>
      </x:c>
      <x:c r="AD117" s="120" t="n">
        <x:f>'Edge_Run'!D141</x:f>
        <x:v>16.898120693157807</x:v>
      </x:c>
      <x:c r="AE117" s="120" t="n">
        <x:f>'RGS_Ground_Run'!D141</x:f>
        <x:v>300</x:v>
      </x:c>
      <x:c r="AF117" s="120" t="n">
        <x:f>'Edge_Run'!H141</x:f>
        <x:v>75</x:v>
      </x:c>
    </x:row>
    <x:row r="118">
      <x:c r="A118" s="120" t="n">
        <x:v>2</x:v>
      </x:c>
      <x:c r="B118" s="120" t="n">
        <x:v>17</x:v>
      </x:c>
      <x:c r="C118" s="120" t="n">
        <x:v>117</x:v>
      </x:c>
      <x:c r="D118" s="120" t="n">
        <x:v>1978</x:v>
      </x:c>
      <x:c r="E118" s="120" t="n">
        <x:v>1977</x:v>
      </x:c>
      <x:c r="F118" s="120" t="n">
        <x:v>0</x:v>
      </x:c>
      <x:c r="G118" s="120" t="str">
        <x:v>Normal</x:v>
      </x:c>
      <x:c r="H118" s="120" t="str">
        <x:v>Routine</x:v>
      </x:c>
      <x:c r="I118" s="120" t="n">
        <x:v>1</x:v>
      </x:c>
      <x:c r="J118" s="120" t="str">
        <x:v>CADC0872</x:v>
      </x:c>
      <x:c r="K118" s="120" t="n">
        <x:v>5</x:v>
      </x:c>
      <x:c r="L118" s="120" t="n">
        <x:v>185</x:v>
      </x:c>
      <x:c r="M118" s="120" t="n">
        <x:v>38</x:v>
      </x:c>
      <x:c r="N118" s="127" t="n">
        <x:v>0.5428571428571428</x:v>
      </x:c>
      <x:c r="O118" s="129" t="n">
        <x:f>'RGS_Ground_Run'!Q142</x:f>
        <x:v>48.29211620761066</x:v>
      </x:c>
      <x:c r="P118" s="129" t="n">
        <x:f>'Edge_Run'!O142</x:f>
        <x:v>36.473776820734656</x:v>
      </x:c>
      <x:c r="Q118" s="129" t="n">
        <x:f>O118-P118</x:f>
        <x:v>11.818339386876005</x:v>
      </x:c>
      <x:c r="R118" s="129" t="n">
        <x:f>'RGS_Ground_Run'!U142</x:f>
        <x:v>23.40178312595799</x:v>
      </x:c>
      <x:c r="S118" s="129" t="n">
        <x:f>'Edge_Run'!S142</x:f>
        <x:v>27.84277757577638</x:v>
      </x:c>
      <x:c r="T118" s="129" t="n">
        <x:f>'RGS_Ground_Run'!S142</x:f>
        <x:v>0</x:v>
      </x:c>
      <x:c r="U118" s="129" t="n">
        <x:f>'Edge_Run'!R142</x:f>
        <x:v>0</x:v>
      </x:c>
      <x:c r="V118" s="120" t="n">
        <x:f>'RGS_Ground_Run'!W142</x:f>
        <x:v>1</x:v>
      </x:c>
      <x:c r="W118" s="120" t="n">
        <x:f>'Edge_Run'!U142</x:f>
        <x:v>1</x:v>
      </x:c>
      <x:c r="X118" s="120" t="n">
        <x:f>'RGS_Ground_Run'!X142</x:f>
        <x:v>1</x:v>
      </x:c>
      <x:c r="Y118" s="120" t="n">
        <x:f>'Edge_Run'!V142</x:f>
        <x:v>1</x:v>
      </x:c>
      <x:c r="Z118" s="120" t="n">
        <x:f>Y118-X118</x:f>
        <x:v>0</x:v>
      </x:c>
      <x:c r="AA118" s="120" t="n">
        <x:f>1-V118</x:f>
        <x:v>0</x:v>
      </x:c>
      <x:c r="AB118" s="120" t="n">
        <x:f>1-W118</x:f>
        <x:v>0</x:v>
      </x:c>
      <x:c r="AC118" s="120" t="n">
        <x:f>'RGS_Ground_Run'!O142</x:f>
        <x:v>0.8703330816527688</x:v>
      </x:c>
      <x:c r="AD118" s="120" t="n">
        <x:f>'Edge_Run'!D142</x:f>
        <x:v>2.6109992449583066</x:v>
      </x:c>
      <x:c r="AE118" s="120" t="n">
        <x:f>'RGS_Ground_Run'!D142</x:f>
        <x:v>300</x:v>
      </x:c>
      <x:c r="AF118" s="120" t="n">
        <x:f>'Edge_Run'!H142</x:f>
        <x:v>75</x:v>
      </x:c>
    </x:row>
    <x:row r="119">
      <x:c r="A119" s="120" t="n">
        <x:v>2</x:v>
      </x:c>
      <x:c r="B119" s="120" t="n">
        <x:v>18</x:v>
      </x:c>
      <x:c r="C119" s="120" t="n">
        <x:v>118</x:v>
      </x:c>
      <x:c r="D119" s="120" t="n">
        <x:v>906</x:v>
      </x:c>
      <x:c r="E119" s="120" t="n">
        <x:v>905</x:v>
      </x:c>
      <x:c r="F119" s="120" t="n">
        <x:v>0</x:v>
      </x:c>
      <x:c r="G119" s="120" t="str">
        <x:v>Normal</x:v>
      </x:c>
      <x:c r="H119" s="120" t="str">
        <x:v>Routine</x:v>
      </x:c>
      <x:c r="I119" s="120" t="n">
        <x:v>0</x:v>
      </x:c>
      <x:c r="J119" s="120" t="str">
        <x:v>CADC0892</x:v>
      </x:c>
      <x:c r="K119" s="120" t="n">
        <x:v>1</x:v>
      </x:c>
      <x:c r="L119" s="120" t="n">
        <x:v>169</x:v>
      </x:c>
      <x:c r="M119" s="120" t="n">
        <x:v>170</x:v>
      </x:c>
      <x:c r="N119" s="127" t="n">
        <x:v>2.4285714285714284</x:v>
      </x:c>
      <x:c r="O119" s="129" t="n">
        <x:f>'RGS_Ground_Run'!Q143</x:f>
        <x:v>26.27166573005684</x:v>
      </x:c>
      <x:c r="P119" s="129" t="n">
        <x:f>'Edge_Run'!O143</x:f>
        <x:v>12.77499719017078</x:v>
      </x:c>
      <x:c r="Q119" s="129" t="n">
        <x:f>O119-P119</x:f>
        <x:v>13.496668539886059</x:v>
      </x:c>
      <x:c r="R119" s="129" t="n">
        <x:f>'RGS_Ground_Run'!U143</x:f>
        <x:v>0</x:v>
      </x:c>
      <x:c r="S119" s="129" t="n">
        <x:f>'Edge_Run'!S143</x:f>
        <x:v>0</x:v>
      </x:c>
      <x:c r="T119" s="129" t="n">
        <x:f>'RGS_Ground_Run'!S143</x:f>
        <x:v>0</x:v>
      </x:c>
      <x:c r="U119" s="129" t="n">
        <x:f>'Edge_Run'!R143</x:f>
        <x:v>0</x:v>
      </x:c>
      <x:c r="V119" s="120" t="n">
        <x:f>'RGS_Ground_Run'!W143</x:f>
        <x:v>1</x:v>
      </x:c>
      <x:c r="W119" s="120" t="n">
        <x:f>'Edge_Run'!U143</x:f>
        <x:v>1</x:v>
      </x:c>
      <x:c r="X119" s="120" t="n">
        <x:f>'RGS_Ground_Run'!X143</x:f>
        <x:v>1</x:v>
      </x:c>
      <x:c r="Y119" s="120" t="n">
        <x:f>'Edge_Run'!V143</x:f>
        <x:v>1</x:v>
      </x:c>
      <x:c r="Z119" s="120" t="n">
        <x:f>Y119-X119</x:f>
        <x:v>0</x:v>
      </x:c>
      <x:c r="AA119" s="120" t="n">
        <x:f>1-V119</x:f>
        <x:v>0</x:v>
      </x:c>
      <x:c r="AB119" s="120" t="n">
        <x:f>1-W119</x:f>
        <x:v>0</x:v>
      </x:c>
      <x:c r="AC119" s="120" t="n">
        <x:f>'RGS_Ground_Run'!O143</x:f>
        <x:v>2.251665730056941</x:v>
      </x:c>
      <x:c r="AD119" s="120" t="n">
        <x:f>'Edge_Run'!D143</x:f>
        <x:v>6.7549971901708235</x:v>
      </x:c>
      <x:c r="AE119" s="120" t="n">
        <x:f>'RGS_Ground_Run'!D143</x:f>
        <x:v>300</x:v>
      </x:c>
      <x:c r="AF119" s="120" t="n">
        <x:f>'Edge_Run'!H143</x:f>
        <x:v>75</x:v>
      </x:c>
    </x:row>
    <x:row r="120">
      <x:c r="A120" s="120" t="n">
        <x:v>2</x:v>
      </x:c>
      <x:c r="B120" s="120" t="n">
        <x:v>19</x:v>
      </x:c>
      <x:c r="C120" s="120" t="n">
        <x:v>119</x:v>
      </x:c>
      <x:c r="D120" s="120" t="n">
        <x:v>48</x:v>
      </x:c>
      <x:c r="E120" s="120" t="n">
        <x:v>47</x:v>
      </x:c>
      <x:c r="F120" s="120" t="n">
        <x:v>0</x:v>
      </x:c>
      <x:c r="G120" s="120" t="str">
        <x:v>Normal</x:v>
      </x:c>
      <x:c r="H120" s="120" t="str">
        <x:v>Routine</x:v>
      </x:c>
      <x:c r="I120" s="120" t="n">
        <x:v>1</x:v>
      </x:c>
      <x:c r="J120" s="120" t="str">
        <x:v>CADC0872</x:v>
      </x:c>
      <x:c r="K120" s="120" t="n">
        <x:v>1</x:v>
      </x:c>
      <x:c r="L120" s="120" t="n">
        <x:v>184</x:v>
      </x:c>
      <x:c r="M120" s="120" t="n">
        <x:v>185</x:v>
      </x:c>
      <x:c r="N120" s="127" t="n">
        <x:v>2.642857142857143</x:v>
      </x:c>
      <x:c r="O120" s="129" t="n">
        <x:f>'RGS_Ground_Run'!Q144</x:f>
        <x:v>28.186665703392237</x:v>
      </x:c>
      <x:c r="P120" s="129" t="n">
        <x:f>'Edge_Run'!O144</x:f>
        <x:v>18.51999711017652</x:v>
      </x:c>
      <x:c r="Q120" s="129" t="n">
        <x:f>O120-P120</x:f>
        <x:v>9.666668593215718</x:v>
      </x:c>
      <x:c r="R120" s="129" t="n">
        <x:f>'RGS_Ground_Run'!U144</x:f>
        <x:v>0</x:v>
      </x:c>
      <x:c r="S120" s="129" t="n">
        <x:f>'Edge_Run'!S144</x:f>
        <x:v>0</x:v>
      </x:c>
      <x:c r="T120" s="129" t="n">
        <x:f>'RGS_Ground_Run'!S144</x:f>
        <x:v>0</x:v>
      </x:c>
      <x:c r="U120" s="129" t="n">
        <x:f>'Edge_Run'!R144</x:f>
        <x:v>0</x:v>
      </x:c>
      <x:c r="V120" s="120" t="n">
        <x:f>'RGS_Ground_Run'!W144</x:f>
        <x:v>1</x:v>
      </x:c>
      <x:c r="W120" s="120" t="n">
        <x:f>'Edge_Run'!U144</x:f>
        <x:v>1</x:v>
      </x:c>
      <x:c r="X120" s="120" t="n">
        <x:f>'RGS_Ground_Run'!X144</x:f>
        <x:v>1</x:v>
      </x:c>
      <x:c r="Y120" s="120" t="n">
        <x:f>'Edge_Run'!V144</x:f>
        <x:v>1</x:v>
      </x:c>
      <x:c r="Z120" s="120" t="n">
        <x:f>Y120-X120</x:f>
        <x:v>0</x:v>
      </x:c>
      <x:c r="AA120" s="120" t="n">
        <x:f>1-V120</x:f>
        <x:v>0</x:v>
      </x:c>
      <x:c r="AB120" s="120" t="n">
        <x:f>1-W120</x:f>
        <x:v>0</x:v>
      </x:c>
      <x:c r="AC120" s="120" t="n">
        <x:f>'RGS_Ground_Run'!O144</x:f>
        <x:v>4.166665703392146</x:v>
      </x:c>
      <x:c r="AD120" s="120" t="n">
        <x:f>'Edge_Run'!D144</x:f>
        <x:v>12.499997110176439</x:v>
      </x:c>
      <x:c r="AE120" s="120" t="n">
        <x:f>'RGS_Ground_Run'!D144</x:f>
        <x:v>300</x:v>
      </x:c>
      <x:c r="AF120" s="120" t="n">
        <x:f>'Edge_Run'!H144</x:f>
        <x:v>75</x:v>
      </x:c>
    </x:row>
    <x:row r="121">
      <x:c r="A121" s="120" t="n">
        <x:v>2</x:v>
      </x:c>
      <x:c r="B121" s="120" t="n">
        <x:v>20</x:v>
      </x:c>
      <x:c r="C121" s="120" t="n">
        <x:v>120</x:v>
      </x:c>
      <x:c r="D121" s="120" t="n">
        <x:v>426</x:v>
      </x:c>
      <x:c r="E121" s="120" t="n">
        <x:v>425</x:v>
      </x:c>
      <x:c r="F121" s="120" t="n">
        <x:v>0</x:v>
      </x:c>
      <x:c r="G121" s="120" t="str">
        <x:v>Normal</x:v>
      </x:c>
      <x:c r="H121" s="120" t="str">
        <x:v>Routine</x:v>
      </x:c>
      <x:c r="I121" s="120" t="n">
        <x:v>1</x:v>
      </x:c>
      <x:c r="J121" s="120" t="str">
        <x:v>CADC0884</x:v>
      </x:c>
      <x:c r="K121" s="120" t="n">
        <x:v>5</x:v>
      </x:c>
      <x:c r="L121" s="120" t="n">
        <x:v>530</x:v>
      </x:c>
      <x:c r="M121" s="120" t="n">
        <x:v>107</x:v>
      </x:c>
      <x:c r="N121" s="127" t="n">
        <x:v>1.5285714285714285</x:v>
      </x:c>
      <x:c r="O121" s="129" t="n">
        <x:f>'RGS_Ground_Run'!Q145</x:f>
        <x:v>40.32408771442579</x:v>
      </x:c>
      <x:c r="P121" s="129" t="n">
        <x:f>'Edge_Run'!O145</x:f>
        <x:v>14.92263237243992</x:v>
      </x:c>
      <x:c r="Q121" s="129" t="n">
        <x:f>O121-P121</x:f>
        <x:v>25.401455341985866</x:v>
      </x:c>
      <x:c r="R121" s="129" t="n">
        <x:f>'RGS_Ground_Run'!U145</x:f>
        <x:v>14.402635262263402</x:v>
      </x:c>
      <x:c r="S121" s="129" t="n">
        <x:f>'Edge_Run'!S145</x:f>
        <x:v>3.198275015952504</x:v>
      </x:c>
      <x:c r="T121" s="129" t="n">
        <x:f>'RGS_Ground_Run'!S145</x:f>
        <x:v>0</x:v>
      </x:c>
      <x:c r="U121" s="129" t="n">
        <x:f>'Edge_Run'!R145</x:f>
        <x:v>0</x:v>
      </x:c>
      <x:c r="V121" s="120" t="n">
        <x:f>'RGS_Ground_Run'!W145</x:f>
        <x:v>1</x:v>
      </x:c>
      <x:c r="W121" s="120" t="n">
        <x:f>'Edge_Run'!U145</x:f>
        <x:v>1</x:v>
      </x:c>
      <x:c r="X121" s="120" t="n">
        <x:f>'RGS_Ground_Run'!X145</x:f>
        <x:v>1</x:v>
      </x:c>
      <x:c r="Y121" s="120" t="n">
        <x:f>'Edge_Run'!V145</x:f>
        <x:v>1</x:v>
      </x:c>
      <x:c r="Z121" s="120" t="n">
        <x:f>Y121-X121</x:f>
        <x:v>0</x:v>
      </x:c>
      <x:c r="AA121" s="120" t="n">
        <x:f>1-V121</x:f>
        <x:v>0</x:v>
      </x:c>
      <x:c r="AB121" s="120" t="n">
        <x:f>1-W121</x:f>
        <x:v>0</x:v>
      </x:c>
      <x:c r="AC121" s="120" t="n">
        <x:f>'RGS_Ground_Run'!O145</x:f>
        <x:v>1.9014524521624507</x:v>
      </x:c>
      <x:c r="AD121" s="120" t="n">
        <x:f>'Edge_Run'!D145</x:f>
        <x:v>5.704357356487352</x:v>
      </x:c>
      <x:c r="AE121" s="120" t="n">
        <x:f>'RGS_Ground_Run'!D145</x:f>
        <x:v>300</x:v>
      </x:c>
      <x:c r="AF121" s="120" t="n">
        <x:f>'Edge_Run'!H145</x:f>
        <x:v>75</x:v>
      </x:c>
    </x:row>
    <x:row r="122">
      <x:c r="A122" s="120" t="n">
        <x:v>2</x:v>
      </x:c>
      <x:c r="B122" s="120" t="n">
        <x:v>21</x:v>
      </x:c>
      <x:c r="C122" s="120" t="n">
        <x:v>121</x:v>
      </x:c>
      <x:c r="D122" s="120" t="n">
        <x:v>1583</x:v>
      </x:c>
      <x:c r="E122" s="120" t="n">
        <x:v>1582</x:v>
      </x:c>
      <x:c r="F122" s="120" t="n">
        <x:v>1</x:v>
      </x:c>
      <x:c r="G122" s="120" t="str">
        <x:v>Anomalous</x:v>
      </x:c>
      <x:c r="H122" s="120" t="str">
        <x:v>Priority</x:v>
      </x:c>
      <x:c r="I122" s="120" t="n">
        <x:v>1</x:v>
      </x:c>
      <x:c r="J122" s="120" t="str">
        <x:v>CADC0888</x:v>
      </x:c>
      <x:c r="K122" s="120" t="n">
        <x:v>5</x:v>
      </x:c>
      <x:c r="L122" s="120" t="n">
        <x:v>155</x:v>
      </x:c>
      <x:c r="M122" s="120" t="n">
        <x:v>32</x:v>
      </x:c>
      <x:c r="N122" s="127" t="n">
        <x:v>0.45714285714285713</x:v>
      </x:c>
      <x:c r="O122" s="129" t="n">
        <x:f>'RGS_Ground_Run'!Q146</x:f>
        <x:v>57.63805524102577</x:v>
      </x:c>
      <x:c r="P122" s="129" t="n">
        <x:f>'Edge_Run'!O146</x:f>
        <x:v>23.78370383748893</x:v>
      </x:c>
      <x:c r="Q122" s="129" t="n">
        <x:f>O122-P122</x:f>
        <x:v>33.85435140353684</x:v>
      </x:c>
      <x:c r="R122" s="129" t="n">
        <x:f>'RGS_Ground_Run'!U146</x:f>
        <x:v>27.696820628529395</x:v>
      </x:c>
      <x:c r="S122" s="129" t="n">
        <x:f>'Edge_Run'!S146</x:f>
        <x:v>0</x:v>
      </x:c>
      <x:c r="T122" s="129" t="n">
        <x:f>'RGS_Ground_Run'!S146</x:f>
        <x:v>0</x:v>
      </x:c>
      <x:c r="U122" s="129" t="n">
        <x:f>'Edge_Run'!R146</x:f>
        <x:v>0</x:v>
      </x:c>
      <x:c r="V122" s="120" t="n">
        <x:f>'RGS_Ground_Run'!W146</x:f>
        <x:v>1</x:v>
      </x:c>
      <x:c r="W122" s="120" t="n">
        <x:f>'Edge_Run'!U146</x:f>
        <x:v>1</x:v>
      </x:c>
      <x:c r="X122" s="120" t="n">
        <x:f>'RGS_Ground_Run'!X146</x:f>
        <x:v>1</x:v>
      </x:c>
      <x:c r="Y122" s="120" t="n">
        <x:f>'Edge_Run'!V146</x:f>
        <x:v>1</x:v>
      </x:c>
      <x:c r="Z122" s="120" t="n">
        <x:f>Y122-X122</x:f>
        <x:v>0</x:v>
      </x:c>
      <x:c r="AA122" s="120" t="n">
        <x:f>1-V122</x:f>
        <x:v>0</x:v>
      </x:c>
      <x:c r="AB122" s="120" t="n">
        <x:f>1-W122</x:f>
        <x:v>0</x:v>
      </x:c>
      <x:c r="AC122" s="120" t="n">
        <x:f>'RGS_Ground_Run'!O146</x:f>
        <x:v>5.921234612496285</x:v>
      </x:c>
      <x:c r="AD122" s="120" t="n">
        <x:f>'Edge_Run'!D146</x:f>
        <x:v>17.763703837488855</x:v>
      </x:c>
      <x:c r="AE122" s="120" t="n">
        <x:f>'RGS_Ground_Run'!D146</x:f>
        <x:v>300</x:v>
      </x:c>
      <x:c r="AF122" s="120" t="n">
        <x:f>'Edge_Run'!H146</x:f>
        <x:v>75</x:v>
      </x:c>
    </x:row>
    <x:row r="123">
      <x:c r="A123" s="120" t="n">
        <x:v>2</x:v>
      </x:c>
      <x:c r="B123" s="120" t="n">
        <x:v>22</x:v>
      </x:c>
      <x:c r="C123" s="120" t="n">
        <x:v>122</x:v>
      </x:c>
      <x:c r="D123" s="120" t="n">
        <x:v>313</x:v>
      </x:c>
      <x:c r="E123" s="120" t="n">
        <x:v>312</x:v>
      </x:c>
      <x:c r="F123" s="120" t="n">
        <x:v>1</x:v>
      </x:c>
      <x:c r="G123" s="120" t="str">
        <x:v>Anomalous</x:v>
      </x:c>
      <x:c r="H123" s="120" t="str">
        <x:v>Priority</x:v>
      </x:c>
      <x:c r="I123" s="120" t="n">
        <x:v>1</x:v>
      </x:c>
      <x:c r="J123" s="120" t="str">
        <x:v>CADC0874</x:v>
      </x:c>
      <x:c r="K123" s="120" t="n">
        <x:v>1</x:v>
      </x:c>
      <x:c r="L123" s="120" t="n">
        <x:v>650</x:v>
      </x:c>
      <x:c r="M123" s="120" t="n">
        <x:v>651</x:v>
      </x:c>
      <x:c r="N123" s="127" t="n">
        <x:v>9.3</x:v>
      </x:c>
      <x:c r="O123" s="129" t="n">
        <x:f>'RGS_Ground_Run'!Q147</x:f>
        <x:v>60.120688259895815</x:v>
      </x:c>
      <x:c r="P123" s="129" t="n">
        <x:f>'Edge_Run'!O147</x:f>
        <x:v>12.906380452953044</x:v>
      </x:c>
      <x:c r="Q123" s="129" t="n">
        <x:f>O123-P123</x:f>
        <x:v>47.21430780694277</x:v>
      </x:c>
      <x:c r="R123" s="129" t="n">
        <x:f>'RGS_Ground_Run'!U147</x:f>
        <x:v>34.81949724399351</x:v>
      </x:c>
      <x:c r="S123" s="129" t="n">
        <x:f>'Edge_Run'!S147</x:f>
        <x:v>3.042807405245867</x:v>
      </x:c>
      <x:c r="T123" s="129" t="n">
        <x:f>'RGS_Ground_Run'!S147</x:f>
        <x:v>0</x:v>
      </x:c>
      <x:c r="U123" s="129" t="n">
        <x:f>'Edge_Run'!R147</x:f>
        <x:v>0</x:v>
      </x:c>
      <x:c r="V123" s="120" t="n">
        <x:f>'RGS_Ground_Run'!W147</x:f>
        <x:v>1</x:v>
      </x:c>
      <x:c r="W123" s="120" t="n">
        <x:f>'Edge_Run'!U147</x:f>
        <x:v>1</x:v>
      </x:c>
      <x:c r="X123" s="120" t="n">
        <x:f>'RGS_Ground_Run'!X147</x:f>
        <x:v>1</x:v>
      </x:c>
      <x:c r="Y123" s="120" t="n">
        <x:f>'Edge_Run'!V147</x:f>
        <x:v>1</x:v>
      </x:c>
      <x:c r="Z123" s="120" t="n">
        <x:f>Y123-X123</x:f>
        <x:v>0</x:v>
      </x:c>
      <x:c r="AA123" s="120" t="n">
        <x:f>1-V123</x:f>
        <x:v>0</x:v>
      </x:c>
      <x:c r="AB123" s="120" t="n">
        <x:f>1-W123</x:f>
        <x:v>0</x:v>
      </x:c>
      <x:c r="AC123" s="120" t="n">
        <x:f>'RGS_Ground_Run'!O147</x:f>
        <x:v>1.281191015902401</x:v>
      </x:c>
      <x:c r="AD123" s="120" t="n">
        <x:f>'Edge_Run'!D147</x:f>
        <x:v>3.8435730477072028</x:v>
      </x:c>
      <x:c r="AE123" s="120" t="n">
        <x:f>'RGS_Ground_Run'!D147</x:f>
        <x:v>300</x:v>
      </x:c>
      <x:c r="AF123" s="120" t="n">
        <x:f>'Edge_Run'!H147</x:f>
        <x:v>75</x:v>
      </x:c>
    </x:row>
    <x:row r="124">
      <x:c r="A124" s="120" t="n">
        <x:v>2</x:v>
      </x:c>
      <x:c r="B124" s="120" t="n">
        <x:v>23</x:v>
      </x:c>
      <x:c r="C124" s="120" t="n">
        <x:v>123</x:v>
      </x:c>
      <x:c r="D124" s="120" t="n">
        <x:v>113</x:v>
      </x:c>
      <x:c r="E124" s="120" t="n">
        <x:v>112</x:v>
      </x:c>
      <x:c r="F124" s="120" t="n">
        <x:v>0</x:v>
      </x:c>
      <x:c r="G124" s="120" t="str">
        <x:v>Normal</x:v>
      </x:c>
      <x:c r="H124" s="120" t="str">
        <x:v>Routine</x:v>
      </x:c>
      <x:c r="I124" s="120" t="n">
        <x:v>0</x:v>
      </x:c>
      <x:c r="J124" s="120" t="str">
        <x:v>CADC0872</x:v>
      </x:c>
      <x:c r="K124" s="120" t="n">
        <x:v>1</x:v>
      </x:c>
      <x:c r="L124" s="120" t="n">
        <x:v>159</x:v>
      </x:c>
      <x:c r="M124" s="120" t="n">
        <x:v>160</x:v>
      </x:c>
      <x:c r="N124" s="127" t="n">
        <x:v>2.2857142857142856</x:v>
      </x:c>
      <x:c r="O124" s="129" t="n">
        <x:f>'RGS_Ground_Run'!Q148</x:f>
        <x:v>202.28029083419779</x:v>
      </x:c>
      <x:c r="P124" s="129" t="n">
        <x:f>'Edge_Run'!O148</x:f>
        <x:v>10.566641189934217</x:v>
      </x:c>
      <x:c r="Q124" s="129" t="n">
        <x:f>O124-P124</x:f>
        <x:v>191.71364964426357</x:v>
      </x:c>
      <x:c r="R124" s="129" t="n">
        <x:f>'RGS_Ground_Run'!U148</x:f>
        <x:v>177.12819820976256</x:v>
      </x:c>
      <x:c r="S124" s="129" t="n">
        <x:f>'Edge_Run'!S148</x:f>
        <x:v>1.1503633166287273</x:v>
      </x:c>
      <x:c r="T124" s="129" t="n">
        <x:f>'RGS_Ground_Run'!S148</x:f>
        <x:v>126.64844022878788</x:v>
      </x:c>
      <x:c r="U124" s="129" t="n">
        <x:f>'Edge_Run'!R148</x:f>
        <x:v>0</x:v>
      </x:c>
      <x:c r="V124" s="120" t="n">
        <x:f>'RGS_Ground_Run'!W148</x:f>
        <x:v>1</x:v>
      </x:c>
      <x:c r="W124" s="120" t="n">
        <x:f>'Edge_Run'!U148</x:f>
        <x:v>1</x:v>
      </x:c>
      <x:c r="X124" s="120" t="n">
        <x:f>'RGS_Ground_Run'!X148</x:f>
        <x:v>0</x:v>
      </x:c>
      <x:c r="Y124" s="120" t="n">
        <x:f>'Edge_Run'!V148</x:f>
        <x:v>1</x:v>
      </x:c>
      <x:c r="Z124" s="120" t="n">
        <x:f>Y124-X124</x:f>
        <x:v>1</x:v>
      </x:c>
      <x:c r="AA124" s="120" t="n">
        <x:f>1-V124</x:f>
        <x:v>0</x:v>
      </x:c>
      <x:c r="AB124" s="120" t="n">
        <x:f>1-W124</x:f>
        <x:v>0</x:v>
      </x:c>
      <x:c r="AC124" s="120" t="n">
        <x:f>'RGS_Ground_Run'!O148</x:f>
        <x:v>1.1320926244351432</x:v>
      </x:c>
      <x:c r="AD124" s="120" t="n">
        <x:f>'Edge_Run'!D148</x:f>
        <x:v>3.3962778733054297</x:v>
      </x:c>
      <x:c r="AE124" s="120" t="n">
        <x:f>'RGS_Ground_Run'!D148</x:f>
        <x:v>300</x:v>
      </x:c>
      <x:c r="AF124" s="120" t="n">
        <x:f>'Edge_Run'!H148</x:f>
        <x:v>75</x:v>
      </x:c>
    </x:row>
    <x:row r="125">
      <x:c r="A125" s="120" t="n">
        <x:v>2</x:v>
      </x:c>
      <x:c r="B125" s="120" t="n">
        <x:v>24</x:v>
      </x:c>
      <x:c r="C125" s="120" t="n">
        <x:v>124</x:v>
      </x:c>
      <x:c r="D125" s="120" t="n">
        <x:v>1791</x:v>
      </x:c>
      <x:c r="E125" s="120" t="n">
        <x:v>1790</x:v>
      </x:c>
      <x:c r="F125" s="120" t="n">
        <x:v>0</x:v>
      </x:c>
      <x:c r="G125" s="120" t="str">
        <x:v>Normal</x:v>
      </x:c>
      <x:c r="H125" s="120" t="str">
        <x:v>Routine</x:v>
      </x:c>
      <x:c r="I125" s="120" t="n">
        <x:v>1</x:v>
      </x:c>
      <x:c r="J125" s="120" t="str">
        <x:v>CADC0894</x:v>
      </x:c>
      <x:c r="K125" s="120" t="n">
        <x:v>1</x:v>
      </x:c>
      <x:c r="L125" s="120" t="n">
        <x:v>707</x:v>
      </x:c>
      <x:c r="M125" s="120" t="n">
        <x:v>708</x:v>
      </x:c>
      <x:c r="N125" s="127" t="n">
        <x:v>10.114285714285714</x:v>
      </x:c>
      <x:c r="O125" s="129" t="n">
        <x:f>'RGS_Ground_Run'!Q149</x:f>
        <x:v>102.24599796013081</x:v>
      </x:c>
      <x:c r="P125" s="129" t="n">
        <x:f>'Edge_Run'!O149</x:f>
        <x:v>51.53343459336929</x:v>
      </x:c>
      <x:c r="Q125" s="129" t="n">
        <x:f>O125-P125</x:f>
        <x:v>50.712563366761515</x:v>
      </x:c>
      <x:c r="R125" s="129" t="n">
        <x:f>'RGS_Ground_Run'!U149</x:f>
        <x:v>69.5334345933693</x:v>
      </x:c>
      <x:c r="S125" s="129" t="n">
        <x:f>'Edge_Run'!S149</x:f>
        <x:v>19.435744493084712</x:v>
      </x:c>
      <x:c r="T125" s="129" t="n">
        <x:f>'RGS_Ground_Run'!S149</x:f>
        <x:v>0</x:v>
      </x:c>
      <x:c r="U125" s="129" t="n">
        <x:f>'Edge_Run'!R149</x:f>
        <x:v>19.435744493084712</x:v>
      </x:c>
      <x:c r="V125" s="120" t="n">
        <x:f>'RGS_Ground_Run'!W149</x:f>
        <x:v>1</x:v>
      </x:c>
      <x:c r="W125" s="120" t="n">
        <x:f>'Edge_Run'!U149</x:f>
        <x:v>1</x:v>
      </x:c>
      <x:c r="X125" s="120" t="n">
        <x:f>'RGS_Ground_Run'!X149</x:f>
        <x:v>1</x:v>
      </x:c>
      <x:c r="Y125" s="120" t="n">
        <x:f>'Edge_Run'!V149</x:f>
        <x:v>1</x:v>
      </x:c>
      <x:c r="Z125" s="120" t="n">
        <x:f>Y125-X125</x:f>
        <x:v>0</x:v>
      </x:c>
      <x:c r="AA125" s="120" t="n">
        <x:f>1-V125</x:f>
        <x:v>0</x:v>
      </x:c>
      <x:c r="AB125" s="120" t="n">
        <x:f>1-W125</x:f>
        <x:v>0</x:v>
      </x:c>
      <x:c r="AC125" s="120" t="n">
        <x:f>'RGS_Ground_Run'!O149</x:f>
        <x:v>8.692563366761537</x:v>
      </x:c>
      <x:c r="AD125" s="120" t="n">
        <x:f>'Edge_Run'!D149</x:f>
        <x:v>26.07769010028461</x:v>
      </x:c>
      <x:c r="AE125" s="120" t="n">
        <x:f>'RGS_Ground_Run'!D149</x:f>
        <x:v>300</x:v>
      </x:c>
      <x:c r="AF125" s="120" t="n">
        <x:f>'Edge_Run'!H149</x:f>
        <x:v>75</x:v>
      </x:c>
    </x:row>
    <x:row r="126">
      <x:c r="A126" s="120" t="n">
        <x:v>2</x:v>
      </x:c>
      <x:c r="B126" s="120" t="n">
        <x:v>25</x:v>
      </x:c>
      <x:c r="C126" s="120" t="n">
        <x:v>125</x:v>
      </x:c>
      <x:c r="D126" s="120" t="n">
        <x:v>1028</x:v>
      </x:c>
      <x:c r="E126" s="120" t="n">
        <x:v>1027</x:v>
      </x:c>
      <x:c r="F126" s="120" t="n">
        <x:v>0</x:v>
      </x:c>
      <x:c r="G126" s="120" t="str">
        <x:v>Normal</x:v>
      </x:c>
      <x:c r="H126" s="120" t="str">
        <x:v>Routine</x:v>
      </x:c>
      <x:c r="I126" s="120" t="n">
        <x:v>1</x:v>
      </x:c>
      <x:c r="J126" s="120" t="str">
        <x:v>CADC0873</x:v>
      </x:c>
      <x:c r="K126" s="120" t="n">
        <x:v>5</x:v>
      </x:c>
      <x:c r="L126" s="120" t="n">
        <x:v>990</x:v>
      </x:c>
      <x:c r="M126" s="120" t="n">
        <x:v>199</x:v>
      </x:c>
      <x:c r="N126" s="127" t="n">
        <x:v>2.842857142857143</x:v>
      </x:c>
      <x:c r="O126" s="129" t="n">
        <x:f>'RGS_Ground_Run'!Q150</x:f>
        <x:v>37.81582562586618</x:v>
      </x:c>
      <x:c r="P126" s="129" t="n">
        <x:f>'Edge_Run'!O150</x:f>
        <x:v>6.442051732877417</x:v>
      </x:c>
      <x:c r="Q126" s="129" t="n">
        <x:f>O126-P126</x:f>
        <x:v>31.373773892988766</x:v>
      </x:c>
      <x:c r="R126" s="129" t="n">
        <x:f>'RGS_Ground_Run'!U150</x:f>
        <x:v>13.655141714907131</x:v>
      </x:c>
      <x:c r="S126" s="129" t="n">
        <x:f>'Edge_Run'!S150</x:f>
        <x:v>0</x:v>
      </x:c>
      <x:c r="T126" s="129" t="n">
        <x:f>'RGS_Ground_Run'!S150</x:f>
        <x:v>0</x:v>
      </x:c>
      <x:c r="U126" s="129" t="n">
        <x:f>'Edge_Run'!R150</x:f>
        <x:v>0</x:v>
      </x:c>
      <x:c r="V126" s="120" t="n">
        <x:f>'RGS_Ground_Run'!W150</x:f>
        <x:v>1</x:v>
      </x:c>
      <x:c r="W126" s="120" t="n">
        <x:f>'Edge_Run'!U150</x:f>
        <x:v>1</x:v>
      </x:c>
      <x:c r="X126" s="120" t="n">
        <x:f>'RGS_Ground_Run'!X150</x:f>
        <x:v>1</x:v>
      </x:c>
      <x:c r="Y126" s="120" t="n">
        <x:f>'Edge_Run'!V150</x:f>
        <x:v>1</x:v>
      </x:c>
      <x:c r="Z126" s="120" t="n">
        <x:f>Y126-X126</x:f>
        <x:v>0</x:v>
      </x:c>
      <x:c r="AA126" s="120" t="n">
        <x:f>1-V126</x:f>
        <x:v>0</x:v>
      </x:c>
      <x:c r="AB126" s="120" t="n">
        <x:f>1-W126</x:f>
        <x:v>0</x:v>
      </x:c>
      <x:c r="AC126" s="120" t="n">
        <x:f>'RGS_Ground_Run'!O150</x:f>
        <x:v>0.1406839109591394</x:v>
      </x:c>
      <x:c r="AD126" s="120" t="n">
        <x:f>'Edge_Run'!D150</x:f>
        <x:v>0.4220517328774182</x:v>
      </x:c>
      <x:c r="AE126" s="120" t="n">
        <x:f>'RGS_Ground_Run'!D150</x:f>
        <x:v>300</x:v>
      </x:c>
      <x:c r="AF126" s="120" t="n">
        <x:f>'Edge_Run'!H150</x:f>
        <x:v>75</x:v>
      </x:c>
    </x:row>
    <x:row r="127">
      <x:c r="A127" s="120" t="n">
        <x:v>2</x:v>
      </x:c>
      <x:c r="B127" s="120" t="n">
        <x:v>26</x:v>
      </x:c>
      <x:c r="C127" s="120" t="n">
        <x:v>126</x:v>
      </x:c>
      <x:c r="D127" s="120" t="n">
        <x:v>1920</x:v>
      </x:c>
      <x:c r="E127" s="120" t="n">
        <x:v>1919</x:v>
      </x:c>
      <x:c r="F127" s="120" t="n">
        <x:v>0</x:v>
      </x:c>
      <x:c r="G127" s="120" t="str">
        <x:v>Normal</x:v>
      </x:c>
      <x:c r="H127" s="120" t="str">
        <x:v>Routine</x:v>
      </x:c>
      <x:c r="I127" s="120" t="n">
        <x:v>1</x:v>
      </x:c>
      <x:c r="J127" s="120" t="str">
        <x:v>CADC0872</x:v>
      </x:c>
      <x:c r="K127" s="120" t="n">
        <x:v>5</x:v>
      </x:c>
      <x:c r="L127" s="120" t="n">
        <x:v>90</x:v>
      </x:c>
      <x:c r="M127" s="120" t="n">
        <x:v>19</x:v>
      </x:c>
      <x:c r="N127" s="127" t="n">
        <x:v>0.2714285714285714</x:v>
      </x:c>
      <x:c r="O127" s="129" t="n">
        <x:f>'RGS_Ground_Run'!Q151</x:f>
        <x:v>55.24275546258491</x:v>
      </x:c>
      <x:c r="P127" s="129" t="n">
        <x:f>'Edge_Run'!O151</x:f>
        <x:v>28.339244568660888</x:v>
      </x:c>
      <x:c r="Q127" s="129" t="n">
        <x:f>O127-P127</x:f>
        <x:v>26.90351089392402</x:v>
      </x:c>
      <x:c r="R127" s="129" t="n">
        <x:f>'RGS_Ground_Run'!U151</x:f>
        <x:v>23.783007273031217</x:v>
      </x:c>
      <x:c r="S127" s="129" t="n">
        <x:f>'Edge_Run'!S151</x:f>
        <x:v>0</x:v>
      </x:c>
      <x:c r="T127" s="129" t="n">
        <x:f>'RGS_Ground_Run'!S151</x:f>
        <x:v>0</x:v>
      </x:c>
      <x:c r="U127" s="129" t="n">
        <x:f>'Edge_Run'!R151</x:f>
        <x:v>0</x:v>
      </x:c>
      <x:c r="V127" s="120" t="n">
        <x:f>'RGS_Ground_Run'!W151</x:f>
        <x:v>1</x:v>
      </x:c>
      <x:c r="W127" s="120" t="n">
        <x:f>'Edge_Run'!U151</x:f>
        <x:v>1</x:v>
      </x:c>
      <x:c r="X127" s="120" t="n">
        <x:f>'RGS_Ground_Run'!X151</x:f>
        <x:v>1</x:v>
      </x:c>
      <x:c r="Y127" s="120" t="n">
        <x:f>'Edge_Run'!V151</x:f>
        <x:v>1</x:v>
      </x:c>
      <x:c r="Z127" s="120" t="n">
        <x:f>Y127-X127</x:f>
        <x:v>0</x:v>
      </x:c>
      <x:c r="AA127" s="120" t="n">
        <x:f>1-V127</x:f>
        <x:v>0</x:v>
      </x:c>
      <x:c r="AB127" s="120" t="n">
        <x:f>1-W127</x:f>
        <x:v>0</x:v>
      </x:c>
      <x:c r="AC127" s="120" t="n">
        <x:f>'RGS_Ground_Run'!O151</x:f>
        <x:v>7.439748189553662</x:v>
      </x:c>
      <x:c r="AD127" s="120" t="n">
        <x:f>'Edge_Run'!D151</x:f>
        <x:v>22.319244568660988</x:v>
      </x:c>
      <x:c r="AE127" s="120" t="n">
        <x:f>'RGS_Ground_Run'!D151</x:f>
        <x:v>300</x:v>
      </x:c>
      <x:c r="AF127" s="120" t="n">
        <x:f>'Edge_Run'!H151</x:f>
        <x:v>75</x:v>
      </x:c>
    </x:row>
    <x:row r="128">
      <x:c r="A128" s="120" t="n">
        <x:v>2</x:v>
      </x:c>
      <x:c r="B128" s="120" t="n">
        <x:v>27</x:v>
      </x:c>
      <x:c r="C128" s="120" t="n">
        <x:v>127</x:v>
      </x:c>
      <x:c r="D128" s="120" t="n">
        <x:v>771</x:v>
      </x:c>
      <x:c r="E128" s="120" t="n">
        <x:v>770</x:v>
      </x:c>
      <x:c r="F128" s="120" t="n">
        <x:v>0</x:v>
      </x:c>
      <x:c r="G128" s="120" t="str">
        <x:v>Normal</x:v>
      </x:c>
      <x:c r="H128" s="120" t="str">
        <x:v>Routine</x:v>
      </x:c>
      <x:c r="I128" s="120" t="n">
        <x:v>1</x:v>
      </x:c>
      <x:c r="J128" s="120" t="str">
        <x:v>CADC0874</x:v>
      </x:c>
      <x:c r="K128" s="120" t="n">
        <x:v>5</x:v>
      </x:c>
      <x:c r="L128" s="120" t="n">
        <x:v>240</x:v>
      </x:c>
      <x:c r="M128" s="120" t="n">
        <x:v>49</x:v>
      </x:c>
      <x:c r="N128" s="127" t="n">
        <x:v>0.7</x:v>
      </x:c>
      <x:c r="O128" s="129" t="n">
        <x:f>'RGS_Ground_Run'!Q152</x:f>
        <x:v>26.377943464134432</x:v>
      </x:c>
      <x:c r="P128" s="129" t="n">
        <x:f>'Edge_Run'!O152</x:f>
        <x:v>13.09383039240356</x:v>
      </x:c>
      <x:c r="Q128" s="129" t="n">
        <x:f>O128-P128</x:f>
        <x:v>13.284113071730872</x:v>
      </x:c>
      <x:c r="R128" s="129" t="n">
        <x:f>'RGS_Ground_Run'!U152</x:f>
        <x:v>0</x:v>
      </x:c>
      <x:c r="S128" s="129" t="n">
        <x:f>'Edge_Run'!S152</x:f>
        <x:v>0</x:v>
      </x:c>
      <x:c r="T128" s="129" t="n">
        <x:f>'RGS_Ground_Run'!S152</x:f>
        <x:v>0</x:v>
      </x:c>
      <x:c r="U128" s="129" t="n">
        <x:f>'Edge_Run'!R152</x:f>
        <x:v>0</x:v>
      </x:c>
      <x:c r="V128" s="120" t="n">
        <x:f>'RGS_Ground_Run'!W152</x:f>
        <x:v>1</x:v>
      </x:c>
      <x:c r="W128" s="120" t="n">
        <x:f>'Edge_Run'!U152</x:f>
        <x:v>1</x:v>
      </x:c>
      <x:c r="X128" s="120" t="n">
        <x:f>'RGS_Ground_Run'!X152</x:f>
        <x:v>1</x:v>
      </x:c>
      <x:c r="Y128" s="120" t="n">
        <x:f>'Edge_Run'!V152</x:f>
        <x:v>1</x:v>
      </x:c>
      <x:c r="Z128" s="120" t="n">
        <x:f>Y128-X128</x:f>
        <x:v>0</x:v>
      </x:c>
      <x:c r="AA128" s="120" t="n">
        <x:f>1-V128</x:f>
        <x:v>0</x:v>
      </x:c>
      <x:c r="AB128" s="120" t="n">
        <x:f>1-W128</x:f>
        <x:v>0</x:v>
      </x:c>
      <x:c r="AC128" s="120" t="n">
        <x:f>'RGS_Ground_Run'!O152</x:f>
        <x:v>2.3579434641345514</x:v>
      </x:c>
      <x:c r="AD128" s="120" t="n">
        <x:f>'Edge_Run'!D152</x:f>
        <x:v>7.073830392403654</x:v>
      </x:c>
      <x:c r="AE128" s="120" t="n">
        <x:f>'RGS_Ground_Run'!D152</x:f>
        <x:v>300</x:v>
      </x:c>
      <x:c r="AF128" s="120" t="n">
        <x:f>'Edge_Run'!H152</x:f>
        <x:v>75</x:v>
      </x:c>
    </x:row>
    <x:row r="129">
      <x:c r="A129" s="120" t="n">
        <x:v>2</x:v>
      </x:c>
      <x:c r="B129" s="120" t="n">
        <x:v>28</x:v>
      </x:c>
      <x:c r="C129" s="120" t="n">
        <x:v>128</x:v>
      </x:c>
      <x:c r="D129" s="120" t="n">
        <x:v>75</x:v>
      </x:c>
      <x:c r="E129" s="120" t="n">
        <x:v>74</x:v>
      </x:c>
      <x:c r="F129" s="120" t="n">
        <x:v>1</x:v>
      </x:c>
      <x:c r="G129" s="120" t="str">
        <x:v>Anomalous</x:v>
      </x:c>
      <x:c r="H129" s="120" t="str">
        <x:v>Priority</x:v>
      </x:c>
      <x:c r="I129" s="120" t="n">
        <x:v>1</x:v>
      </x:c>
      <x:c r="J129" s="120" t="str">
        <x:v>CADC0872</x:v>
      </x:c>
      <x:c r="K129" s="120" t="n">
        <x:v>1</x:v>
      </x:c>
      <x:c r="L129" s="120" t="n">
        <x:v>190</x:v>
      </x:c>
      <x:c r="M129" s="120" t="n">
        <x:v>191</x:v>
      </x:c>
      <x:c r="N129" s="127" t="n">
        <x:v>2.7285714285714286</x:v>
      </x:c>
      <x:c r="O129" s="129" t="n">
        <x:f>'RGS_Ground_Run'!Q153</x:f>
        <x:v>27.99835381889193</x:v>
      </x:c>
      <x:c r="P129" s="129" t="n">
        <x:f>'Edge_Run'!O153</x:f>
        <x:v>17.95506145667605</x:v>
      </x:c>
      <x:c r="Q129" s="129" t="n">
        <x:f>O129-P129</x:f>
        <x:v>10.04329236221588</x:v>
      </x:c>
      <x:c r="R129" s="129" t="n">
        <x:f>'RGS_Ground_Run'!U153</x:f>
        <x:v>0</x:v>
      </x:c>
      <x:c r="S129" s="129" t="n">
        <x:f>'Edge_Run'!S153</x:f>
        <x:v>0</x:v>
      </x:c>
      <x:c r="T129" s="129" t="n">
        <x:f>'RGS_Ground_Run'!S153</x:f>
        <x:v>0</x:v>
      </x:c>
      <x:c r="U129" s="129" t="n">
        <x:f>'Edge_Run'!R153</x:f>
        <x:v>0</x:v>
      </x:c>
      <x:c r="V129" s="120" t="n">
        <x:f>'RGS_Ground_Run'!W153</x:f>
        <x:v>1</x:v>
      </x:c>
      <x:c r="W129" s="120" t="n">
        <x:f>'Edge_Run'!U153</x:f>
        <x:v>1</x:v>
      </x:c>
      <x:c r="X129" s="120" t="n">
        <x:f>'RGS_Ground_Run'!X153</x:f>
        <x:v>1</x:v>
      </x:c>
      <x:c r="Y129" s="120" t="n">
        <x:f>'Edge_Run'!V153</x:f>
        <x:v>1</x:v>
      </x:c>
      <x:c r="Z129" s="120" t="n">
        <x:f>Y129-X129</x:f>
        <x:v>0</x:v>
      </x:c>
      <x:c r="AA129" s="120" t="n">
        <x:f>1-V129</x:f>
        <x:v>0</x:v>
      </x:c>
      <x:c r="AB129" s="120" t="n">
        <x:f>1-W129</x:f>
        <x:v>0</x:v>
      </x:c>
      <x:c r="AC129" s="120" t="n">
        <x:f>'RGS_Ground_Run'!O153</x:f>
        <x:v>3.9783538188920575</x:v>
      </x:c>
      <x:c r="AD129" s="120" t="n">
        <x:f>'Edge_Run'!D153</x:f>
        <x:v>11.935061456676173</x:v>
      </x:c>
      <x:c r="AE129" s="120" t="n">
        <x:f>'RGS_Ground_Run'!D153</x:f>
        <x:v>300</x:v>
      </x:c>
      <x:c r="AF129" s="120" t="n">
        <x:f>'Edge_Run'!H153</x:f>
        <x:v>75</x:v>
      </x:c>
    </x:row>
    <x:row r="130">
      <x:c r="A130" s="120" t="n">
        <x:v>2</x:v>
      </x:c>
      <x:c r="B130" s="120" t="n">
        <x:v>29</x:v>
      </x:c>
      <x:c r="C130" s="120" t="n">
        <x:v>129</x:v>
      </x:c>
      <x:c r="D130" s="120" t="n">
        <x:v>2116</x:v>
      </x:c>
      <x:c r="E130" s="120" t="n">
        <x:v>2115</x:v>
      </x:c>
      <x:c r="F130" s="120" t="n">
        <x:v>1</x:v>
      </x:c>
      <x:c r="G130" s="120" t="str">
        <x:v>Anomalous</x:v>
      </x:c>
      <x:c r="H130" s="120" t="str">
        <x:v>Priority</x:v>
      </x:c>
      <x:c r="I130" s="120" t="n">
        <x:v>1</x:v>
      </x:c>
      <x:c r="J130" s="120" t="str">
        <x:v>CADC0872</x:v>
      </x:c>
      <x:c r="K130" s="120" t="n">
        <x:v>5</x:v>
      </x:c>
      <x:c r="L130" s="120" t="n">
        <x:v>175</x:v>
      </x:c>
      <x:c r="M130" s="120" t="n">
        <x:v>36</x:v>
      </x:c>
      <x:c r="N130" s="127" t="n">
        <x:v>0.5142857142857142</x:v>
      </x:c>
      <x:c r="O130" s="129" t="n">
        <x:f>'RGS_Ground_Run'!Q154</x:f>
        <x:v>26.794371486468663</x:v>
      </x:c>
      <x:c r="P130" s="129" t="n">
        <x:f>'Edge_Run'!O154</x:f>
        <x:v>14.343114459405797</x:v>
      </x:c>
      <x:c r="Q130" s="129" t="n">
        <x:f>O130-P130</x:f>
        <x:v>12.451257027062866</x:v>
      </x:c>
      <x:c r="R130" s="129" t="n">
        <x:f>'RGS_Ground_Run'!U154</x:f>
        <x:v>0</x:v>
      </x:c>
      <x:c r="S130" s="129" t="n">
        <x:f>'Edge_Run'!S154</x:f>
        <x:v>0</x:v>
      </x:c>
      <x:c r="T130" s="129" t="n">
        <x:f>'RGS_Ground_Run'!S154</x:f>
        <x:v>0</x:v>
      </x:c>
      <x:c r="U130" s="129" t="n">
        <x:f>'Edge_Run'!R154</x:f>
        <x:v>0</x:v>
      </x:c>
      <x:c r="V130" s="120" t="n">
        <x:f>'RGS_Ground_Run'!W154</x:f>
        <x:v>1</x:v>
      </x:c>
      <x:c r="W130" s="120" t="n">
        <x:f>'Edge_Run'!U154</x:f>
        <x:v>1</x:v>
      </x:c>
      <x:c r="X130" s="120" t="n">
        <x:f>'RGS_Ground_Run'!X154</x:f>
        <x:v>1</x:v>
      </x:c>
      <x:c r="Y130" s="120" t="n">
        <x:f>'Edge_Run'!V154</x:f>
        <x:v>1</x:v>
      </x:c>
      <x:c r="Z130" s="120" t="n">
        <x:f>Y130-X130</x:f>
        <x:v>0</x:v>
      </x:c>
      <x:c r="AA130" s="120" t="n">
        <x:f>1-V130</x:f>
        <x:v>0</x:v>
      </x:c>
      <x:c r="AB130" s="120" t="n">
        <x:f>1-W130</x:f>
        <x:v>0</x:v>
      </x:c>
      <x:c r="AC130" s="120" t="n">
        <x:f>'RGS_Ground_Run'!O154</x:f>
        <x:v>2.7743714864685773</x:v>
      </x:c>
      <x:c r="AD130" s="120" t="n">
        <x:f>'Edge_Run'!D154</x:f>
        <x:v>8.323114459405732</x:v>
      </x:c>
      <x:c r="AE130" s="120" t="n">
        <x:f>'RGS_Ground_Run'!D154</x:f>
        <x:v>300</x:v>
      </x:c>
      <x:c r="AF130" s="120" t="n">
        <x:f>'Edge_Run'!H154</x:f>
        <x:v>75</x:v>
      </x:c>
    </x:row>
    <x:row r="131">
      <x:c r="A131" s="120" t="n">
        <x:v>2</x:v>
      </x:c>
      <x:c r="B131" s="120" t="n">
        <x:v>30</x:v>
      </x:c>
      <x:c r="C131" s="120" t="n">
        <x:v>130</x:v>
      </x:c>
      <x:c r="D131" s="120" t="n">
        <x:v>1341</x:v>
      </x:c>
      <x:c r="E131" s="120" t="n">
        <x:v>1340</x:v>
      </x:c>
      <x:c r="F131" s="120" t="n">
        <x:v>0</x:v>
      </x:c>
      <x:c r="G131" s="120" t="str">
        <x:v>Normal</x:v>
      </x:c>
      <x:c r="H131" s="120" t="str">
        <x:v>Routine</x:v>
      </x:c>
      <x:c r="I131" s="120" t="n">
        <x:v>1</x:v>
      </x:c>
      <x:c r="J131" s="120" t="str">
        <x:v>CADC0873</x:v>
      </x:c>
      <x:c r="K131" s="120" t="n">
        <x:v>5</x:v>
      </x:c>
      <x:c r="L131" s="120" t="n">
        <x:v>110</x:v>
      </x:c>
      <x:c r="M131" s="120" t="n">
        <x:v>23</x:v>
      </x:c>
      <x:c r="N131" s="127" t="n">
        <x:v>0.32857142857142857</x:v>
      </x:c>
      <x:c r="O131" s="129" t="n">
        <x:f>'RGS_Ground_Run'!Q155</x:f>
        <x:v>25.141662338323385</x:v>
      </x:c>
      <x:c r="P131" s="129" t="n">
        <x:f>'Edge_Run'!O155</x:f>
        <x:v>9.384987014970193</x:v>
      </x:c>
      <x:c r="Q131" s="129" t="n">
        <x:f>O131-P131</x:f>
        <x:v>15.756675323353193</x:v>
      </x:c>
      <x:c r="R131" s="129" t="n">
        <x:f>'RGS_Ground_Run'!U155</x:f>
        <x:v>0</x:v>
      </x:c>
      <x:c r="S131" s="129" t="n">
        <x:f>'Edge_Run'!S155</x:f>
        <x:v>0</x:v>
      </x:c>
      <x:c r="T131" s="129" t="n">
        <x:f>'RGS_Ground_Run'!S155</x:f>
        <x:v>0</x:v>
      </x:c>
      <x:c r="U131" s="129" t="n">
        <x:f>'Edge_Run'!R155</x:f>
        <x:v>0</x:v>
      </x:c>
      <x:c r="V131" s="120" t="n">
        <x:f>'RGS_Ground_Run'!W155</x:f>
        <x:v>1</x:v>
      </x:c>
      <x:c r="W131" s="120" t="n">
        <x:f>'Edge_Run'!U155</x:f>
        <x:v>1</x:v>
      </x:c>
      <x:c r="X131" s="120" t="n">
        <x:f>'RGS_Ground_Run'!X155</x:f>
        <x:v>1</x:v>
      </x:c>
      <x:c r="Y131" s="120" t="n">
        <x:f>'Edge_Run'!V155</x:f>
        <x:v>1</x:v>
      </x:c>
      <x:c r="Z131" s="120" t="n">
        <x:f>Y131-X131</x:f>
        <x:v>0</x:v>
      </x:c>
      <x:c r="AA131" s="120" t="n">
        <x:f>1-V131</x:f>
        <x:v>0</x:v>
      </x:c>
      <x:c r="AB131" s="120" t="n">
        <x:f>1-W131</x:f>
        <x:v>0</x:v>
      </x:c>
      <x:c r="AC131" s="120" t="n">
        <x:f>'RGS_Ground_Run'!O155</x:f>
        <x:v>1.121662338323415</x:v>
      </x:c>
      <x:c r="AD131" s="120" t="n">
        <x:f>'Edge_Run'!D155</x:f>
        <x:v>3.3649870149702448</x:v>
      </x:c>
      <x:c r="AE131" s="120" t="n">
        <x:f>'RGS_Ground_Run'!D155</x:f>
        <x:v>300</x:v>
      </x:c>
      <x:c r="AF131" s="120" t="n">
        <x:f>'Edge_Run'!H155</x:f>
        <x:v>75</x:v>
      </x:c>
    </x:row>
    <x:row r="132">
      <x:c r="A132" s="120" t="n">
        <x:v>2</x:v>
      </x:c>
      <x:c r="B132" s="120" t="n">
        <x:v>31</x:v>
      </x:c>
      <x:c r="C132" s="120" t="n">
        <x:v>131</x:v>
      </x:c>
      <x:c r="D132" s="120" t="n">
        <x:v>872</x:v>
      </x:c>
      <x:c r="E132" s="120" t="n">
        <x:v>871</x:v>
      </x:c>
      <x:c r="F132" s="120" t="n">
        <x:v>0</x:v>
      </x:c>
      <x:c r="G132" s="120" t="str">
        <x:v>Normal</x:v>
      </x:c>
      <x:c r="H132" s="120" t="str">
        <x:v>Routine</x:v>
      </x:c>
      <x:c r="I132" s="120" t="n">
        <x:v>0</x:v>
      </x:c>
      <x:c r="J132" s="120" t="str">
        <x:v>CADC0892</x:v>
      </x:c>
      <x:c r="K132" s="120" t="n">
        <x:v>1</x:v>
      </x:c>
      <x:c r="L132" s="120" t="n">
        <x:v>190</x:v>
      </x:c>
      <x:c r="M132" s="120" t="n">
        <x:v>191</x:v>
      </x:c>
      <x:c r="N132" s="127" t="n">
        <x:v>2.7285714285714286</x:v>
      </x:c>
      <x:c r="O132" s="129" t="n">
        <x:f>'RGS_Ground_Run'!Q156</x:f>
        <x:v>30.890453812018905</x:v>
      </x:c>
      <x:c r="P132" s="129" t="n">
        <x:f>'Edge_Run'!O156</x:f>
        <x:v>26.63136143605675</x:v>
      </x:c>
      <x:c r="Q132" s="129" t="n">
        <x:f>O132-P132</x:f>
        <x:v>4.259092375962155</x:v>
      </x:c>
      <x:c r="R132" s="129" t="n">
        <x:f>'RGS_Ground_Run'!U156</x:f>
        <x:v>0</x:v>
      </x:c>
      <x:c r="S132" s="129" t="n">
        <x:f>'Edge_Run'!S156</x:f>
        <x:v>0</x:v>
      </x:c>
      <x:c r="T132" s="129" t="n">
        <x:f>'RGS_Ground_Run'!S156</x:f>
        <x:v>0</x:v>
      </x:c>
      <x:c r="U132" s="129" t="n">
        <x:f>'Edge_Run'!R156</x:f>
        <x:v>0</x:v>
      </x:c>
      <x:c r="V132" s="120" t="n">
        <x:f>'RGS_Ground_Run'!W156</x:f>
        <x:v>1</x:v>
      </x:c>
      <x:c r="W132" s="120" t="n">
        <x:f>'Edge_Run'!U156</x:f>
        <x:v>1</x:v>
      </x:c>
      <x:c r="X132" s="120" t="n">
        <x:f>'RGS_Ground_Run'!X156</x:f>
        <x:v>1</x:v>
      </x:c>
      <x:c r="Y132" s="120" t="n">
        <x:f>'Edge_Run'!V156</x:f>
        <x:v>1</x:v>
      </x:c>
      <x:c r="Z132" s="120" t="n">
        <x:f>Y132-X132</x:f>
        <x:v>0</x:v>
      </x:c>
      <x:c r="AA132" s="120" t="n">
        <x:f>1-V132</x:f>
        <x:v>0</x:v>
      </x:c>
      <x:c r="AB132" s="120" t="n">
        <x:f>1-W132</x:f>
        <x:v>0</x:v>
      </x:c>
      <x:c r="AC132" s="120" t="n">
        <x:f>'RGS_Ground_Run'!O156</x:f>
        <x:v>6.87045381201894</x:v>
      </x:c>
      <x:c r="AD132" s="120" t="n">
        <x:f>'Edge_Run'!D156</x:f>
        <x:v>20.611361436056818</x:v>
      </x:c>
      <x:c r="AE132" s="120" t="n">
        <x:f>'RGS_Ground_Run'!D156</x:f>
        <x:v>300</x:v>
      </x:c>
      <x:c r="AF132" s="120" t="n">
        <x:f>'Edge_Run'!H156</x:f>
        <x:v>75</x:v>
      </x:c>
    </x:row>
    <x:row r="133">
      <x:c r="A133" s="120" t="n">
        <x:v>2</x:v>
      </x:c>
      <x:c r="B133" s="120" t="n">
        <x:v>32</x:v>
      </x:c>
      <x:c r="C133" s="120" t="n">
        <x:v>132</x:v>
      </x:c>
      <x:c r="D133" s="120" t="n">
        <x:v>1401</x:v>
      </x:c>
      <x:c r="E133" s="120" t="n">
        <x:v>1400</x:v>
      </x:c>
      <x:c r="F133" s="120" t="n">
        <x:v>0</x:v>
      </x:c>
      <x:c r="G133" s="120" t="str">
        <x:v>Normal</x:v>
      </x:c>
      <x:c r="H133" s="120" t="str">
        <x:v>Routine</x:v>
      </x:c>
      <x:c r="I133" s="120" t="n">
        <x:v>1</x:v>
      </x:c>
      <x:c r="J133" s="120" t="str">
        <x:v>CADC0873</x:v>
      </x:c>
      <x:c r="K133" s="120" t="n">
        <x:v>5</x:v>
      </x:c>
      <x:c r="L133" s="120" t="n">
        <x:v>115</x:v>
      </x:c>
      <x:c r="M133" s="120" t="n">
        <x:v>24</x:v>
      </x:c>
      <x:c r="N133" s="127" t="n">
        <x:v>0.34285714285714286</x:v>
      </x:c>
      <x:c r="O133" s="129" t="n">
        <x:f>'RGS_Ground_Run'!Q157</x:f>
        <x:v>30.3495324059802</x:v>
      </x:c>
      <x:c r="P133" s="129" t="n">
        <x:f>'Edge_Run'!O157</x:f>
        <x:v>13.8409435056667</x:v>
      </x:c>
      <x:c r="Q133" s="129" t="n">
        <x:f>O133-P133</x:f>
        <x:v>16.508588900313498</x:v>
      </x:c>
      <x:c r="R133" s="129" t="n">
        <x:f>'RGS_Ground_Run'!U157</x:f>
        <x:v>5.209582069609951</x:v>
      </x:c>
      <x:c r="S133" s="129" t="n">
        <x:f>'Edge_Run'!S157</x:f>
        <x:v>4.461092496555693</x:v>
      </x:c>
      <x:c r="T133" s="129" t="n">
        <x:f>'RGS_Ground_Run'!S157</x:f>
        <x:v>0</x:v>
      </x:c>
      <x:c r="U133" s="129" t="n">
        <x:f>'Edge_Run'!R157</x:f>
        <x:v>0</x:v>
      </x:c>
      <x:c r="V133" s="120" t="n">
        <x:f>'RGS_Ground_Run'!W157</x:f>
        <x:v>1</x:v>
      </x:c>
      <x:c r="W133" s="120" t="n">
        <x:f>'Edge_Run'!U157</x:f>
        <x:v>1</x:v>
      </x:c>
      <x:c r="X133" s="120" t="n">
        <x:f>'RGS_Ground_Run'!X157</x:f>
        <x:v>1</x:v>
      </x:c>
      <x:c r="Y133" s="120" t="n">
        <x:f>'Edge_Run'!V157</x:f>
        <x:v>1</x:v>
      </x:c>
      <x:c r="Z133" s="120" t="n">
        <x:f>Y133-X133</x:f>
        <x:v>0</x:v>
      </x:c>
      <x:c r="AA133" s="120" t="n">
        <x:f>1-V133</x:f>
        <x:v>0</x:v>
      </x:c>
      <x:c r="AB133" s="120" t="n">
        <x:f>1-W133</x:f>
        <x:v>0</x:v>
      </x:c>
      <x:c r="AC133" s="120" t="n">
        <x:f>'RGS_Ground_Run'!O157</x:f>
        <x:v>1.1199503363703516</x:v>
      </x:c>
      <x:c r="AD133" s="120" t="n">
        <x:f>'Edge_Run'!D157</x:f>
        <x:v>3.359851009111055</x:v>
      </x:c>
      <x:c r="AE133" s="120" t="n">
        <x:f>'RGS_Ground_Run'!D157</x:f>
        <x:v>300</x:v>
      </x:c>
      <x:c r="AF133" s="120" t="n">
        <x:f>'Edge_Run'!H157</x:f>
        <x:v>75</x:v>
      </x:c>
    </x:row>
    <x:row r="134">
      <x:c r="A134" s="120" t="n">
        <x:v>2</x:v>
      </x:c>
      <x:c r="B134" s="120" t="n">
        <x:v>33</x:v>
      </x:c>
      <x:c r="C134" s="120" t="n">
        <x:v>133</x:v>
      </x:c>
      <x:c r="D134" s="120" t="n">
        <x:v>40</x:v>
      </x:c>
      <x:c r="E134" s="120" t="n">
        <x:v>39</x:v>
      </x:c>
      <x:c r="F134" s="120" t="n">
        <x:v>0</x:v>
      </x:c>
      <x:c r="G134" s="120" t="str">
        <x:v>Normal</x:v>
      </x:c>
      <x:c r="H134" s="120" t="str">
        <x:v>Routine</x:v>
      </x:c>
      <x:c r="I134" s="120" t="n">
        <x:v>1</x:v>
      </x:c>
      <x:c r="J134" s="120" t="str">
        <x:v>CADC0872</x:v>
      </x:c>
      <x:c r="K134" s="120" t="n">
        <x:v>1</x:v>
      </x:c>
      <x:c r="L134" s="120" t="n">
        <x:v>201</x:v>
      </x:c>
      <x:c r="M134" s="120" t="n">
        <x:v>202</x:v>
      </x:c>
      <x:c r="N134" s="127" t="n">
        <x:v>2.8857142857142857</x:v>
      </x:c>
      <x:c r="O134" s="129" t="n">
        <x:f>'RGS_Ground_Run'!Q158</x:f>
        <x:v>48.07985098262998</x:v>
      </x:c>
      <x:c r="P134" s="129" t="n">
        <x:f>'Edge_Run'!O158</x:f>
        <x:v>12.747045623823851</x:v>
      </x:c>
      <x:c r="Q134" s="129" t="n">
        <x:f>O134-P134</x:f>
        <x:v>35.33280535880613</x:v>
      </x:c>
      <x:c r="R134" s="129" t="n">
        <x:f>'RGS_Ground_Run'!U158</x:f>
        <x:v>22.1156841877671</x:v>
      </x:c>
      <x:c r="S134" s="129" t="n">
        <x:f>'Edge_Run'!S158</x:f>
        <x:v>0.8945452392351854</x:v>
      </x:c>
      <x:c r="T134" s="129" t="n">
        <x:f>'RGS_Ground_Run'!S158</x:f>
        <x:v>0</x:v>
      </x:c>
      <x:c r="U134" s="129" t="n">
        <x:f>'Edge_Run'!R158</x:f>
        <x:v>0</x:v>
      </x:c>
      <x:c r="V134" s="120" t="n">
        <x:f>'RGS_Ground_Run'!W158</x:f>
        <x:v>1</x:v>
      </x:c>
      <x:c r="W134" s="120" t="n">
        <x:f>'Edge_Run'!U158</x:f>
        <x:v>1</x:v>
      </x:c>
      <x:c r="X134" s="120" t="n">
        <x:f>'RGS_Ground_Run'!X158</x:f>
        <x:v>1</x:v>
      </x:c>
      <x:c r="Y134" s="120" t="n">
        <x:f>'Edge_Run'!V158</x:f>
        <x:v>1</x:v>
      </x:c>
      <x:c r="Z134" s="120" t="n">
        <x:f>Y134-X134</x:f>
        <x:v>0</x:v>
      </x:c>
      <x:c r="AA134" s="120" t="n">
        <x:f>1-V134</x:f>
        <x:v>0</x:v>
      </x:c>
      <x:c r="AB134" s="120" t="n">
        <x:f>1-W134</x:f>
        <x:v>0</x:v>
      </x:c>
      <x:c r="AC134" s="120" t="n">
        <x:f>'RGS_Ground_Run'!O158</x:f>
        <x:v>1.944166794862909</x:v>
      </x:c>
      <x:c r="AD134" s="120" t="n">
        <x:f>'Edge_Run'!D158</x:f>
        <x:v>5.8325003845887275</x:v>
      </x:c>
      <x:c r="AE134" s="120" t="n">
        <x:f>'RGS_Ground_Run'!D158</x:f>
        <x:v>300</x:v>
      </x:c>
      <x:c r="AF134" s="120" t="n">
        <x:f>'Edge_Run'!H158</x:f>
        <x:v>75</x:v>
      </x:c>
    </x:row>
    <x:row r="135">
      <x:c r="A135" s="120" t="n">
        <x:v>2</x:v>
      </x:c>
      <x:c r="B135" s="120" t="n">
        <x:v>34</x:v>
      </x:c>
      <x:c r="C135" s="120" t="n">
        <x:v>134</x:v>
      </x:c>
      <x:c r="D135" s="120" t="n">
        <x:v>903</x:v>
      </x:c>
      <x:c r="E135" s="120" t="n">
        <x:v>902</x:v>
      </x:c>
      <x:c r="F135" s="120" t="n">
        <x:v>0</x:v>
      </x:c>
      <x:c r="G135" s="120" t="str">
        <x:v>Normal</x:v>
      </x:c>
      <x:c r="H135" s="120" t="str">
        <x:v>Routine</x:v>
      </x:c>
      <x:c r="I135" s="120" t="n">
        <x:v>1</x:v>
      </x:c>
      <x:c r="J135" s="120" t="str">
        <x:v>CADC0892</x:v>
      </x:c>
      <x:c r="K135" s="120" t="n">
        <x:v>1</x:v>
      </x:c>
      <x:c r="L135" s="120" t="n">
        <x:v>301</x:v>
      </x:c>
      <x:c r="M135" s="120" t="n">
        <x:v>302</x:v>
      </x:c>
      <x:c r="N135" s="127" t="n">
        <x:v>4.314285714285714</x:v>
      </x:c>
      <x:c r="O135" s="129" t="n">
        <x:f>'RGS_Ground_Run'!Q159</x:f>
        <x:v>67.94304140029931</x:v>
      </x:c>
      <x:c r="P135" s="129" t="n">
        <x:f>'Edge_Run'!O159</x:f>
        <x:v>22.70958047900217</x:v>
      </x:c>
      <x:c r="Q135" s="129" t="n">
        <x:f>O135-P135</x:f>
        <x:v>45.23346092129714</x:v>
      </x:c>
      <x:c r="R135" s="129" t="n">
        <x:f>'RGS_Ground_Run'!U159</x:f>
        <x:v>38.35984790729867</x:v>
      </x:c>
      <x:c r="S135" s="129" t="n">
        <x:f>'Edge_Run'!S159</x:f>
        <x:v>0</x:v>
      </x:c>
      <x:c r="T135" s="129" t="n">
        <x:f>'RGS_Ground_Run'!S159</x:f>
        <x:v>0</x:v>
      </x:c>
      <x:c r="U135" s="129" t="n">
        <x:f>'Edge_Run'!R159</x:f>
        <x:v>0</x:v>
      </x:c>
      <x:c r="V135" s="120" t="n">
        <x:f>'RGS_Ground_Run'!W159</x:f>
        <x:v>1</x:v>
      </x:c>
      <x:c r="W135" s="120" t="n">
        <x:f>'Edge_Run'!U159</x:f>
        <x:v>1</x:v>
      </x:c>
      <x:c r="X135" s="120" t="n">
        <x:f>'RGS_Ground_Run'!X159</x:f>
        <x:v>1</x:v>
      </x:c>
      <x:c r="Y135" s="120" t="n">
        <x:f>'Edge_Run'!V159</x:f>
        <x:v>1</x:v>
      </x:c>
      <x:c r="Z135" s="120" t="n">
        <x:f>Y135-X135</x:f>
        <x:v>0</x:v>
      </x:c>
      <x:c r="AA135" s="120" t="n">
        <x:f>1-V135</x:f>
        <x:v>0</x:v>
      </x:c>
      <x:c r="AB135" s="120" t="n">
        <x:f>1-W135</x:f>
        <x:v>0</x:v>
      </x:c>
      <x:c r="AC135" s="120" t="n">
        <x:f>'RGS_Ground_Run'!O159</x:f>
        <x:v>5.563193493000758</x:v>
      </x:c>
      <x:c r="AD135" s="120" t="n">
        <x:f>'Edge_Run'!D159</x:f>
        <x:v>16.689580479002274</x:v>
      </x:c>
      <x:c r="AE135" s="120" t="n">
        <x:f>'RGS_Ground_Run'!D159</x:f>
        <x:v>300</x:v>
      </x:c>
      <x:c r="AF135" s="120" t="n">
        <x:f>'Edge_Run'!H159</x:f>
        <x:v>75</x:v>
      </x:c>
    </x:row>
    <x:row r="136">
      <x:c r="A136" s="120" t="n">
        <x:v>2</x:v>
      </x:c>
      <x:c r="B136" s="120" t="n">
        <x:v>35</x:v>
      </x:c>
      <x:c r="C136" s="120" t="n">
        <x:v>135</x:v>
      </x:c>
      <x:c r="D136" s="120" t="n">
        <x:v>939</x:v>
      </x:c>
      <x:c r="E136" s="120" t="n">
        <x:v>938</x:v>
      </x:c>
      <x:c r="F136" s="120" t="n">
        <x:v>0</x:v>
      </x:c>
      <x:c r="G136" s="120" t="str">
        <x:v>Normal</x:v>
      </x:c>
      <x:c r="H136" s="120" t="str">
        <x:v>Routine</x:v>
      </x:c>
      <x:c r="I136" s="120" t="n">
        <x:v>1</x:v>
      </x:c>
      <x:c r="J136" s="120" t="str">
        <x:v>CADC0892</x:v>
      </x:c>
      <x:c r="K136" s="120" t="n">
        <x:v>1</x:v>
      </x:c>
      <x:c r="L136" s="120" t="n">
        <x:v>290</x:v>
      </x:c>
      <x:c r="M136" s="120" t="n">
        <x:v>291</x:v>
      </x:c>
      <x:c r="N136" s="127" t="n">
        <x:v>4.1571428571428575</x:v>
      </x:c>
      <x:c r="O136" s="129" t="n">
        <x:f>'RGS_Ground_Run'!Q160</x:f>
        <x:v>24.58707585313914</x:v>
      </x:c>
      <x:c r="P136" s="129" t="n">
        <x:f>'Edge_Run'!O160</x:f>
        <x:v>7.7212275594176845</x:v>
      </x:c>
      <x:c r="Q136" s="129" t="n">
        <x:f>O136-P136</x:f>
        <x:v>16.865848293721456</x:v>
      </x:c>
      <x:c r="R136" s="129" t="n">
        <x:f>'RGS_Ground_Run'!U160</x:f>
        <x:v>0</x:v>
      </x:c>
      <x:c r="S136" s="129" t="n">
        <x:f>'Edge_Run'!S160</x:f>
        <x:v>0</x:v>
      </x:c>
      <x:c r="T136" s="129" t="n">
        <x:f>'RGS_Ground_Run'!S160</x:f>
        <x:v>0</x:v>
      </x:c>
      <x:c r="U136" s="129" t="n">
        <x:f>'Edge_Run'!R160</x:f>
        <x:v>0</x:v>
      </x:c>
      <x:c r="V136" s="120" t="n">
        <x:f>'RGS_Ground_Run'!W160</x:f>
        <x:v>1</x:v>
      </x:c>
      <x:c r="W136" s="120" t="n">
        <x:f>'Edge_Run'!U160</x:f>
        <x:v>1</x:v>
      </x:c>
      <x:c r="X136" s="120" t="n">
        <x:f>'RGS_Ground_Run'!X160</x:f>
        <x:v>1</x:v>
      </x:c>
      <x:c r="Y136" s="120" t="n">
        <x:f>'Edge_Run'!V160</x:f>
        <x:v>1</x:v>
      </x:c>
      <x:c r="Z136" s="120" t="n">
        <x:f>Y136-X136</x:f>
        <x:v>0</x:v>
      </x:c>
      <x:c r="AA136" s="120" t="n">
        <x:f>1-V136</x:f>
        <x:v>0</x:v>
      </x:c>
      <x:c r="AB136" s="120" t="n">
        <x:f>1-W136</x:f>
        <x:v>0</x:v>
      </x:c>
      <x:c r="AC136" s="120" t="n">
        <x:f>'RGS_Ground_Run'!O160</x:f>
        <x:v>0.5670758531392689</x:v>
      </x:c>
      <x:c r="AD136" s="120" t="n">
        <x:f>'Edge_Run'!D160</x:f>
        <x:v>1.7012275594178066</x:v>
      </x:c>
      <x:c r="AE136" s="120" t="n">
        <x:f>'RGS_Ground_Run'!D160</x:f>
        <x:v>300</x:v>
      </x:c>
      <x:c r="AF136" s="120" t="n">
        <x:f>'Edge_Run'!H160</x:f>
        <x:v>75</x:v>
      </x:c>
    </x:row>
    <x:row r="137">
      <x:c r="A137" s="120" t="n">
        <x:v>2</x:v>
      </x:c>
      <x:c r="B137" s="120" t="n">
        <x:v>36</x:v>
      </x:c>
      <x:c r="C137" s="120" t="n">
        <x:v>136</x:v>
      </x:c>
      <x:c r="D137" s="120" t="n">
        <x:v>1056</x:v>
      </x:c>
      <x:c r="E137" s="120" t="n">
        <x:v>1055</x:v>
      </x:c>
      <x:c r="F137" s="120" t="n">
        <x:v>0</x:v>
      </x:c>
      <x:c r="G137" s="120" t="str">
        <x:v>Normal</x:v>
      </x:c>
      <x:c r="H137" s="120" t="str">
        <x:v>Routine</x:v>
      </x:c>
      <x:c r="I137" s="120" t="n">
        <x:v>1</x:v>
      </x:c>
      <x:c r="J137" s="120" t="str">
        <x:v>CADC0888</x:v>
      </x:c>
      <x:c r="K137" s="120" t="n">
        <x:v>5</x:v>
      </x:c>
      <x:c r="L137" s="120" t="n">
        <x:v>60</x:v>
      </x:c>
      <x:c r="M137" s="120" t="n">
        <x:v>13</x:v>
      </x:c>
      <x:c r="N137" s="127" t="n">
        <x:v>0.18571428571428572</x:v>
      </x:c>
      <x:c r="O137" s="129" t="n">
        <x:f>'RGS_Ground_Run'!Q161</x:f>
        <x:v>26.957127970961892</x:v>
      </x:c>
      <x:c r="P137" s="129" t="n">
        <x:f>'Edge_Run'!O161</x:f>
        <x:v>14.831383912885713</x:v>
      </x:c>
      <x:c r="Q137" s="129" t="n">
        <x:f>O137-P137</x:f>
        <x:v>12.12574405807618</x:v>
      </x:c>
      <x:c r="R137" s="129" t="n">
        <x:f>'RGS_Ground_Run'!U161</x:f>
        <x:v>0</x:v>
      </x:c>
      <x:c r="S137" s="129" t="n">
        <x:f>'Edge_Run'!S161</x:f>
        <x:v>0</x:v>
      </x:c>
      <x:c r="T137" s="129" t="n">
        <x:f>'RGS_Ground_Run'!S161</x:f>
        <x:v>0</x:v>
      </x:c>
      <x:c r="U137" s="129" t="n">
        <x:f>'Edge_Run'!R161</x:f>
        <x:v>0</x:v>
      </x:c>
      <x:c r="V137" s="120" t="n">
        <x:f>'RGS_Ground_Run'!W161</x:f>
        <x:v>1</x:v>
      </x:c>
      <x:c r="W137" s="120" t="n">
        <x:f>'Edge_Run'!U161</x:f>
        <x:v>1</x:v>
      </x:c>
      <x:c r="X137" s="120" t="n">
        <x:f>'RGS_Ground_Run'!X161</x:f>
        <x:v>1</x:v>
      </x:c>
      <x:c r="Y137" s="120" t="n">
        <x:f>'Edge_Run'!V161</x:f>
        <x:v>1</x:v>
      </x:c>
      <x:c r="Z137" s="120" t="n">
        <x:f>Y137-X137</x:f>
        <x:v>0</x:v>
      </x:c>
      <x:c r="AA137" s="120" t="n">
        <x:f>1-V137</x:f>
        <x:v>0</x:v>
      </x:c>
      <x:c r="AB137" s="120" t="n">
        <x:f>1-W137</x:f>
        <x:v>0</x:v>
      </x:c>
      <x:c r="AC137" s="120" t="n">
        <x:f>'RGS_Ground_Run'!O161</x:f>
        <x:v>2.9371279709618983</x:v>
      </x:c>
      <x:c r="AD137" s="120" t="n">
        <x:f>'Edge_Run'!D161</x:f>
        <x:v>8.811383912885695</x:v>
      </x:c>
      <x:c r="AE137" s="120" t="n">
        <x:f>'RGS_Ground_Run'!D161</x:f>
        <x:v>300</x:v>
      </x:c>
      <x:c r="AF137" s="120" t="n">
        <x:f>'Edge_Run'!H161</x:f>
        <x:v>75</x:v>
      </x:c>
    </x:row>
    <x:row r="138">
      <x:c r="A138" s="120" t="n">
        <x:v>2</x:v>
      </x:c>
      <x:c r="B138" s="120" t="n">
        <x:v>37</x:v>
      </x:c>
      <x:c r="C138" s="120" t="n">
        <x:v>137</x:v>
      </x:c>
      <x:c r="D138" s="120" t="n">
        <x:v>1367</x:v>
      </x:c>
      <x:c r="E138" s="120" t="n">
        <x:v>1366</x:v>
      </x:c>
      <x:c r="F138" s="120" t="n">
        <x:v>0</x:v>
      </x:c>
      <x:c r="G138" s="120" t="str">
        <x:v>Normal</x:v>
      </x:c>
      <x:c r="H138" s="120" t="str">
        <x:v>Routine</x:v>
      </x:c>
      <x:c r="I138" s="120" t="n">
        <x:v>1</x:v>
      </x:c>
      <x:c r="J138" s="120" t="str">
        <x:v>CADC0873</x:v>
      </x:c>
      <x:c r="K138" s="120" t="n">
        <x:v>5</x:v>
      </x:c>
      <x:c r="L138" s="120" t="n">
        <x:v>115</x:v>
      </x:c>
      <x:c r="M138" s="120" t="n">
        <x:v>24</x:v>
      </x:c>
      <x:c r="N138" s="127" t="n">
        <x:v>0.34285714285714286</x:v>
      </x:c>
      <x:c r="O138" s="129" t="n">
        <x:f>'RGS_Ground_Run'!Q162</x:f>
        <x:v>144.6922897607799</x:v>
      </x:c>
      <x:c r="P138" s="129" t="n">
        <x:f>'Edge_Run'!O162</x:f>
        <x:v>125.97952294816082</x:v>
      </x:c>
      <x:c r="Q138" s="129" t="n">
        <x:f>O138-P138</x:f>
        <x:v>18.712766812619066</x:v>
      </x:c>
      <x:c r="R138" s="129" t="n">
        <x:f>'RGS_Ground_Run'!U162</x:f>
        <x:v>119.95952294816084</x:v>
      </x:c>
      <x:c r="S138" s="129" t="n">
        <x:f>'Edge_Run'!S162</x:f>
        <x:v>117.82122251030296</x:v>
      </x:c>
      <x:c r="T138" s="129" t="n">
        <x:f>'RGS_Ground_Run'!S162</x:f>
        <x:v>119.95952294816084</x:v>
      </x:c>
      <x:c r="U138" s="129" t="n">
        <x:f>'Edge_Run'!R162</x:f>
        <x:v>117.82122251030296</x:v>
      </x:c>
      <x:c r="V138" s="120" t="n">
        <x:f>'RGS_Ground_Run'!W162</x:f>
        <x:v>1</x:v>
      </x:c>
      <x:c r="W138" s="120" t="n">
        <x:f>'Edge_Run'!U162</x:f>
        <x:v>1</x:v>
      </x:c>
      <x:c r="X138" s="120" t="n">
        <x:f>'RGS_Ground_Run'!X162</x:f>
        <x:v>0</x:v>
      </x:c>
      <x:c r="Y138" s="120" t="n">
        <x:f>'Edge_Run'!V162</x:f>
        <x:v>0</x:v>
      </x:c>
      <x:c r="Z138" s="120" t="n">
        <x:f>Y138-X138</x:f>
        <x:v>0</x:v>
      </x:c>
      <x:c r="AA138" s="120" t="n">
        <x:f>1-V138</x:f>
        <x:v>0</x:v>
      </x:c>
      <x:c r="AB138" s="120" t="n">
        <x:f>1-W138</x:f>
        <x:v>0</x:v>
      </x:c>
      <x:c r="AC138" s="120" t="n">
        <x:f>'RGS_Ground_Run'!O162</x:f>
        <x:v>0.7127668126192868</x:v>
      </x:c>
      <x:c r="AD138" s="120" t="n">
        <x:f>'Edge_Run'!D162</x:f>
        <x:v>2.1383004378578603</x:v>
      </x:c>
      <x:c r="AE138" s="120" t="n">
        <x:f>'RGS_Ground_Run'!D162</x:f>
        <x:v>300</x:v>
      </x:c>
      <x:c r="AF138" s="120" t="n">
        <x:f>'Edge_Run'!H162</x:f>
        <x:v>75</x:v>
      </x:c>
    </x:row>
    <x:row r="139">
      <x:c r="A139" s="120" t="n">
        <x:v>2</x:v>
      </x:c>
      <x:c r="B139" s="120" t="n">
        <x:v>38</x:v>
      </x:c>
      <x:c r="C139" s="120" t="n">
        <x:v>138</x:v>
      </x:c>
      <x:c r="D139" s="120" t="n">
        <x:v>1304</x:v>
      </x:c>
      <x:c r="E139" s="120" t="n">
        <x:v>1303</x:v>
      </x:c>
      <x:c r="F139" s="120" t="n">
        <x:v>0</x:v>
      </x:c>
      <x:c r="G139" s="120" t="str">
        <x:v>Normal</x:v>
      </x:c>
      <x:c r="H139" s="120" t="str">
        <x:v>Routine</x:v>
      </x:c>
      <x:c r="I139" s="120" t="n">
        <x:v>1</x:v>
      </x:c>
      <x:c r="J139" s="120" t="str">
        <x:v>CADC0873</x:v>
      </x:c>
      <x:c r="K139" s="120" t="n">
        <x:v>5</x:v>
      </x:c>
      <x:c r="L139" s="120" t="n">
        <x:v>240</x:v>
      </x:c>
      <x:c r="M139" s="120" t="n">
        <x:v>49</x:v>
      </x:c>
      <x:c r="N139" s="127" t="n">
        <x:v>0.7</x:v>
      </x:c>
      <x:c r="O139" s="129" t="n">
        <x:f>'RGS_Ground_Run'!Q163</x:f>
        <x:v>148.23427387883066</x:v>
      </x:c>
      <x:c r="P139" s="129" t="n">
        <x:f>'Edge_Run'!O163</x:f>
        <x:v>111.3165169182048</x:v>
      </x:c>
      <x:c r="Q139" s="129" t="n">
        <x:f>O139-P139</x:f>
        <x:v>36.917756960625866</x:v>
      </x:c>
      <x:c r="R139" s="129" t="n">
        <x:f>'RGS_Ground_Run'!U163</x:f>
        <x:v>123.29651691820482</x:v>
      </x:c>
      <x:c r="S139" s="129" t="n">
        <x:f>'Edge_Run'!S163</x:f>
        <x:v>102.54324603632722</x:v>
      </x:c>
      <x:c r="T139" s="129" t="n">
        <x:f>'RGS_Ground_Run'!S163</x:f>
        <x:v>0</x:v>
      </x:c>
      <x:c r="U139" s="129" t="n">
        <x:f>'Edge_Run'!R163</x:f>
        <x:v>0</x:v>
      </x:c>
      <x:c r="V139" s="120" t="n">
        <x:f>'RGS_Ground_Run'!W163</x:f>
        <x:v>1</x:v>
      </x:c>
      <x:c r="W139" s="120" t="n">
        <x:f>'Edge_Run'!U163</x:f>
        <x:v>1</x:v>
      </x:c>
      <x:c r="X139" s="120" t="n">
        <x:f>'RGS_Ground_Run'!X163</x:f>
        <x:v>0</x:v>
      </x:c>
      <x:c r="Y139" s="120" t="n">
        <x:f>'Edge_Run'!V163</x:f>
        <x:v>1</x:v>
      </x:c>
      <x:c r="Z139" s="120" t="n">
        <x:f>Y139-X139</x:f>
        <x:v>1</x:v>
      </x:c>
      <x:c r="AA139" s="120" t="n">
        <x:f>1-V139</x:f>
        <x:v>0</x:v>
      </x:c>
      <x:c r="AB139" s="120" t="n">
        <x:f>1-W139</x:f>
        <x:v>0</x:v>
      </x:c>
      <x:c r="AC139" s="120" t="n">
        <x:f>'RGS_Ground_Run'!O163</x:f>
        <x:v>0.9177569606258389</x:v>
      </x:c>
      <x:c r="AD139" s="120" t="n">
        <x:f>'Edge_Run'!D163</x:f>
        <x:v>2.7532708818775165</x:v>
      </x:c>
      <x:c r="AE139" s="120" t="n">
        <x:f>'RGS_Ground_Run'!D163</x:f>
        <x:v>300</x:v>
      </x:c>
      <x:c r="AF139" s="120" t="n">
        <x:f>'Edge_Run'!H163</x:f>
        <x:v>75</x:v>
      </x:c>
    </x:row>
    <x:row r="140">
      <x:c r="A140" s="120" t="n">
        <x:v>2</x:v>
      </x:c>
      <x:c r="B140" s="120" t="n">
        <x:v>39</x:v>
      </x:c>
      <x:c r="C140" s="120" t="n">
        <x:v>139</x:v>
      </x:c>
      <x:c r="D140" s="120" t="n">
        <x:v>1898</x:v>
      </x:c>
      <x:c r="E140" s="120" t="n">
        <x:v>1897</x:v>
      </x:c>
      <x:c r="F140" s="120" t="n">
        <x:v>0</x:v>
      </x:c>
      <x:c r="G140" s="120" t="str">
        <x:v>Normal</x:v>
      </x:c>
      <x:c r="H140" s="120" t="str">
        <x:v>Routine</x:v>
      </x:c>
      <x:c r="I140" s="120" t="n">
        <x:v>1</x:v>
      </x:c>
      <x:c r="J140" s="120" t="str">
        <x:v>CADC0872</x:v>
      </x:c>
      <x:c r="K140" s="120" t="n">
        <x:v>5</x:v>
      </x:c>
      <x:c r="L140" s="120" t="n">
        <x:v>95</x:v>
      </x:c>
      <x:c r="M140" s="120" t="n">
        <x:v>20</x:v>
      </x:c>
      <x:c r="N140" s="127" t="n">
        <x:v>0.2857142857142857</x:v>
      </x:c>
      <x:c r="O140" s="129" t="n">
        <x:f>'RGS_Ground_Run'!Q164</x:f>
        <x:v>126.99779062847574</x:v>
      </x:c>
      <x:c r="P140" s="129" t="n">
        <x:f>'Edge_Run'!O164</x:f>
        <x:v>66.8788064196442</x:v>
      </x:c>
      <x:c r="Q140" s="129" t="n">
        <x:f>O140-P140</x:f>
        <x:v>60.118984208831534</x:v>
      </x:c>
      <x:c r="R140" s="129" t="n">
        <x:f>'RGS_Ground_Run'!U164</x:f>
        <x:v>96.85880641964422</x:v>
      </x:c>
      <x:c r="S140" s="129" t="n">
        <x:f>'Edge_Run'!S164</x:f>
        <x:v>42.501853793150076</x:v>
      </x:c>
      <x:c r="T140" s="129" t="n">
        <x:f>'RGS_Ground_Run'!S164</x:f>
        <x:v>0</x:v>
      </x:c>
      <x:c r="U140" s="129" t="n">
        <x:f>'Edge_Run'!R164</x:f>
        <x:v>0</x:v>
      </x:c>
      <x:c r="V140" s="120" t="n">
        <x:f>'RGS_Ground_Run'!W164</x:f>
        <x:v>1</x:v>
      </x:c>
      <x:c r="W140" s="120" t="n">
        <x:f>'Edge_Run'!U164</x:f>
        <x:v>1</x:v>
      </x:c>
      <x:c r="X140" s="120" t="n">
        <x:f>'RGS_Ground_Run'!X164</x:f>
        <x:v>0</x:v>
      </x:c>
      <x:c r="Y140" s="120" t="n">
        <x:f>'Edge_Run'!V164</x:f>
        <x:v>1</x:v>
      </x:c>
      <x:c r="Z140" s="120" t="n">
        <x:f>Y140-X140</x:f>
        <x:v>1</x:v>
      </x:c>
      <x:c r="AA140" s="120" t="n">
        <x:f>1-V140</x:f>
        <x:v>0</x:v>
      </x:c>
      <x:c r="AB140" s="120" t="n">
        <x:f>1-W140</x:f>
        <x:v>0</x:v>
      </x:c>
      <x:c r="AC140" s="120" t="n">
        <x:f>'RGS_Ground_Run'!O164</x:f>
        <x:v>6.118984208831415</x:v>
      </x:c>
      <x:c r="AD140" s="120" t="n">
        <x:f>'Edge_Run'!D164</x:f>
        <x:v>18.356952626494245</x:v>
      </x:c>
      <x:c r="AE140" s="120" t="n">
        <x:f>'RGS_Ground_Run'!D164</x:f>
        <x:v>300</x:v>
      </x:c>
      <x:c r="AF140" s="120" t="n">
        <x:f>'Edge_Run'!H164</x:f>
        <x:v>75</x:v>
      </x:c>
    </x:row>
    <x:row r="141">
      <x:c r="A141" s="120" t="n">
        <x:v>2</x:v>
      </x:c>
      <x:c r="B141" s="120" t="n">
        <x:v>40</x:v>
      </x:c>
      <x:c r="C141" s="120" t="n">
        <x:v>140</x:v>
      </x:c>
      <x:c r="D141" s="120" t="n">
        <x:v>1416</x:v>
      </x:c>
      <x:c r="E141" s="120" t="n">
        <x:v>1415</x:v>
      </x:c>
      <x:c r="F141" s="120" t="n">
        <x:v>0</x:v>
      </x:c>
      <x:c r="G141" s="120" t="str">
        <x:v>Normal</x:v>
      </x:c>
      <x:c r="H141" s="120" t="str">
        <x:v>Routine</x:v>
      </x:c>
      <x:c r="I141" s="120" t="n">
        <x:v>1</x:v>
      </x:c>
      <x:c r="J141" s="120" t="str">
        <x:v>CADC0873</x:v>
      </x:c>
      <x:c r="K141" s="120" t="n">
        <x:v>5</x:v>
      </x:c>
      <x:c r="L141" s="120" t="n">
        <x:v>75</x:v>
      </x:c>
      <x:c r="M141" s="120" t="n">
        <x:v>16</x:v>
      </x:c>
      <x:c r="N141" s="127" t="n">
        <x:v>0.22857142857142856</x:v>
      </x:c>
      <x:c r="O141" s="129" t="n">
        <x:f>'RGS_Ground_Run'!Q165</x:f>
        <x:v>135.95977760726782</x:v>
      </x:c>
      <x:c r="P141" s="129" t="n">
        <x:f>'Edge_Run'!O165</x:f>
        <x:v>58.23919280993232</x:v>
      </x:c>
      <x:c r="Q141" s="129" t="n">
        <x:f>O141-P141</x:f>
        <x:v>77.7205847973355</x:v>
      </x:c>
      <x:c r="R141" s="129" t="n">
        <x:f>'RGS_Ground_Run'!U165</x:f>
        <x:v>106.21919280993234</x:v>
      </x:c>
      <x:c r="S141" s="129" t="n">
        <x:f>'Edge_Run'!S165</x:f>
        <x:v>35.05743841792628</x:v>
      </x:c>
      <x:c r="T141" s="129" t="n">
        <x:f>'RGS_Ground_Run'!S165</x:f>
        <x:v>0</x:v>
      </x:c>
      <x:c r="U141" s="129" t="n">
        <x:f>'Edge_Run'!R165</x:f>
        <x:v>0</x:v>
      </x:c>
      <x:c r="V141" s="120" t="n">
        <x:f>'RGS_Ground_Run'!W165</x:f>
        <x:v>1</x:v>
      </x:c>
      <x:c r="W141" s="120" t="n">
        <x:f>'Edge_Run'!U165</x:f>
        <x:v>1</x:v>
      </x:c>
      <x:c r="X141" s="120" t="n">
        <x:f>'RGS_Ground_Run'!X165</x:f>
        <x:v>0</x:v>
      </x:c>
      <x:c r="Y141" s="120" t="n">
        <x:f>'Edge_Run'!V165</x:f>
        <x:v>1</x:v>
      </x:c>
      <x:c r="Z141" s="120" t="n">
        <x:f>Y141-X141</x:f>
        <x:v>1</x:v>
      </x:c>
      <x:c r="AA141" s="120" t="n">
        <x:f>1-V141</x:f>
        <x:v>0</x:v>
      </x:c>
      <x:c r="AB141" s="120" t="n">
        <x:f>1-W141</x:f>
        <x:v>0</x:v>
      </x:c>
      <x:c r="AC141" s="120" t="n">
        <x:f>'RGS_Ground_Run'!O165</x:f>
        <x:v>5.720584797335375</x:v>
      </x:c>
      <x:c r="AD141" s="120" t="n">
        <x:f>'Edge_Run'!D165</x:f>
        <x:v>17.161754392006124</x:v>
      </x:c>
      <x:c r="AE141" s="120" t="n">
        <x:f>'RGS_Ground_Run'!D165</x:f>
        <x:v>300</x:v>
      </x:c>
      <x:c r="AF141" s="120" t="n">
        <x:f>'Edge_Run'!H165</x:f>
        <x:v>75</x:v>
      </x:c>
    </x:row>
    <x:row r="142">
      <x:c r="A142" s="120" t="n">
        <x:v>2</x:v>
      </x:c>
      <x:c r="B142" s="120" t="n">
        <x:v>41</x:v>
      </x:c>
      <x:c r="C142" s="120" t="n">
        <x:v>141</x:v>
      </x:c>
      <x:c r="D142" s="120" t="n">
        <x:v>700</x:v>
      </x:c>
      <x:c r="E142" s="120" t="n">
        <x:v>699</x:v>
      </x:c>
      <x:c r="F142" s="120" t="n">
        <x:v>0</x:v>
      </x:c>
      <x:c r="G142" s="120" t="str">
        <x:v>Normal</x:v>
      </x:c>
      <x:c r="H142" s="120" t="str">
        <x:v>Routine</x:v>
      </x:c>
      <x:c r="I142" s="120" t="n">
        <x:v>1</x:v>
      </x:c>
      <x:c r="J142" s="120" t="str">
        <x:v>CADC0884</x:v>
      </x:c>
      <x:c r="K142" s="120" t="n">
        <x:v>5</x:v>
      </x:c>
      <x:c r="L142" s="120" t="n">
        <x:v>100</x:v>
      </x:c>
      <x:c r="M142" s="120" t="n">
        <x:v>21</x:v>
      </x:c>
      <x:c r="N142" s="127" t="n">
        <x:v>0.3</x:v>
      </x:c>
      <x:c r="O142" s="129" t="n">
        <x:f>'RGS_Ground_Run'!Q166</x:f>
        <x:v>141.75649389272303</x:v>
      </x:c>
      <x:c r="P142" s="129" t="n">
        <x:f>'Edge_Run'!O166</x:f>
        <x:v>48.796175176964425</x:v>
      </x:c>
      <x:c r="Q142" s="129" t="n">
        <x:f>O142-P142</x:f>
        <x:v>92.9603187157586</x:v>
      </x:c>
      <x:c r="R142" s="129" t="n">
        <x:f>'RGS_Ground_Run'!U166</x:f>
        <x:v>114.77617517696444</x:v>
      </x:c>
      <x:c r="S142" s="129" t="n">
        <x:f>'Edge_Run'!S166</x:f>
        <x:v>33.89521902968863</x:v>
      </x:c>
      <x:c r="T142" s="129" t="n">
        <x:f>'RGS_Ground_Run'!S166</x:f>
        <x:v>0</x:v>
      </x:c>
      <x:c r="U142" s="129" t="n">
        <x:f>'Edge_Run'!R166</x:f>
        <x:v>0</x:v>
      </x:c>
      <x:c r="V142" s="120" t="n">
        <x:f>'RGS_Ground_Run'!W166</x:f>
        <x:v>1</x:v>
      </x:c>
      <x:c r="W142" s="120" t="n">
        <x:f>'Edge_Run'!U166</x:f>
        <x:v>1</x:v>
      </x:c>
      <x:c r="X142" s="120" t="n">
        <x:f>'RGS_Ground_Run'!X166</x:f>
        <x:v>0</x:v>
      </x:c>
      <x:c r="Y142" s="120" t="n">
        <x:f>'Edge_Run'!V166</x:f>
        <x:v>1</x:v>
      </x:c>
      <x:c r="Z142" s="120" t="n">
        <x:f>Y142-X142</x:f>
        <x:v>1</x:v>
      </x:c>
      <x:c r="AA142" s="120" t="n">
        <x:f>1-V142</x:f>
        <x:v>0</x:v>
      </x:c>
      <x:c r="AB142" s="120" t="n">
        <x:f>1-W142</x:f>
        <x:v>0</x:v>
      </x:c>
      <x:c r="AC142" s="120" t="n">
        <x:f>'RGS_Ground_Run'!O166</x:f>
        <x:v>2.960318715758679</x:v>
      </x:c>
      <x:c r="AD142" s="120" t="n">
        <x:f>'Edge_Run'!D166</x:f>
        <x:v>8.880956147276038</x:v>
      </x:c>
      <x:c r="AE142" s="120" t="n">
        <x:f>'RGS_Ground_Run'!D166</x:f>
        <x:v>300</x:v>
      </x:c>
      <x:c r="AF142" s="120" t="n">
        <x:f>'Edge_Run'!H166</x:f>
        <x:v>75</x:v>
      </x:c>
    </x:row>
    <x:row r="143">
      <x:c r="A143" s="120" t="n">
        <x:v>2</x:v>
      </x:c>
      <x:c r="B143" s="120" t="n">
        <x:v>42</x:v>
      </x:c>
      <x:c r="C143" s="120" t="n">
        <x:v>142</x:v>
      </x:c>
      <x:c r="D143" s="120" t="n">
        <x:v>435</x:v>
      </x:c>
      <x:c r="E143" s="120" t="n">
        <x:v>434</x:v>
      </x:c>
      <x:c r="F143" s="120" t="n">
        <x:v>0</x:v>
      </x:c>
      <x:c r="G143" s="120" t="str">
        <x:v>Normal</x:v>
      </x:c>
      <x:c r="H143" s="120" t="str">
        <x:v>Routine</x:v>
      </x:c>
      <x:c r="I143" s="120" t="n">
        <x:v>1</x:v>
      </x:c>
      <x:c r="J143" s="120" t="str">
        <x:v>CADC0884</x:v>
      </x:c>
      <x:c r="K143" s="120" t="n">
        <x:v>5</x:v>
      </x:c>
      <x:c r="L143" s="120" t="n">
        <x:v>765</x:v>
      </x:c>
      <x:c r="M143" s="120" t="n">
        <x:v>154</x:v>
      </x:c>
      <x:c r="N143" s="127" t="n">
        <x:v>2.2</x:v>
      </x:c>
      <x:c r="O143" s="129" t="n">
        <x:f>'RGS_Ground_Run'!Q167</x:f>
        <x:v>146.1702936735851</x:v>
      </x:c>
      <x:c r="P143" s="129" t="n">
        <x:f>'Edge_Run'!O167</x:f>
        <x:v>32.015677915454944</x:v>
      </x:c>
      <x:c r="Q143" s="129" t="n">
        <x:f>O143-P143</x:f>
        <x:v>114.15461575813015</x:v>
      </x:c>
      <x:c r="R143" s="129" t="n">
        <x:f>'RGS_Ground_Run'!U167</x:f>
        <x:v>115.99567791545496</x:v>
      </x:c>
      <x:c r="S143" s="129" t="n">
        <x:f>'Edge_Run'!S167</x:f>
        <x:v>7.531830641064062</x:v>
      </x:c>
      <x:c r="T143" s="129" t="n">
        <x:f>'RGS_Ground_Run'!S167</x:f>
        <x:v>0</x:v>
      </x:c>
      <x:c r="U143" s="129" t="n">
        <x:f>'Edge_Run'!R167</x:f>
        <x:v>0</x:v>
      </x:c>
      <x:c r="V143" s="120" t="n">
        <x:f>'RGS_Ground_Run'!W167</x:f>
        <x:v>1</x:v>
      </x:c>
      <x:c r="W143" s="120" t="n">
        <x:f>'Edge_Run'!U167</x:f>
        <x:v>1</x:v>
      </x:c>
      <x:c r="X143" s="120" t="n">
        <x:f>'RGS_Ground_Run'!X167</x:f>
        <x:v>0</x:v>
      </x:c>
      <x:c r="Y143" s="120" t="n">
        <x:f>'Edge_Run'!V167</x:f>
        <x:v>1</x:v>
      </x:c>
      <x:c r="Z143" s="120" t="n">
        <x:f>Y143-X143</x:f>
        <x:v>1</x:v>
      </x:c>
      <x:c r="AA143" s="120" t="n">
        <x:f>1-V143</x:f>
        <x:v>0</x:v>
      </x:c>
      <x:c r="AB143" s="120" t="n">
        <x:f>1-W143</x:f>
        <x:v>0</x:v>
      </x:c>
      <x:c r="AC143" s="120" t="n">
        <x:f>'RGS_Ground_Run'!O167</x:f>
        <x:v>6.15461575813036</x:v>
      </x:c>
      <x:c r="AD143" s="120" t="n">
        <x:f>'Edge_Run'!D167</x:f>
        <x:v>18.463847274391078</x:v>
      </x:c>
      <x:c r="AE143" s="120" t="n">
        <x:f>'RGS_Ground_Run'!D167</x:f>
        <x:v>300</x:v>
      </x:c>
      <x:c r="AF143" s="120" t="n">
        <x:f>'Edge_Run'!H167</x:f>
        <x:v>75</x:v>
      </x:c>
    </x:row>
    <x:row r="144">
      <x:c r="A144" s="120" t="n">
        <x:v>2</x:v>
      </x:c>
      <x:c r="B144" s="120" t="n">
        <x:v>43</x:v>
      </x:c>
      <x:c r="C144" s="120" t="n">
        <x:v>143</x:v>
      </x:c>
      <x:c r="D144" s="120" t="n">
        <x:v>1688</x:v>
      </x:c>
      <x:c r="E144" s="120" t="n">
        <x:v>1687</x:v>
      </x:c>
      <x:c r="F144" s="120" t="n">
        <x:v>0</x:v>
      </x:c>
      <x:c r="G144" s="120" t="str">
        <x:v>Normal</x:v>
      </x:c>
      <x:c r="H144" s="120" t="str">
        <x:v>Routine</x:v>
      </x:c>
      <x:c r="I144" s="120" t="n">
        <x:v>1</x:v>
      </x:c>
      <x:c r="J144" s="120" t="str">
        <x:v>CADC0888</x:v>
      </x:c>
      <x:c r="K144" s="120" t="n">
        <x:v>5</x:v>
      </x:c>
      <x:c r="L144" s="120" t="n">
        <x:v>365</x:v>
      </x:c>
      <x:c r="M144" s="120" t="n">
        <x:v>74</x:v>
      </x:c>
      <x:c r="N144" s="127" t="n">
        <x:v>1.0571428571428572</x:v>
      </x:c>
      <x:c r="O144" s="129" t="n">
        <x:f>'RGS_Ground_Run'!Q168</x:f>
        <x:v>129.79316596387707</x:v>
      </x:c>
      <x:c r="P144" s="129" t="n">
        <x:f>'Edge_Run'!O168</x:f>
        <x:v>6.554546007986119</x:v>
      </x:c>
      <x:c r="Q144" s="129" t="n">
        <x:f>O144-P144</x:f>
        <x:v>123.23861995589095</x:v>
      </x:c>
      <x:c r="R144" s="129" t="n">
        <x:f>'RGS_Ground_Run'!U168</x:f>
        <x:v>105.5949839612149</x:v>
      </x:c>
      <x:c r="S144" s="129" t="n">
        <x:f>'Edge_Run'!S168</x:f>
        <x:v>0</x:v>
      </x:c>
      <x:c r="T144" s="129" t="n">
        <x:f>'RGS_Ground_Run'!S168</x:f>
        <x:v>0</x:v>
      </x:c>
      <x:c r="U144" s="129" t="n">
        <x:f>'Edge_Run'!R168</x:f>
        <x:v>0</x:v>
      </x:c>
      <x:c r="V144" s="120" t="n">
        <x:f>'RGS_Ground_Run'!W168</x:f>
        <x:v>1</x:v>
      </x:c>
      <x:c r="W144" s="120" t="n">
        <x:f>'Edge_Run'!U168</x:f>
        <x:v>1</x:v>
      </x:c>
      <x:c r="X144" s="120" t="n">
        <x:f>'RGS_Ground_Run'!X168</x:f>
        <x:v>0</x:v>
      </x:c>
      <x:c r="Y144" s="120" t="n">
        <x:f>'Edge_Run'!V168</x:f>
        <x:v>1</x:v>
      </x:c>
      <x:c r="Z144" s="120" t="n">
        <x:f>Y144-X144</x:f>
        <x:v>1</x:v>
      </x:c>
      <x:c r="AA144" s="120" t="n">
        <x:f>1-V144</x:f>
        <x:v>0</x:v>
      </x:c>
      <x:c r="AB144" s="120" t="n">
        <x:f>1-W144</x:f>
        <x:v>0</x:v>
      </x:c>
      <x:c r="AC144" s="120" t="n">
        <x:f>'RGS_Ground_Run'!O168</x:f>
        <x:v>0.1781820026620094</x:v>
      </x:c>
      <x:c r="AD144" s="120" t="n">
        <x:f>'Edge_Run'!D168</x:f>
        <x:v>0.5345460079860282</x:v>
      </x:c>
      <x:c r="AE144" s="120" t="n">
        <x:f>'RGS_Ground_Run'!D168</x:f>
        <x:v>300</x:v>
      </x:c>
      <x:c r="AF144" s="120" t="n">
        <x:f>'Edge_Run'!H168</x:f>
        <x:v>75</x:v>
      </x:c>
    </x:row>
    <x:row r="145">
      <x:c r="A145" s="120" t="n">
        <x:v>2</x:v>
      </x:c>
      <x:c r="B145" s="120" t="n">
        <x:v>44</x:v>
      </x:c>
      <x:c r="C145" s="120" t="n">
        <x:v>144</x:v>
      </x:c>
      <x:c r="D145" s="120" t="n">
        <x:v>1704</x:v>
      </x:c>
      <x:c r="E145" s="120" t="n">
        <x:v>1703</x:v>
      </x:c>
      <x:c r="F145" s="120" t="n">
        <x:v>0</x:v>
      </x:c>
      <x:c r="G145" s="120" t="str">
        <x:v>Normal</x:v>
      </x:c>
      <x:c r="H145" s="120" t="str">
        <x:v>Routine</x:v>
      </x:c>
      <x:c r="I145" s="120" t="n">
        <x:v>1</x:v>
      </x:c>
      <x:c r="J145" s="120" t="str">
        <x:v>CADC0888</x:v>
      </x:c>
      <x:c r="K145" s="120" t="n">
        <x:v>5</x:v>
      </x:c>
      <x:c r="L145" s="120" t="n">
        <x:v>355</x:v>
      </x:c>
      <x:c r="M145" s="120" t="n">
        <x:v>72</x:v>
      </x:c>
      <x:c r="N145" s="127" t="n">
        <x:v>1.0285714285714285</x:v>
      </x:c>
      <x:c r="O145" s="129" t="n">
        <x:f>'RGS_Ground_Run'!Q169</x:f>
        <x:v>147.73560319346234</x:v>
      </x:c>
      <x:c r="P145" s="129" t="n">
        <x:f>'Edge_Run'!O169</x:f>
        <x:v>9.40863934791696</x:v>
      </x:c>
      <x:c r="Q145" s="129" t="n">
        <x:f>O145-P145</x:f>
        <x:v>138.32696384554538</x:v>
      </x:c>
      <x:c r="R145" s="129" t="n">
        <x:f>'RGS_Ground_Run'!U169</x:f>
        <x:v>122.58605674415685</x:v>
      </x:c>
      <x:c r="S145" s="129" t="n">
        <x:f>'Edge_Run'!S169</x:f>
        <x:v>0</x:v>
      </x:c>
      <x:c r="T145" s="129" t="n">
        <x:f>'RGS_Ground_Run'!S169</x:f>
        <x:v>0</x:v>
      </x:c>
      <x:c r="U145" s="129" t="n">
        <x:f>'Edge_Run'!R169</x:f>
        <x:v>0</x:v>
      </x:c>
      <x:c r="V145" s="120" t="n">
        <x:f>'RGS_Ground_Run'!W169</x:f>
        <x:v>1</x:v>
      </x:c>
      <x:c r="W145" s="120" t="n">
        <x:f>'Edge_Run'!U169</x:f>
        <x:v>1</x:v>
      </x:c>
      <x:c r="X145" s="120" t="n">
        <x:f>'RGS_Ground_Run'!X169</x:f>
        <x:v>0</x:v>
      </x:c>
      <x:c r="Y145" s="120" t="n">
        <x:f>'Edge_Run'!V169</x:f>
        <x:v>1</x:v>
      </x:c>
      <x:c r="Z145" s="120" t="n">
        <x:f>Y145-X145</x:f>
        <x:v>1</x:v>
      </x:c>
      <x:c r="AA145" s="120" t="n">
        <x:f>1-V145</x:f>
        <x:v>0</x:v>
      </x:c>
      <x:c r="AB145" s="120" t="n">
        <x:f>1-W145</x:f>
        <x:v>0</x:v>
      </x:c>
      <x:c r="AC145" s="120" t="n">
        <x:f>'RGS_Ground_Run'!O169</x:f>
        <x:v>1.1295464493056038</x:v>
      </x:c>
      <x:c r="AD145" s="120" t="n">
        <x:f>'Edge_Run'!D169</x:f>
        <x:v>3.3886393479168113</x:v>
      </x:c>
      <x:c r="AE145" s="120" t="n">
        <x:f>'RGS_Ground_Run'!D169</x:f>
        <x:v>300</x:v>
      </x:c>
      <x:c r="AF145" s="120" t="n">
        <x:f>'Edge_Run'!H169</x:f>
        <x:v>75</x:v>
      </x:c>
    </x:row>
    <x:row r="146">
      <x:c r="A146" s="120" t="n">
        <x:v>2</x:v>
      </x:c>
      <x:c r="B146" s="120" t="n">
        <x:v>45</x:v>
      </x:c>
      <x:c r="C146" s="120" t="n">
        <x:v>145</x:v>
      </x:c>
      <x:c r="D146" s="120" t="n">
        <x:v>1620</x:v>
      </x:c>
      <x:c r="E146" s="120" t="n">
        <x:v>1619</x:v>
      </x:c>
      <x:c r="F146" s="120" t="n">
        <x:v>0</x:v>
      </x:c>
      <x:c r="G146" s="120" t="str">
        <x:v>Normal</x:v>
      </x:c>
      <x:c r="H146" s="120" t="str">
        <x:v>Routine</x:v>
      </x:c>
      <x:c r="I146" s="120" t="n">
        <x:v>1</x:v>
      </x:c>
      <x:c r="J146" s="120" t="str">
        <x:v>CADC0888</x:v>
      </x:c>
      <x:c r="K146" s="120" t="n">
        <x:v>5</x:v>
      </x:c>
      <x:c r="L146" s="120" t="n">
        <x:v>270</x:v>
      </x:c>
      <x:c r="M146" s="120" t="n">
        <x:v>55</x:v>
      </x:c>
      <x:c r="N146" s="127" t="n">
        <x:v>0.7857142857142857</x:v>
      </x:c>
      <x:c r="O146" s="129" t="n">
        <x:f>'RGS_Ground_Run'!Q170</x:f>
        <x:v>30.931789214227138</x:v>
      </x:c>
      <x:c r="P146" s="129" t="n">
        <x:f>'Edge_Run'!O170</x:f>
        <x:v>26.755367642680994</x:v>
      </x:c>
      <x:c r="Q146" s="129" t="n">
        <x:f>O146-P146</x:f>
        <x:v>4.176421571546143</x:v>
      </x:c>
      <x:c r="R146" s="129" t="n">
        <x:f>'RGS_Ground_Run'!U170</x:f>
        <x:v>0</x:v>
      </x:c>
      <x:c r="S146" s="129" t="n">
        <x:f>'Edge_Run'!S170</x:f>
        <x:v>0</x:v>
      </x:c>
      <x:c r="T146" s="129" t="n">
        <x:f>'RGS_Ground_Run'!S170</x:f>
        <x:v>0</x:v>
      </x:c>
      <x:c r="U146" s="129" t="n">
        <x:f>'Edge_Run'!R170</x:f>
        <x:v>0</x:v>
      </x:c>
      <x:c r="V146" s="120" t="n">
        <x:f>'RGS_Ground_Run'!W170</x:f>
        <x:v>1</x:v>
      </x:c>
      <x:c r="W146" s="120" t="n">
        <x:f>'Edge_Run'!U170</x:f>
        <x:v>1</x:v>
      </x:c>
      <x:c r="X146" s="120" t="n">
        <x:f>'RGS_Ground_Run'!X170</x:f>
        <x:v>1</x:v>
      </x:c>
      <x:c r="Y146" s="120" t="n">
        <x:f>'Edge_Run'!V170</x:f>
        <x:v>1</x:v>
      </x:c>
      <x:c r="Z146" s="120" t="n">
        <x:f>Y146-X146</x:f>
        <x:v>0</x:v>
      </x:c>
      <x:c r="AA146" s="120" t="n">
        <x:f>1-V146</x:f>
        <x:v>0</x:v>
      </x:c>
      <x:c r="AB146" s="120" t="n">
        <x:f>1-W146</x:f>
        <x:v>0</x:v>
      </x:c>
      <x:c r="AC146" s="120" t="n">
        <x:f>'RGS_Ground_Run'!O170</x:f>
        <x:v>6.911789214227053</x:v>
      </x:c>
      <x:c r="AD146" s="120" t="n">
        <x:f>'Edge_Run'!D170</x:f>
        <x:v>20.735367642681158</x:v>
      </x:c>
      <x:c r="AE146" s="120" t="n">
        <x:f>'RGS_Ground_Run'!D170</x:f>
        <x:v>300</x:v>
      </x:c>
      <x:c r="AF146" s="120" t="n">
        <x:f>'Edge_Run'!H170</x:f>
        <x:v>75</x:v>
      </x:c>
    </x:row>
    <x:row r="147">
      <x:c r="A147" s="120" t="n">
        <x:v>2</x:v>
      </x:c>
      <x:c r="B147" s="120" t="n">
        <x:v>46</x:v>
      </x:c>
      <x:c r="C147" s="120" t="n">
        <x:v>146</x:v>
      </x:c>
      <x:c r="D147" s="120" t="n">
        <x:v>2046</x:v>
      </x:c>
      <x:c r="E147" s="120" t="n">
        <x:v>2045</x:v>
      </x:c>
      <x:c r="F147" s="120" t="n">
        <x:v>0</x:v>
      </x:c>
      <x:c r="G147" s="120" t="str">
        <x:v>Normal</x:v>
      </x:c>
      <x:c r="H147" s="120" t="str">
        <x:v>Routine</x:v>
      </x:c>
      <x:c r="I147" s="120" t="n">
        <x:v>1</x:v>
      </x:c>
      <x:c r="J147" s="120" t="str">
        <x:v>CADC0872</x:v>
      </x:c>
      <x:c r="K147" s="120" t="n">
        <x:v>5</x:v>
      </x:c>
      <x:c r="L147" s="120" t="n">
        <x:v>235</x:v>
      </x:c>
      <x:c r="M147" s="120" t="n">
        <x:v>48</x:v>
      </x:c>
      <x:c r="N147" s="127" t="n">
        <x:v>0.6857142857142857</x:v>
      </x:c>
      <x:c r="O147" s="129" t="n">
        <x:f>'RGS_Ground_Run'!Q171</x:f>
        <x:v>26.006854620211925</x:v>
      </x:c>
      <x:c r="P147" s="129" t="n">
        <x:f>'Edge_Run'!O171</x:f>
        <x:v>9.607123900641454</x:v>
      </x:c>
      <x:c r="Q147" s="129" t="n">
        <x:f>O147-P147</x:f>
        <x:v>16.39973071957047</x:v>
      </x:c>
      <x:c r="R147" s="129" t="n">
        <x:f>'RGS_Ground_Run'!U171</x:f>
        <x:v>0.7911466533314524</x:v>
      </x:c>
      <x:c r="S147" s="129" t="n">
        <x:f>'Edge_Run'!S171</x:f>
        <x:v>0</x:v>
      </x:c>
      <x:c r="T147" s="129" t="n">
        <x:f>'RGS_Ground_Run'!S171</x:f>
        <x:v>0</x:v>
      </x:c>
      <x:c r="U147" s="129" t="n">
        <x:f>'Edge_Run'!R171</x:f>
        <x:v>0</x:v>
      </x:c>
      <x:c r="V147" s="120" t="n">
        <x:f>'RGS_Ground_Run'!W171</x:f>
        <x:v>1</x:v>
      </x:c>
      <x:c r="W147" s="120" t="n">
        <x:f>'Edge_Run'!U171</x:f>
        <x:v>1</x:v>
      </x:c>
      <x:c r="X147" s="120" t="n">
        <x:f>'RGS_Ground_Run'!X171</x:f>
        <x:v>1</x:v>
      </x:c>
      <x:c r="Y147" s="120" t="n">
        <x:f>'Edge_Run'!V171</x:f>
        <x:v>1</x:v>
      </x:c>
      <x:c r="Z147" s="120" t="n">
        <x:f>Y147-X147</x:f>
        <x:v>0</x:v>
      </x:c>
      <x:c r="AA147" s="120" t="n">
        <x:f>1-V147</x:f>
        <x:v>0</x:v>
      </x:c>
      <x:c r="AB147" s="120" t="n">
        <x:f>1-W147</x:f>
        <x:v>0</x:v>
      </x:c>
      <x:c r="AC147" s="120" t="n">
        <x:f>'RGS_Ground_Run'!O171</x:f>
        <x:v>1.1957079668804198</x:v>
      </x:c>
      <x:c r="AD147" s="120" t="n">
        <x:f>'Edge_Run'!D171</x:f>
        <x:v>3.5871239006412594</x:v>
      </x:c>
      <x:c r="AE147" s="120" t="n">
        <x:f>'RGS_Ground_Run'!D171</x:f>
        <x:v>300</x:v>
      </x:c>
      <x:c r="AF147" s="120" t="n">
        <x:f>'Edge_Run'!H171</x:f>
        <x:v>75</x:v>
      </x:c>
    </x:row>
    <x:row r="148">
      <x:c r="A148" s="120" t="n">
        <x:v>2</x:v>
      </x:c>
      <x:c r="B148" s="120" t="n">
        <x:v>47</x:v>
      </x:c>
      <x:c r="C148" s="120" t="n">
        <x:v>147</x:v>
      </x:c>
      <x:c r="D148" s="120" t="n">
        <x:v>728</x:v>
      </x:c>
      <x:c r="E148" s="120" t="n">
        <x:v>727</x:v>
      </x:c>
      <x:c r="F148" s="120" t="n">
        <x:v>0</x:v>
      </x:c>
      <x:c r="G148" s="120" t="str">
        <x:v>Normal</x:v>
      </x:c>
      <x:c r="H148" s="120" t="str">
        <x:v>Routine</x:v>
      </x:c>
      <x:c r="I148" s="120" t="n">
        <x:v>1</x:v>
      </x:c>
      <x:c r="J148" s="120" t="str">
        <x:v>CADC0874</x:v>
      </x:c>
      <x:c r="K148" s="120" t="n">
        <x:v>5</x:v>
      </x:c>
      <x:c r="L148" s="120" t="n">
        <x:v>655</x:v>
      </x:c>
      <x:c r="M148" s="120" t="n">
        <x:v>132</x:v>
      </x:c>
      <x:c r="N148" s="127" t="n">
        <x:v>1.8857142857142857</x:v>
      </x:c>
      <x:c r="O148" s="129" t="n">
        <x:f>'RGS_Ground_Run'!Q172</x:f>
        <x:v>40.27467704759238</x:v>
      </x:c>
      <x:c r="P148" s="129" t="n">
        <x:f>'Edge_Run'!O172</x:f>
        <x:v>20.509418842440482</x:v>
      </x:c>
      <x:c r="Q148" s="129" t="n">
        <x:f>O148-P148</x:f>
        <x:v>19.765258205151895</x:v>
      </x:c>
      <x:c r="R148" s="129" t="n">
        <x:f>'RGS_Ground_Run'!U172</x:f>
        <x:v>11.424870766778895</x:v>
      </x:c>
      <x:c r="S148" s="129" t="n">
        <x:f>'Edge_Run'!S172</x:f>
        <x:v>0</x:v>
      </x:c>
      <x:c r="T148" s="129" t="n">
        <x:f>'RGS_Ground_Run'!S172</x:f>
        <x:v>0</x:v>
      </x:c>
      <x:c r="U148" s="129" t="n">
        <x:f>'Edge_Run'!R172</x:f>
        <x:v>0</x:v>
      </x:c>
      <x:c r="V148" s="120" t="n">
        <x:f>'RGS_Ground_Run'!W172</x:f>
        <x:v>1</x:v>
      </x:c>
      <x:c r="W148" s="120" t="n">
        <x:f>'Edge_Run'!U172</x:f>
        <x:v>1</x:v>
      </x:c>
      <x:c r="X148" s="120" t="n">
        <x:f>'RGS_Ground_Run'!X172</x:f>
        <x:v>1</x:v>
      </x:c>
      <x:c r="Y148" s="120" t="n">
        <x:f>'Edge_Run'!V172</x:f>
        <x:v>1</x:v>
      </x:c>
      <x:c r="Z148" s="120" t="n">
        <x:f>Y148-X148</x:f>
        <x:v>0</x:v>
      </x:c>
      <x:c r="AA148" s="120" t="n">
        <x:f>1-V148</x:f>
        <x:v>0</x:v>
      </x:c>
      <x:c r="AB148" s="120" t="n">
        <x:f>1-W148</x:f>
        <x:v>0</x:v>
      </x:c>
      <x:c r="AC148" s="120" t="n">
        <x:f>'RGS_Ground_Run'!O172</x:f>
        <x:v>4.8298062808134725</x:v>
      </x:c>
      <x:c r="AD148" s="120" t="n">
        <x:f>'Edge_Run'!D172</x:f>
        <x:v>14.489418842440418</x:v>
      </x:c>
      <x:c r="AE148" s="120" t="n">
        <x:f>'RGS_Ground_Run'!D172</x:f>
        <x:v>300</x:v>
      </x:c>
      <x:c r="AF148" s="120" t="n">
        <x:f>'Edge_Run'!H172</x:f>
        <x:v>75</x:v>
      </x:c>
    </x:row>
    <x:row r="149">
      <x:c r="A149" s="120" t="n">
        <x:v>2</x:v>
      </x:c>
      <x:c r="B149" s="120" t="n">
        <x:v>48</x:v>
      </x:c>
      <x:c r="C149" s="120" t="n">
        <x:v>148</x:v>
      </x:c>
      <x:c r="D149" s="120" t="n">
        <x:v>185</x:v>
      </x:c>
      <x:c r="E149" s="120" t="n">
        <x:v>184</x:v>
      </x:c>
      <x:c r="F149" s="120" t="n">
        <x:v>1</x:v>
      </x:c>
      <x:c r="G149" s="120" t="str">
        <x:v>Anomalous</x:v>
      </x:c>
      <x:c r="H149" s="120" t="str">
        <x:v>Priority</x:v>
      </x:c>
      <x:c r="I149" s="120" t="n">
        <x:v>0</x:v>
      </x:c>
      <x:c r="J149" s="120" t="str">
        <x:v>CADC0872</x:v>
      </x:c>
      <x:c r="K149" s="120" t="n">
        <x:v>1</x:v>
      </x:c>
      <x:c r="L149" s="120" t="n">
        <x:v>336</x:v>
      </x:c>
      <x:c r="M149" s="120" t="n">
        <x:v>337</x:v>
      </x:c>
      <x:c r="N149" s="127" t="n">
        <x:v>4.814285714285714</x:v>
      </x:c>
      <x:c r="O149" s="129" t="n">
        <x:f>'RGS_Ground_Run'!Q173</x:f>
        <x:v>26.12925323914851</x:v>
      </x:c>
      <x:c r="P149" s="129" t="n">
        <x:f>'Edge_Run'!O173</x:f>
        <x:v>12.34775971744557</x:v>
      </x:c>
      <x:c r="Q149" s="129" t="n">
        <x:f>O149-P149</x:f>
        <x:v>13.781493521702942</x:v>
      </x:c>
      <x:c r="R149" s="129" t="n">
        <x:f>'RGS_Ground_Run'!U173</x:f>
        <x:v>0</x:v>
      </x:c>
      <x:c r="S149" s="129" t="n">
        <x:f>'Edge_Run'!S173</x:f>
        <x:v>0</x:v>
      </x:c>
      <x:c r="T149" s="129" t="n">
        <x:f>'RGS_Ground_Run'!S173</x:f>
        <x:v>0</x:v>
      </x:c>
      <x:c r="U149" s="129" t="n">
        <x:f>'Edge_Run'!R173</x:f>
        <x:v>0</x:v>
      </x:c>
      <x:c r="V149" s="120" t="n">
        <x:f>'RGS_Ground_Run'!W173</x:f>
        <x:v>1</x:v>
      </x:c>
      <x:c r="W149" s="120" t="n">
        <x:f>'Edge_Run'!U173</x:f>
        <x:v>1</x:v>
      </x:c>
      <x:c r="X149" s="120" t="n">
        <x:f>'RGS_Ground_Run'!X173</x:f>
        <x:v>1</x:v>
      </x:c>
      <x:c r="Y149" s="120" t="n">
        <x:f>'Edge_Run'!V173</x:f>
        <x:v>1</x:v>
      </x:c>
      <x:c r="Z149" s="120" t="n">
        <x:f>Y149-X149</x:f>
        <x:v>0</x:v>
      </x:c>
      <x:c r="AA149" s="120" t="n">
        <x:f>1-V149</x:f>
        <x:v>0</x:v>
      </x:c>
      <x:c r="AB149" s="120" t="n">
        <x:f>1-W149</x:f>
        <x:v>0</x:v>
      </x:c>
      <x:c r="AC149" s="120" t="n">
        <x:f>'RGS_Ground_Run'!O173</x:f>
        <x:v>2.109253239148553</x:v>
      </x:c>
      <x:c r="AD149" s="120" t="n">
        <x:f>'Edge_Run'!D173</x:f>
        <x:v>6.327759717445659</x:v>
      </x:c>
      <x:c r="AE149" s="120" t="n">
        <x:f>'RGS_Ground_Run'!D173</x:f>
        <x:v>300</x:v>
      </x:c>
      <x:c r="AF149" s="120" t="n">
        <x:f>'Edge_Run'!H173</x:f>
        <x:v>75</x:v>
      </x:c>
    </x:row>
    <x:row r="150">
      <x:c r="A150" s="120" t="n">
        <x:v>2</x:v>
      </x:c>
      <x:c r="B150" s="120" t="n">
        <x:v>49</x:v>
      </x:c>
      <x:c r="C150" s="120" t="n">
        <x:v>149</x:v>
      </x:c>
      <x:c r="D150" s="120" t="n">
        <x:v>988</x:v>
      </x:c>
      <x:c r="E150" s="120" t="n">
        <x:v>987</x:v>
      </x:c>
      <x:c r="F150" s="120" t="n">
        <x:v>0</x:v>
      </x:c>
      <x:c r="G150" s="120" t="str">
        <x:v>Normal</x:v>
      </x:c>
      <x:c r="H150" s="120" t="str">
        <x:v>Routine</x:v>
      </x:c>
      <x:c r="I150" s="120" t="n">
        <x:v>1</x:v>
      </x:c>
      <x:c r="J150" s="120" t="str">
        <x:v>CADC0892</x:v>
      </x:c>
      <x:c r="K150" s="120" t="n">
        <x:v>1</x:v>
      </x:c>
      <x:c r="L150" s="120" t="n">
        <x:v>313</x:v>
      </x:c>
      <x:c r="M150" s="120" t="n">
        <x:v>314</x:v>
      </x:c>
      <x:c r="N150" s="127" t="n">
        <x:v>4.485714285714286</x:v>
      </x:c>
      <x:c r="O150" s="129" t="n">
        <x:f>'RGS_Ground_Run'!Q174</x:f>
        <x:v>115.75416243424797</x:v>
      </x:c>
      <x:c r="P150" s="129" t="n">
        <x:f>'Edge_Run'!O174</x:f>
        <x:v>92.91202698519919</x:v>
      </x:c>
      <x:c r="Q150" s="129" t="n">
        <x:f>O150-P150</x:f>
        <x:v>22.842135449048783</x:v>
      </x:c>
      <x:c r="R150" s="129" t="n">
        <x:f>'RGS_Ground_Run'!U174</x:f>
        <x:v>86.89202698519921</x:v>
      </x:c>
      <x:c r="S150" s="129" t="n">
        <x:f>'Edge_Run'!S174</x:f>
        <x:v>72.36562063805286</x:v>
      </x:c>
      <x:c r="T150" s="129" t="n">
        <x:f>'RGS_Ground_Run'!S174</x:f>
        <x:v>86.89202698519921</x:v>
      </x:c>
      <x:c r="U150" s="129" t="n">
        <x:f>'Edge_Run'!R174</x:f>
        <x:v>72.36562063805286</x:v>
      </x:c>
      <x:c r="V150" s="120" t="n">
        <x:f>'RGS_Ground_Run'!W174</x:f>
        <x:v>1</x:v>
      </x:c>
      <x:c r="W150" s="120" t="n">
        <x:f>'Edge_Run'!U174</x:f>
        <x:v>1</x:v>
      </x:c>
      <x:c r="X150" s="120" t="n">
        <x:f>'RGS_Ground_Run'!X174</x:f>
        <x:v>1</x:v>
      </x:c>
      <x:c r="Y150" s="120" t="n">
        <x:f>'Edge_Run'!V174</x:f>
        <x:v>1</x:v>
      </x:c>
      <x:c r="Z150" s="120" t="n">
        <x:f>Y150-X150</x:f>
        <x:v>0</x:v>
      </x:c>
      <x:c r="AA150" s="120" t="n">
        <x:f>1-V150</x:f>
        <x:v>0</x:v>
      </x:c>
      <x:c r="AB150" s="120" t="n">
        <x:f>1-W150</x:f>
        <x:v>0</x:v>
      </x:c>
      <x:c r="AC150" s="120" t="n">
        <x:f>'RGS_Ground_Run'!O174</x:f>
        <x:v>4.842135449048753</x:v>
      </x:c>
      <x:c r="AD150" s="120" t="n">
        <x:f>'Edge_Run'!D174</x:f>
        <x:v>14.526406347146258</x:v>
      </x:c>
      <x:c r="AE150" s="120" t="n">
        <x:f>'RGS_Ground_Run'!D174</x:f>
        <x:v>300</x:v>
      </x:c>
      <x:c r="AF150" s="120" t="n">
        <x:f>'Edge_Run'!H174</x:f>
        <x:v>75</x:v>
      </x:c>
    </x:row>
    <x:row r="151">
      <x:c r="A151" s="120" t="n">
        <x:v>2</x:v>
      </x:c>
      <x:c r="B151" s="120" t="n">
        <x:v>50</x:v>
      </x:c>
      <x:c r="C151" s="120" t="n">
        <x:v>150</x:v>
      </x:c>
      <x:c r="D151" s="120" t="n">
        <x:v>951</x:v>
      </x:c>
      <x:c r="E151" s="120" t="n">
        <x:v>950</x:v>
      </x:c>
      <x:c r="F151" s="120" t="n">
        <x:v>1</x:v>
      </x:c>
      <x:c r="G151" s="120" t="str">
        <x:v>Anomalous</x:v>
      </x:c>
      <x:c r="H151" s="120" t="str">
        <x:v>Priority</x:v>
      </x:c>
      <x:c r="I151" s="120" t="n">
        <x:v>1</x:v>
      </x:c>
      <x:c r="J151" s="120" t="str">
        <x:v>CADC0892</x:v>
      </x:c>
      <x:c r="K151" s="120" t="n">
        <x:v>1</x:v>
      </x:c>
      <x:c r="L151" s="120" t="n">
        <x:v>336</x:v>
      </x:c>
      <x:c r="M151" s="120" t="n">
        <x:v>337</x:v>
      </x:c>
      <x:c r="N151" s="127" t="n">
        <x:v>4.814285714285714</x:v>
      </x:c>
      <x:c r="O151" s="129" t="n">
        <x:f>'RGS_Ground_Run'!Q175</x:f>
        <x:v>75.12912774077358</x:v>
      </x:c>
      <x:c r="P151" s="129" t="n">
        <x:f>'Edge_Run'!O175</x:f>
        <x:v>30.867846474129237</x:v>
      </x:c>
      <x:c r="Q151" s="129" t="n">
        <x:f>O151-P151</x:f>
        <x:v>44.261281266644346</x:v>
      </x:c>
      <x:c r="R151" s="129" t="n">
        <x:f>'RGS_Ground_Run'!U175</x:f>
        <x:v>42.847846474129256</x:v>
      </x:c>
      <x:c r="S151" s="129" t="n">
        <x:f>'Edge_Run'!S175</x:f>
        <x:v>0.06400267419576267</x:v>
      </x:c>
      <x:c r="T151" s="129" t="n">
        <x:f>'RGS_Ground_Run'!S175</x:f>
        <x:v>0</x:v>
      </x:c>
      <x:c r="U151" s="129" t="n">
        <x:f>'Edge_Run'!R175</x:f>
        <x:v>0</x:v>
      </x:c>
      <x:c r="V151" s="120" t="n">
        <x:f>'RGS_Ground_Run'!W175</x:f>
        <x:v>1</x:v>
      </x:c>
      <x:c r="W151" s="120" t="n">
        <x:f>'Edge_Run'!U175</x:f>
        <x:v>1</x:v>
      </x:c>
      <x:c r="X151" s="120" t="n">
        <x:f>'RGS_Ground_Run'!X175</x:f>
        <x:v>1</x:v>
      </x:c>
      <x:c r="Y151" s="120" t="n">
        <x:f>'Edge_Run'!V175</x:f>
        <x:v>1</x:v>
      </x:c>
      <x:c r="Z151" s="120" t="n">
        <x:f>Y151-X151</x:f>
        <x:v>0</x:v>
      </x:c>
      <x:c r="AA151" s="120" t="n">
        <x:f>1-V151</x:f>
        <x:v>0</x:v>
      </x:c>
      <x:c r="AB151" s="120" t="n">
        <x:f>1-W151</x:f>
        <x:v>0</x:v>
      </x:c>
      <x:c r="AC151" s="120" t="n">
        <x:f>'RGS_Ground_Run'!O175</x:f>
        <x:v>8.261281266644529</x:v>
      </x:c>
      <x:c r="AD151" s="120" t="n">
        <x:f>'Edge_Run'!D175</x:f>
        <x:v>24.783843799933585</x:v>
      </x:c>
      <x:c r="AE151" s="120" t="n">
        <x:f>'RGS_Ground_Run'!D175</x:f>
        <x:v>300</x:v>
      </x:c>
      <x:c r="AF151" s="120" t="n">
        <x:f>'Edge_Run'!H175</x:f>
        <x:v>75</x:v>
      </x:c>
    </x:row>
    <x:row r="152">
      <x:c r="A152" s="120" t="n">
        <x:v>2</x:v>
      </x:c>
      <x:c r="B152" s="120" t="n">
        <x:v>51</x:v>
      </x:c>
      <x:c r="C152" s="120" t="n">
        <x:v>151</x:v>
      </x:c>
      <x:c r="D152" s="120" t="n">
        <x:v>1737</x:v>
      </x:c>
      <x:c r="E152" s="120" t="n">
        <x:v>1736</x:v>
      </x:c>
      <x:c r="F152" s="120" t="n">
        <x:v>0</x:v>
      </x:c>
      <x:c r="G152" s="120" t="str">
        <x:v>Normal</x:v>
      </x:c>
      <x:c r="H152" s="120" t="str">
        <x:v>Routine</x:v>
      </x:c>
      <x:c r="I152" s="120" t="n">
        <x:v>1</x:v>
      </x:c>
      <x:c r="J152" s="120" t="str">
        <x:v>CADC0894</x:v>
      </x:c>
      <x:c r="K152" s="120" t="n">
        <x:v>1</x:v>
      </x:c>
      <x:c r="L152" s="120" t="n">
        <x:v>477</x:v>
      </x:c>
      <x:c r="M152" s="120" t="n">
        <x:v>478</x:v>
      </x:c>
      <x:c r="N152" s="127" t="n">
        <x:v>6.828571428571428</x:v>
      </x:c>
      <x:c r="O152" s="129" t="n">
        <x:f>'RGS_Ground_Run'!Q176</x:f>
        <x:v>31.978427664944775</x:v>
      </x:c>
      <x:c r="P152" s="129" t="n">
        <x:f>'Edge_Run'!O176</x:f>
        <x:v>9.434089171670621</x:v>
      </x:c>
      <x:c r="Q152" s="129" t="n">
        <x:f>O152-P152</x:f>
        <x:v>22.544338493274154</x:v>
      </x:c>
      <x:c r="R152" s="129" t="n">
        <x:f>'RGS_Ground_Run'!U176</x:f>
        <x:v>6.82039794105458</x:v>
      </x:c>
      <x:c r="S152" s="129" t="n">
        <x:f>'Edge_Run'!S176</x:f>
        <x:v>0</x:v>
      </x:c>
      <x:c r="T152" s="129" t="n">
        <x:f>'RGS_Ground_Run'!S176</x:f>
        <x:v>0</x:v>
      </x:c>
      <x:c r="U152" s="129" t="n">
        <x:f>'Edge_Run'!R176</x:f>
        <x:v>0</x:v>
      </x:c>
      <x:c r="V152" s="120" t="n">
        <x:f>'RGS_Ground_Run'!W176</x:f>
        <x:v>1</x:v>
      </x:c>
      <x:c r="W152" s="120" t="n">
        <x:f>'Edge_Run'!U176</x:f>
        <x:v>1</x:v>
      </x:c>
      <x:c r="X152" s="120" t="n">
        <x:f>'RGS_Ground_Run'!X176</x:f>
        <x:v>1</x:v>
      </x:c>
      <x:c r="Y152" s="120" t="n">
        <x:f>'Edge_Run'!V176</x:f>
        <x:v>1</x:v>
      </x:c>
      <x:c r="Z152" s="120" t="n">
        <x:f>Y152-X152</x:f>
        <x:v>0</x:v>
      </x:c>
      <x:c r="AA152" s="120" t="n">
        <x:f>1-V152</x:f>
        <x:v>0</x:v>
      </x:c>
      <x:c r="AB152" s="120" t="n">
        <x:f>1-W152</x:f>
        <x:v>0</x:v>
      </x:c>
      <x:c r="AC152" s="120" t="n">
        <x:f>'RGS_Ground_Run'!O176</x:f>
        <x:v>1.1380297238901842</x:v>
      </x:c>
      <x:c r="AD152" s="120" t="n">
        <x:f>'Edge_Run'!D176</x:f>
        <x:v>3.4140891716705526</x:v>
      </x:c>
      <x:c r="AE152" s="120" t="n">
        <x:f>'RGS_Ground_Run'!D176</x:f>
        <x:v>300</x:v>
      </x:c>
      <x:c r="AF152" s="120" t="n">
        <x:f>'Edge_Run'!H176</x:f>
        <x:v>75</x:v>
      </x:c>
    </x:row>
    <x:row r="153">
      <x:c r="A153" s="120" t="n">
        <x:v>2</x:v>
      </x:c>
      <x:c r="B153" s="120" t="n">
        <x:v>52</x:v>
      </x:c>
      <x:c r="C153" s="120" t="n">
        <x:v>152</x:v>
      </x:c>
      <x:c r="D153" s="120" t="n">
        <x:v>1787</x:v>
      </x:c>
      <x:c r="E153" s="120" t="n">
        <x:v>1786</x:v>
      </x:c>
      <x:c r="F153" s="120" t="n">
        <x:v>0</x:v>
      </x:c>
      <x:c r="G153" s="120" t="str">
        <x:v>Normal</x:v>
      </x:c>
      <x:c r="H153" s="120" t="str">
        <x:v>Routine</x:v>
      </x:c>
      <x:c r="I153" s="120" t="n">
        <x:v>1</x:v>
      </x:c>
      <x:c r="J153" s="120" t="str">
        <x:v>CADC0894</x:v>
      </x:c>
      <x:c r="K153" s="120" t="n">
        <x:v>1</x:v>
      </x:c>
      <x:c r="L153" s="120" t="n">
        <x:v>615</x:v>
      </x:c>
      <x:c r="M153" s="120" t="n">
        <x:v>616</x:v>
      </x:c>
      <x:c r="N153" s="127" t="n">
        <x:v>8.8</x:v>
      </x:c>
      <x:c r="O153" s="129" t="n">
        <x:f>'RGS_Ground_Run'!Q177</x:f>
        <x:v>28.445729197746914</x:v>
      </x:c>
      <x:c r="P153" s="129" t="n">
        <x:f>'Edge_Run'!O177</x:f>
        <x:v>19.297187593241233</x:v>
      </x:c>
      <x:c r="Q153" s="129" t="n">
        <x:f>O153-P153</x:f>
        <x:v>9.14854160450568</x:v>
      </x:c>
      <x:c r="R153" s="129" t="n">
        <x:f>'RGS_Ground_Run'!U177</x:f>
        <x:v>0</x:v>
      </x:c>
      <x:c r="S153" s="129" t="n">
        <x:f>'Edge_Run'!S177</x:f>
        <x:v>0</x:v>
      </x:c>
      <x:c r="T153" s="129" t="n">
        <x:f>'RGS_Ground_Run'!S177</x:f>
        <x:v>0</x:v>
      </x:c>
      <x:c r="U153" s="129" t="n">
        <x:f>'Edge_Run'!R177</x:f>
        <x:v>0</x:v>
      </x:c>
      <x:c r="V153" s="120" t="n">
        <x:f>'RGS_Ground_Run'!W177</x:f>
        <x:v>1</x:v>
      </x:c>
      <x:c r="W153" s="120" t="n">
        <x:f>'Edge_Run'!U177</x:f>
        <x:v>1</x:v>
      </x:c>
      <x:c r="X153" s="120" t="n">
        <x:f>'RGS_Ground_Run'!X177</x:f>
        <x:v>1</x:v>
      </x:c>
      <x:c r="Y153" s="120" t="n">
        <x:f>'Edge_Run'!V177</x:f>
        <x:v>1</x:v>
      </x:c>
      <x:c r="Z153" s="120" t="n">
        <x:f>Y153-X153</x:f>
        <x:v>0</x:v>
      </x:c>
      <x:c r="AA153" s="120" t="n">
        <x:f>1-V153</x:f>
        <x:v>0</x:v>
      </x:c>
      <x:c r="AB153" s="120" t="n">
        <x:f>1-W153</x:f>
        <x:v>0</x:v>
      </x:c>
      <x:c r="AC153" s="120" t="n">
        <x:f>'RGS_Ground_Run'!O177</x:f>
        <x:v>4.425729197747072</x:v>
      </x:c>
      <x:c r="AD153" s="120" t="n">
        <x:f>'Edge_Run'!D177</x:f>
        <x:v>13.277187593241216</x:v>
      </x:c>
      <x:c r="AE153" s="120" t="n">
        <x:f>'RGS_Ground_Run'!D177</x:f>
        <x:v>300</x:v>
      </x:c>
      <x:c r="AF153" s="120" t="n">
        <x:f>'Edge_Run'!H177</x:f>
        <x:v>75</x:v>
      </x:c>
    </x:row>
    <x:row r="154">
      <x:c r="A154" s="120" t="n">
        <x:v>2</x:v>
      </x:c>
      <x:c r="B154" s="120" t="n">
        <x:v>53</x:v>
      </x:c>
      <x:c r="C154" s="120" t="n">
        <x:v>153</x:v>
      </x:c>
      <x:c r="D154" s="120" t="n">
        <x:v>1319</x:v>
      </x:c>
      <x:c r="E154" s="120" t="n">
        <x:v>1318</x:v>
      </x:c>
      <x:c r="F154" s="120" t="n">
        <x:v>0</x:v>
      </x:c>
      <x:c r="G154" s="120" t="str">
        <x:v>Normal</x:v>
      </x:c>
      <x:c r="H154" s="120" t="str">
        <x:v>Routine</x:v>
      </x:c>
      <x:c r="I154" s="120" t="n">
        <x:v>1</x:v>
      </x:c>
      <x:c r="J154" s="120" t="str">
        <x:v>CADC0873</x:v>
      </x:c>
      <x:c r="K154" s="120" t="n">
        <x:v>5</x:v>
      </x:c>
      <x:c r="L154" s="120" t="n">
        <x:v>260</x:v>
      </x:c>
      <x:c r="M154" s="120" t="n">
        <x:v>53</x:v>
      </x:c>
      <x:c r="N154" s="127" t="n">
        <x:v>0.7571428571428571</x:v>
      </x:c>
      <x:c r="O154" s="129" t="n">
        <x:f>'RGS_Ground_Run'!Q178</x:f>
        <x:v>41.4385723267269</x:v>
      </x:c>
      <x:c r="P154" s="129" t="n">
        <x:f>'Edge_Run'!O178</x:f>
        <x:v>17.25393048220485</x:v>
      </x:c>
      <x:c r="Q154" s="129" t="n">
        <x:f>O154-P154</x:f>
        <x:v>24.184641844522048</x:v>
      </x:c>
      <x:c r="R154" s="129" t="n">
        <x:f>'RGS_Ground_Run'!U178</x:f>
        <x:v>15.956742888963618</x:v>
      </x:c>
      <x:c r="S154" s="129" t="n">
        <x:f>'Edge_Run'!S178</x:f>
        <x:v>6.848442168915426</x:v>
      </x:c>
      <x:c r="T154" s="129" t="n">
        <x:f>'RGS_Ground_Run'!S178</x:f>
        <x:v>0</x:v>
      </x:c>
      <x:c r="U154" s="129" t="n">
        <x:f>'Edge_Run'!R178</x:f>
        <x:v>0</x:v>
      </x:c>
      <x:c r="V154" s="120" t="n">
        <x:f>'RGS_Ground_Run'!W178</x:f>
        <x:v>1</x:v>
      </x:c>
      <x:c r="W154" s="120" t="n">
        <x:f>'Edge_Run'!U178</x:f>
        <x:v>1</x:v>
      </x:c>
      <x:c r="X154" s="120" t="n">
        <x:f>'RGS_Ground_Run'!X178</x:f>
        <x:v>1</x:v>
      </x:c>
      <x:c r="Y154" s="120" t="n">
        <x:f>'Edge_Run'!V178</x:f>
        <x:v>1</x:v>
      </x:c>
      <x:c r="Z154" s="120" t="n">
        <x:f>Y154-X154</x:f>
        <x:v>0</x:v>
      </x:c>
      <x:c r="AA154" s="120" t="n">
        <x:f>1-V154</x:f>
        <x:v>0</x:v>
      </x:c>
      <x:c r="AB154" s="120" t="n">
        <x:f>1-W154</x:f>
        <x:v>0</x:v>
      </x:c>
      <x:c r="AC154" s="120" t="n">
        <x:f>'RGS_Ground_Run'!O178</x:f>
        <x:v>1.46182943776314</x:v>
      </x:c>
      <x:c r="AD154" s="120" t="n">
        <x:f>'Edge_Run'!D178</x:f>
        <x:v>4.38548831328942</x:v>
      </x:c>
      <x:c r="AE154" s="120" t="n">
        <x:f>'RGS_Ground_Run'!D178</x:f>
        <x:v>300</x:v>
      </x:c>
      <x:c r="AF154" s="120" t="n">
        <x:f>'Edge_Run'!H178</x:f>
        <x:v>75</x:v>
      </x:c>
    </x:row>
    <x:row r="155">
      <x:c r="A155" s="120" t="n">
        <x:v>2</x:v>
      </x:c>
      <x:c r="B155" s="120" t="n">
        <x:v>54</x:v>
      </x:c>
      <x:c r="C155" s="120" t="n">
        <x:v>154</x:v>
      </x:c>
      <x:c r="D155" s="120" t="n">
        <x:v>1060</x:v>
      </x:c>
      <x:c r="E155" s="120" t="n">
        <x:v>1059</x:v>
      </x:c>
      <x:c r="F155" s="120" t="n">
        <x:v>0</x:v>
      </x:c>
      <x:c r="G155" s="120" t="str">
        <x:v>Normal</x:v>
      </x:c>
      <x:c r="H155" s="120" t="str">
        <x:v>Routine</x:v>
      </x:c>
      <x:c r="I155" s="120" t="n">
        <x:v>1</x:v>
      </x:c>
      <x:c r="J155" s="120" t="str">
        <x:v>CADC0888</x:v>
      </x:c>
      <x:c r="K155" s="120" t="n">
        <x:v>5</x:v>
      </x:c>
      <x:c r="L155" s="120" t="n">
        <x:v>40</x:v>
      </x:c>
      <x:c r="M155" s="120" t="n">
        <x:v>9</x:v>
      </x:c>
      <x:c r="N155" s="127" t="n">
        <x:v>0.12857142857142856</x:v>
      </x:c>
      <x:c r="O155" s="129" t="n">
        <x:f>'RGS_Ground_Run'!Q179</x:f>
        <x:v>41.152951558327004</x:v>
      </x:c>
      <x:c r="P155" s="129" t="n">
        <x:f>'Edge_Run'!O179</x:f>
        <x:v>48.86133223582601</x:v>
      </x:c>
      <x:c r="Q155" s="129" t="n">
        <x:f>O155-P155</x:f>
        <x:v>-7.708380677499008</x:v>
      </x:c>
      <x:c r="R155" s="129" t="n">
        <x:f>'RGS_Ground_Run'!U179</x:f>
        <x:v>2.852507479718497</x:v>
      </x:c>
      <x:c r="S155" s="129" t="n">
        <x:f>'Edge_Run'!S179</x:f>
        <x:v>0</x:v>
      </x:c>
      <x:c r="T155" s="129" t="n">
        <x:f>'RGS_Ground_Run'!S179</x:f>
        <x:v>0</x:v>
      </x:c>
      <x:c r="U155" s="129" t="n">
        <x:f>'Edge_Run'!R179</x:f>
        <x:v>0</x:v>
      </x:c>
      <x:c r="V155" s="120" t="n">
        <x:f>'RGS_Ground_Run'!W179</x:f>
        <x:v>1</x:v>
      </x:c>
      <x:c r="W155" s="120" t="n">
        <x:f>'Edge_Run'!U179</x:f>
        <x:v>1</x:v>
      </x:c>
      <x:c r="X155" s="120" t="n">
        <x:f>'RGS_Ground_Run'!X179</x:f>
        <x:v>1</x:v>
      </x:c>
      <x:c r="Y155" s="120" t="n">
        <x:f>'Edge_Run'!V179</x:f>
        <x:v>1</x:v>
      </x:c>
      <x:c r="Z155" s="120" t="n">
        <x:f>Y155-X155</x:f>
        <x:v>0</x:v>
      </x:c>
      <x:c r="AA155" s="120" t="n">
        <x:f>1-V155</x:f>
        <x:v>0</x:v>
      </x:c>
      <x:c r="AB155" s="120" t="n">
        <x:f>1-W155</x:f>
        <x:v>0</x:v>
      </x:c>
      <x:c r="AC155" s="120" t="n">
        <x:f>'RGS_Ground_Run'!O179</x:f>
        <x:v>14.280444078608712</x:v>
      </x:c>
      <x:c r="AD155" s="120" t="n">
        <x:f>'Edge_Run'!D179</x:f>
        <x:v>42.84133223582614</x:v>
      </x:c>
      <x:c r="AE155" s="120" t="n">
        <x:f>'RGS_Ground_Run'!D179</x:f>
        <x:v>300</x:v>
      </x:c>
      <x:c r="AF155" s="120" t="n">
        <x:f>'Edge_Run'!H179</x:f>
        <x:v>75</x:v>
      </x:c>
    </x:row>
    <x:row r="156">
      <x:c r="A156" s="120" t="n">
        <x:v>2</x:v>
      </x:c>
      <x:c r="B156" s="120" t="n">
        <x:v>55</x:v>
      </x:c>
      <x:c r="C156" s="120" t="n">
        <x:v>155</x:v>
      </x:c>
      <x:c r="D156" s="120" t="n">
        <x:v>175</x:v>
      </x:c>
      <x:c r="E156" s="120" t="n">
        <x:v>174</x:v>
      </x:c>
      <x:c r="F156" s="120" t="n">
        <x:v>1</x:v>
      </x:c>
      <x:c r="G156" s="120" t="str">
        <x:v>Anomalous</x:v>
      </x:c>
      <x:c r="H156" s="120" t="str">
        <x:v>Priority</x:v>
      </x:c>
      <x:c r="I156" s="120" t="n">
        <x:v>1</x:v>
      </x:c>
      <x:c r="J156" s="120" t="str">
        <x:v>CADC0872</x:v>
      </x:c>
      <x:c r="K156" s="120" t="n">
        <x:v>1</x:v>
      </x:c>
      <x:c r="L156" s="120" t="n">
        <x:v>275</x:v>
      </x:c>
      <x:c r="M156" s="120" t="n">
        <x:v>276</x:v>
      </x:c>
      <x:c r="N156" s="127" t="n">
        <x:v>3.942857142857143</x:v>
      </x:c>
      <x:c r="O156" s="129" t="n">
        <x:f>'RGS_Ground_Run'!Q180</x:f>
        <x:v>32.86704495114191</x:v>
      </x:c>
      <x:c r="P156" s="129" t="n">
        <x:f>'Edge_Run'!O180</x:f>
        <x:v>45.352843965692955</x:v>
      </x:c>
      <x:c r="Q156" s="129" t="n">
        <x:f>O156-P156</x:f>
        <x:v>-12.485799014551048</x:v>
      </x:c>
      <x:c r="R156" s="129" t="n">
        <x:f>'RGS_Ground_Run'!U180</x:f>
        <x:v>1.5885578219204035</x:v>
      </x:c>
      <x:c r="S156" s="129" t="n">
        <x:f>'Edge_Run'!S180</x:f>
        <x:v>17.557382578027955</x:v>
      </x:c>
      <x:c r="T156" s="129" t="n">
        <x:f>'RGS_Ground_Run'!S180</x:f>
        <x:v>0</x:v>
      </x:c>
      <x:c r="U156" s="129" t="n">
        <x:f>'Edge_Run'!R180</x:f>
        <x:v>0</x:v>
      </x:c>
      <x:c r="V156" s="120" t="n">
        <x:f>'RGS_Ground_Run'!W180</x:f>
        <x:v>1</x:v>
      </x:c>
      <x:c r="W156" s="120" t="n">
        <x:f>'Edge_Run'!U180</x:f>
        <x:v>1</x:v>
      </x:c>
      <x:c r="X156" s="120" t="n">
        <x:f>'RGS_Ground_Run'!X180</x:f>
        <x:v>1</x:v>
      </x:c>
      <x:c r="Y156" s="120" t="n">
        <x:f>'Edge_Run'!V180</x:f>
        <x:v>1</x:v>
      </x:c>
      <x:c r="Z156" s="120" t="n">
        <x:f>Y156-X156</x:f>
        <x:v>0</x:v>
      </x:c>
      <x:c r="AA156" s="120" t="n">
        <x:f>1-V156</x:f>
        <x:v>0</x:v>
      </x:c>
      <x:c r="AB156" s="120" t="n">
        <x:f>1-W156</x:f>
        <x:v>0</x:v>
      </x:c>
      <x:c r="AC156" s="120" t="n">
        <x:f>'RGS_Ground_Run'!O180</x:f>
        <x:v>7.2584871292216615</x:v>
      </x:c>
      <x:c r="AD156" s="120" t="n">
        <x:f>'Edge_Run'!D180</x:f>
        <x:v>21.775461387664983</x:v>
      </x:c>
      <x:c r="AE156" s="120" t="n">
        <x:f>'RGS_Ground_Run'!D180</x:f>
        <x:v>300</x:v>
      </x:c>
      <x:c r="AF156" s="120" t="n">
        <x:f>'Edge_Run'!H180</x:f>
        <x:v>75</x:v>
      </x:c>
    </x:row>
    <x:row r="157">
      <x:c r="A157" s="120" t="n">
        <x:v>2</x:v>
      </x:c>
      <x:c r="B157" s="120" t="n">
        <x:v>56</x:v>
      </x:c>
      <x:c r="C157" s="120" t="n">
        <x:v>156</x:v>
      </x:c>
      <x:c r="D157" s="120" t="n">
        <x:v>1409</x:v>
      </x:c>
      <x:c r="E157" s="120" t="n">
        <x:v>1408</x:v>
      </x:c>
      <x:c r="F157" s="120" t="n">
        <x:v>0</x:v>
      </x:c>
      <x:c r="G157" s="120" t="str">
        <x:v>Normal</x:v>
      </x:c>
      <x:c r="H157" s="120" t="str">
        <x:v>Routine</x:v>
      </x:c>
      <x:c r="I157" s="120" t="n">
        <x:v>0</x:v>
      </x:c>
      <x:c r="J157" s="120" t="str">
        <x:v>CADC0873</x:v>
      </x:c>
      <x:c r="K157" s="120" t="n">
        <x:v>5</x:v>
      </x:c>
      <x:c r="L157" s="120" t="n">
        <x:v>71</x:v>
      </x:c>
      <x:c r="M157" s="120" t="n">
        <x:v>15</x:v>
      </x:c>
      <x:c r="N157" s="127" t="n">
        <x:v>0.21428571428571427</x:v>
      </x:c>
      <x:c r="O157" s="129" t="n">
        <x:f>'RGS_Ground_Run'!Q181</x:f>
        <x:v>24.660512568798367</x:v>
      </x:c>
      <x:c r="P157" s="129" t="n">
        <x:f>'Edge_Run'!O181</x:f>
        <x:v>15.041580022480957</x:v>
      </x:c>
      <x:c r="Q157" s="129" t="n">
        <x:f>O157-P157</x:f>
        <x:v>9.61893254631741</x:v>
      </x:c>
      <x:c r="R157" s="129" t="n">
        <x:f>'RGS_Ground_Run'!U181</x:f>
        <x:v>0</x:v>
      </x:c>
      <x:c r="S157" s="129" t="n">
        <x:f>'Edge_Run'!S181</x:f>
        <x:v>7.100042316085819</x:v>
      </x:c>
      <x:c r="T157" s="129" t="n">
        <x:f>'RGS_Ground_Run'!S181</x:f>
        <x:v>0</x:v>
      </x:c>
      <x:c r="U157" s="129" t="n">
        <x:f>'Edge_Run'!R181</x:f>
        <x:v>0</x:v>
      </x:c>
      <x:c r="V157" s="120" t="n">
        <x:f>'RGS_Ground_Run'!W181</x:f>
        <x:v>1</x:v>
      </x:c>
      <x:c r="W157" s="120" t="n">
        <x:f>'Edge_Run'!U181</x:f>
        <x:v>1</x:v>
      </x:c>
      <x:c r="X157" s="120" t="n">
        <x:f>'RGS_Ground_Run'!X181</x:f>
        <x:v>1</x:v>
      </x:c>
      <x:c r="Y157" s="120" t="n">
        <x:f>'Edge_Run'!V181</x:f>
        <x:v>1</x:v>
      </x:c>
      <x:c r="Z157" s="120" t="n">
        <x:f>Y157-X157</x:f>
        <x:v>0</x:v>
      </x:c>
      <x:c r="AA157" s="120" t="n">
        <x:f>1-V157</x:f>
        <x:v>0</x:v>
      </x:c>
      <x:c r="AB157" s="120" t="n">
        <x:f>1-W157</x:f>
        <x:v>0</x:v>
      </x:c>
      <x:c r="AC157" s="120" t="n">
        <x:f>'RGS_Ground_Run'!O181</x:f>
        <x:v>0.6405125687984606</x:v>
      </x:c>
      <x:c r="AD157" s="120" t="n">
        <x:f>'Edge_Run'!D181</x:f>
        <x:v>1.921537706395382</x:v>
      </x:c>
      <x:c r="AE157" s="120" t="n">
        <x:f>'RGS_Ground_Run'!D181</x:f>
        <x:v>300</x:v>
      </x:c>
      <x:c r="AF157" s="120" t="n">
        <x:f>'Edge_Run'!H181</x:f>
        <x:v>75</x:v>
      </x:c>
    </x:row>
    <x:row r="158">
      <x:c r="A158" s="120" t="n">
        <x:v>2</x:v>
      </x:c>
      <x:c r="B158" s="120" t="n">
        <x:v>57</x:v>
      </x:c>
      <x:c r="C158" s="120" t="n">
        <x:v>157</x:v>
      </x:c>
      <x:c r="D158" s="120" t="n">
        <x:v>1716</x:v>
      </x:c>
      <x:c r="E158" s="120" t="n">
        <x:v>1715</x:v>
      </x:c>
      <x:c r="F158" s="120" t="n">
        <x:v>1</x:v>
      </x:c>
      <x:c r="G158" s="120" t="str">
        <x:v>Anomalous</x:v>
      </x:c>
      <x:c r="H158" s="120" t="str">
        <x:v>Priority</x:v>
      </x:c>
      <x:c r="I158" s="120" t="n">
        <x:v>1</x:v>
      </x:c>
      <x:c r="J158" s="120" t="str">
        <x:v>CADC0890</x:v>
      </x:c>
      <x:c r="K158" s="120" t="n">
        <x:v>5</x:v>
      </x:c>
      <x:c r="L158" s="120" t="n">
        <x:v>237</x:v>
      </x:c>
      <x:c r="M158" s="120" t="n">
        <x:v>48</x:v>
      </x:c>
      <x:c r="N158" s="127" t="n">
        <x:v>0.6857142857142857</x:v>
      </x:c>
      <x:c r="O158" s="129" t="n">
        <x:f>'RGS_Ground_Run'!Q182</x:f>
        <x:v>31.729529717894366</x:v>
      </x:c>
      <x:c r="P158" s="129" t="n">
        <x:f>'Edge_Run'!O182</x:f>
        <x:v>29.148589153683133</x:v>
      </x:c>
      <x:c r="Q158" s="129" t="n">
        <x:f>O158-P158</x:f>
        <x:v>2.5809405642112324</x:v>
      </x:c>
      <x:c r="R158" s="129" t="n">
        <x:f>'RGS_Ground_Run'!U182</x:f>
        <x:v>0</x:v>
      </x:c>
      <x:c r="S158" s="129" t="n">
        <x:f>'Edge_Run'!S182</x:f>
        <x:v>0</x:v>
      </x:c>
      <x:c r="T158" s="129" t="n">
        <x:f>'RGS_Ground_Run'!S182</x:f>
        <x:v>0</x:v>
      </x:c>
      <x:c r="U158" s="129" t="n">
        <x:f>'Edge_Run'!R182</x:f>
        <x:v>0</x:v>
      </x:c>
      <x:c r="V158" s="120" t="n">
        <x:f>'RGS_Ground_Run'!W182</x:f>
        <x:v>1</x:v>
      </x:c>
      <x:c r="W158" s="120" t="n">
        <x:f>'Edge_Run'!U182</x:f>
        <x:v>1</x:v>
      </x:c>
      <x:c r="X158" s="120" t="n">
        <x:f>'RGS_Ground_Run'!X182</x:f>
        <x:v>1</x:v>
      </x:c>
      <x:c r="Y158" s="120" t="n">
        <x:f>'Edge_Run'!V182</x:f>
        <x:v>1</x:v>
      </x:c>
      <x:c r="Z158" s="120" t="n">
        <x:f>Y158-X158</x:f>
        <x:v>0</x:v>
      </x:c>
      <x:c r="AA158" s="120" t="n">
        <x:f>1-V158</x:f>
        <x:v>0</x:v>
      </x:c>
      <x:c r="AB158" s="120" t="n">
        <x:f>1-W158</x:f>
        <x:v>0</x:v>
      </x:c>
      <x:c r="AC158" s="120" t="n">
        <x:f>'RGS_Ground_Run'!O182</x:f>
        <x:v>7.709529717894348</x:v>
      </x:c>
      <x:c r="AD158" s="120" t="n">
        <x:f>'Edge_Run'!D182</x:f>
        <x:v>23.128589153683045</x:v>
      </x:c>
      <x:c r="AE158" s="120" t="n">
        <x:f>'RGS_Ground_Run'!D182</x:f>
        <x:v>300</x:v>
      </x:c>
      <x:c r="AF158" s="120" t="n">
        <x:f>'Edge_Run'!H182</x:f>
        <x:v>75</x:v>
      </x:c>
    </x:row>
    <x:row r="159">
      <x:c r="A159" s="120" t="n">
        <x:v>2</x:v>
      </x:c>
      <x:c r="B159" s="120" t="n">
        <x:v>58</x:v>
      </x:c>
      <x:c r="C159" s="120" t="n">
        <x:v>158</x:v>
      </x:c>
      <x:c r="D159" s="120" t="n">
        <x:v>633</x:v>
      </x:c>
      <x:c r="E159" s="120" t="n">
        <x:v>632</x:v>
      </x:c>
      <x:c r="F159" s="120" t="n">
        <x:v>1</x:v>
      </x:c>
      <x:c r="G159" s="120" t="str">
        <x:v>Anomalous</x:v>
      </x:c>
      <x:c r="H159" s="120" t="str">
        <x:v>Priority</x:v>
      </x:c>
      <x:c r="I159" s="120" t="n">
        <x:v>0</x:v>
      </x:c>
      <x:c r="J159" s="120" t="str">
        <x:v>CADC0873</x:v>
      </x:c>
      <x:c r="K159" s="120" t="n">
        <x:v>1</x:v>
      </x:c>
      <x:c r="L159" s="120" t="n">
        <x:v>290</x:v>
      </x:c>
      <x:c r="M159" s="120" t="n">
        <x:v>291</x:v>
      </x:c>
      <x:c r="N159" s="127" t="n">
        <x:v>4.1571428571428575</x:v>
      </x:c>
      <x:c r="O159" s="129" t="n">
        <x:f>'RGS_Ground_Run'!Q183</x:f>
        <x:v>40.7538719849731</x:v>
      </x:c>
      <x:c r="P159" s="129" t="n">
        <x:f>'Edge_Run'!O183</x:f>
        <x:v>27.459752073239997</x:v>
      </x:c>
      <x:c r="Q159" s="129" t="n">
        <x:f>O159-P159</x:f>
        <x:v>13.294119911733105</x:v>
      </x:c>
      <x:c r="R159" s="129" t="n">
        <x:f>'RGS_Ground_Run'!U183</x:f>
        <x:v>16.311162919556864</x:v>
      </x:c>
      <x:c r="S159" s="129" t="n">
        <x:f>'Edge_Run'!S183</x:f>
        <x:v>20.17162487699079</x:v>
      </x:c>
      <x:c r="T159" s="129" t="n">
        <x:f>'RGS_Ground_Run'!S183</x:f>
        <x:v>0</x:v>
      </x:c>
      <x:c r="U159" s="129" t="n">
        <x:f>'Edge_Run'!R183</x:f>
        <x:v>0</x:v>
      </x:c>
      <x:c r="V159" s="120" t="n">
        <x:f>'RGS_Ground_Run'!W183</x:f>
        <x:v>1</x:v>
      </x:c>
      <x:c r="W159" s="120" t="n">
        <x:f>'Edge_Run'!U183</x:f>
        <x:v>1</x:v>
      </x:c>
      <x:c r="X159" s="120" t="n">
        <x:f>'RGS_Ground_Run'!X183</x:f>
        <x:v>1</x:v>
      </x:c>
      <x:c r="Y159" s="120" t="n">
        <x:f>'Edge_Run'!V183</x:f>
        <x:v>1</x:v>
      </x:c>
      <x:c r="Z159" s="120" t="n">
        <x:f>Y159-X159</x:f>
        <x:v>0</x:v>
      </x:c>
      <x:c r="AA159" s="120" t="n">
        <x:f>1-V159</x:f>
        <x:v>0</x:v>
      </x:c>
      <x:c r="AB159" s="120" t="n">
        <x:f>1-W159</x:f>
        <x:v>0</x:v>
      </x:c>
      <x:c r="AC159" s="120" t="n">
        <x:f>'RGS_Ground_Run'!O183</x:f>
        <x:v>0.4227090654164369</x:v>
      </x:c>
      <x:c r="AD159" s="120" t="n">
        <x:f>'Edge_Run'!D183</x:f>
        <x:v>1.2681271962493106</x:v>
      </x:c>
      <x:c r="AE159" s="120" t="n">
        <x:f>'RGS_Ground_Run'!D183</x:f>
        <x:v>300</x:v>
      </x:c>
      <x:c r="AF159" s="120" t="n">
        <x:f>'Edge_Run'!H183</x:f>
        <x:v>75</x:v>
      </x:c>
    </x:row>
    <x:row r="160">
      <x:c r="A160" s="120" t="n">
        <x:v>2</x:v>
      </x:c>
      <x:c r="B160" s="120" t="n">
        <x:v>59</x:v>
      </x:c>
      <x:c r="C160" s="120" t="n">
        <x:v>159</x:v>
      </x:c>
      <x:c r="D160" s="120" t="n">
        <x:v>2076</x:v>
      </x:c>
      <x:c r="E160" s="120" t="n">
        <x:v>2075</x:v>
      </x:c>
      <x:c r="F160" s="120" t="n">
        <x:v>0</x:v>
      </x:c>
      <x:c r="G160" s="120" t="str">
        <x:v>Normal</x:v>
      </x:c>
      <x:c r="H160" s="120" t="str">
        <x:v>Routine</x:v>
      </x:c>
      <x:c r="I160" s="120" t="n">
        <x:v>1</x:v>
      </x:c>
      <x:c r="J160" s="120" t="str">
        <x:v>CADC0872</x:v>
      </x:c>
      <x:c r="K160" s="120" t="n">
        <x:v>5</x:v>
      </x:c>
      <x:c r="L160" s="120" t="n">
        <x:v>70</x:v>
      </x:c>
      <x:c r="M160" s="120" t="n">
        <x:v>15</x:v>
      </x:c>
      <x:c r="N160" s="127" t="n">
        <x:v>0.21428571428571427</x:v>
      </x:c>
      <x:c r="O160" s="129" t="n">
        <x:f>'RGS_Ground_Run'!Q184</x:f>
        <x:v>35.412731137969786</x:v>
      </x:c>
      <x:c r="P160" s="129" t="n">
        <x:f>'Edge_Run'!O184</x:f>
        <x:v>14.112077494695768</x:v>
      </x:c>
      <x:c r="Q160" s="129" t="n">
        <x:f>O160-P160</x:f>
        <x:v>21.300653643274018</x:v>
      </x:c>
      <x:c r="R160" s="129" t="n">
        <x:f>'RGS_Ground_Run'!U184</x:f>
        <x:v>8.69537197307136</x:v>
      </x:c>
      <x:c r="S160" s="129" t="n">
        <x:f>'Edge_Run'!S184</x:f>
        <x:v>0</x:v>
      </x:c>
      <x:c r="T160" s="129" t="n">
        <x:f>'RGS_Ground_Run'!S184</x:f>
        <x:v>0</x:v>
      </x:c>
      <x:c r="U160" s="129" t="n">
        <x:f>'Edge_Run'!R184</x:f>
        <x:v>0</x:v>
      </x:c>
      <x:c r="V160" s="120" t="n">
        <x:f>'RGS_Ground_Run'!W184</x:f>
        <x:v>1</x:v>
      </x:c>
      <x:c r="W160" s="120" t="n">
        <x:f>'Edge_Run'!U184</x:f>
        <x:v>1</x:v>
      </x:c>
      <x:c r="X160" s="120" t="n">
        <x:f>'RGS_Ground_Run'!X184</x:f>
        <x:v>1</x:v>
      </x:c>
      <x:c r="Y160" s="120" t="n">
        <x:f>'Edge_Run'!V184</x:f>
        <x:v>1</x:v>
      </x:c>
      <x:c r="Z160" s="120" t="n">
        <x:f>Y160-X160</x:f>
        <x:v>0</x:v>
      </x:c>
      <x:c r="AA160" s="120" t="n">
        <x:f>1-V160</x:f>
        <x:v>0</x:v>
      </x:c>
      <x:c r="AB160" s="120" t="n">
        <x:f>1-W160</x:f>
        <x:v>0</x:v>
      </x:c>
      <x:c r="AC160" s="120" t="n">
        <x:f>'RGS_Ground_Run'!O184</x:f>
        <x:v>2.697359164898572</x:v>
      </x:c>
      <x:c r="AD160" s="120" t="n">
        <x:f>'Edge_Run'!D184</x:f>
        <x:v>8.092077494695717</x:v>
      </x:c>
      <x:c r="AE160" s="120" t="n">
        <x:f>'RGS_Ground_Run'!D184</x:f>
        <x:v>300</x:v>
      </x:c>
      <x:c r="AF160" s="120" t="n">
        <x:f>'Edge_Run'!H184</x:f>
        <x:v>75</x:v>
      </x:c>
    </x:row>
    <x:row r="161">
      <x:c r="A161" s="120" t="n">
        <x:v>2</x:v>
      </x:c>
      <x:c r="B161" s="120" t="n">
        <x:v>60</x:v>
      </x:c>
      <x:c r="C161" s="120" t="n">
        <x:v>160</x:v>
      </x:c>
      <x:c r="D161" s="120" t="n">
        <x:v>46</x:v>
      </x:c>
      <x:c r="E161" s="120" t="n">
        <x:v>45</x:v>
      </x:c>
      <x:c r="F161" s="120" t="n">
        <x:v>0</x:v>
      </x:c>
      <x:c r="G161" s="120" t="str">
        <x:v>Normal</x:v>
      </x:c>
      <x:c r="H161" s="120" t="str">
        <x:v>Routine</x:v>
      </x:c>
      <x:c r="I161" s="120" t="n">
        <x:v>1</x:v>
      </x:c>
      <x:c r="J161" s="120" t="str">
        <x:v>CADC0872</x:v>
      </x:c>
      <x:c r="K161" s="120" t="n">
        <x:v>1</x:v>
      </x:c>
      <x:c r="L161" s="120" t="n">
        <x:v>195</x:v>
      </x:c>
      <x:c r="M161" s="120" t="n">
        <x:v>196</x:v>
      </x:c>
      <x:c r="N161" s="127" t="n">
        <x:v>2.8</x:v>
      </x:c>
      <x:c r="O161" s="129" t="n">
        <x:f>'RGS_Ground_Run'!Q185</x:f>
        <x:v>55.532340880651645</x:v>
      </x:c>
      <x:c r="P161" s="129" t="n">
        <x:f>'Edge_Run'!O185</x:f>
        <x:v>43.642192224440805</x:v>
      </x:c>
      <x:c r="Q161" s="129" t="n">
        <x:f>O161-P161</x:f>
        <x:v>11.89014865621084</x:v>
      </x:c>
      <x:c r="R161" s="129" t="n">
        <x:f>'RGS_Ground_Run'!U185</x:f>
        <x:v>18.97161013917139</x:v>
      </x:c>
      <x:c r="S161" s="129" t="n">
        <x:f>'Edge_Run'!S185</x:f>
        <x:v>0</x:v>
      </x:c>
      <x:c r="T161" s="129" t="n">
        <x:f>'RGS_Ground_Run'!S185</x:f>
        <x:v>0</x:v>
      </x:c>
      <x:c r="U161" s="129" t="n">
        <x:f>'Edge_Run'!R185</x:f>
        <x:v>0</x:v>
      </x:c>
      <x:c r="V161" s="120" t="n">
        <x:f>'RGS_Ground_Run'!W185</x:f>
        <x:v>1</x:v>
      </x:c>
      <x:c r="W161" s="120" t="n">
        <x:f>'Edge_Run'!U185</x:f>
        <x:v>1</x:v>
      </x:c>
      <x:c r="X161" s="120" t="n">
        <x:f>'RGS_Ground_Run'!X185</x:f>
        <x:v>1</x:v>
      </x:c>
      <x:c r="Y161" s="120" t="n">
        <x:f>'Edge_Run'!V185</x:f>
        <x:v>1</x:v>
      </x:c>
      <x:c r="Z161" s="120" t="n">
        <x:f>Y161-X161</x:f>
        <x:v>0</x:v>
      </x:c>
      <x:c r="AA161" s="120" t="n">
        <x:f>1-V161</x:f>
        <x:v>0</x:v>
      </x:c>
      <x:c r="AB161" s="120" t="n">
        <x:f>1-W161</x:f>
        <x:v>0</x:v>
      </x:c>
      <x:c r="AC161" s="120" t="n">
        <x:f>'RGS_Ground_Run'!O185</x:f>
        <x:v>12.540730741480308</x:v>
      </x:c>
      <x:c r="AD161" s="120" t="n">
        <x:f>'Edge_Run'!D185</x:f>
        <x:v>37.62219222444092</x:v>
      </x:c>
      <x:c r="AE161" s="120" t="n">
        <x:f>'RGS_Ground_Run'!D185</x:f>
        <x:v>300</x:v>
      </x:c>
      <x:c r="AF161" s="120" t="n">
        <x:f>'Edge_Run'!H185</x:f>
        <x:v>75</x:v>
      </x:c>
    </x:row>
    <x:row r="162">
      <x:c r="A162" s="120" t="n">
        <x:v>2</x:v>
      </x:c>
      <x:c r="B162" s="120" t="n">
        <x:v>61</x:v>
      </x:c>
      <x:c r="C162" s="120" t="n">
        <x:v>161</x:v>
      </x:c>
      <x:c r="D162" s="120" t="n">
        <x:v>699</x:v>
      </x:c>
      <x:c r="E162" s="120" t="n">
        <x:v>698</x:v>
      </x:c>
      <x:c r="F162" s="120" t="n">
        <x:v>0</x:v>
      </x:c>
      <x:c r="G162" s="120" t="str">
        <x:v>Normal</x:v>
      </x:c>
      <x:c r="H162" s="120" t="str">
        <x:v>Routine</x:v>
      </x:c>
      <x:c r="I162" s="120" t="n">
        <x:v>1</x:v>
      </x:c>
      <x:c r="J162" s="120" t="str">
        <x:v>CADC0884</x:v>
      </x:c>
      <x:c r="K162" s="120" t="n">
        <x:v>5</x:v>
      </x:c>
      <x:c r="L162" s="120" t="n">
        <x:v>95</x:v>
      </x:c>
      <x:c r="M162" s="120" t="n">
        <x:v>20</x:v>
      </x:c>
      <x:c r="N162" s="127" t="n">
        <x:v>0.2857142857142857</x:v>
      </x:c>
      <x:c r="O162" s="129" t="n">
        <x:f>'RGS_Ground_Run'!Q186</x:f>
        <x:v>149.60824103946288</x:v>
      </x:c>
      <x:c r="P162" s="129" t="n">
        <x:f>'Edge_Run'!O186</x:f>
        <x:v>131.47324223999112</x:v>
      </x:c>
      <x:c r="Q162" s="129" t="n">
        <x:f>O162-P162</x:f>
        <x:v>18.13499879947176</x:v>
      </x:c>
      <x:c r="R162" s="129" t="n">
        <x:f>'RGS_Ground_Run'!U186</x:f>
        <x:v>125.45324223999114</x:v>
      </x:c>
      <x:c r="S162" s="129" t="n">
        <x:f>'Edge_Run'!S186</x:f>
        <x:v>125.04824584157541</x:v>
      </x:c>
      <x:c r="T162" s="129" t="n">
        <x:f>'RGS_Ground_Run'!S186</x:f>
        <x:v>125.45324223999114</x:v>
      </x:c>
      <x:c r="U162" s="129" t="n">
        <x:f>'Edge_Run'!R186</x:f>
        <x:v>125.04824584157541</x:v>
      </x:c>
      <x:c r="V162" s="120" t="n">
        <x:f>'RGS_Ground_Run'!W186</x:f>
        <x:v>1</x:v>
      </x:c>
      <x:c r="W162" s="120" t="n">
        <x:f>'Edge_Run'!U186</x:f>
        <x:v>1</x:v>
      </x:c>
      <x:c r="X162" s="120" t="n">
        <x:f>'RGS_Ground_Run'!X186</x:f>
        <x:v>0</x:v>
      </x:c>
      <x:c r="Y162" s="120" t="n">
        <x:f>'Edge_Run'!V186</x:f>
        <x:v>0</x:v>
      </x:c>
      <x:c r="Z162" s="120" t="n">
        <x:f>Y162-X162</x:f>
        <x:v>0</x:v>
      </x:c>
      <x:c r="AA162" s="120" t="n">
        <x:f>1-V162</x:f>
        <x:v>0</x:v>
      </x:c>
      <x:c r="AB162" s="120" t="n">
        <x:f>1-W162</x:f>
        <x:v>0</x:v>
      </x:c>
      <x:c r="AC162" s="120" t="n">
        <x:f>'RGS_Ground_Run'!O186</x:f>
        <x:v>0.13499879947184287</x:v>
      </x:c>
      <x:c r="AD162" s="120" t="n">
        <x:f>'Edge_Run'!D186</x:f>
        <x:v>0.4049963984155286</x:v>
      </x:c>
      <x:c r="AE162" s="120" t="n">
        <x:f>'RGS_Ground_Run'!D186</x:f>
        <x:v>300</x:v>
      </x:c>
      <x:c r="AF162" s="120" t="n">
        <x:f>'Edge_Run'!H186</x:f>
        <x:v>75</x:v>
      </x:c>
    </x:row>
    <x:row r="163">
      <x:c r="A163" s="120" t="n">
        <x:v>2</x:v>
      </x:c>
      <x:c r="B163" s="120" t="n">
        <x:v>62</x:v>
      </x:c>
      <x:c r="C163" s="120" t="n">
        <x:v>162</x:v>
      </x:c>
      <x:c r="D163" s="120" t="n">
        <x:v>1112</x:v>
      </x:c>
      <x:c r="E163" s="120" t="n">
        <x:v>1111</x:v>
      </x:c>
      <x:c r="F163" s="120" t="n">
        <x:v>0</x:v>
      </x:c>
      <x:c r="G163" s="120" t="str">
        <x:v>Normal</x:v>
      </x:c>
      <x:c r="H163" s="120" t="str">
        <x:v>Routine</x:v>
      </x:c>
      <x:c r="I163" s="120" t="n">
        <x:v>1</x:v>
      </x:c>
      <x:c r="J163" s="120" t="str">
        <x:v>CADC0894</x:v>
      </x:c>
      <x:c r="K163" s="120" t="n">
        <x:v>5</x:v>
      </x:c>
      <x:c r="L163" s="120" t="n">
        <x:v>215</x:v>
      </x:c>
      <x:c r="M163" s="120" t="n">
        <x:v>44</x:v>
      </x:c>
      <x:c r="N163" s="127" t="n">
        <x:v>0.6285714285714286</x:v>
      </x:c>
      <x:c r="O163" s="129" t="n">
        <x:f>'RGS_Ground_Run'!Q187</x:f>
        <x:v>121.39460015610985</x:v>
      </x:c>
      <x:c r="P163" s="129" t="n">
        <x:f>'Edge_Run'!O187</x:f>
        <x:v>79.58409216162545</x:v>
      </x:c>
      <x:c r="Q163" s="129" t="n">
        <x:f>O163-P163</x:f>
        <x:v>41.8105079944844</x:v>
      </x:c>
      <x:c r="R163" s="129" t="n">
        <x:f>'RGS_Ground_Run'!U187</x:f>
        <x:v>91.56409216162547</x:v>
      </x:c>
      <x:c r="S163" s="129" t="n">
        <x:f>'Edge_Run'!S187</x:f>
        <x:v>56.13256817817273</x:v>
      </x:c>
      <x:c r="T163" s="129" t="n">
        <x:f>'RGS_Ground_Run'!S187</x:f>
        <x:v>0</x:v>
      </x:c>
      <x:c r="U163" s="129" t="n">
        <x:f>'Edge_Run'!R187</x:f>
        <x:v>0</x:v>
      </x:c>
      <x:c r="V163" s="120" t="n">
        <x:f>'RGS_Ground_Run'!W187</x:f>
        <x:v>1</x:v>
      </x:c>
      <x:c r="W163" s="120" t="n">
        <x:f>'Edge_Run'!U187</x:f>
        <x:v>1</x:v>
      </x:c>
      <x:c r="X163" s="120" t="n">
        <x:f>'RGS_Ground_Run'!X187</x:f>
        <x:v>0</x:v>
      </x:c>
      <x:c r="Y163" s="120" t="n">
        <x:f>'Edge_Run'!V187</x:f>
        <x:v>1</x:v>
      </x:c>
      <x:c r="Z163" s="120" t="n">
        <x:f>Y163-X163</x:f>
        <x:v>1</x:v>
      </x:c>
      <x:c r="AA163" s="120" t="n">
        <x:f>1-V163</x:f>
        <x:v>0</x:v>
      </x:c>
      <x:c r="AB163" s="120" t="n">
        <x:f>1-W163</x:f>
        <x:v>0</x:v>
      </x:c>
      <x:c r="AC163" s="120" t="n">
        <x:f>'RGS_Ground_Run'!O187</x:f>
        <x:v>5.810507994484215</x:v>
      </x:c>
      <x:c r="AD163" s="120" t="n">
        <x:f>'Edge_Run'!D187</x:f>
        <x:v>17.431523983452646</x:v>
      </x:c>
      <x:c r="AE163" s="120" t="n">
        <x:f>'RGS_Ground_Run'!D187</x:f>
        <x:v>300</x:v>
      </x:c>
      <x:c r="AF163" s="120" t="n">
        <x:f>'Edge_Run'!H187</x:f>
        <x:v>75</x:v>
      </x:c>
    </x:row>
    <x:row r="164">
      <x:c r="A164" s="120" t="n">
        <x:v>2</x:v>
      </x:c>
      <x:c r="B164" s="120" t="n">
        <x:v>63</x:v>
      </x:c>
      <x:c r="C164" s="120" t="n">
        <x:v>163</x:v>
      </x:c>
      <x:c r="D164" s="120" t="n">
        <x:v>419</x:v>
      </x:c>
      <x:c r="E164" s="120" t="n">
        <x:v>418</x:v>
      </x:c>
      <x:c r="F164" s="120" t="n">
        <x:v>0</x:v>
      </x:c>
      <x:c r="G164" s="120" t="str">
        <x:v>Normal</x:v>
      </x:c>
      <x:c r="H164" s="120" t="str">
        <x:v>Routine</x:v>
      </x:c>
      <x:c r="I164" s="120" t="n">
        <x:v>1</x:v>
      </x:c>
      <x:c r="J164" s="120" t="str">
        <x:v>CADC0884</x:v>
      </x:c>
      <x:c r="K164" s="120" t="n">
        <x:v>5</x:v>
      </x:c>
      <x:c r="L164" s="120" t="n">
        <x:v>490</x:v>
      </x:c>
      <x:c r="M164" s="120" t="n">
        <x:v>99</x:v>
      </x:c>
      <x:c r="N164" s="127" t="n">
        <x:v>1.4142857142857144</x:v>
      </x:c>
      <x:c r="O164" s="129" t="n">
        <x:f>'RGS_Ground_Run'!Q188</x:f>
        <x:v>55.57277251055439</x:v>
      </x:c>
      <x:c r="P164" s="129" t="n">
        <x:f>'Edge_Run'!O188</x:f>
        <x:v>36.376190183658764</x:v>
      </x:c>
      <x:c r="Q164" s="129" t="n">
        <x:f>O164-P164</x:f>
        <x:v>19.196582326895623</x:v>
      </x:c>
      <x:c r="R164" s="129" t="n">
        <x:f>'RGS_Ground_Run'!U188</x:f>
        <x:v>21.43404244933481</x:v>
      </x:c>
      <x:c r="S164" s="129" t="n">
        <x:f>'Edge_Run'!S188</x:f>
        <x:v>0</x:v>
      </x:c>
      <x:c r="T164" s="129" t="n">
        <x:f>'RGS_Ground_Run'!S188</x:f>
        <x:v>0</x:v>
      </x:c>
      <x:c r="U164" s="129" t="n">
        <x:f>'Edge_Run'!R188</x:f>
        <x:v>0</x:v>
      </x:c>
      <x:c r="V164" s="120" t="n">
        <x:f>'RGS_Ground_Run'!W188</x:f>
        <x:v>1</x:v>
      </x:c>
      <x:c r="W164" s="120" t="n">
        <x:f>'Edge_Run'!U188</x:f>
        <x:v>1</x:v>
      </x:c>
      <x:c r="X164" s="120" t="n">
        <x:f>'RGS_Ground_Run'!X188</x:f>
        <x:v>1</x:v>
      </x:c>
      <x:c r="Y164" s="120" t="n">
        <x:f>'Edge_Run'!V188</x:f>
        <x:v>1</x:v>
      </x:c>
      <x:c r="Z164" s="120" t="n">
        <x:f>Y164-X164</x:f>
        <x:v>0</x:v>
      </x:c>
      <x:c r="AA164" s="120" t="n">
        <x:f>1-V164</x:f>
        <x:v>0</x:v>
      </x:c>
      <x:c r="AB164" s="120" t="n">
        <x:f>1-W164</x:f>
        <x:v>0</x:v>
      </x:c>
      <x:c r="AC164" s="120" t="n">
        <x:f>'RGS_Ground_Run'!O188</x:f>
        <x:v>10.11873006121952</x:v>
      </x:c>
      <x:c r="AD164" s="120" t="n">
        <x:f>'Edge_Run'!D188</x:f>
        <x:v>30.35619018365856</x:v>
      </x:c>
      <x:c r="AE164" s="120" t="n">
        <x:f>'RGS_Ground_Run'!D188</x:f>
        <x:v>300</x:v>
      </x:c>
      <x:c r="AF164" s="120" t="n">
        <x:f>'Edge_Run'!H188</x:f>
        <x:v>75</x:v>
      </x:c>
    </x:row>
    <x:row r="165">
      <x:c r="A165" s="120" t="n">
        <x:v>2</x:v>
      </x:c>
      <x:c r="B165" s="120" t="n">
        <x:v>64</x:v>
      </x:c>
      <x:c r="C165" s="120" t="n">
        <x:v>164</x:v>
      </x:c>
      <x:c r="D165" s="120" t="n">
        <x:v>2059</x:v>
      </x:c>
      <x:c r="E165" s="120" t="n">
        <x:v>2058</x:v>
      </x:c>
      <x:c r="F165" s="120" t="n">
        <x:v>0</x:v>
      </x:c>
      <x:c r="G165" s="120" t="str">
        <x:v>Normal</x:v>
      </x:c>
      <x:c r="H165" s="120" t="str">
        <x:v>Routine</x:v>
      </x:c>
      <x:c r="I165" s="120" t="n">
        <x:v>0</x:v>
      </x:c>
      <x:c r="J165" s="120" t="str">
        <x:v>CADC0872</x:v>
      </x:c>
      <x:c r="K165" s="120" t="n">
        <x:v>5</x:v>
      </x:c>
      <x:c r="L165" s="120" t="n">
        <x:v>256</x:v>
      </x:c>
      <x:c r="M165" s="120" t="n">
        <x:v>52</x:v>
      </x:c>
      <x:c r="N165" s="127" t="n">
        <x:v>0.7428571428571429</x:v>
      </x:c>
      <x:c r="O165" s="129" t="n">
        <x:f>'RGS_Ground_Run'!Q189</x:f>
        <x:v>36.57960736847099</x:v>
      </x:c>
      <x:c r="P165" s="129" t="n">
        <x:f>'Edge_Run'!O189</x:f>
        <x:v>22.45186918328818</x:v>
      </x:c>
      <x:c r="Q165" s="129" t="n">
        <x:f>O165-P165</x:f>
        <x:v>14.127738185182807</x:v>
      </x:c>
      <x:c r="R165" s="129" t="n">
        <x:f>'RGS_Ground_Run'!U189</x:f>
        <x:v>7.082317640708425</x:v>
      </x:c>
      <x:c r="S165" s="129" t="n">
        <x:f>'Edge_Run'!S189</x:f>
        <x:v>0</x:v>
      </x:c>
      <x:c r="T165" s="129" t="n">
        <x:f>'RGS_Ground_Run'!S189</x:f>
        <x:v>0</x:v>
      </x:c>
      <x:c r="U165" s="129" t="n">
        <x:f>'Edge_Run'!R189</x:f>
        <x:v>0</x:v>
      </x:c>
      <x:c r="V165" s="120" t="n">
        <x:f>'RGS_Ground_Run'!W189</x:f>
        <x:v>1</x:v>
      </x:c>
      <x:c r="W165" s="120" t="n">
        <x:f>'Edge_Run'!U189</x:f>
        <x:v>1</x:v>
      </x:c>
      <x:c r="X165" s="120" t="n">
        <x:f>'RGS_Ground_Run'!X189</x:f>
        <x:v>1</x:v>
      </x:c>
      <x:c r="Y165" s="120" t="n">
        <x:f>'Edge_Run'!V189</x:f>
        <x:v>1</x:v>
      </x:c>
      <x:c r="Z165" s="120" t="n">
        <x:f>Y165-X165</x:f>
        <x:v>0</x:v>
      </x:c>
      <x:c r="AA165" s="120" t="n">
        <x:f>1-V165</x:f>
        <x:v>0</x:v>
      </x:c>
      <x:c r="AB165" s="120" t="n">
        <x:f>1-W165</x:f>
        <x:v>0</x:v>
      </x:c>
      <x:c r="AC165" s="120" t="n">
        <x:f>'RGS_Ground_Run'!O189</x:f>
        <x:v>5.477289727762754</x:v>
      </x:c>
      <x:c r="AD165" s="120" t="n">
        <x:f>'Edge_Run'!D189</x:f>
        <x:v>16.431869183288264</x:v>
      </x:c>
      <x:c r="AE165" s="120" t="n">
        <x:f>'RGS_Ground_Run'!D189</x:f>
        <x:v>300</x:v>
      </x:c>
      <x:c r="AF165" s="120" t="n">
        <x:f>'Edge_Run'!H189</x:f>
        <x:v>75</x:v>
      </x:c>
    </x:row>
    <x:row r="166">
      <x:c r="A166" s="120" t="n">
        <x:v>2</x:v>
      </x:c>
      <x:c r="B166" s="120" t="n">
        <x:v>65</x:v>
      </x:c>
      <x:c r="C166" s="120" t="n">
        <x:v>165</x:v>
      </x:c>
      <x:c r="D166" s="120" t="n">
        <x:v>571</x:v>
      </x:c>
      <x:c r="E166" s="120" t="n">
        <x:v>570</x:v>
      </x:c>
      <x:c r="F166" s="120" t="n">
        <x:v>1</x:v>
      </x:c>
      <x:c r="G166" s="120" t="str">
        <x:v>Anomalous</x:v>
      </x:c>
      <x:c r="H166" s="120" t="str">
        <x:v>Priority</x:v>
      </x:c>
      <x:c r="I166" s="120" t="n">
        <x:v>1</x:v>
      </x:c>
      <x:c r="J166" s="120" t="str">
        <x:v>CADC0873</x:v>
      </x:c>
      <x:c r="K166" s="120" t="n">
        <x:v>1</x:v>
      </x:c>
      <x:c r="L166" s="120" t="n">
        <x:v>193</x:v>
      </x:c>
      <x:c r="M166" s="120" t="n">
        <x:v>194</x:v>
      </x:c>
      <x:c r="N166" s="127" t="n">
        <x:v>2.7714285714285714</x:v>
      </x:c>
      <x:c r="O166" s="129" t="n">
        <x:f>'RGS_Ground_Run'!Q190</x:f>
        <x:v>25.61957685394691</x:v>
      </x:c>
      <x:c r="P166" s="129" t="n">
        <x:f>'Edge_Run'!O190</x:f>
        <x:v>10.818730561840766</x:v>
      </x:c>
      <x:c r="Q166" s="129" t="n">
        <x:f>O166-P166</x:f>
        <x:v>14.800846292106144</x:v>
      </x:c>
      <x:c r="R166" s="129" t="n">
        <x:f>'RGS_Ground_Run'!U190</x:f>
        <x:v>0</x:v>
      </x:c>
      <x:c r="S166" s="129" t="n">
        <x:f>'Edge_Run'!S190</x:f>
        <x:v>0</x:v>
      </x:c>
      <x:c r="T166" s="129" t="n">
        <x:f>'RGS_Ground_Run'!S190</x:f>
        <x:v>0</x:v>
      </x:c>
      <x:c r="U166" s="129" t="n">
        <x:f>'Edge_Run'!R190</x:f>
        <x:v>0</x:v>
      </x:c>
      <x:c r="V166" s="120" t="n">
        <x:f>'RGS_Ground_Run'!W190</x:f>
        <x:v>1</x:v>
      </x:c>
      <x:c r="W166" s="120" t="n">
        <x:f>'Edge_Run'!U190</x:f>
        <x:v>1</x:v>
      </x:c>
      <x:c r="X166" s="120" t="n">
        <x:f>'RGS_Ground_Run'!X190</x:f>
        <x:v>1</x:v>
      </x:c>
      <x:c r="Y166" s="120" t="n">
        <x:f>'Edge_Run'!V190</x:f>
        <x:v>1</x:v>
      </x:c>
      <x:c r="Z166" s="120" t="n">
        <x:f>Y166-X166</x:f>
        <x:v>0</x:v>
      </x:c>
      <x:c r="AA166" s="120" t="n">
        <x:f>1-V166</x:f>
        <x:v>0</x:v>
      </x:c>
      <x:c r="AB166" s="120" t="n">
        <x:f>1-W166</x:f>
        <x:v>0</x:v>
      </x:c>
      <x:c r="AC166" s="120" t="n">
        <x:f>'RGS_Ground_Run'!O190</x:f>
        <x:v>1.5995768539468753</x:v>
      </x:c>
      <x:c r="AD166" s="120" t="n">
        <x:f>'Edge_Run'!D190</x:f>
        <x:v>4.798730561840626</x:v>
      </x:c>
      <x:c r="AE166" s="120" t="n">
        <x:f>'RGS_Ground_Run'!D190</x:f>
        <x:v>300</x:v>
      </x:c>
      <x:c r="AF166" s="120" t="n">
        <x:f>'Edge_Run'!H190</x:f>
        <x:v>75</x:v>
      </x:c>
    </x:row>
    <x:row r="167">
      <x:c r="A167" s="120" t="n">
        <x:v>2</x:v>
      </x:c>
      <x:c r="B167" s="120" t="n">
        <x:v>66</x:v>
      </x:c>
      <x:c r="C167" s="120" t="n">
        <x:v>166</x:v>
      </x:c>
      <x:c r="D167" s="120" t="n">
        <x:v>128</x:v>
      </x:c>
      <x:c r="E167" s="120" t="n">
        <x:v>127</x:v>
      </x:c>
      <x:c r="F167" s="120" t="n">
        <x:v>1</x:v>
      </x:c>
      <x:c r="G167" s="120" t="str">
        <x:v>Anomalous</x:v>
      </x:c>
      <x:c r="H167" s="120" t="str">
        <x:v>Priority</x:v>
      </x:c>
      <x:c r="I167" s="120" t="n">
        <x:v>1</x:v>
      </x:c>
      <x:c r="J167" s="120" t="str">
        <x:v>CADC0872</x:v>
      </x:c>
      <x:c r="K167" s="120" t="n">
        <x:v>1</x:v>
      </x:c>
      <x:c r="L167" s="120" t="n">
        <x:v>169</x:v>
      </x:c>
      <x:c r="M167" s="120" t="n">
        <x:v>170</x:v>
      </x:c>
      <x:c r="N167" s="127" t="n">
        <x:v>2.4285714285714284</x:v>
      </x:c>
      <x:c r="O167" s="129" t="n">
        <x:f>'RGS_Ground_Run'!Q191</x:f>
        <x:v>29.39485687107299</x:v>
      </x:c>
      <x:c r="P167" s="129" t="n">
        <x:f>'Edge_Run'!O191</x:f>
        <x:v>22.144570613219457</x:v>
      </x:c>
      <x:c r="Q167" s="129" t="n">
        <x:f>O167-P167</x:f>
        <x:v>7.250286257853531</x:v>
      </x:c>
      <x:c r="R167" s="129" t="n">
        <x:f>'RGS_Ground_Run'!U191</x:f>
        <x:v>0</x:v>
      </x:c>
      <x:c r="S167" s="129" t="n">
        <x:f>'Edge_Run'!S191</x:f>
        <x:v>0</x:v>
      </x:c>
      <x:c r="T167" s="129" t="n">
        <x:f>'RGS_Ground_Run'!S191</x:f>
        <x:v>0</x:v>
      </x:c>
      <x:c r="U167" s="129" t="n">
        <x:f>'Edge_Run'!R191</x:f>
        <x:v>0</x:v>
      </x:c>
      <x:c r="V167" s="120" t="n">
        <x:f>'RGS_Ground_Run'!W191</x:f>
        <x:v>1</x:v>
      </x:c>
      <x:c r="W167" s="120" t="n">
        <x:f>'Edge_Run'!U191</x:f>
        <x:v>1</x:v>
      </x:c>
      <x:c r="X167" s="120" t="n">
        <x:f>'RGS_Ground_Run'!X191</x:f>
        <x:v>1</x:v>
      </x:c>
      <x:c r="Y167" s="120" t="n">
        <x:f>'Edge_Run'!V191</x:f>
        <x:v>1</x:v>
      </x:c>
      <x:c r="Z167" s="120" t="n">
        <x:f>Y167-X167</x:f>
        <x:v>0</x:v>
      </x:c>
      <x:c r="AA167" s="120" t="n">
        <x:f>1-V167</x:f>
        <x:v>0</x:v>
      </x:c>
      <x:c r="AB167" s="120" t="n">
        <x:f>1-W167</x:f>
        <x:v>0</x:v>
      </x:c>
      <x:c r="AC167" s="120" t="n">
        <x:f>'RGS_Ground_Run'!O191</x:f>
        <x:v>5.374856871073172</x:v>
      </x:c>
      <x:c r="AD167" s="120" t="n">
        <x:f>'Edge_Run'!D191</x:f>
        <x:v>16.124570613219518</x:v>
      </x:c>
      <x:c r="AE167" s="120" t="n">
        <x:f>'RGS_Ground_Run'!D191</x:f>
        <x:v>300</x:v>
      </x:c>
      <x:c r="AF167" s="120" t="n">
        <x:f>'Edge_Run'!H191</x:f>
        <x:v>75</x:v>
      </x:c>
    </x:row>
    <x:row r="168">
      <x:c r="A168" s="120" t="n">
        <x:v>2</x:v>
      </x:c>
      <x:c r="B168" s="120" t="n">
        <x:v>67</x:v>
      </x:c>
      <x:c r="C168" s="120" t="n">
        <x:v>167</x:v>
      </x:c>
      <x:c r="D168" s="120" t="n">
        <x:v>1507</x:v>
      </x:c>
      <x:c r="E168" s="120" t="n">
        <x:v>1506</x:v>
      </x:c>
      <x:c r="F168" s="120" t="n">
        <x:v>0</x:v>
      </x:c>
      <x:c r="G168" s="120" t="str">
        <x:v>Normal</x:v>
      </x:c>
      <x:c r="H168" s="120" t="str">
        <x:v>Routine</x:v>
      </x:c>
      <x:c r="I168" s="120" t="n">
        <x:v>1</x:v>
      </x:c>
      <x:c r="J168" s="120" t="str">
        <x:v>CADC0873</x:v>
      </x:c>
      <x:c r="K168" s="120" t="n">
        <x:v>5</x:v>
      </x:c>
      <x:c r="L168" s="120" t="n">
        <x:v>250</x:v>
      </x:c>
      <x:c r="M168" s="120" t="n">
        <x:v>51</x:v>
      </x:c>
      <x:c r="N168" s="127" t="n">
        <x:v>0.7285714285714285</x:v>
      </x:c>
      <x:c r="O168" s="129" t="n">
        <x:f>'RGS_Ground_Run'!Q192</x:f>
        <x:v>40.368595450020166</x:v>
      </x:c>
      <x:c r="P168" s="129" t="n">
        <x:f>'Edge_Run'!O192</x:f>
        <x:v>19.63120302305606</x:v>
      </x:c>
      <x:c r="Q168" s="129" t="n">
        <x:f>O168-P168</x:f>
        <x:v>20.737392426964107</x:v>
      </x:c>
      <x:c r="R168" s="129" t="n">
        <x:f>'RGS_Ground_Run'!U192</x:f>
        <x:v>13.769576970112212</x:v>
      </x:c>
      <x:c r="S168" s="129" t="n">
        <x:f>'Edge_Run'!S192</x:f>
        <x:v>5.874147583331705</x:v>
      </x:c>
      <x:c r="T168" s="129" t="n">
        <x:f>'RGS_Ground_Run'!S192</x:f>
        <x:v>0</x:v>
      </x:c>
      <x:c r="U168" s="129" t="n">
        <x:f>'Edge_Run'!R192</x:f>
        <x:v>0</x:v>
      </x:c>
      <x:c r="V168" s="120" t="n">
        <x:f>'RGS_Ground_Run'!W192</x:f>
        <x:v>1</x:v>
      </x:c>
      <x:c r="W168" s="120" t="n">
        <x:f>'Edge_Run'!U192</x:f>
        <x:v>1</x:v>
      </x:c>
      <x:c r="X168" s="120" t="n">
        <x:f>'RGS_Ground_Run'!X192</x:f>
        <x:v>1</x:v>
      </x:c>
      <x:c r="Y168" s="120" t="n">
        <x:f>'Edge_Run'!V192</x:f>
        <x:v>1</x:v>
      </x:c>
      <x:c r="Z168" s="120" t="n">
        <x:f>Y168-X168</x:f>
        <x:v>0</x:v>
      </x:c>
      <x:c r="AA168" s="120" t="n">
        <x:f>1-V168</x:f>
        <x:v>0</x:v>
      </x:c>
      <x:c r="AB168" s="120" t="n">
        <x:f>1-W168</x:f>
        <x:v>0</x:v>
      </x:c>
      <x:c r="AC168" s="120" t="n">
        <x:f>'RGS_Ground_Run'!O192</x:f>
        <x:v>2.5790184799081515</x:v>
      </x:c>
      <x:c r="AD168" s="120" t="n">
        <x:f>'Edge_Run'!D192</x:f>
        <x:v>7.737055439724454</x:v>
      </x:c>
      <x:c r="AE168" s="120" t="n">
        <x:f>'RGS_Ground_Run'!D192</x:f>
        <x:v>300</x:v>
      </x:c>
      <x:c r="AF168" s="120" t="n">
        <x:f>'Edge_Run'!H192</x:f>
        <x:v>75</x:v>
      </x:c>
    </x:row>
    <x:row r="169">
      <x:c r="A169" s="120" t="n">
        <x:v>2</x:v>
      </x:c>
      <x:c r="B169" s="120" t="n">
        <x:v>68</x:v>
      </x:c>
      <x:c r="C169" s="120" t="n">
        <x:v>168</x:v>
      </x:c>
      <x:c r="D169" s="120" t="n">
        <x:v>1806</x:v>
      </x:c>
      <x:c r="E169" s="120" t="n">
        <x:v>1805</x:v>
      </x:c>
      <x:c r="F169" s="120" t="n">
        <x:v>1</x:v>
      </x:c>
      <x:c r="G169" s="120" t="str">
        <x:v>Anomalous</x:v>
      </x:c>
      <x:c r="H169" s="120" t="str">
        <x:v>Priority</x:v>
      </x:c>
      <x:c r="I169" s="120" t="n">
        <x:v>0</x:v>
      </x:c>
      <x:c r="J169" s="120" t="str">
        <x:v>CADC0872</x:v>
      </x:c>
      <x:c r="K169" s="120" t="n">
        <x:v>5</x:v>
      </x:c>
      <x:c r="L169" s="120" t="n">
        <x:v>616</x:v>
      </x:c>
      <x:c r="M169" s="120" t="n">
        <x:v>124</x:v>
      </x:c>
      <x:c r="N169" s="127" t="n">
        <x:v>1.7714285714285714</x:v>
      </x:c>
      <x:c r="O169" s="129" t="n">
        <x:f>'RGS_Ground_Run'!Q193</x:f>
        <x:v>34.53134059592867</x:v>
      </x:c>
      <x:c r="P169" s="129" t="n">
        <x:f>'Edge_Run'!O193</x:f>
        <x:v>27.47039789131486</x:v>
      </x:c>
      <x:c r="Q169" s="129" t="n">
        <x:f>O169-P169</x:f>
        <x:v>7.060942704613808</x:v>
      </x:c>
      <x:c r="R169" s="129" t="n">
        <x:f>'RGS_Ground_Run'!U193</x:f>
        <x:v>3.3612079654903937</x:v>
      </x:c>
      <x:c r="S169" s="129" t="n">
        <x:f>'Edge_Run'!S193</x:f>
        <x:v>0</x:v>
      </x:c>
      <x:c r="T169" s="129" t="n">
        <x:f>'RGS_Ground_Run'!S193</x:f>
        <x:v>0</x:v>
      </x:c>
      <x:c r="U169" s="129" t="n">
        <x:f>'Edge_Run'!R193</x:f>
        <x:v>0</x:v>
      </x:c>
      <x:c r="V169" s="120" t="n">
        <x:f>'RGS_Ground_Run'!W193</x:f>
        <x:v>1</x:v>
      </x:c>
      <x:c r="W169" s="120" t="n">
        <x:f>'Edge_Run'!U193</x:f>
        <x:v>1</x:v>
      </x:c>
      <x:c r="X169" s="120" t="n">
        <x:f>'RGS_Ground_Run'!X193</x:f>
        <x:v>1</x:v>
      </x:c>
      <x:c r="Y169" s="120" t="n">
        <x:f>'Edge_Run'!V193</x:f>
        <x:v>1</x:v>
      </x:c>
      <x:c r="Z169" s="120" t="n">
        <x:f>Y169-X169</x:f>
        <x:v>0</x:v>
      </x:c>
      <x:c r="AA169" s="120" t="n">
        <x:f>1-V169</x:f>
        <x:v>0</x:v>
      </x:c>
      <x:c r="AB169" s="120" t="n">
        <x:f>1-W169</x:f>
        <x:v>0</x:v>
      </x:c>
      <x:c r="AC169" s="120" t="n">
        <x:f>'RGS_Ground_Run'!O193</x:f>
        <x:v>7.150132630438223</x:v>
      </x:c>
      <x:c r="AD169" s="120" t="n">
        <x:f>'Edge_Run'!D193</x:f>
        <x:v>21.45039789131467</x:v>
      </x:c>
      <x:c r="AE169" s="120" t="n">
        <x:f>'RGS_Ground_Run'!D193</x:f>
        <x:v>300</x:v>
      </x:c>
      <x:c r="AF169" s="120" t="n">
        <x:f>'Edge_Run'!H193</x:f>
        <x:v>75</x:v>
      </x:c>
    </x:row>
    <x:row r="170">
      <x:c r="A170" s="120" t="n">
        <x:v>2</x:v>
      </x:c>
      <x:c r="B170" s="120" t="n">
        <x:v>69</x:v>
      </x:c>
      <x:c r="C170" s="120" t="n">
        <x:v>169</x:v>
      </x:c>
      <x:c r="D170" s="120" t="n">
        <x:v>1053</x:v>
      </x:c>
      <x:c r="E170" s="120" t="n">
        <x:v>1052</x:v>
      </x:c>
      <x:c r="F170" s="120" t="n">
        <x:v>0</x:v>
      </x:c>
      <x:c r="G170" s="120" t="str">
        <x:v>Normal</x:v>
      </x:c>
      <x:c r="H170" s="120" t="str">
        <x:v>Routine</x:v>
      </x:c>
      <x:c r="I170" s="120" t="n">
        <x:v>1</x:v>
      </x:c>
      <x:c r="J170" s="120" t="str">
        <x:v>CADC0888</x:v>
      </x:c>
      <x:c r="K170" s="120" t="n">
        <x:v>5</x:v>
      </x:c>
      <x:c r="L170" s="120" t="n">
        <x:v>55</x:v>
      </x:c>
      <x:c r="M170" s="120" t="n">
        <x:v>12</x:v>
      </x:c>
      <x:c r="N170" s="127" t="n">
        <x:v>0.17142857142857143</x:v>
      </x:c>
      <x:c r="O170" s="129" t="n">
        <x:f>'RGS_Ground_Run'!Q194</x:f>
        <x:v>42.082916645631485</x:v>
      </x:c>
      <x:c r="P170" s="129" t="n">
        <x:f>'Edge_Run'!O194</x:f>
        <x:v>47.9705855373486</x:v>
      </x:c>
      <x:c r="Q170" s="129" t="n">
        <x:f>O170-P170</x:f>
        <x:v>-5.887668891717112</x:v>
      </x:c>
      <x:c r="R170" s="129" t="n">
        <x:f>'RGS_Ground_Run'!U194</x:f>
        <x:v>4.079388133181965</x:v>
      </x:c>
      <x:c r="S170" s="129" t="n">
        <x:f>'Edge_Run'!S194</x:f>
        <x:v>0</x:v>
      </x:c>
      <x:c r="T170" s="129" t="n">
        <x:f>'RGS_Ground_Run'!S194</x:f>
        <x:v>0</x:v>
      </x:c>
      <x:c r="U170" s="129" t="n">
        <x:f>'Edge_Run'!R194</x:f>
        <x:v>0</x:v>
      </x:c>
      <x:c r="V170" s="120" t="n">
        <x:f>'RGS_Ground_Run'!W194</x:f>
        <x:v>1</x:v>
      </x:c>
      <x:c r="W170" s="120" t="n">
        <x:f>'Edge_Run'!U194</x:f>
        <x:v>1</x:v>
      </x:c>
      <x:c r="X170" s="120" t="n">
        <x:f>'RGS_Ground_Run'!X194</x:f>
        <x:v>1</x:v>
      </x:c>
      <x:c r="Y170" s="120" t="n">
        <x:f>'Edge_Run'!V194</x:f>
        <x:v>1</x:v>
      </x:c>
      <x:c r="Z170" s="120" t="n">
        <x:f>Y170-X170</x:f>
        <x:v>0</x:v>
      </x:c>
      <x:c r="AA170" s="120" t="n">
        <x:f>1-V170</x:f>
        <x:v>0</x:v>
      </x:c>
      <x:c r="AB170" s="120" t="n">
        <x:f>1-W170</x:f>
        <x:v>0</x:v>
      </x:c>
      <x:c r="AC170" s="120" t="n">
        <x:f>'RGS_Ground_Run'!O194</x:f>
        <x:v>13.983528512449585</x:v>
      </x:c>
      <x:c r="AD170" s="120" t="n">
        <x:f>'Edge_Run'!D194</x:f>
        <x:v>41.95058553734876</x:v>
      </x:c>
      <x:c r="AE170" s="120" t="n">
        <x:f>'RGS_Ground_Run'!D194</x:f>
        <x:v>300</x:v>
      </x:c>
      <x:c r="AF170" s="120" t="n">
        <x:f>'Edge_Run'!H194</x:f>
        <x:v>75</x:v>
      </x:c>
    </x:row>
    <x:row r="171">
      <x:c r="A171" s="120" t="n">
        <x:v>2</x:v>
      </x:c>
      <x:c r="B171" s="120" t="n">
        <x:v>70</x:v>
      </x:c>
      <x:c r="C171" s="120" t="n">
        <x:v>170</x:v>
      </x:c>
      <x:c r="D171" s="120" t="n">
        <x:v>314</x:v>
      </x:c>
      <x:c r="E171" s="120" t="n">
        <x:v>313</x:v>
      </x:c>
      <x:c r="F171" s="120" t="n">
        <x:v>1</x:v>
      </x:c>
      <x:c r="G171" s="120" t="str">
        <x:v>Anomalous</x:v>
      </x:c>
      <x:c r="H171" s="120" t="str">
        <x:v>Priority</x:v>
      </x:c>
      <x:c r="I171" s="120" t="n">
        <x:v>1</x:v>
      </x:c>
      <x:c r="J171" s="120" t="str">
        <x:v>CADC0874</x:v>
      </x:c>
      <x:c r="K171" s="120" t="n">
        <x:v>1</x:v>
      </x:c>
      <x:c r="L171" s="120" t="n">
        <x:v>538</x:v>
      </x:c>
      <x:c r="M171" s="120" t="n">
        <x:v>539</x:v>
      </x:c>
      <x:c r="N171" s="127" t="n">
        <x:v>7.7</x:v>
      </x:c>
      <x:c r="O171" s="129" t="n">
        <x:f>'RGS_Ground_Run'!Q195</x:f>
        <x:v>49.6977746332509</x:v>
      </x:c>
      <x:c r="P171" s="129" t="n">
        <x:f>'Edge_Run'!O195</x:f>
        <x:v>49.667556612711905</x:v>
      </x:c>
      <x:c r="Q171" s="129" t="n">
        <x:f>O171-P171</x:f>
        <x:v>0.030218020538995916</x:v>
      </x:c>
      <x:c r="R171" s="129" t="n">
        <x:f>'RGS_Ground_Run'!U195</x:f>
        <x:v>23.776359208545273</x:v>
      </x:c>
      <x:c r="S171" s="129" t="n">
        <x:f>'Edge_Run'!S195</x:f>
        <x:v>37.94331033859498</x:v>
      </x:c>
      <x:c r="T171" s="129" t="n">
        <x:f>'RGS_Ground_Run'!S195</x:f>
        <x:v>0</x:v>
      </x:c>
      <x:c r="U171" s="129" t="n">
        <x:f>'Edge_Run'!R195</x:f>
        <x:v>0</x:v>
      </x:c>
      <x:c r="V171" s="120" t="n">
        <x:f>'RGS_Ground_Run'!W195</x:f>
        <x:v>1</x:v>
      </x:c>
      <x:c r="W171" s="120" t="n">
        <x:f>'Edge_Run'!U195</x:f>
        <x:v>1</x:v>
      </x:c>
      <x:c r="X171" s="120" t="n">
        <x:f>'RGS_Ground_Run'!X195</x:f>
        <x:v>1</x:v>
      </x:c>
      <x:c r="Y171" s="120" t="n">
        <x:f>'Edge_Run'!V195</x:f>
        <x:v>1</x:v>
      </x:c>
      <x:c r="Z171" s="120" t="n">
        <x:f>Y171-X171</x:f>
        <x:v>0</x:v>
      </x:c>
      <x:c r="AA171" s="120" t="n">
        <x:f>1-V171</x:f>
        <x:v>0</x:v>
      </x:c>
      <x:c r="AB171" s="120" t="n">
        <x:f>1-W171</x:f>
        <x:v>0</x:v>
      </x:c>
      <x:c r="AC171" s="120" t="n">
        <x:f>'RGS_Ground_Run'!O195</x:f>
        <x:v>1.9014154247056767</x:v>
      </x:c>
      <x:c r="AD171" s="120" t="n">
        <x:f>'Edge_Run'!D195</x:f>
        <x:v>5.70424627411703</x:v>
      </x:c>
      <x:c r="AE171" s="120" t="n">
        <x:f>'RGS_Ground_Run'!D195</x:f>
        <x:v>300</x:v>
      </x:c>
      <x:c r="AF171" s="120" t="n">
        <x:f>'Edge_Run'!H195</x:f>
        <x:v>75</x:v>
      </x:c>
    </x:row>
    <x:row r="172">
      <x:c r="A172" s="120" t="n">
        <x:v>2</x:v>
      </x:c>
      <x:c r="B172" s="120" t="n">
        <x:v>71</x:v>
      </x:c>
      <x:c r="C172" s="120" t="n">
        <x:v>171</x:v>
      </x:c>
      <x:c r="D172" s="120" t="n">
        <x:v>1337</x:v>
      </x:c>
      <x:c r="E172" s="120" t="n">
        <x:v>1336</x:v>
      </x:c>
      <x:c r="F172" s="120" t="n">
        <x:v>0</x:v>
      </x:c>
      <x:c r="G172" s="120" t="str">
        <x:v>Normal</x:v>
      </x:c>
      <x:c r="H172" s="120" t="str">
        <x:v>Routine</x:v>
      </x:c>
      <x:c r="I172" s="120" t="n">
        <x:v>0</x:v>
      </x:c>
      <x:c r="J172" s="120" t="str">
        <x:v>CADC0873</x:v>
      </x:c>
      <x:c r="K172" s="120" t="n">
        <x:v>5</x:v>
      </x:c>
      <x:c r="L172" s="120" t="n">
        <x:v>85</x:v>
      </x:c>
      <x:c r="M172" s="120" t="n">
        <x:v>18</x:v>
      </x:c>
      <x:c r="N172" s="127" t="n">
        <x:v>0.2571428571428571</x:v>
      </x:c>
      <x:c r="O172" s="129" t="n">
        <x:f>'RGS_Ground_Run'!Q196</x:f>
        <x:v>49.849881579034445</x:v>
      </x:c>
      <x:c r="P172" s="129" t="n">
        <x:f>'Edge_Run'!O196</x:f>
        <x:v>36.39436791710568</x:v>
      </x:c>
      <x:c r="Q172" s="129" t="n">
        <x:f>O172-P172</x:f>
        <x:v>13.455513661928762</x:v>
      </x:c>
      <x:c r="R172" s="129" t="n">
        <x:f>'RGS_Ground_Run'!U196</x:f>
        <x:v>21.325360249140886</x:v>
      </x:c>
      <x:c r="S172" s="129" t="n">
        <x:f>'Edge_Run'!S196</x:f>
        <x:v>16.860803927424513</x:v>
      </x:c>
      <x:c r="T172" s="129" t="n">
        <x:f>'RGS_Ground_Run'!S196</x:f>
        <x:v>0</x:v>
      </x:c>
      <x:c r="U172" s="129" t="n">
        <x:f>'Edge_Run'!R196</x:f>
        <x:v>0</x:v>
      </x:c>
      <x:c r="V172" s="120" t="n">
        <x:f>'RGS_Ground_Run'!W196</x:f>
        <x:v>1</x:v>
      </x:c>
      <x:c r="W172" s="120" t="n">
        <x:f>'Edge_Run'!U196</x:f>
        <x:v>1</x:v>
      </x:c>
      <x:c r="X172" s="120" t="n">
        <x:f>'RGS_Ground_Run'!X196</x:f>
        <x:v>1</x:v>
      </x:c>
      <x:c r="Y172" s="120" t="n">
        <x:f>'Edge_Run'!V196</x:f>
        <x:v>1</x:v>
      </x:c>
      <x:c r="Z172" s="120" t="n">
        <x:f>Y172-X172</x:f>
        <x:v>0</x:v>
      </x:c>
      <x:c r="AA172" s="120" t="n">
        <x:f>1-V172</x:f>
        <x:v>0</x:v>
      </x:c>
      <x:c r="AB172" s="120" t="n">
        <x:f>1-W172</x:f>
        <x:v>0</x:v>
      </x:c>
      <x:c r="AC172" s="120" t="n">
        <x:f>'RGS_Ground_Run'!O196</x:f>
        <x:v>4.504521329893681</x:v>
      </x:c>
      <x:c r="AD172" s="120" t="n">
        <x:f>'Edge_Run'!D196</x:f>
        <x:v>13.513563989681042</x:v>
      </x:c>
      <x:c r="AE172" s="120" t="n">
        <x:f>'RGS_Ground_Run'!D196</x:f>
        <x:v>300</x:v>
      </x:c>
      <x:c r="AF172" s="120" t="n">
        <x:f>'Edge_Run'!H196</x:f>
        <x:v>75</x:v>
      </x:c>
    </x:row>
    <x:row r="173">
      <x:c r="A173" s="120" t="n">
        <x:v>2</x:v>
      </x:c>
      <x:c r="B173" s="120" t="n">
        <x:v>72</x:v>
      </x:c>
      <x:c r="C173" s="120" t="n">
        <x:v>172</x:v>
      </x:c>
      <x:c r="D173" s="120" t="n">
        <x:v>510</x:v>
      </x:c>
      <x:c r="E173" s="120" t="n">
        <x:v>509</x:v>
      </x:c>
      <x:c r="F173" s="120" t="n">
        <x:v>0</x:v>
      </x:c>
      <x:c r="G173" s="120" t="str">
        <x:v>Normal</x:v>
      </x:c>
      <x:c r="H173" s="120" t="str">
        <x:v>Routine</x:v>
      </x:c>
      <x:c r="I173" s="120" t="n">
        <x:v>1</x:v>
      </x:c>
      <x:c r="J173" s="120" t="str">
        <x:v>CADC0873</x:v>
      </x:c>
      <x:c r="K173" s="120" t="n">
        <x:v>1</x:v>
      </x:c>
      <x:c r="L173" s="120" t="n">
        <x:v>199</x:v>
      </x:c>
      <x:c r="M173" s="120" t="n">
        <x:v>200</x:v>
      </x:c>
      <x:c r="N173" s="127" t="n">
        <x:v>2.857142857142857</x:v>
      </x:c>
      <x:c r="O173" s="129" t="n">
        <x:f>'RGS_Ground_Run'!Q197</x:f>
        <x:v>35.26591901393522</x:v>
      </x:c>
      <x:c r="P173" s="129" t="n">
        <x:f>'Edge_Run'!O197</x:f>
        <x:v>21.735612439292254</x:v>
      </x:c>
      <x:c r="Q173" s="129" t="n">
        <x:f>O173-P173</x:f>
        <x:v>13.530306574642964</x:v>
      </x:c>
      <x:c r="R173" s="129" t="n">
        <x:f>'RGS_Ground_Run'!U197</x:f>
        <x:v>6.007381534171145</x:v>
      </x:c>
      <x:c r="S173" s="129" t="n">
        <x:f>'Edge_Run'!S197</x:f>
        <x:v>0</x:v>
      </x:c>
      <x:c r="T173" s="129" t="n">
        <x:f>'RGS_Ground_Run'!S197</x:f>
        <x:v>0</x:v>
      </x:c>
      <x:c r="U173" s="129" t="n">
        <x:f>'Edge_Run'!R197</x:f>
        <x:v>0</x:v>
      </x:c>
      <x:c r="V173" s="120" t="n">
        <x:f>'RGS_Ground_Run'!W197</x:f>
        <x:v>1</x:v>
      </x:c>
      <x:c r="W173" s="120" t="n">
        <x:f>'Edge_Run'!U197</x:f>
        <x:v>1</x:v>
      </x:c>
      <x:c r="X173" s="120" t="n">
        <x:f>'RGS_Ground_Run'!X197</x:f>
        <x:v>1</x:v>
      </x:c>
      <x:c r="Y173" s="120" t="n">
        <x:f>'Edge_Run'!V197</x:f>
        <x:v>1</x:v>
      </x:c>
      <x:c r="Z173" s="120" t="n">
        <x:f>Y173-X173</x:f>
        <x:v>0</x:v>
      </x:c>
      <x:c r="AA173" s="120" t="n">
        <x:f>1-V173</x:f>
        <x:v>0</x:v>
      </x:c>
      <x:c r="AB173" s="120" t="n">
        <x:f>1-W173</x:f>
        <x:v>0</x:v>
      </x:c>
      <x:c r="AC173" s="120" t="n">
        <x:f>'RGS_Ground_Run'!O197</x:f>
        <x:v>5.2385374797641315</x:v>
      </x:c>
      <x:c r="AD173" s="120" t="n">
        <x:f>'Edge_Run'!D197</x:f>
        <x:v>15.715612439292395</x:v>
      </x:c>
      <x:c r="AE173" s="120" t="n">
        <x:f>'RGS_Ground_Run'!D197</x:f>
        <x:v>300</x:v>
      </x:c>
      <x:c r="AF173" s="120" t="n">
        <x:f>'Edge_Run'!H197</x:f>
        <x:v>75</x:v>
      </x:c>
    </x:row>
    <x:row r="174">
      <x:c r="A174" s="120" t="n">
        <x:v>2</x:v>
      </x:c>
      <x:c r="B174" s="120" t="n">
        <x:v>73</x:v>
      </x:c>
      <x:c r="C174" s="120" t="n">
        <x:v>173</x:v>
      </x:c>
      <x:c r="D174" s="120" t="n">
        <x:v>425</x:v>
      </x:c>
      <x:c r="E174" s="120" t="n">
        <x:v>424</x:v>
      </x:c>
      <x:c r="F174" s="120" t="n">
        <x:v>0</x:v>
      </x:c>
      <x:c r="G174" s="120" t="str">
        <x:v>Normal</x:v>
      </x:c>
      <x:c r="H174" s="120" t="str">
        <x:v>Routine</x:v>
      </x:c>
      <x:c r="I174" s="120" t="n">
        <x:v>1</x:v>
      </x:c>
      <x:c r="J174" s="120" t="str">
        <x:v>CADC0884</x:v>
      </x:c>
      <x:c r="K174" s="120" t="n">
        <x:v>5</x:v>
      </x:c>
      <x:c r="L174" s="120" t="n">
        <x:v>475</x:v>
      </x:c>
      <x:c r="M174" s="120" t="n">
        <x:v>96</x:v>
      </x:c>
      <x:c r="N174" s="127" t="n">
        <x:v>1.3714285714285714</x:v>
      </x:c>
      <x:c r="O174" s="129" t="n">
        <x:f>'RGS_Ground_Run'!Q198</x:f>
        <x:v>38.43773729050372</x:v>
      </x:c>
      <x:c r="P174" s="129" t="n">
        <x:f>'Edge_Run'!O198</x:f>
        <x:v>13.773468010715078</x:v>
      </x:c>
      <x:c r="Q174" s="129" t="n">
        <x:f>O174-P174</x:f>
        <x:v>24.66426927978864</x:v>
      </x:c>
      <x:c r="R174" s="129" t="n">
        <x:f>'RGS_Ground_Run'!U198</x:f>
        <x:v>11.833247953598857</x:v>
      </x:c>
      <x:c r="S174" s="129" t="n">
        <x:f>'Edge_Run'!S198</x:f>
        <x:v>0</x:v>
      </x:c>
      <x:c r="T174" s="129" t="n">
        <x:f>'RGS_Ground_Run'!S198</x:f>
        <x:v>0</x:v>
      </x:c>
      <x:c r="U174" s="129" t="n">
        <x:f>'Edge_Run'!R198</x:f>
        <x:v>0</x:v>
      </x:c>
      <x:c r="V174" s="120" t="n">
        <x:f>'RGS_Ground_Run'!W198</x:f>
        <x:v>1</x:v>
      </x:c>
      <x:c r="W174" s="120" t="n">
        <x:f>'Edge_Run'!U198</x:f>
        <x:v>1</x:v>
      </x:c>
      <x:c r="X174" s="120" t="n">
        <x:f>'RGS_Ground_Run'!X198</x:f>
        <x:v>1</x:v>
      </x:c>
      <x:c r="Y174" s="120" t="n">
        <x:f>'Edge_Run'!V198</x:f>
        <x:v>1</x:v>
      </x:c>
      <x:c r="Z174" s="120" t="n">
        <x:f>Y174-X174</x:f>
        <x:v>0</x:v>
      </x:c>
      <x:c r="AA174" s="120" t="n">
        <x:f>1-V174</x:f>
        <x:v>0</x:v>
      </x:c>
      <x:c r="AB174" s="120" t="n">
        <x:f>1-W174</x:f>
        <x:v>0</x:v>
      </x:c>
      <x:c r="AC174" s="120" t="n">
        <x:f>'RGS_Ground_Run'!O198</x:f>
        <x:v>2.584489336905066</x:v>
      </x:c>
      <x:c r="AD174" s="120" t="n">
        <x:f>'Edge_Run'!D198</x:f>
        <x:v>7.753468010715198</x:v>
      </x:c>
      <x:c r="AE174" s="120" t="n">
        <x:f>'RGS_Ground_Run'!D198</x:f>
        <x:v>300</x:v>
      </x:c>
      <x:c r="AF174" s="120" t="n">
        <x:f>'Edge_Run'!H198</x:f>
        <x:v>75</x:v>
      </x:c>
    </x:row>
    <x:row r="175">
      <x:c r="A175" s="120" t="n">
        <x:v>2</x:v>
      </x:c>
      <x:c r="B175" s="120" t="n">
        <x:v>74</x:v>
      </x:c>
      <x:c r="C175" s="120" t="n">
        <x:v>174</x:v>
      </x:c>
      <x:c r="D175" s="120" t="n">
        <x:v>1751</x:v>
      </x:c>
      <x:c r="E175" s="120" t="n">
        <x:v>1750</x:v>
      </x:c>
      <x:c r="F175" s="120" t="n">
        <x:v>0</x:v>
      </x:c>
      <x:c r="G175" s="120" t="str">
        <x:v>Normal</x:v>
      </x:c>
      <x:c r="H175" s="120" t="str">
        <x:v>Routine</x:v>
      </x:c>
      <x:c r="I175" s="120" t="n">
        <x:v>1</x:v>
      </x:c>
      <x:c r="J175" s="120" t="str">
        <x:v>CADC0894</x:v>
      </x:c>
      <x:c r="K175" s="120" t="n">
        <x:v>1</x:v>
      </x:c>
      <x:c r="L175" s="120" t="n">
        <x:v>300</x:v>
      </x:c>
      <x:c r="M175" s="120" t="n">
        <x:v>301</x:v>
      </x:c>
      <x:c r="N175" s="127" t="n">
        <x:v>4.3</x:v>
      </x:c>
      <x:c r="O175" s="129" t="n">
        <x:f>'RGS_Ground_Run'!Q199</x:f>
        <x:v>48.177270308756306</x:v>
      </x:c>
      <x:c r="P175" s="129" t="n">
        <x:f>'Edge_Run'!O199</x:f>
        <x:v>32.27502952017085</x:v>
      </x:c>
      <x:c r="Q175" s="129" t="n">
        <x:f>O175-P175</x:f>
        <x:v>15.902240788585459</x:v>
      </x:c>
      <x:c r="R175" s="129" t="n">
        <x:f>'RGS_Ground_Run'!U199</x:f>
        <x:v>15.405593802032854</x:v>
      </x:c>
      <x:c r="S175" s="129" t="n">
        <x:f>'Edge_Run'!S199</x:f>
        <x:v>0</x:v>
      </x:c>
      <x:c r="T175" s="129" t="n">
        <x:f>'RGS_Ground_Run'!S199</x:f>
        <x:v>0</x:v>
      </x:c>
      <x:c r="U175" s="129" t="n">
        <x:f>'Edge_Run'!R199</x:f>
        <x:v>0</x:v>
      </x:c>
      <x:c r="V175" s="120" t="n">
        <x:f>'RGS_Ground_Run'!W199</x:f>
        <x:v>1</x:v>
      </x:c>
      <x:c r="W175" s="120" t="n">
        <x:f>'Edge_Run'!U199</x:f>
        <x:v>1</x:v>
      </x:c>
      <x:c r="X175" s="120" t="n">
        <x:f>'RGS_Ground_Run'!X199</x:f>
        <x:v>1</x:v>
      </x:c>
      <x:c r="Y175" s="120" t="n">
        <x:f>'Edge_Run'!V199</x:f>
        <x:v>1</x:v>
      </x:c>
      <x:c r="Z175" s="120" t="n">
        <x:f>Y175-X175</x:f>
        <x:v>0</x:v>
      </x:c>
      <x:c r="AA175" s="120" t="n">
        <x:f>1-V175</x:f>
        <x:v>0</x:v>
      </x:c>
      <x:c r="AB175" s="120" t="n">
        <x:f>1-W175</x:f>
        <x:v>0</x:v>
      </x:c>
      <x:c r="AC175" s="120" t="n">
        <x:f>'RGS_Ground_Run'!O199</x:f>
        <x:v>8.751676506723626</x:v>
      </x:c>
      <x:c r="AD175" s="120" t="n">
        <x:f>'Edge_Run'!D199</x:f>
        <x:v>26.25502952017088</x:v>
      </x:c>
      <x:c r="AE175" s="120" t="n">
        <x:f>'RGS_Ground_Run'!D199</x:f>
        <x:v>300</x:v>
      </x:c>
      <x:c r="AF175" s="120" t="n">
        <x:f>'Edge_Run'!H199</x:f>
        <x:v>75</x:v>
      </x:c>
    </x:row>
    <x:row r="176">
      <x:c r="A176" s="120" t="n">
        <x:v>2</x:v>
      </x:c>
      <x:c r="B176" s="120" t="n">
        <x:v>75</x:v>
      </x:c>
      <x:c r="C176" s="120" t="n">
        <x:v>175</x:v>
      </x:c>
      <x:c r="D176" s="120" t="n">
        <x:v>348</x:v>
      </x:c>
      <x:c r="E176" s="120" t="n">
        <x:v>347</x:v>
      </x:c>
      <x:c r="F176" s="120" t="n">
        <x:v>0</x:v>
      </x:c>
      <x:c r="G176" s="120" t="str">
        <x:v>Normal</x:v>
      </x:c>
      <x:c r="H176" s="120" t="str">
        <x:v>Routine</x:v>
      </x:c>
      <x:c r="I176" s="120" t="n">
        <x:v>1</x:v>
      </x:c>
      <x:c r="J176" s="120" t="str">
        <x:v>CADC0884</x:v>
      </x:c>
      <x:c r="K176" s="120" t="n">
        <x:v>5</x:v>
      </x:c>
      <x:c r="L176" s="120" t="n">
        <x:v>465</x:v>
      </x:c>
      <x:c r="M176" s="120" t="n">
        <x:v>94</x:v>
      </x:c>
      <x:c r="N176" s="127" t="n">
        <x:v>1.3428571428571427</x:v>
      </x:c>
      <x:c r="O176" s="129" t="n">
        <x:f>'RGS_Ground_Run'!Q200</x:f>
        <x:v>24.428306884309677</x:v>
      </x:c>
      <x:c r="P176" s="129" t="n">
        <x:f>'Edge_Run'!O200</x:f>
        <x:v>7.244920652929068</x:v>
      </x:c>
      <x:c r="Q176" s="129" t="n">
        <x:f>O176-P176</x:f>
        <x:v>17.18338623138061</x:v>
      </x:c>
      <x:c r="R176" s="129" t="n">
        <x:f>'RGS_Ground_Run'!U200</x:f>
        <x:v>0</x:v>
      </x:c>
      <x:c r="S176" s="129" t="n">
        <x:f>'Edge_Run'!S200</x:f>
        <x:v>0</x:v>
      </x:c>
      <x:c r="T176" s="129" t="n">
        <x:f>'RGS_Ground_Run'!S200</x:f>
        <x:v>0</x:v>
      </x:c>
      <x:c r="U176" s="129" t="n">
        <x:f>'Edge_Run'!R200</x:f>
        <x:v>0</x:v>
      </x:c>
      <x:c r="V176" s="120" t="n">
        <x:f>'RGS_Ground_Run'!W200</x:f>
        <x:v>1</x:v>
      </x:c>
      <x:c r="W176" s="120" t="n">
        <x:f>'Edge_Run'!U200</x:f>
        <x:v>1</x:v>
      </x:c>
      <x:c r="X176" s="120" t="n">
        <x:f>'RGS_Ground_Run'!X200</x:f>
        <x:v>1</x:v>
      </x:c>
      <x:c r="Y176" s="120" t="n">
        <x:f>'Edge_Run'!V200</x:f>
        <x:v>1</x:v>
      </x:c>
      <x:c r="Z176" s="120" t="n">
        <x:f>Y176-X176</x:f>
        <x:v>0</x:v>
      </x:c>
      <x:c r="AA176" s="120" t="n">
        <x:f>1-V176</x:f>
        <x:v>0</x:v>
      </x:c>
      <x:c r="AB176" s="120" t="n">
        <x:f>1-W176</x:f>
        <x:v>0</x:v>
      </x:c>
      <x:c r="AC176" s="120" t="n">
        <x:f>'RGS_Ground_Run'!O200</x:f>
        <x:v>0.408306884309598</x:v>
      </x:c>
      <x:c r="AD176" s="120" t="n">
        <x:f>'Edge_Run'!D200</x:f>
        <x:v>1.224920652928794</x:v>
      </x:c>
      <x:c r="AE176" s="120" t="n">
        <x:f>'RGS_Ground_Run'!D200</x:f>
        <x:v>300</x:v>
      </x:c>
      <x:c r="AF176" s="120" t="n">
        <x:f>'Edge_Run'!H200</x:f>
        <x:v>75</x:v>
      </x:c>
    </x:row>
    <x:row r="177">
      <x:c r="A177" s="120" t="n">
        <x:v>2</x:v>
      </x:c>
      <x:c r="B177" s="120" t="n">
        <x:v>76</x:v>
      </x:c>
      <x:c r="C177" s="120" t="n">
        <x:v>176</x:v>
      </x:c>
      <x:c r="D177" s="120" t="n">
        <x:v>904</x:v>
      </x:c>
      <x:c r="E177" s="120" t="n">
        <x:v>903</x:v>
      </x:c>
      <x:c r="F177" s="120" t="n">
        <x:v>0</x:v>
      </x:c>
      <x:c r="G177" s="120" t="str">
        <x:v>Normal</x:v>
      </x:c>
      <x:c r="H177" s="120" t="str">
        <x:v>Routine</x:v>
      </x:c>
      <x:c r="I177" s="120" t="n">
        <x:v>0</x:v>
      </x:c>
      <x:c r="J177" s="120" t="str">
        <x:v>CADC0892</x:v>
      </x:c>
      <x:c r="K177" s="120" t="n">
        <x:v>1</x:v>
      </x:c>
      <x:c r="L177" s="120" t="n">
        <x:v>281</x:v>
      </x:c>
      <x:c r="M177" s="120" t="n">
        <x:v>282</x:v>
      </x:c>
      <x:c r="N177" s="127" t="n">
        <x:v>4.0285714285714285</x:v>
      </x:c>
      <x:c r="O177" s="129" t="n">
        <x:f>'RGS_Ground_Run'!Q201</x:f>
        <x:v>35.746745003523756</x:v>
      </x:c>
      <x:c r="P177" s="129" t="n">
        <x:f>'Edge_Run'!O201</x:f>
        <x:v>151.75886632308084</x:v>
      </x:c>
      <x:c r="Q177" s="129" t="n">
        <x:f>O177-P177</x:f>
        <x:v>-116.01212131955708</x:v>
      </x:c>
      <x:c r="R177" s="129" t="n">
        <x:f>'RGS_Ground_Run'!U201</x:f>
        <x:v>0</x:v>
      </x:c>
      <x:c r="S177" s="129" t="n">
        <x:f>'Edge_Run'!S201</x:f>
        <x:v>110.55863131251044</x:v>
      </x:c>
      <x:c r="T177" s="129" t="n">
        <x:f>'RGS_Ground_Run'!S201</x:f>
        <x:v>0</x:v>
      </x:c>
      <x:c r="U177" s="129" t="n">
        <x:f>'Edge_Run'!R201</x:f>
        <x:v>110.55863131251044</x:v>
      </x:c>
      <x:c r="V177" s="120" t="n">
        <x:f>'RGS_Ground_Run'!W201</x:f>
        <x:v>1</x:v>
      </x:c>
      <x:c r="W177" s="120" t="n">
        <x:f>'Edge_Run'!U201</x:f>
        <x:v>1</x:v>
      </x:c>
      <x:c r="X177" s="120" t="n">
        <x:f>'RGS_Ground_Run'!X201</x:f>
        <x:v>1</x:v>
      </x:c>
      <x:c r="Y177" s="120" t="n">
        <x:f>'Edge_Run'!V201</x:f>
        <x:v>0</x:v>
      </x:c>
      <x:c r="Z177" s="120" t="n">
        <x:f>Y177-X177</x:f>
        <x:v>-1</x:v>
      </x:c>
      <x:c r="AA177" s="120" t="n">
        <x:f>1-V177</x:f>
        <x:v>0</x:v>
      </x:c>
      <x:c r="AB177" s="120" t="n">
        <x:f>1-W177</x:f>
        <x:v>0</x:v>
      </x:c>
      <x:c r="AC177" s="120" t="n">
        <x:f>'RGS_Ground_Run'!O201</x:f>
        <x:v>11.726745003523176</x:v>
      </x:c>
      <x:c r="AD177" s="120" t="n">
        <x:f>'Edge_Run'!D201</x:f>
        <x:v>35.180235010569525</x:v>
      </x:c>
      <x:c r="AE177" s="120" t="n">
        <x:f>'RGS_Ground_Run'!D201</x:f>
        <x:v>300</x:v>
      </x:c>
      <x:c r="AF177" s="120" t="n">
        <x:f>'Edge_Run'!H201</x:f>
        <x:v>75</x:v>
      </x:c>
    </x:row>
    <x:row r="178">
      <x:c r="A178" s="120" t="n">
        <x:v>2</x:v>
      </x:c>
      <x:c r="B178" s="120" t="n">
        <x:v>77</x:v>
      </x:c>
      <x:c r="C178" s="120" t="n">
        <x:v>177</x:v>
      </x:c>
      <x:c r="D178" s="120" t="n">
        <x:v>628</x:v>
      </x:c>
      <x:c r="E178" s="120" t="n">
        <x:v>627</x:v>
      </x:c>
      <x:c r="F178" s="120" t="n">
        <x:v>1</x:v>
      </x:c>
      <x:c r="G178" s="120" t="str">
        <x:v>Anomalous</x:v>
      </x:c>
      <x:c r="H178" s="120" t="str">
        <x:v>Priority</x:v>
      </x:c>
      <x:c r="I178" s="120" t="n">
        <x:v>0</x:v>
      </x:c>
      <x:c r="J178" s="120" t="str">
        <x:v>CADC0873</x:v>
      </x:c>
      <x:c r="K178" s="120" t="n">
        <x:v>1</x:v>
      </x:c>
      <x:c r="L178" s="120" t="n">
        <x:v>355</x:v>
      </x:c>
      <x:c r="M178" s="120" t="n">
        <x:v>356</x:v>
      </x:c>
      <x:c r="N178" s="127" t="n">
        <x:v>5.085714285714285</x:v>
      </x:c>
      <x:c r="O178" s="129" t="n">
        <x:f>'RGS_Ground_Run'!Q202</x:f>
        <x:v>108.3129853802684</x:v>
      </x:c>
      <x:c r="P178" s="129" t="n">
        <x:f>'Edge_Run'!O202</x:f>
        <x:v>96.05120768999768</x:v>
      </x:c>
      <x:c r="Q178" s="129" t="n">
        <x:f>O178-P178</x:f>
        <x:v>12.26177769027072</x:v>
      </x:c>
      <x:c r="R178" s="129" t="n">
        <x:f>'RGS_Ground_Run'!U202</x:f>
        <x:v>84.01120768999681</x:v>
      </x:c>
      <x:c r="S178" s="129" t="n">
        <x:f>'Edge_Run'!S202</x:f>
        <x:v>89.18587461918378</x:v>
      </x:c>
      <x:c r="T178" s="129" t="n">
        <x:f>'RGS_Ground_Run'!S202</x:f>
        <x:v>84.01120768999681</x:v>
      </x:c>
      <x:c r="U178" s="129" t="n">
        <x:f>'Edge_Run'!R202</x:f>
        <x:v>0</x:v>
      </x:c>
      <x:c r="V178" s="120" t="n">
        <x:f>'RGS_Ground_Run'!W202</x:f>
        <x:v>1</x:v>
      </x:c>
      <x:c r="W178" s="120" t="n">
        <x:f>'Edge_Run'!U202</x:f>
        <x:v>1</x:v>
      </x:c>
      <x:c r="X178" s="120" t="n">
        <x:f>'RGS_Ground_Run'!X202</x:f>
        <x:v>1</x:v>
      </x:c>
      <x:c r="Y178" s="120" t="n">
        <x:f>'Edge_Run'!V202</x:f>
        <x:v>1</x:v>
      </x:c>
      <x:c r="Z178" s="120" t="n">
        <x:f>Y178-X178</x:f>
        <x:v>0</x:v>
      </x:c>
      <x:c r="AA178" s="120" t="n">
        <x:f>1-V178</x:f>
        <x:v>0</x:v>
      </x:c>
      <x:c r="AB178" s="120" t="n">
        <x:f>1-W178</x:f>
        <x:v>0</x:v>
      </x:c>
      <x:c r="AC178" s="120" t="n">
        <x:f>'RGS_Ground_Run'!O202</x:f>
        <x:v>0.2817776902712238</x:v>
      </x:c>
      <x:c r="AD178" s="120" t="n">
        <x:f>'Edge_Run'!D202</x:f>
        <x:v>0.8453330708136714</x:v>
      </x:c>
      <x:c r="AE178" s="120" t="n">
        <x:f>'RGS_Ground_Run'!D202</x:f>
        <x:v>300</x:v>
      </x:c>
      <x:c r="AF178" s="120" t="n">
        <x:f>'Edge_Run'!H202</x:f>
        <x:v>75</x:v>
      </x:c>
    </x:row>
    <x:row r="179">
      <x:c r="A179" s="120" t="n">
        <x:v>2</x:v>
      </x:c>
      <x:c r="B179" s="120" t="n">
        <x:v>78</x:v>
      </x:c>
      <x:c r="C179" s="120" t="n">
        <x:v>178</x:v>
      </x:c>
      <x:c r="D179" s="120" t="n">
        <x:v>386</x:v>
      </x:c>
      <x:c r="E179" s="120" t="n">
        <x:v>385</x:v>
      </x:c>
      <x:c r="F179" s="120" t="n">
        <x:v>0</x:v>
      </x:c>
      <x:c r="G179" s="120" t="str">
        <x:v>Normal</x:v>
      </x:c>
      <x:c r="H179" s="120" t="str">
        <x:v>Routine</x:v>
      </x:c>
      <x:c r="I179" s="120" t="n">
        <x:v>1</x:v>
      </x:c>
      <x:c r="J179" s="120" t="str">
        <x:v>CADC0884</x:v>
      </x:c>
      <x:c r="K179" s="120" t="n">
        <x:v>5</x:v>
      </x:c>
      <x:c r="L179" s="120" t="n">
        <x:v>365</x:v>
      </x:c>
      <x:c r="M179" s="120" t="n">
        <x:v>74</x:v>
      </x:c>
      <x:c r="N179" s="127" t="n">
        <x:v>1.0571428571428572</x:v>
      </x:c>
      <x:c r="O179" s="129" t="n">
        <x:f>'RGS_Ground_Run'!Q203</x:f>
        <x:v>85.76388587034126</x:v>
      </x:c>
      <x:c r="P179" s="129" t="n">
        <x:f>'Edge_Run'!O203</x:f>
        <x:v>54.790279874602675</x:v>
      </x:c>
      <x:c r="Q179" s="129" t="n">
        <x:f>O179-P179</x:f>
        <x:v>30.97360599573858</x:v>
      </x:c>
      <x:c r="R179" s="129" t="n">
        <x:f>'RGS_Ground_Run'!U203</x:f>
        <x:v>60.7502798746018</x:v>
      </x:c>
      <x:c r="S179" s="129" t="n">
        <x:f>'Edge_Run'!S203</x:f>
        <x:v>45.789461887386096</x:v>
      </x:c>
      <x:c r="T179" s="129" t="n">
        <x:f>'RGS_Ground_Run'!S203</x:f>
        <x:v>0</x:v>
      </x:c>
      <x:c r="U179" s="129" t="n">
        <x:f>'Edge_Run'!R203</x:f>
        <x:v>0</x:v>
      </x:c>
      <x:c r="V179" s="120" t="n">
        <x:f>'RGS_Ground_Run'!W203</x:f>
        <x:v>1</x:v>
      </x:c>
      <x:c r="W179" s="120" t="n">
        <x:f>'Edge_Run'!U203</x:f>
        <x:v>1</x:v>
      </x:c>
      <x:c r="X179" s="120" t="n">
        <x:f>'RGS_Ground_Run'!X203</x:f>
        <x:v>1</x:v>
      </x:c>
      <x:c r="Y179" s="120" t="n">
        <x:f>'Edge_Run'!V203</x:f>
        <x:v>1</x:v>
      </x:c>
      <x:c r="Z179" s="120" t="n">
        <x:f>Y179-X179</x:f>
        <x:v>0</x:v>
      </x:c>
      <x:c r="AA179" s="120" t="n">
        <x:f>1-V179</x:f>
        <x:v>0</x:v>
      </x:c>
      <x:c r="AB179" s="120" t="n">
        <x:f>1-W179</x:f>
        <x:v>0</x:v>
      </x:c>
      <x:c r="AC179" s="120" t="n">
        <x:f>'RGS_Ground_Run'!O203</x:f>
        <x:v>0.9936059957386872</x:v>
      </x:c>
      <x:c r="AD179" s="120" t="n">
        <x:f>'Edge_Run'!D203</x:f>
        <x:v>2.980817987216062</x:v>
      </x:c>
      <x:c r="AE179" s="120" t="n">
        <x:f>'RGS_Ground_Run'!D203</x:f>
        <x:v>300</x:v>
      </x:c>
      <x:c r="AF179" s="120" t="n">
        <x:f>'Edge_Run'!H203</x:f>
        <x:v>75</x:v>
      </x:c>
    </x:row>
    <x:row r="180">
      <x:c r="A180" s="120" t="n">
        <x:v>2</x:v>
      </x:c>
      <x:c r="B180" s="120" t="n">
        <x:v>79</x:v>
      </x:c>
      <x:c r="C180" s="120" t="n">
        <x:v>179</x:v>
      </x:c>
      <x:c r="D180" s="120" t="n">
        <x:v>116</x:v>
      </x:c>
      <x:c r="E180" s="120" t="n">
        <x:v>115</x:v>
      </x:c>
      <x:c r="F180" s="120" t="n">
        <x:v>0</x:v>
      </x:c>
      <x:c r="G180" s="120" t="str">
        <x:v>Normal</x:v>
      </x:c>
      <x:c r="H180" s="120" t="str">
        <x:v>Routine</x:v>
      </x:c>
      <x:c r="I180" s="120" t="n">
        <x:v>0</x:v>
      </x:c>
      <x:c r="J180" s="120" t="str">
        <x:v>CADC0872</x:v>
      </x:c>
      <x:c r="K180" s="120" t="n">
        <x:v>1</x:v>
      </x:c>
      <x:c r="L180" s="120" t="n">
        <x:v>180</x:v>
      </x:c>
      <x:c r="M180" s="120" t="n">
        <x:v>181</x:v>
      </x:c>
      <x:c r="N180" s="127" t="n">
        <x:v>2.585714285714286</x:v>
      </x:c>
      <x:c r="O180" s="129" t="n">
        <x:f>'RGS_Ground_Run'!Q204</x:f>
        <x:v>109.5535010608919</x:v>
      </x:c>
      <x:c r="P180" s="129" t="n">
        <x:f>'Edge_Run'!O204</x:f>
        <x:v>55.94360120953661</x:v>
      </x:c>
      <x:c r="Q180" s="129" t="n">
        <x:f>O180-P180</x:f>
        <x:v>53.609899851355294</x:v>
      </x:c>
      <x:c r="R180" s="129" t="n">
        <x:f>'RGS_Ground_Run'!U204</x:f>
        <x:v>79.90360120953574</x:v>
      </x:c>
      <x:c r="S180" s="129" t="n">
        <x:f>'Edge_Run'!S204</x:f>
        <x:v>33.03390165546807</x:v>
      </x:c>
      <x:c r="T180" s="129" t="n">
        <x:f>'RGS_Ground_Run'!S204</x:f>
        <x:v>0</x:v>
      </x:c>
      <x:c r="U180" s="129" t="n">
        <x:f>'Edge_Run'!R204</x:f>
        <x:v>0</x:v>
      </x:c>
      <x:c r="V180" s="120" t="n">
        <x:f>'RGS_Ground_Run'!W204</x:f>
        <x:v>1</x:v>
      </x:c>
      <x:c r="W180" s="120" t="n">
        <x:f>'Edge_Run'!U204</x:f>
        <x:v>1</x:v>
      </x:c>
      <x:c r="X180" s="120" t="n">
        <x:f>'RGS_Ground_Run'!X204</x:f>
        <x:v>1</x:v>
      </x:c>
      <x:c r="Y180" s="120" t="n">
        <x:f>'Edge_Run'!V204</x:f>
        <x:v>1</x:v>
      </x:c>
      <x:c r="Z180" s="120" t="n">
        <x:f>Y180-X180</x:f>
        <x:v>0</x:v>
      </x:c>
      <x:c r="AA180" s="120" t="n">
        <x:f>1-V180</x:f>
        <x:v>0</x:v>
      </x:c>
      <x:c r="AB180" s="120" t="n">
        <x:f>1-W180</x:f>
        <x:v>0</x:v>
      </x:c>
      <x:c r="AC180" s="120" t="n">
        <x:f>'RGS_Ground_Run'!O204</x:f>
        <x:v>5.629899851356168</x:v>
      </x:c>
      <x:c r="AD180" s="120" t="n">
        <x:f>'Edge_Run'!D204</x:f>
        <x:v>16.889699554068503</x:v>
      </x:c>
      <x:c r="AE180" s="120" t="n">
        <x:f>'RGS_Ground_Run'!D204</x:f>
        <x:v>300</x:v>
      </x:c>
      <x:c r="AF180" s="120" t="n">
        <x:f>'Edge_Run'!H204</x:f>
        <x:v>75</x:v>
      </x:c>
    </x:row>
    <x:row r="181">
      <x:c r="A181" s="120" t="n">
        <x:v>2</x:v>
      </x:c>
      <x:c r="B181" s="120" t="n">
        <x:v>80</x:v>
      </x:c>
      <x:c r="C181" s="120" t="n">
        <x:v>180</x:v>
      </x:c>
      <x:c r="D181" s="120" t="n">
        <x:v>445</x:v>
      </x:c>
      <x:c r="E181" s="120" t="n">
        <x:v>444</x:v>
      </x:c>
      <x:c r="F181" s="120" t="n">
        <x:v>1</x:v>
      </x:c>
      <x:c r="G181" s="120" t="str">
        <x:v>Anomalous</x:v>
      </x:c>
      <x:c r="H181" s="120" t="str">
        <x:v>Priority</x:v>
      </x:c>
      <x:c r="I181" s="120" t="n">
        <x:v>0</x:v>
      </x:c>
      <x:c r="J181" s="120" t="str">
        <x:v>CADC0873</x:v>
      </x:c>
      <x:c r="K181" s="120" t="n">
        <x:v>1</x:v>
      </x:c>
      <x:c r="L181" s="120" t="n">
        <x:v>501</x:v>
      </x:c>
      <x:c r="M181" s="120" t="n">
        <x:v>502</x:v>
      </x:c>
      <x:c r="N181" s="127" t="n">
        <x:v>7.171428571428572</x:v>
      </x:c>
      <x:c r="O181" s="129" t="n">
        <x:f>'RGS_Ground_Run'!Q205</x:f>
        <x:v>97.17791454459166</x:v>
      </x:c>
      <x:c r="P181" s="129" t="n">
        <x:f>'Edge_Run'!O205</x:f>
        <x:v>29.715269648032518</x:v>
      </x:c>
      <x:c r="Q181" s="129" t="n">
        <x:f>O181-P181</x:f>
        <x:v>67.46264489655914</x:v>
      </x:c>
      <x:c r="R181" s="129" t="n">
        <x:f>'RGS_Ground_Run'!U205</x:f>
        <x:v>71.67526964803164</x:v>
      </x:c>
      <x:c r="S181" s="129" t="n">
        <x:f>'Edge_Run'!S205</x:f>
        <x:v>19.24733495835335</x:v>
      </x:c>
      <x:c r="T181" s="129" t="n">
        <x:f>'RGS_Ground_Run'!S205</x:f>
        <x:v>0</x:v>
      </x:c>
      <x:c r="U181" s="129" t="n">
        <x:f>'Edge_Run'!R205</x:f>
        <x:v>0</x:v>
      </x:c>
      <x:c r="V181" s="120" t="n">
        <x:f>'RGS_Ground_Run'!W205</x:f>
        <x:v>1</x:v>
      </x:c>
      <x:c r="W181" s="120" t="n">
        <x:f>'Edge_Run'!U205</x:f>
        <x:v>1</x:v>
      </x:c>
      <x:c r="X181" s="120" t="n">
        <x:f>'RGS_Ground_Run'!X205</x:f>
        <x:v>1</x:v>
      </x:c>
      <x:c r="Y181" s="120" t="n">
        <x:f>'Edge_Run'!V205</x:f>
        <x:v>1</x:v>
      </x:c>
      <x:c r="Z181" s="120" t="n">
        <x:f>Y181-X181</x:f>
        <x:v>0</x:v>
      </x:c>
      <x:c r="AA181" s="120" t="n">
        <x:f>1-V181</x:f>
        <x:v>0</x:v>
      </x:c>
      <x:c r="AB181" s="120" t="n">
        <x:f>1-W181</x:f>
        <x:v>0</x:v>
      </x:c>
      <x:c r="AC181" s="120" t="n">
        <x:f>'RGS_Ground_Run'!O205</x:f>
        <x:v>1.482644896559444</x:v>
      </x:c>
      <x:c r="AD181" s="120" t="n">
        <x:f>'Edge_Run'!D205</x:f>
        <x:v>4.447934689678332</x:v>
      </x:c>
      <x:c r="AE181" s="120" t="n">
        <x:f>'RGS_Ground_Run'!D205</x:f>
        <x:v>300</x:v>
      </x:c>
      <x:c r="AF181" s="120" t="n">
        <x:f>'Edge_Run'!H205</x:f>
        <x:v>75</x:v>
      </x:c>
    </x:row>
    <x:row r="182">
      <x:c r="A182" s="120" t="n">
        <x:v>2</x:v>
      </x:c>
      <x:c r="B182" s="120" t="n">
        <x:v>81</x:v>
      </x:c>
      <x:c r="C182" s="120" t="n">
        <x:v>181</x:v>
      </x:c>
      <x:c r="D182" s="120" t="n">
        <x:v>7</x:v>
      </x:c>
      <x:c r="E182" s="120" t="n">
        <x:v>6</x:v>
      </x:c>
      <x:c r="F182" s="120" t="n">
        <x:v>0</x:v>
      </x:c>
      <x:c r="G182" s="120" t="str">
        <x:v>Normal</x:v>
      </x:c>
      <x:c r="H182" s="120" t="str">
        <x:v>Routine</x:v>
      </x:c>
      <x:c r="I182" s="120" t="n">
        <x:v>1</x:v>
      </x:c>
      <x:c r="J182" s="120" t="str">
        <x:v>CADC0872</x:v>
      </x:c>
      <x:c r="K182" s="120" t="n">
        <x:v>1</x:v>
      </x:c>
      <x:c r="L182" s="120" t="n">
        <x:v>252</x:v>
      </x:c>
      <x:c r="M182" s="120" t="n">
        <x:v>253</x:v>
      </x:c>
      <x:c r="N182" s="127" t="n">
        <x:v>3.6142857142857143</x:v>
      </x:c>
      <x:c r="O182" s="129" t="n">
        <x:f>'RGS_Ground_Run'!Q206</x:f>
        <x:v>26.807274626967228</x:v>
      </x:c>
      <x:c r="P182" s="129" t="n">
        <x:f>'Edge_Run'!O206</x:f>
        <x:v>14.38182388090081</x:v>
      </x:c>
      <x:c r="Q182" s="129" t="n">
        <x:f>O182-P182</x:f>
        <x:v>12.425450746066417</x:v>
      </x:c>
      <x:c r="R182" s="129" t="n">
        <x:f>'RGS_Ground_Run'!U206</x:f>
        <x:v>0</x:v>
      </x:c>
      <x:c r="S182" s="129" t="n">
        <x:f>'Edge_Run'!S206</x:f>
        <x:v>0</x:v>
      </x:c>
      <x:c r="T182" s="129" t="n">
        <x:f>'RGS_Ground_Run'!S206</x:f>
        <x:v>0</x:v>
      </x:c>
      <x:c r="U182" s="129" t="n">
        <x:f>'Edge_Run'!R206</x:f>
        <x:v>0</x:v>
      </x:c>
      <x:c r="V182" s="120" t="n">
        <x:f>'RGS_Ground_Run'!W206</x:f>
        <x:v>1</x:v>
      </x:c>
      <x:c r="W182" s="120" t="n">
        <x:f>'Edge_Run'!U206</x:f>
        <x:v>1</x:v>
      </x:c>
      <x:c r="X182" s="120" t="n">
        <x:f>'RGS_Ground_Run'!X206</x:f>
        <x:v>1</x:v>
      </x:c>
      <x:c r="Y182" s="120" t="n">
        <x:f>'Edge_Run'!V206</x:f>
        <x:v>1</x:v>
      </x:c>
      <x:c r="Z182" s="120" t="n">
        <x:f>Y182-X182</x:f>
        <x:v>0</x:v>
      </x:c>
      <x:c r="AA182" s="120" t="n">
        <x:f>1-V182</x:f>
        <x:v>0</x:v>
      </x:c>
      <x:c r="AB182" s="120" t="n">
        <x:f>1-W182</x:f>
        <x:v>0</x:v>
      </x:c>
      <x:c r="AC182" s="120" t="n">
        <x:f>'RGS_Ground_Run'!O206</x:f>
        <x:v>2.787274626966785</x:v>
      </x:c>
      <x:c r="AD182" s="120" t="n">
        <x:f>'Edge_Run'!D206</x:f>
        <x:v>8.361823880900356</x:v>
      </x:c>
      <x:c r="AE182" s="120" t="n">
        <x:f>'RGS_Ground_Run'!D206</x:f>
        <x:v>300</x:v>
      </x:c>
      <x:c r="AF182" s="120" t="n">
        <x:f>'Edge_Run'!H206</x:f>
        <x:v>75</x:v>
      </x:c>
    </x:row>
    <x:row r="183">
      <x:c r="A183" s="120" t="n">
        <x:v>2</x:v>
      </x:c>
      <x:c r="B183" s="120" t="n">
        <x:v>82</x:v>
      </x:c>
      <x:c r="C183" s="120" t="n">
        <x:v>182</x:v>
      </x:c>
      <x:c r="D183" s="120" t="n">
        <x:v>1187</x:v>
      </x:c>
      <x:c r="E183" s="120" t="n">
        <x:v>1186</x:v>
      </x:c>
      <x:c r="F183" s="120" t="n">
        <x:v>1</x:v>
      </x:c>
      <x:c r="G183" s="120" t="str">
        <x:v>Anomalous</x:v>
      </x:c>
      <x:c r="H183" s="120" t="str">
        <x:v>Priority</x:v>
      </x:c>
      <x:c r="I183" s="120" t="n">
        <x:v>1</x:v>
      </x:c>
      <x:c r="J183" s="120" t="str">
        <x:v>CADC0873</x:v>
      </x:c>
      <x:c r="K183" s="120" t="n">
        <x:v>5</x:v>
      </x:c>
      <x:c r="L183" s="120" t="n">
        <x:v>835</x:v>
      </x:c>
      <x:c r="M183" s="120" t="n">
        <x:v>160</x:v>
      </x:c>
      <x:c r="N183" s="127" t="n">
        <x:v>2.2857142857142856</x:v>
      </x:c>
      <x:c r="O183" s="129" t="n">
        <x:f>'RGS_Ground_Run'!Q207</x:f>
        <x:v>25.427778080013923</x:v>
      </x:c>
      <x:c r="P183" s="129" t="n">
        <x:f>'Edge_Run'!O207</x:f>
        <x:v>10.243334240041804</x:v>
      </x:c>
      <x:c r="Q183" s="129" t="n">
        <x:f>O183-P183</x:f>
        <x:v>15.184443839972118</x:v>
      </x:c>
      <x:c r="R183" s="129" t="n">
        <x:f>'RGS_Ground_Run'!U207</x:f>
        <x:v>0</x:v>
      </x:c>
      <x:c r="S183" s="129" t="n">
        <x:f>'Edge_Run'!S207</x:f>
        <x:v>0</x:v>
      </x:c>
      <x:c r="T183" s="129" t="n">
        <x:f>'RGS_Ground_Run'!S207</x:f>
        <x:v>0</x:v>
      </x:c>
      <x:c r="U183" s="129" t="n">
        <x:f>'Edge_Run'!R207</x:f>
        <x:v>0</x:v>
      </x:c>
      <x:c r="V183" s="120" t="n">
        <x:f>'RGS_Ground_Run'!W207</x:f>
        <x:v>1</x:v>
      </x:c>
      <x:c r="W183" s="120" t="n">
        <x:f>'Edge_Run'!U207</x:f>
        <x:v>1</x:v>
      </x:c>
      <x:c r="X183" s="120" t="n">
        <x:f>'RGS_Ground_Run'!X207</x:f>
        <x:v>1</x:v>
      </x:c>
      <x:c r="Y183" s="120" t="n">
        <x:f>'Edge_Run'!V207</x:f>
        <x:v>1</x:v>
      </x:c>
      <x:c r="Z183" s="120" t="n">
        <x:f>Y183-X183</x:f>
        <x:v>0</x:v>
      </x:c>
      <x:c r="AA183" s="120" t="n">
        <x:f>1-V183</x:f>
        <x:v>0</x:v>
      </x:c>
      <x:c r="AB183" s="120" t="n">
        <x:f>1-W183</x:f>
        <x:v>0</x:v>
      </x:c>
      <x:c r="AC183" s="120" t="n">
        <x:f>'RGS_Ground_Run'!O207</x:f>
        <x:v>1.407778080013888</x:v>
      </x:c>
      <x:c r="AD183" s="120" t="n">
        <x:f>'Edge_Run'!D207</x:f>
        <x:v>4.223334240041664</x:v>
      </x:c>
      <x:c r="AE183" s="120" t="n">
        <x:f>'RGS_Ground_Run'!D207</x:f>
        <x:v>300</x:v>
      </x:c>
      <x:c r="AF183" s="120" t="n">
        <x:f>'Edge_Run'!H207</x:f>
        <x:v>75</x:v>
      </x:c>
    </x:row>
    <x:row r="184">
      <x:c r="A184" s="120" t="n">
        <x:v>2</x:v>
      </x:c>
      <x:c r="B184" s="120" t="n">
        <x:v>83</x:v>
      </x:c>
      <x:c r="C184" s="120" t="n">
        <x:v>183</x:v>
      </x:c>
      <x:c r="D184" s="120" t="n">
        <x:v>853</x:v>
      </x:c>
      <x:c r="E184" s="120" t="n">
        <x:v>852</x:v>
      </x:c>
      <x:c r="F184" s="120" t="n">
        <x:v>1</x:v>
      </x:c>
      <x:c r="G184" s="120" t="str">
        <x:v>Anomalous</x:v>
      </x:c>
      <x:c r="H184" s="120" t="str">
        <x:v>Priority</x:v>
      </x:c>
      <x:c r="I184" s="120" t="n">
        <x:v>1</x:v>
      </x:c>
      <x:c r="J184" s="120" t="str">
        <x:v>CADC0892</x:v>
      </x:c>
      <x:c r="K184" s="120" t="n">
        <x:v>1</x:v>
      </x:c>
      <x:c r="L184" s="120" t="n">
        <x:v>172</x:v>
      </x:c>
      <x:c r="M184" s="120" t="n">
        <x:v>173</x:v>
      </x:c>
      <x:c r="N184" s="127" t="n">
        <x:v>2.4714285714285715</x:v>
      </x:c>
      <x:c r="O184" s="129" t="n">
        <x:f>'RGS_Ground_Run'!Q208</x:f>
        <x:v>25.534493861411647</x:v>
      </x:c>
      <x:c r="P184" s="129" t="n">
        <x:f>'Edge_Run'!O208</x:f>
        <x:v>10.563481584233159</x:v>
      </x:c>
      <x:c r="Q184" s="129" t="n">
        <x:f>O184-P184</x:f>
        <x:v>14.971012277178488</x:v>
      </x:c>
      <x:c r="R184" s="129" t="n">
        <x:f>'RGS_Ground_Run'!U208</x:f>
        <x:v>0</x:v>
      </x:c>
      <x:c r="S184" s="129" t="n">
        <x:f>'Edge_Run'!S208</x:f>
        <x:v>0</x:v>
      </x:c>
      <x:c r="T184" s="129" t="n">
        <x:f>'RGS_Ground_Run'!S208</x:f>
        <x:v>0</x:v>
      </x:c>
      <x:c r="U184" s="129" t="n">
        <x:f>'Edge_Run'!R208</x:f>
        <x:v>0</x:v>
      </x:c>
      <x:c r="V184" s="120" t="n">
        <x:f>'RGS_Ground_Run'!W208</x:f>
        <x:v>1</x:v>
      </x:c>
      <x:c r="W184" s="120" t="n">
        <x:f>'Edge_Run'!U208</x:f>
        <x:v>1</x:v>
      </x:c>
      <x:c r="X184" s="120" t="n">
        <x:f>'RGS_Ground_Run'!X208</x:f>
        <x:v>1</x:v>
      </x:c>
      <x:c r="Y184" s="120" t="n">
        <x:f>'Edge_Run'!V208</x:f>
        <x:v>1</x:v>
      </x:c>
      <x:c r="Z184" s="120" t="n">
        <x:f>Y184-X184</x:f>
        <x:v>0</x:v>
      </x:c>
      <x:c r="AA184" s="120" t="n">
        <x:f>1-V184</x:f>
        <x:v>0</x:v>
      </x:c>
      <x:c r="AB184" s="120" t="n">
        <x:f>1-W184</x:f>
        <x:v>0</x:v>
      </x:c>
      <x:c r="AC184" s="120" t="n">
        <x:f>'RGS_Ground_Run'!O208</x:f>
        <x:v>1.5144938614108663</x:v>
      </x:c>
      <x:c r="AD184" s="120" t="n">
        <x:f>'Edge_Run'!D208</x:f>
        <x:v>4.543481584232599</x:v>
      </x:c>
      <x:c r="AE184" s="120" t="n">
        <x:f>'RGS_Ground_Run'!D208</x:f>
        <x:v>300</x:v>
      </x:c>
      <x:c r="AF184" s="120" t="n">
        <x:f>'Edge_Run'!H208</x:f>
        <x:v>75</x:v>
      </x:c>
    </x:row>
    <x:row r="185">
      <x:c r="A185" s="120" t="n">
        <x:v>2</x:v>
      </x:c>
      <x:c r="B185" s="120" t="n">
        <x:v>84</x:v>
      </x:c>
      <x:c r="C185" s="120" t="n">
        <x:v>184</x:v>
      </x:c>
      <x:c r="D185" s="120" t="n">
        <x:v>1923</x:v>
      </x:c>
      <x:c r="E185" s="120" t="n">
        <x:v>1922</x:v>
      </x:c>
      <x:c r="F185" s="120" t="n">
        <x:v>0</x:v>
      </x:c>
      <x:c r="G185" s="120" t="str">
        <x:v>Normal</x:v>
      </x:c>
      <x:c r="H185" s="120" t="str">
        <x:v>Routine</x:v>
      </x:c>
      <x:c r="I185" s="120" t="n">
        <x:v>1</x:v>
      </x:c>
      <x:c r="J185" s="120" t="str">
        <x:v>CADC0872</x:v>
      </x:c>
      <x:c r="K185" s="120" t="n">
        <x:v>5</x:v>
      </x:c>
      <x:c r="L185" s="120" t="n">
        <x:v>95</x:v>
      </x:c>
      <x:c r="M185" s="120" t="n">
        <x:v>20</x:v>
      </x:c>
      <x:c r="N185" s="127" t="n">
        <x:v>0.2857142857142857</x:v>
      </x:c>
      <x:c r="O185" s="129" t="n">
        <x:f>'RGS_Ground_Run'!Q209</x:f>
        <x:v>43.98034564208683</x:v>
      </x:c>
      <x:c r="P185" s="129" t="n">
        <x:f>'Edge_Run'!O209</x:f>
        <x:v>14.555283461018917</x:v>
      </x:c>
      <x:c r="Q185" s="129" t="n">
        <x:f>O185-P185</x:f>
        <x:v>29.425062181067915</x:v>
      </x:c>
      <x:c r="R185" s="129" t="n">
        <x:f>'RGS_Ground_Run'!U209</x:f>
        <x:v>17.115251155079932</x:v>
      </x:c>
      <x:c r="S185" s="129" t="n">
        <x:f>'Edge_Run'!S209</x:f>
        <x:v>0</x:v>
      </x:c>
      <x:c r="T185" s="129" t="n">
        <x:f>'RGS_Ground_Run'!S209</x:f>
        <x:v>0</x:v>
      </x:c>
      <x:c r="U185" s="129" t="n">
        <x:f>'Edge_Run'!R209</x:f>
        <x:v>0</x:v>
      </x:c>
      <x:c r="V185" s="120" t="n">
        <x:f>'RGS_Ground_Run'!W209</x:f>
        <x:v>1</x:v>
      </x:c>
      <x:c r="W185" s="120" t="n">
        <x:f>'Edge_Run'!U209</x:f>
        <x:v>1</x:v>
      </x:c>
      <x:c r="X185" s="120" t="n">
        <x:f>'RGS_Ground_Run'!X209</x:f>
        <x:v>1</x:v>
      </x:c>
      <x:c r="Y185" s="120" t="n">
        <x:f>'Edge_Run'!V209</x:f>
        <x:v>1</x:v>
      </x:c>
      <x:c r="Z185" s="120" t="n">
        <x:f>Y185-X185</x:f>
        <x:v>0</x:v>
      </x:c>
      <x:c r="AA185" s="120" t="n">
        <x:f>1-V185</x:f>
        <x:v>0</x:v>
      </x:c>
      <x:c r="AB185" s="120" t="n">
        <x:f>1-W185</x:f>
        <x:v>0</x:v>
      </x:c>
      <x:c r="AC185" s="120" t="n">
        <x:f>'RGS_Ground_Run'!O209</x:f>
        <x:v>2.84509448700629</x:v>
      </x:c>
      <x:c r="AD185" s="120" t="n">
        <x:f>'Edge_Run'!D209</x:f>
        <x:v>8.53528346101887</x:v>
      </x:c>
      <x:c r="AE185" s="120" t="n">
        <x:f>'RGS_Ground_Run'!D209</x:f>
        <x:v>300</x:v>
      </x:c>
      <x:c r="AF185" s="120" t="n">
        <x:f>'Edge_Run'!H209</x:f>
        <x:v>75</x:v>
      </x:c>
    </x:row>
    <x:row r="186">
      <x:c r="A186" s="120" t="n">
        <x:v>2</x:v>
      </x:c>
      <x:c r="B186" s="120" t="n">
        <x:v>85</x:v>
      </x:c>
      <x:c r="C186" s="120" t="n">
        <x:v>185</x:v>
      </x:c>
      <x:c r="D186" s="120" t="n">
        <x:v>99</x:v>
      </x:c>
      <x:c r="E186" s="120" t="n">
        <x:v>98</x:v>
      </x:c>
      <x:c r="F186" s="120" t="n">
        <x:v>0</x:v>
      </x:c>
      <x:c r="G186" s="120" t="str">
        <x:v>Normal</x:v>
      </x:c>
      <x:c r="H186" s="120" t="str">
        <x:v>Routine</x:v>
      </x:c>
      <x:c r="I186" s="120" t="n">
        <x:v>1</x:v>
      </x:c>
      <x:c r="J186" s="120" t="str">
        <x:v>CADC0872</x:v>
      </x:c>
      <x:c r="K186" s="120" t="n">
        <x:v>1</x:v>
      </x:c>
      <x:c r="L186" s="120" t="n">
        <x:v>181</x:v>
      </x:c>
      <x:c r="M186" s="120" t="n">
        <x:v>182</x:v>
      </x:c>
      <x:c r="N186" s="127" t="n">
        <x:v>2.6</x:v>
      </x:c>
      <x:c r="O186" s="129" t="n">
        <x:f>'RGS_Ground_Run'!Q210</x:f>
        <x:v>139.3787695639612</x:v>
      </x:c>
      <x:c r="P186" s="129" t="n">
        <x:f>'Edge_Run'!O210</x:f>
        <x:v>118.96340496725225</x:v>
      </x:c>
      <x:c r="Q186" s="129" t="n">
        <x:f>O186-P186</x:f>
        <x:v>20.41536459670897</x:v>
      </x:c>
      <x:c r="R186" s="129" t="n">
        <x:f>'RGS_Ground_Run'!U210</x:f>
        <x:v>112.94340496725181</x:v>
      </x:c>
      <x:c r="S186" s="129" t="n">
        <x:f>'Edge_Run'!S210</x:f>
        <x:v>105.6973111771249</x:v>
      </x:c>
      <x:c r="T186" s="129" t="n">
        <x:f>'RGS_Ground_Run'!S210</x:f>
        <x:v>112.94340496725181</x:v>
      </x:c>
      <x:c r="U186" s="129" t="n">
        <x:f>'Edge_Run'!R210</x:f>
        <x:v>105.6973111771249</x:v>
      </x:c>
      <x:c r="V186" s="120" t="n">
        <x:f>'RGS_Ground_Run'!W210</x:f>
        <x:v>1</x:v>
      </x:c>
      <x:c r="W186" s="120" t="n">
        <x:f>'Edge_Run'!U210</x:f>
        <x:v>1</x:v>
      </x:c>
      <x:c r="X186" s="120" t="n">
        <x:f>'RGS_Ground_Run'!X210</x:f>
        <x:v>0</x:v>
      </x:c>
      <x:c r="Y186" s="120" t="n">
        <x:f>'Edge_Run'!V210</x:f>
        <x:v>1</x:v>
      </x:c>
      <x:c r="Z186" s="120" t="n">
        <x:f>Y186-X186</x:f>
        <x:v>1</x:v>
      </x:c>
      <x:c r="AA186" s="120" t="n">
        <x:f>1-V186</x:f>
        <x:v>0</x:v>
      </x:c>
      <x:c r="AB186" s="120" t="n">
        <x:f>1-W186</x:f>
        <x:v>0</x:v>
      </x:c>
      <x:c r="AC186" s="120" t="n">
        <x:f>'RGS_Ground_Run'!O210</x:f>
        <x:v>2.415364596709112</x:v>
      </x:c>
      <x:c r="AD186" s="120" t="n">
        <x:f>'Edge_Run'!D210</x:f>
        <x:v>7.246093790127336</x:v>
      </x:c>
      <x:c r="AE186" s="120" t="n">
        <x:f>'RGS_Ground_Run'!D210</x:f>
        <x:v>300</x:v>
      </x:c>
      <x:c r="AF186" s="120" t="n">
        <x:f>'Edge_Run'!H210</x:f>
        <x:v>75</x:v>
      </x:c>
    </x:row>
    <x:row r="187">
      <x:c r="A187" s="120" t="n">
        <x:v>2</x:v>
      </x:c>
      <x:c r="B187" s="120" t="n">
        <x:v>86</x:v>
      </x:c>
      <x:c r="C187" s="120" t="n">
        <x:v>186</x:v>
      </x:c>
      <x:c r="D187" s="120" t="n">
        <x:v>1813</x:v>
      </x:c>
      <x:c r="E187" s="120" t="n">
        <x:v>1812</x:v>
      </x:c>
      <x:c r="F187" s="120" t="n">
        <x:v>1</x:v>
      </x:c>
      <x:c r="G187" s="120" t="str">
        <x:v>Anomalous</x:v>
      </x:c>
      <x:c r="H187" s="120" t="str">
        <x:v>Priority</x:v>
      </x:c>
      <x:c r="I187" s="120" t="n">
        <x:v>0</x:v>
      </x:c>
      <x:c r="J187" s="120" t="str">
        <x:v>CADC0872</x:v>
      </x:c>
      <x:c r="K187" s="120" t="n">
        <x:v>5</x:v>
      </x:c>
      <x:c r="L187" s="120" t="n">
        <x:v>680</x:v>
      </x:c>
      <x:c r="M187" s="120" t="n">
        <x:v>137</x:v>
      </x:c>
      <x:c r="N187" s="127" t="n">
        <x:v>1.957142857142857</x:v>
      </x:c>
      <x:c r="O187" s="129" t="n">
        <x:f>'RGS_Ground_Run'!Q211</x:f>
        <x:v>150.27511493616112</x:v>
      </x:c>
      <x:c r="P187" s="129" t="n">
        <x:f>'Edge_Run'!O211</x:f>
        <x:v>111.6195115728442</x:v>
      </x:c>
      <x:c r="Q187" s="129" t="n">
        <x:f>O187-P187</x:f>
        <x:v>38.655603363316914</x:v>
      </x:c>
      <x:c r="R187" s="129" t="n">
        <x:f>'RGS_Ground_Run'!U211</x:f>
        <x:v>123.59951157284377</x:v>
      </x:c>
      <x:c r="S187" s="129" t="n">
        <x:f>'Edge_Run'!S211</x:f>
        <x:v>97.63270148289394</x:v>
      </x:c>
      <x:c r="T187" s="129" t="n">
        <x:f>'RGS_Ground_Run'!S211</x:f>
        <x:v>0</x:v>
      </x:c>
      <x:c r="U187" s="129" t="n">
        <x:f>'Edge_Run'!R211</x:f>
        <x:v>0</x:v>
      </x:c>
      <x:c r="V187" s="120" t="n">
        <x:f>'RGS_Ground_Run'!W211</x:f>
        <x:v>1</x:v>
      </x:c>
      <x:c r="W187" s="120" t="n">
        <x:f>'Edge_Run'!U211</x:f>
        <x:v>1</x:v>
      </x:c>
      <x:c r="X187" s="120" t="n">
        <x:f>'RGS_Ground_Run'!X211</x:f>
        <x:v>0</x:v>
      </x:c>
      <x:c r="Y187" s="120" t="n">
        <x:f>'Edge_Run'!V211</x:f>
        <x:v>1</x:v>
      </x:c>
      <x:c r="Z187" s="120" t="n">
        <x:f>Y187-X187</x:f>
        <x:v>1</x:v>
      </x:c>
      <x:c r="AA187" s="120" t="n">
        <x:f>1-V187</x:f>
        <x:v>0</x:v>
      </x:c>
      <x:c r="AB187" s="120" t="n">
        <x:f>1-W187</x:f>
        <x:v>0</x:v>
      </x:c>
      <x:c r="AC187" s="120" t="n">
        <x:f>'RGS_Ground_Run'!O211</x:f>
        <x:v>2.6556033633167306</x:v>
      </x:c>
      <x:c r="AD187" s="120" t="n">
        <x:f>'Edge_Run'!D211</x:f>
        <x:v>7.966810089950192</x:v>
      </x:c>
      <x:c r="AE187" s="120" t="n">
        <x:f>'RGS_Ground_Run'!D211</x:f>
        <x:v>300</x:v>
      </x:c>
      <x:c r="AF187" s="120" t="n">
        <x:f>'Edge_Run'!H211</x:f>
        <x:v>75</x:v>
      </x:c>
    </x:row>
    <x:row r="188">
      <x:c r="A188" s="120" t="n">
        <x:v>2</x:v>
      </x:c>
      <x:c r="B188" s="120" t="n">
        <x:v>87</x:v>
      </x:c>
      <x:c r="C188" s="120" t="n">
        <x:v>187</x:v>
      </x:c>
      <x:c r="D188" s="120" t="n">
        <x:v>1382</x:v>
      </x:c>
      <x:c r="E188" s="120" t="n">
        <x:v>1381</x:v>
      </x:c>
      <x:c r="F188" s="120" t="n">
        <x:v>0</x:v>
      </x:c>
      <x:c r="G188" s="120" t="str">
        <x:v>Normal</x:v>
      </x:c>
      <x:c r="H188" s="120" t="str">
        <x:v>Routine</x:v>
      </x:c>
      <x:c r="I188" s="120" t="n">
        <x:v>0</x:v>
      </x:c>
      <x:c r="J188" s="120" t="str">
        <x:v>CADC0873</x:v>
      </x:c>
      <x:c r="K188" s="120" t="n">
        <x:v>5</x:v>
      </x:c>
      <x:c r="L188" s="120" t="n">
        <x:v>100</x:v>
      </x:c>
      <x:c r="M188" s="120" t="n">
        <x:v>21</x:v>
      </x:c>
      <x:c r="N188" s="127" t="n">
        <x:v>0.3</x:v>
      </x:c>
      <x:c r="O188" s="129" t="n">
        <x:f>'RGS_Ground_Run'!Q212</x:f>
        <x:v>54.37155626819367</x:v>
      </x:c>
      <x:c r="P188" s="129" t="n">
        <x:f>'Edge_Run'!O212</x:f>
        <x:v>7.272726184053681</x:v>
      </x:c>
      <x:c r="Q188" s="129" t="n">
        <x:f>O188-P188</x:f>
        <x:v>47.09883008413999</x:v>
      </x:c>
      <x:c r="R188" s="129" t="n">
        <x:f>'RGS_Ground_Run'!U212</x:f>
        <x:v>29.933980873508517</x:v>
      </x:c>
      <x:c r="S188" s="129" t="n">
        <x:f>'Edge_Run'!S212</x:f>
        <x:v>0</x:v>
      </x:c>
      <x:c r="T188" s="129" t="n">
        <x:f>'RGS_Ground_Run'!S212</x:f>
        <x:v>0</x:v>
      </x:c>
      <x:c r="U188" s="129" t="n">
        <x:f>'Edge_Run'!R212</x:f>
        <x:v>0</x:v>
      </x:c>
      <x:c r="V188" s="120" t="n">
        <x:f>'RGS_Ground_Run'!W212</x:f>
        <x:v>1</x:v>
      </x:c>
      <x:c r="W188" s="120" t="n">
        <x:f>'Edge_Run'!U212</x:f>
        <x:v>1</x:v>
      </x:c>
      <x:c r="X188" s="120" t="n">
        <x:f>'RGS_Ground_Run'!X212</x:f>
        <x:v>1</x:v>
      </x:c>
      <x:c r="Y188" s="120" t="n">
        <x:f>'Edge_Run'!V212</x:f>
        <x:v>1</x:v>
      </x:c>
      <x:c r="Z188" s="120" t="n">
        <x:f>Y188-X188</x:f>
        <x:v>0</x:v>
      </x:c>
      <x:c r="AA188" s="120" t="n">
        <x:f>1-V188</x:f>
        <x:v>0</x:v>
      </x:c>
      <x:c r="AB188" s="120" t="n">
        <x:f>1-W188</x:f>
        <x:v>0</x:v>
      </x:c>
      <x:c r="AC188" s="120" t="n">
        <x:f>'RGS_Ground_Run'!O212</x:f>
        <x:v>0.4175753946843895</x:v>
      </x:c>
      <x:c r="AD188" s="120" t="n">
        <x:f>'Edge_Run'!D212</x:f>
        <x:v>1.2527261840531685</x:v>
      </x:c>
      <x:c r="AE188" s="120" t="n">
        <x:f>'RGS_Ground_Run'!D212</x:f>
        <x:v>300</x:v>
      </x:c>
      <x:c r="AF188" s="120" t="n">
        <x:f>'Edge_Run'!H212</x:f>
        <x:v>75</x:v>
      </x:c>
    </x:row>
    <x:row r="189">
      <x:c r="A189" s="120" t="n">
        <x:v>2</x:v>
      </x:c>
      <x:c r="B189" s="120" t="n">
        <x:v>88</x:v>
      </x:c>
      <x:c r="C189" s="120" t="n">
        <x:v>188</x:v>
      </x:c>
      <x:c r="D189" s="120" t="n">
        <x:v>1945</x:v>
      </x:c>
      <x:c r="E189" s="120" t="n">
        <x:v>1944</x:v>
      </x:c>
      <x:c r="F189" s="120" t="n">
        <x:v>0</x:v>
      </x:c>
      <x:c r="G189" s="120" t="str">
        <x:v>Normal</x:v>
      </x:c>
      <x:c r="H189" s="120" t="str">
        <x:v>Routine</x:v>
      </x:c>
      <x:c r="I189" s="120" t="n">
        <x:v>1</x:v>
      </x:c>
      <x:c r="J189" s="120" t="str">
        <x:v>CADC0872</x:v>
      </x:c>
      <x:c r="K189" s="120" t="n">
        <x:v>5</x:v>
      </x:c>
      <x:c r="L189" s="120" t="n">
        <x:v>490</x:v>
      </x:c>
      <x:c r="M189" s="120" t="n">
        <x:v>99</x:v>
      </x:c>
      <x:c r="N189" s="127" t="n">
        <x:v>1.4142857142857144</x:v>
      </x:c>
      <x:c r="O189" s="129" t="n">
        <x:f>'RGS_Ground_Run'!Q213</x:f>
        <x:v>24.313878075464345</x:v>
      </x:c>
      <x:c r="P189" s="129" t="n">
        <x:f>'Edge_Run'!O213</x:f>
        <x:v>6.901634226393071</x:v>
      </x:c>
      <x:c r="Q189" s="129" t="n">
        <x:f>O189-P189</x:f>
        <x:v>17.412243849071274</x:v>
      </x:c>
      <x:c r="R189" s="129" t="n">
        <x:f>'RGS_Ground_Run'!U213</x:f>
        <x:v>0</x:v>
      </x:c>
      <x:c r="S189" s="129" t="n">
        <x:f>'Edge_Run'!S213</x:f>
        <x:v>0</x:v>
      </x:c>
      <x:c r="T189" s="129" t="n">
        <x:f>'RGS_Ground_Run'!S213</x:f>
        <x:v>0</x:v>
      </x:c>
      <x:c r="U189" s="129" t="n">
        <x:f>'Edge_Run'!R213</x:f>
        <x:v>0</x:v>
      </x:c>
      <x:c r="V189" s="120" t="n">
        <x:f>'RGS_Ground_Run'!W213</x:f>
        <x:v>1</x:v>
      </x:c>
      <x:c r="W189" s="120" t="n">
        <x:f>'Edge_Run'!U213</x:f>
        <x:v>1</x:v>
      </x:c>
      <x:c r="X189" s="120" t="n">
        <x:f>'RGS_Ground_Run'!X213</x:f>
        <x:v>1</x:v>
      </x:c>
      <x:c r="Y189" s="120" t="n">
        <x:f>'Edge_Run'!V213</x:f>
        <x:v>1</x:v>
      </x:c>
      <x:c r="Z189" s="120" t="n">
        <x:f>Y189-X189</x:f>
        <x:v>0</x:v>
      </x:c>
      <x:c r="AA189" s="120" t="n">
        <x:f>1-V189</x:f>
        <x:v>0</x:v>
      </x:c>
      <x:c r="AB189" s="120" t="n">
        <x:f>1-W189</x:f>
        <x:v>0</x:v>
      </x:c>
      <x:c r="AC189" s="120" t="n">
        <x:f>'RGS_Ground_Run'!O213</x:f>
        <x:v>0.2938780754642255</x:v>
      </x:c>
      <x:c r="AD189" s="120" t="n">
        <x:f>'Edge_Run'!D213</x:f>
        <x:v>0.8816342263926765</x:v>
      </x:c>
      <x:c r="AE189" s="120" t="n">
        <x:f>'RGS_Ground_Run'!D213</x:f>
        <x:v>300</x:v>
      </x:c>
      <x:c r="AF189" s="120" t="n">
        <x:f>'Edge_Run'!H213</x:f>
        <x:v>75</x:v>
      </x:c>
    </x:row>
    <x:row r="190">
      <x:c r="A190" s="120" t="n">
        <x:v>2</x:v>
      </x:c>
      <x:c r="B190" s="120" t="n">
        <x:v>89</x:v>
      </x:c>
      <x:c r="C190" s="120" t="n">
        <x:v>189</x:v>
      </x:c>
      <x:c r="D190" s="120" t="n">
        <x:v>1298</x:v>
      </x:c>
      <x:c r="E190" s="120" t="n">
        <x:v>1297</x:v>
      </x:c>
      <x:c r="F190" s="120" t="n">
        <x:v>0</x:v>
      </x:c>
      <x:c r="G190" s="120" t="str">
        <x:v>Normal</x:v>
      </x:c>
      <x:c r="H190" s="120" t="str">
        <x:v>Routine</x:v>
      </x:c>
      <x:c r="I190" s="120" t="n">
        <x:v>1</x:v>
      </x:c>
      <x:c r="J190" s="120" t="str">
        <x:v>CADC0873</x:v>
      </x:c>
      <x:c r="K190" s="120" t="n">
        <x:v>5</x:v>
      </x:c>
      <x:c r="L190" s="120" t="n">
        <x:v>210</x:v>
      </x:c>
      <x:c r="M190" s="120" t="n">
        <x:v>43</x:v>
      </x:c>
      <x:c r="N190" s="127" t="n">
        <x:v>0.6142857142857143</x:v>
      </x:c>
      <x:c r="O190" s="129" t="n">
        <x:f>'RGS_Ground_Run'!Q214</x:f>
        <x:v>27.063968341612963</x:v>
      </x:c>
      <x:c r="P190" s="129" t="n">
        <x:f>'Edge_Run'!O214</x:f>
        <x:v>15.151905024838015</x:v>
      </x:c>
      <x:c r="Q190" s="129" t="n">
        <x:f>O190-P190</x:f>
        <x:v>11.912063316774947</x:v>
      </x:c>
      <x:c r="R190" s="129" t="n">
        <x:f>'RGS_Ground_Run'!U214</x:f>
        <x:v>0</x:v>
      </x:c>
      <x:c r="S190" s="129" t="n">
        <x:f>'Edge_Run'!S214</x:f>
        <x:v>0</x:v>
      </x:c>
      <x:c r="T190" s="129" t="n">
        <x:f>'RGS_Ground_Run'!S214</x:f>
        <x:v>0</x:v>
      </x:c>
      <x:c r="U190" s="129" t="n">
        <x:f>'Edge_Run'!R214</x:f>
        <x:v>0</x:v>
      </x:c>
      <x:c r="V190" s="120" t="n">
        <x:f>'RGS_Ground_Run'!W214</x:f>
        <x:v>1</x:v>
      </x:c>
      <x:c r="W190" s="120" t="n">
        <x:f>'Edge_Run'!U214</x:f>
        <x:v>1</x:v>
      </x:c>
      <x:c r="X190" s="120" t="n">
        <x:f>'RGS_Ground_Run'!X214</x:f>
        <x:v>1</x:v>
      </x:c>
      <x:c r="Y190" s="120" t="n">
        <x:f>'Edge_Run'!V214</x:f>
        <x:v>1</x:v>
      </x:c>
      <x:c r="Z190" s="120" t="n">
        <x:f>Y190-X190</x:f>
        <x:v>0</x:v>
      </x:c>
      <x:c r="AA190" s="120" t="n">
        <x:f>1-V190</x:f>
        <x:v>0</x:v>
      </x:c>
      <x:c r="AB190" s="120" t="n">
        <x:f>1-W190</x:f>
        <x:v>0</x:v>
      </x:c>
      <x:c r="AC190" s="120" t="n">
        <x:f>'RGS_Ground_Run'!O214</x:f>
        <x:v>3.0439683416124472</x:v>
      </x:c>
      <x:c r="AD190" s="120" t="n">
        <x:f>'Edge_Run'!D214</x:f>
        <x:v>9.13190502483734</x:v>
      </x:c>
      <x:c r="AE190" s="120" t="n">
        <x:f>'RGS_Ground_Run'!D214</x:f>
        <x:v>300</x:v>
      </x:c>
      <x:c r="AF190" s="120" t="n">
        <x:f>'Edge_Run'!H214</x:f>
        <x:v>75</x:v>
      </x:c>
    </x:row>
    <x:row r="191">
      <x:c r="A191" s="120" t="n">
        <x:v>2</x:v>
      </x:c>
      <x:c r="B191" s="120" t="n">
        <x:v>90</x:v>
      </x:c>
      <x:c r="C191" s="120" t="n">
        <x:v>190</x:v>
      </x:c>
      <x:c r="D191" s="120" t="n">
        <x:v>603</x:v>
      </x:c>
      <x:c r="E191" s="120" t="n">
        <x:v>602</x:v>
      </x:c>
      <x:c r="F191" s="120" t="n">
        <x:v>0</x:v>
      </x:c>
      <x:c r="G191" s="120" t="str">
        <x:v>Normal</x:v>
      </x:c>
      <x:c r="H191" s="120" t="str">
        <x:v>Routine</x:v>
      </x:c>
      <x:c r="I191" s="120" t="n">
        <x:v>0</x:v>
      </x:c>
      <x:c r="J191" s="120" t="str">
        <x:v>CADC0873</x:v>
      </x:c>
      <x:c r="K191" s="120" t="n">
        <x:v>1</x:v>
      </x:c>
      <x:c r="L191" s="120" t="n">
        <x:v>205</x:v>
      </x:c>
      <x:c r="M191" s="120" t="n">
        <x:v>206</x:v>
      </x:c>
      <x:c r="N191" s="127" t="n">
        <x:v>2.942857142857143</x:v>
      </x:c>
      <x:c r="O191" s="129" t="n">
        <x:f>'RGS_Ground_Run'!Q215</x:f>
        <x:v>29.174563100585146</x:v>
      </x:c>
      <x:c r="P191" s="129" t="n">
        <x:f>'Edge_Run'!O215</x:f>
        <x:v>21.483689301753657</x:v>
      </x:c>
      <x:c r="Q191" s="129" t="n">
        <x:f>O191-P191</x:f>
        <x:v>7.69087379883149</x:v>
      </x:c>
      <x:c r="R191" s="129" t="n">
        <x:f>'RGS_Ground_Run'!U215</x:f>
        <x:v>0</x:v>
      </x:c>
      <x:c r="S191" s="129" t="n">
        <x:f>'Edge_Run'!S215</x:f>
        <x:v>0</x:v>
      </x:c>
      <x:c r="T191" s="129" t="n">
        <x:f>'RGS_Ground_Run'!S215</x:f>
        <x:v>0</x:v>
      </x:c>
      <x:c r="U191" s="129" t="n">
        <x:f>'Edge_Run'!R215</x:f>
        <x:v>0</x:v>
      </x:c>
      <x:c r="V191" s="120" t="n">
        <x:f>'RGS_Ground_Run'!W215</x:f>
        <x:v>1</x:v>
      </x:c>
      <x:c r="W191" s="120" t="n">
        <x:f>'Edge_Run'!U215</x:f>
        <x:v>1</x:v>
      </x:c>
      <x:c r="X191" s="120" t="n">
        <x:f>'RGS_Ground_Run'!X215</x:f>
        <x:v>1</x:v>
      </x:c>
      <x:c r="Y191" s="120" t="n">
        <x:f>'Edge_Run'!V215</x:f>
        <x:v>1</x:v>
      </x:c>
      <x:c r="Z191" s="120" t="n">
        <x:f>Y191-X191</x:f>
        <x:v>0</x:v>
      </x:c>
      <x:c r="AA191" s="120" t="n">
        <x:f>1-V191</x:f>
        <x:v>0</x:v>
      </x:c>
      <x:c r="AB191" s="120" t="n">
        <x:f>1-W191</x:f>
        <x:v>0</x:v>
      </x:c>
      <x:c r="AC191" s="120" t="n">
        <x:f>'RGS_Ground_Run'!O215</x:f>
        <x:v>5.154563100584387</x:v>
      </x:c>
      <x:c r="AD191" s="120" t="n">
        <x:f>'Edge_Run'!D215</x:f>
        <x:v>15.46368930175316</x:v>
      </x:c>
      <x:c r="AE191" s="120" t="n">
        <x:f>'RGS_Ground_Run'!D215</x:f>
        <x:v>300</x:v>
      </x:c>
      <x:c r="AF191" s="120" t="n">
        <x:f>'Edge_Run'!H215</x:f>
        <x:v>75</x:v>
      </x:c>
    </x:row>
    <x:row r="192">
      <x:c r="A192" s="120" t="n">
        <x:v>2</x:v>
      </x:c>
      <x:c r="B192" s="120" t="n">
        <x:v>91</x:v>
      </x:c>
      <x:c r="C192" s="120" t="n">
        <x:v>191</x:v>
      </x:c>
      <x:c r="D192" s="120" t="n">
        <x:v>1815</x:v>
      </x:c>
      <x:c r="E192" s="120" t="n">
        <x:v>1814</x:v>
      </x:c>
      <x:c r="F192" s="120" t="n">
        <x:v>0</x:v>
      </x:c>
      <x:c r="G192" s="120" t="str">
        <x:v>Normal</x:v>
      </x:c>
      <x:c r="H192" s="120" t="str">
        <x:v>Routine</x:v>
      </x:c>
      <x:c r="I192" s="120" t="n">
        <x:v>1</x:v>
      </x:c>
      <x:c r="J192" s="120" t="str">
        <x:v>CADC0872</x:v>
      </x:c>
      <x:c r="K192" s="120" t="n">
        <x:v>5</x:v>
      </x:c>
      <x:c r="L192" s="120" t="n">
        <x:v>1030</x:v>
      </x:c>
      <x:c r="M192" s="120" t="n">
        <x:v>207</x:v>
      </x:c>
      <x:c r="N192" s="127" t="n">
        <x:v>2.9571428571428573</x:v>
      </x:c>
      <x:c r="O192" s="129" t="n">
        <x:f>'RGS_Ground_Run'!Q216</x:f>
        <x:v>25.071966941597566</x:v>
      </x:c>
      <x:c r="P192" s="129" t="n">
        <x:f>'Edge_Run'!O216</x:f>
        <x:v>9.175900824791825</x:v>
      </x:c>
      <x:c r="Q192" s="129" t="n">
        <x:f>O192-P192</x:f>
        <x:v>15.896066116805741</x:v>
      </x:c>
      <x:c r="R192" s="129" t="n">
        <x:f>'RGS_Ground_Run'!U216</x:f>
        <x:v>0</x:v>
      </x:c>
      <x:c r="S192" s="129" t="n">
        <x:f>'Edge_Run'!S216</x:f>
        <x:v>0</x:v>
      </x:c>
      <x:c r="T192" s="129" t="n">
        <x:f>'RGS_Ground_Run'!S216</x:f>
        <x:v>0</x:v>
      </x:c>
      <x:c r="U192" s="129" t="n">
        <x:f>'Edge_Run'!R216</x:f>
        <x:v>0</x:v>
      </x:c>
      <x:c r="V192" s="120" t="n">
        <x:f>'RGS_Ground_Run'!W216</x:f>
        <x:v>1</x:v>
      </x:c>
      <x:c r="W192" s="120" t="n">
        <x:f>'Edge_Run'!U216</x:f>
        <x:v>1</x:v>
      </x:c>
      <x:c r="X192" s="120" t="n">
        <x:f>'RGS_Ground_Run'!X216</x:f>
        <x:v>1</x:v>
      </x:c>
      <x:c r="Y192" s="120" t="n">
        <x:f>'Edge_Run'!V216</x:f>
        <x:v>1</x:v>
      </x:c>
      <x:c r="Z192" s="120" t="n">
        <x:f>Y192-X192</x:f>
        <x:v>0</x:v>
      </x:c>
      <x:c r="AA192" s="120" t="n">
        <x:f>1-V192</x:f>
        <x:v>0</x:v>
      </x:c>
      <x:c r="AB192" s="120" t="n">
        <x:f>1-W192</x:f>
        <x:v>0</x:v>
      </x:c>
      <x:c r="AC192" s="120" t="n">
        <x:f>'RGS_Ground_Run'!O216</x:f>
        <x:v>1.051966941597104</x:v>
      </x:c>
      <x:c r="AD192" s="120" t="n">
        <x:f>'Edge_Run'!D216</x:f>
        <x:v>3.155900824791312</x:v>
      </x:c>
      <x:c r="AE192" s="120" t="n">
        <x:f>'RGS_Ground_Run'!D216</x:f>
        <x:v>300</x:v>
      </x:c>
      <x:c r="AF192" s="120" t="n">
        <x:f>'Edge_Run'!H216</x:f>
        <x:v>75</x:v>
      </x:c>
    </x:row>
    <x:row r="193">
      <x:c r="A193" s="120" t="n">
        <x:v>2</x:v>
      </x:c>
      <x:c r="B193" s="120" t="n">
        <x:v>92</x:v>
      </x:c>
      <x:c r="C193" s="120" t="n">
        <x:v>192</x:v>
      </x:c>
      <x:c r="D193" s="120" t="n">
        <x:v>1003</x:v>
      </x:c>
      <x:c r="E193" s="120" t="n">
        <x:v>1002</x:v>
      </x:c>
      <x:c r="F193" s="120" t="n">
        <x:v>0</x:v>
      </x:c>
      <x:c r="G193" s="120" t="str">
        <x:v>Normal</x:v>
      </x:c>
      <x:c r="H193" s="120" t="str">
        <x:v>Routine</x:v>
      </x:c>
      <x:c r="I193" s="120" t="n">
        <x:v>1</x:v>
      </x:c>
      <x:c r="J193" s="120" t="str">
        <x:v>CADC0892</x:v>
      </x:c>
      <x:c r="K193" s="120" t="n">
        <x:v>1</x:v>
      </x:c>
      <x:c r="L193" s="120" t="n">
        <x:v>274</x:v>
      </x:c>
      <x:c r="M193" s="120" t="n">
        <x:v>275</x:v>
      </x:c>
      <x:c r="N193" s="127" t="n">
        <x:v>3.9285714285714284</x:v>
      </x:c>
      <x:c r="O193" s="129" t="n">
        <x:f>'RGS_Ground_Run'!Q217</x:f>
        <x:v>28.19821022760607</x:v>
      </x:c>
      <x:c r="P193" s="129" t="n">
        <x:f>'Edge_Run'!O217</x:f>
        <x:v>18.554630682818242</x:v>
      </x:c>
      <x:c r="Q193" s="129" t="n">
        <x:f>O193-P193</x:f>
        <x:v>9.643579544787826</x:v>
      </x:c>
      <x:c r="R193" s="129" t="n">
        <x:f>'RGS_Ground_Run'!U217</x:f>
        <x:v>0</x:v>
      </x:c>
      <x:c r="S193" s="129" t="n">
        <x:f>'Edge_Run'!S217</x:f>
        <x:v>0</x:v>
      </x:c>
      <x:c r="T193" s="129" t="n">
        <x:f>'RGS_Ground_Run'!S217</x:f>
        <x:v>0</x:v>
      </x:c>
      <x:c r="U193" s="129" t="n">
        <x:f>'Edge_Run'!R217</x:f>
        <x:v>0</x:v>
      </x:c>
      <x:c r="V193" s="120" t="n">
        <x:f>'RGS_Ground_Run'!W217</x:f>
        <x:v>1</x:v>
      </x:c>
      <x:c r="W193" s="120" t="n">
        <x:f>'Edge_Run'!U217</x:f>
        <x:v>1</x:v>
      </x:c>
      <x:c r="X193" s="120" t="n">
        <x:f>'RGS_Ground_Run'!X217</x:f>
        <x:v>1</x:v>
      </x:c>
      <x:c r="Y193" s="120" t="n">
        <x:f>'Edge_Run'!V217</x:f>
        <x:v>1</x:v>
      </x:c>
      <x:c r="Z193" s="120" t="n">
        <x:f>Y193-X193</x:f>
        <x:v>0</x:v>
      </x:c>
      <x:c r="AA193" s="120" t="n">
        <x:f>1-V193</x:f>
        <x:v>0</x:v>
      </x:c>
      <x:c r="AB193" s="120" t="n">
        <x:f>1-W193</x:f>
        <x:v>0</x:v>
      </x:c>
      <x:c r="AC193" s="120" t="n">
        <x:f>'RGS_Ground_Run'!O217</x:f>
        <x:v>4.17821022760581</x:v>
      </x:c>
      <x:c r="AD193" s="120" t="n">
        <x:f>'Edge_Run'!D217</x:f>
        <x:v>12.53463068281743</x:v>
      </x:c>
      <x:c r="AE193" s="120" t="n">
        <x:f>'RGS_Ground_Run'!D217</x:f>
        <x:v>300</x:v>
      </x:c>
      <x:c r="AF193" s="120" t="n">
        <x:f>'Edge_Run'!H217</x:f>
        <x:v>75</x:v>
      </x:c>
    </x:row>
    <x:row r="194">
      <x:c r="A194" s="120" t="n">
        <x:v>2</x:v>
      </x:c>
      <x:c r="B194" s="120" t="n">
        <x:v>93</x:v>
      </x:c>
      <x:c r="C194" s="120" t="n">
        <x:v>193</x:v>
      </x:c>
      <x:c r="D194" s="120" t="n">
        <x:v>1420</x:v>
      </x:c>
      <x:c r="E194" s="120" t="n">
        <x:v>1419</x:v>
      </x:c>
      <x:c r="F194" s="120" t="n">
        <x:v>0</x:v>
      </x:c>
      <x:c r="G194" s="120" t="str">
        <x:v>Normal</x:v>
      </x:c>
      <x:c r="H194" s="120" t="str">
        <x:v>Routine</x:v>
      </x:c>
      <x:c r="I194" s="120" t="n">
        <x:v>1</x:v>
      </x:c>
      <x:c r="J194" s="120" t="str">
        <x:v>CADC0873</x:v>
      </x:c>
      <x:c r="K194" s="120" t="n">
        <x:v>5</x:v>
      </x:c>
      <x:c r="L194" s="120" t="n">
        <x:v>75</x:v>
      </x:c>
      <x:c r="M194" s="120" t="n">
        <x:v>16</x:v>
      </x:c>
      <x:c r="N194" s="127" t="n">
        <x:v>0.22857142857142856</x:v>
      </x:c>
      <x:c r="O194" s="129" t="n">
        <x:f>'RGS_Ground_Run'!Q218</x:f>
        <x:v>130.6859471658945</x:v>
      </x:c>
      <x:c r="P194" s="129" t="n">
        <x:f>'Edge_Run'!O218</x:f>
        <x:v>110.14480737185659</x:v>
      </x:c>
      <x:c r="Q194" s="129" t="n">
        <x:f>O194-P194</x:f>
        <x:v>20.541139794037917</x:v>
      </x:c>
      <x:c r="R194" s="129" t="n">
        <x:f>'RGS_Ground_Run'!U218</x:f>
        <x:v>104.12480737185615</x:v>
      </x:c>
      <x:c r="S194" s="129" t="n">
        <x:f>'Edge_Run'!S218</x:f>
        <x:v>96.5013879897424</x:v>
      </x:c>
      <x:c r="T194" s="129" t="n">
        <x:f>'RGS_Ground_Run'!S218</x:f>
        <x:v>104.12480737185615</x:v>
      </x:c>
      <x:c r="U194" s="129" t="n">
        <x:f>'Edge_Run'!R218</x:f>
        <x:v>96.5013879897424</x:v>
      </x:c>
      <x:c r="V194" s="120" t="n">
        <x:f>'RGS_Ground_Run'!W218</x:f>
        <x:v>1</x:v>
      </x:c>
      <x:c r="W194" s="120" t="n">
        <x:f>'Edge_Run'!U218</x:f>
        <x:v>1</x:v>
      </x:c>
      <x:c r="X194" s="120" t="n">
        <x:f>'RGS_Ground_Run'!X218</x:f>
        <x:v>0</x:v>
      </x:c>
      <x:c r="Y194" s="120" t="n">
        <x:f>'Edge_Run'!V218</x:f>
        <x:v>1</x:v>
      </x:c>
      <x:c r="Z194" s="120" t="n">
        <x:f>Y194-X194</x:f>
        <x:v>1</x:v>
      </x:c>
      <x:c r="AA194" s="120" t="n">
        <x:f>1-V194</x:f>
        <x:v>0</x:v>
      </x:c>
      <x:c r="AB194" s="120" t="n">
        <x:f>1-W194</x:f>
        <x:v>0</x:v>
      </x:c>
      <x:c r="AC194" s="120" t="n">
        <x:f>'RGS_Ground_Run'!O218</x:f>
        <x:v>2.541139794038049</x:v>
      </x:c>
      <x:c r="AD194" s="120" t="n">
        <x:f>'Edge_Run'!D218</x:f>
        <x:v>7.623419382114147</x:v>
      </x:c>
      <x:c r="AE194" s="120" t="n">
        <x:f>'RGS_Ground_Run'!D218</x:f>
        <x:v>300</x:v>
      </x:c>
      <x:c r="AF194" s="120" t="n">
        <x:f>'Edge_Run'!H218</x:f>
        <x:v>75</x:v>
      </x:c>
    </x:row>
    <x:row r="195">
      <x:c r="A195" s="120" t="n">
        <x:v>2</x:v>
      </x:c>
      <x:c r="B195" s="120" t="n">
        <x:v>94</x:v>
      </x:c>
      <x:c r="C195" s="120" t="n">
        <x:v>194</x:v>
      </x:c>
      <x:c r="D195" s="120" t="n">
        <x:v>815</x:v>
      </x:c>
      <x:c r="E195" s="120" t="n">
        <x:v>814</x:v>
      </x:c>
      <x:c r="F195" s="120" t="n">
        <x:v>0</x:v>
      </x:c>
      <x:c r="G195" s="120" t="str">
        <x:v>Normal</x:v>
      </x:c>
      <x:c r="H195" s="120" t="str">
        <x:v>Routine</x:v>
      </x:c>
      <x:c r="I195" s="120" t="n">
        <x:v>0</x:v>
      </x:c>
      <x:c r="J195" s="120" t="str">
        <x:v>CADC0886</x:v>
      </x:c>
      <x:c r="K195" s="120" t="n">
        <x:v>5</x:v>
      </x:c>
      <x:c r="L195" s="120" t="n">
        <x:v>160</x:v>
      </x:c>
      <x:c r="M195" s="120" t="n">
        <x:v>33</x:v>
      </x:c>
      <x:c r="N195" s="127" t="n">
        <x:v>0.4714285714285714</x:v>
      </x:c>
      <x:c r="O195" s="129" t="n">
        <x:f>'RGS_Ground_Run'!Q219</x:f>
        <x:v>156.30241805294827</x:v>
      </x:c>
      <x:c r="P195" s="129" t="n">
        <x:f>'Edge_Run'!O219</x:f>
        <x:v>110.5890980028471</x:v>
      </x:c>
      <x:c r="Q195" s="129" t="n">
        <x:f>O195-P195</x:f>
        <x:v>45.713320050101174</x:v>
      </x:c>
      <x:c r="R195" s="129" t="n">
        <x:f>'RGS_Ground_Run'!U219</x:f>
        <x:v>122.56909800284666</x:v>
      </x:c>
      <x:c r="S195" s="129" t="n">
        <x:f>'Edge_Run'!S219</x:f>
        <x:v>75.42913785254314</x:v>
      </x:c>
      <x:c r="T195" s="129" t="n">
        <x:f>'RGS_Ground_Run'!S219</x:f>
        <x:v>0</x:v>
      </x:c>
      <x:c r="U195" s="129" t="n">
        <x:f>'Edge_Run'!R219</x:f>
        <x:v>0</x:v>
      </x:c>
      <x:c r="V195" s="120" t="n">
        <x:f>'RGS_Ground_Run'!W219</x:f>
        <x:v>1</x:v>
      </x:c>
      <x:c r="W195" s="120" t="n">
        <x:f>'Edge_Run'!U219</x:f>
        <x:v>1</x:v>
      </x:c>
      <x:c r="X195" s="120" t="n">
        <x:f>'RGS_Ground_Run'!X219</x:f>
        <x:v>0</x:v>
      </x:c>
      <x:c r="Y195" s="120" t="n">
        <x:f>'Edge_Run'!V219</x:f>
        <x:v>1</x:v>
      </x:c>
      <x:c r="Z195" s="120" t="n">
        <x:f>Y195-X195</x:f>
        <x:v>1</x:v>
      </x:c>
      <x:c r="AA195" s="120" t="n">
        <x:f>1-V195</x:f>
        <x:v>0</x:v>
      </x:c>
      <x:c r="AB195" s="120" t="n">
        <x:f>1-W195</x:f>
        <x:v>0</x:v>
      </x:c>
      <x:c r="AC195" s="120" t="n">
        <x:f>'RGS_Ground_Run'!O219</x:f>
        <x:v>9.713320050101117</x:v>
      </x:c>
      <x:c r="AD195" s="120" t="n">
        <x:f>'Edge_Run'!D219</x:f>
        <x:v>29.139960150303352</x:v>
      </x:c>
      <x:c r="AE195" s="120" t="n">
        <x:f>'RGS_Ground_Run'!D219</x:f>
        <x:v>300</x:v>
      </x:c>
      <x:c r="AF195" s="120" t="n">
        <x:f>'Edge_Run'!H219</x:f>
        <x:v>75</x:v>
      </x:c>
    </x:row>
    <x:row r="196">
      <x:c r="A196" s="120" t="n">
        <x:v>2</x:v>
      </x:c>
      <x:c r="B196" s="120" t="n">
        <x:v>95</x:v>
      </x:c>
      <x:c r="C196" s="120" t="n">
        <x:v>195</x:v>
      </x:c>
      <x:c r="D196" s="120" t="n">
        <x:v>68</x:v>
      </x:c>
      <x:c r="E196" s="120" t="n">
        <x:v>67</x:v>
      </x:c>
      <x:c r="F196" s="120" t="n">
        <x:v>0</x:v>
      </x:c>
      <x:c r="G196" s="120" t="str">
        <x:v>Normal</x:v>
      </x:c>
      <x:c r="H196" s="120" t="str">
        <x:v>Routine</x:v>
      </x:c>
      <x:c r="I196" s="120" t="n">
        <x:v>1</x:v>
      </x:c>
      <x:c r="J196" s="120" t="str">
        <x:v>CADC0872</x:v>
      </x:c>
      <x:c r="K196" s="120" t="n">
        <x:v>1</x:v>
      </x:c>
      <x:c r="L196" s="120" t="n">
        <x:v>179</x:v>
      </x:c>
      <x:c r="M196" s="120" t="n">
        <x:v>180</x:v>
      </x:c>
      <x:c r="N196" s="127" t="n">
        <x:v>2.5714285714285716</x:v>
      </x:c>
      <x:c r="O196" s="129" t="n">
        <x:f>'RGS_Ground_Run'!Q220</x:f>
        <x:v>140.77183340508418</x:v>
      </x:c>
      <x:c r="P196" s="129" t="n">
        <x:f>'Edge_Run'!O220</x:f>
        <x:v>77.8723582693874</x:v>
      </x:c>
      <x:c r="Q196" s="129" t="n">
        <x:f>O196-P196</x:f>
        <x:v>62.899475135696775</x:v>
      </x:c>
      <x:c r="R196" s="129" t="n">
        <x:f>'RGS_Ground_Run'!U220</x:f>
        <x:v>107.85235826938697</x:v>
      </x:c>
      <x:c r="S196" s="129" t="n">
        <x:f>'Edge_Run'!S220</x:f>
        <x:v>45.15393286229664</x:v>
      </x:c>
      <x:c r="T196" s="129" t="n">
        <x:f>'RGS_Ground_Run'!S220</x:f>
        <x:v>0</x:v>
      </x:c>
      <x:c r="U196" s="129" t="n">
        <x:f>'Edge_Run'!R220</x:f>
        <x:v>0</x:v>
      </x:c>
      <x:c r="V196" s="120" t="n">
        <x:f>'RGS_Ground_Run'!W220</x:f>
        <x:v>1</x:v>
      </x:c>
      <x:c r="W196" s="120" t="n">
        <x:f>'Edge_Run'!U220</x:f>
        <x:v>1</x:v>
      </x:c>
      <x:c r="X196" s="120" t="n">
        <x:f>'RGS_Ground_Run'!X220</x:f>
        <x:v>0</x:v>
      </x:c>
      <x:c r="Y196" s="120" t="n">
        <x:f>'Edge_Run'!V220</x:f>
        <x:v>1</x:v>
      </x:c>
      <x:c r="Z196" s="120" t="n">
        <x:f>Y196-X196</x:f>
        <x:v>1</x:v>
      </x:c>
      <x:c r="AA196" s="120" t="n">
        <x:f>1-V196</x:f>
        <x:v>0</x:v>
      </x:c>
      <x:c r="AB196" s="120" t="n">
        <x:f>1-W196</x:f>
        <x:v>0</x:v>
      </x:c>
      <x:c r="AC196" s="120" t="n">
        <x:f>'RGS_Ground_Run'!O220</x:f>
        <x:v>8.899475135696761</x:v>
      </x:c>
      <x:c r="AD196" s="120" t="n">
        <x:f>'Edge_Run'!D220</x:f>
        <x:v>26.698425407090284</x:v>
      </x:c>
      <x:c r="AE196" s="120" t="n">
        <x:f>'RGS_Ground_Run'!D220</x:f>
        <x:v>300</x:v>
      </x:c>
      <x:c r="AF196" s="120" t="n">
        <x:f>'Edge_Run'!H220</x:f>
        <x:v>75</x:v>
      </x:c>
    </x:row>
    <x:row r="197">
      <x:c r="A197" s="120" t="n">
        <x:v>2</x:v>
      </x:c>
      <x:c r="B197" s="120" t="n">
        <x:v>96</x:v>
      </x:c>
      <x:c r="C197" s="120" t="n">
        <x:v>196</x:v>
      </x:c>
      <x:c r="D197" s="120" t="n">
        <x:v>866</x:v>
      </x:c>
      <x:c r="E197" s="120" t="n">
        <x:v>865</x:v>
      </x:c>
      <x:c r="F197" s="120" t="n">
        <x:v>0</x:v>
      </x:c>
      <x:c r="G197" s="120" t="str">
        <x:v>Normal</x:v>
      </x:c>
      <x:c r="H197" s="120" t="str">
        <x:v>Routine</x:v>
      </x:c>
      <x:c r="I197" s="120" t="n">
        <x:v>0</x:v>
      </x:c>
      <x:c r="J197" s="120" t="str">
        <x:v>CADC0892</x:v>
      </x:c>
      <x:c r="K197" s="120" t="n">
        <x:v>1</x:v>
      </x:c>
      <x:c r="L197" s="120" t="n">
        <x:v>175</x:v>
      </x:c>
      <x:c r="M197" s="120" t="n">
        <x:v>176</x:v>
      </x:c>
      <x:c r="N197" s="127" t="n">
        <x:v>2.5142857142857142</x:v>
      </x:c>
      <x:c r="O197" s="129" t="n">
        <x:f>'RGS_Ground_Run'!Q221</x:f>
        <x:v>128.34713945479143</x:v>
      </x:c>
      <x:c r="P197" s="129" t="n">
        <x:f>'Edge_Run'!O221</x:f>
        <x:v>53.788311590666126</x:v>
      </x:c>
      <x:c r="Q197" s="129" t="n">
        <x:f>O197-P197</x:f>
        <x:v>74.5588278641253</x:v>
      </x:c>
      <x:c r="R197" s="129" t="n">
        <x:f>'RGS_Ground_Run'!U221</x:f>
        <x:v>101.76831159066569</x:v>
      </x:c>
      <x:c r="S197" s="129" t="n">
        <x:f>'Edge_Run'!S221</x:f>
        <x:v>40.09182799829068</x:v>
      </x:c>
      <x:c r="T197" s="129" t="n">
        <x:f>'RGS_Ground_Run'!S221</x:f>
        <x:v>0</x:v>
      </x:c>
      <x:c r="U197" s="129" t="n">
        <x:f>'Edge_Run'!R221</x:f>
        <x:v>0</x:v>
      </x:c>
      <x:c r="V197" s="120" t="n">
        <x:f>'RGS_Ground_Run'!W221</x:f>
        <x:v>1</x:v>
      </x:c>
      <x:c r="W197" s="120" t="n">
        <x:f>'Edge_Run'!U221</x:f>
        <x:v>1</x:v>
      </x:c>
      <x:c r="X197" s="120" t="n">
        <x:f>'RGS_Ground_Run'!X221</x:f>
        <x:v>0</x:v>
      </x:c>
      <x:c r="Y197" s="120" t="n">
        <x:f>'Edge_Run'!V221</x:f>
        <x:v>1</x:v>
      </x:c>
      <x:c r="Z197" s="120" t="n">
        <x:f>Y197-X197</x:f>
        <x:v>1</x:v>
      </x:c>
      <x:c r="AA197" s="120" t="n">
        <x:f>1-V197</x:f>
        <x:v>0</x:v>
      </x:c>
      <x:c r="AB197" s="120" t="n">
        <x:f>1-W197</x:f>
        <x:v>0</x:v>
      </x:c>
      <x:c r="AC197" s="120" t="n">
        <x:f>'RGS_Ground_Run'!O221</x:f>
        <x:v>2.558827864125042</x:v>
      </x:c>
      <x:c r="AD197" s="120" t="n">
        <x:f>'Edge_Run'!D221</x:f>
        <x:v>7.676483592375126</x:v>
      </x:c>
      <x:c r="AE197" s="120" t="n">
        <x:f>'RGS_Ground_Run'!D221</x:f>
        <x:v>300</x:v>
      </x:c>
      <x:c r="AF197" s="120" t="n">
        <x:f>'Edge_Run'!H221</x:f>
        <x:v>75</x:v>
      </x:c>
    </x:row>
    <x:row r="198">
      <x:c r="A198" s="120" t="n">
        <x:v>2</x:v>
      </x:c>
      <x:c r="B198" s="120" t="n">
        <x:v>97</x:v>
      </x:c>
      <x:c r="C198" s="120" t="n">
        <x:v>197</x:v>
      </x:c>
      <x:c r="D198" s="120" t="n">
        <x:v>1454</x:v>
      </x:c>
      <x:c r="E198" s="120" t="n">
        <x:v>1453</x:v>
      </x:c>
      <x:c r="F198" s="120" t="n">
        <x:v>0</x:v>
      </x:c>
      <x:c r="G198" s="120" t="str">
        <x:v>Normal</x:v>
      </x:c>
      <x:c r="H198" s="120" t="str">
        <x:v>Routine</x:v>
      </x:c>
      <x:c r="I198" s="120" t="n">
        <x:v>1</x:v>
      </x:c>
      <x:c r="J198" s="120" t="str">
        <x:v>CADC0873</x:v>
      </x:c>
      <x:c r="K198" s="120" t="n">
        <x:v>5</x:v>
      </x:c>
      <x:c r="L198" s="120" t="n">
        <x:v>75</x:v>
      </x:c>
      <x:c r="M198" s="120" t="n">
        <x:v>16</x:v>
      </x:c>
      <x:c r="N198" s="127" t="n">
        <x:v>0.22857142857142856</x:v>
      </x:c>
      <x:c r="O198" s="129" t="n">
        <x:f>'RGS_Ground_Run'!Q222</x:f>
        <x:v>78.18723311701888</x:v>
      </x:c>
      <x:c r="P198" s="129" t="n">
        <x:f>'Edge_Run'!O222</x:f>
        <x:v>8.681561024022812</x:v>
      </x:c>
      <x:c r="Q198" s="129" t="n">
        <x:f>O198-P198</x:f>
        <x:v>69.50567209299606</x:v>
      </x:c>
      <x:c r="R198" s="129" t="n">
        <x:f>'RGS_Ground_Run'!U222</x:f>
        <x:v>53.28004610901098</x:v>
      </x:c>
      <x:c r="S198" s="129" t="n">
        <x:f>'Edge_Run'!S222</x:f>
        <x:v>0</x:v>
      </x:c>
      <x:c r="T198" s="129" t="n">
        <x:f>'RGS_Ground_Run'!S222</x:f>
        <x:v>0</x:v>
      </x:c>
      <x:c r="U198" s="129" t="n">
        <x:f>'Edge_Run'!R222</x:f>
        <x:v>0</x:v>
      </x:c>
      <x:c r="V198" s="120" t="n">
        <x:f>'RGS_Ground_Run'!W222</x:f>
        <x:v>1</x:v>
      </x:c>
      <x:c r="W198" s="120" t="n">
        <x:f>'Edge_Run'!U222</x:f>
        <x:v>1</x:v>
      </x:c>
      <x:c r="X198" s="120" t="n">
        <x:f>'RGS_Ground_Run'!X222</x:f>
        <x:v>1</x:v>
      </x:c>
      <x:c r="Y198" s="120" t="n">
        <x:f>'Edge_Run'!V222</x:f>
        <x:v>1</x:v>
      </x:c>
      <x:c r="Z198" s="120" t="n">
        <x:f>Y198-X198</x:f>
        <x:v>0</x:v>
      </x:c>
      <x:c r="AA198" s="120" t="n">
        <x:f>1-V198</x:f>
        <x:v>0</x:v>
      </x:c>
      <x:c r="AB198" s="120" t="n">
        <x:f>1-W198</x:f>
        <x:v>0</x:v>
      </x:c>
      <x:c r="AC198" s="120" t="n">
        <x:f>'RGS_Ground_Run'!O222</x:f>
        <x:v>0.8871870080075529</x:v>
      </x:c>
      <x:c r="AD198" s="120" t="n">
        <x:f>'Edge_Run'!D222</x:f>
        <x:v>2.661561024022659</x:v>
      </x:c>
      <x:c r="AE198" s="120" t="n">
        <x:f>'RGS_Ground_Run'!D222</x:f>
        <x:v>300</x:v>
      </x:c>
      <x:c r="AF198" s="120" t="n">
        <x:f>'Edge_Run'!H222</x:f>
        <x:v>75</x:v>
      </x:c>
    </x:row>
    <x:row r="199">
      <x:c r="A199" s="120" t="n">
        <x:v>2</x:v>
      </x:c>
      <x:c r="B199" s="120" t="n">
        <x:v>98</x:v>
      </x:c>
      <x:c r="C199" s="120" t="n">
        <x:v>198</x:v>
      </x:c>
      <x:c r="D199" s="120" t="n">
        <x:v>1562</x:v>
      </x:c>
      <x:c r="E199" s="120" t="n">
        <x:v>1561</x:v>
      </x:c>
      <x:c r="F199" s="120" t="n">
        <x:v>0</x:v>
      </x:c>
      <x:c r="G199" s="120" t="str">
        <x:v>Normal</x:v>
      </x:c>
      <x:c r="H199" s="120" t="str">
        <x:v>Routine</x:v>
      </x:c>
      <x:c r="I199" s="120" t="n">
        <x:v>1</x:v>
      </x:c>
      <x:c r="J199" s="120" t="str">
        <x:v>CADC0888</x:v>
      </x:c>
      <x:c r="K199" s="120" t="n">
        <x:v>5</x:v>
      </x:c>
      <x:c r="L199" s="120" t="n">
        <x:v>205</x:v>
      </x:c>
      <x:c r="M199" s="120" t="n">
        <x:v>42</x:v>
      </x:c>
      <x:c r="N199" s="127" t="n">
        <x:v>0.6</x:v>
      </x:c>
      <x:c r="O199" s="129" t="n">
        <x:f>'RGS_Ground_Run'!Q223</x:f>
        <x:v>57.34437642623561</x:v>
      </x:c>
      <x:c r="P199" s="129" t="n">
        <x:f>'Edge_Run'!O223</x:f>
        <x:v>9.949978469495363</x:v>
      </x:c>
      <x:c r="Q199" s="129" t="n">
        <x:f>O199-P199</x:f>
        <x:v>47.39439795674025</x:v>
      </x:c>
      <x:c r="R199" s="129" t="n">
        <x:f>'RGS_Ground_Run'!U223</x:f>
        <x:v>32.0143836030702</x:v>
      </x:c>
      <x:c r="S199" s="129" t="n">
        <x:f>'Edge_Run'!S223</x:f>
        <x:v>0</x:v>
      </x:c>
      <x:c r="T199" s="129" t="n">
        <x:f>'RGS_Ground_Run'!S223</x:f>
        <x:v>0</x:v>
      </x:c>
      <x:c r="U199" s="129" t="n">
        <x:f>'Edge_Run'!R223</x:f>
        <x:v>0</x:v>
      </x:c>
      <x:c r="V199" s="120" t="n">
        <x:f>'RGS_Ground_Run'!W223</x:f>
        <x:v>1</x:v>
      </x:c>
      <x:c r="W199" s="120" t="n">
        <x:f>'Edge_Run'!U223</x:f>
        <x:v>1</x:v>
      </x:c>
      <x:c r="X199" s="120" t="n">
        <x:f>'RGS_Ground_Run'!X223</x:f>
        <x:v>1</x:v>
      </x:c>
      <x:c r="Y199" s="120" t="n">
        <x:f>'Edge_Run'!V223</x:f>
        <x:v>1</x:v>
      </x:c>
      <x:c r="Z199" s="120" t="n">
        <x:f>Y199-X199</x:f>
        <x:v>0</x:v>
      </x:c>
      <x:c r="AA199" s="120" t="n">
        <x:f>1-V199</x:f>
        <x:v>0</x:v>
      </x:c>
      <x:c r="AB199" s="120" t="n">
        <x:f>1-W199</x:f>
        <x:v>0</x:v>
      </x:c>
      <x:c r="AC199" s="120" t="n">
        <x:f>'RGS_Ground_Run'!O223</x:f>
        <x:v>1.3099928231651108</x:v>
      </x:c>
      <x:c r="AD199" s="120" t="n">
        <x:f>'Edge_Run'!D223</x:f>
        <x:v>3.9299784694953326</x:v>
      </x:c>
      <x:c r="AE199" s="120" t="n">
        <x:f>'RGS_Ground_Run'!D223</x:f>
        <x:v>300</x:v>
      </x:c>
      <x:c r="AF199" s="120" t="n">
        <x:f>'Edge_Run'!H223</x:f>
        <x:v>75</x:v>
      </x:c>
    </x:row>
    <x:row r="200">
      <x:c r="A200" s="120" t="n">
        <x:v>2</x:v>
      </x:c>
      <x:c r="B200" s="120" t="n">
        <x:v>99</x:v>
      </x:c>
      <x:c r="C200" s="120" t="n">
        <x:v>199</x:v>
      </x:c>
      <x:c r="D200" s="120" t="n">
        <x:v>623</x:v>
      </x:c>
      <x:c r="E200" s="120" t="n">
        <x:v>622</x:v>
      </x:c>
      <x:c r="F200" s="120" t="n">
        <x:v>0</x:v>
      </x:c>
      <x:c r="G200" s="120" t="str">
        <x:v>Normal</x:v>
      </x:c>
      <x:c r="H200" s="120" t="str">
        <x:v>Routine</x:v>
      </x:c>
      <x:c r="I200" s="120" t="n">
        <x:v>1</x:v>
      </x:c>
      <x:c r="J200" s="120" t="str">
        <x:v>CADC0873</x:v>
      </x:c>
      <x:c r="K200" s="120" t="n">
        <x:v>1</x:v>
      </x:c>
      <x:c r="L200" s="120" t="n">
        <x:v>252</x:v>
      </x:c>
      <x:c r="M200" s="120" t="n">
        <x:v>253</x:v>
      </x:c>
      <x:c r="N200" s="127" t="n">
        <x:v>3.6142857142857143</x:v>
      </x:c>
      <x:c r="O200" s="129" t="n">
        <x:f>'RGS_Ground_Run'!Q224</x:f>
        <x:v>30.11138817741812</x:v>
      </x:c>
      <x:c r="P200" s="129" t="n">
        <x:f>'Edge_Run'!O224</x:f>
        <x:v>24.29416453225258</x:v>
      </x:c>
      <x:c r="Q200" s="129" t="n">
        <x:f>O200-P200</x:f>
        <x:v>5.817223645165541</x:v>
      </x:c>
      <x:c r="R200" s="129" t="n">
        <x:f>'RGS_Ground_Run'!U224</x:f>
        <x:v>0</x:v>
      </x:c>
      <x:c r="S200" s="129" t="n">
        <x:f>'Edge_Run'!S224</x:f>
        <x:v>0</x:v>
      </x:c>
      <x:c r="T200" s="129" t="n">
        <x:f>'RGS_Ground_Run'!S224</x:f>
        <x:v>0</x:v>
      </x:c>
      <x:c r="U200" s="129" t="n">
        <x:f>'Edge_Run'!R224</x:f>
        <x:v>0</x:v>
      </x:c>
      <x:c r="V200" s="120" t="n">
        <x:f>'RGS_Ground_Run'!W224</x:f>
        <x:v>1</x:v>
      </x:c>
      <x:c r="W200" s="120" t="n">
        <x:f>'Edge_Run'!U224</x:f>
        <x:v>1</x:v>
      </x:c>
      <x:c r="X200" s="120" t="n">
        <x:f>'RGS_Ground_Run'!X224</x:f>
        <x:v>1</x:v>
      </x:c>
      <x:c r="Y200" s="120" t="n">
        <x:f>'Edge_Run'!V224</x:f>
        <x:v>1</x:v>
      </x:c>
      <x:c r="Z200" s="120" t="n">
        <x:f>Y200-X200</x:f>
        <x:v>0</x:v>
      </x:c>
      <x:c r="AA200" s="120" t="n">
        <x:f>1-V200</x:f>
        <x:v>0</x:v>
      </x:c>
      <x:c r="AB200" s="120" t="n">
        <x:f>1-W200</x:f>
        <x:v>0</x:v>
      </x:c>
      <x:c r="AC200" s="120" t="n">
        <x:f>'RGS_Ground_Run'!O224</x:f>
        <x:v>6.0913881774174286</x:v>
      </x:c>
      <x:c r="AD200" s="120" t="n">
        <x:f>'Edge_Run'!D224</x:f>
        <x:v>18.274164532252286</x:v>
      </x:c>
      <x:c r="AE200" s="120" t="n">
        <x:f>'RGS_Ground_Run'!D224</x:f>
        <x:v>300</x:v>
      </x:c>
      <x:c r="AF200" s="120" t="n">
        <x:f>'Edge_Run'!H224</x:f>
        <x:v>75</x:v>
      </x:c>
    </x:row>
    <x:row r="201">
      <x:c r="A201" s="120" t="n">
        <x:v>2</x:v>
      </x:c>
      <x:c r="B201" s="120" t="n">
        <x:v>100</x:v>
      </x:c>
      <x:c r="C201" s="120" t="n">
        <x:v>200</x:v>
      </x:c>
      <x:c r="D201" s="120" t="n">
        <x:v>1164</x:v>
      </x:c>
      <x:c r="E201" s="120" t="n">
        <x:v>1163</x:v>
      </x:c>
      <x:c r="F201" s="120" t="n">
        <x:v>1</x:v>
      </x:c>
      <x:c r="G201" s="120" t="str">
        <x:v>Anomalous</x:v>
      </x:c>
      <x:c r="H201" s="120" t="str">
        <x:v>Priority</x:v>
      </x:c>
      <x:c r="I201" s="120" t="n">
        <x:v>1</x:v>
      </x:c>
      <x:c r="J201" s="120" t="str">
        <x:v>CADC0894</x:v>
      </x:c>
      <x:c r="K201" s="120" t="n">
        <x:v>5</x:v>
      </x:c>
      <x:c r="L201" s="120" t="n">
        <x:v>225</x:v>
      </x:c>
      <x:c r="M201" s="120" t="n">
        <x:v>23</x:v>
      </x:c>
      <x:c r="N201" s="127" t="n">
        <x:v>0.32857142857142857</x:v>
      </x:c>
      <x:c r="O201" s="129" t="n">
        <x:f>'RGS_Ground_Run'!Q225</x:f>
        <x:v>40.557818441951895</x:v>
      </x:c>
      <x:c r="P201" s="129" t="n">
        <x:f>'Edge_Run'!O225</x:f>
        <x:v>23.37721288166813</x:v>
      </x:c>
      <x:c r="Q201" s="129" t="n">
        <x:f>O201-P201</x:f>
        <x:v>17.180605560283766</x:v>
      </x:c>
      <x:c r="R201" s="129" t="n">
        <x:f>'RGS_Ground_Run'!U225</x:f>
        <x:v>13.255203488219195</x:v>
      </x:c>
      <x:c r="S201" s="129" t="n">
        <x:f>'Edge_Run'!S225</x:f>
        <x:v>7.509368020470902</x:v>
      </x:c>
      <x:c r="T201" s="129" t="n">
        <x:f>'RGS_Ground_Run'!S225</x:f>
        <x:v>0</x:v>
      </x:c>
      <x:c r="U201" s="129" t="n">
        <x:f>'Edge_Run'!R225</x:f>
        <x:v>0</x:v>
      </x:c>
      <x:c r="V201" s="120" t="n">
        <x:f>'RGS_Ground_Run'!W225</x:f>
        <x:v>1</x:v>
      </x:c>
      <x:c r="W201" s="120" t="n">
        <x:f>'Edge_Run'!U225</x:f>
        <x:v>1</x:v>
      </x:c>
      <x:c r="X201" s="120" t="n">
        <x:f>'RGS_Ground_Run'!X225</x:f>
        <x:v>1</x:v>
      </x:c>
      <x:c r="Y201" s="120" t="n">
        <x:f>'Edge_Run'!V225</x:f>
        <x:v>1</x:v>
      </x:c>
      <x:c r="Z201" s="120" t="n">
        <x:f>Y201-X201</x:f>
        <x:v>0</x:v>
      </x:c>
      <x:c r="AA201" s="120" t="n">
        <x:f>1-V201</x:f>
        <x:v>0</x:v>
      </x:c>
      <x:c r="AB201" s="120" t="n">
        <x:f>1-W201</x:f>
        <x:v>0</x:v>
      </x:c>
      <x:c r="AC201" s="120" t="n">
        <x:f>'RGS_Ground_Run'!O225</x:f>
        <x:v>3.282614953732275</x:v>
      </x:c>
      <x:c r="AD201" s="120" t="n">
        <x:f>'Edge_Run'!D225</x:f>
        <x:v>9.847844861196826</x:v>
      </x:c>
      <x:c r="AE201" s="120" t="n">
        <x:f>'RGS_Ground_Run'!D225</x:f>
        <x:v>300</x:v>
      </x:c>
      <x:c r="AF201" s="120" t="n">
        <x:f>'Edge_Run'!H225</x:f>
        <x:v>75</x:v>
      </x:c>
    </x:row>
    <x:row r="202">
      <x:c r="A202" s="120" t="n">
        <x:v>3</x:v>
      </x:c>
      <x:c r="B202" s="120" t="n">
        <x:v>1</x:v>
      </x:c>
      <x:c r="C202" s="120" t="n">
        <x:v>201</x:v>
      </x:c>
      <x:c r="D202" s="120" t="n">
        <x:v>561</x:v>
      </x:c>
      <x:c r="E202" s="120" t="n">
        <x:v>560</x:v>
      </x:c>
      <x:c r="F202" s="120" t="n">
        <x:v>0</x:v>
      </x:c>
      <x:c r="G202" s="120" t="str">
        <x:v>Normal</x:v>
      </x:c>
      <x:c r="H202" s="120" t="str">
        <x:v>Routine</x:v>
      </x:c>
      <x:c r="I202" s="120" t="n">
        <x:v>1</x:v>
      </x:c>
      <x:c r="J202" s="120" t="str">
        <x:v>CADC0873</x:v>
      </x:c>
      <x:c r="K202" s="120" t="n">
        <x:v>1</x:v>
      </x:c>
      <x:c r="L202" s="120" t="n">
        <x:v>179</x:v>
      </x:c>
      <x:c r="M202" s="120" t="n">
        <x:v>180</x:v>
      </x:c>
      <x:c r="N202" s="127" t="n">
        <x:v>2.5714285714285716</x:v>
      </x:c>
      <x:c r="O202" s="129" t="n">
        <x:f>'RGS_Ground_Run'!Q246</x:f>
        <x:v>27.226358095633955</x:v>
      </x:c>
      <x:c r="P202" s="129" t="n">
        <x:f>'Edge_Run'!O246</x:f>
        <x:v>15.639074286901902</x:v>
      </x:c>
      <x:c r="Q202" s="129" t="n">
        <x:f>O202-P202</x:f>
        <x:v>11.587283808732053</x:v>
      </x:c>
      <x:c r="R202" s="129" t="n">
        <x:f>'RGS_Ground_Run'!U246</x:f>
        <x:v>0</x:v>
      </x:c>
      <x:c r="S202" s="129" t="n">
        <x:f>'Edge_Run'!S246</x:f>
        <x:v>0</x:v>
      </x:c>
      <x:c r="T202" s="129" t="n">
        <x:f>'RGS_Ground_Run'!S246</x:f>
        <x:v>0</x:v>
      </x:c>
      <x:c r="U202" s="129" t="n">
        <x:f>'Edge_Run'!R246</x:f>
        <x:v>0</x:v>
      </x:c>
      <x:c r="V202" s="120" t="n">
        <x:f>'RGS_Ground_Run'!W246</x:f>
        <x:v>1</x:v>
      </x:c>
      <x:c r="W202" s="120" t="n">
        <x:f>'Edge_Run'!U246</x:f>
        <x:v>1</x:v>
      </x:c>
      <x:c r="X202" s="120" t="n">
        <x:f>'RGS_Ground_Run'!X246</x:f>
        <x:v>1</x:v>
      </x:c>
      <x:c r="Y202" s="120" t="n">
        <x:f>'Edge_Run'!V246</x:f>
        <x:v>1</x:v>
      </x:c>
      <x:c r="Z202" s="120" t="n">
        <x:f>Y202-X202</x:f>
        <x:v>0</x:v>
      </x:c>
      <x:c r="AA202" s="120" t="n">
        <x:f>1-V202</x:f>
        <x:v>0</x:v>
      </x:c>
      <x:c r="AB202" s="120" t="n">
        <x:f>1-W202</x:f>
        <x:v>0</x:v>
      </x:c>
      <x:c r="AC202" s="120" t="n">
        <x:f>'RGS_Ground_Run'!O246</x:f>
        <x:v>3.2063580956339663</x:v>
      </x:c>
      <x:c r="AD202" s="120" t="n">
        <x:f>'Edge_Run'!D246</x:f>
        <x:v>9.619074286901899</x:v>
      </x:c>
      <x:c r="AE202" s="120" t="n">
        <x:f>'RGS_Ground_Run'!D246</x:f>
        <x:v>300</x:v>
      </x:c>
      <x:c r="AF202" s="120" t="n">
        <x:f>'Edge_Run'!H246</x:f>
        <x:v>75</x:v>
      </x:c>
    </x:row>
    <x:row r="203">
      <x:c r="A203" s="120" t="n">
        <x:v>3</x:v>
      </x:c>
      <x:c r="B203" s="120" t="n">
        <x:v>2</x:v>
      </x:c>
      <x:c r="C203" s="120" t="n">
        <x:v>202</x:v>
      </x:c>
      <x:c r="D203" s="120" t="n">
        <x:v>640</x:v>
      </x:c>
      <x:c r="E203" s="120" t="n">
        <x:v>639</x:v>
      </x:c>
      <x:c r="F203" s="120" t="n">
        <x:v>1</x:v>
      </x:c>
      <x:c r="G203" s="120" t="str">
        <x:v>Anomalous</x:v>
      </x:c>
      <x:c r="H203" s="120" t="str">
        <x:v>Priority</x:v>
      </x:c>
      <x:c r="I203" s="120" t="n">
        <x:v>1</x:v>
      </x:c>
      <x:c r="J203" s="120" t="str">
        <x:v>CADC0873</x:v>
      </x:c>
      <x:c r="K203" s="120" t="n">
        <x:v>1</x:v>
      </x:c>
      <x:c r="L203" s="120" t="n">
        <x:v>354</x:v>
      </x:c>
      <x:c r="M203" s="120" t="n">
        <x:v>355</x:v>
      </x:c>
      <x:c r="N203" s="127" t="n">
        <x:v>5.071428571428571</x:v>
      </x:c>
      <x:c r="O203" s="129" t="n">
        <x:f>'RGS_Ground_Run'!Q247</x:f>
        <x:v>24.542466444375037</x:v>
      </x:c>
      <x:c r="P203" s="129" t="n">
        <x:f>'Edge_Run'!O247</x:f>
        <x:v>7.58739933312512</x:v>
      </x:c>
      <x:c r="Q203" s="129" t="n">
        <x:f>O203-P203</x:f>
        <x:v>16.955067111249917</x:v>
      </x:c>
      <x:c r="R203" s="129" t="n">
        <x:f>'RGS_Ground_Run'!U247</x:f>
        <x:v>0</x:v>
      </x:c>
      <x:c r="S203" s="129" t="n">
        <x:f>'Edge_Run'!S247</x:f>
        <x:v>0</x:v>
      </x:c>
      <x:c r="T203" s="129" t="n">
        <x:f>'RGS_Ground_Run'!S247</x:f>
        <x:v>0</x:v>
      </x:c>
      <x:c r="U203" s="129" t="n">
        <x:f>'Edge_Run'!R247</x:f>
        <x:v>0</x:v>
      </x:c>
      <x:c r="V203" s="120" t="n">
        <x:f>'RGS_Ground_Run'!W247</x:f>
        <x:v>1</x:v>
      </x:c>
      <x:c r="W203" s="120" t="n">
        <x:f>'Edge_Run'!U247</x:f>
        <x:v>1</x:v>
      </x:c>
      <x:c r="X203" s="120" t="n">
        <x:f>'RGS_Ground_Run'!X247</x:f>
        <x:v>1</x:v>
      </x:c>
      <x:c r="Y203" s="120" t="n">
        <x:f>'Edge_Run'!V247</x:f>
        <x:v>1</x:v>
      </x:c>
      <x:c r="Z203" s="120" t="n">
        <x:f>Y203-X203</x:f>
        <x:v>0</x:v>
      </x:c>
      <x:c r="AA203" s="120" t="n">
        <x:f>1-V203</x:f>
        <x:v>0</x:v>
      </x:c>
      <x:c r="AB203" s="120" t="n">
        <x:f>1-W203</x:f>
        <x:v>0</x:v>
      </x:c>
      <x:c r="AC203" s="120" t="n">
        <x:f>'RGS_Ground_Run'!O247</x:f>
        <x:v>0.5224664443750321</x:v>
      </x:c>
      <x:c r="AD203" s="120" t="n">
        <x:f>'Edge_Run'!D247</x:f>
        <x:v>1.5673993331250964</x:v>
      </x:c>
      <x:c r="AE203" s="120" t="n">
        <x:f>'RGS_Ground_Run'!D247</x:f>
        <x:v>300</x:v>
      </x:c>
      <x:c r="AF203" s="120" t="n">
        <x:f>'Edge_Run'!H247</x:f>
        <x:v>75</x:v>
      </x:c>
    </x:row>
    <x:row r="204">
      <x:c r="A204" s="120" t="n">
        <x:v>3</x:v>
      </x:c>
      <x:c r="B204" s="120" t="n">
        <x:v>3</x:v>
      </x:c>
      <x:c r="C204" s="120" t="n">
        <x:v>203</x:v>
      </x:c>
      <x:c r="D204" s="120" t="n">
        <x:v>1687</x:v>
      </x:c>
      <x:c r="E204" s="120" t="n">
        <x:v>1686</x:v>
      </x:c>
      <x:c r="F204" s="120" t="n">
        <x:v>0</x:v>
      </x:c>
      <x:c r="G204" s="120" t="str">
        <x:v>Normal</x:v>
      </x:c>
      <x:c r="H204" s="120" t="str">
        <x:v>Routine</x:v>
      </x:c>
      <x:c r="I204" s="120" t="n">
        <x:v>0</x:v>
      </x:c>
      <x:c r="J204" s="120" t="str">
        <x:v>CADC0888</x:v>
      </x:c>
      <x:c r="K204" s="120" t="n">
        <x:v>5</x:v>
      </x:c>
      <x:c r="L204" s="120" t="n">
        <x:v>220</x:v>
      </x:c>
      <x:c r="M204" s="120" t="n">
        <x:v>45</x:v>
      </x:c>
      <x:c r="N204" s="127" t="n">
        <x:v>0.6428571428571429</x:v>
      </x:c>
      <x:c r="O204" s="129" t="n">
        <x:f>'RGS_Ground_Run'!Q248</x:f>
        <x:v>43.63732475157815</x:v>
      </x:c>
      <x:c r="P204" s="129" t="n">
        <x:f>'Edge_Run'!O248</x:f>
        <x:v>41.343704100072586</x:v>
      </x:c>
      <x:c r="Q204" s="129" t="n">
        <x:f>O204-P204</x:f>
        <x:v>2.293620651505563</x:v>
      </x:c>
      <x:c r="R204" s="129" t="n">
        <x:f>'RGS_Ground_Run'!U248</x:f>
        <x:v>7.842756718220613</x:v>
      </x:c>
      <x:c r="S204" s="129" t="n">
        <x:f>'Edge_Run'!S248</x:f>
        <x:v>0</x:v>
      </x:c>
      <x:c r="T204" s="129" t="n">
        <x:f>'RGS_Ground_Run'!S248</x:f>
        <x:v>0</x:v>
      </x:c>
      <x:c r="U204" s="129" t="n">
        <x:f>'Edge_Run'!R248</x:f>
        <x:v>0</x:v>
      </x:c>
      <x:c r="V204" s="120" t="n">
        <x:f>'RGS_Ground_Run'!W248</x:f>
        <x:v>1</x:v>
      </x:c>
      <x:c r="W204" s="120" t="n">
        <x:f>'Edge_Run'!U248</x:f>
        <x:v>1</x:v>
      </x:c>
      <x:c r="X204" s="120" t="n">
        <x:f>'RGS_Ground_Run'!X248</x:f>
        <x:v>1</x:v>
      </x:c>
      <x:c r="Y204" s="120" t="n">
        <x:f>'Edge_Run'!V248</x:f>
        <x:v>1</x:v>
      </x:c>
      <x:c r="Z204" s="120" t="n">
        <x:f>Y204-X204</x:f>
        <x:v>0</x:v>
      </x:c>
      <x:c r="AA204" s="120" t="n">
        <x:f>1-V204</x:f>
        <x:v>0</x:v>
      </x:c>
      <x:c r="AB204" s="120" t="n">
        <x:f>1-W204</x:f>
        <x:v>0</x:v>
      </x:c>
      <x:c r="AC204" s="120" t="n">
        <x:f>'RGS_Ground_Run'!O248</x:f>
        <x:v>11.774568033357525</x:v>
      </x:c>
      <x:c r="AD204" s="120" t="n">
        <x:f>'Edge_Run'!D248</x:f>
        <x:v>35.323704100072575</x:v>
      </x:c>
      <x:c r="AE204" s="120" t="n">
        <x:f>'RGS_Ground_Run'!D248</x:f>
        <x:v>300</x:v>
      </x:c>
      <x:c r="AF204" s="120" t="n">
        <x:f>'Edge_Run'!H248</x:f>
        <x:v>75</x:v>
      </x:c>
    </x:row>
    <x:row r="205">
      <x:c r="A205" s="120" t="n">
        <x:v>3</x:v>
      </x:c>
      <x:c r="B205" s="120" t="n">
        <x:v>4</x:v>
      </x:c>
      <x:c r="C205" s="120" t="n">
        <x:v>204</x:v>
      </x:c>
      <x:c r="D205" s="120" t="n">
        <x:v>1091</x:v>
      </x:c>
      <x:c r="E205" s="120" t="n">
        <x:v>1090</x:v>
      </x:c>
      <x:c r="F205" s="120" t="n">
        <x:v>0</x:v>
      </x:c>
      <x:c r="G205" s="120" t="str">
        <x:v>Normal</x:v>
      </x:c>
      <x:c r="H205" s="120" t="str">
        <x:v>Routine</x:v>
      </x:c>
      <x:c r="I205" s="120" t="n">
        <x:v>1</x:v>
      </x:c>
      <x:c r="J205" s="120" t="str">
        <x:v>CADC0888</x:v>
      </x:c>
      <x:c r="K205" s="120" t="n">
        <x:v>5</x:v>
      </x:c>
      <x:c r="L205" s="120" t="n">
        <x:v>200</x:v>
      </x:c>
      <x:c r="M205" s="120" t="n">
        <x:v>41</x:v>
      </x:c>
      <x:c r="N205" s="127" t="n">
        <x:v>0.5857142857142857</x:v>
      </x:c>
      <x:c r="O205" s="129" t="n">
        <x:f>'RGS_Ground_Run'!Q249</x:f>
        <x:v>60.085654178357544</x:v>
      </x:c>
      <x:c r="P205" s="129" t="n">
        <x:f>'Edge_Run'!O249</x:f>
        <x:v>55.61088073294337</x:v>
      </x:c>
      <x:c r="Q205" s="129" t="n">
        <x:f>O205-P205</x:f>
        <x:v>4.474773445414172</x:v>
      </x:c>
      <x:c r="R205" s="129" t="n">
        <x:f>'RGS_Ground_Run'!U249</x:f>
        <x:v>31.03351459199058</x:v>
      </x:c>
      <x:c r="S205" s="129" t="n">
        <x:f>'Edge_Run'!S249</x:f>
        <x:v>34.49446197384253</x:v>
      </x:c>
      <x:c r="T205" s="129" t="n">
        <x:f>'RGS_Ground_Run'!S249</x:f>
        <x:v>0</x:v>
      </x:c>
      <x:c r="U205" s="129" t="n">
        <x:f>'Edge_Run'!R249</x:f>
        <x:v>0</x:v>
      </x:c>
      <x:c r="V205" s="120" t="n">
        <x:f>'RGS_Ground_Run'!W249</x:f>
        <x:v>1</x:v>
      </x:c>
      <x:c r="W205" s="120" t="n">
        <x:f>'Edge_Run'!U249</x:f>
        <x:v>1</x:v>
      </x:c>
      <x:c r="X205" s="120" t="n">
        <x:f>'RGS_Ground_Run'!X249</x:f>
        <x:v>1</x:v>
      </x:c>
      <x:c r="Y205" s="120" t="n">
        <x:f>'Edge_Run'!V249</x:f>
        <x:v>1</x:v>
      </x:c>
      <x:c r="Z205" s="120" t="n">
        <x:f>Y205-X205</x:f>
        <x:v>0</x:v>
      </x:c>
      <x:c r="AA205" s="120" t="n">
        <x:f>1-V205</x:f>
        <x:v>0</x:v>
      </x:c>
      <x:c r="AB205" s="120" t="n">
        <x:f>1-W205</x:f>
        <x:v>0</x:v>
      </x:c>
      <x:c r="AC205" s="120" t="n">
        <x:f>'RGS_Ground_Run'!O249</x:f>
        <x:v>5.032139586366948</x:v>
      </x:c>
      <x:c r="AD205" s="120" t="n">
        <x:f>'Edge_Run'!D249</x:f>
        <x:v>15.096418759100843</x:v>
      </x:c>
      <x:c r="AE205" s="120" t="n">
        <x:f>'RGS_Ground_Run'!D249</x:f>
        <x:v>300</x:v>
      </x:c>
      <x:c r="AF205" s="120" t="n">
        <x:f>'Edge_Run'!H249</x:f>
        <x:v>75</x:v>
      </x:c>
    </x:row>
    <x:row r="206">
      <x:c r="A206" s="120" t="n">
        <x:v>3</x:v>
      </x:c>
      <x:c r="B206" s="120" t="n">
        <x:v>5</x:v>
      </x:c>
      <x:c r="C206" s="120" t="n">
        <x:v>205</x:v>
      </x:c>
      <x:c r="D206" s="120" t="n">
        <x:v>1153</x:v>
      </x:c>
      <x:c r="E206" s="120" t="n">
        <x:v>1152</x:v>
      </x:c>
      <x:c r="F206" s="120" t="n">
        <x:v>1</x:v>
      </x:c>
      <x:c r="G206" s="120" t="str">
        <x:v>Anomalous</x:v>
      </x:c>
      <x:c r="H206" s="120" t="str">
        <x:v>Priority</x:v>
      </x:c>
      <x:c r="I206" s="120" t="n">
        <x:v>1</x:v>
      </x:c>
      <x:c r="J206" s="120" t="str">
        <x:v>CADC0894</x:v>
      </x:c>
      <x:c r="K206" s="120" t="n">
        <x:v>5</x:v>
      </x:c>
      <x:c r="L206" s="120" t="n">
        <x:v>320</x:v>
      </x:c>
      <x:c r="M206" s="120" t="n">
        <x:v>65</x:v>
      </x:c>
      <x:c r="N206" s="127" t="n">
        <x:v>0.9285714285714286</x:v>
      </x:c>
      <x:c r="O206" s="129" t="n">
        <x:f>'RGS_Ground_Run'!Q250</x:f>
        <x:v>25.166380238114357</x:v>
      </x:c>
      <x:c r="P206" s="129" t="n">
        <x:f>'Edge_Run'!O250</x:f>
        <x:v>9.459140714343164</x:v>
      </x:c>
      <x:c r="Q206" s="129" t="n">
        <x:f>O206-P206</x:f>
        <x:v>15.707239523771193</x:v>
      </x:c>
      <x:c r="R206" s="129" t="n">
        <x:f>'RGS_Ground_Run'!U250</x:f>
        <x:v>0</x:v>
      </x:c>
      <x:c r="S206" s="129" t="n">
        <x:f>'Edge_Run'!S250</x:f>
        <x:v>0</x:v>
      </x:c>
      <x:c r="T206" s="129" t="n">
        <x:f>'RGS_Ground_Run'!S250</x:f>
        <x:v>0</x:v>
      </x:c>
      <x:c r="U206" s="129" t="n">
        <x:f>'Edge_Run'!R250</x:f>
        <x:v>0</x:v>
      </x:c>
      <x:c r="V206" s="120" t="n">
        <x:f>'RGS_Ground_Run'!W250</x:f>
        <x:v>1</x:v>
      </x:c>
      <x:c r="W206" s="120" t="n">
        <x:f>'Edge_Run'!U250</x:f>
        <x:v>1</x:v>
      </x:c>
      <x:c r="X206" s="120" t="n">
        <x:f>'RGS_Ground_Run'!X250</x:f>
        <x:v>1</x:v>
      </x:c>
      <x:c r="Y206" s="120" t="n">
        <x:f>'Edge_Run'!V250</x:f>
        <x:v>1</x:v>
      </x:c>
      <x:c r="Z206" s="120" t="n">
        <x:f>Y206-X206</x:f>
        <x:v>0</x:v>
      </x:c>
      <x:c r="AA206" s="120" t="n">
        <x:f>1-V206</x:f>
        <x:v>0</x:v>
      </x:c>
      <x:c r="AB206" s="120" t="n">
        <x:f>1-W206</x:f>
        <x:v>0</x:v>
      </x:c>
      <x:c r="AC206" s="120" t="n">
        <x:f>'RGS_Ground_Run'!O250</x:f>
        <x:v>1.1463802381143915</x:v>
      </x:c>
      <x:c r="AD206" s="120" t="n">
        <x:f>'Edge_Run'!D250</x:f>
        <x:v>3.4391407143431745</x:v>
      </x:c>
      <x:c r="AE206" s="120" t="n">
        <x:f>'RGS_Ground_Run'!D250</x:f>
        <x:v>300</x:v>
      </x:c>
      <x:c r="AF206" s="120" t="n">
        <x:f>'Edge_Run'!H250</x:f>
        <x:v>75</x:v>
      </x:c>
    </x:row>
    <x:row r="207">
      <x:c r="A207" s="120" t="n">
        <x:v>3</x:v>
      </x:c>
      <x:c r="B207" s="120" t="n">
        <x:v>6</x:v>
      </x:c>
      <x:c r="C207" s="120" t="n">
        <x:v>206</x:v>
      </x:c>
      <x:c r="D207" s="120" t="n">
        <x:v>1580</x:v>
      </x:c>
      <x:c r="E207" s="120" t="n">
        <x:v>1579</x:v>
      </x:c>
      <x:c r="F207" s="120" t="n">
        <x:v>1</x:v>
      </x:c>
      <x:c r="G207" s="120" t="str">
        <x:v>Anomalous</x:v>
      </x:c>
      <x:c r="H207" s="120" t="str">
        <x:v>Priority</x:v>
      </x:c>
      <x:c r="I207" s="120" t="n">
        <x:v>0</x:v>
      </x:c>
      <x:c r="J207" s="120" t="str">
        <x:v>CADC0888</x:v>
      </x:c>
      <x:c r="K207" s="120" t="n">
        <x:v>5</x:v>
      </x:c>
      <x:c r="L207" s="120" t="n">
        <x:v>150</x:v>
      </x:c>
      <x:c r="M207" s="120" t="n">
        <x:v>31</x:v>
      </x:c>
      <x:c r="N207" s="127" t="n">
        <x:v>0.44285714285714284</x:v>
      </x:c>
      <x:c r="O207" s="129" t="n">
        <x:f>'RGS_Ground_Run'!Q251</x:f>
        <x:v>43.76803699678578</x:v>
      </x:c>
      <x:c r="P207" s="129" t="n">
        <x:f>'Edge_Run'!O251</x:f>
        <x:v>11.041887200476424</x:v>
      </x:c>
      <x:c r="Q207" s="129" t="n">
        <x:f>O207-P207</x:f>
        <x:v>32.72614979630936</x:v>
      </x:c>
      <x:c r="R207" s="129" t="n">
        <x:f>'RGS_Ground_Run'!U251</x:f>
        <x:v>19.58274648613326</x:v>
      </x:c>
      <x:c r="S207" s="129" t="n">
        <x:f>'Edge_Run'!S251</x:f>
        <x:v>4.5260156685188235</x:v>
      </x:c>
      <x:c r="T207" s="129" t="n">
        <x:f>'RGS_Ground_Run'!S251</x:f>
        <x:v>0</x:v>
      </x:c>
      <x:c r="U207" s="129" t="n">
        <x:f>'Edge_Run'!R251</x:f>
        <x:v>0</x:v>
      </x:c>
      <x:c r="V207" s="120" t="n">
        <x:f>'RGS_Ground_Run'!W251</x:f>
        <x:v>1</x:v>
      </x:c>
      <x:c r="W207" s="120" t="n">
        <x:f>'Edge_Run'!U251</x:f>
        <x:v>1</x:v>
      </x:c>
      <x:c r="X207" s="120" t="n">
        <x:f>'RGS_Ground_Run'!X251</x:f>
        <x:v>1</x:v>
      </x:c>
      <x:c r="Y207" s="120" t="n">
        <x:f>'Edge_Run'!V251</x:f>
        <x:v>1</x:v>
      </x:c>
      <x:c r="Z207" s="120" t="n">
        <x:f>Y207-X207</x:f>
        <x:v>0</x:v>
      </x:c>
      <x:c r="AA207" s="120" t="n">
        <x:f>1-V207</x:f>
        <x:v>0</x:v>
      </x:c>
      <x:c r="AB207" s="120" t="n">
        <x:f>1-W207</x:f>
        <x:v>0</x:v>
      </x:c>
      <x:c r="AC207" s="120" t="n">
        <x:f>'RGS_Ground_Run'!O251</x:f>
        <x:v>0.16529051065254058</x:v>
      </x:c>
      <x:c r="AD207" s="120" t="n">
        <x:f>'Edge_Run'!D251</x:f>
        <x:v>0.49587153195762174</x:v>
      </x:c>
      <x:c r="AE207" s="120" t="n">
        <x:f>'RGS_Ground_Run'!D251</x:f>
        <x:v>300</x:v>
      </x:c>
      <x:c r="AF207" s="120" t="n">
        <x:f>'Edge_Run'!H251</x:f>
        <x:v>75</x:v>
      </x:c>
    </x:row>
    <x:row r="208">
      <x:c r="A208" s="120" t="n">
        <x:v>3</x:v>
      </x:c>
      <x:c r="B208" s="120" t="n">
        <x:v>7</x:v>
      </x:c>
      <x:c r="C208" s="120" t="n">
        <x:v>207</x:v>
      </x:c>
      <x:c r="D208" s="120" t="n">
        <x:v>1847</x:v>
      </x:c>
      <x:c r="E208" s="120" t="n">
        <x:v>1846</x:v>
      </x:c>
      <x:c r="F208" s="120" t="n">
        <x:v>0</x:v>
      </x:c>
      <x:c r="G208" s="120" t="str">
        <x:v>Normal</x:v>
      </x:c>
      <x:c r="H208" s="120" t="str">
        <x:v>Routine</x:v>
      </x:c>
      <x:c r="I208" s="120" t="n">
        <x:v>1</x:v>
      </x:c>
      <x:c r="J208" s="120" t="str">
        <x:v>CADC0872</x:v>
      </x:c>
      <x:c r="K208" s="120" t="n">
        <x:v>5</x:v>
      </x:c>
      <x:c r="L208" s="120" t="n">
        <x:v>80</x:v>
      </x:c>
      <x:c r="M208" s="120" t="n">
        <x:v>17</x:v>
      </x:c>
      <x:c r="N208" s="127" t="n">
        <x:v>0.24285714285714285</x:v>
      </x:c>
      <x:c r="O208" s="129" t="n">
        <x:f>'RGS_Ground_Run'!Q252</x:f>
        <x:v>63.03428817992659</x:v>
      </x:c>
      <x:c r="P208" s="129" t="n">
        <x:f>'Edge_Run'!O252</x:f>
        <x:v>11.292370382891363</x:v>
      </x:c>
      <x:c r="Q208" s="129" t="n">
        <x:f>O208-P208</x:f>
        <x:v>51.74191779703523</x:v>
      </x:c>
      <x:c r="R208" s="129" t="n">
        <x:f>'RGS_Ground_Run'!U252</x:f>
        <x:v>37.25683138562948</x:v>
      </x:c>
      <x:c r="S208" s="129" t="n">
        <x:f>'Edge_Run'!S252</x:f>
        <x:v>0</x:v>
      </x:c>
      <x:c r="T208" s="129" t="n">
        <x:f>'RGS_Ground_Run'!S252</x:f>
        <x:v>0</x:v>
      </x:c>
      <x:c r="U208" s="129" t="n">
        <x:f>'Edge_Run'!R252</x:f>
        <x:v>0</x:v>
      </x:c>
      <x:c r="V208" s="120" t="n">
        <x:f>'RGS_Ground_Run'!W252</x:f>
        <x:v>1</x:v>
      </x:c>
      <x:c r="W208" s="120" t="n">
        <x:f>'Edge_Run'!U252</x:f>
        <x:v>1</x:v>
      </x:c>
      <x:c r="X208" s="120" t="n">
        <x:f>'RGS_Ground_Run'!X252</x:f>
        <x:v>1</x:v>
      </x:c>
      <x:c r="Y208" s="120" t="n">
        <x:f>'Edge_Run'!V252</x:f>
        <x:v>1</x:v>
      </x:c>
      <x:c r="Z208" s="120" t="n">
        <x:f>Y208-X208</x:f>
        <x:v>0</x:v>
      </x:c>
      <x:c r="AA208" s="120" t="n">
        <x:f>1-V208</x:f>
        <x:v>0</x:v>
      </x:c>
      <x:c r="AB208" s="120" t="n">
        <x:f>1-W208</x:f>
        <x:v>0</x:v>
      </x:c>
      <x:c r="AC208" s="120" t="n">
        <x:f>'RGS_Ground_Run'!O252</x:f>
        <x:v>1.7574567942971298</x:v>
      </x:c>
      <x:c r="AD208" s="120" t="n">
        <x:f>'Edge_Run'!D252</x:f>
        <x:v>5.272370382891389</x:v>
      </x:c>
      <x:c r="AE208" s="120" t="n">
        <x:f>'RGS_Ground_Run'!D252</x:f>
        <x:v>300</x:v>
      </x:c>
      <x:c r="AF208" s="120" t="n">
        <x:f>'Edge_Run'!H252</x:f>
        <x:v>75</x:v>
      </x:c>
    </x:row>
    <x:row r="209">
      <x:c r="A209" s="120" t="n">
        <x:v>3</x:v>
      </x:c>
      <x:c r="B209" s="120" t="n">
        <x:v>8</x:v>
      </x:c>
      <x:c r="C209" s="120" t="n">
        <x:v>208</x:v>
      </x:c>
      <x:c r="D209" s="120" t="n">
        <x:v>1466</x:v>
      </x:c>
      <x:c r="E209" s="120" t="n">
        <x:v>1465</x:v>
      </x:c>
      <x:c r="F209" s="120" t="n">
        <x:v>0</x:v>
      </x:c>
      <x:c r="G209" s="120" t="str">
        <x:v>Normal</x:v>
      </x:c>
      <x:c r="H209" s="120" t="str">
        <x:v>Routine</x:v>
      </x:c>
      <x:c r="I209" s="120" t="n">
        <x:v>0</x:v>
      </x:c>
      <x:c r="J209" s="120" t="str">
        <x:v>CADC0873</x:v>
      </x:c>
      <x:c r="K209" s="120" t="n">
        <x:v>5</x:v>
      </x:c>
      <x:c r="L209" s="120" t="n">
        <x:v>70</x:v>
      </x:c>
      <x:c r="M209" s="120" t="n">
        <x:v>15</x:v>
      </x:c>
      <x:c r="N209" s="127" t="n">
        <x:v>0.21428571428571427</x:v>
      </x:c>
      <x:c r="O209" s="129" t="n">
        <x:f>'RGS_Ground_Run'!Q253</x:f>
        <x:v>30.370008895737328</x:v>
      </x:c>
      <x:c r="P209" s="129" t="n">
        <x:f>'Edge_Run'!O253</x:f>
        <x:v>25.070026687211964</x:v>
      </x:c>
      <x:c r="Q209" s="129" t="n">
        <x:f>O209-P209</x:f>
        <x:v>5.299982208525364</x:v>
      </x:c>
      <x:c r="R209" s="129" t="n">
        <x:f>'RGS_Ground_Run'!U253</x:f>
        <x:v>0</x:v>
      </x:c>
      <x:c r="S209" s="129" t="n">
        <x:f>'Edge_Run'!S253</x:f>
        <x:v>0</x:v>
      </x:c>
      <x:c r="T209" s="129" t="n">
        <x:f>'RGS_Ground_Run'!S253</x:f>
        <x:v>0</x:v>
      </x:c>
      <x:c r="U209" s="129" t="n">
        <x:f>'Edge_Run'!R253</x:f>
        <x:v>0</x:v>
      </x:c>
      <x:c r="V209" s="120" t="n">
        <x:f>'RGS_Ground_Run'!W253</x:f>
        <x:v>1</x:v>
      </x:c>
      <x:c r="W209" s="120" t="n">
        <x:f>'Edge_Run'!U253</x:f>
        <x:v>1</x:v>
      </x:c>
      <x:c r="X209" s="120" t="n">
        <x:f>'RGS_Ground_Run'!X253</x:f>
        <x:v>1</x:v>
      </x:c>
      <x:c r="Y209" s="120" t="n">
        <x:f>'Edge_Run'!V253</x:f>
        <x:v>1</x:v>
      </x:c>
      <x:c r="Z209" s="120" t="n">
        <x:f>Y209-X209</x:f>
        <x:v>0</x:v>
      </x:c>
      <x:c r="AA209" s="120" t="n">
        <x:f>1-V209</x:f>
        <x:v>0</x:v>
      </x:c>
      <x:c r="AB209" s="120" t="n">
        <x:f>1-W209</x:f>
        <x:v>0</x:v>
      </x:c>
      <x:c r="AC209" s="120" t="n">
        <x:f>'RGS_Ground_Run'!O253</x:f>
        <x:v>6.35000889573732</x:v>
      </x:c>
      <x:c r="AD209" s="120" t="n">
        <x:f>'Edge_Run'!D253</x:f>
        <x:v>19.05002668721196</x:v>
      </x:c>
      <x:c r="AE209" s="120" t="n">
        <x:f>'RGS_Ground_Run'!D253</x:f>
        <x:v>300</x:v>
      </x:c>
      <x:c r="AF209" s="120" t="n">
        <x:f>'Edge_Run'!H253</x:f>
        <x:v>75</x:v>
      </x:c>
    </x:row>
    <x:row r="210">
      <x:c r="A210" s="120" t="n">
        <x:v>3</x:v>
      </x:c>
      <x:c r="B210" s="120" t="n">
        <x:v>9</x:v>
      </x:c>
      <x:c r="C210" s="120" t="n">
        <x:v>209</x:v>
      </x:c>
      <x:c r="D210" s="120" t="n">
        <x:v>558</x:v>
      </x:c>
      <x:c r="E210" s="120" t="n">
        <x:v>557</x:v>
      </x:c>
      <x:c r="F210" s="120" t="n">
        <x:v>0</x:v>
      </x:c>
      <x:c r="G210" s="120" t="str">
        <x:v>Normal</x:v>
      </x:c>
      <x:c r="H210" s="120" t="str">
        <x:v>Routine</x:v>
      </x:c>
      <x:c r="I210" s="120" t="n">
        <x:v>1</x:v>
      </x:c>
      <x:c r="J210" s="120" t="str">
        <x:v>CADC0873</x:v>
      </x:c>
      <x:c r="K210" s="120" t="n">
        <x:v>1</x:v>
      </x:c>
      <x:c r="L210" s="120" t="n">
        <x:v>180</x:v>
      </x:c>
      <x:c r="M210" s="120" t="n">
        <x:v>181</x:v>
      </x:c>
      <x:c r="N210" s="127" t="n">
        <x:v>2.585714285714286</x:v>
      </x:c>
      <x:c r="O210" s="129" t="n">
        <x:f>'RGS_Ground_Run'!Q254</x:f>
        <x:v>35.11014058970716</x:v>
      </x:c>
      <x:c r="P210" s="129" t="n">
        <x:f>'Edge_Run'!O254</x:f>
        <x:v>17.95195699064226</x:v>
      </x:c>
      <x:c r="Q210" s="129" t="n">
        <x:f>O210-P210</x:f>
        <x:v>17.1581835990649</x:v>
      </x:c>
      <x:c r="R210" s="129" t="n">
        <x:f>'RGS_Ground_Run'!U254</x:f>
        <x:v>10.881930303430295</x:v>
      </x:c>
      <x:c r="S210" s="129" t="n">
        <x:f>'Edge_Run'!S254</x:f>
        <x:v>11.307326131811578</x:v>
      </x:c>
      <x:c r="T210" s="129" t="n">
        <x:f>'RGS_Ground_Run'!S254</x:f>
        <x:v>0</x:v>
      </x:c>
      <x:c r="U210" s="129" t="n">
        <x:f>'Edge_Run'!R254</x:f>
        <x:v>0</x:v>
      </x:c>
      <x:c r="V210" s="120" t="n">
        <x:f>'RGS_Ground_Run'!W254</x:f>
        <x:v>1</x:v>
      </x:c>
      <x:c r="W210" s="120" t="n">
        <x:f>'Edge_Run'!U254</x:f>
        <x:v>1</x:v>
      </x:c>
      <x:c r="X210" s="120" t="n">
        <x:f>'RGS_Ground_Run'!X254</x:f>
        <x:v>1</x:v>
      </x:c>
      <x:c r="Y210" s="120" t="n">
        <x:f>'Edge_Run'!V254</x:f>
        <x:v>1</x:v>
      </x:c>
      <x:c r="Z210" s="120" t="n">
        <x:f>Y210-X210</x:f>
        <x:v>0</x:v>
      </x:c>
      <x:c r="AA210" s="120" t="n">
        <x:f>1-V210</x:f>
        <x:v>0</x:v>
      </x:c>
      <x:c r="AB210" s="120" t="n">
        <x:f>1-W210</x:f>
        <x:v>0</x:v>
      </x:c>
      <x:c r="AC210" s="120" t="n">
        <x:f>'RGS_Ground_Run'!O254</x:f>
        <x:v>0.2082102862768913</x:v>
      </x:c>
      <x:c r="AD210" s="120" t="n">
        <x:f>'Edge_Run'!D254</x:f>
        <x:v>0.6246308588306739</x:v>
      </x:c>
      <x:c r="AE210" s="120" t="n">
        <x:f>'RGS_Ground_Run'!D254</x:f>
        <x:v>300</x:v>
      </x:c>
      <x:c r="AF210" s="120" t="n">
        <x:f>'Edge_Run'!H254</x:f>
        <x:v>75</x:v>
      </x:c>
    </x:row>
    <x:row r="211">
      <x:c r="A211" s="120" t="n">
        <x:v>3</x:v>
      </x:c>
      <x:c r="B211" s="120" t="n">
        <x:v>10</x:v>
      </x:c>
      <x:c r="C211" s="120" t="n">
        <x:v>210</x:v>
      </x:c>
      <x:c r="D211" s="120" t="n">
        <x:v>1233</x:v>
      </x:c>
      <x:c r="E211" s="120" t="n">
        <x:v>1232</x:v>
      </x:c>
      <x:c r="F211" s="120" t="n">
        <x:v>0</x:v>
      </x:c>
      <x:c r="G211" s="120" t="str">
        <x:v>Normal</x:v>
      </x:c>
      <x:c r="H211" s="120" t="str">
        <x:v>Routine</x:v>
      </x:c>
      <x:c r="I211" s="120" t="n">
        <x:v>1</x:v>
      </x:c>
      <x:c r="J211" s="120" t="str">
        <x:v>CADC0873</x:v>
      </x:c>
      <x:c r="K211" s="120" t="n">
        <x:v>5</x:v>
      </x:c>
      <x:c r="L211" s="120" t="n">
        <x:v>241</x:v>
      </x:c>
      <x:c r="M211" s="120" t="n">
        <x:v>49</x:v>
      </x:c>
      <x:c r="N211" s="127" t="n">
        <x:v>0.7</x:v>
      </x:c>
      <x:c r="O211" s="129" t="n">
        <x:f>'RGS_Ground_Run'!Q255</x:f>
        <x:v>52.57419940751129</x:v>
      </x:c>
      <x:c r="P211" s="129" t="n">
        <x:f>'Edge_Run'!O255</x:f>
        <x:v>15.095929145649734</x:v>
      </x:c>
      <x:c r="Q211" s="129" t="n">
        <x:f>O211-P211</x:f>
        <x:v>37.47827026186155</x:v>
      </x:c>
      <x:c r="R211" s="129" t="n">
        <x:f>'RGS_Ground_Run'!U255</x:f>
        <x:v>26.02590245843777</x:v>
      </x:c>
      <x:c r="S211" s="129" t="n">
        <x:f>'Edge_Run'!S255</x:f>
        <x:v>1.491038298429089</x:v>
      </x:c>
      <x:c r="T211" s="129" t="n">
        <x:f>'RGS_Ground_Run'!S255</x:f>
        <x:v>0</x:v>
      </x:c>
      <x:c r="U211" s="129" t="n">
        <x:f>'Edge_Run'!R255</x:f>
        <x:v>0</x:v>
      </x:c>
      <x:c r="V211" s="120" t="n">
        <x:f>'RGS_Ground_Run'!W255</x:f>
        <x:v>1</x:v>
      </x:c>
      <x:c r="W211" s="120" t="n">
        <x:f>'Edge_Run'!U255</x:f>
        <x:v>1</x:v>
      </x:c>
      <x:c r="X211" s="120" t="n">
        <x:f>'RGS_Ground_Run'!X255</x:f>
        <x:v>1</x:v>
      </x:c>
      <x:c r="Y211" s="120" t="n">
        <x:f>'Edge_Run'!V255</x:f>
        <x:v>1</x:v>
      </x:c>
      <x:c r="Z211" s="120" t="n">
        <x:f>Y211-X211</x:f>
        <x:v>0</x:v>
      </x:c>
      <x:c r="AA211" s="120" t="n">
        <x:f>1-V211</x:f>
        <x:v>0</x:v>
      </x:c>
      <x:c r="AB211" s="120" t="n">
        <x:f>1-W211</x:f>
        <x:v>0</x:v>
      </x:c>
      <x:c r="AC211" s="120" t="n">
        <x:f>'RGS_Ground_Run'!O255</x:f>
        <x:v>2.5282969490735496</x:v>
      </x:c>
      <x:c r="AD211" s="120" t="n">
        <x:f>'Edge_Run'!D255</x:f>
        <x:v>7.584890847220649</x:v>
      </x:c>
      <x:c r="AE211" s="120" t="n">
        <x:f>'RGS_Ground_Run'!D255</x:f>
        <x:v>300</x:v>
      </x:c>
      <x:c r="AF211" s="120" t="n">
        <x:f>'Edge_Run'!H255</x:f>
        <x:v>75</x:v>
      </x:c>
    </x:row>
    <x:row r="212">
      <x:c r="A212" s="120" t="n">
        <x:v>3</x:v>
      </x:c>
      <x:c r="B212" s="120" t="n">
        <x:v>11</x:v>
      </x:c>
      <x:c r="C212" s="120" t="n">
        <x:v>211</x:v>
      </x:c>
      <x:c r="D212" s="120" t="n">
        <x:v>1066</x:v>
      </x:c>
      <x:c r="E212" s="120" t="n">
        <x:v>1065</x:v>
      </x:c>
      <x:c r="F212" s="120" t="n">
        <x:v>0</x:v>
      </x:c>
      <x:c r="G212" s="120" t="str">
        <x:v>Normal</x:v>
      </x:c>
      <x:c r="H212" s="120" t="str">
        <x:v>Routine</x:v>
      </x:c>
      <x:c r="I212" s="120" t="n">
        <x:v>1</x:v>
      </x:c>
      <x:c r="J212" s="120" t="str">
        <x:v>CADC0888</x:v>
      </x:c>
      <x:c r="K212" s="120" t="n">
        <x:v>5</x:v>
      </x:c>
      <x:c r="L212" s="120" t="n">
        <x:v>45</x:v>
      </x:c>
      <x:c r="M212" s="120" t="n">
        <x:v>10</x:v>
      </x:c>
      <x:c r="N212" s="127" t="n">
        <x:v>0.14285714285714285</x:v>
      </x:c>
      <x:c r="O212" s="129" t="n">
        <x:f>'RGS_Ground_Run'!Q256</x:f>
        <x:v>64.86001907546068</x:v>
      </x:c>
      <x:c r="P212" s="129" t="n">
        <x:f>'Edge_Run'!O256</x:f>
        <x:v>10.610358223577009</x:v>
      </x:c>
      <x:c r="Q212" s="129" t="n">
        <x:f>O212-P212</x:f>
        <x:v>54.249660851883675</x:v>
      </x:c>
      <x:c r="R212" s="129" t="n">
        <x:f>'RGS_Ground_Run'!U256</x:f>
        <x:v>39.540331536365045</x:v>
      </x:c>
      <x:c r="S212" s="129" t="n">
        <x:f>'Edge_Run'!S256</x:f>
        <x:v>0.6912956062901117</x:v>
      </x:c>
      <x:c r="T212" s="129" t="n">
        <x:f>'RGS_Ground_Run'!S256</x:f>
        <x:v>0</x:v>
      </x:c>
      <x:c r="U212" s="129" t="n">
        <x:f>'Edge_Run'!R256</x:f>
        <x:v>0</x:v>
      </x:c>
      <x:c r="V212" s="120" t="n">
        <x:f>'RGS_Ground_Run'!W256</x:f>
        <x:v>1</x:v>
      </x:c>
      <x:c r="W212" s="120" t="n">
        <x:f>'Edge_Run'!U256</x:f>
        <x:v>1</x:v>
      </x:c>
      <x:c r="X212" s="120" t="n">
        <x:f>'RGS_Ground_Run'!X256</x:f>
        <x:v>1</x:v>
      </x:c>
      <x:c r="Y212" s="120" t="n">
        <x:f>'Edge_Run'!V256</x:f>
        <x:v>1</x:v>
      </x:c>
      <x:c r="Z212" s="120" t="n">
        <x:f>Y212-X212</x:f>
        <x:v>0</x:v>
      </x:c>
      <x:c r="AA212" s="120" t="n">
        <x:f>1-V212</x:f>
        <x:v>0</x:v>
      </x:c>
      <x:c r="AB212" s="120" t="n">
        <x:f>1-W212</x:f>
        <x:v>0</x:v>
      </x:c>
      <x:c r="AC212" s="120" t="n">
        <x:f>'RGS_Ground_Run'!O256</x:f>
        <x:v>1.2996875390956424</x:v>
      </x:c>
      <x:c r="AD212" s="120" t="n">
        <x:f>'Edge_Run'!D256</x:f>
        <x:v>3.899062617286927</x:v>
      </x:c>
      <x:c r="AE212" s="120" t="n">
        <x:f>'RGS_Ground_Run'!D256</x:f>
        <x:v>300</x:v>
      </x:c>
      <x:c r="AF212" s="120" t="n">
        <x:f>'Edge_Run'!H256</x:f>
        <x:v>75</x:v>
      </x:c>
    </x:row>
    <x:row r="213">
      <x:c r="A213" s="120" t="n">
        <x:v>3</x:v>
      </x:c>
      <x:c r="B213" s="120" t="n">
        <x:v>12</x:v>
      </x:c>
      <x:c r="C213" s="120" t="n">
        <x:v>212</x:v>
      </x:c>
      <x:c r="D213" s="120" t="n">
        <x:v>1795</x:v>
      </x:c>
      <x:c r="E213" s="120" t="n">
        <x:v>1794</x:v>
      </x:c>
      <x:c r="F213" s="120" t="n">
        <x:v>0</x:v>
      </x:c>
      <x:c r="G213" s="120" t="str">
        <x:v>Normal</x:v>
      </x:c>
      <x:c r="H213" s="120" t="str">
        <x:v>Routine</x:v>
      </x:c>
      <x:c r="I213" s="120" t="n">
        <x:v>1</x:v>
      </x:c>
      <x:c r="J213" s="120" t="str">
        <x:v>CADC0894</x:v>
      </x:c>
      <x:c r="K213" s="120" t="n">
        <x:v>1</x:v>
      </x:c>
      <x:c r="L213" s="120" t="n">
        <x:v>710</x:v>
      </x:c>
      <x:c r="M213" s="120" t="n">
        <x:v>711</x:v>
      </x:c>
      <x:c r="N213" s="127" t="n">
        <x:v>10.157142857142857</x:v>
      </x:c>
      <x:c r="O213" s="129" t="n">
        <x:f>'RGS_Ground_Run'!Q257</x:f>
        <x:v>41.95093028974475</x:v>
      </x:c>
      <x:c r="P213" s="129" t="n">
        <x:f>'Edge_Run'!O257</x:f>
        <x:v>15.186356240299915</x:v>
      </x:c>
      <x:c r="Q213" s="129" t="n">
        <x:f>O213-P213</x:f>
        <x:v>26.764574049444832</x:v>
      </x:c>
      <x:c r="R213" s="129" t="n">
        <x:f>'RGS_Ground_Run'!U257</x:f>
        <x:v>14.875478209644768</x:v>
      </x:c>
      <x:c r="S213" s="129" t="n">
        <x:f>'Edge_Run'!S257</x:f>
        <x:v>0</x:v>
      </x:c>
      <x:c r="T213" s="129" t="n">
        <x:f>'RGS_Ground_Run'!S257</x:f>
        <x:v>0</x:v>
      </x:c>
      <x:c r="U213" s="129" t="n">
        <x:f>'Edge_Run'!R257</x:f>
        <x:v>0</x:v>
      </x:c>
      <x:c r="V213" s="120" t="n">
        <x:f>'RGS_Ground_Run'!W257</x:f>
        <x:v>1</x:v>
      </x:c>
      <x:c r="W213" s="120" t="n">
        <x:f>'Edge_Run'!U257</x:f>
        <x:v>1</x:v>
      </x:c>
      <x:c r="X213" s="120" t="n">
        <x:f>'RGS_Ground_Run'!X257</x:f>
        <x:v>1</x:v>
      </x:c>
      <x:c r="Y213" s="120" t="n">
        <x:f>'Edge_Run'!V257</x:f>
        <x:v>1</x:v>
      </x:c>
      <x:c r="Z213" s="120" t="n">
        <x:f>Y213-X213</x:f>
        <x:v>0</x:v>
      </x:c>
      <x:c r="AA213" s="120" t="n">
        <x:f>1-V213</x:f>
        <x:v>0</x:v>
      </x:c>
      <x:c r="AB213" s="120" t="n">
        <x:f>1-W213</x:f>
        <x:v>0</x:v>
      </x:c>
      <x:c r="AC213" s="120" t="n">
        <x:f>'RGS_Ground_Run'!O257</x:f>
        <x:v>3.0554520800999727</x:v>
      </x:c>
      <x:c r="AD213" s="120" t="n">
        <x:f>'Edge_Run'!D257</x:f>
        <x:v>9.166356240299919</x:v>
      </x:c>
      <x:c r="AE213" s="120" t="n">
        <x:f>'RGS_Ground_Run'!D257</x:f>
        <x:v>300</x:v>
      </x:c>
      <x:c r="AF213" s="120" t="n">
        <x:f>'Edge_Run'!H257</x:f>
        <x:v>75</x:v>
      </x:c>
    </x:row>
    <x:row r="214">
      <x:c r="A214" s="120" t="n">
        <x:v>3</x:v>
      </x:c>
      <x:c r="B214" s="120" t="n">
        <x:v>13</x:v>
      </x:c>
      <x:c r="C214" s="120" t="n">
        <x:v>213</x:v>
      </x:c>
      <x:c r="D214" s="120" t="n">
        <x:v>527</x:v>
      </x:c>
      <x:c r="E214" s="120" t="n">
        <x:v>526</x:v>
      </x:c>
      <x:c r="F214" s="120" t="n">
        <x:v>1</x:v>
      </x:c>
      <x:c r="G214" s="120" t="str">
        <x:v>Anomalous</x:v>
      </x:c>
      <x:c r="H214" s="120" t="str">
        <x:v>Priority</x:v>
      </x:c>
      <x:c r="I214" s="120" t="n">
        <x:v>1</x:v>
      </x:c>
      <x:c r="J214" s="120" t="str">
        <x:v>CADC0873</x:v>
      </x:c>
      <x:c r="K214" s="120" t="n">
        <x:v>1</x:v>
      </x:c>
      <x:c r="L214" s="120" t="n">
        <x:v>169</x:v>
      </x:c>
      <x:c r="M214" s="120" t="n">
        <x:v>170</x:v>
      </x:c>
      <x:c r="N214" s="127" t="n">
        <x:v>2.4285714285714284</x:v>
      </x:c>
      <x:c r="O214" s="129" t="n">
        <x:f>'RGS_Ground_Run'!Q258</x:f>
        <x:v>25.093586253106537</x:v>
      </x:c>
      <x:c r="P214" s="129" t="n">
        <x:f>'Edge_Run'!O258</x:f>
        <x:v>9.240758759319647</x:v>
      </x:c>
      <x:c r="Q214" s="129" t="n">
        <x:f>O214-P214</x:f>
        <x:v>15.85282749378689</x:v>
      </x:c>
      <x:c r="R214" s="129" t="n">
        <x:f>'RGS_Ground_Run'!U258</x:f>
        <x:v>0</x:v>
      </x:c>
      <x:c r="S214" s="129" t="n">
        <x:f>'Edge_Run'!S258</x:f>
        <x:v>0</x:v>
      </x:c>
      <x:c r="T214" s="129" t="n">
        <x:f>'RGS_Ground_Run'!S258</x:f>
        <x:v>0</x:v>
      </x:c>
      <x:c r="U214" s="129" t="n">
        <x:f>'Edge_Run'!R258</x:f>
        <x:v>0</x:v>
      </x:c>
      <x:c r="V214" s="120" t="n">
        <x:f>'RGS_Ground_Run'!W258</x:f>
        <x:v>1</x:v>
      </x:c>
      <x:c r="W214" s="120" t="n">
        <x:f>'Edge_Run'!U258</x:f>
        <x:v>1</x:v>
      </x:c>
      <x:c r="X214" s="120" t="n">
        <x:f>'RGS_Ground_Run'!X258</x:f>
        <x:v>1</x:v>
      </x:c>
      <x:c r="Y214" s="120" t="n">
        <x:f>'Edge_Run'!V258</x:f>
        <x:v>1</x:v>
      </x:c>
      <x:c r="Z214" s="120" t="n">
        <x:f>Y214-X214</x:f>
        <x:v>0</x:v>
      </x:c>
      <x:c r="AA214" s="120" t="n">
        <x:f>1-V214</x:f>
        <x:v>0</x:v>
      </x:c>
      <x:c r="AB214" s="120" t="n">
        <x:f>1-W214</x:f>
        <x:v>0</x:v>
      </x:c>
      <x:c r="AC214" s="120" t="n">
        <x:f>'RGS_Ground_Run'!O258</x:f>
        <x:v>1.073586253106565</x:v>
      </x:c>
      <x:c r="AD214" s="120" t="n">
        <x:f>'Edge_Run'!D258</x:f>
        <x:v>3.220758759319695</x:v>
      </x:c>
      <x:c r="AE214" s="120" t="n">
        <x:f>'RGS_Ground_Run'!D258</x:f>
        <x:v>300</x:v>
      </x:c>
      <x:c r="AF214" s="120" t="n">
        <x:f>'Edge_Run'!H258</x:f>
        <x:v>75</x:v>
      </x:c>
    </x:row>
    <x:row r="215">
      <x:c r="A215" s="120" t="n">
        <x:v>3</x:v>
      </x:c>
      <x:c r="B215" s="120" t="n">
        <x:v>14</x:v>
      </x:c>
      <x:c r="C215" s="120" t="n">
        <x:v>214</x:v>
      </x:c>
      <x:c r="D215" s="120" t="n">
        <x:v>221</x:v>
      </x:c>
      <x:c r="E215" s="120" t="n">
        <x:v>220</x:v>
      </x:c>
      <x:c r="F215" s="120" t="n">
        <x:v>0</x:v>
      </x:c>
      <x:c r="G215" s="120" t="str">
        <x:v>Normal</x:v>
      </x:c>
      <x:c r="H215" s="120" t="str">
        <x:v>Routine</x:v>
      </x:c>
      <x:c r="I215" s="120" t="n">
        <x:v>1</x:v>
      </x:c>
      <x:c r="J215" s="120" t="str">
        <x:v>CADC0892</x:v>
      </x:c>
      <x:c r="K215" s="120" t="n">
        <x:v>5</x:v>
      </x:c>
      <x:c r="L215" s="120" t="n">
        <x:v>250</x:v>
      </x:c>
      <x:c r="M215" s="120" t="n">
        <x:v>52</x:v>
      </x:c>
      <x:c r="N215" s="127" t="n">
        <x:v>0.7428571428571429</x:v>
      </x:c>
      <x:c r="O215" s="129" t="n">
        <x:f>'RGS_Ground_Run'!Q259</x:f>
        <x:v>138.8691635695859</x:v>
      </x:c>
      <x:c r="P215" s="129" t="n">
        <x:f>'Edge_Run'!O259</x:f>
        <x:v>119.4876224593603</x:v>
      </x:c>
      <x:c r="Q215" s="129" t="n">
        <x:f>O215-P215</x:f>
        <x:v>19.381541110225612</x:v>
      </x:c>
      <x:c r="R215" s="129" t="n">
        <x:f>'RGS_Ground_Run'!U259</x:f>
        <x:v>113.46762245936031</x:v>
      </x:c>
      <x:c r="S215" s="129" t="n">
        <x:f>'Edge_Run'!S259</x:f>
        <x:v>109.32299912868336</x:v>
      </x:c>
      <x:c r="T215" s="129" t="n">
        <x:f>'RGS_Ground_Run'!S259</x:f>
        <x:v>113.46762245936031</x:v>
      </x:c>
      <x:c r="U215" s="129" t="n">
        <x:f>'Edge_Run'!R259</x:f>
        <x:v>109.32299912868336</x:v>
      </x:c>
      <x:c r="V215" s="120" t="n">
        <x:f>'RGS_Ground_Run'!W259</x:f>
        <x:v>1</x:v>
      </x:c>
      <x:c r="W215" s="120" t="n">
        <x:f>'Edge_Run'!U259</x:f>
        <x:v>1</x:v>
      </x:c>
      <x:c r="X215" s="120" t="n">
        <x:f>'RGS_Ground_Run'!X259</x:f>
        <x:v>0</x:v>
      </x:c>
      <x:c r="Y215" s="120" t="n">
        <x:f>'Edge_Run'!V259</x:f>
        <x:v>1</x:v>
      </x:c>
      <x:c r="Z215" s="120" t="n">
        <x:f>Y215-X215</x:f>
        <x:v>1</x:v>
      </x:c>
      <x:c r="AA215" s="120" t="n">
        <x:f>1-V215</x:f>
        <x:v>0</x:v>
      </x:c>
      <x:c r="AB215" s="120" t="n">
        <x:f>1-W215</x:f>
        <x:v>0</x:v>
      </x:c>
      <x:c r="AC215" s="120" t="n">
        <x:f>'RGS_Ground_Run'!O259</x:f>
        <x:v>1.381541110225642</x:v>
      </x:c>
      <x:c r="AD215" s="120" t="n">
        <x:f>'Edge_Run'!D259</x:f>
        <x:v>4.144623330676926</x:v>
      </x:c>
      <x:c r="AE215" s="120" t="n">
        <x:f>'RGS_Ground_Run'!D259</x:f>
        <x:v>300</x:v>
      </x:c>
      <x:c r="AF215" s="120" t="n">
        <x:f>'Edge_Run'!H259</x:f>
        <x:v>75</x:v>
      </x:c>
    </x:row>
    <x:row r="216">
      <x:c r="A216" s="120" t="n">
        <x:v>3</x:v>
      </x:c>
      <x:c r="B216" s="120" t="n">
        <x:v>15</x:v>
      </x:c>
      <x:c r="C216" s="120" t="n">
        <x:v>215</x:v>
      </x:c>
      <x:c r="D216" s="120" t="n">
        <x:v>154</x:v>
      </x:c>
      <x:c r="E216" s="120" t="n">
        <x:v>153</x:v>
      </x:c>
      <x:c r="F216" s="120" t="n">
        <x:v>0</x:v>
      </x:c>
      <x:c r="G216" s="120" t="str">
        <x:v>Normal</x:v>
      </x:c>
      <x:c r="H216" s="120" t="str">
        <x:v>Routine</x:v>
      </x:c>
      <x:c r="I216" s="120" t="n">
        <x:v>1</x:v>
      </x:c>
      <x:c r="J216" s="120" t="str">
        <x:v>CADC0872</x:v>
      </x:c>
      <x:c r="K216" s="120" t="n">
        <x:v>1</x:v>
      </x:c>
      <x:c r="L216" s="120" t="n">
        <x:v>219</x:v>
      </x:c>
      <x:c r="M216" s="120" t="n">
        <x:v>220</x:v>
      </x:c>
      <x:c r="N216" s="127" t="n">
        <x:v>3.142857142857143</x:v>
      </x:c>
      <x:c r="O216" s="129" t="n">
        <x:f>'RGS_Ground_Run'!Q260</x:f>
        <x:v>104.63887520180003</x:v>
      </x:c>
      <x:c r="P216" s="129" t="n">
        <x:f>'Edge_Run'!O260</x:f>
        <x:v>65.65590896819458</x:v>
      </x:c>
      <x:c r="Q216" s="129" t="n">
        <x:f>O216-P216</x:f>
        <x:v>38.98296623360545</x:v>
      </x:c>
      <x:c r="R216" s="129" t="n">
        <x:f>'RGS_Ground_Run'!U260</x:f>
        <x:v>77.6359089681946</x:v>
      </x:c>
      <x:c r="S216" s="129" t="n">
        <x:f>'Edge_Run'!S260</x:f>
        <x:v>50.687010267378355</x:v>
      </x:c>
      <x:c r="T216" s="129" t="n">
        <x:f>'RGS_Ground_Run'!S260</x:f>
        <x:v>0</x:v>
      </x:c>
      <x:c r="U216" s="129" t="n">
        <x:f>'Edge_Run'!R260</x:f>
        <x:v>0</x:v>
      </x:c>
      <x:c r="V216" s="120" t="n">
        <x:f>'RGS_Ground_Run'!W260</x:f>
        <x:v>1</x:v>
      </x:c>
      <x:c r="W216" s="120" t="n">
        <x:f>'Edge_Run'!U260</x:f>
        <x:v>1</x:v>
      </x:c>
      <x:c r="X216" s="120" t="n">
        <x:f>'RGS_Ground_Run'!X260</x:f>
        <x:v>1</x:v>
      </x:c>
      <x:c r="Y216" s="120" t="n">
        <x:f>'Edge_Run'!V260</x:f>
        <x:v>1</x:v>
      </x:c>
      <x:c r="Z216" s="120" t="n">
        <x:f>Y216-X216</x:f>
        <x:v>0</x:v>
      </x:c>
      <x:c r="AA216" s="120" t="n">
        <x:f>1-V216</x:f>
        <x:v>0</x:v>
      </x:c>
      <x:c r="AB216" s="120" t="n">
        <x:f>1-W216</x:f>
        <x:v>0</x:v>
      </x:c>
      <x:c r="AC216" s="120" t="n">
        <x:f>'RGS_Ground_Run'!O260</x:f>
        <x:v>2.982966233605431</x:v>
      </x:c>
      <x:c r="AD216" s="120" t="n">
        <x:f>'Edge_Run'!D260</x:f>
        <x:v>8.948898700816292</x:v>
      </x:c>
      <x:c r="AE216" s="120" t="n">
        <x:f>'RGS_Ground_Run'!D260</x:f>
        <x:v>300</x:v>
      </x:c>
      <x:c r="AF216" s="120" t="n">
        <x:f>'Edge_Run'!H260</x:f>
        <x:v>75</x:v>
      </x:c>
    </x:row>
    <x:row r="217">
      <x:c r="A217" s="120" t="n">
        <x:v>3</x:v>
      </x:c>
      <x:c r="B217" s="120" t="n">
        <x:v>16</x:v>
      </x:c>
      <x:c r="C217" s="120" t="n">
        <x:v>216</x:v>
      </x:c>
      <x:c r="D217" s="120" t="n">
        <x:v>1110</x:v>
      </x:c>
      <x:c r="E217" s="120" t="n">
        <x:v>1109</x:v>
      </x:c>
      <x:c r="F217" s="120" t="n">
        <x:v>0</x:v>
      </x:c>
      <x:c r="G217" s="120" t="str">
        <x:v>Normal</x:v>
      </x:c>
      <x:c r="H217" s="120" t="str">
        <x:v>Routine</x:v>
      </x:c>
      <x:c r="I217" s="120" t="n">
        <x:v>1</x:v>
      </x:c>
      <x:c r="J217" s="120" t="str">
        <x:v>CADC0894</x:v>
      </x:c>
      <x:c r="K217" s="120" t="n">
        <x:v>5</x:v>
      </x:c>
      <x:c r="L217" s="120" t="n">
        <x:v>210</x:v>
      </x:c>
      <x:c r="M217" s="120" t="n">
        <x:v>43</x:v>
      </x:c>
      <x:c r="N217" s="127" t="n">
        <x:v>0.6142857142857143</x:v>
      </x:c>
      <x:c r="O217" s="129" t="n">
        <x:f>'RGS_Ground_Run'!Q261</x:f>
        <x:v>42.597328907149745</x:v>
      </x:c>
      <x:c r="P217" s="129" t="n">
        <x:f>'Edge_Run'!O261</x:f>
        <x:v>6.701610697319552</x:v>
      </x:c>
      <x:c r="Q217" s="129" t="n">
        <x:f>O217-P217</x:f>
        <x:v>35.89571820983019</x:v>
      </x:c>
      <x:c r="R217" s="129" t="n">
        <x:f>'RGS_Ground_Run'!U261</x:f>
        <x:v>18.35012534137661</x:v>
      </x:c>
      <x:c r="S217" s="129" t="n">
        <x:f>'Edge_Run'!S261</x:f>
        <x:v>0</x:v>
      </x:c>
      <x:c r="T217" s="129" t="n">
        <x:f>'RGS_Ground_Run'!S261</x:f>
        <x:v>0</x:v>
      </x:c>
      <x:c r="U217" s="129" t="n">
        <x:f>'Edge_Run'!R261</x:f>
        <x:v>0</x:v>
      </x:c>
      <x:c r="V217" s="120" t="n">
        <x:f>'RGS_Ground_Run'!W261</x:f>
        <x:v>1</x:v>
      </x:c>
      <x:c r="W217" s="120" t="n">
        <x:f>'Edge_Run'!U261</x:f>
        <x:v>1</x:v>
      </x:c>
      <x:c r="X217" s="120" t="n">
        <x:f>'RGS_Ground_Run'!X261</x:f>
        <x:v>1</x:v>
      </x:c>
      <x:c r="Y217" s="120" t="n">
        <x:f>'Edge_Run'!V261</x:f>
        <x:v>1</x:v>
      </x:c>
      <x:c r="Z217" s="120" t="n">
        <x:f>Y217-X217</x:f>
        <x:v>0</x:v>
      </x:c>
      <x:c r="AA217" s="120" t="n">
        <x:f>1-V217</x:f>
        <x:v>0</x:v>
      </x:c>
      <x:c r="AB217" s="120" t="n">
        <x:f>1-W217</x:f>
        <x:v>0</x:v>
      </x:c>
      <x:c r="AC217" s="120" t="n">
        <x:f>'RGS_Ground_Run'!O261</x:f>
        <x:v>0.22720356577320372</x:v>
      </x:c>
      <x:c r="AD217" s="120" t="n">
        <x:f>'Edge_Run'!D261</x:f>
        <x:v>0.6816106973196112</x:v>
      </x:c>
      <x:c r="AE217" s="120" t="n">
        <x:f>'RGS_Ground_Run'!D261</x:f>
        <x:v>300</x:v>
      </x:c>
      <x:c r="AF217" s="120" t="n">
        <x:f>'Edge_Run'!H261</x:f>
        <x:v>75</x:v>
      </x:c>
    </x:row>
    <x:row r="218">
      <x:c r="A218" s="120" t="n">
        <x:v>3</x:v>
      </x:c>
      <x:c r="B218" s="120" t="n">
        <x:v>17</x:v>
      </x:c>
      <x:c r="C218" s="120" t="n">
        <x:v>217</x:v>
      </x:c>
      <x:c r="D218" s="120" t="n">
        <x:v>762</x:v>
      </x:c>
      <x:c r="E218" s="120" t="n">
        <x:v>761</x:v>
      </x:c>
      <x:c r="F218" s="120" t="n">
        <x:v>0</x:v>
      </x:c>
      <x:c r="G218" s="120" t="str">
        <x:v>Normal</x:v>
      </x:c>
      <x:c r="H218" s="120" t="str">
        <x:v>Routine</x:v>
      </x:c>
      <x:c r="I218" s="120" t="n">
        <x:v>0</x:v>
      </x:c>
      <x:c r="J218" s="120" t="str">
        <x:v>CADC0874</x:v>
      </x:c>
      <x:c r="K218" s="120" t="n">
        <x:v>5</x:v>
      </x:c>
      <x:c r="L218" s="120" t="n">
        <x:v>215</x:v>
      </x:c>
      <x:c r="M218" s="120" t="n">
        <x:v>44</x:v>
      </x:c>
      <x:c r="N218" s="127" t="n">
        <x:v>0.6285714285714286</x:v>
      </x:c>
      <x:c r="O218" s="129" t="n">
        <x:f>'RGS_Ground_Run'!Q262</x:f>
        <x:v>52.23028676660931</x:v>
      </x:c>
      <x:c r="P218" s="129" t="n">
        <x:f>'Edge_Run'!O262</x:f>
        <x:v>6.587053014154776</x:v>
      </x:c>
      <x:c r="Q218" s="129" t="n">
        <x:f>O218-P218</x:f>
        <x:v>45.643233752454535</x:v>
      </x:c>
      <x:c r="R218" s="129" t="n">
        <x:f>'RGS_Ground_Run'!U262</x:f>
        <x:v>28.021269095224397</x:v>
      </x:c>
      <x:c r="S218" s="129" t="n">
        <x:f>'Edge_Run'!S262</x:f>
        <x:v>0</x:v>
      </x:c>
      <x:c r="T218" s="129" t="n">
        <x:f>'RGS_Ground_Run'!S262</x:f>
        <x:v>0</x:v>
      </x:c>
      <x:c r="U218" s="129" t="n">
        <x:f>'Edge_Run'!R262</x:f>
        <x:v>0</x:v>
      </x:c>
      <x:c r="V218" s="120" t="n">
        <x:f>'RGS_Ground_Run'!W262</x:f>
        <x:v>1</x:v>
      </x:c>
      <x:c r="W218" s="120" t="n">
        <x:f>'Edge_Run'!U262</x:f>
        <x:v>1</x:v>
      </x:c>
      <x:c r="X218" s="120" t="n">
        <x:f>'RGS_Ground_Run'!X262</x:f>
        <x:v>1</x:v>
      </x:c>
      <x:c r="Y218" s="120" t="n">
        <x:f>'Edge_Run'!V262</x:f>
        <x:v>1</x:v>
      </x:c>
      <x:c r="Z218" s="120" t="n">
        <x:f>Y218-X218</x:f>
        <x:v>0</x:v>
      </x:c>
      <x:c r="AA218" s="120" t="n">
        <x:f>1-V218</x:f>
        <x:v>0</x:v>
      </x:c>
      <x:c r="AB218" s="120" t="n">
        <x:f>1-W218</x:f>
        <x:v>0</x:v>
      </x:c>
      <x:c r="AC218" s="120" t="n">
        <x:f>'RGS_Ground_Run'!O262</x:f>
        <x:v>0.18901767138492964</x:v>
      </x:c>
      <x:c r="AD218" s="120" t="n">
        <x:f>'Edge_Run'!D262</x:f>
        <x:v>0.5670530141547889</x:v>
      </x:c>
      <x:c r="AE218" s="120" t="n">
        <x:f>'RGS_Ground_Run'!D262</x:f>
        <x:v>300</x:v>
      </x:c>
      <x:c r="AF218" s="120" t="n">
        <x:f>'Edge_Run'!H262</x:f>
        <x:v>75</x:v>
      </x:c>
    </x:row>
    <x:row r="219">
      <x:c r="A219" s="120" t="n">
        <x:v>3</x:v>
      </x:c>
      <x:c r="B219" s="120" t="n">
        <x:v>18</x:v>
      </x:c>
      <x:c r="C219" s="120" t="n">
        <x:v>218</x:v>
      </x:c>
      <x:c r="D219" s="120" t="n">
        <x:v>1763</x:v>
      </x:c>
      <x:c r="E219" s="120" t="n">
        <x:v>1762</x:v>
      </x:c>
      <x:c r="F219" s="120" t="n">
        <x:v>0</x:v>
      </x:c>
      <x:c r="G219" s="120" t="str">
        <x:v>Normal</x:v>
      </x:c>
      <x:c r="H219" s="120" t="str">
        <x:v>Routine</x:v>
      </x:c>
      <x:c r="I219" s="120" t="n">
        <x:v>1</x:v>
      </x:c>
      <x:c r="J219" s="120" t="str">
        <x:v>CADC0894</x:v>
      </x:c>
      <x:c r="K219" s="120" t="n">
        <x:v>1</x:v>
      </x:c>
      <x:c r="L219" s="120" t="n">
        <x:v>376</x:v>
      </x:c>
      <x:c r="M219" s="120" t="n">
        <x:v>377</x:v>
      </x:c>
      <x:c r="N219" s="127" t="n">
        <x:v>5.385714285714286</x:v>
      </x:c>
      <x:c r="O219" s="129" t="n">
        <x:f>'RGS_Ground_Run'!Q263</x:f>
        <x:v>29.29107804610169</x:v>
      </x:c>
      <x:c r="P219" s="129" t="n">
        <x:f>'Edge_Run'!O263</x:f>
        <x:v>21.833234138304988</x:v>
      </x:c>
      <x:c r="Q219" s="129" t="n">
        <x:f>O219-P219</x:f>
        <x:v>7.4578439077967005</x:v>
      </x:c>
      <x:c r="R219" s="129" t="n">
        <x:f>'RGS_Ground_Run'!U263</x:f>
        <x:v>0</x:v>
      </x:c>
      <x:c r="S219" s="129" t="n">
        <x:f>'Edge_Run'!S263</x:f>
        <x:v>0</x:v>
      </x:c>
      <x:c r="T219" s="129" t="n">
        <x:f>'RGS_Ground_Run'!S263</x:f>
        <x:v>0</x:v>
      </x:c>
      <x:c r="U219" s="129" t="n">
        <x:f>'Edge_Run'!R263</x:f>
        <x:v>0</x:v>
      </x:c>
      <x:c r="V219" s="120" t="n">
        <x:f>'RGS_Ground_Run'!W263</x:f>
        <x:v>1</x:v>
      </x:c>
      <x:c r="W219" s="120" t="n">
        <x:f>'Edge_Run'!U263</x:f>
        <x:v>1</x:v>
      </x:c>
      <x:c r="X219" s="120" t="n">
        <x:f>'RGS_Ground_Run'!X263</x:f>
        <x:v>1</x:v>
      </x:c>
      <x:c r="Y219" s="120" t="n">
        <x:f>'Edge_Run'!V263</x:f>
        <x:v>1</x:v>
      </x:c>
      <x:c r="Z219" s="120" t="n">
        <x:f>Y219-X219</x:f>
        <x:v>0</x:v>
      </x:c>
      <x:c r="AA219" s="120" t="n">
        <x:f>1-V219</x:f>
        <x:v>0</x:v>
      </x:c>
      <x:c r="AB219" s="120" t="n">
        <x:f>1-W219</x:f>
        <x:v>0</x:v>
      </x:c>
      <x:c r="AC219" s="120" t="n">
        <x:f>'RGS_Ground_Run'!O263</x:f>
        <x:v>5.271078046101686</x:v>
      </x:c>
      <x:c r="AD219" s="120" t="n">
        <x:f>'Edge_Run'!D263</x:f>
        <x:v>15.81323413830506</x:v>
      </x:c>
      <x:c r="AE219" s="120" t="n">
        <x:f>'RGS_Ground_Run'!D263</x:f>
        <x:v>300</x:v>
      </x:c>
      <x:c r="AF219" s="120" t="n">
        <x:f>'Edge_Run'!H263</x:f>
        <x:v>75</x:v>
      </x:c>
    </x:row>
    <x:row r="220">
      <x:c r="A220" s="120" t="n">
        <x:v>3</x:v>
      </x:c>
      <x:c r="B220" s="120" t="n">
        <x:v>19</x:v>
      </x:c>
      <x:c r="C220" s="120" t="n">
        <x:v>219</x:v>
      </x:c>
      <x:c r="D220" s="120" t="n">
        <x:v>347</x:v>
      </x:c>
      <x:c r="E220" s="120" t="n">
        <x:v>346</x:v>
      </x:c>
      <x:c r="F220" s="120" t="n">
        <x:v>0</x:v>
      </x:c>
      <x:c r="G220" s="120" t="str">
        <x:v>Normal</x:v>
      </x:c>
      <x:c r="H220" s="120" t="str">
        <x:v>Routine</x:v>
      </x:c>
      <x:c r="I220" s="120" t="n">
        <x:v>1</x:v>
      </x:c>
      <x:c r="J220" s="120" t="str">
        <x:v>CADC0884</x:v>
      </x:c>
      <x:c r="K220" s="120" t="n">
        <x:v>5</x:v>
      </x:c>
      <x:c r="L220" s="120" t="n">
        <x:v>480</x:v>
      </x:c>
      <x:c r="M220" s="120" t="n">
        <x:v>97</x:v>
      </x:c>
      <x:c r="N220" s="127" t="n">
        <x:v>1.3857142857142857</x:v>
      </x:c>
      <x:c r="O220" s="129" t="n">
        <x:f>'RGS_Ground_Run'!Q264</x:f>
        <x:v>25.073170790394215</x:v>
      </x:c>
      <x:c r="P220" s="129" t="n">
        <x:f>'Edge_Run'!O264</x:f>
        <x:v>9.179512371182568</x:v>
      </x:c>
      <x:c r="Q220" s="129" t="n">
        <x:f>O220-P220</x:f>
        <x:v>15.893658419211647</x:v>
      </x:c>
      <x:c r="R220" s="129" t="n">
        <x:f>'RGS_Ground_Run'!U264</x:f>
        <x:v>0</x:v>
      </x:c>
      <x:c r="S220" s="129" t="n">
        <x:f>'Edge_Run'!S264</x:f>
        <x:v>0</x:v>
      </x:c>
      <x:c r="T220" s="129" t="n">
        <x:f>'RGS_Ground_Run'!S264</x:f>
        <x:v>0</x:v>
      </x:c>
      <x:c r="U220" s="129" t="n">
        <x:f>'Edge_Run'!R264</x:f>
        <x:v>0</x:v>
      </x:c>
      <x:c r="V220" s="120" t="n">
        <x:f>'RGS_Ground_Run'!W264</x:f>
        <x:v>1</x:v>
      </x:c>
      <x:c r="W220" s="120" t="n">
        <x:f>'Edge_Run'!U264</x:f>
        <x:v>1</x:v>
      </x:c>
      <x:c r="X220" s="120" t="n">
        <x:f>'RGS_Ground_Run'!X264</x:f>
        <x:v>1</x:v>
      </x:c>
      <x:c r="Y220" s="120" t="n">
        <x:f>'Edge_Run'!V264</x:f>
        <x:v>1</x:v>
      </x:c>
      <x:c r="Z220" s="120" t="n">
        <x:f>Y220-X220</x:f>
        <x:v>0</x:v>
      </x:c>
      <x:c r="AA220" s="120" t="n">
        <x:f>1-V220</x:f>
        <x:v>0</x:v>
      </x:c>
      <x:c r="AB220" s="120" t="n">
        <x:f>1-W220</x:f>
        <x:v>0</x:v>
      </x:c>
      <x:c r="AC220" s="120" t="n">
        <x:f>'RGS_Ground_Run'!O264</x:f>
        <x:v>1.0531707903941963</x:v>
      </x:c>
      <x:c r="AD220" s="120" t="n">
        <x:f>'Edge_Run'!D264</x:f>
        <x:v>3.159512371182589</x:v>
      </x:c>
      <x:c r="AE220" s="120" t="n">
        <x:f>'RGS_Ground_Run'!D264</x:f>
        <x:v>300</x:v>
      </x:c>
      <x:c r="AF220" s="120" t="n">
        <x:f>'Edge_Run'!H264</x:f>
        <x:v>75</x:v>
      </x:c>
    </x:row>
    <x:row r="221">
      <x:c r="A221" s="120" t="n">
        <x:v>3</x:v>
      </x:c>
      <x:c r="B221" s="120" t="n">
        <x:v>20</x:v>
      </x:c>
      <x:c r="C221" s="120" t="n">
        <x:v>220</x:v>
      </x:c>
      <x:c r="D221" s="120" t="n">
        <x:v>1536</x:v>
      </x:c>
      <x:c r="E221" s="120" t="n">
        <x:v>1535</x:v>
      </x:c>
      <x:c r="F221" s="120" t="n">
        <x:v>0</x:v>
      </x:c>
      <x:c r="G221" s="120" t="str">
        <x:v>Normal</x:v>
      </x:c>
      <x:c r="H221" s="120" t="str">
        <x:v>Routine</x:v>
      </x:c>
      <x:c r="I221" s="120" t="n">
        <x:v>1</x:v>
      </x:c>
      <x:c r="J221" s="120" t="str">
        <x:v>CADC0888</x:v>
      </x:c>
      <x:c r="K221" s="120" t="n">
        <x:v>5</x:v>
      </x:c>
      <x:c r="L221" s="120" t="n">
        <x:v>235</x:v>
      </x:c>
      <x:c r="M221" s="120" t="n">
        <x:v>48</x:v>
      </x:c>
      <x:c r="N221" s="127" t="n">
        <x:v>0.6857142857142857</x:v>
      </x:c>
      <x:c r="O221" s="129" t="n">
        <x:f>'RGS_Ground_Run'!Q265</x:f>
        <x:v>29.207019872721276</x:v>
      </x:c>
      <x:c r="P221" s="129" t="n">
        <x:f>'Edge_Run'!O265</x:f>
        <x:v>15.237117946045032</x:v>
      </x:c>
      <x:c r="Q221" s="129" t="n">
        <x:f>O221-P221</x:f>
        <x:v>13.969901926676243</x:v>
      </x:c>
      <x:c r="R221" s="129" t="n">
        <x:f>'RGS_Ground_Run'!U265</x:f>
        <x:v>2.1146472240395724</x:v>
      </x:c>
      <x:c r="S221" s="129" t="n">
        <x:f>'Edge_Run'!S265</x:f>
        <x:v>0</x:v>
      </x:c>
      <x:c r="T221" s="129" t="n">
        <x:f>'RGS_Ground_Run'!S265</x:f>
        <x:v>0</x:v>
      </x:c>
      <x:c r="U221" s="129" t="n">
        <x:f>'Edge_Run'!R265</x:f>
        <x:v>0</x:v>
      </x:c>
      <x:c r="V221" s="120" t="n">
        <x:f>'RGS_Ground_Run'!W265</x:f>
        <x:v>1</x:v>
      </x:c>
      <x:c r="W221" s="120" t="n">
        <x:f>'Edge_Run'!U265</x:f>
        <x:v>1</x:v>
      </x:c>
      <x:c r="X221" s="120" t="n">
        <x:f>'RGS_Ground_Run'!X265</x:f>
        <x:v>1</x:v>
      </x:c>
      <x:c r="Y221" s="120" t="n">
        <x:f>'Edge_Run'!V265</x:f>
        <x:v>1</x:v>
      </x:c>
      <x:c r="Z221" s="120" t="n">
        <x:f>Y221-X221</x:f>
        <x:v>0</x:v>
      </x:c>
      <x:c r="AA221" s="120" t="n">
        <x:f>1-V221</x:f>
        <x:v>0</x:v>
      </x:c>
      <x:c r="AB221" s="120" t="n">
        <x:f>1-W221</x:f>
        <x:v>0</x:v>
      </x:c>
      <x:c r="AC221" s="120" t="n">
        <x:f>'RGS_Ground_Run'!O265</x:f>
        <x:v>3.072372648681691</x:v>
      </x:c>
      <x:c r="AD221" s="120" t="n">
        <x:f>'Edge_Run'!D265</x:f>
        <x:v>9.217117946045073</x:v>
      </x:c>
      <x:c r="AE221" s="120" t="n">
        <x:f>'RGS_Ground_Run'!D265</x:f>
        <x:v>300</x:v>
      </x:c>
      <x:c r="AF221" s="120" t="n">
        <x:f>'Edge_Run'!H265</x:f>
        <x:v>75</x:v>
      </x:c>
    </x:row>
    <x:row r="222">
      <x:c r="A222" s="120" t="n">
        <x:v>3</x:v>
      </x:c>
      <x:c r="B222" s="120" t="n">
        <x:v>21</x:v>
      </x:c>
      <x:c r="C222" s="120" t="n">
        <x:v>221</x:v>
      </x:c>
      <x:c r="D222" s="120" t="n">
        <x:v>1453</x:v>
      </x:c>
      <x:c r="E222" s="120" t="n">
        <x:v>1452</x:v>
      </x:c>
      <x:c r="F222" s="120" t="n">
        <x:v>0</x:v>
      </x:c>
      <x:c r="G222" s="120" t="str">
        <x:v>Normal</x:v>
      </x:c>
      <x:c r="H222" s="120" t="str">
        <x:v>Routine</x:v>
      </x:c>
      <x:c r="I222" s="120" t="n">
        <x:v>1</x:v>
      </x:c>
      <x:c r="J222" s="120" t="str">
        <x:v>CADC0873</x:v>
      </x:c>
      <x:c r="K222" s="120" t="n">
        <x:v>5</x:v>
      </x:c>
      <x:c r="L222" s="120" t="n">
        <x:v>80</x:v>
      </x:c>
      <x:c r="M222" s="120" t="n">
        <x:v>17</x:v>
      </x:c>
      <x:c r="N222" s="127" t="n">
        <x:v>0.24285714285714285</x:v>
      </x:c>
      <x:c r="O222" s="129" t="n">
        <x:f>'RGS_Ground_Run'!Q266</x:f>
        <x:v>25.370056499478665</x:v>
      </x:c>
      <x:c r="P222" s="129" t="n">
        <x:f>'Edge_Run'!O266</x:f>
        <x:v>10.070169498435575</x:v>
      </x:c>
      <x:c r="Q222" s="129" t="n">
        <x:f>O222-P222</x:f>
        <x:v>15.29988700104309</x:v>
      </x:c>
      <x:c r="R222" s="129" t="n">
        <x:f>'RGS_Ground_Run'!U266</x:f>
        <x:v>0</x:v>
      </x:c>
      <x:c r="S222" s="129" t="n">
        <x:f>'Edge_Run'!S266</x:f>
        <x:v>0</x:v>
      </x:c>
      <x:c r="T222" s="129" t="n">
        <x:f>'RGS_Ground_Run'!S266</x:f>
        <x:v>0</x:v>
      </x:c>
      <x:c r="U222" s="129" t="n">
        <x:f>'Edge_Run'!R266</x:f>
        <x:v>0</x:v>
      </x:c>
      <x:c r="V222" s="120" t="n">
        <x:f>'RGS_Ground_Run'!W266</x:f>
        <x:v>1</x:v>
      </x:c>
      <x:c r="W222" s="120" t="n">
        <x:f>'Edge_Run'!U266</x:f>
        <x:v>1</x:v>
      </x:c>
      <x:c r="X222" s="120" t="n">
        <x:f>'RGS_Ground_Run'!X266</x:f>
        <x:v>1</x:v>
      </x:c>
      <x:c r="Y222" s="120" t="n">
        <x:f>'Edge_Run'!V266</x:f>
        <x:v>1</x:v>
      </x:c>
      <x:c r="Z222" s="120" t="n">
        <x:f>Y222-X222</x:f>
        <x:v>0</x:v>
      </x:c>
      <x:c r="AA222" s="120" t="n">
        <x:f>1-V222</x:f>
        <x:v>0</x:v>
      </x:c>
      <x:c r="AB222" s="120" t="n">
        <x:f>1-W222</x:f>
        <x:v>0</x:v>
      </x:c>
      <x:c r="AC222" s="120" t="n">
        <x:f>'RGS_Ground_Run'!O266</x:f>
        <x:v>1.3500564994785076</x:v>
      </x:c>
      <x:c r="AD222" s="120" t="n">
        <x:f>'Edge_Run'!D266</x:f>
        <x:v>4.0501694984355225</x:v>
      </x:c>
      <x:c r="AE222" s="120" t="n">
        <x:f>'RGS_Ground_Run'!D266</x:f>
        <x:v>300</x:v>
      </x:c>
      <x:c r="AF222" s="120" t="n">
        <x:f>'Edge_Run'!H266</x:f>
        <x:v>75</x:v>
      </x:c>
    </x:row>
    <x:row r="223">
      <x:c r="A223" s="120" t="n">
        <x:v>3</x:v>
      </x:c>
      <x:c r="B223" s="120" t="n">
        <x:v>22</x:v>
      </x:c>
      <x:c r="C223" s="120" t="n">
        <x:v>222</x:v>
      </x:c>
      <x:c r="D223" s="120" t="n">
        <x:v>162</x:v>
      </x:c>
      <x:c r="E223" s="120" t="n">
        <x:v>161</x:v>
      </x:c>
      <x:c r="F223" s="120" t="n">
        <x:v>0</x:v>
      </x:c>
      <x:c r="G223" s="120" t="str">
        <x:v>Normal</x:v>
      </x:c>
      <x:c r="H223" s="120" t="str">
        <x:v>Routine</x:v>
      </x:c>
      <x:c r="I223" s="120" t="n">
        <x:v>1</x:v>
      </x:c>
      <x:c r="J223" s="120" t="str">
        <x:v>CADC0872</x:v>
      </x:c>
      <x:c r="K223" s="120" t="n">
        <x:v>1</x:v>
      </x:c>
      <x:c r="L223" s="120" t="n">
        <x:v>236</x:v>
      </x:c>
      <x:c r="M223" s="120" t="n">
        <x:v>237</x:v>
      </x:c>
      <x:c r="N223" s="127" t="n">
        <x:v>3.3857142857142857</x:v>
      </x:c>
      <x:c r="O223" s="129" t="n">
        <x:f>'RGS_Ground_Run'!Q267</x:f>
        <x:v>26.80344170439048</x:v>
      </x:c>
      <x:c r="P223" s="129" t="n">
        <x:f>'Edge_Run'!O267</x:f>
        <x:v>14.370325113171475</x:v>
      </x:c>
      <x:c r="Q223" s="129" t="n">
        <x:f>O223-P223</x:f>
        <x:v>12.433116591219004</x:v>
      </x:c>
      <x:c r="R223" s="129" t="n">
        <x:f>'RGS_Ground_Run'!U267</x:f>
        <x:v>0</x:v>
      </x:c>
      <x:c r="S223" s="129" t="n">
        <x:f>'Edge_Run'!S267</x:f>
        <x:v>0</x:v>
      </x:c>
      <x:c r="T223" s="129" t="n">
        <x:f>'RGS_Ground_Run'!S267</x:f>
        <x:v>0</x:v>
      </x:c>
      <x:c r="U223" s="129" t="n">
        <x:f>'Edge_Run'!R267</x:f>
        <x:v>0</x:v>
      </x:c>
      <x:c r="V223" s="120" t="n">
        <x:f>'RGS_Ground_Run'!W267</x:f>
        <x:v>1</x:v>
      </x:c>
      <x:c r="W223" s="120" t="n">
        <x:f>'Edge_Run'!U267</x:f>
        <x:v>1</x:v>
      </x:c>
      <x:c r="X223" s="120" t="n">
        <x:f>'RGS_Ground_Run'!X267</x:f>
        <x:v>1</x:v>
      </x:c>
      <x:c r="Y223" s="120" t="n">
        <x:f>'Edge_Run'!V267</x:f>
        <x:v>1</x:v>
      </x:c>
      <x:c r="Z223" s="120" t="n">
        <x:f>Y223-X223</x:f>
        <x:v>0</x:v>
      </x:c>
      <x:c r="AA223" s="120" t="n">
        <x:f>1-V223</x:f>
        <x:v>0</x:v>
      </x:c>
      <x:c r="AB223" s="120" t="n">
        <x:f>1-W223</x:f>
        <x:v>0</x:v>
      </x:c>
      <x:c r="AC223" s="120" t="n">
        <x:f>'RGS_Ground_Run'!O267</x:f>
        <x:v>2.7834417043905058</x:v>
      </x:c>
      <x:c r="AD223" s="120" t="n">
        <x:f>'Edge_Run'!D267</x:f>
        <x:v>8.350325113171518</x:v>
      </x:c>
      <x:c r="AE223" s="120" t="n">
        <x:f>'RGS_Ground_Run'!D267</x:f>
        <x:v>300</x:v>
      </x:c>
      <x:c r="AF223" s="120" t="n">
        <x:f>'Edge_Run'!H267</x:f>
        <x:v>75</x:v>
      </x:c>
    </x:row>
    <x:row r="224">
      <x:c r="A224" s="120" t="n">
        <x:v>3</x:v>
      </x:c>
      <x:c r="B224" s="120" t="n">
        <x:v>23</x:v>
      </x:c>
      <x:c r="C224" s="120" t="n">
        <x:v>223</x:v>
      </x:c>
      <x:c r="D224" s="120" t="n">
        <x:v>1973</x:v>
      </x:c>
      <x:c r="E224" s="120" t="n">
        <x:v>1972</x:v>
      </x:c>
      <x:c r="F224" s="120" t="n">
        <x:v>1</x:v>
      </x:c>
      <x:c r="G224" s="120" t="str">
        <x:v>Anomalous</x:v>
      </x:c>
      <x:c r="H224" s="120" t="str">
        <x:v>Priority</x:v>
      </x:c>
      <x:c r="I224" s="120" t="n">
        <x:v>1</x:v>
      </x:c>
      <x:c r="J224" s="120" t="str">
        <x:v>CADC0872</x:v>
      </x:c>
      <x:c r="K224" s="120" t="n">
        <x:v>5</x:v>
      </x:c>
      <x:c r="L224" s="120" t="n">
        <x:v>201</x:v>
      </x:c>
      <x:c r="M224" s="120" t="n">
        <x:v>32</x:v>
      </x:c>
      <x:c r="N224" s="127" t="n">
        <x:v>0.45714285714285713</x:v>
      </x:c>
      <x:c r="O224" s="129" t="n">
        <x:f>'RGS_Ground_Run'!Q268</x:f>
        <x:v>39.30534167037513</x:v>
      </x:c>
      <x:c r="P224" s="129" t="n">
        <x:f>'Edge_Run'!O268</x:f>
        <x:v>10.39761932126703</x:v>
      </x:c>
      <x:c r="Q224" s="129" t="n">
        <x:f>O224-P224</x:f>
        <x:v>28.9077223491081</x:v>
      </x:c>
      <x:c r="R224" s="129" t="n">
        <x:f>'RGS_Ground_Run'!U268</x:f>
        <x:v>14.027294208095554</x:v>
      </x:c>
      <x:c r="S224" s="129" t="n">
        <x:f>'Edge_Run'!S268</x:f>
        <x:v>0.6034769344280448</x:v>
      </x:c>
      <x:c r="T224" s="129" t="n">
        <x:f>'RGS_Ground_Run'!S268</x:f>
        <x:v>0</x:v>
      </x:c>
      <x:c r="U224" s="129" t="n">
        <x:f>'Edge_Run'!R268</x:f>
        <x:v>0</x:v>
      </x:c>
      <x:c r="V224" s="120" t="n">
        <x:f>'RGS_Ground_Run'!W268</x:f>
        <x:v>1</x:v>
      </x:c>
      <x:c r="W224" s="120" t="n">
        <x:f>'Edge_Run'!U268</x:f>
        <x:v>1</x:v>
      </x:c>
      <x:c r="X224" s="120" t="n">
        <x:f>'RGS_Ground_Run'!X268</x:f>
        <x:v>1</x:v>
      </x:c>
      <x:c r="Y224" s="120" t="n">
        <x:f>'Edge_Run'!V268</x:f>
        <x:v>1</x:v>
      </x:c>
      <x:c r="Z224" s="120" t="n">
        <x:f>Y224-X224</x:f>
        <x:v>0</x:v>
      </x:c>
      <x:c r="AA224" s="120" t="n">
        <x:f>1-V224</x:f>
        <x:v>0</x:v>
      </x:c>
      <x:c r="AB224" s="120" t="n">
        <x:f>1-W224</x:f>
        <x:v>0</x:v>
      </x:c>
      <x:c r="AC224" s="120" t="n">
        <x:f>'RGS_Ground_Run'!O268</x:f>
        <x:v>1.2580474622797038</x:v>
      </x:c>
      <x:c r="AD224" s="120" t="n">
        <x:f>'Edge_Run'!D268</x:f>
        <x:v>3.7741423868391113</x:v>
      </x:c>
      <x:c r="AE224" s="120" t="n">
        <x:f>'RGS_Ground_Run'!D268</x:f>
        <x:v>300</x:v>
      </x:c>
      <x:c r="AF224" s="120" t="n">
        <x:f>'Edge_Run'!H268</x:f>
        <x:v>75</x:v>
      </x:c>
    </x:row>
    <x:row r="225">
      <x:c r="A225" s="120" t="n">
        <x:v>3</x:v>
      </x:c>
      <x:c r="B225" s="120" t="n">
        <x:v>24</x:v>
      </x:c>
      <x:c r="C225" s="120" t="n">
        <x:v>224</x:v>
      </x:c>
      <x:c r="D225" s="120" t="n">
        <x:v>620</x:v>
      </x:c>
      <x:c r="E225" s="120" t="n">
        <x:v>619</x:v>
      </x:c>
      <x:c r="F225" s="120" t="n">
        <x:v>0</x:v>
      </x:c>
      <x:c r="G225" s="120" t="str">
        <x:v>Normal</x:v>
      </x:c>
      <x:c r="H225" s="120" t="str">
        <x:v>Routine</x:v>
      </x:c>
      <x:c r="I225" s="120" t="n">
        <x:v>1</x:v>
      </x:c>
      <x:c r="J225" s="120" t="str">
        <x:v>CADC0873</x:v>
      </x:c>
      <x:c r="K225" s="120" t="n">
        <x:v>1</x:v>
      </x:c>
      <x:c r="L225" s="120" t="n">
        <x:v>250</x:v>
      </x:c>
      <x:c r="M225" s="120" t="n">
        <x:v>251</x:v>
      </x:c>
      <x:c r="N225" s="127" t="n">
        <x:v>3.585714285714286</x:v>
      </x:c>
      <x:c r="O225" s="129" t="n">
        <x:f>'RGS_Ground_Run'!Q269</x:f>
        <x:v>28.36882745893581</x:v>
      </x:c>
      <x:c r="P225" s="129" t="n">
        <x:f>'Edge_Run'!O269</x:f>
        <x:v>13.187188654891088</x:v>
      </x:c>
      <x:c r="Q225" s="129" t="n">
        <x:f>O225-P225</x:f>
        <x:v>15.181638804044724</x:v>
      </x:c>
      <x:c r="R225" s="129" t="n">
        <x:f>'RGS_Ground_Run'!U269</x:f>
        <x:v>1.959764573972052</x:v>
      </x:c>
      <x:c r="S225" s="129" t="n">
        <x:f>'Edge_Run'!S269</x:f>
        <x:v>0</x:v>
      </x:c>
      <x:c r="T225" s="129" t="n">
        <x:f>'RGS_Ground_Run'!S269</x:f>
        <x:v>0</x:v>
      </x:c>
      <x:c r="U225" s="129" t="n">
        <x:f>'Edge_Run'!R269</x:f>
        <x:v>0</x:v>
      </x:c>
      <x:c r="V225" s="120" t="n">
        <x:f>'RGS_Ground_Run'!W269</x:f>
        <x:v>1</x:v>
      </x:c>
      <x:c r="W225" s="120" t="n">
        <x:f>'Edge_Run'!U269</x:f>
        <x:v>1</x:v>
      </x:c>
      <x:c r="X225" s="120" t="n">
        <x:f>'RGS_Ground_Run'!X269</x:f>
        <x:v>1</x:v>
      </x:c>
      <x:c r="Y225" s="120" t="n">
        <x:f>'Edge_Run'!V269</x:f>
        <x:v>1</x:v>
      </x:c>
      <x:c r="Z225" s="120" t="n">
        <x:f>Y225-X225</x:f>
        <x:v>0</x:v>
      </x:c>
      <x:c r="AA225" s="120" t="n">
        <x:f>1-V225</x:f>
        <x:v>0</x:v>
      </x:c>
      <x:c r="AB225" s="120" t="n">
        <x:f>1-W225</x:f>
        <x:v>0</x:v>
      </x:c>
      <x:c r="AC225" s="120" t="n">
        <x:f>'RGS_Ground_Run'!O269</x:f>
        <x:v>2.389062884963719</x:v>
      </x:c>
      <x:c r="AD225" s="120" t="n">
        <x:f>'Edge_Run'!D269</x:f>
        <x:v>7.167188654891158</x:v>
      </x:c>
      <x:c r="AE225" s="120" t="n">
        <x:f>'RGS_Ground_Run'!D269</x:f>
        <x:v>300</x:v>
      </x:c>
      <x:c r="AF225" s="120" t="n">
        <x:f>'Edge_Run'!H269</x:f>
        <x:v>75</x:v>
      </x:c>
    </x:row>
    <x:row r="226">
      <x:c r="A226" s="120" t="n">
        <x:v>3</x:v>
      </x:c>
      <x:c r="B226" s="120" t="n">
        <x:v>25</x:v>
      </x:c>
      <x:c r="C226" s="120" t="n">
        <x:v>225</x:v>
      </x:c>
      <x:c r="D226" s="120" t="n">
        <x:v>943</x:v>
      </x:c>
      <x:c r="E226" s="120" t="n">
        <x:v>942</x:v>
      </x:c>
      <x:c r="F226" s="120" t="n">
        <x:v>0</x:v>
      </x:c>
      <x:c r="G226" s="120" t="str">
        <x:v>Normal</x:v>
      </x:c>
      <x:c r="H226" s="120" t="str">
        <x:v>Routine</x:v>
      </x:c>
      <x:c r="I226" s="120" t="n">
        <x:v>1</x:v>
      </x:c>
      <x:c r="J226" s="120" t="str">
        <x:v>CADC0892</x:v>
      </x:c>
      <x:c r="K226" s="120" t="n">
        <x:v>1</x:v>
      </x:c>
      <x:c r="L226" s="120" t="n">
        <x:v>282</x:v>
      </x:c>
      <x:c r="M226" s="120" t="n">
        <x:v>283</x:v>
      </x:c>
      <x:c r="N226" s="127" t="n">
        <x:v>4.042857142857143</x:v>
      </x:c>
      <x:c r="O226" s="129" t="n">
        <x:f>'RGS_Ground_Run'!Q270</x:f>
        <x:v>32.10980045600354</x:v>
      </x:c>
      <x:c r="P226" s="129" t="n">
        <x:f>'Edge_Run'!O270</x:f>
        <x:v>30.289401368010886</x:v>
      </x:c>
      <x:c r="Q226" s="129" t="n">
        <x:f>O226-P226</x:f>
        <x:v>1.820399087992655</x:v>
      </x:c>
      <x:c r="R226" s="129" t="n">
        <x:f>'RGS_Ground_Run'!U270</x:f>
        <x:v>0</x:v>
      </x:c>
      <x:c r="S226" s="129" t="n">
        <x:f>'Edge_Run'!S270</x:f>
        <x:v>0</x:v>
      </x:c>
      <x:c r="T226" s="129" t="n">
        <x:f>'RGS_Ground_Run'!S270</x:f>
        <x:v>0</x:v>
      </x:c>
      <x:c r="U226" s="129" t="n">
        <x:f>'Edge_Run'!R270</x:f>
        <x:v>0</x:v>
      </x:c>
      <x:c r="V226" s="120" t="n">
        <x:f>'RGS_Ground_Run'!W270</x:f>
        <x:v>1</x:v>
      </x:c>
      <x:c r="W226" s="120" t="n">
        <x:f>'Edge_Run'!U270</x:f>
        <x:v>1</x:v>
      </x:c>
      <x:c r="X226" s="120" t="n">
        <x:f>'RGS_Ground_Run'!X270</x:f>
        <x:v>1</x:v>
      </x:c>
      <x:c r="Y226" s="120" t="n">
        <x:f>'Edge_Run'!V270</x:f>
        <x:v>1</x:v>
      </x:c>
      <x:c r="Z226" s="120" t="n">
        <x:f>Y226-X226</x:f>
        <x:v>0</x:v>
      </x:c>
      <x:c r="AA226" s="120" t="n">
        <x:f>1-V226</x:f>
        <x:v>0</x:v>
      </x:c>
      <x:c r="AB226" s="120" t="n">
        <x:f>1-W226</x:f>
        <x:v>0</x:v>
      </x:c>
      <x:c r="AC226" s="120" t="n">
        <x:f>'RGS_Ground_Run'!O270</x:f>
        <x:v>8.089800456003633</x:v>
      </x:c>
      <x:c r="AD226" s="120" t="n">
        <x:f>'Edge_Run'!D270</x:f>
        <x:v>24.2694013680109</x:v>
      </x:c>
      <x:c r="AE226" s="120" t="n">
        <x:f>'RGS_Ground_Run'!D270</x:f>
        <x:v>300</x:v>
      </x:c>
      <x:c r="AF226" s="120" t="n">
        <x:f>'Edge_Run'!H270</x:f>
        <x:v>75</x:v>
      </x:c>
    </x:row>
    <x:row r="227">
      <x:c r="A227" s="120" t="n">
        <x:v>3</x:v>
      </x:c>
      <x:c r="B227" s="120" t="n">
        <x:v>26</x:v>
      </x:c>
      <x:c r="C227" s="120" t="n">
        <x:v>226</x:v>
      </x:c>
      <x:c r="D227" s="120" t="n">
        <x:v>1195</x:v>
      </x:c>
      <x:c r="E227" s="120" t="n">
        <x:v>1194</x:v>
      </x:c>
      <x:c r="F227" s="120" t="n">
        <x:v>0</x:v>
      </x:c>
      <x:c r="G227" s="120" t="str">
        <x:v>Normal</x:v>
      </x:c>
      <x:c r="H227" s="120" t="str">
        <x:v>Routine</x:v>
      </x:c>
      <x:c r="I227" s="120" t="n">
        <x:v>0</x:v>
      </x:c>
      <x:c r="J227" s="120" t="str">
        <x:v>CADC0873</x:v>
      </x:c>
      <x:c r="K227" s="120" t="n">
        <x:v>5</x:v>
      </x:c>
      <x:c r="L227" s="120" t="n">
        <x:v>285</x:v>
      </x:c>
      <x:c r="M227" s="120" t="n">
        <x:v>58</x:v>
      </x:c>
      <x:c r="N227" s="127" t="n">
        <x:v>0.8285714285714286</x:v>
      </x:c>
      <x:c r="O227" s="129" t="n">
        <x:f>'RGS_Ground_Run'!Q271</x:f>
        <x:v>38.38974962406974</x:v>
      </x:c>
      <x:c r="P227" s="129" t="n">
        <x:f>'Edge_Run'!O271</x:f>
        <x:v>40.4109672323425</x:v>
      </x:c>
      <x:c r="Q227" s="129" t="n">
        <x:f>O227-P227</x:f>
        <x:v>-2.0212176082727638</x:v>
      </x:c>
      <x:c r="R227" s="129" t="n">
        <x:f>'RGS_Ground_Run'!U271</x:f>
        <x:v>4.48384150393872</x:v>
      </x:c>
      <x:c r="S227" s="129" t="n">
        <x:f>'Edge_Run'!S271</x:f>
        <x:v>4.733242871949642</x:v>
      </x:c>
      <x:c r="T227" s="129" t="n">
        <x:f>'RGS_Ground_Run'!S271</x:f>
        <x:v>0</x:v>
      </x:c>
      <x:c r="U227" s="129" t="n">
        <x:f>'Edge_Run'!R271</x:f>
        <x:v>0</x:v>
      </x:c>
      <x:c r="V227" s="120" t="n">
        <x:f>'RGS_Ground_Run'!W271</x:f>
        <x:v>1</x:v>
      </x:c>
      <x:c r="W227" s="120" t="n">
        <x:f>'Edge_Run'!U271</x:f>
        <x:v>1</x:v>
      </x:c>
      <x:c r="X227" s="120" t="n">
        <x:f>'RGS_Ground_Run'!X271</x:f>
        <x:v>1</x:v>
      </x:c>
      <x:c r="Y227" s="120" t="n">
        <x:f>'Edge_Run'!V271</x:f>
        <x:v>1</x:v>
      </x:c>
      <x:c r="Z227" s="120" t="n">
        <x:f>Y227-X227</x:f>
        <x:v>0</x:v>
      </x:c>
      <x:c r="AA227" s="120" t="n">
        <x:f>1-V227</x:f>
        <x:v>0</x:v>
      </x:c>
      <x:c r="AB227" s="120" t="n">
        <x:f>1-W227</x:f>
        <x:v>0</x:v>
      </x:c>
      <x:c r="AC227" s="120" t="n">
        <x:f>'RGS_Ground_Run'!O271</x:f>
        <x:v>9.885908120130948</x:v>
      </x:c>
      <x:c r="AD227" s="120" t="n">
        <x:f>'Edge_Run'!D271</x:f>
        <x:v>29.65772436039284</x:v>
      </x:c>
      <x:c r="AE227" s="120" t="n">
        <x:f>'RGS_Ground_Run'!D271</x:f>
        <x:v>300</x:v>
      </x:c>
      <x:c r="AF227" s="120" t="n">
        <x:f>'Edge_Run'!H271</x:f>
        <x:v>75</x:v>
      </x:c>
    </x:row>
    <x:row r="228">
      <x:c r="A228" s="120" t="n">
        <x:v>3</x:v>
      </x:c>
      <x:c r="B228" s="120" t="n">
        <x:v>27</x:v>
      </x:c>
      <x:c r="C228" s="120" t="n">
        <x:v>227</x:v>
      </x:c>
      <x:c r="D228" s="120" t="n">
        <x:v>850</x:v>
      </x:c>
      <x:c r="E228" s="120" t="n">
        <x:v>849</x:v>
      </x:c>
      <x:c r="F228" s="120" t="n">
        <x:v>0</x:v>
      </x:c>
      <x:c r="G228" s="120" t="str">
        <x:v>Normal</x:v>
      </x:c>
      <x:c r="H228" s="120" t="str">
        <x:v>Routine</x:v>
      </x:c>
      <x:c r="I228" s="120" t="n">
        <x:v>1</x:v>
      </x:c>
      <x:c r="J228" s="120" t="str">
        <x:v>CADC0892</x:v>
      </x:c>
      <x:c r="K228" s="120" t="n">
        <x:v>1</x:v>
      </x:c>
      <x:c r="L228" s="120" t="n">
        <x:v>228</x:v>
      </x:c>
      <x:c r="M228" s="120" t="n">
        <x:v>229</x:v>
      </x:c>
      <x:c r="N228" s="127" t="n">
        <x:v>3.2714285714285714</x:v>
      </x:c>
      <x:c r="O228" s="129" t="n">
        <x:f>'RGS_Ground_Run'!Q272</x:f>
        <x:v>26.639529896514205</x:v>
      </x:c>
      <x:c r="P228" s="129" t="n">
        <x:f>'Edge_Run'!O272</x:f>
        <x:v>13.87858968954265</x:v>
      </x:c>
      <x:c r="Q228" s="129" t="n">
        <x:f>O228-P228</x:f>
        <x:v>12.760940206971554</x:v>
      </x:c>
      <x:c r="R228" s="129" t="n">
        <x:f>'RGS_Ground_Run'!U272</x:f>
        <x:v>0</x:v>
      </x:c>
      <x:c r="S228" s="129" t="n">
        <x:f>'Edge_Run'!S272</x:f>
        <x:v>0</x:v>
      </x:c>
      <x:c r="T228" s="129" t="n">
        <x:f>'RGS_Ground_Run'!S272</x:f>
        <x:v>0</x:v>
      </x:c>
      <x:c r="U228" s="129" t="n">
        <x:f>'Edge_Run'!R272</x:f>
        <x:v>0</x:v>
      </x:c>
      <x:c r="V228" s="120" t="n">
        <x:f>'RGS_Ground_Run'!W272</x:f>
        <x:v>1</x:v>
      </x:c>
      <x:c r="W228" s="120" t="n">
        <x:f>'Edge_Run'!U272</x:f>
        <x:v>1</x:v>
      </x:c>
      <x:c r="X228" s="120" t="n">
        <x:f>'RGS_Ground_Run'!X272</x:f>
        <x:v>1</x:v>
      </x:c>
      <x:c r="Y228" s="120" t="n">
        <x:f>'Edge_Run'!V272</x:f>
        <x:v>1</x:v>
      </x:c>
      <x:c r="Z228" s="120" t="n">
        <x:f>Y228-X228</x:f>
        <x:v>0</x:v>
      </x:c>
      <x:c r="AA228" s="120" t="n">
        <x:f>1-V228</x:f>
        <x:v>0</x:v>
      </x:c>
      <x:c r="AB228" s="120" t="n">
        <x:f>1-W228</x:f>
        <x:v>0</x:v>
      </x:c>
      <x:c r="AC228" s="120" t="n">
        <x:f>'RGS_Ground_Run'!O272</x:f>
        <x:v>2.6195298965142304</x:v>
      </x:c>
      <x:c r="AD228" s="120" t="n">
        <x:f>'Edge_Run'!D272</x:f>
        <x:v>7.858589689542692</x:v>
      </x:c>
      <x:c r="AE228" s="120" t="n">
        <x:f>'RGS_Ground_Run'!D272</x:f>
        <x:v>300</x:v>
      </x:c>
      <x:c r="AF228" s="120" t="n">
        <x:f>'Edge_Run'!H272</x:f>
        <x:v>75</x:v>
      </x:c>
    </x:row>
    <x:row r="229">
      <x:c r="A229" s="120" t="n">
        <x:v>3</x:v>
      </x:c>
      <x:c r="B229" s="120" t="n">
        <x:v>28</x:v>
      </x:c>
      <x:c r="C229" s="120" t="n">
        <x:v>228</x:v>
      </x:c>
      <x:c r="D229" s="120" t="n">
        <x:v>1845</x:v>
      </x:c>
      <x:c r="E229" s="120" t="n">
        <x:v>1844</x:v>
      </x:c>
      <x:c r="F229" s="120" t="n">
        <x:v>0</x:v>
      </x:c>
      <x:c r="G229" s="120" t="str">
        <x:v>Normal</x:v>
      </x:c>
      <x:c r="H229" s="120" t="str">
        <x:v>Routine</x:v>
      </x:c>
      <x:c r="I229" s="120" t="n">
        <x:v>1</x:v>
      </x:c>
      <x:c r="J229" s="120" t="str">
        <x:v>CADC0872</x:v>
      </x:c>
      <x:c r="K229" s="120" t="n">
        <x:v>5</x:v>
      </x:c>
      <x:c r="L229" s="120" t="n">
        <x:v>80</x:v>
      </x:c>
      <x:c r="M229" s="120" t="n">
        <x:v>17</x:v>
      </x:c>
      <x:c r="N229" s="127" t="n">
        <x:v>0.24285714285714285</x:v>
      </x:c>
      <x:c r="O229" s="129" t="n">
        <x:f>'RGS_Ground_Run'!Q273</x:f>
        <x:v>144.28100956622166</x:v>
      </x:c>
      <x:c r="P229" s="129" t="n">
        <x:f>'Edge_Run'!O273</x:f>
        <x:v>121.31345142683676</x:v>
      </x:c>
      <x:c r="Q229" s="129" t="n">
        <x:f>O229-P229</x:f>
        <x:v>22.96755813938489</x:v>
      </x:c>
      <x:c r="R229" s="129" t="n">
        <x:f>'RGS_Ground_Run'!U273</x:f>
        <x:v>115.29345142683678</x:v>
      </x:c>
      <x:c r="S229" s="129" t="n">
        <x:f>'Edge_Run'!S273</x:f>
        <x:v>100.39077700868211</x:v>
      </x:c>
      <x:c r="T229" s="129" t="n">
        <x:f>'RGS_Ground_Run'!S273</x:f>
        <x:v>115.29345142683678</x:v>
      </x:c>
      <x:c r="U229" s="129" t="n">
        <x:f>'Edge_Run'!R273</x:f>
        <x:v>100.39077700868211</x:v>
      </x:c>
      <x:c r="V229" s="120" t="n">
        <x:f>'RGS_Ground_Run'!W273</x:f>
        <x:v>1</x:v>
      </x:c>
      <x:c r="W229" s="120" t="n">
        <x:f>'Edge_Run'!U273</x:f>
        <x:v>1</x:v>
      </x:c>
      <x:c r="X229" s="120" t="n">
        <x:f>'RGS_Ground_Run'!X273</x:f>
        <x:v>0</x:v>
      </x:c>
      <x:c r="Y229" s="120" t="n">
        <x:f>'Edge_Run'!V273</x:f>
        <x:v>0</x:v>
      </x:c>
      <x:c r="Z229" s="120" t="n">
        <x:f>Y229-X229</x:f>
        <x:v>0</x:v>
      </x:c>
      <x:c r="AA229" s="120" t="n">
        <x:f>1-V229</x:f>
        <x:v>0</x:v>
      </x:c>
      <x:c r="AB229" s="120" t="n">
        <x:f>1-W229</x:f>
        <x:v>0</x:v>
      </x:c>
      <x:c r="AC229" s="120" t="n">
        <x:f>'RGS_Ground_Run'!O273</x:f>
        <x:v>4.96755813938486</x:v>
      </x:c>
      <x:c r="AD229" s="120" t="n">
        <x:f>'Edge_Run'!D273</x:f>
        <x:v>14.902674418154579</x:v>
      </x:c>
      <x:c r="AE229" s="120" t="n">
        <x:f>'RGS_Ground_Run'!D273</x:f>
        <x:v>300</x:v>
      </x:c>
      <x:c r="AF229" s="120" t="n">
        <x:f>'Edge_Run'!H273</x:f>
        <x:v>75</x:v>
      </x:c>
    </x:row>
    <x:row r="230">
      <x:c r="A230" s="120" t="n">
        <x:v>3</x:v>
      </x:c>
      <x:c r="B230" s="120" t="n">
        <x:v>29</x:v>
      </x:c>
      <x:c r="C230" s="120" t="n">
        <x:v>229</x:v>
      </x:c>
      <x:c r="D230" s="120" t="n">
        <x:v>1985</x:v>
      </x:c>
      <x:c r="E230" s="120" t="n">
        <x:v>1984</x:v>
      </x:c>
      <x:c r="F230" s="120" t="n">
        <x:v>0</x:v>
      </x:c>
      <x:c r="G230" s="120" t="str">
        <x:v>Normal</x:v>
      </x:c>
      <x:c r="H230" s="120" t="str">
        <x:v>Routine</x:v>
      </x:c>
      <x:c r="I230" s="120" t="n">
        <x:v>1</x:v>
      </x:c>
      <x:c r="J230" s="120" t="str">
        <x:v>CADC0872</x:v>
      </x:c>
      <x:c r="K230" s="120" t="n">
        <x:v>5</x:v>
      </x:c>
      <x:c r="L230" s="120" t="n">
        <x:v>235</x:v>
      </x:c>
      <x:c r="M230" s="120" t="n">
        <x:v>48</x:v>
      </x:c>
      <x:c r="N230" s="127" t="n">
        <x:v>0.6857142857142857</x:v>
      </x:c>
      <x:c r="O230" s="129" t="n">
        <x:f>'RGS_Ground_Run'!Q274</x:f>
        <x:v>125.72769599109483</x:v>
      </x:c>
      <x:c r="P230" s="129" t="n">
        <x:f>'Edge_Run'!O274</x:f>
        <x:v>86.94817370387977</x:v>
      </x:c>
      <x:c r="Q230" s="129" t="n">
        <x:f>O230-P230</x:f>
        <x:v>38.77952228721506</x:v>
      </x:c>
      <x:c r="R230" s="129" t="n">
        <x:f>'RGS_Ground_Run'!U274</x:f>
        <x:v>98.92817370387979</x:v>
      </x:c>
      <x:c r="S230" s="129" t="n">
        <x:f>'Edge_Run'!S274</x:f>
        <x:v>72.58960684223484</x:v>
      </x:c>
      <x:c r="T230" s="129" t="n">
        <x:f>'RGS_Ground_Run'!S274</x:f>
        <x:v>0</x:v>
      </x:c>
      <x:c r="U230" s="129" t="n">
        <x:f>'Edge_Run'!R274</x:f>
        <x:v>0</x:v>
      </x:c>
      <x:c r="V230" s="120" t="n">
        <x:f>'RGS_Ground_Run'!W274</x:f>
        <x:v>1</x:v>
      </x:c>
      <x:c r="W230" s="120" t="n">
        <x:f>'Edge_Run'!U274</x:f>
        <x:v>1</x:v>
      </x:c>
      <x:c r="X230" s="120" t="n">
        <x:f>'RGS_Ground_Run'!X274</x:f>
        <x:v>0</x:v>
      </x:c>
      <x:c r="Y230" s="120" t="n">
        <x:f>'Edge_Run'!V274</x:f>
        <x:v>1</x:v>
      </x:c>
      <x:c r="Z230" s="120" t="n">
        <x:f>Y230-X230</x:f>
        <x:v>1</x:v>
      </x:c>
      <x:c r="AA230" s="120" t="n">
        <x:f>1-V230</x:f>
        <x:v>0</x:v>
      </x:c>
      <x:c r="AB230" s="120" t="n">
        <x:f>1-W230</x:f>
        <x:v>0</x:v>
      </x:c>
      <x:c r="AC230" s="120" t="n">
        <x:f>'RGS_Ground_Run'!O274</x:f>
        <x:v>2.7795222872150145</x:v>
      </x:c>
      <x:c r="AD230" s="120" t="n">
        <x:f>'Edge_Run'!D274</x:f>
        <x:v>8.338566861645043</x:v>
      </x:c>
      <x:c r="AE230" s="120" t="n">
        <x:f>'RGS_Ground_Run'!D274</x:f>
        <x:v>300</x:v>
      </x:c>
      <x:c r="AF230" s="120" t="n">
        <x:f>'Edge_Run'!H274</x:f>
        <x:v>75</x:v>
      </x:c>
    </x:row>
    <x:row r="231">
      <x:c r="A231" s="120" t="n">
        <x:v>3</x:v>
      </x:c>
      <x:c r="B231" s="120" t="n">
        <x:v>30</x:v>
      </x:c>
      <x:c r="C231" s="120" t="n">
        <x:v>230</x:v>
      </x:c>
      <x:c r="D231" s="120" t="n">
        <x:v>198</x:v>
      </x:c>
      <x:c r="E231" s="120" t="n">
        <x:v>197</x:v>
      </x:c>
      <x:c r="F231" s="120" t="n">
        <x:v>1</x:v>
      </x:c>
      <x:c r="G231" s="120" t="str">
        <x:v>Anomalous</x:v>
      </x:c>
      <x:c r="H231" s="120" t="str">
        <x:v>Priority</x:v>
      </x:c>
      <x:c r="I231" s="120" t="n">
        <x:v>1</x:v>
      </x:c>
      <x:c r="J231" s="120" t="str">
        <x:v>CADC0872</x:v>
      </x:c>
      <x:c r="K231" s="120" t="n">
        <x:v>1</x:v>
      </x:c>
      <x:c r="L231" s="120" t="n">
        <x:v>359</x:v>
      </x:c>
      <x:c r="M231" s="120" t="n">
        <x:v>360</x:v>
      </x:c>
      <x:c r="N231" s="127" t="n">
        <x:v>5.142857142857143</x:v>
      </x:c>
      <x:c r="O231" s="129" t="n">
        <x:f>'RGS_Ground_Run'!Q275</x:f>
        <x:v>131.4824842357409</x:v>
      </x:c>
      <x:c r="P231" s="129" t="n">
        <x:f>'Edge_Run'!O275</x:f>
        <x:v>77.26070467328577</x:v>
      </x:c>
      <x:c r="Q231" s="129" t="n">
        <x:f>O231-P231</x:f>
        <x:v>54.22177956245514</x:v>
      </x:c>
      <x:c r="R231" s="129" t="n">
        <x:f>'RGS_Ground_Run'!U275</x:f>
        <x:v>107.24070467328579</x:v>
      </x:c>
      <x:c r="S231" s="129" t="n">
        <x:f>'Edge_Run'!S275</x:f>
        <x:v>70.57536598592037</x:v>
      </x:c>
      <x:c r="T231" s="129" t="n">
        <x:f>'RGS_Ground_Run'!S275</x:f>
        <x:v>0</x:v>
      </x:c>
      <x:c r="U231" s="129" t="n">
        <x:f>'Edge_Run'!R275</x:f>
        <x:v>0</x:v>
      </x:c>
      <x:c r="V231" s="120" t="n">
        <x:f>'RGS_Ground_Run'!W275</x:f>
        <x:v>1</x:v>
      </x:c>
      <x:c r="W231" s="120" t="n">
        <x:f>'Edge_Run'!U275</x:f>
        <x:v>1</x:v>
      </x:c>
      <x:c r="X231" s="120" t="n">
        <x:f>'RGS_Ground_Run'!X275</x:f>
        <x:v>0</x:v>
      </x:c>
      <x:c r="Y231" s="120" t="n">
        <x:f>'Edge_Run'!V275</x:f>
        <x:v>1</x:v>
      </x:c>
      <x:c r="Z231" s="120" t="n">
        <x:f>Y231-X231</x:f>
        <x:v>1</x:v>
      </x:c>
      <x:c r="AA231" s="120" t="n">
        <x:f>1-V231</x:f>
        <x:v>0</x:v>
      </x:c>
      <x:c r="AB231" s="120" t="n">
        <x:f>1-W231</x:f>
        <x:v>0</x:v>
      </x:c>
      <x:c r="AC231" s="120" t="n">
        <x:f>'RGS_Ground_Run'!O275</x:f>
        <x:v>0.22177956245510763</x:v>
      </x:c>
      <x:c r="AD231" s="120" t="n">
        <x:f>'Edge_Run'!D275</x:f>
        <x:v>0.6653386873653229</x:v>
      </x:c>
      <x:c r="AE231" s="120" t="n">
        <x:f>'RGS_Ground_Run'!D275</x:f>
        <x:v>300</x:v>
      </x:c>
      <x:c r="AF231" s="120" t="n">
        <x:f>'Edge_Run'!H275</x:f>
        <x:v>75</x:v>
      </x:c>
    </x:row>
    <x:row r="232">
      <x:c r="A232" s="120" t="n">
        <x:v>3</x:v>
      </x:c>
      <x:c r="B232" s="120" t="n">
        <x:v>31</x:v>
      </x:c>
      <x:c r="C232" s="120" t="n">
        <x:v>231</x:v>
      </x:c>
      <x:c r="D232" s="120" t="n">
        <x:v>1891</x:v>
      </x:c>
      <x:c r="E232" s="120" t="n">
        <x:v>1890</x:v>
      </x:c>
      <x:c r="F232" s="120" t="n">
        <x:v>0</x:v>
      </x:c>
      <x:c r="G232" s="120" t="str">
        <x:v>Normal</x:v>
      </x:c>
      <x:c r="H232" s="120" t="str">
        <x:v>Routine</x:v>
      </x:c>
      <x:c r="I232" s="120" t="n">
        <x:v>0</x:v>
      </x:c>
      <x:c r="J232" s="120" t="str">
        <x:v>CADC0872</x:v>
      </x:c>
      <x:c r="K232" s="120" t="n">
        <x:v>5</x:v>
      </x:c>
      <x:c r="L232" s="120" t="n">
        <x:v>85</x:v>
      </x:c>
      <x:c r="M232" s="120" t="n">
        <x:v>18</x:v>
      </x:c>
      <x:c r="N232" s="127" t="n">
        <x:v>0.2571428571428571</x:v>
      </x:c>
      <x:c r="O232" s="129" t="n">
        <x:f>'RGS_Ground_Run'!Q276</x:f>
        <x:v>149.91140159955512</x:v>
      </x:c>
      <x:c r="P232" s="129" t="n">
        <x:f>'Edge_Run'!O276</x:f>
        <x:v>75.14140801687381</x:v>
      </x:c>
      <x:c r="Q232" s="129" t="n">
        <x:f>O232-P232</x:f>
        <x:v>74.76999358268131</x:v>
      </x:c>
      <x:c r="R232" s="129" t="n">
        <x:f>'RGS_Ground_Run'!U276</x:f>
        <x:v>123.12140801687383</x:v>
      </x:c>
      <x:c r="S232" s="129" t="n">
        <x:f>'Edge_Run'!S276</x:f>
        <x:v>60.8114272688299</x:v>
      </x:c>
      <x:c r="T232" s="129" t="n">
        <x:f>'RGS_Ground_Run'!S276</x:f>
        <x:v>0</x:v>
      </x:c>
      <x:c r="U232" s="129" t="n">
        <x:f>'Edge_Run'!R276</x:f>
        <x:v>0</x:v>
      </x:c>
      <x:c r="V232" s="120" t="n">
        <x:f>'RGS_Ground_Run'!W276</x:f>
        <x:v>1</x:v>
      </x:c>
      <x:c r="W232" s="120" t="n">
        <x:f>'Edge_Run'!U276</x:f>
        <x:v>1</x:v>
      </x:c>
      <x:c r="X232" s="120" t="n">
        <x:f>'RGS_Ground_Run'!X276</x:f>
        <x:v>0</x:v>
      </x:c>
      <x:c r="Y232" s="120" t="n">
        <x:f>'Edge_Run'!V276</x:f>
        <x:v>1</x:v>
      </x:c>
      <x:c r="Z232" s="120" t="n">
        <x:f>Y232-X232</x:f>
        <x:v>1</x:v>
      </x:c>
      <x:c r="AA232" s="120" t="n">
        <x:f>1-V232</x:f>
        <x:v>0</x:v>
      </x:c>
      <x:c r="AB232" s="120" t="n">
        <x:f>1-W232</x:f>
        <x:v>0</x:v>
      </x:c>
      <x:c r="AC232" s="120" t="n">
        <x:f>'RGS_Ground_Run'!O276</x:f>
        <x:v>2.769993582681327</x:v>
      </x:c>
      <x:c r="AD232" s="120" t="n">
        <x:f>'Edge_Run'!D276</x:f>
        <x:v>8.309980748043982</x:v>
      </x:c>
      <x:c r="AE232" s="120" t="n">
        <x:f>'RGS_Ground_Run'!D276</x:f>
        <x:v>300</x:v>
      </x:c>
      <x:c r="AF232" s="120" t="n">
        <x:f>'Edge_Run'!H276</x:f>
        <x:v>75</x:v>
      </x:c>
    </x:row>
    <x:row r="233">
      <x:c r="A233" s="120" t="n">
        <x:v>3</x:v>
      </x:c>
      <x:c r="B233" s="120" t="n">
        <x:v>32</x:v>
      </x:c>
      <x:c r="C233" s="120" t="n">
        <x:v>232</x:v>
      </x:c>
      <x:c r="D233" s="120" t="n">
        <x:v>112</x:v>
      </x:c>
      <x:c r="E233" s="120" t="n">
        <x:v>111</x:v>
      </x:c>
      <x:c r="F233" s="120" t="n">
        <x:v>0</x:v>
      </x:c>
      <x:c r="G233" s="120" t="str">
        <x:v>Normal</x:v>
      </x:c>
      <x:c r="H233" s="120" t="str">
        <x:v>Routine</x:v>
      </x:c>
      <x:c r="I233" s="120" t="n">
        <x:v>1</x:v>
      </x:c>
      <x:c r="J233" s="120" t="str">
        <x:v>CADC0872</x:v>
      </x:c>
      <x:c r="K233" s="120" t="n">
        <x:v>1</x:v>
      </x:c>
      <x:c r="L233" s="120" t="n">
        <x:v>183</x:v>
      </x:c>
      <x:c r="M233" s="120" t="n">
        <x:v>184</x:v>
      </x:c>
      <x:c r="N233" s="127" t="n">
        <x:v>2.6285714285714286</x:v>
      </x:c>
      <x:c r="O233" s="129" t="n">
        <x:f>'RGS_Ground_Run'!Q277</x:f>
        <x:v>166.92644973083202</x:v>
      </x:c>
      <x:c r="P233" s="129" t="n">
        <x:f>'Edge_Run'!O277</x:f>
        <x:v>76.7373822360064</x:v>
      </x:c>
      <x:c r="Q233" s="129" t="n">
        <x:f>O233-P233</x:f>
        <x:v>90.18906749482562</x:v>
      </x:c>
      <x:c r="R233" s="129" t="n">
        <x:f>'RGS_Ground_Run'!U277</x:f>
        <x:v>142.71738223600642</x:v>
      </x:c>
      <x:c r="S233" s="129" t="n">
        <x:f>'Edge_Run'!S277</x:f>
        <x:v>70.15017975152978</x:v>
      </x:c>
      <x:c r="T233" s="129" t="n">
        <x:f>'RGS_Ground_Run'!S277</x:f>
        <x:v>0</x:v>
      </x:c>
      <x:c r="U233" s="129" t="n">
        <x:f>'Edge_Run'!R277</x:f>
        <x:v>0</x:v>
      </x:c>
      <x:c r="V233" s="120" t="n">
        <x:f>'RGS_Ground_Run'!W277</x:f>
        <x:v>1</x:v>
      </x:c>
      <x:c r="W233" s="120" t="n">
        <x:f>'Edge_Run'!U277</x:f>
        <x:v>1</x:v>
      </x:c>
      <x:c r="X233" s="120" t="n">
        <x:f>'RGS_Ground_Run'!X277</x:f>
        <x:v>0</x:v>
      </x:c>
      <x:c r="Y233" s="120" t="n">
        <x:f>'Edge_Run'!V277</x:f>
        <x:v>1</x:v>
      </x:c>
      <x:c r="Z233" s="120" t="n">
        <x:f>Y233-X233</x:f>
        <x:v>1</x:v>
      </x:c>
      <x:c r="AA233" s="120" t="n">
        <x:f>1-V233</x:f>
        <x:v>0</x:v>
      </x:c>
      <x:c r="AB233" s="120" t="n">
        <x:f>1-W233</x:f>
        <x:v>0</x:v>
      </x:c>
      <x:c r="AC233" s="120" t="n">
        <x:f>'RGS_Ground_Run'!O277</x:f>
        <x:v>0.18906749482552931</x:v>
      </x:c>
      <x:c r="AD233" s="120" t="n">
        <x:f>'Edge_Run'!D277</x:f>
        <x:v>0.5672024844765879</x:v>
      </x:c>
      <x:c r="AE233" s="120" t="n">
        <x:f>'RGS_Ground_Run'!D277</x:f>
        <x:v>300</x:v>
      </x:c>
      <x:c r="AF233" s="120" t="n">
        <x:f>'Edge_Run'!H277</x:f>
        <x:v>75</x:v>
      </x:c>
    </x:row>
    <x:row r="234">
      <x:c r="A234" s="120" t="n">
        <x:v>3</x:v>
      </x:c>
      <x:c r="B234" s="120" t="n">
        <x:v>33</x:v>
      </x:c>
      <x:c r="C234" s="120" t="n">
        <x:v>233</x:v>
      </x:c>
      <x:c r="D234" s="120" t="n">
        <x:v>1589</x:v>
      </x:c>
      <x:c r="E234" s="120" t="n">
        <x:v>1588</x:v>
      </x:c>
      <x:c r="F234" s="120" t="n">
        <x:v>0</x:v>
      </x:c>
      <x:c r="G234" s="120" t="str">
        <x:v>Normal</x:v>
      </x:c>
      <x:c r="H234" s="120" t="str">
        <x:v>Routine</x:v>
      </x:c>
      <x:c r="I234" s="120" t="n">
        <x:v>0</x:v>
      </x:c>
      <x:c r="J234" s="120" t="str">
        <x:v>CADC0888</x:v>
      </x:c>
      <x:c r="K234" s="120" t="n">
        <x:v>5</x:v>
      </x:c>
      <x:c r="L234" s="120" t="n">
        <x:v>205</x:v>
      </x:c>
      <x:c r="M234" s="120" t="n">
        <x:v>42</x:v>
      </x:c>
      <x:c r="N234" s="127" t="n">
        <x:v>0.6</x:v>
      </x:c>
      <x:c r="O234" s="129" t="n">
        <x:f>'RGS_Ground_Run'!Q278</x:f>
        <x:v>136.98810547838025</x:v>
      </x:c>
      <x:c r="P234" s="129" t="n">
        <x:f>'Edge_Run'!O278</x:f>
        <x:v>38.27018165282516</x:v>
      </x:c>
      <x:c r="Q234" s="129" t="n">
        <x:f>O234-P234</x:f>
        <x:v>98.71792382555509</x:v>
      </x:c>
      <x:c r="R234" s="129" t="n">
        <x:f>'RGS_Ground_Run'!U278</x:f>
        <x:v>102.21804492743854</x:v>
      </x:c>
      <x:c r="S234" s="129" t="n">
        <x:f>'Edge_Run'!S278</x:f>
        <x:v>0</x:v>
      </x:c>
      <x:c r="T234" s="129" t="n">
        <x:f>'RGS_Ground_Run'!S278</x:f>
        <x:v>0</x:v>
      </x:c>
      <x:c r="U234" s="129" t="n">
        <x:f>'Edge_Run'!R278</x:f>
        <x:v>0</x:v>
      </x:c>
      <x:c r="V234" s="120" t="n">
        <x:f>'RGS_Ground_Run'!W278</x:f>
        <x:v>1</x:v>
      </x:c>
      <x:c r="W234" s="120" t="n">
        <x:f>'Edge_Run'!U278</x:f>
        <x:v>1</x:v>
      </x:c>
      <x:c r="X234" s="120" t="n">
        <x:f>'RGS_Ground_Run'!X278</x:f>
        <x:v>0</x:v>
      </x:c>
      <x:c r="Y234" s="120" t="n">
        <x:f>'Edge_Run'!V278</x:f>
        <x:v>1</x:v>
      </x:c>
      <x:c r="Z234" s="120" t="n">
        <x:f>Y234-X234</x:f>
        <x:v>1</x:v>
      </x:c>
      <x:c r="AA234" s="120" t="n">
        <x:f>1-V234</x:f>
        <x:v>0</x:v>
      </x:c>
      <x:c r="AB234" s="120" t="n">
        <x:f>1-W234</x:f>
        <x:v>0</x:v>
      </x:c>
      <x:c r="AC234" s="120" t="n">
        <x:f>'RGS_Ground_Run'!O278</x:f>
        <x:v>10.750060550941749</x:v>
      </x:c>
      <x:c r="AD234" s="120" t="n">
        <x:f>'Edge_Run'!D278</x:f>
        <x:v>32.25018165282525</x:v>
      </x:c>
      <x:c r="AE234" s="120" t="n">
        <x:f>'RGS_Ground_Run'!D278</x:f>
        <x:v>300</x:v>
      </x:c>
      <x:c r="AF234" s="120" t="n">
        <x:f>'Edge_Run'!H278</x:f>
        <x:v>75</x:v>
      </x:c>
    </x:row>
    <x:row r="235">
      <x:c r="A235" s="120" t="n">
        <x:v>3</x:v>
      </x:c>
      <x:c r="B235" s="120" t="n">
        <x:v>34</x:v>
      </x:c>
      <x:c r="C235" s="120" t="n">
        <x:v>234</x:v>
      </x:c>
      <x:c r="D235" s="120" t="n">
        <x:v>1069</x:v>
      </x:c>
      <x:c r="E235" s="120" t="n">
        <x:v>1068</x:v>
      </x:c>
      <x:c r="F235" s="120" t="n">
        <x:v>1</x:v>
      </x:c>
      <x:c r="G235" s="120" t="str">
        <x:v>Anomalous</x:v>
      </x:c>
      <x:c r="H235" s="120" t="str">
        <x:v>Priority</x:v>
      </x:c>
      <x:c r="I235" s="120" t="n">
        <x:v>0</x:v>
      </x:c>
      <x:c r="J235" s="120" t="str">
        <x:v>CADC0888</x:v>
      </x:c>
      <x:c r="K235" s="120" t="n">
        <x:v>5</x:v>
      </x:c>
      <x:c r="L235" s="120" t="n">
        <x:v>45</x:v>
      </x:c>
      <x:c r="M235" s="120" t="n">
        <x:v>10</x:v>
      </x:c>
      <x:c r="N235" s="127" t="n">
        <x:v>0.14285714285714285</x:v>
      </x:c>
      <x:c r="O235" s="129" t="n">
        <x:f>'RGS_Ground_Run'!Q279</x:f>
        <x:v>87.40096184064737</x:v>
      </x:c>
      <x:c r="P235" s="129" t="n">
        <x:f>'Edge_Run'!O279</x:f>
        <x:v>10.07272030279455</x:v>
      </x:c>
      <x:c r="Q235" s="129" t="n">
        <x:f>O235-P235</x:f>
        <x:v>77.32824153785282</x:v>
      </x:c>
      <x:c r="R235" s="129" t="n">
        <x:f>'RGS_Ground_Run'!U279</x:f>
        <x:v>62.0300550730492</x:v>
      </x:c>
      <x:c r="S235" s="129" t="n">
        <x:f>'Edge_Run'!S279</x:f>
        <x:v>0</x:v>
      </x:c>
      <x:c r="T235" s="129" t="n">
        <x:f>'RGS_Ground_Run'!S279</x:f>
        <x:v>0</x:v>
      </x:c>
      <x:c r="U235" s="129" t="n">
        <x:f>'Edge_Run'!R279</x:f>
        <x:v>0</x:v>
      </x:c>
      <x:c r="V235" s="120" t="n">
        <x:f>'RGS_Ground_Run'!W279</x:f>
        <x:v>1</x:v>
      </x:c>
      <x:c r="W235" s="120" t="n">
        <x:f>'Edge_Run'!U279</x:f>
        <x:v>1</x:v>
      </x:c>
      <x:c r="X235" s="120" t="n">
        <x:f>'RGS_Ground_Run'!X279</x:f>
        <x:v>1</x:v>
      </x:c>
      <x:c r="Y235" s="120" t="n">
        <x:f>'Edge_Run'!V279</x:f>
        <x:v>1</x:v>
      </x:c>
      <x:c r="Z235" s="120" t="n">
        <x:f>Y235-X235</x:f>
        <x:v>0</x:v>
      </x:c>
      <x:c r="AA235" s="120" t="n">
        <x:f>1-V235</x:f>
        <x:v>0</x:v>
      </x:c>
      <x:c r="AB235" s="120" t="n">
        <x:f>1-W235</x:f>
        <x:v>0</x:v>
      </x:c>
      <x:c r="AC235" s="120" t="n">
        <x:f>'RGS_Ground_Run'!O279</x:f>
        <x:v>1.3509067675982127</x:v>
      </x:c>
      <x:c r="AD235" s="120" t="n">
        <x:f>'Edge_Run'!D279</x:f>
        <x:v>4.052720302794638</x:v>
      </x:c>
      <x:c r="AE235" s="120" t="n">
        <x:f>'RGS_Ground_Run'!D279</x:f>
        <x:v>300</x:v>
      </x:c>
      <x:c r="AF235" s="120" t="n">
        <x:f>'Edge_Run'!H279</x:f>
        <x:v>75</x:v>
      </x:c>
    </x:row>
    <x:row r="236">
      <x:c r="A236" s="120" t="n">
        <x:v>3</x:v>
      </x:c>
      <x:c r="B236" s="120" t="n">
        <x:v>35</x:v>
      </x:c>
      <x:c r="C236" s="120" t="n">
        <x:v>235</x:v>
      </x:c>
      <x:c r="D236" s="120" t="n">
        <x:v>1991</x:v>
      </x:c>
      <x:c r="E236" s="120" t="n">
        <x:v>1990</x:v>
      </x:c>
      <x:c r="F236" s="120" t="n">
        <x:v>0</x:v>
      </x:c>
      <x:c r="G236" s="120" t="str">
        <x:v>Normal</x:v>
      </x:c>
      <x:c r="H236" s="120" t="str">
        <x:v>Routine</x:v>
      </x:c>
      <x:c r="I236" s="120" t="n">
        <x:v>0</x:v>
      </x:c>
      <x:c r="J236" s="120" t="str">
        <x:v>CADC0872</x:v>
      </x:c>
      <x:c r="K236" s="120" t="n">
        <x:v>5</x:v>
      </x:c>
      <x:c r="L236" s="120" t="n">
        <x:v>235</x:v>
      </x:c>
      <x:c r="M236" s="120" t="n">
        <x:v>48</x:v>
      </x:c>
      <x:c r="N236" s="127" t="n">
        <x:v>0.6857142857142857</x:v>
      </x:c>
      <x:c r="O236" s="129" t="n">
        <x:f>'RGS_Ground_Run'!Q280</x:f>
        <x:v>24.226409927175382</x:v>
      </x:c>
      <x:c r="P236" s="129" t="n">
        <x:f>'Edge_Run'!O280</x:f>
        <x:v>6.63922978152641</x:v>
      </x:c>
      <x:c r="Q236" s="129" t="n">
        <x:f>O236-P236</x:f>
        <x:v>17.587180145648972</x:v>
      </x:c>
      <x:c r="R236" s="129" t="n">
        <x:f>'RGS_Ground_Run'!U280</x:f>
        <x:v>0</x:v>
      </x:c>
      <x:c r="S236" s="129" t="n">
        <x:f>'Edge_Run'!S280</x:f>
        <x:v>0</x:v>
      </x:c>
      <x:c r="T236" s="129" t="n">
        <x:f>'RGS_Ground_Run'!S280</x:f>
        <x:v>0</x:v>
      </x:c>
      <x:c r="U236" s="129" t="n">
        <x:f>'Edge_Run'!R280</x:f>
        <x:v>0</x:v>
      </x:c>
      <x:c r="V236" s="120" t="n">
        <x:f>'RGS_Ground_Run'!W280</x:f>
        <x:v>1</x:v>
      </x:c>
      <x:c r="W236" s="120" t="n">
        <x:f>'Edge_Run'!U280</x:f>
        <x:v>1</x:v>
      </x:c>
      <x:c r="X236" s="120" t="n">
        <x:f>'RGS_Ground_Run'!X280</x:f>
        <x:v>1</x:v>
      </x:c>
      <x:c r="Y236" s="120" t="n">
        <x:f>'Edge_Run'!V280</x:f>
        <x:v>1</x:v>
      </x:c>
      <x:c r="Z236" s="120" t="n">
        <x:f>Y236-X236</x:f>
        <x:v>0</x:v>
      </x:c>
      <x:c r="AA236" s="120" t="n">
        <x:f>1-V236</x:f>
        <x:v>0</x:v>
      </x:c>
      <x:c r="AB236" s="120" t="n">
        <x:f>1-W236</x:f>
        <x:v>0</x:v>
      </x:c>
      <x:c r="AC236" s="120" t="n">
        <x:f>'RGS_Ground_Run'!O280</x:f>
        <x:v>0.20640992717545906</x:v>
      </x:c>
      <x:c r="AD236" s="120" t="n">
        <x:f>'Edge_Run'!D280</x:f>
        <x:v>0.6192297815263772</x:v>
      </x:c>
      <x:c r="AE236" s="120" t="n">
        <x:f>'RGS_Ground_Run'!D280</x:f>
        <x:v>300</x:v>
      </x:c>
      <x:c r="AF236" s="120" t="n">
        <x:f>'Edge_Run'!H280</x:f>
        <x:v>75</x:v>
      </x:c>
    </x:row>
    <x:row r="237">
      <x:c r="A237" s="120" t="n">
        <x:v>3</x:v>
      </x:c>
      <x:c r="B237" s="120" t="n">
        <x:v>36</x:v>
      </x:c>
      <x:c r="C237" s="120" t="n">
        <x:v>236</x:v>
      </x:c>
      <x:c r="D237" s="120" t="n">
        <x:v>2020</x:v>
      </x:c>
      <x:c r="E237" s="120" t="n">
        <x:v>2019</x:v>
      </x:c>
      <x:c r="F237" s="120" t="n">
        <x:v>0</x:v>
      </x:c>
      <x:c r="G237" s="120" t="str">
        <x:v>Normal</x:v>
      </x:c>
      <x:c r="H237" s="120" t="str">
        <x:v>Routine</x:v>
      </x:c>
      <x:c r="I237" s="120" t="n">
        <x:v>1</x:v>
      </x:c>
      <x:c r="J237" s="120" t="str">
        <x:v>CADC0872</x:v>
      </x:c>
      <x:c r="K237" s="120" t="n">
        <x:v>5</x:v>
      </x:c>
      <x:c r="L237" s="120" t="n">
        <x:v>215</x:v>
      </x:c>
      <x:c r="M237" s="120" t="n">
        <x:v>44</x:v>
      </x:c>
      <x:c r="N237" s="127" t="n">
        <x:v>0.6285714285714286</x:v>
      </x:c>
      <x:c r="O237" s="129" t="n">
        <x:f>'RGS_Ground_Run'!Q281</x:f>
        <x:v>32.46119913815028</x:v>
      </x:c>
      <x:c r="P237" s="129" t="n">
        <x:f>'Edge_Run'!O281</x:f>
        <x:v>10.061190538881874</x:v>
      </x:c>
      <x:c r="Q237" s="129" t="n">
        <x:f>O237-P237</x:f>
        <x:v>22.400008599268403</x:v>
      </x:c>
      <x:c r="R237" s="129" t="n">
        <x:f>'RGS_Ground_Run'!U281</x:f>
        <x:v>7.094135625189665</x:v>
      </x:c>
      <x:c r="S237" s="129" t="n">
        <x:f>'Edge_Run'!S281</x:f>
        <x:v>0</x:v>
      </x:c>
      <x:c r="T237" s="129" t="n">
        <x:f>'RGS_Ground_Run'!S281</x:f>
        <x:v>0</x:v>
      </x:c>
      <x:c r="U237" s="129" t="n">
        <x:f>'Edge_Run'!R281</x:f>
        <x:v>0</x:v>
      </x:c>
      <x:c r="V237" s="120" t="n">
        <x:f>'RGS_Ground_Run'!W281</x:f>
        <x:v>1</x:v>
      </x:c>
      <x:c r="W237" s="120" t="n">
        <x:f>'Edge_Run'!U281</x:f>
        <x:v>1</x:v>
      </x:c>
      <x:c r="X237" s="120" t="n">
        <x:f>'RGS_Ground_Run'!X281</x:f>
        <x:v>1</x:v>
      </x:c>
      <x:c r="Y237" s="120" t="n">
        <x:f>'Edge_Run'!V281</x:f>
        <x:v>1</x:v>
      </x:c>
      <x:c r="Z237" s="120" t="n">
        <x:f>Y237-X237</x:f>
        <x:v>0</x:v>
      </x:c>
      <x:c r="AA237" s="120" t="n">
        <x:f>1-V237</x:f>
        <x:v>0</x:v>
      </x:c>
      <x:c r="AB237" s="120" t="n">
        <x:f>1-W237</x:f>
        <x:v>0</x:v>
      </x:c>
      <x:c r="AC237" s="120" t="n">
        <x:f>'RGS_Ground_Run'!O281</x:f>
        <x:v>1.3470635129606208</x:v>
      </x:c>
      <x:c r="AD237" s="120" t="n">
        <x:f>'Edge_Run'!D281</x:f>
        <x:v>4.041190538881862</x:v>
      </x:c>
      <x:c r="AE237" s="120" t="n">
        <x:f>'RGS_Ground_Run'!D281</x:f>
        <x:v>300</x:v>
      </x:c>
      <x:c r="AF237" s="120" t="n">
        <x:f>'Edge_Run'!H281</x:f>
        <x:v>75</x:v>
      </x:c>
    </x:row>
    <x:row r="238">
      <x:c r="A238" s="120" t="n">
        <x:v>3</x:v>
      </x:c>
      <x:c r="B238" s="120" t="n">
        <x:v>37</x:v>
      </x:c>
      <x:c r="C238" s="120" t="n">
        <x:v>237</x:v>
      </x:c>
      <x:c r="D238" s="120" t="n">
        <x:v>1364</x:v>
      </x:c>
      <x:c r="E238" s="120" t="n">
        <x:v>1363</x:v>
      </x:c>
      <x:c r="F238" s="120" t="n">
        <x:v>0</x:v>
      </x:c>
      <x:c r="G238" s="120" t="str">
        <x:v>Normal</x:v>
      </x:c>
      <x:c r="H238" s="120" t="str">
        <x:v>Routine</x:v>
      </x:c>
      <x:c r="I238" s="120" t="n">
        <x:v>1</x:v>
      </x:c>
      <x:c r="J238" s="120" t="str">
        <x:v>CADC0873</x:v>
      </x:c>
      <x:c r="K238" s="120" t="n">
        <x:v>5</x:v>
      </x:c>
      <x:c r="L238" s="120" t="n">
        <x:v>105</x:v>
      </x:c>
      <x:c r="M238" s="120" t="n">
        <x:v>22</x:v>
      </x:c>
      <x:c r="N238" s="127" t="n">
        <x:v>0.3142857142857143</x:v>
      </x:c>
      <x:c r="O238" s="129" t="n">
        <x:f>'RGS_Ground_Run'!Q282</x:f>
        <x:v>47.5637069156237</x:v>
      </x:c>
      <x:c r="P238" s="129" t="n">
        <x:f>'Edge_Run'!O282</x:f>
        <x:v>14.944449831315296</x:v>
      </x:c>
      <x:c r="Q238" s="129" t="n">
        <x:f>O238-P238</x:f>
        <x:v>32.6192570843084</x:v>
      </x:c>
      <x:c r="R238" s="129" t="n">
        <x:f>'RGS_Ground_Run'!U282</x:f>
        <x:v>20.568890305185278</x:v>
      </x:c>
      <x:c r="S238" s="129" t="n">
        <x:f>'Edge_Run'!S282</x:f>
        <x:v>0</x:v>
      </x:c>
      <x:c r="T238" s="129" t="n">
        <x:f>'RGS_Ground_Run'!S282</x:f>
        <x:v>0</x:v>
      </x:c>
      <x:c r="U238" s="129" t="n">
        <x:f>'Edge_Run'!R282</x:f>
        <x:v>0</x:v>
      </x:c>
      <x:c r="V238" s="120" t="n">
        <x:f>'RGS_Ground_Run'!W282</x:f>
        <x:v>1</x:v>
      </x:c>
      <x:c r="W238" s="120" t="n">
        <x:f>'Edge_Run'!U282</x:f>
        <x:v>1</x:v>
      </x:c>
      <x:c r="X238" s="120" t="n">
        <x:f>'RGS_Ground_Run'!X282</x:f>
        <x:v>1</x:v>
      </x:c>
      <x:c r="Y238" s="120" t="n">
        <x:f>'Edge_Run'!V282</x:f>
        <x:v>1</x:v>
      </x:c>
      <x:c r="Z238" s="120" t="n">
        <x:f>Y238-X238</x:f>
        <x:v>0</x:v>
      </x:c>
      <x:c r="AA238" s="120" t="n">
        <x:f>1-V238</x:f>
        <x:v>0</x:v>
      </x:c>
      <x:c r="AB238" s="120" t="n">
        <x:f>1-W238</x:f>
        <x:v>0</x:v>
      </x:c>
      <x:c r="AC238" s="120" t="n">
        <x:f>'RGS_Ground_Run'!O282</x:f>
        <x:v>2.97481661043842</x:v>
      </x:c>
      <x:c r="AD238" s="120" t="n">
        <x:f>'Edge_Run'!D282</x:f>
        <x:v>8.92444983131526</x:v>
      </x:c>
      <x:c r="AE238" s="120" t="n">
        <x:f>'RGS_Ground_Run'!D282</x:f>
        <x:v>300</x:v>
      </x:c>
      <x:c r="AF238" s="120" t="n">
        <x:f>'Edge_Run'!H282</x:f>
        <x:v>75</x:v>
      </x:c>
    </x:row>
    <x:row r="239">
      <x:c r="A239" s="120" t="n">
        <x:v>3</x:v>
      </x:c>
      <x:c r="B239" s="120" t="n">
        <x:v>38</x:v>
      </x:c>
      <x:c r="C239" s="120" t="n">
        <x:v>238</x:v>
      </x:c>
      <x:c r="D239" s="120" t="n">
        <x:v>1087</x:v>
      </x:c>
      <x:c r="E239" s="120" t="n">
        <x:v>1086</x:v>
      </x:c>
      <x:c r="F239" s="120" t="n">
        <x:v>0</x:v>
      </x:c>
      <x:c r="G239" s="120" t="str">
        <x:v>Normal</x:v>
      </x:c>
      <x:c r="H239" s="120" t="str">
        <x:v>Routine</x:v>
      </x:c>
      <x:c r="I239" s="120" t="n">
        <x:v>1</x:v>
      </x:c>
      <x:c r="J239" s="120" t="str">
        <x:v>CADC0888</x:v>
      </x:c>
      <x:c r="K239" s="120" t="n">
        <x:v>5</x:v>
      </x:c>
      <x:c r="L239" s="120" t="n">
        <x:v>301</x:v>
      </x:c>
      <x:c r="M239" s="120" t="n">
        <x:v>61</x:v>
      </x:c>
      <x:c r="N239" s="127" t="n">
        <x:v>0.8714285714285714</x:v>
      </x:c>
      <x:c r="O239" s="129" t="n">
        <x:f>'RGS_Ground_Run'!Q283</x:f>
        <x:v>30.349913993043856</x:v>
      </x:c>
      <x:c r="P239" s="129" t="n">
        <x:f>'Edge_Run'!O283</x:f>
        <x:v>25.009741979131377</x:v>
      </x:c>
      <x:c r="Q239" s="129" t="n">
        <x:f>O239-P239</x:f>
        <x:v>5.340172013912479</x:v>
      </x:c>
      <x:c r="R239" s="129" t="n">
        <x:f>'RGS_Ground_Run'!U283</x:f>
        <x:v>0</x:v>
      </x:c>
      <x:c r="S239" s="129" t="n">
        <x:f>'Edge_Run'!S283</x:f>
        <x:v>0</x:v>
      </x:c>
      <x:c r="T239" s="129" t="n">
        <x:f>'RGS_Ground_Run'!S283</x:f>
        <x:v>0</x:v>
      </x:c>
      <x:c r="U239" s="129" t="n">
        <x:f>'Edge_Run'!R283</x:f>
        <x:v>0</x:v>
      </x:c>
      <x:c r="V239" s="120" t="n">
        <x:f>'RGS_Ground_Run'!W283</x:f>
        <x:v>1</x:v>
      </x:c>
      <x:c r="W239" s="120" t="n">
        <x:f>'Edge_Run'!U283</x:f>
        <x:v>1</x:v>
      </x:c>
      <x:c r="X239" s="120" t="n">
        <x:f>'RGS_Ground_Run'!X283</x:f>
        <x:v>1</x:v>
      </x:c>
      <x:c r="Y239" s="120" t="n">
        <x:f>'Edge_Run'!V283</x:f>
        <x:v>1</x:v>
      </x:c>
      <x:c r="Z239" s="120" t="n">
        <x:f>Y239-X239</x:f>
        <x:v>0</x:v>
      </x:c>
      <x:c r="AA239" s="120" t="n">
        <x:f>1-V239</x:f>
        <x:v>0</x:v>
      </x:c>
      <x:c r="AB239" s="120" t="n">
        <x:f>1-W239</x:f>
        <x:v>0</x:v>
      </x:c>
      <x:c r="AC239" s="120" t="n">
        <x:f>'RGS_Ground_Run'!O283</x:f>
        <x:v>6.3299139930437915</x:v>
      </x:c>
      <x:c r="AD239" s="120" t="n">
        <x:f>'Edge_Run'!D283</x:f>
        <x:v>18.989741979131374</x:v>
      </x:c>
      <x:c r="AE239" s="120" t="n">
        <x:f>'RGS_Ground_Run'!D283</x:f>
        <x:v>300</x:v>
      </x:c>
      <x:c r="AF239" s="120" t="n">
        <x:f>'Edge_Run'!H283</x:f>
        <x:v>75</x:v>
      </x:c>
    </x:row>
    <x:row r="240">
      <x:c r="A240" s="120" t="n">
        <x:v>3</x:v>
      </x:c>
      <x:c r="B240" s="120" t="n">
        <x:v>39</x:v>
      </x:c>
      <x:c r="C240" s="120" t="n">
        <x:v>239</x:v>
      </x:c>
      <x:c r="D240" s="120" t="n">
        <x:v>176</x:v>
      </x:c>
      <x:c r="E240" s="120" t="n">
        <x:v>175</x:v>
      </x:c>
      <x:c r="F240" s="120" t="n">
        <x:v>0</x:v>
      </x:c>
      <x:c r="G240" s="120" t="str">
        <x:v>Normal</x:v>
      </x:c>
      <x:c r="H240" s="120" t="str">
        <x:v>Routine</x:v>
      </x:c>
      <x:c r="I240" s="120" t="n">
        <x:v>1</x:v>
      </x:c>
      <x:c r="J240" s="120" t="str">
        <x:v>CADC0872</x:v>
      </x:c>
      <x:c r="K240" s="120" t="n">
        <x:v>1</x:v>
      </x:c>
      <x:c r="L240" s="120" t="n">
        <x:v>261</x:v>
      </x:c>
      <x:c r="M240" s="120" t="n">
        <x:v>262</x:v>
      </x:c>
      <x:c r="N240" s="127" t="n">
        <x:v>3.742857142857143</x:v>
      </x:c>
      <x:c r="O240" s="129" t="n">
        <x:f>'RGS_Ground_Run'!Q284</x:f>
        <x:v>29.502058914234567</x:v>
      </x:c>
      <x:c r="P240" s="129" t="n">
        <x:f>'Edge_Run'!O284</x:f>
        <x:v>22.466176742703965</x:v>
      </x:c>
      <x:c r="Q240" s="129" t="n">
        <x:f>O240-P240</x:f>
        <x:v>7.035882171530602</x:v>
      </x:c>
      <x:c r="R240" s="129" t="n">
        <x:f>'RGS_Ground_Run'!U284</x:f>
        <x:v>0</x:v>
      </x:c>
      <x:c r="S240" s="129" t="n">
        <x:f>'Edge_Run'!S284</x:f>
        <x:v>0</x:v>
      </x:c>
      <x:c r="T240" s="129" t="n">
        <x:f>'RGS_Ground_Run'!S284</x:f>
        <x:v>0</x:v>
      </x:c>
      <x:c r="U240" s="129" t="n">
        <x:f>'Edge_Run'!R284</x:f>
        <x:v>0</x:v>
      </x:c>
      <x:c r="V240" s="120" t="n">
        <x:f>'RGS_Ground_Run'!W284</x:f>
        <x:v>1</x:v>
      </x:c>
      <x:c r="W240" s="120" t="n">
        <x:f>'Edge_Run'!U284</x:f>
        <x:v>1</x:v>
      </x:c>
      <x:c r="X240" s="120" t="n">
        <x:f>'RGS_Ground_Run'!X284</x:f>
        <x:v>1</x:v>
      </x:c>
      <x:c r="Y240" s="120" t="n">
        <x:f>'Edge_Run'!V284</x:f>
        <x:v>1</x:v>
      </x:c>
      <x:c r="Z240" s="120" t="n">
        <x:f>Y240-X240</x:f>
        <x:v>0</x:v>
      </x:c>
      <x:c r="AA240" s="120" t="n">
        <x:f>1-V240</x:f>
        <x:v>0</x:v>
      </x:c>
      <x:c r="AB240" s="120" t="n">
        <x:f>1-W240</x:f>
        <x:v>0</x:v>
      </x:c>
      <x:c r="AC240" s="120" t="n">
        <x:f>'RGS_Ground_Run'!O284</x:f>
        <x:v>5.482058914234676</x:v>
      </x:c>
      <x:c r="AD240" s="120" t="n">
        <x:f>'Edge_Run'!D284</x:f>
        <x:v>16.446176742704026</x:v>
      </x:c>
      <x:c r="AE240" s="120" t="n">
        <x:f>'RGS_Ground_Run'!D284</x:f>
        <x:v>300</x:v>
      </x:c>
      <x:c r="AF240" s="120" t="n">
        <x:f>'Edge_Run'!H284</x:f>
        <x:v>75</x:v>
      </x:c>
    </x:row>
    <x:row r="241">
      <x:c r="A241" s="120" t="n">
        <x:v>3</x:v>
      </x:c>
      <x:c r="B241" s="120" t="n">
        <x:v>40</x:v>
      </x:c>
      <x:c r="C241" s="120" t="n">
        <x:v>240</x:v>
      </x:c>
      <x:c r="D241" s="120" t="n">
        <x:v>102</x:v>
      </x:c>
      <x:c r="E241" s="120" t="n">
        <x:v>101</x:v>
      </x:c>
      <x:c r="F241" s="120" t="n">
        <x:v>0</x:v>
      </x:c>
      <x:c r="G241" s="120" t="str">
        <x:v>Normal</x:v>
      </x:c>
      <x:c r="H241" s="120" t="str">
        <x:v>Routine</x:v>
      </x:c>
      <x:c r="I241" s="120" t="n">
        <x:v>1</x:v>
      </x:c>
      <x:c r="J241" s="120" t="str">
        <x:v>CADC0872</x:v>
      </x:c>
      <x:c r="K241" s="120" t="n">
        <x:v>1</x:v>
      </x:c>
      <x:c r="L241" s="120" t="n">
        <x:v>175</x:v>
      </x:c>
      <x:c r="M241" s="120" t="n">
        <x:v>176</x:v>
      </x:c>
      <x:c r="N241" s="127" t="n">
        <x:v>2.5142857142857142</x:v>
      </x:c>
      <x:c r="O241" s="129" t="n">
        <x:f>'RGS_Ground_Run'!Q285</x:f>
        <x:v>26.21310861028178</x:v>
      </x:c>
      <x:c r="P241" s="129" t="n">
        <x:f>'Edge_Run'!O285</x:f>
        <x:v>12.599325830845146</x:v>
      </x:c>
      <x:c r="Q241" s="129" t="n">
        <x:f>O241-P241</x:f>
        <x:v>13.613782779436633</x:v>
      </x:c>
      <x:c r="R241" s="129" t="n">
        <x:f>'RGS_Ground_Run'!U285</x:f>
        <x:v>0</x:v>
      </x:c>
      <x:c r="S241" s="129" t="n">
        <x:f>'Edge_Run'!S285</x:f>
        <x:v>0</x:v>
      </x:c>
      <x:c r="T241" s="129" t="n">
        <x:f>'RGS_Ground_Run'!S285</x:f>
        <x:v>0</x:v>
      </x:c>
      <x:c r="U241" s="129" t="n">
        <x:f>'Edge_Run'!R285</x:f>
        <x:v>0</x:v>
      </x:c>
      <x:c r="V241" s="120" t="n">
        <x:f>'RGS_Ground_Run'!W285</x:f>
        <x:v>1</x:v>
      </x:c>
      <x:c r="W241" s="120" t="n">
        <x:f>'Edge_Run'!U285</x:f>
        <x:v>1</x:v>
      </x:c>
      <x:c r="X241" s="120" t="n">
        <x:f>'RGS_Ground_Run'!X285</x:f>
        <x:v>1</x:v>
      </x:c>
      <x:c r="Y241" s="120" t="n">
        <x:f>'Edge_Run'!V285</x:f>
        <x:v>1</x:v>
      </x:c>
      <x:c r="Z241" s="120" t="n">
        <x:f>Y241-X241</x:f>
        <x:v>0</x:v>
      </x:c>
      <x:c r="AA241" s="120" t="n">
        <x:f>1-V241</x:f>
        <x:v>0</x:v>
      </x:c>
      <x:c r="AB241" s="120" t="n">
        <x:f>1-W241</x:f>
        <x:v>0</x:v>
      </x:c>
      <x:c r="AC241" s="120" t="n">
        <x:f>'RGS_Ground_Run'!O285</x:f>
        <x:v>2.1931086102817123</x:v>
      </x:c>
      <x:c r="AD241" s="120" t="n">
        <x:f>'Edge_Run'!D285</x:f>
        <x:v>6.5793258308451374</x:v>
      </x:c>
      <x:c r="AE241" s="120" t="n">
        <x:f>'RGS_Ground_Run'!D285</x:f>
        <x:v>300</x:v>
      </x:c>
      <x:c r="AF241" s="120" t="n">
        <x:f>'Edge_Run'!H285</x:f>
        <x:v>75</x:v>
      </x:c>
    </x:row>
    <x:row r="242">
      <x:c r="A242" s="120" t="n">
        <x:v>3</x:v>
      </x:c>
      <x:c r="B242" s="120" t="n">
        <x:v>41</x:v>
      </x:c>
      <x:c r="C242" s="120" t="n">
        <x:v>241</x:v>
      </x:c>
      <x:c r="D242" s="120" t="n">
        <x:v>528</x:v>
      </x:c>
      <x:c r="E242" s="120" t="n">
        <x:v>527</x:v>
      </x:c>
      <x:c r="F242" s="120" t="n">
        <x:v>0</x:v>
      </x:c>
      <x:c r="G242" s="120" t="str">
        <x:v>Normal</x:v>
      </x:c>
      <x:c r="H242" s="120" t="str">
        <x:v>Routine</x:v>
      </x:c>
      <x:c r="I242" s="120" t="n">
        <x:v>1</x:v>
      </x:c>
      <x:c r="J242" s="120" t="str">
        <x:v>CADC0873</x:v>
      </x:c>
      <x:c r="K242" s="120" t="n">
        <x:v>1</x:v>
      </x:c>
      <x:c r="L242" s="120" t="n">
        <x:v>184</x:v>
      </x:c>
      <x:c r="M242" s="120" t="n">
        <x:v>185</x:v>
      </x:c>
      <x:c r="N242" s="127" t="n">
        <x:v>2.642857142857143</x:v>
      </x:c>
      <x:c r="O242" s="129" t="n">
        <x:f>'RGS_Ground_Run'!Q286</x:f>
        <x:v>38.16939046935363</x:v>
      </x:c>
      <x:c r="P242" s="129" t="n">
        <x:f>'Edge_Run'!O286</x:f>
        <x:v>13.960677508850495</x:v>
      </x:c>
      <x:c r="Q242" s="129" t="n">
        <x:f>O242-P242</x:f>
        <x:v>24.208712960503135</x:v>
      </x:c>
      <x:c r="R242" s="129" t="n">
        <x:f>'RGS_Ground_Run'!U286</x:f>
        <x:v>11.502497966403553</x:v>
      </x:c>
      <x:c r="S242" s="129" t="n">
        <x:f>'Edge_Run'!S286</x:f>
        <x:v>0</x:v>
      </x:c>
      <x:c r="T242" s="129" t="n">
        <x:f>'RGS_Ground_Run'!S286</x:f>
        <x:v>0</x:v>
      </x:c>
      <x:c r="U242" s="129" t="n">
        <x:f>'Edge_Run'!R286</x:f>
        <x:v>0</x:v>
      </x:c>
      <x:c r="V242" s="120" t="n">
        <x:f>'RGS_Ground_Run'!W286</x:f>
        <x:v>1</x:v>
      </x:c>
      <x:c r="W242" s="120" t="n">
        <x:f>'Edge_Run'!U286</x:f>
        <x:v>1</x:v>
      </x:c>
      <x:c r="X242" s="120" t="n">
        <x:f>'RGS_Ground_Run'!X286</x:f>
        <x:v>1</x:v>
      </x:c>
      <x:c r="Y242" s="120" t="n">
        <x:f>'Edge_Run'!V286</x:f>
        <x:v>1</x:v>
      </x:c>
      <x:c r="Z242" s="120" t="n">
        <x:f>Y242-X242</x:f>
        <x:v>0</x:v>
      </x:c>
      <x:c r="AA242" s="120" t="n">
        <x:f>1-V242</x:f>
        <x:v>0</x:v>
      </x:c>
      <x:c r="AB242" s="120" t="n">
        <x:f>1-W242</x:f>
        <x:v>0</x:v>
      </x:c>
      <x:c r="AC242" s="120" t="n">
        <x:f>'RGS_Ground_Run'!O286</x:f>
        <x:v>2.646892502950165</x:v>
      </x:c>
      <x:c r="AD242" s="120" t="n">
        <x:f>'Edge_Run'!D286</x:f>
        <x:v>7.940677508850495</x:v>
      </x:c>
      <x:c r="AE242" s="120" t="n">
        <x:f>'RGS_Ground_Run'!D286</x:f>
        <x:v>300</x:v>
      </x:c>
      <x:c r="AF242" s="120" t="n">
        <x:f>'Edge_Run'!H286</x:f>
        <x:v>75</x:v>
      </x:c>
    </x:row>
    <x:row r="243">
      <x:c r="A243" s="120" t="n">
        <x:v>3</x:v>
      </x:c>
      <x:c r="B243" s="120" t="n">
        <x:v>42</x:v>
      </x:c>
      <x:c r="C243" s="120" t="n">
        <x:v>242</x:v>
      </x:c>
      <x:c r="D243" s="120" t="n">
        <x:v>1150</x:v>
      </x:c>
      <x:c r="E243" s="120" t="n">
        <x:v>1149</x:v>
      </x:c>
      <x:c r="F243" s="120" t="n">
        <x:v>0</x:v>
      </x:c>
      <x:c r="G243" s="120" t="str">
        <x:v>Normal</x:v>
      </x:c>
      <x:c r="H243" s="120" t="str">
        <x:v>Routine</x:v>
      </x:c>
      <x:c r="I243" s="120" t="n">
        <x:v>1</x:v>
      </x:c>
      <x:c r="J243" s="120" t="str">
        <x:v>CADC0894</x:v>
      </x:c>
      <x:c r="K243" s="120" t="n">
        <x:v>5</x:v>
      </x:c>
      <x:c r="L243" s="120" t="n">
        <x:v>240</x:v>
      </x:c>
      <x:c r="M243" s="120" t="n">
        <x:v>49</x:v>
      </x:c>
      <x:c r="N243" s="127" t="n">
        <x:v>0.7</x:v>
      </x:c>
      <x:c r="O243" s="129" t="n">
        <x:f>'RGS_Ground_Run'!Q287</x:f>
        <x:v>132.33695394156257</x:v>
      </x:c>
      <x:c r="P243" s="129" t="n">
        <x:f>'Edge_Run'!O287</x:f>
        <x:v>113.26520650613656</x:v>
      </x:c>
      <x:c r="Q243" s="129" t="n">
        <x:f>O243-P243</x:f>
        <x:v>19.071747435426005</x:v>
      </x:c>
      <x:c r="R243" s="129" t="n">
        <x:f>'RGS_Ground_Run'!U287</x:f>
        <x:v>107.24520650613658</x:v>
      </x:c>
      <x:c r="S243" s="129" t="n">
        <x:f>'Edge_Run'!S287</x:f>
        <x:v>104.02996419985857</x:v>
      </x:c>
      <x:c r="T243" s="129" t="n">
        <x:f>'RGS_Ground_Run'!S287</x:f>
        <x:v>107.24520650613658</x:v>
      </x:c>
      <x:c r="U243" s="129" t="n">
        <x:f>'Edge_Run'!R287</x:f>
        <x:v>104.02996419985857</x:v>
      </x:c>
      <x:c r="V243" s="120" t="n">
        <x:f>'RGS_Ground_Run'!W287</x:f>
        <x:v>1</x:v>
      </x:c>
      <x:c r="W243" s="120" t="n">
        <x:f>'Edge_Run'!U287</x:f>
        <x:v>1</x:v>
      </x:c>
      <x:c r="X243" s="120" t="n">
        <x:f>'RGS_Ground_Run'!X287</x:f>
        <x:v>0</x:v>
      </x:c>
      <x:c r="Y243" s="120" t="n">
        <x:f>'Edge_Run'!V287</x:f>
        <x:v>1</x:v>
      </x:c>
      <x:c r="Z243" s="120" t="n">
        <x:f>Y243-X243</x:f>
        <x:v>1</x:v>
      </x:c>
      <x:c r="AA243" s="120" t="n">
        <x:f>1-V243</x:f>
        <x:v>0</x:v>
      </x:c>
      <x:c r="AB243" s="120" t="n">
        <x:f>1-W243</x:f>
        <x:v>0</x:v>
      </x:c>
      <x:c r="AC243" s="120" t="n">
        <x:f>'RGS_Ground_Run'!O287</x:f>
        <x:v>1.0717474354259882</x:v>
      </x:c>
      <x:c r="AD243" s="120" t="n">
        <x:f>'Edge_Run'!D287</x:f>
        <x:v>3.2152423062779647</x:v>
      </x:c>
      <x:c r="AE243" s="120" t="n">
        <x:f>'RGS_Ground_Run'!D287</x:f>
        <x:v>300</x:v>
      </x:c>
      <x:c r="AF243" s="120" t="n">
        <x:f>'Edge_Run'!H287</x:f>
        <x:v>75</x:v>
      </x:c>
    </x:row>
    <x:row r="244">
      <x:c r="A244" s="120" t="n">
        <x:v>3</x:v>
      </x:c>
      <x:c r="B244" s="120" t="n">
        <x:v>43</x:v>
      </x:c>
      <x:c r="C244" s="120" t="n">
        <x:v>243</x:v>
      </x:c>
      <x:c r="D244" s="120" t="n">
        <x:v>1826</x:v>
      </x:c>
      <x:c r="E244" s="120" t="n">
        <x:v>1825</x:v>
      </x:c>
      <x:c r="F244" s="120" t="n">
        <x:v>0</x:v>
      </x:c>
      <x:c r="G244" s="120" t="str">
        <x:v>Normal</x:v>
      </x:c>
      <x:c r="H244" s="120" t="str">
        <x:v>Routine</x:v>
      </x:c>
      <x:c r="I244" s="120" t="n">
        <x:v>1</x:v>
      </x:c>
      <x:c r="J244" s="120" t="str">
        <x:v>CADC0872</x:v>
      </x:c>
      <x:c r="K244" s="120" t="n">
        <x:v>5</x:v>
      </x:c>
      <x:c r="L244" s="120" t="n">
        <x:v>95</x:v>
      </x:c>
      <x:c r="M244" s="120" t="n">
        <x:v>20</x:v>
      </x:c>
      <x:c r="N244" s="127" t="n">
        <x:v>0.2857142857142857</x:v>
      </x:c>
      <x:c r="O244" s="129" t="n">
        <x:f>'RGS_Ground_Run'!Q288</x:f>
        <x:v>67.41106309648285</x:v>
      </x:c>
      <x:c r="P244" s="129" t="n">
        <x:f>'Edge_Run'!O288</x:f>
        <x:v>29.478434340244803</x:v>
      </x:c>
      <x:c r="Q244" s="129" t="n">
        <x:f>O244-P244</x:f>
        <x:v>37.932628756238046</x:v>
      </x:c>
      <x:c r="R244" s="129" t="n">
        <x:f>'RGS_Ground_Run'!U288</x:f>
        <x:v>41.45843434024482</x:v>
      </x:c>
      <x:c r="S244" s="129" t="n">
        <x:f>'Edge_Run'!S288</x:f>
        <x:v>17.660548071530684</x:v>
      </x:c>
      <x:c r="T244" s="129" t="n">
        <x:f>'RGS_Ground_Run'!S288</x:f>
        <x:v>0</x:v>
      </x:c>
      <x:c r="U244" s="129" t="n">
        <x:f>'Edge_Run'!R288</x:f>
        <x:v>0</x:v>
      </x:c>
      <x:c r="V244" s="120" t="n">
        <x:f>'RGS_Ground_Run'!W288</x:f>
        <x:v>1</x:v>
      </x:c>
      <x:c r="W244" s="120" t="n">
        <x:f>'Edge_Run'!U288</x:f>
        <x:v>1</x:v>
      </x:c>
      <x:c r="X244" s="120" t="n">
        <x:f>'RGS_Ground_Run'!X288</x:f>
        <x:v>1</x:v>
      </x:c>
      <x:c r="Y244" s="120" t="n">
        <x:f>'Edge_Run'!V288</x:f>
        <x:v>1</x:v>
      </x:c>
      <x:c r="Z244" s="120" t="n">
        <x:f>Y244-X244</x:f>
        <x:v>0</x:v>
      </x:c>
      <x:c r="AA244" s="120" t="n">
        <x:f>1-V244</x:f>
        <x:v>0</x:v>
      </x:c>
      <x:c r="AB244" s="120" t="n">
        <x:f>1-W244</x:f>
        <x:v>0</x:v>
      </x:c>
      <x:c r="AC244" s="120" t="n">
        <x:f>'RGS_Ground_Run'!O288</x:f>
        <x:v>1.9326287562379814</x:v>
      </x:c>
      <x:c r="AD244" s="120" t="n">
        <x:f>'Edge_Run'!D288</x:f>
        <x:v>5.797886268713944</x:v>
      </x:c>
      <x:c r="AE244" s="120" t="n">
        <x:f>'RGS_Ground_Run'!D288</x:f>
        <x:v>300</x:v>
      </x:c>
      <x:c r="AF244" s="120" t="n">
        <x:f>'Edge_Run'!H288</x:f>
        <x:v>75</x:v>
      </x:c>
    </x:row>
    <x:row r="245">
      <x:c r="A245" s="120" t="n">
        <x:v>3</x:v>
      </x:c>
      <x:c r="B245" s="120" t="n">
        <x:v>44</x:v>
      </x:c>
      <x:c r="C245" s="120" t="n">
        <x:v>244</x:v>
      </x:c>
      <x:c r="D245" s="120" t="n">
        <x:v>1242</x:v>
      </x:c>
      <x:c r="E245" s="120" t="n">
        <x:v>1241</x:v>
      </x:c>
      <x:c r="F245" s="120" t="n">
        <x:v>0</x:v>
      </x:c>
      <x:c r="G245" s="120" t="str">
        <x:v>Normal</x:v>
      </x:c>
      <x:c r="H245" s="120" t="str">
        <x:v>Routine</x:v>
      </x:c>
      <x:c r="I245" s="120" t="n">
        <x:v>1</x:v>
      </x:c>
      <x:c r="J245" s="120" t="str">
        <x:v>CADC0873</x:v>
      </x:c>
      <x:c r="K245" s="120" t="n">
        <x:v>5</x:v>
      </x:c>
      <x:c r="L245" s="120" t="n">
        <x:v>240</x:v>
      </x:c>
      <x:c r="M245" s="120" t="n">
        <x:v>49</x:v>
      </x:c>
      <x:c r="N245" s="127" t="n">
        <x:v>0.7</x:v>
      </x:c>
      <x:c r="O245" s="129" t="n">
        <x:f>'RGS_Ground_Run'!Q289</x:f>
        <x:v>32.85575561240239</x:v>
      </x:c>
      <x:c r="P245" s="129" t="n">
        <x:f>'Edge_Run'!O289</x:f>
        <x:v>32.52726683720675</x:v>
      </x:c>
      <x:c r="Q245" s="129" t="n">
        <x:f>O245-P245</x:f>
        <x:v>0.3284887751956376</x:v>
      </x:c>
      <x:c r="R245" s="129" t="n">
        <x:f>'RGS_Ground_Run'!U289</x:f>
        <x:v>0</x:v>
      </x:c>
      <x:c r="S245" s="129" t="n">
        <x:f>'Edge_Run'!S289</x:f>
        <x:v>0</x:v>
      </x:c>
      <x:c r="T245" s="129" t="n">
        <x:f>'RGS_Ground_Run'!S289</x:f>
        <x:v>0</x:v>
      </x:c>
      <x:c r="U245" s="129" t="n">
        <x:f>'Edge_Run'!R289</x:f>
        <x:v>0</x:v>
      </x:c>
      <x:c r="V245" s="120" t="n">
        <x:f>'RGS_Ground_Run'!W289</x:f>
        <x:v>1</x:v>
      </x:c>
      <x:c r="W245" s="120" t="n">
        <x:f>'Edge_Run'!U289</x:f>
        <x:v>1</x:v>
      </x:c>
      <x:c r="X245" s="120" t="n">
        <x:f>'RGS_Ground_Run'!X289</x:f>
        <x:v>1</x:v>
      </x:c>
      <x:c r="Y245" s="120" t="n">
        <x:f>'Edge_Run'!V289</x:f>
        <x:v>1</x:v>
      </x:c>
      <x:c r="Z245" s="120" t="n">
        <x:f>Y245-X245</x:f>
        <x:v>0</x:v>
      </x:c>
      <x:c r="AA245" s="120" t="n">
        <x:f>1-V245</x:f>
        <x:v>0</x:v>
      </x:c>
      <x:c r="AB245" s="120" t="n">
        <x:f>1-W245</x:f>
        <x:v>0</x:v>
      </x:c>
      <x:c r="AC245" s="120" t="n">
        <x:f>'RGS_Ground_Run'!O289</x:f>
        <x:v>8.835755612402254</x:v>
      </x:c>
      <x:c r="AD245" s="120" t="n">
        <x:f>'Edge_Run'!D289</x:f>
        <x:v>26.507266837206764</x:v>
      </x:c>
      <x:c r="AE245" s="120" t="n">
        <x:f>'RGS_Ground_Run'!D289</x:f>
        <x:v>300</x:v>
      </x:c>
      <x:c r="AF245" s="120" t="n">
        <x:f>'Edge_Run'!H289</x:f>
        <x:v>75</x:v>
      </x:c>
    </x:row>
    <x:row r="246">
      <x:c r="A246" s="120" t="n">
        <x:v>3</x:v>
      </x:c>
      <x:c r="B246" s="120" t="n">
        <x:v>45</x:v>
      </x:c>
      <x:c r="C246" s="120" t="n">
        <x:v>245</x:v>
      </x:c>
      <x:c r="D246" s="120" t="n">
        <x:v>191</x:v>
      </x:c>
      <x:c r="E246" s="120" t="n">
        <x:v>190</x:v>
      </x:c>
      <x:c r="F246" s="120" t="n">
        <x:v>1</x:v>
      </x:c>
      <x:c r="G246" s="120" t="str">
        <x:v>Anomalous</x:v>
      </x:c>
      <x:c r="H246" s="120" t="str">
        <x:v>Priority</x:v>
      </x:c>
      <x:c r="I246" s="120" t="n">
        <x:v>0</x:v>
      </x:c>
      <x:c r="J246" s="120" t="str">
        <x:v>CADC0872</x:v>
      </x:c>
      <x:c r="K246" s="120" t="n">
        <x:v>1</x:v>
      </x:c>
      <x:c r="L246" s="120" t="n">
        <x:v>460</x:v>
      </x:c>
      <x:c r="M246" s="120" t="n">
        <x:v>461</x:v>
      </x:c>
      <x:c r="N246" s="127" t="n">
        <x:v>6.585714285714285</x:v>
      </x:c>
      <x:c r="O246" s="129" t="n">
        <x:f>'RGS_Ground_Run'!Q290</x:f>
        <x:v>25.468338494741147</x:v>
      </x:c>
      <x:c r="P246" s="129" t="n">
        <x:f>'Edge_Run'!O290</x:f>
        <x:v>10.365015484223022</x:v>
      </x:c>
      <x:c r="Q246" s="129" t="n">
        <x:f>O246-P246</x:f>
        <x:v>15.103323010518125</x:v>
      </x:c>
      <x:c r="R246" s="129" t="n">
        <x:f>'RGS_Ground_Run'!U290</x:f>
        <x:v>0</x:v>
      </x:c>
      <x:c r="S246" s="129" t="n">
        <x:f>'Edge_Run'!S290</x:f>
        <x:v>0</x:v>
      </x:c>
      <x:c r="T246" s="129" t="n">
        <x:f>'RGS_Ground_Run'!S290</x:f>
        <x:v>0</x:v>
      </x:c>
      <x:c r="U246" s="129" t="n">
        <x:f>'Edge_Run'!R290</x:f>
        <x:v>0</x:v>
      </x:c>
      <x:c r="V246" s="120" t="n">
        <x:f>'RGS_Ground_Run'!W290</x:f>
        <x:v>1</x:v>
      </x:c>
      <x:c r="W246" s="120" t="n">
        <x:f>'Edge_Run'!U290</x:f>
        <x:v>1</x:v>
      </x:c>
      <x:c r="X246" s="120" t="n">
        <x:f>'RGS_Ground_Run'!X290</x:f>
        <x:v>1</x:v>
      </x:c>
      <x:c r="Y246" s="120" t="n">
        <x:f>'Edge_Run'!V290</x:f>
        <x:v>1</x:v>
      </x:c>
      <x:c r="Z246" s="120" t="n">
        <x:f>Y246-X246</x:f>
        <x:v>0</x:v>
      </x:c>
      <x:c r="AA246" s="120" t="n">
        <x:f>1-V246</x:f>
        <x:v>0</x:v>
      </x:c>
      <x:c r="AB246" s="120" t="n">
        <x:f>1-W246</x:f>
        <x:v>0</x:v>
      </x:c>
      <x:c r="AC246" s="120" t="n">
        <x:f>'RGS_Ground_Run'!O290</x:f>
        <x:v>1.4483384947410107</x:v>
      </x:c>
      <x:c r="AD246" s="120" t="n">
        <x:f>'Edge_Run'!D290</x:f>
        <x:v>4.345015484223032</x:v>
      </x:c>
      <x:c r="AE246" s="120" t="n">
        <x:f>'RGS_Ground_Run'!D290</x:f>
        <x:v>300</x:v>
      </x:c>
      <x:c r="AF246" s="120" t="n">
        <x:f>'Edge_Run'!H290</x:f>
        <x:v>75</x:v>
      </x:c>
    </x:row>
    <x:row r="247">
      <x:c r="A247" s="120" t="n">
        <x:v>3</x:v>
      </x:c>
      <x:c r="B247" s="120" t="n">
        <x:v>46</x:v>
      </x:c>
      <x:c r="C247" s="120" t="n">
        <x:v>246</x:v>
      </x:c>
      <x:c r="D247" s="120" t="n">
        <x:v>686</x:v>
      </x:c>
      <x:c r="E247" s="120" t="n">
        <x:v>685</x:v>
      </x:c>
      <x:c r="F247" s="120" t="n">
        <x:v>0</x:v>
      </x:c>
      <x:c r="G247" s="120" t="str">
        <x:v>Normal</x:v>
      </x:c>
      <x:c r="H247" s="120" t="str">
        <x:v>Routine</x:v>
      </x:c>
      <x:c r="I247" s="120" t="n">
        <x:v>1</x:v>
      </x:c>
      <x:c r="J247" s="120" t="str">
        <x:v>CADC0884</x:v>
      </x:c>
      <x:c r="K247" s="120" t="n">
        <x:v>5</x:v>
      </x:c>
      <x:c r="L247" s="120" t="n">
        <x:v>100</x:v>
      </x:c>
      <x:c r="M247" s="120" t="n">
        <x:v>21</x:v>
      </x:c>
      <x:c r="N247" s="127" t="n">
        <x:v>0.3</x:v>
      </x:c>
      <x:c r="O247" s="129" t="n">
        <x:f>'RGS_Ground_Run'!Q291</x:f>
        <x:v>27.419236710656605</x:v>
      </x:c>
      <x:c r="P247" s="129" t="n">
        <x:f>'Edge_Run'!O291</x:f>
        <x:v>16.217710131969397</x:v>
      </x:c>
      <x:c r="Q247" s="129" t="n">
        <x:f>O247-P247</x:f>
        <x:v>11.201526578687208</x:v>
      </x:c>
      <x:c r="R247" s="129" t="n">
        <x:f>'RGS_Ground_Run'!U291</x:f>
        <x:v>0</x:v>
      </x:c>
      <x:c r="S247" s="129" t="n">
        <x:f>'Edge_Run'!S291</x:f>
        <x:v>0</x:v>
      </x:c>
      <x:c r="T247" s="129" t="n">
        <x:f>'RGS_Ground_Run'!S291</x:f>
        <x:v>0</x:v>
      </x:c>
      <x:c r="U247" s="129" t="n">
        <x:f>'Edge_Run'!R291</x:f>
        <x:v>0</x:v>
      </x:c>
      <x:c r="V247" s="120" t="n">
        <x:f>'RGS_Ground_Run'!W291</x:f>
        <x:v>1</x:v>
      </x:c>
      <x:c r="W247" s="120" t="n">
        <x:f>'Edge_Run'!U291</x:f>
        <x:v>1</x:v>
      </x:c>
      <x:c r="X247" s="120" t="n">
        <x:f>'RGS_Ground_Run'!X291</x:f>
        <x:v>1</x:v>
      </x:c>
      <x:c r="Y247" s="120" t="n">
        <x:f>'Edge_Run'!V291</x:f>
        <x:v>1</x:v>
      </x:c>
      <x:c r="Z247" s="120" t="n">
        <x:f>Y247-X247</x:f>
        <x:v>0</x:v>
      </x:c>
      <x:c r="AA247" s="120" t="n">
        <x:f>1-V247</x:f>
        <x:v>0</x:v>
      </x:c>
      <x:c r="AB247" s="120" t="n">
        <x:f>1-W247</x:f>
        <x:v>0</x:v>
      </x:c>
      <x:c r="AC247" s="120" t="n">
        <x:f>'RGS_Ground_Run'!O291</x:f>
        <x:v>3.3992367106564965</x:v>
      </x:c>
      <x:c r="AD247" s="120" t="n">
        <x:f>'Edge_Run'!D291</x:f>
        <x:v>10.19771013196949</x:v>
      </x:c>
      <x:c r="AE247" s="120" t="n">
        <x:f>'RGS_Ground_Run'!D291</x:f>
        <x:v>300</x:v>
      </x:c>
      <x:c r="AF247" s="120" t="n">
        <x:f>'Edge_Run'!H291</x:f>
        <x:v>75</x:v>
      </x:c>
    </x:row>
    <x:row r="248">
      <x:c r="A248" s="120" t="n">
        <x:v>3</x:v>
      </x:c>
      <x:c r="B248" s="120" t="n">
        <x:v>47</x:v>
      </x:c>
      <x:c r="C248" s="120" t="n">
        <x:v>247</x:v>
      </x:c>
      <x:c r="D248" s="120" t="n">
        <x:v>349</x:v>
      </x:c>
      <x:c r="E248" s="120" t="n">
        <x:v>348</x:v>
      </x:c>
      <x:c r="F248" s="120" t="n">
        <x:v>0</x:v>
      </x:c>
      <x:c r="G248" s="120" t="str">
        <x:v>Normal</x:v>
      </x:c>
      <x:c r="H248" s="120" t="str">
        <x:v>Routine</x:v>
      </x:c>
      <x:c r="I248" s="120" t="n">
        <x:v>1</x:v>
      </x:c>
      <x:c r="J248" s="120" t="str">
        <x:v>CADC0884</x:v>
      </x:c>
      <x:c r="K248" s="120" t="n">
        <x:v>5</x:v>
      </x:c>
      <x:c r="L248" s="120" t="n">
        <x:v>410</x:v>
      </x:c>
      <x:c r="M248" s="120" t="n">
        <x:v>83</x:v>
      </x:c>
      <x:c r="N248" s="127" t="n">
        <x:v>1.1857142857142857</x:v>
      </x:c>
      <x:c r="O248" s="129" t="n">
        <x:f>'RGS_Ground_Run'!Q292</x:f>
        <x:v>24.29450196431617</x:v>
      </x:c>
      <x:c r="P248" s="129" t="n">
        <x:f>'Edge_Run'!O292</x:f>
        <x:v>6.843505892948542</x:v>
      </x:c>
      <x:c r="Q248" s="129" t="n">
        <x:f>O248-P248</x:f>
        <x:v>17.450996071367626</x:v>
      </x:c>
      <x:c r="R248" s="129" t="n">
        <x:f>'RGS_Ground_Run'!U292</x:f>
        <x:v>0</x:v>
      </x:c>
      <x:c r="S248" s="129" t="n">
        <x:f>'Edge_Run'!S292</x:f>
        <x:v>0</x:v>
      </x:c>
      <x:c r="T248" s="129" t="n">
        <x:f>'RGS_Ground_Run'!S292</x:f>
        <x:v>0</x:v>
      </x:c>
      <x:c r="U248" s="129" t="n">
        <x:f>'Edge_Run'!R292</x:f>
        <x:v>0</x:v>
      </x:c>
      <x:c r="V248" s="120" t="n">
        <x:f>'RGS_Ground_Run'!W292</x:f>
        <x:v>1</x:v>
      </x:c>
      <x:c r="W248" s="120" t="n">
        <x:f>'Edge_Run'!U292</x:f>
        <x:v>1</x:v>
      </x:c>
      <x:c r="X248" s="120" t="n">
        <x:f>'RGS_Ground_Run'!X292</x:f>
        <x:v>1</x:v>
      </x:c>
      <x:c r="Y248" s="120" t="n">
        <x:f>'Edge_Run'!V292</x:f>
        <x:v>1</x:v>
      </x:c>
      <x:c r="Z248" s="120" t="n">
        <x:f>Y248-X248</x:f>
        <x:v>0</x:v>
      </x:c>
      <x:c r="AA248" s="120" t="n">
        <x:f>1-V248</x:f>
        <x:v>0</x:v>
      </x:c>
      <x:c r="AB248" s="120" t="n">
        <x:f>1-W248</x:f>
        <x:v>0</x:v>
      </x:c>
      <x:c r="AC248" s="120" t="n">
        <x:f>'RGS_Ground_Run'!O292</x:f>
        <x:v>0.2745019643161625</x:v>
      </x:c>
      <x:c r="AD248" s="120" t="n">
        <x:f>'Edge_Run'!D292</x:f>
        <x:v>0.8235058929484874</x:v>
      </x:c>
      <x:c r="AE248" s="120" t="n">
        <x:f>'RGS_Ground_Run'!D292</x:f>
        <x:v>300</x:v>
      </x:c>
      <x:c r="AF248" s="120" t="n">
        <x:f>'Edge_Run'!H292</x:f>
        <x:v>75</x:v>
      </x:c>
    </x:row>
    <x:row r="249">
      <x:c r="A249" s="120" t="n">
        <x:v>3</x:v>
      </x:c>
      <x:c r="B249" s="120" t="n">
        <x:v>48</x:v>
      </x:c>
      <x:c r="C249" s="120" t="n">
        <x:v>248</x:v>
      </x:c>
      <x:c r="D249" s="120" t="n">
        <x:v>909</x:v>
      </x:c>
      <x:c r="E249" s="120" t="n">
        <x:v>908</x:v>
      </x:c>
      <x:c r="F249" s="120" t="n">
        <x:v>0</x:v>
      </x:c>
      <x:c r="G249" s="120" t="str">
        <x:v>Normal</x:v>
      </x:c>
      <x:c r="H249" s="120" t="str">
        <x:v>Routine</x:v>
      </x:c>
      <x:c r="I249" s="120" t="n">
        <x:v>1</x:v>
      </x:c>
      <x:c r="J249" s="120" t="str">
        <x:v>CADC0892</x:v>
      </x:c>
      <x:c r="K249" s="120" t="n">
        <x:v>1</x:v>
      </x:c>
      <x:c r="L249" s="120" t="n">
        <x:v>178</x:v>
      </x:c>
      <x:c r="M249" s="120" t="n">
        <x:v>179</x:v>
      </x:c>
      <x:c r="N249" s="127" t="n">
        <x:v>2.557142857142857</x:v>
      </x:c>
      <x:c r="O249" s="129" t="n">
        <x:f>'RGS_Ground_Run'!Q293</x:f>
        <x:v>41.77620753657402</x:v>
      </x:c>
      <x:c r="P249" s="129" t="n">
        <x:f>'Edge_Run'!O293</x:f>
        <x:v>20.575473583934127</x:v>
      </x:c>
      <x:c r="Q249" s="129" t="n">
        <x:f>O249-P249</x:f>
        <x:v>21.200733952639894</x:v>
      </x:c>
      <x:c r="R249" s="129" t="n">
        <x:f>'RGS_Ground_Run'!U293</x:f>
        <x:v>12.904383008596142</x:v>
      </x:c>
      <x:c r="S249" s="129" t="n">
        <x:f>'Edge_Run'!S293</x:f>
        <x:v>0</x:v>
      </x:c>
      <x:c r="T249" s="129" t="n">
        <x:f>'RGS_Ground_Run'!S293</x:f>
        <x:v>0</x:v>
      </x:c>
      <x:c r="U249" s="129" t="n">
        <x:f>'Edge_Run'!R293</x:f>
        <x:v>0</x:v>
      </x:c>
      <x:c r="V249" s="120" t="n">
        <x:f>'RGS_Ground_Run'!W293</x:f>
        <x:v>1</x:v>
      </x:c>
      <x:c r="W249" s="120" t="n">
        <x:f>'Edge_Run'!U293</x:f>
        <x:v>1</x:v>
      </x:c>
      <x:c r="X249" s="120" t="n">
        <x:f>'RGS_Ground_Run'!X293</x:f>
        <x:v>1</x:v>
      </x:c>
      <x:c r="Y249" s="120" t="n">
        <x:f>'Edge_Run'!V293</x:f>
        <x:v>1</x:v>
      </x:c>
      <x:c r="Z249" s="120" t="n">
        <x:f>Y249-X249</x:f>
        <x:v>0</x:v>
      </x:c>
      <x:c r="AA249" s="120" t="n">
        <x:f>1-V249</x:f>
        <x:v>0</x:v>
      </x:c>
      <x:c r="AB249" s="120" t="n">
        <x:f>1-W249</x:f>
        <x:v>0</x:v>
      </x:c>
      <x:c r="AC249" s="120" t="n">
        <x:f>'RGS_Ground_Run'!O293</x:f>
        <x:v>4.851824527978063</x:v>
      </x:c>
      <x:c r="AD249" s="120" t="n">
        <x:f>'Edge_Run'!D293</x:f>
        <x:v>14.555473583934187</x:v>
      </x:c>
      <x:c r="AE249" s="120" t="n">
        <x:f>'RGS_Ground_Run'!D293</x:f>
        <x:v>300</x:v>
      </x:c>
      <x:c r="AF249" s="120" t="n">
        <x:f>'Edge_Run'!H293</x:f>
        <x:v>75</x:v>
      </x:c>
    </x:row>
    <x:row r="250">
      <x:c r="A250" s="120" t="n">
        <x:v>3</x:v>
      </x:c>
      <x:c r="B250" s="120" t="n">
        <x:v>49</x:v>
      </x:c>
      <x:c r="C250" s="120" t="n">
        <x:v>249</x:v>
      </x:c>
      <x:c r="D250" s="120" t="n">
        <x:v>1172</x:v>
      </x:c>
      <x:c r="E250" s="120" t="n">
        <x:v>1171</x:v>
      </x:c>
      <x:c r="F250" s="120" t="n">
        <x:v>0</x:v>
      </x:c>
      <x:c r="G250" s="120" t="str">
        <x:v>Normal</x:v>
      </x:c>
      <x:c r="H250" s="120" t="str">
        <x:v>Routine</x:v>
      </x:c>
      <x:c r="I250" s="120" t="n">
        <x:v>1</x:v>
      </x:c>
      <x:c r="J250" s="120" t="str">
        <x:v>CADC0873</x:v>
      </x:c>
      <x:c r="K250" s="120" t="n">
        <x:v>5</x:v>
      </x:c>
      <x:c r="L250" s="120" t="n">
        <x:v>775</x:v>
      </x:c>
      <x:c r="M250" s="120" t="n">
        <x:v>156</x:v>
      </x:c>
      <x:c r="N250" s="127" t="n">
        <x:v>2.2285714285714286</x:v>
      </x:c>
      <x:c r="O250" s="129" t="n">
        <x:f>'RGS_Ground_Run'!Q294</x:f>
        <x:v>61.736375002373734</x:v>
      </x:c>
      <x:c r="P250" s="129" t="n">
        <x:f>'Edge_Run'!O294</x:f>
        <x:v>63.95243234747977</x:v>
      </x:c>
      <x:c r="Q250" s="129" t="n">
        <x:f>O250-P250</x:f>
        <x:v>-2.2160573451060372</x:v>
      </x:c>
      <x:c r="R250" s="129" t="n">
        <x:f>'RGS_Ground_Run'!U294</x:f>
        <x:v>18.40556421988049</x:v>
      </x:c>
      <x:c r="S250" s="129" t="n">
        <x:f>'Edge_Run'!S294</x:f>
        <x:v>0</x:v>
      </x:c>
      <x:c r="T250" s="129" t="n">
        <x:f>'RGS_Ground_Run'!S294</x:f>
        <x:v>0</x:v>
      </x:c>
      <x:c r="U250" s="129" t="n">
        <x:f>'Edge_Run'!R294</x:f>
        <x:v>0</x:v>
      </x:c>
      <x:c r="V250" s="120" t="n">
        <x:f>'RGS_Ground_Run'!W294</x:f>
        <x:v>1</x:v>
      </x:c>
      <x:c r="W250" s="120" t="n">
        <x:f>'Edge_Run'!U294</x:f>
        <x:v>1</x:v>
      </x:c>
      <x:c r="X250" s="120" t="n">
        <x:f>'RGS_Ground_Run'!X294</x:f>
        <x:v>1</x:v>
      </x:c>
      <x:c r="Y250" s="120" t="n">
        <x:f>'Edge_Run'!V294</x:f>
        <x:v>1</x:v>
      </x:c>
      <x:c r="Z250" s="120" t="n">
        <x:f>Y250-X250</x:f>
        <x:v>0</x:v>
      </x:c>
      <x:c r="AA250" s="120" t="n">
        <x:f>1-V250</x:f>
        <x:v>0</x:v>
      </x:c>
      <x:c r="AB250" s="120" t="n">
        <x:f>1-W250</x:f>
        <x:v>0</x:v>
      </x:c>
      <x:c r="AC250" s="120" t="n">
        <x:f>'RGS_Ground_Run'!O294</x:f>
        <x:v>19.31081078249324</x:v>
      </x:c>
      <x:c r="AD250" s="120" t="n">
        <x:f>'Edge_Run'!D294</x:f>
        <x:v>57.93243234747972</x:v>
      </x:c>
      <x:c r="AE250" s="120" t="n">
        <x:f>'RGS_Ground_Run'!D294</x:f>
        <x:v>300</x:v>
      </x:c>
      <x:c r="AF250" s="120" t="n">
        <x:f>'Edge_Run'!H294</x:f>
        <x:v>75</x:v>
      </x:c>
    </x:row>
    <x:row r="251">
      <x:c r="A251" s="120" t="n">
        <x:v>3</x:v>
      </x:c>
      <x:c r="B251" s="120" t="n">
        <x:v>50</x:v>
      </x:c>
      <x:c r="C251" s="120" t="n">
        <x:v>250</x:v>
      </x:c>
      <x:c r="D251" s="120" t="n">
        <x:v>415</x:v>
      </x:c>
      <x:c r="E251" s="120" t="n">
        <x:v>414</x:v>
      </x:c>
      <x:c r="F251" s="120" t="n">
        <x:v>0</x:v>
      </x:c>
      <x:c r="G251" s="120" t="str">
        <x:v>Normal</x:v>
      </x:c>
      <x:c r="H251" s="120" t="str">
        <x:v>Routine</x:v>
      </x:c>
      <x:c r="I251" s="120" t="n">
        <x:v>1</x:v>
      </x:c>
      <x:c r="J251" s="120" t="str">
        <x:v>CADC0884</x:v>
      </x:c>
      <x:c r="K251" s="120" t="n">
        <x:v>5</x:v>
      </x:c>
      <x:c r="L251" s="120" t="n">
        <x:v>475</x:v>
      </x:c>
      <x:c r="M251" s="120" t="n">
        <x:v>96</x:v>
      </x:c>
      <x:c r="N251" s="127" t="n">
        <x:v>1.3714285714285714</x:v>
      </x:c>
      <x:c r="O251" s="129" t="n">
        <x:f>'RGS_Ground_Run'!Q295</x:f>
        <x:v>50.28882751955962</x:v>
      </x:c>
      <x:c r="P251" s="129" t="n">
        <x:f>'Edge_Run'!O295</x:f>
        <x:v>52.75214382263357</x:v>
      </x:c>
      <x:c r="Q251" s="129" t="n">
        <x:f>O251-P251</x:f>
        <x:v>-2.4633163030739524</x:v>
      </x:c>
      <x:c r="R251" s="129" t="n">
        <x:f>'RGS_Ground_Run'!U295</x:f>
        <x:v>23.790603431822547</x:v>
      </x:c>
      <x:c r="S251" s="129" t="n">
        <x:f>'Edge_Run'!S295</x:f>
        <x:v>39.297471559421865</x:v>
      </x:c>
      <x:c r="T251" s="129" t="n">
        <x:f>'RGS_Ground_Run'!S295</x:f>
        <x:v>0</x:v>
      </x:c>
      <x:c r="U251" s="129" t="n">
        <x:f>'Edge_Run'!R295</x:f>
        <x:v>0</x:v>
      </x:c>
      <x:c r="V251" s="120" t="n">
        <x:f>'RGS_Ground_Run'!W295</x:f>
        <x:v>1</x:v>
      </x:c>
      <x:c r="W251" s="120" t="n">
        <x:f>'Edge_Run'!U295</x:f>
        <x:v>1</x:v>
      </x:c>
      <x:c r="X251" s="120" t="n">
        <x:f>'RGS_Ground_Run'!X295</x:f>
        <x:v>1</x:v>
      </x:c>
      <x:c r="Y251" s="120" t="n">
        <x:f>'Edge_Run'!V295</x:f>
        <x:v>1</x:v>
      </x:c>
      <x:c r="Z251" s="120" t="n">
        <x:f>Y251-X251</x:f>
        <x:v>0</x:v>
      </x:c>
      <x:c r="AA251" s="120" t="n">
        <x:f>1-V251</x:f>
        <x:v>0</x:v>
      </x:c>
      <x:c r="AB251" s="120" t="n">
        <x:f>1-W251</x:f>
        <x:v>0</x:v>
      </x:c>
      <x:c r="AC251" s="120" t="n">
        <x:f>'RGS_Ground_Run'!O295</x:f>
        <x:v>2.4782240877372668</x:v>
      </x:c>
      <x:c r="AD251" s="120" t="n">
        <x:f>'Edge_Run'!D295</x:f>
        <x:v>7.4346722632118</x:v>
      </x:c>
      <x:c r="AE251" s="120" t="n">
        <x:f>'RGS_Ground_Run'!D295</x:f>
        <x:v>300</x:v>
      </x:c>
      <x:c r="AF251" s="120" t="n">
        <x:f>'Edge_Run'!H295</x:f>
        <x:v>75</x:v>
      </x:c>
    </x:row>
    <x:row r="252">
      <x:c r="A252" s="120" t="n">
        <x:v>3</x:v>
      </x:c>
      <x:c r="B252" s="120" t="n">
        <x:v>51</x:v>
      </x:c>
      <x:c r="C252" s="120" t="n">
        <x:v>251</x:v>
      </x:c>
      <x:c r="D252" s="120" t="n">
        <x:v>125</x:v>
      </x:c>
      <x:c r="E252" s="120" t="n">
        <x:v>124</x:v>
      </x:c>
      <x:c r="F252" s="120" t="n">
        <x:v>0</x:v>
      </x:c>
      <x:c r="G252" s="120" t="str">
        <x:v>Normal</x:v>
      </x:c>
      <x:c r="H252" s="120" t="str">
        <x:v>Routine</x:v>
      </x:c>
      <x:c r="I252" s="120" t="n">
        <x:v>1</x:v>
      </x:c>
      <x:c r="J252" s="120" t="str">
        <x:v>CADC0872</x:v>
      </x:c>
      <x:c r="K252" s="120" t="n">
        <x:v>1</x:v>
      </x:c>
      <x:c r="L252" s="120" t="n">
        <x:v>176</x:v>
      </x:c>
      <x:c r="M252" s="120" t="n">
        <x:v>177</x:v>
      </x:c>
      <x:c r="N252" s="127" t="n">
        <x:v>2.5285714285714285</x:v>
      </x:c>
      <x:c r="O252" s="129" t="n">
        <x:f>'RGS_Ground_Run'!Q296</x:f>
        <x:v>68.53694342851986</x:v>
      </x:c>
      <x:c r="P252" s="129" t="n">
        <x:f>'Edge_Run'!O296</x:f>
        <x:v>60.640153377517436</x:v>
      </x:c>
      <x:c r="Q252" s="129" t="n">
        <x:f>O252-P252</x:f>
        <x:v>7.8967900510024265</x:v>
      </x:c>
      <x:c r="R252" s="129" t="n">
        <x:f>'RGS_Ground_Run'!U296</x:f>
        <x:v>38.926108649426624</x:v>
      </x:c>
      <x:c r="S252" s="129" t="n">
        <x:f>'Edge_Run'!S296</x:f>
        <x:v>37.847649040237684</x:v>
      </x:c>
      <x:c r="T252" s="129" t="n">
        <x:f>'RGS_Ground_Run'!S296</x:f>
        <x:v>0</x:v>
      </x:c>
      <x:c r="U252" s="129" t="n">
        <x:f>'Edge_Run'!R296</x:f>
        <x:v>0</x:v>
      </x:c>
      <x:c r="V252" s="120" t="n">
        <x:f>'RGS_Ground_Run'!W296</x:f>
        <x:v>1</x:v>
      </x:c>
      <x:c r="W252" s="120" t="n">
        <x:f>'Edge_Run'!U296</x:f>
        <x:v>1</x:v>
      </x:c>
      <x:c r="X252" s="120" t="n">
        <x:f>'RGS_Ground_Run'!X296</x:f>
        <x:v>1</x:v>
      </x:c>
      <x:c r="Y252" s="120" t="n">
        <x:f>'Edge_Run'!V296</x:f>
        <x:v>1</x:v>
      </x:c>
      <x:c r="Z252" s="120" t="n">
        <x:f>Y252-X252</x:f>
        <x:v>0</x:v>
      </x:c>
      <x:c r="AA252" s="120" t="n">
        <x:f>1-V252</x:f>
        <x:v>0</x:v>
      </x:c>
      <x:c r="AB252" s="120" t="n">
        <x:f>1-W252</x:f>
        <x:v>0</x:v>
      </x:c>
      <x:c r="AC252" s="120" t="n">
        <x:f>'RGS_Ground_Run'!O296</x:f>
        <x:v>5.590834779093249</x:v>
      </x:c>
      <x:c r="AD252" s="120" t="n">
        <x:f>'Edge_Run'!D296</x:f>
        <x:v>16.772504337279745</x:v>
      </x:c>
      <x:c r="AE252" s="120" t="n">
        <x:f>'RGS_Ground_Run'!D296</x:f>
        <x:v>300</x:v>
      </x:c>
      <x:c r="AF252" s="120" t="n">
        <x:f>'Edge_Run'!H296</x:f>
        <x:v>75</x:v>
      </x:c>
    </x:row>
    <x:row r="253">
      <x:c r="A253" s="120" t="n">
        <x:v>3</x:v>
      </x:c>
      <x:c r="B253" s="120" t="n">
        <x:v>52</x:v>
      </x:c>
      <x:c r="C253" s="120" t="n">
        <x:v>252</x:v>
      </x:c>
      <x:c r="D253" s="120" t="n">
        <x:v>98</x:v>
      </x:c>
      <x:c r="E253" s="120" t="n">
        <x:v>97</x:v>
      </x:c>
      <x:c r="F253" s="120" t="n">
        <x:v>1</x:v>
      </x:c>
      <x:c r="G253" s="120" t="str">
        <x:v>Anomalous</x:v>
      </x:c>
      <x:c r="H253" s="120" t="str">
        <x:v>Priority</x:v>
      </x:c>
      <x:c r="I253" s="120" t="n">
        <x:v>1</x:v>
      </x:c>
      <x:c r="J253" s="120" t="str">
        <x:v>CADC0872</x:v>
      </x:c>
      <x:c r="K253" s="120" t="n">
        <x:v>1</x:v>
      </x:c>
      <x:c r="L253" s="120" t="n">
        <x:v>170</x:v>
      </x:c>
      <x:c r="M253" s="120" t="n">
        <x:v>171</x:v>
      </x:c>
      <x:c r="N253" s="127" t="n">
        <x:v>2.442857142857143</x:v>
      </x:c>
      <x:c r="O253" s="129" t="n">
        <x:f>'RGS_Ground_Run'!Q297</x:f>
        <x:v>84.21104929035573</x:v>
      </x:c>
      <x:c r="P253" s="129" t="n">
        <x:f>'Edge_Run'!O297</x:f>
        <x:v>80.06556913259465</x:v>
      </x:c>
      <x:c r="Q253" s="129" t="n">
        <x:f>O253-P253</x:f>
        <x:v>4.145480157761085</x:v>
      </x:c>
      <x:c r="R253" s="129" t="n">
        <x:f>'RGS_Ground_Run'!U297</x:f>
        <x:v>49.100811733281716</x:v>
      </x:c>
      <x:c r="S253" s="129" t="n">
        <x:f>'Edge_Run'!S297</x:f>
        <x:v>40.774856461372565</x:v>
      </x:c>
      <x:c r="T253" s="129" t="n">
        <x:f>'RGS_Ground_Run'!S297</x:f>
        <x:v>0</x:v>
      </x:c>
      <x:c r="U253" s="129" t="n">
        <x:f>'Edge_Run'!R297</x:f>
        <x:v>0</x:v>
      </x:c>
      <x:c r="V253" s="120" t="n">
        <x:f>'RGS_Ground_Run'!W297</x:f>
        <x:v>1</x:v>
      </x:c>
      <x:c r="W253" s="120" t="n">
        <x:f>'Edge_Run'!U297</x:f>
        <x:v>1</x:v>
      </x:c>
      <x:c r="X253" s="120" t="n">
        <x:f>'RGS_Ground_Run'!X297</x:f>
        <x:v>1</x:v>
      </x:c>
      <x:c r="Y253" s="120" t="n">
        <x:f>'Edge_Run'!V297</x:f>
        <x:v>1</x:v>
      </x:c>
      <x:c r="Z253" s="120" t="n">
        <x:f>Y253-X253</x:f>
        <x:v>0</x:v>
      </x:c>
      <x:c r="AA253" s="120" t="n">
        <x:f>1-V253</x:f>
        <x:v>0</x:v>
      </x:c>
      <x:c r="AB253" s="120" t="n">
        <x:f>1-W253</x:f>
        <x:v>0</x:v>
      </x:c>
      <x:c r="AC253" s="120" t="n">
        <x:f>'RGS_Ground_Run'!O297</x:f>
        <x:v>11.090237557074047</x:v>
      </x:c>
      <x:c r="AD253" s="120" t="n">
        <x:f>'Edge_Run'!D297</x:f>
        <x:v>33.27071267122214</x:v>
      </x:c>
      <x:c r="AE253" s="120" t="n">
        <x:f>'RGS_Ground_Run'!D297</x:f>
        <x:v>300</x:v>
      </x:c>
      <x:c r="AF253" s="120" t="n">
        <x:f>'Edge_Run'!H297</x:f>
        <x:v>75</x:v>
      </x:c>
    </x:row>
    <x:row r="254">
      <x:c r="A254" s="120" t="n">
        <x:v>3</x:v>
      </x:c>
      <x:c r="B254" s="120" t="n">
        <x:v>53</x:v>
      </x:c>
      <x:c r="C254" s="120" t="n">
        <x:v>253</x:v>
      </x:c>
      <x:c r="D254" s="120" t="n">
        <x:v>1962</x:v>
      </x:c>
      <x:c r="E254" s="120" t="n">
        <x:v>1961</x:v>
      </x:c>
      <x:c r="F254" s="120" t="n">
        <x:v>1</x:v>
      </x:c>
      <x:c r="G254" s="120" t="str">
        <x:v>Anomalous</x:v>
      </x:c>
      <x:c r="H254" s="120" t="str">
        <x:v>Priority</x:v>
      </x:c>
      <x:c r="I254" s="120" t="n">
        <x:v>1</x:v>
      </x:c>
      <x:c r="J254" s="120" t="str">
        <x:v>CADC0872</x:v>
      </x:c>
      <x:c r="K254" s="120" t="n">
        <x:v>5</x:v>
      </x:c>
      <x:c r="L254" s="120" t="n">
        <x:v>281</x:v>
      </x:c>
      <x:c r="M254" s="120" t="n">
        <x:v>57</x:v>
      </x:c>
      <x:c r="N254" s="127" t="n">
        <x:v>0.8142857142857143</x:v>
      </x:c>
      <x:c r="O254" s="129" t="n">
        <x:f>'RGS_Ground_Run'!Q298</x:f>
        <x:v>74.20678529699808</x:v>
      </x:c>
      <x:c r="P254" s="129" t="n">
        <x:f>'Edge_Run'!O298</x:f>
        <x:v>63.200491546042485</x:v>
      </x:c>
      <x:c r="Q254" s="129" t="n">
        <x:f>O254-P254</x:f>
        <x:v>11.006293750955592</x:v>
      </x:c>
      <x:c r="R254" s="129" t="n">
        <x:f>'RGS_Ground_Run'!U298</x:f>
        <x:v>47.15231087213215</x:v>
      </x:c>
      <x:c r="S254" s="129" t="n">
        <x:f>'Edge_Run'!S298</x:f>
        <x:v>48.077068271445114</x:v>
      </x:c>
      <x:c r="T254" s="129" t="n">
        <x:f>'RGS_Ground_Run'!S298</x:f>
        <x:v>0</x:v>
      </x:c>
      <x:c r="U254" s="129" t="n">
        <x:f>'Edge_Run'!R298</x:f>
        <x:v>0</x:v>
      </x:c>
      <x:c r="V254" s="120" t="n">
        <x:f>'RGS_Ground_Run'!W298</x:f>
        <x:v>1</x:v>
      </x:c>
      <x:c r="W254" s="120" t="n">
        <x:f>'Edge_Run'!U298</x:f>
        <x:v>1</x:v>
      </x:c>
      <x:c r="X254" s="120" t="n">
        <x:f>'RGS_Ground_Run'!X298</x:f>
        <x:v>1</x:v>
      </x:c>
      <x:c r="Y254" s="120" t="n">
        <x:f>'Edge_Run'!V298</x:f>
        <x:v>1</x:v>
      </x:c>
      <x:c r="Z254" s="120" t="n">
        <x:f>Y254-X254</x:f>
        <x:v>0</x:v>
      </x:c>
      <x:c r="AA254" s="120" t="n">
        <x:f>1-V254</x:f>
        <x:v>0</x:v>
      </x:c>
      <x:c r="AB254" s="120" t="n">
        <x:f>1-W254</x:f>
        <x:v>0</x:v>
      </x:c>
      <x:c r="AC254" s="120" t="n">
        <x:f>'RGS_Ground_Run'!O298</x:f>
        <x:v>3.0344744248657984</x:v>
      </x:c>
      <x:c r="AD254" s="120" t="n">
        <x:f>'Edge_Run'!D298</x:f>
        <x:v>9.103423274597395</x:v>
      </x:c>
      <x:c r="AE254" s="120" t="n">
        <x:f>'RGS_Ground_Run'!D298</x:f>
        <x:v>300</x:v>
      </x:c>
      <x:c r="AF254" s="120" t="n">
        <x:f>'Edge_Run'!H298</x:f>
        <x:v>75</x:v>
      </x:c>
    </x:row>
    <x:row r="255">
      <x:c r="A255" s="120" t="n">
        <x:v>3</x:v>
      </x:c>
      <x:c r="B255" s="120" t="n">
        <x:v>54</x:v>
      </x:c>
      <x:c r="C255" s="120" t="n">
        <x:v>254</x:v>
      </x:c>
      <x:c r="D255" s="120" t="n">
        <x:v>941</x:v>
      </x:c>
      <x:c r="E255" s="120" t="n">
        <x:v>940</x:v>
      </x:c>
      <x:c r="F255" s="120" t="n">
        <x:v>0</x:v>
      </x:c>
      <x:c r="G255" s="120" t="str">
        <x:v>Normal</x:v>
      </x:c>
      <x:c r="H255" s="120" t="str">
        <x:v>Routine</x:v>
      </x:c>
      <x:c r="I255" s="120" t="n">
        <x:v>1</x:v>
      </x:c>
      <x:c r="J255" s="120" t="str">
        <x:v>CADC0892</x:v>
      </x:c>
      <x:c r="K255" s="120" t="n">
        <x:v>1</x:v>
      </x:c>
      <x:c r="L255" s="120" t="n">
        <x:v>304</x:v>
      </x:c>
      <x:c r="M255" s="120" t="n">
        <x:v>305</x:v>
      </x:c>
      <x:c r="N255" s="127" t="n">
        <x:v>4.357142857142857</x:v>
      </x:c>
      <x:c r="O255" s="129" t="n">
        <x:f>'RGS_Ground_Run'!Q299</x:f>
        <x:v>46.94290646086756</x:v>
      </x:c>
      <x:c r="P255" s="129" t="n">
        <x:f>'Edge_Run'!O299</x:f>
        <x:v>20.702222323719525</x:v>
      </x:c>
      <x:c r="Q255" s="129" t="n">
        <x:f>O255-P255</x:f>
        <x:v>26.240684137148037</x:v>
      </x:c>
      <x:c r="R255" s="129" t="n">
        <x:f>'RGS_Ground_Run'!U299</x:f>
        <x:v>22.654041649809187</x:v>
      </x:c>
      <x:c r="S255" s="129" t="n">
        <x:f>'Edge_Run'!S299</x:f>
        <x:v>13.875627890544365</x:v>
      </x:c>
      <x:c r="T255" s="129" t="n">
        <x:f>'RGS_Ground_Run'!S299</x:f>
        <x:v>0</x:v>
      </x:c>
      <x:c r="U255" s="129" t="n">
        <x:f>'Edge_Run'!R299</x:f>
        <x:v>0</x:v>
      </x:c>
      <x:c r="V255" s="120" t="n">
        <x:f>'RGS_Ground_Run'!W299</x:f>
        <x:v>1</x:v>
      </x:c>
      <x:c r="W255" s="120" t="n">
        <x:f>'Edge_Run'!U299</x:f>
        <x:v>1</x:v>
      </x:c>
      <x:c r="X255" s="120" t="n">
        <x:f>'RGS_Ground_Run'!X299</x:f>
        <x:v>1</x:v>
      </x:c>
      <x:c r="Y255" s="120" t="n">
        <x:f>'Edge_Run'!V299</x:f>
        <x:v>1</x:v>
      </x:c>
      <x:c r="Z255" s="120" t="n">
        <x:f>Y255-X255</x:f>
        <x:v>0</x:v>
      </x:c>
      <x:c r="AA255" s="120" t="n">
        <x:f>1-V255</x:f>
        <x:v>0</x:v>
      </x:c>
      <x:c r="AB255" s="120" t="n">
        <x:f>1-W255</x:f>
        <x:v>0</x:v>
      </x:c>
      <x:c r="AC255" s="120" t="n">
        <x:f>'RGS_Ground_Run'!O299</x:f>
        <x:v>0.26886481105839993</x:v>
      </x:c>
      <x:c r="AD255" s="120" t="n">
        <x:f>'Edge_Run'!D299</x:f>
        <x:v>0.8065944331751997</x:v>
      </x:c>
      <x:c r="AE255" s="120" t="n">
        <x:f>'RGS_Ground_Run'!D299</x:f>
        <x:v>300</x:v>
      </x:c>
      <x:c r="AF255" s="120" t="n">
        <x:f>'Edge_Run'!H299</x:f>
        <x:v>75</x:v>
      </x:c>
    </x:row>
    <x:row r="256">
      <x:c r="A256" s="120" t="n">
        <x:v>3</x:v>
      </x:c>
      <x:c r="B256" s="120" t="n">
        <x:v>55</x:v>
      </x:c>
      <x:c r="C256" s="120" t="n">
        <x:v>255</x:v>
      </x:c>
      <x:c r="D256" s="120" t="n">
        <x:v>213</x:v>
      </x:c>
      <x:c r="E256" s="120" t="n">
        <x:v>212</x:v>
      </x:c>
      <x:c r="F256" s="120" t="n">
        <x:v>1</x:v>
      </x:c>
      <x:c r="G256" s="120" t="str">
        <x:v>Anomalous</x:v>
      </x:c>
      <x:c r="H256" s="120" t="str">
        <x:v>Priority</x:v>
      </x:c>
      <x:c r="I256" s="120" t="n">
        <x:v>1</x:v>
      </x:c>
      <x:c r="J256" s="120" t="str">
        <x:v>CADC0872</x:v>
      </x:c>
      <x:c r="K256" s="120" t="n">
        <x:v>1</x:v>
      </x:c>
      <x:c r="L256" s="120" t="n">
        <x:v>391</x:v>
      </x:c>
      <x:c r="M256" s="120" t="n">
        <x:v>392</x:v>
      </x:c>
      <x:c r="N256" s="127" t="n">
        <x:v>5.6</x:v>
      </x:c>
      <x:c r="O256" s="129" t="n">
        <x:f>'RGS_Ground_Run'!Q300</x:f>
        <x:v>69.1589880499746</x:v>
      </x:c>
      <x:c r="P256" s="129" t="n">
        <x:f>'Edge_Run'!O300</x:f>
        <x:v>21.791507654987527</x:v>
      </x:c>
      <x:c r="Q256" s="129" t="n">
        <x:f>O256-P256</x:f>
        <x:v>47.36748039498707</x:v>
      </x:c>
      <x:c r="R256" s="129" t="n">
        <x:f>'RGS_Ground_Run'!U300</x:f>
        <x:v>41.74332698107719</x:v>
      </x:c>
      <x:c r="S256" s="129" t="n">
        <x:f>'Edge_Run'!S300</x:f>
        <x:v>5.584524448294815</x:v>
      </x:c>
      <x:c r="T256" s="129" t="n">
        <x:f>'RGS_Ground_Run'!S300</x:f>
        <x:v>0</x:v>
      </x:c>
      <x:c r="U256" s="129" t="n">
        <x:f>'Edge_Run'!R300</x:f>
        <x:v>0</x:v>
      </x:c>
      <x:c r="V256" s="120" t="n">
        <x:f>'RGS_Ground_Run'!W300</x:f>
        <x:v>1</x:v>
      </x:c>
      <x:c r="W256" s="120" t="n">
        <x:f>'Edge_Run'!U300</x:f>
        <x:v>1</x:v>
      </x:c>
      <x:c r="X256" s="120" t="n">
        <x:f>'RGS_Ground_Run'!X300</x:f>
        <x:v>1</x:v>
      </x:c>
      <x:c r="Y256" s="120" t="n">
        <x:f>'Edge_Run'!V300</x:f>
        <x:v>1</x:v>
      </x:c>
      <x:c r="Z256" s="120" t="n">
        <x:f>Y256-X256</x:f>
        <x:v>0</x:v>
      </x:c>
      <x:c r="AA256" s="120" t="n">
        <x:f>1-V256</x:f>
        <x:v>0</x:v>
      </x:c>
      <x:c r="AB256" s="120" t="n">
        <x:f>1-W256</x:f>
        <x:v>0</x:v>
      </x:c>
      <x:c r="AC256" s="120" t="n">
        <x:f>'RGS_Ground_Run'!O300</x:f>
        <x:v>3.3956610688975655</x:v>
      </x:c>
      <x:c r="AD256" s="120" t="n">
        <x:f>'Edge_Run'!D300</x:f>
        <x:v>10.186983206692696</x:v>
      </x:c>
      <x:c r="AE256" s="120" t="n">
        <x:f>'RGS_Ground_Run'!D300</x:f>
        <x:v>300</x:v>
      </x:c>
      <x:c r="AF256" s="120" t="n">
        <x:f>'Edge_Run'!H300</x:f>
        <x:v>75</x:v>
      </x:c>
    </x:row>
    <x:row r="257">
      <x:c r="A257" s="120" t="n">
        <x:v>3</x:v>
      </x:c>
      <x:c r="B257" s="120" t="n">
        <x:v>56</x:v>
      </x:c>
      <x:c r="C257" s="120" t="n">
        <x:v>256</x:v>
      </x:c>
      <x:c r="D257" s="120" t="n">
        <x:v>920</x:v>
      </x:c>
      <x:c r="E257" s="120" t="n">
        <x:v>919</x:v>
      </x:c>
      <x:c r="F257" s="120" t="n">
        <x:v>1</x:v>
      </x:c>
      <x:c r="G257" s="120" t="str">
        <x:v>Anomalous</x:v>
      </x:c>
      <x:c r="H257" s="120" t="str">
        <x:v>Priority</x:v>
      </x:c>
      <x:c r="I257" s="120" t="n">
        <x:v>1</x:v>
      </x:c>
      <x:c r="J257" s="120" t="str">
        <x:v>CADC0892</x:v>
      </x:c>
      <x:c r="K257" s="120" t="n">
        <x:v>1</x:v>
      </x:c>
      <x:c r="L257" s="120" t="n">
        <x:v>311</x:v>
      </x:c>
      <x:c r="M257" s="120" t="n">
        <x:v>312</x:v>
      </x:c>
      <x:c r="N257" s="127" t="n">
        <x:v>4.457142857142857</x:v>
      </x:c>
      <x:c r="O257" s="129" t="n">
        <x:f>'RGS_Ground_Run'!Q301</x:f>
        <x:v>28.115113857538745</x:v>
      </x:c>
      <x:c r="P257" s="129" t="n">
        <x:f>'Edge_Run'!O301</x:f>
        <x:v>18.30534157261627</x:v>
      </x:c>
      <x:c r="Q257" s="129" t="n">
        <x:f>O257-P257</x:f>
        <x:v>9.809772284922474</x:v>
      </x:c>
      <x:c r="R257" s="129" t="n">
        <x:f>'RGS_Ground_Run'!U301</x:f>
        <x:v>0</x:v>
      </x:c>
      <x:c r="S257" s="129" t="n">
        <x:f>'Edge_Run'!S301</x:f>
        <x:v>0</x:v>
      </x:c>
      <x:c r="T257" s="129" t="n">
        <x:f>'RGS_Ground_Run'!S301</x:f>
        <x:v>0</x:v>
      </x:c>
      <x:c r="U257" s="129" t="n">
        <x:f>'Edge_Run'!R301</x:f>
        <x:v>0</x:v>
      </x:c>
      <x:c r="V257" s="120" t="n">
        <x:f>'RGS_Ground_Run'!W301</x:f>
        <x:v>1</x:v>
      </x:c>
      <x:c r="W257" s="120" t="n">
        <x:f>'Edge_Run'!U301</x:f>
        <x:v>1</x:v>
      </x:c>
      <x:c r="X257" s="120" t="n">
        <x:f>'RGS_Ground_Run'!X301</x:f>
        <x:v>1</x:v>
      </x:c>
      <x:c r="Y257" s="120" t="n">
        <x:f>'Edge_Run'!V301</x:f>
        <x:v>1</x:v>
      </x:c>
      <x:c r="Z257" s="120" t="n">
        <x:f>Y257-X257</x:f>
        <x:v>0</x:v>
      </x:c>
      <x:c r="AA257" s="120" t="n">
        <x:f>1-V257</x:f>
        <x:v>0</x:v>
      </x:c>
      <x:c r="AB257" s="120" t="n">
        <x:f>1-W257</x:f>
        <x:v>0</x:v>
      </x:c>
      <x:c r="AC257" s="120" t="n">
        <x:f>'RGS_Ground_Run'!O301</x:f>
        <x:v>4.095113857538801</x:v>
      </x:c>
      <x:c r="AD257" s="120" t="n">
        <x:f>'Edge_Run'!D301</x:f>
        <x:v>12.285341572616403</x:v>
      </x:c>
      <x:c r="AE257" s="120" t="n">
        <x:f>'RGS_Ground_Run'!D301</x:f>
        <x:v>300</x:v>
      </x:c>
      <x:c r="AF257" s="120" t="n">
        <x:f>'Edge_Run'!H301</x:f>
        <x:v>75</x:v>
      </x:c>
    </x:row>
    <x:row r="258">
      <x:c r="A258" s="120" t="n">
        <x:v>3</x:v>
      </x:c>
      <x:c r="B258" s="120" t="n">
        <x:v>57</x:v>
      </x:c>
      <x:c r="C258" s="120" t="n">
        <x:v>257</x:v>
      </x:c>
      <x:c r="D258" s="120" t="n">
        <x:v>757</x:v>
      </x:c>
      <x:c r="E258" s="120" t="n">
        <x:v>756</x:v>
      </x:c>
      <x:c r="F258" s="120" t="n">
        <x:v>1</x:v>
      </x:c>
      <x:c r="G258" s="120" t="str">
        <x:v>Anomalous</x:v>
      </x:c>
      <x:c r="H258" s="120" t="str">
        <x:v>Priority</x:v>
      </x:c>
      <x:c r="I258" s="120" t="n">
        <x:v>0</x:v>
      </x:c>
      <x:c r="J258" s="120" t="str">
        <x:v>CADC0874</x:v>
      </x:c>
      <x:c r="K258" s="120" t="n">
        <x:v>5</x:v>
      </x:c>
      <x:c r="L258" s="120" t="n">
        <x:v>240</x:v>
      </x:c>
      <x:c r="M258" s="120" t="n">
        <x:v>49</x:v>
      </x:c>
      <x:c r="N258" s="127" t="n">
        <x:v>0.7</x:v>
      </x:c>
      <x:c r="O258" s="129" t="n">
        <x:f>'RGS_Ground_Run'!Q302</x:f>
        <x:v>25.66445425828897</x:v>
      </x:c>
      <x:c r="P258" s="129" t="n">
        <x:f>'Edge_Run'!O302</x:f>
        <x:v>10.9533627748674</x:v>
      </x:c>
      <x:c r="Q258" s="129" t="n">
        <x:f>O258-P258</x:f>
        <x:v>14.71109148342157</x:v>
      </x:c>
      <x:c r="R258" s="129" t="n">
        <x:f>'RGS_Ground_Run'!U302</x:f>
        <x:v>0</x:v>
      </x:c>
      <x:c r="S258" s="129" t="n">
        <x:f>'Edge_Run'!S302</x:f>
        <x:v>0</x:v>
      </x:c>
      <x:c r="T258" s="129" t="n">
        <x:f>'RGS_Ground_Run'!S302</x:f>
        <x:v>0</x:v>
      </x:c>
      <x:c r="U258" s="129" t="n">
        <x:f>'Edge_Run'!R302</x:f>
        <x:v>0</x:v>
      </x:c>
      <x:c r="V258" s="120" t="n">
        <x:f>'RGS_Ground_Run'!W302</x:f>
        <x:v>1</x:v>
      </x:c>
      <x:c r="W258" s="120" t="n">
        <x:f>'Edge_Run'!U302</x:f>
        <x:v>1</x:v>
      </x:c>
      <x:c r="X258" s="120" t="n">
        <x:f>'RGS_Ground_Run'!X302</x:f>
        <x:v>1</x:v>
      </x:c>
      <x:c r="Y258" s="120" t="n">
        <x:f>'Edge_Run'!V302</x:f>
        <x:v>1</x:v>
      </x:c>
      <x:c r="Z258" s="120" t="n">
        <x:f>Y258-X258</x:f>
        <x:v>0</x:v>
      </x:c>
      <x:c r="AA258" s="120" t="n">
        <x:f>1-V258</x:f>
        <x:v>0</x:v>
      </x:c>
      <x:c r="AB258" s="120" t="n">
        <x:f>1-W258</x:f>
        <x:v>0</x:v>
      </x:c>
      <x:c r="AC258" s="120" t="n">
        <x:f>'RGS_Ground_Run'!O302</x:f>
        <x:v>1.6444542582891872</x:v>
      </x:c>
      <x:c r="AD258" s="120" t="n">
        <x:f>'Edge_Run'!D302</x:f>
        <x:v>4.933362774867562</x:v>
      </x:c>
      <x:c r="AE258" s="120" t="n">
        <x:f>'RGS_Ground_Run'!D302</x:f>
        <x:v>300</x:v>
      </x:c>
      <x:c r="AF258" s="120" t="n">
        <x:f>'Edge_Run'!H302</x:f>
        <x:v>75</x:v>
      </x:c>
    </x:row>
    <x:row r="259">
      <x:c r="A259" s="120" t="n">
        <x:v>3</x:v>
      </x:c>
      <x:c r="B259" s="120" t="n">
        <x:v>58</x:v>
      </x:c>
      <x:c r="C259" s="120" t="n">
        <x:v>258</x:v>
      </x:c>
      <x:c r="D259" s="120" t="n">
        <x:v>1405</x:v>
      </x:c>
      <x:c r="E259" s="120" t="n">
        <x:v>1404</x:v>
      </x:c>
      <x:c r="F259" s="120" t="n">
        <x:v>0</x:v>
      </x:c>
      <x:c r="G259" s="120" t="str">
        <x:v>Normal</x:v>
      </x:c>
      <x:c r="H259" s="120" t="str">
        <x:v>Routine</x:v>
      </x:c>
      <x:c r="I259" s="120" t="n">
        <x:v>1</x:v>
      </x:c>
      <x:c r="J259" s="120" t="str">
        <x:v>CADC0873</x:v>
      </x:c>
      <x:c r="K259" s="120" t="n">
        <x:v>5</x:v>
      </x:c>
      <x:c r="L259" s="120" t="n">
        <x:v>100</x:v>
      </x:c>
      <x:c r="M259" s="120" t="n">
        <x:v>21</x:v>
      </x:c>
      <x:c r="N259" s="127" t="n">
        <x:v>0.3</x:v>
      </x:c>
      <x:c r="O259" s="129" t="n">
        <x:f>'RGS_Ground_Run'!Q303</x:f>
        <x:v>139.5640723822803</x:v>
      </x:c>
      <x:c r="P259" s="129" t="n">
        <x:f>'Edge_Run'!O303</x:f>
        <x:v>119.21613539900227</x:v>
      </x:c>
      <x:c r="Q259" s="129" t="n">
        <x:f>O259-P259</x:f>
        <x:v>20.347936983278032</x:v>
      </x:c>
      <x:c r="R259" s="129" t="n">
        <x:f>'RGS_Ground_Run'!U303</x:f>
        <x:v>113.19613539900229</x:v>
      </x:c>
      <x:c r="S259" s="129" t="n">
        <x:f>'Edge_Run'!S303</x:f>
        <x:v>106.15232444916865</x:v>
      </x:c>
      <x:c r="T259" s="129" t="n">
        <x:f>'RGS_Ground_Run'!S303</x:f>
        <x:v>113.19613539900229</x:v>
      </x:c>
      <x:c r="U259" s="129" t="n">
        <x:f>'Edge_Run'!R303</x:f>
        <x:v>106.15232444916865</x:v>
      </x:c>
      <x:c r="V259" s="120" t="n">
        <x:f>'RGS_Ground_Run'!W303</x:f>
        <x:v>1</x:v>
      </x:c>
      <x:c r="W259" s="120" t="n">
        <x:f>'Edge_Run'!U303</x:f>
        <x:v>1</x:v>
      </x:c>
      <x:c r="X259" s="120" t="n">
        <x:f>'RGS_Ground_Run'!X303</x:f>
        <x:v>0</x:v>
      </x:c>
      <x:c r="Y259" s="120" t="n">
        <x:f>'Edge_Run'!V303</x:f>
        <x:v>1</x:v>
      </x:c>
      <x:c r="Z259" s="120" t="n">
        <x:f>Y259-X259</x:f>
        <x:v>1</x:v>
      </x:c>
      <x:c r="AA259" s="120" t="n">
        <x:f>1-V259</x:f>
        <x:v>0</x:v>
      </x:c>
      <x:c r="AB259" s="120" t="n">
        <x:f>1-W259</x:f>
        <x:v>0</x:v>
      </x:c>
      <x:c r="AC259" s="120" t="n">
        <x:f>'RGS_Ground_Run'!O303</x:f>
        <x:v>2.3479369832778594</x:v>
      </x:c>
      <x:c r="AD259" s="120" t="n">
        <x:f>'Edge_Run'!D303</x:f>
        <x:v>7.043810949833578</x:v>
      </x:c>
      <x:c r="AE259" s="120" t="n">
        <x:f>'RGS_Ground_Run'!D303</x:f>
        <x:v>300</x:v>
      </x:c>
      <x:c r="AF259" s="120" t="n">
        <x:f>'Edge_Run'!H303</x:f>
        <x:v>75</x:v>
      </x:c>
    </x:row>
    <x:row r="260">
      <x:c r="A260" s="120" t="n">
        <x:v>3</x:v>
      </x:c>
      <x:c r="B260" s="120" t="n">
        <x:v>59</x:v>
      </x:c>
      <x:c r="C260" s="120" t="n">
        <x:v>259</x:v>
      </x:c>
      <x:c r="D260" s="120" t="n">
        <x:v>1980</x:v>
      </x:c>
      <x:c r="E260" s="120" t="n">
        <x:v>1979</x:v>
      </x:c>
      <x:c r="F260" s="120" t="n">
        <x:v>0</x:v>
      </x:c>
      <x:c r="G260" s="120" t="str">
        <x:v>Normal</x:v>
      </x:c>
      <x:c r="H260" s="120" t="str">
        <x:v>Routine</x:v>
      </x:c>
      <x:c r="I260" s="120" t="n">
        <x:v>1</x:v>
      </x:c>
      <x:c r="J260" s="120" t="str">
        <x:v>CADC0872</x:v>
      </x:c>
      <x:c r="K260" s="120" t="n">
        <x:v>5</x:v>
      </x:c>
      <x:c r="L260" s="120" t="n">
        <x:v>230</x:v>
      </x:c>
      <x:c r="M260" s="120" t="n">
        <x:v>47</x:v>
      </x:c>
      <x:c r="N260" s="127" t="n">
        <x:v>0.6714285714285714</x:v>
      </x:c>
      <x:c r="O260" s="129" t="n">
        <x:f>'RGS_Ground_Run'!Q304</x:f>
        <x:v>149.04877261980891</x:v>
      </x:c>
      <x:c r="P260" s="129" t="n">
        <x:f>'Edge_Run'!O304</x:f>
        <x:v>111.72136911320695</x:v>
      </x:c>
      <x:c r="Q260" s="129" t="n">
        <x:f>O260-P260</x:f>
        <x:v>37.32740350660197</x:v>
      </x:c>
      <x:c r="R260" s="129" t="n">
        <x:f>'RGS_Ground_Run'!U304</x:f>
        <x:v>123.70136911320697</x:v>
      </x:c>
      <x:c r="S260" s="129" t="n">
        <x:f>'Edge_Run'!S304</x:f>
        <x:v>101.7191585934006</x:v>
      </x:c>
      <x:c r="T260" s="129" t="n">
        <x:f>'RGS_Ground_Run'!S304</x:f>
        <x:v>0</x:v>
      </x:c>
      <x:c r="U260" s="129" t="n">
        <x:f>'Edge_Run'!R304</x:f>
        <x:v>0</x:v>
      </x:c>
      <x:c r="V260" s="120" t="n">
        <x:f>'RGS_Ground_Run'!W304</x:f>
        <x:v>1</x:v>
      </x:c>
      <x:c r="W260" s="120" t="n">
        <x:f>'Edge_Run'!U304</x:f>
        <x:v>1</x:v>
      </x:c>
      <x:c r="X260" s="120" t="n">
        <x:f>'RGS_Ground_Run'!X304</x:f>
        <x:v>0</x:v>
      </x:c>
      <x:c r="Y260" s="120" t="n">
        <x:f>'Edge_Run'!V304</x:f>
        <x:v>1</x:v>
      </x:c>
      <x:c r="Z260" s="120" t="n">
        <x:f>Y260-X260</x:f>
        <x:v>1</x:v>
      </x:c>
      <x:c r="AA260" s="120" t="n">
        <x:f>1-V260</x:f>
        <x:v>0</x:v>
      </x:c>
      <x:c r="AB260" s="120" t="n">
        <x:f>1-W260</x:f>
        <x:v>0</x:v>
      </x:c>
      <x:c r="AC260" s="120" t="n">
        <x:f>'RGS_Ground_Run'!O304</x:f>
        <x:v>1.3274035066021375</x:v>
      </x:c>
      <x:c r="AD260" s="120" t="n">
        <x:f>'Edge_Run'!D304</x:f>
        <x:v>3.9822105198064124</x:v>
      </x:c>
      <x:c r="AE260" s="120" t="n">
        <x:f>'RGS_Ground_Run'!D304</x:f>
        <x:v>300</x:v>
      </x:c>
      <x:c r="AF260" s="120" t="n">
        <x:f>'Edge_Run'!H304</x:f>
        <x:v>75</x:v>
      </x:c>
    </x:row>
    <x:row r="261">
      <x:c r="A261" s="120" t="n">
        <x:v>3</x:v>
      </x:c>
      <x:c r="B261" s="120" t="n">
        <x:v>60</x:v>
      </x:c>
      <x:c r="C261" s="120" t="n">
        <x:v>260</x:v>
      </x:c>
      <x:c r="D261" s="120" t="n">
        <x:v>1497</x:v>
      </x:c>
      <x:c r="E261" s="120" t="n">
        <x:v>1496</x:v>
      </x:c>
      <x:c r="F261" s="120" t="n">
        <x:v>0</x:v>
      </x:c>
      <x:c r="G261" s="120" t="str">
        <x:v>Normal</x:v>
      </x:c>
      <x:c r="H261" s="120" t="str">
        <x:v>Routine</x:v>
      </x:c>
      <x:c r="I261" s="120" t="n">
        <x:v>1</x:v>
      </x:c>
      <x:c r="J261" s="120" t="str">
        <x:v>CADC0873</x:v>
      </x:c>
      <x:c r="K261" s="120" t="n">
        <x:v>5</x:v>
      </x:c>
      <x:c r="L261" s="120" t="n">
        <x:v>85</x:v>
      </x:c>
      <x:c r="M261" s="120" t="n">
        <x:v>18</x:v>
      </x:c>
      <x:c r="N261" s="127" t="n">
        <x:v>0.2571428571428571</x:v>
      </x:c>
      <x:c r="O261" s="129" t="n">
        <x:f>'RGS_Ground_Run'!Q305</x:f>
        <x:v>112.36813818340215</x:v>
      </x:c>
      <x:c r="P261" s="129" t="n">
        <x:f>'Edge_Run'!O305</x:f>
        <x:v>56.37662796727727</x:v>
      </x:c>
      <x:c r="Q261" s="129" t="n">
        <x:f>O261-P261</x:f>
        <x:v>55.99151021612488</x:v>
      </x:c>
      <x:c r="R261" s="129" t="n">
        <x:f>'RGS_Ground_Run'!U305</x:f>
        <x:v>86.35662796727729</x:v>
      </x:c>
      <x:c r="S261" s="129" t="n">
        <x:f>'Edge_Run'!S305</x:f>
        <x:v>44.38209731890311</x:v>
      </x:c>
      <x:c r="T261" s="129" t="n">
        <x:f>'RGS_Ground_Run'!S305</x:f>
        <x:v>0</x:v>
      </x:c>
      <x:c r="U261" s="129" t="n">
        <x:f>'Edge_Run'!R305</x:f>
        <x:v>0</x:v>
      </x:c>
      <x:c r="V261" s="120" t="n">
        <x:f>'RGS_Ground_Run'!W305</x:f>
        <x:v>1</x:v>
      </x:c>
      <x:c r="W261" s="120" t="n">
        <x:f>'Edge_Run'!U305</x:f>
        <x:v>1</x:v>
      </x:c>
      <x:c r="X261" s="120" t="n">
        <x:f>'RGS_Ground_Run'!X305</x:f>
        <x:v>1</x:v>
      </x:c>
      <x:c r="Y261" s="120" t="n">
        <x:f>'Edge_Run'!V305</x:f>
        <x:v>1</x:v>
      </x:c>
      <x:c r="Z261" s="120" t="n">
        <x:f>Y261-X261</x:f>
        <x:v>0</x:v>
      </x:c>
      <x:c r="AA261" s="120" t="n">
        <x:f>1-V261</x:f>
        <x:v>0</x:v>
      </x:c>
      <x:c r="AB261" s="120" t="n">
        <x:f>1-W261</x:f>
        <x:v>0</x:v>
      </x:c>
      <x:c r="AC261" s="120" t="n">
        <x:f>'RGS_Ground_Run'!O305</x:f>
        <x:v>1.9915102161247833</x:v>
      </x:c>
      <x:c r="AD261" s="120" t="n">
        <x:f>'Edge_Run'!D305</x:f>
        <x:v>5.974530648374349</x:v>
      </x:c>
      <x:c r="AE261" s="120" t="n">
        <x:f>'RGS_Ground_Run'!D305</x:f>
        <x:v>300</x:v>
      </x:c>
      <x:c r="AF261" s="120" t="n">
        <x:f>'Edge_Run'!H305</x:f>
        <x:v>75</x:v>
      </x:c>
    </x:row>
    <x:row r="262">
      <x:c r="A262" s="120" t="n">
        <x:v>3</x:v>
      </x:c>
      <x:c r="B262" s="120" t="n">
        <x:v>61</x:v>
      </x:c>
      <x:c r="C262" s="120" t="n">
        <x:v>261</x:v>
      </x:c>
      <x:c r="D262" s="120" t="n">
        <x:v>1262</x:v>
      </x:c>
      <x:c r="E262" s="120" t="n">
        <x:v>1261</x:v>
      </x:c>
      <x:c r="F262" s="120" t="n">
        <x:v>0</x:v>
      </x:c>
      <x:c r="G262" s="120" t="str">
        <x:v>Normal</x:v>
      </x:c>
      <x:c r="H262" s="120" t="str">
        <x:v>Routine</x:v>
      </x:c>
      <x:c r="I262" s="120" t="n">
        <x:v>1</x:v>
      </x:c>
      <x:c r="J262" s="120" t="str">
        <x:v>CADC0873</x:v>
      </x:c>
      <x:c r="K262" s="120" t="n">
        <x:v>5</x:v>
      </x:c>
      <x:c r="L262" s="120" t="n">
        <x:v>202</x:v>
      </x:c>
      <x:c r="M262" s="120" t="n">
        <x:v>41</x:v>
      </x:c>
      <x:c r="N262" s="127" t="n">
        <x:v>0.5857142857142857</x:v>
      </x:c>
      <x:c r="O262" s="129" t="n">
        <x:f>'RGS_Ground_Run'!Q306</x:f>
        <x:v>130.10110079854803</x:v>
      </x:c>
      <x:c r="P262" s="129" t="n">
        <x:f>'Edge_Run'!O306</x:f>
        <x:v>56.188349833167194</x:v>
      </x:c>
      <x:c r="Q262" s="129" t="n">
        <x:f>O262-P262</x:f>
        <x:v>73.91275096538084</x:v>
      </x:c>
      <x:c r="R262" s="129" t="n">
        <x:f>'RGS_Ground_Run'!U306</x:f>
        <x:v>104.16834983316721</x:v>
      </x:c>
      <x:c r="S262" s="129" t="n">
        <x:f>'Edge_Run'!S306</x:f>
        <x:v>44.430096937025155</x:v>
      </x:c>
      <x:c r="T262" s="129" t="n">
        <x:f>'RGS_Ground_Run'!S306</x:f>
        <x:v>0</x:v>
      </x:c>
      <x:c r="U262" s="129" t="n">
        <x:f>'Edge_Run'!R306</x:f>
        <x:v>0</x:v>
      </x:c>
      <x:c r="V262" s="120" t="n">
        <x:f>'RGS_Ground_Run'!W306</x:f>
        <x:v>1</x:v>
      </x:c>
      <x:c r="W262" s="120" t="n">
        <x:f>'Edge_Run'!U306</x:f>
        <x:v>1</x:v>
      </x:c>
      <x:c r="X262" s="120" t="n">
        <x:f>'RGS_Ground_Run'!X306</x:f>
        <x:v>0</x:v>
      </x:c>
      <x:c r="Y262" s="120" t="n">
        <x:f>'Edge_Run'!V306</x:f>
        <x:v>1</x:v>
      </x:c>
      <x:c r="Z262" s="120" t="n">
        <x:f>Y262-X262</x:f>
        <x:v>1</x:v>
      </x:c>
      <x:c r="AA262" s="120" t="n">
        <x:f>1-V262</x:f>
        <x:v>0</x:v>
      </x:c>
      <x:c r="AB262" s="120" t="n">
        <x:f>1-W262</x:f>
        <x:v>0</x:v>
      </x:c>
      <x:c r="AC262" s="120" t="n">
        <x:f>'RGS_Ground_Run'!O306</x:f>
        <x:v>1.912750965380647</x:v>
      </x:c>
      <x:c r="AD262" s="120" t="n">
        <x:f>'Edge_Run'!D306</x:f>
        <x:v>5.73825289614194</x:v>
      </x:c>
      <x:c r="AE262" s="120" t="n">
        <x:f>'RGS_Ground_Run'!D306</x:f>
        <x:v>300</x:v>
      </x:c>
      <x:c r="AF262" s="120" t="n">
        <x:f>'Edge_Run'!H306</x:f>
        <x:v>75</x:v>
      </x:c>
    </x:row>
    <x:row r="263">
      <x:c r="A263" s="120" t="n">
        <x:v>3</x:v>
      </x:c>
      <x:c r="B263" s="120" t="n">
        <x:v>62</x:v>
      </x:c>
      <x:c r="C263" s="120" t="n">
        <x:v>262</x:v>
      </x:c>
      <x:c r="D263" s="120" t="n">
        <x:v>352</x:v>
      </x:c>
      <x:c r="E263" s="120" t="n">
        <x:v>351</x:v>
      </x:c>
      <x:c r="F263" s="120" t="n">
        <x:v>0</x:v>
      </x:c>
      <x:c r="G263" s="120" t="str">
        <x:v>Normal</x:v>
      </x:c>
      <x:c r="H263" s="120" t="str">
        <x:v>Routine</x:v>
      </x:c>
      <x:c r="I263" s="120" t="n">
        <x:v>0</x:v>
      </x:c>
      <x:c r="J263" s="120" t="str">
        <x:v>CADC0884</x:v>
      </x:c>
      <x:c r="K263" s="120" t="n">
        <x:v>5</x:v>
      </x:c>
      <x:c r="L263" s="120" t="n">
        <x:v>435</x:v>
      </x:c>
      <x:c r="M263" s="120" t="n">
        <x:v>88</x:v>
      </x:c>
      <x:c r="N263" s="127" t="n">
        <x:v>1.2571428571428571</x:v>
      </x:c>
      <x:c r="O263" s="129" t="n">
        <x:f>'RGS_Ground_Run'!Q307</x:f>
        <x:v>147.25519928705853</x:v>
      </x:c>
      <x:c r="P263" s="129" t="n">
        <x:f>'Edge_Run'!O307</x:f>
        <x:v>56.140836522248264</x:v>
      </x:c>
      <x:c r="Q263" s="129" t="n">
        <x:f>O263-P263</x:f>
        <x:v>91.11436276481027</x:v>
      </x:c>
      <x:c r="R263" s="129" t="n">
        <x:f>'RGS_Ground_Run'!U307</x:f>
        <x:v>122.12083652224828</x:v>
      </x:c>
      <x:c r="S263" s="129" t="n">
        <x:f>'Edge_Run'!S307</x:f>
        <x:v>46.77774822781748</x:v>
      </x:c>
      <x:c r="T263" s="129" t="n">
        <x:f>'RGS_Ground_Run'!S307</x:f>
        <x:v>0</x:v>
      </x:c>
      <x:c r="U263" s="129" t="n">
        <x:f>'Edge_Run'!R307</x:f>
        <x:v>0</x:v>
      </x:c>
      <x:c r="V263" s="120" t="n">
        <x:f>'RGS_Ground_Run'!W307</x:f>
        <x:v>1</x:v>
      </x:c>
      <x:c r="W263" s="120" t="n">
        <x:f>'Edge_Run'!U307</x:f>
        <x:v>1</x:v>
      </x:c>
      <x:c r="X263" s="120" t="n">
        <x:f>'RGS_Ground_Run'!X307</x:f>
        <x:v>0</x:v>
      </x:c>
      <x:c r="Y263" s="120" t="n">
        <x:f>'Edge_Run'!V307</x:f>
        <x:v>1</x:v>
      </x:c>
      <x:c r="Z263" s="120" t="n">
        <x:f>Y263-X263</x:f>
        <x:v>1</x:v>
      </x:c>
      <x:c r="AA263" s="120" t="n">
        <x:f>1-V263</x:f>
        <x:v>0</x:v>
      </x:c>
      <x:c r="AB263" s="120" t="n">
        <x:f>1-W263</x:f>
        <x:v>0</x:v>
      </x:c>
      <x:c r="AC263" s="120" t="n">
        <x:f>'RGS_Ground_Run'!O307</x:f>
        <x:v>1.114362764810256</x:v>
      </x:c>
      <x:c r="AD263" s="120" t="n">
        <x:f>'Edge_Run'!D307</x:f>
        <x:v>3.3430882944307685</x:v>
      </x:c>
      <x:c r="AE263" s="120" t="n">
        <x:f>'RGS_Ground_Run'!D307</x:f>
        <x:v>300</x:v>
      </x:c>
      <x:c r="AF263" s="120" t="n">
        <x:f>'Edge_Run'!H307</x:f>
        <x:v>75</x:v>
      </x:c>
    </x:row>
    <x:row r="264">
      <x:c r="A264" s="120" t="n">
        <x:v>3</x:v>
      </x:c>
      <x:c r="B264" s="120" t="n">
        <x:v>63</x:v>
      </x:c>
      <x:c r="C264" s="120" t="n">
        <x:v>263</x:v>
      </x:c>
      <x:c r="D264" s="120" t="n">
        <x:v>325</x:v>
      </x:c>
      <x:c r="E264" s="120" t="n">
        <x:v>324</x:v>
      </x:c>
      <x:c r="F264" s="120" t="n">
        <x:v>1</x:v>
      </x:c>
      <x:c r="G264" s="120" t="str">
        <x:v>Anomalous</x:v>
      </x:c>
      <x:c r="H264" s="120" t="str">
        <x:v>Priority</x:v>
      </x:c>
      <x:c r="I264" s="120" t="n">
        <x:v>1</x:v>
      </x:c>
      <x:c r="J264" s="120" t="str">
        <x:v>CADC0874</x:v>
      </x:c>
      <x:c r="K264" s="120" t="n">
        <x:v>1</x:v>
      </x:c>
      <x:c r="L264" s="120" t="n">
        <x:v>797</x:v>
      </x:c>
      <x:c r="M264" s="120" t="n">
        <x:v>798</x:v>
      </x:c>
      <x:c r="N264" s="127" t="n">
        <x:v>11.4</x:v>
      </x:c>
      <x:c r="O264" s="129" t="n">
        <x:f>'RGS_Ground_Run'!Q308</x:f>
        <x:v>132.553086087652</x:v>
      </x:c>
      <x:c r="P264" s="129" t="n">
        <x:f>'Edge_Run'!O308</x:f>
        <x:v>20.593853192436654</x:v>
      </x:c>
      <x:c r="Q264" s="129" t="n">
        <x:f>O264-P264</x:f>
        <x:v>111.95923289521534</x:v>
      </x:c>
      <x:c r="R264" s="129" t="n">
        <x:f>'RGS_Ground_Run'!U308</x:f>
        <x:v>104.57385319243667</x:v>
      </x:c>
      <x:c r="S264" s="129" t="n">
        <x:f>'Edge_Run'!S308</x:f>
        <x:v>2.6961545067906627</x:v>
      </x:c>
      <x:c r="T264" s="129" t="n">
        <x:f>'RGS_Ground_Run'!S308</x:f>
        <x:v>0</x:v>
      </x:c>
      <x:c r="U264" s="129" t="n">
        <x:f>'Edge_Run'!R308</x:f>
        <x:v>0</x:v>
      </x:c>
      <x:c r="V264" s="120" t="n">
        <x:f>'RGS_Ground_Run'!W308</x:f>
        <x:v>1</x:v>
      </x:c>
      <x:c r="W264" s="120" t="n">
        <x:f>'Edge_Run'!U308</x:f>
        <x:v>1</x:v>
      </x:c>
      <x:c r="X264" s="120" t="n">
        <x:f>'RGS_Ground_Run'!X308</x:f>
        <x:v>0</x:v>
      </x:c>
      <x:c r="Y264" s="120" t="n">
        <x:f>'Edge_Run'!V308</x:f>
        <x:v>1</x:v>
      </x:c>
      <x:c r="Z264" s="120" t="n">
        <x:f>Y264-X264</x:f>
        <x:v>1</x:v>
      </x:c>
      <x:c r="AA264" s="120" t="n">
        <x:f>1-V264</x:f>
        <x:v>0</x:v>
      </x:c>
      <x:c r="AB264" s="120" t="n">
        <x:f>1-W264</x:f>
        <x:v>0</x:v>
      </x:c>
      <x:c r="AC264" s="120" t="n">
        <x:f>'RGS_Ground_Run'!O308</x:f>
        <x:v>3.959232895215359</x:v>
      </x:c>
      <x:c r="AD264" s="120" t="n">
        <x:f>'Edge_Run'!D308</x:f>
        <x:v>11.877698685646077</x:v>
      </x:c>
      <x:c r="AE264" s="120" t="n">
        <x:f>'RGS_Ground_Run'!D308</x:f>
        <x:v>300</x:v>
      </x:c>
      <x:c r="AF264" s="120" t="n">
        <x:f>'Edge_Run'!H308</x:f>
        <x:v>75</x:v>
      </x:c>
    </x:row>
    <x:row r="265">
      <x:c r="A265" s="120" t="n">
        <x:v>3</x:v>
      </x:c>
      <x:c r="B265" s="120" t="n">
        <x:v>64</x:v>
      </x:c>
      <x:c r="C265" s="120" t="n">
        <x:v>264</x:v>
      </x:c>
      <x:c r="D265" s="120" t="n">
        <x:v>877</x:v>
      </x:c>
      <x:c r="E265" s="120" t="n">
        <x:v>876</x:v>
      </x:c>
      <x:c r="F265" s="120" t="n">
        <x:v>0</x:v>
      </x:c>
      <x:c r="G265" s="120" t="str">
        <x:v>Normal</x:v>
      </x:c>
      <x:c r="H265" s="120" t="str">
        <x:v>Routine</x:v>
      </x:c>
      <x:c r="I265" s="120" t="n">
        <x:v>1</x:v>
      </x:c>
      <x:c r="J265" s="120" t="str">
        <x:v>CADC0892</x:v>
      </x:c>
      <x:c r="K265" s="120" t="n">
        <x:v>1</x:v>
      </x:c>
      <x:c r="L265" s="120" t="n">
        <x:v>241</x:v>
      </x:c>
      <x:c r="M265" s="120" t="n">
        <x:v>242</x:v>
      </x:c>
      <x:c r="N265" s="127" t="n">
        <x:v>3.4571428571428573</x:v>
      </x:c>
      <x:c r="O265" s="129" t="n">
        <x:f>'RGS_Ground_Run'!Q309</x:f>
        <x:v>122.86640064172934</x:v>
      </x:c>
      <x:c r="P265" s="129" t="n">
        <x:f>'Edge_Run'!O309</x:f>
        <x:v>20.99006685308541</x:v>
      </x:c>
      <x:c r="Q265" s="129" t="n">
        <x:f>O265-P265</x:f>
        <x:v>101.87633378864393</x:v>
      </x:c>
      <x:c r="R265" s="129" t="n">
        <x:f>'RGS_Ground_Run'!U309</x:f>
        <x:v>93.8563783573677</x:v>
      </x:c>
      <x:c r="S265" s="129" t="n">
        <x:f>'Edge_Run'!S309</x:f>
        <x:v>0</x:v>
      </x:c>
      <x:c r="T265" s="129" t="n">
        <x:f>'RGS_Ground_Run'!S309</x:f>
        <x:v>0</x:v>
      </x:c>
      <x:c r="U265" s="129" t="n">
        <x:f>'Edge_Run'!R309</x:f>
        <x:v>0</x:v>
      </x:c>
      <x:c r="V265" s="120" t="n">
        <x:f>'RGS_Ground_Run'!W309</x:f>
        <x:v>1</x:v>
      </x:c>
      <x:c r="W265" s="120" t="n">
        <x:f>'Edge_Run'!U309</x:f>
        <x:v>1</x:v>
      </x:c>
      <x:c r="X265" s="120" t="n">
        <x:f>'RGS_Ground_Run'!X309</x:f>
        <x:v>0</x:v>
      </x:c>
      <x:c r="Y265" s="120" t="n">
        <x:f>'Edge_Run'!V309</x:f>
        <x:v>1</x:v>
      </x:c>
      <x:c r="Z265" s="120" t="n">
        <x:f>Y265-X265</x:f>
        <x:v>1</x:v>
      </x:c>
      <x:c r="AA265" s="120" t="n">
        <x:f>1-V265</x:f>
        <x:v>0</x:v>
      </x:c>
      <x:c r="AB265" s="120" t="n">
        <x:f>1-W265</x:f>
        <x:v>0</x:v>
      </x:c>
      <x:c r="AC265" s="120" t="n">
        <x:f>'RGS_Ground_Run'!O309</x:f>
        <x:v>4.990022284361843</x:v>
      </x:c>
      <x:c r="AD265" s="120" t="n">
        <x:f>'Edge_Run'!D309</x:f>
        <x:v>14.97006685308553</x:v>
      </x:c>
      <x:c r="AE265" s="120" t="n">
        <x:f>'RGS_Ground_Run'!D309</x:f>
        <x:v>300</x:v>
      </x:c>
      <x:c r="AF265" s="120" t="n">
        <x:f>'Edge_Run'!H309</x:f>
        <x:v>75</x:v>
      </x:c>
    </x:row>
    <x:row r="266">
      <x:c r="A266" s="120" t="n">
        <x:v>3</x:v>
      </x:c>
      <x:c r="B266" s="120" t="n">
        <x:v>65</x:v>
      </x:c>
      <x:c r="C266" s="120" t="n">
        <x:v>265</x:v>
      </x:c>
      <x:c r="D266" s="120" t="n">
        <x:v>1404</x:v>
      </x:c>
      <x:c r="E266" s="120" t="n">
        <x:v>1403</x:v>
      </x:c>
      <x:c r="F266" s="120" t="n">
        <x:v>0</x:v>
      </x:c>
      <x:c r="G266" s="120" t="str">
        <x:v>Normal</x:v>
      </x:c>
      <x:c r="H266" s="120" t="str">
        <x:v>Routine</x:v>
      </x:c>
      <x:c r="I266" s="120" t="n">
        <x:v>0</x:v>
      </x:c>
      <x:c r="J266" s="120" t="str">
        <x:v>CADC0873</x:v>
      </x:c>
      <x:c r="K266" s="120" t="n">
        <x:v>5</x:v>
      </x:c>
      <x:c r="L266" s="120" t="n">
        <x:v>95</x:v>
      </x:c>
      <x:c r="M266" s="120" t="n">
        <x:v>20</x:v>
      </x:c>
      <x:c r="N266" s="127" t="n">
        <x:v>0.2857142857142857</x:v>
      </x:c>
      <x:c r="O266" s="129" t="n">
        <x:f>'RGS_Ground_Run'!Q310</x:f>
        <x:v>28.6725651144111</x:v>
      </x:c>
      <x:c r="P266" s="129" t="n">
        <x:f>'Edge_Run'!O310</x:f>
        <x:v>19.97769534323288</x:v>
      </x:c>
      <x:c r="Q266" s="129" t="n">
        <x:f>O266-P266</x:f>
        <x:v>8.694869771178219</x:v>
      </x:c>
      <x:c r="R266" s="129" t="n">
        <x:f>'RGS_Ground_Run'!U310</x:f>
        <x:v>0</x:v>
      </x:c>
      <x:c r="S266" s="129" t="n">
        <x:f>'Edge_Run'!S310</x:f>
        <x:v>0</x:v>
      </x:c>
      <x:c r="T266" s="129" t="n">
        <x:f>'RGS_Ground_Run'!S310</x:f>
        <x:v>0</x:v>
      </x:c>
      <x:c r="U266" s="129" t="n">
        <x:f>'Edge_Run'!R310</x:f>
        <x:v>0</x:v>
      </x:c>
      <x:c r="V266" s="120" t="n">
        <x:f>'RGS_Ground_Run'!W310</x:f>
        <x:v>1</x:v>
      </x:c>
      <x:c r="W266" s="120" t="n">
        <x:f>'Edge_Run'!U310</x:f>
        <x:v>1</x:v>
      </x:c>
      <x:c r="X266" s="120" t="n">
        <x:f>'RGS_Ground_Run'!X310</x:f>
        <x:v>1</x:v>
      </x:c>
      <x:c r="Y266" s="120" t="n">
        <x:f>'Edge_Run'!V310</x:f>
        <x:v>1</x:v>
      </x:c>
      <x:c r="Z266" s="120" t="n">
        <x:f>Y266-X266</x:f>
        <x:v>0</x:v>
      </x:c>
      <x:c r="AA266" s="120" t="n">
        <x:f>1-V266</x:f>
        <x:v>0</x:v>
      </x:c>
      <x:c r="AB266" s="120" t="n">
        <x:f>1-W266</x:f>
        <x:v>0</x:v>
      </x:c>
      <x:c r="AC266" s="120" t="n">
        <x:f>'RGS_Ground_Run'!O310</x:f>
        <x:v>4.65256511441095</x:v>
      </x:c>
      <x:c r="AD266" s="120" t="n">
        <x:f>'Edge_Run'!D310</x:f>
        <x:v>13.95769534323285</x:v>
      </x:c>
      <x:c r="AE266" s="120" t="n">
        <x:f>'RGS_Ground_Run'!D310</x:f>
        <x:v>300</x:v>
      </x:c>
      <x:c r="AF266" s="120" t="n">
        <x:f>'Edge_Run'!H310</x:f>
        <x:v>75</x:v>
      </x:c>
    </x:row>
    <x:row r="267">
      <x:c r="A267" s="120" t="n">
        <x:v>3</x:v>
      </x:c>
      <x:c r="B267" s="120" t="n">
        <x:v>66</x:v>
      </x:c>
      <x:c r="C267" s="120" t="n">
        <x:v>266</x:v>
      </x:c>
      <x:c r="D267" s="120" t="n">
        <x:v>748</x:v>
      </x:c>
      <x:c r="E267" s="120" t="n">
        <x:v>747</x:v>
      </x:c>
      <x:c r="F267" s="120" t="n">
        <x:v>0</x:v>
      </x:c>
      <x:c r="G267" s="120" t="str">
        <x:v>Normal</x:v>
      </x:c>
      <x:c r="H267" s="120" t="str">
        <x:v>Routine</x:v>
      </x:c>
      <x:c r="I267" s="120" t="n">
        <x:v>1</x:v>
      </x:c>
      <x:c r="J267" s="120" t="str">
        <x:v>CADC0874</x:v>
      </x:c>
      <x:c r="K267" s="120" t="n">
        <x:v>5</x:v>
      </x:c>
      <x:c r="L267" s="120" t="n">
        <x:v>375</x:v>
      </x:c>
      <x:c r="M267" s="120" t="n">
        <x:v>76</x:v>
      </x:c>
      <x:c r="N267" s="127" t="n">
        <x:v>1.0857142857142856</x:v>
      </x:c>
      <x:c r="O267" s="129" t="n">
        <x:f>'RGS_Ground_Run'!Q311</x:f>
        <x:v>29.76934184779202</x:v>
      </x:c>
      <x:c r="P267" s="129" t="n">
        <x:f>'Edge_Run'!O311</x:f>
        <x:v>23.268025543376552</x:v>
      </x:c>
      <x:c r="Q267" s="129" t="n">
        <x:f>O267-P267</x:f>
        <x:v>6.501316304415468</x:v>
      </x:c>
      <x:c r="R267" s="129" t="n">
        <x:f>'RGS_Ground_Run'!U311</x:f>
        <x:v>0</x:v>
      </x:c>
      <x:c r="S267" s="129" t="n">
        <x:f>'Edge_Run'!S311</x:f>
        <x:v>0</x:v>
      </x:c>
      <x:c r="T267" s="129" t="n">
        <x:f>'RGS_Ground_Run'!S311</x:f>
        <x:v>0</x:v>
      </x:c>
      <x:c r="U267" s="129" t="n">
        <x:f>'Edge_Run'!R311</x:f>
        <x:v>0</x:v>
      </x:c>
      <x:c r="V267" s="120" t="n">
        <x:f>'RGS_Ground_Run'!W311</x:f>
        <x:v>1</x:v>
      </x:c>
      <x:c r="W267" s="120" t="n">
        <x:f>'Edge_Run'!U311</x:f>
        <x:v>1</x:v>
      </x:c>
      <x:c r="X267" s="120" t="n">
        <x:f>'RGS_Ground_Run'!X311</x:f>
        <x:v>1</x:v>
      </x:c>
      <x:c r="Y267" s="120" t="n">
        <x:f>'Edge_Run'!V311</x:f>
        <x:v>1</x:v>
      </x:c>
      <x:c r="Z267" s="120" t="n">
        <x:f>Y267-X267</x:f>
        <x:v>0</x:v>
      </x:c>
      <x:c r="AA267" s="120" t="n">
        <x:f>1-V267</x:f>
        <x:v>0</x:v>
      </x:c>
      <x:c r="AB267" s="120" t="n">
        <x:f>1-W267</x:f>
        <x:v>0</x:v>
      </x:c>
      <x:c r="AC267" s="120" t="n">
        <x:f>'RGS_Ground_Run'!O311</x:f>
        <x:v>5.749341847792192</x:v>
      </x:c>
      <x:c r="AD267" s="120" t="n">
        <x:f>'Edge_Run'!D311</x:f>
        <x:v>17.248025543376578</x:v>
      </x:c>
      <x:c r="AE267" s="120" t="n">
        <x:f>'RGS_Ground_Run'!D311</x:f>
        <x:v>300</x:v>
      </x:c>
      <x:c r="AF267" s="120" t="n">
        <x:f>'Edge_Run'!H311</x:f>
        <x:v>75</x:v>
      </x:c>
    </x:row>
    <x:row r="268">
      <x:c r="A268" s="120" t="n">
        <x:v>3</x:v>
      </x:c>
      <x:c r="B268" s="120" t="n">
        <x:v>67</x:v>
      </x:c>
      <x:c r="C268" s="120" t="n">
        <x:v>267</x:v>
      </x:c>
      <x:c r="D268" s="120" t="n">
        <x:v>29</x:v>
      </x:c>
      <x:c r="E268" s="120" t="n">
        <x:v>28</x:v>
      </x:c>
      <x:c r="F268" s="120" t="n">
        <x:v>0</x:v>
      </x:c>
      <x:c r="G268" s="120" t="str">
        <x:v>Normal</x:v>
      </x:c>
      <x:c r="H268" s="120" t="str">
        <x:v>Routine</x:v>
      </x:c>
      <x:c r="I268" s="120" t="n">
        <x:v>0</x:v>
      </x:c>
      <x:c r="J268" s="120" t="str">
        <x:v>CADC0872</x:v>
      </x:c>
      <x:c r="K268" s="120" t="n">
        <x:v>1</x:v>
      </x:c>
      <x:c r="L268" s="120" t="n">
        <x:v>181</x:v>
      </x:c>
      <x:c r="M268" s="120" t="n">
        <x:v>182</x:v>
      </x:c>
      <x:c r="N268" s="127" t="n">
        <x:v>2.6</x:v>
      </x:c>
      <x:c r="O268" s="129" t="n">
        <x:f>'RGS_Ground_Run'!Q312</x:f>
        <x:v>48.88914566724543</x:v>
      </x:c>
      <x:c r="P268" s="129" t="n">
        <x:f>'Edge_Run'!O312</x:f>
        <x:v>28.531070824905328</x:v>
      </x:c>
      <x:c r="Q268" s="129" t="n">
        <x:f>O268-P268</x:f>
        <x:v>20.358074842340102</x:v>
      </x:c>
      <x:c r="R268" s="129" t="n">
        <x:f>'RGS_Ground_Run'!U312</x:f>
        <x:v>23.263045281528775</x:v>
      </x:c>
      <x:c r="S268" s="129" t="n">
        <x:f>'Edge_Run'!S312</x:f>
        <x:v>17.692769667755783</x:v>
      </x:c>
      <x:c r="T268" s="129" t="n">
        <x:f>'RGS_Ground_Run'!S312</x:f>
        <x:v>0</x:v>
      </x:c>
      <x:c r="U268" s="129" t="n">
        <x:f>'Edge_Run'!R312</x:f>
        <x:v>0</x:v>
      </x:c>
      <x:c r="V268" s="120" t="n">
        <x:f>'RGS_Ground_Run'!W312</x:f>
        <x:v>1</x:v>
      </x:c>
      <x:c r="W268" s="120" t="n">
        <x:f>'Edge_Run'!U312</x:f>
        <x:v>1</x:v>
      </x:c>
      <x:c r="X268" s="120" t="n">
        <x:f>'RGS_Ground_Run'!X312</x:f>
        <x:v>1</x:v>
      </x:c>
      <x:c r="Y268" s="120" t="n">
        <x:f>'Edge_Run'!V312</x:f>
        <x:v>1</x:v>
      </x:c>
      <x:c r="Z268" s="120" t="n">
        <x:f>Y268-X268</x:f>
        <x:v>0</x:v>
      </x:c>
      <x:c r="AA268" s="120" t="n">
        <x:f>1-V268</x:f>
        <x:v>0</x:v>
      </x:c>
      <x:c r="AB268" s="120" t="n">
        <x:f>1-W268</x:f>
        <x:v>0</x:v>
      </x:c>
      <x:c r="AC268" s="120" t="n">
        <x:f>'RGS_Ground_Run'!O312</x:f>
        <x:v>1.6061003857164524</x:v>
      </x:c>
      <x:c r="AD268" s="120" t="n">
        <x:f>'Edge_Run'!D312</x:f>
        <x:v>4.8183011571493575</x:v>
      </x:c>
      <x:c r="AE268" s="120" t="n">
        <x:f>'RGS_Ground_Run'!D312</x:f>
        <x:v>300</x:v>
      </x:c>
      <x:c r="AF268" s="120" t="n">
        <x:f>'Edge_Run'!H312</x:f>
        <x:v>75</x:v>
      </x:c>
    </x:row>
    <x:row r="269">
      <x:c r="A269" s="120" t="n">
        <x:v>3</x:v>
      </x:c>
      <x:c r="B269" s="120" t="n">
        <x:v>68</x:v>
      </x:c>
      <x:c r="C269" s="120" t="n">
        <x:v>268</x:v>
      </x:c>
      <x:c r="D269" s="120" t="n">
        <x:v>1871</x:v>
      </x:c>
      <x:c r="E269" s="120" t="n">
        <x:v>1870</x:v>
      </x:c>
      <x:c r="F269" s="120" t="n">
        <x:v>0</x:v>
      </x:c>
      <x:c r="G269" s="120" t="str">
        <x:v>Normal</x:v>
      </x:c>
      <x:c r="H269" s="120" t="str">
        <x:v>Routine</x:v>
      </x:c>
      <x:c r="I269" s="120" t="n">
        <x:v>1</x:v>
      </x:c>
      <x:c r="J269" s="120" t="str">
        <x:v>CADC0872</x:v>
      </x:c>
      <x:c r="K269" s="120" t="n">
        <x:v>5</x:v>
      </x:c>
      <x:c r="L269" s="120" t="n">
        <x:v>75</x:v>
      </x:c>
      <x:c r="M269" s="120" t="n">
        <x:v>16</x:v>
      </x:c>
      <x:c r="N269" s="127" t="n">
        <x:v>0.22857142857142856</x:v>
      </x:c>
      <x:c r="O269" s="129" t="n">
        <x:f>'RGS_Ground_Run'!Q313</x:f>
        <x:v>24.44025369420524</x:v>
      </x:c>
      <x:c r="P269" s="129" t="n">
        <x:f>'Edge_Run'!O313</x:f>
        <x:v>7.280761082615754</x:v>
      </x:c>
      <x:c r="Q269" s="129" t="n">
        <x:f>O269-P269</x:f>
        <x:v>17.159492611589485</x:v>
      </x:c>
      <x:c r="R269" s="129" t="n">
        <x:f>'RGS_Ground_Run'!U313</x:f>
        <x:v>0</x:v>
      </x:c>
      <x:c r="S269" s="129" t="n">
        <x:f>'Edge_Run'!S313</x:f>
        <x:v>0</x:v>
      </x:c>
      <x:c r="T269" s="129" t="n">
        <x:f>'RGS_Ground_Run'!S313</x:f>
        <x:v>0</x:v>
      </x:c>
      <x:c r="U269" s="129" t="n">
        <x:f>'Edge_Run'!R313</x:f>
        <x:v>0</x:v>
      </x:c>
      <x:c r="V269" s="120" t="n">
        <x:f>'RGS_Ground_Run'!W313</x:f>
        <x:v>1</x:v>
      </x:c>
      <x:c r="W269" s="120" t="n">
        <x:f>'Edge_Run'!U313</x:f>
        <x:v>1</x:v>
      </x:c>
      <x:c r="X269" s="120" t="n">
        <x:f>'RGS_Ground_Run'!X313</x:f>
        <x:v>1</x:v>
      </x:c>
      <x:c r="Y269" s="120" t="n">
        <x:f>'Edge_Run'!V313</x:f>
        <x:v>1</x:v>
      </x:c>
      <x:c r="Z269" s="120" t="n">
        <x:f>Y269-X269</x:f>
        <x:v>0</x:v>
      </x:c>
      <x:c r="AA269" s="120" t="n">
        <x:f>1-V269</x:f>
        <x:v>0</x:v>
      </x:c>
      <x:c r="AB269" s="120" t="n">
        <x:f>1-W269</x:f>
        <x:v>0</x:v>
      </x:c>
      <x:c r="AC269" s="120" t="n">
        <x:f>'RGS_Ground_Run'!O313</x:f>
        <x:v>0.42025369420525466</x:v>
      </x:c>
      <x:c r="AD269" s="120" t="n">
        <x:f>'Edge_Run'!D313</x:f>
        <x:v>1.260761082615764</x:v>
      </x:c>
      <x:c r="AE269" s="120" t="n">
        <x:f>'RGS_Ground_Run'!D313</x:f>
        <x:v>300</x:v>
      </x:c>
      <x:c r="AF269" s="120" t="n">
        <x:f>'Edge_Run'!H313</x:f>
        <x:v>75</x:v>
      </x:c>
    </x:row>
    <x:row r="270">
      <x:c r="A270" s="120" t="n">
        <x:v>3</x:v>
      </x:c>
      <x:c r="B270" s="120" t="n">
        <x:v>69</x:v>
      </x:c>
      <x:c r="C270" s="120" t="n">
        <x:v>269</x:v>
      </x:c>
      <x:c r="D270" s="120" t="n">
        <x:v>1757</x:v>
      </x:c>
      <x:c r="E270" s="120" t="n">
        <x:v>1756</x:v>
      </x:c>
      <x:c r="F270" s="120" t="n">
        <x:v>0</x:v>
      </x:c>
      <x:c r="G270" s="120" t="str">
        <x:v>Normal</x:v>
      </x:c>
      <x:c r="H270" s="120" t="str">
        <x:v>Routine</x:v>
      </x:c>
      <x:c r="I270" s="120" t="n">
        <x:v>0</x:v>
      </x:c>
      <x:c r="J270" s="120" t="str">
        <x:v>CADC0894</x:v>
      </x:c>
      <x:c r="K270" s="120" t="n">
        <x:v>1</x:v>
      </x:c>
      <x:c r="L270" s="120" t="n">
        <x:v>288</x:v>
      </x:c>
      <x:c r="M270" s="120" t="n">
        <x:v>289</x:v>
      </x:c>
      <x:c r="N270" s="127" t="n">
        <x:v>4.128571428571429</x:v>
      </x:c>
      <x:c r="O270" s="129" t="n">
        <x:f>'RGS_Ground_Run'!Q314</x:f>
        <x:v>24.93980695502887</x:v>
      </x:c>
      <x:c r="P270" s="129" t="n">
        <x:f>'Edge_Run'!O314</x:f>
        <x:v>8.77942086508665</x:v>
      </x:c>
      <x:c r="Q270" s="129" t="n">
        <x:f>O270-P270</x:f>
        <x:v>16.16038608994222</x:v>
      </x:c>
      <x:c r="R270" s="129" t="n">
        <x:f>'RGS_Ground_Run'!U314</x:f>
        <x:v>0</x:v>
      </x:c>
      <x:c r="S270" s="129" t="n">
        <x:f>'Edge_Run'!S314</x:f>
        <x:v>0</x:v>
      </x:c>
      <x:c r="T270" s="129" t="n">
        <x:f>'RGS_Ground_Run'!S314</x:f>
        <x:v>0</x:v>
      </x:c>
      <x:c r="U270" s="129" t="n">
        <x:f>'Edge_Run'!R314</x:f>
        <x:v>0</x:v>
      </x:c>
      <x:c r="V270" s="120" t="n">
        <x:f>'RGS_Ground_Run'!W314</x:f>
        <x:v>1</x:v>
      </x:c>
      <x:c r="W270" s="120" t="n">
        <x:f>'Edge_Run'!U314</x:f>
        <x:v>1</x:v>
      </x:c>
      <x:c r="X270" s="120" t="n">
        <x:f>'RGS_Ground_Run'!X314</x:f>
        <x:v>1</x:v>
      </x:c>
      <x:c r="Y270" s="120" t="n">
        <x:f>'Edge_Run'!V314</x:f>
        <x:v>1</x:v>
      </x:c>
      <x:c r="Z270" s="120" t="n">
        <x:f>Y270-X270</x:f>
        <x:v>0</x:v>
      </x:c>
      <x:c r="AA270" s="120" t="n">
        <x:f>1-V270</x:f>
        <x:v>0</x:v>
      </x:c>
      <x:c r="AB270" s="120" t="n">
        <x:f>1-W270</x:f>
        <x:v>0</x:v>
      </x:c>
      <x:c r="AC270" s="120" t="n">
        <x:f>'RGS_Ground_Run'!O314</x:f>
        <x:v>0.9198069550289336</x:v>
      </x:c>
      <x:c r="AD270" s="120" t="n">
        <x:f>'Edge_Run'!D314</x:f>
        <x:v>2.759420865086801</x:v>
      </x:c>
      <x:c r="AE270" s="120" t="n">
        <x:f>'RGS_Ground_Run'!D314</x:f>
        <x:v>300</x:v>
      </x:c>
      <x:c r="AF270" s="120" t="n">
        <x:f>'Edge_Run'!H314</x:f>
        <x:v>75</x:v>
      </x:c>
    </x:row>
    <x:row r="271">
      <x:c r="A271" s="120" t="n">
        <x:v>3</x:v>
      </x:c>
      <x:c r="B271" s="120" t="n">
        <x:v>70</x:v>
      </x:c>
      <x:c r="C271" s="120" t="n">
        <x:v>270</x:v>
      </x:c>
      <x:c r="D271" s="120" t="n">
        <x:v>2025</x:v>
      </x:c>
      <x:c r="E271" s="120" t="n">
        <x:v>2024</x:v>
      </x:c>
      <x:c r="F271" s="120" t="n">
        <x:v>0</x:v>
      </x:c>
      <x:c r="G271" s="120" t="str">
        <x:v>Normal</x:v>
      </x:c>
      <x:c r="H271" s="120" t="str">
        <x:v>Routine</x:v>
      </x:c>
      <x:c r="I271" s="120" t="n">
        <x:v>1</x:v>
      </x:c>
      <x:c r="J271" s="120" t="str">
        <x:v>CADC0872</x:v>
      </x:c>
      <x:c r="K271" s="120" t="n">
        <x:v>5</x:v>
      </x:c>
      <x:c r="L271" s="120" t="n">
        <x:v>235</x:v>
      </x:c>
      <x:c r="M271" s="120" t="n">
        <x:v>48</x:v>
      </x:c>
      <x:c r="N271" s="127" t="n">
        <x:v>0.6857142857142857</x:v>
      </x:c>
      <x:c r="O271" s="129" t="n">
        <x:f>'RGS_Ground_Run'!Q315</x:f>
        <x:v>168.40455948085992</x:v>
      </x:c>
      <x:c r="P271" s="129" t="n">
        <x:f>'Edge_Run'!O315</x:f>
        <x:v>17.92704315865967</x:v>
      </x:c>
      <x:c r="Q271" s="129" t="n">
        <x:f>O271-P271</x:f>
        <x:v>150.47751632220024</x:v>
      </x:c>
      <x:c r="R271" s="129" t="n">
        <x:f>'RGS_Ground_Run'!U315</x:f>
        <x:v>140.41554509464004</x:v>
      </x:c>
      <x:c r="S271" s="129" t="n">
        <x:f>'Edge_Run'!S315</x:f>
        <x:v>0</x:v>
      </x:c>
      <x:c r="T271" s="129" t="n">
        <x:f>'RGS_Ground_Run'!S315</x:f>
        <x:v>139.57420647678282</x:v>
      </x:c>
      <x:c r="U271" s="129" t="n">
        <x:f>'Edge_Run'!R315</x:f>
        <x:v>0</x:v>
      </x:c>
      <x:c r="V271" s="120" t="n">
        <x:f>'RGS_Ground_Run'!W315</x:f>
        <x:v>1</x:v>
      </x:c>
      <x:c r="W271" s="120" t="n">
        <x:f>'Edge_Run'!U315</x:f>
        <x:v>1</x:v>
      </x:c>
      <x:c r="X271" s="120" t="n">
        <x:f>'RGS_Ground_Run'!X315</x:f>
        <x:v>0</x:v>
      </x:c>
      <x:c r="Y271" s="120" t="n">
        <x:f>'Edge_Run'!V315</x:f>
        <x:v>1</x:v>
      </x:c>
      <x:c r="Z271" s="120" t="n">
        <x:f>Y271-X271</x:f>
        <x:v>1</x:v>
      </x:c>
      <x:c r="AA271" s="120" t="n">
        <x:f>1-V271</x:f>
        <x:v>0</x:v>
      </x:c>
      <x:c r="AB271" s="120" t="n">
        <x:f>1-W271</x:f>
        <x:v>0</x:v>
      </x:c>
      <x:c r="AC271" s="120" t="n">
        <x:f>'RGS_Ground_Run'!O315</x:f>
        <x:v>3.9690143862199094</x:v>
      </x:c>
      <x:c r="AD271" s="120" t="n">
        <x:f>'Edge_Run'!D315</x:f>
        <x:v>11.907043158659729</x:v>
      </x:c>
      <x:c r="AE271" s="120" t="n">
        <x:f>'RGS_Ground_Run'!D315</x:f>
        <x:v>300</x:v>
      </x:c>
      <x:c r="AF271" s="120" t="n">
        <x:f>'Edge_Run'!H315</x:f>
        <x:v>75</x:v>
      </x:c>
    </x:row>
    <x:row r="272">
      <x:c r="A272" s="120" t="n">
        <x:v>3</x:v>
      </x:c>
      <x:c r="B272" s="120" t="n">
        <x:v>71</x:v>
      </x:c>
      <x:c r="C272" s="120" t="n">
        <x:v>271</x:v>
      </x:c>
      <x:c r="D272" s="120" t="n">
        <x:v>230</x:v>
      </x:c>
      <x:c r="E272" s="120" t="n">
        <x:v>229</x:v>
      </x:c>
      <x:c r="F272" s="120" t="n">
        <x:v>0</x:v>
      </x:c>
      <x:c r="G272" s="120" t="str">
        <x:v>Normal</x:v>
      </x:c>
      <x:c r="H272" s="120" t="str">
        <x:v>Routine</x:v>
      </x:c>
      <x:c r="I272" s="120" t="n">
        <x:v>0</x:v>
      </x:c>
      <x:c r="J272" s="120" t="str">
        <x:v>CADC0892</x:v>
      </x:c>
      <x:c r="K272" s="120" t="n">
        <x:v>5</x:v>
      </x:c>
      <x:c r="L272" s="120" t="n">
        <x:v>285</x:v>
      </x:c>
      <x:c r="M272" s="120" t="n">
        <x:v>58</x:v>
      </x:c>
      <x:c r="N272" s="127" t="n">
        <x:v>0.8285714285714286</x:v>
      </x:c>
      <x:c r="O272" s="129" t="n">
        <x:f>'RGS_Ground_Run'!Q316</x:f>
        <x:v>139.3758123892585</x:v>
      </x:c>
      <x:c r="P272" s="129" t="n">
        <x:f>'Edge_Run'!O316</x:f>
        <x:v>83.50953802155664</x:v>
      </x:c>
      <x:c r="Q272" s="129" t="n">
        <x:f>O272-P272</x:f>
        <x:v>55.86627436770186</x:v>
      </x:c>
      <x:c r="R272" s="129" t="n">
        <x:f>'RGS_Ground_Run'!U316</x:f>
        <x:v>101.50953802155664</x:v>
      </x:c>
      <x:c r="S272" s="129" t="n">
        <x:f>'Edge_Run'!S316</x:f>
        <x:v>35.95071491845101</x:v>
      </x:c>
      <x:c r="T272" s="129" t="n">
        <x:f>'RGS_Ground_Run'!S316</x:f>
        <x:v>0</x:v>
      </x:c>
      <x:c r="U272" s="129" t="n">
        <x:f>'Edge_Run'!R316</x:f>
        <x:v>35.95071491845101</x:v>
      </x:c>
      <x:c r="V272" s="120" t="n">
        <x:f>'RGS_Ground_Run'!W316</x:f>
        <x:v>1</x:v>
      </x:c>
      <x:c r="W272" s="120" t="n">
        <x:f>'Edge_Run'!U316</x:f>
        <x:v>1</x:v>
      </x:c>
      <x:c r="X272" s="120" t="n">
        <x:f>'RGS_Ground_Run'!X316</x:f>
        <x:v>0</x:v>
      </x:c>
      <x:c r="Y272" s="120" t="n">
        <x:f>'Edge_Run'!V316</x:f>
        <x:v>1</x:v>
      </x:c>
      <x:c r="Z272" s="120" t="n">
        <x:f>Y272-X272</x:f>
        <x:v>1</x:v>
      </x:c>
      <x:c r="AA272" s="120" t="n">
        <x:f>1-V272</x:f>
        <x:v>0</x:v>
      </x:c>
      <x:c r="AB272" s="120" t="n">
        <x:f>1-W272</x:f>
        <x:v>0</x:v>
      </x:c>
      <x:c r="AC272" s="120" t="n">
        <x:f>'RGS_Ground_Run'!O316</x:f>
        <x:v>13.846274367701946</x:v>
      </x:c>
      <x:c r="AD272" s="120" t="n">
        <x:f>'Edge_Run'!D316</x:f>
        <x:v>41.53882310310584</x:v>
      </x:c>
      <x:c r="AE272" s="120" t="n">
        <x:f>'RGS_Ground_Run'!D316</x:f>
        <x:v>300</x:v>
      </x:c>
      <x:c r="AF272" s="120" t="n">
        <x:f>'Edge_Run'!H316</x:f>
        <x:v>75</x:v>
      </x:c>
    </x:row>
    <x:row r="273">
      <x:c r="A273" s="120" t="n">
        <x:v>3</x:v>
      </x:c>
      <x:c r="B273" s="120" t="n">
        <x:v>72</x:v>
      </x:c>
      <x:c r="C273" s="120" t="n">
        <x:v>272</x:v>
      </x:c>
      <x:c r="D273" s="120" t="n">
        <x:v>1632</x:v>
      </x:c>
      <x:c r="E273" s="120" t="n">
        <x:v>1631</x:v>
      </x:c>
      <x:c r="F273" s="120" t="n">
        <x:v>0</x:v>
      </x:c>
      <x:c r="G273" s="120" t="str">
        <x:v>Normal</x:v>
      </x:c>
      <x:c r="H273" s="120" t="str">
        <x:v>Routine</x:v>
      </x:c>
      <x:c r="I273" s="120" t="n">
        <x:v>1</x:v>
      </x:c>
      <x:c r="J273" s="120" t="str">
        <x:v>CADC0888</x:v>
      </x:c>
      <x:c r="K273" s="120" t="n">
        <x:v>5</x:v>
      </x:c>
      <x:c r="L273" s="120" t="n">
        <x:v>315</x:v>
      </x:c>
      <x:c r="M273" s="120" t="n">
        <x:v>64</x:v>
      </x:c>
      <x:c r="N273" s="127" t="n">
        <x:v>0.9142857142857143</x:v>
      </x:c>
      <x:c r="O273" s="129" t="n">
        <x:f>'RGS_Ground_Run'!Q317</x:f>
        <x:v>128.27945370580528</x:v>
      </x:c>
      <x:c r="P273" s="129" t="n">
        <x:f>'Edge_Run'!O317</x:f>
        <x:v>64.71317399711552</x:v>
      </x:c>
      <x:c r="Q273" s="129" t="n">
        <x:f>O273-P273</x:f>
        <x:v>63.56627970868976</x:v>
      </x:c>
      <x:c r="R273" s="129" t="n">
        <x:f>'RGS_Ground_Run'!U317</x:f>
        <x:v>100.71317399711552</x:v>
      </x:c>
      <x:c r="S273" s="129" t="n">
        <x:f>'Edge_Run'!S317</x:f>
        <x:v>48.05433487104574</x:v>
      </x:c>
      <x:c r="T273" s="129" t="n">
        <x:f>'RGS_Ground_Run'!S317</x:f>
        <x:v>0</x:v>
      </x:c>
      <x:c r="U273" s="129" t="n">
        <x:f>'Edge_Run'!R317</x:f>
        <x:v>0</x:v>
      </x:c>
      <x:c r="V273" s="120" t="n">
        <x:f>'RGS_Ground_Run'!W317</x:f>
        <x:v>1</x:v>
      </x:c>
      <x:c r="W273" s="120" t="n">
        <x:f>'Edge_Run'!U317</x:f>
        <x:v>1</x:v>
      </x:c>
      <x:c r="X273" s="120" t="n">
        <x:f>'RGS_Ground_Run'!X317</x:f>
        <x:v>0</x:v>
      </x:c>
      <x:c r="Y273" s="120" t="n">
        <x:f>'Edge_Run'!V317</x:f>
        <x:v>1</x:v>
      </x:c>
      <x:c r="Z273" s="120" t="n">
        <x:f>Y273-X273</x:f>
        <x:v>1</x:v>
      </x:c>
      <x:c r="AA273" s="120" t="n">
        <x:f>1-V273</x:f>
        <x:v>0</x:v>
      </x:c>
      <x:c r="AB273" s="120" t="n">
        <x:f>1-W273</x:f>
        <x:v>0</x:v>
      </x:c>
      <x:c r="AC273" s="120" t="n">
        <x:f>'RGS_Ground_Run'!O317</x:f>
        <x:v>3.546279708689973</x:v>
      </x:c>
      <x:c r="AD273" s="120" t="n">
        <x:f>'Edge_Run'!D317</x:f>
        <x:v>10.63883912606992</x:v>
      </x:c>
      <x:c r="AE273" s="120" t="n">
        <x:f>'RGS_Ground_Run'!D317</x:f>
        <x:v>300</x:v>
      </x:c>
      <x:c r="AF273" s="120" t="n">
        <x:f>'Edge_Run'!H317</x:f>
        <x:v>75</x:v>
      </x:c>
    </x:row>
    <x:row r="274">
      <x:c r="A274" s="120" t="n">
        <x:v>3</x:v>
      </x:c>
      <x:c r="B274" s="120" t="n">
        <x:v>73</x:v>
      </x:c>
      <x:c r="C274" s="120" t="n">
        <x:v>273</x:v>
      </x:c>
      <x:c r="D274" s="120" t="n">
        <x:v>382</x:v>
      </x:c>
      <x:c r="E274" s="120" t="n">
        <x:v>381</x:v>
      </x:c>
      <x:c r="F274" s="120" t="n">
        <x:v>0</x:v>
      </x:c>
      <x:c r="G274" s="120" t="str">
        <x:v>Normal</x:v>
      </x:c>
      <x:c r="H274" s="120" t="str">
        <x:v>Routine</x:v>
      </x:c>
      <x:c r="I274" s="120" t="n">
        <x:v>0</x:v>
      </x:c>
      <x:c r="J274" s="120" t="str">
        <x:v>CADC0884</x:v>
      </x:c>
      <x:c r="K274" s="120" t="n">
        <x:v>5</x:v>
      </x:c>
      <x:c r="L274" s="120" t="n">
        <x:v>380</x:v>
      </x:c>
      <x:c r="M274" s="120" t="n">
        <x:v>77</x:v>
      </x:c>
      <x:c r="N274" s="127" t="n">
        <x:v>1.1</x:v>
      </x:c>
      <x:c r="O274" s="129" t="n">
        <x:f>'RGS_Ground_Run'!Q318</x:f>
        <x:v>138.86694048072968</x:v>
      </x:c>
      <x:c r="P274" s="129" t="n">
        <x:f>'Edge_Run'!O318</x:f>
        <x:v>58.842609611082935</x:v>
      </x:c>
      <x:c r="Q274" s="129" t="n">
        <x:f>O274-P274</x:f>
        <x:v>80.02433086964675</x:v>
      </x:c>
      <x:c r="R274" s="129" t="n">
        <x:f>'RGS_Ground_Run'!U318</x:f>
        <x:v>112.84260961108293</x:v>
      </x:c>
      <x:c r="S274" s="129" t="n">
        <x:f>'Edge_Run'!S318</x:f>
        <x:v>46.80961700214311</x:v>
      </x:c>
      <x:c r="T274" s="129" t="n">
        <x:f>'RGS_Ground_Run'!S318</x:f>
        <x:v>0</x:v>
      </x:c>
      <x:c r="U274" s="129" t="n">
        <x:f>'Edge_Run'!R318</x:f>
        <x:v>0</x:v>
      </x:c>
      <x:c r="V274" s="120" t="n">
        <x:f>'RGS_Ground_Run'!W318</x:f>
        <x:v>1</x:v>
      </x:c>
      <x:c r="W274" s="120" t="n">
        <x:f>'Edge_Run'!U318</x:f>
        <x:v>1</x:v>
      </x:c>
      <x:c r="X274" s="120" t="n">
        <x:f>'RGS_Ground_Run'!X318</x:f>
        <x:v>0</x:v>
      </x:c>
      <x:c r="Y274" s="120" t="n">
        <x:f>'Edge_Run'!V318</x:f>
        <x:v>1</x:v>
      </x:c>
      <x:c r="Z274" s="120" t="n">
        <x:f>Y274-X274</x:f>
        <x:v>1</x:v>
      </x:c>
      <x:c r="AA274" s="120" t="n">
        <x:f>1-V274</x:f>
        <x:v>0</x:v>
      </x:c>
      <x:c r="AB274" s="120" t="n">
        <x:f>1-W274</x:f>
        <x:v>0</x:v>
      </x:c>
      <x:c r="AC274" s="120" t="n">
        <x:f>'RGS_Ground_Run'!O318</x:f>
        <x:v>2.004330869646597</x:v>
      </x:c>
      <x:c r="AD274" s="120" t="n">
        <x:f>'Edge_Run'!D318</x:f>
        <x:v>6.012992608939791</x:v>
      </x:c>
      <x:c r="AE274" s="120" t="n">
        <x:f>'RGS_Ground_Run'!D318</x:f>
        <x:v>300</x:v>
      </x:c>
      <x:c r="AF274" s="120" t="n">
        <x:f>'Edge_Run'!H318</x:f>
        <x:v>75</x:v>
      </x:c>
    </x:row>
    <x:row r="275">
      <x:c r="A275" s="120" t="n">
        <x:v>3</x:v>
      </x:c>
      <x:c r="B275" s="120" t="n">
        <x:v>74</x:v>
      </x:c>
      <x:c r="C275" s="120" t="n">
        <x:v>274</x:v>
      </x:c>
      <x:c r="D275" s="120" t="n">
        <x:v>1761</x:v>
      </x:c>
      <x:c r="E275" s="120" t="n">
        <x:v>1760</x:v>
      </x:c>
      <x:c r="F275" s="120" t="n">
        <x:v>0</x:v>
      </x:c>
      <x:c r="G275" s="120" t="str">
        <x:v>Normal</x:v>
      </x:c>
      <x:c r="H275" s="120" t="str">
        <x:v>Routine</x:v>
      </x:c>
      <x:c r="I275" s="120" t="n">
        <x:v>1</x:v>
      </x:c>
      <x:c r="J275" s="120" t="str">
        <x:v>CADC0894</x:v>
      </x:c>
      <x:c r="K275" s="120" t="n">
        <x:v>1</x:v>
      </x:c>
      <x:c r="L275" s="120" t="n">
        <x:v>318</x:v>
      </x:c>
      <x:c r="M275" s="120" t="n">
        <x:v>319</x:v>
      </x:c>
      <x:c r="N275" s="127" t="n">
        <x:v>4.557142857142857</x:v>
      </x:c>
      <x:c r="O275" s="129" t="n">
        <x:f>'RGS_Ground_Run'!Q319</x:f>
        <x:v>122.92861071365542</x:v>
      </x:c>
      <x:c r="P275" s="129" t="n">
        <x:f>'Edge_Run'!O319</x:f>
        <x:v>26.616572106660442</x:v>
      </x:c>
      <x:c r="Q275" s="129" t="n">
        <x:f>O275-P275</x:f>
        <x:v>96.31203860699497</x:v>
      </x:c>
      <x:c r="R275" s="129" t="n">
        <x:f>'RGS_Ground_Run'!U319</x:f>
        <x:v>98.61657210666044</x:v>
      </x:c>
      <x:c r="S275" s="129" t="n">
        <x:f>'Edge_Run'!S319</x:f>
        <x:v>19.720456285675027</x:v>
      </x:c>
      <x:c r="T275" s="129" t="n">
        <x:f>'RGS_Ground_Run'!S319</x:f>
        <x:v>0</x:v>
      </x:c>
      <x:c r="U275" s="129" t="n">
        <x:f>'Edge_Run'!R319</x:f>
        <x:v>0</x:v>
      </x:c>
      <x:c r="V275" s="120" t="n">
        <x:f>'RGS_Ground_Run'!W319</x:f>
        <x:v>1</x:v>
      </x:c>
      <x:c r="W275" s="120" t="n">
        <x:f>'Edge_Run'!U319</x:f>
        <x:v>1</x:v>
      </x:c>
      <x:c r="X275" s="120" t="n">
        <x:f>'RGS_Ground_Run'!X319</x:f>
        <x:v>0</x:v>
      </x:c>
      <x:c r="Y275" s="120" t="n">
        <x:f>'Edge_Run'!V319</x:f>
        <x:v>1</x:v>
      </x:c>
      <x:c r="Z275" s="120" t="n">
        <x:f>Y275-X275</x:f>
        <x:v>1</x:v>
      </x:c>
      <x:c r="AA275" s="120" t="n">
        <x:f>1-V275</x:f>
        <x:v>0</x:v>
      </x:c>
      <x:c r="AB275" s="120" t="n">
        <x:f>1-W275</x:f>
        <x:v>0</x:v>
      </x:c>
      <x:c r="AC275" s="120" t="n">
        <x:f>'RGS_Ground_Run'!O319</x:f>
        <x:v>0.29203860699512435</x:v>
      </x:c>
      <x:c r="AD275" s="120" t="n">
        <x:f>'Edge_Run'!D319</x:f>
        <x:v>0.876115820985373</x:v>
      </x:c>
      <x:c r="AE275" s="120" t="n">
        <x:f>'RGS_Ground_Run'!D319</x:f>
        <x:v>300</x:v>
      </x:c>
      <x:c r="AF275" s="120" t="n">
        <x:f>'Edge_Run'!H319</x:f>
        <x:v>75</x:v>
      </x:c>
    </x:row>
    <x:row r="276">
      <x:c r="A276" s="120" t="n">
        <x:v>3</x:v>
      </x:c>
      <x:c r="B276" s="120" t="n">
        <x:v>75</x:v>
      </x:c>
      <x:c r="C276" s="120" t="n">
        <x:v>275</x:v>
      </x:c>
      <x:c r="D276" s="120" t="n">
        <x:v>188</x:v>
      </x:c>
      <x:c r="E276" s="120" t="n">
        <x:v>187</x:v>
      </x:c>
      <x:c r="F276" s="120" t="n">
        <x:v>0</x:v>
      </x:c>
      <x:c r="G276" s="120" t="str">
        <x:v>Normal</x:v>
      </x:c>
      <x:c r="H276" s="120" t="str">
        <x:v>Routine</x:v>
      </x:c>
      <x:c r="I276" s="120" t="n">
        <x:v>1</x:v>
      </x:c>
      <x:c r="J276" s="120" t="str">
        <x:v>CADC0872</x:v>
      </x:c>
      <x:c r="K276" s="120" t="n">
        <x:v>1</x:v>
      </x:c>
      <x:c r="L276" s="120" t="n">
        <x:v>309</x:v>
      </x:c>
      <x:c r="M276" s="120" t="n">
        <x:v>310</x:v>
      </x:c>
      <x:c r="N276" s="127" t="n">
        <x:v>4.428571428571429</x:v>
      </x:c>
      <x:c r="O276" s="129" t="n">
        <x:f>'RGS_Ground_Run'!Q320</x:f>
        <x:v>146.78186989951746</x:v>
      </x:c>
      <x:c r="P276" s="129" t="n">
        <x:f>'Edge_Run'!O320</x:f>
        <x:v>31.040915903890436</x:v>
      </x:c>
      <x:c r="Q276" s="129" t="n">
        <x:f>O276-P276</x:f>
        <x:v>115.74095399562702</x:v>
      </x:c>
      <x:c r="R276" s="129" t="n">
        <x:f>'RGS_Ground_Run'!U320</x:f>
        <x:v>121.04091590389044</x:v>
      </x:c>
      <x:c r="S276" s="129" t="n">
        <x:f>'Edge_Run'!S320</x:f>
        <x:v>19.858053917009784</x:v>
      </x:c>
      <x:c r="T276" s="129" t="n">
        <x:f>'RGS_Ground_Run'!S320</x:f>
        <x:v>0</x:v>
      </x:c>
      <x:c r="U276" s="129" t="n">
        <x:f>'Edge_Run'!R320</x:f>
        <x:v>0</x:v>
      </x:c>
      <x:c r="V276" s="120" t="n">
        <x:f>'RGS_Ground_Run'!W320</x:f>
        <x:v>1</x:v>
      </x:c>
      <x:c r="W276" s="120" t="n">
        <x:f>'Edge_Run'!U320</x:f>
        <x:v>1</x:v>
      </x:c>
      <x:c r="X276" s="120" t="n">
        <x:f>'RGS_Ground_Run'!X320</x:f>
        <x:v>0</x:v>
      </x:c>
      <x:c r="Y276" s="120" t="n">
        <x:f>'Edge_Run'!V320</x:f>
        <x:v>1</x:v>
      </x:c>
      <x:c r="Z276" s="120" t="n">
        <x:f>Y276-X276</x:f>
        <x:v>1</x:v>
      </x:c>
      <x:c r="AA276" s="120" t="n">
        <x:f>1-V276</x:f>
        <x:v>0</x:v>
      </x:c>
      <x:c r="AB276" s="120" t="n">
        <x:f>1-W276</x:f>
        <x:v>0</x:v>
      </x:c>
      <x:c r="AC276" s="120" t="n">
        <x:f>'RGS_Ground_Run'!O320</x:f>
        <x:v>1.720953995626871</x:v>
      </x:c>
      <x:c r="AD276" s="120" t="n">
        <x:f>'Edge_Run'!D320</x:f>
        <x:v>5.162861986880612</x:v>
      </x:c>
      <x:c r="AE276" s="120" t="n">
        <x:f>'RGS_Ground_Run'!D320</x:f>
        <x:v>300</x:v>
      </x:c>
      <x:c r="AF276" s="120" t="n">
        <x:f>'Edge_Run'!H320</x:f>
        <x:v>75</x:v>
      </x:c>
    </x:row>
    <x:row r="277">
      <x:c r="A277" s="120" t="n">
        <x:v>3</x:v>
      </x:c>
      <x:c r="B277" s="120" t="n">
        <x:v>76</x:v>
      </x:c>
      <x:c r="C277" s="120" t="n">
        <x:v>276</x:v>
      </x:c>
      <x:c r="D277" s="120" t="n">
        <x:v>775</x:v>
      </x:c>
      <x:c r="E277" s="120" t="n">
        <x:v>774</x:v>
      </x:c>
      <x:c r="F277" s="120" t="n">
        <x:v>0</x:v>
      </x:c>
      <x:c r="G277" s="120" t="str">
        <x:v>Normal</x:v>
      </x:c>
      <x:c r="H277" s="120" t="str">
        <x:v>Routine</x:v>
      </x:c>
      <x:c r="I277" s="120" t="n">
        <x:v>1</x:v>
      </x:c>
      <x:c r="J277" s="120" t="str">
        <x:v>CADC0874</x:v>
      </x:c>
      <x:c r="K277" s="120" t="n">
        <x:v>5</x:v>
      </x:c>
      <x:c r="L277" s="120" t="n">
        <x:v>240</x:v>
      </x:c>
      <x:c r="M277" s="120" t="n">
        <x:v>49</x:v>
      </x:c>
      <x:c r="N277" s="127" t="n">
        <x:v>0.7</x:v>
      </x:c>
      <x:c r="O277" s="129" t="n">
        <x:f>'RGS_Ground_Run'!Q321</x:f>
        <x:v>166.93471755036217</x:v>
      </x:c>
      <x:c r="P277" s="129" t="n">
        <x:f>'Edge_Run'!O321</x:f>
        <x:v>32.13517898893815</x:v>
      </x:c>
      <x:c r="Q277" s="129" t="n">
        <x:f>O277-P277</x:f>
        <x:v>134.79953856142401</x:v>
      </x:c>
      <x:c r="R277" s="129" t="n">
        <x:f>'RGS_Ground_Run'!U321</x:f>
        <x:v>140.13517898893815</x:v>
      </x:c>
      <x:c r="S277" s="129" t="n">
        <x:f>'Edge_Run'!S321</x:f>
        <x:v>17.776563304665615</x:v>
      </x:c>
      <x:c r="T277" s="129" t="n">
        <x:f>'RGS_Ground_Run'!S321</x:f>
        <x:v>0</x:v>
      </x:c>
      <x:c r="U277" s="129" t="n">
        <x:f>'Edge_Run'!R321</x:f>
        <x:v>0</x:v>
      </x:c>
      <x:c r="V277" s="120" t="n">
        <x:f>'RGS_Ground_Run'!W321</x:f>
        <x:v>1</x:v>
      </x:c>
      <x:c r="W277" s="120" t="n">
        <x:f>'Edge_Run'!U321</x:f>
        <x:v>1</x:v>
      </x:c>
      <x:c r="X277" s="120" t="n">
        <x:f>'RGS_Ground_Run'!X321</x:f>
        <x:v>0</x:v>
      </x:c>
      <x:c r="Y277" s="120" t="n">
        <x:f>'Edge_Run'!V321</x:f>
        <x:v>1</x:v>
      </x:c>
      <x:c r="Z277" s="120" t="n">
        <x:f>Y277-X277</x:f>
        <x:v>1</x:v>
      </x:c>
      <x:c r="AA277" s="120" t="n">
        <x:f>1-V277</x:f>
        <x:v>0</x:v>
      </x:c>
      <x:c r="AB277" s="120" t="n">
        <x:f>1-W277</x:f>
        <x:v>0</x:v>
      </x:c>
      <x:c r="AC277" s="120" t="n">
        <x:f>'RGS_Ground_Run'!O321</x:f>
        <x:v>2.779538561424199</x:v>
      </x:c>
      <x:c r="AD277" s="120" t="n">
        <x:f>'Edge_Run'!D321</x:f>
        <x:v>8.338615684272597</x:v>
      </x:c>
      <x:c r="AE277" s="120" t="n">
        <x:f>'RGS_Ground_Run'!D321</x:f>
        <x:v>300</x:v>
      </x:c>
      <x:c r="AF277" s="120" t="n">
        <x:f>'Edge_Run'!H321</x:f>
        <x:v>75</x:v>
      </x:c>
    </x:row>
    <x:row r="278">
      <x:c r="A278" s="120" t="n">
        <x:v>3</x:v>
      </x:c>
      <x:c r="B278" s="120" t="n">
        <x:v>77</x:v>
      </x:c>
      <x:c r="C278" s="120" t="n">
        <x:v>277</x:v>
      </x:c>
      <x:c r="D278" s="120" t="n">
        <x:v>969</x:v>
      </x:c>
      <x:c r="E278" s="120" t="n">
        <x:v>968</x:v>
      </x:c>
      <x:c r="F278" s="120" t="n">
        <x:v>0</x:v>
      </x:c>
      <x:c r="G278" s="120" t="str">
        <x:v>Normal</x:v>
      </x:c>
      <x:c r="H278" s="120" t="str">
        <x:v>Routine</x:v>
      </x:c>
      <x:c r="I278" s="120" t="n">
        <x:v>1</x:v>
      </x:c>
      <x:c r="J278" s="120" t="str">
        <x:v>CADC0892</x:v>
      </x:c>
      <x:c r="K278" s="120" t="n">
        <x:v>1</x:v>
      </x:c>
      <x:c r="L278" s="120" t="n">
        <x:v>195</x:v>
      </x:c>
      <x:c r="M278" s="120" t="n">
        <x:v>196</x:v>
      </x:c>
      <x:c r="N278" s="127" t="n">
        <x:v>2.8</x:v>
      </x:c>
      <x:c r="O278" s="129" t="n">
        <x:f>'RGS_Ground_Run'!Q322</x:f>
        <x:v>123.35325208643599</x:v>
      </x:c>
      <x:c r="P278" s="129" t="n">
        <x:f>'Edge_Run'!O322</x:f>
        <x:v>7.126260302761693</x:v>
      </x:c>
      <x:c r="Q278" s="129" t="n">
        <x:f>O278-P278</x:f>
        <x:v>116.2269917836743</x:v>
      </x:c>
      <x:c r="R278" s="129" t="n">
        <x:f>'RGS_Ground_Run'!U322</x:f>
        <x:v>98.9644986521821</x:v>
      </x:c>
      <x:c r="S278" s="129" t="n">
        <x:f>'Edge_Run'!S322</x:f>
        <x:v>0</x:v>
      </x:c>
      <x:c r="T278" s="129" t="n">
        <x:f>'RGS_Ground_Run'!S322</x:f>
        <x:v>0</x:v>
      </x:c>
      <x:c r="U278" s="129" t="n">
        <x:f>'Edge_Run'!R322</x:f>
        <x:v>0</x:v>
      </x:c>
      <x:c r="V278" s="120" t="n">
        <x:f>'RGS_Ground_Run'!W322</x:f>
        <x:v>1</x:v>
      </x:c>
      <x:c r="W278" s="120" t="n">
        <x:f>'Edge_Run'!U322</x:f>
        <x:v>1</x:v>
      </x:c>
      <x:c r="X278" s="120" t="n">
        <x:f>'RGS_Ground_Run'!X322</x:f>
        <x:v>0</x:v>
      </x:c>
      <x:c r="Y278" s="120" t="n">
        <x:f>'Edge_Run'!V322</x:f>
        <x:v>1</x:v>
      </x:c>
      <x:c r="Z278" s="120" t="n">
        <x:f>Y278-X278</x:f>
        <x:v>1</x:v>
      </x:c>
      <x:c r="AA278" s="120" t="n">
        <x:f>1-V278</x:f>
        <x:v>0</x:v>
      </x:c>
      <x:c r="AB278" s="120" t="n">
        <x:f>1-W278</x:f>
        <x:v>0</x:v>
      </x:c>
      <x:c r="AC278" s="120" t="n">
        <x:f>'RGS_Ground_Run'!O322</x:f>
        <x:v>0.3687534342539154</x:v>
      </x:c>
      <x:c r="AD278" s="120" t="n">
        <x:f>'Edge_Run'!D322</x:f>
        <x:v>1.1062603027617461</x:v>
      </x:c>
      <x:c r="AE278" s="120" t="n">
        <x:f>'RGS_Ground_Run'!D322</x:f>
        <x:v>300</x:v>
      </x:c>
      <x:c r="AF278" s="120" t="n">
        <x:f>'Edge_Run'!H322</x:f>
        <x:v>75</x:v>
      </x:c>
    </x:row>
    <x:row r="279">
      <x:c r="A279" s="120" t="n">
        <x:v>3</x:v>
      </x:c>
      <x:c r="B279" s="120" t="n">
        <x:v>78</x:v>
      </x:c>
      <x:c r="C279" s="120" t="n">
        <x:v>278</x:v>
      </x:c>
      <x:c r="D279" s="120" t="n">
        <x:v>769</x:v>
      </x:c>
      <x:c r="E279" s="120" t="n">
        <x:v>768</x:v>
      </x:c>
      <x:c r="F279" s="120" t="n">
        <x:v>1</x:v>
      </x:c>
      <x:c r="G279" s="120" t="str">
        <x:v>Anomalous</x:v>
      </x:c>
      <x:c r="H279" s="120" t="str">
        <x:v>Priority</x:v>
      </x:c>
      <x:c r="I279" s="120" t="n">
        <x:v>1</x:v>
      </x:c>
      <x:c r="J279" s="120" t="str">
        <x:v>CADC0874</x:v>
      </x:c>
      <x:c r="K279" s="120" t="n">
        <x:v>5</x:v>
      </x:c>
      <x:c r="L279" s="120" t="n">
        <x:v>210</x:v>
      </x:c>
      <x:c r="M279" s="120" t="n">
        <x:v>43</x:v>
      </x:c>
      <x:c r="N279" s="127" t="n">
        <x:v>0.6142857142857143</x:v>
      </x:c>
      <x:c r="O279" s="129" t="n">
        <x:f>'RGS_Ground_Run'!Q323</x:f>
        <x:v>110.47665049486022</x:v>
      </x:c>
      <x:c r="P279" s="129" t="n">
        <x:f>'Edge_Run'!O323</x:f>
        <x:v>7.773767833039074</x:v>
      </x:c>
      <x:c r="Q279" s="129" t="n">
        <x:f>O279-P279</x:f>
        <x:v>102.70288266182115</x:v>
      </x:c>
      <x:c r="R279" s="129" t="n">
        <x:f>'RGS_Ground_Run'!U323</x:f>
        <x:v>85.87206121718054</x:v>
      </x:c>
      <x:c r="S279" s="129" t="n">
        <x:f>'Edge_Run'!S323</x:f>
        <x:v>0</x:v>
      </x:c>
      <x:c r="T279" s="129" t="n">
        <x:f>'RGS_Ground_Run'!S323</x:f>
        <x:v>0</x:v>
      </x:c>
      <x:c r="U279" s="129" t="n">
        <x:f>'Edge_Run'!R323</x:f>
        <x:v>0</x:v>
      </x:c>
      <x:c r="V279" s="120" t="n">
        <x:f>'RGS_Ground_Run'!W323</x:f>
        <x:v>1</x:v>
      </x:c>
      <x:c r="W279" s="120" t="n">
        <x:f>'Edge_Run'!U323</x:f>
        <x:v>1</x:v>
      </x:c>
      <x:c r="X279" s="120" t="n">
        <x:f>'RGS_Ground_Run'!X323</x:f>
        <x:v>1</x:v>
      </x:c>
      <x:c r="Y279" s="120" t="n">
        <x:f>'Edge_Run'!V323</x:f>
        <x:v>1</x:v>
      </x:c>
      <x:c r="Z279" s="120" t="n">
        <x:f>Y279-X279</x:f>
        <x:v>0</x:v>
      </x:c>
      <x:c r="AA279" s="120" t="n">
        <x:f>1-V279</x:f>
        <x:v>0</x:v>
      </x:c>
      <x:c r="AB279" s="120" t="n">
        <x:f>1-W279</x:f>
        <x:v>0</x:v>
      </x:c>
      <x:c r="AC279" s="120" t="n">
        <x:f>'RGS_Ground_Run'!O323</x:f>
        <x:v>0.5845892776796725</x:v>
      </x:c>
      <x:c r="AD279" s="120" t="n">
        <x:f>'Edge_Run'!D323</x:f>
        <x:v>1.7537678330390176</x:v>
      </x:c>
      <x:c r="AE279" s="120" t="n">
        <x:f>'RGS_Ground_Run'!D323</x:f>
        <x:v>300</x:v>
      </x:c>
      <x:c r="AF279" s="120" t="n">
        <x:f>'Edge_Run'!H323</x:f>
        <x:v>75</x:v>
      </x:c>
    </x:row>
    <x:row r="280">
      <x:c r="A280" s="120" t="n">
        <x:v>3</x:v>
      </x:c>
      <x:c r="B280" s="120" t="n">
        <x:v>79</x:v>
      </x:c>
      <x:c r="C280" s="120" t="n">
        <x:v>279</x:v>
      </x:c>
      <x:c r="D280" s="120" t="n">
        <x:v>1026</x:v>
      </x:c>
      <x:c r="E280" s="120" t="n">
        <x:v>1025</x:v>
      </x:c>
      <x:c r="F280" s="120" t="n">
        <x:v>1</x:v>
      </x:c>
      <x:c r="G280" s="120" t="str">
        <x:v>Anomalous</x:v>
      </x:c>
      <x:c r="H280" s="120" t="str">
        <x:v>Priority</x:v>
      </x:c>
      <x:c r="I280" s="120" t="n">
        <x:v>1</x:v>
      </x:c>
      <x:c r="J280" s="120" t="str">
        <x:v>CADC0873</x:v>
      </x:c>
      <x:c r="K280" s="120" t="n">
        <x:v>5</x:v>
      </x:c>
      <x:c r="L280" s="120" t="n">
        <x:v>470</x:v>
      </x:c>
      <x:c r="M280" s="120" t="n">
        <x:v>95</x:v>
      </x:c>
      <x:c r="N280" s="127" t="n">
        <x:v>1.3571428571428572</x:v>
      </x:c>
      <x:c r="O280" s="129" t="n">
        <x:f>'RGS_Ground_Run'!Q324</x:f>
        <x:v>85.25676358599094</x:v>
      </x:c>
      <x:c r="P280" s="129" t="n">
        <x:f>'Edge_Run'!O324</x:f>
        <x:v>9.328682843650768</x:v>
      </x:c>
      <x:c r="Q280" s="129" t="n">
        <x:f>O280-P280</x:f>
        <x:v>75.92808074234017</x:v>
      </x:c>
      <x:c r="R280" s="129" t="n">
        <x:f>'RGS_Ground_Run'!U324</x:f>
        <x:v>60.13386930477418</x:v>
      </x:c>
      <x:c r="S280" s="129" t="n">
        <x:f>'Edge_Run'!S324</x:f>
        <x:v>0</x:v>
      </x:c>
      <x:c r="T280" s="129" t="n">
        <x:f>'RGS_Ground_Run'!S324</x:f>
        <x:v>0</x:v>
      </x:c>
      <x:c r="U280" s="129" t="n">
        <x:f>'Edge_Run'!R324</x:f>
        <x:v>0</x:v>
      </x:c>
      <x:c r="V280" s="120" t="n">
        <x:f>'RGS_Ground_Run'!W324</x:f>
        <x:v>1</x:v>
      </x:c>
      <x:c r="W280" s="120" t="n">
        <x:f>'Edge_Run'!U324</x:f>
        <x:v>1</x:v>
      </x:c>
      <x:c r="X280" s="120" t="n">
        <x:f>'RGS_Ground_Run'!X324</x:f>
        <x:v>1</x:v>
      </x:c>
      <x:c r="Y280" s="120" t="n">
        <x:f>'Edge_Run'!V324</x:f>
        <x:v>1</x:v>
      </x:c>
      <x:c r="Z280" s="120" t="n">
        <x:f>Y280-X280</x:f>
        <x:v>0</x:v>
      </x:c>
      <x:c r="AA280" s="120" t="n">
        <x:f>1-V280</x:f>
        <x:v>0</x:v>
      </x:c>
      <x:c r="AB280" s="120" t="n">
        <x:f>1-W280</x:f>
        <x:v>0</x:v>
      </x:c>
      <x:c r="AC280" s="120" t="n">
        <x:f>'RGS_Ground_Run'!O324</x:f>
        <x:v>1.1028942812169076</x:v>
      </x:c>
      <x:c r="AD280" s="120" t="n">
        <x:f>'Edge_Run'!D324</x:f>
        <x:v>3.3086828436507227</x:v>
      </x:c>
      <x:c r="AE280" s="120" t="n">
        <x:f>'RGS_Ground_Run'!D324</x:f>
        <x:v>300</x:v>
      </x:c>
      <x:c r="AF280" s="120" t="n">
        <x:f>'Edge_Run'!H324</x:f>
        <x:v>75</x:v>
      </x:c>
    </x:row>
    <x:row r="281">
      <x:c r="A281" s="120" t="n">
        <x:v>3</x:v>
      </x:c>
      <x:c r="B281" s="120" t="n">
        <x:v>80</x:v>
      </x:c>
      <x:c r="C281" s="120" t="n">
        <x:v>280</x:v>
      </x:c>
      <x:c r="D281" s="120" t="n">
        <x:v>708</x:v>
      </x:c>
      <x:c r="E281" s="120" t="n">
        <x:v>707</x:v>
      </x:c>
      <x:c r="F281" s="120" t="n">
        <x:v>0</x:v>
      </x:c>
      <x:c r="G281" s="120" t="str">
        <x:v>Normal</x:v>
      </x:c>
      <x:c r="H281" s="120" t="str">
        <x:v>Routine</x:v>
      </x:c>
      <x:c r="I281" s="120" t="n">
        <x:v>0</x:v>
      </x:c>
      <x:c r="J281" s="120" t="str">
        <x:v>CADC0884</x:v>
      </x:c>
      <x:c r="K281" s="120" t="n">
        <x:v>5</x:v>
      </x:c>
      <x:c r="L281" s="120" t="n">
        <x:v>230</x:v>
      </x:c>
      <x:c r="M281" s="120" t="n">
        <x:v>47</x:v>
      </x:c>
      <x:c r="N281" s="127" t="n">
        <x:v>0.6714285714285714</x:v>
      </x:c>
      <x:c r="O281" s="129" t="n">
        <x:f>'RGS_Ground_Run'!Q325</x:f>
        <x:v>94.3815452711392</x:v>
      </x:c>
      <x:c r="P281" s="129" t="n">
        <x:f>'Edge_Run'!O325</x:f>
        <x:v>7.353531954945538</x:v>
      </x:c>
      <x:c r="Q281" s="129" t="n">
        <x:f>O281-P281</x:f>
        <x:v>87.02801331619366</x:v>
      </x:c>
      <x:c r="R281" s="129" t="n">
        <x:f>'RGS_Ground_Run'!U325</x:f>
        <x:v>69.91703461949055</x:v>
      </x:c>
      <x:c r="S281" s="129" t="n">
        <x:f>'Edge_Run'!S325</x:f>
        <x:v>0</x:v>
      </x:c>
      <x:c r="T281" s="129" t="n">
        <x:f>'RGS_Ground_Run'!S325</x:f>
        <x:v>0</x:v>
      </x:c>
      <x:c r="U281" s="129" t="n">
        <x:f>'Edge_Run'!R325</x:f>
        <x:v>0</x:v>
      </x:c>
      <x:c r="V281" s="120" t="n">
        <x:f>'RGS_Ground_Run'!W325</x:f>
        <x:v>1</x:v>
      </x:c>
      <x:c r="W281" s="120" t="n">
        <x:f>'Edge_Run'!U325</x:f>
        <x:v>1</x:v>
      </x:c>
      <x:c r="X281" s="120" t="n">
        <x:f>'RGS_Ground_Run'!X325</x:f>
        <x:v>1</x:v>
      </x:c>
      <x:c r="Y281" s="120" t="n">
        <x:f>'Edge_Run'!V325</x:f>
        <x:v>1</x:v>
      </x:c>
      <x:c r="Z281" s="120" t="n">
        <x:f>Y281-X281</x:f>
        <x:v>0</x:v>
      </x:c>
      <x:c r="AA281" s="120" t="n">
        <x:f>1-V281</x:f>
        <x:v>0</x:v>
      </x:c>
      <x:c r="AB281" s="120" t="n">
        <x:f>1-W281</x:f>
        <x:v>0</x:v>
      </x:c>
      <x:c r="AC281" s="120" t="n">
        <x:f>'RGS_Ground_Run'!O325</x:f>
        <x:v>0.44451065164846637</x:v>
      </x:c>
      <x:c r="AD281" s="120" t="n">
        <x:f>'Edge_Run'!D325</x:f>
        <x:v>1.333531954945399</x:v>
      </x:c>
      <x:c r="AE281" s="120" t="n">
        <x:f>'RGS_Ground_Run'!D325</x:f>
        <x:v>300</x:v>
      </x:c>
      <x:c r="AF281" s="120" t="n">
        <x:f>'Edge_Run'!H325</x:f>
        <x:v>75</x:v>
      </x:c>
    </x:row>
    <x:row r="282">
      <x:c r="A282" s="120" t="n">
        <x:v>3</x:v>
      </x:c>
      <x:c r="B282" s="120" t="n">
        <x:v>81</x:v>
      </x:c>
      <x:c r="C282" s="120" t="n">
        <x:v>281</x:v>
      </x:c>
      <x:c r="D282" s="120" t="n">
        <x:v>1140</x:v>
      </x:c>
      <x:c r="E282" s="120" t="n">
        <x:v>1139</x:v>
      </x:c>
      <x:c r="F282" s="120" t="n">
        <x:v>0</x:v>
      </x:c>
      <x:c r="G282" s="120" t="str">
        <x:v>Normal</x:v>
      </x:c>
      <x:c r="H282" s="120" t="str">
        <x:v>Routine</x:v>
      </x:c>
      <x:c r="I282" s="120" t="n">
        <x:v>1</x:v>
      </x:c>
      <x:c r="J282" s="120" t="str">
        <x:v>CADC0894</x:v>
      </x:c>
      <x:c r="K282" s="120" t="n">
        <x:v>5</x:v>
      </x:c>
      <x:c r="L282" s="120" t="n">
        <x:v>225</x:v>
      </x:c>
      <x:c r="M282" s="120" t="n">
        <x:v>46</x:v>
      </x:c>
      <x:c r="N282" s="127" t="n">
        <x:v>0.6571428571428571</x:v>
      </x:c>
      <x:c r="O282" s="129" t="n">
        <x:f>'RGS_Ground_Run'!Q326</x:f>
        <x:v>113.27583733117763</x:v>
      </x:c>
      <x:c r="P282" s="129" t="n">
        <x:f>'Edge_Run'!O326</x:f>
        <x:v>19.86438082554696</x:v>
      </x:c>
      <x:c r="Q282" s="129" t="n">
        <x:f>O282-P282</x:f>
        <x:v>93.41145650563067</x:v>
      </x:c>
      <x:c r="R282" s="129" t="n">
        <x:f>'RGS_Ground_Run'!U326</x:f>
        <x:v>84.64104372266183</x:v>
      </x:c>
      <x:c r="S282" s="129" t="n">
        <x:f>'Edge_Run'!S326</x:f>
        <x:v>0</x:v>
      </x:c>
      <x:c r="T282" s="129" t="n">
        <x:f>'RGS_Ground_Run'!S326</x:f>
        <x:v>0</x:v>
      </x:c>
      <x:c r="U282" s="129" t="n">
        <x:f>'Edge_Run'!R326</x:f>
        <x:v>0</x:v>
      </x:c>
      <x:c r="V282" s="120" t="n">
        <x:f>'RGS_Ground_Run'!W326</x:f>
        <x:v>1</x:v>
      </x:c>
      <x:c r="W282" s="120" t="n">
        <x:f>'Edge_Run'!U326</x:f>
        <x:v>1</x:v>
      </x:c>
      <x:c r="X282" s="120" t="n">
        <x:f>'RGS_Ground_Run'!X326</x:f>
        <x:v>1</x:v>
      </x:c>
      <x:c r="Y282" s="120" t="n">
        <x:f>'Edge_Run'!V326</x:f>
        <x:v>1</x:v>
      </x:c>
      <x:c r="Z282" s="120" t="n">
        <x:f>Y282-X282</x:f>
        <x:v>0</x:v>
      </x:c>
      <x:c r="AA282" s="120" t="n">
        <x:f>1-V282</x:f>
        <x:v>0</x:v>
      </x:c>
      <x:c r="AB282" s="120" t="n">
        <x:f>1-W282</x:f>
        <x:v>0</x:v>
      </x:c>
      <x:c r="AC282" s="120" t="n">
        <x:f>'RGS_Ground_Run'!O326</x:f>
        <x:v>4.614793608515701</x:v>
      </x:c>
      <x:c r="AD282" s="120" t="n">
        <x:f>'Edge_Run'!D326</x:f>
        <x:v>13.844380825547102</x:v>
      </x:c>
      <x:c r="AE282" s="120" t="n">
        <x:f>'RGS_Ground_Run'!D326</x:f>
        <x:v>300</x:v>
      </x:c>
      <x:c r="AF282" s="120" t="n">
        <x:f>'Edge_Run'!H326</x:f>
        <x:v>75</x:v>
      </x:c>
    </x:row>
    <x:row r="283">
      <x:c r="A283" s="120" t="n">
        <x:v>3</x:v>
      </x:c>
      <x:c r="B283" s="120" t="n">
        <x:v>82</x:v>
      </x:c>
      <x:c r="C283" s="120" t="n">
        <x:v>282</x:v>
      </x:c>
      <x:c r="D283" s="120" t="n">
        <x:v>1559</x:v>
      </x:c>
      <x:c r="E283" s="120" t="n">
        <x:v>1558</x:v>
      </x:c>
      <x:c r="F283" s="120" t="n">
        <x:v>0</x:v>
      </x:c>
      <x:c r="G283" s="120" t="str">
        <x:v>Normal</x:v>
      </x:c>
      <x:c r="H283" s="120" t="str">
        <x:v>Routine</x:v>
      </x:c>
      <x:c r="I283" s="120" t="n">
        <x:v>0</x:v>
      </x:c>
      <x:c r="J283" s="120" t="str">
        <x:v>CADC0888</x:v>
      </x:c>
      <x:c r="K283" s="120" t="n">
        <x:v>5</x:v>
      </x:c>
      <x:c r="L283" s="120" t="n">
        <x:v>195</x:v>
      </x:c>
      <x:c r="M283" s="120" t="n">
        <x:v>40</x:v>
      </x:c>
      <x:c r="N283" s="127" t="n">
        <x:v>0.5714285714285714</x:v>
      </x:c>
      <x:c r="O283" s="129" t="n">
        <x:f>'RGS_Ground_Run'!Q327</x:f>
        <x:v>124.6493562878959</x:v>
      </x:c>
      <x:c r="P283" s="129" t="n">
        <x:f>'Edge_Run'!O327</x:f>
        <x:v>38.15699167067305</x:v>
      </x:c>
      <x:c r="Q283" s="129" t="n">
        <x:f>O283-P283</x:f>
        <x:v>86.49236461722285</x:v>
      </x:c>
      <x:c r="R283" s="129" t="n">
        <x:f>'RGS_Ground_Run'!U327</x:f>
        <x:v>89.91702573100474</x:v>
      </x:c>
      <x:c r="S283" s="129" t="n">
        <x:f>'Edge_Run'!S327</x:f>
        <x:v>0</x:v>
      </x:c>
      <x:c r="T283" s="129" t="n">
        <x:f>'RGS_Ground_Run'!S327</x:f>
        <x:v>0</x:v>
      </x:c>
      <x:c r="U283" s="129" t="n">
        <x:f>'Edge_Run'!R327</x:f>
        <x:v>0</x:v>
      </x:c>
      <x:c r="V283" s="120" t="n">
        <x:f>'RGS_Ground_Run'!W327</x:f>
        <x:v>1</x:v>
      </x:c>
      <x:c r="W283" s="120" t="n">
        <x:f>'Edge_Run'!U327</x:f>
        <x:v>1</x:v>
      </x:c>
      <x:c r="X283" s="120" t="n">
        <x:f>'RGS_Ground_Run'!X327</x:f>
        <x:v>0</x:v>
      </x:c>
      <x:c r="Y283" s="120" t="n">
        <x:f>'Edge_Run'!V327</x:f>
        <x:v>1</x:v>
      </x:c>
      <x:c r="Z283" s="120" t="n">
        <x:f>Y283-X283</x:f>
        <x:v>1</x:v>
      </x:c>
      <x:c r="AA283" s="120" t="n">
        <x:f>1-V283</x:f>
        <x:v>0</x:v>
      </x:c>
      <x:c r="AB283" s="120" t="n">
        <x:f>1-W283</x:f>
        <x:v>0</x:v>
      </x:c>
      <x:c r="AC283" s="120" t="n">
        <x:f>'RGS_Ground_Run'!O327</x:f>
        <x:v>10.71233055689103</x:v>
      </x:c>
      <x:c r="AD283" s="120" t="n">
        <x:f>'Edge_Run'!D327</x:f>
        <x:v>32.13699167067309</x:v>
      </x:c>
      <x:c r="AE283" s="120" t="n">
        <x:f>'RGS_Ground_Run'!D327</x:f>
        <x:v>300</x:v>
      </x:c>
      <x:c r="AF283" s="120" t="n">
        <x:f>'Edge_Run'!H327</x:f>
        <x:v>75</x:v>
      </x:c>
    </x:row>
    <x:row r="284">
      <x:c r="A284" s="120" t="n">
        <x:v>3</x:v>
      </x:c>
      <x:c r="B284" s="120" t="n">
        <x:v>83</x:v>
      </x:c>
      <x:c r="C284" s="120" t="n">
        <x:v>283</x:v>
      </x:c>
      <x:c r="D284" s="120" t="n">
        <x:v>496</x:v>
      </x:c>
      <x:c r="E284" s="120" t="n">
        <x:v>495</x:v>
      </x:c>
      <x:c r="F284" s="120" t="n">
        <x:v>1</x:v>
      </x:c>
      <x:c r="G284" s="120" t="str">
        <x:v>Anomalous</x:v>
      </x:c>
      <x:c r="H284" s="120" t="str">
        <x:v>Priority</x:v>
      </x:c>
      <x:c r="I284" s="120" t="n">
        <x:v>1</x:v>
      </x:c>
      <x:c r="J284" s="120" t="str">
        <x:v>CADC0873</x:v>
      </x:c>
      <x:c r="K284" s="120" t="n">
        <x:v>1</x:v>
      </x:c>
      <x:c r="L284" s="120" t="n">
        <x:v>190</x:v>
      </x:c>
      <x:c r="M284" s="120" t="n">
        <x:v>191</x:v>
      </x:c>
      <x:c r="N284" s="127" t="n">
        <x:v>2.7285714285714286</x:v>
      </x:c>
      <x:c r="O284" s="129" t="n">
        <x:f>'RGS_Ground_Run'!Q328</x:f>
        <x:v>97.51402513797257</x:v>
      </x:c>
      <x:c r="P284" s="129" t="n">
        <x:f>'Edge_Run'!O328</x:f>
        <x:v>13.13952028999529</x:v>
      </x:c>
      <x:c r="Q284" s="129" t="n">
        <x:f>O284-P284</x:f>
        <x:v>84.37450484797728</x:v>
      </x:c>
      <x:c r="R284" s="129" t="n">
        <x:f>'RGS_Ground_Run'!U328</x:f>
        <x:v>71.120851707974</x:v>
      </x:c>
      <x:c r="S284" s="129" t="n">
        <x:f>'Edge_Run'!S328</x:f>
        <x:v>0</x:v>
      </x:c>
      <x:c r="T284" s="129" t="n">
        <x:f>'RGS_Ground_Run'!S328</x:f>
        <x:v>0</x:v>
      </x:c>
      <x:c r="U284" s="129" t="n">
        <x:f>'Edge_Run'!R328</x:f>
        <x:v>0</x:v>
      </x:c>
      <x:c r="V284" s="120" t="n">
        <x:f>'RGS_Ground_Run'!W328</x:f>
        <x:v>1</x:v>
      </x:c>
      <x:c r="W284" s="120" t="n">
        <x:f>'Edge_Run'!U328</x:f>
        <x:v>1</x:v>
      </x:c>
      <x:c r="X284" s="120" t="n">
        <x:f>'RGS_Ground_Run'!X328</x:f>
        <x:v>1</x:v>
      </x:c>
      <x:c r="Y284" s="120" t="n">
        <x:f>'Edge_Run'!V328</x:f>
        <x:v>1</x:v>
      </x:c>
      <x:c r="Z284" s="120" t="n">
        <x:f>Y284-X284</x:f>
        <x:v>0</x:v>
      </x:c>
      <x:c r="AA284" s="120" t="n">
        <x:f>1-V284</x:f>
        <x:v>0</x:v>
      </x:c>
      <x:c r="AB284" s="120" t="n">
        <x:f>1-W284</x:f>
        <x:v>0</x:v>
      </x:c>
      <x:c r="AC284" s="120" t="n">
        <x:f>'RGS_Ground_Run'!O328</x:f>
        <x:v>2.3731734299985097</x:v>
      </x:c>
      <x:c r="AD284" s="120" t="n">
        <x:f>'Edge_Run'!D328</x:f>
        <x:v>7.119520289995529</x:v>
      </x:c>
      <x:c r="AE284" s="120" t="n">
        <x:f>'RGS_Ground_Run'!D328</x:f>
        <x:v>300</x:v>
      </x:c>
      <x:c r="AF284" s="120" t="n">
        <x:f>'Edge_Run'!H328</x:f>
        <x:v>75</x:v>
      </x:c>
    </x:row>
    <x:row r="285">
      <x:c r="A285" s="120" t="n">
        <x:v>3</x:v>
      </x:c>
      <x:c r="B285" s="120" t="n">
        <x:v>84</x:v>
      </x:c>
      <x:c r="C285" s="120" t="n">
        <x:v>284</x:v>
      </x:c>
      <x:c r="D285" s="120" t="n">
        <x:v>1522</x:v>
      </x:c>
      <x:c r="E285" s="120" t="n">
        <x:v>1521</x:v>
      </x:c>
      <x:c r="F285" s="120" t="n">
        <x:v>0</x:v>
      </x:c>
      <x:c r="G285" s="120" t="str">
        <x:v>Normal</x:v>
      </x:c>
      <x:c r="H285" s="120" t="str">
        <x:v>Routine</x:v>
      </x:c>
      <x:c r="I285" s="120" t="n">
        <x:v>1</x:v>
      </x:c>
      <x:c r="J285" s="120" t="str">
        <x:v>CADC0888</x:v>
      </x:c>
      <x:c r="K285" s="120" t="n">
        <x:v>5</x:v>
      </x:c>
      <x:c r="L285" s="120" t="n">
        <x:v>315</x:v>
      </x:c>
      <x:c r="M285" s="120" t="n">
        <x:v>64</x:v>
      </x:c>
      <x:c r="N285" s="127" t="n">
        <x:v>0.9142857142857143</x:v>
      </x:c>
      <x:c r="O285" s="129" t="n">
        <x:f>'RGS_Ground_Run'!Q329</x:f>
        <x:v>55.80596140108173</x:v>
      </x:c>
      <x:c r="P285" s="129" t="n">
        <x:f>'Edge_Run'!O329</x:f>
        <x:v>6.682098838144611</x:v>
      </x:c>
      <x:c r="Q285" s="129" t="n">
        <x:f>O285-P285</x:f>
        <x:v>49.12386256293712</x:v>
      </x:c>
      <x:c r="R285" s="129" t="n">
        <x:f>'RGS_Ground_Run'!U329</x:f>
        <x:v>31.565261788367025</x:v>
      </x:c>
      <x:c r="S285" s="129" t="n">
        <x:f>'Edge_Run'!S329</x:f>
        <x:v>0</x:v>
      </x:c>
      <x:c r="T285" s="129" t="n">
        <x:f>'RGS_Ground_Run'!S329</x:f>
        <x:v>0</x:v>
      </x:c>
      <x:c r="U285" s="129" t="n">
        <x:f>'Edge_Run'!R329</x:f>
        <x:v>0</x:v>
      </x:c>
      <x:c r="V285" s="120" t="n">
        <x:f>'RGS_Ground_Run'!W329</x:f>
        <x:v>1</x:v>
      </x:c>
      <x:c r="W285" s="120" t="n">
        <x:f>'Edge_Run'!U329</x:f>
        <x:v>1</x:v>
      </x:c>
      <x:c r="X285" s="120" t="n">
        <x:f>'RGS_Ground_Run'!X329</x:f>
        <x:v>1</x:v>
      </x:c>
      <x:c r="Y285" s="120" t="n">
        <x:f>'Edge_Run'!V329</x:f>
        <x:v>1</x:v>
      </x:c>
      <x:c r="Z285" s="120" t="n">
        <x:f>Y285-X285</x:f>
        <x:v>0</x:v>
      </x:c>
      <x:c r="AA285" s="120" t="n">
        <x:f>1-V285</x:f>
        <x:v>0</x:v>
      </x:c>
      <x:c r="AB285" s="120" t="n">
        <x:f>1-W285</x:f>
        <x:v>0</x:v>
      </x:c>
      <x:c r="AC285" s="120" t="n">
        <x:f>'RGS_Ground_Run'!O329</x:f>
        <x:v>0.22069961271486557</x:v>
      </x:c>
      <x:c r="AD285" s="120" t="n">
        <x:f>'Edge_Run'!D329</x:f>
        <x:v>0.6620988381445967</x:v>
      </x:c>
      <x:c r="AE285" s="120" t="n">
        <x:f>'RGS_Ground_Run'!D329</x:f>
        <x:v>300</x:v>
      </x:c>
      <x:c r="AF285" s="120" t="n">
        <x:f>'Edge_Run'!H329</x:f>
        <x:v>75</x:v>
      </x:c>
    </x:row>
    <x:row r="286">
      <x:c r="A286" s="120" t="n">
        <x:v>3</x:v>
      </x:c>
      <x:c r="B286" s="120" t="n">
        <x:v>85</x:v>
      </x:c>
      <x:c r="C286" s="120" t="n">
        <x:v>285</x:v>
      </x:c>
      <x:c r="D286" s="120" t="n">
        <x:v>15</x:v>
      </x:c>
      <x:c r="E286" s="120" t="n">
        <x:v>14</x:v>
      </x:c>
      <x:c r="F286" s="120" t="n">
        <x:v>0</x:v>
      </x:c>
      <x:c r="G286" s="120" t="str">
        <x:v>Normal</x:v>
      </x:c>
      <x:c r="H286" s="120" t="str">
        <x:v>Routine</x:v>
      </x:c>
      <x:c r="I286" s="120" t="n">
        <x:v>1</x:v>
      </x:c>
      <x:c r="J286" s="120" t="str">
        <x:v>CADC0872</x:v>
      </x:c>
      <x:c r="K286" s="120" t="n">
        <x:v>1</x:v>
      </x:c>
      <x:c r="L286" s="120" t="n">
        <x:v>221</x:v>
      </x:c>
      <x:c r="M286" s="120" t="n">
        <x:v>222</x:v>
      </x:c>
      <x:c r="N286" s="127" t="n">
        <x:v>3.1714285714285713</x:v>
      </x:c>
      <x:c r="O286" s="129" t="n">
        <x:f>'RGS_Ground_Run'!Q330</x:f>
        <x:v>24.943496582319312</x:v>
      </x:c>
      <x:c r="P286" s="129" t="n">
        <x:f>'Edge_Run'!O330</x:f>
        <x:v>8.790489746958428</x:v>
      </x:c>
      <x:c r="Q286" s="129" t="n">
        <x:f>O286-P286</x:f>
        <x:v>16.153006835360884</x:v>
      </x:c>
      <x:c r="R286" s="129" t="n">
        <x:f>'RGS_Ground_Run'!U330</x:f>
        <x:v>0</x:v>
      </x:c>
      <x:c r="S286" s="129" t="n">
        <x:f>'Edge_Run'!S330</x:f>
        <x:v>0</x:v>
      </x:c>
      <x:c r="T286" s="129" t="n">
        <x:f>'RGS_Ground_Run'!S330</x:f>
        <x:v>0</x:v>
      </x:c>
      <x:c r="U286" s="129" t="n">
        <x:f>'Edge_Run'!R330</x:f>
        <x:v>0</x:v>
      </x:c>
      <x:c r="V286" s="120" t="n">
        <x:f>'RGS_Ground_Run'!W330</x:f>
        <x:v>1</x:v>
      </x:c>
      <x:c r="W286" s="120" t="n">
        <x:f>'Edge_Run'!U330</x:f>
        <x:v>1</x:v>
      </x:c>
      <x:c r="X286" s="120" t="n">
        <x:f>'RGS_Ground_Run'!X330</x:f>
        <x:v>1</x:v>
      </x:c>
      <x:c r="Y286" s="120" t="n">
        <x:f>'Edge_Run'!V330</x:f>
        <x:v>1</x:v>
      </x:c>
      <x:c r="Z286" s="120" t="n">
        <x:f>Y286-X286</x:f>
        <x:v>0</x:v>
      </x:c>
      <x:c r="AA286" s="120" t="n">
        <x:f>1-V286</x:f>
        <x:v>0</x:v>
      </x:c>
      <x:c r="AB286" s="120" t="n">
        <x:f>1-W286</x:f>
        <x:v>0</x:v>
      </x:c>
      <x:c r="AC286" s="120" t="n">
        <x:f>'RGS_Ground_Run'!O330</x:f>
        <x:v>0.9234965823195447</x:v>
      </x:c>
      <x:c r="AD286" s="120" t="n">
        <x:f>'Edge_Run'!D330</x:f>
        <x:v>2.770489746958634</x:v>
      </x:c>
      <x:c r="AE286" s="120" t="n">
        <x:f>'RGS_Ground_Run'!D330</x:f>
        <x:v>300</x:v>
      </x:c>
      <x:c r="AF286" s="120" t="n">
        <x:f>'Edge_Run'!H330</x:f>
        <x:v>75</x:v>
      </x:c>
    </x:row>
    <x:row r="287">
      <x:c r="A287" s="120" t="n">
        <x:v>3</x:v>
      </x:c>
      <x:c r="B287" s="120" t="n">
        <x:v>86</x:v>
      </x:c>
      <x:c r="C287" s="120" t="n">
        <x:v>286</x:v>
      </x:c>
      <x:c r="D287" s="120" t="n">
        <x:v>173</x:v>
      </x:c>
      <x:c r="E287" s="120" t="n">
        <x:v>172</x:v>
      </x:c>
      <x:c r="F287" s="120" t="n">
        <x:v>0</x:v>
      </x:c>
      <x:c r="G287" s="120" t="str">
        <x:v>Normal</x:v>
      </x:c>
      <x:c r="H287" s="120" t="str">
        <x:v>Routine</x:v>
      </x:c>
      <x:c r="I287" s="120" t="n">
        <x:v>1</x:v>
      </x:c>
      <x:c r="J287" s="120" t="str">
        <x:v>CADC0872</x:v>
      </x:c>
      <x:c r="K287" s="120" t="n">
        <x:v>1</x:v>
      </x:c>
      <x:c r="L287" s="120" t="n">
        <x:v>254</x:v>
      </x:c>
      <x:c r="M287" s="120" t="n">
        <x:v>255</x:v>
      </x:c>
      <x:c r="N287" s="127" t="n">
        <x:v>3.642857142857143</x:v>
      </x:c>
      <x:c r="O287" s="129" t="n">
        <x:f>'RGS_Ground_Run'!Q331</x:f>
        <x:v>35.39156414662557</x:v>
      </x:c>
      <x:c r="P287" s="129" t="n">
        <x:f>'Edge_Run'!O331</x:f>
        <x:v>40.1346924398772</x:v>
      </x:c>
      <x:c r="Q287" s="129" t="n">
        <x:f>O287-P287</x:f>
        <x:v>-4.74312829325163</x:v>
      </x:c>
      <x:c r="R287" s="129" t="n">
        <x:f>'RGS_Ground_Run'!U331</x:f>
        <x:v>0</x:v>
      </x:c>
      <x:c r="S287" s="129" t="n">
        <x:f>'Edge_Run'!S331</x:f>
        <x:v>0</x:v>
      </x:c>
      <x:c r="T287" s="129" t="n">
        <x:f>'RGS_Ground_Run'!S331</x:f>
        <x:v>0</x:v>
      </x:c>
      <x:c r="U287" s="129" t="n">
        <x:f>'Edge_Run'!R331</x:f>
        <x:v>0</x:v>
      </x:c>
      <x:c r="V287" s="120" t="n">
        <x:f>'RGS_Ground_Run'!W331</x:f>
        <x:v>1</x:v>
      </x:c>
      <x:c r="W287" s="120" t="n">
        <x:f>'Edge_Run'!U331</x:f>
        <x:v>1</x:v>
      </x:c>
      <x:c r="X287" s="120" t="n">
        <x:f>'RGS_Ground_Run'!X331</x:f>
        <x:v>1</x:v>
      </x:c>
      <x:c r="Y287" s="120" t="n">
        <x:f>'Edge_Run'!V331</x:f>
        <x:v>1</x:v>
      </x:c>
      <x:c r="Z287" s="120" t="n">
        <x:f>Y287-X287</x:f>
        <x:v>0</x:v>
      </x:c>
      <x:c r="AA287" s="120" t="n">
        <x:f>1-V287</x:f>
        <x:v>0</x:v>
      </x:c>
      <x:c r="AB287" s="120" t="n">
        <x:f>1-W287</x:f>
        <x:v>0</x:v>
      </x:c>
      <x:c r="AC287" s="120" t="n">
        <x:f>'RGS_Ground_Run'!O331</x:f>
        <x:v>11.371564146625692</x:v>
      </x:c>
      <x:c r="AD287" s="120" t="n">
        <x:f>'Edge_Run'!D331</x:f>
        <x:v>34.114692439877075</x:v>
      </x:c>
      <x:c r="AE287" s="120" t="n">
        <x:f>'RGS_Ground_Run'!D331</x:f>
        <x:v>300</x:v>
      </x:c>
      <x:c r="AF287" s="120" t="n">
        <x:f>'Edge_Run'!H331</x:f>
        <x:v>75</x:v>
      </x:c>
    </x:row>
    <x:row r="288">
      <x:c r="A288" s="120" t="n">
        <x:v>3</x:v>
      </x:c>
      <x:c r="B288" s="120" t="n">
        <x:v>87</x:v>
      </x:c>
      <x:c r="C288" s="120" t="n">
        <x:v>287</x:v>
      </x:c>
      <x:c r="D288" s="120" t="n">
        <x:v>1596</x:v>
      </x:c>
      <x:c r="E288" s="120" t="n">
        <x:v>1595</x:v>
      </x:c>
      <x:c r="F288" s="120" t="n">
        <x:v>1</x:v>
      </x:c>
      <x:c r="G288" s="120" t="str">
        <x:v>Anomalous</x:v>
      </x:c>
      <x:c r="H288" s="120" t="str">
        <x:v>Priority</x:v>
      </x:c>
      <x:c r="I288" s="120" t="n">
        <x:v>0</x:v>
      </x:c>
      <x:c r="J288" s="120" t="str">
        <x:v>CADC0888</x:v>
      </x:c>
      <x:c r="K288" s="120" t="n">
        <x:v>5</x:v>
      </x:c>
      <x:c r="L288" s="120" t="n">
        <x:v>130</x:v>
      </x:c>
      <x:c r="M288" s="120" t="n">
        <x:v>27</x:v>
      </x:c>
      <x:c r="N288" s="127" t="n">
        <x:v>0.38571428571428573</x:v>
      </x:c>
      <x:c r="O288" s="129" t="n">
        <x:f>'RGS_Ground_Run'!Q332</x:f>
        <x:v>32.325473703116586</x:v>
      </x:c>
      <x:c r="P288" s="129" t="n">
        <x:f>'Edge_Run'!O332</x:f>
        <x:v>30.936421109348885</x:v>
      </x:c>
      <x:c r="Q288" s="129" t="n">
        <x:f>O288-P288</x:f>
        <x:v>1.3890525937677012</x:v>
      </x:c>
      <x:c r="R288" s="129" t="n">
        <x:f>'RGS_Ground_Run'!U332</x:f>
        <x:v>0</x:v>
      </x:c>
      <x:c r="S288" s="129" t="n">
        <x:f>'Edge_Run'!S332</x:f>
        <x:v>0</x:v>
      </x:c>
      <x:c r="T288" s="129" t="n">
        <x:f>'RGS_Ground_Run'!S332</x:f>
        <x:v>0</x:v>
      </x:c>
      <x:c r="U288" s="129" t="n">
        <x:f>'Edge_Run'!R332</x:f>
        <x:v>0</x:v>
      </x:c>
      <x:c r="V288" s="120" t="n">
        <x:f>'RGS_Ground_Run'!W332</x:f>
        <x:v>1</x:v>
      </x:c>
      <x:c r="W288" s="120" t="n">
        <x:f>'Edge_Run'!U332</x:f>
        <x:v>1</x:v>
      </x:c>
      <x:c r="X288" s="120" t="n">
        <x:f>'RGS_Ground_Run'!X332</x:f>
        <x:v>1</x:v>
      </x:c>
      <x:c r="Y288" s="120" t="n">
        <x:f>'Edge_Run'!V332</x:f>
        <x:v>1</x:v>
      </x:c>
      <x:c r="Z288" s="120" t="n">
        <x:f>Y288-X288</x:f>
        <x:v>0</x:v>
      </x:c>
      <x:c r="AA288" s="120" t="n">
        <x:f>1-V288</x:f>
        <x:v>0</x:v>
      </x:c>
      <x:c r="AB288" s="120" t="n">
        <x:f>1-W288</x:f>
        <x:v>0</x:v>
      </x:c>
      <x:c r="AC288" s="120" t="n">
        <x:f>'RGS_Ground_Run'!O332</x:f>
        <x:v>8.305473703116261</x:v>
      </x:c>
      <x:c r="AD288" s="120" t="n">
        <x:f>'Edge_Run'!D332</x:f>
        <x:v>24.916421109348782</x:v>
      </x:c>
      <x:c r="AE288" s="120" t="n">
        <x:f>'RGS_Ground_Run'!D332</x:f>
        <x:v>300</x:v>
      </x:c>
      <x:c r="AF288" s="120" t="n">
        <x:f>'Edge_Run'!H332</x:f>
        <x:v>75</x:v>
      </x:c>
    </x:row>
    <x:row r="289">
      <x:c r="A289" s="120" t="n">
        <x:v>3</x:v>
      </x:c>
      <x:c r="B289" s="120" t="n">
        <x:v>88</x:v>
      </x:c>
      <x:c r="C289" s="120" t="n">
        <x:v>288</x:v>
      </x:c>
      <x:c r="D289" s="120" t="n">
        <x:v>742</x:v>
      </x:c>
      <x:c r="E289" s="120" t="n">
        <x:v>741</x:v>
      </x:c>
      <x:c r="F289" s="120" t="n">
        <x:v>0</x:v>
      </x:c>
      <x:c r="G289" s="120" t="str">
        <x:v>Normal</x:v>
      </x:c>
      <x:c r="H289" s="120" t="str">
        <x:v>Routine</x:v>
      </x:c>
      <x:c r="I289" s="120" t="n">
        <x:v>1</x:v>
      </x:c>
      <x:c r="J289" s="120" t="str">
        <x:v>CADC0874</x:v>
      </x:c>
      <x:c r="K289" s="120" t="n">
        <x:v>5</x:v>
      </x:c>
      <x:c r="L289" s="120" t="n">
        <x:v>385</x:v>
      </x:c>
      <x:c r="M289" s="120" t="n">
        <x:v>78</x:v>
      </x:c>
      <x:c r="N289" s="127" t="n">
        <x:v>1.1142857142857143</x:v>
      </x:c>
      <x:c r="O289" s="129" t="n">
        <x:f>'RGS_Ground_Run'!Q333</x:f>
        <x:v>28.321580658190214</x:v>
      </x:c>
      <x:c r="P289" s="129" t="n">
        <x:f>'Edge_Run'!O333</x:f>
        <x:v>18.92474197457068</x:v>
      </x:c>
      <x:c r="Q289" s="129" t="n">
        <x:f>O289-P289</x:f>
        <x:v>9.396838683619535</x:v>
      </x:c>
      <x:c r="R289" s="129" t="n">
        <x:f>'RGS_Ground_Run'!U333</x:f>
        <x:v>0</x:v>
      </x:c>
      <x:c r="S289" s="129" t="n">
        <x:f>'Edge_Run'!S333</x:f>
        <x:v>0</x:v>
      </x:c>
      <x:c r="T289" s="129" t="n">
        <x:f>'RGS_Ground_Run'!S333</x:f>
        <x:v>0</x:v>
      </x:c>
      <x:c r="U289" s="129" t="n">
        <x:f>'Edge_Run'!R333</x:f>
        <x:v>0</x:v>
      </x:c>
      <x:c r="V289" s="120" t="n">
        <x:f>'RGS_Ground_Run'!W333</x:f>
        <x:v>1</x:v>
      </x:c>
      <x:c r="W289" s="120" t="n">
        <x:f>'Edge_Run'!U333</x:f>
        <x:v>1</x:v>
      </x:c>
      <x:c r="X289" s="120" t="n">
        <x:f>'RGS_Ground_Run'!X333</x:f>
        <x:v>1</x:v>
      </x:c>
      <x:c r="Y289" s="120" t="n">
        <x:f>'Edge_Run'!V333</x:f>
        <x:v>1</x:v>
      </x:c>
      <x:c r="Z289" s="120" t="n">
        <x:f>Y289-X289</x:f>
        <x:v>0</x:v>
      </x:c>
      <x:c r="AA289" s="120" t="n">
        <x:f>1-V289</x:f>
        <x:v>0</x:v>
      </x:c>
      <x:c r="AB289" s="120" t="n">
        <x:f>1-W289</x:f>
        <x:v>0</x:v>
      </x:c>
      <x:c r="AC289" s="120" t="n">
        <x:f>'RGS_Ground_Run'!O333</x:f>
        <x:v>4.301580658190123</x:v>
      </x:c>
      <x:c r="AD289" s="120" t="n">
        <x:f>'Edge_Run'!D333</x:f>
        <x:v>12.90474197457037</x:v>
      </x:c>
      <x:c r="AE289" s="120" t="n">
        <x:f>'RGS_Ground_Run'!D333</x:f>
        <x:v>300</x:v>
      </x:c>
      <x:c r="AF289" s="120" t="n">
        <x:f>'Edge_Run'!H333</x:f>
        <x:v>75</x:v>
      </x:c>
    </x:row>
    <x:row r="290">
      <x:c r="A290" s="120" t="n">
        <x:v>3</x:v>
      </x:c>
      <x:c r="B290" s="120" t="n">
        <x:v>89</x:v>
      </x:c>
      <x:c r="C290" s="120" t="n">
        <x:v>289</x:v>
      </x:c>
      <x:c r="D290" s="120" t="n">
        <x:v>1878</x:v>
      </x:c>
      <x:c r="E290" s="120" t="n">
        <x:v>1877</x:v>
      </x:c>
      <x:c r="F290" s="120" t="n">
        <x:v>0</x:v>
      </x:c>
      <x:c r="G290" s="120" t="str">
        <x:v>Normal</x:v>
      </x:c>
      <x:c r="H290" s="120" t="str">
        <x:v>Routine</x:v>
      </x:c>
      <x:c r="I290" s="120" t="n">
        <x:v>1</x:v>
      </x:c>
      <x:c r="J290" s="120" t="str">
        <x:v>CADC0872</x:v>
      </x:c>
      <x:c r="K290" s="120" t="n">
        <x:v>5</x:v>
      </x:c>
      <x:c r="L290" s="120" t="n">
        <x:v>100</x:v>
      </x:c>
      <x:c r="M290" s="120" t="n">
        <x:v>21</x:v>
      </x:c>
      <x:c r="N290" s="127" t="n">
        <x:v>0.3</x:v>
      </x:c>
      <x:c r="O290" s="129" t="n">
        <x:f>'RGS_Ground_Run'!Q334</x:f>
        <x:v>161.1251750433339</x:v>
      </x:c>
      <x:c r="P290" s="129" t="n">
        <x:f>'Edge_Run'!O334</x:f>
        <x:v>6.9544788632956624</x:v>
      </x:c>
      <x:c r="Q290" s="129" t="n">
        <x:f>O290-P290</x:f>
        <x:v>154.17069618003825</x:v>
      </x:c>
      <x:c r="R290" s="129" t="n">
        <x:f>'RGS_Ground_Run'!U334</x:f>
        <x:v>136.79368208890173</x:v>
      </x:c>
      <x:c r="S290" s="129" t="n">
        <x:f>'Edge_Run'!S334</x:f>
        <x:v>0</x:v>
      </x:c>
      <x:c r="T290" s="129" t="n">
        <x:f>'RGS_Ground_Run'!S334</x:f>
        <x:v>135.8117705415225</x:v>
      </x:c>
      <x:c r="U290" s="129" t="n">
        <x:f>'Edge_Run'!R334</x:f>
        <x:v>0</x:v>
      </x:c>
      <x:c r="V290" s="120" t="n">
        <x:f>'RGS_Ground_Run'!W334</x:f>
        <x:v>1</x:v>
      </x:c>
      <x:c r="W290" s="120" t="n">
        <x:f>'Edge_Run'!U334</x:f>
        <x:v>1</x:v>
      </x:c>
      <x:c r="X290" s="120" t="n">
        <x:f>'RGS_Ground_Run'!X334</x:f>
        <x:v>0</x:v>
      </x:c>
      <x:c r="Y290" s="120" t="n">
        <x:f>'Edge_Run'!V334</x:f>
        <x:v>1</x:v>
      </x:c>
      <x:c r="Z290" s="120" t="n">
        <x:f>Y290-X290</x:f>
        <x:v>1</x:v>
      </x:c>
      <x:c r="AA290" s="120" t="n">
        <x:f>1-V290</x:f>
        <x:v>0</x:v>
      </x:c>
      <x:c r="AB290" s="120" t="n">
        <x:f>1-W290</x:f>
        <x:v>0</x:v>
      </x:c>
      <x:c r="AC290" s="120" t="n">
        <x:f>'RGS_Ground_Run'!O334</x:f>
        <x:v>0.31149295443166686</x:v>
      </x:c>
      <x:c r="AD290" s="120" t="n">
        <x:f>'Edge_Run'!D334</x:f>
        <x:v>0.9344788632950005</x:v>
      </x:c>
      <x:c r="AE290" s="120" t="n">
        <x:f>'RGS_Ground_Run'!D334</x:f>
        <x:v>300</x:v>
      </x:c>
      <x:c r="AF290" s="120" t="n">
        <x:f>'Edge_Run'!H334</x:f>
        <x:v>75</x:v>
      </x:c>
    </x:row>
    <x:row r="291">
      <x:c r="A291" s="120" t="n">
        <x:v>3</x:v>
      </x:c>
      <x:c r="B291" s="120" t="n">
        <x:v>90</x:v>
      </x:c>
      <x:c r="C291" s="120" t="n">
        <x:v>290</x:v>
      </x:c>
      <x:c r="D291" s="120" t="n">
        <x:v>253</x:v>
      </x:c>
      <x:c r="E291" s="120" t="n">
        <x:v>252</x:v>
      </x:c>
      <x:c r="F291" s="120" t="n">
        <x:v>1</x:v>
      </x:c>
      <x:c r="G291" s="120" t="str">
        <x:v>Anomalous</x:v>
      </x:c>
      <x:c r="H291" s="120" t="str">
        <x:v>Priority</x:v>
      </x:c>
      <x:c r="I291" s="120" t="n">
        <x:v>0</x:v>
      </x:c>
      <x:c r="J291" s="120" t="str">
        <x:v>CADC0874</x:v>
      </x:c>
      <x:c r="K291" s="120" t="n">
        <x:v>1</x:v>
      </x:c>
      <x:c r="L291" s="120" t="n">
        <x:v>549</x:v>
      </x:c>
      <x:c r="M291" s="120" t="n">
        <x:v>550</x:v>
      </x:c>
      <x:c r="N291" s="127" t="n">
        <x:v>7.857142857142857</x:v>
      </x:c>
      <x:c r="O291" s="129" t="n">
        <x:f>'RGS_Ground_Run'!Q335</x:f>
        <x:v>67.79156988848626</x:v>
      </x:c>
      <x:c r="P291" s="129" t="n">
        <x:f>'Edge_Run'!O335</x:f>
        <x:v>25.111405440100498</x:v>
      </x:c>
      <x:c r="Q291" s="129" t="n">
        <x:f>O291-P291</x:f>
        <x:v>42.68016444838577</x:v>
      </x:c>
      <x:c r="R291" s="129" t="n">
        <x:f>'RGS_Ground_Run'!U335</x:f>
        <x:v>43.1114054401005</x:v>
      </x:c>
      <x:c r="S291" s="129" t="n">
        <x:f>'Edge_Run'!S335</x:f>
        <x:v>17.11091209494316</x:v>
      </x:c>
      <x:c r="T291" s="129" t="n">
        <x:f>'RGS_Ground_Run'!S335</x:f>
        <x:v>0</x:v>
      </x:c>
      <x:c r="U291" s="129" t="n">
        <x:f>'Edge_Run'!R335</x:f>
        <x:v>17.11091209494316</x:v>
      </x:c>
      <x:c r="V291" s="120" t="n">
        <x:f>'RGS_Ground_Run'!W335</x:f>
        <x:v>1</x:v>
      </x:c>
      <x:c r="W291" s="120" t="n">
        <x:f>'Edge_Run'!U335</x:f>
        <x:v>1</x:v>
      </x:c>
      <x:c r="X291" s="120" t="n">
        <x:f>'RGS_Ground_Run'!X335</x:f>
        <x:v>1</x:v>
      </x:c>
      <x:c r="Y291" s="120" t="n">
        <x:f>'Edge_Run'!V335</x:f>
        <x:v>1</x:v>
      </x:c>
      <x:c r="Z291" s="120" t="n">
        <x:f>Y291-X291</x:f>
        <x:v>0</x:v>
      </x:c>
      <x:c r="AA291" s="120" t="n">
        <x:f>1-V291</x:f>
        <x:v>0</x:v>
      </x:c>
      <x:c r="AB291" s="120" t="n">
        <x:f>1-W291</x:f>
        <x:v>0</x:v>
      </x:c>
      <x:c r="AC291" s="120" t="n">
        <x:f>'RGS_Ground_Run'!O335</x:f>
        <x:v>0.6601644483856854</x:v>
      </x:c>
      <x:c r="AD291" s="120" t="n">
        <x:f>'Edge_Run'!D335</x:f>
        <x:v>1.9804933451570563</x:v>
      </x:c>
      <x:c r="AE291" s="120" t="n">
        <x:f>'RGS_Ground_Run'!D335</x:f>
        <x:v>300</x:v>
      </x:c>
      <x:c r="AF291" s="120" t="n">
        <x:f>'Edge_Run'!H335</x:f>
        <x:v>75</x:v>
      </x:c>
    </x:row>
    <x:row r="292">
      <x:c r="A292" s="120" t="n">
        <x:v>3</x:v>
      </x:c>
      <x:c r="B292" s="120" t="n">
        <x:v>91</x:v>
      </x:c>
      <x:c r="C292" s="120" t="n">
        <x:v>291</x:v>
      </x:c>
      <x:c r="D292" s="120" t="n">
        <x:v>23</x:v>
      </x:c>
      <x:c r="E292" s="120" t="n">
        <x:v>22</x:v>
      </x:c>
      <x:c r="F292" s="120" t="n">
        <x:v>1</x:v>
      </x:c>
      <x:c r="G292" s="120" t="str">
        <x:v>Anomalous</x:v>
      </x:c>
      <x:c r="H292" s="120" t="str">
        <x:v>Priority</x:v>
      </x:c>
      <x:c r="I292" s="120" t="n">
        <x:v>1</x:v>
      </x:c>
      <x:c r="J292" s="120" t="str">
        <x:v>CADC0872</x:v>
      </x:c>
      <x:c r="K292" s="120" t="n">
        <x:v>1</x:v>
      </x:c>
      <x:c r="L292" s="120" t="n">
        <x:v>183</x:v>
      </x:c>
      <x:c r="M292" s="120" t="n">
        <x:v>184</x:v>
      </x:c>
      <x:c r="N292" s="127" t="n">
        <x:v>2.6285714285714286</x:v>
      </x:c>
      <x:c r="O292" s="129" t="n">
        <x:f>'RGS_Ground_Run'!Q336</x:f>
        <x:v>32.515349588227764</x:v>
      </x:c>
      <x:c r="P292" s="129" t="n">
        <x:f>'Edge_Run'!O336</x:f>
        <x:v>6.46461579791503</x:v>
      </x:c>
      <x:c r="Q292" s="129" t="n">
        <x:f>O292-P292</x:f>
        <x:v>26.050733790312734</x:v>
      </x:c>
      <x:c r="R292" s="129" t="n">
        <x:f>'RGS_Ground_Run'!U336</x:f>
        <x:v>8.3471443222561</x:v>
      </x:c>
      <x:c r="S292" s="129" t="n">
        <x:f>'Edge_Run'!S336</x:f>
        <x:v>0</x:v>
      </x:c>
      <x:c r="T292" s="129" t="n">
        <x:f>'RGS_Ground_Run'!S336</x:f>
        <x:v>0</x:v>
      </x:c>
      <x:c r="U292" s="129" t="n">
        <x:f>'Edge_Run'!R336</x:f>
        <x:v>0</x:v>
      </x:c>
      <x:c r="V292" s="120" t="n">
        <x:f>'RGS_Ground_Run'!W336</x:f>
        <x:v>1</x:v>
      </x:c>
      <x:c r="W292" s="120" t="n">
        <x:f>'Edge_Run'!U336</x:f>
        <x:v>1</x:v>
      </x:c>
      <x:c r="X292" s="120" t="n">
        <x:f>'RGS_Ground_Run'!X336</x:f>
        <x:v>1</x:v>
      </x:c>
      <x:c r="Y292" s="120" t="n">
        <x:f>'Edge_Run'!V336</x:f>
        <x:v>1</x:v>
      </x:c>
      <x:c r="Z292" s="120" t="n">
        <x:f>Y292-X292</x:f>
        <x:v>0</x:v>
      </x:c>
      <x:c r="AA292" s="120" t="n">
        <x:f>1-V292</x:f>
        <x:v>0</x:v>
      </x:c>
      <x:c r="AB292" s="120" t="n">
        <x:f>1-W292</x:f>
        <x:v>0</x:v>
      </x:c>
      <x:c r="AC292" s="120" t="n">
        <x:f>'RGS_Ground_Run'!O336</x:f>
        <x:v>0.14820526597143657</x:v>
      </x:c>
      <x:c r="AD292" s="120" t="n">
        <x:f>'Edge_Run'!D336</x:f>
        <x:v>0.4446157979143097</x:v>
      </x:c>
      <x:c r="AE292" s="120" t="n">
        <x:f>'RGS_Ground_Run'!D336</x:f>
        <x:v>300</x:v>
      </x:c>
      <x:c r="AF292" s="120" t="n">
        <x:f>'Edge_Run'!H336</x:f>
        <x:v>75</x:v>
      </x:c>
    </x:row>
    <x:row r="293">
      <x:c r="A293" s="120" t="n">
        <x:v>3</x:v>
      </x:c>
      <x:c r="B293" s="120" t="n">
        <x:v>92</x:v>
      </x:c>
      <x:c r="C293" s="120" t="n">
        <x:v>292</x:v>
      </x:c>
      <x:c r="D293" s="120" t="n">
        <x:v>1543</x:v>
      </x:c>
      <x:c r="E293" s="120" t="n">
        <x:v>1542</x:v>
      </x:c>
      <x:c r="F293" s="120" t="n">
        <x:v>0</x:v>
      </x:c>
      <x:c r="G293" s="120" t="str">
        <x:v>Normal</x:v>
      </x:c>
      <x:c r="H293" s="120" t="str">
        <x:v>Routine</x:v>
      </x:c>
      <x:c r="I293" s="120" t="n">
        <x:v>0</x:v>
      </x:c>
      <x:c r="J293" s="120" t="str">
        <x:v>CADC0888</x:v>
      </x:c>
      <x:c r="K293" s="120" t="n">
        <x:v>5</x:v>
      </x:c>
      <x:c r="L293" s="120" t="n">
        <x:v>205</x:v>
      </x:c>
      <x:c r="M293" s="120" t="n">
        <x:v>42</x:v>
      </x:c>
      <x:c r="N293" s="127" t="n">
        <x:v>0.6</x:v>
      </x:c>
      <x:c r="O293" s="129" t="n">
        <x:f>'RGS_Ground_Run'!Q337</x:f>
        <x:v>25.599998370372305</x:v>
      </x:c>
      <x:c r="P293" s="129" t="n">
        <x:f>'Edge_Run'!O337</x:f>
        <x:v>10.75999511111604</x:v>
      </x:c>
      <x:c r="Q293" s="129" t="n">
        <x:f>O293-P293</x:f>
        <x:v>14.840003259256264</x:v>
      </x:c>
      <x:c r="R293" s="129" t="n">
        <x:f>'RGS_Ground_Run'!U337</x:f>
        <x:v>0</x:v>
      </x:c>
      <x:c r="S293" s="129" t="n">
        <x:f>'Edge_Run'!S337</x:f>
        <x:v>0</x:v>
      </x:c>
      <x:c r="T293" s="129" t="n">
        <x:f>'RGS_Ground_Run'!S337</x:f>
        <x:v>0</x:v>
      </x:c>
      <x:c r="U293" s="129" t="n">
        <x:f>'Edge_Run'!R337</x:f>
        <x:v>0</x:v>
      </x:c>
      <x:c r="V293" s="120" t="n">
        <x:f>'RGS_Ground_Run'!W337</x:f>
        <x:v>1</x:v>
      </x:c>
      <x:c r="W293" s="120" t="n">
        <x:f>'Edge_Run'!U337</x:f>
        <x:v>1</x:v>
      </x:c>
      <x:c r="X293" s="120" t="n">
        <x:f>'RGS_Ground_Run'!X337</x:f>
        <x:v>1</x:v>
      </x:c>
      <x:c r="Y293" s="120" t="n">
        <x:f>'Edge_Run'!V337</x:f>
        <x:v>1</x:v>
      </x:c>
      <x:c r="Z293" s="120" t="n">
        <x:f>Y293-X293</x:f>
        <x:v>0</x:v>
      </x:c>
      <x:c r="AA293" s="120" t="n">
        <x:f>1-V293</x:f>
        <x:v>0</x:v>
      </x:c>
      <x:c r="AB293" s="120" t="n">
        <x:f>1-W293</x:f>
        <x:v>0</x:v>
      </x:c>
      <x:c r="AC293" s="120" t="n">
        <x:f>'RGS_Ground_Run'!O337</x:f>
        <x:v>1.5799983703718903</x:v>
      </x:c>
      <x:c r="AD293" s="120" t="n">
        <x:f>'Edge_Run'!D337</x:f>
        <x:v>4.739995111115671</x:v>
      </x:c>
      <x:c r="AE293" s="120" t="n">
        <x:f>'RGS_Ground_Run'!D337</x:f>
        <x:v>300</x:v>
      </x:c>
      <x:c r="AF293" s="120" t="n">
        <x:f>'Edge_Run'!H337</x:f>
        <x:v>75</x:v>
      </x:c>
    </x:row>
    <x:row r="294">
      <x:c r="A294" s="120" t="n">
        <x:v>3</x:v>
      </x:c>
      <x:c r="B294" s="120" t="n">
        <x:v>93</x:v>
      </x:c>
      <x:c r="C294" s="120" t="n">
        <x:v>293</x:v>
      </x:c>
      <x:c r="D294" s="120" t="n">
        <x:v>820</x:v>
      </x:c>
      <x:c r="E294" s="120" t="n">
        <x:v>819</x:v>
      </x:c>
      <x:c r="F294" s="120" t="n">
        <x:v>1</x:v>
      </x:c>
      <x:c r="G294" s="120" t="str">
        <x:v>Anomalous</x:v>
      </x:c>
      <x:c r="H294" s="120" t="str">
        <x:v>Priority</x:v>
      </x:c>
      <x:c r="I294" s="120" t="n">
        <x:v>1</x:v>
      </x:c>
      <x:c r="J294" s="120" t="str">
        <x:v>CADC0886</x:v>
      </x:c>
      <x:c r="K294" s="120" t="n">
        <x:v>5</x:v>
      </x:c>
      <x:c r="L294" s="120" t="n">
        <x:v>175</x:v>
      </x:c>
      <x:c r="M294" s="120" t="n">
        <x:v>36</x:v>
      </x:c>
      <x:c r="N294" s="127" t="n">
        <x:v>0.5142857142857142</x:v>
      </x:c>
      <x:c r="O294" s="129" t="n">
        <x:f>'RGS_Ground_Run'!Q338</x:f>
        <x:v>26.447639124639863</x:v>
      </x:c>
      <x:c r="P294" s="129" t="n">
        <x:f>'Edge_Run'!O338</x:f>
        <x:v>13.302917373917808</x:v>
      </x:c>
      <x:c r="Q294" s="129" t="n">
        <x:f>O294-P294</x:f>
        <x:v>13.144721750722056</x:v>
      </x:c>
      <x:c r="R294" s="129" t="n">
        <x:f>'RGS_Ground_Run'!U338</x:f>
        <x:v>0</x:v>
      </x:c>
      <x:c r="S294" s="129" t="n">
        <x:f>'Edge_Run'!S338</x:f>
        <x:v>0</x:v>
      </x:c>
      <x:c r="T294" s="129" t="n">
        <x:f>'RGS_Ground_Run'!S338</x:f>
        <x:v>0</x:v>
      </x:c>
      <x:c r="U294" s="129" t="n">
        <x:f>'Edge_Run'!R338</x:f>
        <x:v>0</x:v>
      </x:c>
      <x:c r="V294" s="120" t="n">
        <x:f>'RGS_Ground_Run'!W338</x:f>
        <x:v>1</x:v>
      </x:c>
      <x:c r="W294" s="120" t="n">
        <x:f>'Edge_Run'!U338</x:f>
        <x:v>1</x:v>
      </x:c>
      <x:c r="X294" s="120" t="n">
        <x:f>'RGS_Ground_Run'!X338</x:f>
        <x:v>1</x:v>
      </x:c>
      <x:c r="Y294" s="120" t="n">
        <x:f>'Edge_Run'!V338</x:f>
        <x:v>1</x:v>
      </x:c>
      <x:c r="Z294" s="120" t="n">
        <x:f>Y294-X294</x:f>
        <x:v>0</x:v>
      </x:c>
      <x:c r="AA294" s="120" t="n">
        <x:f>1-V294</x:f>
        <x:v>0</x:v>
      </x:c>
      <x:c r="AB294" s="120" t="n">
        <x:f>1-W294</x:f>
        <x:v>0</x:v>
      </x:c>
      <x:c r="AC294" s="120" t="n">
        <x:f>'RGS_Ground_Run'!O338</x:f>
        <x:v>2.427639124639012</x:v>
      </x:c>
      <x:c r="AD294" s="120" t="n">
        <x:f>'Edge_Run'!D338</x:f>
        <x:v>7.282917373917036</x:v>
      </x:c>
      <x:c r="AE294" s="120" t="n">
        <x:f>'RGS_Ground_Run'!D338</x:f>
        <x:v>300</x:v>
      </x:c>
      <x:c r="AF294" s="120" t="n">
        <x:f>'Edge_Run'!H338</x:f>
        <x:v>75</x:v>
      </x:c>
    </x:row>
    <x:row r="295">
      <x:c r="A295" s="120" t="n">
        <x:v>3</x:v>
      </x:c>
      <x:c r="B295" s="120" t="n">
        <x:v>94</x:v>
      </x:c>
      <x:c r="C295" s="120" t="n">
        <x:v>294</x:v>
      </x:c>
      <x:c r="D295" s="120" t="n">
        <x:v>664</x:v>
      </x:c>
      <x:c r="E295" s="120" t="n">
        <x:v>663</x:v>
      </x:c>
      <x:c r="F295" s="120" t="n">
        <x:v>0</x:v>
      </x:c>
      <x:c r="G295" s="120" t="str">
        <x:v>Normal</x:v>
      </x:c>
      <x:c r="H295" s="120" t="str">
        <x:v>Routine</x:v>
      </x:c>
      <x:c r="I295" s="120" t="n">
        <x:v>1</x:v>
      </x:c>
      <x:c r="J295" s="120" t="str">
        <x:v>CADC0884</x:v>
      </x:c>
      <x:c r="K295" s="120" t="n">
        <x:v>5</x:v>
      </x:c>
      <x:c r="L295" s="120" t="n">
        <x:v>100</x:v>
      </x:c>
      <x:c r="M295" s="120" t="n">
        <x:v>21</x:v>
      </x:c>
      <x:c r="N295" s="127" t="n">
        <x:v>0.3</x:v>
      </x:c>
      <x:c r="O295" s="129" t="n">
        <x:f>'RGS_Ground_Run'!Q339</x:f>
        <x:v>28.085701727105516</x:v>
      </x:c>
      <x:c r="P295" s="129" t="n">
        <x:f>'Edge_Run'!O339</x:f>
        <x:v>18.217105181316583</x:v>
      </x:c>
      <x:c r="Q295" s="129" t="n">
        <x:f>O295-P295</x:f>
        <x:v>9.868596545788932</x:v>
      </x:c>
      <x:c r="R295" s="129" t="n">
        <x:f>'RGS_Ground_Run'!U339</x:f>
        <x:v>0</x:v>
      </x:c>
      <x:c r="S295" s="129" t="n">
        <x:f>'Edge_Run'!S339</x:f>
        <x:v>0</x:v>
      </x:c>
      <x:c r="T295" s="129" t="n">
        <x:f>'RGS_Ground_Run'!S339</x:f>
        <x:v>0</x:v>
      </x:c>
      <x:c r="U295" s="129" t="n">
        <x:f>'Edge_Run'!R339</x:f>
        <x:v>0</x:v>
      </x:c>
      <x:c r="V295" s="120" t="n">
        <x:f>'RGS_Ground_Run'!W339</x:f>
        <x:v>1</x:v>
      </x:c>
      <x:c r="W295" s="120" t="n">
        <x:f>'Edge_Run'!U339</x:f>
        <x:v>1</x:v>
      </x:c>
      <x:c r="X295" s="120" t="n">
        <x:f>'RGS_Ground_Run'!X339</x:f>
        <x:v>1</x:v>
      </x:c>
      <x:c r="Y295" s="120" t="n">
        <x:f>'Edge_Run'!V339</x:f>
        <x:v>1</x:v>
      </x:c>
      <x:c r="Z295" s="120" t="n">
        <x:f>Y295-X295</x:f>
        <x:v>0</x:v>
      </x:c>
      <x:c r="AA295" s="120" t="n">
        <x:f>1-V295</x:f>
        <x:v>0</x:v>
      </x:c>
      <x:c r="AB295" s="120" t="n">
        <x:f>1-W295</x:f>
        <x:v>0</x:v>
      </x:c>
      <x:c r="AC295" s="120" t="n">
        <x:f>'RGS_Ground_Run'!O339</x:f>
        <x:v>4.065701727105278</x:v>
      </x:c>
      <x:c r="AD295" s="120" t="n">
        <x:f>'Edge_Run'!D339</x:f>
        <x:v>12.197105181315834</x:v>
      </x:c>
      <x:c r="AE295" s="120" t="n">
        <x:f>'RGS_Ground_Run'!D339</x:f>
        <x:v>300</x:v>
      </x:c>
      <x:c r="AF295" s="120" t="n">
        <x:f>'Edge_Run'!H339</x:f>
        <x:v>75</x:v>
      </x:c>
    </x:row>
    <x:row r="296">
      <x:c r="A296" s="120" t="n">
        <x:v>3</x:v>
      </x:c>
      <x:c r="B296" s="120" t="n">
        <x:v>95</x:v>
      </x:c>
      <x:c r="C296" s="120" t="n">
        <x:v>295</x:v>
      </x:c>
      <x:c r="D296" s="120" t="n">
        <x:v>493</x:v>
      </x:c>
      <x:c r="E296" s="120" t="n">
        <x:v>492</x:v>
      </x:c>
      <x:c r="F296" s="120" t="n">
        <x:v>0</x:v>
      </x:c>
      <x:c r="G296" s="120" t="str">
        <x:v>Normal</x:v>
      </x:c>
      <x:c r="H296" s="120" t="str">
        <x:v>Routine</x:v>
      </x:c>
      <x:c r="I296" s="120" t="n">
        <x:v>1</x:v>
      </x:c>
      <x:c r="J296" s="120" t="str">
        <x:v>CADC0873</x:v>
      </x:c>
      <x:c r="K296" s="120" t="n">
        <x:v>1</x:v>
      </x:c>
      <x:c r="L296" s="120" t="n">
        <x:v>233</x:v>
      </x:c>
      <x:c r="M296" s="120" t="n">
        <x:v>234</x:v>
      </x:c>
      <x:c r="N296" s="127" t="n">
        <x:v>3.342857142857143</x:v>
      </x:c>
      <x:c r="O296" s="129" t="n">
        <x:f>'RGS_Ground_Run'!Q340</x:f>
        <x:v>30.046367910418667</x:v>
      </x:c>
      <x:c r="P296" s="129" t="n">
        <x:f>'Edge_Run'!O340</x:f>
        <x:v>24.099103731254218</x:v>
      </x:c>
      <x:c r="Q296" s="129" t="n">
        <x:f>O296-P296</x:f>
        <x:v>5.947264179164449</x:v>
      </x:c>
      <x:c r="R296" s="129" t="n">
        <x:f>'RGS_Ground_Run'!U340</x:f>
        <x:v>0</x:v>
      </x:c>
      <x:c r="S296" s="129" t="n">
        <x:f>'Edge_Run'!S340</x:f>
        <x:v>0</x:v>
      </x:c>
      <x:c r="T296" s="129" t="n">
        <x:f>'RGS_Ground_Run'!S340</x:f>
        <x:v>0</x:v>
      </x:c>
      <x:c r="U296" s="129" t="n">
        <x:f>'Edge_Run'!R340</x:f>
        <x:v>0</x:v>
      </x:c>
      <x:c r="V296" s="120" t="n">
        <x:f>'RGS_Ground_Run'!W340</x:f>
        <x:v>1</x:v>
      </x:c>
      <x:c r="W296" s="120" t="n">
        <x:f>'Edge_Run'!U340</x:f>
        <x:v>1</x:v>
      </x:c>
      <x:c r="X296" s="120" t="n">
        <x:f>'RGS_Ground_Run'!X340</x:f>
        <x:v>1</x:v>
      </x:c>
      <x:c r="Y296" s="120" t="n">
        <x:f>'Edge_Run'!V340</x:f>
        <x:v>1</x:v>
      </x:c>
      <x:c r="Z296" s="120" t="n">
        <x:f>Y296-X296</x:f>
        <x:v>0</x:v>
      </x:c>
      <x:c r="AA296" s="120" t="n">
        <x:f>1-V296</x:f>
        <x:v>0</x:v>
      </x:c>
      <x:c r="AB296" s="120" t="n">
        <x:f>1-W296</x:f>
        <x:v>0</x:v>
      </x:c>
      <x:c r="AC296" s="120" t="n">
        <x:f>'RGS_Ground_Run'!O340</x:f>
        <x:v>6.026367910417951</x:v>
      </x:c>
      <x:c r="AD296" s="120" t="n">
        <x:f>'Edge_Run'!D340</x:f>
        <x:v>18.079103731253852</x:v>
      </x:c>
      <x:c r="AE296" s="120" t="n">
        <x:f>'RGS_Ground_Run'!D340</x:f>
        <x:v>300</x:v>
      </x:c>
      <x:c r="AF296" s="120" t="n">
        <x:f>'Edge_Run'!H340</x:f>
        <x:v>75</x:v>
      </x:c>
    </x:row>
    <x:row r="297">
      <x:c r="A297" s="120" t="n">
        <x:v>3</x:v>
      </x:c>
      <x:c r="B297" s="120" t="n">
        <x:v>96</x:v>
      </x:c>
      <x:c r="C297" s="120" t="n">
        <x:v>296</x:v>
      </x:c>
      <x:c r="D297" s="120" t="n">
        <x:v>811</x:v>
      </x:c>
      <x:c r="E297" s="120" t="n">
        <x:v>810</x:v>
      </x:c>
      <x:c r="F297" s="120" t="n">
        <x:v>0</x:v>
      </x:c>
      <x:c r="G297" s="120" t="str">
        <x:v>Normal</x:v>
      </x:c>
      <x:c r="H297" s="120" t="str">
        <x:v>Routine</x:v>
      </x:c>
      <x:c r="I297" s="120" t="n">
        <x:v>1</x:v>
      </x:c>
      <x:c r="J297" s="120" t="str">
        <x:v>CADC0886</x:v>
      </x:c>
      <x:c r="K297" s="120" t="n">
        <x:v>5</x:v>
      </x:c>
      <x:c r="L297" s="120" t="n">
        <x:v>185</x:v>
      </x:c>
      <x:c r="M297" s="120" t="n">
        <x:v>38</x:v>
      </x:c>
      <x:c r="N297" s="127" t="n">
        <x:v>0.5428571428571428</x:v>
      </x:c>
      <x:c r="O297" s="129" t="n">
        <x:f>'RGS_Ground_Run'!Q341</x:f>
        <x:v>26.72117347933181</x:v>
      </x:c>
      <x:c r="P297" s="129" t="n">
        <x:f>'Edge_Run'!O341</x:f>
        <x:v>14.123520437994557</x:v>
      </x:c>
      <x:c r="Q297" s="129" t="n">
        <x:f>O297-P297</x:f>
        <x:v>12.597653041337253</x:v>
      </x:c>
      <x:c r="R297" s="129" t="n">
        <x:f>'RGS_Ground_Run'!U341</x:f>
        <x:v>0</x:v>
      </x:c>
      <x:c r="S297" s="129" t="n">
        <x:f>'Edge_Run'!S341</x:f>
        <x:v>0</x:v>
      </x:c>
      <x:c r="T297" s="129" t="n">
        <x:f>'RGS_Ground_Run'!S341</x:f>
        <x:v>0</x:v>
      </x:c>
      <x:c r="U297" s="129" t="n">
        <x:f>'Edge_Run'!R341</x:f>
        <x:v>0</x:v>
      </x:c>
      <x:c r="V297" s="120" t="n">
        <x:f>'RGS_Ground_Run'!W341</x:f>
        <x:v>1</x:v>
      </x:c>
      <x:c r="W297" s="120" t="n">
        <x:f>'Edge_Run'!U341</x:f>
        <x:v>1</x:v>
      </x:c>
      <x:c r="X297" s="120" t="n">
        <x:f>'RGS_Ground_Run'!X341</x:f>
        <x:v>1</x:v>
      </x:c>
      <x:c r="Y297" s="120" t="n">
        <x:f>'Edge_Run'!V341</x:f>
        <x:v>1</x:v>
      </x:c>
      <x:c r="Z297" s="120" t="n">
        <x:f>Y297-X297</x:f>
        <x:v>0</x:v>
      </x:c>
      <x:c r="AA297" s="120" t="n">
        <x:f>1-V297</x:f>
        <x:v>0</x:v>
      </x:c>
      <x:c r="AB297" s="120" t="n">
        <x:f>1-W297</x:f>
        <x:v>0</x:v>
      </x:c>
      <x:c r="AC297" s="120" t="n">
        <x:f>'RGS_Ground_Run'!O341</x:f>
        <x:v>2.701173479331299</x:v>
      </x:c>
      <x:c r="AD297" s="120" t="n">
        <x:f>'Edge_Run'!D341</x:f>
        <x:v>8.103520437993897</x:v>
      </x:c>
      <x:c r="AE297" s="120" t="n">
        <x:f>'RGS_Ground_Run'!D341</x:f>
        <x:v>300</x:v>
      </x:c>
      <x:c r="AF297" s="120" t="n">
        <x:f>'Edge_Run'!H341</x:f>
        <x:v>75</x:v>
      </x:c>
    </x:row>
    <x:row r="298">
      <x:c r="A298" s="120" t="n">
        <x:v>3</x:v>
      </x:c>
      <x:c r="B298" s="120" t="n">
        <x:v>97</x:v>
      </x:c>
      <x:c r="C298" s="120" t="n">
        <x:v>297</x:v>
      </x:c>
      <x:c r="D298" s="120" t="n">
        <x:v>243</x:v>
      </x:c>
      <x:c r="E298" s="120" t="n">
        <x:v>242</x:v>
      </x:c>
      <x:c r="F298" s="120" t="n">
        <x:v>0</x:v>
      </x:c>
      <x:c r="G298" s="120" t="str">
        <x:v>Normal</x:v>
      </x:c>
      <x:c r="H298" s="120" t="str">
        <x:v>Routine</x:v>
      </x:c>
      <x:c r="I298" s="120" t="n">
        <x:v>1</x:v>
      </x:c>
      <x:c r="J298" s="120" t="str">
        <x:v>CADC0874</x:v>
      </x:c>
      <x:c r="K298" s="120" t="n">
        <x:v>1</x:v>
      </x:c>
      <x:c r="L298" s="120" t="n">
        <x:v>637</x:v>
      </x:c>
      <x:c r="M298" s="120" t="n">
        <x:v>638</x:v>
      </x:c>
      <x:c r="N298" s="127" t="n">
        <x:v>9.114285714285714</x:v>
      </x:c>
      <x:c r="O298" s="129" t="n">
        <x:f>'RGS_Ground_Run'!Q342</x:f>
        <x:v>24.52293904754606</x:v>
      </x:c>
      <x:c r="P298" s="129" t="n">
        <x:f>'Edge_Run'!O342</x:f>
        <x:v>7.528817142637308</x:v>
      </x:c>
      <x:c r="Q298" s="129" t="n">
        <x:f>O298-P298</x:f>
        <x:v>16.994121904908752</x:v>
      </x:c>
      <x:c r="R298" s="129" t="n">
        <x:f>'RGS_Ground_Run'!U342</x:f>
        <x:v>0</x:v>
      </x:c>
      <x:c r="S298" s="129" t="n">
        <x:f>'Edge_Run'!S342</x:f>
        <x:v>0</x:v>
      </x:c>
      <x:c r="T298" s="129" t="n">
        <x:f>'RGS_Ground_Run'!S342</x:f>
        <x:v>0</x:v>
      </x:c>
      <x:c r="U298" s="129" t="n">
        <x:f>'Edge_Run'!R342</x:f>
        <x:v>0</x:v>
      </x:c>
      <x:c r="V298" s="120" t="n">
        <x:f>'RGS_Ground_Run'!W342</x:f>
        <x:v>1</x:v>
      </x:c>
      <x:c r="W298" s="120" t="n">
        <x:f>'Edge_Run'!U342</x:f>
        <x:v>1</x:v>
      </x:c>
      <x:c r="X298" s="120" t="n">
        <x:f>'RGS_Ground_Run'!X342</x:f>
        <x:v>1</x:v>
      </x:c>
      <x:c r="Y298" s="120" t="n">
        <x:f>'Edge_Run'!V342</x:f>
        <x:v>1</x:v>
      </x:c>
      <x:c r="Z298" s="120" t="n">
        <x:f>Y298-X298</x:f>
        <x:v>0</x:v>
      </x:c>
      <x:c r="AA298" s="120" t="n">
        <x:f>1-V298</x:f>
        <x:v>0</x:v>
      </x:c>
      <x:c r="AB298" s="120" t="n">
        <x:f>1-W298</x:f>
        <x:v>0</x:v>
      </x:c>
      <x:c r="AC298" s="120" t="n">
        <x:f>'RGS_Ground_Run'!O342</x:f>
        <x:v>0.5029390475457376</x:v>
      </x:c>
      <x:c r="AD298" s="120" t="n">
        <x:f>'Edge_Run'!D342</x:f>
        <x:v>1.5088171426372128</x:v>
      </x:c>
      <x:c r="AE298" s="120" t="n">
        <x:f>'RGS_Ground_Run'!D342</x:f>
        <x:v>300</x:v>
      </x:c>
      <x:c r="AF298" s="120" t="n">
        <x:f>'Edge_Run'!H342</x:f>
        <x:v>75</x:v>
      </x:c>
    </x:row>
    <x:row r="299">
      <x:c r="A299" s="120" t="n">
        <x:v>3</x:v>
      </x:c>
      <x:c r="B299" s="120" t="n">
        <x:v>98</x:v>
      </x:c>
      <x:c r="C299" s="120" t="n">
        <x:v>298</x:v>
      </x:c>
      <x:c r="D299" s="120" t="n">
        <x:v>1029</x:v>
      </x:c>
      <x:c r="E299" s="120" t="n">
        <x:v>1028</x:v>
      </x:c>
      <x:c r="F299" s="120" t="n">
        <x:v>0</x:v>
      </x:c>
      <x:c r="G299" s="120" t="str">
        <x:v>Normal</x:v>
      </x:c>
      <x:c r="H299" s="120" t="str">
        <x:v>Routine</x:v>
      </x:c>
      <x:c r="I299" s="120" t="n">
        <x:v>1</x:v>
      </x:c>
      <x:c r="J299" s="120" t="str">
        <x:v>CADC0873</x:v>
      </x:c>
      <x:c r="K299" s="120" t="n">
        <x:v>5</x:v>
      </x:c>
      <x:c r="L299" s="120" t="n">
        <x:v>980</x:v>
      </x:c>
      <x:c r="M299" s="120" t="n">
        <x:v>197</x:v>
      </x:c>
      <x:c r="N299" s="127" t="n">
        <x:v>2.8142857142857145</x:v>
      </x:c>
      <x:c r="O299" s="129" t="n">
        <x:f>'RGS_Ground_Run'!Q343</x:f>
        <x:v>52.729548121467815</x:v>
      </x:c>
      <x:c r="P299" s="129" t="n">
        <x:f>'Edge_Run'!O343</x:f>
        <x:v>23.92846840891798</x:v>
      </x:c>
      <x:c r="Q299" s="129" t="n">
        <x:f>O299-P299</x:f>
        <x:v>28.801079712549836</x:v>
      </x:c>
      <x:c r="R299" s="129" t="n">
        <x:f>'RGS_Ground_Run'!U343</x:f>
        <x:v>22.85449654906006</x:v>
      </x:c>
      <x:c r="S299" s="129" t="n">
        <x:f>'Edge_Run'!S343</x:f>
        <x:v>0.34331369169649406</x:v>
      </x:c>
      <x:c r="T299" s="129" t="n">
        <x:f>'RGS_Ground_Run'!S343</x:f>
        <x:v>0</x:v>
      </x:c>
      <x:c r="U299" s="129" t="n">
        <x:f>'Edge_Run'!R343</x:f>
        <x:v>0</x:v>
      </x:c>
      <x:c r="V299" s="120" t="n">
        <x:f>'RGS_Ground_Run'!W343</x:f>
        <x:v>1</x:v>
      </x:c>
      <x:c r="W299" s="120" t="n">
        <x:f>'Edge_Run'!U343</x:f>
        <x:v>1</x:v>
      </x:c>
      <x:c r="X299" s="120" t="n">
        <x:f>'RGS_Ground_Run'!X343</x:f>
        <x:v>1</x:v>
      </x:c>
      <x:c r="Y299" s="120" t="n">
        <x:f>'Edge_Run'!V343</x:f>
        <x:v>1</x:v>
      </x:c>
      <x:c r="Z299" s="120" t="n">
        <x:f>Y299-X299</x:f>
        <x:v>0</x:v>
      </x:c>
      <x:c r="AA299" s="120" t="n">
        <x:f>1-V299</x:f>
        <x:v>0</x:v>
      </x:c>
      <x:c r="AB299" s="120" t="n">
        <x:f>1-W299</x:f>
        <x:v>0</x:v>
      </x:c>
      <x:c r="AC299" s="120" t="n">
        <x:f>'RGS_Ground_Run'!O343</x:f>
        <x:v>5.85505157240692</x:v>
      </x:c>
      <x:c r="AD299" s="120" t="n">
        <x:f>'Edge_Run'!D343</x:f>
        <x:v>17.565154717220757</x:v>
      </x:c>
      <x:c r="AE299" s="120" t="n">
        <x:f>'RGS_Ground_Run'!D343</x:f>
        <x:v>300</x:v>
      </x:c>
      <x:c r="AF299" s="120" t="n">
        <x:f>'Edge_Run'!H343</x:f>
        <x:v>75</x:v>
      </x:c>
    </x:row>
    <x:row r="300">
      <x:c r="A300" s="120" t="n">
        <x:v>3</x:v>
      </x:c>
      <x:c r="B300" s="120" t="n">
        <x:v>99</x:v>
      </x:c>
      <x:c r="C300" s="120" t="n">
        <x:v>299</x:v>
      </x:c>
      <x:c r="D300" s="120" t="n">
        <x:v>411</x:v>
      </x:c>
      <x:c r="E300" s="120" t="n">
        <x:v>410</x:v>
      </x:c>
      <x:c r="F300" s="120" t="n">
        <x:v>0</x:v>
      </x:c>
      <x:c r="G300" s="120" t="str">
        <x:v>Normal</x:v>
      </x:c>
      <x:c r="H300" s="120" t="str">
        <x:v>Routine</x:v>
      </x:c>
      <x:c r="I300" s="120" t="n">
        <x:v>0</x:v>
      </x:c>
      <x:c r="J300" s="120" t="str">
        <x:v>CADC0884</x:v>
      </x:c>
      <x:c r="K300" s="120" t="n">
        <x:v>5</x:v>
      </x:c>
      <x:c r="L300" s="120" t="n">
        <x:v>425</x:v>
      </x:c>
      <x:c r="M300" s="120" t="n">
        <x:v>86</x:v>
      </x:c>
      <x:c r="N300" s="127" t="n">
        <x:v>1.2285714285714286</x:v>
      </x:c>
      <x:c r="O300" s="129" t="n">
        <x:f>'RGS_Ground_Run'!Q344</x:f>
        <x:v>49.68150000046808</x:v>
      </x:c>
      <x:c r="P300" s="129" t="n">
        <x:f>'Edge_Run'!O344</x:f>
        <x:v>13.517738002304213</x:v>
      </x:c>
      <x:c r="Q300" s="129" t="n">
        <x:f>O300-P300</x:f>
        <x:v>36.163761998163864</x:v>
      </x:c>
      <x:c r="R300" s="129" t="n">
        <x:f>'RGS_Ground_Run'!U344</x:f>
        <x:v>23.162253999699715</x:v>
      </x:c>
      <x:c r="S300" s="129" t="n">
        <x:f>'Edge_Run'!S344</x:f>
        <x:v>0</x:v>
      </x:c>
      <x:c r="T300" s="129" t="n">
        <x:f>'RGS_Ground_Run'!S344</x:f>
        <x:v>0</x:v>
      </x:c>
      <x:c r="U300" s="129" t="n">
        <x:f>'Edge_Run'!R344</x:f>
        <x:v>0</x:v>
      </x:c>
      <x:c r="V300" s="120" t="n">
        <x:f>'RGS_Ground_Run'!W344</x:f>
        <x:v>1</x:v>
      </x:c>
      <x:c r="W300" s="120" t="n">
        <x:f>'Edge_Run'!U344</x:f>
        <x:v>1</x:v>
      </x:c>
      <x:c r="X300" s="120" t="n">
        <x:f>'RGS_Ground_Run'!X344</x:f>
        <x:v>1</x:v>
      </x:c>
      <x:c r="Y300" s="120" t="n">
        <x:f>'Edge_Run'!V344</x:f>
        <x:v>1</x:v>
      </x:c>
      <x:c r="Z300" s="120" t="n">
        <x:f>Y300-X300</x:f>
        <x:v>0</x:v>
      </x:c>
      <x:c r="AA300" s="120" t="n">
        <x:f>1-V300</x:f>
        <x:v>0</x:v>
      </x:c>
      <x:c r="AB300" s="120" t="n">
        <x:f>1-W300</x:f>
        <x:v>0</x:v>
      </x:c>
      <x:c r="AC300" s="120" t="n">
        <x:f>'RGS_Ground_Run'!O344</x:f>
        <x:v>2.499246000768024</x:v>
      </x:c>
      <x:c r="AD300" s="120" t="n">
        <x:f>'Edge_Run'!D344</x:f>
        <x:v>7.4977380023040725</x:v>
      </x:c>
      <x:c r="AE300" s="120" t="n">
        <x:f>'RGS_Ground_Run'!D344</x:f>
        <x:v>300</x:v>
      </x:c>
      <x:c r="AF300" s="120" t="n">
        <x:f>'Edge_Run'!H344</x:f>
        <x:v>75</x:v>
      </x:c>
    </x:row>
    <x:row r="301">
      <x:c r="A301" s="120" t="n">
        <x:v>3</x:v>
      </x:c>
      <x:c r="B301" s="120" t="n">
        <x:v>100</x:v>
      </x:c>
      <x:c r="C301" s="120" t="n">
        <x:v>300</x:v>
      </x:c>
      <x:c r="D301" s="120" t="n">
        <x:v>1917</x:v>
      </x:c>
      <x:c r="E301" s="120" t="n">
        <x:v>1916</x:v>
      </x:c>
      <x:c r="F301" s="120" t="n">
        <x:v>0</x:v>
      </x:c>
      <x:c r="G301" s="120" t="str">
        <x:v>Normal</x:v>
      </x:c>
      <x:c r="H301" s="120" t="str">
        <x:v>Routine</x:v>
      </x:c>
      <x:c r="I301" s="120" t="n">
        <x:v>1</x:v>
      </x:c>
      <x:c r="J301" s="120" t="str">
        <x:v>CADC0872</x:v>
      </x:c>
      <x:c r="K301" s="120" t="n">
        <x:v>5</x:v>
      </x:c>
      <x:c r="L301" s="120" t="n">
        <x:v>100</x:v>
      </x:c>
      <x:c r="M301" s="120" t="n">
        <x:v>21</x:v>
      </x:c>
      <x:c r="N301" s="127" t="n">
        <x:v>0.3</x:v>
      </x:c>
      <x:c r="O301" s="129" t="n">
        <x:f>'RGS_Ground_Run'!Q345</x:f>
        <x:v>24.742446972365542</x:v>
      </x:c>
      <x:c r="P301" s="129" t="n">
        <x:f>'Edge_Run'!O345</x:f>
        <x:v>8.187340917096662</x:v>
      </x:c>
      <x:c r="Q301" s="129" t="n">
        <x:f>O301-P301</x:f>
        <x:v>16.55510605526888</x:v>
      </x:c>
      <x:c r="R301" s="129" t="n">
        <x:f>'RGS_Ground_Run'!U345</x:f>
        <x:v>0</x:v>
      </x:c>
      <x:c r="S301" s="129" t="n">
        <x:f>'Edge_Run'!S345</x:f>
        <x:v>0</x:v>
      </x:c>
      <x:c r="T301" s="129" t="n">
        <x:f>'RGS_Ground_Run'!S345</x:f>
        <x:v>0</x:v>
      </x:c>
      <x:c r="U301" s="129" t="n">
        <x:f>'Edge_Run'!R345</x:f>
        <x:v>0</x:v>
      </x:c>
      <x:c r="V301" s="120" t="n">
        <x:f>'RGS_Ground_Run'!W345</x:f>
        <x:v>1</x:v>
      </x:c>
      <x:c r="W301" s="120" t="n">
        <x:f>'Edge_Run'!U345</x:f>
        <x:v>1</x:v>
      </x:c>
      <x:c r="X301" s="120" t="n">
        <x:f>'RGS_Ground_Run'!X345</x:f>
        <x:v>1</x:v>
      </x:c>
      <x:c r="Y301" s="120" t="n">
        <x:f>'Edge_Run'!V345</x:f>
        <x:v>1</x:v>
      </x:c>
      <x:c r="Z301" s="120" t="n">
        <x:f>Y301-X301</x:f>
        <x:v>0</x:v>
      </x:c>
      <x:c r="AA301" s="120" t="n">
        <x:f>1-V301</x:f>
        <x:v>0</x:v>
      </x:c>
      <x:c r="AB301" s="120" t="n">
        <x:f>1-W301</x:f>
        <x:v>0</x:v>
      </x:c>
      <x:c r="AC301" s="120" t="n">
        <x:f>'RGS_Ground_Run'!O345</x:f>
        <x:v>0.7224469723653402</x:v>
      </x:c>
      <x:c r="AD301" s="120" t="n">
        <x:f>'Edge_Run'!D345</x:f>
        <x:v>2.1673409170960207</x:v>
      </x:c>
      <x:c r="AE301" s="120" t="n">
        <x:f>'RGS_Ground_Run'!D345</x:f>
        <x:v>300</x:v>
      </x:c>
      <x:c r="AF301" s="120" t="n">
        <x:f>'Edge_Run'!H345</x:f>
        <x:v>75</x:v>
      </x:c>
    </x:row>
    <x:row r="302">
      <x:c r="A302" s="120" t="n">
        <x:v>4</x:v>
      </x:c>
      <x:c r="B302" s="120" t="n">
        <x:v>1</x:v>
      </x:c>
      <x:c r="C302" s="120" t="n">
        <x:v>301</x:v>
      </x:c>
      <x:c r="D302" s="120" t="n">
        <x:v>1189</x:v>
      </x:c>
      <x:c r="E302" s="120" t="n">
        <x:v>1188</x:v>
      </x:c>
      <x:c r="F302" s="120" t="n">
        <x:v>0</x:v>
      </x:c>
      <x:c r="G302" s="120" t="str">
        <x:v>Normal</x:v>
      </x:c>
      <x:c r="H302" s="120" t="str">
        <x:v>Routine</x:v>
      </x:c>
      <x:c r="I302" s="120" t="n">
        <x:v>1</x:v>
      </x:c>
      <x:c r="J302" s="120" t="str">
        <x:v>CADC0873</x:v>
      </x:c>
      <x:c r="K302" s="120" t="n">
        <x:v>5</x:v>
      </x:c>
      <x:c r="L302" s="120" t="n">
        <x:v>725</x:v>
      </x:c>
      <x:c r="M302" s="120" t="n">
        <x:v>146</x:v>
      </x:c>
      <x:c r="N302" s="127" t="n">
        <x:v>2.085714285714286</x:v>
      </x:c>
      <x:c r="O302" s="129" t="n">
        <x:f>'RGS_Ground_Run'!Q366</x:f>
        <x:v>27.15717735321654</x:v>
      </x:c>
      <x:c r="P302" s="129" t="n">
        <x:f>'Edge_Run'!O366</x:f>
        <x:v>15.431532059649626</x:v>
      </x:c>
      <x:c r="Q302" s="129" t="n">
        <x:f>O302-P302</x:f>
        <x:v>11.725645293566913</x:v>
      </x:c>
      <x:c r="R302" s="129" t="n">
        <x:f>'RGS_Ground_Run'!U366</x:f>
        <x:v>0</x:v>
      </x:c>
      <x:c r="S302" s="129" t="n">
        <x:f>'Edge_Run'!S366</x:f>
        <x:v>0</x:v>
      </x:c>
      <x:c r="T302" s="129" t="n">
        <x:f>'RGS_Ground_Run'!S366</x:f>
        <x:v>0</x:v>
      </x:c>
      <x:c r="U302" s="129" t="n">
        <x:f>'Edge_Run'!R366</x:f>
        <x:v>0</x:v>
      </x:c>
      <x:c r="V302" s="120" t="n">
        <x:f>'RGS_Ground_Run'!W366</x:f>
        <x:v>1</x:v>
      </x:c>
      <x:c r="W302" s="120" t="n">
        <x:f>'Edge_Run'!U366</x:f>
        <x:v>1</x:v>
      </x:c>
      <x:c r="X302" s="120" t="n">
        <x:f>'RGS_Ground_Run'!X366</x:f>
        <x:v>1</x:v>
      </x:c>
      <x:c r="Y302" s="120" t="n">
        <x:f>'Edge_Run'!V366</x:f>
        <x:v>1</x:v>
      </x:c>
      <x:c r="Z302" s="120" t="n">
        <x:f>Y302-X302</x:f>
        <x:v>0</x:v>
      </x:c>
      <x:c r="AA302" s="120" t="n">
        <x:f>1-V302</x:f>
        <x:v>0</x:v>
      </x:c>
      <x:c r="AB302" s="120" t="n">
        <x:f>1-W302</x:f>
        <x:v>0</x:v>
      </x:c>
      <x:c r="AC302" s="120" t="n">
        <x:f>'RGS_Ground_Run'!O366</x:f>
        <x:v>3.1371773532165412</x:v>
      </x:c>
      <x:c r="AD302" s="120" t="n">
        <x:f>'Edge_Run'!D366</x:f>
        <x:v>9.411532059649623</x:v>
      </x:c>
      <x:c r="AE302" s="120" t="n">
        <x:f>'RGS_Ground_Run'!D366</x:f>
        <x:v>300</x:v>
      </x:c>
      <x:c r="AF302" s="120" t="n">
        <x:f>'Edge_Run'!H366</x:f>
        <x:v>75</x:v>
      </x:c>
    </x:row>
    <x:row r="303">
      <x:c r="A303" s="120" t="n">
        <x:v>4</x:v>
      </x:c>
      <x:c r="B303" s="120" t="n">
        <x:v>2</x:v>
      </x:c>
      <x:c r="C303" s="120" t="n">
        <x:v>302</x:v>
      </x:c>
      <x:c r="D303" s="120" t="n">
        <x:v>64</x:v>
      </x:c>
      <x:c r="E303" s="120" t="n">
        <x:v>63</x:v>
      </x:c>
      <x:c r="F303" s="120" t="n">
        <x:v>0</x:v>
      </x:c>
      <x:c r="G303" s="120" t="str">
        <x:v>Normal</x:v>
      </x:c>
      <x:c r="H303" s="120" t="str">
        <x:v>Routine</x:v>
      </x:c>
      <x:c r="I303" s="120" t="n">
        <x:v>0</x:v>
      </x:c>
      <x:c r="J303" s="120" t="str">
        <x:v>CADC0872</x:v>
      </x:c>
      <x:c r="K303" s="120" t="n">
        <x:v>1</x:v>
      </x:c>
      <x:c r="L303" s="120" t="n">
        <x:v>207</x:v>
      </x:c>
      <x:c r="M303" s="120" t="n">
        <x:v>208</x:v>
      </x:c>
      <x:c r="N303" s="127" t="n">
        <x:v>2.9714285714285715</x:v>
      </x:c>
      <x:c r="O303" s="129" t="n">
        <x:f>'RGS_Ground_Run'!Q367</x:f>
        <x:v>50.656756703054825</x:v>
      </x:c>
      <x:c r="P303" s="129" t="n">
        <x:f>'Edge_Run'!O367</x:f>
        <x:v>25.077507044568492</x:v>
      </x:c>
      <x:c r="Q303" s="129" t="n">
        <x:f>O303-P303</x:f>
        <x:v>25.579249658486333</x:v>
      </x:c>
      <x:c r="R303" s="129" t="n">
        <x:f>'RGS_Ground_Run'!U367</x:f>
        <x:v>23.122147562122805</x:v>
      </x:c>
      <x:c r="S303" s="129" t="n">
        <x:f>'Edge_Run'!S367</x:f>
        <x:v>8.513679621772425</x:v>
      </x:c>
      <x:c r="T303" s="129" t="n">
        <x:f>'RGS_Ground_Run'!S367</x:f>
        <x:v>0</x:v>
      </x:c>
      <x:c r="U303" s="129" t="n">
        <x:f>'Edge_Run'!R367</x:f>
        <x:v>0</x:v>
      </x:c>
      <x:c r="V303" s="120" t="n">
        <x:f>'RGS_Ground_Run'!W367</x:f>
        <x:v>1</x:v>
      </x:c>
      <x:c r="W303" s="120" t="n">
        <x:f>'Edge_Run'!U367</x:f>
        <x:v>1</x:v>
      </x:c>
      <x:c r="X303" s="120" t="n">
        <x:f>'RGS_Ground_Run'!X367</x:f>
        <x:v>1</x:v>
      </x:c>
      <x:c r="Y303" s="120" t="n">
        <x:f>'Edge_Run'!V367</x:f>
        <x:v>1</x:v>
      </x:c>
      <x:c r="Z303" s="120" t="n">
        <x:f>Y303-X303</x:f>
        <x:v>0</x:v>
      </x:c>
      <x:c r="AA303" s="120" t="n">
        <x:f>1-V303</x:f>
        <x:v>0</x:v>
      </x:c>
      <x:c r="AB303" s="120" t="n">
        <x:f>1-W303</x:f>
        <x:v>0</x:v>
      </x:c>
      <x:c r="AC303" s="120" t="n">
        <x:f>'RGS_Ground_Run'!O367</x:f>
        <x:v>3.514609140932014</x:v>
      </x:c>
      <x:c r="AD303" s="120" t="n">
        <x:f>'Edge_Run'!D367</x:f>
        <x:v>10.543827422796042</x:v>
      </x:c>
      <x:c r="AE303" s="120" t="n">
        <x:f>'RGS_Ground_Run'!D367</x:f>
        <x:v>300</x:v>
      </x:c>
      <x:c r="AF303" s="120" t="n">
        <x:f>'Edge_Run'!H367</x:f>
        <x:v>75</x:v>
      </x:c>
    </x:row>
    <x:row r="304">
      <x:c r="A304" s="120" t="n">
        <x:v>4</x:v>
      </x:c>
      <x:c r="B304" s="120" t="n">
        <x:v>3</x:v>
      </x:c>
      <x:c r="C304" s="120" t="n">
        <x:v>303</x:v>
      </x:c>
      <x:c r="D304" s="120" t="n">
        <x:v>662</x:v>
      </x:c>
      <x:c r="E304" s="120" t="n">
        <x:v>661</x:v>
      </x:c>
      <x:c r="F304" s="120" t="n">
        <x:v>0</x:v>
      </x:c>
      <x:c r="G304" s="120" t="str">
        <x:v>Normal</x:v>
      </x:c>
      <x:c r="H304" s="120" t="str">
        <x:v>Routine</x:v>
      </x:c>
      <x:c r="I304" s="120" t="n">
        <x:v>1</x:v>
      </x:c>
      <x:c r="J304" s="120" t="str">
        <x:v>CADC0873</x:v>
      </x:c>
      <x:c r="K304" s="120" t="n">
        <x:v>1</x:v>
      </x:c>
      <x:c r="L304" s="120" t="n">
        <x:v>390</x:v>
      </x:c>
      <x:c r="M304" s="120" t="n">
        <x:v>391</x:v>
      </x:c>
      <x:c r="N304" s="127" t="n">
        <x:v>5.585714285714285</x:v>
      </x:c>
      <x:c r="O304" s="129" t="n">
        <x:f>'RGS_Ground_Run'!Q368</x:f>
        <x:v>25.694227308444738</x:v>
      </x:c>
      <x:c r="P304" s="129" t="n">
        <x:f>'Edge_Run'!O368</x:f>
        <x:v>11.042681925334193</x:v>
      </x:c>
      <x:c r="Q304" s="129" t="n">
        <x:f>O304-P304</x:f>
        <x:v>14.651545383110545</x:v>
      </x:c>
      <x:c r="R304" s="129" t="n">
        <x:f>'RGS_Ground_Run'!U368</x:f>
        <x:v>0</x:v>
      </x:c>
      <x:c r="S304" s="129" t="n">
        <x:f>'Edge_Run'!S368</x:f>
        <x:v>0</x:v>
      </x:c>
      <x:c r="T304" s="129" t="n">
        <x:f>'RGS_Ground_Run'!S368</x:f>
        <x:v>0</x:v>
      </x:c>
      <x:c r="U304" s="129" t="n">
        <x:f>'Edge_Run'!R368</x:f>
        <x:v>0</x:v>
      </x:c>
      <x:c r="V304" s="120" t="n">
        <x:f>'RGS_Ground_Run'!W368</x:f>
        <x:v>1</x:v>
      </x:c>
      <x:c r="W304" s="120" t="n">
        <x:f>'Edge_Run'!U368</x:f>
        <x:v>1</x:v>
      </x:c>
      <x:c r="X304" s="120" t="n">
        <x:f>'RGS_Ground_Run'!X368</x:f>
        <x:v>1</x:v>
      </x:c>
      <x:c r="Y304" s="120" t="n">
        <x:f>'Edge_Run'!V368</x:f>
        <x:v>1</x:v>
      </x:c>
      <x:c r="Z304" s="120" t="n">
        <x:f>Y304-X304</x:f>
        <x:v>0</x:v>
      </x:c>
      <x:c r="AA304" s="120" t="n">
        <x:f>1-V304</x:f>
        <x:v>0</x:v>
      </x:c>
      <x:c r="AB304" s="120" t="n">
        <x:f>1-W304</x:f>
        <x:v>0</x:v>
      </x:c>
      <x:c r="AC304" s="120" t="n">
        <x:f>'RGS_Ground_Run'!O368</x:f>
        <x:v>1.6742273084447254</x:v>
      </x:c>
      <x:c r="AD304" s="120" t="n">
        <x:f>'Edge_Run'!D368</x:f>
        <x:v>5.022681925334176</x:v>
      </x:c>
      <x:c r="AE304" s="120" t="n">
        <x:f>'RGS_Ground_Run'!D368</x:f>
        <x:v>300</x:v>
      </x:c>
      <x:c r="AF304" s="120" t="n">
        <x:f>'Edge_Run'!H368</x:f>
        <x:v>75</x:v>
      </x:c>
    </x:row>
    <x:row r="305">
      <x:c r="A305" s="120" t="n">
        <x:v>4</x:v>
      </x:c>
      <x:c r="B305" s="120" t="n">
        <x:v>4</x:v>
      </x:c>
      <x:c r="C305" s="120" t="n">
        <x:v>304</x:v>
      </x:c>
      <x:c r="D305" s="120" t="n">
        <x:v>1458</x:v>
      </x:c>
      <x:c r="E305" s="120" t="n">
        <x:v>1457</x:v>
      </x:c>
      <x:c r="F305" s="120" t="n">
        <x:v>0</x:v>
      </x:c>
      <x:c r="G305" s="120" t="str">
        <x:v>Normal</x:v>
      </x:c>
      <x:c r="H305" s="120" t="str">
        <x:v>Routine</x:v>
      </x:c>
      <x:c r="I305" s="120" t="n">
        <x:v>1</x:v>
      </x:c>
      <x:c r="J305" s="120" t="str">
        <x:v>CADC0873</x:v>
      </x:c>
      <x:c r="K305" s="120" t="n">
        <x:v>5</x:v>
      </x:c>
      <x:c r="L305" s="120" t="n">
        <x:v>100</x:v>
      </x:c>
      <x:c r="M305" s="120" t="n">
        <x:v>21</x:v>
      </x:c>
      <x:c r="N305" s="127" t="n">
        <x:v>0.3</x:v>
      </x:c>
      <x:c r="O305" s="129" t="n">
        <x:f>'RGS_Ground_Run'!Q369</x:f>
        <x:v>24.2916427969042</x:v>
      </x:c>
      <x:c r="P305" s="129" t="n">
        <x:f>'Edge_Run'!O369</x:f>
        <x:v>6.834928390712605</x:v>
      </x:c>
      <x:c r="Q305" s="129" t="n">
        <x:f>O305-P305</x:f>
        <x:v>17.456714406191594</x:v>
      </x:c>
      <x:c r="R305" s="129" t="n">
        <x:f>'RGS_Ground_Run'!U369</x:f>
        <x:v>0</x:v>
      </x:c>
      <x:c r="S305" s="129" t="n">
        <x:f>'Edge_Run'!S369</x:f>
        <x:v>0</x:v>
      </x:c>
      <x:c r="T305" s="129" t="n">
        <x:f>'RGS_Ground_Run'!S369</x:f>
        <x:v>0</x:v>
      </x:c>
      <x:c r="U305" s="129" t="n">
        <x:f>'Edge_Run'!R369</x:f>
        <x:v>0</x:v>
      </x:c>
      <x:c r="V305" s="120" t="n">
        <x:f>'RGS_Ground_Run'!W369</x:f>
        <x:v>1</x:v>
      </x:c>
      <x:c r="W305" s="120" t="n">
        <x:f>'Edge_Run'!U369</x:f>
        <x:v>1</x:v>
      </x:c>
      <x:c r="X305" s="120" t="n">
        <x:f>'RGS_Ground_Run'!X369</x:f>
        <x:v>1</x:v>
      </x:c>
      <x:c r="Y305" s="120" t="n">
        <x:f>'Edge_Run'!V369</x:f>
        <x:v>1</x:v>
      </x:c>
      <x:c r="Z305" s="120" t="n">
        <x:f>Y305-X305</x:f>
        <x:v>0</x:v>
      </x:c>
      <x:c r="AA305" s="120" t="n">
        <x:f>1-V305</x:f>
        <x:v>0</x:v>
      </x:c>
      <x:c r="AB305" s="120" t="n">
        <x:f>1-W305</x:f>
        <x:v>0</x:v>
      </x:c>
      <x:c r="AC305" s="120" t="n">
        <x:f>'RGS_Ground_Run'!O369</x:f>
        <x:v>0.2716427969041983</x:v>
      </x:c>
      <x:c r="AD305" s="120" t="n">
        <x:f>'Edge_Run'!D369</x:f>
        <x:v>0.8149283907125948</x:v>
      </x:c>
      <x:c r="AE305" s="120" t="n">
        <x:f>'RGS_Ground_Run'!D369</x:f>
        <x:v>300</x:v>
      </x:c>
      <x:c r="AF305" s="120" t="n">
        <x:f>'Edge_Run'!H369</x:f>
        <x:v>75</x:v>
      </x:c>
    </x:row>
    <x:row r="306">
      <x:c r="A306" s="120" t="n">
        <x:v>4</x:v>
      </x:c>
      <x:c r="B306" s="120" t="n">
        <x:v>5</x:v>
      </x:c>
      <x:c r="C306" s="120" t="n">
        <x:v>305</x:v>
      </x:c>
      <x:c r="D306" s="120" t="n">
        <x:v>1641</x:v>
      </x:c>
      <x:c r="E306" s="120" t="n">
        <x:v>1640</x:v>
      </x:c>
      <x:c r="F306" s="120" t="n">
        <x:v>0</x:v>
      </x:c>
      <x:c r="G306" s="120" t="str">
        <x:v>Normal</x:v>
      </x:c>
      <x:c r="H306" s="120" t="str">
        <x:v>Routine</x:v>
      </x:c>
      <x:c r="I306" s="120" t="n">
        <x:v>1</x:v>
      </x:c>
      <x:c r="J306" s="120" t="str">
        <x:v>CADC0888</x:v>
      </x:c>
      <x:c r="K306" s="120" t="n">
        <x:v>5</x:v>
      </x:c>
      <x:c r="L306" s="120" t="n">
        <x:v>325</x:v>
      </x:c>
      <x:c r="M306" s="120" t="n">
        <x:v>66</x:v>
      </x:c>
      <x:c r="N306" s="127" t="n">
        <x:v>0.9428571428571428</x:v>
      </x:c>
      <x:c r="O306" s="129" t="n">
        <x:f>'RGS_Ground_Run'!Q370</x:f>
        <x:v>26.65071001254222</x:v>
      </x:c>
      <x:c r="P306" s="129" t="n">
        <x:f>'Edge_Run'!O370</x:f>
        <x:v>13.912130037626639</x:v>
      </x:c>
      <x:c r="Q306" s="129" t="n">
        <x:f>O306-P306</x:f>
        <x:v>12.73857997491558</x:v>
      </x:c>
      <x:c r="R306" s="129" t="n">
        <x:f>'RGS_Ground_Run'!U370</x:f>
        <x:v>0</x:v>
      </x:c>
      <x:c r="S306" s="129" t="n">
        <x:f>'Edge_Run'!S370</x:f>
        <x:v>0</x:v>
      </x:c>
      <x:c r="T306" s="129" t="n">
        <x:f>'RGS_Ground_Run'!S370</x:f>
        <x:v>0</x:v>
      </x:c>
      <x:c r="U306" s="129" t="n">
        <x:f>'Edge_Run'!R370</x:f>
        <x:v>0</x:v>
      </x:c>
      <x:c r="V306" s="120" t="n">
        <x:f>'RGS_Ground_Run'!W370</x:f>
        <x:v>1</x:v>
      </x:c>
      <x:c r="W306" s="120" t="n">
        <x:f>'Edge_Run'!U370</x:f>
        <x:v>1</x:v>
      </x:c>
      <x:c r="X306" s="120" t="n">
        <x:f>'RGS_Ground_Run'!X370</x:f>
        <x:v>1</x:v>
      </x:c>
      <x:c r="Y306" s="120" t="n">
        <x:f>'Edge_Run'!V370</x:f>
        <x:v>1</x:v>
      </x:c>
      <x:c r="Z306" s="120" t="n">
        <x:f>Y306-X306</x:f>
        <x:v>0</x:v>
      </x:c>
      <x:c r="AA306" s="120" t="n">
        <x:f>1-V306</x:f>
        <x:v>0</x:v>
      </x:c>
      <x:c r="AB306" s="120" t="n">
        <x:f>1-W306</x:f>
        <x:v>0</x:v>
      </x:c>
      <x:c r="AC306" s="120" t="n">
        <x:f>'RGS_Ground_Run'!O370</x:f>
        <x:v>2.6307100125422127</x:v>
      </x:c>
      <x:c r="AD306" s="120" t="n">
        <x:f>'Edge_Run'!D370</x:f>
        <x:v>7.892130037626638</x:v>
      </x:c>
      <x:c r="AE306" s="120" t="n">
        <x:f>'RGS_Ground_Run'!D370</x:f>
        <x:v>300</x:v>
      </x:c>
      <x:c r="AF306" s="120" t="n">
        <x:f>'Edge_Run'!H370</x:f>
        <x:v>75</x:v>
      </x:c>
    </x:row>
    <x:row r="307">
      <x:c r="A307" s="120" t="n">
        <x:v>4</x:v>
      </x:c>
      <x:c r="B307" s="120" t="n">
        <x:v>6</x:v>
      </x:c>
      <x:c r="C307" s="120" t="n">
        <x:v>306</x:v>
      </x:c>
      <x:c r="D307" s="120" t="n">
        <x:v>121</x:v>
      </x:c>
      <x:c r="E307" s="120" t="n">
        <x:v>120</x:v>
      </x:c>
      <x:c r="F307" s="120" t="n">
        <x:v>0</x:v>
      </x:c>
      <x:c r="G307" s="120" t="str">
        <x:v>Normal</x:v>
      </x:c>
      <x:c r="H307" s="120" t="str">
        <x:v>Routine</x:v>
      </x:c>
      <x:c r="I307" s="120" t="n">
        <x:v>0</x:v>
      </x:c>
      <x:c r="J307" s="120" t="str">
        <x:v>CADC0872</x:v>
      </x:c>
      <x:c r="K307" s="120" t="n">
        <x:v>1</x:v>
      </x:c>
      <x:c r="L307" s="120" t="n">
        <x:v>175</x:v>
      </x:c>
      <x:c r="M307" s="120" t="n">
        <x:v>176</x:v>
      </x:c>
      <x:c r="N307" s="127" t="n">
        <x:v>2.5142857142857142</x:v>
      </x:c>
      <x:c r="O307" s="129" t="n">
        <x:f>'RGS_Ground_Run'!Q371</x:f>
        <x:v>41.24542387361981</x:v>
      </x:c>
      <x:c r="P307" s="129" t="n">
        <x:f>'Edge_Run'!O371</x:f>
        <x:v>12.798396734006985</x:v>
      </x:c>
      <x:c r="Q307" s="129" t="n">
        <x:f>O307-P307</x:f>
        <x:v>28.44702713961283</x:v>
      </x:c>
      <x:c r="R307" s="129" t="n">
        <x:f>'RGS_Ground_Run'!U371</x:f>
        <x:v>16.886266696380346</x:v>
      </x:c>
      <x:c r="S307" s="129" t="n">
        <x:f>'Edge_Run'!S371</x:f>
        <x:v>5.760925202288547</x:v>
      </x:c>
      <x:c r="T307" s="129" t="n">
        <x:f>'RGS_Ground_Run'!S371</x:f>
        <x:v>0</x:v>
      </x:c>
      <x:c r="U307" s="129" t="n">
        <x:f>'Edge_Run'!R371</x:f>
        <x:v>0</x:v>
      </x:c>
      <x:c r="V307" s="120" t="n">
        <x:f>'RGS_Ground_Run'!W371</x:f>
        <x:v>1</x:v>
      </x:c>
      <x:c r="W307" s="120" t="n">
        <x:f>'Edge_Run'!U371</x:f>
        <x:v>1</x:v>
      </x:c>
      <x:c r="X307" s="120" t="n">
        <x:f>'RGS_Ground_Run'!X371</x:f>
        <x:v>1</x:v>
      </x:c>
      <x:c r="Y307" s="120" t="n">
        <x:f>'Edge_Run'!V371</x:f>
        <x:v>1</x:v>
      </x:c>
      <x:c r="Z307" s="120" t="n">
        <x:f>Y307-X307</x:f>
        <x:v>0</x:v>
      </x:c>
      <x:c r="AA307" s="120" t="n">
        <x:f>1-V307</x:f>
        <x:v>0</x:v>
      </x:c>
      <x:c r="AB307" s="120" t="n">
        <x:f>1-W307</x:f>
        <x:v>0</x:v>
      </x:c>
      <x:c r="AC307" s="120" t="n">
        <x:f>'RGS_Ground_Run'!O371</x:f>
        <x:v>0.33915717723947814</x:v>
      </x:c>
      <x:c r="AD307" s="120" t="n">
        <x:f>'Edge_Run'!D371</x:f>
        <x:v>1.0174715317184344</x:v>
      </x:c>
      <x:c r="AE307" s="120" t="n">
        <x:f>'RGS_Ground_Run'!D371</x:f>
        <x:v>300</x:v>
      </x:c>
      <x:c r="AF307" s="120" t="n">
        <x:f>'Edge_Run'!H371</x:f>
        <x:v>75</x:v>
      </x:c>
    </x:row>
    <x:row r="308">
      <x:c r="A308" s="120" t="n">
        <x:v>4</x:v>
      </x:c>
      <x:c r="B308" s="120" t="n">
        <x:v>7</x:v>
      </x:c>
      <x:c r="C308" s="120" t="n">
        <x:v>307</x:v>
      </x:c>
      <x:c r="D308" s="120" t="n">
        <x:v>677</x:v>
      </x:c>
      <x:c r="E308" s="120" t="n">
        <x:v>676</x:v>
      </x:c>
      <x:c r="F308" s="120" t="n">
        <x:v>0</x:v>
      </x:c>
      <x:c r="G308" s="120" t="str">
        <x:v>Normal</x:v>
      </x:c>
      <x:c r="H308" s="120" t="str">
        <x:v>Routine</x:v>
      </x:c>
      <x:c r="I308" s="120" t="n">
        <x:v>1</x:v>
      </x:c>
      <x:c r="J308" s="120" t="str">
        <x:v>CADC0884</x:v>
      </x:c>
      <x:c r="K308" s="120" t="n">
        <x:v>5</x:v>
      </x:c>
      <x:c r="L308" s="120" t="n">
        <x:v>80</x:v>
      </x:c>
      <x:c r="M308" s="120" t="n">
        <x:v>17</x:v>
      </x:c>
      <x:c r="N308" s="127" t="n">
        <x:v>0.24285714285714285</x:v>
      </x:c>
      <x:c r="O308" s="129" t="n">
        <x:f>'RGS_Ground_Run'!Q372</x:f>
        <x:v>62.97423105934678</x:v>
      </x:c>
      <x:c r="P308" s="129" t="n">
        <x:f>'Edge_Run'!O372</x:f>
        <x:v>15.376666413336807</x:v>
      </x:c>
      <x:c r="Q308" s="129" t="n">
        <x:f>O308-P308</x:f>
        <x:v>47.59756464600997</x:v>
      </x:c>
      <x:c r="R308" s="129" t="n">
        <x:f>'RGS_Ground_Run'!U372</x:f>
        <x:v>37.46453637571017</x:v>
      </x:c>
      <x:c r="S308" s="129" t="n">
        <x:f>'Edge_Run'!S372</x:f>
        <x:v>4.887582362426997</x:v>
      </x:c>
      <x:c r="T308" s="129" t="n">
        <x:f>'RGS_Ground_Run'!S372</x:f>
        <x:v>0</x:v>
      </x:c>
      <x:c r="U308" s="129" t="n">
        <x:f>'Edge_Run'!R372</x:f>
        <x:v>0</x:v>
      </x:c>
      <x:c r="V308" s="120" t="n">
        <x:f>'RGS_Ground_Run'!W372</x:f>
        <x:v>1</x:v>
      </x:c>
      <x:c r="W308" s="120" t="n">
        <x:f>'Edge_Run'!U372</x:f>
        <x:v>1</x:v>
      </x:c>
      <x:c r="X308" s="120" t="n">
        <x:f>'RGS_Ground_Run'!X372</x:f>
        <x:v>1</x:v>
      </x:c>
      <x:c r="Y308" s="120" t="n">
        <x:f>'Edge_Run'!V372</x:f>
        <x:v>1</x:v>
      </x:c>
      <x:c r="Z308" s="120" t="n">
        <x:f>Y308-X308</x:f>
        <x:v>0</x:v>
      </x:c>
      <x:c r="AA308" s="120" t="n">
        <x:f>1-V308</x:f>
        <x:v>0</x:v>
      </x:c>
      <x:c r="AB308" s="120" t="n">
        <x:f>1-W308</x:f>
        <x:v>0</x:v>
      </x:c>
      <x:c r="AC308" s="120" t="n">
        <x:f>'RGS_Ground_Run'!O372</x:f>
        <x:v>1.4896946836366012</x:v>
      </x:c>
      <x:c r="AD308" s="120" t="n">
        <x:f>'Edge_Run'!D372</x:f>
        <x:v>4.469084050909803</x:v>
      </x:c>
      <x:c r="AE308" s="120" t="n">
        <x:f>'RGS_Ground_Run'!D372</x:f>
        <x:v>300</x:v>
      </x:c>
      <x:c r="AF308" s="120" t="n">
        <x:f>'Edge_Run'!H372</x:f>
        <x:v>75</x:v>
      </x:c>
    </x:row>
    <x:row r="309">
      <x:c r="A309" s="120" t="n">
        <x:v>4</x:v>
      </x:c>
      <x:c r="B309" s="120" t="n">
        <x:v>8</x:v>
      </x:c>
      <x:c r="C309" s="120" t="n">
        <x:v>308</x:v>
      </x:c>
      <x:c r="D309" s="120" t="n">
        <x:v>1097</x:v>
      </x:c>
      <x:c r="E309" s="120" t="n">
        <x:v>1096</x:v>
      </x:c>
      <x:c r="F309" s="120" t="n">
        <x:v>0</x:v>
      </x:c>
      <x:c r="G309" s="120" t="str">
        <x:v>Normal</x:v>
      </x:c>
      <x:c r="H309" s="120" t="str">
        <x:v>Routine</x:v>
      </x:c>
      <x:c r="I309" s="120" t="n">
        <x:v>1</x:v>
      </x:c>
      <x:c r="J309" s="120" t="str">
        <x:v>CADC0894</x:v>
      </x:c>
      <x:c r="K309" s="120" t="n">
        <x:v>5</x:v>
      </x:c>
      <x:c r="L309" s="120" t="n">
        <x:v>273</x:v>
      </x:c>
      <x:c r="M309" s="120" t="n">
        <x:v>55</x:v>
      </x:c>
      <x:c r="N309" s="127" t="n">
        <x:v>0.7857142857142857</x:v>
      </x:c>
      <x:c r="O309" s="129" t="n">
        <x:f>'RGS_Ground_Run'!Q373</x:f>
        <x:v>34.705765590054966</x:v>
      </x:c>
      <x:c r="P309" s="129" t="n">
        <x:f>'Edge_Run'!O373</x:f>
        <x:v>38.077296770164935</x:v>
      </x:c>
      <x:c r="Q309" s="129" t="n">
        <x:f>O309-P309</x:f>
        <x:v>-3.3715311801099688</x:v>
      </x:c>
      <x:c r="R309" s="129" t="n">
        <x:f>'RGS_Ground_Run'!U373</x:f>
        <x:v>0</x:v>
      </x:c>
      <x:c r="S309" s="129" t="n">
        <x:f>'Edge_Run'!S373</x:f>
        <x:v>0</x:v>
      </x:c>
      <x:c r="T309" s="129" t="n">
        <x:f>'RGS_Ground_Run'!S373</x:f>
        <x:v>0</x:v>
      </x:c>
      <x:c r="U309" s="129" t="n">
        <x:f>'Edge_Run'!R373</x:f>
        <x:v>0</x:v>
      </x:c>
      <x:c r="V309" s="120" t="n">
        <x:f>'RGS_Ground_Run'!W373</x:f>
        <x:v>1</x:v>
      </x:c>
      <x:c r="W309" s="120" t="n">
        <x:f>'Edge_Run'!U373</x:f>
        <x:v>1</x:v>
      </x:c>
      <x:c r="X309" s="120" t="n">
        <x:f>'RGS_Ground_Run'!X373</x:f>
        <x:v>1</x:v>
      </x:c>
      <x:c r="Y309" s="120" t="n">
        <x:f>'Edge_Run'!V373</x:f>
        <x:v>1</x:v>
      </x:c>
      <x:c r="Z309" s="120" t="n">
        <x:f>Y309-X309</x:f>
        <x:v>0</x:v>
      </x:c>
      <x:c r="AA309" s="120" t="n">
        <x:f>1-V309</x:f>
        <x:v>0</x:v>
      </x:c>
      <x:c r="AB309" s="120" t="n">
        <x:f>1-W309</x:f>
        <x:v>0</x:v>
      </x:c>
      <x:c r="AC309" s="120" t="n">
        <x:f>'RGS_Ground_Run'!O373</x:f>
        <x:v>10.685765590054988</x:v>
      </x:c>
      <x:c r="AD309" s="120" t="n">
        <x:f>'Edge_Run'!D373</x:f>
        <x:v>32.05729677016497</x:v>
      </x:c>
      <x:c r="AE309" s="120" t="n">
        <x:f>'RGS_Ground_Run'!D373</x:f>
        <x:v>300</x:v>
      </x:c>
      <x:c r="AF309" s="120" t="n">
        <x:f>'Edge_Run'!H373</x:f>
        <x:v>75</x:v>
      </x:c>
    </x:row>
    <x:row r="310">
      <x:c r="A310" s="120" t="n">
        <x:v>4</x:v>
      </x:c>
      <x:c r="B310" s="120" t="n">
        <x:v>9</x:v>
      </x:c>
      <x:c r="C310" s="120" t="n">
        <x:v>309</x:v>
      </x:c>
      <x:c r="D310" s="120" t="n">
        <x:v>858</x:v>
      </x:c>
      <x:c r="E310" s="120" t="n">
        <x:v>857</x:v>
      </x:c>
      <x:c r="F310" s="120" t="n">
        <x:v>0</x:v>
      </x:c>
      <x:c r="G310" s="120" t="str">
        <x:v>Normal</x:v>
      </x:c>
      <x:c r="H310" s="120" t="str">
        <x:v>Routine</x:v>
      </x:c>
      <x:c r="I310" s="120" t="n">
        <x:v>1</x:v>
      </x:c>
      <x:c r="J310" s="120" t="str">
        <x:v>CADC0892</x:v>
      </x:c>
      <x:c r="K310" s="120" t="n">
        <x:v>1</x:v>
      </x:c>
      <x:c r="L310" s="120" t="n">
        <x:v>175</x:v>
      </x:c>
      <x:c r="M310" s="120" t="n">
        <x:v>176</x:v>
      </x:c>
      <x:c r="N310" s="127" t="n">
        <x:v>2.5142857142857142</x:v>
      </x:c>
      <x:c r="O310" s="129" t="n">
        <x:f>'RGS_Ground_Run'!Q374</x:f>
        <x:v>50.67981998263508</x:v>
      </x:c>
      <x:c r="P310" s="129" t="n">
        <x:f>'Edge_Run'!O374</x:f>
        <x:v>27.064996473025076</x:v>
      </x:c>
      <x:c r="Q310" s="129" t="n">
        <x:f>O310-P310</x:f>
        <x:v>23.614823509610005</x:v>
      </x:c>
      <x:c r="R310" s="129" t="n">
        <x:f>'RGS_Ground_Run'!U374</x:f>
        <x:v>21.044996473025094</x:v>
      </x:c>
      <x:c r="S310" s="129" t="n">
        <x:f>'Edge_Run'!S374</x:f>
        <x:v>4.200525944194965</x:v>
      </x:c>
      <x:c r="T310" s="129" t="n">
        <x:f>'RGS_Ground_Run'!S374</x:f>
        <x:v>21.044996473025094</x:v>
      </x:c>
      <x:c r="U310" s="129" t="n">
        <x:f>'Edge_Run'!R374</x:f>
        <x:v>4.200525944194965</x:v>
      </x:c>
      <x:c r="V310" s="120" t="n">
        <x:f>'RGS_Ground_Run'!W374</x:f>
        <x:v>1</x:v>
      </x:c>
      <x:c r="W310" s="120" t="n">
        <x:f>'Edge_Run'!U374</x:f>
        <x:v>1</x:v>
      </x:c>
      <x:c r="X310" s="120" t="n">
        <x:f>'RGS_Ground_Run'!X374</x:f>
        <x:v>1</x:v>
      </x:c>
      <x:c r="Y310" s="120" t="n">
        <x:f>'Edge_Run'!V374</x:f>
        <x:v>1</x:v>
      </x:c>
      <x:c r="Z310" s="120" t="n">
        <x:f>Y310-X310</x:f>
        <x:v>0</x:v>
      </x:c>
      <x:c r="AA310" s="120" t="n">
        <x:f>1-V310</x:f>
        <x:v>0</x:v>
      </x:c>
      <x:c r="AB310" s="120" t="n">
        <x:f>1-W310</x:f>
        <x:v>0</x:v>
      </x:c>
      <x:c r="AC310" s="120" t="n">
        <x:f>'RGS_Ground_Run'!O374</x:f>
        <x:v>5.614823509610031</x:v>
      </x:c>
      <x:c r="AD310" s="120" t="n">
        <x:f>'Edge_Run'!D374</x:f>
        <x:v>16.844470528830094</x:v>
      </x:c>
      <x:c r="AE310" s="120" t="n">
        <x:f>'RGS_Ground_Run'!D374</x:f>
        <x:v>300</x:v>
      </x:c>
      <x:c r="AF310" s="120" t="n">
        <x:f>'Edge_Run'!H374</x:f>
        <x:v>75</x:v>
      </x:c>
    </x:row>
    <x:row r="311">
      <x:c r="A311" s="120" t="n">
        <x:v>4</x:v>
      </x:c>
      <x:c r="B311" s="120" t="n">
        <x:v>10</x:v>
      </x:c>
      <x:c r="C311" s="120" t="n">
        <x:v>310</x:v>
      </x:c>
      <x:c r="D311" s="120" t="n">
        <x:v>966</x:v>
      </x:c>
      <x:c r="E311" s="120" t="n">
        <x:v>965</x:v>
      </x:c>
      <x:c r="F311" s="120" t="n">
        <x:v>0</x:v>
      </x:c>
      <x:c r="G311" s="120" t="str">
        <x:v>Normal</x:v>
      </x:c>
      <x:c r="H311" s="120" t="str">
        <x:v>Routine</x:v>
      </x:c>
      <x:c r="I311" s="120" t="n">
        <x:v>0</x:v>
      </x:c>
      <x:c r="J311" s="120" t="str">
        <x:v>CADC0892</x:v>
      </x:c>
      <x:c r="K311" s="120" t="n">
        <x:v>1</x:v>
      </x:c>
      <x:c r="L311" s="120" t="n">
        <x:v>277</x:v>
      </x:c>
      <x:c r="M311" s="120" t="n">
        <x:v>278</x:v>
      </x:c>
      <x:c r="N311" s="127" t="n">
        <x:v>3.9714285714285715</x:v>
      </x:c>
      <x:c r="O311" s="129" t="n">
        <x:f>'RGS_Ground_Run'!Q375</x:f>
        <x:v>39.776864923021094</x:v>
      </x:c>
      <x:c r="P311" s="129" t="n">
        <x:f>'Edge_Run'!O375</x:f>
        <x:v>23.952748084908535</x:v>
      </x:c>
      <x:c r="Q311" s="129" t="n">
        <x:f>O311-P311</x:f>
        <x:v>15.824116838112559</x:v>
      </x:c>
      <x:c r="R311" s="129" t="n">
        <x:f>'RGS_Ground_Run'!U375</x:f>
        <x:v>9.779282228051557</x:v>
      </x:c>
      <x:c r="S311" s="129" t="n">
        <x:f>'Edge_Run'!S375</x:f>
        <x:v>0</x:v>
      </x:c>
      <x:c r="T311" s="129" t="n">
        <x:f>'RGS_Ground_Run'!S375</x:f>
        <x:v>0</x:v>
      </x:c>
      <x:c r="U311" s="129" t="n">
        <x:f>'Edge_Run'!R375</x:f>
        <x:v>0</x:v>
      </x:c>
      <x:c r="V311" s="120" t="n">
        <x:f>'RGS_Ground_Run'!W375</x:f>
        <x:v>1</x:v>
      </x:c>
      <x:c r="W311" s="120" t="n">
        <x:f>'Edge_Run'!U375</x:f>
        <x:v>1</x:v>
      </x:c>
      <x:c r="X311" s="120" t="n">
        <x:f>'RGS_Ground_Run'!X375</x:f>
        <x:v>1</x:v>
      </x:c>
      <x:c r="Y311" s="120" t="n">
        <x:f>'Edge_Run'!V375</x:f>
        <x:v>1</x:v>
      </x:c>
      <x:c r="Z311" s="120" t="n">
        <x:f>Y311-X311</x:f>
        <x:v>0</x:v>
      </x:c>
      <x:c r="AA311" s="120" t="n">
        <x:f>1-V311</x:f>
        <x:v>0</x:v>
      </x:c>
      <x:c r="AB311" s="120" t="n">
        <x:f>1-W311</x:f>
        <x:v>0</x:v>
      </x:c>
      <x:c r="AC311" s="120" t="n">
        <x:f>'RGS_Ground_Run'!O375</x:f>
        <x:v>5.97758269496953</x:v>
      </x:c>
      <x:c r="AD311" s="120" t="n">
        <x:f>'Edge_Run'!D375</x:f>
        <x:v>17.93274808490859</x:v>
      </x:c>
      <x:c r="AE311" s="120" t="n">
        <x:f>'RGS_Ground_Run'!D375</x:f>
        <x:v>300</x:v>
      </x:c>
      <x:c r="AF311" s="120" t="n">
        <x:f>'Edge_Run'!H375</x:f>
        <x:v>75</x:v>
      </x:c>
    </x:row>
    <x:row r="312">
      <x:c r="A312" s="120" t="n">
        <x:v>4</x:v>
      </x:c>
      <x:c r="B312" s="120" t="n">
        <x:v>11</x:v>
      </x:c>
      <x:c r="C312" s="120" t="n">
        <x:v>311</x:v>
      </x:c>
      <x:c r="D312" s="120" t="n">
        <x:v>334</x:v>
      </x:c>
      <x:c r="E312" s="120" t="n">
        <x:v>333</x:v>
      </x:c>
      <x:c r="F312" s="120" t="n">
        <x:v>0</x:v>
      </x:c>
      <x:c r="G312" s="120" t="str">
        <x:v>Normal</x:v>
      </x:c>
      <x:c r="H312" s="120" t="str">
        <x:v>Routine</x:v>
      </x:c>
      <x:c r="I312" s="120" t="n">
        <x:v>1</x:v>
      </x:c>
      <x:c r="J312" s="120" t="str">
        <x:v>CADC0884</x:v>
      </x:c>
      <x:c r="K312" s="120" t="n">
        <x:v>5</x:v>
      </x:c>
      <x:c r="L312" s="120" t="n">
        <x:v>550</x:v>
      </x:c>
      <x:c r="M312" s="120" t="n">
        <x:v>111</x:v>
      </x:c>
      <x:c r="N312" s="127" t="n">
        <x:v>1.5857142857142856</x:v>
      </x:c>
      <x:c r="O312" s="129" t="n">
        <x:f>'RGS_Ground_Run'!Q376</x:f>
        <x:v>29.992645624651914</x:v>
      </x:c>
      <x:c r="P312" s="129" t="n">
        <x:f>'Edge_Run'!O376</x:f>
        <x:v>23.93793687395589</x:v>
      </x:c>
      <x:c r="Q312" s="129" t="n">
        <x:f>O312-P312</x:f>
        <x:v>6.054708750696022</x:v>
      </x:c>
      <x:c r="R312" s="129" t="n">
        <x:f>'RGS_Ground_Run'!U376</x:f>
        <x:v>0</x:v>
      </x:c>
      <x:c r="S312" s="129" t="n">
        <x:f>'Edge_Run'!S376</x:f>
        <x:v>0</x:v>
      </x:c>
      <x:c r="T312" s="129" t="n">
        <x:f>'RGS_Ground_Run'!S376</x:f>
        <x:v>0</x:v>
      </x:c>
      <x:c r="U312" s="129" t="n">
        <x:f>'Edge_Run'!R376</x:f>
        <x:v>0</x:v>
      </x:c>
      <x:c r="V312" s="120" t="n">
        <x:f>'RGS_Ground_Run'!W376</x:f>
        <x:v>1</x:v>
      </x:c>
      <x:c r="W312" s="120" t="n">
        <x:f>'Edge_Run'!U376</x:f>
        <x:v>1</x:v>
      </x:c>
      <x:c r="X312" s="120" t="n">
        <x:f>'RGS_Ground_Run'!X376</x:f>
        <x:v>1</x:v>
      </x:c>
      <x:c r="Y312" s="120" t="n">
        <x:f>'Edge_Run'!V376</x:f>
        <x:v>1</x:v>
      </x:c>
      <x:c r="Z312" s="120" t="n">
        <x:f>Y312-X312</x:f>
        <x:v>0</x:v>
      </x:c>
      <x:c r="AA312" s="120" t="n">
        <x:f>1-V312</x:f>
        <x:v>0</x:v>
      </x:c>
      <x:c r="AB312" s="120" t="n">
        <x:f>1-W312</x:f>
        <x:v>0</x:v>
      </x:c>
      <x:c r="AC312" s="120" t="n">
        <x:f>'RGS_Ground_Run'!O376</x:f>
        <x:v>5.97264562465197</x:v>
      </x:c>
      <x:c r="AD312" s="120" t="n">
        <x:f>'Edge_Run'!D376</x:f>
        <x:v>17.91793687395591</x:v>
      </x:c>
      <x:c r="AE312" s="120" t="n">
        <x:f>'RGS_Ground_Run'!D376</x:f>
        <x:v>300</x:v>
      </x:c>
      <x:c r="AF312" s="120" t="n">
        <x:f>'Edge_Run'!H376</x:f>
        <x:v>75</x:v>
      </x:c>
    </x:row>
    <x:row r="313">
      <x:c r="A313" s="120" t="n">
        <x:v>4</x:v>
      </x:c>
      <x:c r="B313" s="120" t="n">
        <x:v>12</x:v>
      </x:c>
      <x:c r="C313" s="120" t="n">
        <x:v>312</x:v>
      </x:c>
      <x:c r="D313" s="120" t="n">
        <x:v>317</x:v>
      </x:c>
      <x:c r="E313" s="120" t="n">
        <x:v>316</x:v>
      </x:c>
      <x:c r="F313" s="120" t="n">
        <x:v>1</x:v>
      </x:c>
      <x:c r="G313" s="120" t="str">
        <x:v>Anomalous</x:v>
      </x:c>
      <x:c r="H313" s="120" t="str">
        <x:v>Priority</x:v>
      </x:c>
      <x:c r="I313" s="120" t="n">
        <x:v>1</x:v>
      </x:c>
      <x:c r="J313" s="120" t="str">
        <x:v>CADC0874</x:v>
      </x:c>
      <x:c r="K313" s="120" t="n">
        <x:v>1</x:v>
      </x:c>
      <x:c r="L313" s="120" t="n">
        <x:v>671</x:v>
      </x:c>
      <x:c r="M313" s="120" t="n">
        <x:v>672</x:v>
      </x:c>
      <x:c r="N313" s="127" t="n">
        <x:v>9.6</x:v>
      </x:c>
      <x:c r="O313" s="129" t="n">
        <x:f>'RGS_Ground_Run'!Q377</x:f>
        <x:v>39.533759200715735</x:v>
      </x:c>
      <x:c r="P313" s="129" t="n">
        <x:f>'Edge_Run'!O377</x:f>
        <x:v>20.95051050148686</x:v>
      </x:c>
      <x:c r="Q313" s="129" t="n">
        <x:f>O313-P313</x:f>
        <x:v>18.583248699228875</x:v>
      </x:c>
      <x:c r="R313" s="129" t="n">
        <x:f>'RGS_Ground_Run'!U377</x:f>
        <x:v>15.01257362753097</x:v>
      </x:c>
      <x:c r="S313" s="129" t="n">
        <x:f>'Edge_Run'!S377</x:f>
        <x:v>13.426953781932525</x:v>
      </x:c>
      <x:c r="T313" s="129" t="n">
        <x:f>'RGS_Ground_Run'!S377</x:f>
        <x:v>0</x:v>
      </x:c>
      <x:c r="U313" s="129" t="n">
        <x:f>'Edge_Run'!R377</x:f>
        <x:v>0</x:v>
      </x:c>
      <x:c r="V313" s="120" t="n">
        <x:f>'RGS_Ground_Run'!W377</x:f>
        <x:v>1</x:v>
      </x:c>
      <x:c r="W313" s="120" t="n">
        <x:f>'Edge_Run'!U377</x:f>
        <x:v>1</x:v>
      </x:c>
      <x:c r="X313" s="120" t="n">
        <x:f>'RGS_Ground_Run'!X377</x:f>
        <x:v>1</x:v>
      </x:c>
      <x:c r="Y313" s="120" t="n">
        <x:f>'Edge_Run'!V377</x:f>
        <x:v>1</x:v>
      </x:c>
      <x:c r="Z313" s="120" t="n">
        <x:f>Y313-X313</x:f>
        <x:v>0</x:v>
      </x:c>
      <x:c r="AA313" s="120" t="n">
        <x:f>1-V313</x:f>
        <x:v>0</x:v>
      </x:c>
      <x:c r="AB313" s="120" t="n">
        <x:f>1-W313</x:f>
        <x:v>0</x:v>
      </x:c>
      <x:c r="AC313" s="120" t="n">
        <x:f>'RGS_Ground_Run'!O377</x:f>
        <x:v>0.50118557318478</x:v>
      </x:c>
      <x:c r="AD313" s="120" t="n">
        <x:f>'Edge_Run'!D377</x:f>
        <x:v>1.5035567195543398</x:v>
      </x:c>
      <x:c r="AE313" s="120" t="n">
        <x:f>'RGS_Ground_Run'!D377</x:f>
        <x:v>300</x:v>
      </x:c>
      <x:c r="AF313" s="120" t="n">
        <x:f>'Edge_Run'!H377</x:f>
        <x:v>75</x:v>
      </x:c>
    </x:row>
    <x:row r="314">
      <x:c r="A314" s="120" t="n">
        <x:v>4</x:v>
      </x:c>
      <x:c r="B314" s="120" t="n">
        <x:v>13</x:v>
      </x:c>
      <x:c r="C314" s="120" t="n">
        <x:v>313</x:v>
      </x:c>
      <x:c r="D314" s="120" t="n">
        <x:v>1461</x:v>
      </x:c>
      <x:c r="E314" s="120" t="n">
        <x:v>1460</x:v>
      </x:c>
      <x:c r="F314" s="120" t="n">
        <x:v>0</x:v>
      </x:c>
      <x:c r="G314" s="120" t="str">
        <x:v>Normal</x:v>
      </x:c>
      <x:c r="H314" s="120" t="str">
        <x:v>Routine</x:v>
      </x:c>
      <x:c r="I314" s="120" t="n">
        <x:v>0</x:v>
      </x:c>
      <x:c r="J314" s="120" t="str">
        <x:v>CADC0873</x:v>
      </x:c>
      <x:c r="K314" s="120" t="n">
        <x:v>5</x:v>
      </x:c>
      <x:c r="L314" s="120" t="n">
        <x:v>80</x:v>
      </x:c>
      <x:c r="M314" s="120" t="n">
        <x:v>17</x:v>
      </x:c>
      <x:c r="N314" s="127" t="n">
        <x:v>0.24285714285714285</x:v>
      </x:c>
      <x:c r="O314" s="129" t="n">
        <x:f>'RGS_Ground_Run'!Q378</x:f>
        <x:v>25.27911356785296</x:v>
      </x:c>
      <x:c r="P314" s="129" t="n">
        <x:f>'Edge_Run'!O378</x:f>
        <x:v>9.797340703558802</x:v>
      </x:c>
      <x:c r="Q314" s="129" t="n">
        <x:f>O314-P314</x:f>
        <x:v>15.481772864294157</x:v>
      </x:c>
      <x:c r="R314" s="129" t="n">
        <x:f>'RGS_Ground_Run'!U378</x:f>
        <x:v>0</x:v>
      </x:c>
      <x:c r="S314" s="129" t="n">
        <x:f>'Edge_Run'!S378</x:f>
        <x:v>0</x:v>
      </x:c>
      <x:c r="T314" s="129" t="n">
        <x:f>'RGS_Ground_Run'!S378</x:f>
        <x:v>0</x:v>
      </x:c>
      <x:c r="U314" s="129" t="n">
        <x:f>'Edge_Run'!R378</x:f>
        <x:v>0</x:v>
      </x:c>
      <x:c r="V314" s="120" t="n">
        <x:f>'RGS_Ground_Run'!W378</x:f>
        <x:v>1</x:v>
      </x:c>
      <x:c r="W314" s="120" t="n">
        <x:f>'Edge_Run'!U378</x:f>
        <x:v>1</x:v>
      </x:c>
      <x:c r="X314" s="120" t="n">
        <x:f>'RGS_Ground_Run'!X378</x:f>
        <x:v>1</x:v>
      </x:c>
      <x:c r="Y314" s="120" t="n">
        <x:f>'Edge_Run'!V378</x:f>
        <x:v>1</x:v>
      </x:c>
      <x:c r="Z314" s="120" t="n">
        <x:f>Y314-X314</x:f>
        <x:v>0</x:v>
      </x:c>
      <x:c r="AA314" s="120" t="n">
        <x:f>1-V314</x:f>
        <x:v>0</x:v>
      </x:c>
      <x:c r="AB314" s="120" t="n">
        <x:f>1-W314</x:f>
        <x:v>0</x:v>
      </x:c>
      <x:c r="AC314" s="120" t="n">
        <x:f>'RGS_Ground_Run'!O378</x:f>
        <x:v>1.2591135678529393</x:v>
      </x:c>
      <x:c r="AD314" s="120" t="n">
        <x:f>'Edge_Run'!D378</x:f>
        <x:v>3.777340703558818</x:v>
      </x:c>
      <x:c r="AE314" s="120" t="n">
        <x:f>'RGS_Ground_Run'!D378</x:f>
        <x:v>300</x:v>
      </x:c>
      <x:c r="AF314" s="120" t="n">
        <x:f>'Edge_Run'!H378</x:f>
        <x:v>75</x:v>
      </x:c>
    </x:row>
    <x:row r="315">
      <x:c r="A315" s="120" t="n">
        <x:v>4</x:v>
      </x:c>
      <x:c r="B315" s="120" t="n">
        <x:v>14</x:v>
      </x:c>
      <x:c r="C315" s="120" t="n">
        <x:v>314</x:v>
      </x:c>
      <x:c r="D315" s="120" t="n">
        <x:v>26</x:v>
      </x:c>
      <x:c r="E315" s="120" t="n">
        <x:v>25</x:v>
      </x:c>
      <x:c r="F315" s="120" t="n">
        <x:v>0</x:v>
      </x:c>
      <x:c r="G315" s="120" t="str">
        <x:v>Normal</x:v>
      </x:c>
      <x:c r="H315" s="120" t="str">
        <x:v>Routine</x:v>
      </x:c>
      <x:c r="I315" s="120" t="n">
        <x:v>1</x:v>
      </x:c>
      <x:c r="J315" s="120" t="str">
        <x:v>CADC0872</x:v>
      </x:c>
      <x:c r="K315" s="120" t="n">
        <x:v>1</x:v>
      </x:c>
      <x:c r="L315" s="120" t="n">
        <x:v>208</x:v>
      </x:c>
      <x:c r="M315" s="120" t="n">
        <x:v>209</x:v>
      </x:c>
      <x:c r="N315" s="127" t="n">
        <x:v>2.9857142857142858</x:v>
      </x:c>
      <x:c r="O315" s="129" t="n">
        <x:f>'RGS_Ground_Run'!Q379</x:f>
        <x:v>29.11103318814071</x:v>
      </x:c>
      <x:c r="P315" s="129" t="n">
        <x:f>'Edge_Run'!O379</x:f>
        <x:v>21.29309956442239</x:v>
      </x:c>
      <x:c r="Q315" s="129" t="n">
        <x:f>O315-P315</x:f>
        <x:v>7.817933623718318</x:v>
      </x:c>
      <x:c r="R315" s="129" t="n">
        <x:f>'RGS_Ground_Run'!U379</x:f>
        <x:v>0</x:v>
      </x:c>
      <x:c r="S315" s="129" t="n">
        <x:f>'Edge_Run'!S379</x:f>
        <x:v>0</x:v>
      </x:c>
      <x:c r="T315" s="129" t="n">
        <x:f>'RGS_Ground_Run'!S379</x:f>
        <x:v>0</x:v>
      </x:c>
      <x:c r="U315" s="129" t="n">
        <x:f>'Edge_Run'!R379</x:f>
        <x:v>0</x:v>
      </x:c>
      <x:c r="V315" s="120" t="n">
        <x:f>'RGS_Ground_Run'!W379</x:f>
        <x:v>1</x:v>
      </x:c>
      <x:c r="W315" s="120" t="n">
        <x:f>'Edge_Run'!U379</x:f>
        <x:v>1</x:v>
      </x:c>
      <x:c r="X315" s="120" t="n">
        <x:f>'RGS_Ground_Run'!X379</x:f>
        <x:v>1</x:v>
      </x:c>
      <x:c r="Y315" s="120" t="n">
        <x:f>'Edge_Run'!V379</x:f>
        <x:v>1</x:v>
      </x:c>
      <x:c r="Z315" s="120" t="n">
        <x:f>Y315-X315</x:f>
        <x:v>0</x:v>
      </x:c>
      <x:c r="AA315" s="120" t="n">
        <x:f>1-V315</x:f>
        <x:v>0</x:v>
      </x:c>
      <x:c r="AB315" s="120" t="n">
        <x:f>1-W315</x:f>
        <x:v>0</x:v>
      </x:c>
      <x:c r="AC315" s="120" t="n">
        <x:f>'RGS_Ground_Run'!O379</x:f>
        <x:v>5.091033188140838</x:v>
      </x:c>
      <x:c r="AD315" s="120" t="n">
        <x:f>'Edge_Run'!D379</x:f>
        <x:v>15.273099564422516</x:v>
      </x:c>
      <x:c r="AE315" s="120" t="n">
        <x:f>'RGS_Ground_Run'!D379</x:f>
        <x:v>300</x:v>
      </x:c>
      <x:c r="AF315" s="120" t="n">
        <x:f>'Edge_Run'!H379</x:f>
        <x:v>75</x:v>
      </x:c>
    </x:row>
    <x:row r="316">
      <x:c r="A316" s="120" t="n">
        <x:v>4</x:v>
      </x:c>
      <x:c r="B316" s="120" t="n">
        <x:v>15</x:v>
      </x:c>
      <x:c r="C316" s="120" t="n">
        <x:v>315</x:v>
      </x:c>
      <x:c r="D316" s="120" t="n">
        <x:v>1457</x:v>
      </x:c>
      <x:c r="E316" s="120" t="n">
        <x:v>1456</x:v>
      </x:c>
      <x:c r="F316" s="120" t="n">
        <x:v>0</x:v>
      </x:c>
      <x:c r="G316" s="120" t="str">
        <x:v>Normal</x:v>
      </x:c>
      <x:c r="H316" s="120" t="str">
        <x:v>Routine</x:v>
      </x:c>
      <x:c r="I316" s="120" t="n">
        <x:v>0</x:v>
      </x:c>
      <x:c r="J316" s="120" t="str">
        <x:v>CADC0873</x:v>
      </x:c>
      <x:c r="K316" s="120" t="n">
        <x:v>5</x:v>
      </x:c>
      <x:c r="L316" s="120" t="n">
        <x:v>70</x:v>
      </x:c>
      <x:c r="M316" s="120" t="n">
        <x:v>15</x:v>
      </x:c>
      <x:c r="N316" s="127" t="n">
        <x:v>0.21428571428571427</x:v>
      </x:c>
      <x:c r="O316" s="129" t="n">
        <x:f>'RGS_Ground_Run'!Q380</x:f>
        <x:v>37.15541080230264</x:v>
      </x:c>
      <x:c r="P316" s="129" t="n">
        <x:f>'Edge_Run'!O380</x:f>
        <x:v>16.1640256506912</x:v>
      </x:c>
      <x:c r="Q316" s="129" t="n">
        <x:f>O316-P316</x:f>
        <x:v>20.99138515161144</x:v>
      </x:c>
      <x:c r="R316" s="129" t="n">
        <x:f>'RGS_Ground_Run'!U380</x:f>
        <x:v>12.87092608626881</x:v>
      </x:c>
      <x:c r="S316" s="129" t="n">
        <x:f>'Edge_Run'!S380</x:f>
        <x:v>9.350571502589446</x:v>
      </x:c>
      <x:c r="T316" s="129" t="n">
        <x:f>'RGS_Ground_Run'!S380</x:f>
        <x:v>0</x:v>
      </x:c>
      <x:c r="U316" s="129" t="n">
        <x:f>'Edge_Run'!R380</x:f>
        <x:v>0</x:v>
      </x:c>
      <x:c r="V316" s="120" t="n">
        <x:f>'RGS_Ground_Run'!W380</x:f>
        <x:v>1</x:v>
      </x:c>
      <x:c r="W316" s="120" t="n">
        <x:f>'Edge_Run'!U380</x:f>
        <x:v>1</x:v>
      </x:c>
      <x:c r="X316" s="120" t="n">
        <x:f>'RGS_Ground_Run'!X380</x:f>
        <x:v>1</x:v>
      </x:c>
      <x:c r="Y316" s="120" t="n">
        <x:f>'Edge_Run'!V380</x:f>
        <x:v>1</x:v>
      </x:c>
      <x:c r="Z316" s="120" t="n">
        <x:f>Y316-X316</x:f>
        <x:v>0</x:v>
      </x:c>
      <x:c r="AA316" s="120" t="n">
        <x:f>1-V316</x:f>
        <x:v>0</x:v>
      </x:c>
      <x:c r="AB316" s="120" t="n">
        <x:f>1-W316</x:f>
        <x:v>0</x:v>
      </x:c>
      <x:c r="AC316" s="120" t="n">
        <x:f>'RGS_Ground_Run'!O380</x:f>
        <x:v>0.26448471603396023</x:v>
      </x:c>
      <x:c r="AD316" s="120" t="n">
        <x:f>'Edge_Run'!D380</x:f>
        <x:v>0.7934541481018806</x:v>
      </x:c>
      <x:c r="AE316" s="120" t="n">
        <x:f>'RGS_Ground_Run'!D380</x:f>
        <x:v>300</x:v>
      </x:c>
      <x:c r="AF316" s="120" t="n">
        <x:f>'Edge_Run'!H380</x:f>
        <x:v>75</x:v>
      </x:c>
    </x:row>
    <x:row r="317">
      <x:c r="A317" s="120" t="n">
        <x:v>4</x:v>
      </x:c>
      <x:c r="B317" s="120" t="n">
        <x:v>16</x:v>
      </x:c>
      <x:c r="C317" s="120" t="n">
        <x:v>316</x:v>
      </x:c>
      <x:c r="D317" s="120" t="n">
        <x:v>1077</x:v>
      </x:c>
      <x:c r="E317" s="120" t="n">
        <x:v>1076</x:v>
      </x:c>
      <x:c r="F317" s="120" t="n">
        <x:v>0</x:v>
      </x:c>
      <x:c r="G317" s="120" t="str">
        <x:v>Normal</x:v>
      </x:c>
      <x:c r="H317" s="120" t="str">
        <x:v>Routine</x:v>
      </x:c>
      <x:c r="I317" s="120" t="n">
        <x:v>1</x:v>
      </x:c>
      <x:c r="J317" s="120" t="str">
        <x:v>CADC0888</x:v>
      </x:c>
      <x:c r="K317" s="120" t="n">
        <x:v>5</x:v>
      </x:c>
      <x:c r="L317" s="120" t="n">
        <x:v>40</x:v>
      </x:c>
      <x:c r="M317" s="120" t="n">
        <x:v>9</x:v>
      </x:c>
      <x:c r="N317" s="127" t="n">
        <x:v>0.12857142857142856</x:v>
      </x:c>
      <x:c r="O317" s="129" t="n">
        <x:f>'RGS_Ground_Run'!Q381</x:f>
        <x:v>59.56602667978359</x:v>
      </x:c>
      <x:c r="P317" s="129" t="n">
        <x:f>'Edge_Run'!O381</x:f>
        <x:v>19.084954454689523</x:v>
      </x:c>
      <x:c r="Q317" s="129" t="n">
        <x:f>O317-P317</x:f>
        <x:v>40.48107222509407</x:v>
      </x:c>
      <x:c r="R317" s="129" t="n">
        <x:f>'RGS_Ground_Run'!U381</x:f>
        <x:v>33.79185489026713</x:v>
      </x:c>
      <x:c r="S317" s="129" t="n">
        <x:f>'Edge_Run'!S381</x:f>
        <x:v>7.802439086140112</x:v>
      </x:c>
      <x:c r="T317" s="129" t="n">
        <x:f>'RGS_Ground_Run'!S381</x:f>
        <x:v>0</x:v>
      </x:c>
      <x:c r="U317" s="129" t="n">
        <x:f>'Edge_Run'!R381</x:f>
        <x:v>0</x:v>
      </x:c>
      <x:c r="V317" s="120" t="n">
        <x:f>'RGS_Ground_Run'!W381</x:f>
        <x:v>1</x:v>
      </x:c>
      <x:c r="W317" s="120" t="n">
        <x:f>'Edge_Run'!U381</x:f>
        <x:v>1</x:v>
      </x:c>
      <x:c r="X317" s="120" t="n">
        <x:f>'RGS_Ground_Run'!X381</x:f>
        <x:v>1</x:v>
      </x:c>
      <x:c r="Y317" s="120" t="n">
        <x:f>'Edge_Run'!V381</x:f>
        <x:v>1</x:v>
      </x:c>
      <x:c r="Z317" s="120" t="n">
        <x:f>Y317-X317</x:f>
        <x:v>0</x:v>
      </x:c>
      <x:c r="AA317" s="120" t="n">
        <x:f>1-V317</x:f>
        <x:v>0</x:v>
      </x:c>
      <x:c r="AB317" s="120" t="n">
        <x:f>1-W317</x:f>
        <x:v>0</x:v>
      </x:c>
      <x:c r="AC317" s="120" t="n">
        <x:f>'RGS_Ground_Run'!O381</x:f>
        <x:v>1.7541717895164668</x:v>
      </x:c>
      <x:c r="AD317" s="120" t="n">
        <x:f>'Edge_Run'!D381</x:f>
        <x:v>5.2625153685494</x:v>
      </x:c>
      <x:c r="AE317" s="120" t="n">
        <x:f>'RGS_Ground_Run'!D381</x:f>
        <x:v>300</x:v>
      </x:c>
      <x:c r="AF317" s="120" t="n">
        <x:f>'Edge_Run'!H381</x:f>
        <x:v>75</x:v>
      </x:c>
    </x:row>
    <x:row r="318">
      <x:c r="A318" s="120" t="n">
        <x:v>4</x:v>
      </x:c>
      <x:c r="B318" s="120" t="n">
        <x:v>17</x:v>
      </x:c>
      <x:c r="C318" s="120" t="n">
        <x:v>317</x:v>
      </x:c>
      <x:c r="D318" s="120" t="n">
        <x:v>1798</x:v>
      </x:c>
      <x:c r="E318" s="120" t="n">
        <x:v>1797</x:v>
      </x:c>
      <x:c r="F318" s="120" t="n">
        <x:v>0</x:v>
      </x:c>
      <x:c r="G318" s="120" t="str">
        <x:v>Normal</x:v>
      </x:c>
      <x:c r="H318" s="120" t="str">
        <x:v>Routine</x:v>
      </x:c>
      <x:c r="I318" s="120" t="n">
        <x:v>1</x:v>
      </x:c>
      <x:c r="J318" s="120" t="str">
        <x:v>CADC0872</x:v>
      </x:c>
      <x:c r="K318" s="120" t="n">
        <x:v>5</x:v>
      </x:c>
      <x:c r="L318" s="120" t="n">
        <x:v>605</x:v>
      </x:c>
      <x:c r="M318" s="120" t="n">
        <x:v>122</x:v>
      </x:c>
      <x:c r="N318" s="127" t="n">
        <x:v>1.7428571428571429</x:v>
      </x:c>
      <x:c r="O318" s="129" t="n">
        <x:f>'RGS_Ground_Run'!Q382</x:f>
        <x:v>86.9904471199045</x:v>
      </x:c>
      <x:c r="P318" s="129" t="n">
        <x:f>'Edge_Run'!O382</x:f>
        <x:v>36.42597777602509</x:v>
      </x:c>
      <x:c r="Q318" s="129" t="n">
        <x:f>O318-P318</x:f>
        <x:v>50.56446934387941</x:v>
      </x:c>
      <x:c r="R318" s="129" t="n">
        <x:f>'RGS_Ground_Run'!U382</x:f>
        <x:v>53.88721633238106</x:v>
      </x:c>
      <x:c r="S318" s="129" t="n">
        <x:f>'Edge_Run'!S382</x:f>
        <x:v>3.156285413454725</x:v>
      </x:c>
      <x:c r="T318" s="129" t="n">
        <x:f>'RGS_Ground_Run'!S382</x:f>
        <x:v>0</x:v>
      </x:c>
      <x:c r="U318" s="129" t="n">
        <x:f>'Edge_Run'!R382</x:f>
        <x:v>0</x:v>
      </x:c>
      <x:c r="V318" s="120" t="n">
        <x:f>'RGS_Ground_Run'!W382</x:f>
        <x:v>1</x:v>
      </x:c>
      <x:c r="W318" s="120" t="n">
        <x:f>'Edge_Run'!U382</x:f>
        <x:v>1</x:v>
      </x:c>
      <x:c r="X318" s="120" t="n">
        <x:f>'RGS_Ground_Run'!X382</x:f>
        <x:v>1</x:v>
      </x:c>
      <x:c r="Y318" s="120" t="n">
        <x:f>'Edge_Run'!V382</x:f>
        <x:v>1</x:v>
      </x:c>
      <x:c r="Z318" s="120" t="n">
        <x:f>Y318-X318</x:f>
        <x:v>0</x:v>
      </x:c>
      <x:c r="AA318" s="120" t="n">
        <x:f>1-V318</x:f>
        <x:v>0</x:v>
      </x:c>
      <x:c r="AB318" s="120" t="n">
        <x:f>1-W318</x:f>
        <x:v>0</x:v>
      </x:c>
      <x:c r="AC318" s="120" t="n">
        <x:f>'RGS_Ground_Run'!O382</x:f>
        <x:v>9.083230787523464</x:v>
      </x:c>
      <x:c r="AD318" s="120" t="n">
        <x:f>'Edge_Run'!D382</x:f>
        <x:v>27.249692362570393</x:v>
      </x:c>
      <x:c r="AE318" s="120" t="n">
        <x:f>'RGS_Ground_Run'!D382</x:f>
        <x:v>300</x:v>
      </x:c>
      <x:c r="AF318" s="120" t="n">
        <x:f>'Edge_Run'!H382</x:f>
        <x:v>75</x:v>
      </x:c>
    </x:row>
    <x:row r="319">
      <x:c r="A319" s="120" t="n">
        <x:v>4</x:v>
      </x:c>
      <x:c r="B319" s="120" t="n">
        <x:v>18</x:v>
      </x:c>
      <x:c r="C319" s="120" t="n">
        <x:v>318</x:v>
      </x:c>
      <x:c r="D319" s="120" t="n">
        <x:v>384</x:v>
      </x:c>
      <x:c r="E319" s="120" t="n">
        <x:v>383</x:v>
      </x:c>
      <x:c r="F319" s="120" t="n">
        <x:v>0</x:v>
      </x:c>
      <x:c r="G319" s="120" t="str">
        <x:v>Normal</x:v>
      </x:c>
      <x:c r="H319" s="120" t="str">
        <x:v>Routine</x:v>
      </x:c>
      <x:c r="I319" s="120" t="n">
        <x:v>1</x:v>
      </x:c>
      <x:c r="J319" s="120" t="str">
        <x:v>CADC0884</x:v>
      </x:c>
      <x:c r="K319" s="120" t="n">
        <x:v>5</x:v>
      </x:c>
      <x:c r="L319" s="120" t="n">
        <x:v>390</x:v>
      </x:c>
      <x:c r="M319" s="120" t="n">
        <x:v>79</x:v>
      </x:c>
      <x:c r="N319" s="127" t="n">
        <x:v>1.1285714285714286</x:v>
      </x:c>
      <x:c r="O319" s="129" t="n">
        <x:f>'RGS_Ground_Run'!Q383</x:f>
        <x:v>90.65826562357051</x:v>
      </x:c>
      <x:c r="P319" s="129" t="n">
        <x:f>'Edge_Run'!O383</x:f>
        <x:v>31.03832181339726</x:v>
      </x:c>
      <x:c r="Q319" s="129" t="n">
        <x:f>O319-P319</x:f>
        <x:v>59.619943810173254</x:v>
      </x:c>
      <x:c r="R319" s="129" t="n">
        <x:f>'RGS_Ground_Run'!U383</x:f>
        <x:v>66.49956036975323</x:v>
      </x:c>
      <x:c r="S319" s="129" t="n">
        <x:f>'Edge_Run'!S383</x:f>
        <x:v>24.602206051945586</x:v>
      </x:c>
      <x:c r="T319" s="129" t="n">
        <x:f>'RGS_Ground_Run'!S383</x:f>
        <x:v>0</x:v>
      </x:c>
      <x:c r="U319" s="129" t="n">
        <x:f>'Edge_Run'!R383</x:f>
        <x:v>0</x:v>
      </x:c>
      <x:c r="V319" s="120" t="n">
        <x:f>'RGS_Ground_Run'!W383</x:f>
        <x:v>1</x:v>
      </x:c>
      <x:c r="W319" s="120" t="n">
        <x:f>'Edge_Run'!U383</x:f>
        <x:v>1</x:v>
      </x:c>
      <x:c r="X319" s="120" t="n">
        <x:f>'RGS_Ground_Run'!X383</x:f>
        <x:v>1</x:v>
      </x:c>
      <x:c r="Y319" s="120" t="n">
        <x:f>'Edge_Run'!V383</x:f>
        <x:v>1</x:v>
      </x:c>
      <x:c r="Z319" s="120" t="n">
        <x:f>Y319-X319</x:f>
        <x:v>0</x:v>
      </x:c>
      <x:c r="AA319" s="120" t="n">
        <x:f>1-V319</x:f>
        <x:v>0</x:v>
      </x:c>
      <x:c r="AB319" s="120" t="n">
        <x:f>1-W319</x:f>
        <x:v>0</x:v>
      </x:c>
      <x:c r="AC319" s="120" t="n">
        <x:f>'RGS_Ground_Run'!O383</x:f>
        <x:v>0.13870525381720342</x:v>
      </x:c>
      <x:c r="AD319" s="120" t="n">
        <x:f>'Edge_Run'!D383</x:f>
        <x:v>0.4161157614516102</x:v>
      </x:c>
      <x:c r="AE319" s="120" t="n">
        <x:f>'RGS_Ground_Run'!D383</x:f>
        <x:v>300</x:v>
      </x:c>
      <x:c r="AF319" s="120" t="n">
        <x:f>'Edge_Run'!H383</x:f>
        <x:v>75</x:v>
      </x:c>
    </x:row>
    <x:row r="320">
      <x:c r="A320" s="120" t="n">
        <x:v>4</x:v>
      </x:c>
      <x:c r="B320" s="120" t="n">
        <x:v>19</x:v>
      </x:c>
      <x:c r="C320" s="120" t="n">
        <x:v>319</x:v>
      </x:c>
      <x:c r="D320" s="120" t="n">
        <x:v>2007</x:v>
      </x:c>
      <x:c r="E320" s="120" t="n">
        <x:v>2006</x:v>
      </x:c>
      <x:c r="F320" s="120" t="n">
        <x:v>0</x:v>
      </x:c>
      <x:c r="G320" s="120" t="str">
        <x:v>Normal</x:v>
      </x:c>
      <x:c r="H320" s="120" t="str">
        <x:v>Routine</x:v>
      </x:c>
      <x:c r="I320" s="120" t="n">
        <x:v>1</x:v>
      </x:c>
      <x:c r="J320" s="120" t="str">
        <x:v>CADC0872</x:v>
      </x:c>
      <x:c r="K320" s="120" t="n">
        <x:v>5</x:v>
      </x:c>
      <x:c r="L320" s="120" t="n">
        <x:v>315</x:v>
      </x:c>
      <x:c r="M320" s="120" t="n">
        <x:v>64</x:v>
      </x:c>
      <x:c r="N320" s="127" t="n">
        <x:v>0.9142857142857143</x:v>
      </x:c>
      <x:c r="O320" s="129" t="n">
        <x:f>'RGS_Ground_Run'!Q384</x:f>
        <x:v>116.87623268692278</x:v>
      </x:c>
      <x:c r="P320" s="129" t="n">
        <x:f>'Edge_Run'!O384</x:f>
        <x:v>41.30637911207123</x:v>
      </x:c>
      <x:c r="Q320" s="129" t="n">
        <x:f>O320-P320</x:f>
        <x:v>75.56985357485155</x:v>
      </x:c>
      <x:c r="R320" s="129" t="n">
        <x:f>'RGS_Ground_Run'!U384</x:f>
        <x:v>86.08859807689646</x:v>
      </x:c>
      <x:c r="S320" s="129" t="n">
        <x:f>'Edge_Run'!S384</x:f>
        <x:v>14.983475281992241</x:v>
      </x:c>
      <x:c r="T320" s="129" t="n">
        <x:f>'RGS_Ground_Run'!S384</x:f>
        <x:v>0</x:v>
      </x:c>
      <x:c r="U320" s="129" t="n">
        <x:f>'Edge_Run'!R384</x:f>
        <x:v>0</x:v>
      </x:c>
      <x:c r="V320" s="120" t="n">
        <x:f>'RGS_Ground_Run'!W384</x:f>
        <x:v>1</x:v>
      </x:c>
      <x:c r="W320" s="120" t="n">
        <x:f>'Edge_Run'!U384</x:f>
        <x:v>1</x:v>
      </x:c>
      <x:c r="X320" s="120" t="n">
        <x:f>'RGS_Ground_Run'!X384</x:f>
        <x:v>1</x:v>
      </x:c>
      <x:c r="Y320" s="120" t="n">
        <x:f>'Edge_Run'!V384</x:f>
        <x:v>1</x:v>
      </x:c>
      <x:c r="Z320" s="120" t="n">
        <x:f>Y320-X320</x:f>
        <x:v>0</x:v>
      </x:c>
      <x:c r="AA320" s="120" t="n">
        <x:f>1-V320</x:f>
        <x:v>0</x:v>
      </x:c>
      <x:c r="AB320" s="120" t="n">
        <x:f>1-W320</x:f>
        <x:v>0</x:v>
      </x:c>
      <x:c r="AC320" s="120" t="n">
        <x:f>'RGS_Ground_Run'!O384</x:f>
        <x:v>6.767634610026319</x:v>
      </x:c>
      <x:c r="AD320" s="120" t="n">
        <x:f>'Edge_Run'!D384</x:f>
        <x:v>20.302903830078957</x:v>
      </x:c>
      <x:c r="AE320" s="120" t="n">
        <x:f>'RGS_Ground_Run'!D384</x:f>
        <x:v>300</x:v>
      </x:c>
      <x:c r="AF320" s="120" t="n">
        <x:f>'Edge_Run'!H384</x:f>
        <x:v>75</x:v>
      </x:c>
    </x:row>
    <x:row r="321">
      <x:c r="A321" s="120" t="n">
        <x:v>4</x:v>
      </x:c>
      <x:c r="B321" s="120" t="n">
        <x:v>20</x:v>
      </x:c>
      <x:c r="C321" s="120" t="n">
        <x:v>320</x:v>
      </x:c>
      <x:c r="D321" s="120" t="n">
        <x:v>1824</x:v>
      </x:c>
      <x:c r="E321" s="120" t="n">
        <x:v>1823</x:v>
      </x:c>
      <x:c r="F321" s="120" t="n">
        <x:v>0</x:v>
      </x:c>
      <x:c r="G321" s="120" t="str">
        <x:v>Normal</x:v>
      </x:c>
      <x:c r="H321" s="120" t="str">
        <x:v>Routine</x:v>
      </x:c>
      <x:c r="I321" s="120" t="n">
        <x:v>1</x:v>
      </x:c>
      <x:c r="J321" s="120" t="str">
        <x:v>CADC0872</x:v>
      </x:c>
      <x:c r="K321" s="120" t="n">
        <x:v>5</x:v>
      </x:c>
      <x:c r="L321" s="120" t="n">
        <x:v>95</x:v>
      </x:c>
      <x:c r="M321" s="120" t="n">
        <x:v>20</x:v>
      </x:c>
      <x:c r="N321" s="127" t="n">
        <x:v>0.2857142857142857</x:v>
      </x:c>
      <x:c r="O321" s="129" t="n">
        <x:f>'RGS_Ground_Run'!Q385</x:f>
        <x:v>101.48791057166295</x:v>
      </x:c>
      <x:c r="P321" s="129" t="n">
        <x:f>'Edge_Run'!O385</x:f>
        <x:v>20.224775828858128</x:v>
      </x:c>
      <x:c r="Q321" s="129" t="n">
        <x:f>O321-P321</x:f>
        <x:v>81.26313474280482</x:v>
      </x:c>
      <x:c r="R321" s="129" t="n">
        <x:f>'RGS_Ground_Run'!U385</x:f>
        <x:v>72.73298529537692</x:v>
      </x:c>
      <x:c r="S321" s="129" t="n">
        <x:f>'Edge_Run'!S385</x:f>
        <x:v>0</x:v>
      </x:c>
      <x:c r="T321" s="129" t="n">
        <x:f>'RGS_Ground_Run'!S385</x:f>
        <x:v>0</x:v>
      </x:c>
      <x:c r="U321" s="129" t="n">
        <x:f>'Edge_Run'!R385</x:f>
        <x:v>0</x:v>
      </x:c>
      <x:c r="V321" s="120" t="n">
        <x:f>'RGS_Ground_Run'!W385</x:f>
        <x:v>1</x:v>
      </x:c>
      <x:c r="W321" s="120" t="n">
        <x:f>'Edge_Run'!U385</x:f>
        <x:v>1</x:v>
      </x:c>
      <x:c r="X321" s="120" t="n">
        <x:f>'RGS_Ground_Run'!X385</x:f>
        <x:v>1</x:v>
      </x:c>
      <x:c r="Y321" s="120" t="n">
        <x:f>'Edge_Run'!V385</x:f>
        <x:v>1</x:v>
      </x:c>
      <x:c r="Z321" s="120" t="n">
        <x:f>Y321-X321</x:f>
        <x:v>0</x:v>
      </x:c>
      <x:c r="AA321" s="120" t="n">
        <x:f>1-V321</x:f>
        <x:v>0</x:v>
      </x:c>
      <x:c r="AB321" s="120" t="n">
        <x:f>1-W321</x:f>
        <x:v>0</x:v>
      </x:c>
      <x:c r="AC321" s="120" t="n">
        <x:f>'RGS_Ground_Run'!O385</x:f>
        <x:v>4.734925276286055</x:v>
      </x:c>
      <x:c r="AD321" s="120" t="n">
        <x:f>'Edge_Run'!D385</x:f>
        <x:v>14.204775828858164</x:v>
      </x:c>
      <x:c r="AE321" s="120" t="n">
        <x:f>'RGS_Ground_Run'!D385</x:f>
        <x:v>300</x:v>
      </x:c>
      <x:c r="AF321" s="120" t="n">
        <x:f>'Edge_Run'!H385</x:f>
        <x:v>75</x:v>
      </x:c>
    </x:row>
    <x:row r="322">
      <x:c r="A322" s="120" t="n">
        <x:v>4</x:v>
      </x:c>
      <x:c r="B322" s="120" t="n">
        <x:v>21</x:v>
      </x:c>
      <x:c r="C322" s="120" t="n">
        <x:v>321</x:v>
      </x:c>
      <x:c r="D322" s="120" t="n">
        <x:v>2040</x:v>
      </x:c>
      <x:c r="E322" s="120" t="n">
        <x:v>2039</x:v>
      </x:c>
      <x:c r="F322" s="120" t="n">
        <x:v>0</x:v>
      </x:c>
      <x:c r="G322" s="120" t="str">
        <x:v>Normal</x:v>
      </x:c>
      <x:c r="H322" s="120" t="str">
        <x:v>Routine</x:v>
      </x:c>
      <x:c r="I322" s="120" t="n">
        <x:v>1</x:v>
      </x:c>
      <x:c r="J322" s="120" t="str">
        <x:v>CADC0872</x:v>
      </x:c>
      <x:c r="K322" s="120" t="n">
        <x:v>5</x:v>
      </x:c>
      <x:c r="L322" s="120" t="n">
        <x:v>231</x:v>
      </x:c>
      <x:c r="M322" s="120" t="n">
        <x:v>47</x:v>
      </x:c>
      <x:c r="N322" s="127" t="n">
        <x:v>0.6714285714285714</x:v>
      </x:c>
      <x:c r="O322" s="129" t="n">
        <x:f>'RGS_Ground_Run'!Q386</x:f>
        <x:v>114.44757638201327</x:v>
      </x:c>
      <x:c r="P322" s="129" t="n">
        <x:f>'Edge_Run'!O386</x:f>
        <x:v>26.79423949387683</x:v>
      </x:c>
      <x:c r="Q322" s="129" t="n">
        <x:f>O322-P322</x:f>
        <x:v>87.65333688813644</x:v>
      </x:c>
      <x:c r="R322" s="129" t="n">
        <x:f>'RGS_Ground_Run'!U386</x:f>
        <x:v>83.98014009282224</x:v>
      </x:c>
      <x:c r="S322" s="129" t="n">
        <x:f>'Edge_Run'!S386</x:f>
        <x:v>1.4319306263034832</x:v>
      </x:c>
      <x:c r="T322" s="129" t="n">
        <x:f>'RGS_Ground_Run'!S386</x:f>
        <x:v>0</x:v>
      </x:c>
      <x:c r="U322" s="129" t="n">
        <x:f>'Edge_Run'!R386</x:f>
        <x:v>0</x:v>
      </x:c>
      <x:c r="V322" s="120" t="n">
        <x:f>'RGS_Ground_Run'!W386</x:f>
        <x:v>1</x:v>
      </x:c>
      <x:c r="W322" s="120" t="n">
        <x:f>'Edge_Run'!U386</x:f>
        <x:v>1</x:v>
      </x:c>
      <x:c r="X322" s="120" t="n">
        <x:f>'RGS_Ground_Run'!X386</x:f>
        <x:v>1</x:v>
      </x:c>
      <x:c r="Y322" s="120" t="n">
        <x:f>'Edge_Run'!V386</x:f>
        <x:v>1</x:v>
      </x:c>
      <x:c r="Z322" s="120" t="n">
        <x:f>Y322-X322</x:f>
        <x:v>0</x:v>
      </x:c>
      <x:c r="AA322" s="120" t="n">
        <x:f>1-V322</x:f>
        <x:v>0</x:v>
      </x:c>
      <x:c r="AB322" s="120" t="n">
        <x:f>1-W322</x:f>
        <x:v>0</x:v>
      </x:c>
      <x:c r="AC322" s="120" t="n">
        <x:f>'RGS_Ground_Run'!O386</x:f>
        <x:v>6.4474362891910975</x:v>
      </x:c>
      <x:c r="AD322" s="120" t="n">
        <x:f>'Edge_Run'!D386</x:f>
        <x:v>19.342308867573294</x:v>
      </x:c>
      <x:c r="AE322" s="120" t="n">
        <x:f>'RGS_Ground_Run'!D386</x:f>
        <x:v>300</x:v>
      </x:c>
      <x:c r="AF322" s="120" t="n">
        <x:f>'Edge_Run'!H386</x:f>
        <x:v>75</x:v>
      </x:c>
    </x:row>
    <x:row r="323">
      <x:c r="A323" s="120" t="n">
        <x:v>4</x:v>
      </x:c>
      <x:c r="B323" s="120" t="n">
        <x:v>22</x:v>
      </x:c>
      <x:c r="C323" s="120" t="n">
        <x:v>322</x:v>
      </x:c>
      <x:c r="D323" s="120" t="n">
        <x:v>1266</x:v>
      </x:c>
      <x:c r="E323" s="120" t="n">
        <x:v>1265</x:v>
      </x:c>
      <x:c r="F323" s="120" t="n">
        <x:v>0</x:v>
      </x:c>
      <x:c r="G323" s="120" t="str">
        <x:v>Normal</x:v>
      </x:c>
      <x:c r="H323" s="120" t="str">
        <x:v>Routine</x:v>
      </x:c>
      <x:c r="I323" s="120" t="n">
        <x:v>1</x:v>
      </x:c>
      <x:c r="J323" s="120" t="str">
        <x:v>CADC0873</x:v>
      </x:c>
      <x:c r="K323" s="120" t="n">
        <x:v>5</x:v>
      </x:c>
      <x:c r="L323" s="120" t="n">
        <x:v>235</x:v>
      </x:c>
      <x:c r="M323" s="120" t="n">
        <x:v>48</x:v>
      </x:c>
      <x:c r="N323" s="127" t="n">
        <x:v>0.6857142857142857</x:v>
      </x:c>
      <x:c r="O323" s="129" t="n">
        <x:f>'RGS_Ground_Run'!Q387</x:f>
        <x:v>64.99574963399596</x:v>
      </x:c>
      <x:c r="P323" s="129" t="n">
        <x:f>'Edge_Run'!O387</x:f>
        <x:v>21.67181428878689</x:v>
      </x:c>
      <x:c r="Q323" s="129" t="n">
        <x:f>O323-P323</x:f>
        <x:v>43.323935345209065</x:v>
      </x:c>
      <x:c r="R323" s="129" t="n">
        <x:f>'RGS_Ground_Run'!U387</x:f>
        <x:v>35.75847820440026</x:v>
      </x:c>
      <x:c r="S323" s="129" t="n">
        <x:f>'Edge_Run'!S387</x:f>
        <x:v>0</x:v>
      </x:c>
      <x:c r="T323" s="129" t="n">
        <x:f>'RGS_Ground_Run'!S387</x:f>
        <x:v>0</x:v>
      </x:c>
      <x:c r="U323" s="129" t="n">
        <x:f>'Edge_Run'!R387</x:f>
        <x:v>0</x:v>
      </x:c>
      <x:c r="V323" s="120" t="n">
        <x:f>'RGS_Ground_Run'!W387</x:f>
        <x:v>1</x:v>
      </x:c>
      <x:c r="W323" s="120" t="n">
        <x:f>'Edge_Run'!U387</x:f>
        <x:v>1</x:v>
      </x:c>
      <x:c r="X323" s="120" t="n">
        <x:f>'RGS_Ground_Run'!X387</x:f>
        <x:v>1</x:v>
      </x:c>
      <x:c r="Y323" s="120" t="n">
        <x:f>'Edge_Run'!V387</x:f>
        <x:v>1</x:v>
      </x:c>
      <x:c r="Z323" s="120" t="n">
        <x:f>Y323-X323</x:f>
        <x:v>0</x:v>
      </x:c>
      <x:c r="AA323" s="120" t="n">
        <x:f>1-V323</x:f>
        <x:v>0</x:v>
      </x:c>
      <x:c r="AB323" s="120" t="n">
        <x:f>1-W323</x:f>
        <x:v>0</x:v>
      </x:c>
      <x:c r="AC323" s="120" t="n">
        <x:f>'RGS_Ground_Run'!O387</x:f>
        <x:v>5.217271429595658</x:v>
      </x:c>
      <x:c r="AD323" s="120" t="n">
        <x:f>'Edge_Run'!D387</x:f>
        <x:v>15.651814288786973</x:v>
      </x:c>
      <x:c r="AE323" s="120" t="n">
        <x:f>'RGS_Ground_Run'!D387</x:f>
        <x:v>300</x:v>
      </x:c>
      <x:c r="AF323" s="120" t="n">
        <x:f>'Edge_Run'!H387</x:f>
        <x:v>75</x:v>
      </x:c>
    </x:row>
    <x:row r="324">
      <x:c r="A324" s="120" t="n">
        <x:v>4</x:v>
      </x:c>
      <x:c r="B324" s="120" t="n">
        <x:v>23</x:v>
      </x:c>
      <x:c r="C324" s="120" t="n">
        <x:v>323</x:v>
      </x:c>
      <x:c r="D324" s="120" t="n">
        <x:v>1278</x:v>
      </x:c>
      <x:c r="E324" s="120" t="n">
        <x:v>1277</x:v>
      </x:c>
      <x:c r="F324" s="120" t="n">
        <x:v>0</x:v>
      </x:c>
      <x:c r="G324" s="120" t="str">
        <x:v>Normal</x:v>
      </x:c>
      <x:c r="H324" s="120" t="str">
        <x:v>Routine</x:v>
      </x:c>
      <x:c r="I324" s="120" t="n">
        <x:v>1</x:v>
      </x:c>
      <x:c r="J324" s="120" t="str">
        <x:v>CADC0873</x:v>
      </x:c>
      <x:c r="K324" s="120" t="n">
        <x:v>5</x:v>
      </x:c>
      <x:c r="L324" s="120" t="n">
        <x:v>250</x:v>
      </x:c>
      <x:c r="M324" s="120" t="n">
        <x:v>51</x:v>
      </x:c>
      <x:c r="N324" s="127" t="n">
        <x:v>0.7285714285714285</x:v>
      </x:c>
      <x:c r="O324" s="129" t="n">
        <x:f>'RGS_Ground_Run'!Q388</x:f>
        <x:v>215.85387895884128</x:v>
      </x:c>
      <x:c r="P324" s="129" t="n">
        <x:f>'Edge_Run'!O388</x:f>
        <x:v>16.02045258705425</x:v>
      </x:c>
      <x:c r="Q324" s="129" t="n">
        <x:f>O324-P324</x:f>
        <x:v>199.83342637178703</x:v>
      </x:c>
      <x:c r="R324" s="129" t="n">
        <x:f>'RGS_Ground_Run'!U388</x:f>
        <x:v>190.44578119310995</x:v>
      </x:c>
      <x:c r="S324" s="129" t="n">
        <x:f>'Edge_Run'!S388</x:f>
        <x:v>5.8361592898600065</x:v>
      </x:c>
      <x:c r="T324" s="129" t="n">
        <x:f>'RGS_Ground_Run'!S388</x:f>
        <x:v>142.33866469044233</x:v>
      </x:c>
      <x:c r="U324" s="129" t="n">
        <x:f>'Edge_Run'!R388</x:f>
        <x:v>0</x:v>
      </x:c>
      <x:c r="V324" s="120" t="n">
        <x:f>'RGS_Ground_Run'!W388</x:f>
        <x:v>1</x:v>
      </x:c>
      <x:c r="W324" s="120" t="n">
        <x:f>'Edge_Run'!U388</x:f>
        <x:v>1</x:v>
      </x:c>
      <x:c r="X324" s="120" t="n">
        <x:f>'RGS_Ground_Run'!X388</x:f>
        <x:v>0</x:v>
      </x:c>
      <x:c r="Y324" s="120" t="n">
        <x:f>'Edge_Run'!V388</x:f>
        <x:v>1</x:v>
      </x:c>
      <x:c r="Z324" s="120" t="n">
        <x:f>Y324-X324</x:f>
        <x:v>1</x:v>
      </x:c>
      <x:c r="AA324" s="120" t="n">
        <x:f>1-V324</x:f>
        <x:v>0</x:v>
      </x:c>
      <x:c r="AB324" s="120" t="n">
        <x:f>1-W324</x:f>
        <x:v>0</x:v>
      </x:c>
      <x:c r="AC324" s="120" t="n">
        <x:f>'RGS_Ground_Run'!O388</x:f>
        <x:v>1.3880977657314235</x:v>
      </x:c>
      <x:c r="AD324" s="120" t="n">
        <x:f>'Edge_Run'!D388</x:f>
        <x:v>4.164293297194271</x:v>
      </x:c>
      <x:c r="AE324" s="120" t="n">
        <x:f>'RGS_Ground_Run'!D388</x:f>
        <x:v>300</x:v>
      </x:c>
      <x:c r="AF324" s="120" t="n">
        <x:f>'Edge_Run'!H388</x:f>
        <x:v>75</x:v>
      </x:c>
    </x:row>
    <x:row r="325">
      <x:c r="A325" s="120" t="n">
        <x:v>4</x:v>
      </x:c>
      <x:c r="B325" s="120" t="n">
        <x:v>24</x:v>
      </x:c>
      <x:c r="C325" s="120" t="n">
        <x:v>324</x:v>
      </x:c>
      <x:c r="D325" s="120" t="n">
        <x:v>831</x:v>
      </x:c>
      <x:c r="E325" s="120" t="n">
        <x:v>830</x:v>
      </x:c>
      <x:c r="F325" s="120" t="n">
        <x:v>0</x:v>
      </x:c>
      <x:c r="G325" s="120" t="str">
        <x:v>Normal</x:v>
      </x:c>
      <x:c r="H325" s="120" t="str">
        <x:v>Routine</x:v>
      </x:c>
      <x:c r="I325" s="120" t="n">
        <x:v>1</x:v>
      </x:c>
      <x:c r="J325" s="120" t="str">
        <x:v>CADC0892</x:v>
      </x:c>
      <x:c r="K325" s="120" t="n">
        <x:v>1</x:v>
      </x:c>
      <x:c r="L325" s="120" t="n">
        <x:v>211</x:v>
      </x:c>
      <x:c r="M325" s="120" t="n">
        <x:v>212</x:v>
      </x:c>
      <x:c r="N325" s="127" t="n">
        <x:v>3.0285714285714285</x:v>
      </x:c>
      <x:c r="O325" s="129" t="n">
        <x:f>'RGS_Ground_Run'!Q389</x:f>
        <x:v>237.60199889851242</x:v>
      </x:c>
      <x:c r="P325" s="129" t="n">
        <x:f>'Edge_Run'!O389</x:f>
        <x:v>21.103555282965317</x:v>
      </x:c>
      <x:c r="Q325" s="129" t="n">
        <x:f>O325-P325</x:f>
        <x:v>216.4984436155471</x:v>
      </x:c>
      <x:c r="R325" s="129" t="n">
        <x:f>'RGS_Ground_Run'!U389</x:f>
        <x:v>213.52888388902102</x:v>
      </x:c>
      <x:c r="S325" s="129" t="n">
        <x:f>'Edge_Run'!S389</x:f>
        <x:v>14.924210254490845</x:v>
      </x:c>
      <x:c r="T325" s="129" t="n">
        <x:f>'RGS_Ground_Run'!S389</x:f>
        <x:v>0</x:v>
      </x:c>
      <x:c r="U325" s="129" t="n">
        <x:f>'Edge_Run'!R389</x:f>
        <x:v>0</x:v>
      </x:c>
      <x:c r="V325" s="120" t="n">
        <x:f>'RGS_Ground_Run'!W389</x:f>
        <x:v>1</x:v>
      </x:c>
      <x:c r="W325" s="120" t="n">
        <x:f>'Edge_Run'!U389</x:f>
        <x:v>1</x:v>
      </x:c>
      <x:c r="X325" s="120" t="n">
        <x:f>'RGS_Ground_Run'!X389</x:f>
        <x:v>0</x:v>
      </x:c>
      <x:c r="Y325" s="120" t="n">
        <x:f>'Edge_Run'!V389</x:f>
        <x:v>1</x:v>
      </x:c>
      <x:c r="Z325" s="120" t="n">
        <x:f>Y325-X325</x:f>
        <x:v>1</x:v>
      </x:c>
      <x:c r="AA325" s="120" t="n">
        <x:f>1-V325</x:f>
        <x:v>0</x:v>
      </x:c>
      <x:c r="AB325" s="120" t="n">
        <x:f>1-W325</x:f>
        <x:v>0</x:v>
      </x:c>
      <x:c r="AC325" s="120" t="n">
        <x:f>'RGS_Ground_Run'!O389</x:f>
        <x:v>0.05311500949150388</x:v>
      </x:c>
      <x:c r="AD325" s="120" t="n">
        <x:f>'Edge_Run'!D389</x:f>
        <x:v>0.15934502847451162</x:v>
      </x:c>
      <x:c r="AE325" s="120" t="n">
        <x:f>'RGS_Ground_Run'!D389</x:f>
        <x:v>300</x:v>
      </x:c>
      <x:c r="AF325" s="120" t="n">
        <x:f>'Edge_Run'!H389</x:f>
        <x:v>75</x:v>
      </x:c>
    </x:row>
    <x:row r="326">
      <x:c r="A326" s="120" t="n">
        <x:v>4</x:v>
      </x:c>
      <x:c r="B326" s="120" t="n">
        <x:v>25</x:v>
      </x:c>
      <x:c r="C326" s="120" t="n">
        <x:v>325</x:v>
      </x:c>
      <x:c r="D326" s="120" t="n">
        <x:v>324</x:v>
      </x:c>
      <x:c r="E326" s="120" t="n">
        <x:v>323</x:v>
      </x:c>
      <x:c r="F326" s="120" t="n">
        <x:v>0</x:v>
      </x:c>
      <x:c r="G326" s="120" t="str">
        <x:v>Normal</x:v>
      </x:c>
      <x:c r="H326" s="120" t="str">
        <x:v>Routine</x:v>
      </x:c>
      <x:c r="I326" s="120" t="n">
        <x:v>1</x:v>
      </x:c>
      <x:c r="J326" s="120" t="str">
        <x:v>CADC0874</x:v>
      </x:c>
      <x:c r="K326" s="120" t="n">
        <x:v>1</x:v>
      </x:c>
      <x:c r="L326" s="120" t="n">
        <x:v>779</x:v>
      </x:c>
      <x:c r="M326" s="120" t="n">
        <x:v>780</x:v>
      </x:c>
      <x:c r="N326" s="127" t="n">
        <x:v>11.142857142857142</x:v>
      </x:c>
      <x:c r="O326" s="129" t="n">
        <x:f>'RGS_Ground_Run'!Q390</x:f>
        <x:v>235.52777439090073</x:v>
      </x:c>
      <x:c r="P326" s="129" t="n">
        <x:f>'Edge_Run'!O390</x:f>
        <x:v>20.498860122254428</x:v>
      </x:c>
      <x:c r="Q326" s="129" t="n">
        <x:f>O326-P326</x:f>
        <x:v>215.0289142686463</x:v>
      </x:c>
      <x:c r="R326" s="129" t="n">
        <x:f>'RGS_Ground_Run'!U390</x:f>
        <x:v>206.6814876834826</x:v>
      </x:c>
      <x:c r="S326" s="129" t="n">
        <x:f>'Edge_Run'!S390</x:f>
        <x:v>0</x:v>
      </x:c>
      <x:c r="T326" s="129" t="n">
        <x:f>'RGS_Ground_Run'!S390</x:f>
        <x:v>0</x:v>
      </x:c>
      <x:c r="U326" s="129" t="n">
        <x:f>'Edge_Run'!R390</x:f>
        <x:v>0</x:v>
      </x:c>
      <x:c r="V326" s="120" t="n">
        <x:f>'RGS_Ground_Run'!W390</x:f>
        <x:v>1</x:v>
      </x:c>
      <x:c r="W326" s="120" t="n">
        <x:f>'Edge_Run'!U390</x:f>
        <x:v>1</x:v>
      </x:c>
      <x:c r="X326" s="120" t="n">
        <x:f>'RGS_Ground_Run'!X390</x:f>
        <x:v>0</x:v>
      </x:c>
      <x:c r="Y326" s="120" t="n">
        <x:f>'Edge_Run'!V390</x:f>
        <x:v>1</x:v>
      </x:c>
      <x:c r="Z326" s="120" t="n">
        <x:f>Y326-X326</x:f>
        <x:v>1</x:v>
      </x:c>
      <x:c r="AA326" s="120" t="n">
        <x:f>1-V326</x:f>
        <x:v>0</x:v>
      </x:c>
      <x:c r="AB326" s="120" t="n">
        <x:f>1-W326</x:f>
        <x:v>0</x:v>
      </x:c>
      <x:c r="AC326" s="120" t="n">
        <x:f>'RGS_Ground_Run'!O390</x:f>
        <x:v>4.826286707418134</x:v>
      </x:c>
      <x:c r="AD326" s="120" t="n">
        <x:f>'Edge_Run'!D390</x:f>
        <x:v>14.478860122254403</x:v>
      </x:c>
      <x:c r="AE326" s="120" t="n">
        <x:f>'RGS_Ground_Run'!D390</x:f>
        <x:v>300</x:v>
      </x:c>
      <x:c r="AF326" s="120" t="n">
        <x:f>'Edge_Run'!H390</x:f>
        <x:v>75</x:v>
      </x:c>
    </x:row>
    <x:row r="327">
      <x:c r="A327" s="120" t="n">
        <x:v>4</x:v>
      </x:c>
      <x:c r="B327" s="120" t="n">
        <x:v>26</x:v>
      </x:c>
      <x:c r="C327" s="120" t="n">
        <x:v>326</x:v>
      </x:c>
      <x:c r="D327" s="120" t="n">
        <x:v>463</x:v>
      </x:c>
      <x:c r="E327" s="120" t="n">
        <x:v>462</x:v>
      </x:c>
      <x:c r="F327" s="120" t="n">
        <x:v>0</x:v>
      </x:c>
      <x:c r="G327" s="120" t="str">
        <x:v>Normal</x:v>
      </x:c>
      <x:c r="H327" s="120" t="str">
        <x:v>Routine</x:v>
      </x:c>
      <x:c r="I327" s="120" t="n">
        <x:v>1</x:v>
      </x:c>
      <x:c r="J327" s="120" t="str">
        <x:v>CADC0873</x:v>
      </x:c>
      <x:c r="K327" s="120" t="n">
        <x:v>1</x:v>
      </x:c>
      <x:c r="L327" s="120" t="n">
        <x:v>215</x:v>
      </x:c>
      <x:c r="M327" s="120" t="n">
        <x:v>216</x:v>
      </x:c>
      <x:c r="N327" s="127" t="n">
        <x:v>3.085714285714286</x:v>
      </x:c>
      <x:c r="O327" s="129" t="n">
        <x:f>'RGS_Ground_Run'!Q391</x:f>
        <x:v>246.25350921977133</x:v>
      </x:c>
      <x:c r="P327" s="129" t="n">
        <x:f>'Edge_Run'!O391</x:f>
        <x:v>138.89473407563924</x:v>
      </x:c>
      <x:c r="Q327" s="129" t="n">
        <x:f>O327-P327</x:f>
        <x:v>107.3587751441321</x:v>
      </x:c>
      <x:c r="R327" s="129" t="n">
        <x:f>'RGS_Ground_Run'!U391</x:f>
        <x:v>204.9347340756392</x:v>
      </x:c>
      <x:c r="S327" s="129" t="n">
        <x:f>'Edge_Run'!S391</x:f>
        <x:v>80.9784086432428</x:v>
      </x:c>
      <x:c r="T327" s="129" t="n">
        <x:f>'RGS_Ground_Run'!S391</x:f>
        <x:v>0</x:v>
      </x:c>
      <x:c r="U327" s="129" t="n">
        <x:f>'Edge_Run'!R391</x:f>
        <x:v>80.9784086432428</x:v>
      </x:c>
      <x:c r="V327" s="120" t="n">
        <x:f>'RGS_Ground_Run'!W391</x:f>
        <x:v>1</x:v>
      </x:c>
      <x:c r="W327" s="120" t="n">
        <x:f>'Edge_Run'!U391</x:f>
        <x:v>1</x:v>
      </x:c>
      <x:c r="X327" s="120" t="n">
        <x:f>'RGS_Ground_Run'!X391</x:f>
        <x:v>0</x:v>
      </x:c>
      <x:c r="Y327" s="120" t="n">
        <x:f>'Edge_Run'!V391</x:f>
        <x:v>0</x:v>
      </x:c>
      <x:c r="Z327" s="120" t="n">
        <x:f>Y327-X327</x:f>
        <x:v>0</x:v>
      </x:c>
      <x:c r="AA327" s="120" t="n">
        <x:f>1-V327</x:f>
        <x:v>0</x:v>
      </x:c>
      <x:c r="AB327" s="120" t="n">
        <x:f>1-W327</x:f>
        <x:v>0</x:v>
      </x:c>
      <x:c r="AC327" s="120" t="n">
        <x:f>'RGS_Ground_Run'!O391</x:f>
        <x:v>17.298775144132176</x:v>
      </x:c>
      <x:c r="AD327" s="120" t="n">
        <x:f>'Edge_Run'!D391</x:f>
        <x:v>51.89632543239652</x:v>
      </x:c>
      <x:c r="AE327" s="120" t="n">
        <x:f>'RGS_Ground_Run'!D391</x:f>
        <x:v>300</x:v>
      </x:c>
      <x:c r="AF327" s="120" t="n">
        <x:f>'Edge_Run'!H391</x:f>
        <x:v>75</x:v>
      </x:c>
    </x:row>
    <x:row r="328">
      <x:c r="A328" s="120" t="n">
        <x:v>4</x:v>
      </x:c>
      <x:c r="B328" s="120" t="n">
        <x:v>27</x:v>
      </x:c>
      <x:c r="C328" s="120" t="n">
        <x:v>327</x:v>
      </x:c>
      <x:c r="D328" s="120" t="n">
        <x:v>1381</x:v>
      </x:c>
      <x:c r="E328" s="120" t="n">
        <x:v>1380</x:v>
      </x:c>
      <x:c r="F328" s="120" t="n">
        <x:v>0</x:v>
      </x:c>
      <x:c r="G328" s="120" t="str">
        <x:v>Normal</x:v>
      </x:c>
      <x:c r="H328" s="120" t="str">
        <x:v>Routine</x:v>
      </x:c>
      <x:c r="I328" s="120" t="n">
        <x:v>1</x:v>
      </x:c>
      <x:c r="J328" s="120" t="str">
        <x:v>CADC0873</x:v>
      </x:c>
      <x:c r="K328" s="120" t="n">
        <x:v>5</x:v>
      </x:c>
      <x:c r="L328" s="120" t="n">
        <x:v>95</x:v>
      </x:c>
      <x:c r="M328" s="120" t="n">
        <x:v>20</x:v>
      </x:c>
      <x:c r="N328" s="127" t="n">
        <x:v>0.2857142857142857</x:v>
      </x:c>
      <x:c r="O328" s="129" t="n">
        <x:f>'RGS_Ground_Run'!Q392</x:f>
        <x:v>148.17848837900942</x:v>
      </x:c>
      <x:c r="P328" s="129" t="n">
        <x:f>'Edge_Run'!O392</x:f>
        <x:v>37.21906070348882</x:v>
      </x:c>
      <x:c r="Q328" s="129" t="n">
        <x:f>O328-P328</x:f>
        <x:v>110.9594276755206</x:v>
      </x:c>
      <x:c r="R328" s="129" t="n">
        <x:f>'RGS_Ground_Run'!U392</x:f>
        <x:v>121.25906070348879</x:v>
      </x:c>
      <x:c r="S328" s="129" t="n">
        <x:f>'Edge_Run'!S392</x:f>
        <x:v>22.5007776769271</x:v>
      </x:c>
      <x:c r="T328" s="129" t="n">
        <x:f>'RGS_Ground_Run'!S392</x:f>
        <x:v>0</x:v>
      </x:c>
      <x:c r="U328" s="129" t="n">
        <x:f>'Edge_Run'!R392</x:f>
        <x:v>0</x:v>
      </x:c>
      <x:c r="V328" s="120" t="n">
        <x:f>'RGS_Ground_Run'!W392</x:f>
        <x:v>1</x:v>
      </x:c>
      <x:c r="W328" s="120" t="n">
        <x:f>'Edge_Run'!U392</x:f>
        <x:v>1</x:v>
      </x:c>
      <x:c r="X328" s="120" t="n">
        <x:f>'RGS_Ground_Run'!X392</x:f>
        <x:v>0</x:v>
      </x:c>
      <x:c r="Y328" s="120" t="n">
        <x:f>'Edge_Run'!V392</x:f>
        <x:v>1</x:v>
      </x:c>
      <x:c r="Z328" s="120" t="n">
        <x:f>Y328-X328</x:f>
        <x:v>1</x:v>
      </x:c>
      <x:c r="AA328" s="120" t="n">
        <x:f>1-V328</x:f>
        <x:v>0</x:v>
      </x:c>
      <x:c r="AB328" s="120" t="n">
        <x:f>1-W328</x:f>
        <x:v>0</x:v>
      </x:c>
      <x:c r="AC328" s="120" t="n">
        <x:f>'RGS_Ground_Run'!O392</x:f>
        <x:v>2.899427675520595</x:v>
      </x:c>
      <x:c r="AD328" s="120" t="n">
        <x:f>'Edge_Run'!D392</x:f>
        <x:v>8.698283026561786</x:v>
      </x:c>
      <x:c r="AE328" s="120" t="n">
        <x:f>'RGS_Ground_Run'!D392</x:f>
        <x:v>300</x:v>
      </x:c>
      <x:c r="AF328" s="120" t="n">
        <x:f>'Edge_Run'!H392</x:f>
        <x:v>75</x:v>
      </x:c>
    </x:row>
    <x:row r="329">
      <x:c r="A329" s="120" t="n">
        <x:v>4</x:v>
      </x:c>
      <x:c r="B329" s="120" t="n">
        <x:v>28</x:v>
      </x:c>
      <x:c r="C329" s="120" t="n">
        <x:v>328</x:v>
      </x:c>
      <x:c r="D329" s="120" t="n">
        <x:v>307</x:v>
      </x:c>
      <x:c r="E329" s="120" t="n">
        <x:v>306</x:v>
      </x:c>
      <x:c r="F329" s="120" t="n">
        <x:v>1</x:v>
      </x:c>
      <x:c r="G329" s="120" t="str">
        <x:v>Anomalous</x:v>
      </x:c>
      <x:c r="H329" s="120" t="str">
        <x:v>Priority</x:v>
      </x:c>
      <x:c r="I329" s="120" t="n">
        <x:v>0</x:v>
      </x:c>
      <x:c r="J329" s="120" t="str">
        <x:v>CADC0874</x:v>
      </x:c>
      <x:c r="K329" s="120" t="n">
        <x:v>1</x:v>
      </x:c>
      <x:c r="L329" s="120" t="n">
        <x:v>609</x:v>
      </x:c>
      <x:c r="M329" s="120" t="n">
        <x:v>610</x:v>
      </x:c>
      <x:c r="N329" s="127" t="n">
        <x:v>8.714285714285714</x:v>
      </x:c>
      <x:c r="O329" s="129" t="n">
        <x:f>'RGS_Ground_Run'!Q393</x:f>
        <x:v>104.42341722803485</x:v>
      </x:c>
      <x:c r="P329" s="129" t="n">
        <x:f>'Edge_Run'!O393</x:f>
        <x:v>24.874137034893693</x:v>
      </x:c>
      <x:c r="Q329" s="129" t="n">
        <x:f>O329-P329</x:f>
        <x:v>79.54928019314116</x:v>
      </x:c>
      <x:c r="R329" s="129" t="n">
        <x:f>'RGS_Ground_Run'!U393</x:f>
        <x:v>74.11870488307022</x:v>
      </x:c>
      <x:c r="S329" s="129" t="n">
        <x:f>'Edge_Run'!S393</x:f>
        <x:v>0</x:v>
      </x:c>
      <x:c r="T329" s="129" t="n">
        <x:f>'RGS_Ground_Run'!S393</x:f>
        <x:v>0</x:v>
      </x:c>
      <x:c r="U329" s="129" t="n">
        <x:f>'Edge_Run'!R393</x:f>
        <x:v>0</x:v>
      </x:c>
      <x:c r="V329" s="120" t="n">
        <x:f>'RGS_Ground_Run'!W393</x:f>
        <x:v>1</x:v>
      </x:c>
      <x:c r="W329" s="120" t="n">
        <x:f>'Edge_Run'!U393</x:f>
        <x:v>1</x:v>
      </x:c>
      <x:c r="X329" s="120" t="n">
        <x:f>'RGS_Ground_Run'!X393</x:f>
        <x:v>1</x:v>
      </x:c>
      <x:c r="Y329" s="120" t="n">
        <x:f>'Edge_Run'!V393</x:f>
        <x:v>1</x:v>
      </x:c>
      <x:c r="Z329" s="120" t="n">
        <x:f>Y329-X329</x:f>
        <x:v>0</x:v>
      </x:c>
      <x:c r="AA329" s="120" t="n">
        <x:f>1-V329</x:f>
        <x:v>0</x:v>
      </x:c>
      <x:c r="AB329" s="120" t="n">
        <x:f>1-W329</x:f>
        <x:v>0</x:v>
      </x:c>
      <x:c r="AC329" s="120" t="n">
        <x:f>'RGS_Ground_Run'!O393</x:f>
        <x:v>6.284712344964607</x:v>
      </x:c>
      <x:c r="AD329" s="120" t="n">
        <x:f>'Edge_Run'!D393</x:f>
        <x:v>18.85413703489382</x:v>
      </x:c>
      <x:c r="AE329" s="120" t="n">
        <x:f>'RGS_Ground_Run'!D393</x:f>
        <x:v>300</x:v>
      </x:c>
      <x:c r="AF329" s="120" t="n">
        <x:f>'Edge_Run'!H393</x:f>
        <x:v>75</x:v>
      </x:c>
    </x:row>
    <x:row r="330">
      <x:c r="A330" s="120" t="n">
        <x:v>4</x:v>
      </x:c>
      <x:c r="B330" s="120" t="n">
        <x:v>29</x:v>
      </x:c>
      <x:c r="C330" s="120" t="n">
        <x:v>329</x:v>
      </x:c>
      <x:c r="D330" s="120" t="n">
        <x:v>225</x:v>
      </x:c>
      <x:c r="E330" s="120" t="n">
        <x:v>224</x:v>
      </x:c>
      <x:c r="F330" s="120" t="n">
        <x:v>0</x:v>
      </x:c>
      <x:c r="G330" s="120" t="str">
        <x:v>Normal</x:v>
      </x:c>
      <x:c r="H330" s="120" t="str">
        <x:v>Routine</x:v>
      </x:c>
      <x:c r="I330" s="120" t="n">
        <x:v>0</x:v>
      </x:c>
      <x:c r="J330" s="120" t="str">
        <x:v>CADC0892</x:v>
      </x:c>
      <x:c r="K330" s="120" t="n">
        <x:v>5</x:v>
      </x:c>
      <x:c r="L330" s="120" t="n">
        <x:v>210</x:v>
      </x:c>
      <x:c r="M330" s="120" t="n">
        <x:v>43</x:v>
      </x:c>
      <x:c r="N330" s="127" t="n">
        <x:v>0.6142857142857143</x:v>
      </x:c>
      <x:c r="O330" s="129" t="n">
        <x:f>'RGS_Ground_Run'!Q394</x:f>
        <x:v>84.48241398621258</x:v>
      </x:c>
      <x:c r="P330" s="129" t="n">
        <x:f>'Edge_Run'!O394</x:f>
        <x:v>14.374039187604012</x:v>
      </x:c>
      <x:c r="Q330" s="129" t="n">
        <x:f>O330-P330</x:f>
        <x:v>70.10837479860857</x:v>
      </x:c>
      <x:c r="R330" s="129" t="n">
        <x:f>'RGS_Ground_Run'!U394</x:f>
        <x:v>57.67773425701125</x:v>
      </x:c>
      <x:c r="S330" s="129" t="n">
        <x:f>'Edge_Run'!S394</x:f>
        <x:v>0</x:v>
      </x:c>
      <x:c r="T330" s="129" t="n">
        <x:f>'RGS_Ground_Run'!S394</x:f>
        <x:v>0</x:v>
      </x:c>
      <x:c r="U330" s="129" t="n">
        <x:f>'Edge_Run'!R394</x:f>
        <x:v>0</x:v>
      </x:c>
      <x:c r="V330" s="120" t="n">
        <x:f>'RGS_Ground_Run'!W394</x:f>
        <x:v>1</x:v>
      </x:c>
      <x:c r="W330" s="120" t="n">
        <x:f>'Edge_Run'!U394</x:f>
        <x:v>1</x:v>
      </x:c>
      <x:c r="X330" s="120" t="n">
        <x:f>'RGS_Ground_Run'!X394</x:f>
        <x:v>1</x:v>
      </x:c>
      <x:c r="Y330" s="120" t="n">
        <x:f>'Edge_Run'!V394</x:f>
        <x:v>1</x:v>
      </x:c>
      <x:c r="Z330" s="120" t="n">
        <x:f>Y330-X330</x:f>
        <x:v>0</x:v>
      </x:c>
      <x:c r="AA330" s="120" t="n">
        <x:f>1-V330</x:f>
        <x:v>0</x:v>
      </x:c>
      <x:c r="AB330" s="120" t="n">
        <x:f>1-W330</x:f>
        <x:v>0</x:v>
      </x:c>
      <x:c r="AC330" s="120" t="n">
        <x:f>'RGS_Ground_Run'!O394</x:f>
        <x:v>2.7846797292013785</x:v>
      </x:c>
      <x:c r="AD330" s="120" t="n">
        <x:f>'Edge_Run'!D394</x:f>
        <x:v>8.354039187604135</x:v>
      </x:c>
      <x:c r="AE330" s="120" t="n">
        <x:f>'RGS_Ground_Run'!D394</x:f>
        <x:v>300</x:v>
      </x:c>
      <x:c r="AF330" s="120" t="n">
        <x:f>'Edge_Run'!H394</x:f>
        <x:v>75</x:v>
      </x:c>
    </x:row>
    <x:row r="331">
      <x:c r="A331" s="120" t="n">
        <x:v>4</x:v>
      </x:c>
      <x:c r="B331" s="120" t="n">
        <x:v>30</x:v>
      </x:c>
      <x:c r="C331" s="120" t="n">
        <x:v>330</x:v>
      </x:c>
      <x:c r="D331" s="120" t="n">
        <x:v>857</x:v>
      </x:c>
      <x:c r="E331" s="120" t="n">
        <x:v>856</x:v>
      </x:c>
      <x:c r="F331" s="120" t="n">
        <x:v>0</x:v>
      </x:c>
      <x:c r="G331" s="120" t="str">
        <x:v>Normal</x:v>
      </x:c>
      <x:c r="H331" s="120" t="str">
        <x:v>Routine</x:v>
      </x:c>
      <x:c r="I331" s="120" t="n">
        <x:v>0</x:v>
      </x:c>
      <x:c r="J331" s="120" t="str">
        <x:v>CADC0892</x:v>
      </x:c>
      <x:c r="K331" s="120" t="n">
        <x:v>1</x:v>
      </x:c>
      <x:c r="L331" s="120" t="n">
        <x:v>172</x:v>
      </x:c>
      <x:c r="M331" s="120" t="n">
        <x:v>173</x:v>
      </x:c>
      <x:c r="N331" s="127" t="n">
        <x:v>2.4714285714285715</x:v>
      </x:c>
      <x:c r="O331" s="129" t="n">
        <x:f>'RGS_Ground_Run'!Q395</x:f>
        <x:v>111.24612722067104</x:v>
      </x:c>
      <x:c r="P331" s="129" t="n">
        <x:f>'Edge_Run'!O395</x:f>
        <x:v>35.8245873982778</x:v>
      </x:c>
      <x:c r="Q331" s="129" t="n">
        <x:f>O331-P331</x:f>
        <x:v>75.42153982239324</x:v>
      </x:c>
      <x:c r="R331" s="129" t="n">
        <x:f>'RGS_Ground_Run'!U395</x:f>
        <x:v>79.26504959716408</x:v>
      </x:c>
      <x:c r="S331" s="129" t="n">
        <x:f>'Edge_Run'!S395</x:f>
        <x:v>5.9213545277568755</x:v>
      </x:c>
      <x:c r="T331" s="129" t="n">
        <x:f>'RGS_Ground_Run'!S395</x:f>
        <x:v>0</x:v>
      </x:c>
      <x:c r="U331" s="129" t="n">
        <x:f>'Edge_Run'!R395</x:f>
        <x:v>0</x:v>
      </x:c>
      <x:c r="V331" s="120" t="n">
        <x:f>'RGS_Ground_Run'!W395</x:f>
        <x:v>1</x:v>
      </x:c>
      <x:c r="W331" s="120" t="n">
        <x:f>'Edge_Run'!U395</x:f>
        <x:v>1</x:v>
      </x:c>
      <x:c r="X331" s="120" t="n">
        <x:f>'RGS_Ground_Run'!X395</x:f>
        <x:v>1</x:v>
      </x:c>
      <x:c r="Y331" s="120" t="n">
        <x:f>'Edge_Run'!V395</x:f>
        <x:v>1</x:v>
      </x:c>
      <x:c r="Z331" s="120" t="n">
        <x:f>Y331-X331</x:f>
        <x:v>0</x:v>
      </x:c>
      <x:c r="AA331" s="120" t="n">
        <x:f>1-V331</x:f>
        <x:v>0</x:v>
      </x:c>
      <x:c r="AB331" s="120" t="n">
        <x:f>1-W331</x:f>
        <x:v>0</x:v>
      </x:c>
      <x:c r="AC331" s="120" t="n">
        <x:f>'RGS_Ground_Run'!O395</x:f>
        <x:v>7.961077623506973</x:v>
      </x:c>
      <x:c r="AD331" s="120" t="n">
        <x:f>'Edge_Run'!D395</x:f>
        <x:v>23.883232870520917</x:v>
      </x:c>
      <x:c r="AE331" s="120" t="n">
        <x:f>'RGS_Ground_Run'!D395</x:f>
        <x:v>300</x:v>
      </x:c>
      <x:c r="AF331" s="120" t="n">
        <x:f>'Edge_Run'!H395</x:f>
        <x:v>75</x:v>
      </x:c>
    </x:row>
    <x:row r="332">
      <x:c r="A332" s="120" t="n">
        <x:v>4</x:v>
      </x:c>
      <x:c r="B332" s="120" t="n">
        <x:v>31</x:v>
      </x:c>
      <x:c r="C332" s="120" t="n">
        <x:v>331</x:v>
      </x:c>
      <x:c r="D332" s="120" t="n">
        <x:v>94</x:v>
      </x:c>
      <x:c r="E332" s="120" t="n">
        <x:v>93</x:v>
      </x:c>
      <x:c r="F332" s="120" t="n">
        <x:v>0</x:v>
      </x:c>
      <x:c r="G332" s="120" t="str">
        <x:v>Normal</x:v>
      </x:c>
      <x:c r="H332" s="120" t="str">
        <x:v>Routine</x:v>
      </x:c>
      <x:c r="I332" s="120" t="n">
        <x:v>1</x:v>
      </x:c>
      <x:c r="J332" s="120" t="str">
        <x:v>CADC0872</x:v>
      </x:c>
      <x:c r="K332" s="120" t="n">
        <x:v>1</x:v>
      </x:c>
      <x:c r="L332" s="120" t="n">
        <x:v>184</x:v>
      </x:c>
      <x:c r="M332" s="120" t="n">
        <x:v>185</x:v>
      </x:c>
      <x:c r="N332" s="127" t="n">
        <x:v>2.642857142857143</x:v>
      </x:c>
      <x:c r="O332" s="129" t="n">
        <x:f>'RGS_Ground_Run'!Q396</x:f>
        <x:v>29.691463593524304</x:v>
      </x:c>
      <x:c r="P332" s="129" t="n">
        <x:f>'Edge_Run'!O396</x:f>
        <x:v>8.384520903117846</x:v>
      </x:c>
      <x:c r="Q332" s="129" t="n">
        <x:f>O332-P332</x:f>
        <x:v>21.30694269040646</x:v>
      </x:c>
      <x:c r="R332" s="129" t="n">
        <x:f>'RGS_Ground_Run'!U396</x:f>
        <x:v>4.883289959151625</x:v>
      </x:c>
      <x:c r="S332" s="129" t="n">
        <x:f>'Edge_Run'!S396</x:f>
        <x:v>0</x:v>
      </x:c>
      <x:c r="T332" s="129" t="n">
        <x:f>'RGS_Ground_Run'!S396</x:f>
        <x:v>0</x:v>
      </x:c>
      <x:c r="U332" s="129" t="n">
        <x:f>'Edge_Run'!R396</x:f>
        <x:v>0</x:v>
      </x:c>
      <x:c r="V332" s="120" t="n">
        <x:f>'RGS_Ground_Run'!W396</x:f>
        <x:v>1</x:v>
      </x:c>
      <x:c r="W332" s="120" t="n">
        <x:f>'Edge_Run'!U396</x:f>
        <x:v>1</x:v>
      </x:c>
      <x:c r="X332" s="120" t="n">
        <x:f>'RGS_Ground_Run'!X396</x:f>
        <x:v>1</x:v>
      </x:c>
      <x:c r="Y332" s="120" t="n">
        <x:f>'Edge_Run'!V396</x:f>
        <x:v>1</x:v>
      </x:c>
      <x:c r="Z332" s="120" t="n">
        <x:f>Y332-X332</x:f>
        <x:v>0</x:v>
      </x:c>
      <x:c r="AA332" s="120" t="n">
        <x:f>1-V332</x:f>
        <x:v>0</x:v>
      </x:c>
      <x:c r="AB332" s="120" t="n">
        <x:f>1-W332</x:f>
        <x:v>0</x:v>
      </x:c>
      <x:c r="AC332" s="120" t="n">
        <x:f>'RGS_Ground_Run'!O396</x:f>
        <x:v>0.7881736343726089</x:v>
      </x:c>
      <x:c r="AD332" s="120" t="n">
        <x:f>'Edge_Run'!D396</x:f>
        <x:v>2.3645209031178265</x:v>
      </x:c>
      <x:c r="AE332" s="120" t="n">
        <x:f>'RGS_Ground_Run'!D396</x:f>
        <x:v>300</x:v>
      </x:c>
      <x:c r="AF332" s="120" t="n">
        <x:f>'Edge_Run'!H396</x:f>
        <x:v>75</x:v>
      </x:c>
    </x:row>
    <x:row r="333">
      <x:c r="A333" s="120" t="n">
        <x:v>4</x:v>
      </x:c>
      <x:c r="B333" s="120" t="n">
        <x:v>32</x:v>
      </x:c>
      <x:c r="C333" s="120" t="n">
        <x:v>332</x:v>
      </x:c>
      <x:c r="D333" s="120" t="n">
        <x:v>330</x:v>
      </x:c>
      <x:c r="E333" s="120" t="n">
        <x:v>329</x:v>
      </x:c>
      <x:c r="F333" s="120" t="n">
        <x:v>0</x:v>
      </x:c>
      <x:c r="G333" s="120" t="str">
        <x:v>Normal</x:v>
      </x:c>
      <x:c r="H333" s="120" t="str">
        <x:v>Routine</x:v>
      </x:c>
      <x:c r="I333" s="120" t="n">
        <x:v>1</x:v>
      </x:c>
      <x:c r="J333" s="120" t="str">
        <x:v>CADC0874</x:v>
      </x:c>
      <x:c r="K333" s="120" t="n">
        <x:v>1</x:v>
      </x:c>
      <x:c r="L333" s="120" t="n">
        <x:v>639</x:v>
      </x:c>
      <x:c r="M333" s="120" t="n">
        <x:v>640</x:v>
      </x:c>
      <x:c r="N333" s="127" t="n">
        <x:v>9.142857142857142</x:v>
      </x:c>
      <x:c r="O333" s="129" t="n">
        <x:f>'RGS_Ground_Run'!Q397</x:f>
        <x:v>31.558855804024233</x:v>
      </x:c>
      <x:c r="P333" s="129" t="n">
        <x:f>'Edge_Run'!O397</x:f>
        <x:v>28.636567412072964</x:v>
      </x:c>
      <x:c r="Q333" s="129" t="n">
        <x:f>O333-P333</x:f>
        <x:v>2.9222883919512697</x:v>
      </x:c>
      <x:c r="R333" s="129" t="n">
        <x:f>'RGS_Ground_Run'!U397</x:f>
        <x:v>0</x:v>
      </x:c>
      <x:c r="S333" s="129" t="n">
        <x:f>'Edge_Run'!S397</x:f>
        <x:v>0</x:v>
      </x:c>
      <x:c r="T333" s="129" t="n">
        <x:f>'RGS_Ground_Run'!S397</x:f>
        <x:v>0</x:v>
      </x:c>
      <x:c r="U333" s="129" t="n">
        <x:f>'Edge_Run'!R397</x:f>
        <x:v>0</x:v>
      </x:c>
      <x:c r="V333" s="120" t="n">
        <x:f>'RGS_Ground_Run'!W397</x:f>
        <x:v>1</x:v>
      </x:c>
      <x:c r="W333" s="120" t="n">
        <x:f>'Edge_Run'!U397</x:f>
        <x:v>1</x:v>
      </x:c>
      <x:c r="X333" s="120" t="n">
        <x:f>'RGS_Ground_Run'!X397</x:f>
        <x:v>1</x:v>
      </x:c>
      <x:c r="Y333" s="120" t="n">
        <x:f>'Edge_Run'!V397</x:f>
        <x:v>1</x:v>
      </x:c>
      <x:c r="Z333" s="120" t="n">
        <x:f>Y333-X333</x:f>
        <x:v>0</x:v>
      </x:c>
      <x:c r="AA333" s="120" t="n">
        <x:f>1-V333</x:f>
        <x:v>0</x:v>
      </x:c>
      <x:c r="AB333" s="120" t="n">
        <x:f>1-W333</x:f>
        <x:v>0</x:v>
      </x:c>
      <x:c r="AC333" s="120" t="n">
        <x:f>'RGS_Ground_Run'!O397</x:f>
        <x:v>7.538855804024325</x:v>
      </x:c>
      <x:c r="AD333" s="120" t="n">
        <x:f>'Edge_Run'!D397</x:f>
        <x:v>22.616567412072975</x:v>
      </x:c>
      <x:c r="AE333" s="120" t="n">
        <x:f>'RGS_Ground_Run'!D397</x:f>
        <x:v>300</x:v>
      </x:c>
      <x:c r="AF333" s="120" t="n">
        <x:f>'Edge_Run'!H397</x:f>
        <x:v>75</x:v>
      </x:c>
    </x:row>
    <x:row r="334">
      <x:c r="A334" s="120" t="n">
        <x:v>4</x:v>
      </x:c>
      <x:c r="B334" s="120" t="n">
        <x:v>33</x:v>
      </x:c>
      <x:c r="C334" s="120" t="n">
        <x:v>333</x:v>
      </x:c>
      <x:c r="D334" s="120" t="n">
        <x:v>224</x:v>
      </x:c>
      <x:c r="E334" s="120" t="n">
        <x:v>223</x:v>
      </x:c>
      <x:c r="F334" s="120" t="n">
        <x:v>0</x:v>
      </x:c>
      <x:c r="G334" s="120" t="str">
        <x:v>Normal</x:v>
      </x:c>
      <x:c r="H334" s="120" t="str">
        <x:v>Routine</x:v>
      </x:c>
      <x:c r="I334" s="120" t="n">
        <x:v>1</x:v>
      </x:c>
      <x:c r="J334" s="120" t="str">
        <x:v>CADC0892</x:v>
      </x:c>
      <x:c r="K334" s="120" t="n">
        <x:v>5</x:v>
      </x:c>
      <x:c r="L334" s="120" t="n">
        <x:v>186</x:v>
      </x:c>
      <x:c r="M334" s="120" t="n">
        <x:v>38</x:v>
      </x:c>
      <x:c r="N334" s="127" t="n">
        <x:v>0.5428571428571428</x:v>
      </x:c>
      <x:c r="O334" s="129" t="n">
        <x:f>'RGS_Ground_Run'!Q398</x:f>
        <x:v>36.821087347202365</x:v>
      </x:c>
      <x:c r="P334" s="129" t="n">
        <x:f>'Edge_Run'!O398</x:f>
        <x:v>22.633028921946334</x:v>
      </x:c>
      <x:c r="Q334" s="129" t="n">
        <x:f>O334-P334</x:f>
        <x:v>14.188058425256031</x:v>
      </x:c>
      <x:c r="R334" s="129" t="n">
        <x:f>'RGS_Ground_Run'!U398</x:f>
        <x:v>10.193400265867012</x:v>
      </x:c>
      <x:c r="S334" s="129" t="n">
        <x:f>'Edge_Run'!S398</x:f>
        <x:v>8.789967677940012</x:v>
      </x:c>
      <x:c r="T334" s="129" t="n">
        <x:f>'RGS_Ground_Run'!S398</x:f>
        <x:v>0</x:v>
      </x:c>
      <x:c r="U334" s="129" t="n">
        <x:f>'Edge_Run'!R398</x:f>
        <x:v>0</x:v>
      </x:c>
      <x:c r="V334" s="120" t="n">
        <x:f>'RGS_Ground_Run'!W398</x:f>
        <x:v>1</x:v>
      </x:c>
      <x:c r="W334" s="120" t="n">
        <x:f>'Edge_Run'!U398</x:f>
        <x:v>1</x:v>
      </x:c>
      <x:c r="X334" s="120" t="n">
        <x:f>'RGS_Ground_Run'!X398</x:f>
        <x:v>1</x:v>
      </x:c>
      <x:c r="Y334" s="120" t="n">
        <x:f>'Edge_Run'!V398</x:f>
        <x:v>1</x:v>
      </x:c>
      <x:c r="Z334" s="120" t="n">
        <x:f>Y334-X334</x:f>
        <x:v>0</x:v>
      </x:c>
      <x:c r="AA334" s="120" t="n">
        <x:f>1-V334</x:f>
        <x:v>0</x:v>
      </x:c>
      <x:c r="AB334" s="120" t="n">
        <x:f>1-W334</x:f>
        <x:v>0</x:v>
      </x:c>
      <x:c r="AC334" s="120" t="n">
        <x:f>'RGS_Ground_Run'!O398</x:f>
        <x:v>2.6076870813354436</x:v>
      </x:c>
      <x:c r="AD334" s="120" t="n">
        <x:f>'Edge_Run'!D398</x:f>
        <x:v>7.823061244006331</x:v>
      </x:c>
      <x:c r="AE334" s="120" t="n">
        <x:f>'RGS_Ground_Run'!D398</x:f>
        <x:v>300</x:v>
      </x:c>
      <x:c r="AF334" s="120" t="n">
        <x:f>'Edge_Run'!H398</x:f>
        <x:v>75</x:v>
      </x:c>
    </x:row>
    <x:row r="335">
      <x:c r="A335" s="120" t="n">
        <x:v>4</x:v>
      </x:c>
      <x:c r="B335" s="120" t="n">
        <x:v>34</x:v>
      </x:c>
      <x:c r="C335" s="120" t="n">
        <x:v>334</x:v>
      </x:c>
      <x:c r="D335" s="120" t="n">
        <x:v>1971</x:v>
      </x:c>
      <x:c r="E335" s="120" t="n">
        <x:v>1970</x:v>
      </x:c>
      <x:c r="F335" s="120" t="n">
        <x:v>0</x:v>
      </x:c>
      <x:c r="G335" s="120" t="str">
        <x:v>Normal</x:v>
      </x:c>
      <x:c r="H335" s="120" t="str">
        <x:v>Routine</x:v>
      </x:c>
      <x:c r="I335" s="120" t="n">
        <x:v>1</x:v>
      </x:c>
      <x:c r="J335" s="120" t="str">
        <x:v>CADC0872</x:v>
      </x:c>
      <x:c r="K335" s="120" t="n">
        <x:v>5</x:v>
      </x:c>
      <x:c r="L335" s="120" t="n">
        <x:v>220</x:v>
      </x:c>
      <x:c r="M335" s="120" t="n">
        <x:v>45</x:v>
      </x:c>
      <x:c r="N335" s="127" t="n">
        <x:v>0.6428571428571429</x:v>
      </x:c>
      <x:c r="O335" s="129" t="n">
        <x:f>'RGS_Ground_Run'!Q399</x:f>
        <x:v>52.30897056875415</x:v>
      </x:c>
      <x:c r="P335" s="129" t="n">
        <x:f>'Edge_Run'!O399</x:f>
        <x:v>30.520691332260185</x:v>
      </x:c>
      <x:c r="Q335" s="129" t="n">
        <x:f>O335-P335</x:f>
        <x:v>21.788279236493963</x:v>
      </x:c>
      <x:c r="R335" s="129" t="n">
        <x:f>'RGS_Ground_Run'!U399</x:f>
        <x:v>21.382924515040713</x:v>
      </x:c>
      <x:c r="S335" s="129" t="n">
        <x:f>'Edge_Run'!S399</x:f>
        <x:v>3.782553171120071</x:v>
      </x:c>
      <x:c r="T335" s="129" t="n">
        <x:f>'RGS_Ground_Run'!S399</x:f>
        <x:v>0</x:v>
      </x:c>
      <x:c r="U335" s="129" t="n">
        <x:f>'Edge_Run'!R399</x:f>
        <x:v>0</x:v>
      </x:c>
      <x:c r="V335" s="120" t="n">
        <x:f>'RGS_Ground_Run'!W399</x:f>
        <x:v>1</x:v>
      </x:c>
      <x:c r="W335" s="120" t="n">
        <x:f>'Edge_Run'!U399</x:f>
        <x:v>1</x:v>
      </x:c>
      <x:c r="X335" s="120" t="n">
        <x:f>'RGS_Ground_Run'!X399</x:f>
        <x:v>1</x:v>
      </x:c>
      <x:c r="Y335" s="120" t="n">
        <x:f>'Edge_Run'!V399</x:f>
        <x:v>1</x:v>
      </x:c>
      <x:c r="Z335" s="120" t="n">
        <x:f>Y335-X335</x:f>
        <x:v>0</x:v>
      </x:c>
      <x:c r="AA335" s="120" t="n">
        <x:f>1-V335</x:f>
        <x:v>0</x:v>
      </x:c>
      <x:c r="AB335" s="120" t="n">
        <x:f>1-W335</x:f>
        <x:v>0</x:v>
      </x:c>
      <x:c r="AC335" s="120" t="n">
        <x:f>'RGS_Ground_Run'!O399</x:f>
        <x:v>6.90604605371337</x:v>
      </x:c>
      <x:c r="AD335" s="120" t="n">
        <x:f>'Edge_Run'!D399</x:f>
        <x:v>20.71813816114011</x:v>
      </x:c>
      <x:c r="AE335" s="120" t="n">
        <x:f>'RGS_Ground_Run'!D399</x:f>
        <x:v>300</x:v>
      </x:c>
      <x:c r="AF335" s="120" t="n">
        <x:f>'Edge_Run'!H399</x:f>
        <x:v>75</x:v>
      </x:c>
    </x:row>
    <x:row r="336">
      <x:c r="A336" s="120" t="n">
        <x:v>4</x:v>
      </x:c>
      <x:c r="B336" s="120" t="n">
        <x:v>35</x:v>
      </x:c>
      <x:c r="C336" s="120" t="n">
        <x:v>335</x:v>
      </x:c>
      <x:c r="D336" s="120" t="n">
        <x:v>1677</x:v>
      </x:c>
      <x:c r="E336" s="120" t="n">
        <x:v>1676</x:v>
      </x:c>
      <x:c r="F336" s="120" t="n">
        <x:v>0</x:v>
      </x:c>
      <x:c r="G336" s="120" t="str">
        <x:v>Normal</x:v>
      </x:c>
      <x:c r="H336" s="120" t="str">
        <x:v>Routine</x:v>
      </x:c>
      <x:c r="I336" s="120" t="n">
        <x:v>0</x:v>
      </x:c>
      <x:c r="J336" s="120" t="str">
        <x:v>CADC0888</x:v>
      </x:c>
      <x:c r="K336" s="120" t="n">
        <x:v>5</x:v>
      </x:c>
      <x:c r="L336" s="120" t="n">
        <x:v>265</x:v>
      </x:c>
      <x:c r="M336" s="120" t="n">
        <x:v>54</x:v>
      </x:c>
      <x:c r="N336" s="127" t="n">
        <x:v>0.7714285714285715</x:v>
      </x:c>
      <x:c r="O336" s="129" t="n">
        <x:f>'RGS_Ground_Run'!Q400</x:f>
        <x:v>37.83954435290434</x:v>
      </x:c>
      <x:c r="P336" s="129" t="n">
        <x:f>'Edge_Run'!O400</x:f>
        <x:v>47.478633058713285</x:v>
      </x:c>
      <x:c r="Q336" s="129" t="n">
        <x:f>O336-P336</x:f>
        <x:v>-9.639088705808945</x:v>
      </x:c>
      <x:c r="R336" s="129" t="n">
        <x:f>'RGS_Ground_Run'!U400</x:f>
        <x:v>0</x:v>
      </x:c>
      <x:c r="S336" s="129" t="n">
        <x:f>'Edge_Run'!S400</x:f>
        <x:v>0</x:v>
      </x:c>
      <x:c r="T336" s="129" t="n">
        <x:f>'RGS_Ground_Run'!S400</x:f>
        <x:v>0</x:v>
      </x:c>
      <x:c r="U336" s="129" t="n">
        <x:f>'Edge_Run'!R400</x:f>
        <x:v>0</x:v>
      </x:c>
      <x:c r="V336" s="120" t="n">
        <x:f>'RGS_Ground_Run'!W400</x:f>
        <x:v>1</x:v>
      </x:c>
      <x:c r="W336" s="120" t="n">
        <x:f>'Edge_Run'!U400</x:f>
        <x:v>1</x:v>
      </x:c>
      <x:c r="X336" s="120" t="n">
        <x:f>'RGS_Ground_Run'!X400</x:f>
        <x:v>1</x:v>
      </x:c>
      <x:c r="Y336" s="120" t="n">
        <x:f>'Edge_Run'!V400</x:f>
        <x:v>1</x:v>
      </x:c>
      <x:c r="Z336" s="120" t="n">
        <x:f>Y336-X336</x:f>
        <x:v>0</x:v>
      </x:c>
      <x:c r="AA336" s="120" t="n">
        <x:f>1-V336</x:f>
        <x:v>0</x:v>
      </x:c>
      <x:c r="AB336" s="120" t="n">
        <x:f>1-W336</x:f>
        <x:v>0</x:v>
      </x:c>
      <x:c r="AC336" s="120" t="n">
        <x:f>'RGS_Ground_Run'!O400</x:f>
        <x:v>13.819544352904456</x:v>
      </x:c>
      <x:c r="AD336" s="120" t="n">
        <x:f>'Edge_Run'!D400</x:f>
        <x:v>41.45863305871337</x:v>
      </x:c>
      <x:c r="AE336" s="120" t="n">
        <x:f>'RGS_Ground_Run'!D400</x:f>
        <x:v>300</x:v>
      </x:c>
      <x:c r="AF336" s="120" t="n">
        <x:f>'Edge_Run'!H400</x:f>
        <x:v>75</x:v>
      </x:c>
    </x:row>
    <x:row r="337">
      <x:c r="A337" s="120" t="n">
        <x:v>4</x:v>
      </x:c>
      <x:c r="B337" s="120" t="n">
        <x:v>36</x:v>
      </x:c>
      <x:c r="C337" s="120" t="n">
        <x:v>336</x:v>
      </x:c>
      <x:c r="D337" s="120" t="n">
        <x:v>805</x:v>
      </x:c>
      <x:c r="E337" s="120" t="n">
        <x:v>804</x:v>
      </x:c>
      <x:c r="F337" s="120" t="n">
        <x:v>0</x:v>
      </x:c>
      <x:c r="G337" s="120" t="str">
        <x:v>Normal</x:v>
      </x:c>
      <x:c r="H337" s="120" t="str">
        <x:v>Routine</x:v>
      </x:c>
      <x:c r="I337" s="120" t="n">
        <x:v>1</x:v>
      </x:c>
      <x:c r="J337" s="120" t="str">
        <x:v>CADC0874</x:v>
      </x:c>
      <x:c r="K337" s="120" t="n">
        <x:v>5</x:v>
      </x:c>
      <x:c r="L337" s="120" t="n">
        <x:v>190</x:v>
      </x:c>
      <x:c r="M337" s="120" t="n">
        <x:v>39</x:v>
      </x:c>
      <x:c r="N337" s="127" t="n">
        <x:v>0.5571428571428572</x:v>
      </x:c>
      <x:c r="O337" s="129" t="n">
        <x:f>'RGS_Ground_Run'!Q401</x:f>
        <x:v>47.553844306052724</x:v>
      </x:c>
      <x:c r="P337" s="129" t="n">
        <x:f>'Edge_Run'!O401</x:f>
        <x:v>52.80014886961794</x:v>
      </x:c>
      <x:c r="Q337" s="129" t="n">
        <x:f>O337-P337</x:f>
        <x:v>-5.246304563565218</x:v>
      </x:c>
      <x:c r="R337" s="129" t="n">
        <x:f>'RGS_Ground_Run'!U401</x:f>
        <x:v>23.321515810904657</x:v>
      </x:c>
      <x:c r="S337" s="129" t="n">
        <x:f>'Edge_Run'!S401</x:f>
        <x:v>46.14316338417348</x:v>
      </x:c>
      <x:c r="T337" s="129" t="n">
        <x:f>'RGS_Ground_Run'!S401</x:f>
        <x:v>0</x:v>
      </x:c>
      <x:c r="U337" s="129" t="n">
        <x:f>'Edge_Run'!R401</x:f>
        <x:v>0</x:v>
      </x:c>
      <x:c r="V337" s="120" t="n">
        <x:f>'RGS_Ground_Run'!W401</x:f>
        <x:v>1</x:v>
      </x:c>
      <x:c r="W337" s="120" t="n">
        <x:f>'Edge_Run'!U401</x:f>
        <x:v>1</x:v>
      </x:c>
      <x:c r="X337" s="120" t="n">
        <x:f>'RGS_Ground_Run'!X401</x:f>
        <x:v>1</x:v>
      </x:c>
      <x:c r="Y337" s="120" t="n">
        <x:f>'Edge_Run'!V401</x:f>
        <x:v>1</x:v>
      </x:c>
      <x:c r="Z337" s="120" t="n">
        <x:f>Y337-X337</x:f>
        <x:v>0</x:v>
      </x:c>
      <x:c r="AA337" s="120" t="n">
        <x:f>1-V337</x:f>
        <x:v>0</x:v>
      </x:c>
      <x:c r="AB337" s="120" t="n">
        <x:f>1-W337</x:f>
        <x:v>0</x:v>
      </x:c>
      <x:c r="AC337" s="120" t="n">
        <x:f>'RGS_Ground_Run'!O401</x:f>
        <x:v>0.21232849514816496</x:v>
      </x:c>
      <x:c r="AD337" s="120" t="n">
        <x:f>'Edge_Run'!D401</x:f>
        <x:v>0.6369854854444948</x:v>
      </x:c>
      <x:c r="AE337" s="120" t="n">
        <x:f>'RGS_Ground_Run'!D401</x:f>
        <x:v>300</x:v>
      </x:c>
      <x:c r="AF337" s="120" t="n">
        <x:f>'Edge_Run'!H401</x:f>
        <x:v>75</x:v>
      </x:c>
    </x:row>
    <x:row r="338">
      <x:c r="A338" s="120" t="n">
        <x:v>4</x:v>
      </x:c>
      <x:c r="B338" s="120" t="n">
        <x:v>37</x:v>
      </x:c>
      <x:c r="C338" s="120" t="n">
        <x:v>337</x:v>
      </x:c>
      <x:c r="D338" s="120" t="n">
        <x:v>263</x:v>
      </x:c>
      <x:c r="E338" s="120" t="n">
        <x:v>262</x:v>
      </x:c>
      <x:c r="F338" s="120" t="n">
        <x:v>0</x:v>
      </x:c>
      <x:c r="G338" s="120" t="str">
        <x:v>Normal</x:v>
      </x:c>
      <x:c r="H338" s="120" t="str">
        <x:v>Routine</x:v>
      </x:c>
      <x:c r="I338" s="120" t="n">
        <x:v>1</x:v>
      </x:c>
      <x:c r="J338" s="120" t="str">
        <x:v>CADC0874</x:v>
      </x:c>
      <x:c r="K338" s="120" t="n">
        <x:v>1</x:v>
      </x:c>
      <x:c r="L338" s="120" t="n">
        <x:v>428</x:v>
      </x:c>
      <x:c r="M338" s="120" t="n">
        <x:v>429</x:v>
      </x:c>
      <x:c r="N338" s="127" t="n">
        <x:v>6.128571428571429</x:v>
      </x:c>
      <x:c r="O338" s="129" t="n">
        <x:f>'RGS_Ground_Run'!Q402</x:f>
        <x:v>35.68560541903594</x:v>
      </x:c>
      <x:c r="P338" s="129" t="n">
        <x:f>'Edge_Run'!O402</x:f>
        <x:v>32.08734093757539</x:v>
      </x:c>
      <x:c r="Q338" s="129" t="n">
        <x:f>O338-P338</x:f>
        <x:v>3.5982644814605464</x:v>
      </x:c>
      <x:c r="R338" s="129" t="n">
        <x:f>'RGS_Ground_Run'!U402</x:f>
        <x:v>2.976491773177486</x:v>
      </x:c>
      <x:c r="S338" s="129" t="n">
        <x:f>'Edge_Run'!S402</x:f>
        <x:v>0</x:v>
      </x:c>
      <x:c r="T338" s="129" t="n">
        <x:f>'RGS_Ground_Run'!S402</x:f>
        <x:v>0</x:v>
      </x:c>
      <x:c r="U338" s="129" t="n">
        <x:f>'Edge_Run'!R402</x:f>
        <x:v>0</x:v>
      </x:c>
      <x:c r="V338" s="120" t="n">
        <x:f>'RGS_Ground_Run'!W402</x:f>
        <x:v>1</x:v>
      </x:c>
      <x:c r="W338" s="120" t="n">
        <x:f>'Edge_Run'!U402</x:f>
        <x:v>1</x:v>
      </x:c>
      <x:c r="X338" s="120" t="n">
        <x:f>'RGS_Ground_Run'!X402</x:f>
        <x:v>1</x:v>
      </x:c>
      <x:c r="Y338" s="120" t="n">
        <x:f>'Edge_Run'!V402</x:f>
        <x:v>1</x:v>
      </x:c>
      <x:c r="Z338" s="120" t="n">
        <x:f>Y338-X338</x:f>
        <x:v>0</x:v>
      </x:c>
      <x:c r="AA338" s="120" t="n">
        <x:f>1-V338</x:f>
        <x:v>0</x:v>
      </x:c>
      <x:c r="AB338" s="120" t="n">
        <x:f>1-W338</x:f>
        <x:v>0</x:v>
      </x:c>
      <x:c r="AC338" s="120" t="n">
        <x:f>'RGS_Ground_Run'!O402</x:f>
        <x:v>8.689113645858505</x:v>
      </x:c>
      <x:c r="AD338" s="120" t="n">
        <x:f>'Edge_Run'!D402</x:f>
        <x:v>26.067340937575516</x:v>
      </x:c>
      <x:c r="AE338" s="120" t="n">
        <x:f>'RGS_Ground_Run'!D402</x:f>
        <x:v>300</x:v>
      </x:c>
      <x:c r="AF338" s="120" t="n">
        <x:f>'Edge_Run'!H402</x:f>
        <x:v>75</x:v>
      </x:c>
    </x:row>
    <x:row r="339">
      <x:c r="A339" s="120" t="n">
        <x:v>4</x:v>
      </x:c>
      <x:c r="B339" s="120" t="n">
        <x:v>38</x:v>
      </x:c>
      <x:c r="C339" s="120" t="n">
        <x:v>338</x:v>
      </x:c>
      <x:c r="D339" s="120" t="n">
        <x:v>1075</x:v>
      </x:c>
      <x:c r="E339" s="120" t="n">
        <x:v>1074</x:v>
      </x:c>
      <x:c r="F339" s="120" t="n">
        <x:v>0</x:v>
      </x:c>
      <x:c r="G339" s="120" t="str">
        <x:v>Normal</x:v>
      </x:c>
      <x:c r="H339" s="120" t="str">
        <x:v>Routine</x:v>
      </x:c>
      <x:c r="I339" s="120" t="n">
        <x:v>1</x:v>
      </x:c>
      <x:c r="J339" s="120" t="str">
        <x:v>CADC0888</x:v>
      </x:c>
      <x:c r="K339" s="120" t="n">
        <x:v>5</x:v>
      </x:c>
      <x:c r="L339" s="120" t="n">
        <x:v>35</x:v>
      </x:c>
      <x:c r="M339" s="120" t="n">
        <x:v>8</x:v>
      </x:c>
      <x:c r="N339" s="127" t="n">
        <x:v>0.11428571428571428</x:v>
      </x:c>
      <x:c r="O339" s="129" t="n">
        <x:f>'RGS_Ground_Run'!Q403</x:f>
        <x:v>25.958350333915178</x:v>
      </x:c>
      <x:c r="P339" s="129" t="n">
        <x:f>'Edge_Run'!O403</x:f>
        <x:v>11.835051001745569</x:v>
      </x:c>
      <x:c r="Q339" s="129" t="n">
        <x:f>O339-P339</x:f>
        <x:v>14.123299332169609</x:v>
      </x:c>
      <x:c r="R339" s="129" t="n">
        <x:f>'RGS_Ground_Run'!U403</x:f>
        <x:v>0</x:v>
      </x:c>
      <x:c r="S339" s="129" t="n">
        <x:f>'Edge_Run'!S403</x:f>
        <x:v>0</x:v>
      </x:c>
      <x:c r="T339" s="129" t="n">
        <x:f>'RGS_Ground_Run'!S403</x:f>
        <x:v>0</x:v>
      </x:c>
      <x:c r="U339" s="129" t="n">
        <x:f>'Edge_Run'!R403</x:f>
        <x:v>0</x:v>
      </x:c>
      <x:c r="V339" s="120" t="n">
        <x:f>'RGS_Ground_Run'!W403</x:f>
        <x:v>1</x:v>
      </x:c>
      <x:c r="W339" s="120" t="n">
        <x:f>'Edge_Run'!U403</x:f>
        <x:v>1</x:v>
      </x:c>
      <x:c r="X339" s="120" t="n">
        <x:f>'RGS_Ground_Run'!X403</x:f>
        <x:v>1</x:v>
      </x:c>
      <x:c r="Y339" s="120" t="n">
        <x:f>'Edge_Run'!V403</x:f>
        <x:v>1</x:v>
      </x:c>
      <x:c r="Z339" s="120" t="n">
        <x:f>Y339-X339</x:f>
        <x:v>0</x:v>
      </x:c>
      <x:c r="AA339" s="120" t="n">
        <x:f>1-V339</x:f>
        <x:v>0</x:v>
      </x:c>
      <x:c r="AB339" s="120" t="n">
        <x:f>1-W339</x:f>
        <x:v>0</x:v>
      </x:c>
      <x:c r="AC339" s="120" t="n">
        <x:f>'RGS_Ground_Run'!O403</x:f>
        <x:v>1.938350333915189</x:v>
      </x:c>
      <x:c r="AD339" s="120" t="n">
        <x:f>'Edge_Run'!D403</x:f>
        <x:v>5.815051001745568</x:v>
      </x:c>
      <x:c r="AE339" s="120" t="n">
        <x:f>'RGS_Ground_Run'!D403</x:f>
        <x:v>300</x:v>
      </x:c>
      <x:c r="AF339" s="120" t="n">
        <x:f>'Edge_Run'!H403</x:f>
        <x:v>75</x:v>
      </x:c>
    </x:row>
    <x:row r="340">
      <x:c r="A340" s="120" t="n">
        <x:v>4</x:v>
      </x:c>
      <x:c r="B340" s="120" t="n">
        <x:v>39</x:v>
      </x:c>
      <x:c r="C340" s="120" t="n">
        <x:v>339</x:v>
      </x:c>
      <x:c r="D340" s="120" t="n">
        <x:v>210</x:v>
      </x:c>
      <x:c r="E340" s="120" t="n">
        <x:v>209</x:v>
      </x:c>
      <x:c r="F340" s="120" t="n">
        <x:v>1</x:v>
      </x:c>
      <x:c r="G340" s="120" t="str">
        <x:v>Anomalous</x:v>
      </x:c>
      <x:c r="H340" s="120" t="str">
        <x:v>Priority</x:v>
      </x:c>
      <x:c r="I340" s="120" t="n">
        <x:v>0</x:v>
      </x:c>
      <x:c r="J340" s="120" t="str">
        <x:v>CADC0872</x:v>
      </x:c>
      <x:c r="K340" s="120" t="n">
        <x:v>1</x:v>
      </x:c>
      <x:c r="L340" s="120" t="n">
        <x:v>394</x:v>
      </x:c>
      <x:c r="M340" s="120" t="n">
        <x:v>395</x:v>
      </x:c>
      <x:c r="N340" s="127" t="n">
        <x:v>5.642857142857143</x:v>
      </x:c>
      <x:c r="O340" s="129" t="n">
        <x:f>'RGS_Ground_Run'!Q404</x:f>
        <x:v>28.952758885647427</x:v>
      </x:c>
      <x:c r="P340" s="129" t="n">
        <x:f>'Edge_Run'!O404</x:f>
        <x:v>20.81827665694209</x:v>
      </x:c>
      <x:c r="Q340" s="129" t="n">
        <x:f>O340-P340</x:f>
        <x:v>8.134482228705338</x:v>
      </x:c>
      <x:c r="R340" s="129" t="n">
        <x:f>'RGS_Ground_Run'!U404</x:f>
        <x:v>0</x:v>
      </x:c>
      <x:c r="S340" s="129" t="n">
        <x:f>'Edge_Run'!S404</x:f>
        <x:v>0</x:v>
      </x:c>
      <x:c r="T340" s="129" t="n">
        <x:f>'RGS_Ground_Run'!S404</x:f>
        <x:v>0</x:v>
      </x:c>
      <x:c r="U340" s="129" t="n">
        <x:f>'Edge_Run'!R404</x:f>
        <x:v>0</x:v>
      </x:c>
      <x:c r="V340" s="120" t="n">
        <x:f>'RGS_Ground_Run'!W404</x:f>
        <x:v>1</x:v>
      </x:c>
      <x:c r="W340" s="120" t="n">
        <x:f>'Edge_Run'!U404</x:f>
        <x:v>1</x:v>
      </x:c>
      <x:c r="X340" s="120" t="n">
        <x:f>'RGS_Ground_Run'!X404</x:f>
        <x:v>1</x:v>
      </x:c>
      <x:c r="Y340" s="120" t="n">
        <x:f>'Edge_Run'!V404</x:f>
        <x:v>1</x:v>
      </x:c>
      <x:c r="Z340" s="120" t="n">
        <x:f>Y340-X340</x:f>
        <x:v>0</x:v>
      </x:c>
      <x:c r="AA340" s="120" t="n">
        <x:f>1-V340</x:f>
        <x:v>0</x:v>
      </x:c>
      <x:c r="AB340" s="120" t="n">
        <x:f>1-W340</x:f>
        <x:v>0</x:v>
      </x:c>
      <x:c r="AC340" s="120" t="n">
        <x:f>'RGS_Ground_Run'!O404</x:f>
        <x:v>4.9327588856473605</x:v>
      </x:c>
      <x:c r="AD340" s="120" t="n">
        <x:f>'Edge_Run'!D404</x:f>
        <x:v>14.798276656942082</x:v>
      </x:c>
      <x:c r="AE340" s="120" t="n">
        <x:f>'RGS_Ground_Run'!D404</x:f>
        <x:v>300</x:v>
      </x:c>
      <x:c r="AF340" s="120" t="n">
        <x:f>'Edge_Run'!H404</x:f>
        <x:v>75</x:v>
      </x:c>
    </x:row>
    <x:row r="341">
      <x:c r="A341" s="120" t="n">
        <x:v>4</x:v>
      </x:c>
      <x:c r="B341" s="120" t="n">
        <x:v>40</x:v>
      </x:c>
      <x:c r="C341" s="120" t="n">
        <x:v>340</x:v>
      </x:c>
      <x:c r="D341" s="120" t="n">
        <x:v>1624</x:v>
      </x:c>
      <x:c r="E341" s="120" t="n">
        <x:v>1623</x:v>
      </x:c>
      <x:c r="F341" s="120" t="n">
        <x:v>0</x:v>
      </x:c>
      <x:c r="G341" s="120" t="str">
        <x:v>Normal</x:v>
      </x:c>
      <x:c r="H341" s="120" t="str">
        <x:v>Routine</x:v>
      </x:c>
      <x:c r="I341" s="120" t="n">
        <x:v>1</x:v>
      </x:c>
      <x:c r="J341" s="120" t="str">
        <x:v>CADC0888</x:v>
      </x:c>
      <x:c r="K341" s="120" t="n">
        <x:v>5</x:v>
      </x:c>
      <x:c r="L341" s="120" t="n">
        <x:v>295</x:v>
      </x:c>
      <x:c r="M341" s="120" t="n">
        <x:v>60</x:v>
      </x:c>
      <x:c r="N341" s="127" t="n">
        <x:v>0.8571428571428571</x:v>
      </x:c>
      <x:c r="O341" s="129" t="n">
        <x:f>'RGS_Ground_Run'!Q405</x:f>
        <x:v>154.79965744595438</x:v>
      </x:c>
      <x:c r="P341" s="129" t="n">
        <x:f>'Edge_Run'!O405</x:f>
        <x:v>7.064807810668981</x:v>
      </x:c>
      <x:c r="Q341" s="129" t="n">
        <x:f>O341-P341</x:f>
        <x:v>147.7348496352854</x:v>
      </x:c>
      <x:c r="R341" s="129" t="n">
        <x:f>'RGS_Ground_Run'!U405</x:f>
        <x:v>130.43138817573117</x:v>
      </x:c>
      <x:c r="S341" s="129" t="n">
        <x:f>'Edge_Run'!S405</x:f>
        <x:v>0</x:v>
      </x:c>
      <x:c r="T341" s="129" t="n">
        <x:f>'RGS_Ground_Run'!S405</x:f>
        <x:v>130.43138817573117</x:v>
      </x:c>
      <x:c r="U341" s="129" t="n">
        <x:f>'Edge_Run'!R405</x:f>
        <x:v>0</x:v>
      </x:c>
      <x:c r="V341" s="120" t="n">
        <x:f>'RGS_Ground_Run'!W405</x:f>
        <x:v>1</x:v>
      </x:c>
      <x:c r="W341" s="120" t="n">
        <x:f>'Edge_Run'!U405</x:f>
        <x:v>1</x:v>
      </x:c>
      <x:c r="X341" s="120" t="n">
        <x:f>'RGS_Ground_Run'!X405</x:f>
        <x:v>0</x:v>
      </x:c>
      <x:c r="Y341" s="120" t="n">
        <x:f>'Edge_Run'!V405</x:f>
        <x:v>1</x:v>
      </x:c>
      <x:c r="Z341" s="120" t="n">
        <x:f>Y341-X341</x:f>
        <x:v>1</x:v>
      </x:c>
      <x:c r="AA341" s="120" t="n">
        <x:f>1-V341</x:f>
        <x:v>0</x:v>
      </x:c>
      <x:c r="AB341" s="120" t="n">
        <x:f>1-W341</x:f>
        <x:v>0</x:v>
      </x:c>
      <x:c r="AC341" s="120" t="n">
        <x:f>'RGS_Ground_Run'!O405</x:f>
        <x:v>0.34826927022301846</x:v>
      </x:c>
      <x:c r="AD341" s="120" t="n">
        <x:f>'Edge_Run'!D405</x:f>
        <x:v>1.0448078106690555</x:v>
      </x:c>
      <x:c r="AE341" s="120" t="n">
        <x:f>'RGS_Ground_Run'!D405</x:f>
        <x:v>300</x:v>
      </x:c>
      <x:c r="AF341" s="120" t="n">
        <x:f>'Edge_Run'!H405</x:f>
        <x:v>75</x:v>
      </x:c>
    </x:row>
    <x:row r="342">
      <x:c r="A342" s="120" t="n">
        <x:v>4</x:v>
      </x:c>
      <x:c r="B342" s="120" t="n">
        <x:v>41</x:v>
      </x:c>
      <x:c r="C342" s="120" t="n">
        <x:v>341</x:v>
      </x:c>
      <x:c r="D342" s="120" t="n">
        <x:v>1104</x:v>
      </x:c>
      <x:c r="E342" s="120" t="n">
        <x:v>1103</x:v>
      </x:c>
      <x:c r="F342" s="120" t="n">
        <x:v>0</x:v>
      </x:c>
      <x:c r="G342" s="120" t="str">
        <x:v>Normal</x:v>
      </x:c>
      <x:c r="H342" s="120" t="str">
        <x:v>Routine</x:v>
      </x:c>
      <x:c r="I342" s="120" t="n">
        <x:v>1</x:v>
      </x:c>
      <x:c r="J342" s="120" t="str">
        <x:v>CADC0894</x:v>
      </x:c>
      <x:c r="K342" s="120" t="n">
        <x:v>5</x:v>
      </x:c>
      <x:c r="L342" s="120" t="n">
        <x:v>250</x:v>
      </x:c>
      <x:c r="M342" s="120" t="n">
        <x:v>51</x:v>
      </x:c>
      <x:c r="N342" s="127" t="n">
        <x:v>0.7285714285714285</x:v>
      </x:c>
      <x:c r="O342" s="129" t="n">
        <x:f>'RGS_Ground_Run'!Q406</x:f>
        <x:v>171.11779289317246</x:v>
      </x:c>
      <x:c r="P342" s="129" t="n">
        <x:f>'Edge_Run'!O406</x:f>
        <x:v>126.74154211240511</x:v>
      </x:c>
      <x:c r="Q342" s="129" t="n">
        <x:f>O342-P342</x:f>
        <x:v>44.37625078076735</x:v>
      </x:c>
      <x:c r="R342" s="129" t="n">
        <x:f>'RGS_Ground_Run'!U406</x:f>
        <x:v>144.7415421124051</x:v>
      </x:c>
      <x:c r="S342" s="129" t="n">
        <x:f>'Edge_Run'!S406</x:f>
        <x:v>113.65278977010303</x:v>
      </x:c>
      <x:c r="T342" s="129" t="n">
        <x:f>'RGS_Ground_Run'!S406</x:f>
        <x:v>0</x:v>
      </x:c>
      <x:c r="U342" s="129" t="n">
        <x:f>'Edge_Run'!R406</x:f>
        <x:v>113.65278977010303</x:v>
      </x:c>
      <x:c r="V342" s="120" t="n">
        <x:f>'RGS_Ground_Run'!W406</x:f>
        <x:v>1</x:v>
      </x:c>
      <x:c r="W342" s="120" t="n">
        <x:f>'Edge_Run'!U406</x:f>
        <x:v>1</x:v>
      </x:c>
      <x:c r="X342" s="120" t="n">
        <x:f>'RGS_Ground_Run'!X406</x:f>
        <x:v>0</x:v>
      </x:c>
      <x:c r="Y342" s="120" t="n">
        <x:f>'Edge_Run'!V406</x:f>
        <x:v>0</x:v>
      </x:c>
      <x:c r="Z342" s="120" t="n">
        <x:f>Y342-X342</x:f>
        <x:v>0</x:v>
      </x:c>
      <x:c r="AA342" s="120" t="n">
        <x:f>1-V342</x:f>
        <x:v>0</x:v>
      </x:c>
      <x:c r="AB342" s="120" t="n">
        <x:f>1-W342</x:f>
        <x:v>0</x:v>
      </x:c>
      <x:c r="AC342" s="120" t="n">
        <x:f>'RGS_Ground_Run'!O406</x:f>
        <x:v>2.3562507807673874</x:v>
      </x:c>
      <x:c r="AD342" s="120" t="n">
        <x:f>'Edge_Run'!D406</x:f>
        <x:v>7.068752342302162</x:v>
      </x:c>
      <x:c r="AE342" s="120" t="n">
        <x:f>'RGS_Ground_Run'!D406</x:f>
        <x:v>300</x:v>
      </x:c>
      <x:c r="AF342" s="120" t="n">
        <x:f>'Edge_Run'!H406</x:f>
        <x:v>75</x:v>
      </x:c>
    </x:row>
    <x:row r="343">
      <x:c r="A343" s="120" t="n">
        <x:v>4</x:v>
      </x:c>
      <x:c r="B343" s="120" t="n">
        <x:v>42</x:v>
      </x:c>
      <x:c r="C343" s="120" t="n">
        <x:v>342</x:v>
      </x:c>
      <x:c r="D343" s="120" t="n">
        <x:v>577</x:v>
      </x:c>
      <x:c r="E343" s="120" t="n">
        <x:v>576</x:v>
      </x:c>
      <x:c r="F343" s="120" t="n">
        <x:v>1</x:v>
      </x:c>
      <x:c r="G343" s="120" t="str">
        <x:v>Anomalous</x:v>
      </x:c>
      <x:c r="H343" s="120" t="str">
        <x:v>Priority</x:v>
      </x:c>
      <x:c r="I343" s="120" t="n">
        <x:v>0</x:v>
      </x:c>
      <x:c r="J343" s="120" t="str">
        <x:v>CADC0873</x:v>
      </x:c>
      <x:c r="K343" s="120" t="n">
        <x:v>1</x:v>
      </x:c>
      <x:c r="L343" s="120" t="n">
        <x:v>178</x:v>
      </x:c>
      <x:c r="M343" s="120" t="n">
        <x:v>179</x:v>
      </x:c>
      <x:c r="N343" s="127" t="n">
        <x:v>2.557142857142857</x:v>
      </x:c>
      <x:c r="O343" s="129" t="n">
        <x:f>'RGS_Ground_Run'!Q407</x:f>
        <x:v>182.8311807459936</x:v>
      </x:c>
      <x:c r="P343" s="129" t="n">
        <x:f>'Edge_Run'!O407</x:f>
        <x:v>118.19352575065477</x:v>
      </x:c>
      <x:c r="Q343" s="129" t="n">
        <x:f>O343-P343</x:f>
        <x:v>64.63765499533883</x:v>
      </x:c>
      <x:c r="R343" s="129" t="n">
        <x:f>'RGS_Ground_Run'!U407</x:f>
        <x:v>154.19352575065477</x:v>
      </x:c>
      <x:c r="S343" s="129" t="n">
        <x:f>'Edge_Run'!S407</x:f>
        <x:v>98.32056076463778</x:v>
      </x:c>
      <x:c r="T343" s="129" t="n">
        <x:f>'RGS_Ground_Run'!S407</x:f>
        <x:v>0</x:v>
      </x:c>
      <x:c r="U343" s="129" t="n">
        <x:f>'Edge_Run'!R407</x:f>
        <x:v>0</x:v>
      </x:c>
      <x:c r="V343" s="120" t="n">
        <x:f>'RGS_Ground_Run'!W407</x:f>
        <x:v>1</x:v>
      </x:c>
      <x:c r="W343" s="120" t="n">
        <x:f>'Edge_Run'!U407</x:f>
        <x:v>1</x:v>
      </x:c>
      <x:c r="X343" s="120" t="n">
        <x:f>'RGS_Ground_Run'!X407</x:f>
        <x:v>0</x:v>
      </x:c>
      <x:c r="Y343" s="120" t="n">
        <x:f>'Edge_Run'!V407</x:f>
        <x:v>1</x:v>
      </x:c>
      <x:c r="Z343" s="120" t="n">
        <x:f>Y343-X343</x:f>
        <x:v>1</x:v>
      </x:c>
      <x:c r="AA343" s="120" t="n">
        <x:f>1-V343</x:f>
        <x:v>0</x:v>
      </x:c>
      <x:c r="AB343" s="120" t="n">
        <x:f>1-W343</x:f>
        <x:v>0</x:v>
      </x:c>
      <x:c r="AC343" s="120" t="n">
        <x:f>'RGS_Ground_Run'!O407</x:f>
        <x:v>4.617654995339052</x:v>
      </x:c>
      <x:c r="AD343" s="120" t="n">
        <x:f>'Edge_Run'!D407</x:f>
        <x:v>13.852964986017156</x:v>
      </x:c>
      <x:c r="AE343" s="120" t="n">
        <x:f>'RGS_Ground_Run'!D407</x:f>
        <x:v>300</x:v>
      </x:c>
      <x:c r="AF343" s="120" t="n">
        <x:f>'Edge_Run'!H407</x:f>
        <x:v>75</x:v>
      </x:c>
    </x:row>
    <x:row r="344">
      <x:c r="A344" s="120" t="n">
        <x:v>4</x:v>
      </x:c>
      <x:c r="B344" s="120" t="n">
        <x:v>43</x:v>
      </x:c>
      <x:c r="C344" s="120" t="n">
        <x:v>343</x:v>
      </x:c>
      <x:c r="D344" s="120" t="n">
        <x:v>421</x:v>
      </x:c>
      <x:c r="E344" s="120" t="n">
        <x:v>420</x:v>
      </x:c>
      <x:c r="F344" s="120" t="n">
        <x:v>0</x:v>
      </x:c>
      <x:c r="G344" s="120" t="str">
        <x:v>Normal</x:v>
      </x:c>
      <x:c r="H344" s="120" t="str">
        <x:v>Routine</x:v>
      </x:c>
      <x:c r="I344" s="120" t="n">
        <x:v>0</x:v>
      </x:c>
      <x:c r="J344" s="120" t="str">
        <x:v>CADC0884</x:v>
      </x:c>
      <x:c r="K344" s="120" t="n">
        <x:v>5</x:v>
      </x:c>
      <x:c r="L344" s="120" t="n">
        <x:v>475</x:v>
      </x:c>
      <x:c r="M344" s="120" t="n">
        <x:v>96</x:v>
      </x:c>
      <x:c r="N344" s="127" t="n">
        <x:v>1.3714285714285714</x:v>
      </x:c>
      <x:c r="O344" s="129" t="n">
        <x:f>'RGS_Ground_Run'!Q408</x:f>
        <x:v>199.9842233784202</x:v>
      </x:c>
      <x:c r="P344" s="129" t="n">
        <x:f>'Edge_Run'!O408</x:f>
        <x:v>116.83264461176623</x:v>
      </x:c>
      <x:c r="Q344" s="129" t="n">
        <x:f>O344-P344</x:f>
        <x:v>83.15157876665398</x:v>
      </x:c>
      <x:c r="R344" s="129" t="n">
        <x:f>'RGS_Ground_Run'!U408</x:f>
        <x:v>170.83264461176623</x:v>
      </x:c>
      <x:c r="S344" s="129" t="n">
        <x:f>'Edge_Run'!S408</x:f>
        <x:v>95.41790831180379</x:v>
      </x:c>
      <x:c r="T344" s="129" t="n">
        <x:f>'RGS_Ground_Run'!S408</x:f>
        <x:v>0</x:v>
      </x:c>
      <x:c r="U344" s="129" t="n">
        <x:f>'Edge_Run'!R408</x:f>
        <x:v>0</x:v>
      </x:c>
      <x:c r="V344" s="120" t="n">
        <x:f>'RGS_Ground_Run'!W408</x:f>
        <x:v>1</x:v>
      </x:c>
      <x:c r="W344" s="120" t="n">
        <x:f>'Edge_Run'!U408</x:f>
        <x:v>1</x:v>
      </x:c>
      <x:c r="X344" s="120" t="n">
        <x:f>'RGS_Ground_Run'!X408</x:f>
        <x:v>0</x:v>
      </x:c>
      <x:c r="Y344" s="120" t="n">
        <x:f>'Edge_Run'!V408</x:f>
        <x:v>1</x:v>
      </x:c>
      <x:c r="Z344" s="120" t="n">
        <x:f>Y344-X344</x:f>
        <x:v>1</x:v>
      </x:c>
      <x:c r="AA344" s="120" t="n">
        <x:f>1-V344</x:f>
        <x:v>0</x:v>
      </x:c>
      <x:c r="AB344" s="120" t="n">
        <x:f>1-W344</x:f>
        <x:v>0</x:v>
      </x:c>
      <x:c r="AC344" s="120" t="n">
        <x:f>'RGS_Ground_Run'!O408</x:f>
        <x:v>5.131578766654218</x:v>
      </x:c>
      <x:c r="AD344" s="120" t="n">
        <x:f>'Edge_Run'!D408</x:f>
        <x:v>15.394736299962652</x:v>
      </x:c>
      <x:c r="AE344" s="120" t="n">
        <x:f>'RGS_Ground_Run'!D408</x:f>
        <x:v>300</x:v>
      </x:c>
      <x:c r="AF344" s="120" t="n">
        <x:f>'Edge_Run'!H408</x:f>
        <x:v>75</x:v>
      </x:c>
    </x:row>
    <x:row r="345">
      <x:c r="A345" s="120" t="n">
        <x:v>4</x:v>
      </x:c>
      <x:c r="B345" s="120" t="n">
        <x:v>44</x:v>
      </x:c>
      <x:c r="C345" s="120" t="n">
        <x:v>344</x:v>
      </x:c>
      <x:c r="D345" s="120" t="n">
        <x:v>542</x:v>
      </x:c>
      <x:c r="E345" s="120" t="n">
        <x:v>541</x:v>
      </x:c>
      <x:c r="F345" s="120" t="n">
        <x:v>1</x:v>
      </x:c>
      <x:c r="G345" s="120" t="str">
        <x:v>Anomalous</x:v>
      </x:c>
      <x:c r="H345" s="120" t="str">
        <x:v>Priority</x:v>
      </x:c>
      <x:c r="I345" s="120" t="n">
        <x:v>1</x:v>
      </x:c>
      <x:c r="J345" s="120" t="str">
        <x:v>CADC0873</x:v>
      </x:c>
      <x:c r="K345" s="120" t="n">
        <x:v>1</x:v>
      </x:c>
      <x:c r="L345" s="120" t="n">
        <x:v>169</x:v>
      </x:c>
      <x:c r="M345" s="120" t="n">
        <x:v>170</x:v>
      </x:c>
      <x:c r="N345" s="127" t="n">
        <x:v>2.4285714285714284</x:v>
      </x:c>
      <x:c r="O345" s="129" t="n">
        <x:f>'RGS_Ground_Run'!Q409</x:f>
        <x:v>191.39254946054552</x:v>
      </x:c>
      <x:c r="P345" s="129" t="n">
        <x:f>'Edge_Run'!O409</x:f>
        <x:v>92.31528347598169</x:v>
      </x:c>
      <x:c r="Q345" s="129" t="n">
        <x:f>O345-P345</x:f>
        <x:v>99.07726598456384</x:v>
      </x:c>
      <x:c r="R345" s="129" t="n">
        <x:f>'RGS_Ground_Run'!U409</x:f>
        <x:v>164.3152834759817</x:v>
      </x:c>
      <x:c r="S345" s="129" t="n">
        <x:f>'Edge_Run'!S409</x:f>
        <x:v>77.12348552228968</x:v>
      </x:c>
      <x:c r="T345" s="129" t="n">
        <x:f>'RGS_Ground_Run'!S409</x:f>
        <x:v>0</x:v>
      </x:c>
      <x:c r="U345" s="129" t="n">
        <x:f>'Edge_Run'!R409</x:f>
        <x:v>0</x:v>
      </x:c>
      <x:c r="V345" s="120" t="n">
        <x:f>'RGS_Ground_Run'!W409</x:f>
        <x:v>1</x:v>
      </x:c>
      <x:c r="W345" s="120" t="n">
        <x:f>'Edge_Run'!U409</x:f>
        <x:v>1</x:v>
      </x:c>
      <x:c r="X345" s="120" t="n">
        <x:f>'RGS_Ground_Run'!X409</x:f>
        <x:v>0</x:v>
      </x:c>
      <x:c r="Y345" s="120" t="n">
        <x:f>'Edge_Run'!V409</x:f>
        <x:v>1</x:v>
      </x:c>
      <x:c r="Z345" s="120" t="n">
        <x:f>Y345-X345</x:f>
        <x:v>1</x:v>
      </x:c>
      <x:c r="AA345" s="120" t="n">
        <x:f>1-V345</x:f>
        <x:v>0</x:v>
      </x:c>
      <x:c r="AB345" s="120" t="n">
        <x:f>1-W345</x:f>
        <x:v>0</x:v>
      </x:c>
      <x:c r="AC345" s="120" t="n">
        <x:f>'RGS_Ground_Run'!O409</x:f>
        <x:v>3.057265984563958</x:v>
      </x:c>
      <x:c r="AD345" s="120" t="n">
        <x:f>'Edge_Run'!D409</x:f>
        <x:v>9.171797953691874</x:v>
      </x:c>
      <x:c r="AE345" s="120" t="n">
        <x:f>'RGS_Ground_Run'!D409</x:f>
        <x:v>300</x:v>
      </x:c>
      <x:c r="AF345" s="120" t="n">
        <x:f>'Edge_Run'!H409</x:f>
        <x:v>75</x:v>
      </x:c>
    </x:row>
    <x:row r="346">
      <x:c r="A346" s="120" t="n">
        <x:v>4</x:v>
      </x:c>
      <x:c r="B346" s="120" t="n">
        <x:v>45</x:v>
      </x:c>
      <x:c r="C346" s="120" t="n">
        <x:v>345</x:v>
      </x:c>
      <x:c r="D346" s="120" t="n">
        <x:v>110</x:v>
      </x:c>
      <x:c r="E346" s="120" t="n">
        <x:v>109</x:v>
      </x:c>
      <x:c r="F346" s="120" t="n">
        <x:v>0</x:v>
      </x:c>
      <x:c r="G346" s="120" t="str">
        <x:v>Normal</x:v>
      </x:c>
      <x:c r="H346" s="120" t="str">
        <x:v>Routine</x:v>
      </x:c>
      <x:c r="I346" s="120" t="n">
        <x:v>1</x:v>
      </x:c>
      <x:c r="J346" s="120" t="str">
        <x:v>CADC0872</x:v>
      </x:c>
      <x:c r="K346" s="120" t="n">
        <x:v>1</x:v>
      </x:c>
      <x:c r="L346" s="120" t="n">
        <x:v>177</x:v>
      </x:c>
      <x:c r="M346" s="120" t="n">
        <x:v>178</x:v>
      </x:c>
      <x:c r="N346" s="127" t="n">
        <x:v>2.5428571428571427</x:v>
      </x:c>
      <x:c r="O346" s="129" t="n">
        <x:f>'RGS_Ground_Run'!Q410</x:f>
        <x:v>59.89110017514486</x:v>
      </x:c>
      <x:c r="P346" s="129" t="n">
        <x:f>'Edge_Run'!O410</x:f>
        <x:v>24.476675448720016</x:v>
      </x:c>
      <x:c r="Q346" s="129" t="n">
        <x:f>O346-P346</x:f>
        <x:v>35.41442472642484</x:v>
      </x:c>
      <x:c r="R346" s="129" t="n">
        <x:f>'RGS_Ground_Run'!U410</x:f>
        <x:v>29.71887502557138</x:v>
      </x:c>
      <x:c r="S346" s="129" t="n">
        <x:f>'Edge_Run'!S410</x:f>
        <x:v>0</x:v>
      </x:c>
      <x:c r="T346" s="129" t="n">
        <x:f>'RGS_Ground_Run'!S410</x:f>
        <x:v>0</x:v>
      </x:c>
      <x:c r="U346" s="129" t="n">
        <x:f>'Edge_Run'!R410</x:f>
        <x:v>0</x:v>
      </x:c>
      <x:c r="V346" s="120" t="n">
        <x:f>'RGS_Ground_Run'!W410</x:f>
        <x:v>1</x:v>
      </x:c>
      <x:c r="W346" s="120" t="n">
        <x:f>'Edge_Run'!U410</x:f>
        <x:v>1</x:v>
      </x:c>
      <x:c r="X346" s="120" t="n">
        <x:f>'RGS_Ground_Run'!X410</x:f>
        <x:v>1</x:v>
      </x:c>
      <x:c r="Y346" s="120" t="n">
        <x:f>'Edge_Run'!V410</x:f>
        <x:v>1</x:v>
      </x:c>
      <x:c r="Z346" s="120" t="n">
        <x:f>Y346-X346</x:f>
        <x:v>0</x:v>
      </x:c>
      <x:c r="AA346" s="120" t="n">
        <x:f>1-V346</x:f>
        <x:v>0</x:v>
      </x:c>
      <x:c r="AB346" s="120" t="n">
        <x:f>1-W346</x:f>
        <x:v>0</x:v>
      </x:c>
      <x:c r="AC346" s="120" t="n">
        <x:f>'RGS_Ground_Run'!O410</x:f>
        <x:v>6.1522251495733125</x:v>
      </x:c>
      <x:c r="AD346" s="120" t="n">
        <x:f>'Edge_Run'!D410</x:f>
        <x:v>18.45667544871994</x:v>
      </x:c>
      <x:c r="AE346" s="120" t="n">
        <x:f>'RGS_Ground_Run'!D410</x:f>
        <x:v>300</x:v>
      </x:c>
      <x:c r="AF346" s="120" t="n">
        <x:f>'Edge_Run'!H410</x:f>
        <x:v>75</x:v>
      </x:c>
    </x:row>
    <x:row r="347">
      <x:c r="A347" s="120" t="n">
        <x:v>4</x:v>
      </x:c>
      <x:c r="B347" s="120" t="n">
        <x:v>46</x:v>
      </x:c>
      <x:c r="C347" s="120" t="n">
        <x:v>346</x:v>
      </x:c>
      <x:c r="D347" s="120" t="n">
        <x:v>544</x:v>
      </x:c>
      <x:c r="E347" s="120" t="n">
        <x:v>543</x:v>
      </x:c>
      <x:c r="F347" s="120" t="n">
        <x:v>1</x:v>
      </x:c>
      <x:c r="G347" s="120" t="str">
        <x:v>Anomalous</x:v>
      </x:c>
      <x:c r="H347" s="120" t="str">
        <x:v>Priority</x:v>
      </x:c>
      <x:c r="I347" s="120" t="n">
        <x:v>0</x:v>
      </x:c>
      <x:c r="J347" s="120" t="str">
        <x:v>CADC0873</x:v>
      </x:c>
      <x:c r="K347" s="120" t="n">
        <x:v>1</x:v>
      </x:c>
      <x:c r="L347" s="120" t="n">
        <x:v>179</x:v>
      </x:c>
      <x:c r="M347" s="120" t="n">
        <x:v>180</x:v>
      </x:c>
      <x:c r="N347" s="127" t="n">
        <x:v>2.5714285714285716</x:v>
      </x:c>
      <x:c r="O347" s="129" t="n">
        <x:f>'RGS_Ground_Run'!Q411</x:f>
        <x:v>32.728060529851064</x:v>
      </x:c>
      <x:c r="P347" s="129" t="n">
        <x:f>'Edge_Run'!O411</x:f>
        <x:v>32.14418158955277</x:v>
      </x:c>
      <x:c r="Q347" s="129" t="n">
        <x:f>O347-P347</x:f>
        <x:v>0.5838789402982911</x:v>
      </x:c>
      <x:c r="R347" s="129" t="n">
        <x:f>'RGS_Ground_Run'!U411</x:f>
        <x:v>0</x:v>
      </x:c>
      <x:c r="S347" s="129" t="n">
        <x:f>'Edge_Run'!S411</x:f>
        <x:v>0</x:v>
      </x:c>
      <x:c r="T347" s="129" t="n">
        <x:f>'RGS_Ground_Run'!S411</x:f>
        <x:v>0</x:v>
      </x:c>
      <x:c r="U347" s="129" t="n">
        <x:f>'Edge_Run'!R411</x:f>
        <x:v>0</x:v>
      </x:c>
      <x:c r="V347" s="120" t="n">
        <x:f>'RGS_Ground_Run'!W411</x:f>
        <x:v>1</x:v>
      </x:c>
      <x:c r="W347" s="120" t="n">
        <x:f>'Edge_Run'!U411</x:f>
        <x:v>1</x:v>
      </x:c>
      <x:c r="X347" s="120" t="n">
        <x:f>'RGS_Ground_Run'!X411</x:f>
        <x:v>1</x:v>
      </x:c>
      <x:c r="Y347" s="120" t="n">
        <x:f>'Edge_Run'!V411</x:f>
        <x:v>1</x:v>
      </x:c>
      <x:c r="Z347" s="120" t="n">
        <x:f>Y347-X347</x:f>
        <x:v>0</x:v>
      </x:c>
      <x:c r="AA347" s="120" t="n">
        <x:f>1-V347</x:f>
        <x:v>0</x:v>
      </x:c>
      <x:c r="AB347" s="120" t="n">
        <x:f>1-W347</x:f>
        <x:v>0</x:v>
      </x:c>
      <x:c r="AC347" s="120" t="n">
        <x:f>'RGS_Ground_Run'!O411</x:f>
        <x:v>8.708060529850936</x:v>
      </x:c>
      <x:c r="AD347" s="120" t="n">
        <x:f>'Edge_Run'!D411</x:f>
        <x:v>26.12418158955281</x:v>
      </x:c>
      <x:c r="AE347" s="120" t="n">
        <x:f>'RGS_Ground_Run'!D411</x:f>
        <x:v>300</x:v>
      </x:c>
      <x:c r="AF347" s="120" t="n">
        <x:f>'Edge_Run'!H411</x:f>
        <x:v>75</x:v>
      </x:c>
    </x:row>
    <x:row r="348">
      <x:c r="A348" s="120" t="n">
        <x:v>4</x:v>
      </x:c>
      <x:c r="B348" s="120" t="n">
        <x:v>47</x:v>
      </x:c>
      <x:c r="C348" s="120" t="n">
        <x:v>347</x:v>
      </x:c>
      <x:c r="D348" s="120" t="n">
        <x:v>1779</x:v>
      </x:c>
      <x:c r="E348" s="120" t="n">
        <x:v>1778</x:v>
      </x:c>
      <x:c r="F348" s="120" t="n">
        <x:v>0</x:v>
      </x:c>
      <x:c r="G348" s="120" t="str">
        <x:v>Normal</x:v>
      </x:c>
      <x:c r="H348" s="120" t="str">
        <x:v>Routine</x:v>
      </x:c>
      <x:c r="I348" s="120" t="n">
        <x:v>1</x:v>
      </x:c>
      <x:c r="J348" s="120" t="str">
        <x:v>CADC0894</x:v>
      </x:c>
      <x:c r="K348" s="120" t="n">
        <x:v>1</x:v>
      </x:c>
      <x:c r="L348" s="120" t="n">
        <x:v>488</x:v>
      </x:c>
      <x:c r="M348" s="120" t="n">
        <x:v>489</x:v>
      </x:c>
      <x:c r="N348" s="127" t="n">
        <x:v>6.985714285714286</x:v>
      </x:c>
      <x:c r="O348" s="129" t="n">
        <x:f>'RGS_Ground_Run'!Q412</x:f>
        <x:v>26.27975903856077</x:v>
      </x:c>
      <x:c r="P348" s="129" t="n">
        <x:f>'Edge_Run'!O412</x:f>
        <x:v>12.799277115682344</x:v>
      </x:c>
      <x:c r="Q348" s="129" t="n">
        <x:f>O348-P348</x:f>
        <x:v>13.480481922878425</x:v>
      </x:c>
      <x:c r="R348" s="129" t="n">
        <x:f>'RGS_Ground_Run'!U412</x:f>
        <x:v>0</x:v>
      </x:c>
      <x:c r="S348" s="129" t="n">
        <x:f>'Edge_Run'!S412</x:f>
        <x:v>0</x:v>
      </x:c>
      <x:c r="T348" s="129" t="n">
        <x:f>'RGS_Ground_Run'!S412</x:f>
        <x:v>0</x:v>
      </x:c>
      <x:c r="U348" s="129" t="n">
        <x:f>'Edge_Run'!R412</x:f>
        <x:v>0</x:v>
      </x:c>
      <x:c r="V348" s="120" t="n">
        <x:f>'RGS_Ground_Run'!W412</x:f>
        <x:v>1</x:v>
      </x:c>
      <x:c r="W348" s="120" t="n">
        <x:f>'Edge_Run'!U412</x:f>
        <x:v>1</x:v>
      </x:c>
      <x:c r="X348" s="120" t="n">
        <x:f>'RGS_Ground_Run'!X412</x:f>
        <x:v>1</x:v>
      </x:c>
      <x:c r="Y348" s="120" t="n">
        <x:f>'Edge_Run'!V412</x:f>
        <x:v>1</x:v>
      </x:c>
      <x:c r="Z348" s="120" t="n">
        <x:f>Y348-X348</x:f>
        <x:v>0</x:v>
      </x:c>
      <x:c r="AA348" s="120" t="n">
        <x:f>1-V348</x:f>
        <x:v>0</x:v>
      </x:c>
      <x:c r="AB348" s="120" t="n">
        <x:f>1-W348</x:f>
        <x:v>0</x:v>
      </x:c>
      <x:c r="AC348" s="120" t="n">
        <x:f>'RGS_Ground_Run'!O412</x:f>
        <x:v>2.2597590385607553</x:v>
      </x:c>
      <x:c r="AD348" s="120" t="n">
        <x:f>'Edge_Run'!D412</x:f>
        <x:v>6.779277115682266</x:v>
      </x:c>
      <x:c r="AE348" s="120" t="n">
        <x:f>'RGS_Ground_Run'!D412</x:f>
        <x:v>300</x:v>
      </x:c>
      <x:c r="AF348" s="120" t="n">
        <x:f>'Edge_Run'!H412</x:f>
        <x:v>75</x:v>
      </x:c>
    </x:row>
    <x:row r="349">
      <x:c r="A349" s="120" t="n">
        <x:v>4</x:v>
      </x:c>
      <x:c r="B349" s="120" t="n">
        <x:v>48</x:v>
      </x:c>
      <x:c r="C349" s="120" t="n">
        <x:v>348</x:v>
      </x:c>
      <x:c r="D349" s="120" t="n">
        <x:v>1370</x:v>
      </x:c>
      <x:c r="E349" s="120" t="n">
        <x:v>1369</x:v>
      </x:c>
      <x:c r="F349" s="120" t="n">
        <x:v>0</x:v>
      </x:c>
      <x:c r="G349" s="120" t="str">
        <x:v>Normal</x:v>
      </x:c>
      <x:c r="H349" s="120" t="str">
        <x:v>Routine</x:v>
      </x:c>
      <x:c r="I349" s="120" t="n">
        <x:v>1</x:v>
      </x:c>
      <x:c r="J349" s="120" t="str">
        <x:v>CADC0873</x:v>
      </x:c>
      <x:c r="K349" s="120" t="n">
        <x:v>5</x:v>
      </x:c>
      <x:c r="L349" s="120" t="n">
        <x:v>105</x:v>
      </x:c>
      <x:c r="M349" s="120" t="n">
        <x:v>22</x:v>
      </x:c>
      <x:c r="N349" s="127" t="n">
        <x:v>0.3142857142857143</x:v>
      </x:c>
      <x:c r="O349" s="129" t="n">
        <x:f>'RGS_Ground_Run'!Q413</x:f>
        <x:v>45.68332039072993</x:v>
      </x:c>
      <x:c r="P349" s="129" t="n">
        <x:f>'Edge_Run'!O413</x:f>
        <x:v>71.00996117219029</x:v>
      </x:c>
      <x:c r="Q349" s="129" t="n">
        <x:f>O349-P349</x:f>
        <x:v>-25.326640781460355</x:v>
      </x:c>
      <x:c r="R349" s="129" t="n">
        <x:f>'RGS_Ground_Run'!U413</x:f>
        <x:v>0</x:v>
      </x:c>
      <x:c r="S349" s="129" t="n">
        <x:f>'Edge_Run'!S413</x:f>
        <x:v>0</x:v>
      </x:c>
      <x:c r="T349" s="129" t="n">
        <x:f>'RGS_Ground_Run'!S413</x:f>
        <x:v>0</x:v>
      </x:c>
      <x:c r="U349" s="129" t="n">
        <x:f>'Edge_Run'!R413</x:f>
        <x:v>0</x:v>
      </x:c>
      <x:c r="V349" s="120" t="n">
        <x:f>'RGS_Ground_Run'!W413</x:f>
        <x:v>1</x:v>
      </x:c>
      <x:c r="W349" s="120" t="n">
        <x:f>'Edge_Run'!U413</x:f>
        <x:v>1</x:v>
      </x:c>
      <x:c r="X349" s="120" t="n">
        <x:f>'RGS_Ground_Run'!X413</x:f>
        <x:v>1</x:v>
      </x:c>
      <x:c r="Y349" s="120" t="n">
        <x:f>'Edge_Run'!V413</x:f>
        <x:v>1</x:v>
      </x:c>
      <x:c r="Z349" s="120" t="n">
        <x:f>Y349-X349</x:f>
        <x:v>0</x:v>
      </x:c>
      <x:c r="AA349" s="120" t="n">
        <x:f>1-V349</x:f>
        <x:v>0</x:v>
      </x:c>
      <x:c r="AB349" s="120" t="n">
        <x:f>1-W349</x:f>
        <x:v>0</x:v>
      </x:c>
      <x:c r="AC349" s="120" t="n">
        <x:f>'RGS_Ground_Run'!O413</x:f>
        <x:v>21.663320390730092</x:v>
      </x:c>
      <x:c r="AD349" s="120" t="n">
        <x:f>'Edge_Run'!D413</x:f>
        <x:v>64.98996117219028</x:v>
      </x:c>
      <x:c r="AE349" s="120" t="n">
        <x:f>'RGS_Ground_Run'!D413</x:f>
        <x:v>300</x:v>
      </x:c>
      <x:c r="AF349" s="120" t="n">
        <x:f>'Edge_Run'!H413</x:f>
        <x:v>75</x:v>
      </x:c>
    </x:row>
    <x:row r="350">
      <x:c r="A350" s="120" t="n">
        <x:v>4</x:v>
      </x:c>
      <x:c r="B350" s="120" t="n">
        <x:v>49</x:v>
      </x:c>
      <x:c r="C350" s="120" t="n">
        <x:v>349</x:v>
      </x:c>
      <x:c r="D350" s="120" t="n">
        <x:v>1796</x:v>
      </x:c>
      <x:c r="E350" s="120" t="n">
        <x:v>1795</x:v>
      </x:c>
      <x:c r="F350" s="120" t="n">
        <x:v>0</x:v>
      </x:c>
      <x:c r="G350" s="120" t="str">
        <x:v>Normal</x:v>
      </x:c>
      <x:c r="H350" s="120" t="str">
        <x:v>Routine</x:v>
      </x:c>
      <x:c r="I350" s="120" t="n">
        <x:v>0</x:v>
      </x:c>
      <x:c r="J350" s="120" t="str">
        <x:v>CADC0894</x:v>
      </x:c>
      <x:c r="K350" s="120" t="n">
        <x:v>1</x:v>
      </x:c>
      <x:c r="L350" s="120" t="n">
        <x:v>740</x:v>
      </x:c>
      <x:c r="M350" s="120" t="n">
        <x:v>741</x:v>
      </x:c>
      <x:c r="N350" s="127" t="n">
        <x:v>10.585714285714285</x:v>
      </x:c>
      <x:c r="O350" s="129" t="n">
        <x:f>'RGS_Ground_Run'!Q414</x:f>
        <x:v>25.345300759221573</x:v>
      </x:c>
      <x:c r="P350" s="129" t="n">
        <x:f>'Edge_Run'!O414</x:f>
        <x:v>28.36906066422671</x:v>
      </x:c>
      <x:c r="Q350" s="129" t="n">
        <x:f>O350-P350</x:f>
        <x:v>-3.023759905005136</x:v>
      </x:c>
      <x:c r="R350" s="129" t="n">
        <x:f>'RGS_Ground_Run'!U414</x:f>
        <x:v>0</x:v>
      </x:c>
      <x:c r="S350" s="129" t="n">
        <x:f>'Edge_Run'!S414</x:f>
        <x:v>18.37315838656241</x:v>
      </x:c>
      <x:c r="T350" s="129" t="n">
        <x:f>'RGS_Ground_Run'!S414</x:f>
        <x:v>0</x:v>
      </x:c>
      <x:c r="U350" s="129" t="n">
        <x:f>'Edge_Run'!R414</x:f>
        <x:v>0</x:v>
      </x:c>
      <x:c r="V350" s="120" t="n">
        <x:f>'RGS_Ground_Run'!W414</x:f>
        <x:v>1</x:v>
      </x:c>
      <x:c r="W350" s="120" t="n">
        <x:f>'Edge_Run'!U414</x:f>
        <x:v>1</x:v>
      </x:c>
      <x:c r="X350" s="120" t="n">
        <x:f>'RGS_Ground_Run'!X414</x:f>
        <x:v>1</x:v>
      </x:c>
      <x:c r="Y350" s="120" t="n">
        <x:f>'Edge_Run'!V414</x:f>
        <x:v>1</x:v>
      </x:c>
      <x:c r="Z350" s="120" t="n">
        <x:f>Y350-X350</x:f>
        <x:v>0</x:v>
      </x:c>
      <x:c r="AA350" s="120" t="n">
        <x:f>1-V350</x:f>
        <x:v>0</x:v>
      </x:c>
      <x:c r="AB350" s="120" t="n">
        <x:f>1-W350</x:f>
        <x:v>0</x:v>
      </x:c>
      <x:c r="AC350" s="120" t="n">
        <x:f>'RGS_Ground_Run'!O414</x:f>
        <x:v>1.3253007592214285</x:v>
      </x:c>
      <x:c r="AD350" s="120" t="n">
        <x:f>'Edge_Run'!D414</x:f>
        <x:v>3.975902277664286</x:v>
      </x:c>
      <x:c r="AE350" s="120" t="n">
        <x:f>'RGS_Ground_Run'!D414</x:f>
        <x:v>300</x:v>
      </x:c>
      <x:c r="AF350" s="120" t="n">
        <x:f>'Edge_Run'!H414</x:f>
        <x:v>75</x:v>
      </x:c>
    </x:row>
    <x:row r="351">
      <x:c r="A351" s="120" t="n">
        <x:v>4</x:v>
      </x:c>
      <x:c r="B351" s="120" t="n">
        <x:v>50</x:v>
      </x:c>
      <x:c r="C351" s="120" t="n">
        <x:v>350</x:v>
      </x:c>
      <x:c r="D351" s="120" t="n">
        <x:v>512</x:v>
      </x:c>
      <x:c r="E351" s="120" t="n">
        <x:v>511</x:v>
      </x:c>
      <x:c r="F351" s="120" t="n">
        <x:v>0</x:v>
      </x:c>
      <x:c r="G351" s="120" t="str">
        <x:v>Normal</x:v>
      </x:c>
      <x:c r="H351" s="120" t="str">
        <x:v>Routine</x:v>
      </x:c>
      <x:c r="I351" s="120" t="n">
        <x:v>1</x:v>
      </x:c>
      <x:c r="J351" s="120" t="str">
        <x:v>CADC0873</x:v>
      </x:c>
      <x:c r="K351" s="120" t="n">
        <x:v>1</x:v>
      </x:c>
      <x:c r="L351" s="120" t="n">
        <x:v>178</x:v>
      </x:c>
      <x:c r="M351" s="120" t="n">
        <x:v>179</x:v>
      </x:c>
      <x:c r="N351" s="127" t="n">
        <x:v>2.557142857142857</x:v>
      </x:c>
      <x:c r="O351" s="129" t="n">
        <x:f>'RGS_Ground_Run'!Q415</x:f>
        <x:v>113.0369018147544</x:v>
      </x:c>
      <x:c r="P351" s="129" t="n">
        <x:f>'Edge_Run'!O415</x:f>
        <x:v>94.82999764057831</x:v>
      </x:c>
      <x:c r="Q351" s="129" t="n">
        <x:f>O351-P351</x:f>
        <x:v>18.20690417417609</x:v>
      </x:c>
      <x:c r="R351" s="129" t="n">
        <x:f>'RGS_Ground_Run'!U415</x:f>
        <x:v>88.80999764057833</x:v>
      </x:c>
      <x:c r="S351" s="129" t="n">
        <x:f>'Edge_Run'!S415</x:f>
        <x:v>88.18928511805007</x:v>
      </x:c>
      <x:c r="T351" s="129" t="n">
        <x:f>'RGS_Ground_Run'!S415</x:f>
        <x:v>88.80999764057833</x:v>
      </x:c>
      <x:c r="U351" s="129" t="n">
        <x:f>'Edge_Run'!R415</x:f>
        <x:v>88.18928511805007</x:v>
      </x:c>
      <x:c r="V351" s="120" t="n">
        <x:f>'RGS_Ground_Run'!W415</x:f>
        <x:v>1</x:v>
      </x:c>
      <x:c r="W351" s="120" t="n">
        <x:f>'Edge_Run'!U415</x:f>
        <x:v>1</x:v>
      </x:c>
      <x:c r="X351" s="120" t="n">
        <x:f>'RGS_Ground_Run'!X415</x:f>
        <x:v>1</x:v>
      </x:c>
      <x:c r="Y351" s="120" t="n">
        <x:f>'Edge_Run'!V415</x:f>
        <x:v>1</x:v>
      </x:c>
      <x:c r="Z351" s="120" t="n">
        <x:f>Y351-X351</x:f>
        <x:v>0</x:v>
      </x:c>
      <x:c r="AA351" s="120" t="n">
        <x:f>1-V351</x:f>
        <x:v>0</x:v>
      </x:c>
      <x:c r="AB351" s="120" t="n">
        <x:f>1-W351</x:f>
        <x:v>0</x:v>
      </x:c>
      <x:c r="AC351" s="120" t="n">
        <x:f>'RGS_Ground_Run'!O415</x:f>
        <x:v>0.20690417417614573</x:v>
      </x:c>
      <x:c r="AD351" s="120" t="n">
        <x:f>'Edge_Run'!D415</x:f>
        <x:v>0.6207125225284372</x:v>
      </x:c>
      <x:c r="AE351" s="120" t="n">
        <x:f>'RGS_Ground_Run'!D415</x:f>
        <x:v>300</x:v>
      </x:c>
      <x:c r="AF351" s="120" t="n">
        <x:f>'Edge_Run'!H415</x:f>
        <x:v>75</x:v>
      </x:c>
    </x:row>
    <x:row r="352">
      <x:c r="A352" s="120" t="n">
        <x:v>4</x:v>
      </x:c>
      <x:c r="B352" s="120" t="n">
        <x:v>51</x:v>
      </x:c>
      <x:c r="C352" s="120" t="n">
        <x:v>351</x:v>
      </x:c>
      <x:c r="D352" s="120" t="n">
        <x:v>651</x:v>
      </x:c>
      <x:c r="E352" s="120" t="n">
        <x:v>650</x:v>
      </x:c>
      <x:c r="F352" s="120" t="n">
        <x:v>1</x:v>
      </x:c>
      <x:c r="G352" s="120" t="str">
        <x:v>Anomalous</x:v>
      </x:c>
      <x:c r="H352" s="120" t="str">
        <x:v>Priority</x:v>
      </x:c>
      <x:c r="I352" s="120" t="n">
        <x:v>1</x:v>
      </x:c>
      <x:c r="J352" s="120" t="str">
        <x:v>CADC0873</x:v>
      </x:c>
      <x:c r="K352" s="120" t="n">
        <x:v>1</x:v>
      </x:c>
      <x:c r="L352" s="120" t="n">
        <x:v>348</x:v>
      </x:c>
      <x:c r="M352" s="120" t="n">
        <x:v>349</x:v>
      </x:c>
      <x:c r="N352" s="127" t="n">
        <x:v>4.985714285714286</x:v>
      </x:c>
      <x:c r="O352" s="129" t="n">
        <x:f>'RGS_Ground_Run'!Q416</x:f>
        <x:v>76.26703431208853</x:v>
      </x:c>
      <x:c r="P352" s="129" t="n">
        <x:f>'Edge_Run'!O416</x:f>
        <x:v>39.07308949213939</x:v>
      </x:c>
      <x:c r="Q352" s="129" t="n">
        <x:f>O352-P352</x:f>
        <x:v>37.19394481994914</x:v>
      </x:c>
      <x:c r="R352" s="129" t="n">
        <x:f>'RGS_Ground_Run'!U416</x:f>
        <x:v>51.05308949213941</x:v>
      </x:c>
      <x:c r="S352" s="129" t="n">
        <x:f>'Edge_Run'!S416</x:f>
        <x:v>29.471255032291538</x:v>
      </x:c>
      <x:c r="T352" s="129" t="n">
        <x:f>'RGS_Ground_Run'!S416</x:f>
        <x:v>0</x:v>
      </x:c>
      <x:c r="U352" s="129" t="n">
        <x:f>'Edge_Run'!R416</x:f>
        <x:v>0</x:v>
      </x:c>
      <x:c r="V352" s="120" t="n">
        <x:f>'RGS_Ground_Run'!W416</x:f>
        <x:v>1</x:v>
      </x:c>
      <x:c r="W352" s="120" t="n">
        <x:f>'Edge_Run'!U416</x:f>
        <x:v>1</x:v>
      </x:c>
      <x:c r="X352" s="120" t="n">
        <x:f>'RGS_Ground_Run'!X416</x:f>
        <x:v>1</x:v>
      </x:c>
      <x:c r="Y352" s="120" t="n">
        <x:f>'Edge_Run'!V416</x:f>
        <x:v>1</x:v>
      </x:c>
      <x:c r="Z352" s="120" t="n">
        <x:f>Y352-X352</x:f>
        <x:v>0</x:v>
      </x:c>
      <x:c r="AA352" s="120" t="n">
        <x:f>1-V352</x:f>
        <x:v>0</x:v>
      </x:c>
      <x:c r="AB352" s="120" t="n">
        <x:f>1-W352</x:f>
        <x:v>0</x:v>
      </x:c>
      <x:c r="AC352" s="120" t="n">
        <x:f>'RGS_Ground_Run'!O416</x:f>
        <x:v>1.19394481994935</x:v>
      </x:c>
      <x:c r="AD352" s="120" t="n">
        <x:f>'Edge_Run'!D416</x:f>
        <x:v>3.58183445984805</x:v>
      </x:c>
      <x:c r="AE352" s="120" t="n">
        <x:f>'RGS_Ground_Run'!D416</x:f>
        <x:v>300</x:v>
      </x:c>
      <x:c r="AF352" s="120" t="n">
        <x:f>'Edge_Run'!H416</x:f>
        <x:v>75</x:v>
      </x:c>
    </x:row>
    <x:row r="353">
      <x:c r="A353" s="120" t="n">
        <x:v>4</x:v>
      </x:c>
      <x:c r="B353" s="120" t="n">
        <x:v>52</x:v>
      </x:c>
      <x:c r="C353" s="120" t="n">
        <x:v>352</x:v>
      </x:c>
      <x:c r="D353" s="120" t="n">
        <x:v>1147</x:v>
      </x:c>
      <x:c r="E353" s="120" t="n">
        <x:v>1146</x:v>
      </x:c>
      <x:c r="F353" s="120" t="n">
        <x:v>0</x:v>
      </x:c>
      <x:c r="G353" s="120" t="str">
        <x:v>Normal</x:v>
      </x:c>
      <x:c r="H353" s="120" t="str">
        <x:v>Routine</x:v>
      </x:c>
      <x:c r="I353" s="120" t="n">
        <x:v>1</x:v>
      </x:c>
      <x:c r="J353" s="120" t="str">
        <x:v>CADC0894</x:v>
      </x:c>
      <x:c r="K353" s="120" t="n">
        <x:v>5</x:v>
      </x:c>
      <x:c r="L353" s="120" t="n">
        <x:v>205</x:v>
      </x:c>
      <x:c r="M353" s="120" t="n">
        <x:v>42</x:v>
      </x:c>
      <x:c r="N353" s="127" t="n">
        <x:v>0.6</x:v>
      </x:c>
      <x:c r="O353" s="129" t="n">
        <x:f>'RGS_Ground_Run'!Q417</x:f>
        <x:v>61.432844486763315</x:v>
      </x:c>
      <x:c r="P353" s="129" t="n">
        <x:f>'Edge_Run'!O417</x:f>
        <x:v>8.784029673911846</x:v>
      </x:c>
      <x:c r="Q353" s="129" t="n">
        <x:f>O353-P353</x:f>
        <x:v>52.64881481285147</x:v>
      </x:c>
      <x:c r="R353" s="129" t="n">
        <x:f>'RGS_Ground_Run'!U417</x:f>
        <x:v>36.491501262125894</x:v>
      </x:c>
      <x:c r="S353" s="129" t="n">
        <x:f>'Edge_Run'!S417</x:f>
        <x:v>0</x:v>
      </x:c>
      <x:c r="T353" s="129" t="n">
        <x:f>'RGS_Ground_Run'!S417</x:f>
        <x:v>0</x:v>
      </x:c>
      <x:c r="U353" s="129" t="n">
        <x:f>'Edge_Run'!R417</x:f>
        <x:v>0</x:v>
      </x:c>
      <x:c r="V353" s="120" t="n">
        <x:f>'RGS_Ground_Run'!W417</x:f>
        <x:v>1</x:v>
      </x:c>
      <x:c r="W353" s="120" t="n">
        <x:f>'Edge_Run'!U417</x:f>
        <x:v>1</x:v>
      </x:c>
      <x:c r="X353" s="120" t="n">
        <x:f>'RGS_Ground_Run'!X417</x:f>
        <x:v>1</x:v>
      </x:c>
      <x:c r="Y353" s="120" t="n">
        <x:f>'Edge_Run'!V417</x:f>
        <x:v>1</x:v>
      </x:c>
      <x:c r="Z353" s="120" t="n">
        <x:f>Y353-X353</x:f>
        <x:v>0</x:v>
      </x:c>
      <x:c r="AA353" s="120" t="n">
        <x:f>1-V353</x:f>
        <x:v>0</x:v>
      </x:c>
      <x:c r="AB353" s="120" t="n">
        <x:f>1-W353</x:f>
        <x:v>0</x:v>
      </x:c>
      <x:c r="AC353" s="120" t="n">
        <x:f>'RGS_Ground_Run'!O417</x:f>
        <x:v>0.9213432246373064</x:v>
      </x:c>
      <x:c r="AD353" s="120" t="n">
        <x:f>'Edge_Run'!D417</x:f>
        <x:v>2.7640296739119194</x:v>
      </x:c>
      <x:c r="AE353" s="120" t="n">
        <x:f>'RGS_Ground_Run'!D417</x:f>
        <x:v>300</x:v>
      </x:c>
      <x:c r="AF353" s="120" t="n">
        <x:f>'Edge_Run'!H417</x:f>
        <x:v>75</x:v>
      </x:c>
    </x:row>
    <x:row r="354">
      <x:c r="A354" s="120" t="n">
        <x:v>4</x:v>
      </x:c>
      <x:c r="B354" s="120" t="n">
        <x:v>53</x:v>
      </x:c>
      <x:c r="C354" s="120" t="n">
        <x:v>353</x:v>
      </x:c>
      <x:c r="D354" s="120" t="n">
        <x:v>1794</x:v>
      </x:c>
      <x:c r="E354" s="120" t="n">
        <x:v>1793</x:v>
      </x:c>
      <x:c r="F354" s="120" t="n">
        <x:v>1</x:v>
      </x:c>
      <x:c r="G354" s="120" t="str">
        <x:v>Anomalous</x:v>
      </x:c>
      <x:c r="H354" s="120" t="str">
        <x:v>Priority</x:v>
      </x:c>
      <x:c r="I354" s="120" t="n">
        <x:v>0</x:v>
      </x:c>
      <x:c r="J354" s="120" t="str">
        <x:v>CADC0894</x:v>
      </x:c>
      <x:c r="K354" s="120" t="n">
        <x:v>1</x:v>
      </x:c>
      <x:c r="L354" s="120" t="n">
        <x:v>629</x:v>
      </x:c>
      <x:c r="M354" s="120" t="n">
        <x:v>630</x:v>
      </x:c>
      <x:c r="N354" s="127" t="n">
        <x:v>9</x:v>
      </x:c>
      <x:c r="O354" s="129" t="n">
        <x:f>'RGS_Ground_Run'!Q418</x:f>
        <x:v>38.58826766263746</x:v>
      </x:c>
      <x:c r="P354" s="129" t="n">
        <x:f>'Edge_Run'!O418</x:f>
        <x:v>23.00884693963144</x:v>
      </x:c>
      <x:c r="Q354" s="129" t="n">
        <x:f>O354-P354</x:f>
        <x:v>15.579420723006024</x:v>
      </x:c>
      <x:c r="R354" s="129" t="n">
        <x:f>'RGS_Ground_Run'!U418</x:f>
        <x:v>8.90531868276048</x:v>
      </x:c>
      <x:c r="S354" s="129" t="n">
        <x:f>'Edge_Run'!S418</x:f>
        <x:v>0</x:v>
      </x:c>
      <x:c r="T354" s="129" t="n">
        <x:f>'RGS_Ground_Run'!S418</x:f>
        <x:v>0</x:v>
      </x:c>
      <x:c r="U354" s="129" t="n">
        <x:f>'Edge_Run'!R418</x:f>
        <x:v>0</x:v>
      </x:c>
      <x:c r="V354" s="120" t="n">
        <x:f>'RGS_Ground_Run'!W418</x:f>
        <x:v>1</x:v>
      </x:c>
      <x:c r="W354" s="120" t="n">
        <x:f>'Edge_Run'!U418</x:f>
        <x:v>1</x:v>
      </x:c>
      <x:c r="X354" s="120" t="n">
        <x:f>'RGS_Ground_Run'!X418</x:f>
        <x:v>1</x:v>
      </x:c>
      <x:c r="Y354" s="120" t="n">
        <x:f>'Edge_Run'!V418</x:f>
        <x:v>1</x:v>
      </x:c>
      <x:c r="Z354" s="120" t="n">
        <x:f>Y354-X354</x:f>
        <x:v>0</x:v>
      </x:c>
      <x:c r="AA354" s="120" t="n">
        <x:f>1-V354</x:f>
        <x:v>0</x:v>
      </x:c>
      <x:c r="AB354" s="120" t="n">
        <x:f>1-W354</x:f>
        <x:v>0</x:v>
      </x:c>
      <x:c r="AC354" s="120" t="n">
        <x:f>'RGS_Ground_Run'!O418</x:f>
        <x:v>5.6629489798772035</x:v>
      </x:c>
      <x:c r="AD354" s="120" t="n">
        <x:f>'Edge_Run'!D418</x:f>
        <x:v>16.98884693963161</x:v>
      </x:c>
      <x:c r="AE354" s="120" t="n">
        <x:f>'RGS_Ground_Run'!D418</x:f>
        <x:v>300</x:v>
      </x:c>
      <x:c r="AF354" s="120" t="n">
        <x:f>'Edge_Run'!H418</x:f>
        <x:v>75</x:v>
      </x:c>
    </x:row>
    <x:row r="355">
      <x:c r="A355" s="120" t="n">
        <x:v>4</x:v>
      </x:c>
      <x:c r="B355" s="120" t="n">
        <x:v>54</x:v>
      </x:c>
      <x:c r="C355" s="120" t="n">
        <x:v>354</x:v>
      </x:c>
      <x:c r="D355" s="120" t="n">
        <x:v>1969</x:v>
      </x:c>
      <x:c r="E355" s="120" t="n">
        <x:v>1968</x:v>
      </x:c>
      <x:c r="F355" s="120" t="n">
        <x:v>0</x:v>
      </x:c>
      <x:c r="G355" s="120" t="str">
        <x:v>Normal</x:v>
      </x:c>
      <x:c r="H355" s="120" t="str">
        <x:v>Routine</x:v>
      </x:c>
      <x:c r="I355" s="120" t="n">
        <x:v>0</x:v>
      </x:c>
      <x:c r="J355" s="120" t="str">
        <x:v>CADC0872</x:v>
      </x:c>
      <x:c r="K355" s="120" t="n">
        <x:v>5</x:v>
      </x:c>
      <x:c r="L355" s="120" t="n">
        <x:v>276</x:v>
      </x:c>
      <x:c r="M355" s="120" t="n">
        <x:v>56</x:v>
      </x:c>
      <x:c r="N355" s="127" t="n">
        <x:v>0.8</x:v>
      </x:c>
      <x:c r="O355" s="129" t="n">
        <x:f>'RGS_Ground_Run'!Q419</x:f>
        <x:v>24.708692895960667</x:v>
      </x:c>
      <x:c r="P355" s="129" t="n">
        <x:f>'Edge_Run'!O419</x:f>
        <x:v>8.086078687882491</x:v>
      </x:c>
      <x:c r="Q355" s="129" t="n">
        <x:f>O355-P355</x:f>
        <x:v>16.622614208078176</x:v>
      </x:c>
      <x:c r="R355" s="129" t="n">
        <x:f>'RGS_Ground_Run'!U419</x:f>
        <x:v>0</x:v>
      </x:c>
      <x:c r="S355" s="129" t="n">
        <x:f>'Edge_Run'!S419</x:f>
        <x:v>0</x:v>
      </x:c>
      <x:c r="T355" s="129" t="n">
        <x:f>'RGS_Ground_Run'!S419</x:f>
        <x:v>0</x:v>
      </x:c>
      <x:c r="U355" s="129" t="n">
        <x:f>'Edge_Run'!R419</x:f>
        <x:v>0</x:v>
      </x:c>
      <x:c r="V355" s="120" t="n">
        <x:f>'RGS_Ground_Run'!W419</x:f>
        <x:v>1</x:v>
      </x:c>
      <x:c r="W355" s="120" t="n">
        <x:f>'Edge_Run'!U419</x:f>
        <x:v>1</x:v>
      </x:c>
      <x:c r="X355" s="120" t="n">
        <x:f>'RGS_Ground_Run'!X419</x:f>
        <x:v>1</x:v>
      </x:c>
      <x:c r="Y355" s="120" t="n">
        <x:f>'Edge_Run'!V419</x:f>
        <x:v>1</x:v>
      </x:c>
      <x:c r="Z355" s="120" t="n">
        <x:f>Y355-X355</x:f>
        <x:v>0</x:v>
      </x:c>
      <x:c r="AA355" s="120" t="n">
        <x:f>1-V355</x:f>
        <x:v>0</x:v>
      </x:c>
      <x:c r="AB355" s="120" t="n">
        <x:f>1-W355</x:f>
        <x:v>0</x:v>
      </x:c>
      <x:c r="AC355" s="120" t="n">
        <x:f>'RGS_Ground_Run'!O419</x:f>
        <x:v>0.6886928959608671</x:v>
      </x:c>
      <x:c r="AD355" s="120" t="n">
        <x:f>'Edge_Run'!D419</x:f>
        <x:v>2.0660786878826016</x:v>
      </x:c>
      <x:c r="AE355" s="120" t="n">
        <x:f>'RGS_Ground_Run'!D419</x:f>
        <x:v>300</x:v>
      </x:c>
      <x:c r="AF355" s="120" t="n">
        <x:f>'Edge_Run'!H419</x:f>
        <x:v>75</x:v>
      </x:c>
    </x:row>
    <x:row r="356">
      <x:c r="A356" s="120" t="n">
        <x:v>4</x:v>
      </x:c>
      <x:c r="B356" s="120" t="n">
        <x:v>55</x:v>
      </x:c>
      <x:c r="C356" s="120" t="n">
        <x:v>355</x:v>
      </x:c>
      <x:c r="D356" s="120" t="n">
        <x:v>1684</x:v>
      </x:c>
      <x:c r="E356" s="120" t="n">
        <x:v>1683</x:v>
      </x:c>
      <x:c r="F356" s="120" t="n">
        <x:v>0</x:v>
      </x:c>
      <x:c r="G356" s="120" t="str">
        <x:v>Normal</x:v>
      </x:c>
      <x:c r="H356" s="120" t="str">
        <x:v>Routine</x:v>
      </x:c>
      <x:c r="I356" s="120" t="n">
        <x:v>1</x:v>
      </x:c>
      <x:c r="J356" s="120" t="str">
        <x:v>CADC0888</x:v>
      </x:c>
      <x:c r="K356" s="120" t="n">
        <x:v>5</x:v>
      </x:c>
      <x:c r="L356" s="120" t="n">
        <x:v>345</x:v>
      </x:c>
      <x:c r="M356" s="120" t="n">
        <x:v>70</x:v>
      </x:c>
      <x:c r="N356" s="127" t="n">
        <x:v>1</x:v>
      </x:c>
      <x:c r="O356" s="129" t="n">
        <x:f>'RGS_Ground_Run'!Q420</x:f>
        <x:v>25.487720130865455</x:v>
      </x:c>
      <x:c r="P356" s="129" t="n">
        <x:f>'Edge_Run'!O420</x:f>
        <x:v>10.423160392596401</x:v>
      </x:c>
      <x:c r="Q356" s="129" t="n">
        <x:f>O356-P356</x:f>
        <x:v>15.064559738269054</x:v>
      </x:c>
      <x:c r="R356" s="129" t="n">
        <x:f>'RGS_Ground_Run'!U420</x:f>
        <x:v>0</x:v>
      </x:c>
      <x:c r="S356" s="129" t="n">
        <x:f>'Edge_Run'!S420</x:f>
        <x:v>0</x:v>
      </x:c>
      <x:c r="T356" s="129" t="n">
        <x:f>'RGS_Ground_Run'!S420</x:f>
        <x:v>0</x:v>
      </x:c>
      <x:c r="U356" s="129" t="n">
        <x:f>'Edge_Run'!R420</x:f>
        <x:v>0</x:v>
      </x:c>
      <x:c r="V356" s="120" t="n">
        <x:f>'RGS_Ground_Run'!W420</x:f>
        <x:v>1</x:v>
      </x:c>
      <x:c r="W356" s="120" t="n">
        <x:f>'Edge_Run'!U420</x:f>
        <x:v>1</x:v>
      </x:c>
      <x:c r="X356" s="120" t="n">
        <x:f>'RGS_Ground_Run'!X420</x:f>
        <x:v>1</x:v>
      </x:c>
      <x:c r="Y356" s="120" t="n">
        <x:f>'Edge_Run'!V420</x:f>
        <x:v>1</x:v>
      </x:c>
      <x:c r="Z356" s="120" t="n">
        <x:f>Y356-X356</x:f>
        <x:v>0</x:v>
      </x:c>
      <x:c r="AA356" s="120" t="n">
        <x:f>1-V356</x:f>
        <x:v>0</x:v>
      </x:c>
      <x:c r="AB356" s="120" t="n">
        <x:f>1-W356</x:f>
        <x:v>0</x:v>
      </x:c>
      <x:c r="AC356" s="120" t="n">
        <x:f>'RGS_Ground_Run'!O420</x:f>
        <x:v>1.4677201308654348</x:v>
      </x:c>
      <x:c r="AD356" s="120" t="n">
        <x:f>'Edge_Run'!D420</x:f>
        <x:v>4.4031603925963045</x:v>
      </x:c>
      <x:c r="AE356" s="120" t="n">
        <x:f>'RGS_Ground_Run'!D420</x:f>
        <x:v>300</x:v>
      </x:c>
      <x:c r="AF356" s="120" t="n">
        <x:f>'Edge_Run'!H420</x:f>
        <x:v>75</x:v>
      </x:c>
    </x:row>
    <x:row r="357">
      <x:c r="A357" s="120" t="n">
        <x:v>4</x:v>
      </x:c>
      <x:c r="B357" s="120" t="n">
        <x:v>56</x:v>
      </x:c>
      <x:c r="C357" s="120" t="n">
        <x:v>356</x:v>
      </x:c>
      <x:c r="D357" s="120" t="n">
        <x:v>547</x:v>
      </x:c>
      <x:c r="E357" s="120" t="n">
        <x:v>546</x:v>
      </x:c>
      <x:c r="F357" s="120" t="n">
        <x:v>0</x:v>
      </x:c>
      <x:c r="G357" s="120" t="str">
        <x:v>Normal</x:v>
      </x:c>
      <x:c r="H357" s="120" t="str">
        <x:v>Routine</x:v>
      </x:c>
      <x:c r="I357" s="120" t="n">
        <x:v>0</x:v>
      </x:c>
      <x:c r="J357" s="120" t="str">
        <x:v>CADC0873</x:v>
      </x:c>
      <x:c r="K357" s="120" t="n">
        <x:v>1</x:v>
      </x:c>
      <x:c r="L357" s="120" t="n">
        <x:v>171</x:v>
      </x:c>
      <x:c r="M357" s="120" t="n">
        <x:v>172</x:v>
      </x:c>
      <x:c r="N357" s="127" t="n">
        <x:v>2.4571428571428573</x:v>
      </x:c>
      <x:c r="O357" s="129" t="n">
        <x:f>'RGS_Ground_Run'!Q421</x:f>
        <x:v>24.593470756898114</x:v>
      </x:c>
      <x:c r="P357" s="129" t="n">
        <x:f>'Edge_Run'!O421</x:f>
        <x:v>7.740412270694378</x:v>
      </x:c>
      <x:c r="Q357" s="129" t="n">
        <x:f>O357-P357</x:f>
        <x:v>16.853058486203736</x:v>
      </x:c>
      <x:c r="R357" s="129" t="n">
        <x:f>'RGS_Ground_Run'!U421</x:f>
        <x:v>0</x:v>
      </x:c>
      <x:c r="S357" s="129" t="n">
        <x:f>'Edge_Run'!S421</x:f>
        <x:v>0</x:v>
      </x:c>
      <x:c r="T357" s="129" t="n">
        <x:f>'RGS_Ground_Run'!S421</x:f>
        <x:v>0</x:v>
      </x:c>
      <x:c r="U357" s="129" t="n">
        <x:f>'Edge_Run'!R421</x:f>
        <x:v>0</x:v>
      </x:c>
      <x:c r="V357" s="120" t="n">
        <x:f>'RGS_Ground_Run'!W421</x:f>
        <x:v>1</x:v>
      </x:c>
      <x:c r="W357" s="120" t="n">
        <x:f>'Edge_Run'!U421</x:f>
        <x:v>1</x:v>
      </x:c>
      <x:c r="X357" s="120" t="n">
        <x:f>'RGS_Ground_Run'!X421</x:f>
        <x:v>1</x:v>
      </x:c>
      <x:c r="Y357" s="120" t="n">
        <x:f>'Edge_Run'!V421</x:f>
        <x:v>1</x:v>
      </x:c>
      <x:c r="Z357" s="120" t="n">
        <x:f>Y357-X357</x:f>
        <x:v>0</x:v>
      </x:c>
      <x:c r="AA357" s="120" t="n">
        <x:f>1-V357</x:f>
        <x:v>0</x:v>
      </x:c>
      <x:c r="AB357" s="120" t="n">
        <x:f>1-W357</x:f>
        <x:v>0</x:v>
      </x:c>
      <x:c r="AC357" s="120" t="n">
        <x:f>'RGS_Ground_Run'!O421</x:f>
        <x:v>0.57347075689809</x:v>
      </x:c>
      <x:c r="AD357" s="120" t="n">
        <x:f>'Edge_Run'!D421</x:f>
        <x:v>1.7204122706942702</x:v>
      </x:c>
      <x:c r="AE357" s="120" t="n">
        <x:f>'RGS_Ground_Run'!D421</x:f>
        <x:v>300</x:v>
      </x:c>
      <x:c r="AF357" s="120" t="n">
        <x:f>'Edge_Run'!H421</x:f>
        <x:v>75</x:v>
      </x:c>
    </x:row>
    <x:row r="358">
      <x:c r="A358" s="120" t="n">
        <x:v>4</x:v>
      </x:c>
      <x:c r="B358" s="120" t="n">
        <x:v>57</x:v>
      </x:c>
      <x:c r="C358" s="120" t="n">
        <x:v>357</x:v>
      </x:c>
      <x:c r="D358" s="120" t="n">
        <x:v>101</x:v>
      </x:c>
      <x:c r="E358" s="120" t="n">
        <x:v>100</x:v>
      </x:c>
      <x:c r="F358" s="120" t="n">
        <x:v>0</x:v>
      </x:c>
      <x:c r="G358" s="120" t="str">
        <x:v>Normal</x:v>
      </x:c>
      <x:c r="H358" s="120" t="str">
        <x:v>Routine</x:v>
      </x:c>
      <x:c r="I358" s="120" t="n">
        <x:v>1</x:v>
      </x:c>
      <x:c r="J358" s="120" t="str">
        <x:v>CADC0872</x:v>
      </x:c>
      <x:c r="K358" s="120" t="n">
        <x:v>1</x:v>
      </x:c>
      <x:c r="L358" s="120" t="n">
        <x:v>177</x:v>
      </x:c>
      <x:c r="M358" s="120" t="n">
        <x:v>178</x:v>
      </x:c>
      <x:c r="N358" s="127" t="n">
        <x:v>2.5428571428571427</x:v>
      </x:c>
      <x:c r="O358" s="129" t="n">
        <x:f>'RGS_Ground_Run'!Q422</x:f>
        <x:v>30.8726511486243</x:v>
      </x:c>
      <x:c r="P358" s="129" t="n">
        <x:f>'Edge_Run'!O422</x:f>
        <x:v>26.57795344587248</x:v>
      </x:c>
      <x:c r="Q358" s="129" t="n">
        <x:f>O358-P358</x:f>
        <x:v>4.294697702751819</x:v>
      </x:c>
      <x:c r="R358" s="129" t="n">
        <x:f>'RGS_Ground_Run'!U422</x:f>
        <x:v>0</x:v>
      </x:c>
      <x:c r="S358" s="129" t="n">
        <x:f>'Edge_Run'!S422</x:f>
        <x:v>0</x:v>
      </x:c>
      <x:c r="T358" s="129" t="n">
        <x:f>'RGS_Ground_Run'!S422</x:f>
        <x:v>0</x:v>
      </x:c>
      <x:c r="U358" s="129" t="n">
        <x:f>'Edge_Run'!R422</x:f>
        <x:v>0</x:v>
      </x:c>
      <x:c r="V358" s="120" t="n">
        <x:f>'RGS_Ground_Run'!W422</x:f>
        <x:v>1</x:v>
      </x:c>
      <x:c r="W358" s="120" t="n">
        <x:f>'Edge_Run'!U422</x:f>
        <x:v>1</x:v>
      </x:c>
      <x:c r="X358" s="120" t="n">
        <x:f>'RGS_Ground_Run'!X422</x:f>
        <x:v>1</x:v>
      </x:c>
      <x:c r="Y358" s="120" t="n">
        <x:f>'Edge_Run'!V422</x:f>
        <x:v>1</x:v>
      </x:c>
      <x:c r="Z358" s="120" t="n">
        <x:f>Y358-X358</x:f>
        <x:v>0</x:v>
      </x:c>
      <x:c r="AA358" s="120" t="n">
        <x:f>1-V358</x:f>
        <x:v>0</x:v>
      </x:c>
      <x:c r="AB358" s="120" t="n">
        <x:f>1-W358</x:f>
        <x:v>0</x:v>
      </x:c>
      <x:c r="AC358" s="120" t="n">
        <x:f>'RGS_Ground_Run'!O422</x:f>
        <x:v>6.85265114862418</x:v>
      </x:c>
      <x:c r="AD358" s="120" t="n">
        <x:f>'Edge_Run'!D422</x:f>
        <x:v>20.557953445872542</x:v>
      </x:c>
      <x:c r="AE358" s="120" t="n">
        <x:f>'RGS_Ground_Run'!D422</x:f>
        <x:v>300</x:v>
      </x:c>
      <x:c r="AF358" s="120" t="n">
        <x:f>'Edge_Run'!H422</x:f>
        <x:v>75</x:v>
      </x:c>
    </x:row>
    <x:row r="359">
      <x:c r="A359" s="120" t="n">
        <x:v>4</x:v>
      </x:c>
      <x:c r="B359" s="120" t="n">
        <x:v>58</x:v>
      </x:c>
      <x:c r="C359" s="120" t="n">
        <x:v>358</x:v>
      </x:c>
      <x:c r="D359" s="120" t="n">
        <x:v>2053</x:v>
      </x:c>
      <x:c r="E359" s="120" t="n">
        <x:v>2052</x:v>
      </x:c>
      <x:c r="F359" s="120" t="n">
        <x:v>0</x:v>
      </x:c>
      <x:c r="G359" s="120" t="str">
        <x:v>Normal</x:v>
      </x:c>
      <x:c r="H359" s="120" t="str">
        <x:v>Routine</x:v>
      </x:c>
      <x:c r="I359" s="120" t="n">
        <x:v>1</x:v>
      </x:c>
      <x:c r="J359" s="120" t="str">
        <x:v>CADC0872</x:v>
      </x:c>
      <x:c r="K359" s="120" t="n">
        <x:v>5</x:v>
      </x:c>
      <x:c r="L359" s="120" t="n">
        <x:v>250</x:v>
      </x:c>
      <x:c r="M359" s="120" t="n">
        <x:v>51</x:v>
      </x:c>
      <x:c r="N359" s="127" t="n">
        <x:v>0.7285714285714285</x:v>
      </x:c>
      <x:c r="O359" s="129" t="n">
        <x:f>'RGS_Ground_Run'!Q423</x:f>
        <x:v>30.21924430765739</x:v>
      </x:c>
      <x:c r="P359" s="129" t="n">
        <x:f>'Edge_Run'!O423</x:f>
        <x:v>24.617732922972664</x:v>
      </x:c>
      <x:c r="Q359" s="129" t="n">
        <x:f>O359-P359</x:f>
        <x:v>5.601511384684727</x:v>
      </x:c>
      <x:c r="R359" s="129" t="n">
        <x:f>'RGS_Ground_Run'!U423</x:f>
        <x:v>0</x:v>
      </x:c>
      <x:c r="S359" s="129" t="n">
        <x:f>'Edge_Run'!S423</x:f>
        <x:v>0</x:v>
      </x:c>
      <x:c r="T359" s="129" t="n">
        <x:f>'RGS_Ground_Run'!S423</x:f>
        <x:v>0</x:v>
      </x:c>
      <x:c r="U359" s="129" t="n">
        <x:f>'Edge_Run'!R423</x:f>
        <x:v>0</x:v>
      </x:c>
      <x:c r="V359" s="120" t="n">
        <x:f>'RGS_Ground_Run'!W423</x:f>
        <x:v>1</x:v>
      </x:c>
      <x:c r="W359" s="120" t="n">
        <x:f>'Edge_Run'!U423</x:f>
        <x:v>1</x:v>
      </x:c>
      <x:c r="X359" s="120" t="n">
        <x:f>'RGS_Ground_Run'!X423</x:f>
        <x:v>1</x:v>
      </x:c>
      <x:c r="Y359" s="120" t="n">
        <x:f>'Edge_Run'!V423</x:f>
        <x:v>1</x:v>
      </x:c>
      <x:c r="Z359" s="120" t="n">
        <x:f>Y359-X359</x:f>
        <x:v>0</x:v>
      </x:c>
      <x:c r="AA359" s="120" t="n">
        <x:f>1-V359</x:f>
        <x:v>0</x:v>
      </x:c>
      <x:c r="AB359" s="120" t="n">
        <x:f>1-W359</x:f>
        <x:v>0</x:v>
      </x:c>
      <x:c r="AC359" s="120" t="n">
        <x:f>'RGS_Ground_Run'!O423</x:f>
        <x:v>6.199244307657505</x:v>
      </x:c>
      <x:c r="AD359" s="120" t="n">
        <x:f>'Edge_Run'!D423</x:f>
        <x:v>18.597732922972515</x:v>
      </x:c>
      <x:c r="AE359" s="120" t="n">
        <x:f>'RGS_Ground_Run'!D423</x:f>
        <x:v>300</x:v>
      </x:c>
      <x:c r="AF359" s="120" t="n">
        <x:f>'Edge_Run'!H423</x:f>
        <x:v>75</x:v>
      </x:c>
    </x:row>
    <x:row r="360">
      <x:c r="A360" s="120" t="n">
        <x:v>4</x:v>
      </x:c>
      <x:c r="B360" s="120" t="n">
        <x:v>59</x:v>
      </x:c>
      <x:c r="C360" s="120" t="n">
        <x:v>359</x:v>
      </x:c>
      <x:c r="D360" s="120" t="n">
        <x:v>1312</x:v>
      </x:c>
      <x:c r="E360" s="120" t="n">
        <x:v>1311</x:v>
      </x:c>
      <x:c r="F360" s="120" t="n">
        <x:v>0</x:v>
      </x:c>
      <x:c r="G360" s="120" t="str">
        <x:v>Normal</x:v>
      </x:c>
      <x:c r="H360" s="120" t="str">
        <x:v>Routine</x:v>
      </x:c>
      <x:c r="I360" s="120" t="n">
        <x:v>0</x:v>
      </x:c>
      <x:c r="J360" s="120" t="str">
        <x:v>CADC0873</x:v>
      </x:c>
      <x:c r="K360" s="120" t="n">
        <x:v>5</x:v>
      </x:c>
      <x:c r="L360" s="120" t="n">
        <x:v>260</x:v>
      </x:c>
      <x:c r="M360" s="120" t="n">
        <x:v>53</x:v>
      </x:c>
      <x:c r="N360" s="127" t="n">
        <x:v>0.7571428571428571</x:v>
      </x:c>
      <x:c r="O360" s="129" t="n">
        <x:f>'RGS_Ground_Run'!Q424</x:f>
        <x:v>24.328837702892997</x:v>
      </x:c>
      <x:c r="P360" s="129" t="n">
        <x:f>'Edge_Run'!O424</x:f>
        <x:v>6.946513108678573</x:v>
      </x:c>
      <x:c r="Q360" s="129" t="n">
        <x:f>O360-P360</x:f>
        <x:v>17.382324594214424</x:v>
      </x:c>
      <x:c r="R360" s="129" t="n">
        <x:f>'RGS_Ground_Run'!U424</x:f>
        <x:v>0</x:v>
      </x:c>
      <x:c r="S360" s="129" t="n">
        <x:f>'Edge_Run'!S424</x:f>
        <x:v>0</x:v>
      </x:c>
      <x:c r="T360" s="129" t="n">
        <x:f>'RGS_Ground_Run'!S424</x:f>
        <x:v>0</x:v>
      </x:c>
      <x:c r="U360" s="129" t="n">
        <x:f>'Edge_Run'!R424</x:f>
        <x:v>0</x:v>
      </x:c>
      <x:c r="V360" s="120" t="n">
        <x:f>'RGS_Ground_Run'!W424</x:f>
        <x:v>1</x:v>
      </x:c>
      <x:c r="W360" s="120" t="n">
        <x:f>'Edge_Run'!U424</x:f>
        <x:v>1</x:v>
      </x:c>
      <x:c r="X360" s="120" t="n">
        <x:f>'RGS_Ground_Run'!X424</x:f>
        <x:v>1</x:v>
      </x:c>
      <x:c r="Y360" s="120" t="n">
        <x:f>'Edge_Run'!V424</x:f>
        <x:v>1</x:v>
      </x:c>
      <x:c r="Z360" s="120" t="n">
        <x:f>Y360-X360</x:f>
        <x:v>0</x:v>
      </x:c>
      <x:c r="AA360" s="120" t="n">
        <x:f>1-V360</x:f>
        <x:v>0</x:v>
      </x:c>
      <x:c r="AB360" s="120" t="n">
        <x:f>1-W360</x:f>
        <x:v>0</x:v>
      </x:c>
      <x:c r="AC360" s="120" t="n">
        <x:f>'RGS_Ground_Run'!O424</x:f>
        <x:v>0.30883770289281903</x:v>
      </x:c>
      <x:c r="AD360" s="120" t="n">
        <x:f>'Edge_Run'!D424</x:f>
        <x:v>0.926513108678457</x:v>
      </x:c>
      <x:c r="AE360" s="120" t="n">
        <x:f>'RGS_Ground_Run'!D424</x:f>
        <x:v>300</x:v>
      </x:c>
      <x:c r="AF360" s="120" t="n">
        <x:f>'Edge_Run'!H424</x:f>
        <x:v>75</x:v>
      </x:c>
    </x:row>
    <x:row r="361">
      <x:c r="A361" s="120" t="n">
        <x:v>4</x:v>
      </x:c>
      <x:c r="B361" s="120" t="n">
        <x:v>60</x:v>
      </x:c>
      <x:c r="C361" s="120" t="n">
        <x:v>360</x:v>
      </x:c>
      <x:c r="D361" s="120" t="n">
        <x:v>2018</x:v>
      </x:c>
      <x:c r="E361" s="120" t="n">
        <x:v>2017</x:v>
      </x:c>
      <x:c r="F361" s="120" t="n">
        <x:v>1</x:v>
      </x:c>
      <x:c r="G361" s="120" t="str">
        <x:v>Anomalous</x:v>
      </x:c>
      <x:c r="H361" s="120" t="str">
        <x:v>Priority</x:v>
      </x:c>
      <x:c r="I361" s="120" t="n">
        <x:v>0</x:v>
      </x:c>
      <x:c r="J361" s="120" t="str">
        <x:v>CADC0872</x:v>
      </x:c>
      <x:c r="K361" s="120" t="n">
        <x:v>5</x:v>
      </x:c>
      <x:c r="L361" s="120" t="n">
        <x:v>260</x:v>
      </x:c>
      <x:c r="M361" s="120" t="n">
        <x:v>53</x:v>
      </x:c>
      <x:c r="N361" s="127" t="n">
        <x:v>0.7571428571428571</x:v>
      </x:c>
      <x:c r="O361" s="129" t="n">
        <x:f>'RGS_Ground_Run'!Q425</x:f>
        <x:v>50.330734772847336</x:v>
      </x:c>
      <x:c r="P361" s="129" t="n">
        <x:f>'Edge_Run'!O425</x:f>
        <x:v>27.132884956220096</x:v>
      </x:c>
      <x:c r="Q361" s="129" t="n">
        <x:f>O361-P361</x:f>
        <x:v>23.19784981662724</x:v>
      </x:c>
      <x:c r="R361" s="129" t="n">
        <x:f>'RGS_Ground_Run'!U425</x:f>
        <x:v>19.273106454107165</x:v>
      </x:c>
      <x:c r="S361" s="129" t="n">
        <x:f>'Edge_Run'!S425</x:f>
        <x:v>0</x:v>
      </x:c>
      <x:c r="T361" s="129" t="n">
        <x:f>'RGS_Ground_Run'!S425</x:f>
        <x:v>0</x:v>
      </x:c>
      <x:c r="U361" s="129" t="n">
        <x:f>'Edge_Run'!R425</x:f>
        <x:v>0</x:v>
      </x:c>
      <x:c r="V361" s="120" t="n">
        <x:f>'RGS_Ground_Run'!W425</x:f>
        <x:v>1</x:v>
      </x:c>
      <x:c r="W361" s="120" t="n">
        <x:f>'Edge_Run'!U425</x:f>
        <x:v>1</x:v>
      </x:c>
      <x:c r="X361" s="120" t="n">
        <x:f>'RGS_Ground_Run'!X425</x:f>
        <x:v>1</x:v>
      </x:c>
      <x:c r="Y361" s="120" t="n">
        <x:f>'Edge_Run'!V425</x:f>
        <x:v>1</x:v>
      </x:c>
      <x:c r="Z361" s="120" t="n">
        <x:f>Y361-X361</x:f>
        <x:v>0</x:v>
      </x:c>
      <x:c r="AA361" s="120" t="n">
        <x:f>1-V361</x:f>
        <x:v>0</x:v>
      </x:c>
      <x:c r="AB361" s="120" t="n">
        <x:f>1-W361</x:f>
        <x:v>0</x:v>
      </x:c>
      <x:c r="AC361" s="120" t="n">
        <x:f>'RGS_Ground_Run'!O425</x:f>
        <x:v>7.037628318740078</x:v>
      </x:c>
      <x:c r="AD361" s="120" t="n">
        <x:f>'Edge_Run'!D425</x:f>
        <x:v>21.112884956220235</x:v>
      </x:c>
      <x:c r="AE361" s="120" t="n">
        <x:f>'RGS_Ground_Run'!D425</x:f>
        <x:v>300</x:v>
      </x:c>
      <x:c r="AF361" s="120" t="n">
        <x:f>'Edge_Run'!H425</x:f>
        <x:v>75</x:v>
      </x:c>
    </x:row>
    <x:row r="362">
      <x:c r="A362" s="120" t="n">
        <x:v>4</x:v>
      </x:c>
      <x:c r="B362" s="120" t="n">
        <x:v>61</x:v>
      </x:c>
      <x:c r="C362" s="120" t="n">
        <x:v>361</x:v>
      </x:c>
      <x:c r="D362" s="120" t="n">
        <x:v>835</x:v>
      </x:c>
      <x:c r="E362" s="120" t="n">
        <x:v>834</x:v>
      </x:c>
      <x:c r="F362" s="120" t="n">
        <x:v>0</x:v>
      </x:c>
      <x:c r="G362" s="120" t="str">
        <x:v>Normal</x:v>
      </x:c>
      <x:c r="H362" s="120" t="str">
        <x:v>Routine</x:v>
      </x:c>
      <x:c r="I362" s="120" t="n">
        <x:v>1</x:v>
      </x:c>
      <x:c r="J362" s="120" t="str">
        <x:v>CADC0892</x:v>
      </x:c>
      <x:c r="K362" s="120" t="n">
        <x:v>1</x:v>
      </x:c>
      <x:c r="L362" s="120" t="n">
        <x:v>199</x:v>
      </x:c>
      <x:c r="M362" s="120" t="n">
        <x:v>200</x:v>
      </x:c>
      <x:c r="N362" s="127" t="n">
        <x:v>2.857142857142857</x:v>
      </x:c>
      <x:c r="O362" s="129" t="n">
        <x:f>'RGS_Ground_Run'!Q426</x:f>
        <x:v>37.156788778495866</x:v>
      </x:c>
      <x:c r="P362" s="129" t="n">
        <x:f>'Edge_Run'!O426</x:f>
        <x:v>21.599483549991874</x:v>
      </x:c>
      <x:c r="Q362" s="129" t="n">
        <x:f>O362-P362</x:f>
        <x:v>15.557305228503992</x:v>
      </x:c>
      <x:c r="R362" s="129" t="n">
        <x:f>'RGS_Ground_Run'!U426</x:f>
        <x:v>7.943627595165253</x:v>
      </x:c>
      <x:c r="S362" s="129" t="n">
        <x:f>'Edge_Run'!S426</x:f>
        <x:v>0</x:v>
      </x:c>
      <x:c r="T362" s="129" t="n">
        <x:f>'RGS_Ground_Run'!S426</x:f>
        <x:v>0</x:v>
      </x:c>
      <x:c r="U362" s="129" t="n">
        <x:f>'Edge_Run'!R426</x:f>
        <x:v>0</x:v>
      </x:c>
      <x:c r="V362" s="120" t="n">
        <x:f>'RGS_Ground_Run'!W426</x:f>
        <x:v>1</x:v>
      </x:c>
      <x:c r="W362" s="120" t="n">
        <x:f>'Edge_Run'!U426</x:f>
        <x:v>1</x:v>
      </x:c>
      <x:c r="X362" s="120" t="n">
        <x:f>'RGS_Ground_Run'!X426</x:f>
        <x:v>1</x:v>
      </x:c>
      <x:c r="Y362" s="120" t="n">
        <x:f>'Edge_Run'!V426</x:f>
        <x:v>1</x:v>
      </x:c>
      <x:c r="Z362" s="120" t="n">
        <x:f>Y362-X362</x:f>
        <x:v>0</x:v>
      </x:c>
      <x:c r="AA362" s="120" t="n">
        <x:f>1-V362</x:f>
        <x:v>0</x:v>
      </x:c>
      <x:c r="AB362" s="120" t="n">
        <x:f>1-W362</x:f>
        <x:v>0</x:v>
      </x:c>
      <x:c r="AC362" s="120" t="n">
        <x:f>'RGS_Ground_Run'!O426</x:f>
        <x:v>5.19316118333065</x:v>
      </x:c>
      <x:c r="AD362" s="120" t="n">
        <x:f>'Edge_Run'!D426</x:f>
        <x:v>15.57948354999195</x:v>
      </x:c>
      <x:c r="AE362" s="120" t="n">
        <x:f>'RGS_Ground_Run'!D426</x:f>
        <x:v>300</x:v>
      </x:c>
      <x:c r="AF362" s="120" t="n">
        <x:f>'Edge_Run'!H426</x:f>
        <x:v>75</x:v>
      </x:c>
    </x:row>
    <x:row r="363">
      <x:c r="A363" s="120" t="n">
        <x:v>4</x:v>
      </x:c>
      <x:c r="B363" s="120" t="n">
        <x:v>62</x:v>
      </x:c>
      <x:c r="C363" s="120" t="n">
        <x:v>362</x:v>
      </x:c>
      <x:c r="D363" s="120" t="n">
        <x:v>236</x:v>
      </x:c>
      <x:c r="E363" s="120" t="n">
        <x:v>235</x:v>
      </x:c>
      <x:c r="F363" s="120" t="n">
        <x:v>1</x:v>
      </x:c>
      <x:c r="G363" s="120" t="str">
        <x:v>Anomalous</x:v>
      </x:c>
      <x:c r="H363" s="120" t="str">
        <x:v>Priority</x:v>
      </x:c>
      <x:c r="I363" s="120" t="n">
        <x:v>0</x:v>
      </x:c>
      <x:c r="J363" s="120" t="str">
        <x:v>CADC0892</x:v>
      </x:c>
      <x:c r="K363" s="120" t="n">
        <x:v>5</x:v>
      </x:c>
      <x:c r="L363" s="120" t="n">
        <x:v>250</x:v>
      </x:c>
      <x:c r="M363" s="120" t="n">
        <x:v>27</x:v>
      </x:c>
      <x:c r="N363" s="127" t="n">
        <x:v>0.38571428571428573</x:v>
      </x:c>
      <x:c r="O363" s="129" t="n">
        <x:f>'RGS_Ground_Run'!Q427</x:f>
        <x:v>29.1155162411701</x:v>
      </x:c>
      <x:c r="P363" s="129" t="n">
        <x:f>'Edge_Run'!O427</x:f>
        <x:v>21.306548723510787</x:v>
      </x:c>
      <x:c r="Q363" s="129" t="n">
        <x:f>O363-P363</x:f>
        <x:v>7.808967517659312</x:v>
      </x:c>
      <x:c r="R363" s="129" t="n">
        <x:f>'RGS_Ground_Run'!U427</x:f>
        <x:v>0</x:v>
      </x:c>
      <x:c r="S363" s="129" t="n">
        <x:f>'Edge_Run'!S427</x:f>
        <x:v>0</x:v>
      </x:c>
      <x:c r="T363" s="129" t="n">
        <x:f>'RGS_Ground_Run'!S427</x:f>
        <x:v>0</x:v>
      </x:c>
      <x:c r="U363" s="129" t="n">
        <x:f>'Edge_Run'!R427</x:f>
        <x:v>0</x:v>
      </x:c>
      <x:c r="V363" s="120" t="n">
        <x:f>'RGS_Ground_Run'!W427</x:f>
        <x:v>1</x:v>
      </x:c>
      <x:c r="W363" s="120" t="n">
        <x:f>'Edge_Run'!U427</x:f>
        <x:v>1</x:v>
      </x:c>
      <x:c r="X363" s="120" t="n">
        <x:f>'RGS_Ground_Run'!X427</x:f>
        <x:v>1</x:v>
      </x:c>
      <x:c r="Y363" s="120" t="n">
        <x:f>'Edge_Run'!V427</x:f>
        <x:v>1</x:v>
      </x:c>
      <x:c r="Z363" s="120" t="n">
        <x:f>Y363-X363</x:f>
        <x:v>0</x:v>
      </x:c>
      <x:c r="AA363" s="120" t="n">
        <x:f>1-V363</x:f>
        <x:v>0</x:v>
      </x:c>
      <x:c r="AB363" s="120" t="n">
        <x:f>1-W363</x:f>
        <x:v>0</x:v>
      </x:c>
      <x:c r="AC363" s="120" t="n">
        <x:f>'RGS_Ground_Run'!O427</x:f>
        <x:v>5.095516241170205</x:v>
      </x:c>
      <x:c r="AD363" s="120" t="n">
        <x:f>'Edge_Run'!D427</x:f>
        <x:v>15.286548723510613</x:v>
      </x:c>
      <x:c r="AE363" s="120" t="n">
        <x:f>'RGS_Ground_Run'!D427</x:f>
        <x:v>300</x:v>
      </x:c>
      <x:c r="AF363" s="120" t="n">
        <x:f>'Edge_Run'!H427</x:f>
        <x:v>75</x:v>
      </x:c>
    </x:row>
    <x:row r="364">
      <x:c r="A364" s="120" t="n">
        <x:v>4</x:v>
      </x:c>
      <x:c r="B364" s="120" t="n">
        <x:v>63</x:v>
      </x:c>
      <x:c r="C364" s="120" t="n">
        <x:v>363</x:v>
      </x:c>
      <x:c r="D364" s="120" t="n">
        <x:v>1505</x:v>
      </x:c>
      <x:c r="E364" s="120" t="n">
        <x:v>1504</x:v>
      </x:c>
      <x:c r="F364" s="120" t="n">
        <x:v>0</x:v>
      </x:c>
      <x:c r="G364" s="120" t="str">
        <x:v>Normal</x:v>
      </x:c>
      <x:c r="H364" s="120" t="str">
        <x:v>Routine</x:v>
      </x:c>
      <x:c r="I364" s="120" t="n">
        <x:v>1</x:v>
      </x:c>
      <x:c r="J364" s="120" t="str">
        <x:v>CADC0873</x:v>
      </x:c>
      <x:c r="K364" s="120" t="n">
        <x:v>5</x:v>
      </x:c>
      <x:c r="L364" s="120" t="n">
        <x:v>255</x:v>
      </x:c>
      <x:c r="M364" s="120" t="n">
        <x:v>52</x:v>
      </x:c>
      <x:c r="N364" s="127" t="n">
        <x:v>0.7428571428571429</x:v>
      </x:c>
      <x:c r="O364" s="129" t="n">
        <x:f>'RGS_Ground_Run'!Q428</x:f>
        <x:v>35.69963949465182</x:v>
      </x:c>
      <x:c r="P364" s="129" t="n">
        <x:f>'Edge_Run'!O428</x:f>
        <x:v>13.345955256641446</x:v>
      </x:c>
      <x:c r="Q364" s="129" t="n">
        <x:f>O364-P364</x:f>
        <x:v>22.353684238010374</x:v>
      </x:c>
      <x:c r="R364" s="129" t="n">
        <x:f>'RGS_Ground_Run'!U428</x:f>
        <x:v>10.03940653313066</x:v>
      </x:c>
      <x:c r="S364" s="129" t="n">
        <x:f>'Edge_Run'!S428</x:f>
        <x:v>2.4052563720774742</x:v>
      </x:c>
      <x:c r="T364" s="129" t="n">
        <x:f>'RGS_Ground_Run'!S428</x:f>
        <x:v>0</x:v>
      </x:c>
      <x:c r="U364" s="129" t="n">
        <x:f>'Edge_Run'!R428</x:f>
        <x:v>0</x:v>
      </x:c>
      <x:c r="V364" s="120" t="n">
        <x:f>'RGS_Ground_Run'!W428</x:f>
        <x:v>1</x:v>
      </x:c>
      <x:c r="W364" s="120" t="n">
        <x:f>'Edge_Run'!U428</x:f>
        <x:v>1</x:v>
      </x:c>
      <x:c r="X364" s="120" t="n">
        <x:f>'RGS_Ground_Run'!X428</x:f>
        <x:v>1</x:v>
      </x:c>
      <x:c r="Y364" s="120" t="n">
        <x:f>'Edge_Run'!V428</x:f>
        <x:v>1</x:v>
      </x:c>
      <x:c r="Z364" s="120" t="n">
        <x:f>Y364-X364</x:f>
        <x:v>0</x:v>
      </x:c>
      <x:c r="AA364" s="120" t="n">
        <x:f>1-V364</x:f>
        <x:v>0</x:v>
      </x:c>
      <x:c r="AB364" s="120" t="n">
        <x:f>1-W364</x:f>
        <x:v>0</x:v>
      </x:c>
      <x:c r="AC364" s="120" t="n">
        <x:f>'RGS_Ground_Run'!O428</x:f>
        <x:v>1.6402329615213087</x:v>
      </x:c>
      <x:c r="AD364" s="120" t="n">
        <x:f>'Edge_Run'!D428</x:f>
        <x:v>4.920698884563926</x:v>
      </x:c>
      <x:c r="AE364" s="120" t="n">
        <x:f>'RGS_Ground_Run'!D428</x:f>
        <x:v>300</x:v>
      </x:c>
      <x:c r="AF364" s="120" t="n">
        <x:f>'Edge_Run'!H428</x:f>
        <x:v>75</x:v>
      </x:c>
    </x:row>
    <x:row r="365">
      <x:c r="A365" s="120" t="n">
        <x:v>4</x:v>
      </x:c>
      <x:c r="B365" s="120" t="n">
        <x:v>64</x:v>
      </x:c>
      <x:c r="C365" s="120" t="n">
        <x:v>364</x:v>
      </x:c>
      <x:c r="D365" s="120" t="n">
        <x:v>585</x:v>
      </x:c>
      <x:c r="E365" s="120" t="n">
        <x:v>584</x:v>
      </x:c>
      <x:c r="F365" s="120" t="n">
        <x:v>0</x:v>
      </x:c>
      <x:c r="G365" s="120" t="str">
        <x:v>Normal</x:v>
      </x:c>
      <x:c r="H365" s="120" t="str">
        <x:v>Routine</x:v>
      </x:c>
      <x:c r="I365" s="120" t="n">
        <x:v>1</x:v>
      </x:c>
      <x:c r="J365" s="120" t="str">
        <x:v>CADC0873</x:v>
      </x:c>
      <x:c r="K365" s="120" t="n">
        <x:v>1</x:v>
      </x:c>
      <x:c r="L365" s="120" t="n">
        <x:v>191</x:v>
      </x:c>
      <x:c r="M365" s="120" t="n">
        <x:v>192</x:v>
      </x:c>
      <x:c r="N365" s="127" t="n">
        <x:v>2.742857142857143</x:v>
      </x:c>
      <x:c r="O365" s="129" t="n">
        <x:f>'RGS_Ground_Run'!Q429</x:f>
        <x:v>31.324286320631472</x:v>
      </x:c>
      <x:c r="P365" s="129" t="n">
        <x:f>'Edge_Run'!O429</x:f>
        <x:v>19.687156041551134</x:v>
      </x:c>
      <x:c r="Q365" s="129" t="n">
        <x:f>O365-P365</x:f>
        <x:v>11.637130279080338</x:v>
      </x:c>
      <x:c r="R365" s="129" t="n">
        <x:f>'RGS_Ground_Run'!U429</x:f>
        <x:v>2.7485676401142882</x:v>
      </x:c>
      <x:c r="S365" s="129" t="n">
        <x:f>'Edge_Run'!S429</x:f>
        <x:v>0</x:v>
      </x:c>
      <x:c r="T365" s="129" t="n">
        <x:f>'RGS_Ground_Run'!S429</x:f>
        <x:v>0</x:v>
      </x:c>
      <x:c r="U365" s="129" t="n">
        <x:f>'Edge_Run'!R429</x:f>
        <x:v>0</x:v>
      </x:c>
      <x:c r="V365" s="120" t="n">
        <x:f>'RGS_Ground_Run'!W429</x:f>
        <x:v>1</x:v>
      </x:c>
      <x:c r="W365" s="120" t="n">
        <x:f>'Edge_Run'!U429</x:f>
        <x:v>1</x:v>
      </x:c>
      <x:c r="X365" s="120" t="n">
        <x:f>'RGS_Ground_Run'!X429</x:f>
        <x:v>1</x:v>
      </x:c>
      <x:c r="Y365" s="120" t="n">
        <x:f>'Edge_Run'!V429</x:f>
        <x:v>1</x:v>
      </x:c>
      <x:c r="Z365" s="120" t="n">
        <x:f>Y365-X365</x:f>
        <x:v>0</x:v>
      </x:c>
      <x:c r="AA365" s="120" t="n">
        <x:f>1-V365</x:f>
        <x:v>0</x:v>
      </x:c>
      <x:c r="AB365" s="120" t="n">
        <x:f>1-W365</x:f>
        <x:v>0</x:v>
      </x:c>
      <x:c r="AC365" s="120" t="n">
        <x:f>'RGS_Ground_Run'!O429</x:f>
        <x:v>4.555718680517087</x:v>
      </x:c>
      <x:c r="AD365" s="120" t="n">
        <x:f>'Edge_Run'!D429</x:f>
        <x:v>13.66715604155126</x:v>
      </x:c>
      <x:c r="AE365" s="120" t="n">
        <x:f>'RGS_Ground_Run'!D429</x:f>
        <x:v>300</x:v>
      </x:c>
      <x:c r="AF365" s="120" t="n">
        <x:f>'Edge_Run'!H429</x:f>
        <x:v>75</x:v>
      </x:c>
    </x:row>
    <x:row r="366">
      <x:c r="A366" s="120" t="n">
        <x:v>4</x:v>
      </x:c>
      <x:c r="B366" s="120" t="n">
        <x:v>65</x:v>
      </x:c>
      <x:c r="C366" s="120" t="n">
        <x:v>365</x:v>
      </x:c>
      <x:c r="D366" s="120" t="n">
        <x:v>332</x:v>
      </x:c>
      <x:c r="E366" s="120" t="n">
        <x:v>331</x:v>
      </x:c>
      <x:c r="F366" s="120" t="n">
        <x:v>0</x:v>
      </x:c>
      <x:c r="G366" s="120" t="str">
        <x:v>Normal</x:v>
      </x:c>
      <x:c r="H366" s="120" t="str">
        <x:v>Routine</x:v>
      </x:c>
      <x:c r="I366" s="120" t="n">
        <x:v>1</x:v>
      </x:c>
      <x:c r="J366" s="120" t="str">
        <x:v>CADC0874</x:v>
      </x:c>
      <x:c r="K366" s="120" t="n">
        <x:v>1</x:v>
      </x:c>
      <x:c r="L366" s="120" t="n">
        <x:v>773</x:v>
      </x:c>
      <x:c r="M366" s="120" t="n">
        <x:v>774</x:v>
      </x:c>
      <x:c r="N366" s="127" t="n">
        <x:v>11.057142857142857</x:v>
      </x:c>
      <x:c r="O366" s="129" t="n">
        <x:f>'RGS_Ground_Run'!Q430</x:f>
        <x:v>26.525211349784513</x:v>
      </x:c>
      <x:c r="P366" s="129" t="n">
        <x:f>'Edge_Run'!O430</x:f>
        <x:v>6.577365978712805</x:v>
      </x:c>
      <x:c r="Q366" s="129" t="n">
        <x:f>O366-P366</x:f>
        <x:v>19.947845371071708</x:v>
      </x:c>
      <x:c r="R366" s="129" t="n">
        <x:f>'RGS_Ground_Run'!U430</x:f>
        <x:v>2.3194226902137416</x:v>
      </x:c>
      <x:c r="S366" s="129" t="n">
        <x:f>'Edge_Run'!S430</x:f>
        <x:v>0</x:v>
      </x:c>
      <x:c r="T366" s="129" t="n">
        <x:f>'RGS_Ground_Run'!S430</x:f>
        <x:v>0</x:v>
      </x:c>
      <x:c r="U366" s="129" t="n">
        <x:f>'Edge_Run'!R430</x:f>
        <x:v>0</x:v>
      </x:c>
      <x:c r="V366" s="120" t="n">
        <x:f>'RGS_Ground_Run'!W430</x:f>
        <x:v>1</x:v>
      </x:c>
      <x:c r="W366" s="120" t="n">
        <x:f>'Edge_Run'!U430</x:f>
        <x:v>1</x:v>
      </x:c>
      <x:c r="X366" s="120" t="n">
        <x:f>'RGS_Ground_Run'!X430</x:f>
        <x:v>1</x:v>
      </x:c>
      <x:c r="Y366" s="120" t="n">
        <x:f>'Edge_Run'!V430</x:f>
        <x:v>1</x:v>
      </x:c>
      <x:c r="Z366" s="120" t="n">
        <x:f>Y366-X366</x:f>
        <x:v>0</x:v>
      </x:c>
      <x:c r="AA366" s="120" t="n">
        <x:f>1-V366</x:f>
        <x:v>0</x:v>
      </x:c>
      <x:c r="AB366" s="120" t="n">
        <x:f>1-W366</x:f>
        <x:v>0</x:v>
      </x:c>
      <x:c r="AC366" s="120" t="n">
        <x:f>'RGS_Ground_Run'!O430</x:f>
        <x:v>0.18578865957093876</x:v>
      </x:c>
      <x:c r="AD366" s="120" t="n">
        <x:f>'Edge_Run'!D430</x:f>
        <x:v>0.5573659787128162</x:v>
      </x:c>
      <x:c r="AE366" s="120" t="n">
        <x:f>'RGS_Ground_Run'!D430</x:f>
        <x:v>300</x:v>
      </x:c>
      <x:c r="AF366" s="120" t="n">
        <x:f>'Edge_Run'!H430</x:f>
        <x:v>75</x:v>
      </x:c>
    </x:row>
    <x:row r="367">
      <x:c r="A367" s="120" t="n">
        <x:v>4</x:v>
      </x:c>
      <x:c r="B367" s="120" t="n">
        <x:v>66</x:v>
      </x:c>
      <x:c r="C367" s="120" t="n">
        <x:v>366</x:v>
      </x:c>
      <x:c r="D367" s="120" t="n">
        <x:v>1123</x:v>
      </x:c>
      <x:c r="E367" s="120" t="n">
        <x:v>1122</x:v>
      </x:c>
      <x:c r="F367" s="120" t="n">
        <x:v>0</x:v>
      </x:c>
      <x:c r="G367" s="120" t="str">
        <x:v>Normal</x:v>
      </x:c>
      <x:c r="H367" s="120" t="str">
        <x:v>Routine</x:v>
      </x:c>
      <x:c r="I367" s="120" t="n">
        <x:v>1</x:v>
      </x:c>
      <x:c r="J367" s="120" t="str">
        <x:v>CADC0894</x:v>
      </x:c>
      <x:c r="K367" s="120" t="n">
        <x:v>5</x:v>
      </x:c>
      <x:c r="L367" s="120" t="n">
        <x:v>220</x:v>
      </x:c>
      <x:c r="M367" s="120" t="n">
        <x:v>45</x:v>
      </x:c>
      <x:c r="N367" s="127" t="n">
        <x:v>0.6428571428571429</x:v>
      </x:c>
      <x:c r="O367" s="129" t="n">
        <x:f>'RGS_Ground_Run'!Q431</x:f>
        <x:v>30.182542356911654</x:v>
      </x:c>
      <x:c r="P367" s="129" t="n">
        <x:f>'Edge_Run'!O431</x:f>
        <x:v>24.507627070735452</x:v>
      </x:c>
      <x:c r="Q367" s="129" t="n">
        <x:f>O367-P367</x:f>
        <x:v>5.674915286176201</x:v>
      </x:c>
      <x:c r="R367" s="129" t="n">
        <x:f>'RGS_Ground_Run'!U431</x:f>
        <x:v>0</x:v>
      </x:c>
      <x:c r="S367" s="129" t="n">
        <x:f>'Edge_Run'!S431</x:f>
        <x:v>0</x:v>
      </x:c>
      <x:c r="T367" s="129" t="n">
        <x:f>'RGS_Ground_Run'!S431</x:f>
        <x:v>0</x:v>
      </x:c>
      <x:c r="U367" s="129" t="n">
        <x:f>'Edge_Run'!R431</x:f>
        <x:v>0</x:v>
      </x:c>
      <x:c r="V367" s="120" t="n">
        <x:f>'RGS_Ground_Run'!W431</x:f>
        <x:v>1</x:v>
      </x:c>
      <x:c r="W367" s="120" t="n">
        <x:f>'Edge_Run'!U431</x:f>
        <x:v>1</x:v>
      </x:c>
      <x:c r="X367" s="120" t="n">
        <x:f>'RGS_Ground_Run'!X431</x:f>
        <x:v>1</x:v>
      </x:c>
      <x:c r="Y367" s="120" t="n">
        <x:f>'Edge_Run'!V431</x:f>
        <x:v>1</x:v>
      </x:c>
      <x:c r="Z367" s="120" t="n">
        <x:f>Y367-X367</x:f>
        <x:v>0</x:v>
      </x:c>
      <x:c r="AA367" s="120" t="n">
        <x:f>1-V367</x:f>
        <x:v>0</x:v>
      </x:c>
      <x:c r="AB367" s="120" t="n">
        <x:f>1-W367</x:f>
        <x:v>0</x:v>
      </x:c>
      <x:c r="AC367" s="120" t="n">
        <x:f>'RGS_Ground_Run'!O431</x:f>
        <x:v>6.162542356911774</x:v>
      </x:c>
      <x:c r="AD367" s="120" t="n">
        <x:f>'Edge_Run'!D431</x:f>
        <x:v>18.48762707073532</x:v>
      </x:c>
      <x:c r="AE367" s="120" t="n">
        <x:f>'RGS_Ground_Run'!D431</x:f>
        <x:v>300</x:v>
      </x:c>
      <x:c r="AF367" s="120" t="n">
        <x:f>'Edge_Run'!H431</x:f>
        <x:v>75</x:v>
      </x:c>
    </x:row>
    <x:row r="368">
      <x:c r="A368" s="120" t="n">
        <x:v>4</x:v>
      </x:c>
      <x:c r="B368" s="120" t="n">
        <x:v>67</x:v>
      </x:c>
      <x:c r="C368" s="120" t="n">
        <x:v>367</x:v>
      </x:c>
      <x:c r="D368" s="120" t="n">
        <x:v>1199</x:v>
      </x:c>
      <x:c r="E368" s="120" t="n">
        <x:v>1198</x:v>
      </x:c>
      <x:c r="F368" s="120" t="n">
        <x:v>0</x:v>
      </x:c>
      <x:c r="G368" s="120" t="str">
        <x:v>Normal</x:v>
      </x:c>
      <x:c r="H368" s="120" t="str">
        <x:v>Routine</x:v>
      </x:c>
      <x:c r="I368" s="120" t="n">
        <x:v>0</x:v>
      </x:c>
      <x:c r="J368" s="120" t="str">
        <x:v>CADC0873</x:v>
      </x:c>
      <x:c r="K368" s="120" t="n">
        <x:v>5</x:v>
      </x:c>
      <x:c r="L368" s="120" t="n">
        <x:v>275</x:v>
      </x:c>
      <x:c r="M368" s="120" t="n">
        <x:v>56</x:v>
      </x:c>
      <x:c r="N368" s="127" t="n">
        <x:v>0.8</x:v>
      </x:c>
      <x:c r="O368" s="129" t="n">
        <x:f>'RGS_Ground_Run'!Q432</x:f>
        <x:v>24.8441343340819</x:v>
      </x:c>
      <x:c r="P368" s="129" t="n">
        <x:f>'Edge_Run'!O432</x:f>
        <x:v>8.492403002243918</x:v>
      </x:c>
      <x:c r="Q368" s="129" t="n">
        <x:f>O368-P368</x:f>
        <x:v>16.351731331837982</x:v>
      </x:c>
      <x:c r="R368" s="129" t="n">
        <x:f>'RGS_Ground_Run'!U432</x:f>
        <x:v>0</x:v>
      </x:c>
      <x:c r="S368" s="129" t="n">
        <x:f>'Edge_Run'!S432</x:f>
        <x:v>0</x:v>
      </x:c>
      <x:c r="T368" s="129" t="n">
        <x:f>'RGS_Ground_Run'!S432</x:f>
        <x:v>0</x:v>
      </x:c>
      <x:c r="U368" s="129" t="n">
        <x:f>'Edge_Run'!R432</x:f>
        <x:v>0</x:v>
      </x:c>
      <x:c r="V368" s="120" t="n">
        <x:f>'RGS_Ground_Run'!W432</x:f>
        <x:v>1</x:v>
      </x:c>
      <x:c r="W368" s="120" t="n">
        <x:f>'Edge_Run'!U432</x:f>
        <x:v>1</x:v>
      </x:c>
      <x:c r="X368" s="120" t="n">
        <x:f>'RGS_Ground_Run'!X432</x:f>
        <x:v>1</x:v>
      </x:c>
      <x:c r="Y368" s="120" t="n">
        <x:f>'Edge_Run'!V432</x:f>
        <x:v>1</x:v>
      </x:c>
      <x:c r="Z368" s="120" t="n">
        <x:f>Y368-X368</x:f>
        <x:v>0</x:v>
      </x:c>
      <x:c r="AA368" s="120" t="n">
        <x:f>1-V368</x:f>
        <x:v>0</x:v>
      </x:c>
      <x:c r="AB368" s="120" t="n">
        <x:f>1-W368</x:f>
        <x:v>0</x:v>
      </x:c>
      <x:c r="AC368" s="120" t="n">
        <x:f>'RGS_Ground_Run'!O432</x:f>
        <x:v>0.8241343340812278</x:v>
      </x:c>
      <x:c r="AD368" s="120" t="n">
        <x:f>'Edge_Run'!D432</x:f>
        <x:v>2.4724030022436834</x:v>
      </x:c>
      <x:c r="AE368" s="120" t="n">
        <x:f>'RGS_Ground_Run'!D432</x:f>
        <x:v>300</x:v>
      </x:c>
      <x:c r="AF368" s="120" t="n">
        <x:f>'Edge_Run'!H432</x:f>
        <x:v>75</x:v>
      </x:c>
    </x:row>
    <x:row r="369">
      <x:c r="A369" s="120" t="n">
        <x:v>4</x:v>
      </x:c>
      <x:c r="B369" s="120" t="n">
        <x:v>68</x:v>
      </x:c>
      <x:c r="C369" s="120" t="n">
        <x:v>368</x:v>
      </x:c>
      <x:c r="D369" s="120" t="n">
        <x:v>1865</x:v>
      </x:c>
      <x:c r="E369" s="120" t="n">
        <x:v>1864</x:v>
      </x:c>
      <x:c r="F369" s="120" t="n">
        <x:v>0</x:v>
      </x:c>
      <x:c r="G369" s="120" t="str">
        <x:v>Normal</x:v>
      </x:c>
      <x:c r="H369" s="120" t="str">
        <x:v>Routine</x:v>
      </x:c>
      <x:c r="I369" s="120" t="n">
        <x:v>1</x:v>
      </x:c>
      <x:c r="J369" s="120" t="str">
        <x:v>CADC0872</x:v>
      </x:c>
      <x:c r="K369" s="120" t="n">
        <x:v>5</x:v>
      </x:c>
      <x:c r="L369" s="120" t="n">
        <x:v>75</x:v>
      </x:c>
      <x:c r="M369" s="120" t="n">
        <x:v>16</x:v>
      </x:c>
      <x:c r="N369" s="127" t="n">
        <x:v>0.22857142857142856</x:v>
      </x:c>
      <x:c r="O369" s="129" t="n">
        <x:f>'RGS_Ground_Run'!Q433</x:f>
        <x:v>25.84811394917415</x:v>
      </x:c>
      <x:c r="P369" s="129" t="n">
        <x:f>'Edge_Run'!O433</x:f>
        <x:v>11.504341847521573</x:v>
      </x:c>
      <x:c r="Q369" s="129" t="n">
        <x:f>O369-P369</x:f>
        <x:v>14.343772101652576</x:v>
      </x:c>
      <x:c r="R369" s="129" t="n">
        <x:f>'RGS_Ground_Run'!U433</x:f>
        <x:v>0</x:v>
      </x:c>
      <x:c r="S369" s="129" t="n">
        <x:f>'Edge_Run'!S433</x:f>
        <x:v>0</x:v>
      </x:c>
      <x:c r="T369" s="129" t="n">
        <x:f>'RGS_Ground_Run'!S433</x:f>
        <x:v>0</x:v>
      </x:c>
      <x:c r="U369" s="129" t="n">
        <x:f>'Edge_Run'!R433</x:f>
        <x:v>0</x:v>
      </x:c>
      <x:c r="V369" s="120" t="n">
        <x:f>'RGS_Ground_Run'!W433</x:f>
        <x:v>1</x:v>
      </x:c>
      <x:c r="W369" s="120" t="n">
        <x:f>'Edge_Run'!U433</x:f>
        <x:v>1</x:v>
      </x:c>
      <x:c r="X369" s="120" t="n">
        <x:f>'RGS_Ground_Run'!X433</x:f>
        <x:v>1</x:v>
      </x:c>
      <x:c r="Y369" s="120" t="n">
        <x:f>'Edge_Run'!V433</x:f>
        <x:v>1</x:v>
      </x:c>
      <x:c r="Z369" s="120" t="n">
        <x:f>Y369-X369</x:f>
        <x:v>0</x:v>
      </x:c>
      <x:c r="AA369" s="120" t="n">
        <x:f>1-V369</x:f>
        <x:v>0</x:v>
      </x:c>
      <x:c r="AB369" s="120" t="n">
        <x:f>1-W369</x:f>
        <x:v>0</x:v>
      </x:c>
      <x:c r="AC369" s="120" t="n">
        <x:f>'RGS_Ground_Run'!O433</x:f>
        <x:v>1.8281139491735854</x:v>
      </x:c>
      <x:c r="AD369" s="120" t="n">
        <x:f>'Edge_Run'!D433</x:f>
        <x:v>5.484341847520756</x:v>
      </x:c>
      <x:c r="AE369" s="120" t="n">
        <x:f>'RGS_Ground_Run'!D433</x:f>
        <x:v>300</x:v>
      </x:c>
      <x:c r="AF369" s="120" t="n">
        <x:f>'Edge_Run'!H433</x:f>
        <x:v>75</x:v>
      </x:c>
    </x:row>
    <x:row r="370">
      <x:c r="A370" s="120" t="n">
        <x:v>4</x:v>
      </x:c>
      <x:c r="B370" s="120" t="n">
        <x:v>69</x:v>
      </x:c>
      <x:c r="C370" s="120" t="n">
        <x:v>369</x:v>
      </x:c>
      <x:c r="D370" s="120" t="n">
        <x:v>333</x:v>
      </x:c>
      <x:c r="E370" s="120" t="n">
        <x:v>332</x:v>
      </x:c>
      <x:c r="F370" s="120" t="n">
        <x:v>0</x:v>
      </x:c>
      <x:c r="G370" s="120" t="str">
        <x:v>Normal</x:v>
      </x:c>
      <x:c r="H370" s="120" t="str">
        <x:v>Routine</x:v>
      </x:c>
      <x:c r="I370" s="120" t="n">
        <x:v>1</x:v>
      </x:c>
      <x:c r="J370" s="120" t="str">
        <x:v>CADC0874</x:v>
      </x:c>
      <x:c r="K370" s="120" t="n">
        <x:v>1</x:v>
      </x:c>
      <x:c r="L370" s="120" t="n">
        <x:v>598</x:v>
      </x:c>
      <x:c r="M370" s="120" t="n">
        <x:v>599</x:v>
      </x:c>
      <x:c r="N370" s="127" t="n">
        <x:v>8.557142857142857</x:v>
      </x:c>
      <x:c r="O370" s="129" t="n">
        <x:f>'RGS_Ground_Run'!Q434</x:f>
        <x:v>26.34769778442842</x:v>
      </x:c>
      <x:c r="P370" s="129" t="n">
        <x:f>'Edge_Run'!O434</x:f>
        <x:v>13.003093353285294</x:v>
      </x:c>
      <x:c r="Q370" s="129" t="n">
        <x:f>O370-P370</x:f>
        <x:v>13.344604431143125</x:v>
      </x:c>
      <x:c r="R370" s="129" t="n">
        <x:f>'RGS_Ground_Run'!U434</x:f>
        <x:v>0</x:v>
      </x:c>
      <x:c r="S370" s="129" t="n">
        <x:f>'Edge_Run'!S434</x:f>
        <x:v>0</x:v>
      </x:c>
      <x:c r="T370" s="129" t="n">
        <x:f>'RGS_Ground_Run'!S434</x:f>
        <x:v>0</x:v>
      </x:c>
      <x:c r="U370" s="129" t="n">
        <x:f>'Edge_Run'!R434</x:f>
        <x:v>0</x:v>
      </x:c>
      <x:c r="V370" s="120" t="n">
        <x:f>'RGS_Ground_Run'!W434</x:f>
        <x:v>1</x:v>
      </x:c>
      <x:c r="W370" s="120" t="n">
        <x:f>'Edge_Run'!U434</x:f>
        <x:v>1</x:v>
      </x:c>
      <x:c r="X370" s="120" t="n">
        <x:f>'RGS_Ground_Run'!X434</x:f>
        <x:v>1</x:v>
      </x:c>
      <x:c r="Y370" s="120" t="n">
        <x:f>'Edge_Run'!V434</x:f>
        <x:v>1</x:v>
      </x:c>
      <x:c r="Z370" s="120" t="n">
        <x:f>Y370-X370</x:f>
        <x:v>0</x:v>
      </x:c>
      <x:c r="AA370" s="120" t="n">
        <x:f>1-V370</x:f>
        <x:v>0</x:v>
      </x:c>
      <x:c r="AB370" s="120" t="n">
        <x:f>1-W370</x:f>
        <x:v>0</x:v>
      </x:c>
      <x:c r="AC370" s="120" t="n">
        <x:f>'RGS_Ground_Run'!O434</x:f>
        <x:v>2.3276977844284192</x:v>
      </x:c>
      <x:c r="AD370" s="120" t="n">
        <x:f>'Edge_Run'!D434</x:f>
        <x:v>6.983093353285257</x:v>
      </x:c>
      <x:c r="AE370" s="120" t="n">
        <x:f>'RGS_Ground_Run'!D434</x:f>
        <x:v>300</x:v>
      </x:c>
      <x:c r="AF370" s="120" t="n">
        <x:f>'Edge_Run'!H434</x:f>
        <x:v>75</x:v>
      </x:c>
    </x:row>
    <x:row r="371">
      <x:c r="A371" s="120" t="n">
        <x:v>4</x:v>
      </x:c>
      <x:c r="B371" s="120" t="n">
        <x:v>70</x:v>
      </x:c>
      <x:c r="C371" s="120" t="n">
        <x:v>370</x:v>
      </x:c>
      <x:c r="D371" s="120" t="n">
        <x:v>1661</x:v>
      </x:c>
      <x:c r="E371" s="120" t="n">
        <x:v>1660</x:v>
      </x:c>
      <x:c r="F371" s="120" t="n">
        <x:v>0</x:v>
      </x:c>
      <x:c r="G371" s="120" t="str">
        <x:v>Normal</x:v>
      </x:c>
      <x:c r="H371" s="120" t="str">
        <x:v>Routine</x:v>
      </x:c>
      <x:c r="I371" s="120" t="n">
        <x:v>1</x:v>
      </x:c>
      <x:c r="J371" s="120" t="str">
        <x:v>CADC0888</x:v>
      </x:c>
      <x:c r="K371" s="120" t="n">
        <x:v>5</x:v>
      </x:c>
      <x:c r="L371" s="120" t="n">
        <x:v>195</x:v>
      </x:c>
      <x:c r="M371" s="120" t="n">
        <x:v>40</x:v>
      </x:c>
      <x:c r="N371" s="127" t="n">
        <x:v>0.5714285714285714</x:v>
      </x:c>
      <x:c r="O371" s="129" t="n">
        <x:f>'RGS_Ground_Run'!Q435</x:f>
        <x:v>32.50721013524253</x:v>
      </x:c>
      <x:c r="P371" s="129" t="n">
        <x:f>'Edge_Run'!O435</x:f>
        <x:v>31.48163040572763</x:v>
      </x:c>
      <x:c r="Q371" s="129" t="n">
        <x:f>O371-P371</x:f>
        <x:v>1.0255797295149023</x:v>
      </x:c>
      <x:c r="R371" s="129" t="n">
        <x:f>'RGS_Ground_Run'!U435</x:f>
        <x:v>0</x:v>
      </x:c>
      <x:c r="S371" s="129" t="n">
        <x:f>'Edge_Run'!S435</x:f>
        <x:v>0</x:v>
      </x:c>
      <x:c r="T371" s="129" t="n">
        <x:f>'RGS_Ground_Run'!S435</x:f>
        <x:v>0</x:v>
      </x:c>
      <x:c r="U371" s="129" t="n">
        <x:f>'Edge_Run'!R435</x:f>
        <x:v>0</x:v>
      </x:c>
      <x:c r="V371" s="120" t="n">
        <x:f>'RGS_Ground_Run'!W435</x:f>
        <x:v>1</x:v>
      </x:c>
      <x:c r="W371" s="120" t="n">
        <x:f>'Edge_Run'!U435</x:f>
        <x:v>1</x:v>
      </x:c>
      <x:c r="X371" s="120" t="n">
        <x:f>'RGS_Ground_Run'!X435</x:f>
        <x:v>1</x:v>
      </x:c>
      <x:c r="Y371" s="120" t="n">
        <x:f>'Edge_Run'!V435</x:f>
        <x:v>1</x:v>
      </x:c>
      <x:c r="Z371" s="120" t="n">
        <x:f>Y371-X371</x:f>
        <x:v>0</x:v>
      </x:c>
      <x:c r="AA371" s="120" t="n">
        <x:f>1-V371</x:f>
        <x:v>0</x:v>
      </x:c>
      <x:c r="AB371" s="120" t="n">
        <x:f>1-W371</x:f>
        <x:v>0</x:v>
      </x:c>
      <x:c r="AC371" s="120" t="n">
        <x:f>'RGS_Ground_Run'!O435</x:f>
        <x:v>8.48721013524242</x:v>
      </x:c>
      <x:c r="AD371" s="120" t="n">
        <x:f>'Edge_Run'!D435</x:f>
        <x:v>25.461630405727256</x:v>
      </x:c>
      <x:c r="AE371" s="120" t="n">
        <x:f>'RGS_Ground_Run'!D435</x:f>
        <x:v>300</x:v>
      </x:c>
      <x:c r="AF371" s="120" t="n">
        <x:f>'Edge_Run'!H435</x:f>
        <x:v>75</x:v>
      </x:c>
    </x:row>
    <x:row r="372">
      <x:c r="A372" s="120" t="n">
        <x:v>4</x:v>
      </x:c>
      <x:c r="B372" s="120" t="n">
        <x:v>71</x:v>
      </x:c>
      <x:c r="C372" s="120" t="n">
        <x:v>371</x:v>
      </x:c>
      <x:c r="D372" s="120" t="n">
        <x:v>1966</x:v>
      </x:c>
      <x:c r="E372" s="120" t="n">
        <x:v>1965</x:v>
      </x:c>
      <x:c r="F372" s="120" t="n">
        <x:v>0</x:v>
      </x:c>
      <x:c r="G372" s="120" t="str">
        <x:v>Normal</x:v>
      </x:c>
      <x:c r="H372" s="120" t="str">
        <x:v>Routine</x:v>
      </x:c>
      <x:c r="I372" s="120" t="n">
        <x:v>1</x:v>
      </x:c>
      <x:c r="J372" s="120" t="str">
        <x:v>CADC0872</x:v>
      </x:c>
      <x:c r="K372" s="120" t="n">
        <x:v>5</x:v>
      </x:c>
      <x:c r="L372" s="120" t="n">
        <x:v>206</x:v>
      </x:c>
      <x:c r="M372" s="120" t="n">
        <x:v>42</x:v>
      </x:c>
      <x:c r="N372" s="127" t="n">
        <x:v>0.6</x:v>
      </x:c>
      <x:c r="O372" s="129" t="n">
        <x:f>'RGS_Ground_Run'!Q436</x:f>
        <x:v>25.23267054407188</x:v>
      </x:c>
      <x:c r="P372" s="129" t="n">
        <x:f>'Edge_Run'!O436</x:f>
        <x:v>9.658011632213857</x:v>
      </x:c>
      <x:c r="Q372" s="129" t="n">
        <x:f>O372-P372</x:f>
        <x:v>15.574658911858023</x:v>
      </x:c>
      <x:c r="R372" s="129" t="n">
        <x:f>'RGS_Ground_Run'!U436</x:f>
        <x:v>0</x:v>
      </x:c>
      <x:c r="S372" s="129" t="n">
        <x:f>'Edge_Run'!S436</x:f>
        <x:v>0</x:v>
      </x:c>
      <x:c r="T372" s="129" t="n">
        <x:f>'RGS_Ground_Run'!S436</x:f>
        <x:v>0</x:v>
      </x:c>
      <x:c r="U372" s="129" t="n">
        <x:f>'Edge_Run'!R436</x:f>
        <x:v>0</x:v>
      </x:c>
      <x:c r="V372" s="120" t="n">
        <x:f>'RGS_Ground_Run'!W436</x:f>
        <x:v>1</x:v>
      </x:c>
      <x:c r="W372" s="120" t="n">
        <x:f>'Edge_Run'!U436</x:f>
        <x:v>1</x:v>
      </x:c>
      <x:c r="X372" s="120" t="n">
        <x:f>'RGS_Ground_Run'!X436</x:f>
        <x:v>1</x:v>
      </x:c>
      <x:c r="Y372" s="120" t="n">
        <x:f>'Edge_Run'!V436</x:f>
        <x:v>1</x:v>
      </x:c>
      <x:c r="Z372" s="120" t="n">
        <x:f>Y372-X372</x:f>
        <x:v>0</x:v>
      </x:c>
      <x:c r="AA372" s="120" t="n">
        <x:f>1-V372</x:f>
        <x:v>0</x:v>
      </x:c>
      <x:c r="AB372" s="120" t="n">
        <x:f>1-W372</x:f>
        <x:v>0</x:v>
      </x:c>
      <x:c r="AC372" s="120" t="n">
        <x:f>'RGS_Ground_Run'!O436</x:f>
        <x:v>1.2126705440711567</x:v>
      </x:c>
      <x:c r="AD372" s="120" t="n">
        <x:f>'Edge_Run'!D436</x:f>
        <x:v>3.63801163221347</x:v>
      </x:c>
      <x:c r="AE372" s="120" t="n">
        <x:f>'RGS_Ground_Run'!D436</x:f>
        <x:v>300</x:v>
      </x:c>
      <x:c r="AF372" s="120" t="n">
        <x:f>'Edge_Run'!H436</x:f>
        <x:v>75</x:v>
      </x:c>
    </x:row>
    <x:row r="373">
      <x:c r="A373" s="120" t="n">
        <x:v>4</x:v>
      </x:c>
      <x:c r="B373" s="120" t="n">
        <x:v>72</x:v>
      </x:c>
      <x:c r="C373" s="120" t="n">
        <x:v>372</x:v>
      </x:c>
      <x:c r="D373" s="120" t="n">
        <x:v>433</x:v>
      </x:c>
      <x:c r="E373" s="120" t="n">
        <x:v>432</x:v>
      </x:c>
      <x:c r="F373" s="120" t="n">
        <x:v>0</x:v>
      </x:c>
      <x:c r="G373" s="120" t="str">
        <x:v>Normal</x:v>
      </x:c>
      <x:c r="H373" s="120" t="str">
        <x:v>Routine</x:v>
      </x:c>
      <x:c r="I373" s="120" t="n">
        <x:v>1</x:v>
      </x:c>
      <x:c r="J373" s="120" t="str">
        <x:v>CADC0884</x:v>
      </x:c>
      <x:c r="K373" s="120" t="n">
        <x:v>5</x:v>
      </x:c>
      <x:c r="L373" s="120" t="n">
        <x:v>665</x:v>
      </x:c>
      <x:c r="M373" s="120" t="n">
        <x:v>134</x:v>
      </x:c>
      <x:c r="N373" s="127" t="n">
        <x:v>1.9142857142857144</x:v>
      </x:c>
      <x:c r="O373" s="129" t="n">
        <x:f>'RGS_Ground_Run'!Q437</x:f>
        <x:v>37.26736162333782</x:v>
      </x:c>
      <x:c r="P373" s="129" t="n">
        <x:f>'Edge_Run'!O437</x:f>
        <x:v>13.102435905196216</x:v>
      </x:c>
      <x:c r="Q373" s="129" t="n">
        <x:f>O373-P373</x:f>
        <x:v>24.164925718141603</x:v>
      </x:c>
      <x:c r="R373" s="129" t="n">
        <x:f>'RGS_Ground_Run'!U437</x:f>
        <x:v>10.88654965493879</x:v>
      </x:c>
      <x:c r="S373" s="129" t="n">
        <x:f>'Edge_Run'!S437</x:f>
        <x:v>0</x:v>
      </x:c>
      <x:c r="T373" s="129" t="n">
        <x:f>'RGS_Ground_Run'!S437</x:f>
        <x:v>0</x:v>
      </x:c>
      <x:c r="U373" s="129" t="n">
        <x:f>'Edge_Run'!R437</x:f>
        <x:v>0</x:v>
      </x:c>
      <x:c r="V373" s="120" t="n">
        <x:f>'RGS_Ground_Run'!W437</x:f>
        <x:v>1</x:v>
      </x:c>
      <x:c r="W373" s="120" t="n">
        <x:f>'Edge_Run'!U437</x:f>
        <x:v>1</x:v>
      </x:c>
      <x:c r="X373" s="120" t="n">
        <x:f>'RGS_Ground_Run'!X437</x:f>
        <x:v>1</x:v>
      </x:c>
      <x:c r="Y373" s="120" t="n">
        <x:f>'Edge_Run'!V437</x:f>
        <x:v>1</x:v>
      </x:c>
      <x:c r="Z373" s="120" t="n">
        <x:f>Y373-X373</x:f>
        <x:v>0</x:v>
      </x:c>
      <x:c r="AA373" s="120" t="n">
        <x:f>1-V373</x:f>
        <x:v>0</x:v>
      </x:c>
      <x:c r="AB373" s="120" t="n">
        <x:f>1-W373</x:f>
        <x:v>0</x:v>
      </x:c>
      <x:c r="AC373" s="120" t="n">
        <x:f>'RGS_Ground_Run'!O437</x:f>
        <x:v>2.3608119683985125</x:v>
      </x:c>
      <x:c r="AD373" s="120" t="n">
        <x:f>'Edge_Run'!D437</x:f>
        <x:v>7.0824359051955375</x:v>
      </x:c>
      <x:c r="AE373" s="120" t="n">
        <x:f>'RGS_Ground_Run'!D437</x:f>
        <x:v>300</x:v>
      </x:c>
      <x:c r="AF373" s="120" t="n">
        <x:f>'Edge_Run'!H437</x:f>
        <x:v>75</x:v>
      </x:c>
    </x:row>
    <x:row r="374">
      <x:c r="A374" s="120" t="n">
        <x:v>4</x:v>
      </x:c>
      <x:c r="B374" s="120" t="n">
        <x:v>73</x:v>
      </x:c>
      <x:c r="C374" s="120" t="n">
        <x:v>373</x:v>
      </x:c>
      <x:c r="D374" s="120" t="n">
        <x:v>262</x:v>
      </x:c>
      <x:c r="E374" s="120" t="n">
        <x:v>261</x:v>
      </x:c>
      <x:c r="F374" s="120" t="n">
        <x:v>1</x:v>
      </x:c>
      <x:c r="G374" s="120" t="str">
        <x:v>Anomalous</x:v>
      </x:c>
      <x:c r="H374" s="120" t="str">
        <x:v>Priority</x:v>
      </x:c>
      <x:c r="I374" s="120" t="n">
        <x:v>0</x:v>
      </x:c>
      <x:c r="J374" s="120" t="str">
        <x:v>CADC0874</x:v>
      </x:c>
      <x:c r="K374" s="120" t="n">
        <x:v>1</x:v>
      </x:c>
      <x:c r="L374" s="120" t="n">
        <x:v>463</x:v>
      </x:c>
      <x:c r="M374" s="120" t="n">
        <x:v>464</x:v>
      </x:c>
      <x:c r="N374" s="127" t="n">
        <x:v>6.628571428571429</x:v>
      </x:c>
      <x:c r="O374" s="129" t="n">
        <x:f>'RGS_Ground_Run'!Q438</x:f>
        <x:v>54.23757228190152</x:v>
      </x:c>
      <x:c r="P374" s="129" t="n">
        <x:f>'Edge_Run'!O438</x:f>
        <x:v>12.935700470915435</x:v>
      </x:c>
      <x:c r="Q374" s="129" t="n">
        <x:f>O374-P374</x:f>
        <x:v>41.301871810986086</x:v>
      </x:c>
      <x:c r="R374" s="129" t="n">
        <x:f>'RGS_Ground_Run'!U438</x:f>
        <x:v>28.71981422065801</x:v>
      </x:c>
      <x:c r="S374" s="129" t="n">
        <x:f>'Edge_Run'!S438</x:f>
        <x:v>2.422426287185772</x:v>
      </x:c>
      <x:c r="T374" s="129" t="n">
        <x:f>'RGS_Ground_Run'!S438</x:f>
        <x:v>0</x:v>
      </x:c>
      <x:c r="U374" s="129" t="n">
        <x:f>'Edge_Run'!R438</x:f>
        <x:v>0</x:v>
      </x:c>
      <x:c r="V374" s="120" t="n">
        <x:f>'RGS_Ground_Run'!W438</x:f>
        <x:v>1</x:v>
      </x:c>
      <x:c r="W374" s="120" t="n">
        <x:f>'Edge_Run'!U438</x:f>
        <x:v>1</x:v>
      </x:c>
      <x:c r="X374" s="120" t="n">
        <x:f>'RGS_Ground_Run'!X438</x:f>
        <x:v>1</x:v>
      </x:c>
      <x:c r="Y374" s="120" t="n">
        <x:f>'Edge_Run'!V438</x:f>
        <x:v>1</x:v>
      </x:c>
      <x:c r="Z374" s="120" t="n">
        <x:f>Y374-X374</x:f>
        <x:v>0</x:v>
      </x:c>
      <x:c r="AA374" s="120" t="n">
        <x:f>1-V374</x:f>
        <x:v>0</x:v>
      </x:c>
      <x:c r="AB374" s="120" t="n">
        <x:f>1-W374</x:f>
        <x:v>0</x:v>
      </x:c>
      <x:c r="AC374" s="120" t="n">
        <x:f>'RGS_Ground_Run'!O438</x:f>
        <x:v>1.4977580612432038</x:v>
      </x:c>
      <x:c r="AD374" s="120" t="n">
        <x:f>'Edge_Run'!D438</x:f>
        <x:v>4.4932741837296115</x:v>
      </x:c>
      <x:c r="AE374" s="120" t="n">
        <x:f>'RGS_Ground_Run'!D438</x:f>
        <x:v>300</x:v>
      </x:c>
      <x:c r="AF374" s="120" t="n">
        <x:f>'Edge_Run'!H438</x:f>
        <x:v>75</x:v>
      </x:c>
    </x:row>
    <x:row r="375">
      <x:c r="A375" s="120" t="n">
        <x:v>4</x:v>
      </x:c>
      <x:c r="B375" s="120" t="n">
        <x:v>74</x:v>
      </x:c>
      <x:c r="C375" s="120" t="n">
        <x:v>374</x:v>
      </x:c>
      <x:c r="D375" s="120" t="n">
        <x:v>429</x:v>
      </x:c>
      <x:c r="E375" s="120" t="n">
        <x:v>428</x:v>
      </x:c>
      <x:c r="F375" s="120" t="n">
        <x:v>0</x:v>
      </x:c>
      <x:c r="G375" s="120" t="str">
        <x:v>Normal</x:v>
      </x:c>
      <x:c r="H375" s="120" t="str">
        <x:v>Routine</x:v>
      </x:c>
      <x:c r="I375" s="120" t="n">
        <x:v>1</x:v>
      </x:c>
      <x:c r="J375" s="120" t="str">
        <x:v>CADC0884</x:v>
      </x:c>
      <x:c r="K375" s="120" t="n">
        <x:v>5</x:v>
      </x:c>
      <x:c r="L375" s="120" t="n">
        <x:v>620</x:v>
      </x:c>
      <x:c r="M375" s="120" t="n">
        <x:v>125</x:v>
      </x:c>
      <x:c r="N375" s="127" t="n">
        <x:v>1.7857142857142858</x:v>
      </x:c>
      <x:c r="O375" s="129" t="n">
        <x:f>'RGS_Ground_Run'!Q439</x:f>
        <x:v>25.18657917507062</x:v>
      </x:c>
      <x:c r="P375" s="129" t="n">
        <x:f>'Edge_Run'!O439</x:f>
        <x:v>9.519737525210985</x:v>
      </x:c>
      <x:c r="Q375" s="129" t="n">
        <x:f>O375-P375</x:f>
        <x:v>15.666841649859634</x:v>
      </x:c>
      <x:c r="R375" s="129" t="n">
        <x:f>'RGS_Ground_Run'!U439</x:f>
        <x:v>0</x:v>
      </x:c>
      <x:c r="S375" s="129" t="n">
        <x:f>'Edge_Run'!S439</x:f>
        <x:v>0</x:v>
      </x:c>
      <x:c r="T375" s="129" t="n">
        <x:f>'RGS_Ground_Run'!S439</x:f>
        <x:v>0</x:v>
      </x:c>
      <x:c r="U375" s="129" t="n">
        <x:f>'Edge_Run'!R439</x:f>
        <x:v>0</x:v>
      </x:c>
      <x:c r="V375" s="120" t="n">
        <x:f>'RGS_Ground_Run'!W439</x:f>
        <x:v>1</x:v>
      </x:c>
      <x:c r="W375" s="120" t="n">
        <x:f>'Edge_Run'!U439</x:f>
        <x:v>1</x:v>
      </x:c>
      <x:c r="X375" s="120" t="n">
        <x:f>'RGS_Ground_Run'!X439</x:f>
        <x:v>1</x:v>
      </x:c>
      <x:c r="Y375" s="120" t="n">
        <x:f>'Edge_Run'!V439</x:f>
        <x:v>1</x:v>
      </x:c>
      <x:c r="Z375" s="120" t="n">
        <x:f>Y375-X375</x:f>
        <x:v>0</x:v>
      </x:c>
      <x:c r="AA375" s="120" t="n">
        <x:f>1-V375</x:f>
        <x:v>0</x:v>
      </x:c>
      <x:c r="AB375" s="120" t="n">
        <x:f>1-W375</x:f>
        <x:v>0</x:v>
      </x:c>
      <x:c r="AC375" s="120" t="n">
        <x:f>'RGS_Ground_Run'!O439</x:f>
        <x:v>1.1665791750702834</x:v>
      </x:c>
      <x:c r="AD375" s="120" t="n">
        <x:f>'Edge_Run'!D439</x:f>
        <x:v>3.4997375252108505</x:v>
      </x:c>
      <x:c r="AE375" s="120" t="n">
        <x:f>'RGS_Ground_Run'!D439</x:f>
        <x:v>300</x:v>
      </x:c>
      <x:c r="AF375" s="120" t="n">
        <x:f>'Edge_Run'!H439</x:f>
        <x:v>75</x:v>
      </x:c>
    </x:row>
    <x:row r="376">
      <x:c r="A376" s="120" t="n">
        <x:v>4</x:v>
      </x:c>
      <x:c r="B376" s="120" t="n">
        <x:v>75</x:v>
      </x:c>
      <x:c r="C376" s="120" t="n">
        <x:v>375</x:v>
      </x:c>
      <x:c r="D376" s="120" t="n">
        <x:v>369</x:v>
      </x:c>
      <x:c r="E376" s="120" t="n">
        <x:v>368</x:v>
      </x:c>
      <x:c r="F376" s="120" t="n">
        <x:v>0</x:v>
      </x:c>
      <x:c r="G376" s="120" t="str">
        <x:v>Normal</x:v>
      </x:c>
      <x:c r="H376" s="120" t="str">
        <x:v>Routine</x:v>
      </x:c>
      <x:c r="I376" s="120" t="n">
        <x:v>1</x:v>
      </x:c>
      <x:c r="J376" s="120" t="str">
        <x:v>CADC0884</x:v>
      </x:c>
      <x:c r="K376" s="120" t="n">
        <x:v>5</x:v>
      </x:c>
      <x:c r="L376" s="120" t="n">
        <x:v>390</x:v>
      </x:c>
      <x:c r="M376" s="120" t="n">
        <x:v>79</x:v>
      </x:c>
      <x:c r="N376" s="127" t="n">
        <x:v>1.1285714285714286</x:v>
      </x:c>
      <x:c r="O376" s="129" t="n">
        <x:f>'RGS_Ground_Run'!Q440</x:f>
        <x:v>32.113257667016114</x:v>
      </x:c>
      <x:c r="P376" s="129" t="n">
        <x:f>'Edge_Run'!O440</x:f>
        <x:v>17.083249875021465</x:v>
      </x:c>
      <x:c r="Q376" s="129" t="n">
        <x:f>O376-P376</x:f>
        <x:v>15.030007791994649</x:v>
      </x:c>
      <x:c r="R376" s="129" t="n">
        <x:f>'RGS_Ground_Run'!U440</x:f>
        <x:v>4.405507708675032</x:v>
      </x:c>
      <x:c r="S376" s="129" t="n">
        <x:f>'Edge_Run'!S440</x:f>
        <x:v>0</x:v>
      </x:c>
      <x:c r="T376" s="129" t="n">
        <x:f>'RGS_Ground_Run'!S440</x:f>
        <x:v>0</x:v>
      </x:c>
      <x:c r="U376" s="129" t="n">
        <x:f>'Edge_Run'!R440</x:f>
        <x:v>0</x:v>
      </x:c>
      <x:c r="V376" s="120" t="n">
        <x:f>'RGS_Ground_Run'!W440</x:f>
        <x:v>1</x:v>
      </x:c>
      <x:c r="W376" s="120" t="n">
        <x:f>'Edge_Run'!U440</x:f>
        <x:v>1</x:v>
      </x:c>
      <x:c r="X376" s="120" t="n">
        <x:f>'RGS_Ground_Run'!X440</x:f>
        <x:v>1</x:v>
      </x:c>
      <x:c r="Y376" s="120" t="n">
        <x:f>'Edge_Run'!V440</x:f>
        <x:v>1</x:v>
      </x:c>
      <x:c r="Z376" s="120" t="n">
        <x:f>Y376-X376</x:f>
        <x:v>0</x:v>
      </x:c>
      <x:c r="AA376" s="120" t="n">
        <x:f>1-V376</x:f>
        <x:v>0</x:v>
      </x:c>
      <x:c r="AB376" s="120" t="n">
        <x:f>1-W376</x:f>
        <x:v>0</x:v>
      </x:c>
      <x:c r="AC376" s="120" t="n">
        <x:f>'RGS_Ground_Run'!O440</x:f>
        <x:v>3.6877499583404676</x:v>
      </x:c>
      <x:c r="AD376" s="120" t="n">
        <x:f>'Edge_Run'!D440</x:f>
        <x:v>11.063249875021402</x:v>
      </x:c>
      <x:c r="AE376" s="120" t="n">
        <x:f>'RGS_Ground_Run'!D440</x:f>
        <x:v>300</x:v>
      </x:c>
      <x:c r="AF376" s="120" t="n">
        <x:f>'Edge_Run'!H440</x:f>
        <x:v>75</x:v>
      </x:c>
    </x:row>
    <x:row r="377">
      <x:c r="A377" s="120" t="n">
        <x:v>4</x:v>
      </x:c>
      <x:c r="B377" s="120" t="n">
        <x:v>76</x:v>
      </x:c>
      <x:c r="C377" s="120" t="n">
        <x:v>376</x:v>
      </x:c>
      <x:c r="D377" s="120" t="n">
        <x:v>1040</x:v>
      </x:c>
      <x:c r="E377" s="120" t="n">
        <x:v>1039</x:v>
      </x:c>
      <x:c r="F377" s="120" t="n">
        <x:v>0</x:v>
      </x:c>
      <x:c r="G377" s="120" t="str">
        <x:v>Normal</x:v>
      </x:c>
      <x:c r="H377" s="120" t="str">
        <x:v>Routine</x:v>
      </x:c>
      <x:c r="I377" s="120" t="n">
        <x:v>0</x:v>
      </x:c>
      <x:c r="J377" s="120" t="str">
        <x:v>CADC0888</x:v>
      </x:c>
      <x:c r="K377" s="120" t="n">
        <x:v>5</x:v>
      </x:c>
      <x:c r="L377" s="120" t="n">
        <x:v>65</x:v>
      </x:c>
      <x:c r="M377" s="120" t="n">
        <x:v>14</x:v>
      </x:c>
      <x:c r="N377" s="127" t="n">
        <x:v>0.2</x:v>
      </x:c>
      <x:c r="O377" s="129" t="n">
        <x:f>'RGS_Ground_Run'!Q441</x:f>
        <x:v>24.24646352439504</x:v>
      </x:c>
      <x:c r="P377" s="129" t="n">
        <x:f>'Edge_Run'!O441</x:f>
        <x:v>6.699390573184246</x:v>
      </x:c>
      <x:c r="Q377" s="129" t="n">
        <x:f>O377-P377</x:f>
        <x:v>17.547072951210794</x:v>
      </x:c>
      <x:c r="R377" s="129" t="n">
        <x:f>'RGS_Ground_Run'!U441</x:f>
        <x:v>0</x:v>
      </x:c>
      <x:c r="S377" s="129" t="n">
        <x:f>'Edge_Run'!S441</x:f>
        <x:v>0</x:v>
      </x:c>
      <x:c r="T377" s="129" t="n">
        <x:f>'RGS_Ground_Run'!S441</x:f>
        <x:v>0</x:v>
      </x:c>
      <x:c r="U377" s="129" t="n">
        <x:f>'Edge_Run'!R441</x:f>
        <x:v>0</x:v>
      </x:c>
      <x:c r="V377" s="120" t="n">
        <x:f>'RGS_Ground_Run'!W441</x:f>
        <x:v>1</x:v>
      </x:c>
      <x:c r="W377" s="120" t="n">
        <x:f>'Edge_Run'!U441</x:f>
        <x:v>1</x:v>
      </x:c>
      <x:c r="X377" s="120" t="n">
        <x:f>'RGS_Ground_Run'!X441</x:f>
        <x:v>1</x:v>
      </x:c>
      <x:c r="Y377" s="120" t="n">
        <x:f>'Edge_Run'!V441</x:f>
        <x:v>1</x:v>
      </x:c>
      <x:c r="Z377" s="120" t="n">
        <x:f>Y377-X377</x:f>
        <x:v>0</x:v>
      </x:c>
      <x:c r="AA377" s="120" t="n">
        <x:f>1-V377</x:f>
        <x:v>0</x:v>
      </x:c>
      <x:c r="AB377" s="120" t="n">
        <x:f>1-W377</x:f>
        <x:v>0</x:v>
      </x:c>
      <x:c r="AC377" s="120" t="n">
        <x:f>'RGS_Ground_Run'!O441</x:f>
        <x:v>0.2264635243946388</x:v>
      </x:c>
      <x:c r="AD377" s="120" t="n">
        <x:f>'Edge_Run'!D441</x:f>
        <x:v>0.6793905731839164</x:v>
      </x:c>
      <x:c r="AE377" s="120" t="n">
        <x:f>'RGS_Ground_Run'!D441</x:f>
        <x:v>300</x:v>
      </x:c>
      <x:c r="AF377" s="120" t="n">
        <x:f>'Edge_Run'!H441</x:f>
        <x:v>75</x:v>
      </x:c>
    </x:row>
    <x:row r="378">
      <x:c r="A378" s="120" t="n">
        <x:v>4</x:v>
      </x:c>
      <x:c r="B378" s="120" t="n">
        <x:v>77</x:v>
      </x:c>
      <x:c r="C378" s="120" t="n">
        <x:v>377</x:v>
      </x:c>
      <x:c r="D378" s="120" t="n">
        <x:v>1528</x:v>
      </x:c>
      <x:c r="E378" s="120" t="n">
        <x:v>1527</x:v>
      </x:c>
      <x:c r="F378" s="120" t="n">
        <x:v>0</x:v>
      </x:c>
      <x:c r="G378" s="120" t="str">
        <x:v>Normal</x:v>
      </x:c>
      <x:c r="H378" s="120" t="str">
        <x:v>Routine</x:v>
      </x:c>
      <x:c r="I378" s="120" t="n">
        <x:v>0</x:v>
      </x:c>
      <x:c r="J378" s="120" t="str">
        <x:v>CADC0888</x:v>
      </x:c>
      <x:c r="K378" s="120" t="n">
        <x:v>5</x:v>
      </x:c>
      <x:c r="L378" s="120" t="n">
        <x:v>240</x:v>
      </x:c>
      <x:c r="M378" s="120" t="n">
        <x:v>49</x:v>
      </x:c>
      <x:c r="N378" s="127" t="n">
        <x:v>0.7</x:v>
      </x:c>
      <x:c r="O378" s="129" t="n">
        <x:f>'RGS_Ground_Run'!Q442</x:f>
        <x:v>24.477662488893657</x:v>
      </x:c>
      <x:c r="P378" s="129" t="n">
        <x:f>'Edge_Run'!O442</x:f>
        <x:v>7.3929874666810065</x:v>
      </x:c>
      <x:c r="Q378" s="129" t="n">
        <x:f>O378-P378</x:f>
        <x:v>17.08467502221265</x:v>
      </x:c>
      <x:c r="R378" s="129" t="n">
        <x:f>'RGS_Ground_Run'!U442</x:f>
        <x:v>0</x:v>
      </x:c>
      <x:c r="S378" s="129" t="n">
        <x:f>'Edge_Run'!S442</x:f>
        <x:v>0</x:v>
      </x:c>
      <x:c r="T378" s="129" t="n">
        <x:f>'RGS_Ground_Run'!S442</x:f>
        <x:v>0</x:v>
      </x:c>
      <x:c r="U378" s="129" t="n">
        <x:f>'Edge_Run'!R442</x:f>
        <x:v>0</x:v>
      </x:c>
      <x:c r="V378" s="120" t="n">
        <x:f>'RGS_Ground_Run'!W442</x:f>
        <x:v>1</x:v>
      </x:c>
      <x:c r="W378" s="120" t="n">
        <x:f>'Edge_Run'!U442</x:f>
        <x:v>1</x:v>
      </x:c>
      <x:c r="X378" s="120" t="n">
        <x:f>'RGS_Ground_Run'!X442</x:f>
        <x:v>1</x:v>
      </x:c>
      <x:c r="Y378" s="120" t="n">
        <x:f>'Edge_Run'!V442</x:f>
        <x:v>1</x:v>
      </x:c>
      <x:c r="Z378" s="120" t="n">
        <x:f>Y378-X378</x:f>
        <x:v>0</x:v>
      </x:c>
      <x:c r="AA378" s="120" t="n">
        <x:f>1-V378</x:f>
        <x:v>0</x:v>
      </x:c>
      <x:c r="AB378" s="120" t="n">
        <x:f>1-W378</x:f>
        <x:v>0</x:v>
      </x:c>
      <x:c r="AC378" s="120" t="n">
        <x:f>'RGS_Ground_Run'!O442</x:f>
        <x:v>0.45766248889365546</x:v>
      </x:c>
      <x:c r="AD378" s="120" t="n">
        <x:f>'Edge_Run'!D442</x:f>
        <x:v>1.3729874666809665</x:v>
      </x:c>
      <x:c r="AE378" s="120" t="n">
        <x:f>'RGS_Ground_Run'!D442</x:f>
        <x:v>300</x:v>
      </x:c>
      <x:c r="AF378" s="120" t="n">
        <x:f>'Edge_Run'!H442</x:f>
        <x:v>75</x:v>
      </x:c>
    </x:row>
    <x:row r="379">
      <x:c r="A379" s="120" t="n">
        <x:v>4</x:v>
      </x:c>
      <x:c r="B379" s="120" t="n">
        <x:v>78</x:v>
      </x:c>
      <x:c r="C379" s="120" t="n">
        <x:v>378</x:v>
      </x:c>
      <x:c r="D379" s="120" t="n">
        <x:v>403</x:v>
      </x:c>
      <x:c r="E379" s="120" t="n">
        <x:v>402</x:v>
      </x:c>
      <x:c r="F379" s="120" t="n">
        <x:v>0</x:v>
      </x:c>
      <x:c r="G379" s="120" t="str">
        <x:v>Normal</x:v>
      </x:c>
      <x:c r="H379" s="120" t="str">
        <x:v>Routine</x:v>
      </x:c>
      <x:c r="I379" s="120" t="n">
        <x:v>1</x:v>
      </x:c>
      <x:c r="J379" s="120" t="str">
        <x:v>CADC0884</x:v>
      </x:c>
      <x:c r="K379" s="120" t="n">
        <x:v>5</x:v>
      </x:c>
      <x:c r="L379" s="120" t="n">
        <x:v>410</x:v>
      </x:c>
      <x:c r="M379" s="120" t="n">
        <x:v>83</x:v>
      </x:c>
      <x:c r="N379" s="127" t="n">
        <x:v>1.1857142857142857</x:v>
      </x:c>
      <x:c r="O379" s="129" t="n">
        <x:f>'RGS_Ground_Run'!Q443</x:f>
        <x:v>144.4905213382408</x:v>
      </x:c>
      <x:c r="P379" s="129" t="n">
        <x:f>'Edge_Run'!O443</x:f>
        <x:v>126.27697780143262</x:v>
      </x:c>
      <x:c r="Q379" s="129" t="n">
        <x:f>O379-P379</x:f>
        <x:v>18.213543536808174</x:v>
      </x:c>
      <x:c r="R379" s="129" t="n">
        <x:f>'RGS_Ground_Run'!U443</x:f>
        <x:v>120.25697780143219</x:v>
      </x:c>
      <x:c r="S379" s="129" t="n">
        <x:f>'Edge_Run'!S443</x:f>
        <x:v>119.61634719100675</x:v>
      </x:c>
      <x:c r="T379" s="129" t="n">
        <x:f>'RGS_Ground_Run'!S443</x:f>
        <x:v>120.25697780143219</x:v>
      </x:c>
      <x:c r="U379" s="129" t="n">
        <x:f>'Edge_Run'!R443</x:f>
        <x:v>119.61634719100675</x:v>
      </x:c>
      <x:c r="V379" s="120" t="n">
        <x:f>'RGS_Ground_Run'!W443</x:f>
        <x:v>1</x:v>
      </x:c>
      <x:c r="W379" s="120" t="n">
        <x:f>'Edge_Run'!U443</x:f>
        <x:v>1</x:v>
      </x:c>
      <x:c r="X379" s="120" t="n">
        <x:f>'RGS_Ground_Run'!X443</x:f>
        <x:v>0</x:v>
      </x:c>
      <x:c r="Y379" s="120" t="n">
        <x:f>'Edge_Run'!V443</x:f>
        <x:v>0</x:v>
      </x:c>
      <x:c r="Z379" s="120" t="n">
        <x:f>Y379-X379</x:f>
        <x:v>0</x:v>
      </x:c>
      <x:c r="AA379" s="120" t="n">
        <x:f>1-V379</x:f>
        <x:v>0</x:v>
      </x:c>
      <x:c r="AB379" s="120" t="n">
        <x:f>1-W379</x:f>
        <x:v>0</x:v>
      </x:c>
      <x:c r="AC379" s="120" t="n">
        <x:f>'RGS_Ground_Run'!O443</x:f>
        <x:v>0.2135435368085737</x:v>
      </x:c>
      <x:c r="AD379" s="120" t="n">
        <x:f>'Edge_Run'!D443</x:f>
        <x:v>0.6406306104257211</x:v>
      </x:c>
      <x:c r="AE379" s="120" t="n">
        <x:f>'RGS_Ground_Run'!D443</x:f>
        <x:v>300</x:v>
      </x:c>
      <x:c r="AF379" s="120" t="n">
        <x:f>'Edge_Run'!H443</x:f>
        <x:v>75</x:v>
      </x:c>
    </x:row>
    <x:row r="380">
      <x:c r="A380" s="120" t="n">
        <x:v>4</x:v>
      </x:c>
      <x:c r="B380" s="120" t="n">
        <x:v>79</x:v>
      </x:c>
      <x:c r="C380" s="120" t="n">
        <x:v>379</x:v>
      </x:c>
      <x:c r="D380" s="120" t="n">
        <x:v>918</x:v>
      </x:c>
      <x:c r="E380" s="120" t="n">
        <x:v>917</x:v>
      </x:c>
      <x:c r="F380" s="120" t="n">
        <x:v>0</x:v>
      </x:c>
      <x:c r="G380" s="120" t="str">
        <x:v>Normal</x:v>
      </x:c>
      <x:c r="H380" s="120" t="str">
        <x:v>Routine</x:v>
      </x:c>
      <x:c r="I380" s="120" t="n">
        <x:v>1</x:v>
      </x:c>
      <x:c r="J380" s="120" t="str">
        <x:v>CADC0892</x:v>
      </x:c>
      <x:c r="K380" s="120" t="n">
        <x:v>1</x:v>
      </x:c>
      <x:c r="L380" s="120" t="n">
        <x:v>279</x:v>
      </x:c>
      <x:c r="M380" s="120" t="n">
        <x:v>280</x:v>
      </x:c>
      <x:c r="N380" s="127" t="n">
        <x:v>4</x:v>
      </x:c>
      <x:c r="O380" s="129" t="n">
        <x:f>'RGS_Ground_Run'!Q444</x:f>
        <x:v>170.44719771128712</x:v>
      </x:c>
      <x:c r="P380" s="129" t="n">
        <x:f>'Edge_Run'!O444</x:f>
        <x:v>129.25823600803324</x:v>
      </x:c>
      <x:c r="Q380" s="129" t="n">
        <x:f>O380-P380</x:f>
        <x:v>41.18896170325388</x:v>
      </x:c>
      <x:c r="R380" s="129" t="n">
        <x:f>'RGS_Ground_Run'!U444</x:f>
        <x:v>141.2382360080328</x:v>
      </x:c>
      <x:c r="S380" s="129" t="n">
        <x:f>'Edge_Run'!S444</x:f>
        <x:v>107.67135089827025</x:v>
      </x:c>
      <x:c r="T380" s="129" t="n">
        <x:f>'RGS_Ground_Run'!S444</x:f>
        <x:v>0</x:v>
      </x:c>
      <x:c r="U380" s="129" t="n">
        <x:f>'Edge_Run'!R444</x:f>
        <x:v>0</x:v>
      </x:c>
      <x:c r="V380" s="120" t="n">
        <x:f>'RGS_Ground_Run'!W444</x:f>
        <x:v>1</x:v>
      </x:c>
      <x:c r="W380" s="120" t="n">
        <x:f>'Edge_Run'!U444</x:f>
        <x:v>1</x:v>
      </x:c>
      <x:c r="X380" s="120" t="n">
        <x:f>'RGS_Ground_Run'!X444</x:f>
        <x:v>0</x:v>
      </x:c>
      <x:c r="Y380" s="120" t="n">
        <x:f>'Edge_Run'!V444</x:f>
        <x:v>0</x:v>
      </x:c>
      <x:c r="Z380" s="120" t="n">
        <x:f>Y380-X380</x:f>
        <x:v>0</x:v>
      </x:c>
      <x:c r="AA380" s="120" t="n">
        <x:f>1-V380</x:f>
        <x:v>0</x:v>
      </x:c>
      <x:c r="AB380" s="120" t="n">
        <x:f>1-W380</x:f>
        <x:v>0</x:v>
      </x:c>
      <x:c r="AC380" s="120" t="n">
        <x:f>'RGS_Ground_Run'!O444</x:f>
        <x:v>5.1889617032543205</x:v>
      </x:c>
      <x:c r="AD380" s="120" t="n">
        <x:f>'Edge_Run'!D444</x:f>
        <x:v>15.56688510976296</x:v>
      </x:c>
      <x:c r="AE380" s="120" t="n">
        <x:f>'RGS_Ground_Run'!D444</x:f>
        <x:v>300</x:v>
      </x:c>
      <x:c r="AF380" s="120" t="n">
        <x:f>'Edge_Run'!H444</x:f>
        <x:v>75</x:v>
      </x:c>
    </x:row>
    <x:row r="381">
      <x:c r="A381" s="120" t="n">
        <x:v>4</x:v>
      </x:c>
      <x:c r="B381" s="120" t="n">
        <x:v>80</x:v>
      </x:c>
      <x:c r="C381" s="120" t="n">
        <x:v>380</x:v>
      </x:c>
      <x:c r="D381" s="120" t="n">
        <x:v>1739</x:v>
      </x:c>
      <x:c r="E381" s="120" t="n">
        <x:v>1738</x:v>
      </x:c>
      <x:c r="F381" s="120" t="n">
        <x:v>1</x:v>
      </x:c>
      <x:c r="G381" s="120" t="str">
        <x:v>Anomalous</x:v>
      </x:c>
      <x:c r="H381" s="120" t="str">
        <x:v>Priority</x:v>
      </x:c>
      <x:c r="I381" s="120" t="n">
        <x:v>0</x:v>
      </x:c>
      <x:c r="J381" s="120" t="str">
        <x:v>CADC0894</x:v>
      </x:c>
      <x:c r="K381" s="120" t="n">
        <x:v>1</x:v>
      </x:c>
      <x:c r="L381" s="120" t="n">
        <x:v>437</x:v>
      </x:c>
      <x:c r="M381" s="120" t="n">
        <x:v>438</x:v>
      </x:c>
      <x:c r="N381" s="127" t="n">
        <x:v>6.257142857142857</x:v>
      </x:c>
      <x:c r="O381" s="129" t="n">
        <x:f>'RGS_Ground_Run'!Q445</x:f>
        <x:v>198.11146136193292</x:v>
      </x:c>
      <x:c r="P381" s="129" t="n">
        <x:f>'Edge_Run'!O445</x:f>
        <x:v>134.87589199734248</x:v>
      </x:c>
      <x:c r="Q381" s="129" t="n">
        <x:f>O381-P381</x:f>
        <x:v>63.23556936459045</x:v>
      </x:c>
      <x:c r="R381" s="129" t="n">
        <x:f>'RGS_Ground_Run'!U445</x:f>
        <x:v>164.85589199734204</x:v>
      </x:c>
      <x:c r="S381" s="129" t="n">
        <x:f>'Edge_Run'!S445</x:f>
        <x:v>101.14918390356979</x:v>
      </x:c>
      <x:c r="T381" s="129" t="n">
        <x:f>'RGS_Ground_Run'!S445</x:f>
        <x:v>0</x:v>
      </x:c>
      <x:c r="U381" s="129" t="n">
        <x:f>'Edge_Run'!R445</x:f>
        <x:v>0</x:v>
      </x:c>
      <x:c r="V381" s="120" t="n">
        <x:f>'RGS_Ground_Run'!W445</x:f>
        <x:v>1</x:v>
      </x:c>
      <x:c r="W381" s="120" t="n">
        <x:f>'Edge_Run'!U445</x:f>
        <x:v>1</x:v>
      </x:c>
      <x:c r="X381" s="120" t="n">
        <x:f>'RGS_Ground_Run'!X445</x:f>
        <x:v>0</x:v>
      </x:c>
      <x:c r="Y381" s="120" t="n">
        <x:f>'Edge_Run'!V445</x:f>
        <x:v>0</x:v>
      </x:c>
      <x:c r="Z381" s="120" t="n">
        <x:f>Y381-X381</x:f>
        <x:v>0</x:v>
      </x:c>
      <x:c r="AA381" s="120" t="n">
        <x:f>1-V381</x:f>
        <x:v>0</x:v>
      </x:c>
      <x:c r="AB381" s="120" t="n">
        <x:f>1-W381</x:f>
        <x:v>0</x:v>
      </x:c>
      <x:c r="AC381" s="120" t="n">
        <x:f>'RGS_Ground_Run'!O445</x:f>
        <x:v>9.235569364590889</x:v>
      </x:c>
      <x:c r="AD381" s="120" t="n">
        <x:f>'Edge_Run'!D445</x:f>
        <x:v>27.70670809377267</x:v>
      </x:c>
      <x:c r="AE381" s="120" t="n">
        <x:f>'RGS_Ground_Run'!D445</x:f>
        <x:v>300</x:v>
      </x:c>
      <x:c r="AF381" s="120" t="n">
        <x:f>'Edge_Run'!H445</x:f>
        <x:v>75</x:v>
      </x:c>
    </x:row>
    <x:row r="382">
      <x:c r="A382" s="120" t="n">
        <x:v>4</x:v>
      </x:c>
      <x:c r="B382" s="120" t="n">
        <x:v>81</x:v>
      </x:c>
      <x:c r="C382" s="120" t="n">
        <x:v>381</x:v>
      </x:c>
      <x:c r="D382" s="120" t="n">
        <x:v>842</x:v>
      </x:c>
      <x:c r="E382" s="120" t="n">
        <x:v>841</x:v>
      </x:c>
      <x:c r="F382" s="120" t="n">
        <x:v>0</x:v>
      </x:c>
      <x:c r="G382" s="120" t="str">
        <x:v>Normal</x:v>
      </x:c>
      <x:c r="H382" s="120" t="str">
        <x:v>Routine</x:v>
      </x:c>
      <x:c r="I382" s="120" t="n">
        <x:v>0</x:v>
      </x:c>
      <x:c r="J382" s="120" t="str">
        <x:v>CADC0892</x:v>
      </x:c>
      <x:c r="K382" s="120" t="n">
        <x:v>1</x:v>
      </x:c>
      <x:c r="L382" s="120" t="n">
        <x:v>195</x:v>
      </x:c>
      <x:c r="M382" s="120" t="n">
        <x:v>196</x:v>
      </x:c>
      <x:c r="N382" s="127" t="n">
        <x:v>2.8</x:v>
      </x:c>
      <x:c r="O382" s="129" t="n">
        <x:f>'RGS_Ground_Run'!Q446</x:f>
        <x:v>197.28074437170744</x:v>
      </x:c>
      <x:c r="P382" s="129" t="n">
        <x:f>'Edge_Run'!O446</x:f>
        <x:v>117.20414034514579</x:v>
      </x:c>
      <x:c r="Q382" s="129" t="n">
        <x:f>O382-P382</x:f>
        <x:v>80.07660402656165</x:v>
      </x:c>
      <x:c r="R382" s="129" t="n">
        <x:f>'RGS_Ground_Run'!U446</x:f>
        <x:v>165.18414034514535</x:v>
      </x:c>
      <x:c r="S382" s="129" t="n">
        <x:f>'Edge_Run'!S446</x:f>
        <x:v>86.9543282654613</x:v>
      </x:c>
      <x:c r="T382" s="129" t="n">
        <x:f>'RGS_Ground_Run'!S446</x:f>
        <x:v>0</x:v>
      </x:c>
      <x:c r="U382" s="129" t="n">
        <x:f>'Edge_Run'!R446</x:f>
        <x:v>0</x:v>
      </x:c>
      <x:c r="V382" s="120" t="n">
        <x:f>'RGS_Ground_Run'!W446</x:f>
        <x:v>1</x:v>
      </x:c>
      <x:c r="W382" s="120" t="n">
        <x:f>'Edge_Run'!U446</x:f>
        <x:v>1</x:v>
      </x:c>
      <x:c r="X382" s="120" t="n">
        <x:f>'RGS_Ground_Run'!X446</x:f>
        <x:v>0</x:v>
      </x:c>
      <x:c r="Y382" s="120" t="n">
        <x:f>'Edge_Run'!V446</x:f>
        <x:v>1</x:v>
      </x:c>
      <x:c r="Z382" s="120" t="n">
        <x:f>Y382-X382</x:f>
        <x:v>1</x:v>
      </x:c>
      <x:c r="AA382" s="120" t="n">
        <x:f>1-V382</x:f>
        <x:v>0</x:v>
      </x:c>
      <x:c r="AB382" s="120" t="n">
        <x:f>1-W382</x:f>
        <x:v>0</x:v>
      </x:c>
      <x:c r="AC382" s="120" t="n">
        <x:f>'RGS_Ground_Run'!O446</x:f>
        <x:v>8.076604026561203</x:v>
      </x:c>
      <x:c r="AD382" s="120" t="n">
        <x:f>'Edge_Run'!D446</x:f>
        <x:v>24.229812079683608</x:v>
      </x:c>
      <x:c r="AE382" s="120" t="n">
        <x:f>'RGS_Ground_Run'!D446</x:f>
        <x:v>300</x:v>
      </x:c>
      <x:c r="AF382" s="120" t="n">
        <x:f>'Edge_Run'!H446</x:f>
        <x:v>75</x:v>
      </x:c>
    </x:row>
    <x:row r="383">
      <x:c r="A383" s="120" t="n">
        <x:v>4</x:v>
      </x:c>
      <x:c r="B383" s="120" t="n">
        <x:v>82</x:v>
      </x:c>
      <x:c r="C383" s="120" t="n">
        <x:v>382</x:v>
      </x:c>
      <x:c r="D383" s="120" t="n">
        <x:v>950</x:v>
      </x:c>
      <x:c r="E383" s="120" t="n">
        <x:v>949</x:v>
      </x:c>
      <x:c r="F383" s="120" t="n">
        <x:v>0</x:v>
      </x:c>
      <x:c r="G383" s="120" t="str">
        <x:v>Normal</x:v>
      </x:c>
      <x:c r="H383" s="120" t="str">
        <x:v>Routine</x:v>
      </x:c>
      <x:c r="I383" s="120" t="n">
        <x:v>0</x:v>
      </x:c>
      <x:c r="J383" s="120" t="str">
        <x:v>CADC0892</x:v>
      </x:c>
      <x:c r="K383" s="120" t="n">
        <x:v>1</x:v>
      </x:c>
      <x:c r="L383" s="120" t="n">
        <x:v>312</x:v>
      </x:c>
      <x:c r="M383" s="120" t="n">
        <x:v>313</x:v>
      </x:c>
      <x:c r="N383" s="127" t="n">
        <x:v>4.4714285714285715</x:v>
      </x:c>
      <x:c r="O383" s="129" t="n">
        <x:f>'RGS_Ground_Run'!Q447</x:f>
        <x:v>76.61935936528516</x:v>
      </x:c>
      <x:c r="P383" s="129" t="n">
        <x:f>'Edge_Run'!O447</x:f>
        <x:v>16.034584208775414</x:v>
      </x:c>
      <x:c r="Q383" s="129" t="n">
        <x:f>O383-P383</x:f>
        <x:v>60.58477515650975</x:v>
      </x:c>
      <x:c r="R383" s="129" t="n">
        <x:f>'RGS_Ground_Run'!U447</x:f>
        <x:v>49.2611646290261</x:v>
      </x:c>
      <x:c r="S383" s="129" t="n">
        <x:f>'Edge_Run'!S447</x:f>
        <x:v>0</x:v>
      </x:c>
      <x:c r="T383" s="129" t="n">
        <x:f>'RGS_Ground_Run'!S447</x:f>
        <x:v>0</x:v>
      </x:c>
      <x:c r="U383" s="129" t="n">
        <x:f>'Edge_Run'!R447</x:f>
        <x:v>0</x:v>
      </x:c>
      <x:c r="V383" s="120" t="n">
        <x:f>'RGS_Ground_Run'!W447</x:f>
        <x:v>1</x:v>
      </x:c>
      <x:c r="W383" s="120" t="n">
        <x:f>'Edge_Run'!U447</x:f>
        <x:v>1</x:v>
      </x:c>
      <x:c r="X383" s="120" t="n">
        <x:f>'RGS_Ground_Run'!X447</x:f>
        <x:v>1</x:v>
      </x:c>
      <x:c r="Y383" s="120" t="n">
        <x:f>'Edge_Run'!V447</x:f>
        <x:v>1</x:v>
      </x:c>
      <x:c r="Z383" s="120" t="n">
        <x:f>Y383-X383</x:f>
        <x:v>0</x:v>
      </x:c>
      <x:c r="AA383" s="120" t="n">
        <x:f>1-V383</x:f>
        <x:v>0</x:v>
      </x:c>
      <x:c r="AB383" s="120" t="n">
        <x:f>1-W383</x:f>
        <x:v>0</x:v>
      </x:c>
      <x:c r="AC383" s="120" t="n">
        <x:f>'RGS_Ground_Run'!O447</x:f>
        <x:v>3.3381947362582034</x:v>
      </x:c>
      <x:c r="AD383" s="120" t="n">
        <x:f>'Edge_Run'!D447</x:f>
        <x:v>10.014584208774611</x:v>
      </x:c>
      <x:c r="AE383" s="120" t="n">
        <x:f>'RGS_Ground_Run'!D447</x:f>
        <x:v>300</x:v>
      </x:c>
      <x:c r="AF383" s="120" t="n">
        <x:f>'Edge_Run'!H447</x:f>
        <x:v>75</x:v>
      </x:c>
    </x:row>
    <x:row r="384">
      <x:c r="A384" s="120" t="n">
        <x:v>4</x:v>
      </x:c>
      <x:c r="B384" s="120" t="n">
        <x:v>83</x:v>
      </x:c>
      <x:c r="C384" s="120" t="n">
        <x:v>383</x:v>
      </x:c>
      <x:c r="D384" s="120" t="n">
        <x:v>1039</x:v>
      </x:c>
      <x:c r="E384" s="120" t="n">
        <x:v>1038</x:v>
      </x:c>
      <x:c r="F384" s="120" t="n">
        <x:v>0</x:v>
      </x:c>
      <x:c r="G384" s="120" t="str">
        <x:v>Normal</x:v>
      </x:c>
      <x:c r="H384" s="120" t="str">
        <x:v>Routine</x:v>
      </x:c>
      <x:c r="I384" s="120" t="n">
        <x:v>0</x:v>
      </x:c>
      <x:c r="J384" s="120" t="str">
        <x:v>CADC0888</x:v>
      </x:c>
      <x:c r="K384" s="120" t="n">
        <x:v>5</x:v>
      </x:c>
      <x:c r="L384" s="120" t="n">
        <x:v>55</x:v>
      </x:c>
      <x:c r="M384" s="120" t="n">
        <x:v>12</x:v>
      </x:c>
      <x:c r="N384" s="127" t="n">
        <x:v>0.17142857142857143</x:v>
      </x:c>
      <x:c r="O384" s="129" t="n">
        <x:f>'RGS_Ground_Run'!Q448</x:f>
        <x:v>39.06498500647194</x:v>
      </x:c>
      <x:c r="P384" s="129" t="n">
        <x:f>'Edge_Run'!O448</x:f>
        <x:v>16.42412359658738</x:v>
      </x:c>
      <x:c r="Q384" s="129" t="n">
        <x:f>O384-P384</x:f>
        <x:v>22.640861409884565</x:v>
      </x:c>
      <x:c r="R384" s="129" t="n">
        <x:f>'RGS_Ground_Run'!U448</x:f>
        <x:v>11.576943807609496</x:v>
      </x:c>
      <x:c r="S384" s="129" t="n">
        <x:f>'Edge_Run'!S448</x:f>
        <x:v>0</x:v>
      </x:c>
      <x:c r="T384" s="129" t="n">
        <x:f>'RGS_Ground_Run'!S448</x:f>
        <x:v>0</x:v>
      </x:c>
      <x:c r="U384" s="129" t="n">
        <x:f>'Edge_Run'!R448</x:f>
        <x:v>0</x:v>
      </x:c>
      <x:c r="V384" s="120" t="n">
        <x:f>'RGS_Ground_Run'!W448</x:f>
        <x:v>1</x:v>
      </x:c>
      <x:c r="W384" s="120" t="n">
        <x:f>'Edge_Run'!U448</x:f>
        <x:v>1</x:v>
      </x:c>
      <x:c r="X384" s="120" t="n">
        <x:f>'RGS_Ground_Run'!X448</x:f>
        <x:v>1</x:v>
      </x:c>
      <x:c r="Y384" s="120" t="n">
        <x:f>'Edge_Run'!V448</x:f>
        <x:v>1</x:v>
      </x:c>
      <x:c r="Z384" s="120" t="n">
        <x:f>Y384-X384</x:f>
        <x:v>0</x:v>
      </x:c>
      <x:c r="AA384" s="120" t="n">
        <x:f>1-V384</x:f>
        <x:v>0</x:v>
      </x:c>
      <x:c r="AB384" s="120" t="n">
        <x:f>1-W384</x:f>
        <x:v>0</x:v>
      </x:c>
      <x:c r="AC384" s="120" t="n">
        <x:f>'RGS_Ground_Run'!O448</x:f>
        <x:v>3.468041198862231</x:v>
      </x:c>
      <x:c r="AD384" s="120" t="n">
        <x:f>'Edge_Run'!D448</x:f>
        <x:v>10.404123596586693</x:v>
      </x:c>
      <x:c r="AE384" s="120" t="n">
        <x:f>'RGS_Ground_Run'!D448</x:f>
        <x:v>300</x:v>
      </x:c>
      <x:c r="AF384" s="120" t="n">
        <x:f>'Edge_Run'!H448</x:f>
        <x:v>75</x:v>
      </x:c>
    </x:row>
    <x:row r="385">
      <x:c r="A385" s="120" t="n">
        <x:v>4</x:v>
      </x:c>
      <x:c r="B385" s="120" t="n">
        <x:v>84</x:v>
      </x:c>
      <x:c r="C385" s="120" t="n">
        <x:v>384</x:v>
      </x:c>
      <x:c r="D385" s="120" t="n">
        <x:v>1137</x:v>
      </x:c>
      <x:c r="E385" s="120" t="n">
        <x:v>1136</x:v>
      </x:c>
      <x:c r="F385" s="120" t="n">
        <x:v>0</x:v>
      </x:c>
      <x:c r="G385" s="120" t="str">
        <x:v>Normal</x:v>
      </x:c>
      <x:c r="H385" s="120" t="str">
        <x:v>Routine</x:v>
      </x:c>
      <x:c r="I385" s="120" t="n">
        <x:v>1</x:v>
      </x:c>
      <x:c r="J385" s="120" t="str">
        <x:v>CADC0894</x:v>
      </x:c>
      <x:c r="K385" s="120" t="n">
        <x:v>5</x:v>
      </x:c>
      <x:c r="L385" s="120" t="n">
        <x:v>205</x:v>
      </x:c>
      <x:c r="M385" s="120" t="n">
        <x:v>42</x:v>
      </x:c>
      <x:c r="N385" s="127" t="n">
        <x:v>0.6</x:v>
      </x:c>
      <x:c r="O385" s="129" t="n">
        <x:f>'RGS_Ground_Run'!Q449</x:f>
        <x:v>50.01949828595116</x:v>
      </x:c>
      <x:c r="P385" s="129" t="n">
        <x:f>'Edge_Run'!O449</x:f>
        <x:v>16.966962699588294</x:v>
      </x:c>
      <x:c r="Q385" s="129" t="n">
        <x:f>O385-P385</x:f>
        <x:v>33.052535586362865</x:v>
      </x:c>
      <x:c r="R385" s="129" t="n">
        <x:f>'RGS_Ground_Run'!U449</x:f>
        <x:v>22.350510719421436</x:v>
      </x:c>
      <x:c r="S385" s="129" t="n">
        <x:f>'Edge_Run'!S449</x:f>
        <x:v>0</x:v>
      </x:c>
      <x:c r="T385" s="129" t="n">
        <x:f>'RGS_Ground_Run'!S449</x:f>
        <x:v>0</x:v>
      </x:c>
      <x:c r="U385" s="129" t="n">
        <x:f>'Edge_Run'!R449</x:f>
        <x:v>0</x:v>
      </x:c>
      <x:c r="V385" s="120" t="n">
        <x:f>'RGS_Ground_Run'!W449</x:f>
        <x:v>1</x:v>
      </x:c>
      <x:c r="W385" s="120" t="n">
        <x:f>'Edge_Run'!U449</x:f>
        <x:v>1</x:v>
      </x:c>
      <x:c r="X385" s="120" t="n">
        <x:f>'RGS_Ground_Run'!X449</x:f>
        <x:v>1</x:v>
      </x:c>
      <x:c r="Y385" s="120" t="n">
        <x:f>'Edge_Run'!V449</x:f>
        <x:v>1</x:v>
      </x:c>
      <x:c r="Z385" s="120" t="n">
        <x:f>Y385-X385</x:f>
        <x:v>0</x:v>
      </x:c>
      <x:c r="AA385" s="120" t="n">
        <x:f>1-V385</x:f>
        <x:v>0</x:v>
      </x:c>
      <x:c r="AB385" s="120" t="n">
        <x:f>1-W385</x:f>
        <x:v>0</x:v>
      </x:c>
      <x:c r="AC385" s="120" t="n">
        <x:f>'RGS_Ground_Run'!O449</x:f>
        <x:v>3.6489875665292737</x:v>
      </x:c>
      <x:c r="AD385" s="120" t="n">
        <x:f>'Edge_Run'!D449</x:f>
        <x:v>10.946962699587822</x:v>
      </x:c>
      <x:c r="AE385" s="120" t="n">
        <x:f>'RGS_Ground_Run'!D449</x:f>
        <x:v>300</x:v>
      </x:c>
      <x:c r="AF385" s="120" t="n">
        <x:f>'Edge_Run'!H449</x:f>
        <x:v>75</x:v>
      </x:c>
    </x:row>
    <x:row r="386">
      <x:c r="A386" s="120" t="n">
        <x:v>4</x:v>
      </x:c>
      <x:c r="B386" s="120" t="n">
        <x:v>85</x:v>
      </x:c>
      <x:c r="C386" s="120" t="n">
        <x:v>385</x:v>
      </x:c>
      <x:c r="D386" s="120" t="n">
        <x:v>1889</x:v>
      </x:c>
      <x:c r="E386" s="120" t="n">
        <x:v>1888</x:v>
      </x:c>
      <x:c r="F386" s="120" t="n">
        <x:v>0</x:v>
      </x:c>
      <x:c r="G386" s="120" t="str">
        <x:v>Normal</x:v>
      </x:c>
      <x:c r="H386" s="120" t="str">
        <x:v>Routine</x:v>
      </x:c>
      <x:c r="I386" s="120" t="n">
        <x:v>1</x:v>
      </x:c>
      <x:c r="J386" s="120" t="str">
        <x:v>CADC0872</x:v>
      </x:c>
      <x:c r="K386" s="120" t="n">
        <x:v>5</x:v>
      </x:c>
      <x:c r="L386" s="120" t="n">
        <x:v>85</x:v>
      </x:c>
      <x:c r="M386" s="120" t="n">
        <x:v>18</x:v>
      </x:c>
      <x:c r="N386" s="127" t="n">
        <x:v>0.2571428571428571</x:v>
      </x:c>
      <x:c r="O386" s="129" t="n">
        <x:f>'RGS_Ground_Run'!Q450</x:f>
        <x:v>41.50540865734092</x:v>
      </x:c>
      <x:c r="P386" s="129" t="n">
        <x:f>'Edge_Run'!O450</x:f>
        <x:v>44.35865314473449</x:v>
      </x:c>
      <x:c r="Q386" s="129" t="n">
        <x:f>O386-P386</x:f>
        <x:v>-2.8532444873935674</x:v>
      </x:c>
      <x:c r="R386" s="129" t="n">
        <x:f>'RGS_Ground_Run'!U450</x:f>
        <x:v>4.705857609095801</x:v>
      </x:c>
      <x:c r="S386" s="129" t="n">
        <x:f>'Edge_Run'!S450</x:f>
        <x:v>0</x:v>
      </x:c>
      <x:c r="T386" s="129" t="n">
        <x:f>'RGS_Ground_Run'!S450</x:f>
        <x:v>0</x:v>
      </x:c>
      <x:c r="U386" s="129" t="n">
        <x:f>'Edge_Run'!R450</x:f>
        <x:v>0</x:v>
      </x:c>
      <x:c r="V386" s="120" t="n">
        <x:f>'RGS_Ground_Run'!W450</x:f>
        <x:v>1</x:v>
      </x:c>
      <x:c r="W386" s="120" t="n">
        <x:f>'Edge_Run'!U450</x:f>
        <x:v>1</x:v>
      </x:c>
      <x:c r="X386" s="120" t="n">
        <x:f>'RGS_Ground_Run'!X450</x:f>
        <x:v>1</x:v>
      </x:c>
      <x:c r="Y386" s="120" t="n">
        <x:f>'Edge_Run'!V450</x:f>
        <x:v>1</x:v>
      </x:c>
      <x:c r="Z386" s="120" t="n">
        <x:f>Y386-X386</x:f>
        <x:v>0</x:v>
      </x:c>
      <x:c r="AA386" s="120" t="n">
        <x:f>1-V386</x:f>
        <x:v>0</x:v>
      </x:c>
      <x:c r="AB386" s="120" t="n">
        <x:f>1-W386</x:f>
        <x:v>0</x:v>
      </x:c>
      <x:c r="AC386" s="120" t="n">
        <x:f>'RGS_Ground_Run'!O450</x:f>
        <x:v>12.779551048244771</x:v>
      </x:c>
      <x:c r="AD386" s="120" t="n">
        <x:f>'Edge_Run'!D450</x:f>
        <x:v>38.338653144734316</x:v>
      </x:c>
      <x:c r="AE386" s="120" t="n">
        <x:f>'RGS_Ground_Run'!D450</x:f>
        <x:v>300</x:v>
      </x:c>
      <x:c r="AF386" s="120" t="n">
        <x:f>'Edge_Run'!H450</x:f>
        <x:v>75</x:v>
      </x:c>
    </x:row>
    <x:row r="387">
      <x:c r="A387" s="120" t="n">
        <x:v>4</x:v>
      </x:c>
      <x:c r="B387" s="120" t="n">
        <x:v>86</x:v>
      </x:c>
      <x:c r="C387" s="120" t="n">
        <x:v>386</x:v>
      </x:c>
      <x:c r="D387" s="120" t="n">
        <x:v>218</x:v>
      </x:c>
      <x:c r="E387" s="120" t="n">
        <x:v>217</x:v>
      </x:c>
      <x:c r="F387" s="120" t="n">
        <x:v>0</x:v>
      </x:c>
      <x:c r="G387" s="120" t="str">
        <x:v>Normal</x:v>
      </x:c>
      <x:c r="H387" s="120" t="str">
        <x:v>Routine</x:v>
      </x:c>
      <x:c r="I387" s="120" t="n">
        <x:v>1</x:v>
      </x:c>
      <x:c r="J387" s="120" t="str">
        <x:v>CADC0872</x:v>
      </x:c>
      <x:c r="K387" s="120" t="n">
        <x:v>1</x:v>
      </x:c>
      <x:c r="L387" s="120" t="n">
        <x:v>353</x:v>
      </x:c>
      <x:c r="M387" s="120" t="n">
        <x:v>354</x:v>
      </x:c>
      <x:c r="N387" s="127" t="n">
        <x:v>5.057142857142857</x:v>
      </x:c>
      <x:c r="O387" s="129" t="n">
        <x:f>'RGS_Ground_Run'!Q451</x:f>
        <x:v>47.594582403080494</x:v>
      </x:c>
      <x:c r="P387" s="129" t="n">
        <x:f>'Edge_Run'!O451</x:f>
        <x:v>43.27168215576603</x:v>
      </x:c>
      <x:c r="Q387" s="129" t="n">
        <x:f>O387-P387</x:f>
        <x:v>4.322900247314465</x:v>
      </x:c>
      <x:c r="R387" s="129" t="n">
        <x:f>'RGS_Ground_Run'!U451</x:f>
        <x:v>21.542430294555743</x:v>
      </x:c>
      <x:c r="S387" s="129" t="n">
        <x:f>'Edge_Run'!S451</x:f>
        <x:v>31.155225830193558</x:v>
      </x:c>
      <x:c r="T387" s="129" t="n">
        <x:f>'RGS_Ground_Run'!S451</x:f>
        <x:v>0</x:v>
      </x:c>
      <x:c r="U387" s="129" t="n">
        <x:f>'Edge_Run'!R451</x:f>
        <x:v>0</x:v>
      </x:c>
      <x:c r="V387" s="120" t="n">
        <x:f>'RGS_Ground_Run'!W451</x:f>
        <x:v>1</x:v>
      </x:c>
      <x:c r="W387" s="120" t="n">
        <x:f>'Edge_Run'!U451</x:f>
        <x:v>1</x:v>
      </x:c>
      <x:c r="X387" s="120" t="n">
        <x:f>'RGS_Ground_Run'!X451</x:f>
        <x:v>1</x:v>
      </x:c>
      <x:c r="Y387" s="120" t="n">
        <x:f>'Edge_Run'!V451</x:f>
        <x:v>1</x:v>
      </x:c>
      <x:c r="Z387" s="120" t="n">
        <x:f>Y387-X387</x:f>
        <x:v>0</x:v>
      </x:c>
      <x:c r="AA387" s="120" t="n">
        <x:f>1-V387</x:f>
        <x:v>0</x:v>
      </x:c>
      <x:c r="AB387" s="120" t="n">
        <x:f>1-W387</x:f>
        <x:v>0</x:v>
      </x:c>
      <x:c r="AC387" s="120" t="n">
        <x:f>'RGS_Ground_Run'!O451</x:f>
        <x:v>2.0321521085240155</x:v>
      </x:c>
      <x:c r="AD387" s="120" t="n">
        <x:f>'Edge_Run'!D451</x:f>
        <x:v>6.0964563255720465</x:v>
      </x:c>
      <x:c r="AE387" s="120" t="n">
        <x:f>'RGS_Ground_Run'!D451</x:f>
        <x:v>300</x:v>
      </x:c>
      <x:c r="AF387" s="120" t="n">
        <x:f>'Edge_Run'!H451</x:f>
        <x:v>75</x:v>
      </x:c>
    </x:row>
    <x:row r="388">
      <x:c r="A388" s="120" t="n">
        <x:v>4</x:v>
      </x:c>
      <x:c r="B388" s="120" t="n">
        <x:v>87</x:v>
      </x:c>
      <x:c r="C388" s="120" t="n">
        <x:v>387</x:v>
      </x:c>
      <x:c r="D388" s="120" t="n">
        <x:v>1160</x:v>
      </x:c>
      <x:c r="E388" s="120" t="n">
        <x:v>1159</x:v>
      </x:c>
      <x:c r="F388" s="120" t="n">
        <x:v>0</x:v>
      </x:c>
      <x:c r="G388" s="120" t="str">
        <x:v>Normal</x:v>
      </x:c>
      <x:c r="H388" s="120" t="str">
        <x:v>Routine</x:v>
      </x:c>
      <x:c r="I388" s="120" t="n">
        <x:v>1</x:v>
      </x:c>
      <x:c r="J388" s="120" t="str">
        <x:v>CADC0894</x:v>
      </x:c>
      <x:c r="K388" s="120" t="n">
        <x:v>5</x:v>
      </x:c>
      <x:c r="L388" s="120" t="n">
        <x:v>190</x:v>
      </x:c>
      <x:c r="M388" s="120" t="n">
        <x:v>39</x:v>
      </x:c>
      <x:c r="N388" s="127" t="n">
        <x:v>0.5571428571428572</x:v>
      </x:c>
      <x:c r="O388" s="129" t="n">
        <x:f>'RGS_Ground_Run'!Q452</x:f>
        <x:v>42.0930069887263</x:v>
      </x:c>
      <x:c r="P388" s="129" t="n">
        <x:f>'Edge_Run'!O452</x:f>
        <x:v>24.183143841295532</x:v>
      </x:c>
      <x:c r="Q388" s="129" t="n">
        <x:f>O388-P388</x:f>
        <x:v>17.90986314743077</x:v>
      </x:c>
      <x:c r="R388" s="129" t="n">
        <x:f>'RGS_Ground_Run'!U452</x:f>
        <x:v>13.872564493045502</x:v>
      </x:c>
      <x:c r="S388" s="129" t="n">
        <x:f>'Edge_Run'!S452</x:f>
        <x:v>5.5618163542549155</x:v>
      </x:c>
      <x:c r="T388" s="129" t="n">
        <x:f>'RGS_Ground_Run'!S452</x:f>
        <x:v>0</x:v>
      </x:c>
      <x:c r="U388" s="129" t="n">
        <x:f>'Edge_Run'!R452</x:f>
        <x:v>0</x:v>
      </x:c>
      <x:c r="V388" s="120" t="n">
        <x:f>'RGS_Ground_Run'!W452</x:f>
        <x:v>1</x:v>
      </x:c>
      <x:c r="W388" s="120" t="n">
        <x:f>'Edge_Run'!U452</x:f>
        <x:v>1</x:v>
      </x:c>
      <x:c r="X388" s="120" t="n">
        <x:f>'RGS_Ground_Run'!X452</x:f>
        <x:v>1</x:v>
      </x:c>
      <x:c r="Y388" s="120" t="n">
        <x:f>'Edge_Run'!V452</x:f>
        <x:v>1</x:v>
      </x:c>
      <x:c r="Z388" s="120" t="n">
        <x:f>Y388-X388</x:f>
        <x:v>0</x:v>
      </x:c>
      <x:c r="AA388" s="120" t="n">
        <x:f>1-V388</x:f>
        <x:v>0</x:v>
      </x:c>
      <x:c r="AB388" s="120" t="n">
        <x:f>1-W388</x:f>
        <x:v>0</x:v>
      </x:c>
      <x:c r="AC388" s="120" t="n">
        <x:f>'RGS_Ground_Run'!O452</x:f>
        <x:v>4.200442495680202</x:v>
      </x:c>
      <x:c r="AD388" s="120" t="n">
        <x:f>'Edge_Run'!D452</x:f>
        <x:v>12.601327487040605</x:v>
      </x:c>
      <x:c r="AE388" s="120" t="n">
        <x:f>'RGS_Ground_Run'!D452</x:f>
        <x:v>300</x:v>
      </x:c>
      <x:c r="AF388" s="120" t="n">
        <x:f>'Edge_Run'!H452</x:f>
        <x:v>75</x:v>
      </x:c>
    </x:row>
    <x:row r="389">
      <x:c r="A389" s="120" t="n">
        <x:v>4</x:v>
      </x:c>
      <x:c r="B389" s="120" t="n">
        <x:v>88</x:v>
      </x:c>
      <x:c r="C389" s="120" t="n">
        <x:v>388</x:v>
      </x:c>
      <x:c r="D389" s="120" t="n">
        <x:v>666</x:v>
      </x:c>
      <x:c r="E389" s="120" t="n">
        <x:v>665</x:v>
      </x:c>
      <x:c r="F389" s="120" t="n">
        <x:v>0</x:v>
      </x:c>
      <x:c r="G389" s="120" t="str">
        <x:v>Normal</x:v>
      </x:c>
      <x:c r="H389" s="120" t="str">
        <x:v>Routine</x:v>
      </x:c>
      <x:c r="I389" s="120" t="n">
        <x:v>1</x:v>
      </x:c>
      <x:c r="J389" s="120" t="str">
        <x:v>CADC0884</x:v>
      </x:c>
      <x:c r="K389" s="120" t="n">
        <x:v>5</x:v>
      </x:c>
      <x:c r="L389" s="120" t="n">
        <x:v>95</x:v>
      </x:c>
      <x:c r="M389" s="120" t="n">
        <x:v>20</x:v>
      </x:c>
      <x:c r="N389" s="127" t="n">
        <x:v>0.2857142857142857</x:v>
      </x:c>
      <x:c r="O389" s="129" t="n">
        <x:f>'RGS_Ground_Run'!Q453</x:f>
        <x:v>53.935290131584225</x:v>
      </x:c>
      <x:c r="P389" s="129" t="n">
        <x:f>'Edge_Run'!O453</x:f>
        <x:v>21.091966335990037</x:v>
      </x:c>
      <x:c r="Q389" s="129" t="n">
        <x:f>O389-P389</x:f>
        <x:v>32.84332379559419</x:v>
      </x:c>
      <x:c r="R389" s="129" t="n">
        <x:f>'RGS_Ground_Run'!U453</x:f>
        <x:v>28.781386987740007</x:v>
      </x:c>
      <x:c r="S389" s="129" t="n">
        <x:f>'Edge_Run'!S453</x:f>
        <x:v>11.670256904457347</x:v>
      </x:c>
      <x:c r="T389" s="129" t="n">
        <x:f>'RGS_Ground_Run'!S453</x:f>
        <x:v>0</x:v>
      </x:c>
      <x:c r="U389" s="129" t="n">
        <x:f>'Edge_Run'!R453</x:f>
        <x:v>0</x:v>
      </x:c>
      <x:c r="V389" s="120" t="n">
        <x:f>'RGS_Ground_Run'!W453</x:f>
        <x:v>1</x:v>
      </x:c>
      <x:c r="W389" s="120" t="n">
        <x:f>'Edge_Run'!U453</x:f>
        <x:v>1</x:v>
      </x:c>
      <x:c r="X389" s="120" t="n">
        <x:f>'RGS_Ground_Run'!X453</x:f>
        <x:v>1</x:v>
      </x:c>
      <x:c r="Y389" s="120" t="n">
        <x:f>'Edge_Run'!V453</x:f>
        <x:v>1</x:v>
      </x:c>
      <x:c r="Z389" s="120" t="n">
        <x:f>Y389-X389</x:f>
        <x:v>0</x:v>
      </x:c>
      <x:c r="AA389" s="120" t="n">
        <x:f>1-V389</x:f>
        <x:v>0</x:v>
      </x:c>
      <x:c r="AB389" s="120" t="n">
        <x:f>1-W389</x:f>
        <x:v>0</x:v>
      </x:c>
      <x:c r="AC389" s="120" t="n">
        <x:f>'RGS_Ground_Run'!O453</x:f>
        <x:v>1.1339031438441227</x:v>
      </x:c>
      <x:c r="AD389" s="120" t="n">
        <x:f>'Edge_Run'!D453</x:f>
        <x:v>3.4017094315323684</x:v>
      </x:c>
      <x:c r="AE389" s="120" t="n">
        <x:f>'RGS_Ground_Run'!D453</x:f>
        <x:v>300</x:v>
      </x:c>
      <x:c r="AF389" s="120" t="n">
        <x:f>'Edge_Run'!H453</x:f>
        <x:v>75</x:v>
      </x:c>
    </x:row>
    <x:row r="390">
      <x:c r="A390" s="120" t="n">
        <x:v>4</x:v>
      </x:c>
      <x:c r="B390" s="120" t="n">
        <x:v>89</x:v>
      </x:c>
      <x:c r="C390" s="120" t="n">
        <x:v>389</x:v>
      </x:c>
      <x:c r="D390" s="120" t="n">
        <x:v>947</x:v>
      </x:c>
      <x:c r="E390" s="120" t="n">
        <x:v>946</x:v>
      </x:c>
      <x:c r="F390" s="120" t="n">
        <x:v>1</x:v>
      </x:c>
      <x:c r="G390" s="120" t="str">
        <x:v>Anomalous</x:v>
      </x:c>
      <x:c r="H390" s="120" t="str">
        <x:v>Priority</x:v>
      </x:c>
      <x:c r="I390" s="120" t="n">
        <x:v>1</x:v>
      </x:c>
      <x:c r="J390" s="120" t="str">
        <x:v>CADC0892</x:v>
      </x:c>
      <x:c r="K390" s="120" t="n">
        <x:v>1</x:v>
      </x:c>
      <x:c r="L390" s="120" t="n">
        <x:v>349</x:v>
      </x:c>
      <x:c r="M390" s="120" t="n">
        <x:v>350</x:v>
      </x:c>
      <x:c r="N390" s="127" t="n">
        <x:v>5</x:v>
      </x:c>
      <x:c r="O390" s="129" t="n">
        <x:f>'RGS_Ground_Run'!Q454</x:f>
        <x:v>27.85929188042155</x:v>
      </x:c>
      <x:c r="P390" s="129" t="n">
        <x:f>'Edge_Run'!O454</x:f>
        <x:v>17.53787564126469</x:v>
      </x:c>
      <x:c r="Q390" s="129" t="n">
        <x:f>O390-P390</x:f>
        <x:v>10.32141623915686</x:v>
      </x:c>
      <x:c r="R390" s="129" t="n">
        <x:f>'RGS_Ground_Run'!U454</x:f>
        <x:v>0</x:v>
      </x:c>
      <x:c r="S390" s="129" t="n">
        <x:f>'Edge_Run'!S454</x:f>
        <x:v>0</x:v>
      </x:c>
      <x:c r="T390" s="129" t="n">
        <x:f>'RGS_Ground_Run'!S454</x:f>
        <x:v>0</x:v>
      </x:c>
      <x:c r="U390" s="129" t="n">
        <x:f>'Edge_Run'!R454</x:f>
        <x:v>0</x:v>
      </x:c>
      <x:c r="V390" s="120" t="n">
        <x:f>'RGS_Ground_Run'!W454</x:f>
        <x:v>1</x:v>
      </x:c>
      <x:c r="W390" s="120" t="n">
        <x:f>'Edge_Run'!U454</x:f>
        <x:v>1</x:v>
      </x:c>
      <x:c r="X390" s="120" t="n">
        <x:f>'RGS_Ground_Run'!X454</x:f>
        <x:v>1</x:v>
      </x:c>
      <x:c r="Y390" s="120" t="n">
        <x:f>'Edge_Run'!V454</x:f>
        <x:v>1</x:v>
      </x:c>
      <x:c r="Z390" s="120" t="n">
        <x:f>Y390-X390</x:f>
        <x:v>0</x:v>
      </x:c>
      <x:c r="AA390" s="120" t="n">
        <x:f>1-V390</x:f>
        <x:v>0</x:v>
      </x:c>
      <x:c r="AB390" s="120" t="n">
        <x:f>1-W390</x:f>
        <x:v>0</x:v>
      </x:c>
      <x:c r="AC390" s="120" t="n">
        <x:f>'RGS_Ground_Run'!O454</x:f>
        <x:v>3.8392918804212735</x:v>
      </x:c>
      <x:c r="AD390" s="120" t="n">
        <x:f>'Edge_Run'!D454</x:f>
        <x:v>11.51787564126382</x:v>
      </x:c>
      <x:c r="AE390" s="120" t="n">
        <x:f>'RGS_Ground_Run'!D454</x:f>
        <x:v>300</x:v>
      </x:c>
      <x:c r="AF390" s="120" t="n">
        <x:f>'Edge_Run'!H454</x:f>
        <x:v>75</x:v>
      </x:c>
    </x:row>
    <x:row r="391">
      <x:c r="A391" s="120" t="n">
        <x:v>4</x:v>
      </x:c>
      <x:c r="B391" s="120" t="n">
        <x:v>90</x:v>
      </x:c>
      <x:c r="C391" s="120" t="n">
        <x:v>390</x:v>
      </x:c>
      <x:c r="D391" s="120" t="n">
        <x:v>993</x:v>
      </x:c>
      <x:c r="E391" s="120" t="n">
        <x:v>992</x:v>
      </x:c>
      <x:c r="F391" s="120" t="n">
        <x:v>0</x:v>
      </x:c>
      <x:c r="G391" s="120" t="str">
        <x:v>Normal</x:v>
      </x:c>
      <x:c r="H391" s="120" t="str">
        <x:v>Routine</x:v>
      </x:c>
      <x:c r="I391" s="120" t="n">
        <x:v>0</x:v>
      </x:c>
      <x:c r="J391" s="120" t="str">
        <x:v>CADC0892</x:v>
      </x:c>
      <x:c r="K391" s="120" t="n">
        <x:v>1</x:v>
      </x:c>
      <x:c r="L391" s="120" t="n">
        <x:v>375</x:v>
      </x:c>
      <x:c r="M391" s="120" t="n">
        <x:v>376</x:v>
      </x:c>
      <x:c r="N391" s="127" t="n">
        <x:v>5.371428571428571</x:v>
      </x:c>
      <x:c r="O391" s="129" t="n">
        <x:f>'RGS_Ground_Run'!Q455</x:f>
        <x:v>31.19875557146679</x:v>
      </x:c>
      <x:c r="P391" s="129" t="n">
        <x:f>'Edge_Run'!O455</x:f>
        <x:v>16.42793556669858</x:v>
      </x:c>
      <x:c r="Q391" s="129" t="n">
        <x:f>O391-P391</x:f>
        <x:v>14.770820004768211</x:v>
      </x:c>
      <x:c r="R391" s="129" t="n">
        <x:f>'RGS_Ground_Run'!U455</x:f>
        <x:v>3.7094437159003064</x:v>
      </x:c>
      <x:c r="S391" s="129" t="n">
        <x:f>'Edge_Run'!S455</x:f>
        <x:v>0</x:v>
      </x:c>
      <x:c r="T391" s="129" t="n">
        <x:f>'RGS_Ground_Run'!S455</x:f>
        <x:v>0</x:v>
      </x:c>
      <x:c r="U391" s="129" t="n">
        <x:f>'Edge_Run'!R455</x:f>
        <x:v>0</x:v>
      </x:c>
      <x:c r="V391" s="120" t="n">
        <x:f>'RGS_Ground_Run'!W455</x:f>
        <x:v>1</x:v>
      </x:c>
      <x:c r="W391" s="120" t="n">
        <x:f>'Edge_Run'!U455</x:f>
        <x:v>1</x:v>
      </x:c>
      <x:c r="X391" s="120" t="n">
        <x:f>'RGS_Ground_Run'!X455</x:f>
        <x:v>1</x:v>
      </x:c>
      <x:c r="Y391" s="120" t="n">
        <x:f>'Edge_Run'!V455</x:f>
        <x:v>1</x:v>
      </x:c>
      <x:c r="Z391" s="120" t="n">
        <x:f>Y391-X391</x:f>
        <x:v>0</x:v>
      </x:c>
      <x:c r="AA391" s="120" t="n">
        <x:f>1-V391</x:f>
        <x:v>0</x:v>
      </x:c>
      <x:c r="AB391" s="120" t="n">
        <x:f>1-W391</x:f>
        <x:v>0</x:v>
      </x:c>
      <x:c r="AC391" s="120" t="n">
        <x:f>'RGS_Ground_Run'!O455</x:f>
        <x:v>3.469311855566004</x:v>
      </x:c>
      <x:c r="AD391" s="120" t="n">
        <x:f>'Edge_Run'!D455</x:f>
        <x:v>10.407935566698011</x:v>
      </x:c>
      <x:c r="AE391" s="120" t="n">
        <x:f>'RGS_Ground_Run'!D455</x:f>
        <x:v>300</x:v>
      </x:c>
      <x:c r="AF391" s="120" t="n">
        <x:f>'Edge_Run'!H455</x:f>
        <x:v>75</x:v>
      </x:c>
    </x:row>
    <x:row r="392">
      <x:c r="A392" s="120" t="n">
        <x:v>4</x:v>
      </x:c>
      <x:c r="B392" s="120" t="n">
        <x:v>91</x:v>
      </x:c>
      <x:c r="C392" s="120" t="n">
        <x:v>391</x:v>
      </x:c>
      <x:c r="D392" s="120" t="n">
        <x:v>1681</x:v>
      </x:c>
      <x:c r="E392" s="120" t="n">
        <x:v>1680</x:v>
      </x:c>
      <x:c r="F392" s="120" t="n">
        <x:v>0</x:v>
      </x:c>
      <x:c r="G392" s="120" t="str">
        <x:v>Normal</x:v>
      </x:c>
      <x:c r="H392" s="120" t="str">
        <x:v>Routine</x:v>
      </x:c>
      <x:c r="I392" s="120" t="n">
        <x:v>1</x:v>
      </x:c>
      <x:c r="J392" s="120" t="str">
        <x:v>CADC0888</x:v>
      </x:c>
      <x:c r="K392" s="120" t="n">
        <x:v>5</x:v>
      </x:c>
      <x:c r="L392" s="120" t="n">
        <x:v>235</x:v>
      </x:c>
      <x:c r="M392" s="120" t="n">
        <x:v>48</x:v>
      </x:c>
      <x:c r="N392" s="127" t="n">
        <x:v>0.6857142857142857</x:v>
      </x:c>
      <x:c r="O392" s="129" t="n">
        <x:f>'RGS_Ground_Run'!Q456</x:f>
        <x:v>31.387873594094344</x:v>
      </x:c>
      <x:c r="P392" s="129" t="n">
        <x:f>'Edge_Run'!O456</x:f>
        <x:v>28.12362078228307</x:v>
      </x:c>
      <x:c r="Q392" s="129" t="n">
        <x:f>O392-P392</x:f>
        <x:v>3.264252811811275</x:v>
      </x:c>
      <x:c r="R392" s="129" t="n">
        <x:f>'RGS_Ground_Run'!U456</x:f>
        <x:v>0</x:v>
      </x:c>
      <x:c r="S392" s="129" t="n">
        <x:f>'Edge_Run'!S456</x:f>
        <x:v>0</x:v>
      </x:c>
      <x:c r="T392" s="129" t="n">
        <x:f>'RGS_Ground_Run'!S456</x:f>
        <x:v>0</x:v>
      </x:c>
      <x:c r="U392" s="129" t="n">
        <x:f>'Edge_Run'!R456</x:f>
        <x:v>0</x:v>
      </x:c>
      <x:c r="V392" s="120" t="n">
        <x:f>'RGS_Ground_Run'!W456</x:f>
        <x:v>1</x:v>
      </x:c>
      <x:c r="W392" s="120" t="n">
        <x:f>'Edge_Run'!U456</x:f>
        <x:v>1</x:v>
      </x:c>
      <x:c r="X392" s="120" t="n">
        <x:f>'RGS_Ground_Run'!X456</x:f>
        <x:v>1</x:v>
      </x:c>
      <x:c r="Y392" s="120" t="n">
        <x:f>'Edge_Run'!V456</x:f>
        <x:v>1</x:v>
      </x:c>
      <x:c r="Z392" s="120" t="n">
        <x:f>Y392-X392</x:f>
        <x:v>0</x:v>
      </x:c>
      <x:c r="AA392" s="120" t="n">
        <x:f>1-V392</x:f>
        <x:v>0</x:v>
      </x:c>
      <x:c r="AB392" s="120" t="n">
        <x:f>1-W392</x:f>
        <x:v>0</x:v>
      </x:c>
      <x:c r="AC392" s="120" t="n">
        <x:f>'RGS_Ground_Run'!O456</x:f>
        <x:v>7.3678735940943145</x:v>
      </x:c>
      <x:c r="AD392" s="120" t="n">
        <x:f>'Edge_Run'!D456</x:f>
        <x:v>22.103620782282945</x:v>
      </x:c>
      <x:c r="AE392" s="120" t="n">
        <x:f>'RGS_Ground_Run'!D456</x:f>
        <x:v>300</x:v>
      </x:c>
      <x:c r="AF392" s="120" t="n">
        <x:f>'Edge_Run'!H456</x:f>
        <x:v>75</x:v>
      </x:c>
    </x:row>
    <x:row r="393">
      <x:c r="A393" s="120" t="n">
        <x:v>4</x:v>
      </x:c>
      <x:c r="B393" s="120" t="n">
        <x:v>92</x:v>
      </x:c>
      <x:c r="C393" s="120" t="n">
        <x:v>392</x:v>
      </x:c>
      <x:c r="D393" s="120" t="n">
        <x:v>117</x:v>
      </x:c>
      <x:c r="E393" s="120" t="n">
        <x:v>116</x:v>
      </x:c>
      <x:c r="F393" s="120" t="n">
        <x:v>0</x:v>
      </x:c>
      <x:c r="G393" s="120" t="str">
        <x:v>Normal</x:v>
      </x:c>
      <x:c r="H393" s="120" t="str">
        <x:v>Routine</x:v>
      </x:c>
      <x:c r="I393" s="120" t="n">
        <x:v>1</x:v>
      </x:c>
      <x:c r="J393" s="120" t="str">
        <x:v>CADC0872</x:v>
      </x:c>
      <x:c r="K393" s="120" t="n">
        <x:v>1</x:v>
      </x:c>
      <x:c r="L393" s="120" t="n">
        <x:v>180</x:v>
      </x:c>
      <x:c r="M393" s="120" t="n">
        <x:v>181</x:v>
      </x:c>
      <x:c r="N393" s="127" t="n">
        <x:v>2.585714285714286</x:v>
      </x:c>
      <x:c r="O393" s="129" t="n">
        <x:f>'RGS_Ground_Run'!Q457</x:f>
        <x:v>36.90201882104793</x:v>
      </x:c>
      <x:c r="P393" s="129" t="n">
        <x:f>'Edge_Run'!O457</x:f>
        <x:v>22.987644830501267</x:v>
      </x:c>
      <x:c r="Q393" s="129" t="n">
        <x:f>O393-P393</x:f>
        <x:v>13.914373990546665</x:v>
      </x:c>
      <x:c r="R393" s="129" t="n">
        <x:f>'RGS_Ground_Run'!U457</x:f>
        <x:v>12.864024048218198</x:v>
      </x:c>
      <x:c r="S393" s="129" t="n">
        <x:f>'Edge_Run'!S457</x:f>
        <x:v>16.91366051201385</x:v>
      </x:c>
      <x:c r="T393" s="129" t="n">
        <x:f>'RGS_Ground_Run'!S457</x:f>
        <x:v>0</x:v>
      </x:c>
      <x:c r="U393" s="129" t="n">
        <x:f>'Edge_Run'!R457</x:f>
        <x:v>0</x:v>
      </x:c>
      <x:c r="V393" s="120" t="n">
        <x:f>'RGS_Ground_Run'!W457</x:f>
        <x:v>1</x:v>
      </x:c>
      <x:c r="W393" s="120" t="n">
        <x:f>'Edge_Run'!U457</x:f>
        <x:v>1</x:v>
      </x:c>
      <x:c r="X393" s="120" t="n">
        <x:f>'RGS_Ground_Run'!X457</x:f>
        <x:v>1</x:v>
      </x:c>
      <x:c r="Y393" s="120" t="n">
        <x:f>'Edge_Run'!V457</x:f>
        <x:v>1</x:v>
      </x:c>
      <x:c r="Z393" s="120" t="n">
        <x:f>Y393-X393</x:f>
        <x:v>0</x:v>
      </x:c>
      <x:c r="AA393" s="120" t="n">
        <x:f>1-V393</x:f>
        <x:v>0</x:v>
      </x:c>
      <x:c r="AB393" s="120" t="n">
        <x:f>1-W393</x:f>
        <x:v>0</x:v>
      </x:c>
      <x:c r="AC393" s="120" t="n">
        <x:f>'RGS_Ground_Run'!O457</x:f>
        <x:v>0.017994772829022506</x:v>
      </x:c>
      <x:c r="AD393" s="120" t="n">
        <x:f>'Edge_Run'!D457</x:f>
        <x:v>0.053984318487067515</x:v>
      </x:c>
      <x:c r="AE393" s="120" t="n">
        <x:f>'RGS_Ground_Run'!D457</x:f>
        <x:v>300</x:v>
      </x:c>
      <x:c r="AF393" s="120" t="n">
        <x:f>'Edge_Run'!H457</x:f>
        <x:v>75</x:v>
      </x:c>
    </x:row>
    <x:row r="394">
      <x:c r="A394" s="120" t="n">
        <x:v>4</x:v>
      </x:c>
      <x:c r="B394" s="120" t="n">
        <x:v>93</x:v>
      </x:c>
      <x:c r="C394" s="120" t="n">
        <x:v>393</x:v>
      </x:c>
      <x:c r="D394" s="120" t="n">
        <x:v>1575</x:v>
      </x:c>
      <x:c r="E394" s="120" t="n">
        <x:v>1574</x:v>
      </x:c>
      <x:c r="F394" s="120" t="n">
        <x:v>0</x:v>
      </x:c>
      <x:c r="G394" s="120" t="str">
        <x:v>Normal</x:v>
      </x:c>
      <x:c r="H394" s="120" t="str">
        <x:v>Routine</x:v>
      </x:c>
      <x:c r="I394" s="120" t="n">
        <x:v>0</x:v>
      </x:c>
      <x:c r="J394" s="120" t="str">
        <x:v>CADC0888</x:v>
      </x:c>
      <x:c r="K394" s="120" t="n">
        <x:v>5</x:v>
      </x:c>
      <x:c r="L394" s="120" t="n">
        <x:v>175</x:v>
      </x:c>
      <x:c r="M394" s="120" t="n">
        <x:v>36</x:v>
      </x:c>
      <x:c r="N394" s="127" t="n">
        <x:v>0.5142857142857142</x:v>
      </x:c>
      <x:c r="O394" s="129" t="n">
        <x:f>'RGS_Ground_Run'!Q458</x:f>
        <x:v>26.337270390864433</x:v>
      </x:c>
      <x:c r="P394" s="129" t="n">
        <x:f>'Edge_Run'!O458</x:f>
        <x:v>12.971811172593334</x:v>
      </x:c>
      <x:c r="Q394" s="129" t="n">
        <x:f>O394-P394</x:f>
        <x:v>13.365459218271099</x:v>
      </x:c>
      <x:c r="R394" s="129" t="n">
        <x:f>'RGS_Ground_Run'!U458</x:f>
        <x:v>0</x:v>
      </x:c>
      <x:c r="S394" s="129" t="n">
        <x:f>'Edge_Run'!S458</x:f>
        <x:v>0</x:v>
      </x:c>
      <x:c r="T394" s="129" t="n">
        <x:f>'RGS_Ground_Run'!S458</x:f>
        <x:v>0</x:v>
      </x:c>
      <x:c r="U394" s="129" t="n">
        <x:f>'Edge_Run'!R458</x:f>
        <x:v>0</x:v>
      </x:c>
      <x:c r="V394" s="120" t="n">
        <x:f>'RGS_Ground_Run'!W458</x:f>
        <x:v>1</x:v>
      </x:c>
      <x:c r="W394" s="120" t="n">
        <x:f>'Edge_Run'!U458</x:f>
        <x:v>1</x:v>
      </x:c>
      <x:c r="X394" s="120" t="n">
        <x:f>'RGS_Ground_Run'!X458</x:f>
        <x:v>1</x:v>
      </x:c>
      <x:c r="Y394" s="120" t="n">
        <x:f>'Edge_Run'!V458</x:f>
        <x:v>1</x:v>
      </x:c>
      <x:c r="Z394" s="120" t="n">
        <x:f>Y394-X394</x:f>
        <x:v>0</x:v>
      </x:c>
      <x:c r="AA394" s="120" t="n">
        <x:f>1-V394</x:f>
        <x:v>0</x:v>
      </x:c>
      <x:c r="AB394" s="120" t="n">
        <x:f>1-W394</x:f>
        <x:v>0</x:v>
      </x:c>
      <x:c r="AC394" s="120" t="n">
        <x:f>'RGS_Ground_Run'!O458</x:f>
        <x:v>2.3172703908642798</x:v>
      </x:c>
      <x:c r="AD394" s="120" t="n">
        <x:f>'Edge_Run'!D458</x:f>
        <x:v>6.951811172592839</x:v>
      </x:c>
      <x:c r="AE394" s="120" t="n">
        <x:f>'RGS_Ground_Run'!D458</x:f>
        <x:v>300</x:v>
      </x:c>
      <x:c r="AF394" s="120" t="n">
        <x:f>'Edge_Run'!H458</x:f>
        <x:v>75</x:v>
      </x:c>
    </x:row>
    <x:row r="395">
      <x:c r="A395" s="120" t="n">
        <x:v>4</x:v>
      </x:c>
      <x:c r="B395" s="120" t="n">
        <x:v>94</x:v>
      </x:c>
      <x:c r="C395" s="120" t="n">
        <x:v>394</x:v>
      </x:c>
      <x:c r="D395" s="120" t="n">
        <x:v>169</x:v>
      </x:c>
      <x:c r="E395" s="120" t="n">
        <x:v>168</x:v>
      </x:c>
      <x:c r="F395" s="120" t="n">
        <x:v>0</x:v>
      </x:c>
      <x:c r="G395" s="120" t="str">
        <x:v>Normal</x:v>
      </x:c>
      <x:c r="H395" s="120" t="str">
        <x:v>Routine</x:v>
      </x:c>
      <x:c r="I395" s="120" t="n">
        <x:v>1</x:v>
      </x:c>
      <x:c r="J395" s="120" t="str">
        <x:v>CADC0872</x:v>
      </x:c>
      <x:c r="K395" s="120" t="n">
        <x:v>1</x:v>
      </x:c>
      <x:c r="L395" s="120" t="n">
        <x:v>222</x:v>
      </x:c>
      <x:c r="M395" s="120" t="n">
        <x:v>223</x:v>
      </x:c>
      <x:c r="N395" s="127" t="n">
        <x:v>3.1857142857142855</x:v>
      </x:c>
      <x:c r="O395" s="129" t="n">
        <x:f>'RGS_Ground_Run'!Q459</x:f>
        <x:v>25.832816002441177</x:v>
      </x:c>
      <x:c r="P395" s="129" t="n">
        <x:f>'Edge_Run'!O459</x:f>
        <x:v>11.45844800732175</x:v>
      </x:c>
      <x:c r="Q395" s="129" t="n">
        <x:f>O395-P395</x:f>
        <x:v>14.374367995119428</x:v>
      </x:c>
      <x:c r="R395" s="129" t="n">
        <x:f>'RGS_Ground_Run'!U459</x:f>
        <x:v>0</x:v>
      </x:c>
      <x:c r="S395" s="129" t="n">
        <x:f>'Edge_Run'!S459</x:f>
        <x:v>0</x:v>
      </x:c>
      <x:c r="T395" s="129" t="n">
        <x:f>'RGS_Ground_Run'!S459</x:f>
        <x:v>0</x:v>
      </x:c>
      <x:c r="U395" s="129" t="n">
        <x:f>'Edge_Run'!R459</x:f>
        <x:v>0</x:v>
      </x:c>
      <x:c r="V395" s="120" t="n">
        <x:f>'RGS_Ground_Run'!W459</x:f>
        <x:v>1</x:v>
      </x:c>
      <x:c r="W395" s="120" t="n">
        <x:f>'Edge_Run'!U459</x:f>
        <x:v>1</x:v>
      </x:c>
      <x:c r="X395" s="120" t="n">
        <x:f>'RGS_Ground_Run'!X459</x:f>
        <x:v>1</x:v>
      </x:c>
      <x:c r="Y395" s="120" t="n">
        <x:f>'Edge_Run'!V459</x:f>
        <x:v>1</x:v>
      </x:c>
      <x:c r="Z395" s="120" t="n">
        <x:f>Y395-X395</x:f>
        <x:v>0</x:v>
      </x:c>
      <x:c r="AA395" s="120" t="n">
        <x:f>1-V395</x:f>
        <x:v>0</x:v>
      </x:c>
      <x:c r="AB395" s="120" t="n">
        <x:f>1-W395</x:f>
        <x:v>0</x:v>
      </x:c>
      <x:c r="AC395" s="120" t="n">
        <x:f>'RGS_Ground_Run'!O459</x:f>
        <x:v>1.812816002440355</x:v>
      </x:c>
      <x:c r="AD395" s="120" t="n">
        <x:f>'Edge_Run'!D459</x:f>
        <x:v>5.438448007321065</x:v>
      </x:c>
      <x:c r="AE395" s="120" t="n">
        <x:f>'RGS_Ground_Run'!D459</x:f>
        <x:v>300</x:v>
      </x:c>
      <x:c r="AF395" s="120" t="n">
        <x:f>'Edge_Run'!H459</x:f>
        <x:v>75</x:v>
      </x:c>
    </x:row>
    <x:row r="396">
      <x:c r="A396" s="120" t="n">
        <x:v>4</x:v>
      </x:c>
      <x:c r="B396" s="120" t="n">
        <x:v>95</x:v>
      </x:c>
      <x:c r="C396" s="120" t="n">
        <x:v>395</x:v>
      </x:c>
      <x:c r="D396" s="120" t="n">
        <x:v>1143</x:v>
      </x:c>
      <x:c r="E396" s="120" t="n">
        <x:v>1142</x:v>
      </x:c>
      <x:c r="F396" s="120" t="n">
        <x:v>0</x:v>
      </x:c>
      <x:c r="G396" s="120" t="str">
        <x:v>Normal</x:v>
      </x:c>
      <x:c r="H396" s="120" t="str">
        <x:v>Routine</x:v>
      </x:c>
      <x:c r="I396" s="120" t="n">
        <x:v>1</x:v>
      </x:c>
      <x:c r="J396" s="120" t="str">
        <x:v>CADC0894</x:v>
      </x:c>
      <x:c r="K396" s="120" t="n">
        <x:v>5</x:v>
      </x:c>
      <x:c r="L396" s="120" t="n">
        <x:v>225</x:v>
      </x:c>
      <x:c r="M396" s="120" t="n">
        <x:v>46</x:v>
      </x:c>
      <x:c r="N396" s="127" t="n">
        <x:v>0.6571428571428571</x:v>
      </x:c>
      <x:c r="O396" s="129" t="n">
        <x:f>'RGS_Ground_Run'!Q460</x:f>
        <x:v>35.27102424293844</x:v>
      </x:c>
      <x:c r="P396" s="129" t="n">
        <x:f>'Edge_Run'!O460</x:f>
        <x:v>19.134664736044215</x:v>
      </x:c>
      <x:c r="Q396" s="129" t="n">
        <x:f>O396-P396</x:f>
        <x:v>16.136359506894223</x:v>
      </x:c>
      <x:c r="R396" s="129" t="n">
        <x:f>'RGS_Ground_Run'!U460</x:f>
        <x:v>6.879469330923712</x:v>
      </x:c>
      <x:c r="S396" s="129" t="n">
        <x:f>'Edge_Run'!S460</x:f>
        <x:v>0</x:v>
      </x:c>
      <x:c r="T396" s="129" t="n">
        <x:f>'RGS_Ground_Run'!S460</x:f>
        <x:v>0</x:v>
      </x:c>
      <x:c r="U396" s="129" t="n">
        <x:f>'Edge_Run'!R460</x:f>
        <x:v>0</x:v>
      </x:c>
      <x:c r="V396" s="120" t="n">
        <x:f>'RGS_Ground_Run'!W460</x:f>
        <x:v>1</x:v>
      </x:c>
      <x:c r="W396" s="120" t="n">
        <x:f>'Edge_Run'!U460</x:f>
        <x:v>1</x:v>
      </x:c>
      <x:c r="X396" s="120" t="n">
        <x:f>'RGS_Ground_Run'!X460</x:f>
        <x:v>1</x:v>
      </x:c>
      <x:c r="Y396" s="120" t="n">
        <x:f>'Edge_Run'!V460</x:f>
        <x:v>1</x:v>
      </x:c>
      <x:c r="Z396" s="120" t="n">
        <x:f>Y396-X396</x:f>
        <x:v>0</x:v>
      </x:c>
      <x:c r="AA396" s="120" t="n">
        <x:f>1-V396</x:f>
        <x:v>0</x:v>
      </x:c>
      <x:c r="AB396" s="120" t="n">
        <x:f>1-W396</x:f>
        <x:v>0</x:v>
      </x:c>
      <x:c r="AC396" s="120" t="n">
        <x:f>'RGS_Ground_Run'!O460</x:f>
        <x:v>4.371554912014711</x:v>
      </x:c>
      <x:c r="AD396" s="120" t="n">
        <x:f>'Edge_Run'!D460</x:f>
        <x:v>13.114664736044132</x:v>
      </x:c>
      <x:c r="AE396" s="120" t="n">
        <x:f>'RGS_Ground_Run'!D460</x:f>
        <x:v>300</x:v>
      </x:c>
      <x:c r="AF396" s="120" t="n">
        <x:f>'Edge_Run'!H460</x:f>
        <x:v>75</x:v>
      </x:c>
    </x:row>
    <x:row r="397">
      <x:c r="A397" s="120" t="n">
        <x:v>4</x:v>
      </x:c>
      <x:c r="B397" s="120" t="n">
        <x:v>96</x:v>
      </x:c>
      <x:c r="C397" s="120" t="n">
        <x:v>396</x:v>
      </x:c>
      <x:c r="D397" s="120" t="n">
        <x:v>1260</x:v>
      </x:c>
      <x:c r="E397" s="120" t="n">
        <x:v>1259</x:v>
      </x:c>
      <x:c r="F397" s="120" t="n">
        <x:v>0</x:v>
      </x:c>
      <x:c r="G397" s="120" t="str">
        <x:v>Normal</x:v>
      </x:c>
      <x:c r="H397" s="120" t="str">
        <x:v>Routine</x:v>
      </x:c>
      <x:c r="I397" s="120" t="n">
        <x:v>0</x:v>
      </x:c>
      <x:c r="J397" s="120" t="str">
        <x:v>CADC0873</x:v>
      </x:c>
      <x:c r="K397" s="120" t="n">
        <x:v>5</x:v>
      </x:c>
      <x:c r="L397" s="120" t="n">
        <x:v>145</x:v>
      </x:c>
      <x:c r="M397" s="120" t="n">
        <x:v>30</x:v>
      </x:c>
      <x:c r="N397" s="127" t="n">
        <x:v>0.42857142857142855</x:v>
      </x:c>
      <x:c r="O397" s="129" t="n">
        <x:f>'RGS_Ground_Run'!Q461</x:f>
        <x:v>26.8687721761562</x:v>
      </x:c>
      <x:c r="P397" s="129" t="n">
        <x:f>'Edge_Run'!O461</x:f>
        <x:v>14.566316528467723</x:v>
      </x:c>
      <x:c r="Q397" s="129" t="n">
        <x:f>O397-P397</x:f>
        <x:v>12.302455647688475</x:v>
      </x:c>
      <x:c r="R397" s="129" t="n">
        <x:f>'RGS_Ground_Run'!U461</x:f>
        <x:v>0</x:v>
      </x:c>
      <x:c r="S397" s="129" t="n">
        <x:f>'Edge_Run'!S461</x:f>
        <x:v>0</x:v>
      </x:c>
      <x:c r="T397" s="129" t="n">
        <x:f>'RGS_Ground_Run'!S461</x:f>
        <x:v>0</x:v>
      </x:c>
      <x:c r="U397" s="129" t="n">
        <x:f>'Edge_Run'!R461</x:f>
        <x:v>0</x:v>
      </x:c>
      <x:c r="V397" s="120" t="n">
        <x:f>'RGS_Ground_Run'!W461</x:f>
        <x:v>1</x:v>
      </x:c>
      <x:c r="W397" s="120" t="n">
        <x:f>'Edge_Run'!U461</x:f>
        <x:v>1</x:v>
      </x:c>
      <x:c r="X397" s="120" t="n">
        <x:f>'RGS_Ground_Run'!X461</x:f>
        <x:v>1</x:v>
      </x:c>
      <x:c r="Y397" s="120" t="n">
        <x:f>'Edge_Run'!V461</x:f>
        <x:v>1</x:v>
      </x:c>
      <x:c r="Z397" s="120" t="n">
        <x:f>Y397-X397</x:f>
        <x:v>0</x:v>
      </x:c>
      <x:c r="AA397" s="120" t="n">
        <x:f>1-V397</x:f>
        <x:v>0</x:v>
      </x:c>
      <x:c r="AB397" s="120" t="n">
        <x:f>1-W397</x:f>
        <x:v>0</x:v>
      </x:c>
      <x:c r="AC397" s="120" t="n">
        <x:f>'RGS_Ground_Run'!O461</x:f>
        <x:v>2.848772176155725</x:v>
      </x:c>
      <x:c r="AD397" s="120" t="n">
        <x:f>'Edge_Run'!D461</x:f>
        <x:v>8.546316528467175</x:v>
      </x:c>
      <x:c r="AE397" s="120" t="n">
        <x:f>'RGS_Ground_Run'!D461</x:f>
        <x:v>300</x:v>
      </x:c>
      <x:c r="AF397" s="120" t="n">
        <x:f>'Edge_Run'!H461</x:f>
        <x:v>75</x:v>
      </x:c>
    </x:row>
    <x:row r="398">
      <x:c r="A398" s="120" t="n">
        <x:v>4</x:v>
      </x:c>
      <x:c r="B398" s="120" t="n">
        <x:v>97</x:v>
      </x:c>
      <x:c r="C398" s="120" t="n">
        <x:v>397</x:v>
      </x:c>
      <x:c r="D398" s="120" t="n">
        <x:v>656</x:v>
      </x:c>
      <x:c r="E398" s="120" t="n">
        <x:v>655</x:v>
      </x:c>
      <x:c r="F398" s="120" t="n">
        <x:v>1</x:v>
      </x:c>
      <x:c r="G398" s="120" t="str">
        <x:v>Anomalous</x:v>
      </x:c>
      <x:c r="H398" s="120" t="str">
        <x:v>Priority</x:v>
      </x:c>
      <x:c r="I398" s="120" t="n">
        <x:v>0</x:v>
      </x:c>
      <x:c r="J398" s="120" t="str">
        <x:v>CADC0873</x:v>
      </x:c>
      <x:c r="K398" s="120" t="n">
        <x:v>1</x:v>
      </x:c>
      <x:c r="L398" s="120" t="n">
        <x:v>359</x:v>
      </x:c>
      <x:c r="M398" s="120" t="n">
        <x:v>360</x:v>
      </x:c>
      <x:c r="N398" s="127" t="n">
        <x:v>5.142857142857143</x:v>
      </x:c>
      <x:c r="O398" s="129" t="n">
        <x:f>'RGS_Ground_Run'!Q462</x:f>
        <x:v>140.87261608602057</x:v>
      </x:c>
      <x:c r="P398" s="129" t="n">
        <x:f>'Edge_Run'!O462</x:f>
        <x:v>122.72022685489992</x:v>
      </x:c>
      <x:c r="Q398" s="129" t="n">
        <x:f>O398-P398</x:f>
        <x:v>18.15238923112065</x:v>
      </x:c>
      <x:c r="R398" s="129" t="n">
        <x:f>'RGS_Ground_Run'!U462</x:f>
        <x:v>116.70022685489948</x:v>
      </x:c>
      <x:c r="S398" s="129" t="n">
        <x:f>'Edge_Run'!S462</x:f>
        <x:v>116.24305916153753</x:v>
      </x:c>
      <x:c r="T398" s="129" t="n">
        <x:f>'RGS_Ground_Run'!S462</x:f>
        <x:v>116.70022685489948</x:v>
      </x:c>
      <x:c r="U398" s="129" t="n">
        <x:f>'Edge_Run'!R462</x:f>
        <x:v>116.24305916153753</x:v>
      </x:c>
      <x:c r="V398" s="120" t="n">
        <x:f>'RGS_Ground_Run'!W462</x:f>
        <x:v>1</x:v>
      </x:c>
      <x:c r="W398" s="120" t="n">
        <x:f>'Edge_Run'!U462</x:f>
        <x:v>1</x:v>
      </x:c>
      <x:c r="X398" s="120" t="n">
        <x:f>'RGS_Ground_Run'!X462</x:f>
        <x:v>0</x:v>
      </x:c>
      <x:c r="Y398" s="120" t="n">
        <x:f>'Edge_Run'!V462</x:f>
        <x:v>0</x:v>
      </x:c>
      <x:c r="Z398" s="120" t="n">
        <x:f>Y398-X398</x:f>
        <x:v>0</x:v>
      </x:c>
      <x:c r="AA398" s="120" t="n">
        <x:f>1-V398</x:f>
        <x:v>0</x:v>
      </x:c>
      <x:c r="AB398" s="120" t="n">
        <x:f>1-W398</x:f>
        <x:v>0</x:v>
      </x:c>
      <x:c r="AC398" s="120" t="n">
        <x:f>'RGS_Ground_Run'!O462</x:f>
        <x:v>0.15238923112073782</x:v>
      </x:c>
      <x:c r="AD398" s="120" t="n">
        <x:f>'Edge_Run'!D462</x:f>
        <x:v>0.45716769336221347</x:v>
      </x:c>
      <x:c r="AE398" s="120" t="n">
        <x:f>'RGS_Ground_Run'!D462</x:f>
        <x:v>300</x:v>
      </x:c>
      <x:c r="AF398" s="120" t="n">
        <x:f>'Edge_Run'!H462</x:f>
        <x:v>75</x:v>
      </x:c>
    </x:row>
    <x:row r="399">
      <x:c r="A399" s="120" t="n">
        <x:v>4</x:v>
      </x:c>
      <x:c r="B399" s="120" t="n">
        <x:v>98</x:v>
      </x:c>
      <x:c r="C399" s="120" t="n">
        <x:v>398</x:v>
      </x:c>
      <x:c r="D399" s="120" t="n">
        <x:v>462</x:v>
      </x:c>
      <x:c r="E399" s="120" t="n">
        <x:v>461</x:v>
      </x:c>
      <x:c r="F399" s="120" t="n">
        <x:v>0</x:v>
      </x:c>
      <x:c r="G399" s="120" t="str">
        <x:v>Normal</x:v>
      </x:c>
      <x:c r="H399" s="120" t="str">
        <x:v>Routine</x:v>
      </x:c>
      <x:c r="I399" s="120" t="n">
        <x:v>1</x:v>
      </x:c>
      <x:c r="J399" s="120" t="str">
        <x:v>CADC0873</x:v>
      </x:c>
      <x:c r="K399" s="120" t="n">
        <x:v>1</x:v>
      </x:c>
      <x:c r="L399" s="120" t="n">
        <x:v>224</x:v>
      </x:c>
      <x:c r="M399" s="120" t="n">
        <x:v>225</x:v>
      </x:c>
      <x:c r="N399" s="127" t="n">
        <x:v>3.2142857142857144</x:v>
      </x:c>
      <x:c r="O399" s="129" t="n">
        <x:f>'RGS_Ground_Run'!Q463</x:f>
        <x:v>123.3042483748286</x:v>
      </x:c>
      <x:c r="P399" s="129" t="n">
        <x:f>'Edge_Run'!O463</x:f>
        <x:v>86.11064303853254</x:v>
      </x:c>
      <x:c r="Q399" s="129" t="n">
        <x:f>O399-P399</x:f>
        <x:v>37.19360533629606</x:v>
      </x:c>
      <x:c r="R399" s="129" t="n">
        <x:f>'RGS_Ground_Run'!U463</x:f>
        <x:v>98.09064303853211</x:v>
      </x:c>
      <x:c r="S399" s="129" t="n">
        <x:f>'Edge_Run'!S463</x:f>
        <x:v>76.50982702964484</x:v>
      </x:c>
      <x:c r="T399" s="129" t="n">
        <x:f>'RGS_Ground_Run'!S463</x:f>
        <x:v>0</x:v>
      </x:c>
      <x:c r="U399" s="129" t="n">
        <x:f>'Edge_Run'!R463</x:f>
        <x:v>0</x:v>
      </x:c>
      <x:c r="V399" s="120" t="n">
        <x:f>'RGS_Ground_Run'!W463</x:f>
        <x:v>1</x:v>
      </x:c>
      <x:c r="W399" s="120" t="n">
        <x:f>'Edge_Run'!U463</x:f>
        <x:v>1</x:v>
      </x:c>
      <x:c r="X399" s="120" t="n">
        <x:f>'RGS_Ground_Run'!X463</x:f>
        <x:v>0</x:v>
      </x:c>
      <x:c r="Y399" s="120" t="n">
        <x:f>'Edge_Run'!V463</x:f>
        <x:v>1</x:v>
      </x:c>
      <x:c r="Z399" s="120" t="n">
        <x:f>Y399-X399</x:f>
        <x:v>1</x:v>
      </x:c>
      <x:c r="AA399" s="120" t="n">
        <x:f>1-V399</x:f>
        <x:v>0</x:v>
      </x:c>
      <x:c r="AB399" s="120" t="n">
        <x:f>1-W399</x:f>
        <x:v>0</x:v>
      </x:c>
      <x:c r="AC399" s="120" t="n">
        <x:f>'RGS_Ground_Run'!O463</x:f>
        <x:v>1.1936053362956534</x:v>
      </x:c>
      <x:c r="AD399" s="120" t="n">
        <x:f>'Edge_Run'!D463</x:f>
        <x:v>3.58081600888696</x:v>
      </x:c>
      <x:c r="AE399" s="120" t="n">
        <x:f>'RGS_Ground_Run'!D463</x:f>
        <x:v>300</x:v>
      </x:c>
      <x:c r="AF399" s="120" t="n">
        <x:f>'Edge_Run'!H463</x:f>
        <x:v>75</x:v>
      </x:c>
    </x:row>
    <x:row r="400">
      <x:c r="A400" s="120" t="n">
        <x:v>4</x:v>
      </x:c>
      <x:c r="B400" s="120" t="n">
        <x:v>99</x:v>
      </x:c>
      <x:c r="C400" s="120" t="n">
        <x:v>399</x:v>
      </x:c>
      <x:c r="D400" s="120" t="n">
        <x:v>557</x:v>
      </x:c>
      <x:c r="E400" s="120" t="n">
        <x:v>556</x:v>
      </x:c>
      <x:c r="F400" s="120" t="n">
        <x:v>0</x:v>
      </x:c>
      <x:c r="G400" s="120" t="str">
        <x:v>Normal</x:v>
      </x:c>
      <x:c r="H400" s="120" t="str">
        <x:v>Routine</x:v>
      </x:c>
      <x:c r="I400" s="120" t="n">
        <x:v>0</x:v>
      </x:c>
      <x:c r="J400" s="120" t="str">
        <x:v>CADC0873</x:v>
      </x:c>
      <x:c r="K400" s="120" t="n">
        <x:v>1</x:v>
      </x:c>
      <x:c r="L400" s="120" t="n">
        <x:v>168</x:v>
      </x:c>
      <x:c r="M400" s="120" t="n">
        <x:v>169</x:v>
      </x:c>
      <x:c r="N400" s="127" t="n">
        <x:v>2.414285714285714</x:v>
      </x:c>
      <x:c r="O400" s="129" t="n">
        <x:f>'RGS_Ground_Run'!Q464</x:f>
        <x:v>146.2146836017955</x:v>
      </x:c>
      <x:c r="P400" s="129" t="n">
        <x:f>'Edge_Run'!O464</x:f>
        <x:v>91.57698672997594</x:v>
      </x:c>
      <x:c r="Q400" s="129" t="n">
        <x:f>O400-P400</x:f>
        <x:v>54.63769687181957</x:v>
      </x:c>
      <x:c r="R400" s="129" t="n">
        <x:f>'RGS_Ground_Run'!U464</x:f>
        <x:v>121.5569867299755</x:v>
      </x:c>
      <x:c r="S400" s="129" t="n">
        <x:f>'Edge_Run'!S464</x:f>
        <x:v>83.64389611451588</x:v>
      </x:c>
      <x:c r="T400" s="129" t="n">
        <x:f>'RGS_Ground_Run'!S464</x:f>
        <x:v>0</x:v>
      </x:c>
      <x:c r="U400" s="129" t="n">
        <x:f>'Edge_Run'!R464</x:f>
        <x:v>0</x:v>
      </x:c>
      <x:c r="V400" s="120" t="n">
        <x:f>'RGS_Ground_Run'!W464</x:f>
        <x:v>1</x:v>
      </x:c>
      <x:c r="W400" s="120" t="n">
        <x:f>'Edge_Run'!U464</x:f>
        <x:v>1</x:v>
      </x:c>
      <x:c r="X400" s="120" t="n">
        <x:f>'RGS_Ground_Run'!X464</x:f>
        <x:v>0</x:v>
      </x:c>
      <x:c r="Y400" s="120" t="n">
        <x:f>'Edge_Run'!V464</x:f>
        <x:v>1</x:v>
      </x:c>
      <x:c r="Z400" s="120" t="n">
        <x:f>Y400-X400</x:f>
        <x:v>1</x:v>
      </x:c>
      <x:c r="AA400" s="120" t="n">
        <x:f>1-V400</x:f>
        <x:v>0</x:v>
      </x:c>
      <x:c r="AB400" s="120" t="n">
        <x:f>1-W400</x:f>
        <x:v>0</x:v>
      </x:c>
      <x:c r="AC400" s="120" t="n">
        <x:f>'RGS_Ground_Run'!O464</x:f>
        <x:v>0.6376968718197576</x:v>
      </x:c>
      <x:c r="AD400" s="120" t="n">
        <x:f>'Edge_Run'!D464</x:f>
        <x:v>1.9130906154592728</x:v>
      </x:c>
      <x:c r="AE400" s="120" t="n">
        <x:f>'RGS_Ground_Run'!D464</x:f>
        <x:v>300</x:v>
      </x:c>
      <x:c r="AF400" s="120" t="n">
        <x:f>'Edge_Run'!H464</x:f>
        <x:v>75</x:v>
      </x:c>
    </x:row>
    <x:row r="401">
      <x:c r="A401" s="120" t="n">
        <x:v>4</x:v>
      </x:c>
      <x:c r="B401" s="120" t="n">
        <x:v>100</x:v>
      </x:c>
      <x:c r="C401" s="120" t="n">
        <x:v>400</x:v>
      </x:c>
      <x:c r="D401" s="120" t="n">
        <x:v>1307</x:v>
      </x:c>
      <x:c r="E401" s="120" t="n">
        <x:v>1306</x:v>
      </x:c>
      <x:c r="F401" s="120" t="n">
        <x:v>0</x:v>
      </x:c>
      <x:c r="G401" s="120" t="str">
        <x:v>Normal</x:v>
      </x:c>
      <x:c r="H401" s="120" t="str">
        <x:v>Routine</x:v>
      </x:c>
      <x:c r="I401" s="120" t="n">
        <x:v>1</x:v>
      </x:c>
      <x:c r="J401" s="120" t="str">
        <x:v>CADC0873</x:v>
      </x:c>
      <x:c r="K401" s="120" t="n">
        <x:v>5</x:v>
      </x:c>
      <x:c r="L401" s="120" t="n">
        <x:v>235</x:v>
      </x:c>
      <x:c r="M401" s="120" t="n">
        <x:v>48</x:v>
      </x:c>
      <x:c r="N401" s="127" t="n">
        <x:v>0.6857142857142857</x:v>
      </x:c>
      <x:c r="O401" s="129" t="n">
        <x:f>'RGS_Ground_Run'!Q465</x:f>
        <x:v>147.28554934874592</x:v>
      </x:c>
      <x:c r="P401" s="129" t="n">
        <x:f>'Edge_Run'!O465</x:f>
        <x:v>69.39596062463261</x:v>
      </x:c>
      <x:c r="Q401" s="129" t="n">
        <x:f>O401-P401</x:f>
        <x:v>77.88958872411331</x:v>
      </x:c>
      <x:c r="R401" s="129" t="n">
        <x:f>'RGS_Ground_Run'!U465</x:f>
        <x:v>117.37596062463217</x:v>
      </x:c>
      <x:c r="S401" s="129" t="n">
        <x:f>'Edge_Run'!S465</x:f>
        <x:v>45.70719445229315</x:v>
      </x:c>
      <x:c r="T401" s="129" t="n">
        <x:f>'RGS_Ground_Run'!S465</x:f>
        <x:v>0</x:v>
      </x:c>
      <x:c r="U401" s="129" t="n">
        <x:f>'Edge_Run'!R465</x:f>
        <x:v>0</x:v>
      </x:c>
      <x:c r="V401" s="120" t="n">
        <x:f>'RGS_Ground_Run'!W465</x:f>
        <x:v>1</x:v>
      </x:c>
      <x:c r="W401" s="120" t="n">
        <x:f>'Edge_Run'!U465</x:f>
        <x:v>1</x:v>
      </x:c>
      <x:c r="X401" s="120" t="n">
        <x:f>'RGS_Ground_Run'!X465</x:f>
        <x:v>0</x:v>
      </x:c>
      <x:c r="Y401" s="120" t="n">
        <x:f>'Edge_Run'!V465</x:f>
        <x:v>1</x:v>
      </x:c>
      <x:c r="Z401" s="120" t="n">
        <x:f>Y401-X401</x:f>
        <x:v>1</x:v>
      </x:c>
      <x:c r="AA401" s="120" t="n">
        <x:f>1-V401</x:f>
        <x:v>0</x:v>
      </x:c>
      <x:c r="AB401" s="120" t="n">
        <x:f>1-W401</x:f>
        <x:v>0</x:v>
      </x:c>
      <x:c r="AC401" s="120" t="n">
        <x:f>'RGS_Ground_Run'!O465</x:f>
        <x:v>5.889588724113096</x:v>
      </x:c>
      <x:c r="AD401" s="120" t="n">
        <x:f>'Edge_Run'!D465</x:f>
        <x:v>17.66876617233929</x:v>
      </x:c>
      <x:c r="AE401" s="120" t="n">
        <x:f>'RGS_Ground_Run'!D465</x:f>
        <x:v>300</x:v>
      </x:c>
      <x:c r="AF401" s="120" t="n">
        <x:f>'Edge_Run'!H465</x:f>
        <x:v>75</x:v>
      </x:c>
    </x:row>
    <x:row r="402">
      <x:c r="A402" s="120" t="n">
        <x:v>5</x:v>
      </x:c>
      <x:c r="B402" s="120" t="n">
        <x:v>1</x:v>
      </x:c>
      <x:c r="C402" s="120" t="n">
        <x:v>401</x:v>
      </x:c>
      <x:c r="D402" s="120" t="n">
        <x:v>1782</x:v>
      </x:c>
      <x:c r="E402" s="120" t="n">
        <x:v>1781</x:v>
      </x:c>
      <x:c r="F402" s="120" t="n">
        <x:v>1</x:v>
      </x:c>
      <x:c r="G402" s="120" t="str">
        <x:v>Anomalous</x:v>
      </x:c>
      <x:c r="H402" s="120" t="str">
        <x:v>Priority</x:v>
      </x:c>
      <x:c r="I402" s="120" t="n">
        <x:v>1</x:v>
      </x:c>
      <x:c r="J402" s="120" t="str">
        <x:v>CADC0894</x:v>
      </x:c>
      <x:c r="K402" s="120" t="n">
        <x:v>1</x:v>
      </x:c>
      <x:c r="L402" s="120" t="n">
        <x:v>457</x:v>
      </x:c>
      <x:c r="M402" s="120" t="n">
        <x:v>458</x:v>
      </x:c>
      <x:c r="N402" s="127" t="n">
        <x:v>6.542857142857143</x:v>
      </x:c>
      <x:c r="O402" s="129" t="n">
        <x:f>'RGS_Ground_Run'!Q486</x:f>
        <x:v>27.089172791141863</x:v>
      </x:c>
      <x:c r="P402" s="129" t="n">
        <x:f>'Edge_Run'!O486</x:f>
        <x:v>15.22751837342554</x:v>
      </x:c>
      <x:c r="Q402" s="129" t="n">
        <x:f>O402-P402</x:f>
        <x:v>11.861654417716323</x:v>
      </x:c>
      <x:c r="R402" s="129" t="n">
        <x:f>'RGS_Ground_Run'!U486</x:f>
        <x:v>0</x:v>
      </x:c>
      <x:c r="S402" s="129" t="n">
        <x:f>'Edge_Run'!S486</x:f>
        <x:v>0</x:v>
      </x:c>
      <x:c r="T402" s="129" t="n">
        <x:f>'RGS_Ground_Run'!S486</x:f>
        <x:v>0</x:v>
      </x:c>
      <x:c r="U402" s="129" t="n">
        <x:f>'Edge_Run'!R486</x:f>
        <x:v>0</x:v>
      </x:c>
      <x:c r="V402" s="120" t="n">
        <x:f>'RGS_Ground_Run'!W486</x:f>
        <x:v>1</x:v>
      </x:c>
      <x:c r="W402" s="120" t="n">
        <x:f>'Edge_Run'!U486</x:f>
        <x:v>1</x:v>
      </x:c>
      <x:c r="X402" s="120" t="n">
        <x:f>'RGS_Ground_Run'!X486</x:f>
        <x:v>1</x:v>
      </x:c>
      <x:c r="Y402" s="120" t="n">
        <x:f>'Edge_Run'!V486</x:f>
        <x:v>1</x:v>
      </x:c>
      <x:c r="Z402" s="120" t="n">
        <x:f>Y402-X402</x:f>
        <x:v>0</x:v>
      </x:c>
      <x:c r="AA402" s="120" t="n">
        <x:f>1-V402</x:f>
        <x:v>0</x:v>
      </x:c>
      <x:c r="AB402" s="120" t="n">
        <x:f>1-W402</x:f>
        <x:v>0</x:v>
      </x:c>
      <x:c r="AC402" s="120" t="n">
        <x:f>'RGS_Ground_Run'!O486</x:f>
        <x:v>3.069172791141848</x:v>
      </x:c>
      <x:c r="AD402" s="120" t="n">
        <x:f>'Edge_Run'!D486</x:f>
        <x:v>9.207518373425543</x:v>
      </x:c>
      <x:c r="AE402" s="120" t="n">
        <x:f>'RGS_Ground_Run'!D486</x:f>
        <x:v>300</x:v>
      </x:c>
      <x:c r="AF402" s="120" t="n">
        <x:f>'Edge_Run'!H486</x:f>
        <x:v>75</x:v>
      </x:c>
    </x:row>
    <x:row r="403">
      <x:c r="A403" s="120" t="n">
        <x:v>5</x:v>
      </x:c>
      <x:c r="B403" s="120" t="n">
        <x:v>2</x:v>
      </x:c>
      <x:c r="C403" s="120" t="n">
        <x:v>402</x:v>
      </x:c>
      <x:c r="D403" s="120" t="n">
        <x:v>195</x:v>
      </x:c>
      <x:c r="E403" s="120" t="n">
        <x:v>194</x:v>
      </x:c>
      <x:c r="F403" s="120" t="n">
        <x:v>1</x:v>
      </x:c>
      <x:c r="G403" s="120" t="str">
        <x:v>Anomalous</x:v>
      </x:c>
      <x:c r="H403" s="120" t="str">
        <x:v>Priority</x:v>
      </x:c>
      <x:c r="I403" s="120" t="n">
        <x:v>1</x:v>
      </x:c>
      <x:c r="J403" s="120" t="str">
        <x:v>CADC0872</x:v>
      </x:c>
      <x:c r="K403" s="120" t="n">
        <x:v>1</x:v>
      </x:c>
      <x:c r="L403" s="120" t="n">
        <x:v>330</x:v>
      </x:c>
      <x:c r="M403" s="120" t="n">
        <x:v>331</x:v>
      </x:c>
      <x:c r="N403" s="127" t="n">
        <x:v>4.728571428571429</x:v>
      </x:c>
      <x:c r="O403" s="129" t="n">
        <x:f>'RGS_Ground_Run'!Q487</x:f>
        <x:v>24.212014043437648</x:v>
      </x:c>
      <x:c r="P403" s="129" t="n">
        <x:f>'Edge_Run'!O487</x:f>
        <x:v>6.596042130312895</x:v>
      </x:c>
      <x:c r="Q403" s="129" t="n">
        <x:f>O403-P403</x:f>
        <x:v>17.615971913124753</x:v>
      </x:c>
      <x:c r="R403" s="129" t="n">
        <x:f>'RGS_Ground_Run'!U487</x:f>
        <x:v>0</x:v>
      </x:c>
      <x:c r="S403" s="129" t="n">
        <x:f>'Edge_Run'!S487</x:f>
        <x:v>0</x:v>
      </x:c>
      <x:c r="T403" s="129" t="n">
        <x:f>'RGS_Ground_Run'!S487</x:f>
        <x:v>0</x:v>
      </x:c>
      <x:c r="U403" s="129" t="n">
        <x:f>'Edge_Run'!R487</x:f>
        <x:v>0</x:v>
      </x:c>
      <x:c r="V403" s="120" t="n">
        <x:f>'RGS_Ground_Run'!W487</x:f>
        <x:v>1</x:v>
      </x:c>
      <x:c r="W403" s="120" t="n">
        <x:f>'Edge_Run'!U487</x:f>
        <x:v>1</x:v>
      </x:c>
      <x:c r="X403" s="120" t="n">
        <x:f>'RGS_Ground_Run'!X487</x:f>
        <x:v>1</x:v>
      </x:c>
      <x:c r="Y403" s="120" t="n">
        <x:f>'Edge_Run'!V487</x:f>
        <x:v>1</x:v>
      </x:c>
      <x:c r="Z403" s="120" t="n">
        <x:f>Y403-X403</x:f>
        <x:v>0</x:v>
      </x:c>
      <x:c r="AA403" s="120" t="n">
        <x:f>1-V403</x:f>
        <x:v>0</x:v>
      </x:c>
      <x:c r="AB403" s="120" t="n">
        <x:f>1-W403</x:f>
        <x:v>0</x:v>
      </x:c>
      <x:c r="AC403" s="120" t="n">
        <x:f>'RGS_Ground_Run'!O487</x:f>
        <x:v>0.19201404343763173</x:v>
      </x:c>
      <x:c r="AD403" s="120" t="n">
        <x:f>'Edge_Run'!D487</x:f>
        <x:v>0.5760421303128952</x:v>
      </x:c>
      <x:c r="AE403" s="120" t="n">
        <x:f>'RGS_Ground_Run'!D487</x:f>
        <x:v>300</x:v>
      </x:c>
      <x:c r="AF403" s="120" t="n">
        <x:f>'Edge_Run'!H487</x:f>
        <x:v>75</x:v>
      </x:c>
    </x:row>
    <x:row r="404">
      <x:c r="A404" s="120" t="n">
        <x:v>5</x:v>
      </x:c>
      <x:c r="B404" s="120" t="n">
        <x:v>3</x:v>
      </x:c>
      <x:c r="C404" s="120" t="n">
        <x:v>403</x:v>
      </x:c>
      <x:c r="D404" s="120" t="n">
        <x:v>949</x:v>
      </x:c>
      <x:c r="E404" s="120" t="n">
        <x:v>948</x:v>
      </x:c>
      <x:c r="F404" s="120" t="n">
        <x:v>0</x:v>
      </x:c>
      <x:c r="G404" s="120" t="str">
        <x:v>Normal</x:v>
      </x:c>
      <x:c r="H404" s="120" t="str">
        <x:v>Routine</x:v>
      </x:c>
      <x:c r="I404" s="120" t="n">
        <x:v>1</x:v>
      </x:c>
      <x:c r="J404" s="120" t="str">
        <x:v>CADC0892</x:v>
      </x:c>
      <x:c r="K404" s="120" t="n">
        <x:v>1</x:v>
      </x:c>
      <x:c r="L404" s="120" t="n">
        <x:v>368</x:v>
      </x:c>
      <x:c r="M404" s="120" t="n">
        <x:v>369</x:v>
      </x:c>
      <x:c r="N404" s="127" t="n">
        <x:v>5.271428571428571</x:v>
      </x:c>
      <x:c r="O404" s="129" t="n">
        <x:f>'RGS_Ground_Run'!Q488</x:f>
        <x:v>51.81624126192776</x:v>
      </x:c>
      <x:c r="P404" s="129" t="n">
        <x:f>'Edge_Run'!O488</x:f>
        <x:v>22.03271733948128</x:v>
      </x:c>
      <x:c r="Q404" s="129" t="n">
        <x:f>O404-P404</x:f>
        <x:v>29.783523922446477</x:v>
      </x:c>
      <x:c r="R404" s="129" t="n">
        <x:f>'RGS_Ground_Run'!U488</x:f>
        <x:v>22.45866881543398</x:v>
      </x:c>
      <x:c r="S404" s="129" t="n">
        <x:f>'Edge_Run'!S488</x:f>
        <x:v>0</x:v>
      </x:c>
      <x:c r="T404" s="129" t="n">
        <x:f>'RGS_Ground_Run'!S488</x:f>
        <x:v>0</x:v>
      </x:c>
      <x:c r="U404" s="129" t="n">
        <x:f>'Edge_Run'!R488</x:f>
        <x:v>0</x:v>
      </x:c>
      <x:c r="V404" s="120" t="n">
        <x:f>'RGS_Ground_Run'!W488</x:f>
        <x:v>1</x:v>
      </x:c>
      <x:c r="W404" s="120" t="n">
        <x:f>'Edge_Run'!U488</x:f>
        <x:v>1</x:v>
      </x:c>
      <x:c r="X404" s="120" t="n">
        <x:f>'RGS_Ground_Run'!X488</x:f>
        <x:v>1</x:v>
      </x:c>
      <x:c r="Y404" s="120" t="n">
        <x:f>'Edge_Run'!V488</x:f>
        <x:v>1</x:v>
      </x:c>
      <x:c r="Z404" s="120" t="n">
        <x:f>Y404-X404</x:f>
        <x:v>0</x:v>
      </x:c>
      <x:c r="AA404" s="120" t="n">
        <x:f>1-V404</x:f>
        <x:v>0</x:v>
      </x:c>
      <x:c r="AB404" s="120" t="n">
        <x:f>1-W404</x:f>
        <x:v>0</x:v>
      </x:c>
      <x:c r="AC404" s="120" t="n">
        <x:f>'RGS_Ground_Run'!O488</x:f>
        <x:v>5.337572446493755</x:v>
      </x:c>
      <x:c r="AD404" s="120" t="n">
        <x:f>'Edge_Run'!D488</x:f>
        <x:v>16.012717339481263</x:v>
      </x:c>
      <x:c r="AE404" s="120" t="n">
        <x:f>'RGS_Ground_Run'!D488</x:f>
        <x:v>300</x:v>
      </x:c>
      <x:c r="AF404" s="120" t="n">
        <x:f>'Edge_Run'!H488</x:f>
        <x:v>75</x:v>
      </x:c>
    </x:row>
    <x:row r="405">
      <x:c r="A405" s="120" t="n">
        <x:v>5</x:v>
      </x:c>
      <x:c r="B405" s="120" t="n">
        <x:v>4</x:v>
      </x:c>
      <x:c r="C405" s="120" t="n">
        <x:v>404</x:v>
      </x:c>
      <x:c r="D405" s="120" t="n">
        <x:v>219</x:v>
      </x:c>
      <x:c r="E405" s="120" t="n">
        <x:v>218</x:v>
      </x:c>
      <x:c r="F405" s="120" t="n">
        <x:v>0</x:v>
      </x:c>
      <x:c r="G405" s="120" t="str">
        <x:v>Normal</x:v>
      </x:c>
      <x:c r="H405" s="120" t="str">
        <x:v>Routine</x:v>
      </x:c>
      <x:c r="I405" s="120" t="n">
        <x:v>0</x:v>
      </x:c>
      <x:c r="J405" s="120" t="str">
        <x:v>CADC0872</x:v>
      </x:c>
      <x:c r="K405" s="120" t="n">
        <x:v>1</x:v>
      </x:c>
      <x:c r="L405" s="120" t="n">
        <x:v>686</x:v>
      </x:c>
      <x:c r="M405" s="120" t="n">
        <x:v>687</x:v>
      </x:c>
      <x:c r="N405" s="127" t="n">
        <x:v>9.814285714285715</x:v>
      </x:c>
      <x:c r="O405" s="129" t="n">
        <x:f>'RGS_Ground_Run'!Q489</x:f>
        <x:v>26.168159395630198</x:v>
      </x:c>
      <x:c r="P405" s="129" t="n">
        <x:f>'Edge_Run'!O489</x:f>
        <x:v>12.464478186890716</x:v>
      </x:c>
      <x:c r="Q405" s="129" t="n">
        <x:f>O405-P405</x:f>
        <x:v>13.703681208739482</x:v>
      </x:c>
      <x:c r="R405" s="129" t="n">
        <x:f>'RGS_Ground_Run'!U489</x:f>
        <x:v>0</x:v>
      </x:c>
      <x:c r="S405" s="129" t="n">
        <x:f>'Edge_Run'!S489</x:f>
        <x:v>0</x:v>
      </x:c>
      <x:c r="T405" s="129" t="n">
        <x:f>'RGS_Ground_Run'!S489</x:f>
        <x:v>0</x:v>
      </x:c>
      <x:c r="U405" s="129" t="n">
        <x:f>'Edge_Run'!R489</x:f>
        <x:v>0</x:v>
      </x:c>
      <x:c r="V405" s="120" t="n">
        <x:f>'RGS_Ground_Run'!W489</x:f>
        <x:v>1</x:v>
      </x:c>
      <x:c r="W405" s="120" t="n">
        <x:f>'Edge_Run'!U489</x:f>
        <x:v>1</x:v>
      </x:c>
      <x:c r="X405" s="120" t="n">
        <x:f>'RGS_Ground_Run'!X489</x:f>
        <x:v>1</x:v>
      </x:c>
      <x:c r="Y405" s="120" t="n">
        <x:f>'Edge_Run'!V489</x:f>
        <x:v>1</x:v>
      </x:c>
      <x:c r="Z405" s="120" t="n">
        <x:f>Y405-X405</x:f>
        <x:v>0</x:v>
      </x:c>
      <x:c r="AA405" s="120" t="n">
        <x:f>1-V405</x:f>
        <x:v>0</x:v>
      </x:c>
      <x:c r="AB405" s="120" t="n">
        <x:f>1-W405</x:f>
        <x:v>0</x:v>
      </x:c>
      <x:c r="AC405" s="120" t="n">
        <x:f>'RGS_Ground_Run'!O489</x:f>
        <x:v>2.14815939563024</x:v>
      </x:c>
      <x:c r="AD405" s="120" t="n">
        <x:f>'Edge_Run'!D489</x:f>
        <x:v>6.44447818689072</x:v>
      </x:c>
      <x:c r="AE405" s="120" t="n">
        <x:f>'RGS_Ground_Run'!D489</x:f>
        <x:v>300</x:v>
      </x:c>
      <x:c r="AF405" s="120" t="n">
        <x:f>'Edge_Run'!H489</x:f>
        <x:v>75</x:v>
      </x:c>
    </x:row>
    <x:row r="406">
      <x:c r="A406" s="120" t="n">
        <x:v>5</x:v>
      </x:c>
      <x:c r="B406" s="120" t="n">
        <x:v>5</x:v>
      </x:c>
      <x:c r="C406" s="120" t="n">
        <x:v>405</x:v>
      </x:c>
      <x:c r="D406" s="120" t="n">
        <x:v>1191</x:v>
      </x:c>
      <x:c r="E406" s="120" t="n">
        <x:v>1190</x:v>
      </x:c>
      <x:c r="F406" s="120" t="n">
        <x:v>0</x:v>
      </x:c>
      <x:c r="G406" s="120" t="str">
        <x:v>Normal</x:v>
      </x:c>
      <x:c r="H406" s="120" t="str">
        <x:v>Routine</x:v>
      </x:c>
      <x:c r="I406" s="120" t="n">
        <x:v>0</x:v>
      </x:c>
      <x:c r="J406" s="120" t="str">
        <x:v>CADC0873</x:v>
      </x:c>
      <x:c r="K406" s="120" t="n">
        <x:v>5</x:v>
      </x:c>
      <x:c r="L406" s="120" t="n">
        <x:v>460</x:v>
      </x:c>
      <x:c r="M406" s="120" t="n">
        <x:v>93</x:v>
      </x:c>
      <x:c r="N406" s="127" t="n">
        <x:v>1.3285714285714285</x:v>
      </x:c>
      <x:c r="O406" s="129" t="n">
        <x:f>'RGS_Ground_Run'!Q490</x:f>
        <x:v>43.14560973871275</x:v>
      </x:c>
      <x:c r="P406" s="129" t="n">
        <x:f>'Edge_Run'!O490</x:f>
        <x:v>21.070966687298466</x:v>
      </x:c>
      <x:c r="Q406" s="129" t="n">
        <x:f>O406-P406</x:f>
        <x:v>22.074643051414284</x:v>
      </x:c>
      <x:c r="R406" s="129" t="n">
        <x:f>'RGS_Ground_Run'!U490</x:f>
        <x:v>14.108620842946578</x:v>
      </x:c>
      <x:c r="S406" s="129" t="n">
        <x:f>'Edge_Run'!S490</x:f>
        <x:v>0</x:v>
      </x:c>
      <x:c r="T406" s="129" t="n">
        <x:f>'RGS_Ground_Run'!S490</x:f>
        <x:v>0</x:v>
      </x:c>
      <x:c r="U406" s="129" t="n">
        <x:f>'Edge_Run'!R490</x:f>
        <x:v>0</x:v>
      </x:c>
      <x:c r="V406" s="120" t="n">
        <x:f>'RGS_Ground_Run'!W490</x:f>
        <x:v>1</x:v>
      </x:c>
      <x:c r="W406" s="120" t="n">
        <x:f>'Edge_Run'!U490</x:f>
        <x:v>1</x:v>
      </x:c>
      <x:c r="X406" s="120" t="n">
        <x:f>'RGS_Ground_Run'!X490</x:f>
        <x:v>1</x:v>
      </x:c>
      <x:c r="Y406" s="120" t="n">
        <x:f>'Edge_Run'!V490</x:f>
        <x:v>1</x:v>
      </x:c>
      <x:c r="Z406" s="120" t="n">
        <x:f>Y406-X406</x:f>
        <x:v>0</x:v>
      </x:c>
      <x:c r="AA406" s="120" t="n">
        <x:f>1-V406</x:f>
        <x:v>0</x:v>
      </x:c>
      <x:c r="AB406" s="120" t="n">
        <x:f>1-W406</x:f>
        <x:v>0</x:v>
      </x:c>
      <x:c r="AC406" s="120" t="n">
        <x:f>'RGS_Ground_Run'!O490</x:f>
        <x:v>5.01698889576617</x:v>
      </x:c>
      <x:c r="AD406" s="120" t="n">
        <x:f>'Edge_Run'!D490</x:f>
        <x:v>15.05096668729851</x:v>
      </x:c>
      <x:c r="AE406" s="120" t="n">
        <x:f>'RGS_Ground_Run'!D490</x:f>
        <x:v>300</x:v>
      </x:c>
      <x:c r="AF406" s="120" t="n">
        <x:f>'Edge_Run'!H490</x:f>
        <x:v>75</x:v>
      </x:c>
    </x:row>
    <x:row r="407">
      <x:c r="A407" s="120" t="n">
        <x:v>5</x:v>
      </x:c>
      <x:c r="B407" s="120" t="n">
        <x:v>6</x:v>
      </x:c>
      <x:c r="C407" s="120" t="n">
        <x:v>406</x:v>
      </x:c>
      <x:c r="D407" s="120" t="n">
        <x:v>970</x:v>
      </x:c>
      <x:c r="E407" s="120" t="n">
        <x:v>969</x:v>
      </x:c>
      <x:c r="F407" s="120" t="n">
        <x:v>0</x:v>
      </x:c>
      <x:c r="G407" s="120" t="str">
        <x:v>Normal</x:v>
      </x:c>
      <x:c r="H407" s="120" t="str">
        <x:v>Routine</x:v>
      </x:c>
      <x:c r="I407" s="120" t="n">
        <x:v>1</x:v>
      </x:c>
      <x:c r="J407" s="120" t="str">
        <x:v>CADC0892</x:v>
      </x:c>
      <x:c r="K407" s="120" t="n">
        <x:v>1</x:v>
      </x:c>
      <x:c r="L407" s="120" t="n">
        <x:v>237</x:v>
      </x:c>
      <x:c r="M407" s="120" t="n">
        <x:v>238</x:v>
      </x:c>
      <x:c r="N407" s="127" t="n">
        <x:v>3.4</x:v>
      </x:c>
      <x:c r="O407" s="129" t="n">
        <x:f>'RGS_Ground_Run'!Q491</x:f>
        <x:v>52.71242456035981</x:v>
      </x:c>
      <x:c r="P407" s="129" t="n">
        <x:f>'Edge_Run'!O491</x:f>
        <x:v>17.133844374145383</x:v>
      </x:c>
      <x:c r="Q407" s="129" t="n">
        <x:f>O407-P407</x:f>
        <x:v>35.578580186214424</x:v>
      </x:c>
      <x:c r="R407" s="129" t="n">
        <x:f>'RGS_Ground_Run'!U491</x:f>
        <x:v>28.171498529793496</x:v>
      </x:c>
      <x:c r="S407" s="129" t="n">
        <x:f>'Edge_Run'!S491</x:f>
        <x:v>9.55106628244647</x:v>
      </x:c>
      <x:c r="T407" s="129" t="n">
        <x:f>'RGS_Ground_Run'!S491</x:f>
        <x:v>0</x:v>
      </x:c>
      <x:c r="U407" s="129" t="n">
        <x:f>'Edge_Run'!R491</x:f>
        <x:v>0</x:v>
      </x:c>
      <x:c r="V407" s="120" t="n">
        <x:f>'RGS_Ground_Run'!W491</x:f>
        <x:v>1</x:v>
      </x:c>
      <x:c r="W407" s="120" t="n">
        <x:f>'Edge_Run'!U491</x:f>
        <x:v>1</x:v>
      </x:c>
      <x:c r="X407" s="120" t="n">
        <x:f>'RGS_Ground_Run'!X491</x:f>
        <x:v>1</x:v>
      </x:c>
      <x:c r="Y407" s="120" t="n">
        <x:f>'Edge_Run'!V491</x:f>
        <x:v>1</x:v>
      </x:c>
      <x:c r="Z407" s="120" t="n">
        <x:f>Y407-X407</x:f>
        <x:v>0</x:v>
      </x:c>
      <x:c r="AA407" s="120" t="n">
        <x:f>1-V407</x:f>
        <x:v>0</x:v>
      </x:c>
      <x:c r="AB407" s="120" t="n">
        <x:f>1-W407</x:f>
        <x:v>0</x:v>
      </x:c>
      <x:c r="AC407" s="120" t="n">
        <x:f>'RGS_Ground_Run'!O491</x:f>
        <x:v>0.5209260305663191</x:v>
      </x:c>
      <x:c r="AD407" s="120" t="n">
        <x:f>'Edge_Run'!D491</x:f>
        <x:v>1.5627780916989575</x:v>
      </x:c>
      <x:c r="AE407" s="120" t="n">
        <x:f>'RGS_Ground_Run'!D491</x:f>
        <x:v>300</x:v>
      </x:c>
      <x:c r="AF407" s="120" t="n">
        <x:f>'Edge_Run'!H491</x:f>
        <x:v>75</x:v>
      </x:c>
    </x:row>
    <x:row r="408">
      <x:c r="A408" s="120" t="n">
        <x:v>5</x:v>
      </x:c>
      <x:c r="B408" s="120" t="n">
        <x:v>7</x:v>
      </x:c>
      <x:c r="C408" s="120" t="n">
        <x:v>407</x:v>
      </x:c>
      <x:c r="D408" s="120" t="n">
        <x:v>1119</x:v>
      </x:c>
      <x:c r="E408" s="120" t="n">
        <x:v>1118</x:v>
      </x:c>
      <x:c r="F408" s="120" t="n">
        <x:v>0</x:v>
      </x:c>
      <x:c r="G408" s="120" t="str">
        <x:v>Normal</x:v>
      </x:c>
      <x:c r="H408" s="120" t="str">
        <x:v>Routine</x:v>
      </x:c>
      <x:c r="I408" s="120" t="n">
        <x:v>1</x:v>
      </x:c>
      <x:c r="J408" s="120" t="str">
        <x:v>CADC0894</x:v>
      </x:c>
      <x:c r="K408" s="120" t="n">
        <x:v>5</x:v>
      </x:c>
      <x:c r="L408" s="120" t="n">
        <x:v>210</x:v>
      </x:c>
      <x:c r="M408" s="120" t="n">
        <x:v>43</x:v>
      </x:c>
      <x:c r="N408" s="127" t="n">
        <x:v>0.6142857142857143</x:v>
      </x:c>
      <x:c r="O408" s="129" t="n">
        <x:f>'RGS_Ground_Run'!Q492</x:f>
        <x:v>76.77858529230087</x:v>
      </x:c>
      <x:c r="P408" s="129" t="n">
        <x:f>'Edge_Run'!O492</x:f>
        <x:v>22.48219348713286</x:v>
      </x:c>
      <x:c r="Q408" s="129" t="n">
        <x:f>O408-P408</x:f>
        <x:v>54.296391805168014</x:v>
      </x:c>
      <x:c r="R408" s="129" t="n">
        <x:f>'RGS_Ground_Run'!U492</x:f>
        <x:v>51.519847642780974</x:v>
      </x:c>
      <x:c r="S408" s="129" t="n">
        <x:f>'Edge_Run'!S492</x:f>
        <x:v>12.745980538573065</x:v>
      </x:c>
      <x:c r="T408" s="129" t="n">
        <x:f>'RGS_Ground_Run'!S492</x:f>
        <x:v>0</x:v>
      </x:c>
      <x:c r="U408" s="129" t="n">
        <x:f>'Edge_Run'!R492</x:f>
        <x:v>0</x:v>
      </x:c>
      <x:c r="V408" s="120" t="n">
        <x:f>'RGS_Ground_Run'!W492</x:f>
        <x:v>1</x:v>
      </x:c>
      <x:c r="W408" s="120" t="n">
        <x:f>'Edge_Run'!U492</x:f>
        <x:v>1</x:v>
      </x:c>
      <x:c r="X408" s="120" t="n">
        <x:f>'RGS_Ground_Run'!X492</x:f>
        <x:v>1</x:v>
      </x:c>
      <x:c r="Y408" s="120" t="n">
        <x:f>'Edge_Run'!V492</x:f>
        <x:v>1</x:v>
      </x:c>
      <x:c r="Z408" s="120" t="n">
        <x:f>Y408-X408</x:f>
        <x:v>0</x:v>
      </x:c>
      <x:c r="AA408" s="120" t="n">
        <x:f>1-V408</x:f>
        <x:v>0</x:v>
      </x:c>
      <x:c r="AB408" s="120" t="n">
        <x:f>1-W408</x:f>
        <x:v>0</x:v>
      </x:c>
      <x:c r="AC408" s="120" t="n">
        <x:f>'RGS_Ground_Run'!O492</x:f>
        <x:v>1.2387376495199454</x:v>
      </x:c>
      <x:c r="AD408" s="120" t="n">
        <x:f>'Edge_Run'!D492</x:f>
        <x:v>3.716212948559836</x:v>
      </x:c>
      <x:c r="AE408" s="120" t="n">
        <x:f>'RGS_Ground_Run'!D492</x:f>
        <x:v>300</x:v>
      </x:c>
      <x:c r="AF408" s="120" t="n">
        <x:f>'Edge_Run'!H492</x:f>
        <x:v>75</x:v>
      </x:c>
    </x:row>
    <x:row r="409">
      <x:c r="A409" s="120" t="n">
        <x:v>5</x:v>
      </x:c>
      <x:c r="B409" s="120" t="n">
        <x:v>8</x:v>
      </x:c>
      <x:c r="C409" s="120" t="n">
        <x:v>408</x:v>
      </x:c>
      <x:c r="D409" s="120" t="n">
        <x:v>1007</x:v>
      </x:c>
      <x:c r="E409" s="120" t="n">
        <x:v>1006</x:v>
      </x:c>
      <x:c r="F409" s="120" t="n">
        <x:v>0</x:v>
      </x:c>
      <x:c r="G409" s="120" t="str">
        <x:v>Normal</x:v>
      </x:c>
      <x:c r="H409" s="120" t="str">
        <x:v>Routine</x:v>
      </x:c>
      <x:c r="I409" s="120" t="n">
        <x:v>0</x:v>
      </x:c>
      <x:c r="J409" s="120" t="str">
        <x:v>CADC0892</x:v>
      </x:c>
      <x:c r="K409" s="120" t="n">
        <x:v>1</x:v>
      </x:c>
      <x:c r="L409" s="120" t="n">
        <x:v>430</x:v>
      </x:c>
      <x:c r="M409" s="120" t="n">
        <x:v>431</x:v>
      </x:c>
      <x:c r="N409" s="127" t="n">
        <x:v>6.1571428571428575</x:v>
      </x:c>
      <x:c r="O409" s="129" t="n">
        <x:f>'RGS_Ground_Run'!Q493</x:f>
        <x:v>94.07682906689854</x:v>
      </x:c>
      <x:c r="P409" s="129" t="n">
        <x:f>'Edge_Run'!O493</x:f>
        <x:v>22.74549996112472</x:v>
      </x:c>
      <x:c r="Q409" s="129" t="n">
        <x:f>O409-P409</x:f>
        <x:v>71.33132910577382</x:v>
      </x:c>
      <x:c r="R409" s="129" t="n">
        <x:f>'RGS_Ground_Run'!U493</x:f>
        <x:v>69.78315411677283</x:v>
      </x:c>
      <x:c r="S409" s="129" t="n">
        <x:f>'Edge_Run'!S493</x:f>
        <x:v>15.904475110747569</x:v>
      </x:c>
      <x:c r="T409" s="129" t="n">
        <x:f>'RGS_Ground_Run'!S493</x:f>
        <x:v>0</x:v>
      </x:c>
      <x:c r="U409" s="129" t="n">
        <x:f>'Edge_Run'!R493</x:f>
        <x:v>0</x:v>
      </x:c>
      <x:c r="V409" s="120" t="n">
        <x:f>'RGS_Ground_Run'!W493</x:f>
        <x:v>1</x:v>
      </x:c>
      <x:c r="W409" s="120" t="n">
        <x:f>'Edge_Run'!U493</x:f>
        <x:v>1</x:v>
      </x:c>
      <x:c r="X409" s="120" t="n">
        <x:f>'RGS_Ground_Run'!X493</x:f>
        <x:v>1</x:v>
      </x:c>
      <x:c r="Y409" s="120" t="n">
        <x:f>'Edge_Run'!V493</x:f>
        <x:v>1</x:v>
      </x:c>
      <x:c r="Z409" s="120" t="n">
        <x:f>Y409-X409</x:f>
        <x:v>0</x:v>
      </x:c>
      <x:c r="AA409" s="120" t="n">
        <x:f>1-V409</x:f>
        <x:v>0</x:v>
      </x:c>
      <x:c r="AB409" s="120" t="n">
        <x:f>1-W409</x:f>
        <x:v>0</x:v>
      </x:c>
      <x:c r="AC409" s="120" t="n">
        <x:f>'RGS_Ground_Run'!O493</x:f>
        <x:v>0.2736749501257243</x:v>
      </x:c>
      <x:c r="AD409" s="120" t="n">
        <x:f>'Edge_Run'!D493</x:f>
        <x:v>0.8210248503771729</x:v>
      </x:c>
      <x:c r="AE409" s="120" t="n">
        <x:f>'RGS_Ground_Run'!D493</x:f>
        <x:v>300</x:v>
      </x:c>
      <x:c r="AF409" s="120" t="n">
        <x:f>'Edge_Run'!H493</x:f>
        <x:v>75</x:v>
      </x:c>
    </x:row>
    <x:row r="410">
      <x:c r="A410" s="120" t="n">
        <x:v>5</x:v>
      </x:c>
      <x:c r="B410" s="120" t="n">
        <x:v>9</x:v>
      </x:c>
      <x:c r="C410" s="120" t="n">
        <x:v>409</x:v>
      </x:c>
      <x:c r="D410" s="120" t="n">
        <x:v>1851</x:v>
      </x:c>
      <x:c r="E410" s="120" t="n">
        <x:v>1850</x:v>
      </x:c>
      <x:c r="F410" s="120" t="n">
        <x:v>0</x:v>
      </x:c>
      <x:c r="G410" s="120" t="str">
        <x:v>Normal</x:v>
      </x:c>
      <x:c r="H410" s="120" t="str">
        <x:v>Routine</x:v>
      </x:c>
      <x:c r="I410" s="120" t="n">
        <x:v>1</x:v>
      </x:c>
      <x:c r="J410" s="120" t="str">
        <x:v>CADC0872</x:v>
      </x:c>
      <x:c r="K410" s="120" t="n">
        <x:v>5</x:v>
      </x:c>
      <x:c r="L410" s="120" t="n">
        <x:v>85</x:v>
      </x:c>
      <x:c r="M410" s="120" t="n">
        <x:v>18</x:v>
      </x:c>
      <x:c r="N410" s="127" t="n">
        <x:v>0.2571428571428571</x:v>
      </x:c>
      <x:c r="O410" s="129" t="n">
        <x:f>'RGS_Ground_Run'!Q494</x:f>
        <x:v>64.71610015897159</x:v>
      </x:c>
      <x:c r="P410" s="129" t="n">
        <x:f>'Edge_Run'!O494</x:f>
        <x:v>13.367864848729027</x:v>
      </x:c>
      <x:c r="Q410" s="129" t="n">
        <x:f>O410-P410</x:f>
        <x:v>51.34823531024256</x:v>
      </x:c>
      <x:c r="R410" s="129" t="n">
        <x:f>'RGS_Ground_Run'!U494</x:f>
        <x:v>38.24681187606194</x:v>
      </x:c>
      <x:c r="S410" s="129" t="n">
        <x:f>'Edge_Run'!S494</x:f>
        <x:v>0</x:v>
      </x:c>
      <x:c r="T410" s="129" t="n">
        <x:f>'RGS_Ground_Run'!S494</x:f>
        <x:v>0</x:v>
      </x:c>
      <x:c r="U410" s="129" t="n">
        <x:f>'Edge_Run'!R494</x:f>
        <x:v>0</x:v>
      </x:c>
      <x:c r="V410" s="120" t="n">
        <x:f>'RGS_Ground_Run'!W494</x:f>
        <x:v>1</x:v>
      </x:c>
      <x:c r="W410" s="120" t="n">
        <x:f>'Edge_Run'!U494</x:f>
        <x:v>1</x:v>
      </x:c>
      <x:c r="X410" s="120" t="n">
        <x:f>'RGS_Ground_Run'!X494</x:f>
        <x:v>1</x:v>
      </x:c>
      <x:c r="Y410" s="120" t="n">
        <x:f>'Edge_Run'!V494</x:f>
        <x:v>1</x:v>
      </x:c>
      <x:c r="Z410" s="120" t="n">
        <x:f>Y410-X410</x:f>
        <x:v>0</x:v>
      </x:c>
      <x:c r="AA410" s="120" t="n">
        <x:f>1-V410</x:f>
        <x:v>0</x:v>
      </x:c>
      <x:c r="AB410" s="120" t="n">
        <x:f>1-W410</x:f>
        <x:v>0</x:v>
      </x:c>
      <x:c r="AC410" s="120" t="n">
        <x:f>'RGS_Ground_Run'!O494</x:f>
        <x:v>2.449288282909675</x:v>
      </x:c>
      <x:c r="AD410" s="120" t="n">
        <x:f>'Edge_Run'!D494</x:f>
        <x:v>7.347864848729024</x:v>
      </x:c>
      <x:c r="AE410" s="120" t="n">
        <x:f>'RGS_Ground_Run'!D494</x:f>
        <x:v>300</x:v>
      </x:c>
      <x:c r="AF410" s="120" t="n">
        <x:f>'Edge_Run'!H494</x:f>
        <x:v>75</x:v>
      </x:c>
    </x:row>
    <x:row r="411">
      <x:c r="A411" s="120" t="n">
        <x:v>5</x:v>
      </x:c>
      <x:c r="B411" s="120" t="n">
        <x:v>10</x:v>
      </x:c>
      <x:c r="C411" s="120" t="n">
        <x:v>410</x:v>
      </x:c>
      <x:c r="D411" s="120" t="n">
        <x:v>137</x:v>
      </x:c>
      <x:c r="E411" s="120" t="n">
        <x:v>136</x:v>
      </x:c>
      <x:c r="F411" s="120" t="n">
        <x:v>1</x:v>
      </x:c>
      <x:c r="G411" s="120" t="str">
        <x:v>Anomalous</x:v>
      </x:c>
      <x:c r="H411" s="120" t="str">
        <x:v>Priority</x:v>
      </x:c>
      <x:c r="I411" s="120" t="n">
        <x:v>1</x:v>
      </x:c>
      <x:c r="J411" s="120" t="str">
        <x:v>CADC0872</x:v>
      </x:c>
      <x:c r="K411" s="120" t="n">
        <x:v>1</x:v>
      </x:c>
      <x:c r="L411" s="120" t="n">
        <x:v>188</x:v>
      </x:c>
      <x:c r="M411" s="120" t="n">
        <x:v>189</x:v>
      </x:c>
      <x:c r="N411" s="127" t="n">
        <x:v>2.7</x:v>
      </x:c>
      <x:c r="O411" s="129" t="n">
        <x:f>'RGS_Ground_Run'!Q495</x:f>
        <x:v>24.36536957776974</x:v>
      </x:c>
      <x:c r="P411" s="129" t="n">
        <x:f>'Edge_Run'!O495</x:f>
        <x:v>7.0561087333093155</x:v>
      </x:c>
      <x:c r="Q411" s="129" t="n">
        <x:f>O411-P411</x:f>
        <x:v>17.309260844460425</x:v>
      </x:c>
      <x:c r="R411" s="129" t="n">
        <x:f>'RGS_Ground_Run'!U495</x:f>
        <x:v>0</x:v>
      </x:c>
      <x:c r="S411" s="129" t="n">
        <x:f>'Edge_Run'!S495</x:f>
        <x:v>0</x:v>
      </x:c>
      <x:c r="T411" s="129" t="n">
        <x:f>'RGS_Ground_Run'!S495</x:f>
        <x:v>0</x:v>
      </x:c>
      <x:c r="U411" s="129" t="n">
        <x:f>'Edge_Run'!R495</x:f>
        <x:v>0</x:v>
      </x:c>
      <x:c r="V411" s="120" t="n">
        <x:f>'RGS_Ground_Run'!W495</x:f>
        <x:v>1</x:v>
      </x:c>
      <x:c r="W411" s="120" t="n">
        <x:f>'Edge_Run'!U495</x:f>
        <x:v>1</x:v>
      </x:c>
      <x:c r="X411" s="120" t="n">
        <x:f>'RGS_Ground_Run'!X495</x:f>
        <x:v>1</x:v>
      </x:c>
      <x:c r="Y411" s="120" t="n">
        <x:f>'Edge_Run'!V495</x:f>
        <x:v>1</x:v>
      </x:c>
      <x:c r="Z411" s="120" t="n">
        <x:f>Y411-X411</x:f>
        <x:v>0</x:v>
      </x:c>
      <x:c r="AA411" s="120" t="n">
        <x:f>1-V411</x:f>
        <x:v>0</x:v>
      </x:c>
      <x:c r="AB411" s="120" t="n">
        <x:f>1-W411</x:f>
        <x:v>0</x:v>
      </x:c>
      <x:c r="AC411" s="120" t="n">
        <x:f>'RGS_Ground_Run'!O495</x:f>
        <x:v>0.34536957776978205</x:v>
      </x:c>
      <x:c r="AD411" s="120" t="n">
        <x:f>'Edge_Run'!D495</x:f>
        <x:v>1.0361087333093462</x:v>
      </x:c>
      <x:c r="AE411" s="120" t="n">
        <x:f>'RGS_Ground_Run'!D495</x:f>
        <x:v>300</x:v>
      </x:c>
      <x:c r="AF411" s="120" t="n">
        <x:f>'Edge_Run'!H495</x:f>
        <x:v>75</x:v>
      </x:c>
    </x:row>
    <x:row r="412">
      <x:c r="A412" s="120" t="n">
        <x:v>5</x:v>
      </x:c>
      <x:c r="B412" s="120" t="n">
        <x:v>11</x:v>
      </x:c>
      <x:c r="C412" s="120" t="n">
        <x:v>411</x:v>
      </x:c>
      <x:c r="D412" s="120" t="n">
        <x:v>1443</x:v>
      </x:c>
      <x:c r="E412" s="120" t="n">
        <x:v>1442</x:v>
      </x:c>
      <x:c r="F412" s="120" t="n">
        <x:v>0</x:v>
      </x:c>
      <x:c r="G412" s="120" t="str">
        <x:v>Normal</x:v>
      </x:c>
      <x:c r="H412" s="120" t="str">
        <x:v>Routine</x:v>
      </x:c>
      <x:c r="I412" s="120" t="n">
        <x:v>1</x:v>
      </x:c>
      <x:c r="J412" s="120" t="str">
        <x:v>CADC0873</x:v>
      </x:c>
      <x:c r="K412" s="120" t="n">
        <x:v>5</x:v>
      </x:c>
      <x:c r="L412" s="120" t="n">
        <x:v>65</x:v>
      </x:c>
      <x:c r="M412" s="120" t="n">
        <x:v>14</x:v>
      </x:c>
      <x:c r="N412" s="127" t="n">
        <x:v>0.2</x:v>
      </x:c>
      <x:c r="O412" s="129" t="n">
        <x:f>'RGS_Ground_Run'!Q496</x:f>
        <x:v>39.107452943614305</x:v>
      </x:c>
      <x:c r="P412" s="129" t="n">
        <x:f>'Edge_Run'!O496</x:f>
        <x:v>9.850258205929322</x:v>
      </x:c>
      <x:c r="Q412" s="129" t="n">
        <x:f>O412-P412</x:f>
        <x:v>29.257194737684983</x:v>
      </x:c>
      <x:c r="R412" s="129" t="n">
        <x:f>'RGS_Ground_Run'!U496</x:f>
        <x:v>13.810700208304524</x:v>
      </x:c>
      <x:c r="S412" s="129" t="n">
        <x:f>'Edge_Run'!S496</x:f>
        <x:v>0</x:v>
      </x:c>
      <x:c r="T412" s="129" t="n">
        <x:f>'RGS_Ground_Run'!S496</x:f>
        <x:v>0</x:v>
      </x:c>
      <x:c r="U412" s="129" t="n">
        <x:f>'Edge_Run'!R496</x:f>
        <x:v>0</x:v>
      </x:c>
      <x:c r="V412" s="120" t="n">
        <x:f>'RGS_Ground_Run'!W496</x:f>
        <x:v>1</x:v>
      </x:c>
      <x:c r="W412" s="120" t="n">
        <x:f>'Edge_Run'!U496</x:f>
        <x:v>1</x:v>
      </x:c>
      <x:c r="X412" s="120" t="n">
        <x:f>'RGS_Ground_Run'!X496</x:f>
        <x:v>1</x:v>
      </x:c>
      <x:c r="Y412" s="120" t="n">
        <x:f>'Edge_Run'!V496</x:f>
        <x:v>1</x:v>
      </x:c>
      <x:c r="Z412" s="120" t="n">
        <x:f>Y412-X412</x:f>
        <x:v>0</x:v>
      </x:c>
      <x:c r="AA412" s="120" t="n">
        <x:f>1-V412</x:f>
        <x:v>0</x:v>
      </x:c>
      <x:c r="AB412" s="120" t="n">
        <x:f>1-W412</x:f>
        <x:v>0</x:v>
      </x:c>
      <x:c r="AC412" s="120" t="n">
        <x:f>'RGS_Ground_Run'!O496</x:f>
        <x:v>1.2767527353097836</x:v>
      </x:c>
      <x:c r="AD412" s="120" t="n">
        <x:f>'Edge_Run'!D496</x:f>
        <x:v>3.8302582059293506</x:v>
      </x:c>
      <x:c r="AE412" s="120" t="n">
        <x:f>'RGS_Ground_Run'!D496</x:f>
        <x:v>300</x:v>
      </x:c>
      <x:c r="AF412" s="120" t="n">
        <x:f>'Edge_Run'!H496</x:f>
        <x:v>75</x:v>
      </x:c>
    </x:row>
    <x:row r="413">
      <x:c r="A413" s="120" t="n">
        <x:v>5</x:v>
      </x:c>
      <x:c r="B413" s="120" t="n">
        <x:v>12</x:v>
      </x:c>
      <x:c r="C413" s="120" t="n">
        <x:v>412</x:v>
      </x:c>
      <x:c r="D413" s="120" t="n">
        <x:v>1300</x:v>
      </x:c>
      <x:c r="E413" s="120" t="n">
        <x:v>1299</x:v>
      </x:c>
      <x:c r="F413" s="120" t="n">
        <x:v>0</x:v>
      </x:c>
      <x:c r="G413" s="120" t="str">
        <x:v>Normal</x:v>
      </x:c>
      <x:c r="H413" s="120" t="str">
        <x:v>Routine</x:v>
      </x:c>
      <x:c r="I413" s="120" t="n">
        <x:v>1</x:v>
      </x:c>
      <x:c r="J413" s="120" t="str">
        <x:v>CADC0873</x:v>
      </x:c>
      <x:c r="K413" s="120" t="n">
        <x:v>5</x:v>
      </x:c>
      <x:c r="L413" s="120" t="n">
        <x:v>205</x:v>
      </x:c>
      <x:c r="M413" s="120" t="n">
        <x:v>42</x:v>
      </x:c>
      <x:c r="N413" s="127" t="n">
        <x:v>0.6</x:v>
      </x:c>
      <x:c r="O413" s="129" t="n">
        <x:f>'RGS_Ground_Run'!Q497</x:f>
        <x:v>28.854501869681542</x:v>
      </x:c>
      <x:c r="P413" s="129" t="n">
        <x:f>'Edge_Run'!O497</x:f>
        <x:v>20.523505609044776</x:v>
      </x:c>
      <x:c r="Q413" s="129" t="n">
        <x:f>O413-P413</x:f>
        <x:v>8.330996260636766</x:v>
      </x:c>
      <x:c r="R413" s="129" t="n">
        <x:f>'RGS_Ground_Run'!U497</x:f>
        <x:v>0</x:v>
      </x:c>
      <x:c r="S413" s="129" t="n">
        <x:f>'Edge_Run'!S497</x:f>
        <x:v>0</x:v>
      </x:c>
      <x:c r="T413" s="129" t="n">
        <x:f>'RGS_Ground_Run'!S497</x:f>
        <x:v>0</x:v>
      </x:c>
      <x:c r="U413" s="129" t="n">
        <x:f>'Edge_Run'!R497</x:f>
        <x:v>0</x:v>
      </x:c>
      <x:c r="V413" s="120" t="n">
        <x:f>'RGS_Ground_Run'!W497</x:f>
        <x:v>1</x:v>
      </x:c>
      <x:c r="W413" s="120" t="n">
        <x:f>'Edge_Run'!U497</x:f>
        <x:v>1</x:v>
      </x:c>
      <x:c r="X413" s="120" t="n">
        <x:f>'RGS_Ground_Run'!X497</x:f>
        <x:v>1</x:v>
      </x:c>
      <x:c r="Y413" s="120" t="n">
        <x:f>'Edge_Run'!V497</x:f>
        <x:v>1</x:v>
      </x:c>
      <x:c r="Z413" s="120" t="n">
        <x:f>Y413-X413</x:f>
        <x:v>0</x:v>
      </x:c>
      <x:c r="AA413" s="120" t="n">
        <x:f>1-V413</x:f>
        <x:v>0</x:v>
      </x:c>
      <x:c r="AB413" s="120" t="n">
        <x:f>1-W413</x:f>
        <x:v>0</x:v>
      </x:c>
      <x:c r="AC413" s="120" t="n">
        <x:f>'RGS_Ground_Run'!O497</x:f>
        <x:v>4.83450186968159</x:v>
      </x:c>
      <x:c r="AD413" s="120" t="n">
        <x:f>'Edge_Run'!D497</x:f>
        <x:v>14.50350560904477</x:v>
      </x:c>
      <x:c r="AE413" s="120" t="n">
        <x:f>'RGS_Ground_Run'!D497</x:f>
        <x:v>300</x:v>
      </x:c>
      <x:c r="AF413" s="120" t="n">
        <x:f>'Edge_Run'!H497</x:f>
        <x:v>75</x:v>
      </x:c>
    </x:row>
    <x:row r="414">
      <x:c r="A414" s="120" t="n">
        <x:v>5</x:v>
      </x:c>
      <x:c r="B414" s="120" t="n">
        <x:v>13</x:v>
      </x:c>
      <x:c r="C414" s="120" t="n">
        <x:v>413</x:v>
      </x:c>
      <x:c r="D414" s="120" t="n">
        <x:v>1731</x:v>
      </x:c>
      <x:c r="E414" s="120" t="n">
        <x:v>1730</x:v>
      </x:c>
      <x:c r="F414" s="120" t="n">
        <x:v>0</x:v>
      </x:c>
      <x:c r="G414" s="120" t="str">
        <x:v>Normal</x:v>
      </x:c>
      <x:c r="H414" s="120" t="str">
        <x:v>Routine</x:v>
      </x:c>
      <x:c r="I414" s="120" t="n">
        <x:v>1</x:v>
      </x:c>
      <x:c r="J414" s="120" t="str">
        <x:v>CADC0894</x:v>
      </x:c>
      <x:c r="K414" s="120" t="n">
        <x:v>1</x:v>
      </x:c>
      <x:c r="L414" s="120" t="n">
        <x:v>439</x:v>
      </x:c>
      <x:c r="M414" s="120" t="n">
        <x:v>440</x:v>
      </x:c>
      <x:c r="N414" s="127" t="n">
        <x:v>6.285714285714286</x:v>
      </x:c>
      <x:c r="O414" s="129" t="n">
        <x:f>'RGS_Ground_Run'!Q498</x:f>
        <x:v>115.60659077511116</x:v>
      </x:c>
      <x:c r="P414" s="129" t="n">
        <x:f>'Edge_Run'!O498</x:f>
        <x:v>96.15292448494415</x:v>
      </x:c>
      <x:c r="Q414" s="129" t="n">
        <x:f>O414-P414</x:f>
        <x:v>19.453666290167007</x:v>
      </x:c>
      <x:c r="R414" s="129" t="n">
        <x:f>'RGS_Ground_Run'!U498</x:f>
        <x:v>90.13292448494417</x:v>
      </x:c>
      <x:c r="S414" s="129" t="n">
        <x:f>'Edge_Run'!S498</x:f>
        <x:v>85.77192561444326</x:v>
      </x:c>
      <x:c r="T414" s="129" t="n">
        <x:f>'RGS_Ground_Run'!S498</x:f>
        <x:v>90.13292448494417</x:v>
      </x:c>
      <x:c r="U414" s="129" t="n">
        <x:f>'Edge_Run'!R498</x:f>
        <x:v>85.77192561444326</x:v>
      </x:c>
      <x:c r="V414" s="120" t="n">
        <x:f>'RGS_Ground_Run'!W498</x:f>
        <x:v>1</x:v>
      </x:c>
      <x:c r="W414" s="120" t="n">
        <x:f>'Edge_Run'!U498</x:f>
        <x:v>1</x:v>
      </x:c>
      <x:c r="X414" s="120" t="n">
        <x:f>'RGS_Ground_Run'!X498</x:f>
        <x:v>1</x:v>
      </x:c>
      <x:c r="Y414" s="120" t="n">
        <x:f>'Edge_Run'!V498</x:f>
        <x:v>1</x:v>
      </x:c>
      <x:c r="Z414" s="120" t="n">
        <x:f>Y414-X414</x:f>
        <x:v>0</x:v>
      </x:c>
      <x:c r="AA414" s="120" t="n">
        <x:f>1-V414</x:f>
        <x:v>0</x:v>
      </x:c>
      <x:c r="AB414" s="120" t="n">
        <x:f>1-W414</x:f>
        <x:v>0</x:v>
      </x:c>
      <x:c r="AC414" s="120" t="n">
        <x:f>'RGS_Ground_Run'!O498</x:f>
        <x:v>1.4536662901669715</x:v>
      </x:c>
      <x:c r="AD414" s="120" t="n">
        <x:f>'Edge_Run'!D498</x:f>
        <x:v>4.360998870500914</x:v>
      </x:c>
      <x:c r="AE414" s="120" t="n">
        <x:f>'RGS_Ground_Run'!D498</x:f>
        <x:v>300</x:v>
      </x:c>
      <x:c r="AF414" s="120" t="n">
        <x:f>'Edge_Run'!H498</x:f>
        <x:v>75</x:v>
      </x:c>
    </x:row>
    <x:row r="415">
      <x:c r="A415" s="120" t="n">
        <x:v>5</x:v>
      </x:c>
      <x:c r="B415" s="120" t="n">
        <x:v>14</x:v>
      </x:c>
      <x:c r="C415" s="120" t="n">
        <x:v>414</x:v>
      </x:c>
      <x:c r="D415" s="120" t="n">
        <x:v>759</x:v>
      </x:c>
      <x:c r="E415" s="120" t="n">
        <x:v>758</x:v>
      </x:c>
      <x:c r="F415" s="120" t="n">
        <x:v>0</x:v>
      </x:c>
      <x:c r="G415" s="120" t="str">
        <x:v>Normal</x:v>
      </x:c>
      <x:c r="H415" s="120" t="str">
        <x:v>Routine</x:v>
      </x:c>
      <x:c r="I415" s="120" t="n">
        <x:v>1</x:v>
      </x:c>
      <x:c r="J415" s="120" t="str">
        <x:v>CADC0874</x:v>
      </x:c>
      <x:c r="K415" s="120" t="n">
        <x:v>5</x:v>
      </x:c>
      <x:c r="L415" s="120" t="n">
        <x:v>210</x:v>
      </x:c>
      <x:c r="M415" s="120" t="n">
        <x:v>43</x:v>
      </x:c>
      <x:c r="N415" s="127" t="n">
        <x:v>0.6142857142857143</x:v>
      </x:c>
      <x:c r="O415" s="129" t="n">
        <x:f>'RGS_Ground_Run'!Q499</x:f>
        <x:v>113.26573756180005</x:v>
      </x:c>
      <x:c r="P415" s="129" t="n">
        <x:f>'Edge_Run'!O499</x:f>
        <x:v>76.62585402201898</x:v>
      </x:c>
      <x:c r="Q415" s="129" t="n">
        <x:f>O415-P415</x:f>
        <x:v>36.63988353978107</x:v>
      </x:c>
      <x:c r="R415" s="129" t="n">
        <x:f>'RGS_Ground_Run'!U499</x:f>
        <x:v>88.605854022019</x:v>
      </x:c>
      <x:c r="S415" s="129" t="n">
        <x:f>'Edge_Run'!S499</x:f>
        <x:v>68.6862034026758</x:v>
      </x:c>
      <x:c r="T415" s="129" t="n">
        <x:f>'RGS_Ground_Run'!S499</x:f>
        <x:v>0</x:v>
      </x:c>
      <x:c r="U415" s="129" t="n">
        <x:f>'Edge_Run'!R499</x:f>
        <x:v>0</x:v>
      </x:c>
      <x:c r="V415" s="120" t="n">
        <x:f>'RGS_Ground_Run'!W499</x:f>
        <x:v>1</x:v>
      </x:c>
      <x:c r="W415" s="120" t="n">
        <x:f>'Edge_Run'!U499</x:f>
        <x:v>1</x:v>
      </x:c>
      <x:c r="X415" s="120" t="n">
        <x:f>'RGS_Ground_Run'!X499</x:f>
        <x:v>1</x:v>
      </x:c>
      <x:c r="Y415" s="120" t="n">
        <x:f>'Edge_Run'!V499</x:f>
        <x:v>1</x:v>
      </x:c>
      <x:c r="Z415" s="120" t="n">
        <x:f>Y415-X415</x:f>
        <x:v>0</x:v>
      </x:c>
      <x:c r="AA415" s="120" t="n">
        <x:f>1-V415</x:f>
        <x:v>0</x:v>
      </x:c>
      <x:c r="AB415" s="120" t="n">
        <x:f>1-W415</x:f>
        <x:v>0</x:v>
      </x:c>
      <x:c r="AC415" s="120" t="n">
        <x:f>'RGS_Ground_Run'!O499</x:f>
        <x:v>0.6398835397810686</x:v>
      </x:c>
      <x:c r="AD415" s="120" t="n">
        <x:f>'Edge_Run'!D499</x:f>
        <x:v>1.919650619343206</x:v>
      </x:c>
      <x:c r="AE415" s="120" t="n">
        <x:f>'RGS_Ground_Run'!D499</x:f>
        <x:v>300</x:v>
      </x:c>
      <x:c r="AF415" s="120" t="n">
        <x:f>'Edge_Run'!H499</x:f>
        <x:v>75</x:v>
      </x:c>
    </x:row>
    <x:row r="416">
      <x:c r="A416" s="120" t="n">
        <x:v>5</x:v>
      </x:c>
      <x:c r="B416" s="120" t="n">
        <x:v>15</x:v>
      </x:c>
      <x:c r="C416" s="120" t="n">
        <x:v>415</x:v>
      </x:c>
      <x:c r="D416" s="120" t="n">
        <x:v>479</x:v>
      </x:c>
      <x:c r="E416" s="120" t="n">
        <x:v>478</x:v>
      </x:c>
      <x:c r="F416" s="120" t="n">
        <x:v>0</x:v>
      </x:c>
      <x:c r="G416" s="120" t="str">
        <x:v>Normal</x:v>
      </x:c>
      <x:c r="H416" s="120" t="str">
        <x:v>Routine</x:v>
      </x:c>
      <x:c r="I416" s="120" t="n">
        <x:v>0</x:v>
      </x:c>
      <x:c r="J416" s="120" t="str">
        <x:v>CADC0873</x:v>
      </x:c>
      <x:c r="K416" s="120" t="n">
        <x:v>1</x:v>
      </x:c>
      <x:c r="L416" s="120" t="n">
        <x:v>176</x:v>
      </x:c>
      <x:c r="M416" s="120" t="n">
        <x:v>177</x:v>
      </x:c>
      <x:c r="N416" s="127" t="n">
        <x:v>2.5285714285714285</x:v>
      </x:c>
      <x:c r="O416" s="129" t="n">
        <x:f>'RGS_Ground_Run'!Q500</x:f>
        <x:v>66.48676886869862</x:v>
      </x:c>
      <x:c r="P416" s="129" t="n">
        <x:f>'Edge_Run'!O500</x:f>
        <x:v>17.08612196376191</x:v>
      </x:c>
      <x:c r="Q416" s="129" t="n">
        <x:f>O416-P416</x:f>
        <x:v>49.40064690493671</x:v>
      </x:c>
      <x:c r="R416" s="129" t="n">
        <x:f>'RGS_Ground_Run'!U500</x:f>
        <x:v>38.77806154744462</x:v>
      </x:c>
      <x:c r="S416" s="129" t="n">
        <x:f>'Edge_Run'!S500</x:f>
        <x:v>0</x:v>
      </x:c>
      <x:c r="T416" s="129" t="n">
        <x:f>'RGS_Ground_Run'!S500</x:f>
        <x:v>0</x:v>
      </x:c>
      <x:c r="U416" s="129" t="n">
        <x:f>'Edge_Run'!R500</x:f>
        <x:v>0</x:v>
      </x:c>
      <x:c r="V416" s="120" t="n">
        <x:f>'RGS_Ground_Run'!W500</x:f>
        <x:v>1</x:v>
      </x:c>
      <x:c r="W416" s="120" t="n">
        <x:f>'Edge_Run'!U500</x:f>
        <x:v>1</x:v>
      </x:c>
      <x:c r="X416" s="120" t="n">
        <x:f>'RGS_Ground_Run'!X500</x:f>
        <x:v>1</x:v>
      </x:c>
      <x:c r="Y416" s="120" t="n">
        <x:f>'Edge_Run'!V500</x:f>
        <x:v>1</x:v>
      </x:c>
      <x:c r="Z416" s="120" t="n">
        <x:f>Y416-X416</x:f>
        <x:v>0</x:v>
      </x:c>
      <x:c r="AA416" s="120" t="n">
        <x:f>1-V416</x:f>
        <x:v>0</x:v>
      </x:c>
      <x:c r="AB416" s="120" t="n">
        <x:f>1-W416</x:f>
        <x:v>0</x:v>
      </x:c>
      <x:c r="AC416" s="120" t="n">
        <x:f>'RGS_Ground_Run'!O500</x:f>
        <x:v>3.688707321253989</x:v>
      </x:c>
      <x:c r="AD416" s="120" t="n">
        <x:f>'Edge_Run'!D500</x:f>
        <x:v>11.066121963761967</x:v>
      </x:c>
      <x:c r="AE416" s="120" t="n">
        <x:f>'RGS_Ground_Run'!D500</x:f>
        <x:v>300</x:v>
      </x:c>
      <x:c r="AF416" s="120" t="n">
        <x:f>'Edge_Run'!H500</x:f>
        <x:v>75</x:v>
      </x:c>
    </x:row>
    <x:row r="417">
      <x:c r="A417" s="120" t="n">
        <x:v>5</x:v>
      </x:c>
      <x:c r="B417" s="120" t="n">
        <x:v>16</x:v>
      </x:c>
      <x:c r="C417" s="120" t="n">
        <x:v>416</x:v>
      </x:c>
      <x:c r="D417" s="120" t="n">
        <x:v>2077</x:v>
      </x:c>
      <x:c r="E417" s="120" t="n">
        <x:v>2076</x:v>
      </x:c>
      <x:c r="F417" s="120" t="n">
        <x:v>0</x:v>
      </x:c>
      <x:c r="G417" s="120" t="str">
        <x:v>Normal</x:v>
      </x:c>
      <x:c r="H417" s="120" t="str">
        <x:v>Routine</x:v>
      </x:c>
      <x:c r="I417" s="120" t="n">
        <x:v>0</x:v>
      </x:c>
      <x:c r="J417" s="120" t="str">
        <x:v>CADC0872</x:v>
      </x:c>
      <x:c r="K417" s="120" t="n">
        <x:v>5</x:v>
      </x:c>
      <x:c r="L417" s="120" t="n">
        <x:v>75</x:v>
      </x:c>
      <x:c r="M417" s="120" t="n">
        <x:v>16</x:v>
      </x:c>
      <x:c r="N417" s="127" t="n">
        <x:v>0.22857142857142856</x:v>
      </x:c>
      <x:c r="O417" s="129" t="n">
        <x:f>'RGS_Ground_Run'!Q501</x:f>
        <x:v>65.2124390170435</x:v>
      </x:c>
      <x:c r="P417" s="129" t="n">
        <x:f>'Edge_Run'!O501</x:f>
        <x:v>18.78465925193177</x:v>
      </x:c>
      <x:c r="Q417" s="129" t="n">
        <x:f>O417-P417</x:f>
        <x:v>46.42777976511172</x:v>
      </x:c>
      <x:c r="R417" s="129" t="n">
        <x:f>'RGS_Ground_Run'!U501</x:f>
        <x:v>36.93755259973295</x:v>
      </x:c>
      <x:c r="S417" s="129" t="n">
        <x:f>'Edge_Run'!S501</x:f>
        <x:v>0</x:v>
      </x:c>
      <x:c r="T417" s="129" t="n">
        <x:f>'RGS_Ground_Run'!S501</x:f>
        <x:v>0</x:v>
      </x:c>
      <x:c r="U417" s="129" t="n">
        <x:f>'Edge_Run'!R501</x:f>
        <x:v>0</x:v>
      </x:c>
      <x:c r="V417" s="120" t="n">
        <x:f>'RGS_Ground_Run'!W501</x:f>
        <x:v>1</x:v>
      </x:c>
      <x:c r="W417" s="120" t="n">
        <x:f>'Edge_Run'!U501</x:f>
        <x:v>1</x:v>
      </x:c>
      <x:c r="X417" s="120" t="n">
        <x:f>'RGS_Ground_Run'!X501</x:f>
        <x:v>1</x:v>
      </x:c>
      <x:c r="Y417" s="120" t="n">
        <x:f>'Edge_Run'!V501</x:f>
        <x:v>1</x:v>
      </x:c>
      <x:c r="Z417" s="120" t="n">
        <x:f>Y417-X417</x:f>
        <x:v>0</x:v>
      </x:c>
      <x:c r="AA417" s="120" t="n">
        <x:f>1-V417</x:f>
        <x:v>0</x:v>
      </x:c>
      <x:c r="AB417" s="120" t="n">
        <x:f>1-W417</x:f>
        <x:v>0</x:v>
      </x:c>
      <x:c r="AC417" s="120" t="n">
        <x:f>'RGS_Ground_Run'!O501</x:f>
        <x:v>4.25488641731058</x:v>
      </x:c>
      <x:c r="AD417" s="120" t="n">
        <x:f>'Edge_Run'!D501</x:f>
        <x:v>12.76465925193174</x:v>
      </x:c>
      <x:c r="AE417" s="120" t="n">
        <x:f>'RGS_Ground_Run'!D501</x:f>
        <x:v>300</x:v>
      </x:c>
      <x:c r="AF417" s="120" t="n">
        <x:f>'Edge_Run'!H501</x:f>
        <x:v>75</x:v>
      </x:c>
    </x:row>
    <x:row r="418">
      <x:c r="A418" s="120" t="n">
        <x:v>5</x:v>
      </x:c>
      <x:c r="B418" s="120" t="n">
        <x:v>17</x:v>
      </x:c>
      <x:c r="C418" s="120" t="n">
        <x:v>417</x:v>
      </x:c>
      <x:c r="D418" s="120" t="n">
        <x:v>240</x:v>
      </x:c>
      <x:c r="E418" s="120" t="n">
        <x:v>239</x:v>
      </x:c>
      <x:c r="F418" s="120" t="n">
        <x:v>1</x:v>
      </x:c>
      <x:c r="G418" s="120" t="str">
        <x:v>Anomalous</x:v>
      </x:c>
      <x:c r="H418" s="120" t="str">
        <x:v>Priority</x:v>
      </x:c>
      <x:c r="I418" s="120" t="n">
        <x:v>0</x:v>
      </x:c>
      <x:c r="J418" s="120" t="str">
        <x:v>CADC0874</x:v>
      </x:c>
      <x:c r="K418" s="120" t="n">
        <x:v>1</x:v>
      </x:c>
      <x:c r="L418" s="120" t="n">
        <x:v>444</x:v>
      </x:c>
      <x:c r="M418" s="120" t="n">
        <x:v>445</x:v>
      </x:c>
      <x:c r="N418" s="127" t="n">
        <x:v>6.357142857142857</x:v>
      </x:c>
      <x:c r="O418" s="129" t="n">
        <x:f>'RGS_Ground_Run'!Q502</x:f>
        <x:v>29.52358885958563</x:v>
      </x:c>
      <x:c r="P418" s="129" t="n">
        <x:f>'Edge_Run'!O502</x:f>
        <x:v>22.53076657875681</x:v>
      </x:c>
      <x:c r="Q418" s="129" t="n">
        <x:f>O418-P418</x:f>
        <x:v>6.992822280828818</x:v>
      </x:c>
      <x:c r="R418" s="129" t="n">
        <x:f>'RGS_Ground_Run'!U502</x:f>
        <x:v>0</x:v>
      </x:c>
      <x:c r="S418" s="129" t="n">
        <x:f>'Edge_Run'!S502</x:f>
        <x:v>0</x:v>
      </x:c>
      <x:c r="T418" s="129" t="n">
        <x:f>'RGS_Ground_Run'!S502</x:f>
        <x:v>0</x:v>
      </x:c>
      <x:c r="U418" s="129" t="n">
        <x:f>'Edge_Run'!R502</x:f>
        <x:v>0</x:v>
      </x:c>
      <x:c r="V418" s="120" t="n">
        <x:f>'RGS_Ground_Run'!W502</x:f>
        <x:v>1</x:v>
      </x:c>
      <x:c r="W418" s="120" t="n">
        <x:f>'Edge_Run'!U502</x:f>
        <x:v>1</x:v>
      </x:c>
      <x:c r="X418" s="120" t="n">
        <x:f>'RGS_Ground_Run'!X502</x:f>
        <x:v>1</x:v>
      </x:c>
      <x:c r="Y418" s="120" t="n">
        <x:f>'Edge_Run'!V502</x:f>
        <x:v>1</x:v>
      </x:c>
      <x:c r="Z418" s="120" t="n">
        <x:f>Y418-X418</x:f>
        <x:v>0</x:v>
      </x:c>
      <x:c r="AA418" s="120" t="n">
        <x:f>1-V418</x:f>
        <x:v>0</x:v>
      </x:c>
      <x:c r="AB418" s="120" t="n">
        <x:f>1-W418</x:f>
        <x:v>0</x:v>
      </x:c>
      <x:c r="AC418" s="120" t="n">
        <x:f>'RGS_Ground_Run'!O502</x:f>
        <x:v>5.503588859585605</x:v>
      </x:c>
      <x:c r="AD418" s="120" t="n">
        <x:f>'Edge_Run'!D502</x:f>
        <x:v>16.510766578756815</x:v>
      </x:c>
      <x:c r="AE418" s="120" t="n">
        <x:f>'RGS_Ground_Run'!D502</x:f>
        <x:v>300</x:v>
      </x:c>
      <x:c r="AF418" s="120" t="n">
        <x:f>'Edge_Run'!H502</x:f>
        <x:v>75</x:v>
      </x:c>
    </x:row>
    <x:row r="419">
      <x:c r="A419" s="120" t="n">
        <x:v>5</x:v>
      </x:c>
      <x:c r="B419" s="120" t="n">
        <x:v>18</x:v>
      </x:c>
      <x:c r="C419" s="120" t="n">
        <x:v>418</x:v>
      </x:c>
      <x:c r="D419" s="120" t="n">
        <x:v>1030</x:v>
      </x:c>
      <x:c r="E419" s="120" t="n">
        <x:v>1029</x:v>
      </x:c>
      <x:c r="F419" s="120" t="n">
        <x:v>0</x:v>
      </x:c>
      <x:c r="G419" s="120" t="str">
        <x:v>Normal</x:v>
      </x:c>
      <x:c r="H419" s="120" t="str">
        <x:v>Routine</x:v>
      </x:c>
      <x:c r="I419" s="120" t="n">
        <x:v>1</x:v>
      </x:c>
      <x:c r="J419" s="120" t="str">
        <x:v>CADC0873</x:v>
      </x:c>
      <x:c r="K419" s="120" t="n">
        <x:v>5</x:v>
      </x:c>
      <x:c r="L419" s="120" t="n">
        <x:v>1070</x:v>
      </x:c>
      <x:c r="M419" s="120" t="n">
        <x:v>215</x:v>
      </x:c>
      <x:c r="N419" s="127" t="n">
        <x:v>3.0714285714285716</x:v>
      </x:c>
      <x:c r="O419" s="129" t="n">
        <x:f>'RGS_Ground_Run'!Q503</x:f>
        <x:v>25.657264666837136</x:v>
      </x:c>
      <x:c r="P419" s="129" t="n">
        <x:f>'Edge_Run'!O503</x:f>
        <x:v>10.931794000511559</x:v>
      </x:c>
      <x:c r="Q419" s="129" t="n">
        <x:f>O419-P419</x:f>
        <x:v>14.725470666325577</x:v>
      </x:c>
      <x:c r="R419" s="129" t="n">
        <x:f>'RGS_Ground_Run'!U503</x:f>
        <x:v>0</x:v>
      </x:c>
      <x:c r="S419" s="129" t="n">
        <x:f>'Edge_Run'!S503</x:f>
        <x:v>0</x:v>
      </x:c>
      <x:c r="T419" s="129" t="n">
        <x:f>'RGS_Ground_Run'!S503</x:f>
        <x:v>0</x:v>
      </x:c>
      <x:c r="U419" s="129" t="n">
        <x:f>'Edge_Run'!R503</x:f>
        <x:v>0</x:v>
      </x:c>
      <x:c r="V419" s="120" t="n">
        <x:f>'RGS_Ground_Run'!W503</x:f>
        <x:v>1</x:v>
      </x:c>
      <x:c r="W419" s="120" t="n">
        <x:f>'Edge_Run'!U503</x:f>
        <x:v>1</x:v>
      </x:c>
      <x:c r="X419" s="120" t="n">
        <x:f>'RGS_Ground_Run'!X503</x:f>
        <x:v>1</x:v>
      </x:c>
      <x:c r="Y419" s="120" t="n">
        <x:f>'Edge_Run'!V503</x:f>
        <x:v>1</x:v>
      </x:c>
      <x:c r="Z419" s="120" t="n">
        <x:f>Y419-X419</x:f>
        <x:v>0</x:v>
      </x:c>
      <x:c r="AA419" s="120" t="n">
        <x:f>1-V419</x:f>
        <x:v>0</x:v>
      </x:c>
      <x:c r="AB419" s="120" t="n">
        <x:f>1-W419</x:f>
        <x:v>0</x:v>
      </x:c>
      <x:c r="AC419" s="120" t="n">
        <x:f>'RGS_Ground_Run'!O503</x:f>
        <x:v>1.6372646668371849</x:v>
      </x:c>
      <x:c r="AD419" s="120" t="n">
        <x:f>'Edge_Run'!D503</x:f>
        <x:v>4.911794000511555</x:v>
      </x:c>
      <x:c r="AE419" s="120" t="n">
        <x:f>'RGS_Ground_Run'!D503</x:f>
        <x:v>300</x:v>
      </x:c>
      <x:c r="AF419" s="120" t="n">
        <x:f>'Edge_Run'!H503</x:f>
        <x:v>75</x:v>
      </x:c>
    </x:row>
    <x:row r="420">
      <x:c r="A420" s="120" t="n">
        <x:v>5</x:v>
      </x:c>
      <x:c r="B420" s="120" t="n">
        <x:v>19</x:v>
      </x:c>
      <x:c r="C420" s="120" t="n">
        <x:v>419</x:v>
      </x:c>
      <x:c r="D420" s="120" t="n">
        <x:v>1096</x:v>
      </x:c>
      <x:c r="E420" s="120" t="n">
        <x:v>1095</x:v>
      </x:c>
      <x:c r="F420" s="120" t="n">
        <x:v>0</x:v>
      </x:c>
      <x:c r="G420" s="120" t="str">
        <x:v>Normal</x:v>
      </x:c>
      <x:c r="H420" s="120" t="str">
        <x:v>Routine</x:v>
      </x:c>
      <x:c r="I420" s="120" t="n">
        <x:v>1</x:v>
      </x:c>
      <x:c r="J420" s="120" t="str">
        <x:v>CADC0894</x:v>
      </x:c>
      <x:c r="K420" s="120" t="n">
        <x:v>5</x:v>
      </x:c>
      <x:c r="L420" s="120" t="n">
        <x:v>302</x:v>
      </x:c>
      <x:c r="M420" s="120" t="n">
        <x:v>61</x:v>
      </x:c>
      <x:c r="N420" s="127" t="n">
        <x:v>0.8714285714285714</x:v>
      </x:c>
      <x:c r="O420" s="129" t="n">
        <x:f>'RGS_Ground_Run'!Q504</x:f>
        <x:v>26.06451313745049</x:v>
      </x:c>
      <x:c r="P420" s="129" t="n">
        <x:f>'Edge_Run'!O504</x:f>
        <x:v>12.153539412351392</x:v>
      </x:c>
      <x:c r="Q420" s="129" t="n">
        <x:f>O420-P420</x:f>
        <x:v>13.910973725099097</x:v>
      </x:c>
      <x:c r="R420" s="129" t="n">
        <x:f>'RGS_Ground_Run'!U504</x:f>
        <x:v>0</x:v>
      </x:c>
      <x:c r="S420" s="129" t="n">
        <x:f>'Edge_Run'!S504</x:f>
        <x:v>0</x:v>
      </x:c>
      <x:c r="T420" s="129" t="n">
        <x:f>'RGS_Ground_Run'!S504</x:f>
        <x:v>0</x:v>
      </x:c>
      <x:c r="U420" s="129" t="n">
        <x:f>'Edge_Run'!R504</x:f>
        <x:v>0</x:v>
      </x:c>
      <x:c r="V420" s="120" t="n">
        <x:f>'RGS_Ground_Run'!W504</x:f>
        <x:v>1</x:v>
      </x:c>
      <x:c r="W420" s="120" t="n">
        <x:f>'Edge_Run'!U504</x:f>
        <x:v>1</x:v>
      </x:c>
      <x:c r="X420" s="120" t="n">
        <x:f>'RGS_Ground_Run'!X504</x:f>
        <x:v>1</x:v>
      </x:c>
      <x:c r="Y420" s="120" t="n">
        <x:f>'Edge_Run'!V504</x:f>
        <x:v>1</x:v>
      </x:c>
      <x:c r="Z420" s="120" t="n">
        <x:f>Y420-X420</x:f>
        <x:v>0</x:v>
      </x:c>
      <x:c r="AA420" s="120" t="n">
        <x:f>1-V420</x:f>
        <x:v>0</x:v>
      </x:c>
      <x:c r="AB420" s="120" t="n">
        <x:f>1-W420</x:f>
        <x:v>0</x:v>
      </x:c>
      <x:c r="AC420" s="120" t="n">
        <x:f>'RGS_Ground_Run'!O504</x:f>
        <x:v>2.044513137450479</x:v>
      </x:c>
      <x:c r="AD420" s="120" t="n">
        <x:f>'Edge_Run'!D504</x:f>
        <x:v>6.133539412351436</x:v>
      </x:c>
      <x:c r="AE420" s="120" t="n">
        <x:f>'RGS_Ground_Run'!D504</x:f>
        <x:v>300</x:v>
      </x:c>
      <x:c r="AF420" s="120" t="n">
        <x:f>'Edge_Run'!H504</x:f>
        <x:v>75</x:v>
      </x:c>
    </x:row>
    <x:row r="421">
      <x:c r="A421" s="120" t="n">
        <x:v>5</x:v>
      </x:c>
      <x:c r="B421" s="120" t="n">
        <x:v>20</x:v>
      </x:c>
      <x:c r="C421" s="120" t="n">
        <x:v>420</x:v>
      </x:c>
      <x:c r="D421" s="120" t="n">
        <x:v>1410</x:v>
      </x:c>
      <x:c r="E421" s="120" t="n">
        <x:v>1409</x:v>
      </x:c>
      <x:c r="F421" s="120" t="n">
        <x:v>0</x:v>
      </x:c>
      <x:c r="G421" s="120" t="str">
        <x:v>Normal</x:v>
      </x:c>
      <x:c r="H421" s="120" t="str">
        <x:v>Routine</x:v>
      </x:c>
      <x:c r="I421" s="120" t="n">
        <x:v>1</x:v>
      </x:c>
      <x:c r="J421" s="120" t="str">
        <x:v>CADC0873</x:v>
      </x:c>
      <x:c r="K421" s="120" t="n">
        <x:v>5</x:v>
      </x:c>
      <x:c r="L421" s="120" t="n">
        <x:v>65</x:v>
      </x:c>
      <x:c r="M421" s="120" t="n">
        <x:v>14</x:v>
      </x:c>
      <x:c r="N421" s="127" t="n">
        <x:v>0.2</x:v>
      </x:c>
      <x:c r="O421" s="129" t="n">
        <x:f>'RGS_Ground_Run'!Q505</x:f>
        <x:v>31.652134933276784</x:v>
      </x:c>
      <x:c r="P421" s="129" t="n">
        <x:f>'Edge_Run'!O505</x:f>
        <x:v>28.916404799830616</x:v>
      </x:c>
      <x:c r="Q421" s="129" t="n">
        <x:f>O421-P421</x:f>
        <x:v>2.735730133446168</x:v>
      </x:c>
      <x:c r="R421" s="129" t="n">
        <x:f>'RGS_Ground_Run'!U505</x:f>
        <x:v>0</x:v>
      </x:c>
      <x:c r="S421" s="129" t="n">
        <x:f>'Edge_Run'!S505</x:f>
        <x:v>0</x:v>
      </x:c>
      <x:c r="T421" s="129" t="n">
        <x:f>'RGS_Ground_Run'!S505</x:f>
        <x:v>0</x:v>
      </x:c>
      <x:c r="U421" s="129" t="n">
        <x:f>'Edge_Run'!R505</x:f>
        <x:v>0</x:v>
      </x:c>
      <x:c r="V421" s="120" t="n">
        <x:f>'RGS_Ground_Run'!W505</x:f>
        <x:v>1</x:v>
      </x:c>
      <x:c r="W421" s="120" t="n">
        <x:f>'Edge_Run'!U505</x:f>
        <x:v>1</x:v>
      </x:c>
      <x:c r="X421" s="120" t="n">
        <x:f>'RGS_Ground_Run'!X505</x:f>
        <x:v>1</x:v>
      </x:c>
      <x:c r="Y421" s="120" t="n">
        <x:f>'Edge_Run'!V505</x:f>
        <x:v>1</x:v>
      </x:c>
      <x:c r="Z421" s="120" t="n">
        <x:f>Y421-X421</x:f>
        <x:v>0</x:v>
      </x:c>
      <x:c r="AA421" s="120" t="n">
        <x:f>1-V421</x:f>
        <x:v>0</x:v>
      </x:c>
      <x:c r="AB421" s="120" t="n">
        <x:f>1-W421</x:f>
        <x:v>0</x:v>
      </x:c>
      <x:c r="AC421" s="120" t="n">
        <x:f>'RGS_Ground_Run'!O505</x:f>
        <x:v>7.6321349332769</x:v>
      </x:c>
      <x:c r="AD421" s="120" t="n">
        <x:f>'Edge_Run'!D505</x:f>
        <x:v>22.896404799830698</x:v>
      </x:c>
      <x:c r="AE421" s="120" t="n">
        <x:f>'RGS_Ground_Run'!D505</x:f>
        <x:v>300</x:v>
      </x:c>
      <x:c r="AF421" s="120" t="n">
        <x:f>'Edge_Run'!H505</x:f>
        <x:v>75</x:v>
      </x:c>
    </x:row>
    <x:row r="422">
      <x:c r="A422" s="120" t="n">
        <x:v>5</x:v>
      </x:c>
      <x:c r="B422" s="120" t="n">
        <x:v>21</x:v>
      </x:c>
      <x:c r="C422" s="120" t="n">
        <x:v>421</x:v>
      </x:c>
      <x:c r="D422" s="120" t="n">
        <x:v>2022</x:v>
      </x:c>
      <x:c r="E422" s="120" t="n">
        <x:v>2021</x:v>
      </x:c>
      <x:c r="F422" s="120" t="n">
        <x:v>0</x:v>
      </x:c>
      <x:c r="G422" s="120" t="str">
        <x:v>Normal</x:v>
      </x:c>
      <x:c r="H422" s="120" t="str">
        <x:v>Routine</x:v>
      </x:c>
      <x:c r="I422" s="120" t="n">
        <x:v>1</x:v>
      </x:c>
      <x:c r="J422" s="120" t="str">
        <x:v>CADC0872</x:v>
      </x:c>
      <x:c r="K422" s="120" t="n">
        <x:v>5</x:v>
      </x:c>
      <x:c r="L422" s="120" t="n">
        <x:v>227</x:v>
      </x:c>
      <x:c r="M422" s="120" t="n">
        <x:v>47</x:v>
      </x:c>
      <x:c r="N422" s="127" t="n">
        <x:v>0.6714285714285714</x:v>
      </x:c>
      <x:c r="O422" s="129" t="n">
        <x:f>'RGS_Ground_Run'!Q506</x:f>
        <x:v>25.530480736249956</x:v>
      </x:c>
      <x:c r="P422" s="129" t="n">
        <x:f>'Edge_Run'!O506</x:f>
        <x:v>10.551442208750132</x:v>
      </x:c>
      <x:c r="Q422" s="129" t="n">
        <x:f>O422-P422</x:f>
        <x:v>14.979038527499824</x:v>
      </x:c>
      <x:c r="R422" s="129" t="n">
        <x:f>'RGS_Ground_Run'!U506</x:f>
        <x:v>0</x:v>
      </x:c>
      <x:c r="S422" s="129" t="n">
        <x:f>'Edge_Run'!S506</x:f>
        <x:v>0</x:v>
      </x:c>
      <x:c r="T422" s="129" t="n">
        <x:f>'RGS_Ground_Run'!S506</x:f>
        <x:v>0</x:v>
      </x:c>
      <x:c r="U422" s="129" t="n">
        <x:f>'Edge_Run'!R506</x:f>
        <x:v>0</x:v>
      </x:c>
      <x:c r="V422" s="120" t="n">
        <x:f>'RGS_Ground_Run'!W506</x:f>
        <x:v>1</x:v>
      </x:c>
      <x:c r="W422" s="120" t="n">
        <x:f>'Edge_Run'!U506</x:f>
        <x:v>1</x:v>
      </x:c>
      <x:c r="X422" s="120" t="n">
        <x:f>'RGS_Ground_Run'!X506</x:f>
        <x:v>1</x:v>
      </x:c>
      <x:c r="Y422" s="120" t="n">
        <x:f>'Edge_Run'!V506</x:f>
        <x:v>1</x:v>
      </x:c>
      <x:c r="Z422" s="120" t="n">
        <x:f>Y422-X422</x:f>
        <x:v>0</x:v>
      </x:c>
      <x:c r="AA422" s="120" t="n">
        <x:f>1-V422</x:f>
        <x:v>0</x:v>
      </x:c>
      <x:c r="AB422" s="120" t="n">
        <x:f>1-W422</x:f>
        <x:v>0</x:v>
      </x:c>
      <x:c r="AC422" s="120" t="n">
        <x:f>'RGS_Ground_Run'!O506</x:f>
        <x:v>1.5104807362500512</x:v>
      </x:c>
      <x:c r="AD422" s="120" t="n">
        <x:f>'Edge_Run'!D506</x:f>
        <x:v>4.531442208750153</x:v>
      </x:c>
      <x:c r="AE422" s="120" t="n">
        <x:f>'RGS_Ground_Run'!D506</x:f>
        <x:v>300</x:v>
      </x:c>
      <x:c r="AF422" s="120" t="n">
        <x:f>'Edge_Run'!H506</x:f>
        <x:v>75</x:v>
      </x:c>
    </x:row>
    <x:row r="423">
      <x:c r="A423" s="120" t="n">
        <x:v>5</x:v>
      </x:c>
      <x:c r="B423" s="120" t="n">
        <x:v>22</x:v>
      </x:c>
      <x:c r="C423" s="120" t="n">
        <x:v>422</x:v>
      </x:c>
      <x:c r="D423" s="120" t="n">
        <x:v>446</x:v>
      </x:c>
      <x:c r="E423" s="120" t="n">
        <x:v>445</x:v>
      </x:c>
      <x:c r="F423" s="120" t="n">
        <x:v>0</x:v>
      </x:c>
      <x:c r="G423" s="120" t="str">
        <x:v>Normal</x:v>
      </x:c>
      <x:c r="H423" s="120" t="str">
        <x:v>Routine</x:v>
      </x:c>
      <x:c r="I423" s="120" t="n">
        <x:v>1</x:v>
      </x:c>
      <x:c r="J423" s="120" t="str">
        <x:v>CADC0873</x:v>
      </x:c>
      <x:c r="K423" s="120" t="n">
        <x:v>1</x:v>
      </x:c>
      <x:c r="L423" s="120" t="n">
        <x:v>254</x:v>
      </x:c>
      <x:c r="M423" s="120" t="n">
        <x:v>255</x:v>
      </x:c>
      <x:c r="N423" s="127" t="n">
        <x:v>3.642857142857143</x:v>
      </x:c>
      <x:c r="O423" s="129" t="n">
        <x:f>'RGS_Ground_Run'!Q507</x:f>
        <x:v>36.50790972003756</x:v>
      </x:c>
      <x:c r="P423" s="129" t="n">
        <x:f>'Edge_Run'!O507</x:f>
        <x:v>152.16916771855153</x:v>
      </x:c>
      <x:c r="Q423" s="129" t="n">
        <x:f>O423-P423</x:f>
        <x:v>-115.66125799851397</x:v>
      </x:c>
      <x:c r="R423" s="129" t="n">
        <x:f>'RGS_Ground_Run'!U507</x:f>
        <x:v>0</x:v>
      </x:c>
      <x:c r="S423" s="129" t="n">
        <x:f>'Edge_Run'!S507</x:f>
        <x:v>108.68543855843882</x:v>
      </x:c>
      <x:c r="T423" s="129" t="n">
        <x:f>'RGS_Ground_Run'!S507</x:f>
        <x:v>0</x:v>
      </x:c>
      <x:c r="U423" s="129" t="n">
        <x:f>'Edge_Run'!R507</x:f>
        <x:v>108.68543855843882</x:v>
      </x:c>
      <x:c r="V423" s="120" t="n">
        <x:f>'RGS_Ground_Run'!W507</x:f>
        <x:v>1</x:v>
      </x:c>
      <x:c r="W423" s="120" t="n">
        <x:f>'Edge_Run'!U507</x:f>
        <x:v>1</x:v>
      </x:c>
      <x:c r="X423" s="120" t="n">
        <x:f>'RGS_Ground_Run'!X507</x:f>
        <x:v>1</x:v>
      </x:c>
      <x:c r="Y423" s="120" t="n">
        <x:f>'Edge_Run'!V507</x:f>
        <x:v>0</x:v>
      </x:c>
      <x:c r="Z423" s="120" t="n">
        <x:f>Y423-X423</x:f>
        <x:v>-1</x:v>
      </x:c>
      <x:c r="AA423" s="120" t="n">
        <x:f>1-V423</x:f>
        <x:v>0</x:v>
      </x:c>
      <x:c r="AB423" s="120" t="n">
        <x:f>1-W423</x:f>
        <x:v>0</x:v>
      </x:c>
      <x:c r="AC423" s="120" t="n">
        <x:f>'RGS_Ground_Run'!O507</x:f>
        <x:v>12.487909720037587</x:v>
      </x:c>
      <x:c r="AD423" s="120" t="n">
        <x:f>'Edge_Run'!D507</x:f>
        <x:v>37.46372916011276</x:v>
      </x:c>
      <x:c r="AE423" s="120" t="n">
        <x:f>'RGS_Ground_Run'!D507</x:f>
        <x:v>300</x:v>
      </x:c>
      <x:c r="AF423" s="120" t="n">
        <x:f>'Edge_Run'!H507</x:f>
        <x:v>75</x:v>
      </x:c>
    </x:row>
    <x:row r="424">
      <x:c r="A424" s="120" t="n">
        <x:v>5</x:v>
      </x:c>
      <x:c r="B424" s="120" t="n">
        <x:v>23</x:v>
      </x:c>
      <x:c r="C424" s="120" t="n">
        <x:v>423</x:v>
      </x:c>
      <x:c r="D424" s="120" t="n">
        <x:v>1997</x:v>
      </x:c>
      <x:c r="E424" s="120" t="n">
        <x:v>1996</x:v>
      </x:c>
      <x:c r="F424" s="120" t="n">
        <x:v>1</x:v>
      </x:c>
      <x:c r="G424" s="120" t="str">
        <x:v>Anomalous</x:v>
      </x:c>
      <x:c r="H424" s="120" t="str">
        <x:v>Priority</x:v>
      </x:c>
      <x:c r="I424" s="120" t="n">
        <x:v>0</x:v>
      </x:c>
      <x:c r="J424" s="120" t="str">
        <x:v>CADC0872</x:v>
      </x:c>
      <x:c r="K424" s="120" t="n">
        <x:v>5</x:v>
      </x:c>
      <x:c r="L424" s="120" t="n">
        <x:v>205</x:v>
      </x:c>
      <x:c r="M424" s="120" t="n">
        <x:v>42</x:v>
      </x:c>
      <x:c r="N424" s="127" t="n">
        <x:v>0.6</x:v>
      </x:c>
      <x:c r="O424" s="129" t="n">
        <x:f>'RGS_Ground_Run'!Q508</x:f>
        <x:v>158.29334907192697</x:v>
      </x:c>
      <x:c r="P424" s="129" t="n">
        <x:f>'Edge_Run'!O508</x:f>
        <x:v>144.79083022935038</x:v>
      </x:c>
      <x:c r="Q424" s="129" t="n">
        <x:f>O424-P424</x:f>
        <x:v>13.502518842576592</x:v>
      </x:c>
      <x:c r="R424" s="129" t="n">
        <x:f>'RGS_Ground_Run'!U508</x:f>
        <x:v>132.7508302293504</x:v>
      </x:c>
      <x:c r="S424" s="129" t="n">
        <x:f>'Edge_Run'!S508</x:f>
        <x:v>134.20327370162067</x:v>
      </x:c>
      <x:c r="T424" s="129" t="n">
        <x:f>'RGS_Ground_Run'!S508</x:f>
        <x:v>122.12916771855157</x:v>
      </x:c>
      <x:c r="U424" s="129" t="n">
        <x:f>'Edge_Run'!R508</x:f>
        <x:v>0</x:v>
      </x:c>
      <x:c r="V424" s="120" t="n">
        <x:f>'RGS_Ground_Run'!W508</x:f>
        <x:v>1</x:v>
      </x:c>
      <x:c r="W424" s="120" t="n">
        <x:f>'Edge_Run'!U508</x:f>
        <x:v>1</x:v>
      </x:c>
      <x:c r="X424" s="120" t="n">
        <x:f>'RGS_Ground_Run'!X508</x:f>
        <x:v>0</x:v>
      </x:c>
      <x:c r="Y424" s="120" t="n">
        <x:f>'Edge_Run'!V508</x:f>
        <x:v>0</x:v>
      </x:c>
      <x:c r="Z424" s="120" t="n">
        <x:f>Y424-X424</x:f>
        <x:v>0</x:v>
      </x:c>
      <x:c r="AA424" s="120" t="n">
        <x:f>1-V424</x:f>
        <x:v>0</x:v>
      </x:c>
      <x:c r="AB424" s="120" t="n">
        <x:f>1-W424</x:f>
        <x:v>0</x:v>
      </x:c>
      <x:c r="AC424" s="120" t="n">
        <x:f>'RGS_Ground_Run'!O508</x:f>
        <x:v>1.5225188425765839</x:v>
      </x:c>
      <x:c r="AD424" s="120" t="n">
        <x:f>'Edge_Run'!D508</x:f>
        <x:v>4.567556527729751</x:v>
      </x:c>
      <x:c r="AE424" s="120" t="n">
        <x:f>'RGS_Ground_Run'!D508</x:f>
        <x:v>300</x:v>
      </x:c>
      <x:c r="AF424" s="120" t="n">
        <x:f>'Edge_Run'!H508</x:f>
        <x:v>75</x:v>
      </x:c>
    </x:row>
    <x:row r="425">
      <x:c r="A425" s="120" t="n">
        <x:v>5</x:v>
      </x:c>
      <x:c r="B425" s="120" t="n">
        <x:v>24</x:v>
      </x:c>
      <x:c r="C425" s="120" t="n">
        <x:v>424</x:v>
      </x:c>
      <x:c r="D425" s="120" t="n">
        <x:v>41</x:v>
      </x:c>
      <x:c r="E425" s="120" t="n">
        <x:v>40</x:v>
      </x:c>
      <x:c r="F425" s="120" t="n">
        <x:v>0</x:v>
      </x:c>
      <x:c r="G425" s="120" t="str">
        <x:v>Normal</x:v>
      </x:c>
      <x:c r="H425" s="120" t="str">
        <x:v>Routine</x:v>
      </x:c>
      <x:c r="I425" s="120" t="n">
        <x:v>1</x:v>
      </x:c>
      <x:c r="J425" s="120" t="str">
        <x:v>CADC0872</x:v>
      </x:c>
      <x:c r="K425" s="120" t="n">
        <x:v>1</x:v>
      </x:c>
      <x:c r="L425" s="120" t="n">
        <x:v>181</x:v>
      </x:c>
      <x:c r="M425" s="120" t="n">
        <x:v>182</x:v>
      </x:c>
      <x:c r="N425" s="127" t="n">
        <x:v>2.6</x:v>
      </x:c>
      <x:c r="O425" s="129" t="n">
        <x:f>'RGS_Ground_Run'!Q509</x:f>
        <x:v>132.32229483412766</x:v>
      </x:c>
      <x:c r="P425" s="129" t="n">
        <x:f>'Edge_Run'!O509</x:f>
        <x:v>98.90363373591958</x:v>
      </x:c>
      <x:c r="Q425" s="129" t="n">
        <x:f>O425-P425</x:f>
        <x:v>33.41866109820808</x:v>
      </x:c>
      <x:c r="R425" s="129" t="n">
        <x:f>'RGS_Ground_Run'!U509</x:f>
        <x:v>104.86363373591962</x:v>
      </x:c>
      <x:c r="S425" s="129" t="n">
        <x:f>'Edge_Run'!S509</x:f>
        <x:v>82.56765044129565</x:v>
      </x:c>
      <x:c r="T425" s="129" t="n">
        <x:f>'RGS_Ground_Run'!S509</x:f>
        <x:v>0</x:v>
      </x:c>
      <x:c r="U425" s="129" t="n">
        <x:f>'Edge_Run'!R509</x:f>
        <x:v>0</x:v>
      </x:c>
      <x:c r="V425" s="120" t="n">
        <x:f>'RGS_Ground_Run'!W509</x:f>
        <x:v>1</x:v>
      </x:c>
      <x:c r="W425" s="120" t="n">
        <x:f>'Edge_Run'!U509</x:f>
        <x:v>1</x:v>
      </x:c>
      <x:c r="X425" s="120" t="n">
        <x:f>'RGS_Ground_Run'!X509</x:f>
        <x:v>0</x:v>
      </x:c>
      <x:c r="Y425" s="120" t="n">
        <x:f>'Edge_Run'!V509</x:f>
        <x:v>1</x:v>
      </x:c>
      <x:c r="Z425" s="120" t="n">
        <x:f>Y425-X425</x:f>
        <x:v>1</x:v>
      </x:c>
      <x:c r="AA425" s="120" t="n">
        <x:f>1-V425</x:f>
        <x:v>0</x:v>
      </x:c>
      <x:c r="AB425" s="120" t="n">
        <x:f>1-W425</x:f>
        <x:v>0</x:v>
      </x:c>
      <x:c r="AC425" s="120" t="n">
        <x:f>'RGS_Ground_Run'!O509</x:f>
        <x:v>3.438661098207994</x:v>
      </x:c>
      <x:c r="AD425" s="120" t="n">
        <x:f>'Edge_Run'!D509</x:f>
        <x:v>10.315983294623981</x:v>
      </x:c>
      <x:c r="AE425" s="120" t="n">
        <x:f>'RGS_Ground_Run'!D509</x:f>
        <x:v>300</x:v>
      </x:c>
      <x:c r="AF425" s="120" t="n">
        <x:f>'Edge_Run'!H509</x:f>
        <x:v>75</x:v>
      </x:c>
    </x:row>
    <x:row r="426">
      <x:c r="A426" s="120" t="n">
        <x:v>5</x:v>
      </x:c>
      <x:c r="B426" s="120" t="n">
        <x:v>25</x:v>
      </x:c>
      <x:c r="C426" s="120" t="n">
        <x:v>425</x:v>
      </x:c>
      <x:c r="D426" s="120" t="n">
        <x:v>1124</x:v>
      </x:c>
      <x:c r="E426" s="120" t="n">
        <x:v>1123</x:v>
      </x:c>
      <x:c r="F426" s="120" t="n">
        <x:v>0</x:v>
      </x:c>
      <x:c r="G426" s="120" t="str">
        <x:v>Normal</x:v>
      </x:c>
      <x:c r="H426" s="120" t="str">
        <x:v>Routine</x:v>
      </x:c>
      <x:c r="I426" s="120" t="n">
        <x:v>0</x:v>
      </x:c>
      <x:c r="J426" s="120" t="str">
        <x:v>CADC0894</x:v>
      </x:c>
      <x:c r="K426" s="120" t="n">
        <x:v>5</x:v>
      </x:c>
      <x:c r="L426" s="120" t="n">
        <x:v>220</x:v>
      </x:c>
      <x:c r="M426" s="120" t="n">
        <x:v>45</x:v>
      </x:c>
      <x:c r="N426" s="127" t="n">
        <x:v>0.6428571428571429</x:v>
      </x:c>
      <x:c r="O426" s="129" t="n">
        <x:f>'RGS_Ground_Run'!Q510</x:f>
        <x:v>139.86189680636312</x:v>
      </x:c>
      <x:c r="P426" s="129" t="n">
        <x:f>'Edge_Run'!O510</x:f>
        <x:v>88.82857827530506</x:v>
      </x:c>
      <x:c r="Q426" s="129" t="n">
        <x:f>O426-P426</x:f>
        <x:v>51.03331853105806</x:v>
      </x:c>
      <x:c r="R426" s="129" t="n">
        <x:f>'RGS_Ground_Run'!U510</x:f>
        <x:v>112.7885782753051</x:v>
      </x:c>
      <x:c r="S426" s="129" t="n">
        <x:f>'Edge_Run'!S510</x:f>
        <x:v>73.64862268213074</x:v>
      </x:c>
      <x:c r="T426" s="129" t="n">
        <x:f>'RGS_Ground_Run'!S510</x:f>
        <x:v>0</x:v>
      </x:c>
      <x:c r="U426" s="129" t="n">
        <x:f>'Edge_Run'!R510</x:f>
        <x:v>0</x:v>
      </x:c>
      <x:c r="V426" s="120" t="n">
        <x:f>'RGS_Ground_Run'!W510</x:f>
        <x:v>1</x:v>
      </x:c>
      <x:c r="W426" s="120" t="n">
        <x:f>'Edge_Run'!U510</x:f>
        <x:v>1</x:v>
      </x:c>
      <x:c r="X426" s="120" t="n">
        <x:f>'RGS_Ground_Run'!X510</x:f>
        <x:v>0</x:v>
      </x:c>
      <x:c r="Y426" s="120" t="n">
        <x:f>'Edge_Run'!V510</x:f>
        <x:v>1</x:v>
      </x:c>
      <x:c r="Z426" s="120" t="n">
        <x:f>Y426-X426</x:f>
        <x:v>1</x:v>
      </x:c>
      <x:c r="AA426" s="120" t="n">
        <x:f>1-V426</x:f>
        <x:v>0</x:v>
      </x:c>
      <x:c r="AB426" s="120" t="n">
        <x:f>1-W426</x:f>
        <x:v>0</x:v>
      </x:c>
      <x:c r="AC426" s="120" t="n">
        <x:f>'RGS_Ground_Run'!O510</x:f>
        <x:v>3.053318531058104</x:v>
      </x:c>
      <x:c r="AD426" s="120" t="n">
        <x:f>'Edge_Run'!D510</x:f>
        <x:v>9.159955593174313</x:v>
      </x:c>
      <x:c r="AE426" s="120" t="n">
        <x:f>'RGS_Ground_Run'!D510</x:f>
        <x:v>300</x:v>
      </x:c>
      <x:c r="AF426" s="120" t="n">
        <x:f>'Edge_Run'!H510</x:f>
        <x:v>75</x:v>
      </x:c>
    </x:row>
    <x:row r="427">
      <x:c r="A427" s="120" t="n">
        <x:v>5</x:v>
      </x:c>
      <x:c r="B427" s="120" t="n">
        <x:v>26</x:v>
      </x:c>
      <x:c r="C427" s="120" t="n">
        <x:v>426</x:v>
      </x:c>
      <x:c r="D427" s="120" t="n">
        <x:v>478</x:v>
      </x:c>
      <x:c r="E427" s="120" t="n">
        <x:v>477</x:v>
      </x:c>
      <x:c r="F427" s="120" t="n">
        <x:v>0</x:v>
      </x:c>
      <x:c r="G427" s="120" t="str">
        <x:v>Normal</x:v>
      </x:c>
      <x:c r="H427" s="120" t="str">
        <x:v>Routine</x:v>
      </x:c>
      <x:c r="I427" s="120" t="n">
        <x:v>1</x:v>
      </x:c>
      <x:c r="J427" s="120" t="str">
        <x:v>CADC0873</x:v>
      </x:c>
      <x:c r="K427" s="120" t="n">
        <x:v>1</x:v>
      </x:c>
      <x:c r="L427" s="120" t="n">
        <x:v>230</x:v>
      </x:c>
      <x:c r="M427" s="120" t="n">
        <x:v>231</x:v>
      </x:c>
      <x:c r="N427" s="127" t="n">
        <x:v>3.3</x:v>
      </x:c>
      <x:c r="O427" s="129" t="n">
        <x:f>'RGS_Ground_Run'!Q511</x:f>
        <x:v>128.34737893760166</x:v>
      </x:c>
      <x:c r="P427" s="129" t="n">
        <x:f>'Edge_Run'!O511</x:f>
        <x:v>62.128443417058634</x:v>
      </x:c>
      <x:c r="Q427" s="129" t="n">
        <x:f>O427-P427</x:f>
        <x:v>66.21893552054303</x:v>
      </x:c>
      <x:c r="R427" s="129" t="n">
        <x:f>'RGS_Ground_Run'!U511</x:f>
        <x:v>104.08844341705867</x:v>
      </x:c>
      <x:c r="S427" s="129" t="n">
        <x:f>'Edge_Run'!S511</x:f>
        <x:v>55.391636855429624</x:v>
      </x:c>
      <x:c r="T427" s="129" t="n">
        <x:f>'RGS_Ground_Run'!S511</x:f>
        <x:v>0</x:v>
      </x:c>
      <x:c r="U427" s="129" t="n">
        <x:f>'Edge_Run'!R511</x:f>
        <x:v>0</x:v>
      </x:c>
      <x:c r="V427" s="120" t="n">
        <x:f>'RGS_Ground_Run'!W511</x:f>
        <x:v>1</x:v>
      </x:c>
      <x:c r="W427" s="120" t="n">
        <x:f>'Edge_Run'!U511</x:f>
        <x:v>1</x:v>
      </x:c>
      <x:c r="X427" s="120" t="n">
        <x:f>'RGS_Ground_Run'!X511</x:f>
        <x:v>0</x:v>
      </x:c>
      <x:c r="Y427" s="120" t="n">
        <x:f>'Edge_Run'!V511</x:f>
        <x:v>1</x:v>
      </x:c>
      <x:c r="Z427" s="120" t="n">
        <x:f>Y427-X427</x:f>
        <x:v>1</x:v>
      </x:c>
      <x:c r="AA427" s="120" t="n">
        <x:f>1-V427</x:f>
        <x:v>0</x:v>
      </x:c>
      <x:c r="AB427" s="120" t="n">
        <x:f>1-W427</x:f>
        <x:v>0</x:v>
      </x:c>
      <x:c r="AC427" s="120" t="n">
        <x:f>'RGS_Ground_Run'!O511</x:f>
        <x:v>0.2389355205430222</x:v>
      </x:c>
      <x:c r="AD427" s="120" t="n">
        <x:f>'Edge_Run'!D511</x:f>
        <x:v>0.7168065616290666</x:v>
      </x:c>
      <x:c r="AE427" s="120" t="n">
        <x:f>'RGS_Ground_Run'!D511</x:f>
        <x:v>300</x:v>
      </x:c>
      <x:c r="AF427" s="120" t="n">
        <x:f>'Edge_Run'!H511</x:f>
        <x:v>75</x:v>
      </x:c>
    </x:row>
    <x:row r="428">
      <x:c r="A428" s="120" t="n">
        <x:v>5</x:v>
      </x:c>
      <x:c r="B428" s="120" t="n">
        <x:v>27</x:v>
      </x:c>
      <x:c r="C428" s="120" t="n">
        <x:v>427</x:v>
      </x:c>
      <x:c r="D428" s="120" t="n">
        <x:v>1638</x:v>
      </x:c>
      <x:c r="E428" s="120" t="n">
        <x:v>1637</x:v>
      </x:c>
      <x:c r="F428" s="120" t="n">
        <x:v>0</x:v>
      </x:c>
      <x:c r="G428" s="120" t="str">
        <x:v>Normal</x:v>
      </x:c>
      <x:c r="H428" s="120" t="str">
        <x:v>Routine</x:v>
      </x:c>
      <x:c r="I428" s="120" t="n">
        <x:v>1</x:v>
      </x:c>
      <x:c r="J428" s="120" t="str">
        <x:v>CADC0888</x:v>
      </x:c>
      <x:c r="K428" s="120" t="n">
        <x:v>5</x:v>
      </x:c>
      <x:c r="L428" s="120" t="n">
        <x:v>300</x:v>
      </x:c>
      <x:c r="M428" s="120" t="n">
        <x:v>61</x:v>
      </x:c>
      <x:c r="N428" s="127" t="n">
        <x:v>0.8714285714285714</x:v>
      </x:c>
      <x:c r="O428" s="129" t="n">
        <x:f>'RGS_Ground_Run'!Q512</x:f>
        <x:v>33.389186592952</x:v>
      </x:c>
      <x:c r="P428" s="129" t="n">
        <x:f>'Edge_Run'!O512</x:f>
        <x:v>15.62118408918127</x:v>
      </x:c>
      <x:c r="Q428" s="129" t="n">
        <x:f>O428-P428</x:f>
        <x:v>17.76800250377073</x:v>
      </x:c>
      <x:c r="R428" s="129" t="n">
        <x:f>'RGS_Ground_Run'!U512</x:f>
        <x:v>6.168791896558332</x:v>
      </x:c>
      <x:c r="S428" s="129" t="n">
        <x:f>'Edge_Run'!S512</x:f>
        <x:v>0</x:v>
      </x:c>
      <x:c r="T428" s="129" t="n">
        <x:f>'RGS_Ground_Run'!S512</x:f>
        <x:v>0</x:v>
      </x:c>
      <x:c r="U428" s="129" t="n">
        <x:f>'Edge_Run'!R512</x:f>
        <x:v>0</x:v>
      </x:c>
      <x:c r="V428" s="120" t="n">
        <x:f>'RGS_Ground_Run'!W512</x:f>
        <x:v>1</x:v>
      </x:c>
      <x:c r="W428" s="120" t="n">
        <x:f>'Edge_Run'!U512</x:f>
        <x:v>1</x:v>
      </x:c>
      <x:c r="X428" s="120" t="n">
        <x:f>'RGS_Ground_Run'!X512</x:f>
        <x:v>1</x:v>
      </x:c>
      <x:c r="Y428" s="120" t="n">
        <x:f>'Edge_Run'!V512</x:f>
        <x:v>1</x:v>
      </x:c>
      <x:c r="Z428" s="120" t="n">
        <x:f>Y428-X428</x:f>
        <x:v>0</x:v>
      </x:c>
      <x:c r="AA428" s="120" t="n">
        <x:f>1-V428</x:f>
        <x:v>0</x:v>
      </x:c>
      <x:c r="AB428" s="120" t="n">
        <x:f>1-W428</x:f>
        <x:v>0</x:v>
      </x:c>
      <x:c r="AC428" s="120" t="n">
        <x:f>'RGS_Ground_Run'!O512</x:f>
        <x:v>3.2003946963937646</x:v>
      </x:c>
      <x:c r="AD428" s="120" t="n">
        <x:f>'Edge_Run'!D512</x:f>
        <x:v>9.601184089181293</x:v>
      </x:c>
      <x:c r="AE428" s="120" t="n">
        <x:f>'RGS_Ground_Run'!D512</x:f>
        <x:v>300</x:v>
      </x:c>
      <x:c r="AF428" s="120" t="n">
        <x:f>'Edge_Run'!H512</x:f>
        <x:v>75</x:v>
      </x:c>
    </x:row>
    <x:row r="429">
      <x:c r="A429" s="120" t="n">
        <x:v>5</x:v>
      </x:c>
      <x:c r="B429" s="120" t="n">
        <x:v>28</x:v>
      </x:c>
      <x:c r="C429" s="120" t="n">
        <x:v>428</x:v>
      </x:c>
      <x:c r="D429" s="120" t="n">
        <x:v>1061</x:v>
      </x:c>
      <x:c r="E429" s="120" t="n">
        <x:v>1060</x:v>
      </x:c>
      <x:c r="F429" s="120" t="n">
        <x:v>0</x:v>
      </x:c>
      <x:c r="G429" s="120" t="str">
        <x:v>Normal</x:v>
      </x:c>
      <x:c r="H429" s="120" t="str">
        <x:v>Routine</x:v>
      </x:c>
      <x:c r="I429" s="120" t="n">
        <x:v>1</x:v>
      </x:c>
      <x:c r="J429" s="120" t="str">
        <x:v>CADC0888</x:v>
      </x:c>
      <x:c r="K429" s="120" t="n">
        <x:v>5</x:v>
      </x:c>
      <x:c r="L429" s="120" t="n">
        <x:v>45</x:v>
      </x:c>
      <x:c r="M429" s="120" t="n">
        <x:v>10</x:v>
      </x:c>
      <x:c r="N429" s="127" t="n">
        <x:v>0.14285714285714285</x:v>
      </x:c>
      <x:c r="O429" s="129" t="n">
        <x:f>'RGS_Ground_Run'!Q513</x:f>
        <x:v>32.28175913017071</x:v>
      </x:c>
      <x:c r="P429" s="129" t="n">
        <x:f>'Edge_Run'!O513</x:f>
        <x:v>30.805277390511947</x:v>
      </x:c>
      <x:c r="Q429" s="129" t="n">
        <x:f>O429-P429</x:f>
        <x:v>1.476481739658766</x:v>
      </x:c>
      <x:c r="R429" s="129" t="n">
        <x:f>'RGS_Ground_Run'!U513</x:f>
        <x:v>0</x:v>
      </x:c>
      <x:c r="S429" s="129" t="n">
        <x:f>'Edge_Run'!S513</x:f>
        <x:v>0</x:v>
      </x:c>
      <x:c r="T429" s="129" t="n">
        <x:f>'RGS_Ground_Run'!S513</x:f>
        <x:v>0</x:v>
      </x:c>
      <x:c r="U429" s="129" t="n">
        <x:f>'Edge_Run'!R513</x:f>
        <x:v>0</x:v>
      </x:c>
      <x:c r="V429" s="120" t="n">
        <x:f>'RGS_Ground_Run'!W513</x:f>
        <x:v>1</x:v>
      </x:c>
      <x:c r="W429" s="120" t="n">
        <x:f>'Edge_Run'!U513</x:f>
        <x:v>1</x:v>
      </x:c>
      <x:c r="X429" s="120" t="n">
        <x:f>'RGS_Ground_Run'!X513</x:f>
        <x:v>1</x:v>
      </x:c>
      <x:c r="Y429" s="120" t="n">
        <x:f>'Edge_Run'!V513</x:f>
        <x:v>1</x:v>
      </x:c>
      <x:c r="Z429" s="120" t="n">
        <x:f>Y429-X429</x:f>
        <x:v>0</x:v>
      </x:c>
      <x:c r="AA429" s="120" t="n">
        <x:f>1-V429</x:f>
        <x:v>0</x:v>
      </x:c>
      <x:c r="AB429" s="120" t="n">
        <x:f>1-W429</x:f>
        <x:v>0</x:v>
      </x:c>
      <x:c r="AC429" s="120" t="n">
        <x:f>'RGS_Ground_Run'!O513</x:f>
        <x:v>8.261759130170654</x:v>
      </x:c>
      <x:c r="AD429" s="120" t="n">
        <x:f>'Edge_Run'!D513</x:f>
        <x:v>24.785277390511965</x:v>
      </x:c>
      <x:c r="AE429" s="120" t="n">
        <x:f>'RGS_Ground_Run'!D513</x:f>
        <x:v>300</x:v>
      </x:c>
      <x:c r="AF429" s="120" t="n">
        <x:f>'Edge_Run'!H513</x:f>
        <x:v>75</x:v>
      </x:c>
    </x:row>
    <x:row r="430">
      <x:c r="A430" s="120" t="n">
        <x:v>5</x:v>
      </x:c>
      <x:c r="B430" s="120" t="n">
        <x:v>29</x:v>
      </x:c>
      <x:c r="C430" s="120" t="n">
        <x:v>429</x:v>
      </x:c>
      <x:c r="D430" s="120" t="n">
        <x:v>119</x:v>
      </x:c>
      <x:c r="E430" s="120" t="n">
        <x:v>118</x:v>
      </x:c>
      <x:c r="F430" s="120" t="n">
        <x:v>0</x:v>
      </x:c>
      <x:c r="G430" s="120" t="str">
        <x:v>Normal</x:v>
      </x:c>
      <x:c r="H430" s="120" t="str">
        <x:v>Routine</x:v>
      </x:c>
      <x:c r="I430" s="120" t="n">
        <x:v>1</x:v>
      </x:c>
      <x:c r="J430" s="120" t="str">
        <x:v>CADC0872</x:v>
      </x:c>
      <x:c r="K430" s="120" t="n">
        <x:v>1</x:v>
      </x:c>
      <x:c r="L430" s="120" t="n">
        <x:v>177</x:v>
      </x:c>
      <x:c r="M430" s="120" t="n">
        <x:v>178</x:v>
      </x:c>
      <x:c r="N430" s="127" t="n">
        <x:v>2.5428571428571427</x:v>
      </x:c>
      <x:c r="O430" s="129" t="n">
        <x:f>'RGS_Ground_Run'!Q514</x:f>
        <x:v>26.809843829575584</x:v>
      </x:c>
      <x:c r="P430" s="129" t="n">
        <x:f>'Edge_Run'!O514</x:f>
        <x:v>14.389531488727016</x:v>
      </x:c>
      <x:c r="Q430" s="129" t="n">
        <x:f>O430-P430</x:f>
        <x:v>12.420312340848568</x:v>
      </x:c>
      <x:c r="R430" s="129" t="n">
        <x:f>'RGS_Ground_Run'!U514</x:f>
        <x:v>0</x:v>
      </x:c>
      <x:c r="S430" s="129" t="n">
        <x:f>'Edge_Run'!S514</x:f>
        <x:v>0</x:v>
      </x:c>
      <x:c r="T430" s="129" t="n">
        <x:f>'RGS_Ground_Run'!S514</x:f>
        <x:v>0</x:v>
      </x:c>
      <x:c r="U430" s="129" t="n">
        <x:f>'Edge_Run'!R514</x:f>
        <x:v>0</x:v>
      </x:c>
      <x:c r="V430" s="120" t="n">
        <x:f>'RGS_Ground_Run'!W514</x:f>
        <x:v>1</x:v>
      </x:c>
      <x:c r="W430" s="120" t="n">
        <x:f>'Edge_Run'!U514</x:f>
        <x:v>1</x:v>
      </x:c>
      <x:c r="X430" s="120" t="n">
        <x:f>'RGS_Ground_Run'!X514</x:f>
        <x:v>1</x:v>
      </x:c>
      <x:c r="Y430" s="120" t="n">
        <x:f>'Edge_Run'!V514</x:f>
        <x:v>1</x:v>
      </x:c>
      <x:c r="Z430" s="120" t="n">
        <x:f>Y430-X430</x:f>
        <x:v>0</x:v>
      </x:c>
      <x:c r="AA430" s="120" t="n">
        <x:f>1-V430</x:f>
        <x:v>0</x:v>
      </x:c>
      <x:c r="AB430" s="120" t="n">
        <x:f>1-W430</x:f>
        <x:v>0</x:v>
      </x:c>
      <x:c r="AC430" s="120" t="n">
        <x:f>'RGS_Ground_Run'!O514</x:f>
        <x:v>2.7898438295756898</x:v>
      </x:c>
      <x:c r="AD430" s="120" t="n">
        <x:f>'Edge_Run'!D514</x:f>
        <x:v>8.36953148872707</x:v>
      </x:c>
      <x:c r="AE430" s="120" t="n">
        <x:f>'RGS_Ground_Run'!D514</x:f>
        <x:v>300</x:v>
      </x:c>
      <x:c r="AF430" s="120" t="n">
        <x:f>'Edge_Run'!H514</x:f>
        <x:v>75</x:v>
      </x:c>
    </x:row>
    <x:row r="431">
      <x:c r="A431" s="120" t="n">
        <x:v>5</x:v>
      </x:c>
      <x:c r="B431" s="120" t="n">
        <x:v>30</x:v>
      </x:c>
      <x:c r="C431" s="120" t="n">
        <x:v>430</x:v>
      </x:c>
      <x:c r="D431" s="120" t="n">
        <x:v>1365</x:v>
      </x:c>
      <x:c r="E431" s="120" t="n">
        <x:v>1364</x:v>
      </x:c>
      <x:c r="F431" s="120" t="n">
        <x:v>0</x:v>
      </x:c>
      <x:c r="G431" s="120" t="str">
        <x:v>Normal</x:v>
      </x:c>
      <x:c r="H431" s="120" t="str">
        <x:v>Routine</x:v>
      </x:c>
      <x:c r="I431" s="120" t="n">
        <x:v>0</x:v>
      </x:c>
      <x:c r="J431" s="120" t="str">
        <x:v>CADC0873</x:v>
      </x:c>
      <x:c r="K431" s="120" t="n">
        <x:v>5</x:v>
      </x:c>
      <x:c r="L431" s="120" t="n">
        <x:v>125</x:v>
      </x:c>
      <x:c r="M431" s="120" t="n">
        <x:v>26</x:v>
      </x:c>
      <x:c r="N431" s="127" t="n">
        <x:v>0.37142857142857144</x:v>
      </x:c>
      <x:c r="O431" s="129" t="n">
        <x:f>'RGS_Ground_Run'!Q515</x:f>
        <x:v>28.488086235391847</x:v>
      </x:c>
      <x:c r="P431" s="129" t="n">
        <x:f>'Edge_Run'!O515</x:f>
        <x:v>19.42425870617535</x:v>
      </x:c>
      <x:c r="Q431" s="129" t="n">
        <x:f>O431-P431</x:f>
        <x:v>9.063827529216496</x:v>
      </x:c>
      <x:c r="R431" s="129" t="n">
        <x:f>'RGS_Ground_Run'!U515</x:f>
        <x:v>0</x:v>
      </x:c>
      <x:c r="S431" s="129" t="n">
        <x:f>'Edge_Run'!S515</x:f>
        <x:v>0</x:v>
      </x:c>
      <x:c r="T431" s="129" t="n">
        <x:f>'RGS_Ground_Run'!S515</x:f>
        <x:v>0</x:v>
      </x:c>
      <x:c r="U431" s="129" t="n">
        <x:f>'Edge_Run'!R515</x:f>
        <x:v>0</x:v>
      </x:c>
      <x:c r="V431" s="120" t="n">
        <x:f>'RGS_Ground_Run'!W515</x:f>
        <x:v>1</x:v>
      </x:c>
      <x:c r="W431" s="120" t="n">
        <x:f>'Edge_Run'!U515</x:f>
        <x:v>1</x:v>
      </x:c>
      <x:c r="X431" s="120" t="n">
        <x:f>'RGS_Ground_Run'!X515</x:f>
        <x:v>1</x:v>
      </x:c>
      <x:c r="Y431" s="120" t="n">
        <x:f>'Edge_Run'!V515</x:f>
        <x:v>1</x:v>
      </x:c>
      <x:c r="Z431" s="120" t="n">
        <x:f>Y431-X431</x:f>
        <x:v>0</x:v>
      </x:c>
      <x:c r="AA431" s="120" t="n">
        <x:f>1-V431</x:f>
        <x:v>0</x:v>
      </x:c>
      <x:c r="AB431" s="120" t="n">
        <x:f>1-W431</x:f>
        <x:v>0</x:v>
      </x:c>
      <x:c r="AC431" s="120" t="n">
        <x:f>'RGS_Ground_Run'!O515</x:f>
        <x:v>4.468086235391777</x:v>
      </x:c>
      <x:c r="AD431" s="120" t="n">
        <x:f>'Edge_Run'!D515</x:f>
        <x:v>13.40425870617533</x:v>
      </x:c>
      <x:c r="AE431" s="120" t="n">
        <x:f>'RGS_Ground_Run'!D515</x:f>
        <x:v>300</x:v>
      </x:c>
      <x:c r="AF431" s="120" t="n">
        <x:f>'Edge_Run'!H515</x:f>
        <x:v>75</x:v>
      </x:c>
    </x:row>
    <x:row r="432">
      <x:c r="A432" s="120" t="n">
        <x:v>5</x:v>
      </x:c>
      <x:c r="B432" s="120" t="n">
        <x:v>31</x:v>
      </x:c>
      <x:c r="C432" s="120" t="n">
        <x:v>431</x:v>
      </x:c>
      <x:c r="D432" s="120" t="n">
        <x:v>953</x:v>
      </x:c>
      <x:c r="E432" s="120" t="n">
        <x:v>952</x:v>
      </x:c>
      <x:c r="F432" s="120" t="n">
        <x:v>0</x:v>
      </x:c>
      <x:c r="G432" s="120" t="str">
        <x:v>Normal</x:v>
      </x:c>
      <x:c r="H432" s="120" t="str">
        <x:v>Routine</x:v>
      </x:c>
      <x:c r="I432" s="120" t="n">
        <x:v>0</x:v>
      </x:c>
      <x:c r="J432" s="120" t="str">
        <x:v>CADC0892</x:v>
      </x:c>
      <x:c r="K432" s="120" t="n">
        <x:v>1</x:v>
      </x:c>
      <x:c r="L432" s="120" t="n">
        <x:v>301</x:v>
      </x:c>
      <x:c r="M432" s="120" t="n">
        <x:v>302</x:v>
      </x:c>
      <x:c r="N432" s="127" t="n">
        <x:v>4.314285714285714</x:v>
      </x:c>
      <x:c r="O432" s="129" t="n">
        <x:f>'RGS_Ground_Run'!Q516</x:f>
        <x:v>31.828122004629904</x:v>
      </x:c>
      <x:c r="P432" s="129" t="n">
        <x:f>'Edge_Run'!O516</x:f>
        <x:v>29.44436601388975</x:v>
      </x:c>
      <x:c r="Q432" s="129" t="n">
        <x:f>O432-P432</x:f>
        <x:v>2.3837559907401555</x:v>
      </x:c>
      <x:c r="R432" s="129" t="n">
        <x:f>'RGS_Ground_Run'!U516</x:f>
        <x:v>0</x:v>
      </x:c>
      <x:c r="S432" s="129" t="n">
        <x:f>'Edge_Run'!S516</x:f>
        <x:v>0</x:v>
      </x:c>
      <x:c r="T432" s="129" t="n">
        <x:f>'RGS_Ground_Run'!S516</x:f>
        <x:v>0</x:v>
      </x:c>
      <x:c r="U432" s="129" t="n">
        <x:f>'Edge_Run'!R516</x:f>
        <x:v>0</x:v>
      </x:c>
      <x:c r="V432" s="120" t="n">
        <x:f>'RGS_Ground_Run'!W516</x:f>
        <x:v>1</x:v>
      </x:c>
      <x:c r="W432" s="120" t="n">
        <x:f>'Edge_Run'!U516</x:f>
        <x:v>1</x:v>
      </x:c>
      <x:c r="X432" s="120" t="n">
        <x:f>'RGS_Ground_Run'!X516</x:f>
        <x:v>1</x:v>
      </x:c>
      <x:c r="Y432" s="120" t="n">
        <x:f>'Edge_Run'!V516</x:f>
        <x:v>1</x:v>
      </x:c>
      <x:c r="Z432" s="120" t="n">
        <x:f>Y432-X432</x:f>
        <x:v>0</x:v>
      </x:c>
      <x:c r="AA432" s="120" t="n">
        <x:f>1-V432</x:f>
        <x:v>0</x:v>
      </x:c>
      <x:c r="AB432" s="120" t="n">
        <x:f>1-W432</x:f>
        <x:v>0</x:v>
      </x:c>
      <x:c r="AC432" s="120" t="n">
        <x:f>'RGS_Ground_Run'!O516</x:f>
        <x:v>7.808122004629943</x:v>
      </x:c>
      <x:c r="AD432" s="120" t="n">
        <x:f>'Edge_Run'!D516</x:f>
        <x:v>23.424366013889827</x:v>
      </x:c>
      <x:c r="AE432" s="120" t="n">
        <x:f>'RGS_Ground_Run'!D516</x:f>
        <x:v>300</x:v>
      </x:c>
      <x:c r="AF432" s="120" t="n">
        <x:f>'Edge_Run'!H516</x:f>
        <x:v>75</x:v>
      </x:c>
    </x:row>
    <x:row r="433">
      <x:c r="A433" s="120" t="n">
        <x:v>5</x:v>
      </x:c>
      <x:c r="B433" s="120" t="n">
        <x:v>32</x:v>
      </x:c>
      <x:c r="C433" s="120" t="n">
        <x:v>432</x:v>
      </x:c>
      <x:c r="D433" s="120" t="n">
        <x:v>316</x:v>
      </x:c>
      <x:c r="E433" s="120" t="n">
        <x:v>315</x:v>
      </x:c>
      <x:c r="F433" s="120" t="n">
        <x:v>1</x:v>
      </x:c>
      <x:c r="G433" s="120" t="str">
        <x:v>Anomalous</x:v>
      </x:c>
      <x:c r="H433" s="120" t="str">
        <x:v>Priority</x:v>
      </x:c>
      <x:c r="I433" s="120" t="n">
        <x:v>0</x:v>
      </x:c>
      <x:c r="J433" s="120" t="str">
        <x:v>CADC0874</x:v>
      </x:c>
      <x:c r="K433" s="120" t="n">
        <x:v>1</x:v>
      </x:c>
      <x:c r="L433" s="120" t="n">
        <x:v>600</x:v>
      </x:c>
      <x:c r="M433" s="120" t="n">
        <x:v>601</x:v>
      </x:c>
      <x:c r="N433" s="127" t="n">
        <x:v>8.585714285714285</x:v>
      </x:c>
      <x:c r="O433" s="129" t="n">
        <x:f>'RGS_Ground_Run'!Q517</x:f>
        <x:v>28.220292262103385</x:v>
      </x:c>
      <x:c r="P433" s="129" t="n">
        <x:f>'Edge_Run'!O517</x:f>
        <x:v>18.62087678631019</x:v>
      </x:c>
      <x:c r="Q433" s="129" t="n">
        <x:f>O433-P433</x:f>
        <x:v>9.599415475793194</x:v>
      </x:c>
      <x:c r="R433" s="129" t="n">
        <x:f>'RGS_Ground_Run'!U517</x:f>
        <x:v>0</x:v>
      </x:c>
      <x:c r="S433" s="129" t="n">
        <x:f>'Edge_Run'!S517</x:f>
        <x:v>0</x:v>
      </x:c>
      <x:c r="T433" s="129" t="n">
        <x:f>'RGS_Ground_Run'!S517</x:f>
        <x:v>0</x:v>
      </x:c>
      <x:c r="U433" s="129" t="n">
        <x:f>'Edge_Run'!R517</x:f>
        <x:v>0</x:v>
      </x:c>
      <x:c r="V433" s="120" t="n">
        <x:f>'RGS_Ground_Run'!W517</x:f>
        <x:v>1</x:v>
      </x:c>
      <x:c r="W433" s="120" t="n">
        <x:f>'Edge_Run'!U517</x:f>
        <x:v>1</x:v>
      </x:c>
      <x:c r="X433" s="120" t="n">
        <x:f>'RGS_Ground_Run'!X517</x:f>
        <x:v>1</x:v>
      </x:c>
      <x:c r="Y433" s="120" t="n">
        <x:f>'Edge_Run'!V517</x:f>
        <x:v>1</x:v>
      </x:c>
      <x:c r="Z433" s="120" t="n">
        <x:f>Y433-X433</x:f>
        <x:v>0</x:v>
      </x:c>
      <x:c r="AA433" s="120" t="n">
        <x:f>1-V433</x:f>
        <x:v>0</x:v>
      </x:c>
      <x:c r="AB433" s="120" t="n">
        <x:f>1-W433</x:f>
        <x:v>0</x:v>
      </x:c>
      <x:c r="AC433" s="120" t="n">
        <x:f>'RGS_Ground_Run'!O517</x:f>
        <x:v>4.2002922621034235</x:v>
      </x:c>
      <x:c r="AD433" s="120" t="n">
        <x:f>'Edge_Run'!D517</x:f>
        <x:v>12.60087678631027</x:v>
      </x:c>
      <x:c r="AE433" s="120" t="n">
        <x:f>'RGS_Ground_Run'!D517</x:f>
        <x:v>300</x:v>
      </x:c>
      <x:c r="AF433" s="120" t="n">
        <x:f>'Edge_Run'!H517</x:f>
        <x:v>75</x:v>
      </x:c>
    </x:row>
    <x:row r="434">
      <x:c r="A434" s="120" t="n">
        <x:v>5</x:v>
      </x:c>
      <x:c r="B434" s="120" t="n">
        <x:v>33</x:v>
      </x:c>
      <x:c r="C434" s="120" t="n">
        <x:v>433</x:v>
      </x:c>
      <x:c r="D434" s="120" t="n">
        <x:v>1015</x:v>
      </x:c>
      <x:c r="E434" s="120" t="n">
        <x:v>1014</x:v>
      </x:c>
      <x:c r="F434" s="120" t="n">
        <x:v>1</x:v>
      </x:c>
      <x:c r="G434" s="120" t="str">
        <x:v>Anomalous</x:v>
      </x:c>
      <x:c r="H434" s="120" t="str">
        <x:v>Priority</x:v>
      </x:c>
      <x:c r="I434" s="120" t="n">
        <x:v>1</x:v>
      </x:c>
      <x:c r="J434" s="120" t="str">
        <x:v>CADC0873</x:v>
      </x:c>
      <x:c r="K434" s="120" t="n">
        <x:v>5</x:v>
      </x:c>
      <x:c r="L434" s="120" t="n">
        <x:v>957</x:v>
      </x:c>
      <x:c r="M434" s="120" t="n">
        <x:v>192</x:v>
      </x:c>
      <x:c r="N434" s="127" t="n">
        <x:v>2.742857142857143</x:v>
      </x:c>
      <x:c r="O434" s="129" t="n">
        <x:f>'RGS_Ground_Run'!Q518</x:f>
        <x:v>24.1252233283451</x:v>
      </x:c>
      <x:c r="P434" s="129" t="n">
        <x:f>'Edge_Run'!O518</x:f>
        <x:v>6.335669985035338</x:v>
      </x:c>
      <x:c r="Q434" s="129" t="n">
        <x:f>O434-P434</x:f>
        <x:v>17.789553343309763</x:v>
      </x:c>
      <x:c r="R434" s="129" t="n">
        <x:f>'RGS_Ground_Run'!U518</x:f>
        <x:v>0</x:v>
      </x:c>
      <x:c r="S434" s="129" t="n">
        <x:f>'Edge_Run'!S518</x:f>
        <x:v>0</x:v>
      </x:c>
      <x:c r="T434" s="129" t="n">
        <x:f>'RGS_Ground_Run'!S518</x:f>
        <x:v>0</x:v>
      </x:c>
      <x:c r="U434" s="129" t="n">
        <x:f>'Edge_Run'!R518</x:f>
        <x:v>0</x:v>
      </x:c>
      <x:c r="V434" s="120" t="n">
        <x:f>'RGS_Ground_Run'!W518</x:f>
        <x:v>1</x:v>
      </x:c>
      <x:c r="W434" s="120" t="n">
        <x:f>'Edge_Run'!U518</x:f>
        <x:v>1</x:v>
      </x:c>
      <x:c r="X434" s="120" t="n">
        <x:f>'RGS_Ground_Run'!X518</x:f>
        <x:v>1</x:v>
      </x:c>
      <x:c r="Y434" s="120" t="n">
        <x:f>'Edge_Run'!V518</x:f>
        <x:v>1</x:v>
      </x:c>
      <x:c r="Z434" s="120" t="n">
        <x:f>Y434-X434</x:f>
        <x:v>0</x:v>
      </x:c>
      <x:c r="AA434" s="120" t="n">
        <x:f>1-V434</x:f>
        <x:v>0</x:v>
      </x:c>
      <x:c r="AB434" s="120" t="n">
        <x:f>1-W434</x:f>
        <x:v>0</x:v>
      </x:c>
      <x:c r="AC434" s="120" t="n">
        <x:f>'RGS_Ground_Run'!O518</x:f>
        <x:v>0.10522332834515497</x:v>
      </x:c>
      <x:c r="AD434" s="120" t="n">
        <x:f>'Edge_Run'!D518</x:f>
        <x:v>0.3156699850354649</x:v>
      </x:c>
      <x:c r="AE434" s="120" t="n">
        <x:f>'RGS_Ground_Run'!D518</x:f>
        <x:v>300</x:v>
      </x:c>
      <x:c r="AF434" s="120" t="n">
        <x:f>'Edge_Run'!H518</x:f>
        <x:v>75</x:v>
      </x:c>
    </x:row>
    <x:row r="435">
      <x:c r="A435" s="120" t="n">
        <x:v>5</x:v>
      </x:c>
      <x:c r="B435" s="120" t="n">
        <x:v>34</x:v>
      </x:c>
      <x:c r="C435" s="120" t="n">
        <x:v>434</x:v>
      </x:c>
      <x:c r="D435" s="120" t="n">
        <x:v>1493</x:v>
      </x:c>
      <x:c r="E435" s="120" t="n">
        <x:v>1492</x:v>
      </x:c>
      <x:c r="F435" s="120" t="n">
        <x:v>0</x:v>
      </x:c>
      <x:c r="G435" s="120" t="str">
        <x:v>Normal</x:v>
      </x:c>
      <x:c r="H435" s="120" t="str">
        <x:v>Routine</x:v>
      </x:c>
      <x:c r="I435" s="120" t="n">
        <x:v>1</x:v>
      </x:c>
      <x:c r="J435" s="120" t="str">
        <x:v>CADC0873</x:v>
      </x:c>
      <x:c r="K435" s="120" t="n">
        <x:v>5</x:v>
      </x:c>
      <x:c r="L435" s="120" t="n">
        <x:v>75</x:v>
      </x:c>
      <x:c r="M435" s="120" t="n">
        <x:v>16</x:v>
      </x:c>
      <x:c r="N435" s="127" t="n">
        <x:v>0.22857142857142856</x:v>
      </x:c>
      <x:c r="O435" s="129" t="n">
        <x:f>'RGS_Ground_Run'!Q519</x:f>
        <x:v>142.94596116518596</x:v>
      </x:c>
      <x:c r="P435" s="129" t="n">
        <x:f>'Edge_Run'!O519</x:f>
        <x:v>123.17589461048374</x:v>
      </x:c>
      <x:c r="Q435" s="129" t="n">
        <x:f>O435-P435</x:f>
        <x:v>19.770066554702225</x:v>
      </x:c>
      <x:c r="R435" s="129" t="n">
        <x:f>'RGS_Ground_Run'!U519</x:f>
        <x:v>117.15589461048376</x:v>
      </x:c>
      <x:c r="S435" s="129" t="n">
        <x:f>'Edge_Run'!S519</x:f>
        <x:v>111.84569494637663</x:v>
      </x:c>
      <x:c r="T435" s="129" t="n">
        <x:f>'RGS_Ground_Run'!S519</x:f>
        <x:v>117.15589461048376</x:v>
      </x:c>
      <x:c r="U435" s="129" t="n">
        <x:f>'Edge_Run'!R519</x:f>
        <x:v>111.84569494637663</x:v>
      </x:c>
      <x:c r="V435" s="120" t="n">
        <x:f>'RGS_Ground_Run'!W519</x:f>
        <x:v>1</x:v>
      </x:c>
      <x:c r="W435" s="120" t="n">
        <x:f>'Edge_Run'!U519</x:f>
        <x:v>1</x:v>
      </x:c>
      <x:c r="X435" s="120" t="n">
        <x:f>'RGS_Ground_Run'!X519</x:f>
        <x:v>0</x:v>
      </x:c>
      <x:c r="Y435" s="120" t="n">
        <x:f>'Edge_Run'!V519</x:f>
        <x:v>0</x:v>
      </x:c>
      <x:c r="Z435" s="120" t="n">
        <x:f>Y435-X435</x:f>
        <x:v>0</x:v>
      </x:c>
      <x:c r="AA435" s="120" t="n">
        <x:f>1-V435</x:f>
        <x:v>0</x:v>
      </x:c>
      <x:c r="AB435" s="120" t="n">
        <x:f>1-W435</x:f>
        <x:v>0</x:v>
      </x:c>
      <x:c r="AC435" s="120" t="n">
        <x:f>'RGS_Ground_Run'!O519</x:f>
        <x:v>1.7700665547023922</x:v>
      </x:c>
      <x:c r="AD435" s="120" t="n">
        <x:f>'Edge_Run'!D519</x:f>
        <x:v>5.310199664107176</x:v>
      </x:c>
      <x:c r="AE435" s="120" t="n">
        <x:f>'RGS_Ground_Run'!D519</x:f>
        <x:v>300</x:v>
      </x:c>
      <x:c r="AF435" s="120" t="n">
        <x:f>'Edge_Run'!H519</x:f>
        <x:v>75</x:v>
      </x:c>
    </x:row>
    <x:row r="436">
      <x:c r="A436" s="120" t="n">
        <x:v>5</x:v>
      </x:c>
      <x:c r="B436" s="120" t="n">
        <x:v>35</x:v>
      </x:c>
      <x:c r="C436" s="120" t="n">
        <x:v>435</x:v>
      </x:c>
      <x:c r="D436" s="120" t="n">
        <x:v>1629</x:v>
      </x:c>
      <x:c r="E436" s="120" t="n">
        <x:v>1628</x:v>
      </x:c>
      <x:c r="F436" s="120" t="n">
        <x:v>0</x:v>
      </x:c>
      <x:c r="G436" s="120" t="str">
        <x:v>Normal</x:v>
      </x:c>
      <x:c r="H436" s="120" t="str">
        <x:v>Routine</x:v>
      </x:c>
      <x:c r="I436" s="120" t="n">
        <x:v>1</x:v>
      </x:c>
      <x:c r="J436" s="120" t="str">
        <x:v>CADC0888</x:v>
      </x:c>
      <x:c r="K436" s="120" t="n">
        <x:v>5</x:v>
      </x:c>
      <x:c r="L436" s="120" t="n">
        <x:v>285</x:v>
      </x:c>
      <x:c r="M436" s="120" t="n">
        <x:v>58</x:v>
      </x:c>
      <x:c r="N436" s="127" t="n">
        <x:v>0.8285714285714286</x:v>
      </x:c>
      <x:c r="O436" s="129" t="n">
        <x:f>'RGS_Ground_Run'!Q520</x:f>
        <x:v>109.2228141221126</x:v>
      </x:c>
      <x:c r="P436" s="129" t="n">
        <x:f>'Edge_Run'!O520</x:f>
        <x:v>64.5181404045752</x:v>
      </x:c>
      <x:c r="Q436" s="129" t="n">
        <x:f>O436-P436</x:f>
        <x:v>44.70467371753739</x:v>
      </x:c>
      <x:c r="R436" s="129" t="n">
        <x:f>'RGS_Ground_Run'!U520</x:f>
        <x:v>76.49814040457522</x:v>
      </x:c>
      <x:c r="S436" s="129" t="n">
        <x:f>'Edge_Run'!S520</x:f>
        <x:v>32.3841192519626</x:v>
      </x:c>
      <x:c r="T436" s="129" t="n">
        <x:f>'RGS_Ground_Run'!S520</x:f>
        <x:v>0</x:v>
      </x:c>
      <x:c r="U436" s="129" t="n">
        <x:f>'Edge_Run'!R520</x:f>
        <x:v>0</x:v>
      </x:c>
      <x:c r="V436" s="120" t="n">
        <x:f>'RGS_Ground_Run'!W520</x:f>
        <x:v>1</x:v>
      </x:c>
      <x:c r="W436" s="120" t="n">
        <x:f>'Edge_Run'!U520</x:f>
        <x:v>1</x:v>
      </x:c>
      <x:c r="X436" s="120" t="n">
        <x:f>'RGS_Ground_Run'!X520</x:f>
        <x:v>1</x:v>
      </x:c>
      <x:c r="Y436" s="120" t="n">
        <x:f>'Edge_Run'!V520</x:f>
        <x:v>1</x:v>
      </x:c>
      <x:c r="Z436" s="120" t="n">
        <x:f>Y436-X436</x:f>
        <x:v>0</x:v>
      </x:c>
      <x:c r="AA436" s="120" t="n">
        <x:f>1-V436</x:f>
        <x:v>0</x:v>
      </x:c>
      <x:c r="AB436" s="120" t="n">
        <x:f>1-W436</x:f>
        <x:v>0</x:v>
      </x:c>
      <x:c r="AC436" s="120" t="n">
        <x:f>'RGS_Ground_Run'!O520</x:f>
        <x:v>8.704673717537515</x:v>
      </x:c>
      <x:c r="AD436" s="120" t="n">
        <x:f>'Edge_Run'!D520</x:f>
        <x:v>26.114021152612544</x:v>
      </x:c>
      <x:c r="AE436" s="120" t="n">
        <x:f>'RGS_Ground_Run'!D520</x:f>
        <x:v>300</x:v>
      </x:c>
      <x:c r="AF436" s="120" t="n">
        <x:f>'Edge_Run'!H520</x:f>
        <x:v>75</x:v>
      </x:c>
    </x:row>
    <x:row r="437">
      <x:c r="A437" s="120" t="n">
        <x:v>5</x:v>
      </x:c>
      <x:c r="B437" s="120" t="n">
        <x:v>36</x:v>
      </x:c>
      <x:c r="C437" s="120" t="n">
        <x:v>436</x:v>
      </x:c>
      <x:c r="D437" s="120" t="n">
        <x:v>1987</x:v>
      </x:c>
      <x:c r="E437" s="120" t="n">
        <x:v>1986</x:v>
      </x:c>
      <x:c r="F437" s="120" t="n">
        <x:v>0</x:v>
      </x:c>
      <x:c r="G437" s="120" t="str">
        <x:v>Normal</x:v>
      </x:c>
      <x:c r="H437" s="120" t="str">
        <x:v>Routine</x:v>
      </x:c>
      <x:c r="I437" s="120" t="n">
        <x:v>0</x:v>
      </x:c>
      <x:c r="J437" s="120" t="str">
        <x:v>CADC0872</x:v>
      </x:c>
      <x:c r="K437" s="120" t="n">
        <x:v>5</x:v>
      </x:c>
      <x:c r="L437" s="120" t="n">
        <x:v>290</x:v>
      </x:c>
      <x:c r="M437" s="120" t="n">
        <x:v>59</x:v>
      </x:c>
      <x:c r="N437" s="127" t="n">
        <x:v>0.8428571428571429</x:v>
      </x:c>
      <x:c r="O437" s="129" t="n">
        <x:f>'RGS_Ground_Run'!Q521</x:f>
        <x:v>41.212886444594005</x:v>
      </x:c>
      <x:c r="P437" s="129" t="n">
        <x:f>'Edge_Run'!O521</x:f>
        <x:v>26.4302031459938</x:v>
      </x:c>
      <x:c r="Q437" s="129" t="n">
        <x:f>O437-P437</x:f>
        <x:v>14.782683298600205</x:v>
      </x:c>
      <x:c r="R437" s="129" t="n">
        <x:f>'RGS_Ground_Run'!U521</x:f>
        <x:v>10.389485395929569</x:v>
      </x:c>
      <x:c r="S437" s="129" t="n">
        <x:f>'Edge_Run'!S521</x:f>
        <x:v>0</x:v>
      </x:c>
      <x:c r="T437" s="129" t="n">
        <x:f>'RGS_Ground_Run'!S521</x:f>
        <x:v>0</x:v>
      </x:c>
      <x:c r="U437" s="129" t="n">
        <x:f>'Edge_Run'!R521</x:f>
        <x:v>0</x:v>
      </x:c>
      <x:c r="V437" s="120" t="n">
        <x:f>'RGS_Ground_Run'!W521</x:f>
        <x:v>1</x:v>
      </x:c>
      <x:c r="W437" s="120" t="n">
        <x:f>'Edge_Run'!U521</x:f>
        <x:v>1</x:v>
      </x:c>
      <x:c r="X437" s="120" t="n">
        <x:f>'RGS_Ground_Run'!X521</x:f>
        <x:v>1</x:v>
      </x:c>
      <x:c r="Y437" s="120" t="n">
        <x:f>'Edge_Run'!V521</x:f>
        <x:v>1</x:v>
      </x:c>
      <x:c r="Z437" s="120" t="n">
        <x:f>Y437-X437</x:f>
        <x:v>0</x:v>
      </x:c>
      <x:c r="AA437" s="120" t="n">
        <x:f>1-V437</x:f>
        <x:v>0</x:v>
      </x:c>
      <x:c r="AB437" s="120" t="n">
        <x:f>1-W437</x:f>
        <x:v>0</x:v>
      </x:c>
      <x:c r="AC437" s="120" t="n">
        <x:f>'RGS_Ground_Run'!O521</x:f>
        <x:v>6.803401048664576</x:v>
      </x:c>
      <x:c r="AD437" s="120" t="n">
        <x:f>'Edge_Run'!D521</x:f>
        <x:v>20.41020314599373</x:v>
      </x:c>
      <x:c r="AE437" s="120" t="n">
        <x:f>'RGS_Ground_Run'!D521</x:f>
        <x:v>300</x:v>
      </x:c>
      <x:c r="AF437" s="120" t="n">
        <x:f>'Edge_Run'!H521</x:f>
        <x:v>75</x:v>
      </x:c>
    </x:row>
    <x:row r="438">
      <x:c r="A438" s="120" t="n">
        <x:v>5</x:v>
      </x:c>
      <x:c r="B438" s="120" t="n">
        <x:v>37</x:v>
      </x:c>
      <x:c r="C438" s="120" t="n">
        <x:v>437</x:v>
      </x:c>
      <x:c r="D438" s="120" t="n">
        <x:v>716</x:v>
      </x:c>
      <x:c r="E438" s="120" t="n">
        <x:v>715</x:v>
      </x:c>
      <x:c r="F438" s="120" t="n">
        <x:v>0</x:v>
      </x:c>
      <x:c r="G438" s="120" t="str">
        <x:v>Normal</x:v>
      </x:c>
      <x:c r="H438" s="120" t="str">
        <x:v>Routine</x:v>
      </x:c>
      <x:c r="I438" s="120" t="n">
        <x:v>0</x:v>
      </x:c>
      <x:c r="J438" s="120" t="str">
        <x:v>CADC0874</x:v>
      </x:c>
      <x:c r="K438" s="120" t="n">
        <x:v>5</x:v>
      </x:c>
      <x:c r="L438" s="120" t="n">
        <x:v>781</x:v>
      </x:c>
      <x:c r="M438" s="120" t="n">
        <x:v>157</x:v>
      </x:c>
      <x:c r="N438" s="127" t="n">
        <x:v>2.242857142857143</x:v>
      </x:c>
      <x:c r="O438" s="129" t="n">
        <x:f>'RGS_Ground_Run'!Q522</x:f>
        <x:v>25.157493372047156</x:v>
      </x:c>
      <x:c r="P438" s="129" t="n">
        <x:f>'Edge_Run'!O522</x:f>
        <x:v>9.432480116141505</x:v>
      </x:c>
      <x:c r="Q438" s="129" t="n">
        <x:f>O438-P438</x:f>
        <x:v>15.725013255905651</x:v>
      </x:c>
      <x:c r="R438" s="129" t="n">
        <x:f>'RGS_Ground_Run'!U522</x:f>
        <x:v>0</x:v>
      </x:c>
      <x:c r="S438" s="129" t="n">
        <x:f>'Edge_Run'!S522</x:f>
        <x:v>0</x:v>
      </x:c>
      <x:c r="T438" s="129" t="n">
        <x:f>'RGS_Ground_Run'!S522</x:f>
        <x:v>0</x:v>
      </x:c>
      <x:c r="U438" s="129" t="n">
        <x:f>'Edge_Run'!R522</x:f>
        <x:v>0</x:v>
      </x:c>
      <x:c r="V438" s="120" t="n">
        <x:f>'RGS_Ground_Run'!W522</x:f>
        <x:v>1</x:v>
      </x:c>
      <x:c r="W438" s="120" t="n">
        <x:f>'Edge_Run'!U522</x:f>
        <x:v>1</x:v>
      </x:c>
      <x:c r="X438" s="120" t="n">
        <x:f>'RGS_Ground_Run'!X522</x:f>
        <x:v>1</x:v>
      </x:c>
      <x:c r="Y438" s="120" t="n">
        <x:f>'Edge_Run'!V522</x:f>
        <x:v>1</x:v>
      </x:c>
      <x:c r="Z438" s="120" t="n">
        <x:f>Y438-X438</x:f>
        <x:v>0</x:v>
      </x:c>
      <x:c r="AA438" s="120" t="n">
        <x:f>1-V438</x:f>
        <x:v>0</x:v>
      </x:c>
      <x:c r="AB438" s="120" t="n">
        <x:f>1-W438</x:f>
        <x:v>0</x:v>
      </x:c>
      <x:c r="AC438" s="120" t="n">
        <x:f>'RGS_Ground_Run'!O522</x:f>
        <x:v>1.1374933720471438</x:v>
      </x:c>
      <x:c r="AD438" s="120" t="n">
        <x:f>'Edge_Run'!D522</x:f>
        <x:v>3.4124801161414315</x:v>
      </x:c>
      <x:c r="AE438" s="120" t="n">
        <x:f>'RGS_Ground_Run'!D522</x:f>
        <x:v>300</x:v>
      </x:c>
      <x:c r="AF438" s="120" t="n">
        <x:f>'Edge_Run'!H522</x:f>
        <x:v>75</x:v>
      </x:c>
    </x:row>
    <x:row r="439">
      <x:c r="A439" s="120" t="n">
        <x:v>5</x:v>
      </x:c>
      <x:c r="B439" s="120" t="n">
        <x:v>38</x:v>
      </x:c>
      <x:c r="C439" s="120" t="n">
        <x:v>438</x:v>
      </x:c>
      <x:c r="D439" s="120" t="n">
        <x:v>1032</x:v>
      </x:c>
      <x:c r="E439" s="120" t="n">
        <x:v>1031</x:v>
      </x:c>
      <x:c r="F439" s="120" t="n">
        <x:v>0</x:v>
      </x:c>
      <x:c r="G439" s="120" t="str">
        <x:v>Normal</x:v>
      </x:c>
      <x:c r="H439" s="120" t="str">
        <x:v>Routine</x:v>
      </x:c>
      <x:c r="I439" s="120" t="n">
        <x:v>1</x:v>
      </x:c>
      <x:c r="J439" s="120" t="str">
        <x:v>CADC0873</x:v>
      </x:c>
      <x:c r="K439" s="120" t="n">
        <x:v>5</x:v>
      </x:c>
      <x:c r="L439" s="120" t="n">
        <x:v>275</x:v>
      </x:c>
      <x:c r="M439" s="120" t="n">
        <x:v>56</x:v>
      </x:c>
      <x:c r="N439" s="127" t="n">
        <x:v>0.8</x:v>
      </x:c>
      <x:c r="O439" s="129" t="n">
        <x:f>'RGS_Ground_Run'!Q523</x:f>
        <x:v>58.85168499720612</x:v>
      </x:c>
      <x:c r="P439" s="129" t="n">
        <x:f>'Edge_Run'!O523</x:f>
        <x:v>49.61583242063443</x:v>
      </x:c>
      <x:c r="Q439" s="129" t="n">
        <x:f>O439-P439</x:f>
        <x:v>9.235852576571688</x:v>
      </x:c>
      <x:c r="R439" s="129" t="n">
        <x:f>'RGS_Ground_Run'!U523</x:f>
        <x:v>20.299740856994504</x:v>
      </x:c>
      <x:c r="S439" s="129" t="n">
        <x:f>'Edge_Run'!S523</x:f>
        <x:v>0</x:v>
      </x:c>
      <x:c r="T439" s="129" t="n">
        <x:f>'RGS_Ground_Run'!S523</x:f>
        <x:v>0</x:v>
      </x:c>
      <x:c r="U439" s="129" t="n">
        <x:f>'Edge_Run'!R523</x:f>
        <x:v>0</x:v>
      </x:c>
      <x:c r="V439" s="120" t="n">
        <x:f>'RGS_Ground_Run'!W523</x:f>
        <x:v>1</x:v>
      </x:c>
      <x:c r="W439" s="120" t="n">
        <x:f>'Edge_Run'!U523</x:f>
        <x:v>1</x:v>
      </x:c>
      <x:c r="X439" s="120" t="n">
        <x:f>'RGS_Ground_Run'!X523</x:f>
        <x:v>1</x:v>
      </x:c>
      <x:c r="Y439" s="120" t="n">
        <x:f>'Edge_Run'!V523</x:f>
        <x:v>1</x:v>
      </x:c>
      <x:c r="Z439" s="120" t="n">
        <x:f>Y439-X439</x:f>
        <x:v>0</x:v>
      </x:c>
      <x:c r="AA439" s="120" t="n">
        <x:f>1-V439</x:f>
        <x:v>0</x:v>
      </x:c>
      <x:c r="AB439" s="120" t="n">
        <x:f>1-W439</x:f>
        <x:v>0</x:v>
      </x:c>
      <x:c r="AC439" s="120" t="n">
        <x:f>'RGS_Ground_Run'!O523</x:f>
        <x:v>14.531944140211415</x:v>
      </x:c>
      <x:c r="AD439" s="120" t="n">
        <x:f>'Edge_Run'!D523</x:f>
        <x:v>43.595832420634245</x:v>
      </x:c>
      <x:c r="AE439" s="120" t="n">
        <x:f>'RGS_Ground_Run'!D523</x:f>
        <x:v>300</x:v>
      </x:c>
      <x:c r="AF439" s="120" t="n">
        <x:f>'Edge_Run'!H523</x:f>
        <x:v>75</x:v>
      </x:c>
    </x:row>
    <x:row r="440">
      <x:c r="A440" s="120" t="n">
        <x:v>5</x:v>
      </x:c>
      <x:c r="B440" s="120" t="n">
        <x:v>39</x:v>
      </x:c>
      <x:c r="C440" s="120" t="n">
        <x:v>439</x:v>
      </x:c>
      <x:c r="D440" s="120" t="n">
        <x:v>925</x:v>
      </x:c>
      <x:c r="E440" s="120" t="n">
        <x:v>924</x:v>
      </x:c>
      <x:c r="F440" s="120" t="n">
        <x:v>0</x:v>
      </x:c>
      <x:c r="G440" s="120" t="str">
        <x:v>Normal</x:v>
      </x:c>
      <x:c r="H440" s="120" t="str">
        <x:v>Routine</x:v>
      </x:c>
      <x:c r="I440" s="120" t="n">
        <x:v>1</x:v>
      </x:c>
      <x:c r="J440" s="120" t="str">
        <x:v>CADC0892</x:v>
      </x:c>
      <x:c r="K440" s="120" t="n">
        <x:v>1</x:v>
      </x:c>
      <x:c r="L440" s="120" t="n">
        <x:v>283</x:v>
      </x:c>
      <x:c r="M440" s="120" t="n">
        <x:v>284</x:v>
      </x:c>
      <x:c r="N440" s="127" t="n">
        <x:v>4.057142857142857</x:v>
      </x:c>
      <x:c r="O440" s="129" t="n">
        <x:f>'RGS_Ground_Run'!Q524</x:f>
        <x:v>36.200781067397656</x:v>
      </x:c>
      <x:c r="P440" s="129" t="n">
        <x:f>'Edge_Run'!O524</x:f>
        <x:v>26.37660074564883</x:v>
      </x:c>
      <x:c r="Q440" s="129" t="n">
        <x:f>O440-P440</x:f>
        <x:v>9.824180321748827</x:v>
      </x:c>
      <x:c r="R440" s="129" t="n">
        <x:f>'RGS_Ground_Run'!U524</x:f>
        <x:v>7.730917010092071</x:v>
      </x:c>
      <x:c r="S440" s="129" t="n">
        <x:f>'Edge_Run'!S524</x:f>
        <x:v>7.007008573732037</x:v>
      </x:c>
      <x:c r="T440" s="129" t="n">
        <x:f>'RGS_Ground_Run'!S524</x:f>
        <x:v>0</x:v>
      </x:c>
      <x:c r="U440" s="129" t="n">
        <x:f>'Edge_Run'!R524</x:f>
        <x:v>0</x:v>
      </x:c>
      <x:c r="V440" s="120" t="n">
        <x:f>'RGS_Ground_Run'!W524</x:f>
        <x:v>1</x:v>
      </x:c>
      <x:c r="W440" s="120" t="n">
        <x:f>'Edge_Run'!U524</x:f>
        <x:v>1</x:v>
      </x:c>
      <x:c r="X440" s="120" t="n">
        <x:f>'RGS_Ground_Run'!X524</x:f>
        <x:v>1</x:v>
      </x:c>
      <x:c r="Y440" s="120" t="n">
        <x:f>'Edge_Run'!V524</x:f>
        <x:v>1</x:v>
      </x:c>
      <x:c r="Z440" s="120" t="n">
        <x:f>Y440-X440</x:f>
        <x:v>0</x:v>
      </x:c>
      <x:c r="AA440" s="120" t="n">
        <x:f>1-V440</x:f>
        <x:v>0</x:v>
      </x:c>
      <x:c r="AB440" s="120" t="n">
        <x:f>1-W440</x:f>
        <x:v>0</x:v>
      </x:c>
      <x:c r="AC440" s="120" t="n">
        <x:f>'RGS_Ground_Run'!O524</x:f>
        <x:v>4.449864057305635</x:v>
      </x:c>
      <x:c r="AD440" s="120" t="n">
        <x:f>'Edge_Run'!D524</x:f>
        <x:v>13.349592171916903</x:v>
      </x:c>
      <x:c r="AE440" s="120" t="n">
        <x:f>'RGS_Ground_Run'!D524</x:f>
        <x:v>300</x:v>
      </x:c>
      <x:c r="AF440" s="120" t="n">
        <x:f>'Edge_Run'!H524</x:f>
        <x:v>75</x:v>
      </x:c>
    </x:row>
    <x:row r="441">
      <x:c r="A441" s="120" t="n">
        <x:v>5</x:v>
      </x:c>
      <x:c r="B441" s="120" t="n">
        <x:v>40</x:v>
      </x:c>
      <x:c r="C441" s="120" t="n">
        <x:v>440</x:v>
      </x:c>
      <x:c r="D441" s="120" t="n">
        <x:v>1207</x:v>
      </x:c>
      <x:c r="E441" s="120" t="n">
        <x:v>1206</x:v>
      </x:c>
      <x:c r="F441" s="120" t="n">
        <x:v>0</x:v>
      </x:c>
      <x:c r="G441" s="120" t="str">
        <x:v>Normal</x:v>
      </x:c>
      <x:c r="H441" s="120" t="str">
        <x:v>Routine</x:v>
      </x:c>
      <x:c r="I441" s="120" t="n">
        <x:v>0</x:v>
      </x:c>
      <x:c r="J441" s="120" t="str">
        <x:v>CADC0873</x:v>
      </x:c>
      <x:c r="K441" s="120" t="n">
        <x:v>5</x:v>
      </x:c>
      <x:c r="L441" s="120" t="n">
        <x:v>240</x:v>
      </x:c>
      <x:c r="M441" s="120" t="n">
        <x:v>49</x:v>
      </x:c>
      <x:c r="N441" s="127" t="n">
        <x:v>0.7</x:v>
      </x:c>
      <x:c r="O441" s="129" t="n">
        <x:f>'RGS_Ground_Run'!Q525</x:f>
        <x:v>47.78703867871491</x:v>
      </x:c>
      <x:c r="P441" s="129" t="n">
        <x:f>'Edge_Run'!O525</x:f>
        <x:v>29.31568516386733</x:v>
      </x:c>
      <x:c r="Q441" s="129" t="n">
        <x:f>O441-P441</x:f>
        <x:v>18.47135351484758</x:v>
      </x:c>
      <x:c r="R441" s="129" t="n">
        <x:f>'RGS_Ground_Run'!U525</x:f>
        <x:v>18.305557303916885</x:v>
      </x:c>
      <x:c r="S441" s="129" t="n">
        <x:f>'Edge_Run'!S525</x:f>
        <x:v>6.91124103947368</x:v>
      </x:c>
      <x:c r="T441" s="129" t="n">
        <x:f>'RGS_Ground_Run'!S525</x:f>
        <x:v>0</x:v>
      </x:c>
      <x:c r="U441" s="129" t="n">
        <x:f>'Edge_Run'!R525</x:f>
        <x:v>0</x:v>
      </x:c>
      <x:c r="V441" s="120" t="n">
        <x:f>'RGS_Ground_Run'!W525</x:f>
        <x:v>1</x:v>
      </x:c>
      <x:c r="W441" s="120" t="n">
        <x:f>'Edge_Run'!U525</x:f>
        <x:v>1</x:v>
      </x:c>
      <x:c r="X441" s="120" t="n">
        <x:f>'RGS_Ground_Run'!X525</x:f>
        <x:v>1</x:v>
      </x:c>
      <x:c r="Y441" s="120" t="n">
        <x:f>'Edge_Run'!V525</x:f>
        <x:v>1</x:v>
      </x:c>
      <x:c r="Z441" s="120" t="n">
        <x:f>Y441-X441</x:f>
        <x:v>0</x:v>
      </x:c>
      <x:c r="AA441" s="120" t="n">
        <x:f>1-V441</x:f>
        <x:v>0</x:v>
      </x:c>
      <x:c r="AB441" s="120" t="n">
        <x:f>1-W441</x:f>
        <x:v>0</x:v>
      </x:c>
      <x:c r="AC441" s="120" t="n">
        <x:f>'RGS_Ground_Run'!O525</x:f>
        <x:v>5.461481374797901</x:v>
      </x:c>
      <x:c r="AD441" s="120" t="n">
        <x:f>'Edge_Run'!D525</x:f>
        <x:v>16.384444124393703</x:v>
      </x:c>
      <x:c r="AE441" s="120" t="n">
        <x:f>'RGS_Ground_Run'!D525</x:f>
        <x:v>300</x:v>
      </x:c>
      <x:c r="AF441" s="120" t="n">
        <x:f>'Edge_Run'!H525</x:f>
        <x:v>75</x:v>
      </x:c>
    </x:row>
    <x:row r="442">
      <x:c r="A442" s="120" t="n">
        <x:v>5</x:v>
      </x:c>
      <x:c r="B442" s="120" t="n">
        <x:v>41</x:v>
      </x:c>
      <x:c r="C442" s="120" t="n">
        <x:v>441</x:v>
      </x:c>
      <x:c r="D442" s="120" t="n">
        <x:v>1524</x:v>
      </x:c>
      <x:c r="E442" s="120" t="n">
        <x:v>1523</x:v>
      </x:c>
      <x:c r="F442" s="120" t="n">
        <x:v>0</x:v>
      </x:c>
      <x:c r="G442" s="120" t="str">
        <x:v>Normal</x:v>
      </x:c>
      <x:c r="H442" s="120" t="str">
        <x:v>Routine</x:v>
      </x:c>
      <x:c r="I442" s="120" t="n">
        <x:v>1</x:v>
      </x:c>
      <x:c r="J442" s="120" t="str">
        <x:v>CADC0888</x:v>
      </x:c>
      <x:c r="K442" s="120" t="n">
        <x:v>5</x:v>
      </x:c>
      <x:c r="L442" s="120" t="n">
        <x:v>315</x:v>
      </x:c>
      <x:c r="M442" s="120" t="n">
        <x:v>64</x:v>
      </x:c>
      <x:c r="N442" s="127" t="n">
        <x:v>0.9142857142857143</x:v>
      </x:c>
      <x:c r="O442" s="129" t="n">
        <x:f>'RGS_Ground_Run'!Q526</x:f>
        <x:v>61.40314144215836</x:v>
      </x:c>
      <x:c r="P442" s="129" t="n">
        <x:f>'Edge_Run'!O526</x:f>
        <x:v>28.543877757554583</x:v>
      </x:c>
      <x:c r="Q442" s="129" t="n">
        <x:f>O442-P442</x:f>
        <x:v>32.859263684603775</x:v>
      </x:c>
      <x:c r="R442" s="129" t="n">
        <x:f>'RGS_Ground_Run'!U526</x:f>
        <x:v>35.29783721443573</x:v>
      </x:c>
      <x:c r="S442" s="129" t="n">
        <x:f>'Edge_Run'!S526</x:f>
        <x:v>16.26796507438621</x:v>
      </x:c>
      <x:c r="T442" s="129" t="n">
        <x:f>'RGS_Ground_Run'!S526</x:f>
        <x:v>0</x:v>
      </x:c>
      <x:c r="U442" s="129" t="n">
        <x:f>'Edge_Run'!R526</x:f>
        <x:v>0</x:v>
      </x:c>
      <x:c r="V442" s="120" t="n">
        <x:f>'RGS_Ground_Run'!W526</x:f>
        <x:v>1</x:v>
      </x:c>
      <x:c r="W442" s="120" t="n">
        <x:f>'Edge_Run'!U526</x:f>
        <x:v>1</x:v>
      </x:c>
      <x:c r="X442" s="120" t="n">
        <x:f>'RGS_Ground_Run'!X526</x:f>
        <x:v>1</x:v>
      </x:c>
      <x:c r="Y442" s="120" t="n">
        <x:f>'Edge_Run'!V526</x:f>
        <x:v>1</x:v>
      </x:c>
      <x:c r="Z442" s="120" t="n">
        <x:f>Y442-X442</x:f>
        <x:v>0</x:v>
      </x:c>
      <x:c r="AA442" s="120" t="n">
        <x:f>1-V442</x:f>
        <x:v>0</x:v>
      </x:c>
      <x:c r="AB442" s="120" t="n">
        <x:f>1-W442</x:f>
        <x:v>0</x:v>
      </x:c>
      <x:c r="AC442" s="120" t="n">
        <x:f>'RGS_Ground_Run'!O526</x:f>
        <x:v>2.0853042277227445</x:v>
      </x:c>
      <x:c r="AD442" s="120" t="n">
        <x:f>'Edge_Run'!D526</x:f>
        <x:v>6.2559126831682335</x:v>
      </x:c>
      <x:c r="AE442" s="120" t="n">
        <x:f>'RGS_Ground_Run'!D526</x:f>
        <x:v>300</x:v>
      </x:c>
      <x:c r="AF442" s="120" t="n">
        <x:f>'Edge_Run'!H526</x:f>
        <x:v>75</x:v>
      </x:c>
    </x:row>
    <x:row r="443">
      <x:c r="A443" s="120" t="n">
        <x:v>5</x:v>
      </x:c>
      <x:c r="B443" s="120" t="n">
        <x:v>42</x:v>
      </x:c>
      <x:c r="C443" s="120" t="n">
        <x:v>442</x:v>
      </x:c>
      <x:c r="D443" s="120" t="n">
        <x:v>570</x:v>
      </x:c>
      <x:c r="E443" s="120" t="n">
        <x:v>569</x:v>
      </x:c>
      <x:c r="F443" s="120" t="n">
        <x:v>1</x:v>
      </x:c>
      <x:c r="G443" s="120" t="str">
        <x:v>Anomalous</x:v>
      </x:c>
      <x:c r="H443" s="120" t="str">
        <x:v>Priority</x:v>
      </x:c>
      <x:c r="I443" s="120" t="n">
        <x:v>0</x:v>
      </x:c>
      <x:c r="J443" s="120" t="str">
        <x:v>CADC0873</x:v>
      </x:c>
      <x:c r="K443" s="120" t="n">
        <x:v>1</x:v>
      </x:c>
      <x:c r="L443" s="120" t="n">
        <x:v>157</x:v>
      </x:c>
      <x:c r="M443" s="120" t="n">
        <x:v>158</x:v>
      </x:c>
      <x:c r="N443" s="127" t="n">
        <x:v>2.257142857142857</x:v>
      </x:c>
      <x:c r="O443" s="129" t="n">
        <x:f>'RGS_Ground_Run'!Q527</x:f>
        <x:v>24.597659866764843</x:v>
      </x:c>
      <x:c r="P443" s="129" t="n">
        <x:f>'Edge_Run'!O527</x:f>
        <x:v>7.752979600295021</x:v>
      </x:c>
      <x:c r="Q443" s="129" t="n">
        <x:f>O443-P443</x:f>
        <x:v>16.844680266469823</x:v>
      </x:c>
      <x:c r="R443" s="129" t="n">
        <x:f>'RGS_Ground_Run'!U527</x:f>
        <x:v>0</x:v>
      </x:c>
      <x:c r="S443" s="129" t="n">
        <x:f>'Edge_Run'!S527</x:f>
        <x:v>0</x:v>
      </x:c>
      <x:c r="T443" s="129" t="n">
        <x:f>'RGS_Ground_Run'!S527</x:f>
        <x:v>0</x:v>
      </x:c>
      <x:c r="U443" s="129" t="n">
        <x:f>'Edge_Run'!R527</x:f>
        <x:v>0</x:v>
      </x:c>
      <x:c r="V443" s="120" t="n">
        <x:f>'RGS_Ground_Run'!W527</x:f>
        <x:v>1</x:v>
      </x:c>
      <x:c r="W443" s="120" t="n">
        <x:f>'Edge_Run'!U527</x:f>
        <x:v>1</x:v>
      </x:c>
      <x:c r="X443" s="120" t="n">
        <x:f>'RGS_Ground_Run'!X527</x:f>
        <x:v>1</x:v>
      </x:c>
      <x:c r="Y443" s="120" t="n">
        <x:f>'Edge_Run'!V527</x:f>
        <x:v>1</x:v>
      </x:c>
      <x:c r="Z443" s="120" t="n">
        <x:f>Y443-X443</x:f>
        <x:v>0</x:v>
      </x:c>
      <x:c r="AA443" s="120" t="n">
        <x:f>1-V443</x:f>
        <x:v>0</x:v>
      </x:c>
      <x:c r="AB443" s="120" t="n">
        <x:f>1-W443</x:f>
        <x:v>0</x:v>
      </x:c>
      <x:c r="AC443" s="120" t="n">
        <x:f>'RGS_Ground_Run'!O527</x:f>
        <x:v>0.5776598667650606</x:v>
      </x:c>
      <x:c r="AD443" s="120" t="n">
        <x:f>'Edge_Run'!D527</x:f>
        <x:v>1.7329796002951818</x:v>
      </x:c>
      <x:c r="AE443" s="120" t="n">
        <x:f>'RGS_Ground_Run'!D527</x:f>
        <x:v>300</x:v>
      </x:c>
      <x:c r="AF443" s="120" t="n">
        <x:f>'Edge_Run'!H527</x:f>
        <x:v>75</x:v>
      </x:c>
    </x:row>
    <x:row r="444">
      <x:c r="A444" s="120" t="n">
        <x:v>5</x:v>
      </x:c>
      <x:c r="B444" s="120" t="n">
        <x:v>43</x:v>
      </x:c>
      <x:c r="C444" s="120" t="n">
        <x:v>443</x:v>
      </x:c>
      <x:c r="D444" s="120" t="n">
        <x:v>1756</x:v>
      </x:c>
      <x:c r="E444" s="120" t="n">
        <x:v>1755</x:v>
      </x:c>
      <x:c r="F444" s="120" t="n">
        <x:v>0</x:v>
      </x:c>
      <x:c r="G444" s="120" t="str">
        <x:v>Normal</x:v>
      </x:c>
      <x:c r="H444" s="120" t="str">
        <x:v>Routine</x:v>
      </x:c>
      <x:c r="I444" s="120" t="n">
        <x:v>1</x:v>
      </x:c>
      <x:c r="J444" s="120" t="str">
        <x:v>CADC0894</x:v>
      </x:c>
      <x:c r="K444" s="120" t="n">
        <x:v>1</x:v>
      </x:c>
      <x:c r="L444" s="120" t="n">
        <x:v>453</x:v>
      </x:c>
      <x:c r="M444" s="120" t="n">
        <x:v>454</x:v>
      </x:c>
      <x:c r="N444" s="127" t="n">
        <x:v>6.485714285714286</x:v>
      </x:c>
      <x:c r="O444" s="129" t="n">
        <x:f>'RGS_Ground_Run'!Q528</x:f>
        <x:v>24.277580653596942</x:v>
      </x:c>
      <x:c r="P444" s="129" t="n">
        <x:f>'Edge_Run'!O528</x:f>
        <x:v>6.792741960791318</x:v>
      </x:c>
      <x:c r="Q444" s="129" t="n">
        <x:f>O444-P444</x:f>
        <x:v>17.484838692805624</x:v>
      </x:c>
      <x:c r="R444" s="129" t="n">
        <x:f>'RGS_Ground_Run'!U528</x:f>
        <x:v>0</x:v>
      </x:c>
      <x:c r="S444" s="129" t="n">
        <x:f>'Edge_Run'!S528</x:f>
        <x:v>0</x:v>
      </x:c>
      <x:c r="T444" s="129" t="n">
        <x:f>'RGS_Ground_Run'!S528</x:f>
        <x:v>0</x:v>
      </x:c>
      <x:c r="U444" s="129" t="n">
        <x:f>'Edge_Run'!R528</x:f>
        <x:v>0</x:v>
      </x:c>
      <x:c r="V444" s="120" t="n">
        <x:f>'RGS_Ground_Run'!W528</x:f>
        <x:v>1</x:v>
      </x:c>
      <x:c r="W444" s="120" t="n">
        <x:f>'Edge_Run'!U528</x:f>
        <x:v>1</x:v>
      </x:c>
      <x:c r="X444" s="120" t="n">
        <x:f>'RGS_Ground_Run'!X528</x:f>
        <x:v>1</x:v>
      </x:c>
      <x:c r="Y444" s="120" t="n">
        <x:f>'Edge_Run'!V528</x:f>
        <x:v>1</x:v>
      </x:c>
      <x:c r="Z444" s="120" t="n">
        <x:f>Y444-X444</x:f>
        <x:v>0</x:v>
      </x:c>
      <x:c r="AA444" s="120" t="n">
        <x:f>1-V444</x:f>
        <x:v>0</x:v>
      </x:c>
      <x:c r="AB444" s="120" t="n">
        <x:f>1-W444</x:f>
        <x:v>0</x:v>
      </x:c>
      <x:c r="AC444" s="120" t="n">
        <x:f>'RGS_Ground_Run'!O528</x:f>
        <x:v>0.2575806535970844</x:v>
      </x:c>
      <x:c r="AD444" s="120" t="n">
        <x:f>'Edge_Run'!D528</x:f>
        <x:v>0.7727419607912531</x:v>
      </x:c>
      <x:c r="AE444" s="120" t="n">
        <x:f>'RGS_Ground_Run'!D528</x:f>
        <x:v>300</x:v>
      </x:c>
      <x:c r="AF444" s="120" t="n">
        <x:f>'Edge_Run'!H528</x:f>
        <x:v>75</x:v>
      </x:c>
    </x:row>
    <x:row r="445">
      <x:c r="A445" s="120" t="n">
        <x:v>5</x:v>
      </x:c>
      <x:c r="B445" s="120" t="n">
        <x:v>44</x:v>
      </x:c>
      <x:c r="C445" s="120" t="n">
        <x:v>444</x:v>
      </x:c>
      <x:c r="D445" s="120" t="n">
        <x:v>554</x:v>
      </x:c>
      <x:c r="E445" s="120" t="n">
        <x:v>553</x:v>
      </x:c>
      <x:c r="F445" s="120" t="n">
        <x:v>0</x:v>
      </x:c>
      <x:c r="G445" s="120" t="str">
        <x:v>Normal</x:v>
      </x:c>
      <x:c r="H445" s="120" t="str">
        <x:v>Routine</x:v>
      </x:c>
      <x:c r="I445" s="120" t="n">
        <x:v>0</x:v>
      </x:c>
      <x:c r="J445" s="120" t="str">
        <x:v>CADC0873</x:v>
      </x:c>
      <x:c r="K445" s="120" t="n">
        <x:v>1</x:v>
      </x:c>
      <x:c r="L445" s="120" t="n">
        <x:v>168</x:v>
      </x:c>
      <x:c r="M445" s="120" t="n">
        <x:v>169</x:v>
      </x:c>
      <x:c r="N445" s="127" t="n">
        <x:v>2.414285714285714</x:v>
      </x:c>
      <x:c r="O445" s="129" t="n">
        <x:f>'RGS_Ground_Run'!Q529</x:f>
        <x:v>46.18679694774846</x:v>
      </x:c>
      <x:c r="P445" s="129" t="n">
        <x:f>'Edge_Run'!O529</x:f>
        <x:v>10.172982638332542</x:v>
      </x:c>
      <x:c r="Q445" s="129" t="n">
        <x:f>O445-P445</x:f>
        <x:v>36.01381430941592</x:v>
      </x:c>
      <x:c r="R445" s="129" t="n">
        <x:f>'RGS_Ground_Run'!U529</x:f>
        <x:v>21.380240677541224</x:v>
      </x:c>
      <x:c r="S445" s="129" t="n">
        <x:f>'Edge_Run'!S529</x:f>
        <x:v>1.7933138277112448</x:v>
      </x:c>
      <x:c r="T445" s="129" t="n">
        <x:f>'RGS_Ground_Run'!S529</x:f>
        <x:v>0</x:v>
      </x:c>
      <x:c r="U445" s="129" t="n">
        <x:f>'Edge_Run'!R529</x:f>
        <x:v>0</x:v>
      </x:c>
      <x:c r="V445" s="120" t="n">
        <x:f>'RGS_Ground_Run'!W529</x:f>
        <x:v>1</x:v>
      </x:c>
      <x:c r="W445" s="120" t="n">
        <x:f>'Edge_Run'!U529</x:f>
        <x:v>1</x:v>
      </x:c>
      <x:c r="X445" s="120" t="n">
        <x:f>'RGS_Ground_Run'!X529</x:f>
        <x:v>1</x:v>
      </x:c>
      <x:c r="Y445" s="120" t="n">
        <x:f>'Edge_Run'!V529</x:f>
        <x:v>1</x:v>
      </x:c>
      <x:c r="Z445" s="120" t="n">
        <x:f>Y445-X445</x:f>
        <x:v>0</x:v>
      </x:c>
      <x:c r="AA445" s="120" t="n">
        <x:f>1-V445</x:f>
        <x:v>0</x:v>
      </x:c>
      <x:c r="AB445" s="120" t="n">
        <x:f>1-W445</x:f>
        <x:v>0</x:v>
      </x:c>
      <x:c r="AC445" s="120" t="n">
        <x:f>'RGS_Ground_Run'!O529</x:f>
        <x:v>0.7865562702070631</x:v>
      </x:c>
      <x:c r="AD445" s="120" t="n">
        <x:f>'Edge_Run'!D529</x:f>
        <x:v>2.3596688106211894</x:v>
      </x:c>
      <x:c r="AE445" s="120" t="n">
        <x:f>'RGS_Ground_Run'!D529</x:f>
        <x:v>300</x:v>
      </x:c>
      <x:c r="AF445" s="120" t="n">
        <x:f>'Edge_Run'!H529</x:f>
        <x:v>75</x:v>
      </x:c>
    </x:row>
    <x:row r="446">
      <x:c r="A446" s="120" t="n">
        <x:v>5</x:v>
      </x:c>
      <x:c r="B446" s="120" t="n">
        <x:v>45</x:v>
      </x:c>
      <x:c r="C446" s="120" t="n">
        <x:v>445</x:v>
      </x:c>
      <x:c r="D446" s="120" t="n">
        <x:v>574</x:v>
      </x:c>
      <x:c r="E446" s="120" t="n">
        <x:v>573</x:v>
      </x:c>
      <x:c r="F446" s="120" t="n">
        <x:v>1</x:v>
      </x:c>
      <x:c r="G446" s="120" t="str">
        <x:v>Anomalous</x:v>
      </x:c>
      <x:c r="H446" s="120" t="str">
        <x:v>Priority</x:v>
      </x:c>
      <x:c r="I446" s="120" t="n">
        <x:v>1</x:v>
      </x:c>
      <x:c r="J446" s="120" t="str">
        <x:v>CADC0873</x:v>
      </x:c>
      <x:c r="K446" s="120" t="n">
        <x:v>1</x:v>
      </x:c>
      <x:c r="L446" s="120" t="n">
        <x:v>182</x:v>
      </x:c>
      <x:c r="M446" s="120" t="n">
        <x:v>183</x:v>
      </x:c>
      <x:c r="N446" s="127" t="n">
        <x:v>2.6142857142857143</x:v>
      </x:c>
      <x:c r="O446" s="129" t="n">
        <x:f>'RGS_Ground_Run'!Q530</x:f>
        <x:v>38.97003701127596</x:v>
      </x:c>
      <x:c r="P446" s="129" t="n">
        <x:f>'Edge_Run'!O530</x:f>
        <x:v>9.741210795106781</x:v>
      </x:c>
      <x:c r="Q446" s="129" t="n">
        <x:f>O446-P446</x:f>
        <x:v>29.228826216169182</x:v>
      </x:c>
      <x:c r="R446" s="129" t="n">
        <x:f>'RGS_Ground_Run'!U530</x:f>
        <x:v>13.709633412906896</x:v>
      </x:c>
      <x:c r="S446" s="129" t="n">
        <x:f>'Edge_Run'!S530</x:f>
        <x:v>0</x:v>
      </x:c>
      <x:c r="T446" s="129" t="n">
        <x:f>'RGS_Ground_Run'!S530</x:f>
        <x:v>0</x:v>
      </x:c>
      <x:c r="U446" s="129" t="n">
        <x:f>'Edge_Run'!R530</x:f>
        <x:v>0</x:v>
      </x:c>
      <x:c r="V446" s="120" t="n">
        <x:f>'RGS_Ground_Run'!W530</x:f>
        <x:v>1</x:v>
      </x:c>
      <x:c r="W446" s="120" t="n">
        <x:f>'Edge_Run'!U530</x:f>
        <x:v>1</x:v>
      </x:c>
      <x:c r="X446" s="120" t="n">
        <x:f>'RGS_Ground_Run'!X530</x:f>
        <x:v>1</x:v>
      </x:c>
      <x:c r="Y446" s="120" t="n">
        <x:f>'Edge_Run'!V530</x:f>
        <x:v>1</x:v>
      </x:c>
      <x:c r="Z446" s="120" t="n">
        <x:f>Y446-X446</x:f>
        <x:v>0</x:v>
      </x:c>
      <x:c r="AA446" s="120" t="n">
        <x:f>1-V446</x:f>
        <x:v>0</x:v>
      </x:c>
      <x:c r="AB446" s="120" t="n">
        <x:f>1-W446</x:f>
        <x:v>0</x:v>
      </x:c>
      <x:c r="AC446" s="120" t="n">
        <x:f>'RGS_Ground_Run'!O530</x:f>
        <x:v>1.2404035983688773</x:v>
      </x:c>
      <x:c r="AD446" s="120" t="n">
        <x:f>'Edge_Run'!D530</x:f>
        <x:v>3.7212107951066318</x:v>
      </x:c>
      <x:c r="AE446" s="120" t="n">
        <x:f>'RGS_Ground_Run'!D530</x:f>
        <x:v>300</x:v>
      </x:c>
      <x:c r="AF446" s="120" t="n">
        <x:f>'Edge_Run'!H530</x:f>
        <x:v>75</x:v>
      </x:c>
    </x:row>
    <x:row r="447">
      <x:c r="A447" s="120" t="n">
        <x:v>5</x:v>
      </x:c>
      <x:c r="B447" s="120" t="n">
        <x:v>46</x:v>
      </x:c>
      <x:c r="C447" s="120" t="n">
        <x:v>446</x:v>
      </x:c>
      <x:c r="D447" s="120" t="n">
        <x:v>1916</x:v>
      </x:c>
      <x:c r="E447" s="120" t="n">
        <x:v>1915</x:v>
      </x:c>
      <x:c r="F447" s="120" t="n">
        <x:v>0</x:v>
      </x:c>
      <x:c r="G447" s="120" t="str">
        <x:v>Normal</x:v>
      </x:c>
      <x:c r="H447" s="120" t="str">
        <x:v>Routine</x:v>
      </x:c>
      <x:c r="I447" s="120" t="n">
        <x:v>0</x:v>
      </x:c>
      <x:c r="J447" s="120" t="str">
        <x:v>CADC0872</x:v>
      </x:c>
      <x:c r="K447" s="120" t="n">
        <x:v>5</x:v>
      </x:c>
      <x:c r="L447" s="120" t="n">
        <x:v>85</x:v>
      </x:c>
      <x:c r="M447" s="120" t="n">
        <x:v>18</x:v>
      </x:c>
      <x:c r="N447" s="127" t="n">
        <x:v>0.2571428571428571</x:v>
      </x:c>
      <x:c r="O447" s="129" t="n">
        <x:f>'RGS_Ground_Run'!Q531</x:f>
        <x:v>44.30651814687144</x:v>
      </x:c>
      <x:c r="P447" s="129" t="n">
        <x:f>'Edge_Run'!O531</x:f>
        <x:v>8.70879175899654</x:v>
      </x:c>
      <x:c r="Q447" s="129" t="n">
        <x:f>O447-P447</x:f>
        <x:v>35.5977263878749</x:v>
      </x:c>
      <x:c r="R447" s="129" t="n">
        <x:f>'RGS_Ground_Run'!U531</x:f>
        <x:v>19.390254227205787</x:v>
      </x:c>
      <x:c r="S447" s="129" t="n">
        <x:f>'Edge_Run'!S531</x:f>
        <x:v>0</x:v>
      </x:c>
      <x:c r="T447" s="129" t="n">
        <x:f>'RGS_Ground_Run'!S531</x:f>
        <x:v>0</x:v>
      </x:c>
      <x:c r="U447" s="129" t="n">
        <x:f>'Edge_Run'!R531</x:f>
        <x:v>0</x:v>
      </x:c>
      <x:c r="V447" s="120" t="n">
        <x:f>'RGS_Ground_Run'!W531</x:f>
        <x:v>1</x:v>
      </x:c>
      <x:c r="W447" s="120" t="n">
        <x:f>'Edge_Run'!U531</x:f>
        <x:v>1</x:v>
      </x:c>
      <x:c r="X447" s="120" t="n">
        <x:f>'RGS_Ground_Run'!X531</x:f>
        <x:v>1</x:v>
      </x:c>
      <x:c r="Y447" s="120" t="n">
        <x:f>'Edge_Run'!V531</x:f>
        <x:v>1</x:v>
      </x:c>
      <x:c r="Z447" s="120" t="n">
        <x:f>Y447-X447</x:f>
        <x:v>0</x:v>
      </x:c>
      <x:c r="AA447" s="120" t="n">
        <x:f>1-V447</x:f>
        <x:v>0</x:v>
      </x:c>
      <x:c r="AB447" s="120" t="n">
        <x:f>1-W447</x:f>
        <x:v>0</x:v>
      </x:c>
      <x:c r="AC447" s="120" t="n">
        <x:f>'RGS_Ground_Run'!O531</x:f>
        <x:v>0.8962639196655726</x:v>
      </x:c>
      <x:c r="AD447" s="120" t="n">
        <x:f>'Edge_Run'!D531</x:f>
        <x:v>2.688791758996718</x:v>
      </x:c>
      <x:c r="AE447" s="120" t="n">
        <x:f>'RGS_Ground_Run'!D531</x:f>
        <x:v>300</x:v>
      </x:c>
      <x:c r="AF447" s="120" t="n">
        <x:f>'Edge_Run'!H531</x:f>
        <x:v>75</x:v>
      </x:c>
    </x:row>
    <x:row r="448">
      <x:c r="A448" s="120" t="n">
        <x:v>5</x:v>
      </x:c>
      <x:c r="B448" s="120" t="n">
        <x:v>47</x:v>
      </x:c>
      <x:c r="C448" s="120" t="n">
        <x:v>447</x:v>
      </x:c>
      <x:c r="D448" s="120" t="n">
        <x:v>1213</x:v>
      </x:c>
      <x:c r="E448" s="120" t="n">
        <x:v>1212</x:v>
      </x:c>
      <x:c r="F448" s="120" t="n">
        <x:v>0</x:v>
      </x:c>
      <x:c r="G448" s="120" t="str">
        <x:v>Normal</x:v>
      </x:c>
      <x:c r="H448" s="120" t="str">
        <x:v>Routine</x:v>
      </x:c>
      <x:c r="I448" s="120" t="n">
        <x:v>1</x:v>
      </x:c>
      <x:c r="J448" s="120" t="str">
        <x:v>CADC0873</x:v>
      </x:c>
      <x:c r="K448" s="120" t="n">
        <x:v>5</x:v>
      </x:c>
      <x:c r="L448" s="120" t="n">
        <x:v>240</x:v>
      </x:c>
      <x:c r="M448" s="120" t="n">
        <x:v>49</x:v>
      </x:c>
      <x:c r="N448" s="127" t="n">
        <x:v>0.7</x:v>
      </x:c>
      <x:c r="O448" s="129" t="n">
        <x:f>'RGS_Ground_Run'!Q532</x:f>
        <x:v>52.763424943946575</x:v>
      </x:c>
      <x:c r="P448" s="129" t="n">
        <x:f>'Edge_Run'!O532</x:f>
        <x:v>25.147943944763483</x:v>
      </x:c>
      <x:c r="Q448" s="129" t="n">
        <x:f>O448-P448</x:f>
        <x:v>27.61548099918309</x:v>
      </x:c>
      <x:c r="R448" s="129" t="n">
        <x:f>'RGS_Ground_Run'!U532</x:f>
        <x:v>22.367443629025274</x:v>
      </x:c>
      <x:c r="S448" s="129" t="n">
        <x:f>'Edge_Run'!S532</x:f>
        <x:v>0</x:v>
      </x:c>
      <x:c r="T448" s="129" t="n">
        <x:f>'RGS_Ground_Run'!S532</x:f>
        <x:v>0</x:v>
      </x:c>
      <x:c r="U448" s="129" t="n">
        <x:f>'Edge_Run'!R532</x:f>
        <x:v>0</x:v>
      </x:c>
      <x:c r="V448" s="120" t="n">
        <x:f>'RGS_Ground_Run'!W532</x:f>
        <x:v>1</x:v>
      </x:c>
      <x:c r="W448" s="120" t="n">
        <x:f>'Edge_Run'!U532</x:f>
        <x:v>1</x:v>
      </x:c>
      <x:c r="X448" s="120" t="n">
        <x:f>'RGS_Ground_Run'!X532</x:f>
        <x:v>1</x:v>
      </x:c>
      <x:c r="Y448" s="120" t="n">
        <x:f>'Edge_Run'!V532</x:f>
        <x:v>1</x:v>
      </x:c>
      <x:c r="Z448" s="120" t="n">
        <x:f>Y448-X448</x:f>
        <x:v>0</x:v>
      </x:c>
      <x:c r="AA448" s="120" t="n">
        <x:f>1-V448</x:f>
        <x:v>0</x:v>
      </x:c>
      <x:c r="AB448" s="120" t="n">
        <x:f>1-W448</x:f>
        <x:v>0</x:v>
      </x:c>
      <x:c r="AC448" s="120" t="n">
        <x:f>'RGS_Ground_Run'!O532</x:f>
        <x:v>6.375981314921174</x:v>
      </x:c>
      <x:c r="AD448" s="120" t="n">
        <x:f>'Edge_Run'!D532</x:f>
        <x:v>19.127943944763523</x:v>
      </x:c>
      <x:c r="AE448" s="120" t="n">
        <x:f>'RGS_Ground_Run'!D532</x:f>
        <x:v>300</x:v>
      </x:c>
      <x:c r="AF448" s="120" t="n">
        <x:f>'Edge_Run'!H532</x:f>
        <x:v>75</x:v>
      </x:c>
    </x:row>
    <x:row r="449">
      <x:c r="A449" s="120" t="n">
        <x:v>5</x:v>
      </x:c>
      <x:c r="B449" s="120" t="n">
        <x:v>48</x:v>
      </x:c>
      <x:c r="C449" s="120" t="n">
        <x:v>448</x:v>
      </x:c>
      <x:c r="D449" s="120" t="n">
        <x:v>460</x:v>
      </x:c>
      <x:c r="E449" s="120" t="n">
        <x:v>459</x:v>
      </x:c>
      <x:c r="F449" s="120" t="n">
        <x:v>0</x:v>
      </x:c>
      <x:c r="G449" s="120" t="str">
        <x:v>Normal</x:v>
      </x:c>
      <x:c r="H449" s="120" t="str">
        <x:v>Routine</x:v>
      </x:c>
      <x:c r="I449" s="120" t="n">
        <x:v>1</x:v>
      </x:c>
      <x:c r="J449" s="120" t="str">
        <x:v>CADC0873</x:v>
      </x:c>
      <x:c r="K449" s="120" t="n">
        <x:v>1</x:v>
      </x:c>
      <x:c r="L449" s="120" t="n">
        <x:v>204</x:v>
      </x:c>
      <x:c r="M449" s="120" t="n">
        <x:v>205</x:v>
      </x:c>
      <x:c r="N449" s="127" t="n">
        <x:v>2.9285714285714284</x:v>
      </x:c>
      <x:c r="O449" s="129" t="n">
        <x:f>'RGS_Ground_Run'!Q533</x:f>
        <x:v>25.38110220060753</x:v>
      </x:c>
      <x:c r="P449" s="129" t="n">
        <x:f>'Edge_Run'!O533</x:f>
        <x:v>10.103306601822169</x:v>
      </x:c>
      <x:c r="Q449" s="129" t="n">
        <x:f>O449-P449</x:f>
        <x:v>15.27779559878536</x:v>
      </x:c>
      <x:c r="R449" s="129" t="n">
        <x:f>'RGS_Ground_Run'!U533</x:f>
        <x:v>0</x:v>
      </x:c>
      <x:c r="S449" s="129" t="n">
        <x:f>'Edge_Run'!S533</x:f>
        <x:v>0</x:v>
      </x:c>
      <x:c r="T449" s="129" t="n">
        <x:f>'RGS_Ground_Run'!S533</x:f>
        <x:v>0</x:v>
      </x:c>
      <x:c r="U449" s="129" t="n">
        <x:f>'Edge_Run'!R533</x:f>
        <x:v>0</x:v>
      </x:c>
      <x:c r="V449" s="120" t="n">
        <x:f>'RGS_Ground_Run'!W533</x:f>
        <x:v>1</x:v>
      </x:c>
      <x:c r="W449" s="120" t="n">
        <x:f>'Edge_Run'!U533</x:f>
        <x:v>1</x:v>
      </x:c>
      <x:c r="X449" s="120" t="n">
        <x:f>'RGS_Ground_Run'!X533</x:f>
        <x:v>1</x:v>
      </x:c>
      <x:c r="Y449" s="120" t="n">
        <x:f>'Edge_Run'!V533</x:f>
        <x:v>1</x:v>
      </x:c>
      <x:c r="Z449" s="120" t="n">
        <x:f>Y449-X449</x:f>
        <x:v>0</x:v>
      </x:c>
      <x:c r="AA449" s="120" t="n">
        <x:f>1-V449</x:f>
        <x:v>0</x:v>
      </x:c>
      <x:c r="AB449" s="120" t="n">
        <x:f>1-W449</x:f>
        <x:v>0</x:v>
      </x:c>
      <x:c r="AC449" s="120" t="n">
        <x:f>'RGS_Ground_Run'!O533</x:f>
        <x:v>1.3611022006073221</x:v>
      </x:c>
      <x:c r="AD449" s="120" t="n">
        <x:f>'Edge_Run'!D533</x:f>
        <x:v>4.083306601821967</x:v>
      </x:c>
      <x:c r="AE449" s="120" t="n">
        <x:f>'RGS_Ground_Run'!D533</x:f>
        <x:v>300</x:v>
      </x:c>
      <x:c r="AF449" s="120" t="n">
        <x:f>'Edge_Run'!H533</x:f>
        <x:v>75</x:v>
      </x:c>
    </x:row>
    <x:row r="450">
      <x:c r="A450" s="120" t="n">
        <x:v>5</x:v>
      </x:c>
      <x:c r="B450" s="120" t="n">
        <x:v>49</x:v>
      </x:c>
      <x:c r="C450" s="120" t="n">
        <x:v>449</x:v>
      </x:c>
      <x:c r="D450" s="120" t="n">
        <x:v>1399</x:v>
      </x:c>
      <x:c r="E450" s="120" t="n">
        <x:v>1398</x:v>
      </x:c>
      <x:c r="F450" s="120" t="n">
        <x:v>0</x:v>
      </x:c>
      <x:c r="G450" s="120" t="str">
        <x:v>Normal</x:v>
      </x:c>
      <x:c r="H450" s="120" t="str">
        <x:v>Routine</x:v>
      </x:c>
      <x:c r="I450" s="120" t="n">
        <x:v>1</x:v>
      </x:c>
      <x:c r="J450" s="120" t="str">
        <x:v>CADC0873</x:v>
      </x:c>
      <x:c r="K450" s="120" t="n">
        <x:v>5</x:v>
      </x:c>
      <x:c r="L450" s="120" t="n">
        <x:v>95</x:v>
      </x:c>
      <x:c r="M450" s="120" t="n">
        <x:v>20</x:v>
      </x:c>
      <x:c r="N450" s="127" t="n">
        <x:v>0.2857142857142857</x:v>
      </x:c>
      <x:c r="O450" s="129" t="n">
        <x:f>'RGS_Ground_Run'!Q534</x:f>
        <x:v>147.41696349352742</x:v>
      </x:c>
      <x:c r="P450" s="129" t="n">
        <x:f>'Edge_Run'!O534</x:f>
        <x:v>126.02185958764358</x:v>
      </x:c>
      <x:c r="Q450" s="129" t="n">
        <x:f>O450-P450</x:f>
        <x:v>21.395103905883843</x:v>
      </x:c>
      <x:c r="R450" s="129" t="n">
        <x:f>'RGS_Ground_Run'!U534</x:f>
        <x:v>120.0018595876436</x:v>
      </x:c>
      <x:c r="S450" s="129" t="n">
        <x:f>'Edge_Run'!S534</x:f>
        <x:v>109.81654786999206</x:v>
      </x:c>
      <x:c r="T450" s="129" t="n">
        <x:f>'RGS_Ground_Run'!S534</x:f>
        <x:v>120.0018595876436</x:v>
      </x:c>
      <x:c r="U450" s="129" t="n">
        <x:f>'Edge_Run'!R534</x:f>
        <x:v>109.81654786999206</x:v>
      </x:c>
      <x:c r="V450" s="120" t="n">
        <x:f>'RGS_Ground_Run'!W534</x:f>
        <x:v>1</x:v>
      </x:c>
      <x:c r="W450" s="120" t="n">
        <x:f>'Edge_Run'!U534</x:f>
        <x:v>1</x:v>
      </x:c>
      <x:c r="X450" s="120" t="n">
        <x:f>'RGS_Ground_Run'!X534</x:f>
        <x:v>0</x:v>
      </x:c>
      <x:c r="Y450" s="120" t="n">
        <x:f>'Edge_Run'!V534</x:f>
        <x:v>0</x:v>
      </x:c>
      <x:c r="Z450" s="120" t="n">
        <x:f>Y450-X450</x:f>
        <x:v>0</x:v>
      </x:c>
      <x:c r="AA450" s="120" t="n">
        <x:f>1-V450</x:f>
        <x:v>0</x:v>
      </x:c>
      <x:c r="AB450" s="120" t="n">
        <x:f>1-W450</x:f>
        <x:v>0</x:v>
      </x:c>
      <x:c r="AC450" s="120" t="n">
        <x:f>'RGS_Ground_Run'!O534</x:f>
        <x:v>3.3951039058837726</x:v>
      </x:c>
      <x:c r="AD450" s="120" t="n">
        <x:f>'Edge_Run'!D534</x:f>
        <x:v>10.185311717651318</x:v>
      </x:c>
      <x:c r="AE450" s="120" t="n">
        <x:f>'RGS_Ground_Run'!D534</x:f>
        <x:v>300</x:v>
      </x:c>
      <x:c r="AF450" s="120" t="n">
        <x:f>'Edge_Run'!H534</x:f>
        <x:v>75</x:v>
      </x:c>
    </x:row>
    <x:row r="451">
      <x:c r="A451" s="120" t="n">
        <x:v>5</x:v>
      </x:c>
      <x:c r="B451" s="120" t="n">
        <x:v>50</x:v>
      </x:c>
      <x:c r="C451" s="120" t="n">
        <x:v>450</x:v>
      </x:c>
      <x:c r="D451" s="120" t="n">
        <x:v>568</x:v>
      </x:c>
      <x:c r="E451" s="120" t="n">
        <x:v>567</x:v>
      </x:c>
      <x:c r="F451" s="120" t="n">
        <x:v>0</x:v>
      </x:c>
      <x:c r="G451" s="120" t="str">
        <x:v>Normal</x:v>
      </x:c>
      <x:c r="H451" s="120" t="str">
        <x:v>Routine</x:v>
      </x:c>
      <x:c r="I451" s="120" t="n">
        <x:v>1</x:v>
      </x:c>
      <x:c r="J451" s="120" t="str">
        <x:v>CADC0873</x:v>
      </x:c>
      <x:c r="K451" s="120" t="n">
        <x:v>1</x:v>
      </x:c>
      <x:c r="L451" s="120" t="n">
        <x:v>180</x:v>
      </x:c>
      <x:c r="M451" s="120" t="n">
        <x:v>181</x:v>
      </x:c>
      <x:c r="N451" s="127" t="n">
        <x:v>2.585714285714286</x:v>
      </x:c>
      <x:c r="O451" s="129" t="n">
        <x:f>'RGS_Ground_Run'!Q535</x:f>
        <x:v>136.87997108493119</x:v>
      </x:c>
      <x:c r="P451" s="129" t="n">
        <x:f>'Edge_Run'!O535</x:f>
        <x:v>96.80440228203543</x:v>
      </x:c>
      <x:c r="Q451" s="129" t="n">
        <x:f>O451-P451</x:f>
        <x:v>40.07556880289576</x:v>
      </x:c>
      <x:c r="R451" s="129" t="n">
        <x:f>'RGS_Ground_Run'!U535</x:f>
        <x:v>108.78440228203544</x:v>
      </x:c>
      <x:c r="S451" s="129" t="n">
        <x:f>'Edge_Run'!S535</x:f>
        <x:v>78.55769587334862</x:v>
      </x:c>
      <x:c r="T451" s="129" t="n">
        <x:f>'RGS_Ground_Run'!S535</x:f>
        <x:v>0</x:v>
      </x:c>
      <x:c r="U451" s="129" t="n">
        <x:f>'Edge_Run'!R535</x:f>
        <x:v>0</x:v>
      </x:c>
      <x:c r="V451" s="120" t="n">
        <x:f>'RGS_Ground_Run'!W535</x:f>
        <x:v>1</x:v>
      </x:c>
      <x:c r="W451" s="120" t="n">
        <x:f>'Edge_Run'!U535</x:f>
        <x:v>1</x:v>
      </x:c>
      <x:c r="X451" s="120" t="n">
        <x:f>'RGS_Ground_Run'!X535</x:f>
        <x:v>0</x:v>
      </x:c>
      <x:c r="Y451" s="120" t="n">
        <x:f>'Edge_Run'!V535</x:f>
        <x:v>1</x:v>
      </x:c>
      <x:c r="Z451" s="120" t="n">
        <x:f>Y451-X451</x:f>
        <x:v>1</x:v>
      </x:c>
      <x:c r="AA451" s="120" t="n">
        <x:f>1-V451</x:f>
        <x:v>0</x:v>
      </x:c>
      <x:c r="AB451" s="120" t="n">
        <x:f>1-W451</x:f>
        <x:v>0</x:v>
      </x:c>
      <x:c r="AC451" s="120" t="n">
        <x:f>'RGS_Ground_Run'!O535</x:f>
        <x:v>4.075568802895607</x:v>
      </x:c>
      <x:c r="AD451" s="120" t="n">
        <x:f>'Edge_Run'!D535</x:f>
        <x:v>12.226706408686823</x:v>
      </x:c>
      <x:c r="AE451" s="120" t="n">
        <x:f>'RGS_Ground_Run'!D535</x:f>
        <x:v>300</x:v>
      </x:c>
      <x:c r="AF451" s="120" t="n">
        <x:f>'Edge_Run'!H535</x:f>
        <x:v>75</x:v>
      </x:c>
    </x:row>
    <x:row r="452">
      <x:c r="A452" s="120" t="n">
        <x:v>5</x:v>
      </x:c>
      <x:c r="B452" s="120" t="n">
        <x:v>51</x:v>
      </x:c>
      <x:c r="C452" s="120" t="n">
        <x:v>451</x:v>
      </x:c>
      <x:c r="D452" s="120" t="n">
        <x:v>1879</x:v>
      </x:c>
      <x:c r="E452" s="120" t="n">
        <x:v>1878</x:v>
      </x:c>
      <x:c r="F452" s="120" t="n">
        <x:v>0</x:v>
      </x:c>
      <x:c r="G452" s="120" t="str">
        <x:v>Normal</x:v>
      </x:c>
      <x:c r="H452" s="120" t="str">
        <x:v>Routine</x:v>
      </x:c>
      <x:c r="I452" s="120" t="n">
        <x:v>1</x:v>
      </x:c>
      <x:c r="J452" s="120" t="str">
        <x:v>CADC0872</x:v>
      </x:c>
      <x:c r="K452" s="120" t="n">
        <x:v>5</x:v>
      </x:c>
      <x:c r="L452" s="120" t="n">
        <x:v>75</x:v>
      </x:c>
      <x:c r="M452" s="120" t="n">
        <x:v>16</x:v>
      </x:c>
      <x:c r="N452" s="127" t="n">
        <x:v>0.22857142857142856</x:v>
      </x:c>
      <x:c r="O452" s="129" t="n">
        <x:f>'RGS_Ground_Run'!Q536</x:f>
        <x:v>152.97233866099896</x:v>
      </x:c>
      <x:c r="P452" s="129" t="n">
        <x:f>'Edge_Run'!O536</x:f>
        <x:v>93.20880242359726</x:v>
      </x:c>
      <x:c r="Q452" s="129" t="n">
        <x:f>O452-P452</x:f>
        <x:v>59.763536237401695</x:v>
      </x:c>
      <x:c r="R452" s="129" t="n">
        <x:f>'RGS_Ground_Run'!U536</x:f>
        <x:v>123.18880242359728</x:v>
      </x:c>
      <x:c r="S452" s="129" t="n">
        <x:f>'Edge_Run'!S536</x:f>
        <x:v>69.89819371139265</x:v>
      </x:c>
      <x:c r="T452" s="129" t="n">
        <x:f>'RGS_Ground_Run'!S536</x:f>
        <x:v>0</x:v>
      </x:c>
      <x:c r="U452" s="129" t="n">
        <x:f>'Edge_Run'!R536</x:f>
        <x:v>0</x:v>
      </x:c>
      <x:c r="V452" s="120" t="n">
        <x:f>'RGS_Ground_Run'!W536</x:f>
        <x:v>1</x:v>
      </x:c>
      <x:c r="W452" s="120" t="n">
        <x:f>'Edge_Run'!U536</x:f>
        <x:v>1</x:v>
      </x:c>
      <x:c r="X452" s="120" t="n">
        <x:f>'RGS_Ground_Run'!X536</x:f>
        <x:v>0</x:v>
      </x:c>
      <x:c r="Y452" s="120" t="n">
        <x:f>'Edge_Run'!V536</x:f>
        <x:v>1</x:v>
      </x:c>
      <x:c r="Z452" s="120" t="n">
        <x:f>Y452-X452</x:f>
        <x:v>1</x:v>
      </x:c>
      <x:c r="AA452" s="120" t="n">
        <x:f>1-V452</x:f>
        <x:v>0</x:v>
      </x:c>
      <x:c r="AB452" s="120" t="n">
        <x:f>1-W452</x:f>
        <x:v>0</x:v>
      </x:c>
      <x:c r="AC452" s="120" t="n">
        <x:f>'RGS_Ground_Run'!O536</x:f>
        <x:v>5.763536237401538</x:v>
      </x:c>
      <x:c r="AD452" s="120" t="n">
        <x:f>'Edge_Run'!D536</x:f>
        <x:v>17.290608712204612</x:v>
      </x:c>
      <x:c r="AE452" s="120" t="n">
        <x:f>'RGS_Ground_Run'!D536</x:f>
        <x:v>300</x:v>
      </x:c>
      <x:c r="AF452" s="120" t="n">
        <x:f>'Edge_Run'!H536</x:f>
        <x:v>75</x:v>
      </x:c>
    </x:row>
    <x:row r="453">
      <x:c r="A453" s="120" t="n">
        <x:v>5</x:v>
      </x:c>
      <x:c r="B453" s="120" t="n">
        <x:v>52</x:v>
      </x:c>
      <x:c r="C453" s="120" t="n">
        <x:v>452</x:v>
      </x:c>
      <x:c r="D453" s="120" t="n">
        <x:v>5</x:v>
      </x:c>
      <x:c r="E453" s="120" t="n">
        <x:v>4</x:v>
      </x:c>
      <x:c r="F453" s="120" t="n">
        <x:v>1</x:v>
      </x:c>
      <x:c r="G453" s="120" t="str">
        <x:v>Anomalous</x:v>
      </x:c>
      <x:c r="H453" s="120" t="str">
        <x:v>Priority</x:v>
      </x:c>
      <x:c r="I453" s="120" t="n">
        <x:v>1</x:v>
      </x:c>
      <x:c r="J453" s="120" t="str">
        <x:v>CADC0872</x:v>
      </x:c>
      <x:c r="K453" s="120" t="n">
        <x:v>1</x:v>
      </x:c>
      <x:c r="L453" s="120" t="n">
        <x:v>271</x:v>
      </x:c>
      <x:c r="M453" s="120" t="n">
        <x:v>272</x:v>
      </x:c>
      <x:c r="N453" s="127" t="n">
        <x:v>3.8857142857142857</x:v>
      </x:c>
      <x:c r="O453" s="129" t="n">
        <x:f>'RGS_Ground_Run'!Q537</x:f>
        <x:v>92.38585552170616</x:v>
      </x:c>
      <x:c r="P453" s="129" t="n">
        <x:f>'Edge_Run'!O537</x:f>
        <x:v>17.816281399210766</x:v>
      </x:c>
      <x:c r="Q453" s="129" t="n">
        <x:f>O453-P453</x:f>
        <x:v>74.5695741224954</x:v>
      </x:c>
      <x:c r="R453" s="129" t="n">
        <x:f>'RGS_Ground_Run'!U537</x:f>
        <x:v>65.79628139921078</x:v>
      </x:c>
      <x:c r="S453" s="129" t="n">
        <x:f>'Edge_Run'!S537</x:f>
        <x:v>4.087559031724595</x:v>
      </x:c>
      <x:c r="T453" s="129" t="n">
        <x:f>'RGS_Ground_Run'!S537</x:f>
        <x:v>0</x:v>
      </x:c>
      <x:c r="U453" s="129" t="n">
        <x:f>'Edge_Run'!R537</x:f>
        <x:v>0</x:v>
      </x:c>
      <x:c r="V453" s="120" t="n">
        <x:f>'RGS_Ground_Run'!W537</x:f>
        <x:v>1</x:v>
      </x:c>
      <x:c r="W453" s="120" t="n">
        <x:f>'Edge_Run'!U537</x:f>
        <x:v>1</x:v>
      </x:c>
      <x:c r="X453" s="120" t="n">
        <x:f>'RGS_Ground_Run'!X537</x:f>
        <x:v>1</x:v>
      </x:c>
      <x:c r="Y453" s="120" t="n">
        <x:f>'Edge_Run'!V537</x:f>
        <x:v>1</x:v>
      </x:c>
      <x:c r="Z453" s="120" t="n">
        <x:f>Y453-X453</x:f>
        <x:v>0</x:v>
      </x:c>
      <x:c r="AA453" s="120" t="n">
        <x:f>1-V453</x:f>
        <x:v>0</x:v>
      </x:c>
      <x:c r="AB453" s="120" t="n">
        <x:f>1-W453</x:f>
        <x:v>0</x:v>
      </x:c>
      <x:c r="AC453" s="120" t="n">
        <x:f>'RGS_Ground_Run'!O537</x:f>
        <x:v>2.5695741224954163</x:v>
      </x:c>
      <x:c r="AD453" s="120" t="n">
        <x:f>'Edge_Run'!D537</x:f>
        <x:v>7.708722367486249</x:v>
      </x:c>
      <x:c r="AE453" s="120" t="n">
        <x:f>'RGS_Ground_Run'!D537</x:f>
        <x:v>300</x:v>
      </x:c>
      <x:c r="AF453" s="120" t="n">
        <x:f>'Edge_Run'!H537</x:f>
        <x:v>75</x:v>
      </x:c>
    </x:row>
    <x:row r="454">
      <x:c r="A454" s="120" t="n">
        <x:v>5</x:v>
      </x:c>
      <x:c r="B454" s="120" t="n">
        <x:v>53</x:v>
      </x:c>
      <x:c r="C454" s="120" t="n">
        <x:v>453</x:v>
      </x:c>
      <x:c r="D454" s="120" t="n">
        <x:v>2051</x:v>
      </x:c>
      <x:c r="E454" s="120" t="n">
        <x:v>2050</x:v>
      </x:c>
      <x:c r="F454" s="120" t="n">
        <x:v>0</x:v>
      </x:c>
      <x:c r="G454" s="120" t="str">
        <x:v>Normal</x:v>
      </x:c>
      <x:c r="H454" s="120" t="str">
        <x:v>Routine</x:v>
      </x:c>
      <x:c r="I454" s="120" t="n">
        <x:v>1</x:v>
      </x:c>
      <x:c r="J454" s="120" t="str">
        <x:v>CADC0872</x:v>
      </x:c>
      <x:c r="K454" s="120" t="n">
        <x:v>5</x:v>
      </x:c>
      <x:c r="L454" s="120" t="n">
        <x:v>235</x:v>
      </x:c>
      <x:c r="M454" s="120" t="n">
        <x:v>48</x:v>
      </x:c>
      <x:c r="N454" s="127" t="n">
        <x:v>0.6857142857142857</x:v>
      </x:c>
      <x:c r="O454" s="129" t="n">
        <x:f>'RGS_Ground_Run'!Q538</x:f>
        <x:v>40.2759763076474</x:v>
      </x:c>
      <x:c r="P454" s="129" t="n">
        <x:f>'Edge_Run'!O538</x:f>
        <x:v>54.78792892294223</x:v>
      </x:c>
      <x:c r="Q454" s="129" t="n">
        <x:f>O454-P454</x:f>
        <x:v>-14.511952615294831</x:v>
      </x:c>
      <x:c r="R454" s="129" t="n">
        <x:f>'RGS_Ground_Run'!U538</x:f>
        <x:v>0</x:v>
      </x:c>
      <x:c r="S454" s="129" t="n">
        <x:f>'Edge_Run'!S538</x:f>
        <x:v>0</x:v>
      </x:c>
      <x:c r="T454" s="129" t="n">
        <x:f>'RGS_Ground_Run'!S538</x:f>
        <x:v>0</x:v>
      </x:c>
      <x:c r="U454" s="129" t="n">
        <x:f>'Edge_Run'!R538</x:f>
        <x:v>0</x:v>
      </x:c>
      <x:c r="V454" s="120" t="n">
        <x:f>'RGS_Ground_Run'!W538</x:f>
        <x:v>1</x:v>
      </x:c>
      <x:c r="W454" s="120" t="n">
        <x:f>'Edge_Run'!U538</x:f>
        <x:v>1</x:v>
      </x:c>
      <x:c r="X454" s="120" t="n">
        <x:f>'RGS_Ground_Run'!X538</x:f>
        <x:v>1</x:v>
      </x:c>
      <x:c r="Y454" s="120" t="n">
        <x:f>'Edge_Run'!V538</x:f>
        <x:v>1</x:v>
      </x:c>
      <x:c r="Z454" s="120" t="n">
        <x:f>Y454-X454</x:f>
        <x:v>0</x:v>
      </x:c>
      <x:c r="AA454" s="120" t="n">
        <x:f>1-V454</x:f>
        <x:v>0</x:v>
      </x:c>
      <x:c r="AB454" s="120" t="n">
        <x:f>1-W454</x:f>
        <x:v>0</x:v>
      </x:c>
      <x:c r="AC454" s="120" t="n">
        <x:f>'RGS_Ground_Run'!O538</x:f>
        <x:v>16.255976307647405</x:v>
      </x:c>
      <x:c r="AD454" s="120" t="n">
        <x:f>'Edge_Run'!D538</x:f>
        <x:v>48.76792892294222</x:v>
      </x:c>
      <x:c r="AE454" s="120" t="n">
        <x:f>'RGS_Ground_Run'!D538</x:f>
        <x:v>300</x:v>
      </x:c>
      <x:c r="AF454" s="120" t="n">
        <x:f>'Edge_Run'!H538</x:f>
        <x:v>75</x:v>
      </x:c>
    </x:row>
    <x:row r="455">
      <x:c r="A455" s="120" t="n">
        <x:v>5</x:v>
      </x:c>
      <x:c r="B455" s="120" t="n">
        <x:v>54</x:v>
      </x:c>
      <x:c r="C455" s="120" t="n">
        <x:v>454</x:v>
      </x:c>
      <x:c r="D455" s="120" t="n">
        <x:v>127</x:v>
      </x:c>
      <x:c r="E455" s="120" t="n">
        <x:v>126</x:v>
      </x:c>
      <x:c r="F455" s="120" t="n">
        <x:v>1</x:v>
      </x:c>
      <x:c r="G455" s="120" t="str">
        <x:v>Anomalous</x:v>
      </x:c>
      <x:c r="H455" s="120" t="str">
        <x:v>Priority</x:v>
      </x:c>
      <x:c r="I455" s="120" t="n">
        <x:v>1</x:v>
      </x:c>
      <x:c r="J455" s="120" t="str">
        <x:v>CADC0872</x:v>
      </x:c>
      <x:c r="K455" s="120" t="n">
        <x:v>1</x:v>
      </x:c>
      <x:c r="L455" s="120" t="n">
        <x:v>187</x:v>
      </x:c>
      <x:c r="M455" s="120" t="n">
        <x:v>188</x:v>
      </x:c>
      <x:c r="N455" s="127" t="n">
        <x:v>2.6857142857142855</x:v>
      </x:c>
      <x:c r="O455" s="129" t="n">
        <x:f>'RGS_Ground_Run'!Q539</x:f>
        <x:v>25.177808481787906</x:v>
      </x:c>
      <x:c r="P455" s="129" t="n">
        <x:f>'Edge_Run'!O539</x:f>
        <x:v>9.49342544536421</x:v>
      </x:c>
      <x:c r="Q455" s="129" t="n">
        <x:f>O455-P455</x:f>
        <x:v>15.684383036423696</x:v>
      </x:c>
      <x:c r="R455" s="129" t="n">
        <x:f>'RGS_Ground_Run'!U539</x:f>
        <x:v>0</x:v>
      </x:c>
      <x:c r="S455" s="129" t="n">
        <x:f>'Edge_Run'!S539</x:f>
        <x:v>0</x:v>
      </x:c>
      <x:c r="T455" s="129" t="n">
        <x:f>'RGS_Ground_Run'!S539</x:f>
        <x:v>0</x:v>
      </x:c>
      <x:c r="U455" s="129" t="n">
        <x:f>'Edge_Run'!R539</x:f>
        <x:v>0</x:v>
      </x:c>
      <x:c r="V455" s="120" t="n">
        <x:f>'RGS_Ground_Run'!W539</x:f>
        <x:v>1</x:v>
      </x:c>
      <x:c r="W455" s="120" t="n">
        <x:f>'Edge_Run'!U539</x:f>
        <x:v>1</x:v>
      </x:c>
      <x:c r="X455" s="120" t="n">
        <x:f>'RGS_Ground_Run'!X539</x:f>
        <x:v>1</x:v>
      </x:c>
      <x:c r="Y455" s="120" t="n">
        <x:f>'Edge_Run'!V539</x:f>
        <x:v>1</x:v>
      </x:c>
      <x:c r="Z455" s="120" t="n">
        <x:f>Y455-X455</x:f>
        <x:v>0</x:v>
      </x:c>
      <x:c r="AA455" s="120" t="n">
        <x:f>1-V455</x:f>
        <x:v>0</x:v>
      </x:c>
      <x:c r="AB455" s="120" t="n">
        <x:f>1-W455</x:f>
        <x:v>0</x:v>
      </x:c>
      <x:c r="AC455" s="120" t="n">
        <x:f>'RGS_Ground_Run'!O539</x:f>
        <x:v>1.1578084817881038</x:v>
      </x:c>
      <x:c r="AD455" s="120" t="n">
        <x:f>'Edge_Run'!D539</x:f>
        <x:v>3.4734254453643114</x:v>
      </x:c>
      <x:c r="AE455" s="120" t="n">
        <x:f>'RGS_Ground_Run'!D539</x:f>
        <x:v>300</x:v>
      </x:c>
      <x:c r="AF455" s="120" t="n">
        <x:f>'Edge_Run'!H539</x:f>
        <x:v>75</x:v>
      </x:c>
    </x:row>
    <x:row r="456">
      <x:c r="A456" s="120" t="n">
        <x:v>5</x:v>
      </x:c>
      <x:c r="B456" s="120" t="n">
        <x:v>55</x:v>
      </x:c>
      <x:c r="C456" s="120" t="n">
        <x:v>455</x:v>
      </x:c>
      <x:c r="D456" s="120" t="n">
        <x:v>91</x:v>
      </x:c>
      <x:c r="E456" s="120" t="n">
        <x:v>90</x:v>
      </x:c>
      <x:c r="F456" s="120" t="n">
        <x:v>1</x:v>
      </x:c>
      <x:c r="G456" s="120" t="str">
        <x:v>Anomalous</x:v>
      </x:c>
      <x:c r="H456" s="120" t="str">
        <x:v>Priority</x:v>
      </x:c>
      <x:c r="I456" s="120" t="n">
        <x:v>1</x:v>
      </x:c>
      <x:c r="J456" s="120" t="str">
        <x:v>CADC0872</x:v>
      </x:c>
      <x:c r="K456" s="120" t="n">
        <x:v>1</x:v>
      </x:c>
      <x:c r="L456" s="120" t="n">
        <x:v>178</x:v>
      </x:c>
      <x:c r="M456" s="120" t="n">
        <x:v>179</x:v>
      </x:c>
      <x:c r="N456" s="127" t="n">
        <x:v>2.557142857142857</x:v>
      </x:c>
      <x:c r="O456" s="129" t="n">
        <x:f>'RGS_Ground_Run'!Q540</x:f>
        <x:v>24.19230886325431</x:v>
      </x:c>
      <x:c r="P456" s="129" t="n">
        <x:f>'Edge_Run'!O540</x:f>
        <x:v>6.5369265897625155</x:v>
      </x:c>
      <x:c r="Q456" s="129" t="n">
        <x:f>O456-P456</x:f>
        <x:v>17.655382273491796</x:v>
      </x:c>
      <x:c r="R456" s="129" t="n">
        <x:f>'RGS_Ground_Run'!U540</x:f>
        <x:v>0</x:v>
      </x:c>
      <x:c r="S456" s="129" t="n">
        <x:f>'Edge_Run'!S540</x:f>
        <x:v>0</x:v>
      </x:c>
      <x:c r="T456" s="129" t="n">
        <x:f>'RGS_Ground_Run'!S540</x:f>
        <x:v>0</x:v>
      </x:c>
      <x:c r="U456" s="129" t="n">
        <x:f>'Edge_Run'!R540</x:f>
        <x:v>0</x:v>
      </x:c>
      <x:c r="V456" s="120" t="n">
        <x:f>'RGS_Ground_Run'!W540</x:f>
        <x:v>1</x:v>
      </x:c>
      <x:c r="W456" s="120" t="n">
        <x:f>'Edge_Run'!U540</x:f>
        <x:v>1</x:v>
      </x:c>
      <x:c r="X456" s="120" t="n">
        <x:f>'RGS_Ground_Run'!X540</x:f>
        <x:v>1</x:v>
      </x:c>
      <x:c r="Y456" s="120" t="n">
        <x:f>'Edge_Run'!V540</x:f>
        <x:v>1</x:v>
      </x:c>
      <x:c r="Z456" s="120" t="n">
        <x:f>Y456-X456</x:f>
        <x:v>0</x:v>
      </x:c>
      <x:c r="AA456" s="120" t="n">
        <x:f>1-V456</x:f>
        <x:v>0</x:v>
      </x:c>
      <x:c r="AB456" s="120" t="n">
        <x:f>1-W456</x:f>
        <x:v>0</x:v>
      </x:c>
      <x:c r="AC456" s="120" t="n">
        <x:f>'RGS_Ground_Run'!O540</x:f>
        <x:v>0.1723088632541691</x:v>
      </x:c>
      <x:c r="AD456" s="120" t="n">
        <x:f>'Edge_Run'!D540</x:f>
        <x:v>0.5169265897625073</x:v>
      </x:c>
      <x:c r="AE456" s="120" t="n">
        <x:f>'RGS_Ground_Run'!D540</x:f>
        <x:v>300</x:v>
      </x:c>
      <x:c r="AF456" s="120" t="n">
        <x:f>'Edge_Run'!H540</x:f>
        <x:v>75</x:v>
      </x:c>
    </x:row>
    <x:row r="457">
      <x:c r="A457" s="120" t="n">
        <x:v>5</x:v>
      </x:c>
      <x:c r="B457" s="120" t="n">
        <x:v>56</x:v>
      </x:c>
      <x:c r="C457" s="120" t="n">
        <x:v>456</x:v>
      </x:c>
      <x:c r="D457" s="120" t="n">
        <x:v>1363</x:v>
      </x:c>
      <x:c r="E457" s="120" t="n">
        <x:v>1362</x:v>
      </x:c>
      <x:c r="F457" s="120" t="n">
        <x:v>0</x:v>
      </x:c>
      <x:c r="G457" s="120" t="str">
        <x:v>Normal</x:v>
      </x:c>
      <x:c r="H457" s="120" t="str">
        <x:v>Routine</x:v>
      </x:c>
      <x:c r="I457" s="120" t="n">
        <x:v>1</x:v>
      </x:c>
      <x:c r="J457" s="120" t="str">
        <x:v>CADC0873</x:v>
      </x:c>
      <x:c r="K457" s="120" t="n">
        <x:v>5</x:v>
      </x:c>
      <x:c r="L457" s="120" t="n">
        <x:v>100</x:v>
      </x:c>
      <x:c r="M457" s="120" t="n">
        <x:v>21</x:v>
      </x:c>
      <x:c r="N457" s="127" t="n">
        <x:v>0.3</x:v>
      </x:c>
      <x:c r="O457" s="129" t="n">
        <x:f>'RGS_Ground_Run'!Q541</x:f>
        <x:v>27.957894509886955</x:v>
      </x:c>
      <x:c r="P457" s="129" t="n">
        <x:f>'Edge_Run'!O541</x:f>
        <x:v>17.833683529660902</x:v>
      </x:c>
      <x:c r="Q457" s="129" t="n">
        <x:f>O457-P457</x:f>
        <x:v>10.124210980226053</x:v>
      </x:c>
      <x:c r="R457" s="129" t="n">
        <x:f>'RGS_Ground_Run'!U541</x:f>
        <x:v>0</x:v>
      </x:c>
      <x:c r="S457" s="129" t="n">
        <x:f>'Edge_Run'!S541</x:f>
        <x:v>0</x:v>
      </x:c>
      <x:c r="T457" s="129" t="n">
        <x:f>'RGS_Ground_Run'!S541</x:f>
        <x:v>0</x:v>
      </x:c>
      <x:c r="U457" s="129" t="n">
        <x:f>'Edge_Run'!R541</x:f>
        <x:v>0</x:v>
      </x:c>
      <x:c r="V457" s="120" t="n">
        <x:f>'RGS_Ground_Run'!W541</x:f>
        <x:v>1</x:v>
      </x:c>
      <x:c r="W457" s="120" t="n">
        <x:f>'Edge_Run'!U541</x:f>
        <x:v>1</x:v>
      </x:c>
      <x:c r="X457" s="120" t="n">
        <x:f>'RGS_Ground_Run'!X541</x:f>
        <x:v>1</x:v>
      </x:c>
      <x:c r="Y457" s="120" t="n">
        <x:f>'Edge_Run'!V541</x:f>
        <x:v>1</x:v>
      </x:c>
      <x:c r="Z457" s="120" t="n">
        <x:f>Y457-X457</x:f>
        <x:v>0</x:v>
      </x:c>
      <x:c r="AA457" s="120" t="n">
        <x:f>1-V457</x:f>
        <x:v>0</x:v>
      </x:c>
      <x:c r="AB457" s="120" t="n">
        <x:f>1-W457</x:f>
        <x:v>0</x:v>
      </x:c>
      <x:c r="AC457" s="120" t="n">
        <x:f>'RGS_Ground_Run'!O541</x:f>
        <x:v>3.9378945098870326</x:v>
      </x:c>
      <x:c r="AD457" s="120" t="n">
        <x:f>'Edge_Run'!D541</x:f>
        <x:v>11.813683529661098</x:v>
      </x:c>
      <x:c r="AE457" s="120" t="n">
        <x:f>'RGS_Ground_Run'!D541</x:f>
        <x:v>300</x:v>
      </x:c>
      <x:c r="AF457" s="120" t="n">
        <x:f>'Edge_Run'!H541</x:f>
        <x:v>75</x:v>
      </x:c>
    </x:row>
    <x:row r="458">
      <x:c r="A458" s="120" t="n">
        <x:v>5</x:v>
      </x:c>
      <x:c r="B458" s="120" t="n">
        <x:v>57</x:v>
      </x:c>
      <x:c r="C458" s="120" t="n">
        <x:v>457</x:v>
      </x:c>
      <x:c r="D458" s="120" t="n">
        <x:v>1449</x:v>
      </x:c>
      <x:c r="E458" s="120" t="n">
        <x:v>1448</x:v>
      </x:c>
      <x:c r="F458" s="120" t="n">
        <x:v>0</x:v>
      </x:c>
      <x:c r="G458" s="120" t="str">
        <x:v>Normal</x:v>
      </x:c>
      <x:c r="H458" s="120" t="str">
        <x:v>Routine</x:v>
      </x:c>
      <x:c r="I458" s="120" t="n">
        <x:v>1</x:v>
      </x:c>
      <x:c r="J458" s="120" t="str">
        <x:v>CADC0873</x:v>
      </x:c>
      <x:c r="K458" s="120" t="n">
        <x:v>5</x:v>
      </x:c>
      <x:c r="L458" s="120" t="n">
        <x:v>75</x:v>
      </x:c>
      <x:c r="M458" s="120" t="n">
        <x:v>16</x:v>
      </x:c>
      <x:c r="N458" s="127" t="n">
        <x:v>0.22857142857142856</x:v>
      </x:c>
      <x:c r="O458" s="129" t="n">
        <x:f>'RGS_Ground_Run'!Q542</x:f>
        <x:v>25.459992303384297</x:v>
      </x:c>
      <x:c r="P458" s="129" t="n">
        <x:f>'Edge_Run'!O542</x:f>
        <x:v>10.339976910153382</x:v>
      </x:c>
      <x:c r="Q458" s="129" t="n">
        <x:f>O458-P458</x:f>
        <x:v>15.120015393230915</x:v>
      </x:c>
      <x:c r="R458" s="129" t="n">
        <x:f>'RGS_Ground_Run'!U542</x:f>
        <x:v>0</x:v>
      </x:c>
      <x:c r="S458" s="129" t="n">
        <x:f>'Edge_Run'!S542</x:f>
        <x:v>0</x:v>
      </x:c>
      <x:c r="T458" s="129" t="n">
        <x:f>'RGS_Ground_Run'!S542</x:f>
        <x:v>0</x:v>
      </x:c>
      <x:c r="U458" s="129" t="n">
        <x:f>'Edge_Run'!R542</x:f>
        <x:v>0</x:v>
      </x:c>
      <x:c r="V458" s="120" t="n">
        <x:f>'RGS_Ground_Run'!W542</x:f>
        <x:v>1</x:v>
      </x:c>
      <x:c r="W458" s="120" t="n">
        <x:f>'Edge_Run'!U542</x:f>
        <x:v>1</x:v>
      </x:c>
      <x:c r="X458" s="120" t="n">
        <x:f>'RGS_Ground_Run'!X542</x:f>
        <x:v>1</x:v>
      </x:c>
      <x:c r="Y458" s="120" t="n">
        <x:f>'Edge_Run'!V542</x:f>
        <x:v>1</x:v>
      </x:c>
      <x:c r="Z458" s="120" t="n">
        <x:f>Y458-X458</x:f>
        <x:v>0</x:v>
      </x:c>
      <x:c r="AA458" s="120" t="n">
        <x:f>1-V458</x:f>
        <x:v>0</x:v>
      </x:c>
      <x:c r="AB458" s="120" t="n">
        <x:f>1-W458</x:f>
        <x:v>0</x:v>
      </x:c>
      <x:c r="AC458" s="120" t="n">
        <x:f>'RGS_Ground_Run'!O542</x:f>
        <x:v>1.4399923033845312</x:v>
      </x:c>
      <x:c r="AD458" s="120" t="n">
        <x:f>'Edge_Run'!D542</x:f>
        <x:v>4.319976910153594</x:v>
      </x:c>
      <x:c r="AE458" s="120" t="n">
        <x:f>'RGS_Ground_Run'!D542</x:f>
        <x:v>300</x:v>
      </x:c>
      <x:c r="AF458" s="120" t="n">
        <x:f>'Edge_Run'!H542</x:f>
        <x:v>75</x:v>
      </x:c>
    </x:row>
    <x:row r="459">
      <x:c r="A459" s="120" t="n">
        <x:v>5</x:v>
      </x:c>
      <x:c r="B459" s="120" t="n">
        <x:v>58</x:v>
      </x:c>
      <x:c r="C459" s="120" t="n">
        <x:v>458</x:v>
      </x:c>
      <x:c r="D459" s="120" t="n">
        <x:v>524</x:v>
      </x:c>
      <x:c r="E459" s="120" t="n">
        <x:v>523</x:v>
      </x:c>
      <x:c r="F459" s="120" t="n">
        <x:v>0</x:v>
      </x:c>
      <x:c r="G459" s="120" t="str">
        <x:v>Normal</x:v>
      </x:c>
      <x:c r="H459" s="120" t="str">
        <x:v>Routine</x:v>
      </x:c>
      <x:c r="I459" s="120" t="n">
        <x:v>1</x:v>
      </x:c>
      <x:c r="J459" s="120" t="str">
        <x:v>CADC0873</x:v>
      </x:c>
      <x:c r="K459" s="120" t="n">
        <x:v>1</x:v>
      </x:c>
      <x:c r="L459" s="120" t="n">
        <x:v>166</x:v>
      </x:c>
      <x:c r="M459" s="120" t="n">
        <x:v>167</x:v>
      </x:c>
      <x:c r="N459" s="127" t="n">
        <x:v>2.3857142857142857</x:v>
      </x:c>
      <x:c r="O459" s="129" t="n">
        <x:f>'RGS_Ground_Run'!Q543</x:f>
        <x:v>38.7316627484779</x:v>
      </x:c>
      <x:c r="P459" s="129" t="n">
        <x:f>'Edge_Run'!O543</x:f>
        <x:v>7.710821213976942</x:v>
      </x:c>
      <x:c r="Q459" s="129" t="n">
        <x:f>O459-P459</x:f>
        <x:v>31.02084153450096</x:v>
      </x:c>
      <x:c r="R459" s="129" t="n">
        <x:f>'RGS_Ground_Run'!U543</x:f>
        <x:v>14.148055677152115</x:v>
      </x:c>
      <x:c r="S459" s="129" t="n">
        <x:f>'Edge_Run'!S543</x:f>
        <x:v>0</x:v>
      </x:c>
      <x:c r="T459" s="129" t="n">
        <x:f>'RGS_Ground_Run'!S543</x:f>
        <x:v>0</x:v>
      </x:c>
      <x:c r="U459" s="129" t="n">
        <x:f>'Edge_Run'!R543</x:f>
        <x:v>0</x:v>
      </x:c>
      <x:c r="V459" s="120" t="n">
        <x:f>'RGS_Ground_Run'!W543</x:f>
        <x:v>1</x:v>
      </x:c>
      <x:c r="W459" s="120" t="n">
        <x:f>'Edge_Run'!U543</x:f>
        <x:v>1</x:v>
      </x:c>
      <x:c r="X459" s="120" t="n">
        <x:f>'RGS_Ground_Run'!X543</x:f>
        <x:v>1</x:v>
      </x:c>
      <x:c r="Y459" s="120" t="n">
        <x:f>'Edge_Run'!V543</x:f>
        <x:v>1</x:v>
      </x:c>
      <x:c r="Z459" s="120" t="n">
        <x:f>Y459-X459</x:f>
        <x:v>0</x:v>
      </x:c>
      <x:c r="AA459" s="120" t="n">
        <x:f>1-V459</x:f>
        <x:v>0</x:v>
      </x:c>
      <x:c r="AB459" s="120" t="n">
        <x:f>1-W459</x:f>
        <x:v>0</x:v>
      </x:c>
      <x:c r="AC459" s="120" t="n">
        <x:f>'RGS_Ground_Run'!O543</x:f>
        <x:v>0.5636070713256321</x:v>
      </x:c>
      <x:c r="AD459" s="120" t="n">
        <x:f>'Edge_Run'!D543</x:f>
        <x:v>1.6908212139768963</x:v>
      </x:c>
      <x:c r="AE459" s="120" t="n">
        <x:f>'RGS_Ground_Run'!D543</x:f>
        <x:v>300</x:v>
      </x:c>
      <x:c r="AF459" s="120" t="n">
        <x:f>'Edge_Run'!H543</x:f>
        <x:v>75</x:v>
      </x:c>
    </x:row>
    <x:row r="460">
      <x:c r="A460" s="120" t="n">
        <x:v>5</x:v>
      </x:c>
      <x:c r="B460" s="120" t="n">
        <x:v>59</x:v>
      </x:c>
      <x:c r="C460" s="120" t="n">
        <x:v>459</x:v>
      </x:c>
      <x:c r="D460" s="120" t="n">
        <x:v>192</x:v>
      </x:c>
      <x:c r="E460" s="120" t="n">
        <x:v>191</x:v>
      </x:c>
      <x:c r="F460" s="120" t="n">
        <x:v>1</x:v>
      </x:c>
      <x:c r="G460" s="120" t="str">
        <x:v>Anomalous</x:v>
      </x:c>
      <x:c r="H460" s="120" t="str">
        <x:v>Priority</x:v>
      </x:c>
      <x:c r="I460" s="120" t="n">
        <x:v>1</x:v>
      </x:c>
      <x:c r="J460" s="120" t="str">
        <x:v>CADC0872</x:v>
      </x:c>
      <x:c r="K460" s="120" t="n">
        <x:v>1</x:v>
      </x:c>
      <x:c r="L460" s="120" t="n">
        <x:v>274</x:v>
      </x:c>
      <x:c r="M460" s="120" t="n">
        <x:v>275</x:v>
      </x:c>
      <x:c r="N460" s="127" t="n">
        <x:v>3.9285714285714284</x:v>
      </x:c>
      <x:c r="O460" s="129" t="n">
        <x:f>'RGS_Ground_Run'!Q544</x:f>
        <x:v>32.06570789890702</x:v>
      </x:c>
      <x:c r="P460" s="129" t="n">
        <x:f>'Edge_Run'!O544</x:f>
        <x:v>30.157123696720646</x:v>
      </x:c>
      <x:c r="Q460" s="129" t="n">
        <x:f>O460-P460</x:f>
        <x:v>1.9085842021863755</x:v>
      </x:c>
      <x:c r="R460" s="129" t="n">
        <x:f>'RGS_Ground_Run'!U544</x:f>
        <x:v>0</x:v>
      </x:c>
      <x:c r="S460" s="129" t="n">
        <x:f>'Edge_Run'!S544</x:f>
        <x:v>0</x:v>
      </x:c>
      <x:c r="T460" s="129" t="n">
        <x:f>'RGS_Ground_Run'!S544</x:f>
        <x:v>0</x:v>
      </x:c>
      <x:c r="U460" s="129" t="n">
        <x:f>'Edge_Run'!R544</x:f>
        <x:v>0</x:v>
      </x:c>
      <x:c r="V460" s="120" t="n">
        <x:f>'RGS_Ground_Run'!W544</x:f>
        <x:v>1</x:v>
      </x:c>
      <x:c r="W460" s="120" t="n">
        <x:f>'Edge_Run'!U544</x:f>
        <x:v>1</x:v>
      </x:c>
      <x:c r="X460" s="120" t="n">
        <x:f>'RGS_Ground_Run'!X544</x:f>
        <x:v>1</x:v>
      </x:c>
      <x:c r="Y460" s="120" t="n">
        <x:f>'Edge_Run'!V544</x:f>
        <x:v>1</x:v>
      </x:c>
      <x:c r="Z460" s="120" t="n">
        <x:f>Y460-X460</x:f>
        <x:v>0</x:v>
      </x:c>
      <x:c r="AA460" s="120" t="n">
        <x:f>1-V460</x:f>
        <x:v>0</x:v>
      </x:c>
      <x:c r="AB460" s="120" t="n">
        <x:f>1-W460</x:f>
        <x:v>0</x:v>
      </x:c>
      <x:c r="AC460" s="120" t="n">
        <x:f>'RGS_Ground_Run'!O544</x:f>
        <x:v>8.045707898906876</x:v>
      </x:c>
      <x:c r="AD460" s="120" t="n">
        <x:f>'Edge_Run'!D544</x:f>
        <x:v>24.13712369672063</x:v>
      </x:c>
      <x:c r="AE460" s="120" t="n">
        <x:f>'RGS_Ground_Run'!D544</x:f>
        <x:v>300</x:v>
      </x:c>
      <x:c r="AF460" s="120" t="n">
        <x:f>'Edge_Run'!H544</x:f>
        <x:v>75</x:v>
      </x:c>
    </x:row>
    <x:row r="461">
      <x:c r="A461" s="120" t="n">
        <x:v>5</x:v>
      </x:c>
      <x:c r="B461" s="120" t="n">
        <x:v>60</x:v>
      </x:c>
      <x:c r="C461" s="120" t="n">
        <x:v>460</x:v>
      </x:c>
      <x:c r="D461" s="120" t="n">
        <x:v>197</x:v>
      </x:c>
      <x:c r="E461" s="120" t="n">
        <x:v>196</x:v>
      </x:c>
      <x:c r="F461" s="120" t="n">
        <x:v>0</x:v>
      </x:c>
      <x:c r="G461" s="120" t="str">
        <x:v>Normal</x:v>
      </x:c>
      <x:c r="H461" s="120" t="str">
        <x:v>Routine</x:v>
      </x:c>
      <x:c r="I461" s="120" t="n">
        <x:v>1</x:v>
      </x:c>
      <x:c r="J461" s="120" t="str">
        <x:v>CADC0872</x:v>
      </x:c>
      <x:c r="K461" s="120" t="n">
        <x:v>1</x:v>
      </x:c>
      <x:c r="L461" s="120" t="n">
        <x:v>386</x:v>
      </x:c>
      <x:c r="M461" s="120" t="n">
        <x:v>387</x:v>
      </x:c>
      <x:c r="N461" s="127" t="n">
        <x:v>5.5285714285714285</x:v>
      </x:c>
      <x:c r="O461" s="129" t="n">
        <x:f>'RGS_Ground_Run'!Q545</x:f>
        <x:v>25.243522936137197</x:v>
      </x:c>
      <x:c r="P461" s="129" t="n">
        <x:f>'Edge_Run'!O545</x:f>
        <x:v>9.690568808411626</x:v>
      </x:c>
      <x:c r="Q461" s="129" t="n">
        <x:f>O461-P461</x:f>
        <x:v>15.55295412772557</x:v>
      </x:c>
      <x:c r="R461" s="129" t="n">
        <x:f>'RGS_Ground_Run'!U545</x:f>
        <x:v>0</x:v>
      </x:c>
      <x:c r="S461" s="129" t="n">
        <x:f>'Edge_Run'!S545</x:f>
        <x:v>0</x:v>
      </x:c>
      <x:c r="T461" s="129" t="n">
        <x:f>'RGS_Ground_Run'!S545</x:f>
        <x:v>0</x:v>
      </x:c>
      <x:c r="U461" s="129" t="n">
        <x:f>'Edge_Run'!R545</x:f>
        <x:v>0</x:v>
      </x:c>
      <x:c r="V461" s="120" t="n">
        <x:f>'RGS_Ground_Run'!W545</x:f>
        <x:v>1</x:v>
      </x:c>
      <x:c r="W461" s="120" t="n">
        <x:f>'Edge_Run'!U545</x:f>
        <x:v>1</x:v>
      </x:c>
      <x:c r="X461" s="120" t="n">
        <x:f>'RGS_Ground_Run'!X545</x:f>
        <x:v>1</x:v>
      </x:c>
      <x:c r="Y461" s="120" t="n">
        <x:f>'Edge_Run'!V545</x:f>
        <x:v>1</x:v>
      </x:c>
      <x:c r="Z461" s="120" t="n">
        <x:f>Y461-X461</x:f>
        <x:v>0</x:v>
      </x:c>
      <x:c r="AA461" s="120" t="n">
        <x:f>1-V461</x:f>
        <x:v>0</x:v>
      </x:c>
      <x:c r="AB461" s="120" t="n">
        <x:f>1-W461</x:f>
        <x:v>0</x:v>
      </x:c>
      <x:c r="AC461" s="120" t="n">
        <x:f>'RGS_Ground_Run'!O545</x:f>
        <x:v>1.2235229361372257</x:v>
      </x:c>
      <x:c r="AD461" s="120" t="n">
        <x:f>'Edge_Run'!D545</x:f>
        <x:v>3.6705688084116774</x:v>
      </x:c>
      <x:c r="AE461" s="120" t="n">
        <x:f>'RGS_Ground_Run'!D545</x:f>
        <x:v>300</x:v>
      </x:c>
      <x:c r="AF461" s="120" t="n">
        <x:f>'Edge_Run'!H545</x:f>
        <x:v>75</x:v>
      </x:c>
    </x:row>
    <x:row r="462">
      <x:c r="A462" s="120" t="n">
        <x:v>5</x:v>
      </x:c>
      <x:c r="B462" s="120" t="n">
        <x:v>61</x:v>
      </x:c>
      <x:c r="C462" s="120" t="n">
        <x:v>461</x:v>
      </x:c>
      <x:c r="D462" s="120" t="n">
        <x:v>1618</x:v>
      </x:c>
      <x:c r="E462" s="120" t="n">
        <x:v>1617</x:v>
      </x:c>
      <x:c r="F462" s="120" t="n">
        <x:v>1</x:v>
      </x:c>
      <x:c r="G462" s="120" t="str">
        <x:v>Anomalous</x:v>
      </x:c>
      <x:c r="H462" s="120" t="str">
        <x:v>Priority</x:v>
      </x:c>
      <x:c r="I462" s="120" t="n">
        <x:v>0</x:v>
      </x:c>
      <x:c r="J462" s="120" t="str">
        <x:v>CADC0888</x:v>
      </x:c>
      <x:c r="K462" s="120" t="n">
        <x:v>5</x:v>
      </x:c>
      <x:c r="L462" s="120" t="n">
        <x:v>160</x:v>
      </x:c>
      <x:c r="M462" s="120" t="n">
        <x:v>33</x:v>
      </x:c>
      <x:c r="N462" s="127" t="n">
        <x:v>0.4714285714285714</x:v>
      </x:c>
      <x:c r="O462" s="129" t="n">
        <x:f>'RGS_Ground_Run'!Q546</x:f>
        <x:v>84.23839928908956</x:v>
      </x:c>
      <x:c r="P462" s="129" t="n">
        <x:f>'Edge_Run'!O546</x:f>
        <x:v>65.9312659200159</x:v>
      </x:c>
      <x:c r="Q462" s="129" t="n">
        <x:f>O462-P462</x:f>
        <x:v>18.307133369073654</x:v>
      </x:c>
      <x:c r="R462" s="129" t="n">
        <x:f>'RGS_Ground_Run'!U546</x:f>
        <x:v>59.91126592001592</x:v>
      </x:c>
      <x:c r="S462" s="129" t="n">
        <x:f>'Edge_Run'!S546</x:f>
        <x:v>58.989865812795415</x:v>
      </x:c>
      <x:c r="T462" s="129" t="n">
        <x:f>'RGS_Ground_Run'!S546</x:f>
        <x:v>59.91126592001592</x:v>
      </x:c>
      <x:c r="U462" s="129" t="n">
        <x:f>'Edge_Run'!R546</x:f>
        <x:v>58.989865812795415</x:v>
      </x:c>
      <x:c r="V462" s="120" t="n">
        <x:f>'RGS_Ground_Run'!W546</x:f>
        <x:v>1</x:v>
      </x:c>
      <x:c r="W462" s="120" t="n">
        <x:f>'Edge_Run'!U546</x:f>
        <x:v>1</x:v>
      </x:c>
      <x:c r="X462" s="120" t="n">
        <x:f>'RGS_Ground_Run'!X546</x:f>
        <x:v>1</x:v>
      </x:c>
      <x:c r="Y462" s="120" t="n">
        <x:f>'Edge_Run'!V546</x:f>
        <x:v>1</x:v>
      </x:c>
      <x:c r="Z462" s="120" t="n">
        <x:f>Y462-X462</x:f>
        <x:v>0</x:v>
      </x:c>
      <x:c r="AA462" s="120" t="n">
        <x:f>1-V462</x:f>
        <x:v>0</x:v>
      </x:c>
      <x:c r="AB462" s="120" t="n">
        <x:f>1-W462</x:f>
        <x:v>0</x:v>
      </x:c>
      <x:c r="AC462" s="120" t="n">
        <x:f>'RGS_Ground_Run'!O546</x:f>
        <x:v>0.3071333690735446</x:v>
      </x:c>
      <x:c r="AD462" s="120" t="n">
        <x:f>'Edge_Run'!D546</x:f>
        <x:v>0.9214001072206338</x:v>
      </x:c>
      <x:c r="AE462" s="120" t="n">
        <x:f>'RGS_Ground_Run'!D546</x:f>
        <x:v>300</x:v>
      </x:c>
      <x:c r="AF462" s="120" t="n">
        <x:f>'Edge_Run'!H546</x:f>
        <x:v>75</x:v>
      </x:c>
    </x:row>
    <x:row r="463">
      <x:c r="A463" s="120" t="n">
        <x:v>5</x:v>
      </x:c>
      <x:c r="B463" s="120" t="n">
        <x:v>62</x:v>
      </x:c>
      <x:c r="C463" s="120" t="n">
        <x:v>462</x:v>
      </x:c>
      <x:c r="D463" s="120" t="n">
        <x:v>1691</x:v>
      </x:c>
      <x:c r="E463" s="120" t="n">
        <x:v>1690</x:v>
      </x:c>
      <x:c r="F463" s="120" t="n">
        <x:v>1</x:v>
      </x:c>
      <x:c r="G463" s="120" t="str">
        <x:v>Anomalous</x:v>
      </x:c>
      <x:c r="H463" s="120" t="str">
        <x:v>Priority</x:v>
      </x:c>
      <x:c r="I463" s="120" t="n">
        <x:v>1</x:v>
      </x:c>
      <x:c r="J463" s="120" t="str">
        <x:v>CADC0888</x:v>
      </x:c>
      <x:c r="K463" s="120" t="n">
        <x:v>5</x:v>
      </x:c>
      <x:c r="L463" s="120" t="n">
        <x:v>255</x:v>
      </x:c>
      <x:c r="M463" s="120" t="n">
        <x:v>52</x:v>
      </x:c>
      <x:c r="N463" s="127" t="n">
        <x:v>0.7428571428571429</x:v>
      </x:c>
      <x:c r="O463" s="129" t="n">
        <x:f>'RGS_Ground_Run'!Q547</x:f>
        <x:v>105.72839002046567</x:v>
      </x:c>
      <x:c r="P463" s="129" t="n">
        <x:f>'Edge_Run'!O547</x:f>
        <x:v>68.84898966349647</x:v>
      </x:c>
      <x:c r="Q463" s="129" t="n">
        <x:f>O463-P463</x:f>
        <x:v>36.8794003569692</x:v>
      </x:c>
      <x:c r="R463" s="129" t="n">
        <x:f>'RGS_Ground_Run'!U547</x:f>
        <x:v>80.82898966349649</x:v>
      </x:c>
      <x:c r="S463" s="129" t="n">
        <x:f>'Edge_Run'!S547</x:f>
        <x:v>60.19078859258843</x:v>
      </x:c>
      <x:c r="T463" s="129" t="n">
        <x:f>'RGS_Ground_Run'!S547</x:f>
        <x:v>0</x:v>
      </x:c>
      <x:c r="U463" s="129" t="n">
        <x:f>'Edge_Run'!R547</x:f>
        <x:v>0</x:v>
      </x:c>
      <x:c r="V463" s="120" t="n">
        <x:f>'RGS_Ground_Run'!W547</x:f>
        <x:v>1</x:v>
      </x:c>
      <x:c r="W463" s="120" t="n">
        <x:f>'Edge_Run'!U547</x:f>
        <x:v>1</x:v>
      </x:c>
      <x:c r="X463" s="120" t="n">
        <x:f>'RGS_Ground_Run'!X547</x:f>
        <x:v>1</x:v>
      </x:c>
      <x:c r="Y463" s="120" t="n">
        <x:f>'Edge_Run'!V547</x:f>
        <x:v>1</x:v>
      </x:c>
      <x:c r="Z463" s="120" t="n">
        <x:f>Y463-X463</x:f>
        <x:v>0</x:v>
      </x:c>
      <x:c r="AA463" s="120" t="n">
        <x:f>1-V463</x:f>
        <x:v>0</x:v>
      </x:c>
      <x:c r="AB463" s="120" t="n">
        <x:f>1-W463</x:f>
        <x:v>0</x:v>
      </x:c>
      <x:c r="AC463" s="120" t="n">
        <x:f>'RGS_Ground_Run'!O547</x:f>
        <x:v>0.8794003569693436</x:v>
      </x:c>
      <x:c r="AD463" s="120" t="n">
        <x:f>'Edge_Run'!D547</x:f>
        <x:v>2.638201070908031</x:v>
      </x:c>
      <x:c r="AE463" s="120" t="n">
        <x:f>'RGS_Ground_Run'!D547</x:f>
        <x:v>300</x:v>
      </x:c>
      <x:c r="AF463" s="120" t="n">
        <x:f>'Edge_Run'!H547</x:f>
        <x:v>75</x:v>
      </x:c>
    </x:row>
    <x:row r="464">
      <x:c r="A464" s="120" t="n">
        <x:v>5</x:v>
      </x:c>
      <x:c r="B464" s="120" t="n">
        <x:v>63</x:v>
      </x:c>
      <x:c r="C464" s="120" t="n">
        <x:v>463</x:v>
      </x:c>
      <x:c r="D464" s="120" t="n">
        <x:v>889</x:v>
      </x:c>
      <x:c r="E464" s="120" t="n">
        <x:v>888</x:v>
      </x:c>
      <x:c r="F464" s="120" t="n">
        <x:v>1</x:v>
      </x:c>
      <x:c r="G464" s="120" t="str">
        <x:v>Anomalous</x:v>
      </x:c>
      <x:c r="H464" s="120" t="str">
        <x:v>Priority</x:v>
      </x:c>
      <x:c r="I464" s="120" t="n">
        <x:v>1</x:v>
      </x:c>
      <x:c r="J464" s="120" t="str">
        <x:v>CADC0892</x:v>
      </x:c>
      <x:c r="K464" s="120" t="n">
        <x:v>1</x:v>
      </x:c>
      <x:c r="L464" s="120" t="n">
        <x:v>130</x:v>
      </x:c>
      <x:c r="M464" s="120" t="n">
        <x:v>131</x:v>
      </x:c>
      <x:c r="N464" s="127" t="n">
        <x:v>1.8714285714285714</x:v>
      </x:c>
      <x:c r="O464" s="129" t="n">
        <x:f>'RGS_Ground_Run'!Q548</x:f>
        <x:v>24.20176708619738</x:v>
      </x:c>
      <x:c r="P464" s="129" t="n">
        <x:f>'Edge_Run'!O548</x:f>
        <x:v>6.565301258591717</x:v>
      </x:c>
      <x:c r="Q464" s="129" t="n">
        <x:f>O464-P464</x:f>
        <x:v>17.63646582760566</x:v>
      </x:c>
      <x:c r="R464" s="129" t="n">
        <x:f>'RGS_Ground_Run'!U548</x:f>
        <x:v>0</x:v>
      </x:c>
      <x:c r="S464" s="129" t="n">
        <x:f>'Edge_Run'!S548</x:f>
        <x:v>0</x:v>
      </x:c>
      <x:c r="T464" s="129" t="n">
        <x:f>'RGS_Ground_Run'!S548</x:f>
        <x:v>0</x:v>
      </x:c>
      <x:c r="U464" s="129" t="n">
        <x:f>'Edge_Run'!R548</x:f>
        <x:v>0</x:v>
      </x:c>
      <x:c r="V464" s="120" t="n">
        <x:f>'RGS_Ground_Run'!W548</x:f>
        <x:v>1</x:v>
      </x:c>
      <x:c r="W464" s="120" t="n">
        <x:f>'Edge_Run'!U548</x:f>
        <x:v>1</x:v>
      </x:c>
      <x:c r="X464" s="120" t="n">
        <x:f>'RGS_Ground_Run'!X548</x:f>
        <x:v>1</x:v>
      </x:c>
      <x:c r="Y464" s="120" t="n">
        <x:f>'Edge_Run'!V548</x:f>
        <x:v>1</x:v>
      </x:c>
      <x:c r="Z464" s="120" t="n">
        <x:f>Y464-X464</x:f>
        <x:v>0</x:v>
      </x:c>
      <x:c r="AA464" s="120" t="n">
        <x:f>1-V464</x:f>
        <x:v>0</x:v>
      </x:c>
      <x:c r="AB464" s="120" t="n">
        <x:f>1-W464</x:f>
        <x:v>0</x:v>
      </x:c>
      <x:c r="AC464" s="120" t="n">
        <x:f>'RGS_Ground_Run'!O548</x:f>
        <x:v>0.18176708619730786</x:v>
      </x:c>
      <x:c r="AD464" s="120" t="n">
        <x:f>'Edge_Run'!D548</x:f>
        <x:v>0.5453012585919236</x:v>
      </x:c>
      <x:c r="AE464" s="120" t="n">
        <x:f>'RGS_Ground_Run'!D548</x:f>
        <x:v>300</x:v>
      </x:c>
      <x:c r="AF464" s="120" t="n">
        <x:f>'Edge_Run'!H548</x:f>
        <x:v>75</x:v>
      </x:c>
    </x:row>
    <x:row r="465">
      <x:c r="A465" s="120" t="n">
        <x:v>5</x:v>
      </x:c>
      <x:c r="B465" s="120" t="n">
        <x:v>64</x:v>
      </x:c>
      <x:c r="C465" s="120" t="n">
        <x:v>464</x:v>
      </x:c>
      <x:c r="D465" s="120" t="n">
        <x:v>1042</x:v>
      </x:c>
      <x:c r="E465" s="120" t="n">
        <x:v>1041</x:v>
      </x:c>
      <x:c r="F465" s="120" t="n">
        <x:v>0</x:v>
      </x:c>
      <x:c r="G465" s="120" t="str">
        <x:v>Normal</x:v>
      </x:c>
      <x:c r="H465" s="120" t="str">
        <x:v>Routine</x:v>
      </x:c>
      <x:c r="I465" s="120" t="n">
        <x:v>0</x:v>
      </x:c>
      <x:c r="J465" s="120" t="str">
        <x:v>CADC0888</x:v>
      </x:c>
      <x:c r="K465" s="120" t="n">
        <x:v>5</x:v>
      </x:c>
      <x:c r="L465" s="120" t="n">
        <x:v>60</x:v>
      </x:c>
      <x:c r="M465" s="120" t="n">
        <x:v>13</x:v>
      </x:c>
      <x:c r="N465" s="127" t="n">
        <x:v>0.18571428571428572</x:v>
      </x:c>
      <x:c r="O465" s="129" t="n">
        <x:f>'RGS_Ground_Run'!Q549</x:f>
        <x:v>28.183985555247546</x:v>
      </x:c>
      <x:c r="P465" s="129" t="n">
        <x:f>'Edge_Run'!O549</x:f>
        <x:v>18.511956665743128</x:v>
      </x:c>
      <x:c r="Q465" s="129" t="n">
        <x:f>O465-P465</x:f>
        <x:v>9.672028889504418</x:v>
      </x:c>
      <x:c r="R465" s="129" t="n">
        <x:f>'RGS_Ground_Run'!U549</x:f>
        <x:v>0</x:v>
      </x:c>
      <x:c r="S465" s="129" t="n">
        <x:f>'Edge_Run'!S549</x:f>
        <x:v>0</x:v>
      </x:c>
      <x:c r="T465" s="129" t="n">
        <x:f>'RGS_Ground_Run'!S549</x:f>
        <x:v>0</x:v>
      </x:c>
      <x:c r="U465" s="129" t="n">
        <x:f>'Edge_Run'!R549</x:f>
        <x:v>0</x:v>
      </x:c>
      <x:c r="V465" s="120" t="n">
        <x:f>'RGS_Ground_Run'!W549</x:f>
        <x:v>1</x:v>
      </x:c>
      <x:c r="W465" s="120" t="n">
        <x:f>'Edge_Run'!U549</x:f>
        <x:v>1</x:v>
      </x:c>
      <x:c r="X465" s="120" t="n">
        <x:f>'RGS_Ground_Run'!X549</x:f>
        <x:v>1</x:v>
      </x:c>
      <x:c r="Y465" s="120" t="n">
        <x:f>'Edge_Run'!V549</x:f>
        <x:v>1</x:v>
      </x:c>
      <x:c r="Z465" s="120" t="n">
        <x:f>Y465-X465</x:f>
        <x:v>0</x:v>
      </x:c>
      <x:c r="AA465" s="120" t="n">
        <x:f>1-V465</x:f>
        <x:v>0</x:v>
      </x:c>
      <x:c r="AB465" s="120" t="n">
        <x:f>1-W465</x:f>
        <x:v>0</x:v>
      </x:c>
      <x:c r="AC465" s="120" t="n">
        <x:f>'RGS_Ground_Run'!O549</x:f>
        <x:v>4.163985555247715</x:v>
      </x:c>
      <x:c r="AD465" s="120" t="n">
        <x:f>'Edge_Run'!D549</x:f>
        <x:v>12.491956665743144</x:v>
      </x:c>
      <x:c r="AE465" s="120" t="n">
        <x:f>'RGS_Ground_Run'!D549</x:f>
        <x:v>300</x:v>
      </x:c>
      <x:c r="AF465" s="120" t="n">
        <x:f>'Edge_Run'!H549</x:f>
        <x:v>75</x:v>
      </x:c>
    </x:row>
    <x:row r="466">
      <x:c r="A466" s="120" t="n">
        <x:v>5</x:v>
      </x:c>
      <x:c r="B466" s="120" t="n">
        <x:v>65</x:v>
      </x:c>
      <x:c r="C466" s="120" t="n">
        <x:v>465</x:v>
      </x:c>
      <x:c r="D466" s="120" t="n">
        <x:v>1115</x:v>
      </x:c>
      <x:c r="E466" s="120" t="n">
        <x:v>1114</x:v>
      </x:c>
      <x:c r="F466" s="120" t="n">
        <x:v>0</x:v>
      </x:c>
      <x:c r="G466" s="120" t="str">
        <x:v>Normal</x:v>
      </x:c>
      <x:c r="H466" s="120" t="str">
        <x:v>Routine</x:v>
      </x:c>
      <x:c r="I466" s="120" t="n">
        <x:v>1</x:v>
      </x:c>
      <x:c r="J466" s="120" t="str">
        <x:v>CADC0894</x:v>
      </x:c>
      <x:c r="K466" s="120" t="n">
        <x:v>5</x:v>
      </x:c>
      <x:c r="L466" s="120" t="n">
        <x:v>190</x:v>
      </x:c>
      <x:c r="M466" s="120" t="n">
        <x:v>39</x:v>
      </x:c>
      <x:c r="N466" s="127" t="n">
        <x:v>0.5571428571428572</x:v>
      </x:c>
      <x:c r="O466" s="129" t="n">
        <x:f>'RGS_Ground_Run'!Q550</x:f>
        <x:v>26.085182130368594</x:v>
      </x:c>
      <x:c r="P466" s="129" t="n">
        <x:f>'Edge_Run'!O550</x:f>
        <x:v>12.215546391106272</x:v>
      </x:c>
      <x:c r="Q466" s="129" t="n">
        <x:f>O466-P466</x:f>
        <x:v>13.869635739262321</x:v>
      </x:c>
      <x:c r="R466" s="129" t="n">
        <x:f>'RGS_Ground_Run'!U550</x:f>
        <x:v>0</x:v>
      </x:c>
      <x:c r="S466" s="129" t="n">
        <x:f>'Edge_Run'!S550</x:f>
        <x:v>0</x:v>
      </x:c>
      <x:c r="T466" s="129" t="n">
        <x:f>'RGS_Ground_Run'!S550</x:f>
        <x:v>0</x:v>
      </x:c>
      <x:c r="U466" s="129" t="n">
        <x:f>'Edge_Run'!R550</x:f>
        <x:v>0</x:v>
      </x:c>
      <x:c r="V466" s="120" t="n">
        <x:f>'RGS_Ground_Run'!W550</x:f>
        <x:v>1</x:v>
      </x:c>
      <x:c r="W466" s="120" t="n">
        <x:f>'Edge_Run'!U550</x:f>
        <x:v>1</x:v>
      </x:c>
      <x:c r="X466" s="120" t="n">
        <x:f>'RGS_Ground_Run'!X550</x:f>
        <x:v>1</x:v>
      </x:c>
      <x:c r="Y466" s="120" t="n">
        <x:f>'Edge_Run'!V550</x:f>
        <x:v>1</x:v>
      </x:c>
      <x:c r="Z466" s="120" t="n">
        <x:f>Y466-X466</x:f>
        <x:v>0</x:v>
      </x:c>
      <x:c r="AA466" s="120" t="n">
        <x:f>1-V466</x:f>
        <x:v>0</x:v>
      </x:c>
      <x:c r="AB466" s="120" t="n">
        <x:f>1-W466</x:f>
        <x:v>0</x:v>
      </x:c>
      <x:c r="AC466" s="120" t="n">
        <x:f>'RGS_Ground_Run'!O550</x:f>
        <x:v>2.0651821303688034</x:v>
      </x:c>
      <x:c r="AD466" s="120" t="n">
        <x:f>'Edge_Run'!D550</x:f>
        <x:v>6.19554639110641</x:v>
      </x:c>
      <x:c r="AE466" s="120" t="n">
        <x:f>'RGS_Ground_Run'!D550</x:f>
        <x:v>300</x:v>
      </x:c>
      <x:c r="AF466" s="120" t="n">
        <x:f>'Edge_Run'!H550</x:f>
        <x:v>75</x:v>
      </x:c>
    </x:row>
    <x:row r="467">
      <x:c r="A467" s="120" t="n">
        <x:v>5</x:v>
      </x:c>
      <x:c r="B467" s="120" t="n">
        <x:v>66</x:v>
      </x:c>
      <x:c r="C467" s="120" t="n">
        <x:v>466</x:v>
      </x:c>
      <x:c r="D467" s="120" t="n">
        <x:v>855</x:v>
      </x:c>
      <x:c r="E467" s="120" t="n">
        <x:v>854</x:v>
      </x:c>
      <x:c r="F467" s="120" t="n">
        <x:v>1</x:v>
      </x:c>
      <x:c r="G467" s="120" t="str">
        <x:v>Anomalous</x:v>
      </x:c>
      <x:c r="H467" s="120" t="str">
        <x:v>Priority</x:v>
      </x:c>
      <x:c r="I467" s="120" t="n">
        <x:v>1</x:v>
      </x:c>
      <x:c r="J467" s="120" t="str">
        <x:v>CADC0892</x:v>
      </x:c>
      <x:c r="K467" s="120" t="n">
        <x:v>1</x:v>
      </x:c>
      <x:c r="L467" s="120" t="n">
        <x:v>161</x:v>
      </x:c>
      <x:c r="M467" s="120" t="n">
        <x:v>162</x:v>
      </x:c>
      <x:c r="N467" s="127" t="n">
        <x:v>2.3142857142857145</x:v>
      </x:c>
      <x:c r="O467" s="129" t="n">
        <x:f>'RGS_Ground_Run'!Q551</x:f>
        <x:v>30.643396379648948</x:v>
      </x:c>
      <x:c r="P467" s="129" t="n">
        <x:f>'Edge_Run'!O551</x:f>
        <x:v>25.890189138947335</x:v>
      </x:c>
      <x:c r="Q467" s="129" t="n">
        <x:f>O467-P467</x:f>
        <x:v>4.753207240701613</x:v>
      </x:c>
      <x:c r="R467" s="129" t="n">
        <x:f>'RGS_Ground_Run'!U551</x:f>
        <x:v>0</x:v>
      </x:c>
      <x:c r="S467" s="129" t="n">
        <x:f>'Edge_Run'!S551</x:f>
        <x:v>0</x:v>
      </x:c>
      <x:c r="T467" s="129" t="n">
        <x:f>'RGS_Ground_Run'!S551</x:f>
        <x:v>0</x:v>
      </x:c>
      <x:c r="U467" s="129" t="n">
        <x:f>'Edge_Run'!R551</x:f>
        <x:v>0</x:v>
      </x:c>
      <x:c r="V467" s="120" t="n">
        <x:f>'RGS_Ground_Run'!W551</x:f>
        <x:v>1</x:v>
      </x:c>
      <x:c r="W467" s="120" t="n">
        <x:f>'Edge_Run'!U551</x:f>
        <x:v>1</x:v>
      </x:c>
      <x:c r="X467" s="120" t="n">
        <x:f>'RGS_Ground_Run'!X551</x:f>
        <x:v>1</x:v>
      </x:c>
      <x:c r="Y467" s="120" t="n">
        <x:f>'Edge_Run'!V551</x:f>
        <x:v>1</x:v>
      </x:c>
      <x:c r="Z467" s="120" t="n">
        <x:f>Y467-X467</x:f>
        <x:v>0</x:v>
      </x:c>
      <x:c r="AA467" s="120" t="n">
        <x:f>1-V467</x:f>
        <x:v>0</x:v>
      </x:c>
      <x:c r="AB467" s="120" t="n">
        <x:f>1-W467</x:f>
        <x:v>0</x:v>
      </x:c>
      <x:c r="AC467" s="120" t="n">
        <x:f>'RGS_Ground_Run'!O551</x:f>
        <x:v>6.62339637964912</x:v>
      </x:c>
      <x:c r="AD467" s="120" t="n">
        <x:f>'Edge_Run'!D551</x:f>
        <x:v>19.87018913894736</x:v>
      </x:c>
      <x:c r="AE467" s="120" t="n">
        <x:f>'RGS_Ground_Run'!D551</x:f>
        <x:v>300</x:v>
      </x:c>
      <x:c r="AF467" s="120" t="n">
        <x:f>'Edge_Run'!H551</x:f>
        <x:v>75</x:v>
      </x:c>
    </x:row>
    <x:row r="468">
      <x:c r="A468" s="120" t="n">
        <x:v>5</x:v>
      </x:c>
      <x:c r="B468" s="120" t="n">
        <x:v>67</x:v>
      </x:c>
      <x:c r="C468" s="120" t="n">
        <x:v>467</x:v>
      </x:c>
      <x:c r="D468" s="120" t="n">
        <x:v>713</x:v>
      </x:c>
      <x:c r="E468" s="120" t="n">
        <x:v>712</x:v>
      </x:c>
      <x:c r="F468" s="120" t="n">
        <x:v>0</x:v>
      </x:c>
      <x:c r="G468" s="120" t="str">
        <x:v>Normal</x:v>
      </x:c>
      <x:c r="H468" s="120" t="str">
        <x:v>Routine</x:v>
      </x:c>
      <x:c r="I468" s="120" t="n">
        <x:v>0</x:v>
      </x:c>
      <x:c r="J468" s="120" t="str">
        <x:v>CADC0874</x:v>
      </x:c>
      <x:c r="K468" s="120" t="n">
        <x:v>5</x:v>
      </x:c>
      <x:c r="L468" s="120" t="n">
        <x:v>620</x:v>
      </x:c>
      <x:c r="M468" s="120" t="n">
        <x:v>125</x:v>
      </x:c>
      <x:c r="N468" s="127" t="n">
        <x:v>1.7857142857142858</x:v>
      </x:c>
      <x:c r="O468" s="129" t="n">
        <x:f>'RGS_Ground_Run'!Q552</x:f>
        <x:v>24.190323460714353</x:v>
      </x:c>
      <x:c r="P468" s="129" t="n">
        <x:f>'Edge_Run'!O552</x:f>
        <x:v>6.530970382141277</x:v>
      </x:c>
      <x:c r="Q468" s="129" t="n">
        <x:f>O468-P468</x:f>
        <x:v>17.659353078573076</x:v>
      </x:c>
      <x:c r="R468" s="129" t="n">
        <x:f>'RGS_Ground_Run'!U552</x:f>
        <x:v>0</x:v>
      </x:c>
      <x:c r="S468" s="129" t="n">
        <x:f>'Edge_Run'!S552</x:f>
        <x:v>0</x:v>
      </x:c>
      <x:c r="T468" s="129" t="n">
        <x:f>'RGS_Ground_Run'!S552</x:f>
        <x:v>0</x:v>
      </x:c>
      <x:c r="U468" s="129" t="n">
        <x:f>'Edge_Run'!R552</x:f>
        <x:v>0</x:v>
      </x:c>
      <x:c r="V468" s="120" t="n">
        <x:f>'RGS_Ground_Run'!W552</x:f>
        <x:v>1</x:v>
      </x:c>
      <x:c r="W468" s="120" t="n">
        <x:f>'Edge_Run'!U552</x:f>
        <x:v>1</x:v>
      </x:c>
      <x:c r="X468" s="120" t="n">
        <x:f>'RGS_Ground_Run'!X552</x:f>
        <x:v>1</x:v>
      </x:c>
      <x:c r="Y468" s="120" t="n">
        <x:f>'Edge_Run'!V552</x:f>
        <x:v>1</x:v>
      </x:c>
      <x:c r="Z468" s="120" t="n">
        <x:f>Y468-X468</x:f>
        <x:v>0</x:v>
      </x:c>
      <x:c r="AA468" s="120" t="n">
        <x:f>1-V468</x:f>
        <x:v>0</x:v>
      </x:c>
      <x:c r="AB468" s="120" t="n">
        <x:f>1-W468</x:f>
        <x:v>0</x:v>
      </x:c>
      <x:c r="AC468" s="120" t="n">
        <x:f>'RGS_Ground_Run'!O552</x:f>
        <x:v>0.17032346071372986</x:v>
      </x:c>
      <x:c r="AD468" s="120" t="n">
        <x:f>'Edge_Run'!D552</x:f>
        <x:v>0.5109703821411896</x:v>
      </x:c>
      <x:c r="AE468" s="120" t="n">
        <x:f>'RGS_Ground_Run'!D552</x:f>
        <x:v>300</x:v>
      </x:c>
      <x:c r="AF468" s="120" t="n">
        <x:f>'Edge_Run'!H552</x:f>
        <x:v>75</x:v>
      </x:c>
    </x:row>
    <x:row r="469">
      <x:c r="A469" s="120" t="n">
        <x:v>5</x:v>
      </x:c>
      <x:c r="B469" s="120" t="n">
        <x:v>68</x:v>
      </x:c>
      <x:c r="C469" s="120" t="n">
        <x:v>468</x:v>
      </x:c>
      <x:c r="D469" s="120" t="n">
        <x:v>1283</x:v>
      </x:c>
      <x:c r="E469" s="120" t="n">
        <x:v>1282</x:v>
      </x:c>
      <x:c r="F469" s="120" t="n">
        <x:v>0</x:v>
      </x:c>
      <x:c r="G469" s="120" t="str">
        <x:v>Normal</x:v>
      </x:c>
      <x:c r="H469" s="120" t="str">
        <x:v>Routine</x:v>
      </x:c>
      <x:c r="I469" s="120" t="n">
        <x:v>0</x:v>
      </x:c>
      <x:c r="J469" s="120" t="str">
        <x:v>CADC0873</x:v>
      </x:c>
      <x:c r="K469" s="120" t="n">
        <x:v>5</x:v>
      </x:c>
      <x:c r="L469" s="120" t="n">
        <x:v>235</x:v>
      </x:c>
      <x:c r="M469" s="120" t="n">
        <x:v>48</x:v>
      </x:c>
      <x:c r="N469" s="127" t="n">
        <x:v>0.6857142857142857</x:v>
      </x:c>
      <x:c r="O469" s="129" t="n">
        <x:f>'RGS_Ground_Run'!Q553</x:f>
        <x:v>35.756197197804795</x:v>
      </x:c>
      <x:c r="P469" s="129" t="n">
        <x:f>'Edge_Run'!O553</x:f>
        <x:v>18.07958864644297</x:v>
      </x:c>
      <x:c r="Q469" s="129" t="n">
        <x:f>O469-P469</x:f>
        <x:v>17.676608551361824</x:v>
      </x:c>
      <x:c r="R469" s="129" t="n">
        <x:f>'RGS_Ground_Run'!U553</x:f>
        <x:v>7.71633431565715</x:v>
      </x:c>
      <x:c r="S469" s="129" t="n">
        <x:f>'Edge_Run'!S553</x:f>
        <x:v>0</x:v>
      </x:c>
      <x:c r="T469" s="129" t="n">
        <x:f>'RGS_Ground_Run'!S553</x:f>
        <x:v>0</x:v>
      </x:c>
      <x:c r="U469" s="129" t="n">
        <x:f>'Edge_Run'!R553</x:f>
        <x:v>0</x:v>
      </x:c>
      <x:c r="V469" s="120" t="n">
        <x:f>'RGS_Ground_Run'!W553</x:f>
        <x:v>1</x:v>
      </x:c>
      <x:c r="W469" s="120" t="n">
        <x:f>'Edge_Run'!U553</x:f>
        <x:v>1</x:v>
      </x:c>
      <x:c r="X469" s="120" t="n">
        <x:f>'RGS_Ground_Run'!X553</x:f>
        <x:v>1</x:v>
      </x:c>
      <x:c r="Y469" s="120" t="n">
        <x:f>'Edge_Run'!V553</x:f>
        <x:v>1</x:v>
      </x:c>
      <x:c r="Z469" s="120" t="n">
        <x:f>Y469-X469</x:f>
        <x:v>0</x:v>
      </x:c>
      <x:c r="AA469" s="120" t="n">
        <x:f>1-V469</x:f>
        <x:v>0</x:v>
      </x:c>
      <x:c r="AB469" s="120" t="n">
        <x:f>1-W469</x:f>
        <x:v>0</x:v>
      </x:c>
      <x:c r="AC469" s="120" t="n">
        <x:f>'RGS_Ground_Run'!O553</x:f>
        <x:v>4.01986288214747</x:v>
      </x:c>
      <x:c r="AD469" s="120" t="n">
        <x:f>'Edge_Run'!D553</x:f>
        <x:v>12.059588646442409</x:v>
      </x:c>
      <x:c r="AE469" s="120" t="n">
        <x:f>'RGS_Ground_Run'!D553</x:f>
        <x:v>300</x:v>
      </x:c>
      <x:c r="AF469" s="120" t="n">
        <x:f>'Edge_Run'!H553</x:f>
        <x:v>75</x:v>
      </x:c>
    </x:row>
    <x:row r="470">
      <x:c r="A470" s="120" t="n">
        <x:v>5</x:v>
      </x:c>
      <x:c r="B470" s="120" t="n">
        <x:v>69</x:v>
      </x:c>
      <x:c r="C470" s="120" t="n">
        <x:v>469</x:v>
      </x:c>
      <x:c r="D470" s="120" t="n">
        <x:v>878</x:v>
      </x:c>
      <x:c r="E470" s="120" t="n">
        <x:v>877</x:v>
      </x:c>
      <x:c r="F470" s="120" t="n">
        <x:v>1</x:v>
      </x:c>
      <x:c r="G470" s="120" t="str">
        <x:v>Anomalous</x:v>
      </x:c>
      <x:c r="H470" s="120" t="str">
        <x:v>Priority</x:v>
      </x:c>
      <x:c r="I470" s="120" t="n">
        <x:v>1</x:v>
      </x:c>
      <x:c r="J470" s="120" t="str">
        <x:v>CADC0892</x:v>
      </x:c>
      <x:c r="K470" s="120" t="n">
        <x:v>1</x:v>
      </x:c>
      <x:c r="L470" s="120" t="n">
        <x:v>131</x:v>
      </x:c>
      <x:c r="M470" s="120" t="n">
        <x:v>132</x:v>
      </x:c>
      <x:c r="N470" s="127" t="n">
        <x:v>1.8857142857142857</x:v>
      </x:c>
      <x:c r="O470" s="129" t="n">
        <x:f>'RGS_Ground_Run'!Q554</x:f>
        <x:v>58.504909250889796</x:v>
      </x:c>
      <x:c r="P470" s="129" t="n">
        <x:f>'Edge_Run'!O554</x:f>
        <x:v>29.867207405705813</x:v>
      </x:c>
      <x:c r="Q470" s="129" t="n">
        <x:f>O470-P470</x:f>
        <x:v>28.637701845183983</x:v>
      </x:c>
      <x:c r="R470" s="129" t="n">
        <x:f>'RGS_Ground_Run'!U554</x:f>
        <x:v>29.96538733887428</x:v>
      </x:c>
      <x:c r="S470" s="129" t="n">
        <x:f>'Edge_Run'!S554</x:f>
        <x:v>10.288641669659228</x:v>
      </x:c>
      <x:c r="T470" s="129" t="n">
        <x:f>'RGS_Ground_Run'!S554</x:f>
        <x:v>0</x:v>
      </x:c>
      <x:c r="U470" s="129" t="n">
        <x:f>'Edge_Run'!R554</x:f>
        <x:v>0</x:v>
      </x:c>
      <x:c r="V470" s="120" t="n">
        <x:f>'RGS_Ground_Run'!W554</x:f>
        <x:v>1</x:v>
      </x:c>
      <x:c r="W470" s="120" t="n">
        <x:f>'Edge_Run'!U554</x:f>
        <x:v>1</x:v>
      </x:c>
      <x:c r="X470" s="120" t="n">
        <x:f>'RGS_Ground_Run'!X554</x:f>
        <x:v>1</x:v>
      </x:c>
      <x:c r="Y470" s="120" t="n">
        <x:f>'Edge_Run'!V554</x:f>
        <x:v>1</x:v>
      </x:c>
      <x:c r="Z470" s="120" t="n">
        <x:f>Y470-X470</x:f>
        <x:v>0</x:v>
      </x:c>
      <x:c r="AA470" s="120" t="n">
        <x:f>1-V470</x:f>
        <x:v>0</x:v>
      </x:c>
      <x:c r="AB470" s="120" t="n">
        <x:f>1-W470</x:f>
        <x:v>0</x:v>
      </x:c>
      <x:c r="AC470" s="120" t="n">
        <x:f>'RGS_Ground_Run'!O554</x:f>
        <x:v>4.519521912015442</x:v>
      </x:c>
      <x:c r="AD470" s="120" t="n">
        <x:f>'Edge_Run'!D554</x:f>
        <x:v>13.558565736046326</x:v>
      </x:c>
      <x:c r="AE470" s="120" t="n">
        <x:f>'RGS_Ground_Run'!D554</x:f>
        <x:v>300</x:v>
      </x:c>
      <x:c r="AF470" s="120" t="n">
        <x:f>'Edge_Run'!H554</x:f>
        <x:v>75</x:v>
      </x:c>
    </x:row>
    <x:row r="471">
      <x:c r="A471" s="120" t="n">
        <x:v>5</x:v>
      </x:c>
      <x:c r="B471" s="120" t="n">
        <x:v>70</x:v>
      </x:c>
      <x:c r="C471" s="120" t="n">
        <x:v>470</x:v>
      </x:c>
      <x:c r="D471" s="120" t="n">
        <x:v>1282</x:v>
      </x:c>
      <x:c r="E471" s="120" t="n">
        <x:v>1281</x:v>
      </x:c>
      <x:c r="F471" s="120" t="n">
        <x:v>0</x:v>
      </x:c>
      <x:c r="G471" s="120" t="str">
        <x:v>Normal</x:v>
      </x:c>
      <x:c r="H471" s="120" t="str">
        <x:v>Routine</x:v>
      </x:c>
      <x:c r="I471" s="120" t="n">
        <x:v>0</x:v>
      </x:c>
      <x:c r="J471" s="120" t="str">
        <x:v>CADC0873</x:v>
      </x:c>
      <x:c r="K471" s="120" t="n">
        <x:v>5</x:v>
      </x:c>
      <x:c r="L471" s="120" t="n">
        <x:v>235</x:v>
      </x:c>
      <x:c r="M471" s="120" t="n">
        <x:v>48</x:v>
      </x:c>
      <x:c r="N471" s="127" t="n">
        <x:v>0.6857142857142857</x:v>
      </x:c>
      <x:c r="O471" s="129" t="n">
        <x:f>'RGS_Ground_Run'!Q555</x:f>
        <x:v>135.237889447998</x:v>
      </x:c>
      <x:c r="P471" s="129" t="n">
        <x:f>'Edge_Run'!O555</x:f>
        <x:v>116.67573757810806</x:v>
      </x:c>
      <x:c r="Q471" s="129" t="n">
        <x:f>O471-P471</x:f>
        <x:v>18.56215186988993</x:v>
      </x:c>
      <x:c r="R471" s="129" t="n">
        <x:f>'RGS_Ground_Run'!U555</x:f>
        <x:v>110.65573757810762</x:v>
      </x:c>
      <x:c r="S471" s="129" t="n">
        <x:f>'Edge_Run'!S555</x:f>
        <x:v>108.96928196843783</x:v>
      </x:c>
      <x:c r="T471" s="129" t="n">
        <x:f>'RGS_Ground_Run'!S555</x:f>
        <x:v>110.65573757810762</x:v>
      </x:c>
      <x:c r="U471" s="129" t="n">
        <x:f>'Edge_Run'!R555</x:f>
        <x:v>108.96928196843783</x:v>
      </x:c>
      <x:c r="V471" s="120" t="n">
        <x:f>'RGS_Ground_Run'!W555</x:f>
        <x:v>1</x:v>
      </x:c>
      <x:c r="W471" s="120" t="n">
        <x:f>'Edge_Run'!U555</x:f>
        <x:v>1</x:v>
      </x:c>
      <x:c r="X471" s="120" t="n">
        <x:f>'RGS_Ground_Run'!X555</x:f>
        <x:v>0</x:v>
      </x:c>
      <x:c r="Y471" s="120" t="n">
        <x:f>'Edge_Run'!V555</x:f>
        <x:v>1</x:v>
      </x:c>
      <x:c r="Z471" s="120" t="n">
        <x:f>Y471-X471</x:f>
        <x:v>1</x:v>
      </x:c>
      <x:c r="AA471" s="120" t="n">
        <x:f>1-V471</x:f>
        <x:v>0</x:v>
      </x:c>
      <x:c r="AB471" s="120" t="n">
        <x:f>1-W471</x:f>
        <x:v>0</x:v>
      </x:c>
      <x:c r="AC471" s="120" t="n">
        <x:f>'RGS_Ground_Run'!O555</x:f>
        <x:v>0.5621518698898982</x:v>
      </x:c>
      <x:c r="AD471" s="120" t="n">
        <x:f>'Edge_Run'!D555</x:f>
        <x:v>1.6864556096696945</x:v>
      </x:c>
      <x:c r="AE471" s="120" t="n">
        <x:f>'RGS_Ground_Run'!D555</x:f>
        <x:v>300</x:v>
      </x:c>
      <x:c r="AF471" s="120" t="n">
        <x:f>'Edge_Run'!H555</x:f>
        <x:v>75</x:v>
      </x:c>
    </x:row>
    <x:row r="472">
      <x:c r="A472" s="120" t="n">
        <x:v>5</x:v>
      </x:c>
      <x:c r="B472" s="120" t="n">
        <x:v>71</x:v>
      </x:c>
      <x:c r="C472" s="120" t="n">
        <x:v>471</x:v>
      </x:c>
      <x:c r="D472" s="120" t="n">
        <x:v>1578</x:v>
      </x:c>
      <x:c r="E472" s="120" t="n">
        <x:v>1577</x:v>
      </x:c>
      <x:c r="F472" s="120" t="n">
        <x:v>1</x:v>
      </x:c>
      <x:c r="G472" s="120" t="str">
        <x:v>Anomalous</x:v>
      </x:c>
      <x:c r="H472" s="120" t="str">
        <x:v>Priority</x:v>
      </x:c>
      <x:c r="I472" s="120" t="n">
        <x:v>1</x:v>
      </x:c>
      <x:c r="J472" s="120" t="str">
        <x:v>CADC0888</x:v>
      </x:c>
      <x:c r="K472" s="120" t="n">
        <x:v>5</x:v>
      </x:c>
      <x:c r="L472" s="120" t="n">
        <x:v>120</x:v>
      </x:c>
      <x:c r="M472" s="120" t="n">
        <x:v>25</x:v>
      </x:c>
      <x:c r="N472" s="127" t="n">
        <x:v>0.35714285714285715</x:v>
      </x:c>
      <x:c r="O472" s="129" t="n">
        <x:f>'RGS_Ground_Run'!Q556</x:f>
        <x:v>145.82198701095422</x:v>
      </x:c>
      <x:c r="P472" s="129" t="n">
        <x:f>'Edge_Run'!O556</x:f>
        <x:v>106.58838407385338</x:v>
      </x:c>
      <x:c r="Q472" s="129" t="n">
        <x:f>O472-P472</x:f>
        <x:v>39.23360293710084</x:v>
      </x:c>
      <x:c r="R472" s="129" t="n">
        <x:f>'RGS_Ground_Run'!U556</x:f>
        <x:v>118.56838407385294</x:v>
      </x:c>
      <x:c r="S472" s="129" t="n">
        <x:f>'Edge_Run'!S556</x:f>
        <x:v>90.86757526255133</x:v>
      </x:c>
      <x:c r="T472" s="129" t="n">
        <x:f>'RGS_Ground_Run'!S556</x:f>
        <x:v>0</x:v>
      </x:c>
      <x:c r="U472" s="129" t="n">
        <x:f>'Edge_Run'!R556</x:f>
        <x:v>0</x:v>
      </x:c>
      <x:c r="V472" s="120" t="n">
        <x:f>'RGS_Ground_Run'!W556</x:f>
        <x:v>1</x:v>
      </x:c>
      <x:c r="W472" s="120" t="n">
        <x:f>'Edge_Run'!U556</x:f>
        <x:v>1</x:v>
      </x:c>
      <x:c r="X472" s="120" t="n">
        <x:f>'RGS_Ground_Run'!X556</x:f>
        <x:v>0</x:v>
      </x:c>
      <x:c r="Y472" s="120" t="n">
        <x:f>'Edge_Run'!V556</x:f>
        <x:v>1</x:v>
      </x:c>
      <x:c r="Z472" s="120" t="n">
        <x:f>Y472-X472</x:f>
        <x:v>1</x:v>
      </x:c>
      <x:c r="AA472" s="120" t="n">
        <x:f>1-V472</x:f>
        <x:v>0</x:v>
      </x:c>
      <x:c r="AB472" s="120" t="n">
        <x:f>1-W472</x:f>
        <x:v>0</x:v>
      </x:c>
      <x:c r="AC472" s="120" t="n">
        <x:f>'RGS_Ground_Run'!O556</x:f>
        <x:v>3.233602937100543</x:v>
      </x:c>
      <x:c r="AD472" s="120" t="n">
        <x:f>'Edge_Run'!D556</x:f>
        <x:v>9.700808811301629</x:v>
      </x:c>
      <x:c r="AE472" s="120" t="n">
        <x:f>'RGS_Ground_Run'!D556</x:f>
        <x:v>300</x:v>
      </x:c>
      <x:c r="AF472" s="120" t="n">
        <x:f>'Edge_Run'!H556</x:f>
        <x:v>75</x:v>
      </x:c>
    </x:row>
    <x:row r="473">
      <x:c r="A473" s="120" t="n">
        <x:v>5</x:v>
      </x:c>
      <x:c r="B473" s="120" t="n">
        <x:v>72</x:v>
      </x:c>
      <x:c r="C473" s="120" t="n">
        <x:v>472</x:v>
      </x:c>
      <x:c r="D473" s="120" t="n">
        <x:v>961</x:v>
      </x:c>
      <x:c r="E473" s="120" t="n">
        <x:v>960</x:v>
      </x:c>
      <x:c r="F473" s="120" t="n">
        <x:v>1</x:v>
      </x:c>
      <x:c r="G473" s="120" t="str">
        <x:v>Anomalous</x:v>
      </x:c>
      <x:c r="H473" s="120" t="str">
        <x:v>Priority</x:v>
      </x:c>
      <x:c r="I473" s="120" t="n">
        <x:v>1</x:v>
      </x:c>
      <x:c r="J473" s="120" t="str">
        <x:v>CADC0892</x:v>
      </x:c>
      <x:c r="K473" s="120" t="n">
        <x:v>1</x:v>
      </x:c>
      <x:c r="L473" s="120" t="n">
        <x:v>183</x:v>
      </x:c>
      <x:c r="M473" s="120" t="n">
        <x:v>184</x:v>
      </x:c>
      <x:c r="N473" s="127" t="n">
        <x:v>2.6285714285714286</x:v>
      </x:c>
      <x:c r="O473" s="129" t="n">
        <x:f>'RGS_Ground_Run'!Q557</x:f>
        <x:v>164.69708330475078</x:v>
      </x:c>
      <x:c r="P473" s="129" t="n">
        <x:f>'Edge_Run'!O557</x:f>
        <x:v>109.24954530860032</x:v>
      </x:c>
      <x:c r="Q473" s="129" t="n">
        <x:f>O473-P473</x:f>
        <x:v>55.44753799615046</x:v>
      </x:c>
      <x:c r="R473" s="129" t="n">
        <x:f>'RGS_Ground_Run'!U557</x:f>
        <x:v>139.22954530859988</x:v>
      </x:c>
      <x:c r="S473" s="129" t="n">
        <x:f>'Edge_Run'!S557</x:f>
        <x:v>98.8869313201476</x:v>
      </x:c>
      <x:c r="T473" s="129" t="n">
        <x:f>'RGS_Ground_Run'!S557</x:f>
        <x:v>0</x:v>
      </x:c>
      <x:c r="U473" s="129" t="n">
        <x:f>'Edge_Run'!R557</x:f>
        <x:v>0</x:v>
      </x:c>
      <x:c r="V473" s="120" t="n">
        <x:f>'RGS_Ground_Run'!W557</x:f>
        <x:v>1</x:v>
      </x:c>
      <x:c r="W473" s="120" t="n">
        <x:f>'Edge_Run'!U557</x:f>
        <x:v>1</x:v>
      </x:c>
      <x:c r="X473" s="120" t="n">
        <x:f>'RGS_Ground_Run'!X557</x:f>
        <x:v>0</x:v>
      </x:c>
      <x:c r="Y473" s="120" t="n">
        <x:f>'Edge_Run'!V557</x:f>
        <x:v>1</x:v>
      </x:c>
      <x:c r="Z473" s="120" t="n">
        <x:f>Y473-X473</x:f>
        <x:v>1</x:v>
      </x:c>
      <x:c r="AA473" s="120" t="n">
        <x:f>1-V473</x:f>
        <x:v>0</x:v>
      </x:c>
      <x:c r="AB473" s="120" t="n">
        <x:f>1-W473</x:f>
        <x:v>0</x:v>
      </x:c>
      <x:c r="AC473" s="120" t="n">
        <x:f>'RGS_Ground_Run'!O557</x:f>
        <x:v>1.4475379961506825</x:v>
      </x:c>
      <x:c r="AD473" s="120" t="n">
        <x:f>'Edge_Run'!D557</x:f>
        <x:v>4.342613988452047</x:v>
      </x:c>
      <x:c r="AE473" s="120" t="n">
        <x:f>'RGS_Ground_Run'!D557</x:f>
        <x:v>300</x:v>
      </x:c>
      <x:c r="AF473" s="120" t="n">
        <x:f>'Edge_Run'!H557</x:f>
        <x:v>75</x:v>
      </x:c>
    </x:row>
    <x:row r="474">
      <x:c r="A474" s="120" t="n">
        <x:v>5</x:v>
      </x:c>
      <x:c r="B474" s="120" t="n">
        <x:v>73</x:v>
      </x:c>
      <x:c r="C474" s="120" t="n">
        <x:v>473</x:v>
      </x:c>
      <x:c r="D474" s="120" t="n">
        <x:v>1533</x:v>
      </x:c>
      <x:c r="E474" s="120" t="n">
        <x:v>1532</x:v>
      </x:c>
      <x:c r="F474" s="120" t="n">
        <x:v>0</x:v>
      </x:c>
      <x:c r="G474" s="120" t="str">
        <x:v>Normal</x:v>
      </x:c>
      <x:c r="H474" s="120" t="str">
        <x:v>Routine</x:v>
      </x:c>
      <x:c r="I474" s="120" t="n">
        <x:v>1</x:v>
      </x:c>
      <x:c r="J474" s="120" t="str">
        <x:v>CADC0888</x:v>
      </x:c>
      <x:c r="K474" s="120" t="n">
        <x:v>5</x:v>
      </x:c>
      <x:c r="L474" s="120" t="n">
        <x:v>230</x:v>
      </x:c>
      <x:c r="M474" s="120" t="n">
        <x:v>47</x:v>
      </x:c>
      <x:c r="N474" s="127" t="n">
        <x:v>0.6714285714285714</x:v>
      </x:c>
      <x:c r="O474" s="129" t="n">
        <x:f>'RGS_Ground_Run'!Q558</x:f>
        <x:v>187.33935934552028</x:v>
      </x:c>
      <x:c r="P474" s="129" t="n">
        <x:f>'Edge_Run'!O558</x:f>
        <x:v>114.29117151413539</x:v>
      </x:c>
      <x:c r="Q474" s="129" t="n">
        <x:f>O474-P474</x:f>
        <x:v>73.0481878313849</x:v>
      </x:c>
      <x:c r="R474" s="129" t="n">
        <x:f>'RGS_Ground_Run'!U558</x:f>
        <x:v>162.27117151413495</x:v>
      </x:c>
      <x:c r="S474" s="129" t="n">
        <x:f>'Edge_Run'!S558</x:f>
        <x:v>105.12660801998118</x:v>
      </x:c>
      <x:c r="T474" s="129" t="n">
        <x:f>'RGS_Ground_Run'!S558</x:f>
        <x:v>0</x:v>
      </x:c>
      <x:c r="U474" s="129" t="n">
        <x:f>'Edge_Run'!R558</x:f>
        <x:v>0</x:v>
      </x:c>
      <x:c r="V474" s="120" t="n">
        <x:f>'RGS_Ground_Run'!W558</x:f>
        <x:v>1</x:v>
      </x:c>
      <x:c r="W474" s="120" t="n">
        <x:f>'Edge_Run'!U558</x:f>
        <x:v>1</x:v>
      </x:c>
      <x:c r="X474" s="120" t="n">
        <x:f>'RGS_Ground_Run'!X558</x:f>
        <x:v>0</x:v>
      </x:c>
      <x:c r="Y474" s="120" t="n">
        <x:f>'Edge_Run'!V558</x:f>
        <x:v>1</x:v>
      </x:c>
      <x:c r="Z474" s="120" t="n">
        <x:f>Y474-X474</x:f>
        <x:v>1</x:v>
      </x:c>
      <x:c r="AA474" s="120" t="n">
        <x:f>1-V474</x:f>
        <x:v>0</x:v>
      </x:c>
      <x:c r="AB474" s="120" t="n">
        <x:f>1-W474</x:f>
        <x:v>0</x:v>
      </x:c>
      <x:c r="AC474" s="120" t="n">
        <x:f>'RGS_Ground_Run'!O558</x:f>
        <x:v>1.0481878313844626</x:v>
      </x:c>
      <x:c r="AD474" s="120" t="n">
        <x:f>'Edge_Run'!D558</x:f>
        <x:v>3.1445634941533878</x:v>
      </x:c>
      <x:c r="AE474" s="120" t="n">
        <x:f>'RGS_Ground_Run'!D558</x:f>
        <x:v>300</x:v>
      </x:c>
      <x:c r="AF474" s="120" t="n">
        <x:f>'Edge_Run'!H558</x:f>
        <x:v>75</x:v>
      </x:c>
    </x:row>
    <x:row r="475">
      <x:c r="A475" s="120" t="n">
        <x:v>5</x:v>
      </x:c>
      <x:c r="B475" s="120" t="n">
        <x:v>74</x:v>
      </x:c>
      <x:c r="C475" s="120" t="n">
        <x:v>474</x:v>
      </x:c>
      <x:c r="D475" s="120" t="n">
        <x:v>1348</x:v>
      </x:c>
      <x:c r="E475" s="120" t="n">
        <x:v>1347</x:v>
      </x:c>
      <x:c r="F475" s="120" t="n">
        <x:v>0</x:v>
      </x:c>
      <x:c r="G475" s="120" t="str">
        <x:v>Normal</x:v>
      </x:c>
      <x:c r="H475" s="120" t="str">
        <x:v>Routine</x:v>
      </x:c>
      <x:c r="I475" s="120" t="n">
        <x:v>1</x:v>
      </x:c>
      <x:c r="J475" s="120" t="str">
        <x:v>CADC0873</x:v>
      </x:c>
      <x:c r="K475" s="120" t="n">
        <x:v>5</x:v>
      </x:c>
      <x:c r="L475" s="120" t="n">
        <x:v>105</x:v>
      </x:c>
      <x:c r="M475" s="120" t="n">
        <x:v>22</x:v>
      </x:c>
      <x:c r="N475" s="127" t="n">
        <x:v>0.3142857142857143</x:v>
      </x:c>
      <x:c r="O475" s="129" t="n">
        <x:f>'RGS_Ground_Run'!Q559</x:f>
        <x:v>103.953506244462</x:v>
      </x:c>
      <x:c r="P475" s="129" t="n">
        <x:f>'Edge_Run'!O559</x:f>
        <x:v>12.882292724333638</x:v>
      </x:c>
      <x:c r="Q475" s="129" t="n">
        <x:f>O475-P475</x:f>
        <x:v>91.07121352012837</x:v>
      </x:c>
      <x:c r="R475" s="129" t="n">
        <x:f>'RGS_Ground_Run'!U559</x:f>
        <x:v>77.6460753363508</x:v>
      </x:c>
      <x:c r="S475" s="129" t="n">
        <x:f>'Edge_Run'!S559</x:f>
        <x:v>0</x:v>
      </x:c>
      <x:c r="T475" s="129" t="n">
        <x:f>'RGS_Ground_Run'!S559</x:f>
        <x:v>0</x:v>
      </x:c>
      <x:c r="U475" s="129" t="n">
        <x:f>'Edge_Run'!R559</x:f>
        <x:v>0</x:v>
      </x:c>
      <x:c r="V475" s="120" t="n">
        <x:f>'RGS_Ground_Run'!W559</x:f>
        <x:v>1</x:v>
      </x:c>
      <x:c r="W475" s="120" t="n">
        <x:f>'Edge_Run'!U559</x:f>
        <x:v>1</x:v>
      </x:c>
      <x:c r="X475" s="120" t="n">
        <x:f>'RGS_Ground_Run'!X559</x:f>
        <x:v>1</x:v>
      </x:c>
      <x:c r="Y475" s="120" t="n">
        <x:f>'Edge_Run'!V559</x:f>
        <x:v>1</x:v>
      </x:c>
      <x:c r="Z475" s="120" t="n">
        <x:f>Y475-X475</x:f>
        <x:v>0</x:v>
      </x:c>
      <x:c r="AA475" s="120" t="n">
        <x:f>1-V475</x:f>
        <x:v>0</x:v>
      </x:c>
      <x:c r="AB475" s="120" t="n">
        <x:f>1-W475</x:f>
        <x:v>0</x:v>
      </x:c>
      <x:c r="AC475" s="120" t="n">
        <x:f>'RGS_Ground_Run'!O559</x:f>
        <x:v>2.287430908110938</x:v>
      </x:c>
      <x:c r="AD475" s="120" t="n">
        <x:f>'Edge_Run'!D559</x:f>
        <x:v>6.862292724332814</x:v>
      </x:c>
      <x:c r="AE475" s="120" t="n">
        <x:f>'RGS_Ground_Run'!D559</x:f>
        <x:v>300</x:v>
      </x:c>
      <x:c r="AF475" s="120" t="n">
        <x:f>'Edge_Run'!H559</x:f>
        <x:v>75</x:v>
      </x:c>
    </x:row>
    <x:row r="476">
      <x:c r="A476" s="120" t="n">
        <x:v>5</x:v>
      </x:c>
      <x:c r="B476" s="120" t="n">
        <x:v>75</x:v>
      </x:c>
      <x:c r="C476" s="120" t="n">
        <x:v>475</x:v>
      </x:c>
      <x:c r="D476" s="120" t="n">
        <x:v>2085</x:v>
      </x:c>
      <x:c r="E476" s="120" t="n">
        <x:v>2084</x:v>
      </x:c>
      <x:c r="F476" s="120" t="n">
        <x:v>1</x:v>
      </x:c>
      <x:c r="G476" s="120" t="str">
        <x:v>Anomalous</x:v>
      </x:c>
      <x:c r="H476" s="120" t="str">
        <x:v>Priority</x:v>
      </x:c>
      <x:c r="I476" s="120" t="n">
        <x:v>1</x:v>
      </x:c>
      <x:c r="J476" s="120" t="str">
        <x:v>CADC0872</x:v>
      </x:c>
      <x:c r="K476" s="120" t="n">
        <x:v>5</x:v>
      </x:c>
      <x:c r="L476" s="120" t="n">
        <x:v>110</x:v>
      </x:c>
      <x:c r="M476" s="120" t="n">
        <x:v>23</x:v>
      </x:c>
      <x:c r="N476" s="127" t="n">
        <x:v>0.32857142857142857</x:v>
      </x:c>
      <x:c r="O476" s="129" t="n">
        <x:f>'RGS_Ground_Run'!Q560</x:f>
        <x:v>87.91870094689057</x:v>
      </x:c>
      <x:c r="P476" s="129" t="n">
        <x:f>'Edge_Run'!O560</x:f>
        <x:v>29.18056565243296</x:v>
      </x:c>
      <x:c r="Q476" s="129" t="n">
        <x:f>O476-P476</x:f>
        <x:v>58.73813529445761</x:v>
      </x:c>
      <x:c r="R476" s="129" t="n">
        <x:f>'RGS_Ground_Run'!U560</x:f>
        <x:v>56.178512396078986</x:v>
      </x:c>
      <x:c r="S476" s="129" t="n">
        <x:f>'Edge_Run'!S560</x:f>
        <x:v>0</x:v>
      </x:c>
      <x:c r="T476" s="129" t="n">
        <x:f>'RGS_Ground_Run'!S560</x:f>
        <x:v>0</x:v>
      </x:c>
      <x:c r="U476" s="129" t="n">
        <x:f>'Edge_Run'!R560</x:f>
        <x:v>0</x:v>
      </x:c>
      <x:c r="V476" s="120" t="n">
        <x:f>'RGS_Ground_Run'!W560</x:f>
        <x:v>1</x:v>
      </x:c>
      <x:c r="W476" s="120" t="n">
        <x:f>'Edge_Run'!U560</x:f>
        <x:v>1</x:v>
      </x:c>
      <x:c r="X476" s="120" t="n">
        <x:f>'RGS_Ground_Run'!X560</x:f>
        <x:v>1</x:v>
      </x:c>
      <x:c r="Y476" s="120" t="n">
        <x:f>'Edge_Run'!V560</x:f>
        <x:v>1</x:v>
      </x:c>
      <x:c r="Z476" s="120" t="n">
        <x:f>Y476-X476</x:f>
        <x:v>0</x:v>
      </x:c>
      <x:c r="AA476" s="120" t="n">
        <x:f>1-V476</x:f>
        <x:v>0</x:v>
      </x:c>
      <x:c r="AB476" s="120" t="n">
        <x:f>1-W476</x:f>
        <x:v>0</x:v>
      </x:c>
      <x:c r="AC476" s="120" t="n">
        <x:f>'RGS_Ground_Run'!O560</x:f>
        <x:v>7.720188550810827</x:v>
      </x:c>
      <x:c r="AD476" s="120" t="n">
        <x:f>'Edge_Run'!D560</x:f>
        <x:v>23.16056565243248</x:v>
      </x:c>
      <x:c r="AE476" s="120" t="n">
        <x:f>'RGS_Ground_Run'!D560</x:f>
        <x:v>300</x:v>
      </x:c>
      <x:c r="AF476" s="120" t="n">
        <x:f>'Edge_Run'!H560</x:f>
        <x:v>75</x:v>
      </x:c>
    </x:row>
    <x:row r="477">
      <x:c r="A477" s="120" t="n">
        <x:v>5</x:v>
      </x:c>
      <x:c r="B477" s="120" t="n">
        <x:v>76</x:v>
      </x:c>
      <x:c r="C477" s="120" t="n">
        <x:v>476</x:v>
      </x:c>
      <x:c r="D477" s="120" t="n">
        <x:v>342</x:v>
      </x:c>
      <x:c r="E477" s="120" t="n">
        <x:v>341</x:v>
      </x:c>
      <x:c r="F477" s="120" t="n">
        <x:v>0</x:v>
      </x:c>
      <x:c r="G477" s="120" t="str">
        <x:v>Normal</x:v>
      </x:c>
      <x:c r="H477" s="120" t="str">
        <x:v>Routine</x:v>
      </x:c>
      <x:c r="I477" s="120" t="n">
        <x:v>1</x:v>
      </x:c>
      <x:c r="J477" s="120" t="str">
        <x:v>CADC0884</x:v>
      </x:c>
      <x:c r="K477" s="120" t="n">
        <x:v>5</x:v>
      </x:c>
      <x:c r="L477" s="120" t="n">
        <x:v>510</x:v>
      </x:c>
      <x:c r="M477" s="120" t="n">
        <x:v>103</x:v>
      </x:c>
      <x:c r="N477" s="127" t="n">
        <x:v>1.4714285714285715</x:v>
      </x:c>
      <x:c r="O477" s="129" t="n">
        <x:f>'RGS_Ground_Run'!Q561</x:f>
        <x:v>95.5432160635637</x:v>
      </x:c>
      <x:c r="P477" s="129" t="n">
        <x:f>'Edge_Run'!O561</x:f>
        <x:v>28.02211417566832</x:v>
      </x:c>
      <x:c r="Q477" s="129" t="n">
        <x:f>O477-P477</x:f>
        <x:v>67.52110188789538</x:v>
      </x:c>
      <x:c r="R477" s="129" t="n">
        <x:f>'RGS_Ground_Run'!U561</x:f>
        <x:v>67.76479363568797</x:v>
      </x:c>
      <x:c r="S477" s="129" t="n">
        <x:f>'Edge_Run'!S561</x:f>
        <x:v>10.726846892041067</x:v>
      </x:c>
      <x:c r="T477" s="129" t="n">
        <x:f>'RGS_Ground_Run'!S561</x:f>
        <x:v>0</x:v>
      </x:c>
      <x:c r="U477" s="129" t="n">
        <x:f>'Edge_Run'!R561</x:f>
        <x:v>0</x:v>
      </x:c>
      <x:c r="V477" s="120" t="n">
        <x:f>'RGS_Ground_Run'!W561</x:f>
        <x:v>1</x:v>
      </x:c>
      <x:c r="W477" s="120" t="n">
        <x:f>'Edge_Run'!U561</x:f>
        <x:v>1</x:v>
      </x:c>
      <x:c r="X477" s="120" t="n">
        <x:f>'RGS_Ground_Run'!X561</x:f>
        <x:v>1</x:v>
      </x:c>
      <x:c r="Y477" s="120" t="n">
        <x:f>'Edge_Run'!V561</x:f>
        <x:v>1</x:v>
      </x:c>
      <x:c r="Z477" s="120" t="n">
        <x:f>Y477-X477</x:f>
        <x:v>0</x:v>
      </x:c>
      <x:c r="AA477" s="120" t="n">
        <x:f>1-V477</x:f>
        <x:v>0</x:v>
      </x:c>
      <x:c r="AB477" s="120" t="n">
        <x:f>1-W477</x:f>
        <x:v>0</x:v>
      </x:c>
      <x:c r="AC477" s="120" t="n">
        <x:f>'RGS_Ground_Run'!O561</x:f>
        <x:v>3.7584224278755545</x:v>
      </x:c>
      <x:c r="AD477" s="120" t="n">
        <x:f>'Edge_Run'!D561</x:f>
        <x:v>11.275267283626663</x:v>
      </x:c>
      <x:c r="AE477" s="120" t="n">
        <x:f>'RGS_Ground_Run'!D561</x:f>
        <x:v>300</x:v>
      </x:c>
      <x:c r="AF477" s="120" t="n">
        <x:f>'Edge_Run'!H561</x:f>
        <x:v>75</x:v>
      </x:c>
    </x:row>
    <x:row r="478">
      <x:c r="A478" s="120" t="n">
        <x:v>5</x:v>
      </x:c>
      <x:c r="B478" s="120" t="n">
        <x:v>77</x:v>
      </x:c>
      <x:c r="C478" s="120" t="n">
        <x:v>477</x:v>
      </x:c>
      <x:c r="D478" s="120" t="n">
        <x:v>1709</x:v>
      </x:c>
      <x:c r="E478" s="120" t="n">
        <x:v>1708</x:v>
      </x:c>
      <x:c r="F478" s="120" t="n">
        <x:v>1</x:v>
      </x:c>
      <x:c r="G478" s="120" t="str">
        <x:v>Anomalous</x:v>
      </x:c>
      <x:c r="H478" s="120" t="str">
        <x:v>Priority</x:v>
      </x:c>
      <x:c r="I478" s="120" t="n">
        <x:v>1</x:v>
      </x:c>
      <x:c r="J478" s="120" t="str">
        <x:v>CADC0888</x:v>
      </x:c>
      <x:c r="K478" s="120" t="n">
        <x:v>5</x:v>
      </x:c>
      <x:c r="L478" s="120" t="n">
        <x:v>335</x:v>
      </x:c>
      <x:c r="M478" s="120" t="n">
        <x:v>68</x:v>
      </x:c>
      <x:c r="N478" s="127" t="n">
        <x:v>0.9714285714285714</x:v>
      </x:c>
      <x:c r="O478" s="129" t="n">
        <x:f>'RGS_Ground_Run'!Q562</x:f>
        <x:v>43.57240051308145</x:v>
      </x:c>
      <x:c r="P478" s="129" t="n">
        <x:f>'Edge_Run'!O562</x:f>
        <x:v>7.665778279229926</x:v>
      </x:c>
      <x:c r="Q478" s="129" t="n">
        <x:f>O478-P478</x:f>
        <x:v>35.90662223385152</x:v>
      </x:c>
      <x:c r="R478" s="129" t="n">
        <x:f>'RGS_Ground_Run'!U562</x:f>
        <x:v>19.00380775333815</x:v>
      </x:c>
      <x:c r="S478" s="129" t="n">
        <x:f>'Edge_Run'!S562</x:f>
        <x:v>0</x:v>
      </x:c>
      <x:c r="T478" s="129" t="n">
        <x:f>'RGS_Ground_Run'!S562</x:f>
        <x:v>0</x:v>
      </x:c>
      <x:c r="U478" s="129" t="n">
        <x:f>'Edge_Run'!R562</x:f>
        <x:v>0</x:v>
      </x:c>
      <x:c r="V478" s="120" t="n">
        <x:f>'RGS_Ground_Run'!W562</x:f>
        <x:v>1</x:v>
      </x:c>
      <x:c r="W478" s="120" t="n">
        <x:f>'Edge_Run'!U562</x:f>
        <x:v>1</x:v>
      </x:c>
      <x:c r="X478" s="120" t="n">
        <x:f>'RGS_Ground_Run'!X562</x:f>
        <x:v>1</x:v>
      </x:c>
      <x:c r="Y478" s="120" t="n">
        <x:f>'Edge_Run'!V562</x:f>
        <x:v>1</x:v>
      </x:c>
      <x:c r="Z478" s="120" t="n">
        <x:f>Y478-X478</x:f>
        <x:v>0</x:v>
      </x:c>
      <x:c r="AA478" s="120" t="n">
        <x:f>1-V478</x:f>
        <x:v>0</x:v>
      </x:c>
      <x:c r="AB478" s="120" t="n">
        <x:f>1-W478</x:f>
        <x:v>0</x:v>
      </x:c>
      <x:c r="AC478" s="120" t="n">
        <x:f>'RGS_Ground_Run'!O562</x:f>
        <x:v>0.5485927597432326</x:v>
      </x:c>
      <x:c r="AD478" s="120" t="n">
        <x:f>'Edge_Run'!D562</x:f>
        <x:v>1.645778279229698</x:v>
      </x:c>
      <x:c r="AE478" s="120" t="n">
        <x:f>'RGS_Ground_Run'!D562</x:f>
        <x:v>300</x:v>
      </x:c>
      <x:c r="AF478" s="120" t="n">
        <x:f>'Edge_Run'!H562</x:f>
        <x:v>75</x:v>
      </x:c>
    </x:row>
    <x:row r="479">
      <x:c r="A479" s="120" t="n">
        <x:v>5</x:v>
      </x:c>
      <x:c r="B479" s="120" t="n">
        <x:v>78</x:v>
      </x:c>
      <x:c r="C479" s="120" t="n">
        <x:v>478</x:v>
      </x:c>
      <x:c r="D479" s="120" t="n">
        <x:v>181</x:v>
      </x:c>
      <x:c r="E479" s="120" t="n">
        <x:v>180</x:v>
      </x:c>
      <x:c r="F479" s="120" t="n">
        <x:v>0</x:v>
      </x:c>
      <x:c r="G479" s="120" t="str">
        <x:v>Normal</x:v>
      </x:c>
      <x:c r="H479" s="120" t="str">
        <x:v>Routine</x:v>
      </x:c>
      <x:c r="I479" s="120" t="n">
        <x:v>1</x:v>
      </x:c>
      <x:c r="J479" s="120" t="str">
        <x:v>CADC0872</x:v>
      </x:c>
      <x:c r="K479" s="120" t="n">
        <x:v>1</x:v>
      </x:c>
      <x:c r="L479" s="120" t="n">
        <x:v>313</x:v>
      </x:c>
      <x:c r="M479" s="120" t="n">
        <x:v>314</x:v>
      </x:c>
      <x:c r="N479" s="127" t="n">
        <x:v>4.485714285714286</x:v>
      </x:c>
      <x:c r="O479" s="129" t="n">
        <x:f>'RGS_Ground_Run'!Q563</x:f>
        <x:v>59.98300222493708</x:v>
      </x:c>
      <x:c r="P479" s="129" t="n">
        <x:f>'Edge_Run'!O563</x:f>
        <x:v>47.3250458839193</x:v>
      </x:c>
      <x:c r="Q479" s="129" t="n">
        <x:f>O479-P479</x:f>
        <x:v>12.65795634101778</x:v>
      </x:c>
      <x:c r="R479" s="129" t="n">
        <x:f>'RGS_Ground_Run'!U563</x:f>
        <x:v>22.19465359696369</x:v>
      </x:c>
      <x:c r="S479" s="129" t="n">
        <x:f>'Edge_Run'!S563</x:f>
        <x:v>0</x:v>
      </x:c>
      <x:c r="T479" s="129" t="n">
        <x:f>'RGS_Ground_Run'!S563</x:f>
        <x:v>0</x:v>
      </x:c>
      <x:c r="U479" s="129" t="n">
        <x:f>'Edge_Run'!R563</x:f>
        <x:v>0</x:v>
      </x:c>
      <x:c r="V479" s="120" t="n">
        <x:f>'RGS_Ground_Run'!W563</x:f>
        <x:v>1</x:v>
      </x:c>
      <x:c r="W479" s="120" t="n">
        <x:f>'Edge_Run'!U563</x:f>
        <x:v>1</x:v>
      </x:c>
      <x:c r="X479" s="120" t="n">
        <x:f>'RGS_Ground_Run'!X563</x:f>
        <x:v>1</x:v>
      </x:c>
      <x:c r="Y479" s="120" t="n">
        <x:f>'Edge_Run'!V563</x:f>
        <x:v>1</x:v>
      </x:c>
      <x:c r="Z479" s="120" t="n">
        <x:f>Y479-X479</x:f>
        <x:v>0</x:v>
      </x:c>
      <x:c r="AA479" s="120" t="n">
        <x:f>1-V479</x:f>
        <x:v>0</x:v>
      </x:c>
      <x:c r="AB479" s="120" t="n">
        <x:f>1-W479</x:f>
        <x:v>0</x:v>
      </x:c>
      <x:c r="AC479" s="120" t="n">
        <x:f>'RGS_Ground_Run'!O563</x:f>
        <x:v>13.768348627973104</x:v>
      </x:c>
      <x:c r="AD479" s="120" t="n">
        <x:f>'Edge_Run'!D563</x:f>
        <x:v>41.30504588391931</x:v>
      </x:c>
      <x:c r="AE479" s="120" t="n">
        <x:f>'RGS_Ground_Run'!D563</x:f>
        <x:v>300</x:v>
      </x:c>
      <x:c r="AF479" s="120" t="n">
        <x:f>'Edge_Run'!H563</x:f>
        <x:v>75</x:v>
      </x:c>
    </x:row>
    <x:row r="480">
      <x:c r="A480" s="120" t="n">
        <x:v>5</x:v>
      </x:c>
      <x:c r="B480" s="120" t="n">
        <x:v>79</x:v>
      </x:c>
      <x:c r="C480" s="120" t="n">
        <x:v>479</x:v>
      </x:c>
      <x:c r="D480" s="120" t="n">
        <x:v>1788</x:v>
      </x:c>
      <x:c r="E480" s="120" t="n">
        <x:v>1787</x:v>
      </x:c>
      <x:c r="F480" s="120" t="n">
        <x:v>0</x:v>
      </x:c>
      <x:c r="G480" s="120" t="str">
        <x:v>Normal</x:v>
      </x:c>
      <x:c r="H480" s="120" t="str">
        <x:v>Routine</x:v>
      </x:c>
      <x:c r="I480" s="120" t="n">
        <x:v>1</x:v>
      </x:c>
      <x:c r="J480" s="120" t="str">
        <x:v>CADC0894</x:v>
      </x:c>
      <x:c r="K480" s="120" t="n">
        <x:v>1</x:v>
      </x:c>
      <x:c r="L480" s="120" t="n">
        <x:v>736</x:v>
      </x:c>
      <x:c r="M480" s="120" t="n">
        <x:v>737</x:v>
      </x:c>
      <x:c r="N480" s="127" t="n">
        <x:v>10.528571428571428</x:v>
      </x:c>
      <x:c r="O480" s="129" t="n">
        <x:f>'RGS_Ground_Run'!Q564</x:f>
        <x:v>25.23111433512986</x:v>
      </x:c>
      <x:c r="P480" s="129" t="n">
        <x:f>'Edge_Run'!O564</x:f>
        <x:v>8.885985380346938</x:v>
      </x:c>
      <x:c r="Q480" s="129" t="n">
        <x:f>O480-P480</x:f>
        <x:v>16.345128954782922</x:v>
      </x:c>
      <x:c r="R480" s="129" t="n">
        <x:f>'RGS_Ground_Run'!U564</x:f>
        <x:v>0.2557858750142259</x:v>
      </x:c>
      <x:c r="S480" s="129" t="n">
        <x:f>'Edge_Run'!S564</x:f>
        <x:v>0</x:v>
      </x:c>
      <x:c r="T480" s="129" t="n">
        <x:f>'RGS_Ground_Run'!S564</x:f>
        <x:v>0</x:v>
      </x:c>
      <x:c r="U480" s="129" t="n">
        <x:f>'Edge_Run'!R564</x:f>
        <x:v>0</x:v>
      </x:c>
      <x:c r="V480" s="120" t="n">
        <x:f>'RGS_Ground_Run'!W564</x:f>
        <x:v>1</x:v>
      </x:c>
      <x:c r="W480" s="120" t="n">
        <x:f>'Edge_Run'!U564</x:f>
        <x:v>1</x:v>
      </x:c>
      <x:c r="X480" s="120" t="n">
        <x:f>'RGS_Ground_Run'!X564</x:f>
        <x:v>1</x:v>
      </x:c>
      <x:c r="Y480" s="120" t="n">
        <x:f>'Edge_Run'!V564</x:f>
        <x:v>1</x:v>
      </x:c>
      <x:c r="Z480" s="120" t="n">
        <x:f>Y480-X480</x:f>
        <x:v>0</x:v>
      </x:c>
      <x:c r="AA480" s="120" t="n">
        <x:f>1-V480</x:f>
        <x:v>0</x:v>
      </x:c>
      <x:c r="AB480" s="120" t="n">
        <x:f>1-W480</x:f>
        <x:v>0</x:v>
      </x:c>
      <x:c r="AC480" s="120" t="n">
        <x:f>'RGS_Ground_Run'!O564</x:f>
        <x:v>0.9553284601154519</x:v>
      </x:c>
      <x:c r="AD480" s="120" t="n">
        <x:f>'Edge_Run'!D564</x:f>
        <x:v>2.8659853803463555</x:v>
      </x:c>
      <x:c r="AE480" s="120" t="n">
        <x:f>'RGS_Ground_Run'!D564</x:f>
        <x:v>300</x:v>
      </x:c>
      <x:c r="AF480" s="120" t="n">
        <x:f>'Edge_Run'!H564</x:f>
        <x:v>75</x:v>
      </x:c>
    </x:row>
    <x:row r="481">
      <x:c r="A481" s="120" t="n">
        <x:v>5</x:v>
      </x:c>
      <x:c r="B481" s="120" t="n">
        <x:v>80</x:v>
      </x:c>
      <x:c r="C481" s="120" t="n">
        <x:v>480</x:v>
      </x:c>
      <x:c r="D481" s="120" t="n">
        <x:v>43</x:v>
      </x:c>
      <x:c r="E481" s="120" t="n">
        <x:v>42</x:v>
      </x:c>
      <x:c r="F481" s="120" t="n">
        <x:v>0</x:v>
      </x:c>
      <x:c r="G481" s="120" t="str">
        <x:v>Normal</x:v>
      </x:c>
      <x:c r="H481" s="120" t="str">
        <x:v>Routine</x:v>
      </x:c>
      <x:c r="I481" s="120" t="n">
        <x:v>0</x:v>
      </x:c>
      <x:c r="J481" s="120" t="str">
        <x:v>CADC0872</x:v>
      </x:c>
      <x:c r="K481" s="120" t="n">
        <x:v>1</x:v>
      </x:c>
      <x:c r="L481" s="120" t="n">
        <x:v>192</x:v>
      </x:c>
      <x:c r="M481" s="120" t="n">
        <x:v>193</x:v>
      </x:c>
      <x:c r="N481" s="127" t="n">
        <x:v>2.757142857142857</x:v>
      </x:c>
      <x:c r="O481" s="129" t="n">
        <x:f>'RGS_Ground_Run'!Q565</x:f>
        <x:v>28.783989213399764</x:v>
      </x:c>
      <x:c r="P481" s="129" t="n">
        <x:f>'Edge_Run'!O565</x:f>
        <x:v>20.311967640199327</x:v>
      </x:c>
      <x:c r="Q481" s="129" t="n">
        <x:f>O481-P481</x:f>
        <x:v>8.472021573200436</x:v>
      </x:c>
      <x:c r="R481" s="129" t="n">
        <x:f>'RGS_Ground_Run'!U565</x:f>
        <x:v>0</x:v>
      </x:c>
      <x:c r="S481" s="129" t="n">
        <x:f>'Edge_Run'!S565</x:f>
        <x:v>0</x:v>
      </x:c>
      <x:c r="T481" s="129" t="n">
        <x:f>'RGS_Ground_Run'!S565</x:f>
        <x:v>0</x:v>
      </x:c>
      <x:c r="U481" s="129" t="n">
        <x:f>'Edge_Run'!R565</x:f>
        <x:v>0</x:v>
      </x:c>
      <x:c r="V481" s="120" t="n">
        <x:f>'RGS_Ground_Run'!W565</x:f>
        <x:v>1</x:v>
      </x:c>
      <x:c r="W481" s="120" t="n">
        <x:f>'Edge_Run'!U565</x:f>
        <x:v>1</x:v>
      </x:c>
      <x:c r="X481" s="120" t="n">
        <x:f>'RGS_Ground_Run'!X565</x:f>
        <x:v>1</x:v>
      </x:c>
      <x:c r="Y481" s="120" t="n">
        <x:f>'Edge_Run'!V565</x:f>
        <x:v>1</x:v>
      </x:c>
      <x:c r="Z481" s="120" t="n">
        <x:f>Y481-X481</x:f>
        <x:v>0</x:v>
      </x:c>
      <x:c r="AA481" s="120" t="n">
        <x:f>1-V481</x:f>
        <x:v>0</x:v>
      </x:c>
      <x:c r="AB481" s="120" t="n">
        <x:f>1-W481</x:f>
        <x:v>0</x:v>
      </x:c>
      <x:c r="AC481" s="120" t="n">
        <x:f>'RGS_Ground_Run'!O565</x:f>
        <x:v>4.763989213399555</x:v>
      </x:c>
      <x:c r="AD481" s="120" t="n">
        <x:f>'Edge_Run'!D565</x:f>
        <x:v>14.291967640198667</x:v>
      </x:c>
      <x:c r="AE481" s="120" t="n">
        <x:f>'RGS_Ground_Run'!D565</x:f>
        <x:v>300</x:v>
      </x:c>
      <x:c r="AF481" s="120" t="n">
        <x:f>'Edge_Run'!H565</x:f>
        <x:v>75</x:v>
      </x:c>
    </x:row>
    <x:row r="482">
      <x:c r="A482" s="120" t="n">
        <x:v>5</x:v>
      </x:c>
      <x:c r="B482" s="120" t="n">
        <x:v>81</x:v>
      </x:c>
      <x:c r="C482" s="120" t="n">
        <x:v>481</x:v>
      </x:c>
      <x:c r="D482" s="120" t="n">
        <x:v>781</x:v>
      </x:c>
      <x:c r="E482" s="120" t="n">
        <x:v>780</x:v>
      </x:c>
      <x:c r="F482" s="120" t="n">
        <x:v>0</x:v>
      </x:c>
      <x:c r="G482" s="120" t="str">
        <x:v>Normal</x:v>
      </x:c>
      <x:c r="H482" s="120" t="str">
        <x:v>Routine</x:v>
      </x:c>
      <x:c r="I482" s="120" t="n">
        <x:v>1</x:v>
      </x:c>
      <x:c r="J482" s="120" t="str">
        <x:v>CADC0874</x:v>
      </x:c>
      <x:c r="K482" s="120" t="n">
        <x:v>5</x:v>
      </x:c>
      <x:c r="L482" s="120" t="n">
        <x:v>230</x:v>
      </x:c>
      <x:c r="M482" s="120" t="n">
        <x:v>47</x:v>
      </x:c>
      <x:c r="N482" s="127" t="n">
        <x:v>0.6714285714285714</x:v>
      </x:c>
      <x:c r="O482" s="129" t="n">
        <x:f>'RGS_Ground_Run'!Q566</x:f>
        <x:v>24.224885226210063</x:v>
      </x:c>
      <x:c r="P482" s="129" t="n">
        <x:f>'Edge_Run'!O566</x:f>
        <x:v>6.634655678630224</x:v>
      </x:c>
      <x:c r="Q482" s="129" t="n">
        <x:f>O482-P482</x:f>
        <x:v>17.59022954757984</x:v>
      </x:c>
      <x:c r="R482" s="129" t="n">
        <x:f>'RGS_Ground_Run'!U566</x:f>
        <x:v>0</x:v>
      </x:c>
      <x:c r="S482" s="129" t="n">
        <x:f>'Edge_Run'!S566</x:f>
        <x:v>0</x:v>
      </x:c>
      <x:c r="T482" s="129" t="n">
        <x:f>'RGS_Ground_Run'!S566</x:f>
        <x:v>0</x:v>
      </x:c>
      <x:c r="U482" s="129" t="n">
        <x:f>'Edge_Run'!R566</x:f>
        <x:v>0</x:v>
      </x:c>
      <x:c r="V482" s="120" t="n">
        <x:f>'RGS_Ground_Run'!W566</x:f>
        <x:v>1</x:v>
      </x:c>
      <x:c r="W482" s="120" t="n">
        <x:f>'Edge_Run'!U566</x:f>
        <x:v>1</x:v>
      </x:c>
      <x:c r="X482" s="120" t="n">
        <x:f>'RGS_Ground_Run'!X566</x:f>
        <x:v>1</x:v>
      </x:c>
      <x:c r="Y482" s="120" t="n">
        <x:f>'Edge_Run'!V566</x:f>
        <x:v>1</x:v>
      </x:c>
      <x:c r="Z482" s="120" t="n">
        <x:f>Y482-X482</x:f>
        <x:v>0</x:v>
      </x:c>
      <x:c r="AA482" s="120" t="n">
        <x:f>1-V482</x:f>
        <x:v>0</x:v>
      </x:c>
      <x:c r="AB482" s="120" t="n">
        <x:f>1-W482</x:f>
        <x:v>0</x:v>
      </x:c>
      <x:c r="AC482" s="120" t="n">
        <x:f>'RGS_Ground_Run'!O566</x:f>
        <x:v>0.2048852262098628</x:v>
      </x:c>
      <x:c r="AD482" s="120" t="n">
        <x:f>'Edge_Run'!D566</x:f>
        <x:v>0.6146556786295884</x:v>
      </x:c>
      <x:c r="AE482" s="120" t="n">
        <x:f>'RGS_Ground_Run'!D566</x:f>
        <x:v>300</x:v>
      </x:c>
      <x:c r="AF482" s="120" t="n">
        <x:f>'Edge_Run'!H566</x:f>
        <x:v>75</x:v>
      </x:c>
    </x:row>
    <x:row r="483">
      <x:c r="A483" s="120" t="n">
        <x:v>5</x:v>
      </x:c>
      <x:c r="B483" s="120" t="n">
        <x:v>82</x:v>
      </x:c>
      <x:c r="C483" s="120" t="n">
        <x:v>482</x:v>
      </x:c>
      <x:c r="D483" s="120" t="n">
        <x:v>1224</x:v>
      </x:c>
      <x:c r="E483" s="120" t="n">
        <x:v>1223</x:v>
      </x:c>
      <x:c r="F483" s="120" t="n">
        <x:v>0</x:v>
      </x:c>
      <x:c r="G483" s="120" t="str">
        <x:v>Normal</x:v>
      </x:c>
      <x:c r="H483" s="120" t="str">
        <x:v>Routine</x:v>
      </x:c>
      <x:c r="I483" s="120" t="n">
        <x:v>0</x:v>
      </x:c>
      <x:c r="J483" s="120" t="str">
        <x:v>CADC0873</x:v>
      </x:c>
      <x:c r="K483" s="120" t="n">
        <x:v>5</x:v>
      </x:c>
      <x:c r="L483" s="120" t="n">
        <x:v>201</x:v>
      </x:c>
      <x:c r="M483" s="120" t="n">
        <x:v>41</x:v>
      </x:c>
      <x:c r="N483" s="127" t="n">
        <x:v>0.5857142857142857</x:v>
      </x:c>
      <x:c r="O483" s="129" t="n">
        <x:f>'RGS_Ground_Run'!Q567</x:f>
        <x:v>24.915345466909457</x:v>
      </x:c>
      <x:c r="P483" s="129" t="n">
        <x:f>'Edge_Run'!O567</x:f>
        <x:v>8.706036400726589</x:v>
      </x:c>
      <x:c r="Q483" s="129" t="n">
        <x:f>O483-P483</x:f>
        <x:v>16.20930906618287</x:v>
      </x:c>
      <x:c r="R483" s="129" t="n">
        <x:f>'RGS_Ground_Run'!U567</x:f>
        <x:v>0</x:v>
      </x:c>
      <x:c r="S483" s="129" t="n">
        <x:f>'Edge_Run'!S567</x:f>
        <x:v>0</x:v>
      </x:c>
      <x:c r="T483" s="129" t="n">
        <x:f>'RGS_Ground_Run'!S567</x:f>
        <x:v>0</x:v>
      </x:c>
      <x:c r="U483" s="129" t="n">
        <x:f>'Edge_Run'!R567</x:f>
        <x:v>0</x:v>
      </x:c>
      <x:c r="V483" s="120" t="n">
        <x:f>'RGS_Ground_Run'!W567</x:f>
        <x:v>1</x:v>
      </x:c>
      <x:c r="W483" s="120" t="n">
        <x:f>'Edge_Run'!U567</x:f>
        <x:v>1</x:v>
      </x:c>
      <x:c r="X483" s="120" t="n">
        <x:f>'RGS_Ground_Run'!X567</x:f>
        <x:v>1</x:v>
      </x:c>
      <x:c r="Y483" s="120" t="n">
        <x:f>'Edge_Run'!V567</x:f>
        <x:v>1</x:v>
      </x:c>
      <x:c r="Z483" s="120" t="n">
        <x:f>Y483-X483</x:f>
        <x:v>0</x:v>
      </x:c>
      <x:c r="AA483" s="120" t="n">
        <x:f>1-V483</x:f>
        <x:v>0</x:v>
      </x:c>
      <x:c r="AB483" s="120" t="n">
        <x:f>1-W483</x:f>
        <x:v>0</x:v>
      </x:c>
      <x:c r="AC483" s="120" t="n">
        <x:f>'RGS_Ground_Run'!O567</x:f>
        <x:v>0.8953454669087656</x:v>
      </x:c>
      <x:c r="AD483" s="120" t="n">
        <x:f>'Edge_Run'!D567</x:f>
        <x:v>2.6860364007262967</x:v>
      </x:c>
      <x:c r="AE483" s="120" t="n">
        <x:f>'RGS_Ground_Run'!D567</x:f>
        <x:v>300</x:v>
      </x:c>
      <x:c r="AF483" s="120" t="n">
        <x:f>'Edge_Run'!H567</x:f>
        <x:v>75</x:v>
      </x:c>
    </x:row>
    <x:row r="484">
      <x:c r="A484" s="120" t="n">
        <x:v>5</x:v>
      </x:c>
      <x:c r="B484" s="120" t="n">
        <x:v>83</x:v>
      </x:c>
      <x:c r="C484" s="120" t="n">
        <x:v>483</x:v>
      </x:c>
      <x:c r="D484" s="120" t="n">
        <x:v>1772</x:v>
      </x:c>
      <x:c r="E484" s="120" t="n">
        <x:v>1771</x:v>
      </x:c>
      <x:c r="F484" s="120" t="n">
        <x:v>0</x:v>
      </x:c>
      <x:c r="G484" s="120" t="str">
        <x:v>Normal</x:v>
      </x:c>
      <x:c r="H484" s="120" t="str">
        <x:v>Routine</x:v>
      </x:c>
      <x:c r="I484" s="120" t="n">
        <x:v>0</x:v>
      </x:c>
      <x:c r="J484" s="120" t="str">
        <x:v>CADC0894</x:v>
      </x:c>
      <x:c r="K484" s="120" t="n">
        <x:v>1</x:v>
      </x:c>
      <x:c r="L484" s="120" t="n">
        <x:v>431</x:v>
      </x:c>
      <x:c r="M484" s="120" t="n">
        <x:v>432</x:v>
      </x:c>
      <x:c r="N484" s="127" t="n">
        <x:v>6.171428571428572</x:v>
      </x:c>
      <x:c r="O484" s="129" t="n">
        <x:f>'RGS_Ground_Run'!Q568</x:f>
        <x:v>29.000467786396257</x:v>
      </x:c>
      <x:c r="P484" s="129" t="n">
        <x:f>'Edge_Run'!O568</x:f>
        <x:v>20.961403359188807</x:v>
      </x:c>
      <x:c r="Q484" s="129" t="n">
        <x:f>O484-P484</x:f>
        <x:v>8.03906442720745</x:v>
      </x:c>
      <x:c r="R484" s="129" t="n">
        <x:f>'RGS_Ground_Run'!U568</x:f>
        <x:v>0</x:v>
      </x:c>
      <x:c r="S484" s="129" t="n">
        <x:f>'Edge_Run'!S568</x:f>
        <x:v>0</x:v>
      </x:c>
      <x:c r="T484" s="129" t="n">
        <x:f>'RGS_Ground_Run'!S568</x:f>
        <x:v>0</x:v>
      </x:c>
      <x:c r="U484" s="129" t="n">
        <x:f>'Edge_Run'!R568</x:f>
        <x:v>0</x:v>
      </x:c>
      <x:c r="V484" s="120" t="n">
        <x:f>'RGS_Ground_Run'!W568</x:f>
        <x:v>1</x:v>
      </x:c>
      <x:c r="W484" s="120" t="n">
        <x:f>'Edge_Run'!U568</x:f>
        <x:v>1</x:v>
      </x:c>
      <x:c r="X484" s="120" t="n">
        <x:f>'RGS_Ground_Run'!X568</x:f>
        <x:v>1</x:v>
      </x:c>
      <x:c r="Y484" s="120" t="n">
        <x:f>'Edge_Run'!V568</x:f>
        <x:v>1</x:v>
      </x:c>
      <x:c r="Z484" s="120" t="n">
        <x:f>Y484-X484</x:f>
        <x:v>0</x:v>
      </x:c>
      <x:c r="AA484" s="120" t="n">
        <x:f>1-V484</x:f>
        <x:v>0</x:v>
      </x:c>
      <x:c r="AB484" s="120" t="n">
        <x:f>1-W484</x:f>
        <x:v>0</x:v>
      </x:c>
      <x:c r="AC484" s="120" t="n">
        <x:f>'RGS_Ground_Run'!O568</x:f>
        <x:v>4.980467786396208</x:v>
      </x:c>
      <x:c r="AD484" s="120" t="n">
        <x:f>'Edge_Run'!D568</x:f>
        <x:v>14.941403359188623</x:v>
      </x:c>
      <x:c r="AE484" s="120" t="n">
        <x:f>'RGS_Ground_Run'!D568</x:f>
        <x:v>300</x:v>
      </x:c>
      <x:c r="AF484" s="120" t="n">
        <x:f>'Edge_Run'!H568</x:f>
        <x:v>75</x:v>
      </x:c>
    </x:row>
    <x:row r="485">
      <x:c r="A485" s="120" t="n">
        <x:v>5</x:v>
      </x:c>
      <x:c r="B485" s="120" t="n">
        <x:v>84</x:v>
      </x:c>
      <x:c r="C485" s="120" t="n">
        <x:v>484</x:v>
      </x:c>
      <x:c r="D485" s="120" t="n">
        <x:v>1744</x:v>
      </x:c>
      <x:c r="E485" s="120" t="n">
        <x:v>1743</x:v>
      </x:c>
      <x:c r="F485" s="120" t="n">
        <x:v>1</x:v>
      </x:c>
      <x:c r="G485" s="120" t="str">
        <x:v>Anomalous</x:v>
      </x:c>
      <x:c r="H485" s="120" t="str">
        <x:v>Priority</x:v>
      </x:c>
      <x:c r="I485" s="120" t="n">
        <x:v>1</x:v>
      </x:c>
      <x:c r="J485" s="120" t="str">
        <x:v>CADC0894</x:v>
      </x:c>
      <x:c r="K485" s="120" t="n">
        <x:v>1</x:v>
      </x:c>
      <x:c r="L485" s="120" t="n">
        <x:v>429</x:v>
      </x:c>
      <x:c r="M485" s="120" t="n">
        <x:v>430</x:v>
      </x:c>
      <x:c r="N485" s="127" t="n">
        <x:v>6.142857142857143</x:v>
      </x:c>
      <x:c r="O485" s="129" t="n">
        <x:f>'RGS_Ground_Run'!Q569</x:f>
        <x:v>24.637633505207305</x:v>
      </x:c>
      <x:c r="P485" s="129" t="n">
        <x:f>'Edge_Run'!O569</x:f>
        <x:v>7.87290051562195</x:v>
      </x:c>
      <x:c r="Q485" s="129" t="n">
        <x:f>O485-P485</x:f>
        <x:v>16.764732989585355</x:v>
      </x:c>
      <x:c r="R485" s="129" t="n">
        <x:f>'RGS_Ground_Run'!U569</x:f>
        <x:v>0</x:v>
      </x:c>
      <x:c r="S485" s="129" t="n">
        <x:f>'Edge_Run'!S569</x:f>
        <x:v>0</x:v>
      </x:c>
      <x:c r="T485" s="129" t="n">
        <x:f>'RGS_Ground_Run'!S569</x:f>
        <x:v>0</x:v>
      </x:c>
      <x:c r="U485" s="129" t="n">
        <x:f>'Edge_Run'!R569</x:f>
        <x:v>0</x:v>
      </x:c>
      <x:c r="V485" s="120" t="n">
        <x:f>'RGS_Ground_Run'!W569</x:f>
        <x:v>1</x:v>
      </x:c>
      <x:c r="W485" s="120" t="n">
        <x:f>'Edge_Run'!U569</x:f>
        <x:v>1</x:v>
      </x:c>
      <x:c r="X485" s="120" t="n">
        <x:f>'RGS_Ground_Run'!X569</x:f>
        <x:v>1</x:v>
      </x:c>
      <x:c r="Y485" s="120" t="n">
        <x:f>'Edge_Run'!V569</x:f>
        <x:v>1</x:v>
      </x:c>
      <x:c r="Z485" s="120" t="n">
        <x:f>Y485-X485</x:f>
        <x:v>0</x:v>
      </x:c>
      <x:c r="AA485" s="120" t="n">
        <x:f>1-V485</x:f>
        <x:v>0</x:v>
      </x:c>
      <x:c r="AB485" s="120" t="n">
        <x:f>1-W485</x:f>
        <x:v>0</x:v>
      </x:c>
      <x:c r="AC485" s="120" t="n">
        <x:f>'RGS_Ground_Run'!O569</x:f>
        <x:v>0.6176335052073034</x:v>
      </x:c>
      <x:c r="AD485" s="120" t="n">
        <x:f>'Edge_Run'!D569</x:f>
        <x:v>1.8529005156219103</x:v>
      </x:c>
      <x:c r="AE485" s="120" t="n">
        <x:f>'RGS_Ground_Run'!D569</x:f>
        <x:v>300</x:v>
      </x:c>
      <x:c r="AF485" s="120" t="n">
        <x:f>'Edge_Run'!H569</x:f>
        <x:v>75</x:v>
      </x:c>
    </x:row>
    <x:row r="486">
      <x:c r="A486" s="120" t="n">
        <x:v>5</x:v>
      </x:c>
      <x:c r="B486" s="120" t="n">
        <x:v>85</x:v>
      </x:c>
      <x:c r="C486" s="120" t="n">
        <x:v>485</x:v>
      </x:c>
      <x:c r="D486" s="120" t="n">
        <x:v>104</x:v>
      </x:c>
      <x:c r="E486" s="120" t="n">
        <x:v>103</x:v>
      </x:c>
      <x:c r="F486" s="120" t="n">
        <x:v>0</x:v>
      </x:c>
      <x:c r="G486" s="120" t="str">
        <x:v>Normal</x:v>
      </x:c>
      <x:c r="H486" s="120" t="str">
        <x:v>Routine</x:v>
      </x:c>
      <x:c r="I486" s="120" t="n">
        <x:v>0</x:v>
      </x:c>
      <x:c r="J486" s="120" t="str">
        <x:v>CADC0872</x:v>
      </x:c>
      <x:c r="K486" s="120" t="n">
        <x:v>1</x:v>
      </x:c>
      <x:c r="L486" s="120" t="n">
        <x:v>163</x:v>
      </x:c>
      <x:c r="M486" s="120" t="n">
        <x:v>164</x:v>
      </x:c>
      <x:c r="N486" s="127" t="n">
        <x:v>2.342857142857143</x:v>
      </x:c>
      <x:c r="O486" s="129" t="n">
        <x:f>'RGS_Ground_Run'!Q570</x:f>
        <x:v>158.47787848239932</x:v>
      </x:c>
      <x:c r="P486" s="129" t="n">
        <x:f>'Edge_Run'!O570</x:f>
        <x:v>135.50012791135123</x:v>
      </x:c>
      <x:c r="Q486" s="129" t="n">
        <x:f>O486-P486</x:f>
        <x:v>22.97775057104809</x:v>
      </x:c>
      <x:c r="R486" s="129" t="n">
        <x:f>'RGS_Ground_Run'!U570</x:f>
        <x:v>129.4801279113508</x:v>
      </x:c>
      <x:c r="S486" s="129" t="n">
        <x:f>'Edge_Run'!S570</x:f>
        <x:v>114.54687619820561</x:v>
      </x:c>
      <x:c r="T486" s="129" t="n">
        <x:f>'RGS_Ground_Run'!S570</x:f>
        <x:v>123.00168332178237</x:v>
      </x:c>
      <x:c r="U486" s="129" t="n">
        <x:f>'Edge_Run'!R570</x:f>
        <x:v>114.54687619820561</x:v>
      </x:c>
      <x:c r="V486" s="120" t="n">
        <x:f>'RGS_Ground_Run'!W570</x:f>
        <x:v>1</x:v>
      </x:c>
      <x:c r="W486" s="120" t="n">
        <x:f>'Edge_Run'!U570</x:f>
        <x:v>1</x:v>
      </x:c>
      <x:c r="X486" s="120" t="n">
        <x:f>'RGS_Ground_Run'!X570</x:f>
        <x:v>0</x:v>
      </x:c>
      <x:c r="Y486" s="120" t="n">
        <x:f>'Edge_Run'!V570</x:f>
        <x:v>0</x:v>
      </x:c>
      <x:c r="Z486" s="120" t="n">
        <x:f>Y486-X486</x:f>
        <x:v>0</x:v>
      </x:c>
      <x:c r="AA486" s="120" t="n">
        <x:f>1-V486</x:f>
        <x:v>0</x:v>
      </x:c>
      <x:c r="AB486" s="120" t="n">
        <x:f>1-W486</x:f>
        <x:v>0</x:v>
      </x:c>
      <x:c r="AC486" s="120" t="n">
        <x:f>'RGS_Ground_Run'!O570</x:f>
        <x:v>4.977750571048394</x:v>
      </x:c>
      <x:c r="AD486" s="120" t="n">
        <x:f>'Edge_Run'!D570</x:f>
        <x:v>14.933251713145182</x:v>
      </x:c>
      <x:c r="AE486" s="120" t="n">
        <x:f>'RGS_Ground_Run'!D570</x:f>
        <x:v>300</x:v>
      </x:c>
      <x:c r="AF486" s="120" t="n">
        <x:f>'Edge_Run'!H570</x:f>
        <x:v>75</x:v>
      </x:c>
    </x:row>
    <x:row r="487">
      <x:c r="A487" s="120" t="n">
        <x:v>5</x:v>
      </x:c>
      <x:c r="B487" s="120" t="n">
        <x:v>86</x:v>
      </x:c>
      <x:c r="C487" s="120" t="n">
        <x:v>486</x:v>
      </x:c>
      <x:c r="D487" s="120" t="n">
        <x:v>1864</x:v>
      </x:c>
      <x:c r="E487" s="120" t="n">
        <x:v>1863</x:v>
      </x:c>
      <x:c r="F487" s="120" t="n">
        <x:v>0</x:v>
      </x:c>
      <x:c r="G487" s="120" t="str">
        <x:v>Normal</x:v>
      </x:c>
      <x:c r="H487" s="120" t="str">
        <x:v>Routine</x:v>
      </x:c>
      <x:c r="I487" s="120" t="n">
        <x:v>1</x:v>
      </x:c>
      <x:c r="J487" s="120" t="str">
        <x:v>CADC0872</x:v>
      </x:c>
      <x:c r="K487" s="120" t="n">
        <x:v>5</x:v>
      </x:c>
      <x:c r="L487" s="120" t="n">
        <x:v>95</x:v>
      </x:c>
      <x:c r="M487" s="120" t="n">
        <x:v>20</x:v>
      </x:c>
      <x:c r="N487" s="127" t="n">
        <x:v>0.2857142857142857</x:v>
      </x:c>
      <x:c r="O487" s="129" t="n">
        <x:f>'RGS_Ground_Run'!Q571</x:f>
        <x:v>134.6847922736606</x:v>
      </x:c>
      <x:c r="P487" s="129" t="n">
        <x:f>'Edge_Run'!O571</x:f>
        <x:v>90.96326485542886</x:v>
      </x:c>
      <x:c r="Q487" s="129" t="n">
        <x:f>O487-P487</x:f>
        <x:v>43.721527418231744</x:v>
      </x:c>
      <x:c r="R487" s="129" t="n">
        <x:f>'RGS_Ground_Run'!U571</x:f>
        <x:v>102.94326485542842</x:v>
      </x:c>
      <x:c r="S487" s="129" t="n">
        <x:f>'Edge_Run'!S571</x:f>
        <x:v>61.77868260073319</x:v>
      </x:c>
      <x:c r="T487" s="129" t="n">
        <x:f>'RGS_Ground_Run'!S571</x:f>
        <x:v>0</x:v>
      </x:c>
      <x:c r="U487" s="129" t="n">
        <x:f>'Edge_Run'!R571</x:f>
        <x:v>0</x:v>
      </x:c>
      <x:c r="V487" s="120" t="n">
        <x:f>'RGS_Ground_Run'!W571</x:f>
        <x:v>1</x:v>
      </x:c>
      <x:c r="W487" s="120" t="n">
        <x:f>'Edge_Run'!U571</x:f>
        <x:v>1</x:v>
      </x:c>
      <x:c r="X487" s="120" t="n">
        <x:f>'RGS_Ground_Run'!X571</x:f>
        <x:v>0</x:v>
      </x:c>
      <x:c r="Y487" s="120" t="n">
        <x:f>'Edge_Run'!V571</x:f>
        <x:v>1</x:v>
      </x:c>
      <x:c r="Z487" s="120" t="n">
        <x:f>Y487-X487</x:f>
        <x:v>1</x:v>
      </x:c>
      <x:c r="AA487" s="120" t="n">
        <x:f>1-V487</x:f>
        <x:v>0</x:v>
      </x:c>
      <x:c r="AB487" s="120" t="n">
        <x:f>1-W487</x:f>
        <x:v>0</x:v>
      </x:c>
      <x:c r="AC487" s="120" t="n">
        <x:f>'RGS_Ground_Run'!O571</x:f>
        <x:v>7.721527418231798</x:v>
      </x:c>
      <x:c r="AD487" s="120" t="n">
        <x:f>'Edge_Run'!D571</x:f>
        <x:v>23.164582254695393</x:v>
      </x:c>
      <x:c r="AE487" s="120" t="n">
        <x:f>'RGS_Ground_Run'!D571</x:f>
        <x:v>300</x:v>
      </x:c>
      <x:c r="AF487" s="120" t="n">
        <x:f>'Edge_Run'!H571</x:f>
        <x:v>75</x:v>
      </x:c>
    </x:row>
    <x:row r="488">
      <x:c r="A488" s="120" t="n">
        <x:v>5</x:v>
      </x:c>
      <x:c r="B488" s="120" t="n">
        <x:v>87</x:v>
      </x:c>
      <x:c r="C488" s="120" t="n">
        <x:v>487</x:v>
      </x:c>
      <x:c r="D488" s="120" t="n">
        <x:v>1870</x:v>
      </x:c>
      <x:c r="E488" s="120" t="n">
        <x:v>1869</x:v>
      </x:c>
      <x:c r="F488" s="120" t="n">
        <x:v>0</x:v>
      </x:c>
      <x:c r="G488" s="120" t="str">
        <x:v>Normal</x:v>
      </x:c>
      <x:c r="H488" s="120" t="str">
        <x:v>Routine</x:v>
      </x:c>
      <x:c r="I488" s="120" t="n">
        <x:v>0</x:v>
      </x:c>
      <x:c r="J488" s="120" t="str">
        <x:v>CADC0872</x:v>
      </x:c>
      <x:c r="K488" s="120" t="n">
        <x:v>5</x:v>
      </x:c>
      <x:c r="L488" s="120" t="n">
        <x:v>100</x:v>
      </x:c>
      <x:c r="M488" s="120" t="n">
        <x:v>21</x:v>
      </x:c>
      <x:c r="N488" s="127" t="n">
        <x:v>0.3</x:v>
      </x:c>
      <x:c r="O488" s="129" t="n">
        <x:f>'RGS_Ground_Run'!Q572</x:f>
        <x:v>140.86798572276803</x:v>
      </x:c>
      <x:c r="P488" s="129" t="n">
        <x:f>'Edge_Run'!O572</x:f>
        <x:v>84.65036163761579</x:v>
      </x:c>
      <x:c r="Q488" s="129" t="n">
        <x:f>O488-P488</x:f>
        <x:v>56.21762408515224</x:v>
      </x:c>
      <x:c r="R488" s="129" t="n">
        <x:f>'RGS_Ground_Run'!U572</x:f>
        <x:v>114.63036163761535</x:v>
      </x:c>
      <x:c r="S488" s="129" t="n">
        <x:f>'Edge_Run'!S572</x:f>
        <x:v>71.97748938215773</x:v>
      </x:c>
      <x:c r="T488" s="129" t="n">
        <x:f>'RGS_Ground_Run'!S572</x:f>
        <x:v>0</x:v>
      </x:c>
      <x:c r="U488" s="129" t="n">
        <x:f>'Edge_Run'!R572</x:f>
        <x:v>0</x:v>
      </x:c>
      <x:c r="V488" s="120" t="n">
        <x:f>'RGS_Ground_Run'!W572</x:f>
        <x:v>1</x:v>
      </x:c>
      <x:c r="W488" s="120" t="n">
        <x:f>'Edge_Run'!U572</x:f>
        <x:v>1</x:v>
      </x:c>
      <x:c r="X488" s="120" t="n">
        <x:f>'RGS_Ground_Run'!X572</x:f>
        <x:v>0</x:v>
      </x:c>
      <x:c r="Y488" s="120" t="n">
        <x:f>'Edge_Run'!V572</x:f>
        <x:v>1</x:v>
      </x:c>
      <x:c r="Z488" s="120" t="n">
        <x:f>Y488-X488</x:f>
        <x:v>1</x:v>
      </x:c>
      <x:c r="AA488" s="120" t="n">
        <x:f>1-V488</x:f>
        <x:v>0</x:v>
      </x:c>
      <x:c r="AB488" s="120" t="n">
        <x:f>1-W488</x:f>
        <x:v>0</x:v>
      </x:c>
      <x:c r="AC488" s="120" t="n">
        <x:f>'RGS_Ground_Run'!O572</x:f>
        <x:v>2.2176240851525972</x:v>
      </x:c>
      <x:c r="AD488" s="120" t="n">
        <x:f>'Edge_Run'!D572</x:f>
        <x:v>6.652872255457792</x:v>
      </x:c>
      <x:c r="AE488" s="120" t="n">
        <x:f>'RGS_Ground_Run'!D572</x:f>
        <x:v>300</x:v>
      </x:c>
      <x:c r="AF488" s="120" t="n">
        <x:f>'Edge_Run'!H572</x:f>
        <x:v>75</x:v>
      </x:c>
    </x:row>
    <x:row r="489">
      <x:c r="A489" s="120" t="n">
        <x:v>5</x:v>
      </x:c>
      <x:c r="B489" s="120" t="n">
        <x:v>88</x:v>
      </x:c>
      <x:c r="C489" s="120" t="n">
        <x:v>488</x:v>
      </x:c>
      <x:c r="D489" s="120" t="n">
        <x:v>1240</x:v>
      </x:c>
      <x:c r="E489" s="120" t="n">
        <x:v>1239</x:v>
      </x:c>
      <x:c r="F489" s="120" t="n">
        <x:v>0</x:v>
      </x:c>
      <x:c r="G489" s="120" t="str">
        <x:v>Normal</x:v>
      </x:c>
      <x:c r="H489" s="120" t="str">
        <x:v>Routine</x:v>
      </x:c>
      <x:c r="I489" s="120" t="n">
        <x:v>1</x:v>
      </x:c>
      <x:c r="J489" s="120" t="str">
        <x:v>CADC0873</x:v>
      </x:c>
      <x:c r="K489" s="120" t="n">
        <x:v>5</x:v>
      </x:c>
      <x:c r="L489" s="120" t="n">
        <x:v>225</x:v>
      </x:c>
      <x:c r="M489" s="120" t="n">
        <x:v>46</x:v>
      </x:c>
      <x:c r="N489" s="127" t="n">
        <x:v>0.6571428571428571</x:v>
      </x:c>
      <x:c r="O489" s="129" t="n">
        <x:f>'RGS_Ground_Run'!Q573</x:f>
        <x:v>91.5605639081341</x:v>
      </x:c>
      <x:c r="P489" s="129" t="n">
        <x:f>'Edge_Run'!O573</x:f>
        <x:v>27.63010111648873</x:v>
      </x:c>
      <x:c r="Q489" s="129" t="n">
        <x:f>O489-P489</x:f>
        <x:v>63.93046279164537</x:v>
      </x:c>
      <x:c r="R489" s="129" t="n">
        <x:f>'RGS_Ground_Run'!U573</x:f>
        <x:v>60.337196869304535</x:v>
      </x:c>
      <x:c r="S489" s="129" t="n">
        <x:f>'Edge_Run'!S573</x:f>
        <x:v>0</x:v>
      </x:c>
      <x:c r="T489" s="129" t="n">
        <x:f>'RGS_Ground_Run'!S573</x:f>
        <x:v>0</x:v>
      </x:c>
      <x:c r="U489" s="129" t="n">
        <x:f>'Edge_Run'!R573</x:f>
        <x:v>0</x:v>
      </x:c>
      <x:c r="V489" s="120" t="n">
        <x:f>'RGS_Ground_Run'!W573</x:f>
        <x:v>1</x:v>
      </x:c>
      <x:c r="W489" s="120" t="n">
        <x:f>'Edge_Run'!U573</x:f>
        <x:v>1</x:v>
      </x:c>
      <x:c r="X489" s="120" t="n">
        <x:f>'RGS_Ground_Run'!X573</x:f>
        <x:v>1</x:v>
      </x:c>
      <x:c r="Y489" s="120" t="n">
        <x:f>'Edge_Run'!V573</x:f>
        <x:v>1</x:v>
      </x:c>
      <x:c r="Z489" s="120" t="n">
        <x:f>Y489-X489</x:f>
        <x:v>0</x:v>
      </x:c>
      <x:c r="AA489" s="120" t="n">
        <x:f>1-V489</x:f>
        <x:v>0</x:v>
      </x:c>
      <x:c r="AB489" s="120" t="n">
        <x:f>1-W489</x:f>
        <x:v>0</x:v>
      </x:c>
      <x:c r="AC489" s="120" t="n">
        <x:f>'RGS_Ground_Run'!O573</x:f>
        <x:v>7.203367038829579</x:v>
      </x:c>
      <x:c r="AD489" s="120" t="n">
        <x:f>'Edge_Run'!D573</x:f>
        <x:v>21.610101116488735</x:v>
      </x:c>
      <x:c r="AE489" s="120" t="n">
        <x:f>'RGS_Ground_Run'!D573</x:f>
        <x:v>300</x:v>
      </x:c>
      <x:c r="AF489" s="120" t="n">
        <x:f>'Edge_Run'!H573</x:f>
        <x:v>75</x:v>
      </x:c>
    </x:row>
    <x:row r="490">
      <x:c r="A490" s="120" t="n">
        <x:v>5</x:v>
      </x:c>
      <x:c r="B490" s="120" t="n">
        <x:v>89</x:v>
      </x:c>
      <x:c r="C490" s="120" t="n">
        <x:v>489</x:v>
      </x:c>
      <x:c r="D490" s="120" t="n">
        <x:v>1018</x:v>
      </x:c>
      <x:c r="E490" s="120" t="n">
        <x:v>1017</x:v>
      </x:c>
      <x:c r="F490" s="120" t="n">
        <x:v>0</x:v>
      </x:c>
      <x:c r="G490" s="120" t="str">
        <x:v>Normal</x:v>
      </x:c>
      <x:c r="H490" s="120" t="str">
        <x:v>Routine</x:v>
      </x:c>
      <x:c r="I490" s="120" t="n">
        <x:v>0</x:v>
      </x:c>
      <x:c r="J490" s="120" t="str">
        <x:v>CADC0873</x:v>
      </x:c>
      <x:c r="K490" s="120" t="n">
        <x:v>5</x:v>
      </x:c>
      <x:c r="L490" s="120" t="n">
        <x:v>560</x:v>
      </x:c>
      <x:c r="M490" s="120" t="n">
        <x:v>113</x:v>
      </x:c>
      <x:c r="N490" s="127" t="n">
        <x:v>1.6142857142857143</x:v>
      </x:c>
      <x:c r="O490" s="129" t="n">
        <x:f>'RGS_Ground_Run'!Q574</x:f>
        <x:v>78.11138985093748</x:v>
      </x:c>
      <x:c r="P490" s="129" t="n">
        <x:f>'Edge_Run'!O574</x:f>
        <x:v>8.100251391682832</x:v>
      </x:c>
      <x:c r="Q490" s="129" t="n">
        <x:f>O490-P490</x:f>
        <x:v>70.01113845925465</x:v>
      </x:c>
      <x:c r="R490" s="129" t="n">
        <x:f>'RGS_Ground_Run'!U574</x:f>
        <x:v>53.39797272037595</x:v>
      </x:c>
      <x:c r="S490" s="129" t="n">
        <x:f>'Edge_Run'!S574</x:f>
        <x:v>0</x:v>
      </x:c>
      <x:c r="T490" s="129" t="n">
        <x:f>'RGS_Ground_Run'!S574</x:f>
        <x:v>0</x:v>
      </x:c>
      <x:c r="U490" s="129" t="n">
        <x:f>'Edge_Run'!R574</x:f>
        <x:v>0</x:v>
      </x:c>
      <x:c r="V490" s="120" t="n">
        <x:f>'RGS_Ground_Run'!W574</x:f>
        <x:v>1</x:v>
      </x:c>
      <x:c r="W490" s="120" t="n">
        <x:f>'Edge_Run'!U574</x:f>
        <x:v>1</x:v>
      </x:c>
      <x:c r="X490" s="120" t="n">
        <x:f>'RGS_Ground_Run'!X574</x:f>
        <x:v>1</x:v>
      </x:c>
      <x:c r="Y490" s="120" t="n">
        <x:f>'Edge_Run'!V574</x:f>
        <x:v>1</x:v>
      </x:c>
      <x:c r="Z490" s="120" t="n">
        <x:f>Y490-X490</x:f>
        <x:v>0</x:v>
      </x:c>
      <x:c r="AA490" s="120" t="n">
        <x:f>1-V490</x:f>
        <x:v>0</x:v>
      </x:c>
      <x:c r="AB490" s="120" t="n">
        <x:f>1-W490</x:f>
        <x:v>0</x:v>
      </x:c>
      <x:c r="AC490" s="120" t="n">
        <x:f>'RGS_Ground_Run'!O574</x:f>
        <x:v>0.6934171305607726</x:v>
      </x:c>
      <x:c r="AD490" s="120" t="n">
        <x:f>'Edge_Run'!D574</x:f>
        <x:v>2.0802513916823178</x:v>
      </x:c>
      <x:c r="AE490" s="120" t="n">
        <x:f>'RGS_Ground_Run'!D574</x:f>
        <x:v>300</x:v>
      </x:c>
      <x:c r="AF490" s="120" t="n">
        <x:f>'Edge_Run'!H574</x:f>
        <x:v>75</x:v>
      </x:c>
    </x:row>
    <x:row r="491">
      <x:c r="A491" s="120" t="n">
        <x:v>5</x:v>
      </x:c>
      <x:c r="B491" s="120" t="n">
        <x:v>90</x:v>
      </x:c>
      <x:c r="C491" s="120" t="n">
        <x:v>490</x:v>
      </x:c>
      <x:c r="D491" s="120" t="n">
        <x:v>1006</x:v>
      </x:c>
      <x:c r="E491" s="120" t="n">
        <x:v>1005</x:v>
      </x:c>
      <x:c r="F491" s="120" t="n">
        <x:v>0</x:v>
      </x:c>
      <x:c r="G491" s="120" t="str">
        <x:v>Normal</x:v>
      </x:c>
      <x:c r="H491" s="120" t="str">
        <x:v>Routine</x:v>
      </x:c>
      <x:c r="I491" s="120" t="n">
        <x:v>0</x:v>
      </x:c>
      <x:c r="J491" s="120" t="str">
        <x:v>CADC0892</x:v>
      </x:c>
      <x:c r="K491" s="120" t="n">
        <x:v>1</x:v>
      </x:c>
      <x:c r="L491" s="120" t="n">
        <x:v>431</x:v>
      </x:c>
      <x:c r="M491" s="120" t="n">
        <x:v>432</x:v>
      </x:c>
      <x:c r="N491" s="127" t="n">
        <x:v>6.171428571428572</x:v>
      </x:c>
      <x:c r="O491" s="129" t="n">
        <x:f>'RGS_Ground_Run'!Q575</x:f>
        <x:v>26.162628218811733</x:v>
      </x:c>
      <x:c r="P491" s="129" t="n">
        <x:f>'Edge_Run'!O575</x:f>
        <x:v>6.112925024050128</x:v>
      </x:c>
      <x:c r="Q491" s="129" t="n">
        <x:f>O491-P491</x:f>
        <x:v>20.049703194761605</x:v>
      </x:c>
      <x:c r="R491" s="129" t="n">
        <x:f>'RGS_Ground_Run'!U575</x:f>
        <x:v>2.1116532107944295</x:v>
      </x:c>
      <x:c r="S491" s="129" t="n">
        <x:f>'Edge_Run'!S575</x:f>
        <x:v>0</x:v>
      </x:c>
      <x:c r="T491" s="129" t="n">
        <x:f>'RGS_Ground_Run'!S575</x:f>
        <x:v>0</x:v>
      </x:c>
      <x:c r="U491" s="129" t="n">
        <x:f>'Edge_Run'!R575</x:f>
        <x:v>0</x:v>
      </x:c>
      <x:c r="V491" s="120" t="n">
        <x:f>'RGS_Ground_Run'!W575</x:f>
        <x:v>1</x:v>
      </x:c>
      <x:c r="W491" s="120" t="n">
        <x:f>'Edge_Run'!U575</x:f>
        <x:v>1</x:v>
      </x:c>
      <x:c r="X491" s="120" t="n">
        <x:f>'RGS_Ground_Run'!X575</x:f>
        <x:v>1</x:v>
      </x:c>
      <x:c r="Y491" s="120" t="n">
        <x:f>'Edge_Run'!V575</x:f>
        <x:v>1</x:v>
      </x:c>
      <x:c r="Z491" s="120" t="n">
        <x:f>Y491-X491</x:f>
        <x:v>0</x:v>
      </x:c>
      <x:c r="AA491" s="120" t="n">
        <x:f>1-V491</x:f>
        <x:v>0</x:v>
      </x:c>
      <x:c r="AB491" s="120" t="n">
        <x:f>1-W491</x:f>
        <x:v>0</x:v>
      </x:c>
      <x:c r="AC491" s="120" t="n">
        <x:f>'RGS_Ground_Run'!O575</x:f>
        <x:v>0.030975008016596993</x:v>
      </x:c>
      <x:c r="AD491" s="120" t="n">
        <x:f>'Edge_Run'!D575</x:f>
        <x:v>0.09292502404979097</x:v>
      </x:c>
      <x:c r="AE491" s="120" t="n">
        <x:f>'RGS_Ground_Run'!D575</x:f>
        <x:v>300</x:v>
      </x:c>
      <x:c r="AF491" s="120" t="n">
        <x:f>'Edge_Run'!H575</x:f>
        <x:v>75</x:v>
      </x:c>
    </x:row>
    <x:row r="492">
      <x:c r="A492" s="120" t="n">
        <x:v>5</x:v>
      </x:c>
      <x:c r="B492" s="120" t="n">
        <x:v>91</x:v>
      </x:c>
      <x:c r="C492" s="120" t="n">
        <x:v>491</x:v>
      </x:c>
      <x:c r="D492" s="120" t="n">
        <x:v>1584</x:v>
      </x:c>
      <x:c r="E492" s="120" t="n">
        <x:v>1583</x:v>
      </x:c>
      <x:c r="F492" s="120" t="n">
        <x:v>0</x:v>
      </x:c>
      <x:c r="G492" s="120" t="str">
        <x:v>Normal</x:v>
      </x:c>
      <x:c r="H492" s="120" t="str">
        <x:v>Routine</x:v>
      </x:c>
      <x:c r="I492" s="120" t="n">
        <x:v>1</x:v>
      </x:c>
      <x:c r="J492" s="120" t="str">
        <x:v>CADC0888</x:v>
      </x:c>
      <x:c r="K492" s="120" t="n">
        <x:v>5</x:v>
      </x:c>
      <x:c r="L492" s="120" t="n">
        <x:v>295</x:v>
      </x:c>
      <x:c r="M492" s="120" t="n">
        <x:v>60</x:v>
      </x:c>
      <x:c r="N492" s="127" t="n">
        <x:v>0.8571428571428571</x:v>
      </x:c>
      <x:c r="O492" s="129" t="n">
        <x:f>'RGS_Ground_Run'!Q576</x:f>
        <x:v>38.252743341615314</x:v>
      </x:c>
      <x:c r="P492" s="129" t="n">
        <x:f>'Edge_Run'!O576</x:f>
        <x:v>18.502415180337266</x:v>
      </x:c>
      <x:c r="Q492" s="129" t="n">
        <x:f>O492-P492</x:f>
        <x:v>19.75032816127805</x:v>
      </x:c>
      <x:c r="R492" s="129" t="n">
        <x:f>'RGS_Ground_Run'!U576</x:f>
        <x:v>10.071938281502298</x:v>
      </x:c>
      <x:c r="S492" s="129" t="n">
        <x:f>'Edge_Run'!S576</x:f>
        <x:v>0</x:v>
      </x:c>
      <x:c r="T492" s="129" t="n">
        <x:f>'RGS_Ground_Run'!S576</x:f>
        <x:v>0</x:v>
      </x:c>
      <x:c r="U492" s="129" t="n">
        <x:f>'Edge_Run'!R576</x:f>
        <x:v>0</x:v>
      </x:c>
      <x:c r="V492" s="120" t="n">
        <x:f>'RGS_Ground_Run'!W576</x:f>
        <x:v>1</x:v>
      </x:c>
      <x:c r="W492" s="120" t="n">
        <x:f>'Edge_Run'!U576</x:f>
        <x:v>1</x:v>
      </x:c>
      <x:c r="X492" s="120" t="n">
        <x:f>'RGS_Ground_Run'!X576</x:f>
        <x:v>1</x:v>
      </x:c>
      <x:c r="Y492" s="120" t="n">
        <x:f>'Edge_Run'!V576</x:f>
        <x:v>1</x:v>
      </x:c>
      <x:c r="Z492" s="120" t="n">
        <x:f>Y492-X492</x:f>
        <x:v>0</x:v>
      </x:c>
      <x:c r="AA492" s="120" t="n">
        <x:f>1-V492</x:f>
        <x:v>0</x:v>
      </x:c>
      <x:c r="AB492" s="120" t="n">
        <x:f>1-W492</x:f>
        <x:v>0</x:v>
      </x:c>
      <x:c r="AC492" s="120" t="n">
        <x:f>'RGS_Ground_Run'!O576</x:f>
        <x:v>4.16080506011222</x:v>
      </x:c>
      <x:c r="AD492" s="120" t="n">
        <x:f>'Edge_Run'!D576</x:f>
        <x:v>12.482415180336659</x:v>
      </x:c>
      <x:c r="AE492" s="120" t="n">
        <x:f>'RGS_Ground_Run'!D576</x:f>
        <x:v>300</x:v>
      </x:c>
      <x:c r="AF492" s="120" t="n">
        <x:f>'Edge_Run'!H576</x:f>
        <x:v>75</x:v>
      </x:c>
    </x:row>
    <x:row r="493">
      <x:c r="A493" s="120" t="n">
        <x:v>5</x:v>
      </x:c>
      <x:c r="B493" s="120" t="n">
        <x:v>92</x:v>
      </x:c>
      <x:c r="C493" s="120" t="n">
        <x:v>492</x:v>
      </x:c>
      <x:c r="D493" s="120" t="n">
        <x:v>134</x:v>
      </x:c>
      <x:c r="E493" s="120" t="n">
        <x:v>133</x:v>
      </x:c>
      <x:c r="F493" s="120" t="n">
        <x:v>0</x:v>
      </x:c>
      <x:c r="G493" s="120" t="str">
        <x:v>Normal</x:v>
      </x:c>
      <x:c r="H493" s="120" t="str">
        <x:v>Routine</x:v>
      </x:c>
      <x:c r="I493" s="120" t="n">
        <x:v>1</x:v>
      </x:c>
      <x:c r="J493" s="120" t="str">
        <x:v>CADC0872</x:v>
      </x:c>
      <x:c r="K493" s="120" t="n">
        <x:v>1</x:v>
      </x:c>
      <x:c r="L493" s="120" t="n">
        <x:v>184</x:v>
      </x:c>
      <x:c r="M493" s="120" t="n">
        <x:v>185</x:v>
      </x:c>
      <x:c r="N493" s="127" t="n">
        <x:v>2.642857142857143</x:v>
      </x:c>
      <x:c r="O493" s="129" t="n">
        <x:f>'RGS_Ground_Run'!Q577</x:f>
        <x:v>28.61109448856041</x:v>
      </x:c>
      <x:c r="P493" s="129" t="n">
        <x:f>'Edge_Run'!O577</x:f>
        <x:v>19.79328346568127</x:v>
      </x:c>
      <x:c r="Q493" s="129" t="n">
        <x:f>O493-P493</x:f>
        <x:v>8.817811022879141</x:v>
      </x:c>
      <x:c r="R493" s="129" t="n">
        <x:f>'RGS_Ground_Run'!U577</x:f>
        <x:v>0</x:v>
      </x:c>
      <x:c r="S493" s="129" t="n">
        <x:f>'Edge_Run'!S577</x:f>
        <x:v>0</x:v>
      </x:c>
      <x:c r="T493" s="129" t="n">
        <x:f>'RGS_Ground_Run'!S577</x:f>
        <x:v>0</x:v>
      </x:c>
      <x:c r="U493" s="129" t="n">
        <x:f>'Edge_Run'!R577</x:f>
        <x:v>0</x:v>
      </x:c>
      <x:c r="V493" s="120" t="n">
        <x:f>'RGS_Ground_Run'!W577</x:f>
        <x:v>1</x:v>
      </x:c>
      <x:c r="W493" s="120" t="n">
        <x:f>'Edge_Run'!U577</x:f>
        <x:v>1</x:v>
      </x:c>
      <x:c r="X493" s="120" t="n">
        <x:f>'RGS_Ground_Run'!X577</x:f>
        <x:v>1</x:v>
      </x:c>
      <x:c r="Y493" s="120" t="n">
        <x:f>'Edge_Run'!V577</x:f>
        <x:v>1</x:v>
      </x:c>
      <x:c r="Z493" s="120" t="n">
        <x:f>Y493-X493</x:f>
        <x:v>0</x:v>
      </x:c>
      <x:c r="AA493" s="120" t="n">
        <x:f>1-V493</x:f>
        <x:v>0</x:v>
      </x:c>
      <x:c r="AB493" s="120" t="n">
        <x:f>1-W493</x:f>
        <x:v>0</x:v>
      </x:c>
      <x:c r="AC493" s="120" t="n">
        <x:f>'RGS_Ground_Run'!O577</x:f>
        <x:v>4.5910944885604055</x:v>
      </x:c>
      <x:c r="AD493" s="120" t="n">
        <x:f>'Edge_Run'!D577</x:f>
        <x:v>13.773283465681217</x:v>
      </x:c>
      <x:c r="AE493" s="120" t="n">
        <x:f>'RGS_Ground_Run'!D577</x:f>
        <x:v>300</x:v>
      </x:c>
      <x:c r="AF493" s="120" t="n">
        <x:f>'Edge_Run'!H577</x:f>
        <x:v>75</x:v>
      </x:c>
    </x:row>
    <x:row r="494">
      <x:c r="A494" s="120" t="n">
        <x:v>5</x:v>
      </x:c>
      <x:c r="B494" s="120" t="n">
        <x:v>93</x:v>
      </x:c>
      <x:c r="C494" s="120" t="n">
        <x:v>493</x:v>
      </x:c>
      <x:c r="D494" s="120" t="n">
        <x:v>917</x:v>
      </x:c>
      <x:c r="E494" s="120" t="n">
        <x:v>916</x:v>
      </x:c>
      <x:c r="F494" s="120" t="n">
        <x:v>0</x:v>
      </x:c>
      <x:c r="G494" s="120" t="str">
        <x:v>Normal</x:v>
      </x:c>
      <x:c r="H494" s="120" t="str">
        <x:v>Routine</x:v>
      </x:c>
      <x:c r="I494" s="120" t="n">
        <x:v>1</x:v>
      </x:c>
      <x:c r="J494" s="120" t="str">
        <x:v>CADC0892</x:v>
      </x:c>
      <x:c r="K494" s="120" t="n">
        <x:v>1</x:v>
      </x:c>
      <x:c r="L494" s="120" t="n">
        <x:v>251</x:v>
      </x:c>
      <x:c r="M494" s="120" t="n">
        <x:v>252</x:v>
      </x:c>
      <x:c r="N494" s="127" t="n">
        <x:v>3.6</x:v>
      </x:c>
      <x:c r="O494" s="129" t="n">
        <x:f>'RGS_Ground_Run'!Q578</x:f>
        <x:v>26.22986537885845</x:v>
      </x:c>
      <x:c r="P494" s="129" t="n">
        <x:f>'Edge_Run'!O578</x:f>
        <x:v>12.649596136574473</x:v>
      </x:c>
      <x:c r="Q494" s="129" t="n">
        <x:f>O494-P494</x:f>
        <x:v>13.580269242283975</x:v>
      </x:c>
      <x:c r="R494" s="129" t="n">
        <x:f>'RGS_Ground_Run'!U578</x:f>
        <x:v>0</x:v>
      </x:c>
      <x:c r="S494" s="129" t="n">
        <x:f>'Edge_Run'!S578</x:f>
        <x:v>0</x:v>
      </x:c>
      <x:c r="T494" s="129" t="n">
        <x:f>'RGS_Ground_Run'!S578</x:f>
        <x:v>0</x:v>
      </x:c>
      <x:c r="U494" s="129" t="n">
        <x:f>'Edge_Run'!R578</x:f>
        <x:v>0</x:v>
      </x:c>
      <x:c r="V494" s="120" t="n">
        <x:f>'RGS_Ground_Run'!W578</x:f>
        <x:v>1</x:v>
      </x:c>
      <x:c r="W494" s="120" t="n">
        <x:f>'Edge_Run'!U578</x:f>
        <x:v>1</x:v>
      </x:c>
      <x:c r="X494" s="120" t="n">
        <x:f>'RGS_Ground_Run'!X578</x:f>
        <x:v>1</x:v>
      </x:c>
      <x:c r="Y494" s="120" t="n">
        <x:f>'Edge_Run'!V578</x:f>
        <x:v>1</x:v>
      </x:c>
      <x:c r="Z494" s="120" t="n">
        <x:f>Y494-X494</x:f>
        <x:v>0</x:v>
      </x:c>
      <x:c r="AA494" s="120" t="n">
        <x:f>1-V494</x:f>
        <x:v>0</x:v>
      </x:c>
      <x:c r="AB494" s="120" t="n">
        <x:f>1-W494</x:f>
        <x:v>0</x:v>
      </x:c>
      <x:c r="AC494" s="120" t="n">
        <x:f>'RGS_Ground_Run'!O578</x:f>
        <x:v>2.2098653788581535</x:v>
      </x:c>
      <x:c r="AD494" s="120" t="n">
        <x:f>'Edge_Run'!D578</x:f>
        <x:v>6.6295961365744605</x:v>
      </x:c>
      <x:c r="AE494" s="120" t="n">
        <x:f>'RGS_Ground_Run'!D578</x:f>
        <x:v>300</x:v>
      </x:c>
      <x:c r="AF494" s="120" t="n">
        <x:f>'Edge_Run'!H578</x:f>
        <x:v>75</x:v>
      </x:c>
    </x:row>
    <x:row r="495">
      <x:c r="A495" s="120" t="n">
        <x:v>5</x:v>
      </x:c>
      <x:c r="B495" s="120" t="n">
        <x:v>94</x:v>
      </x:c>
      <x:c r="C495" s="120" t="n">
        <x:v>494</x:v>
      </x:c>
      <x:c r="D495" s="120" t="n">
        <x:v>789</x:v>
      </x:c>
      <x:c r="E495" s="120" t="n">
        <x:v>788</x:v>
      </x:c>
      <x:c r="F495" s="120" t="n">
        <x:v>0</x:v>
      </x:c>
      <x:c r="G495" s="120" t="str">
        <x:v>Normal</x:v>
      </x:c>
      <x:c r="H495" s="120" t="str">
        <x:v>Routine</x:v>
      </x:c>
      <x:c r="I495" s="120" t="n">
        <x:v>1</x:v>
      </x:c>
      <x:c r="J495" s="120" t="str">
        <x:v>CADC0874</x:v>
      </x:c>
      <x:c r="K495" s="120" t="n">
        <x:v>5</x:v>
      </x:c>
      <x:c r="L495" s="120" t="n">
        <x:v>230</x:v>
      </x:c>
      <x:c r="M495" s="120" t="n">
        <x:v>47</x:v>
      </x:c>
      <x:c r="N495" s="127" t="n">
        <x:v>0.6714285714285714</x:v>
      </x:c>
      <x:c r="O495" s="129" t="n">
        <x:f>'RGS_Ground_Run'!Q579</x:f>
        <x:v>29.731818251802906</x:v>
      </x:c>
      <x:c r="P495" s="129" t="n">
        <x:f>'Edge_Run'!O579</x:f>
        <x:v>7.161085180480768</x:v>
      </x:c>
      <x:c r="Q495" s="129" t="n">
        <x:f>O495-P495</x:f>
        <x:v>22.570733071322138</x:v>
      </x:c>
      <x:c r="R495" s="129" t="n">
        <x:f>'RGS_Ground_Run'!U579</x:f>
        <x:v>5.3314565249756924</x:v>
      </x:c>
      <x:c r="S495" s="129" t="n">
        <x:f>'Edge_Run'!S579</x:f>
        <x:v>0</x:v>
      </x:c>
      <x:c r="T495" s="129" t="n">
        <x:f>'RGS_Ground_Run'!S579</x:f>
        <x:v>0</x:v>
      </x:c>
      <x:c r="U495" s="129" t="n">
        <x:f>'Edge_Run'!R579</x:f>
        <x:v>0</x:v>
      </x:c>
      <x:c r="V495" s="120" t="n">
        <x:f>'RGS_Ground_Run'!W579</x:f>
        <x:v>1</x:v>
      </x:c>
      <x:c r="W495" s="120" t="n">
        <x:f>'Edge_Run'!U579</x:f>
        <x:v>1</x:v>
      </x:c>
      <x:c r="X495" s="120" t="n">
        <x:f>'RGS_Ground_Run'!X579</x:f>
        <x:v>1</x:v>
      </x:c>
      <x:c r="Y495" s="120" t="n">
        <x:f>'Edge_Run'!V579</x:f>
        <x:v>1</x:v>
      </x:c>
      <x:c r="Z495" s="120" t="n">
        <x:f>Y495-X495</x:f>
        <x:v>0</x:v>
      </x:c>
      <x:c r="AA495" s="120" t="n">
        <x:f>1-V495</x:f>
        <x:v>0</x:v>
      </x:c>
      <x:c r="AB495" s="120" t="n">
        <x:f>1-W495</x:f>
        <x:v>0</x:v>
      </x:c>
      <x:c r="AC495" s="120" t="n">
        <x:f>'RGS_Ground_Run'!O579</x:f>
        <x:v>0.38036172682692826</x:v>
      </x:c>
      <x:c r="AD495" s="120" t="n">
        <x:f>'Edge_Run'!D579</x:f>
        <x:v>1.1410851804807849</x:v>
      </x:c>
      <x:c r="AE495" s="120" t="n">
        <x:f>'RGS_Ground_Run'!D579</x:f>
        <x:v>300</x:v>
      </x:c>
      <x:c r="AF495" s="120" t="n">
        <x:f>'Edge_Run'!H579</x:f>
        <x:v>75</x:v>
      </x:c>
    </x:row>
    <x:row r="496">
      <x:c r="A496" s="120" t="n">
        <x:v>5</x:v>
      </x:c>
      <x:c r="B496" s="120" t="n">
        <x:v>95</x:v>
      </x:c>
      <x:c r="C496" s="120" t="n">
        <x:v>495</x:v>
      </x:c>
      <x:c r="D496" s="120" t="n">
        <x:v>1178</x:v>
      </x:c>
      <x:c r="E496" s="120" t="n">
        <x:v>1177</x:v>
      </x:c>
      <x:c r="F496" s="120" t="n">
        <x:v>0</x:v>
      </x:c>
      <x:c r="G496" s="120" t="str">
        <x:v>Normal</x:v>
      </x:c>
      <x:c r="H496" s="120" t="str">
        <x:v>Routine</x:v>
      </x:c>
      <x:c r="I496" s="120" t="n">
        <x:v>0</x:v>
      </x:c>
      <x:c r="J496" s="120" t="str">
        <x:v>CADC0873</x:v>
      </x:c>
      <x:c r="K496" s="120" t="n">
        <x:v>5</x:v>
      </x:c>
      <x:c r="L496" s="120" t="n">
        <x:v>505</x:v>
      </x:c>
      <x:c r="M496" s="120" t="n">
        <x:v>102</x:v>
      </x:c>
      <x:c r="N496" s="127" t="n">
        <x:v>1.457142857142857</x:v>
      </x:c>
      <x:c r="O496" s="129" t="n">
        <x:f>'RGS_Ground_Run'!Q580</x:f>
        <x:v>47.88053214299816</x:v>
      </x:c>
      <x:c r="P496" s="129" t="n">
        <x:f>'Edge_Run'!O580</x:f>
        <x:v>15.633354751205843</x:v>
      </x:c>
      <x:c r="Q496" s="129" t="n">
        <x:f>O496-P496</x:f>
        <x:v>32.24717739179232</x:v>
      </x:c>
      <x:c r="R496" s="129" t="n">
        <x:f>'RGS_Ground_Run'!U580</x:f>
        <x:v>20.65608055926259</x:v>
      </x:c>
      <x:c r="S496" s="129" t="n">
        <x:f>'Edge_Run'!S580</x:f>
        <x:v>0</x:v>
      </x:c>
      <x:c r="T496" s="129" t="n">
        <x:f>'RGS_Ground_Run'!S580</x:f>
        <x:v>0</x:v>
      </x:c>
      <x:c r="U496" s="129" t="n">
        <x:f>'Edge_Run'!R580</x:f>
        <x:v>0</x:v>
      </x:c>
      <x:c r="V496" s="120" t="n">
        <x:f>'RGS_Ground_Run'!W580</x:f>
        <x:v>1</x:v>
      </x:c>
      <x:c r="W496" s="120" t="n">
        <x:f>'Edge_Run'!U580</x:f>
        <x:v>1</x:v>
      </x:c>
      <x:c r="X496" s="120" t="n">
        <x:f>'RGS_Ground_Run'!X580</x:f>
        <x:v>1</x:v>
      </x:c>
      <x:c r="Y496" s="120" t="n">
        <x:f>'Edge_Run'!V580</x:f>
        <x:v>1</x:v>
      </x:c>
      <x:c r="Z496" s="120" t="n">
        <x:f>Y496-X496</x:f>
        <x:v>0</x:v>
      </x:c>
      <x:c r="AA496" s="120" t="n">
        <x:f>1-V496</x:f>
        <x:v>0</x:v>
      </x:c>
      <x:c r="AB496" s="120" t="n">
        <x:f>1-W496</x:f>
        <x:v>0</x:v>
      </x:c>
      <x:c r="AC496" s="120" t="n">
        <x:f>'RGS_Ground_Run'!O580</x:f>
        <x:v>3.2044515837351497</x:v>
      </x:c>
      <x:c r="AD496" s="120" t="n">
        <x:f>'Edge_Run'!D580</x:f>
        <x:v>9.61335475120545</x:v>
      </x:c>
      <x:c r="AE496" s="120" t="n">
        <x:f>'RGS_Ground_Run'!D580</x:f>
        <x:v>300</x:v>
      </x:c>
      <x:c r="AF496" s="120" t="n">
        <x:f>'Edge_Run'!H580</x:f>
        <x:v>75</x:v>
      </x:c>
    </x:row>
    <x:row r="497">
      <x:c r="A497" s="120" t="n">
        <x:v>5</x:v>
      </x:c>
      <x:c r="B497" s="120" t="n">
        <x:v>96</x:v>
      </x:c>
      <x:c r="C497" s="120" t="n">
        <x:v>496</x:v>
      </x:c>
      <x:c r="D497" s="120" t="n">
        <x:v>1272</x:v>
      </x:c>
      <x:c r="E497" s="120" t="n">
        <x:v>1271</x:v>
      </x:c>
      <x:c r="F497" s="120" t="n">
        <x:v>0</x:v>
      </x:c>
      <x:c r="G497" s="120" t="str">
        <x:v>Normal</x:v>
      </x:c>
      <x:c r="H497" s="120" t="str">
        <x:v>Routine</x:v>
      </x:c>
      <x:c r="I497" s="120" t="n">
        <x:v>1</x:v>
      </x:c>
      <x:c r="J497" s="120" t="str">
        <x:v>CADC0873</x:v>
      </x:c>
      <x:c r="K497" s="120" t="n">
        <x:v>5</x:v>
      </x:c>
      <x:c r="L497" s="120" t="n">
        <x:v>240</x:v>
      </x:c>
      <x:c r="M497" s="120" t="n">
        <x:v>49</x:v>
      </x:c>
      <x:c r="N497" s="127" t="n">
        <x:v>0.7</x:v>
      </x:c>
      <x:c r="O497" s="129" t="n">
        <x:f>'RGS_Ground_Run'!Q581</x:f>
        <x:v>35.845351071045116</x:v>
      </x:c>
      <x:c r="P497" s="129" t="n">
        <x:f>'Edge_Run'!O581</x:f>
        <x:v>15.026079730102538</x:v>
      </x:c>
      <x:c r="Q497" s="129" t="n">
        <x:f>O497-P497</x:f>
        <x:v>20.819271340942578</x:v>
      </x:c>
      <x:c r="R497" s="129" t="n">
        <x:f>'RGS_Ground_Run'!U581</x:f>
        <x:v>8.823324494343979</x:v>
      </x:c>
      <x:c r="S497" s="129" t="n">
        <x:f>'Edge_Run'!S581</x:f>
        <x:v>0</x:v>
      </x:c>
      <x:c r="T497" s="129" t="n">
        <x:f>'RGS_Ground_Run'!S581</x:f>
        <x:v>0</x:v>
      </x:c>
      <x:c r="U497" s="129" t="n">
        <x:f>'Edge_Run'!R581</x:f>
        <x:v>0</x:v>
      </x:c>
      <x:c r="V497" s="120" t="n">
        <x:f>'RGS_Ground_Run'!W581</x:f>
        <x:v>1</x:v>
      </x:c>
      <x:c r="W497" s="120" t="n">
        <x:f>'Edge_Run'!U581</x:f>
        <x:v>1</x:v>
      </x:c>
      <x:c r="X497" s="120" t="n">
        <x:f>'RGS_Ground_Run'!X581</x:f>
        <x:v>1</x:v>
      </x:c>
      <x:c r="Y497" s="120" t="n">
        <x:f>'Edge_Run'!V581</x:f>
        <x:v>1</x:v>
      </x:c>
      <x:c r="Z497" s="120" t="n">
        <x:f>Y497-X497</x:f>
        <x:v>0</x:v>
      </x:c>
      <x:c r="AA497" s="120" t="n">
        <x:f>1-V497</x:f>
        <x:v>0</x:v>
      </x:c>
      <x:c r="AB497" s="120" t="n">
        <x:f>1-W497</x:f>
        <x:v>0</x:v>
      </x:c>
      <x:c r="AC497" s="120" t="n">
        <x:f>'RGS_Ground_Run'!O581</x:f>
        <x:v>3.0020265767008043</x:v>
      </x:c>
      <x:c r="AD497" s="120" t="n">
        <x:f>'Edge_Run'!D581</x:f>
        <x:v>9.006079730102414</x:v>
      </x:c>
      <x:c r="AE497" s="120" t="n">
        <x:f>'RGS_Ground_Run'!D581</x:f>
        <x:v>300</x:v>
      </x:c>
      <x:c r="AF497" s="120" t="n">
        <x:f>'Edge_Run'!H581</x:f>
        <x:v>75</x:v>
      </x:c>
    </x:row>
    <x:row r="498">
      <x:c r="A498" s="120" t="n">
        <x:v>5</x:v>
      </x:c>
      <x:c r="B498" s="120" t="n">
        <x:v>97</x:v>
      </x:c>
      <x:c r="C498" s="120" t="n">
        <x:v>497</x:v>
      </x:c>
      <x:c r="D498" s="120" t="n">
        <x:v>1867</x:v>
      </x:c>
      <x:c r="E498" s="120" t="n">
        <x:v>1866</x:v>
      </x:c>
      <x:c r="F498" s="120" t="n">
        <x:v>0</x:v>
      </x:c>
      <x:c r="G498" s="120" t="str">
        <x:v>Normal</x:v>
      </x:c>
      <x:c r="H498" s="120" t="str">
        <x:v>Routine</x:v>
      </x:c>
      <x:c r="I498" s="120" t="n">
        <x:v>1</x:v>
      </x:c>
      <x:c r="J498" s="120" t="str">
        <x:v>CADC0872</x:v>
      </x:c>
      <x:c r="K498" s="120" t="n">
        <x:v>5</x:v>
      </x:c>
      <x:c r="L498" s="120" t="n">
        <x:v>75</x:v>
      </x:c>
      <x:c r="M498" s="120" t="n">
        <x:v>16</x:v>
      </x:c>
      <x:c r="N498" s="127" t="n">
        <x:v>0.22857142857142856</x:v>
      </x:c>
      <x:c r="O498" s="129" t="n">
        <x:f>'RGS_Ground_Run'!Q582</x:f>
        <x:v>36.57012204938019</x:v>
      </x:c>
      <x:c r="P498" s="129" t="n">
        <x:f>'Edge_Run'!O582</x:f>
        <x:v>43.67036614813969</x:v>
      </x:c>
      <x:c r="Q498" s="129" t="n">
        <x:f>O498-P498</x:f>
        <x:v>-7.100244098759504</x:v>
      </x:c>
      <x:c r="R498" s="129" t="n">
        <x:f>'RGS_Ground_Run'!U582</x:f>
        <x:v>0</x:v>
      </x:c>
      <x:c r="S498" s="129" t="n">
        <x:f>'Edge_Run'!S582</x:f>
        <x:v>0</x:v>
      </x:c>
      <x:c r="T498" s="129" t="n">
        <x:f>'RGS_Ground_Run'!S582</x:f>
        <x:v>0</x:v>
      </x:c>
      <x:c r="U498" s="129" t="n">
        <x:f>'Edge_Run'!R582</x:f>
        <x:v>0</x:v>
      </x:c>
      <x:c r="V498" s="120" t="n">
        <x:f>'RGS_Ground_Run'!W582</x:f>
        <x:v>1</x:v>
      </x:c>
      <x:c r="W498" s="120" t="n">
        <x:f>'Edge_Run'!U582</x:f>
        <x:v>1</x:v>
      </x:c>
      <x:c r="X498" s="120" t="n">
        <x:f>'RGS_Ground_Run'!X582</x:f>
        <x:v>1</x:v>
      </x:c>
      <x:c r="Y498" s="120" t="n">
        <x:f>'Edge_Run'!V582</x:f>
        <x:v>1</x:v>
      </x:c>
      <x:c r="Z498" s="120" t="n">
        <x:f>Y498-X498</x:f>
        <x:v>0</x:v>
      </x:c>
      <x:c r="AA498" s="120" t="n">
        <x:f>1-V498</x:f>
        <x:v>0</x:v>
      </x:c>
      <x:c r="AB498" s="120" t="n">
        <x:f>1-W498</x:f>
        <x:v>0</x:v>
      </x:c>
      <x:c r="AC498" s="120" t="n">
        <x:f>'RGS_Ground_Run'!O582</x:f>
        <x:v>12.550122049379622</x:v>
      </x:c>
      <x:c r="AD498" s="120" t="n">
        <x:f>'Edge_Run'!D582</x:f>
        <x:v>37.650366148138865</x:v>
      </x:c>
      <x:c r="AE498" s="120" t="n">
        <x:f>'RGS_Ground_Run'!D582</x:f>
        <x:v>300</x:v>
      </x:c>
      <x:c r="AF498" s="120" t="n">
        <x:f>'Edge_Run'!H582</x:f>
        <x:v>75</x:v>
      </x:c>
    </x:row>
    <x:row r="499">
      <x:c r="A499" s="120" t="n">
        <x:v>5</x:v>
      </x:c>
      <x:c r="B499" s="120" t="n">
        <x:v>98</x:v>
      </x:c>
      <x:c r="C499" s="120" t="n">
        <x:v>498</x:v>
      </x:c>
      <x:c r="D499" s="120" t="n">
        <x:v>996</x:v>
      </x:c>
      <x:c r="E499" s="120" t="n">
        <x:v>995</x:v>
      </x:c>
      <x:c r="F499" s="120" t="n">
        <x:v>0</x:v>
      </x:c>
      <x:c r="G499" s="120" t="str">
        <x:v>Normal</x:v>
      </x:c>
      <x:c r="H499" s="120" t="str">
        <x:v>Routine</x:v>
      </x:c>
      <x:c r="I499" s="120" t="n">
        <x:v>1</x:v>
      </x:c>
      <x:c r="J499" s="120" t="str">
        <x:v>CADC0892</x:v>
      </x:c>
      <x:c r="K499" s="120" t="n">
        <x:v>1</x:v>
      </x:c>
      <x:c r="L499" s="120" t="n">
        <x:v>316</x:v>
      </x:c>
      <x:c r="M499" s="120" t="n">
        <x:v>317</x:v>
      </x:c>
      <x:c r="N499" s="127" t="n">
        <x:v>4.5285714285714285</x:v>
      </x:c>
      <x:c r="O499" s="129" t="n">
        <x:f>'RGS_Ground_Run'!Q583</x:f>
        <x:v>29.523112352303542</x:v>
      </x:c>
      <x:c r="P499" s="129" t="n">
        <x:f>'Edge_Run'!O583</x:f>
        <x:v>22.529337056910663</x:v>
      </x:c>
      <x:c r="Q499" s="129" t="n">
        <x:f>O499-P499</x:f>
        <x:v>6.993775295392879</x:v>
      </x:c>
      <x:c r="R499" s="129" t="n">
        <x:f>'RGS_Ground_Run'!U583</x:f>
        <x:v>0</x:v>
      </x:c>
      <x:c r="S499" s="129" t="n">
        <x:f>'Edge_Run'!S583</x:f>
        <x:v>0</x:v>
      </x:c>
      <x:c r="T499" s="129" t="n">
        <x:f>'RGS_Ground_Run'!S583</x:f>
        <x:v>0</x:v>
      </x:c>
      <x:c r="U499" s="129" t="n">
        <x:f>'Edge_Run'!R583</x:f>
        <x:v>0</x:v>
      </x:c>
      <x:c r="V499" s="120" t="n">
        <x:f>'RGS_Ground_Run'!W583</x:f>
        <x:v>1</x:v>
      </x:c>
      <x:c r="W499" s="120" t="n">
        <x:f>'Edge_Run'!U583</x:f>
        <x:v>1</x:v>
      </x:c>
      <x:c r="X499" s="120" t="n">
        <x:f>'RGS_Ground_Run'!X583</x:f>
        <x:v>1</x:v>
      </x:c>
      <x:c r="Y499" s="120" t="n">
        <x:f>'Edge_Run'!V583</x:f>
        <x:v>1</x:v>
      </x:c>
      <x:c r="Z499" s="120" t="n">
        <x:f>Y499-X499</x:f>
        <x:v>0</x:v>
      </x:c>
      <x:c r="AA499" s="120" t="n">
        <x:f>1-V499</x:f>
        <x:v>0</x:v>
      </x:c>
      <x:c r="AB499" s="120" t="n">
        <x:f>1-W499</x:f>
        <x:v>0</x:v>
      </x:c>
      <x:c r="AC499" s="120" t="n">
        <x:f>'RGS_Ground_Run'!O583</x:f>
        <x:v>5.503112352303491</x:v>
      </x:c>
      <x:c r="AD499" s="120" t="n">
        <x:f>'Edge_Run'!D583</x:f>
        <x:v>16.509337056910475</x:v>
      </x:c>
      <x:c r="AE499" s="120" t="n">
        <x:f>'RGS_Ground_Run'!D583</x:f>
        <x:v>300</x:v>
      </x:c>
      <x:c r="AF499" s="120" t="n">
        <x:f>'Edge_Run'!H583</x:f>
        <x:v>75</x:v>
      </x:c>
    </x:row>
    <x:row r="500">
      <x:c r="A500" s="120" t="n">
        <x:v>5</x:v>
      </x:c>
      <x:c r="B500" s="120" t="n">
        <x:v>99</x:v>
      </x:c>
      <x:c r="C500" s="120" t="n">
        <x:v>499</x:v>
      </x:c>
      <x:c r="D500" s="120" t="n">
        <x:v>646</x:v>
      </x:c>
      <x:c r="E500" s="120" t="n">
        <x:v>645</x:v>
      </x:c>
      <x:c r="F500" s="120" t="n">
        <x:v>1</x:v>
      </x:c>
      <x:c r="G500" s="120" t="str">
        <x:v>Anomalous</x:v>
      </x:c>
      <x:c r="H500" s="120" t="str">
        <x:v>Priority</x:v>
      </x:c>
      <x:c r="I500" s="120" t="n">
        <x:v>1</x:v>
      </x:c>
      <x:c r="J500" s="120" t="str">
        <x:v>CADC0873</x:v>
      </x:c>
      <x:c r="K500" s="120" t="n">
        <x:v>1</x:v>
      </x:c>
      <x:c r="L500" s="120" t="n">
        <x:v>334</x:v>
      </x:c>
      <x:c r="M500" s="120" t="n">
        <x:v>335</x:v>
      </x:c>
      <x:c r="N500" s="127" t="n">
        <x:v>4.785714285714286</x:v>
      </x:c>
      <x:c r="O500" s="129" t="n">
        <x:f>'RGS_Ground_Run'!Q584</x:f>
        <x:v>31.110020345820885</x:v>
      </x:c>
      <x:c r="P500" s="129" t="n">
        <x:f>'Edge_Run'!O584</x:f>
        <x:v>27.290061037462692</x:v>
      </x:c>
      <x:c r="Q500" s="129" t="n">
        <x:f>O500-P500</x:f>
        <x:v>3.819959308358193</x:v>
      </x:c>
      <x:c r="R500" s="129" t="n">
        <x:f>'RGS_Ground_Run'!U584</x:f>
        <x:v>0</x:v>
      </x:c>
      <x:c r="S500" s="129" t="n">
        <x:f>'Edge_Run'!S584</x:f>
        <x:v>0</x:v>
      </x:c>
      <x:c r="T500" s="129" t="n">
        <x:f>'RGS_Ground_Run'!S584</x:f>
        <x:v>0</x:v>
      </x:c>
      <x:c r="U500" s="129" t="n">
        <x:f>'Edge_Run'!R584</x:f>
        <x:v>0</x:v>
      </x:c>
      <x:c r="V500" s="120" t="n">
        <x:f>'RGS_Ground_Run'!W584</x:f>
        <x:v>1</x:v>
      </x:c>
      <x:c r="W500" s="120" t="n">
        <x:f>'Edge_Run'!U584</x:f>
        <x:v>1</x:v>
      </x:c>
      <x:c r="X500" s="120" t="n">
        <x:f>'RGS_Ground_Run'!X584</x:f>
        <x:v>1</x:v>
      </x:c>
      <x:c r="Y500" s="120" t="n">
        <x:f>'Edge_Run'!V584</x:f>
        <x:v>1</x:v>
      </x:c>
      <x:c r="Z500" s="120" t="n">
        <x:f>Y500-X500</x:f>
        <x:v>0</x:v>
      </x:c>
      <x:c r="AA500" s="120" t="n">
        <x:f>1-V500</x:f>
        <x:v>0</x:v>
      </x:c>
      <x:c r="AB500" s="120" t="n">
        <x:f>1-W500</x:f>
        <x:v>0</x:v>
      </x:c>
      <x:c r="AC500" s="120" t="n">
        <x:f>'RGS_Ground_Run'!O584</x:f>
        <x:v>7.090020345820816</x:v>
      </x:c>
      <x:c r="AD500" s="120" t="n">
        <x:f>'Edge_Run'!D584</x:f>
        <x:v>21.270061037462447</x:v>
      </x:c>
      <x:c r="AE500" s="120" t="n">
        <x:f>'RGS_Ground_Run'!D584</x:f>
        <x:v>300</x:v>
      </x:c>
      <x:c r="AF500" s="120" t="n">
        <x:f>'Edge_Run'!H584</x:f>
        <x:v>75</x:v>
      </x:c>
    </x:row>
    <x:row r="501">
      <x:c r="A501" s="120" t="n">
        <x:v>5</x:v>
      </x:c>
      <x:c r="B501" s="120" t="n">
        <x:v>100</x:v>
      </x:c>
      <x:c r="C501" s="120" t="n">
        <x:v>500</x:v>
      </x:c>
      <x:c r="D501" s="120" t="n">
        <x:v>992</x:v>
      </x:c>
      <x:c r="E501" s="120" t="n">
        <x:v>991</x:v>
      </x:c>
      <x:c r="F501" s="120" t="n">
        <x:v>0</x:v>
      </x:c>
      <x:c r="G501" s="120" t="str">
        <x:v>Normal</x:v>
      </x:c>
      <x:c r="H501" s="120" t="str">
        <x:v>Routine</x:v>
      </x:c>
      <x:c r="I501" s="120" t="n">
        <x:v>1</x:v>
      </x:c>
      <x:c r="J501" s="120" t="str">
        <x:v>CADC0892</x:v>
      </x:c>
      <x:c r="K501" s="120" t="n">
        <x:v>1</x:v>
      </x:c>
      <x:c r="L501" s="120" t="n">
        <x:v>331</x:v>
      </x:c>
      <x:c r="M501" s="120" t="n">
        <x:v>332</x:v>
      </x:c>
      <x:c r="N501" s="127" t="n">
        <x:v>4.742857142857143</x:v>
      </x:c>
      <x:c r="O501" s="129" t="n">
        <x:f>'RGS_Ground_Run'!Q585</x:f>
        <x:v>25.906480234781156</x:v>
      </x:c>
      <x:c r="P501" s="129" t="n">
        <x:f>'Edge_Run'!O585</x:f>
        <x:v>11.679440704341687</x:v>
      </x:c>
      <x:c r="Q501" s="129" t="n">
        <x:f>O501-P501</x:f>
        <x:v>14.22703953043947</x:v>
      </x:c>
      <x:c r="R501" s="129" t="n">
        <x:f>'RGS_Ground_Run'!U585</x:f>
        <x:v>0</x:v>
      </x:c>
      <x:c r="S501" s="129" t="n">
        <x:f>'Edge_Run'!S585</x:f>
        <x:v>0</x:v>
      </x:c>
      <x:c r="T501" s="129" t="n">
        <x:f>'RGS_Ground_Run'!S585</x:f>
        <x:v>0</x:v>
      </x:c>
      <x:c r="U501" s="129" t="n">
        <x:f>'Edge_Run'!R585</x:f>
        <x:v>0</x:v>
      </x:c>
      <x:c r="V501" s="120" t="n">
        <x:f>'RGS_Ground_Run'!W585</x:f>
        <x:v>1</x:v>
      </x:c>
      <x:c r="W501" s="120" t="n">
        <x:f>'Edge_Run'!U585</x:f>
        <x:v>1</x:v>
      </x:c>
      <x:c r="X501" s="120" t="n">
        <x:f>'RGS_Ground_Run'!X585</x:f>
        <x:v>1</x:v>
      </x:c>
      <x:c r="Y501" s="120" t="n">
        <x:f>'Edge_Run'!V585</x:f>
        <x:v>1</x:v>
      </x:c>
      <x:c r="Z501" s="120" t="n">
        <x:f>Y501-X501</x:f>
        <x:v>0</x:v>
      </x:c>
      <x:c r="AA501" s="120" t="n">
        <x:f>1-V501</x:f>
        <x:v>0</x:v>
      </x:c>
      <x:c r="AB501" s="120" t="n">
        <x:f>1-W501</x:f>
        <x:v>0</x:v>
      </x:c>
      <x:c r="AC501" s="120" t="n">
        <x:f>'RGS_Ground_Run'!O585</x:f>
        <x:v>1.8864802347803769</x:v>
      </x:c>
      <x:c r="AD501" s="120" t="n">
        <x:f>'Edge_Run'!D585</x:f>
        <x:v>5.65944070434113</x:v>
      </x:c>
      <x:c r="AE501" s="120" t="n">
        <x:f>'RGS_Ground_Run'!D585</x:f>
        <x:v>300</x:v>
      </x:c>
      <x:c r="AF501" s="120" t="n">
        <x:f>'Edge_Run'!H585</x:f>
        <x:v>75</x:v>
      </x:c>
    </x:row>
    <x:row r="502">
      <x:c r="A502" s="120" t="n">
        <x:v>6</x:v>
      </x:c>
      <x:c r="B502" s="120" t="n">
        <x:v>1</x:v>
      </x:c>
      <x:c r="C502" s="120" t="n">
        <x:v>501</x:v>
      </x:c>
      <x:c r="D502" s="120" t="n">
        <x:v>999</x:v>
      </x:c>
      <x:c r="E502" s="120" t="n">
        <x:v>998</x:v>
      </x:c>
      <x:c r="F502" s="120" t="n">
        <x:v>0</x:v>
      </x:c>
      <x:c r="G502" s="120" t="str">
        <x:v>Normal</x:v>
      </x:c>
      <x:c r="H502" s="120" t="str">
        <x:v>Routine</x:v>
      </x:c>
      <x:c r="I502" s="120" t="n">
        <x:v>1</x:v>
      </x:c>
      <x:c r="J502" s="120" t="str">
        <x:v>CADC0892</x:v>
      </x:c>
      <x:c r="K502" s="120" t="n">
        <x:v>1</x:v>
      </x:c>
      <x:c r="L502" s="120" t="n">
        <x:v>445</x:v>
      </x:c>
      <x:c r="M502" s="120" t="n">
        <x:v>446</x:v>
      </x:c>
      <x:c r="N502" s="127" t="n">
        <x:v>6.371428571428571</x:v>
      </x:c>
      <x:c r="O502" s="129" t="n">
        <x:f>'RGS_Ground_Run'!Q606</x:f>
        <x:v>27.022305083289282</x:v>
      </x:c>
      <x:c r="P502" s="129" t="n">
        <x:f>'Edge_Run'!O606</x:f>
        <x:v>15.026915249867855</x:v>
      </x:c>
      <x:c r="Q502" s="129" t="n">
        <x:f>O502-P502</x:f>
        <x:v>11.995389833421427</x:v>
      </x:c>
      <x:c r="R502" s="129" t="n">
        <x:f>'RGS_Ground_Run'!U606</x:f>
        <x:v>0</x:v>
      </x:c>
      <x:c r="S502" s="129" t="n">
        <x:f>'Edge_Run'!S606</x:f>
        <x:v>0</x:v>
      </x:c>
      <x:c r="T502" s="129" t="n">
        <x:f>'RGS_Ground_Run'!S606</x:f>
        <x:v>0</x:v>
      </x:c>
      <x:c r="U502" s="129" t="n">
        <x:f>'Edge_Run'!R606</x:f>
        <x:v>0</x:v>
      </x:c>
      <x:c r="V502" s="120" t="n">
        <x:f>'RGS_Ground_Run'!W606</x:f>
        <x:v>1</x:v>
      </x:c>
      <x:c r="W502" s="120" t="n">
        <x:f>'Edge_Run'!U606</x:f>
        <x:v>1</x:v>
      </x:c>
      <x:c r="X502" s="120" t="n">
        <x:f>'RGS_Ground_Run'!X606</x:f>
        <x:v>1</x:v>
      </x:c>
      <x:c r="Y502" s="120" t="n">
        <x:f>'Edge_Run'!V606</x:f>
        <x:v>1</x:v>
      </x:c>
      <x:c r="Z502" s="120" t="n">
        <x:f>Y502-X502</x:f>
        <x:v>0</x:v>
      </x:c>
      <x:c r="AA502" s="120" t="n">
        <x:f>1-V502</x:f>
        <x:v>0</x:v>
      </x:c>
      <x:c r="AB502" s="120" t="n">
        <x:f>1-W502</x:f>
        <x:v>0</x:v>
      </x:c>
      <x:c r="AC502" s="120" t="n">
        <x:f>'RGS_Ground_Run'!O606</x:f>
        <x:v>3.0023050832892797</x:v>
      </x:c>
      <x:c r="AD502" s="120" t="n">
        <x:f>'Edge_Run'!D606</x:f>
        <x:v>9.00691524986784</x:v>
      </x:c>
      <x:c r="AE502" s="120" t="n">
        <x:f>'RGS_Ground_Run'!D606</x:f>
        <x:v>300</x:v>
      </x:c>
      <x:c r="AF502" s="120" t="n">
        <x:f>'Edge_Run'!H606</x:f>
        <x:v>75</x:v>
      </x:c>
    </x:row>
    <x:row r="503">
      <x:c r="A503" s="120" t="n">
        <x:v>6</x:v>
      </x:c>
      <x:c r="B503" s="120" t="n">
        <x:v>2</x:v>
      </x:c>
      <x:c r="C503" s="120" t="n">
        <x:v>502</x:v>
      </x:c>
      <x:c r="D503" s="120" t="n">
        <x:v>1181</x:v>
      </x:c>
      <x:c r="E503" s="120" t="n">
        <x:v>1180</x:v>
      </x:c>
      <x:c r="F503" s="120" t="n">
        <x:v>0</x:v>
      </x:c>
      <x:c r="G503" s="120" t="str">
        <x:v>Normal</x:v>
      </x:c>
      <x:c r="H503" s="120" t="str">
        <x:v>Routine</x:v>
      </x:c>
      <x:c r="I503" s="120" t="n">
        <x:v>1</x:v>
      </x:c>
      <x:c r="J503" s="120" t="str">
        <x:v>CADC0873</x:v>
      </x:c>
      <x:c r="K503" s="120" t="n">
        <x:v>5</x:v>
      </x:c>
      <x:c r="L503" s="120" t="n">
        <x:v>600</x:v>
      </x:c>
      <x:c r="M503" s="120" t="n">
        <x:v>121</x:v>
      </x:c>
      <x:c r="N503" s="127" t="n">
        <x:v>1.7285714285714286</x:v>
      </x:c>
      <x:c r="O503" s="129" t="n">
        <x:f>'RGS_Ground_Run'!Q607</x:f>
        <x:v>26.865907927112346</x:v>
      </x:c>
      <x:c r="P503" s="129" t="n">
        <x:f>'Edge_Run'!O607</x:f>
        <x:v>14.557723781337131</x:v>
      </x:c>
      <x:c r="Q503" s="129" t="n">
        <x:f>O503-P503</x:f>
        <x:v>12.308184145775215</x:v>
      </x:c>
      <x:c r="R503" s="129" t="n">
        <x:f>'RGS_Ground_Run'!U607</x:f>
        <x:v>0</x:v>
      </x:c>
      <x:c r="S503" s="129" t="n">
        <x:f>'Edge_Run'!S607</x:f>
        <x:v>0</x:v>
      </x:c>
      <x:c r="T503" s="129" t="n">
        <x:f>'RGS_Ground_Run'!S607</x:f>
        <x:v>0</x:v>
      </x:c>
      <x:c r="U503" s="129" t="n">
        <x:f>'Edge_Run'!R607</x:f>
        <x:v>0</x:v>
      </x:c>
      <x:c r="V503" s="120" t="n">
        <x:f>'RGS_Ground_Run'!W607</x:f>
        <x:v>1</x:v>
      </x:c>
      <x:c r="W503" s="120" t="n">
        <x:f>'Edge_Run'!U607</x:f>
        <x:v>1</x:v>
      </x:c>
      <x:c r="X503" s="120" t="n">
        <x:f>'RGS_Ground_Run'!X607</x:f>
        <x:v>1</x:v>
      </x:c>
      <x:c r="Y503" s="120" t="n">
        <x:f>'Edge_Run'!V607</x:f>
        <x:v>1</x:v>
      </x:c>
      <x:c r="Z503" s="120" t="n">
        <x:f>Y503-X503</x:f>
        <x:v>0</x:v>
      </x:c>
      <x:c r="AA503" s="120" t="n">
        <x:f>1-V503</x:f>
        <x:v>0</x:v>
      </x:c>
      <x:c r="AB503" s="120" t="n">
        <x:f>1-W503</x:f>
        <x:v>0</x:v>
      </x:c>
      <x:c r="AC503" s="120" t="n">
        <x:f>'RGS_Ground_Run'!O607</x:f>
        <x:v>2.84590792711239</x:v>
      </x:c>
      <x:c r="AD503" s="120" t="n">
        <x:f>'Edge_Run'!D607</x:f>
        <x:v>8.53772378133717</x:v>
      </x:c>
      <x:c r="AE503" s="120" t="n">
        <x:f>'RGS_Ground_Run'!D607</x:f>
        <x:v>300</x:v>
      </x:c>
      <x:c r="AF503" s="120" t="n">
        <x:f>'Edge_Run'!H607</x:f>
        <x:v>75</x:v>
      </x:c>
    </x:row>
    <x:row r="504">
      <x:c r="A504" s="120" t="n">
        <x:v>6</x:v>
      </x:c>
      <x:c r="B504" s="120" t="n">
        <x:v>3</x:v>
      </x:c>
      <x:c r="C504" s="120" t="n">
        <x:v>503</x:v>
      </x:c>
      <x:c r="D504" s="120" t="n">
        <x:v>1512</x:v>
      </x:c>
      <x:c r="E504" s="120" t="n">
        <x:v>1511</x:v>
      </x:c>
      <x:c r="F504" s="120" t="n">
        <x:v>0</x:v>
      </x:c>
      <x:c r="G504" s="120" t="str">
        <x:v>Normal</x:v>
      </x:c>
      <x:c r="H504" s="120" t="str">
        <x:v>Routine</x:v>
      </x:c>
      <x:c r="I504" s="120" t="n">
        <x:v>0</x:v>
      </x:c>
      <x:c r="J504" s="120" t="str">
        <x:v>CADC0873</x:v>
      </x:c>
      <x:c r="K504" s="120" t="n">
        <x:v>5</x:v>
      </x:c>
      <x:c r="L504" s="120" t="n">
        <x:v>210</x:v>
      </x:c>
      <x:c r="M504" s="120" t="n">
        <x:v>43</x:v>
      </x:c>
      <x:c r="N504" s="127" t="n">
        <x:v>0.6142857142857143</x:v>
      </x:c>
      <x:c r="O504" s="129" t="n">
        <x:f>'RGS_Ground_Run'!Q608</x:f>
        <x:v>24.583305452322975</x:v>
      </x:c>
      <x:c r="P504" s="129" t="n">
        <x:f>'Edge_Run'!O608</x:f>
        <x:v>7.709916356968904</x:v>
      </x:c>
      <x:c r="Q504" s="129" t="n">
        <x:f>O504-P504</x:f>
        <x:v>16.87338909535407</x:v>
      </x:c>
      <x:c r="R504" s="129" t="n">
        <x:f>'RGS_Ground_Run'!U608</x:f>
        <x:v>0</x:v>
      </x:c>
      <x:c r="S504" s="129" t="n">
        <x:f>'Edge_Run'!S608</x:f>
        <x:v>0</x:v>
      </x:c>
      <x:c r="T504" s="129" t="n">
        <x:f>'RGS_Ground_Run'!S608</x:f>
        <x:v>0</x:v>
      </x:c>
      <x:c r="U504" s="129" t="n">
        <x:f>'Edge_Run'!R608</x:f>
        <x:v>0</x:v>
      </x:c>
      <x:c r="V504" s="120" t="n">
        <x:f>'RGS_Ground_Run'!W608</x:f>
        <x:v>1</x:v>
      </x:c>
      <x:c r="W504" s="120" t="n">
        <x:f>'Edge_Run'!U608</x:f>
        <x:v>1</x:v>
      </x:c>
      <x:c r="X504" s="120" t="n">
        <x:f>'RGS_Ground_Run'!X608</x:f>
        <x:v>1</x:v>
      </x:c>
      <x:c r="Y504" s="120" t="n">
        <x:f>'Edge_Run'!V608</x:f>
        <x:v>1</x:v>
      </x:c>
      <x:c r="Z504" s="120" t="n">
        <x:f>Y504-X504</x:f>
        <x:v>0</x:v>
      </x:c>
      <x:c r="AA504" s="120" t="n">
        <x:f>1-V504</x:f>
        <x:v>0</x:v>
      </x:c>
      <x:c r="AB504" s="120" t="n">
        <x:f>1-W504</x:f>
        <x:v>0</x:v>
      </x:c>
      <x:c r="AC504" s="120" t="n">
        <x:f>'RGS_Ground_Run'!O608</x:f>
        <x:v>0.563305452322973</x:v>
      </x:c>
      <x:c r="AD504" s="120" t="n">
        <x:f>'Edge_Run'!D608</x:f>
        <x:v>1.689916356968919</x:v>
      </x:c>
      <x:c r="AE504" s="120" t="n">
        <x:f>'RGS_Ground_Run'!D608</x:f>
        <x:v>300</x:v>
      </x:c>
      <x:c r="AF504" s="120" t="n">
        <x:f>'Edge_Run'!H608</x:f>
        <x:v>75</x:v>
      </x:c>
    </x:row>
    <x:row r="505">
      <x:c r="A505" s="120" t="n">
        <x:v>6</x:v>
      </x:c>
      <x:c r="B505" s="120" t="n">
        <x:v>4</x:v>
      </x:c>
      <x:c r="C505" s="120" t="n">
        <x:v>504</x:v>
      </x:c>
      <x:c r="D505" s="120" t="n">
        <x:v>147</x:v>
      </x:c>
      <x:c r="E505" s="120" t="n">
        <x:v>146</x:v>
      </x:c>
      <x:c r="F505" s="120" t="n">
        <x:v>1</x:v>
      </x:c>
      <x:c r="G505" s="120" t="str">
        <x:v>Anomalous</x:v>
      </x:c>
      <x:c r="H505" s="120" t="str">
        <x:v>Priority</x:v>
      </x:c>
      <x:c r="I505" s="120" t="n">
        <x:v>1</x:v>
      </x:c>
      <x:c r="J505" s="120" t="str">
        <x:v>CADC0872</x:v>
      </x:c>
      <x:c r="K505" s="120" t="n">
        <x:v>1</x:v>
      </x:c>
      <x:c r="L505" s="120" t="n">
        <x:v>196</x:v>
      </x:c>
      <x:c r="M505" s="120" t="n">
        <x:v>197</x:v>
      </x:c>
      <x:c r="N505" s="127" t="n">
        <x:v>2.8142857142857145</x:v>
      </x:c>
      <x:c r="O505" s="129" t="n">
        <x:f>'RGS_Ground_Run'!Q609</x:f>
        <x:v>49.913915053104745</x:v>
      </x:c>
      <x:c r="P505" s="129" t="n">
        <x:f>'Edge_Run'!O609</x:f>
        <x:v>23.418083476002323</x:v>
      </x:c>
      <x:c r="Q505" s="129" t="n">
        <x:f>O505-P505</x:f>
        <x:v>26.49583157710242</x:v>
      </x:c>
      <x:c r="R505" s="129" t="n">
        <x:f>'RGS_Ground_Run'!U609</x:f>
        <x:v>20.094553894437297</x:v>
      </x:c>
      <x:c r="S505" s="129" t="n">
        <x:f>'Edge_Run'!S609</x:f>
        <x:v>0</x:v>
      </x:c>
      <x:c r="T505" s="129" t="n">
        <x:f>'RGS_Ground_Run'!S609</x:f>
        <x:v>0</x:v>
      </x:c>
      <x:c r="U505" s="129" t="n">
        <x:f>'Edge_Run'!R609</x:f>
        <x:v>0</x:v>
      </x:c>
      <x:c r="V505" s="120" t="n">
        <x:f>'RGS_Ground_Run'!W609</x:f>
        <x:v>1</x:v>
      </x:c>
      <x:c r="W505" s="120" t="n">
        <x:f>'Edge_Run'!U609</x:f>
        <x:v>1</x:v>
      </x:c>
      <x:c r="X505" s="120" t="n">
        <x:f>'RGS_Ground_Run'!X609</x:f>
        <x:v>1</x:v>
      </x:c>
      <x:c r="Y505" s="120" t="n">
        <x:f>'Edge_Run'!V609</x:f>
        <x:v>1</x:v>
      </x:c>
      <x:c r="Z505" s="120" t="n">
        <x:f>Y505-X505</x:f>
        <x:v>0</x:v>
      </x:c>
      <x:c r="AA505" s="120" t="n">
        <x:f>1-V505</x:f>
        <x:v>0</x:v>
      </x:c>
      <x:c r="AB505" s="120" t="n">
        <x:f>1-W505</x:f>
        <x:v>0</x:v>
      </x:c>
      <x:c r="AC505" s="120" t="n">
        <x:f>'RGS_Ground_Run'!O609</x:f>
        <x:v>5.79936115866745</x:v>
      </x:c>
      <x:c r="AD505" s="120" t="n">
        <x:f>'Edge_Run'!D609</x:f>
        <x:v>17.39808347600235</x:v>
      </x:c>
      <x:c r="AE505" s="120" t="n">
        <x:f>'RGS_Ground_Run'!D609</x:f>
        <x:v>300</x:v>
      </x:c>
      <x:c r="AF505" s="120" t="n">
        <x:f>'Edge_Run'!H609</x:f>
        <x:v>75</x:v>
      </x:c>
    </x:row>
    <x:row r="506">
      <x:c r="A506" s="120" t="n">
        <x:v>6</x:v>
      </x:c>
      <x:c r="B506" s="120" t="n">
        <x:v>5</x:v>
      </x:c>
      <x:c r="C506" s="120" t="n">
        <x:v>505</x:v>
      </x:c>
      <x:c r="D506" s="120" t="n">
        <x:v>1020</x:v>
      </x:c>
      <x:c r="E506" s="120" t="n">
        <x:v>1019</x:v>
      </x:c>
      <x:c r="F506" s="120" t="n">
        <x:v>0</x:v>
      </x:c>
      <x:c r="G506" s="120" t="str">
        <x:v>Normal</x:v>
      </x:c>
      <x:c r="H506" s="120" t="str">
        <x:v>Routine</x:v>
      </x:c>
      <x:c r="I506" s="120" t="n">
        <x:v>1</x:v>
      </x:c>
      <x:c r="J506" s="120" t="str">
        <x:v>CADC0873</x:v>
      </x:c>
      <x:c r="K506" s="120" t="n">
        <x:v>5</x:v>
      </x:c>
      <x:c r="L506" s="120" t="n">
        <x:v>510</x:v>
      </x:c>
      <x:c r="M506" s="120" t="n">
        <x:v>103</x:v>
      </x:c>
      <x:c r="N506" s="127" t="n">
        <x:v>1.4714285714285715</x:v>
      </x:c>
      <x:c r="O506" s="129" t="n">
        <x:f>'RGS_Ground_Run'!Q610</x:f>
        <x:v>50.74931843654571</x:v>
      </x:c>
      <x:c r="P506" s="129" t="n">
        <x:f>'Edge_Run'!O610</x:f>
        <x:v>41.37692084912254</x:v>
      </x:c>
      <x:c r="Q506" s="129" t="n">
        <x:f>O506-P506</x:f>
        <x:v>9.372397587423166</x:v>
      </x:c>
      <x:c r="R506" s="129" t="n">
        <x:f>'RGS_Ground_Run'!U610</x:f>
        <x:v>14.94367815350489</x:v>
      </x:c>
      <x:c r="S506" s="129" t="n">
        <x:f>'Edge_Run'!S610</x:f>
        <x:v>0</x:v>
      </x:c>
      <x:c r="T506" s="129" t="n">
        <x:f>'RGS_Ground_Run'!S610</x:f>
        <x:v>0</x:v>
      </x:c>
      <x:c r="U506" s="129" t="n">
        <x:f>'Edge_Run'!R610</x:f>
        <x:v>0</x:v>
      </x:c>
      <x:c r="V506" s="120" t="n">
        <x:f>'RGS_Ground_Run'!W610</x:f>
        <x:v>1</x:v>
      </x:c>
      <x:c r="W506" s="120" t="n">
        <x:f>'Edge_Run'!U610</x:f>
        <x:v>1</x:v>
      </x:c>
      <x:c r="X506" s="120" t="n">
        <x:f>'RGS_Ground_Run'!X610</x:f>
        <x:v>1</x:v>
      </x:c>
      <x:c r="Y506" s="120" t="n">
        <x:f>'Edge_Run'!V610</x:f>
        <x:v>1</x:v>
      </x:c>
      <x:c r="Z506" s="120" t="n">
        <x:f>Y506-X506</x:f>
        <x:v>0</x:v>
      </x:c>
      <x:c r="AA506" s="120" t="n">
        <x:f>1-V506</x:f>
        <x:v>0</x:v>
      </x:c>
      <x:c r="AB506" s="120" t="n">
        <x:f>1-W506</x:f>
        <x:v>0</x:v>
      </x:c>
      <x:c r="AC506" s="120" t="n">
        <x:f>'RGS_Ground_Run'!O610</x:f>
        <x:v>11.785640283040859</x:v>
      </x:c>
      <x:c r="AD506" s="120" t="n">
        <x:f>'Edge_Run'!D610</x:f>
        <x:v>35.356920849122574</x:v>
      </x:c>
      <x:c r="AE506" s="120" t="n">
        <x:f>'RGS_Ground_Run'!D610</x:f>
        <x:v>300</x:v>
      </x:c>
      <x:c r="AF506" s="120" t="n">
        <x:f>'Edge_Run'!H610</x:f>
        <x:v>75</x:v>
      </x:c>
    </x:row>
    <x:row r="507">
      <x:c r="A507" s="120" t="n">
        <x:v>6</x:v>
      </x:c>
      <x:c r="B507" s="120" t="n">
        <x:v>6</x:v>
      </x:c>
      <x:c r="C507" s="120" t="n">
        <x:v>506</x:v>
      </x:c>
      <x:c r="D507" s="120" t="n">
        <x:v>1322</x:v>
      </x:c>
      <x:c r="E507" s="120" t="n">
        <x:v>1321</x:v>
      </x:c>
      <x:c r="F507" s="120" t="n">
        <x:v>1</x:v>
      </x:c>
      <x:c r="G507" s="120" t="str">
        <x:v>Anomalous</x:v>
      </x:c>
      <x:c r="H507" s="120" t="str">
        <x:v>Priority</x:v>
      </x:c>
      <x:c r="I507" s="120" t="n">
        <x:v>1</x:v>
      </x:c>
      <x:c r="J507" s="120" t="str">
        <x:v>CADC0873</x:v>
      </x:c>
      <x:c r="K507" s="120" t="n">
        <x:v>5</x:v>
      </x:c>
      <x:c r="L507" s="120" t="n">
        <x:v>305</x:v>
      </x:c>
      <x:c r="M507" s="120" t="n">
        <x:v>62</x:v>
      </x:c>
      <x:c r="N507" s="127" t="n">
        <x:v>0.8857142857142857</x:v>
      </x:c>
      <x:c r="O507" s="129" t="n">
        <x:f>'RGS_Ground_Run'!Q611</x:f>
        <x:v>50.77506887360397</x:v>
      </x:c>
      <x:c r="P507" s="129" t="n">
        <x:f>'Edge_Run'!O611</x:f>
        <x:v>34.47696185141484</x:v>
      </x:c>
      <x:c r="Q507" s="129" t="n">
        <x:f>O507-P507</x:f>
        <x:v>16.29810702218913</x:v>
      </x:c>
      <x:c r="R507" s="129" t="n">
        <x:f>'RGS_Ground_Run'!U611</x:f>
        <x:v>26.04371915579719</x:v>
      </x:c>
      <x:c r="S507" s="129" t="n">
        <x:f>'Edge_Run'!S611</x:f>
        <x:v>26.322912697994525</x:v>
      </x:c>
      <x:c r="T507" s="129" t="n">
        <x:f>'RGS_Ground_Run'!S611</x:f>
        <x:v>0</x:v>
      </x:c>
      <x:c r="U507" s="129" t="n">
        <x:f>'Edge_Run'!R611</x:f>
        <x:v>0</x:v>
      </x:c>
      <x:c r="V507" s="120" t="n">
        <x:f>'RGS_Ground_Run'!W611</x:f>
        <x:v>1</x:v>
      </x:c>
      <x:c r="W507" s="120" t="n">
        <x:f>'Edge_Run'!U611</x:f>
        <x:v>1</x:v>
      </x:c>
      <x:c r="X507" s="120" t="n">
        <x:f>'RGS_Ground_Run'!X611</x:f>
        <x:v>1</x:v>
      </x:c>
      <x:c r="Y507" s="120" t="n">
        <x:f>'Edge_Run'!V611</x:f>
        <x:v>1</x:v>
      </x:c>
      <x:c r="Z507" s="120" t="n">
        <x:f>Y507-X507</x:f>
        <x:v>0</x:v>
      </x:c>
      <x:c r="AA507" s="120" t="n">
        <x:f>1-V507</x:f>
        <x:v>0</x:v>
      </x:c>
      <x:c r="AB507" s="120" t="n">
        <x:f>1-W507</x:f>
        <x:v>0</x:v>
      </x:c>
      <x:c r="AC507" s="120" t="n">
        <x:f>'RGS_Ground_Run'!O611</x:f>
        <x:v>0.711349717806771</x:v>
      </x:c>
      <x:c r="AD507" s="120" t="n">
        <x:f>'Edge_Run'!D611</x:f>
        <x:v>2.134049153420313</x:v>
      </x:c>
      <x:c r="AE507" s="120" t="n">
        <x:f>'RGS_Ground_Run'!D611</x:f>
        <x:v>300</x:v>
      </x:c>
      <x:c r="AF507" s="120" t="n">
        <x:f>'Edge_Run'!H611</x:f>
        <x:v>75</x:v>
      </x:c>
    </x:row>
    <x:row r="508">
      <x:c r="A508" s="120" t="n">
        <x:v>6</x:v>
      </x:c>
      <x:c r="B508" s="120" t="n">
        <x:v>7</x:v>
      </x:c>
      <x:c r="C508" s="120" t="n">
        <x:v>507</x:v>
      </x:c>
      <x:c r="D508" s="120" t="n">
        <x:v>1362</x:v>
      </x:c>
      <x:c r="E508" s="120" t="n">
        <x:v>1361</x:v>
      </x:c>
      <x:c r="F508" s="120" t="n">
        <x:v>0</x:v>
      </x:c>
      <x:c r="G508" s="120" t="str">
        <x:v>Normal</x:v>
      </x:c>
      <x:c r="H508" s="120" t="str">
        <x:v>Routine</x:v>
      </x:c>
      <x:c r="I508" s="120" t="n">
        <x:v>1</x:v>
      </x:c>
      <x:c r="J508" s="120" t="str">
        <x:v>CADC0873</x:v>
      </x:c>
      <x:c r="K508" s="120" t="n">
        <x:v>5</x:v>
      </x:c>
      <x:c r="L508" s="120" t="n">
        <x:v>105</x:v>
      </x:c>
      <x:c r="M508" s="120" t="n">
        <x:v>22</x:v>
      </x:c>
      <x:c r="N508" s="127" t="n">
        <x:v>0.3142857142857143</x:v>
      </x:c>
      <x:c r="O508" s="129" t="n">
        <x:f>'RGS_Ground_Run'!Q612</x:f>
        <x:v>25.022600272548857</x:v>
      </x:c>
      <x:c r="P508" s="129" t="n">
        <x:f>'Edge_Run'!O612</x:f>
        <x:v>9.027800817646494</x:v>
      </x:c>
      <x:c r="Q508" s="129" t="n">
        <x:f>O508-P508</x:f>
        <x:v>15.994799454902363</x:v>
      </x:c>
      <x:c r="R508" s="129" t="n">
        <x:f>'RGS_Ground_Run'!U612</x:f>
        <x:v>0</x:v>
      </x:c>
      <x:c r="S508" s="129" t="n">
        <x:f>'Edge_Run'!S612</x:f>
        <x:v>0</x:v>
      </x:c>
      <x:c r="T508" s="129" t="n">
        <x:f>'RGS_Ground_Run'!S612</x:f>
        <x:v>0</x:v>
      </x:c>
      <x:c r="U508" s="129" t="n">
        <x:f>'Edge_Run'!R612</x:f>
        <x:v>0</x:v>
      </x:c>
      <x:c r="V508" s="120" t="n">
        <x:f>'RGS_Ground_Run'!W612</x:f>
        <x:v>1</x:v>
      </x:c>
      <x:c r="W508" s="120" t="n">
        <x:f>'Edge_Run'!U612</x:f>
        <x:v>1</x:v>
      </x:c>
      <x:c r="X508" s="120" t="n">
        <x:f>'RGS_Ground_Run'!X612</x:f>
        <x:v>1</x:v>
      </x:c>
      <x:c r="Y508" s="120" t="n">
        <x:f>'Edge_Run'!V612</x:f>
        <x:v>1</x:v>
      </x:c>
      <x:c r="Z508" s="120" t="n">
        <x:f>Y508-X508</x:f>
        <x:v>0</x:v>
      </x:c>
      <x:c r="AA508" s="120" t="n">
        <x:f>1-V508</x:f>
        <x:v>0</x:v>
      </x:c>
      <x:c r="AB508" s="120" t="n">
        <x:f>1-W508</x:f>
        <x:v>0</x:v>
      </x:c>
      <x:c r="AC508" s="120" t="n">
        <x:f>'RGS_Ground_Run'!O612</x:f>
        <x:v>1.0026002725488405</x:v>
      </x:c>
      <x:c r="AD508" s="120" t="n">
        <x:f>'Edge_Run'!D612</x:f>
        <x:v>3.0078008176465216</x:v>
      </x:c>
      <x:c r="AE508" s="120" t="n">
        <x:f>'RGS_Ground_Run'!D612</x:f>
        <x:v>300</x:v>
      </x:c>
      <x:c r="AF508" s="120" t="n">
        <x:f>'Edge_Run'!H612</x:f>
        <x:v>75</x:v>
      </x:c>
    </x:row>
    <x:row r="509">
      <x:c r="A509" s="120" t="n">
        <x:v>6</x:v>
      </x:c>
      <x:c r="B509" s="120" t="n">
        <x:v>8</x:v>
      </x:c>
      <x:c r="C509" s="120" t="n">
        <x:v>508</x:v>
      </x:c>
      <x:c r="D509" s="120" t="n">
        <x:v>2004</x:v>
      </x:c>
      <x:c r="E509" s="120" t="n">
        <x:v>2003</x:v>
      </x:c>
      <x:c r="F509" s="120" t="n">
        <x:v>0</x:v>
      </x:c>
      <x:c r="G509" s="120" t="str">
        <x:v>Normal</x:v>
      </x:c>
      <x:c r="H509" s="120" t="str">
        <x:v>Routine</x:v>
      </x:c>
      <x:c r="I509" s="120" t="n">
        <x:v>1</x:v>
      </x:c>
      <x:c r="J509" s="120" t="str">
        <x:v>CADC0872</x:v>
      </x:c>
      <x:c r="K509" s="120" t="n">
        <x:v>5</x:v>
      </x:c>
      <x:c r="L509" s="120" t="n">
        <x:v>241</x:v>
      </x:c>
      <x:c r="M509" s="120" t="n">
        <x:v>49</x:v>
      </x:c>
      <x:c r="N509" s="127" t="n">
        <x:v>0.7</x:v>
      </x:c>
      <x:c r="O509" s="129" t="n">
        <x:f>'RGS_Ground_Run'!Q613</x:f>
        <x:v>162.4114925425414</x:v>
      </x:c>
      <x:c r="P509" s="129" t="n">
        <x:f>'Edge_Run'!O613</x:f>
        <x:v>8.718948168532847</x:v>
      </x:c>
      <x:c r="Q509" s="129" t="n">
        <x:f>O509-P509</x:f>
        <x:v>153.69254437400855</x:v>
      </x:c>
      <x:c r="R509" s="129" t="n">
        <x:f>'RGS_Ground_Run'!U613</x:f>
        <x:v>137.49184315303046</x:v>
      </x:c>
      <x:c r="S509" s="129" t="n">
        <x:f>'Edge_Run'!S613</x:f>
        <x:v>0</x:v>
      </x:c>
      <x:c r="T509" s="129" t="n">
        <x:f>'RGS_Ground_Run'!S613</x:f>
        <x:v>128.9024934462359</x:v>
      </x:c>
      <x:c r="U509" s="129" t="n">
        <x:f>'Edge_Run'!R613</x:f>
        <x:v>0</x:v>
      </x:c>
      <x:c r="V509" s="120" t="n">
        <x:f>'RGS_Ground_Run'!W613</x:f>
        <x:v>1</x:v>
      </x:c>
      <x:c r="W509" s="120" t="n">
        <x:f>'Edge_Run'!U613</x:f>
        <x:v>1</x:v>
      </x:c>
      <x:c r="X509" s="120" t="n">
        <x:f>'RGS_Ground_Run'!X613</x:f>
        <x:v>0</x:v>
      </x:c>
      <x:c r="Y509" s="120" t="n">
        <x:f>'Edge_Run'!V613</x:f>
        <x:v>1</x:v>
      </x:c>
      <x:c r="Z509" s="120" t="n">
        <x:f>Y509-X509</x:f>
        <x:v>1</x:v>
      </x:c>
      <x:c r="AA509" s="120" t="n">
        <x:f>1-V509</x:f>
        <x:v>0</x:v>
      </x:c>
      <x:c r="AB509" s="120" t="n">
        <x:f>1-W509</x:f>
        <x:v>0</x:v>
      </x:c>
      <x:c r="AC509" s="120" t="n">
        <x:f>'RGS_Ground_Run'!O613</x:f>
        <x:v>0.8996493895109501</x:v>
      </x:c>
      <x:c r="AD509" s="120" t="n">
        <x:f>'Edge_Run'!D613</x:f>
        <x:v>2.6989481685328505</x:v>
      </x:c>
      <x:c r="AE509" s="120" t="n">
        <x:f>'RGS_Ground_Run'!D613</x:f>
        <x:v>300</x:v>
      </x:c>
      <x:c r="AF509" s="120" t="n">
        <x:f>'Edge_Run'!H613</x:f>
        <x:v>75</x:v>
      </x:c>
    </x:row>
    <x:row r="510">
      <x:c r="A510" s="120" t="n">
        <x:v>6</x:v>
      </x:c>
      <x:c r="B510" s="120" t="n">
        <x:v>9</x:v>
      </x:c>
      <x:c r="C510" s="120" t="n">
        <x:v>509</x:v>
      </x:c>
      <x:c r="D510" s="120" t="n">
        <x:v>1046</x:v>
      </x:c>
      <x:c r="E510" s="120" t="n">
        <x:v>1045</x:v>
      </x:c>
      <x:c r="F510" s="120" t="n">
        <x:v>0</x:v>
      </x:c>
      <x:c r="G510" s="120" t="str">
        <x:v>Normal</x:v>
      </x:c>
      <x:c r="H510" s="120" t="str">
        <x:v>Routine</x:v>
      </x:c>
      <x:c r="I510" s="120" t="n">
        <x:v>1</x:v>
      </x:c>
      <x:c r="J510" s="120" t="str">
        <x:v>CADC0888</x:v>
      </x:c>
      <x:c r="K510" s="120" t="n">
        <x:v>5</x:v>
      </x:c>
      <x:c r="L510" s="120" t="n">
        <x:v>55</x:v>
      </x:c>
      <x:c r="M510" s="120" t="n">
        <x:v>12</x:v>
      </x:c>
      <x:c r="N510" s="127" t="n">
        <x:v>0.17142857142857143</x:v>
      </x:c>
      <x:c r="O510" s="129" t="n">
        <x:f>'RGS_Ground_Run'!Q614</x:f>
        <x:v>164.1952381256342</x:v>
      </x:c>
      <x:c r="P510" s="129" t="n">
        <x:f>'Edge_Run'!O614</x:f>
        <x:v>121.4706584964789</x:v>
      </x:c>
      <x:c r="Q510" s="129" t="n">
        <x:f>O510-P510</x:f>
        <x:v>42.7245796291553</x:v>
      </x:c>
      <x:c r="R510" s="129" t="n">
        <x:f>'RGS_Ground_Run'!U614</x:f>
        <x:v>139.4706584964789</x:v>
      </x:c>
      <x:c r="S510" s="129" t="n">
        <x:f>'Edge_Run'!S614</x:f>
        <x:v>113.33691960901285</x:v>
      </x:c>
      <x:c r="T510" s="129" t="n">
        <x:f>'RGS_Ground_Run'!S614</x:f>
        <x:v>0</x:v>
      </x:c>
      <x:c r="U510" s="129" t="n">
        <x:f>'Edge_Run'!R614</x:f>
        <x:v>113.33691960901285</x:v>
      </x:c>
      <x:c r="V510" s="120" t="n">
        <x:f>'RGS_Ground_Run'!W614</x:f>
        <x:v>1</x:v>
      </x:c>
      <x:c r="W510" s="120" t="n">
        <x:f>'Edge_Run'!U614</x:f>
        <x:v>1</x:v>
      </x:c>
      <x:c r="X510" s="120" t="n">
        <x:f>'RGS_Ground_Run'!X614</x:f>
        <x:v>0</x:v>
      </x:c>
      <x:c r="Y510" s="120" t="n">
        <x:f>'Edge_Run'!V614</x:f>
        <x:v>0</x:v>
      </x:c>
      <x:c r="Z510" s="120" t="n">
        <x:f>Y510-X510</x:f>
        <x:v>0</x:v>
      </x:c>
      <x:c r="AA510" s="120" t="n">
        <x:f>1-V510</x:f>
        <x:v>0</x:v>
      </x:c>
      <x:c r="AB510" s="120" t="n">
        <x:f>1-W510</x:f>
        <x:v>0</x:v>
      </x:c>
      <x:c r="AC510" s="120" t="n">
        <x:f>'RGS_Ground_Run'!O614</x:f>
        <x:v>0.7045796291553391</x:v>
      </x:c>
      <x:c r="AD510" s="120" t="n">
        <x:f>'Edge_Run'!D614</x:f>
        <x:v>2.1137388874660172</x:v>
      </x:c>
      <x:c r="AE510" s="120" t="n">
        <x:f>'RGS_Ground_Run'!D614</x:f>
        <x:v>300</x:v>
      </x:c>
      <x:c r="AF510" s="120" t="n">
        <x:f>'Edge_Run'!H614</x:f>
        <x:v>75</x:v>
      </x:c>
    </x:row>
    <x:row r="511">
      <x:c r="A511" s="120" t="n">
        <x:v>6</x:v>
      </x:c>
      <x:c r="B511" s="120" t="n">
        <x:v>10</x:v>
      </x:c>
      <x:c r="C511" s="120" t="n">
        <x:v>510</x:v>
      </x:c>
      <x:c r="D511" s="120" t="n">
        <x:v>1628</x:v>
      </x:c>
      <x:c r="E511" s="120" t="n">
        <x:v>1627</x:v>
      </x:c>
      <x:c r="F511" s="120" t="n">
        <x:v>0</x:v>
      </x:c>
      <x:c r="G511" s="120" t="str">
        <x:v>Normal</x:v>
      </x:c>
      <x:c r="H511" s="120" t="str">
        <x:v>Routine</x:v>
      </x:c>
      <x:c r="I511" s="120" t="n">
        <x:v>1</x:v>
      </x:c>
      <x:c r="J511" s="120" t="str">
        <x:v>CADC0888</x:v>
      </x:c>
      <x:c r="K511" s="120" t="n">
        <x:v>5</x:v>
      </x:c>
      <x:c r="L511" s="120" t="n">
        <x:v>290</x:v>
      </x:c>
      <x:c r="M511" s="120" t="n">
        <x:v>57</x:v>
      </x:c>
      <x:c r="N511" s="127" t="n">
        <x:v>0.8142857142857143</x:v>
      </x:c>
      <x:c r="O511" s="129" t="n">
        <x:f>'RGS_Ground_Run'!Q615</x:f>
        <x:v>185.84918443522167</x:v>
      </x:c>
      <x:c r="P511" s="129" t="n">
        <x:f>'Edge_Run'!O615</x:f>
        <x:v>123.85315338576129</x:v>
      </x:c>
      <x:c r="Q511" s="129" t="n">
        <x:f>O511-P511</x:f>
        <x:v>61.996031049460385</x:v>
      </x:c>
      <x:c r="R511" s="129" t="n">
        <x:f>'RGS_Ground_Run'!U615</x:f>
        <x:v>159.8531533857613</x:v>
      </x:c>
      <x:c r="S511" s="129" t="n">
        <x:f>'Edge_Run'!S615</x:f>
        <x:v>111.9050602373801</x:v>
      </x:c>
      <x:c r="T511" s="129" t="n">
        <x:f>'RGS_Ground_Run'!S615</x:f>
        <x:v>0</x:v>
      </x:c>
      <x:c r="U511" s="129" t="n">
        <x:f>'Edge_Run'!R615</x:f>
        <x:v>0</x:v>
      </x:c>
      <x:c r="V511" s="120" t="n">
        <x:f>'RGS_Ground_Run'!W615</x:f>
        <x:v>1</x:v>
      </x:c>
      <x:c r="W511" s="120" t="n">
        <x:f>'Edge_Run'!U615</x:f>
        <x:v>1</x:v>
      </x:c>
      <x:c r="X511" s="120" t="n">
        <x:f>'RGS_Ground_Run'!X615</x:f>
        <x:v>0</x:v>
      </x:c>
      <x:c r="Y511" s="120" t="n">
        <x:f>'Edge_Run'!V615</x:f>
        <x:v>0</x:v>
      </x:c>
      <x:c r="Z511" s="120" t="n">
        <x:f>Y511-X511</x:f>
        <x:v>0</x:v>
      </x:c>
      <x:c r="AA511" s="120" t="n">
        <x:f>1-V511</x:f>
        <x:v>0</x:v>
      </x:c>
      <x:c r="AB511" s="120" t="n">
        <x:f>1-W511</x:f>
        <x:v>0</x:v>
      </x:c>
      <x:c r="AC511" s="120" t="n">
        <x:f>'RGS_Ground_Run'!O615</x:f>
        <x:v>1.9760310494604096</x:v>
      </x:c>
      <x:c r="AD511" s="120" t="n">
        <x:f>'Edge_Run'!D615</x:f>
        <x:v>5.928093148381229</x:v>
      </x:c>
      <x:c r="AE511" s="120" t="n">
        <x:f>'RGS_Ground_Run'!D615</x:f>
        <x:v>300</x:v>
      </x:c>
      <x:c r="AF511" s="120" t="n">
        <x:f>'Edge_Run'!H615</x:f>
        <x:v>75</x:v>
      </x:c>
    </x:row>
    <x:row r="512">
      <x:c r="A512" s="120" t="n">
        <x:v>6</x:v>
      </x:c>
      <x:c r="B512" s="120" t="n">
        <x:v>11</x:v>
      </x:c>
      <x:c r="C512" s="120" t="n">
        <x:v>511</x:v>
      </x:c>
      <x:c r="D512" s="120" t="n">
        <x:v>1465</x:v>
      </x:c>
      <x:c r="E512" s="120" t="n">
        <x:v>1464</x:v>
      </x:c>
      <x:c r="F512" s="120" t="n">
        <x:v>0</x:v>
      </x:c>
      <x:c r="G512" s="120" t="str">
        <x:v>Normal</x:v>
      </x:c>
      <x:c r="H512" s="120" t="str">
        <x:v>Routine</x:v>
      </x:c>
      <x:c r="I512" s="120" t="n">
        <x:v>1</x:v>
      </x:c>
      <x:c r="J512" s="120" t="str">
        <x:v>CADC0873</x:v>
      </x:c>
      <x:c r="K512" s="120" t="n">
        <x:v>5</x:v>
      </x:c>
      <x:c r="L512" s="120" t="n">
        <x:v>80</x:v>
      </x:c>
      <x:c r="M512" s="120" t="n">
        <x:v>17</x:v>
      </x:c>
      <x:c r="N512" s="127" t="n">
        <x:v>0.24285714285714285</x:v>
      </x:c>
      <x:c r="O512" s="129" t="n">
        <x:f>'RGS_Ground_Run'!Q616</x:f>
        <x:v>150.046108013629</x:v>
      </x:c>
      <x:c r="P512" s="129" t="n">
        <x:f>'Edge_Run'!O616</x:f>
        <x:v>66.12676429296721</x:v>
      </x:c>
      <x:c r="Q512" s="129" t="n">
        <x:f>O512-P512</x:f>
        <x:v>83.9193437206618</x:v>
      </x:c>
      <x:c r="R512" s="129" t="n">
        <x:f>'RGS_Ground_Run'!U616</x:f>
        <x:v>120.12676429296721</x:v>
      </x:c>
      <x:c r="S512" s="129" t="n">
        <x:f>'Edge_Run'!S616</x:f>
        <x:v>42.40873313098189</x:v>
      </x:c>
      <x:c r="T512" s="129" t="n">
        <x:f>'RGS_Ground_Run'!S616</x:f>
        <x:v>0</x:v>
      </x:c>
      <x:c r="U512" s="129" t="n">
        <x:f>'Edge_Run'!R616</x:f>
        <x:v>0</x:v>
      </x:c>
      <x:c r="V512" s="120" t="n">
        <x:f>'RGS_Ground_Run'!W616</x:f>
        <x:v>1</x:v>
      </x:c>
      <x:c r="W512" s="120" t="n">
        <x:f>'Edge_Run'!U616</x:f>
        <x:v>1</x:v>
      </x:c>
      <x:c r="X512" s="120" t="n">
        <x:f>'RGS_Ground_Run'!X616</x:f>
        <x:v>0</x:v>
      </x:c>
      <x:c r="Y512" s="120" t="n">
        <x:f>'Edge_Run'!V616</x:f>
        <x:v>1</x:v>
      </x:c>
      <x:c r="Z512" s="120" t="n">
        <x:f>Y512-X512</x:f>
        <x:v>1</x:v>
      </x:c>
      <x:c r="AA512" s="120" t="n">
        <x:f>1-V512</x:f>
        <x:v>0</x:v>
      </x:c>
      <x:c r="AB512" s="120" t="n">
        <x:f>1-W512</x:f>
        <x:v>0</x:v>
      </x:c>
      <x:c r="AC512" s="120" t="n">
        <x:f>'RGS_Ground_Run'!O616</x:f>
        <x:v>5.899343720661782</x:v>
      </x:c>
      <x:c r="AD512" s="120" t="n">
        <x:f>'Edge_Run'!D616</x:f>
        <x:v>17.698031161985345</x:v>
      </x:c>
      <x:c r="AE512" s="120" t="n">
        <x:f>'RGS_Ground_Run'!D616</x:f>
        <x:v>300</x:v>
      </x:c>
      <x:c r="AF512" s="120" t="n">
        <x:f>'Edge_Run'!H616</x:f>
        <x:v>75</x:v>
      </x:c>
    </x:row>
    <x:row r="513">
      <x:c r="A513" s="120" t="n">
        <x:v>6</x:v>
      </x:c>
      <x:c r="B513" s="120" t="n">
        <x:v>12</x:v>
      </x:c>
      <x:c r="C513" s="120" t="n">
        <x:v>512</x:v>
      </x:c>
      <x:c r="D513" s="120" t="n">
        <x:v>514</x:v>
      </x:c>
      <x:c r="E513" s="120" t="n">
        <x:v>513</x:v>
      </x:c>
      <x:c r="F513" s="120" t="n">
        <x:v>0</x:v>
      </x:c>
      <x:c r="G513" s="120" t="str">
        <x:v>Normal</x:v>
      </x:c>
      <x:c r="H513" s="120" t="str">
        <x:v>Routine</x:v>
      </x:c>
      <x:c r="I513" s="120" t="n">
        <x:v>1</x:v>
      </x:c>
      <x:c r="J513" s="120" t="str">
        <x:v>CADC0873</x:v>
      </x:c>
      <x:c r="K513" s="120" t="n">
        <x:v>1</x:v>
      </x:c>
      <x:c r="L513" s="120" t="n">
        <x:v>184</x:v>
      </x:c>
      <x:c r="M513" s="120" t="n">
        <x:v>185</x:v>
      </x:c>
      <x:c r="N513" s="127" t="n">
        <x:v>2.642857142857143</x:v>
      </x:c>
      <x:c r="O513" s="129" t="n">
        <x:f>'RGS_Ground_Run'!Q617</x:f>
        <x:v>147.53516653752513</x:v>
      </x:c>
      <x:c r="P513" s="129" t="n">
        <x:f>'Edge_Run'!O617</x:f>
        <x:v>50.17316096744241</x:v>
      </x:c>
      <x:c r="Q513" s="129" t="n">
        <x:f>O513-P513</x:f>
        <x:v>97.36200557008272</x:v>
      </x:c>
      <x:c r="R513" s="129" t="n">
        <x:f>'RGS_Ground_Run'!U617</x:f>
        <x:v>122.17316096744241</x:v>
      </x:c>
      <x:c r="S513" s="129" t="n">
        <x:f>'Edge_Run'!S617</x:f>
        <x:v>40.12714425719412</x:v>
      </x:c>
      <x:c r="T513" s="129" t="n">
        <x:f>'RGS_Ground_Run'!S617</x:f>
        <x:v>0</x:v>
      </x:c>
      <x:c r="U513" s="129" t="n">
        <x:f>'Edge_Run'!R617</x:f>
        <x:v>0</x:v>
      </x:c>
      <x:c r="V513" s="120" t="n">
        <x:f>'RGS_Ground_Run'!W617</x:f>
        <x:v>1</x:v>
      </x:c>
      <x:c r="W513" s="120" t="n">
        <x:f>'Edge_Run'!U617</x:f>
        <x:v>1</x:v>
      </x:c>
      <x:c r="X513" s="120" t="n">
        <x:f>'RGS_Ground_Run'!X617</x:f>
        <x:v>0</x:v>
      </x:c>
      <x:c r="Y513" s="120" t="n">
        <x:f>'Edge_Run'!V617</x:f>
        <x:v>1</x:v>
      </x:c>
      <x:c r="Z513" s="120" t="n">
        <x:f>Y513-X513</x:f>
        <x:v>1</x:v>
      </x:c>
      <x:c r="AA513" s="120" t="n">
        <x:f>1-V513</x:f>
        <x:v>0</x:v>
      </x:c>
      <x:c r="AB513" s="120" t="n">
        <x:f>1-W513</x:f>
        <x:v>0</x:v>
      </x:c>
      <x:c r="AC513" s="120" t="n">
        <x:f>'RGS_Ground_Run'!O617</x:f>
        <x:v>1.3420055700827769</x:v>
      </x:c>
      <x:c r="AD513" s="120" t="n">
        <x:f>'Edge_Run'!D617</x:f>
        <x:v>4.026016710248331</x:v>
      </x:c>
      <x:c r="AE513" s="120" t="n">
        <x:f>'RGS_Ground_Run'!D617</x:f>
        <x:v>300</x:v>
      </x:c>
      <x:c r="AF513" s="120" t="n">
        <x:f>'Edge_Run'!H617</x:f>
        <x:v>75</x:v>
      </x:c>
    </x:row>
    <x:row r="514">
      <x:c r="A514" s="120" t="n">
        <x:v>6</x:v>
      </x:c>
      <x:c r="B514" s="120" t="n">
        <x:v>13</x:v>
      </x:c>
      <x:c r="C514" s="120" t="n">
        <x:v>513</x:v>
      </x:c>
      <x:c r="D514" s="120" t="n">
        <x:v>2084</x:v>
      </x:c>
      <x:c r="E514" s="120" t="n">
        <x:v>2083</x:v>
      </x:c>
      <x:c r="F514" s="120" t="n">
        <x:v>0</x:v>
      </x:c>
      <x:c r="G514" s="120" t="str">
        <x:v>Normal</x:v>
      </x:c>
      <x:c r="H514" s="120" t="str">
        <x:v>Routine</x:v>
      </x:c>
      <x:c r="I514" s="120" t="n">
        <x:v>0</x:v>
      </x:c>
      <x:c r="J514" s="120" t="str">
        <x:v>CADC0872</x:v>
      </x:c>
      <x:c r="K514" s="120" t="n">
        <x:v>5</x:v>
      </x:c>
      <x:c r="L514" s="120" t="n">
        <x:v>85</x:v>
      </x:c>
      <x:c r="M514" s="120" t="n">
        <x:v>18</x:v>
      </x:c>
      <x:c r="N514" s="127" t="n">
        <x:v>0.2571428571428571</x:v>
      </x:c>
      <x:c r="O514" s="129" t="n">
        <x:f>'RGS_Ground_Run'!Q618</x:f>
        <x:v>25.678167647741816</x:v>
      </x:c>
      <x:c r="P514" s="129" t="n">
        <x:f>'Edge_Run'!O618</x:f>
        <x:v>10.994502943225598</x:v>
      </x:c>
      <x:c r="Q514" s="129" t="n">
        <x:f>O514-P514</x:f>
        <x:v>14.683664704516218</x:v>
      </x:c>
      <x:c r="R514" s="129" t="n">
        <x:f>'RGS_Ground_Run'!U618</x:f>
        <x:v>0</x:v>
      </x:c>
      <x:c r="S514" s="129" t="n">
        <x:f>'Edge_Run'!S618</x:f>
        <x:v>0</x:v>
      </x:c>
      <x:c r="T514" s="129" t="n">
        <x:f>'RGS_Ground_Run'!S618</x:f>
        <x:v>0</x:v>
      </x:c>
      <x:c r="U514" s="129" t="n">
        <x:f>'Edge_Run'!R618</x:f>
        <x:v>0</x:v>
      </x:c>
      <x:c r="V514" s="120" t="n">
        <x:f>'RGS_Ground_Run'!W618</x:f>
        <x:v>1</x:v>
      </x:c>
      <x:c r="W514" s="120" t="n">
        <x:f>'Edge_Run'!U618</x:f>
        <x:v>1</x:v>
      </x:c>
      <x:c r="X514" s="120" t="n">
        <x:f>'RGS_Ground_Run'!X618</x:f>
        <x:v>1</x:v>
      </x:c>
      <x:c r="Y514" s="120" t="n">
        <x:f>'Edge_Run'!V618</x:f>
        <x:v>1</x:v>
      </x:c>
      <x:c r="Z514" s="120" t="n">
        <x:f>Y514-X514</x:f>
        <x:v>0</x:v>
      </x:c>
      <x:c r="AA514" s="120" t="n">
        <x:f>1-V514</x:f>
        <x:v>0</x:v>
      </x:c>
      <x:c r="AB514" s="120" t="n">
        <x:f>1-W514</x:f>
        <x:v>0</x:v>
      </x:c>
      <x:c r="AC514" s="120" t="n">
        <x:f>'RGS_Ground_Run'!O618</x:f>
        <x:v>1.658167647741868</x:v>
      </x:c>
      <x:c r="AD514" s="120" t="n">
        <x:f>'Edge_Run'!D618</x:f>
        <x:v>4.9745029432256045</x:v>
      </x:c>
      <x:c r="AE514" s="120" t="n">
        <x:f>'RGS_Ground_Run'!D618</x:f>
        <x:v>300</x:v>
      </x:c>
      <x:c r="AF514" s="120" t="n">
        <x:f>'Edge_Run'!H618</x:f>
        <x:v>75</x:v>
      </x:c>
    </x:row>
    <x:row r="515">
      <x:c r="A515" s="120" t="n">
        <x:v>6</x:v>
      </x:c>
      <x:c r="B515" s="120" t="n">
        <x:v>14</x:v>
      </x:c>
      <x:c r="C515" s="120" t="n">
        <x:v>514</x:v>
      </x:c>
      <x:c r="D515" s="120" t="n">
        <x:v>774</x:v>
      </x:c>
      <x:c r="E515" s="120" t="n">
        <x:v>773</x:v>
      </x:c>
      <x:c r="F515" s="120" t="n">
        <x:v>0</x:v>
      </x:c>
      <x:c r="G515" s="120" t="str">
        <x:v>Normal</x:v>
      </x:c>
      <x:c r="H515" s="120" t="str">
        <x:v>Routine</x:v>
      </x:c>
      <x:c r="I515" s="120" t="n">
        <x:v>1</x:v>
      </x:c>
      <x:c r="J515" s="120" t="str">
        <x:v>CADC0874</x:v>
      </x:c>
      <x:c r="K515" s="120" t="n">
        <x:v>5</x:v>
      </x:c>
      <x:c r="L515" s="120" t="n">
        <x:v>230</x:v>
      </x:c>
      <x:c r="M515" s="120" t="n">
        <x:v>47</x:v>
      </x:c>
      <x:c r="N515" s="127" t="n">
        <x:v>0.6714285714285714</x:v>
      </x:c>
      <x:c r="O515" s="129" t="n">
        <x:f>'RGS_Ground_Run'!Q619</x:f>
        <x:v>27.449454887783986</x:v>
      </x:c>
      <x:c r="P515" s="129" t="n">
        <x:f>'Edge_Run'!O619</x:f>
        <x:v>16.30836466335188</x:v>
      </x:c>
      <x:c r="Q515" s="129" t="n">
        <x:f>O515-P515</x:f>
        <x:v>11.141090224432105</x:v>
      </x:c>
      <x:c r="R515" s="129" t="n">
        <x:f>'RGS_Ground_Run'!U619</x:f>
        <x:v>0</x:v>
      </x:c>
      <x:c r="S515" s="129" t="n">
        <x:f>'Edge_Run'!S619</x:f>
        <x:v>0</x:v>
      </x:c>
      <x:c r="T515" s="129" t="n">
        <x:f>'RGS_Ground_Run'!S619</x:f>
        <x:v>0</x:v>
      </x:c>
      <x:c r="U515" s="129" t="n">
        <x:f>'Edge_Run'!R619</x:f>
        <x:v>0</x:v>
      </x:c>
      <x:c r="V515" s="120" t="n">
        <x:f>'RGS_Ground_Run'!W619</x:f>
        <x:v>1</x:v>
      </x:c>
      <x:c r="W515" s="120" t="n">
        <x:f>'Edge_Run'!U619</x:f>
        <x:v>1</x:v>
      </x:c>
      <x:c r="X515" s="120" t="n">
        <x:f>'RGS_Ground_Run'!X619</x:f>
        <x:v>1</x:v>
      </x:c>
      <x:c r="Y515" s="120" t="n">
        <x:f>'Edge_Run'!V619</x:f>
        <x:v>1</x:v>
      </x:c>
      <x:c r="Z515" s="120" t="n">
        <x:f>Y515-X515</x:f>
        <x:v>0</x:v>
      </x:c>
      <x:c r="AA515" s="120" t="n">
        <x:f>1-V515</x:f>
        <x:v>0</x:v>
      </x:c>
      <x:c r="AB515" s="120" t="n">
        <x:f>1-W515</x:f>
        <x:v>0</x:v>
      </x:c>
      <x:c r="AC515" s="120" t="n">
        <x:f>'RGS_Ground_Run'!O619</x:f>
        <x:v>3.4294548877839746</x:v>
      </x:c>
      <x:c r="AD515" s="120" t="n">
        <x:f>'Edge_Run'!D619</x:f>
        <x:v>10.288364663351924</x:v>
      </x:c>
      <x:c r="AE515" s="120" t="n">
        <x:f>'RGS_Ground_Run'!D619</x:f>
        <x:v>300</x:v>
      </x:c>
      <x:c r="AF515" s="120" t="n">
        <x:f>'Edge_Run'!H619</x:f>
        <x:v>75</x:v>
      </x:c>
    </x:row>
    <x:row r="516">
      <x:c r="A516" s="120" t="n">
        <x:v>6</x:v>
      </x:c>
      <x:c r="B516" s="120" t="n">
        <x:v>15</x:v>
      </x:c>
      <x:c r="C516" s="120" t="n">
        <x:v>515</x:v>
      </x:c>
      <x:c r="D516" s="120" t="n">
        <x:v>1919</x:v>
      </x:c>
      <x:c r="E516" s="120" t="n">
        <x:v>1918</x:v>
      </x:c>
      <x:c r="F516" s="120" t="n">
        <x:v>0</x:v>
      </x:c>
      <x:c r="G516" s="120" t="str">
        <x:v>Normal</x:v>
      </x:c>
      <x:c r="H516" s="120" t="str">
        <x:v>Routine</x:v>
      </x:c>
      <x:c r="I516" s="120" t="n">
        <x:v>0</x:v>
      </x:c>
      <x:c r="J516" s="120" t="str">
        <x:v>CADC0872</x:v>
      </x:c>
      <x:c r="K516" s="120" t="n">
        <x:v>5</x:v>
      </x:c>
      <x:c r="L516" s="120" t="n">
        <x:v>100</x:v>
      </x:c>
      <x:c r="M516" s="120" t="n">
        <x:v>21</x:v>
      </x:c>
      <x:c r="N516" s="127" t="n">
        <x:v>0.3</x:v>
      </x:c>
      <x:c r="O516" s="129" t="n">
        <x:f>'RGS_Ground_Run'!Q620</x:f>
        <x:v>31.680548051110577</x:v>
      </x:c>
      <x:c r="P516" s="129" t="n">
        <x:f>'Edge_Run'!O620</x:f>
        <x:v>7.839820367370521</x:v>
      </x:c>
      <x:c r="Q516" s="129" t="n">
        <x:f>O516-P516</x:f>
        <x:v>23.840727683740056</x:v>
      </x:c>
      <x:c r="R516" s="129" t="n">
        <x:f>'RGS_Ground_Run'!U620</x:f>
        <x:v>7.05394126198712</x:v>
      </x:c>
      <x:c r="S516" s="129" t="n">
        <x:f>'Edge_Run'!S620</x:f>
        <x:v>0</x:v>
      </x:c>
      <x:c r="T516" s="129" t="n">
        <x:f>'RGS_Ground_Run'!S620</x:f>
        <x:v>0</x:v>
      </x:c>
      <x:c r="U516" s="129" t="n">
        <x:f>'Edge_Run'!R620</x:f>
        <x:v>0</x:v>
      </x:c>
      <x:c r="V516" s="120" t="n">
        <x:f>'RGS_Ground_Run'!W620</x:f>
        <x:v>1</x:v>
      </x:c>
      <x:c r="W516" s="120" t="n">
        <x:f>'Edge_Run'!U620</x:f>
        <x:v>1</x:v>
      </x:c>
      <x:c r="X516" s="120" t="n">
        <x:f>'RGS_Ground_Run'!X620</x:f>
        <x:v>1</x:v>
      </x:c>
      <x:c r="Y516" s="120" t="n">
        <x:f>'Edge_Run'!V620</x:f>
        <x:v>1</x:v>
      </x:c>
      <x:c r="Z516" s="120" t="n">
        <x:f>Y516-X516</x:f>
        <x:v>0</x:v>
      </x:c>
      <x:c r="AA516" s="120" t="n">
        <x:f>1-V516</x:f>
        <x:v>0</x:v>
      </x:c>
      <x:c r="AB516" s="120" t="n">
        <x:f>1-W516</x:f>
        <x:v>0</x:v>
      </x:c>
      <x:c r="AC516" s="120" t="n">
        <x:f>'RGS_Ground_Run'!O620</x:f>
        <x:v>0.6066067891234949</x:v>
      </x:c>
      <x:c r="AD516" s="120" t="n">
        <x:f>'Edge_Run'!D620</x:f>
        <x:v>1.8198203673704847</x:v>
      </x:c>
      <x:c r="AE516" s="120" t="n">
        <x:f>'RGS_Ground_Run'!D620</x:f>
        <x:v>300</x:v>
      </x:c>
      <x:c r="AF516" s="120" t="n">
        <x:f>'Edge_Run'!H620</x:f>
        <x:v>75</x:v>
      </x:c>
    </x:row>
    <x:row r="517">
      <x:c r="A517" s="120" t="n">
        <x:v>6</x:v>
      </x:c>
      <x:c r="B517" s="120" t="n">
        <x:v>16</x:v>
      </x:c>
      <x:c r="C517" s="120" t="n">
        <x:v>516</x:v>
      </x:c>
      <x:c r="D517" s="120" t="n">
        <x:v>170</x:v>
      </x:c>
      <x:c r="E517" s="120" t="n">
        <x:v>169</x:v>
      </x:c>
      <x:c r="F517" s="120" t="n">
        <x:v>0</x:v>
      </x:c>
      <x:c r="G517" s="120" t="str">
        <x:v>Normal</x:v>
      </x:c>
      <x:c r="H517" s="120" t="str">
        <x:v>Routine</x:v>
      </x:c>
      <x:c r="I517" s="120" t="n">
        <x:v>1</x:v>
      </x:c>
      <x:c r="J517" s="120" t="str">
        <x:v>CADC0872</x:v>
      </x:c>
      <x:c r="K517" s="120" t="n">
        <x:v>1</x:v>
      </x:c>
      <x:c r="L517" s="120" t="n">
        <x:v>264</x:v>
      </x:c>
      <x:c r="M517" s="120" t="n">
        <x:v>265</x:v>
      </x:c>
      <x:c r="N517" s="127" t="n">
        <x:v>3.7857142857142856</x:v>
      </x:c>
      <x:c r="O517" s="129" t="n">
        <x:f>'RGS_Ground_Run'!Q621</x:f>
        <x:v>36.39230709472258</x:v>
      </x:c>
      <x:c r="P517" s="129" t="n">
        <x:f>'Edge_Run'!O621</x:f>
        <x:v>43.136921284167784</x:v>
      </x:c>
      <x:c r="Q517" s="129" t="n">
        <x:f>O517-P517</x:f>
        <x:v>-6.744614189445201</x:v>
      </x:c>
      <x:c r="R517" s="129" t="n">
        <x:f>'RGS_Ground_Run'!U621</x:f>
        <x:v>0</x:v>
      </x:c>
      <x:c r="S517" s="129" t="n">
        <x:f>'Edge_Run'!S621</x:f>
        <x:v>0</x:v>
      </x:c>
      <x:c r="T517" s="129" t="n">
        <x:f>'RGS_Ground_Run'!S621</x:f>
        <x:v>0</x:v>
      </x:c>
      <x:c r="U517" s="129" t="n">
        <x:f>'Edge_Run'!R621</x:f>
        <x:v>0</x:v>
      </x:c>
      <x:c r="V517" s="120" t="n">
        <x:f>'RGS_Ground_Run'!W621</x:f>
        <x:v>1</x:v>
      </x:c>
      <x:c r="W517" s="120" t="n">
        <x:f>'Edge_Run'!U621</x:f>
        <x:v>1</x:v>
      </x:c>
      <x:c r="X517" s="120" t="n">
        <x:f>'RGS_Ground_Run'!X621</x:f>
        <x:v>1</x:v>
      </x:c>
      <x:c r="Y517" s="120" t="n">
        <x:f>'Edge_Run'!V621</x:f>
        <x:v>1</x:v>
      </x:c>
      <x:c r="Z517" s="120" t="n">
        <x:f>Y517-X517</x:f>
        <x:v>0</x:v>
      </x:c>
      <x:c r="AA517" s="120" t="n">
        <x:f>1-V517</x:f>
        <x:v>0</x:v>
      </x:c>
      <x:c r="AB517" s="120" t="n">
        <x:f>1-W517</x:f>
        <x:v>0</x:v>
      </x:c>
      <x:c r="AC517" s="120" t="n">
        <x:f>'RGS_Ground_Run'!O621</x:f>
        <x:v>12.372307094722599</x:v>
      </x:c>
      <x:c r="AD517" s="120" t="n">
        <x:f>'Edge_Run'!D621</x:f>
        <x:v>37.116921284167795</x:v>
      </x:c>
      <x:c r="AE517" s="120" t="n">
        <x:f>'RGS_Ground_Run'!D621</x:f>
        <x:v>300</x:v>
      </x:c>
      <x:c r="AF517" s="120" t="n">
        <x:f>'Edge_Run'!H621</x:f>
        <x:v>75</x:v>
      </x:c>
    </x:row>
    <x:row r="518">
      <x:c r="A518" s="120" t="n">
        <x:v>6</x:v>
      </x:c>
      <x:c r="B518" s="120" t="n">
        <x:v>17</x:v>
      </x:c>
      <x:c r="C518" s="120" t="n">
        <x:v>517</x:v>
      </x:c>
      <x:c r="D518" s="120" t="n">
        <x:v>306</x:v>
      </x:c>
      <x:c r="E518" s="120" t="n">
        <x:v>305</x:v>
      </x:c>
      <x:c r="F518" s="120" t="n">
        <x:v>1</x:v>
      </x:c>
      <x:c r="G518" s="120" t="str">
        <x:v>Anomalous</x:v>
      </x:c>
      <x:c r="H518" s="120" t="str">
        <x:v>Priority</x:v>
      </x:c>
      <x:c r="I518" s="120" t="n">
        <x:v>1</x:v>
      </x:c>
      <x:c r="J518" s="120" t="str">
        <x:v>CADC0874</x:v>
      </x:c>
      <x:c r="K518" s="120" t="n">
        <x:v>1</x:v>
      </x:c>
      <x:c r="L518" s="120" t="n">
        <x:v>551</x:v>
      </x:c>
      <x:c r="M518" s="120" t="n">
        <x:v>552</x:v>
      </x:c>
      <x:c r="N518" s="127" t="n">
        <x:v>7.885714285714286</x:v>
      </x:c>
      <x:c r="O518" s="129" t="n">
        <x:f>'RGS_Ground_Run'!Q622</x:f>
        <x:v>27.66524337518058</x:v>
      </x:c>
      <x:c r="P518" s="129" t="n">
        <x:f>'Edge_Run'!O622</x:f>
        <x:v>16.95573012554155</x:v>
      </x:c>
      <x:c r="Q518" s="129" t="n">
        <x:f>O518-P518</x:f>
        <x:v>10.70951324963903</x:v>
      </x:c>
      <x:c r="R518" s="129" t="n">
        <x:f>'RGS_Ground_Run'!U622</x:f>
        <x:v>0</x:v>
      </x:c>
      <x:c r="S518" s="129" t="n">
        <x:f>'Edge_Run'!S622</x:f>
        <x:v>0</x:v>
      </x:c>
      <x:c r="T518" s="129" t="n">
        <x:f>'RGS_Ground_Run'!S622</x:f>
        <x:v>0</x:v>
      </x:c>
      <x:c r="U518" s="129" t="n">
        <x:f>'Edge_Run'!R622</x:f>
        <x:v>0</x:v>
      </x:c>
      <x:c r="V518" s="120" t="n">
        <x:f>'RGS_Ground_Run'!W622</x:f>
        <x:v>1</x:v>
      </x:c>
      <x:c r="W518" s="120" t="n">
        <x:f>'Edge_Run'!U622</x:f>
        <x:v>1</x:v>
      </x:c>
      <x:c r="X518" s="120" t="n">
        <x:f>'RGS_Ground_Run'!X622</x:f>
        <x:v>1</x:v>
      </x:c>
      <x:c r="Y518" s="120" t="n">
        <x:f>'Edge_Run'!V622</x:f>
        <x:v>1</x:v>
      </x:c>
      <x:c r="Z518" s="120" t="n">
        <x:f>Y518-X518</x:f>
        <x:v>0</x:v>
      </x:c>
      <x:c r="AA518" s="120" t="n">
        <x:f>1-V518</x:f>
        <x:v>0</x:v>
      </x:c>
      <x:c r="AB518" s="120" t="n">
        <x:f>1-W518</x:f>
        <x:v>0</x:v>
      </x:c>
      <x:c r="AC518" s="120" t="n">
        <x:f>'RGS_Ground_Run'!O622</x:f>
        <x:v>3.6452433751805473</x:v>
      </x:c>
      <x:c r="AD518" s="120" t="n">
        <x:f>'Edge_Run'!D622</x:f>
        <x:v>10.935730125541642</x:v>
      </x:c>
      <x:c r="AE518" s="120" t="n">
        <x:f>'RGS_Ground_Run'!D622</x:f>
        <x:v>300</x:v>
      </x:c>
      <x:c r="AF518" s="120" t="n">
        <x:f>'Edge_Run'!H622</x:f>
        <x:v>75</x:v>
      </x:c>
    </x:row>
    <x:row r="519">
      <x:c r="A519" s="120" t="n">
        <x:v>6</x:v>
      </x:c>
      <x:c r="B519" s="120" t="n">
        <x:v>18</x:v>
      </x:c>
      <x:c r="C519" s="120" t="n">
        <x:v>518</x:v>
      </x:c>
      <x:c r="D519" s="120" t="n">
        <x:v>588</x:v>
      </x:c>
      <x:c r="E519" s="120" t="n">
        <x:v>587</x:v>
      </x:c>
      <x:c r="F519" s="120" t="n">
        <x:v>1</x:v>
      </x:c>
      <x:c r="G519" s="120" t="str">
        <x:v>Anomalous</x:v>
      </x:c>
      <x:c r="H519" s="120" t="str">
        <x:v>Priority</x:v>
      </x:c>
      <x:c r="I519" s="120" t="n">
        <x:v>1</x:v>
      </x:c>
      <x:c r="J519" s="120" t="str">
        <x:v>CADC0873</x:v>
      </x:c>
      <x:c r="K519" s="120" t="n">
        <x:v>1</x:v>
      </x:c>
      <x:c r="L519" s="120" t="n">
        <x:v>194</x:v>
      </x:c>
      <x:c r="M519" s="120" t="n">
        <x:v>195</x:v>
      </x:c>
      <x:c r="N519" s="127" t="n">
        <x:v>2.7857142857142856</x:v>
      </x:c>
      <x:c r="O519" s="129" t="n">
        <x:f>'RGS_Ground_Run'!Q623</x:f>
        <x:v>28.081236244631327</x:v>
      </x:c>
      <x:c r="P519" s="129" t="n">
        <x:f>'Edge_Run'!O623</x:f>
        <x:v>18.203708733894018</x:v>
      </x:c>
      <x:c r="Q519" s="129" t="n">
        <x:f>O519-P519</x:f>
        <x:v>9.877527510737309</x:v>
      </x:c>
      <x:c r="R519" s="129" t="n">
        <x:f>'RGS_Ground_Run'!U623</x:f>
        <x:v>0</x:v>
      </x:c>
      <x:c r="S519" s="129" t="n">
        <x:f>'Edge_Run'!S623</x:f>
        <x:v>0</x:v>
      </x:c>
      <x:c r="T519" s="129" t="n">
        <x:f>'RGS_Ground_Run'!S623</x:f>
        <x:v>0</x:v>
      </x:c>
      <x:c r="U519" s="129" t="n">
        <x:f>'Edge_Run'!R623</x:f>
        <x:v>0</x:v>
      </x:c>
      <x:c r="V519" s="120" t="n">
        <x:f>'RGS_Ground_Run'!W623</x:f>
        <x:v>1</x:v>
      </x:c>
      <x:c r="W519" s="120" t="n">
        <x:f>'Edge_Run'!U623</x:f>
        <x:v>1</x:v>
      </x:c>
      <x:c r="X519" s="120" t="n">
        <x:f>'RGS_Ground_Run'!X623</x:f>
        <x:v>1</x:v>
      </x:c>
      <x:c r="Y519" s="120" t="n">
        <x:f>'Edge_Run'!V623</x:f>
        <x:v>1</x:v>
      </x:c>
      <x:c r="Z519" s="120" t="n">
        <x:f>Y519-X519</x:f>
        <x:v>0</x:v>
      </x:c>
      <x:c r="AA519" s="120" t="n">
        <x:f>1-V519</x:f>
        <x:v>0</x:v>
      </x:c>
      <x:c r="AB519" s="120" t="n">
        <x:f>1-W519</x:f>
        <x:v>0</x:v>
      </x:c>
      <x:c r="AC519" s="120" t="n">
        <x:f>'RGS_Ground_Run'!O623</x:f>
        <x:v>4.061236244631329</x:v>
      </x:c>
      <x:c r="AD519" s="120" t="n">
        <x:f>'Edge_Run'!D623</x:f>
        <x:v>12.183708733893987</x:v>
      </x:c>
      <x:c r="AE519" s="120" t="n">
        <x:f>'RGS_Ground_Run'!D623</x:f>
        <x:v>300</x:v>
      </x:c>
      <x:c r="AF519" s="120" t="n">
        <x:f>'Edge_Run'!H623</x:f>
        <x:v>75</x:v>
      </x:c>
    </x:row>
    <x:row r="520">
      <x:c r="A520" s="120" t="n">
        <x:v>6</x:v>
      </x:c>
      <x:c r="B520" s="120" t="n">
        <x:v>19</x:v>
      </x:c>
      <x:c r="C520" s="120" t="n">
        <x:v>519</x:v>
      </x:c>
      <x:c r="D520" s="120" t="n">
        <x:v>2121</x:v>
      </x:c>
      <x:c r="E520" s="120" t="n">
        <x:v>2120</x:v>
      </x:c>
      <x:c r="F520" s="120" t="n">
        <x:v>0</x:v>
      </x:c>
      <x:c r="G520" s="120" t="str">
        <x:v>Normal</x:v>
      </x:c>
      <x:c r="H520" s="120" t="str">
        <x:v>Routine</x:v>
      </x:c>
      <x:c r="I520" s="120" t="n">
        <x:v>1</x:v>
      </x:c>
      <x:c r="J520" s="120" t="str">
        <x:v>CADC0872</x:v>
      </x:c>
      <x:c r="K520" s="120" t="n">
        <x:v>5</x:v>
      </x:c>
      <x:c r="L520" s="120" t="n">
        <x:v>165</x:v>
      </x:c>
      <x:c r="M520" s="120" t="n">
        <x:v>34</x:v>
      </x:c>
      <x:c r="N520" s="127" t="n">
        <x:v>0.4857142857142857</x:v>
      </x:c>
      <x:c r="O520" s="129" t="n">
        <x:f>'RGS_Ground_Run'!Q624</x:f>
        <x:v>48.25833835732624</x:v>
      </x:c>
      <x:c r="P520" s="129" t="n">
        <x:f>'Edge_Run'!O624</x:f>
        <x:v>56.046862793245964</x:v>
      </x:c>
      <x:c r="Q520" s="129" t="n">
        <x:f>O520-P520</x:f>
        <x:v>-7.788524435919726</x:v>
      </x:c>
      <x:c r="R520" s="129" t="n">
        <x:f>'RGS_Ground_Run'!U624</x:f>
        <x:v>7.562717426244262</x:v>
      </x:c>
      <x:c r="S520" s="129" t="n">
        <x:f>'Edge_Run'!S624</x:f>
        <x:v>0</x:v>
      </x:c>
      <x:c r="T520" s="129" t="n">
        <x:f>'RGS_Ground_Run'!S624</x:f>
        <x:v>0</x:v>
      </x:c>
      <x:c r="U520" s="129" t="n">
        <x:f>'Edge_Run'!R624</x:f>
        <x:v>0</x:v>
      </x:c>
      <x:c r="V520" s="120" t="n">
        <x:f>'RGS_Ground_Run'!W624</x:f>
        <x:v>1</x:v>
      </x:c>
      <x:c r="W520" s="120" t="n">
        <x:f>'Edge_Run'!U624</x:f>
        <x:v>1</x:v>
      </x:c>
      <x:c r="X520" s="120" t="n">
        <x:f>'RGS_Ground_Run'!X624</x:f>
        <x:v>1</x:v>
      </x:c>
      <x:c r="Y520" s="120" t="n">
        <x:f>'Edge_Run'!V624</x:f>
        <x:v>1</x:v>
      </x:c>
      <x:c r="Z520" s="120" t="n">
        <x:f>Y520-X520</x:f>
        <x:v>0</x:v>
      </x:c>
      <x:c r="AA520" s="120" t="n">
        <x:f>1-V520</x:f>
        <x:v>0</x:v>
      </x:c>
      <x:c r="AB520" s="120" t="n">
        <x:f>1-W520</x:f>
        <x:v>0</x:v>
      </x:c>
      <x:c r="AC520" s="120" t="n">
        <x:f>'RGS_Ground_Run'!O624</x:f>
        <x:v>16.675620931082</x:v>
      </x:c>
      <x:c r="AD520" s="120" t="n">
        <x:f>'Edge_Run'!D624</x:f>
        <x:v>50.026862793246</x:v>
      </x:c>
      <x:c r="AE520" s="120" t="n">
        <x:f>'RGS_Ground_Run'!D624</x:f>
        <x:v>300</x:v>
      </x:c>
      <x:c r="AF520" s="120" t="n">
        <x:f>'Edge_Run'!H624</x:f>
        <x:v>75</x:v>
      </x:c>
    </x:row>
    <x:row r="521">
      <x:c r="A521" s="120" t="n">
        <x:v>6</x:v>
      </x:c>
      <x:c r="B521" s="120" t="n">
        <x:v>20</x:v>
      </x:c>
      <x:c r="C521" s="120" t="n">
        <x:v>520</x:v>
      </x:c>
      <x:c r="D521" s="120" t="n">
        <x:v>1627</x:v>
      </x:c>
      <x:c r="E521" s="120" t="n">
        <x:v>1626</x:v>
      </x:c>
      <x:c r="F521" s="120" t="n">
        <x:v>1</x:v>
      </x:c>
      <x:c r="G521" s="120" t="str">
        <x:v>Anomalous</x:v>
      </x:c>
      <x:c r="H521" s="120" t="str">
        <x:v>Priority</x:v>
      </x:c>
      <x:c r="I521" s="120" t="n">
        <x:v>1</x:v>
      </x:c>
      <x:c r="J521" s="120" t="str">
        <x:v>CADC0888</x:v>
      </x:c>
      <x:c r="K521" s="120" t="n">
        <x:v>5</x:v>
      </x:c>
      <x:c r="L521" s="120" t="n">
        <x:v>305</x:v>
      </x:c>
      <x:c r="M521" s="120" t="n">
        <x:v>62</x:v>
      </x:c>
      <x:c r="N521" s="127" t="n">
        <x:v>0.8857142857142857</x:v>
      </x:c>
      <x:c r="O521" s="129" t="n">
        <x:f>'RGS_Ground_Run'!Q625</x:f>
        <x:v>147.44384190818755</x:v>
      </x:c>
      <x:c r="P521" s="129" t="n">
        <x:f>'Edge_Run'!O625</x:f>
        <x:v>129.40610185638025</x:v>
      </x:c>
      <x:c r="Q521" s="129" t="n">
        <x:f>O521-P521</x:f>
        <x:v>18.037740051807305</x:v>
      </x:c>
      <x:c r="R521" s="129" t="n">
        <x:f>'RGS_Ground_Run'!U625</x:f>
        <x:v>123.38610185638026</x:v>
      </x:c>
      <x:c r="S521" s="129" t="n">
        <x:f>'Edge_Run'!S625</x:f>
        <x:v>123.27288170095835</x:v>
      </x:c>
      <x:c r="T521" s="129" t="n">
        <x:f>'RGS_Ground_Run'!S625</x:f>
        <x:v>123.38610185638026</x:v>
      </x:c>
      <x:c r="U521" s="129" t="n">
        <x:f>'Edge_Run'!R625</x:f>
        <x:v>123.27288170095835</x:v>
      </x:c>
      <x:c r="V521" s="120" t="n">
        <x:f>'RGS_Ground_Run'!W625</x:f>
        <x:v>1</x:v>
      </x:c>
      <x:c r="W521" s="120" t="n">
        <x:f>'Edge_Run'!U625</x:f>
        <x:v>1</x:v>
      </x:c>
      <x:c r="X521" s="120" t="n">
        <x:f>'RGS_Ground_Run'!X625</x:f>
        <x:v>0</x:v>
      </x:c>
      <x:c r="Y521" s="120" t="n">
        <x:f>'Edge_Run'!V625</x:f>
        <x:v>0</x:v>
      </x:c>
      <x:c r="Z521" s="120" t="n">
        <x:f>Y521-X521</x:f>
        <x:v>0</x:v>
      </x:c>
      <x:c r="AA521" s="120" t="n">
        <x:f>1-V521</x:f>
        <x:v>0</x:v>
      </x:c>
      <x:c r="AB521" s="120" t="n">
        <x:f>1-W521</x:f>
        <x:v>0</x:v>
      </x:c>
      <x:c r="AC521" s="120" t="n">
        <x:f>'RGS_Ground_Run'!O625</x:f>
        <x:v>0.03774005180728733</x:v>
      </x:c>
      <x:c r="AD521" s="120" t="n">
        <x:f>'Edge_Run'!D625</x:f>
        <x:v>0.11322015542186199</x:v>
      </x:c>
      <x:c r="AE521" s="120" t="n">
        <x:f>'RGS_Ground_Run'!D625</x:f>
        <x:v>300</x:v>
      </x:c>
      <x:c r="AF521" s="120" t="n">
        <x:f>'Edge_Run'!H625</x:f>
        <x:v>75</x:v>
      </x:c>
    </x:row>
    <x:row r="522">
      <x:c r="A522" s="120" t="n">
        <x:v>6</x:v>
      </x:c>
      <x:c r="B522" s="120" t="n">
        <x:v>21</x:v>
      </x:c>
      <x:c r="C522" s="120" t="n">
        <x:v>521</x:v>
      </x:c>
      <x:c r="D522" s="120" t="n">
        <x:v>899</x:v>
      </x:c>
      <x:c r="E522" s="120" t="n">
        <x:v>898</x:v>
      </x:c>
      <x:c r="F522" s="120" t="n">
        <x:v>0</x:v>
      </x:c>
      <x:c r="G522" s="120" t="str">
        <x:v>Normal</x:v>
      </x:c>
      <x:c r="H522" s="120" t="str">
        <x:v>Routine</x:v>
      </x:c>
      <x:c r="I522" s="120" t="n">
        <x:v>1</x:v>
      </x:c>
      <x:c r="J522" s="120" t="str">
        <x:v>CADC0892</x:v>
      </x:c>
      <x:c r="K522" s="120" t="n">
        <x:v>1</x:v>
      </x:c>
      <x:c r="L522" s="120" t="n">
        <x:v>196</x:v>
      </x:c>
      <x:c r="M522" s="120" t="n">
        <x:v>197</x:v>
      </x:c>
      <x:c r="N522" s="127" t="n">
        <x:v>2.8142857142857145</x:v>
      </x:c>
      <x:c r="O522" s="129" t="n">
        <x:f>'RGS_Ground_Run'!Q626</x:f>
        <x:v>163.5874109710437</x:v>
      </x:c>
      <x:c r="P522" s="129" t="n">
        <x:f>'Edge_Run'!O626</x:f>
        <x:v>120.53391279565267</x:v>
      </x:c>
      <x:c r="Q522" s="129" t="n">
        <x:f>O522-P522</x:f>
        <x:v>43.05349817539104</x:v>
      </x:c>
      <x:c r="R522" s="129" t="n">
        <x:f>'RGS_Ground_Run'!U626</x:f>
        <x:v>132.5139127956527</x:v>
      </x:c>
      <x:c r="S522" s="129" t="n">
        <x:f>'Edge_Run'!S626</x:f>
        <x:v>93.35341826947933</x:v>
      </x:c>
      <x:c r="T522" s="129" t="n">
        <x:f>'RGS_Ground_Run'!S626</x:f>
        <x:v>0</x:v>
      </x:c>
      <x:c r="U522" s="129" t="n">
        <x:f>'Edge_Run'!R626</x:f>
        <x:v>0</x:v>
      </x:c>
      <x:c r="V522" s="120" t="n">
        <x:f>'RGS_Ground_Run'!W626</x:f>
        <x:v>1</x:v>
      </x:c>
      <x:c r="W522" s="120" t="n">
        <x:f>'Edge_Run'!U626</x:f>
        <x:v>1</x:v>
      </x:c>
      <x:c r="X522" s="120" t="n">
        <x:f>'RGS_Ground_Run'!X626</x:f>
        <x:v>0</x:v>
      </x:c>
      <x:c r="Y522" s="120" t="n">
        <x:f>'Edge_Run'!V626</x:f>
        <x:v>0</x:v>
      </x:c>
      <x:c r="Z522" s="120" t="n">
        <x:f>Y522-X522</x:f>
        <x:v>0</x:v>
      </x:c>
      <x:c r="AA522" s="120" t="n">
        <x:f>1-V522</x:f>
        <x:v>0</x:v>
      </x:c>
      <x:c r="AB522" s="120" t="n">
        <x:f>1-W522</x:f>
        <x:v>0</x:v>
      </x:c>
      <x:c r="AC522" s="120" t="n">
        <x:f>'RGS_Ground_Run'!O626</x:f>
        <x:v>7.053498175391124</x:v>
      </x:c>
      <x:c r="AD522" s="120" t="n">
        <x:f>'Edge_Run'!D626</x:f>
        <x:v>21.160494526173373</x:v>
      </x:c>
      <x:c r="AE522" s="120" t="n">
        <x:f>'RGS_Ground_Run'!D626</x:f>
        <x:v>300</x:v>
      </x:c>
      <x:c r="AF522" s="120" t="n">
        <x:f>'Edge_Run'!H626</x:f>
        <x:v>75</x:v>
      </x:c>
    </x:row>
    <x:row r="523">
      <x:c r="A523" s="120" t="n">
        <x:v>6</x:v>
      </x:c>
      <x:c r="B523" s="120" t="n">
        <x:v>22</x:v>
      </x:c>
      <x:c r="C523" s="120" t="n">
        <x:v>522</x:v>
      </x:c>
      <x:c r="D523" s="120" t="n">
        <x:v>1340</x:v>
      </x:c>
      <x:c r="E523" s="120" t="n">
        <x:v>1339</x:v>
      </x:c>
      <x:c r="F523" s="120" t="n">
        <x:v>0</x:v>
      </x:c>
      <x:c r="G523" s="120" t="str">
        <x:v>Normal</x:v>
      </x:c>
      <x:c r="H523" s="120" t="str">
        <x:v>Routine</x:v>
      </x:c>
      <x:c r="I523" s="120" t="n">
        <x:v>1</x:v>
      </x:c>
      <x:c r="J523" s="120" t="str">
        <x:v>CADC0873</x:v>
      </x:c>
      <x:c r="K523" s="120" t="n">
        <x:v>5</x:v>
      </x:c>
      <x:c r="L523" s="120" t="n">
        <x:v>110</x:v>
      </x:c>
      <x:c r="M523" s="120" t="n">
        <x:v>23</x:v>
      </x:c>
      <x:c r="N523" s="127" t="n">
        <x:v>0.32857142857142857</x:v>
      </x:c>
      <x:c r="O523" s="129" t="n">
        <x:f>'RGS_Ground_Run'!Q627</x:f>
        <x:v>171.28730583918923</x:v>
      </x:c>
      <x:c r="P523" s="129" t="n">
        <x:f>'Edge_Run'!O627</x:f>
        <x:v>116.47777509766252</x:v>
      </x:c>
      <x:c r="Q523" s="129" t="n">
        <x:f>O523-P523</x:f>
        <x:v>54.809530741526714</x:v>
      </x:c>
      <x:c r="R523" s="129" t="n">
        <x:f>'RGS_Ground_Run'!U627</x:f>
        <x:v>146.45777509766253</x:v>
      </x:c>
      <x:c r="S523" s="129" t="n">
        <x:f>'Edge_Run'!S627</x:f>
        <x:v>108.02918287308216</x:v>
      </x:c>
      <x:c r="T523" s="129" t="n">
        <x:f>'RGS_Ground_Run'!S627</x:f>
        <x:v>0</x:v>
      </x:c>
      <x:c r="U523" s="129" t="n">
        <x:f>'Edge_Run'!R627</x:f>
        <x:v>0</x:v>
      </x:c>
      <x:c r="V523" s="120" t="n">
        <x:f>'RGS_Ground_Run'!W627</x:f>
        <x:v>1</x:v>
      </x:c>
      <x:c r="W523" s="120" t="n">
        <x:f>'Edge_Run'!U627</x:f>
        <x:v>1</x:v>
      </x:c>
      <x:c r="X523" s="120" t="n">
        <x:f>'RGS_Ground_Run'!X627</x:f>
        <x:v>0</x:v>
      </x:c>
      <x:c r="Y523" s="120" t="n">
        <x:f>'Edge_Run'!V627</x:f>
        <x:v>1</x:v>
      </x:c>
      <x:c r="Z523" s="120" t="n">
        <x:f>Y523-X523</x:f>
        <x:v>1</x:v>
      </x:c>
      <x:c r="AA523" s="120" t="n">
        <x:f>1-V523</x:f>
        <x:v>0</x:v>
      </x:c>
      <x:c r="AB523" s="120" t="n">
        <x:f>1-W523</x:f>
        <x:v>0</x:v>
      </x:c>
      <x:c r="AC523" s="120" t="n">
        <x:f>'RGS_Ground_Run'!O627</x:f>
        <x:v>0.8095307415268258</x:v>
      </x:c>
      <x:c r="AD523" s="120" t="n">
        <x:f>'Edge_Run'!D627</x:f>
        <x:v>2.4285922245804774</x:v>
      </x:c>
      <x:c r="AE523" s="120" t="n">
        <x:f>'RGS_Ground_Run'!D627</x:f>
        <x:v>300</x:v>
      </x:c>
      <x:c r="AF523" s="120" t="n">
        <x:f>'Edge_Run'!H627</x:f>
        <x:v>75</x:v>
      </x:c>
    </x:row>
    <x:row r="524">
      <x:c r="A524" s="120" t="n">
        <x:v>6</x:v>
      </x:c>
      <x:c r="B524" s="120" t="n">
        <x:v>23</x:v>
      </x:c>
      <x:c r="C524" s="120" t="n">
        <x:v>523</x:v>
      </x:c>
      <x:c r="D524" s="120" t="n">
        <x:v>1639</x:v>
      </x:c>
      <x:c r="E524" s="120" t="n">
        <x:v>1638</x:v>
      </x:c>
      <x:c r="F524" s="120" t="n">
        <x:v>1</x:v>
      </x:c>
      <x:c r="G524" s="120" t="str">
        <x:v>Anomalous</x:v>
      </x:c>
      <x:c r="H524" s="120" t="str">
        <x:v>Priority</x:v>
      </x:c>
      <x:c r="I524" s="120" t="n">
        <x:v>1</x:v>
      </x:c>
      <x:c r="J524" s="120" t="str">
        <x:v>CADC0888</x:v>
      </x:c>
      <x:c r="K524" s="120" t="n">
        <x:v>5</x:v>
      </x:c>
      <x:c r="L524" s="120" t="n">
        <x:v>305</x:v>
      </x:c>
      <x:c r="M524" s="120" t="n">
        <x:v>62</x:v>
      </x:c>
      <x:c r="N524" s="127" t="n">
        <x:v>0.8857142857142857</x:v>
      </x:c>
      <x:c r="O524" s="129" t="n">
        <x:f>'RGS_Ground_Run'!Q628</x:f>
        <x:v>180.98289225529948</x:v>
      </x:c>
      <x:c r="P524" s="129" t="n">
        <x:f>'Edge_Run'!O628</x:f>
        <x:v>107.32127752593851</x:v>
      </x:c>
      <x:c r="Q524" s="129" t="n">
        <x:f>O524-P524</x:f>
        <x:v>73.66161472936096</x:v>
      </x:c>
      <x:c r="R524" s="129" t="n">
        <x:f>'RGS_Ground_Run'!U628</x:f>
        <x:v>155.30127752593853</x:v>
      </x:c>
      <x:c r="S524" s="129" t="n">
        <x:f>'Edge_Run'!S628</x:f>
        <x:v>96.31643333785587</x:v>
      </x:c>
      <x:c r="T524" s="129" t="n">
        <x:f>'RGS_Ground_Run'!S628</x:f>
        <x:v>0</x:v>
      </x:c>
      <x:c r="U524" s="129" t="n">
        <x:f>'Edge_Run'!R628</x:f>
        <x:v>0</x:v>
      </x:c>
      <x:c r="V524" s="120" t="n">
        <x:f>'RGS_Ground_Run'!W628</x:f>
        <x:v>1</x:v>
      </x:c>
      <x:c r="W524" s="120" t="n">
        <x:f>'Edge_Run'!U628</x:f>
        <x:v>1</x:v>
      </x:c>
      <x:c r="X524" s="120" t="n">
        <x:f>'RGS_Ground_Run'!X628</x:f>
        <x:v>0</x:v>
      </x:c>
      <x:c r="Y524" s="120" t="n">
        <x:f>'Edge_Run'!V628</x:f>
        <x:v>1</x:v>
      </x:c>
      <x:c r="Z524" s="120" t="n">
        <x:f>Y524-X524</x:f>
        <x:v>1</x:v>
      </x:c>
      <x:c r="AA524" s="120" t="n">
        <x:f>1-V524</x:f>
        <x:v>0</x:v>
      </x:c>
      <x:c r="AB524" s="120" t="n">
        <x:f>1-W524</x:f>
        <x:v>0</x:v>
      </x:c>
      <x:c r="AC524" s="120" t="n">
        <x:f>'RGS_Ground_Run'!O628</x:f>
        <x:v>1.6616147293608692</x:v>
      </x:c>
      <x:c r="AD524" s="120" t="n">
        <x:f>'Edge_Run'!D628</x:f>
        <x:v>4.984844188082608</x:v>
      </x:c>
      <x:c r="AE524" s="120" t="n">
        <x:f>'RGS_Ground_Run'!D628</x:f>
        <x:v>300</x:v>
      </x:c>
      <x:c r="AF524" s="120" t="n">
        <x:f>'Edge_Run'!H628</x:f>
        <x:v>75</x:v>
      </x:c>
    </x:row>
    <x:row r="525">
      <x:c r="A525" s="120" t="n">
        <x:v>6</x:v>
      </x:c>
      <x:c r="B525" s="120" t="n">
        <x:v>24</x:v>
      </x:c>
      <x:c r="C525" s="120" t="n">
        <x:v>524</x:v>
      </x:c>
      <x:c r="D525" s="120" t="n">
        <x:v>1882</x:v>
      </x:c>
      <x:c r="E525" s="120" t="n">
        <x:v>1881</x:v>
      </x:c>
      <x:c r="F525" s="120" t="n">
        <x:v>0</x:v>
      </x:c>
      <x:c r="G525" s="120" t="str">
        <x:v>Normal</x:v>
      </x:c>
      <x:c r="H525" s="120" t="str">
        <x:v>Routine</x:v>
      </x:c>
      <x:c r="I525" s="120" t="n">
        <x:v>1</x:v>
      </x:c>
      <x:c r="J525" s="120" t="str">
        <x:v>CADC0872</x:v>
      </x:c>
      <x:c r="K525" s="120" t="n">
        <x:v>5</x:v>
      </x:c>
      <x:c r="L525" s="120" t="n">
        <x:v>100</x:v>
      </x:c>
      <x:c r="M525" s="120" t="n">
        <x:v>21</x:v>
      </x:c>
      <x:c r="N525" s="127" t="n">
        <x:v>0.3</x:v>
      </x:c>
      <x:c r="O525" s="129" t="n">
        <x:f>'RGS_Ground_Run'!Q629</x:f>
        <x:v>194.72116536982344</x:v>
      </x:c>
      <x:c r="P525" s="129" t="n">
        <x:f>'Edge_Run'!O629</x:f>
        <x:v>104.11693638461043</x:v>
      </x:c>
      <x:c r="Q525" s="129" t="n">
        <x:f>O525-P525</x:f>
        <x:v>90.60422898521301</x:v>
      </x:c>
      <x:c r="R525" s="129" t="n">
        <x:f>'RGS_Ground_Run'!U629</x:f>
        <x:v>170.09693638461044</x:v>
      </x:c>
      <x:c r="S525" s="129" t="n">
        <x:f>'Edge_Run'!S629</x:f>
        <x:v>96.28424942897163</x:v>
      </x:c>
      <x:c r="T525" s="129" t="n">
        <x:f>'RGS_Ground_Run'!S629</x:f>
        <x:v>0</x:v>
      </x:c>
      <x:c r="U525" s="129" t="n">
        <x:f>'Edge_Run'!R629</x:f>
        <x:v>0</x:v>
      </x:c>
      <x:c r="V525" s="120" t="n">
        <x:f>'RGS_Ground_Run'!W629</x:f>
        <x:v>1</x:v>
      </x:c>
      <x:c r="W525" s="120" t="n">
        <x:f>'Edge_Run'!U629</x:f>
        <x:v>1</x:v>
      </x:c>
      <x:c r="X525" s="120" t="n">
        <x:f>'RGS_Ground_Run'!X629</x:f>
        <x:v>0</x:v>
      </x:c>
      <x:c r="Y525" s="120" t="n">
        <x:f>'Edge_Run'!V629</x:f>
        <x:v>1</x:v>
      </x:c>
      <x:c r="Z525" s="120" t="n">
        <x:f>Y525-X525</x:f>
        <x:v>1</x:v>
      </x:c>
      <x:c r="AA525" s="120" t="n">
        <x:f>1-V525</x:f>
        <x:v>0</x:v>
      </x:c>
      <x:c r="AB525" s="120" t="n">
        <x:f>1-W525</x:f>
        <x:v>0</x:v>
      </x:c>
      <x:c r="AC525" s="120" t="n">
        <x:f>'RGS_Ground_Run'!O629</x:f>
        <x:v>0.6042289852129469</x:v>
      </x:c>
      <x:c r="AD525" s="120" t="n">
        <x:f>'Edge_Run'!D629</x:f>
        <x:v>1.8126869556388407</x:v>
      </x:c>
      <x:c r="AE525" s="120" t="n">
        <x:f>'RGS_Ground_Run'!D629</x:f>
        <x:v>300</x:v>
      </x:c>
      <x:c r="AF525" s="120" t="n">
        <x:f>'Edge_Run'!H629</x:f>
        <x:v>75</x:v>
      </x:c>
    </x:row>
    <x:row r="526">
      <x:c r="A526" s="120" t="n">
        <x:v>6</x:v>
      </x:c>
      <x:c r="B526" s="120" t="n">
        <x:v>25</x:v>
      </x:c>
      <x:c r="C526" s="120" t="n">
        <x:v>525</x:v>
      </x:c>
      <x:c r="D526" s="120" t="n">
        <x:v>825</x:v>
      </x:c>
      <x:c r="E526" s="120" t="n">
        <x:v>824</x:v>
      </x:c>
      <x:c r="F526" s="120" t="n">
        <x:v>0</x:v>
      </x:c>
      <x:c r="G526" s="120" t="str">
        <x:v>Normal</x:v>
      </x:c>
      <x:c r="H526" s="120" t="str">
        <x:v>Routine</x:v>
      </x:c>
      <x:c r="I526" s="120" t="n">
        <x:v>1</x:v>
      </x:c>
      <x:c r="J526" s="120" t="str">
        <x:v>CADC0892</x:v>
      </x:c>
      <x:c r="K526" s="120" t="n">
        <x:v>1</x:v>
      </x:c>
      <x:c r="L526" s="120" t="n">
        <x:v>296</x:v>
      </x:c>
      <x:c r="M526" s="120" t="n">
        <x:v>297</x:v>
      </x:c>
      <x:c r="N526" s="127" t="n">
        <x:v>4.242857142857143</x:v>
      </x:c>
      <x:c r="O526" s="129" t="n">
        <x:f>'RGS_Ground_Run'!Q630</x:f>
        <x:v>215.71536728217916</x:v>
      </x:c>
      <x:c r="P526" s="129" t="n">
        <x:f>'Edge_Run'!O630</x:f>
        <x:v>105.88624281613306</x:v>
      </x:c>
      <x:c r="Q526" s="129" t="n">
        <x:f>O526-P526</x:f>
        <x:v>109.8291244660461</x:v>
      </x:c>
      <x:c r="R526" s="129" t="n">
        <x:f>'RGS_Ground_Run'!U630</x:f>
        <x:v>189.86624281613308</x:v>
      </x:c>
      <x:c r="S526" s="129" t="n">
        <x:f>'Edge_Run'!S630</x:f>
        <x:v>94.37886941799479</x:v>
      </x:c>
      <x:c r="T526" s="129" t="n">
        <x:f>'RGS_Ground_Run'!S630</x:f>
        <x:v>0</x:v>
      </x:c>
      <x:c r="U526" s="129" t="n">
        <x:f>'Edge_Run'!R630</x:f>
        <x:v>0</x:v>
      </x:c>
      <x:c r="V526" s="120" t="n">
        <x:f>'RGS_Ground_Run'!W630</x:f>
        <x:v>1</x:v>
      </x:c>
      <x:c r="W526" s="120" t="n">
        <x:f>'Edge_Run'!U630</x:f>
        <x:v>1</x:v>
      </x:c>
      <x:c r="X526" s="120" t="n">
        <x:f>'RGS_Ground_Run'!X630</x:f>
        <x:v>0</x:v>
      </x:c>
      <x:c r="Y526" s="120" t="n">
        <x:f>'Edge_Run'!V630</x:f>
        <x:v>1</x:v>
      </x:c>
      <x:c r="Z526" s="120" t="n">
        <x:f>Y526-X526</x:f>
        <x:v>1</x:v>
      </x:c>
      <x:c r="AA526" s="120" t="n">
        <x:f>1-V526</x:f>
        <x:v>0</x:v>
      </x:c>
      <x:c r="AB526" s="120" t="n">
        <x:f>1-W526</x:f>
        <x:v>0</x:v>
      </x:c>
      <x:c r="AC526" s="120" t="n">
        <x:f>'RGS_Ground_Run'!O630</x:f>
        <x:v>1.8291244660460628</x:v>
      </x:c>
      <x:c r="AD526" s="120" t="n">
        <x:f>'Edge_Run'!D630</x:f>
        <x:v>5.487373398138189</x:v>
      </x:c>
      <x:c r="AE526" s="120" t="n">
        <x:f>'RGS_Ground_Run'!D630</x:f>
        <x:v>300</x:v>
      </x:c>
      <x:c r="AF526" s="120" t="n">
        <x:f>'Edge_Run'!H630</x:f>
        <x:v>75</x:v>
      </x:c>
    </x:row>
    <x:row r="527">
      <x:c r="A527" s="120" t="n">
        <x:v>6</x:v>
      </x:c>
      <x:c r="B527" s="120" t="n">
        <x:v>26</x:v>
      </x:c>
      <x:c r="C527" s="120" t="n">
        <x:v>526</x:v>
      </x:c>
      <x:c r="D527" s="120" t="n">
        <x:v>1065</x:v>
      </x:c>
      <x:c r="E527" s="120" t="n">
        <x:v>1064</x:v>
      </x:c>
      <x:c r="F527" s="120" t="n">
        <x:v>0</x:v>
      </x:c>
      <x:c r="G527" s="120" t="str">
        <x:v>Normal</x:v>
      </x:c>
      <x:c r="H527" s="120" t="str">
        <x:v>Routine</x:v>
      </x:c>
      <x:c r="I527" s="120" t="n">
        <x:v>1</x:v>
      </x:c>
      <x:c r="J527" s="120" t="str">
        <x:v>CADC0888</x:v>
      </x:c>
      <x:c r="K527" s="120" t="n">
        <x:v>5</x:v>
      </x:c>
      <x:c r="L527" s="120" t="n">
        <x:v>40</x:v>
      </x:c>
      <x:c r="M527" s="120" t="n">
        <x:v>9</x:v>
      </x:c>
      <x:c r="N527" s="127" t="n">
        <x:v>0.12857142857142856</x:v>
      </x:c>
      <x:c r="O527" s="129" t="n">
        <x:f>'RGS_Ground_Run'!Q631</x:f>
        <x:v>197.87337233693756</x:v>
      </x:c>
      <x:c r="P527" s="129" t="n">
        <x:f>'Edge_Run'!O631</x:f>
        <x:v>71.31996735206917</x:v>
      </x:c>
      <x:c r="Q527" s="129" t="n">
        <x:f>O527-P527</x:f>
        <x:v>126.5534049848684</x:v>
      </x:c>
      <x:c r="R527" s="129" t="n">
        <x:f>'RGS_Ground_Run'!U631</x:f>
        <x:v>173.2999673520692</x:v>
      </x:c>
      <x:c r="S527" s="129" t="n">
        <x:f>'Edge_Run'!S631</x:f>
        <x:v>63.63975239746378</x:v>
      </x:c>
      <x:c r="T527" s="129" t="n">
        <x:f>'RGS_Ground_Run'!S631</x:f>
        <x:v>0</x:v>
      </x:c>
      <x:c r="U527" s="129" t="n">
        <x:f>'Edge_Run'!R631</x:f>
        <x:v>0</x:v>
      </x:c>
      <x:c r="V527" s="120" t="n">
        <x:f>'RGS_Ground_Run'!W631</x:f>
        <x:v>1</x:v>
      </x:c>
      <x:c r="W527" s="120" t="n">
        <x:f>'Edge_Run'!U631</x:f>
        <x:v>1</x:v>
      </x:c>
      <x:c r="X527" s="120" t="n">
        <x:f>'RGS_Ground_Run'!X631</x:f>
        <x:v>0</x:v>
      </x:c>
      <x:c r="Y527" s="120" t="n">
        <x:f>'Edge_Run'!V631</x:f>
        <x:v>1</x:v>
      </x:c>
      <x:c r="Z527" s="120" t="n">
        <x:f>Y527-X527</x:f>
        <x:v>1</x:v>
      </x:c>
      <x:c r="AA527" s="120" t="n">
        <x:f>1-V527</x:f>
        <x:v>0</x:v>
      </x:c>
      <x:c r="AB527" s="120" t="n">
        <x:f>1-W527</x:f>
        <x:v>0</x:v>
      </x:c>
      <x:c r="AC527" s="120" t="n">
        <x:f>'RGS_Ground_Run'!O631</x:f>
        <x:v>0.5534049848684793</x:v>
      </x:c>
      <x:c r="AD527" s="120" t="n">
        <x:f>'Edge_Run'!D631</x:f>
        <x:v>1.660214954605438</x:v>
      </x:c>
      <x:c r="AE527" s="120" t="n">
        <x:f>'RGS_Ground_Run'!D631</x:f>
        <x:v>300</x:v>
      </x:c>
      <x:c r="AF527" s="120" t="n">
        <x:f>'Edge_Run'!H631</x:f>
        <x:v>75</x:v>
      </x:c>
    </x:row>
    <x:row r="528">
      <x:c r="A528" s="120" t="n">
        <x:v>6</x:v>
      </x:c>
      <x:c r="B528" s="120" t="n">
        <x:v>27</x:v>
      </x:c>
      <x:c r="C528" s="120" t="n">
        <x:v>527</x:v>
      </x:c>
      <x:c r="D528" s="120" t="n">
        <x:v>1611</x:v>
      </x:c>
      <x:c r="E528" s="120" t="n">
        <x:v>1610</x:v>
      </x:c>
      <x:c r="F528" s="120" t="n">
        <x:v>1</x:v>
      </x:c>
      <x:c r="G528" s="120" t="str">
        <x:v>Anomalous</x:v>
      </x:c>
      <x:c r="H528" s="120" t="str">
        <x:v>Priority</x:v>
      </x:c>
      <x:c r="I528" s="120" t="n">
        <x:v>1</x:v>
      </x:c>
      <x:c r="J528" s="120" t="str">
        <x:v>CADC0888</x:v>
      </x:c>
      <x:c r="K528" s="120" t="n">
        <x:v>5</x:v>
      </x:c>
      <x:c r="L528" s="120" t="n">
        <x:v>250</x:v>
      </x:c>
      <x:c r="M528" s="120" t="n">
        <x:v>51</x:v>
      </x:c>
      <x:c r="N528" s="127" t="n">
        <x:v>0.7285714285714285</x:v>
      </x:c>
      <x:c r="O528" s="129" t="n">
        <x:f>'RGS_Ground_Run'!Q632</x:f>
        <x:v>84.21197690953136</x:v>
      </x:c>
      <x:c r="P528" s="129" t="n">
        <x:f>'Edge_Run'!O632</x:f>
        <x:v>16.59758906496654</x:v>
      </x:c>
      <x:c r="Q528" s="129" t="n">
        <x:f>O528-P528</x:f>
        <x:v>67.61438784456482</x:v>
      </x:c>
      <x:c r="R528" s="129" t="n">
        <x:f>'RGS_Ground_Run'!U632</x:f>
        <x:v>56.66611388787578</x:v>
      </x:c>
      <x:c r="S528" s="129" t="n">
        <x:f>'Edge_Run'!S632</x:f>
        <x:v>0</x:v>
      </x:c>
      <x:c r="T528" s="129" t="n">
        <x:f>'RGS_Ground_Run'!S632</x:f>
        <x:v>0</x:v>
      </x:c>
      <x:c r="U528" s="129" t="n">
        <x:f>'Edge_Run'!R632</x:f>
        <x:v>0</x:v>
      </x:c>
      <x:c r="V528" s="120" t="n">
        <x:f>'RGS_Ground_Run'!W632</x:f>
        <x:v>1</x:v>
      </x:c>
      <x:c r="W528" s="120" t="n">
        <x:f>'Edge_Run'!U632</x:f>
        <x:v>1</x:v>
      </x:c>
      <x:c r="X528" s="120" t="n">
        <x:f>'RGS_Ground_Run'!X632</x:f>
        <x:v>1</x:v>
      </x:c>
      <x:c r="Y528" s="120" t="n">
        <x:f>'Edge_Run'!V632</x:f>
        <x:v>1</x:v>
      </x:c>
      <x:c r="Z528" s="120" t="n">
        <x:f>Y528-X528</x:f>
        <x:v>0</x:v>
      </x:c>
      <x:c r="AA528" s="120" t="n">
        <x:f>1-V528</x:f>
        <x:v>0</x:v>
      </x:c>
      <x:c r="AB528" s="120" t="n">
        <x:f>1-W528</x:f>
        <x:v>0</x:v>
      </x:c>
      <x:c r="AC528" s="120" t="n">
        <x:f>'RGS_Ground_Run'!O632</x:f>
        <x:v>3.52586302165554</x:v>
      </x:c>
      <x:c r="AD528" s="120" t="n">
        <x:f>'Edge_Run'!D632</x:f>
        <x:v>10.57758906496662</x:v>
      </x:c>
      <x:c r="AE528" s="120" t="n">
        <x:f>'RGS_Ground_Run'!D632</x:f>
        <x:v>300</x:v>
      </x:c>
      <x:c r="AF528" s="120" t="n">
        <x:f>'Edge_Run'!H632</x:f>
        <x:v>75</x:v>
      </x:c>
    </x:row>
    <x:row r="529">
      <x:c r="A529" s="120" t="n">
        <x:v>6</x:v>
      </x:c>
      <x:c r="B529" s="120" t="n">
        <x:v>28</x:v>
      </x:c>
      <x:c r="C529" s="120" t="n">
        <x:v>528</x:v>
      </x:c>
      <x:c r="D529" s="120" t="n">
        <x:v>233</x:v>
      </x:c>
      <x:c r="E529" s="120" t="n">
        <x:v>232</x:v>
      </x:c>
      <x:c r="F529" s="120" t="n">
        <x:v>0</x:v>
      </x:c>
      <x:c r="G529" s="120" t="str">
        <x:v>Normal</x:v>
      </x:c>
      <x:c r="H529" s="120" t="str">
        <x:v>Routine</x:v>
      </x:c>
      <x:c r="I529" s="120" t="n">
        <x:v>1</x:v>
      </x:c>
      <x:c r="J529" s="120" t="str">
        <x:v>CADC0892</x:v>
      </x:c>
      <x:c r="K529" s="120" t="n">
        <x:v>5</x:v>
      </x:c>
      <x:c r="L529" s="120" t="n">
        <x:v>292</x:v>
      </x:c>
      <x:c r="M529" s="120" t="n">
        <x:v>59</x:v>
      </x:c>
      <x:c r="N529" s="127" t="n">
        <x:v>0.8428571428571429</x:v>
      </x:c>
      <x:c r="O529" s="129" t="n">
        <x:f>'RGS_Ground_Run'!Q633</x:f>
        <x:v>36.36045527907868</x:v>
      </x:c>
      <x:c r="P529" s="129" t="n">
        <x:f>'Edge_Run'!O633</x:f>
        <x:v>43.041365837235844</x:v>
      </x:c>
      <x:c r="Q529" s="129" t="n">
        <x:f>O529-P529</x:f>
        <x:v>-6.680910558157166</x:v>
      </x:c>
      <x:c r="R529" s="129" t="n">
        <x:f>'RGS_Ground_Run'!U633</x:f>
        <x:v>0</x:v>
      </x:c>
      <x:c r="S529" s="129" t="n">
        <x:f>'Edge_Run'!S633</x:f>
        <x:v>0</x:v>
      </x:c>
      <x:c r="T529" s="129" t="n">
        <x:f>'RGS_Ground_Run'!S633</x:f>
        <x:v>0</x:v>
      </x:c>
      <x:c r="U529" s="129" t="n">
        <x:f>'Edge_Run'!R633</x:f>
        <x:v>0</x:v>
      </x:c>
      <x:c r="V529" s="120" t="n">
        <x:f>'RGS_Ground_Run'!W633</x:f>
        <x:v>1</x:v>
      </x:c>
      <x:c r="W529" s="120" t="n">
        <x:f>'Edge_Run'!U633</x:f>
        <x:v>1</x:v>
      </x:c>
      <x:c r="X529" s="120" t="n">
        <x:f>'RGS_Ground_Run'!X633</x:f>
        <x:v>1</x:v>
      </x:c>
      <x:c r="Y529" s="120" t="n">
        <x:f>'Edge_Run'!V633</x:f>
        <x:v>1</x:v>
      </x:c>
      <x:c r="Z529" s="120" t="n">
        <x:f>Y529-X529</x:f>
        <x:v>0</x:v>
      </x:c>
      <x:c r="AA529" s="120" t="n">
        <x:f>1-V529</x:f>
        <x:v>0</x:v>
      </x:c>
      <x:c r="AB529" s="120" t="n">
        <x:f>1-W529</x:f>
        <x:v>0</x:v>
      </x:c>
      <x:c r="AC529" s="120" t="n">
        <x:f>'RGS_Ground_Run'!O633</x:f>
        <x:v>12.340455279078634</x:v>
      </x:c>
      <x:c r="AD529" s="120" t="n">
        <x:f>'Edge_Run'!D633</x:f>
        <x:v>37.021365837235905</x:v>
      </x:c>
      <x:c r="AE529" s="120" t="n">
        <x:f>'RGS_Ground_Run'!D633</x:f>
        <x:v>300</x:v>
      </x:c>
      <x:c r="AF529" s="120" t="n">
        <x:f>'Edge_Run'!H633</x:f>
        <x:v>75</x:v>
      </x:c>
    </x:row>
    <x:row r="530">
      <x:c r="A530" s="120" t="n">
        <x:v>6</x:v>
      </x:c>
      <x:c r="B530" s="120" t="n">
        <x:v>29</x:v>
      </x:c>
      <x:c r="C530" s="120" t="n">
        <x:v>529</x:v>
      </x:c>
      <x:c r="D530" s="120" t="n">
        <x:v>1961</x:v>
      </x:c>
      <x:c r="E530" s="120" t="n">
        <x:v>1960</x:v>
      </x:c>
      <x:c r="F530" s="120" t="n">
        <x:v>0</x:v>
      </x:c>
      <x:c r="G530" s="120" t="str">
        <x:v>Normal</x:v>
      </x:c>
      <x:c r="H530" s="120" t="str">
        <x:v>Routine</x:v>
      </x:c>
      <x:c r="I530" s="120" t="n">
        <x:v>0</x:v>
      </x:c>
      <x:c r="J530" s="120" t="str">
        <x:v>CADC0872</x:v>
      </x:c>
      <x:c r="K530" s="120" t="n">
        <x:v>5</x:v>
      </x:c>
      <x:c r="L530" s="120" t="n">
        <x:v>271</x:v>
      </x:c>
      <x:c r="M530" s="120" t="n">
        <x:v>55</x:v>
      </x:c>
      <x:c r="N530" s="127" t="n">
        <x:v>0.7857142857142857</x:v>
      </x:c>
      <x:c r="O530" s="129" t="n">
        <x:f>'RGS_Ground_Run'!Q634</x:f>
        <x:v>26.815014605552506</x:v>
      </x:c>
      <x:c r="P530" s="129" t="n">
        <x:f>'Edge_Run'!O634</x:f>
        <x:v>14.405043816657326</x:v>
      </x:c>
      <x:c r="Q530" s="129" t="n">
        <x:f>O530-P530</x:f>
        <x:v>12.40997078889518</x:v>
      </x:c>
      <x:c r="R530" s="129" t="n">
        <x:f>'RGS_Ground_Run'!U634</x:f>
        <x:v>0</x:v>
      </x:c>
      <x:c r="S530" s="129" t="n">
        <x:f>'Edge_Run'!S634</x:f>
        <x:v>0</x:v>
      </x:c>
      <x:c r="T530" s="129" t="n">
        <x:f>'RGS_Ground_Run'!S634</x:f>
        <x:v>0</x:v>
      </x:c>
      <x:c r="U530" s="129" t="n">
        <x:f>'Edge_Run'!R634</x:f>
        <x:v>0</x:v>
      </x:c>
      <x:c r="V530" s="120" t="n">
        <x:f>'RGS_Ground_Run'!W634</x:f>
        <x:v>1</x:v>
      </x:c>
      <x:c r="W530" s="120" t="n">
        <x:f>'Edge_Run'!U634</x:f>
        <x:v>1</x:v>
      </x:c>
      <x:c r="X530" s="120" t="n">
        <x:f>'RGS_Ground_Run'!X634</x:f>
        <x:v>1</x:v>
      </x:c>
      <x:c r="Y530" s="120" t="n">
        <x:f>'Edge_Run'!V634</x:f>
        <x:v>1</x:v>
      </x:c>
      <x:c r="Z530" s="120" t="n">
        <x:f>Y530-X530</x:f>
        <x:v>0</x:v>
      </x:c>
      <x:c r="AA530" s="120" t="n">
        <x:f>1-V530</x:f>
        <x:v>0</x:v>
      </x:c>
      <x:c r="AB530" s="120" t="n">
        <x:f>1-W530</x:f>
        <x:v>0</x:v>
      </x:c>
      <x:c r="AC530" s="120" t="n">
        <x:f>'RGS_Ground_Run'!O634</x:f>
        <x:v>2.7950146055524683</x:v>
      </x:c>
      <x:c r="AD530" s="120" t="n">
        <x:f>'Edge_Run'!D634</x:f>
        <x:v>8.385043816657404</x:v>
      </x:c>
      <x:c r="AE530" s="120" t="n">
        <x:f>'RGS_Ground_Run'!D634</x:f>
        <x:v>300</x:v>
      </x:c>
      <x:c r="AF530" s="120" t="n">
        <x:f>'Edge_Run'!H634</x:f>
        <x:v>75</x:v>
      </x:c>
    </x:row>
    <x:row r="531">
      <x:c r="A531" s="120" t="n">
        <x:v>6</x:v>
      </x:c>
      <x:c r="B531" s="120" t="n">
        <x:v>30</x:v>
      </x:c>
      <x:c r="C531" s="120" t="n">
        <x:v>530</x:v>
      </x:c>
      <x:c r="D531" s="120" t="n">
        <x:v>1941</x:v>
      </x:c>
      <x:c r="E531" s="120" t="n">
        <x:v>1940</x:v>
      </x:c>
      <x:c r="F531" s="120" t="n">
        <x:v>0</x:v>
      </x:c>
      <x:c r="G531" s="120" t="str">
        <x:v>Normal</x:v>
      </x:c>
      <x:c r="H531" s="120" t="str">
        <x:v>Routine</x:v>
      </x:c>
      <x:c r="I531" s="120" t="n">
        <x:v>1</x:v>
      </x:c>
      <x:c r="J531" s="120" t="str">
        <x:v>CADC0872</x:v>
      </x:c>
      <x:c r="K531" s="120" t="n">
        <x:v>5</x:v>
      </x:c>
      <x:c r="L531" s="120" t="n">
        <x:v>505</x:v>
      </x:c>
      <x:c r="M531" s="120" t="n">
        <x:v>102</x:v>
      </x:c>
      <x:c r="N531" s="127" t="n">
        <x:v>1.457142857142857</x:v>
      </x:c>
      <x:c r="O531" s="129" t="n">
        <x:f>'RGS_Ground_Run'!Q635</x:f>
        <x:v>26.65229798000405</x:v>
      </x:c>
      <x:c r="P531" s="129" t="n">
        <x:f>'Edge_Run'!O635</x:f>
        <x:v>13.91689394001196</x:v>
      </x:c>
      <x:c r="Q531" s="129" t="n">
        <x:f>O531-P531</x:f>
        <x:v>12.73540403999209</x:v>
      </x:c>
      <x:c r="R531" s="129" t="n">
        <x:f>'RGS_Ground_Run'!U635</x:f>
        <x:v>0</x:v>
      </x:c>
      <x:c r="S531" s="129" t="n">
        <x:f>'Edge_Run'!S635</x:f>
        <x:v>0</x:v>
      </x:c>
      <x:c r="T531" s="129" t="n">
        <x:f>'RGS_Ground_Run'!S635</x:f>
        <x:v>0</x:v>
      </x:c>
      <x:c r="U531" s="129" t="n">
        <x:f>'Edge_Run'!R635</x:f>
        <x:v>0</x:v>
      </x:c>
      <x:c r="V531" s="120" t="n">
        <x:f>'RGS_Ground_Run'!W635</x:f>
        <x:v>1</x:v>
      </x:c>
      <x:c r="W531" s="120" t="n">
        <x:f>'Edge_Run'!U635</x:f>
        <x:v>1</x:v>
      </x:c>
      <x:c r="X531" s="120" t="n">
        <x:f>'RGS_Ground_Run'!X635</x:f>
        <x:v>1</x:v>
      </x:c>
      <x:c r="Y531" s="120" t="n">
        <x:f>'Edge_Run'!V635</x:f>
        <x:v>1</x:v>
      </x:c>
      <x:c r="Z531" s="120" t="n">
        <x:f>Y531-X531</x:f>
        <x:v>0</x:v>
      </x:c>
      <x:c r="AA531" s="120" t="n">
        <x:f>1-V531</x:f>
        <x:v>0</x:v>
      </x:c>
      <x:c r="AB531" s="120" t="n">
        <x:f>1-W531</x:f>
        <x:v>0</x:v>
      </x:c>
      <x:c r="AC531" s="120" t="n">
        <x:f>'RGS_Ground_Run'!O635</x:f>
        <x:v>2.632297980004014</x:v>
      </x:c>
      <x:c r="AD531" s="120" t="n">
        <x:f>'Edge_Run'!D635</x:f>
        <x:v>7.896893940012042</x:v>
      </x:c>
      <x:c r="AE531" s="120" t="n">
        <x:f>'RGS_Ground_Run'!D635</x:f>
        <x:v>300</x:v>
      </x:c>
      <x:c r="AF531" s="120" t="n">
        <x:f>'Edge_Run'!H635</x:f>
        <x:v>75</x:v>
      </x:c>
    </x:row>
    <x:row r="532">
      <x:c r="A532" s="120" t="n">
        <x:v>6</x:v>
      </x:c>
      <x:c r="B532" s="120" t="n">
        <x:v>31</x:v>
      </x:c>
      <x:c r="C532" s="120" t="n">
        <x:v>531</x:v>
      </x:c>
      <x:c r="D532" s="120" t="n">
        <x:v>1888</x:v>
      </x:c>
      <x:c r="E532" s="120" t="n">
        <x:v>1887</x:v>
      </x:c>
      <x:c r="F532" s="120" t="n">
        <x:v>0</x:v>
      </x:c>
      <x:c r="G532" s="120" t="str">
        <x:v>Normal</x:v>
      </x:c>
      <x:c r="H532" s="120" t="str">
        <x:v>Routine</x:v>
      </x:c>
      <x:c r="I532" s="120" t="n">
        <x:v>1</x:v>
      </x:c>
      <x:c r="J532" s="120" t="str">
        <x:v>CADC0872</x:v>
      </x:c>
      <x:c r="K532" s="120" t="n">
        <x:v>5</x:v>
      </x:c>
      <x:c r="L532" s="120" t="n">
        <x:v>100</x:v>
      </x:c>
      <x:c r="M532" s="120" t="n">
        <x:v>21</x:v>
      </x:c>
      <x:c r="N532" s="127" t="n">
        <x:v>0.3</x:v>
      </x:c>
      <x:c r="O532" s="129" t="n">
        <x:f>'RGS_Ground_Run'!Q636</x:f>
        <x:v>40.347925184125415</x:v>
      </x:c>
      <x:c r="P532" s="129" t="n">
        <x:f>'Edge_Run'!O636</x:f>
        <x:v>15.265109409209117</x:v>
      </x:c>
      <x:c r="Q532" s="129" t="n">
        <x:f>O532-P532</x:f>
        <x:v>25.0828157749163</x:v>
      </x:c>
      <x:c r="R532" s="129" t="n">
        <x:f>'RGS_Ground_Run'!U636</x:f>
        <x:v>13.246222047722313</x:v>
      </x:c>
      <x:c r="S532" s="129" t="n">
        <x:f>'Edge_Run'!S636</x:f>
        <x:v>0</x:v>
      </x:c>
      <x:c r="T532" s="129" t="n">
        <x:f>'RGS_Ground_Run'!S636</x:f>
        <x:v>0</x:v>
      </x:c>
      <x:c r="U532" s="129" t="n">
        <x:f>'Edge_Run'!R636</x:f>
        <x:v>0</x:v>
      </x:c>
      <x:c r="V532" s="120" t="n">
        <x:f>'RGS_Ground_Run'!W636</x:f>
        <x:v>1</x:v>
      </x:c>
      <x:c r="W532" s="120" t="n">
        <x:f>'Edge_Run'!U636</x:f>
        <x:v>1</x:v>
      </x:c>
      <x:c r="X532" s="120" t="n">
        <x:f>'RGS_Ground_Run'!X636</x:f>
        <x:v>1</x:v>
      </x:c>
      <x:c r="Y532" s="120" t="n">
        <x:f>'Edge_Run'!V636</x:f>
        <x:v>1</x:v>
      </x:c>
      <x:c r="Z532" s="120" t="n">
        <x:f>Y532-X532</x:f>
        <x:v>0</x:v>
      </x:c>
      <x:c r="AA532" s="120" t="n">
        <x:f>1-V532</x:f>
        <x:v>0</x:v>
      </x:c>
      <x:c r="AB532" s="120" t="n">
        <x:f>1-W532</x:f>
        <x:v>0</x:v>
      </x:c>
      <x:c r="AC532" s="120" t="n">
        <x:f>'RGS_Ground_Run'!O636</x:f>
        <x:v>3.0817031364030636</x:v>
      </x:c>
      <x:c r="AD532" s="120" t="n">
        <x:f>'Edge_Run'!D636</x:f>
        <x:v>9.24510940920919</x:v>
      </x:c>
      <x:c r="AE532" s="120" t="n">
        <x:f>'RGS_Ground_Run'!D636</x:f>
        <x:v>300</x:v>
      </x:c>
      <x:c r="AF532" s="120" t="n">
        <x:f>'Edge_Run'!H636</x:f>
        <x:v>75</x:v>
      </x:c>
    </x:row>
    <x:row r="533">
      <x:c r="A533" s="120" t="n">
        <x:v>6</x:v>
      </x:c>
      <x:c r="B533" s="120" t="n">
        <x:v>32</x:v>
      </x:c>
      <x:c r="C533" s="120" t="n">
        <x:v>532</x:v>
      </x:c>
      <x:c r="D533" s="120" t="n">
        <x:v>1209</x:v>
      </x:c>
      <x:c r="E533" s="120" t="n">
        <x:v>1208</x:v>
      </x:c>
      <x:c r="F533" s="120" t="n">
        <x:v>0</x:v>
      </x:c>
      <x:c r="G533" s="120" t="str">
        <x:v>Normal</x:v>
      </x:c>
      <x:c r="H533" s="120" t="str">
        <x:v>Routine</x:v>
      </x:c>
      <x:c r="I533" s="120" t="n">
        <x:v>1</x:v>
      </x:c>
      <x:c r="J533" s="120" t="str">
        <x:v>CADC0873</x:v>
      </x:c>
      <x:c r="K533" s="120" t="n">
        <x:v>5</x:v>
      </x:c>
      <x:c r="L533" s="120" t="n">
        <x:v>220</x:v>
      </x:c>
      <x:c r="M533" s="120" t="n">
        <x:v>45</x:v>
      </x:c>
      <x:c r="N533" s="127" t="n">
        <x:v>0.6428571428571429</x:v>
      </x:c>
      <x:c r="O533" s="129" t="n">
        <x:f>'RGS_Ground_Run'!Q637</x:f>
        <x:v>26.426271318400723</x:v>
      </x:c>
      <x:c r="P533" s="129" t="n">
        <x:f>'Edge_Run'!O637</x:f>
        <x:v>13.238813955202204</x:v>
      </x:c>
      <x:c r="Q533" s="129" t="n">
        <x:f>O533-P533</x:f>
        <x:v>13.187457363198519</x:v>
      </x:c>
      <x:c r="R533" s="129" t="n">
        <x:f>'RGS_Ground_Run'!U637</x:f>
        <x:v>0</x:v>
      </x:c>
      <x:c r="S533" s="129" t="n">
        <x:f>'Edge_Run'!S637</x:f>
        <x:v>0</x:v>
      </x:c>
      <x:c r="T533" s="129" t="n">
        <x:f>'RGS_Ground_Run'!S637</x:f>
        <x:v>0</x:v>
      </x:c>
      <x:c r="U533" s="129" t="n">
        <x:f>'Edge_Run'!R637</x:f>
        <x:v>0</x:v>
      </x:c>
      <x:c r="V533" s="120" t="n">
        <x:f>'RGS_Ground_Run'!W637</x:f>
        <x:v>1</x:v>
      </x:c>
      <x:c r="W533" s="120" t="n">
        <x:f>'Edge_Run'!U637</x:f>
        <x:v>1</x:v>
      </x:c>
      <x:c r="X533" s="120" t="n">
        <x:f>'RGS_Ground_Run'!X637</x:f>
        <x:v>1</x:v>
      </x:c>
      <x:c r="Y533" s="120" t="n">
        <x:f>'Edge_Run'!V637</x:f>
        <x:v>1</x:v>
      </x:c>
      <x:c r="Z533" s="120" t="n">
        <x:f>Y533-X533</x:f>
        <x:v>0</x:v>
      </x:c>
      <x:c r="AA533" s="120" t="n">
        <x:f>1-V533</x:f>
        <x:v>0</x:v>
      </x:c>
      <x:c r="AB533" s="120" t="n">
        <x:f>1-W533</x:f>
        <x:v>0</x:v>
      </x:c>
      <x:c r="AC533" s="120" t="n">
        <x:f>'RGS_Ground_Run'!O637</x:f>
        <x:v>2.406271318400716</x:v>
      </x:c>
      <x:c r="AD533" s="120" t="n">
        <x:f>'Edge_Run'!D637</x:f>
        <x:v>7.2188139552021475</x:v>
      </x:c>
      <x:c r="AE533" s="120" t="n">
        <x:f>'RGS_Ground_Run'!D637</x:f>
        <x:v>300</x:v>
      </x:c>
      <x:c r="AF533" s="120" t="n">
        <x:f>'Edge_Run'!H637</x:f>
        <x:v>75</x:v>
      </x:c>
    </x:row>
    <x:row r="534">
      <x:c r="A534" s="120" t="n">
        <x:v>6</x:v>
      </x:c>
      <x:c r="B534" s="120" t="n">
        <x:v>33</x:v>
      </x:c>
      <x:c r="C534" s="120" t="n">
        <x:v>533</x:v>
      </x:c>
      <x:c r="D534" s="120" t="n">
        <x:v>1696</x:v>
      </x:c>
      <x:c r="E534" s="120" t="n">
        <x:v>1695</x:v>
      </x:c>
      <x:c r="F534" s="120" t="n">
        <x:v>0</x:v>
      </x:c>
      <x:c r="G534" s="120" t="str">
        <x:v>Normal</x:v>
      </x:c>
      <x:c r="H534" s="120" t="str">
        <x:v>Routine</x:v>
      </x:c>
      <x:c r="I534" s="120" t="n">
        <x:v>1</x:v>
      </x:c>
      <x:c r="J534" s="120" t="str">
        <x:v>CADC0888</x:v>
      </x:c>
      <x:c r="K534" s="120" t="n">
        <x:v>5</x:v>
      </x:c>
      <x:c r="L534" s="120" t="n">
        <x:v>370</x:v>
      </x:c>
      <x:c r="M534" s="120" t="n">
        <x:v>75</x:v>
      </x:c>
      <x:c r="N534" s="127" t="n">
        <x:v>1.0714285714285714</x:v>
      </x:c>
      <x:c r="O534" s="129" t="n">
        <x:f>'RGS_Ground_Run'!Q638</x:f>
        <x:v>30.057563946780874</x:v>
      </x:c>
      <x:c r="P534" s="129" t="n">
        <x:f>'Edge_Run'!O638</x:f>
        <x:v>16.23078918542228</x:v>
      </x:c>
      <x:c r="Q534" s="129" t="n">
        <x:f>O534-P534</x:f>
        <x:v>13.826774761358593</x:v>
      </x:c>
      <x:c r="R534" s="129" t="n">
        <x:f>'RGS_Ground_Run'!U638</x:f>
        <x:v>2.6339675516401257</x:v>
      </x:c>
      <x:c r="S534" s="129" t="n">
        <x:f>'Edge_Run'!S638</x:f>
        <x:v>0</x:v>
      </x:c>
      <x:c r="T534" s="129" t="n">
        <x:f>'RGS_Ground_Run'!S638</x:f>
        <x:v>0</x:v>
      </x:c>
      <x:c r="U534" s="129" t="n">
        <x:f>'Edge_Run'!R638</x:f>
        <x:v>0</x:v>
      </x:c>
      <x:c r="V534" s="120" t="n">
        <x:f>'RGS_Ground_Run'!W638</x:f>
        <x:v>1</x:v>
      </x:c>
      <x:c r="W534" s="120" t="n">
        <x:f>'Edge_Run'!U638</x:f>
        <x:v>1</x:v>
      </x:c>
      <x:c r="X534" s="120" t="n">
        <x:f>'RGS_Ground_Run'!X638</x:f>
        <x:v>1</x:v>
      </x:c>
      <x:c r="Y534" s="120" t="n">
        <x:f>'Edge_Run'!V638</x:f>
        <x:v>1</x:v>
      </x:c>
      <x:c r="Z534" s="120" t="n">
        <x:f>Y534-X534</x:f>
        <x:v>0</x:v>
      </x:c>
      <x:c r="AA534" s="120" t="n">
        <x:f>1-V534</x:f>
        <x:v>0</x:v>
      </x:c>
      <x:c r="AB534" s="120" t="n">
        <x:f>1-W534</x:f>
        <x:v>0</x:v>
      </x:c>
      <x:c r="AC534" s="120" t="n">
        <x:f>'RGS_Ground_Run'!O638</x:f>
        <x:v>3.403596395140767</x:v>
      </x:c>
      <x:c r="AD534" s="120" t="n">
        <x:f>'Edge_Run'!D638</x:f>
        <x:v>10.210789185422302</x:v>
      </x:c>
      <x:c r="AE534" s="120" t="n">
        <x:f>'RGS_Ground_Run'!D638</x:f>
        <x:v>300</x:v>
      </x:c>
      <x:c r="AF534" s="120" t="n">
        <x:f>'Edge_Run'!H638</x:f>
        <x:v>75</x:v>
      </x:c>
    </x:row>
    <x:row r="535">
      <x:c r="A535" s="120" t="n">
        <x:v>6</x:v>
      </x:c>
      <x:c r="B535" s="120" t="n">
        <x:v>34</x:v>
      </x:c>
      <x:c r="C535" s="120" t="n">
        <x:v>534</x:v>
      </x:c>
      <x:c r="D535" s="120" t="n">
        <x:v>1853</x:v>
      </x:c>
      <x:c r="E535" s="120" t="n">
        <x:v>1852</x:v>
      </x:c>
      <x:c r="F535" s="120" t="n">
        <x:v>0</x:v>
      </x:c>
      <x:c r="G535" s="120" t="str">
        <x:v>Normal</x:v>
      </x:c>
      <x:c r="H535" s="120" t="str">
        <x:v>Routine</x:v>
      </x:c>
      <x:c r="I535" s="120" t="n">
        <x:v>1</x:v>
      </x:c>
      <x:c r="J535" s="120" t="str">
        <x:v>CADC0872</x:v>
      </x:c>
      <x:c r="K535" s="120" t="n">
        <x:v>5</x:v>
      </x:c>
      <x:c r="L535" s="120" t="n">
        <x:v>80</x:v>
      </x:c>
      <x:c r="M535" s="120" t="n">
        <x:v>17</x:v>
      </x:c>
      <x:c r="N535" s="127" t="n">
        <x:v>0.24285714285714285</x:v>
      </x:c>
      <x:c r="O535" s="129" t="n">
        <x:f>'RGS_Ground_Run'!Q639</x:f>
        <x:v>41.26580073938612</x:v>
      </x:c>
      <x:c r="P535" s="129" t="n">
        <x:f>'Edge_Run'!O639</x:f>
        <x:v>32.84681779804305</x:v>
      </x:c>
      <x:c r="Q535" s="129" t="n">
        <x:f>O535-P535</x:f>
        <x:v>8.418982941343074</x:v>
      </x:c>
      <x:c r="R535" s="129" t="n">
        <x:f>'RGS_Ground_Run'!U639</x:f>
        <x:v>8.303528140038452</x:v>
      </x:c>
      <x:c r="S535" s="129" t="n">
        <x:f>'Edge_Run'!S639</x:f>
        <x:v>0</x:v>
      </x:c>
      <x:c r="T535" s="129" t="n">
        <x:f>'RGS_Ground_Run'!S639</x:f>
        <x:v>0</x:v>
      </x:c>
      <x:c r="U535" s="129" t="n">
        <x:f>'Edge_Run'!R639</x:f>
        <x:v>0</x:v>
      </x:c>
      <x:c r="V535" s="120" t="n">
        <x:f>'RGS_Ground_Run'!W639</x:f>
        <x:v>1</x:v>
      </x:c>
      <x:c r="W535" s="120" t="n">
        <x:f>'Edge_Run'!U639</x:f>
        <x:v>1</x:v>
      </x:c>
      <x:c r="X535" s="120" t="n">
        <x:f>'RGS_Ground_Run'!X639</x:f>
        <x:v>1</x:v>
      </x:c>
      <x:c r="Y535" s="120" t="n">
        <x:f>'Edge_Run'!V639</x:f>
        <x:v>1</x:v>
      </x:c>
      <x:c r="Z535" s="120" t="n">
        <x:f>Y535-X535</x:f>
        <x:v>0</x:v>
      </x:c>
      <x:c r="AA535" s="120" t="n">
        <x:f>1-V535</x:f>
        <x:v>0</x:v>
      </x:c>
      <x:c r="AB535" s="120" t="n">
        <x:f>1-W535</x:f>
        <x:v>0</x:v>
      </x:c>
      <x:c r="AC535" s="120" t="n">
        <x:f>'RGS_Ground_Run'!O639</x:f>
        <x:v>8.942272599347719</x:v>
      </x:c>
      <x:c r="AD535" s="120" t="n">
        <x:f>'Edge_Run'!D639</x:f>
        <x:v>26.82681779804316</x:v>
      </x:c>
      <x:c r="AE535" s="120" t="n">
        <x:f>'RGS_Ground_Run'!D639</x:f>
        <x:v>300</x:v>
      </x:c>
      <x:c r="AF535" s="120" t="n">
        <x:f>'Edge_Run'!H639</x:f>
        <x:v>75</x:v>
      </x:c>
    </x:row>
    <x:row r="536">
      <x:c r="A536" s="120" t="n">
        <x:v>6</x:v>
      </x:c>
      <x:c r="B536" s="120" t="n">
        <x:v>35</x:v>
      </x:c>
      <x:c r="C536" s="120" t="n">
        <x:v>535</x:v>
      </x:c>
      <x:c r="D536" s="120" t="n">
        <x:v>1760</x:v>
      </x:c>
      <x:c r="E536" s="120" t="n">
        <x:v>1759</x:v>
      </x:c>
      <x:c r="F536" s="120" t="n">
        <x:v>0</x:v>
      </x:c>
      <x:c r="G536" s="120" t="str">
        <x:v>Normal</x:v>
      </x:c>
      <x:c r="H536" s="120" t="str">
        <x:v>Routine</x:v>
      </x:c>
      <x:c r="I536" s="120" t="n">
        <x:v>0</x:v>
      </x:c>
      <x:c r="J536" s="120" t="str">
        <x:v>CADC0894</x:v>
      </x:c>
      <x:c r="K536" s="120" t="n">
        <x:v>1</x:v>
      </x:c>
      <x:c r="L536" s="120" t="n">
        <x:v>361</x:v>
      </x:c>
      <x:c r="M536" s="120" t="n">
        <x:v>362</x:v>
      </x:c>
      <x:c r="N536" s="127" t="n">
        <x:v>5.171428571428572</x:v>
      </x:c>
      <x:c r="O536" s="129" t="n">
        <x:f>'RGS_Ground_Run'!Q640</x:f>
        <x:v>30.551643570689976</x:v>
      </x:c>
      <x:c r="P536" s="129" t="n">
        <x:f>'Edge_Run'!O640</x:f>
        <x:v>25.614930712069963</x:v>
      </x:c>
      <x:c r="Q536" s="129" t="n">
        <x:f>O536-P536</x:f>
        <x:v>4.936712858620012</x:v>
      </x:c>
      <x:c r="R536" s="129" t="n">
        <x:f>'RGS_Ground_Run'!U640</x:f>
        <x:v>0</x:v>
      </x:c>
      <x:c r="S536" s="129" t="n">
        <x:f>'Edge_Run'!S640</x:f>
        <x:v>0</x:v>
      </x:c>
      <x:c r="T536" s="129" t="n">
        <x:f>'RGS_Ground_Run'!S640</x:f>
        <x:v>0</x:v>
      </x:c>
      <x:c r="U536" s="129" t="n">
        <x:f>'Edge_Run'!R640</x:f>
        <x:v>0</x:v>
      </x:c>
      <x:c r="V536" s="120" t="n">
        <x:f>'RGS_Ground_Run'!W640</x:f>
        <x:v>1</x:v>
      </x:c>
      <x:c r="W536" s="120" t="n">
        <x:f>'Edge_Run'!U640</x:f>
        <x:v>1</x:v>
      </x:c>
      <x:c r="X536" s="120" t="n">
        <x:f>'RGS_Ground_Run'!X640</x:f>
        <x:v>1</x:v>
      </x:c>
      <x:c r="Y536" s="120" t="n">
        <x:f>'Edge_Run'!V640</x:f>
        <x:v>1</x:v>
      </x:c>
      <x:c r="Z536" s="120" t="n">
        <x:f>Y536-X536</x:f>
        <x:v>0</x:v>
      </x:c>
      <x:c r="AA536" s="120" t="n">
        <x:f>1-V536</x:f>
        <x:v>0</x:v>
      </x:c>
      <x:c r="AB536" s="120" t="n">
        <x:f>1-W536</x:f>
        <x:v>0</x:v>
      </x:c>
      <x:c r="AC536" s="120" t="n">
        <x:f>'RGS_Ground_Run'!O640</x:f>
        <x:v>6.531643570690005</x:v>
      </x:c>
      <x:c r="AD536" s="120" t="n">
        <x:f>'Edge_Run'!D640</x:f>
        <x:v>19.594930712070017</x:v>
      </x:c>
      <x:c r="AE536" s="120" t="n">
        <x:f>'RGS_Ground_Run'!D640</x:f>
        <x:v>300</x:v>
      </x:c>
      <x:c r="AF536" s="120" t="n">
        <x:f>'Edge_Run'!H640</x:f>
        <x:v>75</x:v>
      </x:c>
    </x:row>
    <x:row r="537">
      <x:c r="A537" s="120" t="n">
        <x:v>6</x:v>
      </x:c>
      <x:c r="B537" s="120" t="n">
        <x:v>36</x:v>
      </x:c>
      <x:c r="C537" s="120" t="n">
        <x:v>536</x:v>
      </x:c>
      <x:c r="D537" s="120" t="n">
        <x:v>1385</x:v>
      </x:c>
      <x:c r="E537" s="120" t="n">
        <x:v>1384</x:v>
      </x:c>
      <x:c r="F537" s="120" t="n">
        <x:v>0</x:v>
      </x:c>
      <x:c r="G537" s="120" t="str">
        <x:v>Normal</x:v>
      </x:c>
      <x:c r="H537" s="120" t="str">
        <x:v>Routine</x:v>
      </x:c>
      <x:c r="I537" s="120" t="n">
        <x:v>0</x:v>
      </x:c>
      <x:c r="J537" s="120" t="str">
        <x:v>CADC0873</x:v>
      </x:c>
      <x:c r="K537" s="120" t="n">
        <x:v>5</x:v>
      </x:c>
      <x:c r="L537" s="120" t="n">
        <x:v>105</x:v>
      </x:c>
      <x:c r="M537" s="120" t="n">
        <x:v>22</x:v>
      </x:c>
      <x:c r="N537" s="127" t="n">
        <x:v>0.3142857142857143</x:v>
      </x:c>
      <x:c r="O537" s="129" t="n">
        <x:f>'RGS_Ground_Run'!Q641</x:f>
        <x:v>27.521032882167447</x:v>
      </x:c>
      <x:c r="P537" s="129" t="n">
        <x:f>'Edge_Run'!O641</x:f>
        <x:v>16.52309864650215</x:v>
      </x:c>
      <x:c r="Q537" s="129" t="n">
        <x:f>O537-P537</x:f>
        <x:v>10.997934235665298</x:v>
      </x:c>
      <x:c r="R537" s="129" t="n">
        <x:f>'RGS_Ground_Run'!U641</x:f>
        <x:v>0</x:v>
      </x:c>
      <x:c r="S537" s="129" t="n">
        <x:f>'Edge_Run'!S641</x:f>
        <x:v>0</x:v>
      </x:c>
      <x:c r="T537" s="129" t="n">
        <x:f>'RGS_Ground_Run'!S641</x:f>
        <x:v>0</x:v>
      </x:c>
      <x:c r="U537" s="129" t="n">
        <x:f>'Edge_Run'!R641</x:f>
        <x:v>0</x:v>
      </x:c>
      <x:c r="V537" s="120" t="n">
        <x:f>'RGS_Ground_Run'!W641</x:f>
        <x:v>1</x:v>
      </x:c>
      <x:c r="W537" s="120" t="n">
        <x:f>'Edge_Run'!U641</x:f>
        <x:v>1</x:v>
      </x:c>
      <x:c r="X537" s="120" t="n">
        <x:f>'RGS_Ground_Run'!X641</x:f>
        <x:v>1</x:v>
      </x:c>
      <x:c r="Y537" s="120" t="n">
        <x:f>'Edge_Run'!V641</x:f>
        <x:v>1</x:v>
      </x:c>
      <x:c r="Z537" s="120" t="n">
        <x:f>Y537-X537</x:f>
        <x:v>0</x:v>
      </x:c>
      <x:c r="AA537" s="120" t="n">
        <x:f>1-V537</x:f>
        <x:v>0</x:v>
      </x:c>
      <x:c r="AB537" s="120" t="n">
        <x:f>1-W537</x:f>
        <x:v>0</x:v>
      </x:c>
      <x:c r="AC537" s="120" t="n">
        <x:f>'RGS_Ground_Run'!O641</x:f>
        <x:v>3.5010328821674075</x:v>
      </x:c>
      <x:c r="AD537" s="120" t="n">
        <x:f>'Edge_Run'!D641</x:f>
        <x:v>10.503098646502222</x:v>
      </x:c>
      <x:c r="AE537" s="120" t="n">
        <x:f>'RGS_Ground_Run'!D641</x:f>
        <x:v>300</x:v>
      </x:c>
      <x:c r="AF537" s="120" t="n">
        <x:f>'Edge_Run'!H641</x:f>
        <x:v>75</x:v>
      </x:c>
    </x:row>
    <x:row r="538">
      <x:c r="A538" s="120" t="n">
        <x:v>6</x:v>
      </x:c>
      <x:c r="B538" s="120" t="n">
        <x:v>37</x:v>
      </x:c>
      <x:c r="C538" s="120" t="n">
        <x:v>537</x:v>
      </x:c>
      <x:c r="D538" s="120" t="n">
        <x:v>1019</x:v>
      </x:c>
      <x:c r="E538" s="120" t="n">
        <x:v>1018</x:v>
      </x:c>
      <x:c r="F538" s="120" t="n">
        <x:v>0</x:v>
      </x:c>
      <x:c r="G538" s="120" t="str">
        <x:v>Normal</x:v>
      </x:c>
      <x:c r="H538" s="120" t="str">
        <x:v>Routine</x:v>
      </x:c>
      <x:c r="I538" s="120" t="n">
        <x:v>1</x:v>
      </x:c>
      <x:c r="J538" s="120" t="str">
        <x:v>CADC0873</x:v>
      </x:c>
      <x:c r="K538" s="120" t="n">
        <x:v>5</x:v>
      </x:c>
      <x:c r="L538" s="120" t="n">
        <x:v>545</x:v>
      </x:c>
      <x:c r="M538" s="120" t="n">
        <x:v>110</x:v>
      </x:c>
      <x:c r="N538" s="127" t="n">
        <x:v>1.5714285714285714</x:v>
      </x:c>
      <x:c r="O538" s="129" t="n">
        <x:f>'RGS_Ground_Run'!Q642</x:f>
        <x:v>34.895861504629465</x:v>
      </x:c>
      <x:c r="P538" s="129" t="n">
        <x:f>'Edge_Run'!O642</x:f>
        <x:v>17.28692942979478</x:v>
      </x:c>
      <x:c r="Q538" s="129" t="n">
        <x:f>O538-P538</x:f>
        <x:v>17.608932074834684</x:v>
      </x:c>
      <x:c r="R538" s="129" t="n">
        <x:f>'RGS_Ground_Run'!U642</x:f>
        <x:v>7.12021836136455</x:v>
      </x:c>
      <x:c r="S538" s="129" t="n">
        <x:f>'Edge_Run'!S642</x:f>
        <x:v>0</x:v>
      </x:c>
      <x:c r="T538" s="129" t="n">
        <x:f>'RGS_Ground_Run'!S642</x:f>
        <x:v>0</x:v>
      </x:c>
      <x:c r="U538" s="129" t="n">
        <x:f>'Edge_Run'!R642</x:f>
        <x:v>0</x:v>
      </x:c>
      <x:c r="V538" s="120" t="n">
        <x:f>'RGS_Ground_Run'!W642</x:f>
        <x:v>1</x:v>
      </x:c>
      <x:c r="W538" s="120" t="n">
        <x:f>'Edge_Run'!U642</x:f>
        <x:v>1</x:v>
      </x:c>
      <x:c r="X538" s="120" t="n">
        <x:f>'RGS_Ground_Run'!X642</x:f>
        <x:v>1</x:v>
      </x:c>
      <x:c r="Y538" s="120" t="n">
        <x:f>'Edge_Run'!V642</x:f>
        <x:v>1</x:v>
      </x:c>
      <x:c r="Z538" s="120" t="n">
        <x:f>Y538-X538</x:f>
        <x:v>0</x:v>
      </x:c>
      <x:c r="AA538" s="120" t="n">
        <x:f>1-V538</x:f>
        <x:v>0</x:v>
      </x:c>
      <x:c r="AB538" s="120" t="n">
        <x:f>1-W538</x:f>
        <x:v>0</x:v>
      </x:c>
      <x:c r="AC538" s="120" t="n">
        <x:f>'RGS_Ground_Run'!O642</x:f>
        <x:v>3.7556431432649457</x:v>
      </x:c>
      <x:c r="AD538" s="120" t="n">
        <x:f>'Edge_Run'!D642</x:f>
        <x:v>11.266929429794837</x:v>
      </x:c>
      <x:c r="AE538" s="120" t="n">
        <x:f>'RGS_Ground_Run'!D642</x:f>
        <x:v>300</x:v>
      </x:c>
      <x:c r="AF538" s="120" t="n">
        <x:f>'Edge_Run'!H642</x:f>
        <x:v>75</x:v>
      </x:c>
    </x:row>
    <x:row r="539">
      <x:c r="A539" s="120" t="n">
        <x:v>6</x:v>
      </x:c>
      <x:c r="B539" s="120" t="n">
        <x:v>38</x:v>
      </x:c>
      <x:c r="C539" s="120" t="n">
        <x:v>538</x:v>
      </x:c>
      <x:c r="D539" s="120" t="n">
        <x:v>2034</x:v>
      </x:c>
      <x:c r="E539" s="120" t="n">
        <x:v>2033</x:v>
      </x:c>
      <x:c r="F539" s="120" t="n">
        <x:v>0</x:v>
      </x:c>
      <x:c r="G539" s="120" t="str">
        <x:v>Normal</x:v>
      </x:c>
      <x:c r="H539" s="120" t="str">
        <x:v>Routine</x:v>
      </x:c>
      <x:c r="I539" s="120" t="n">
        <x:v>1</x:v>
      </x:c>
      <x:c r="J539" s="120" t="str">
        <x:v>CADC0872</x:v>
      </x:c>
      <x:c r="K539" s="120" t="n">
        <x:v>5</x:v>
      </x:c>
      <x:c r="L539" s="120" t="n">
        <x:v>215</x:v>
      </x:c>
      <x:c r="M539" s="120" t="n">
        <x:v>44</x:v>
      </x:c>
      <x:c r="N539" s="127" t="n">
        <x:v>0.6285714285714286</x:v>
      </x:c>
      <x:c r="O539" s="129" t="n">
        <x:f>'RGS_Ground_Run'!Q643</x:f>
        <x:v>146.2670907961367</x:v>
      </x:c>
      <x:c r="P539" s="129" t="n">
        <x:f>'Edge_Run'!O643</x:f>
        <x:v>124.95509828575837</x:v>
      </x:c>
      <x:c r="Q539" s="129" t="n">
        <x:f>O539-P539</x:f>
        <x:v>21.31199251037833</x:v>
      </x:c>
      <x:c r="R539" s="129" t="n">
        <x:f>'RGS_Ground_Run'!U643</x:f>
        <x:v>118.93509828575839</x:v>
      </x:c>
      <x:c r="S539" s="129" t="n">
        <x:f>'Edge_Run'!S643</x:f>
        <x:v>108.99912075462316</x:v>
      </x:c>
      <x:c r="T539" s="129" t="n">
        <x:f>'RGS_Ground_Run'!S643</x:f>
        <x:v>118.93509828575839</x:v>
      </x:c>
      <x:c r="U539" s="129" t="n">
        <x:f>'Edge_Run'!R643</x:f>
        <x:v>108.99912075462316</x:v>
      </x:c>
      <x:c r="V539" s="120" t="n">
        <x:f>'RGS_Ground_Run'!W643</x:f>
        <x:v>1</x:v>
      </x:c>
      <x:c r="W539" s="120" t="n">
        <x:f>'Edge_Run'!U643</x:f>
        <x:v>1</x:v>
      </x:c>
      <x:c r="X539" s="120" t="n">
        <x:f>'RGS_Ground_Run'!X643</x:f>
        <x:v>0</x:v>
      </x:c>
      <x:c r="Y539" s="120" t="n">
        <x:f>'Edge_Run'!V643</x:f>
        <x:v>0</x:v>
      </x:c>
      <x:c r="Z539" s="120" t="n">
        <x:f>Y539-X539</x:f>
        <x:v>0</x:v>
      </x:c>
      <x:c r="AA539" s="120" t="n">
        <x:f>1-V539</x:f>
        <x:v>0</x:v>
      </x:c>
      <x:c r="AB539" s="120" t="n">
        <x:f>1-W539</x:f>
        <x:v>0</x:v>
      </x:c>
      <x:c r="AC539" s="120" t="n">
        <x:f>'RGS_Ground_Run'!O643</x:f>
        <x:v>3.311992510378357</x:v>
      </x:c>
      <x:c r="AD539" s="120" t="n">
        <x:f>'Edge_Run'!D643</x:f>
        <x:v>9.935977531135071</x:v>
      </x:c>
      <x:c r="AE539" s="120" t="n">
        <x:f>'RGS_Ground_Run'!D643</x:f>
        <x:v>300</x:v>
      </x:c>
      <x:c r="AF539" s="120" t="n">
        <x:f>'Edge_Run'!H643</x:f>
        <x:v>75</x:v>
      </x:c>
    </x:row>
    <x:row r="540">
      <x:c r="A540" s="120" t="n">
        <x:v>6</x:v>
      </x:c>
      <x:c r="B540" s="120" t="n">
        <x:v>39</x:v>
      </x:c>
      <x:c r="C540" s="120" t="n">
        <x:v>539</x:v>
      </x:c>
      <x:c r="D540" s="120" t="n">
        <x:v>1243</x:v>
      </x:c>
      <x:c r="E540" s="120" t="n">
        <x:v>1242</x:v>
      </x:c>
      <x:c r="F540" s="120" t="n">
        <x:v>0</x:v>
      </x:c>
      <x:c r="G540" s="120" t="str">
        <x:v>Normal</x:v>
      </x:c>
      <x:c r="H540" s="120" t="str">
        <x:v>Routine</x:v>
      </x:c>
      <x:c r="I540" s="120" t="n">
        <x:v>0</x:v>
      </x:c>
      <x:c r="J540" s="120" t="str">
        <x:v>CADC0873</x:v>
      </x:c>
      <x:c r="K540" s="120" t="n">
        <x:v>5</x:v>
      </x:c>
      <x:c r="L540" s="120" t="n">
        <x:v>215</x:v>
      </x:c>
      <x:c r="M540" s="120" t="n">
        <x:v>44</x:v>
      </x:c>
      <x:c r="N540" s="127" t="n">
        <x:v>0.6285714285714286</x:v>
      </x:c>
      <x:c r="O540" s="129" t="n">
        <x:f>'RGS_Ground_Run'!Q644</x:f>
        <x:v>138.3970924988471</x:v>
      </x:c>
      <x:c r="P540" s="129" t="n">
        <x:f>'Edge_Run'!O644</x:f>
        <x:v>98.37805581110615</x:v>
      </x:c>
      <x:c r="Q540" s="129" t="n">
        <x:f>O540-P540</x:f>
        <x:v>40.019036687740936</x:v>
      </x:c>
      <x:c r="R540" s="129" t="n">
        <x:f>'RGS_Ground_Run'!U644</x:f>
        <x:v>110.35805581110617</x:v>
      </x:c>
      <x:c r="S540" s="129" t="n">
        <x:f>'Edge_Run'!S644</x:f>
        <x:v>80.3009457478829</x:v>
      </x:c>
      <x:c r="T540" s="129" t="n">
        <x:f>'RGS_Ground_Run'!S644</x:f>
        <x:v>0</x:v>
      </x:c>
      <x:c r="U540" s="129" t="n">
        <x:f>'Edge_Run'!R644</x:f>
        <x:v>0</x:v>
      </x:c>
      <x:c r="V540" s="120" t="n">
        <x:f>'RGS_Ground_Run'!W644</x:f>
        <x:v>1</x:v>
      </x:c>
      <x:c r="W540" s="120" t="n">
        <x:f>'Edge_Run'!U644</x:f>
        <x:v>1</x:v>
      </x:c>
      <x:c r="X540" s="120" t="n">
        <x:f>'RGS_Ground_Run'!X644</x:f>
        <x:v>0</x:v>
      </x:c>
      <x:c r="Y540" s="120" t="n">
        <x:f>'Edge_Run'!V644</x:f>
        <x:v>1</x:v>
      </x:c>
      <x:c r="Z540" s="120" t="n">
        <x:f>Y540-X540</x:f>
        <x:v>1</x:v>
      </x:c>
      <x:c r="AA540" s="120" t="n">
        <x:f>1-V540</x:f>
        <x:v>0</x:v>
      </x:c>
      <x:c r="AB540" s="120" t="n">
        <x:f>1-W540</x:f>
        <x:v>0</x:v>
      </x:c>
      <x:c r="AC540" s="120" t="n">
        <x:f>'RGS_Ground_Run'!O644</x:f>
        <x:v>4.019036687741155</x:v>
      </x:c>
      <x:c r="AD540" s="120" t="n">
        <x:f>'Edge_Run'!D644</x:f>
        <x:v>12.057110063223465</x:v>
      </x:c>
      <x:c r="AE540" s="120" t="n">
        <x:f>'RGS_Ground_Run'!D644</x:f>
        <x:v>300</x:v>
      </x:c>
      <x:c r="AF540" s="120" t="n">
        <x:f>'Edge_Run'!H644</x:f>
        <x:v>75</x:v>
      </x:c>
    </x:row>
    <x:row r="541">
      <x:c r="A541" s="120" t="n">
        <x:v>6</x:v>
      </x:c>
      <x:c r="B541" s="120" t="n">
        <x:v>40</x:v>
      </x:c>
      <x:c r="C541" s="120" t="n">
        <x:v>540</x:v>
      </x:c>
      <x:c r="D541" s="120" t="n">
        <x:v>910</x:v>
      </x:c>
      <x:c r="E541" s="120" t="n">
        <x:v>909</x:v>
      </x:c>
      <x:c r="F541" s="120" t="n">
        <x:v>0</x:v>
      </x:c>
      <x:c r="G541" s="120" t="str">
        <x:v>Normal</x:v>
      </x:c>
      <x:c r="H541" s="120" t="str">
        <x:v>Routine</x:v>
      </x:c>
      <x:c r="I541" s="120" t="n">
        <x:v>1</x:v>
      </x:c>
      <x:c r="J541" s="120" t="str">
        <x:v>CADC0892</x:v>
      </x:c>
      <x:c r="K541" s="120" t="n">
        <x:v>1</x:v>
      </x:c>
      <x:c r="L541" s="120" t="n">
        <x:v>215</x:v>
      </x:c>
      <x:c r="M541" s="120" t="n">
        <x:v>216</x:v>
      </x:c>
      <x:c r="N541" s="127" t="n">
        <x:v>3.085714285714286</x:v>
      </x:c>
      <x:c r="O541" s="129" t="n">
        <x:f>'RGS_Ground_Run'!Q645</x:f>
        <x:v>41.614552533277674</x:v>
      </x:c>
      <x:c r="P541" s="129" t="n">
        <x:f>'Edge_Run'!O645</x:f>
        <x:v>12.271383456179137</x:v>
      </x:c>
      <x:c r="Q541" s="129" t="n">
        <x:f>O541-P541</x:f>
        <x:v>29.343169077098537</x:v>
      </x:c>
      <x:c r="R541" s="129" t="n">
        <x:f>'RGS_Ground_Run'!U645</x:f>
        <x:v>15.510758047884792</x:v>
      </x:c>
      <x:c r="S541" s="129" t="n">
        <x:f>'Edge_Run'!S645</x:f>
        <x:v>0</x:v>
      </x:c>
      <x:c r="T541" s="129" t="n">
        <x:f>'RGS_Ground_Run'!S645</x:f>
        <x:v>0</x:v>
      </x:c>
      <x:c r="U541" s="129" t="n">
        <x:f>'Edge_Run'!R645</x:f>
        <x:v>0</x:v>
      </x:c>
      <x:c r="V541" s="120" t="n">
        <x:f>'RGS_Ground_Run'!W645</x:f>
        <x:v>1</x:v>
      </x:c>
      <x:c r="W541" s="120" t="n">
        <x:f>'Edge_Run'!U645</x:f>
        <x:v>1</x:v>
      </x:c>
      <x:c r="X541" s="120" t="n">
        <x:f>'RGS_Ground_Run'!X645</x:f>
        <x:v>1</x:v>
      </x:c>
      <x:c r="Y541" s="120" t="n">
        <x:f>'Edge_Run'!V645</x:f>
        <x:v>1</x:v>
      </x:c>
      <x:c r="Z541" s="120" t="n">
        <x:f>Y541-X541</x:f>
        <x:v>0</x:v>
      </x:c>
      <x:c r="AA541" s="120" t="n">
        <x:f>1-V541</x:f>
        <x:v>0</x:v>
      </x:c>
      <x:c r="AB541" s="120" t="n">
        <x:f>1-W541</x:f>
        <x:v>0</x:v>
      </x:c>
      <x:c r="AC541" s="120" t="n">
        <x:f>'RGS_Ground_Run'!O645</x:f>
        <x:v>2.08379448539308</x:v>
      </x:c>
      <x:c r="AD541" s="120" t="n">
        <x:f>'Edge_Run'!D645</x:f>
        <x:v>6.251383456179241</x:v>
      </x:c>
      <x:c r="AE541" s="120" t="n">
        <x:f>'RGS_Ground_Run'!D645</x:f>
        <x:v>300</x:v>
      </x:c>
      <x:c r="AF541" s="120" t="n">
        <x:f>'Edge_Run'!H645</x:f>
        <x:v>75</x:v>
      </x:c>
    </x:row>
    <x:row r="542">
      <x:c r="A542" s="120" t="n">
        <x:v>6</x:v>
      </x:c>
      <x:c r="B542" s="120" t="n">
        <x:v>41</x:v>
      </x:c>
      <x:c r="C542" s="120" t="n">
        <x:v>541</x:v>
      </x:c>
      <x:c r="D542" s="120" t="n">
        <x:v>1099</x:v>
      </x:c>
      <x:c r="E542" s="120" t="n">
        <x:v>1098</x:v>
      </x:c>
      <x:c r="F542" s="120" t="n">
        <x:v>0</x:v>
      </x:c>
      <x:c r="G542" s="120" t="str">
        <x:v>Normal</x:v>
      </x:c>
      <x:c r="H542" s="120" t="str">
        <x:v>Routine</x:v>
      </x:c>
      <x:c r="I542" s="120" t="n">
        <x:v>1</x:v>
      </x:c>
      <x:c r="J542" s="120" t="str">
        <x:v>CADC0894</x:v>
      </x:c>
      <x:c r="K542" s="120" t="n">
        <x:v>5</x:v>
      </x:c>
      <x:c r="L542" s="120" t="n">
        <x:v>260</x:v>
      </x:c>
      <x:c r="M542" s="120" t="n">
        <x:v>53</x:v>
      </x:c>
      <x:c r="N542" s="127" t="n">
        <x:v>0.7571428571428571</x:v>
      </x:c>
      <x:c r="O542" s="129" t="n">
        <x:f>'RGS_Ground_Run'!Q646</x:f>
        <x:v>60.921932199428284</x:v>
      </x:c>
      <x:c r="P542" s="129" t="n">
        <x:f>'Edge_Run'!O646</x:f>
        <x:v>13.831005464076952</x:v>
      </x:c>
      <x:c r="Q542" s="129" t="n">
        <x:f>O542-P542</x:f>
        <x:v>47.09092673535133</x:v>
      </x:c>
      <x:c r="R542" s="129" t="n">
        <x:f>'RGS_Ground_Run'!U646</x:f>
        <x:v>35.07038005578261</x:v>
      </x:c>
      <x:c r="S542" s="129" t="n">
        <x:f>'Edge_Run'!S646</x:f>
        <x:v>2.316349033139886</x:v>
      </x:c>
      <x:c r="T542" s="129" t="n">
        <x:f>'RGS_Ground_Run'!S646</x:f>
        <x:v>0</x:v>
      </x:c>
      <x:c r="U542" s="129" t="n">
        <x:f>'Edge_Run'!R646</x:f>
        <x:v>0</x:v>
      </x:c>
      <x:c r="V542" s="120" t="n">
        <x:f>'RGS_Ground_Run'!W646</x:f>
        <x:v>1</x:v>
      </x:c>
      <x:c r="W542" s="120" t="n">
        <x:f>'Edge_Run'!U646</x:f>
        <x:v>1</x:v>
      </x:c>
      <x:c r="X542" s="120" t="n">
        <x:f>'RGS_Ground_Run'!X646</x:f>
        <x:v>1</x:v>
      </x:c>
      <x:c r="Y542" s="120" t="n">
        <x:f>'Edge_Run'!V646</x:f>
        <x:v>1</x:v>
      </x:c>
      <x:c r="Z542" s="120" t="n">
        <x:f>Y542-X542</x:f>
        <x:v>0</x:v>
      </x:c>
      <x:c r="AA542" s="120" t="n">
        <x:f>1-V542</x:f>
        <x:v>0</x:v>
      </x:c>
      <x:c r="AB542" s="120" t="n">
        <x:f>1-W542</x:f>
        <x:v>0</x:v>
      </x:c>
      <x:c r="AC542" s="120" t="n">
        <x:f>'RGS_Ground_Run'!O646</x:f>
        <x:v>1.8315521436456192</x:v>
      </x:c>
      <x:c r="AD542" s="120" t="n">
        <x:f>'Edge_Run'!D646</x:f>
        <x:v>5.494656430936858</x:v>
      </x:c>
      <x:c r="AE542" s="120" t="n">
        <x:f>'RGS_Ground_Run'!D646</x:f>
        <x:v>300</x:v>
      </x:c>
      <x:c r="AF542" s="120" t="n">
        <x:f>'Edge_Run'!H646</x:f>
        <x:v>75</x:v>
      </x:c>
    </x:row>
    <x:row r="543">
      <x:c r="A543" s="120" t="n">
        <x:v>6</x:v>
      </x:c>
      <x:c r="B543" s="120" t="n">
        <x:v>42</x:v>
      </x:c>
      <x:c r="C543" s="120" t="n">
        <x:v>542</x:v>
      </x:c>
      <x:c r="D543" s="120" t="n">
        <x:v>1392</x:v>
      </x:c>
      <x:c r="E543" s="120" t="n">
        <x:v>1391</x:v>
      </x:c>
      <x:c r="F543" s="120" t="n">
        <x:v>0</x:v>
      </x:c>
      <x:c r="G543" s="120" t="str">
        <x:v>Normal</x:v>
      </x:c>
      <x:c r="H543" s="120" t="str">
        <x:v>Routine</x:v>
      </x:c>
      <x:c r="I543" s="120" t="n">
        <x:v>0</x:v>
      </x:c>
      <x:c r="J543" s="120" t="str">
        <x:v>CADC0873</x:v>
      </x:c>
      <x:c r="K543" s="120" t="n">
        <x:v>5</x:v>
      </x:c>
      <x:c r="L543" s="120" t="n">
        <x:v>95</x:v>
      </x:c>
      <x:c r="M543" s="120" t="n">
        <x:v>20</x:v>
      </x:c>
      <x:c r="N543" s="127" t="n">
        <x:v>0.2857142857142857</x:v>
      </x:c>
      <x:c r="O543" s="129" t="n">
        <x:f>'RGS_Ground_Run'!Q647</x:f>
        <x:v>79.29042455582339</x:v>
      </x:c>
      <x:c r="P543" s="129" t="n">
        <x:f>'Edge_Run'!O647</x:f>
        <x:v>16.550185968532787</x:v>
      </x:c>
      <x:c r="Q543" s="129" t="n">
        <x:f>O543-P543</x:f>
        <x:v>62.740238587290605</x:v>
      </x:c>
      <x:c r="R543" s="129" t="n">
        <x:f>'RGS_Ground_Run'!U647</x:f>
        <x:v>51.760362566312324</x:v>
      </x:c>
      <x:c r="S543" s="129" t="n">
        <x:f>'Edge_Run'!S647</x:f>
        <x:v>0</x:v>
      </x:c>
      <x:c r="T543" s="129" t="n">
        <x:f>'RGS_Ground_Run'!S647</x:f>
        <x:v>0</x:v>
      </x:c>
      <x:c r="U543" s="129" t="n">
        <x:f>'Edge_Run'!R647</x:f>
        <x:v>0</x:v>
      </x:c>
      <x:c r="V543" s="120" t="n">
        <x:f>'RGS_Ground_Run'!W647</x:f>
        <x:v>1</x:v>
      </x:c>
      <x:c r="W543" s="120" t="n">
        <x:f>'Edge_Run'!U647</x:f>
        <x:v>1</x:v>
      </x:c>
      <x:c r="X543" s="120" t="n">
        <x:f>'RGS_Ground_Run'!X647</x:f>
        <x:v>1</x:v>
      </x:c>
      <x:c r="Y543" s="120" t="n">
        <x:f>'Edge_Run'!V647</x:f>
        <x:v>1</x:v>
      </x:c>
      <x:c r="Z543" s="120" t="n">
        <x:f>Y543-X543</x:f>
        <x:v>0</x:v>
      </x:c>
      <x:c r="AA543" s="120" t="n">
        <x:f>1-V543</x:f>
        <x:v>0</x:v>
      </x:c>
      <x:c r="AB543" s="120" t="n">
        <x:f>1-W543</x:f>
        <x:v>0</x:v>
      </x:c>
      <x:c r="AC543" s="120" t="n">
        <x:f>'RGS_Ground_Run'!O647</x:f>
        <x:v>3.510061989510898</x:v>
      </x:c>
      <x:c r="AD543" s="120" t="n">
        <x:f>'Edge_Run'!D647</x:f>
        <x:v>10.530185968532694</x:v>
      </x:c>
      <x:c r="AE543" s="120" t="n">
        <x:f>'RGS_Ground_Run'!D647</x:f>
        <x:v>300</x:v>
      </x:c>
      <x:c r="AF543" s="120" t="n">
        <x:f>'Edge_Run'!H647</x:f>
        <x:v>75</x:v>
      </x:c>
    </x:row>
    <x:row r="544">
      <x:c r="A544" s="120" t="n">
        <x:v>6</x:v>
      </x:c>
      <x:c r="B544" s="120" t="n">
        <x:v>43</x:v>
      </x:c>
      <x:c r="C544" s="120" t="n">
        <x:v>543</x:v>
      </x:c>
      <x:c r="D544" s="120" t="n">
        <x:v>1886</x:v>
      </x:c>
      <x:c r="E544" s="120" t="n">
        <x:v>1885</x:v>
      </x:c>
      <x:c r="F544" s="120" t="n">
        <x:v>0</x:v>
      </x:c>
      <x:c r="G544" s="120" t="str">
        <x:v>Normal</x:v>
      </x:c>
      <x:c r="H544" s="120" t="str">
        <x:v>Routine</x:v>
      </x:c>
      <x:c r="I544" s="120" t="n">
        <x:v>1</x:v>
      </x:c>
      <x:c r="J544" s="120" t="str">
        <x:v>CADC0872</x:v>
      </x:c>
      <x:c r="K544" s="120" t="n">
        <x:v>5</x:v>
      </x:c>
      <x:c r="L544" s="120" t="n">
        <x:v>100</x:v>
      </x:c>
      <x:c r="M544" s="120" t="n">
        <x:v>21</x:v>
      </x:c>
      <x:c r="N544" s="127" t="n">
        <x:v>0.3</x:v>
      </x:c>
      <x:c r="O544" s="129" t="n">
        <x:f>'RGS_Ground_Run'!Q648</x:f>
        <x:v>26.07642276870547</x:v>
      </x:c>
      <x:c r="P544" s="129" t="n">
        <x:f>'Edge_Run'!O648</x:f>
        <x:v>12.189268306115991</x:v>
      </x:c>
      <x:c r="Q544" s="129" t="n">
        <x:f>O544-P544</x:f>
        <x:v>13.887154462589478</x:v>
      </x:c>
      <x:c r="R544" s="129" t="n">
        <x:f>'RGS_Ground_Run'!U648</x:f>
        <x:v>0</x:v>
      </x:c>
      <x:c r="S544" s="129" t="n">
        <x:f>'Edge_Run'!S648</x:f>
        <x:v>0</x:v>
      </x:c>
      <x:c r="T544" s="129" t="n">
        <x:f>'RGS_Ground_Run'!S648</x:f>
        <x:v>0</x:v>
      </x:c>
      <x:c r="U544" s="129" t="n">
        <x:f>'Edge_Run'!R648</x:f>
        <x:v>0</x:v>
      </x:c>
      <x:c r="V544" s="120" t="n">
        <x:f>'RGS_Ground_Run'!W648</x:f>
        <x:v>1</x:v>
      </x:c>
      <x:c r="W544" s="120" t="n">
        <x:f>'Edge_Run'!U648</x:f>
        <x:v>1</x:v>
      </x:c>
      <x:c r="X544" s="120" t="n">
        <x:f>'RGS_Ground_Run'!X648</x:f>
        <x:v>1</x:v>
      </x:c>
      <x:c r="Y544" s="120" t="n">
        <x:f>'Edge_Run'!V648</x:f>
        <x:v>1</x:v>
      </x:c>
      <x:c r="Z544" s="120" t="n">
        <x:f>Y544-X544</x:f>
        <x:v>0</x:v>
      </x:c>
      <x:c r="AA544" s="120" t="n">
        <x:f>1-V544</x:f>
        <x:v>0</x:v>
      </x:c>
      <x:c r="AB544" s="120" t="n">
        <x:f>1-W544</x:f>
        <x:v>0</x:v>
      </x:c>
      <x:c r="AC544" s="120" t="n">
        <x:f>'RGS_Ground_Run'!O648</x:f>
        <x:v>2.0564227687052816</x:v>
      </x:c>
      <x:c r="AD544" s="120" t="n">
        <x:f>'Edge_Run'!D648</x:f>
        <x:v>6.169268306115844</x:v>
      </x:c>
      <x:c r="AE544" s="120" t="n">
        <x:f>'RGS_Ground_Run'!D648</x:f>
        <x:v>300</x:v>
      </x:c>
      <x:c r="AF544" s="120" t="n">
        <x:f>'Edge_Run'!H648</x:f>
        <x:v>75</x:v>
      </x:c>
    </x:row>
    <x:row r="545">
      <x:c r="A545" s="120" t="n">
        <x:v>6</x:v>
      </x:c>
      <x:c r="B545" s="120" t="n">
        <x:v>44</x:v>
      </x:c>
      <x:c r="C545" s="120" t="n">
        <x:v>544</x:v>
      </x:c>
      <x:c r="D545" s="120" t="n">
        <x:v>827</x:v>
      </x:c>
      <x:c r="E545" s="120" t="n">
        <x:v>826</x:v>
      </x:c>
      <x:c r="F545" s="120" t="n">
        <x:v>0</x:v>
      </x:c>
      <x:c r="G545" s="120" t="str">
        <x:v>Normal</x:v>
      </x:c>
      <x:c r="H545" s="120" t="str">
        <x:v>Routine</x:v>
      </x:c>
      <x:c r="I545" s="120" t="n">
        <x:v>1</x:v>
      </x:c>
      <x:c r="J545" s="120" t="str">
        <x:v>CADC0892</x:v>
      </x:c>
      <x:c r="K545" s="120" t="n">
        <x:v>1</x:v>
      </x:c>
      <x:c r="L545" s="120" t="n">
        <x:v>262</x:v>
      </x:c>
      <x:c r="M545" s="120" t="n">
        <x:v>263</x:v>
      </x:c>
      <x:c r="N545" s="127" t="n">
        <x:v>3.757142857142857</x:v>
      </x:c>
      <x:c r="O545" s="129" t="n">
        <x:f>'RGS_Ground_Run'!Q649</x:f>
        <x:v>30.939150492559293</x:v>
      </x:c>
      <x:c r="P545" s="129" t="n">
        <x:f>'Edge_Run'!O649</x:f>
        <x:v>26.77745147767837</x:v>
      </x:c>
      <x:c r="Q545" s="129" t="n">
        <x:f>O545-P545</x:f>
        <x:v>4.161699014880924</x:v>
      </x:c>
      <x:c r="R545" s="129" t="n">
        <x:f>'RGS_Ground_Run'!U649</x:f>
        <x:v>0</x:v>
      </x:c>
      <x:c r="S545" s="129" t="n">
        <x:f>'Edge_Run'!S649</x:f>
        <x:v>0</x:v>
      </x:c>
      <x:c r="T545" s="129" t="n">
        <x:f>'RGS_Ground_Run'!S649</x:f>
        <x:v>0</x:v>
      </x:c>
      <x:c r="U545" s="129" t="n">
        <x:f>'Edge_Run'!R649</x:f>
        <x:v>0</x:v>
      </x:c>
      <x:c r="V545" s="120" t="n">
        <x:f>'RGS_Ground_Run'!W649</x:f>
        <x:v>1</x:v>
      </x:c>
      <x:c r="W545" s="120" t="n">
        <x:f>'Edge_Run'!U649</x:f>
        <x:v>1</x:v>
      </x:c>
      <x:c r="X545" s="120" t="n">
        <x:f>'RGS_Ground_Run'!X649</x:f>
        <x:v>1</x:v>
      </x:c>
      <x:c r="Y545" s="120" t="n">
        <x:f>'Edge_Run'!V649</x:f>
        <x:v>1</x:v>
      </x:c>
      <x:c r="Z545" s="120" t="n">
        <x:f>Y545-X545</x:f>
        <x:v>0</x:v>
      </x:c>
      <x:c r="AA545" s="120" t="n">
        <x:f>1-V545</x:f>
        <x:v>0</x:v>
      </x:c>
      <x:c r="AB545" s="120" t="n">
        <x:f>1-W545</x:f>
        <x:v>0</x:v>
      </x:c>
      <x:c r="AC545" s="120" t="n">
        <x:f>'RGS_Ground_Run'!O649</x:f>
        <x:v>6.919150492559473</x:v>
      </x:c>
      <x:c r="AD545" s="120" t="n">
        <x:f>'Edge_Run'!D649</x:f>
        <x:v>20.75745147767842</x:v>
      </x:c>
      <x:c r="AE545" s="120" t="n">
        <x:f>'RGS_Ground_Run'!D649</x:f>
        <x:v>300</x:v>
      </x:c>
      <x:c r="AF545" s="120" t="n">
        <x:f>'Edge_Run'!H649</x:f>
        <x:v>75</x:v>
      </x:c>
    </x:row>
    <x:row r="546">
      <x:c r="A546" s="120" t="n">
        <x:v>6</x:v>
      </x:c>
      <x:c r="B546" s="120" t="n">
        <x:v>45</x:v>
      </x:c>
      <x:c r="C546" s="120" t="n">
        <x:v>545</x:v>
      </x:c>
      <x:c r="D546" s="120" t="n">
        <x:v>1958</x:v>
      </x:c>
      <x:c r="E546" s="120" t="n">
        <x:v>1957</x:v>
      </x:c>
      <x:c r="F546" s="120" t="n">
        <x:v>1</x:v>
      </x:c>
      <x:c r="G546" s="120" t="str">
        <x:v>Anomalous</x:v>
      </x:c>
      <x:c r="H546" s="120" t="str">
        <x:v>Priority</x:v>
      </x:c>
      <x:c r="I546" s="120" t="n">
        <x:v>0</x:v>
      </x:c>
      <x:c r="J546" s="120" t="str">
        <x:v>CADC0872</x:v>
      </x:c>
      <x:c r="K546" s="120" t="n">
        <x:v>5</x:v>
      </x:c>
      <x:c r="L546" s="120" t="n">
        <x:v>310</x:v>
      </x:c>
      <x:c r="M546" s="120" t="n">
        <x:v>63</x:v>
      </x:c>
      <x:c r="N546" s="127" t="n">
        <x:v>0.9</x:v>
      </x:c>
      <x:c r="O546" s="129" t="n">
        <x:f>'RGS_Ground_Run'!Q650</x:f>
        <x:v>29.53413486771069</x:v>
      </x:c>
      <x:c r="P546" s="129" t="n">
        <x:f>'Edge_Run'!O650</x:f>
        <x:v>22.56240460313211</x:v>
      </x:c>
      <x:c r="Q546" s="129" t="n">
        <x:f>O546-P546</x:f>
        <x:v>6.971730264578582</x:v>
      </x:c>
      <x:c r="R546" s="129" t="n">
        <x:f>'RGS_Ground_Run'!U650</x:f>
        <x:v>0</x:v>
      </x:c>
      <x:c r="S546" s="129" t="n">
        <x:f>'Edge_Run'!S650</x:f>
        <x:v>0</x:v>
      </x:c>
      <x:c r="T546" s="129" t="n">
        <x:f>'RGS_Ground_Run'!S650</x:f>
        <x:v>0</x:v>
      </x:c>
      <x:c r="U546" s="129" t="n">
        <x:f>'Edge_Run'!R650</x:f>
        <x:v>0</x:v>
      </x:c>
      <x:c r="V546" s="120" t="n">
        <x:f>'RGS_Ground_Run'!W650</x:f>
        <x:v>1</x:v>
      </x:c>
      <x:c r="W546" s="120" t="n">
        <x:f>'Edge_Run'!U650</x:f>
        <x:v>1</x:v>
      </x:c>
      <x:c r="X546" s="120" t="n">
        <x:f>'RGS_Ground_Run'!X650</x:f>
        <x:v>1</x:v>
      </x:c>
      <x:c r="Y546" s="120" t="n">
        <x:f>'Edge_Run'!V650</x:f>
        <x:v>1</x:v>
      </x:c>
      <x:c r="Z546" s="120" t="n">
        <x:f>Y546-X546</x:f>
        <x:v>0</x:v>
      </x:c>
      <x:c r="AA546" s="120" t="n">
        <x:f>1-V546</x:f>
        <x:v>0</x:v>
      </x:c>
      <x:c r="AB546" s="120" t="n">
        <x:f>1-W546</x:f>
        <x:v>0</x:v>
      </x:c>
      <x:c r="AC546" s="120" t="n">
        <x:f>'RGS_Ground_Run'!O650</x:f>
        <x:v>5.514134867710692</x:v>
      </x:c>
      <x:c r="AD546" s="120" t="n">
        <x:f>'Edge_Run'!D650</x:f>
        <x:v>16.542404603132077</x:v>
      </x:c>
      <x:c r="AE546" s="120" t="n">
        <x:f>'RGS_Ground_Run'!D650</x:f>
        <x:v>300</x:v>
      </x:c>
      <x:c r="AF546" s="120" t="n">
        <x:f>'Edge_Run'!H650</x:f>
        <x:v>75</x:v>
      </x:c>
    </x:row>
    <x:row r="547">
      <x:c r="A547" s="120" t="n">
        <x:v>6</x:v>
      </x:c>
      <x:c r="B547" s="120" t="n">
        <x:v>46</x:v>
      </x:c>
      <x:c r="C547" s="120" t="n">
        <x:v>546</x:v>
      </x:c>
      <x:c r="D547" s="120" t="n">
        <x:v>1829</x:v>
      </x:c>
      <x:c r="E547" s="120" t="n">
        <x:v>1828</x:v>
      </x:c>
      <x:c r="F547" s="120" t="n">
        <x:v>0</x:v>
      </x:c>
      <x:c r="G547" s="120" t="str">
        <x:v>Normal</x:v>
      </x:c>
      <x:c r="H547" s="120" t="str">
        <x:v>Routine</x:v>
      </x:c>
      <x:c r="I547" s="120" t="n">
        <x:v>0</x:v>
      </x:c>
      <x:c r="J547" s="120" t="str">
        <x:v>CADC0872</x:v>
      </x:c>
      <x:c r="K547" s="120" t="n">
        <x:v>5</x:v>
      </x:c>
      <x:c r="L547" s="120" t="n">
        <x:v>75</x:v>
      </x:c>
      <x:c r="M547" s="120" t="n">
        <x:v>16</x:v>
      </x:c>
      <x:c r="N547" s="127" t="n">
        <x:v>0.22857142857142856</x:v>
      </x:c>
      <x:c r="O547" s="129" t="n">
        <x:f>'RGS_Ground_Run'!Q651</x:f>
        <x:v>26.9132270016853</x:v>
      </x:c>
      <x:c r="P547" s="129" t="n">
        <x:f>'Edge_Run'!O651</x:f>
        <x:v>14.699681005055481</x:v>
      </x:c>
      <x:c r="Q547" s="129" t="n">
        <x:f>O547-P547</x:f>
        <x:v>12.213545996629819</x:v>
      </x:c>
      <x:c r="R547" s="129" t="n">
        <x:f>'RGS_Ground_Run'!U651</x:f>
        <x:v>0</x:v>
      </x:c>
      <x:c r="S547" s="129" t="n">
        <x:f>'Edge_Run'!S651</x:f>
        <x:v>0</x:v>
      </x:c>
      <x:c r="T547" s="129" t="n">
        <x:f>'RGS_Ground_Run'!S651</x:f>
        <x:v>0</x:v>
      </x:c>
      <x:c r="U547" s="129" t="n">
        <x:f>'Edge_Run'!R651</x:f>
        <x:v>0</x:v>
      </x:c>
      <x:c r="V547" s="120" t="n">
        <x:f>'RGS_Ground_Run'!W651</x:f>
        <x:v>1</x:v>
      </x:c>
      <x:c r="W547" s="120" t="n">
        <x:f>'Edge_Run'!U651</x:f>
        <x:v>1</x:v>
      </x:c>
      <x:c r="X547" s="120" t="n">
        <x:f>'RGS_Ground_Run'!X651</x:f>
        <x:v>1</x:v>
      </x:c>
      <x:c r="Y547" s="120" t="n">
        <x:f>'Edge_Run'!V651</x:f>
        <x:v>1</x:v>
      </x:c>
      <x:c r="Z547" s="120" t="n">
        <x:f>Y547-X547</x:f>
        <x:v>0</x:v>
      </x:c>
      <x:c r="AA547" s="120" t="n">
        <x:f>1-V547</x:f>
        <x:v>0</x:v>
      </x:c>
      <x:c r="AB547" s="120" t="n">
        <x:f>1-W547</x:f>
        <x:v>0</x:v>
      </x:c>
      <x:c r="AC547" s="120" t="n">
        <x:f>'RGS_Ground_Run'!O651</x:f>
        <x:v>2.893227001685154</x:v>
      </x:c>
      <x:c r="AD547" s="120" t="n">
        <x:f>'Edge_Run'!D651</x:f>
        <x:v>8.67968100505546</x:v>
      </x:c>
      <x:c r="AE547" s="120" t="n">
        <x:f>'RGS_Ground_Run'!D651</x:f>
        <x:v>300</x:v>
      </x:c>
      <x:c r="AF547" s="120" t="n">
        <x:f>'Edge_Run'!H651</x:f>
        <x:v>75</x:v>
      </x:c>
    </x:row>
    <x:row r="548">
      <x:c r="A548" s="120" t="n">
        <x:v>6</x:v>
      </x:c>
      <x:c r="B548" s="120" t="n">
        <x:v>47</x:v>
      </x:c>
      <x:c r="C548" s="120" t="n">
        <x:v>547</x:v>
      </x:c>
      <x:c r="D548" s="120" t="n">
        <x:v>1770</x:v>
      </x:c>
      <x:c r="E548" s="120" t="n">
        <x:v>1769</x:v>
      </x:c>
      <x:c r="F548" s="120" t="n">
        <x:v>0</x:v>
      </x:c>
      <x:c r="G548" s="120" t="str">
        <x:v>Normal</x:v>
      </x:c>
      <x:c r="H548" s="120" t="str">
        <x:v>Routine</x:v>
      </x:c>
      <x:c r="I548" s="120" t="n">
        <x:v>1</x:v>
      </x:c>
      <x:c r="J548" s="120" t="str">
        <x:v>CADC0894</x:v>
      </x:c>
      <x:c r="K548" s="120" t="n">
        <x:v>1</x:v>
      </x:c>
      <x:c r="L548" s="120" t="n">
        <x:v>565</x:v>
      </x:c>
      <x:c r="M548" s="120" t="n">
        <x:v>566</x:v>
      </x:c>
      <x:c r="N548" s="127" t="n">
        <x:v>8.085714285714285</x:v>
      </x:c>
      <x:c r="O548" s="129" t="n">
        <x:f>'RGS_Ground_Run'!Q652</x:f>
        <x:v>24.727757441994527</x:v>
      </x:c>
      <x:c r="P548" s="129" t="n">
        <x:f>'Edge_Run'!O652</x:f>
        <x:v>8.143272325984071</x:v>
      </x:c>
      <x:c r="Q548" s="129" t="n">
        <x:f>O548-P548</x:f>
        <x:v>16.584485116010455</x:v>
      </x:c>
      <x:c r="R548" s="129" t="n">
        <x:f>'RGS_Ground_Run'!U652</x:f>
        <x:v>0</x:v>
      </x:c>
      <x:c r="S548" s="129" t="n">
        <x:f>'Edge_Run'!S652</x:f>
        <x:v>0</x:v>
      </x:c>
      <x:c r="T548" s="129" t="n">
        <x:f>'RGS_Ground_Run'!S652</x:f>
        <x:v>0</x:v>
      </x:c>
      <x:c r="U548" s="129" t="n">
        <x:f>'Edge_Run'!R652</x:f>
        <x:v>0</x:v>
      </x:c>
      <x:c r="V548" s="120" t="n">
        <x:f>'RGS_Ground_Run'!W652</x:f>
        <x:v>1</x:v>
      </x:c>
      <x:c r="W548" s="120" t="n">
        <x:f>'Edge_Run'!U652</x:f>
        <x:v>1</x:v>
      </x:c>
      <x:c r="X548" s="120" t="n">
        <x:f>'RGS_Ground_Run'!X652</x:f>
        <x:v>1</x:v>
      </x:c>
      <x:c r="Y548" s="120" t="n">
        <x:f>'Edge_Run'!V652</x:f>
        <x:v>1</x:v>
      </x:c>
      <x:c r="Z548" s="120" t="n">
        <x:f>Y548-X548</x:f>
        <x:v>0</x:v>
      </x:c>
      <x:c r="AA548" s="120" t="n">
        <x:f>1-V548</x:f>
        <x:v>0</x:v>
      </x:c>
      <x:c r="AB548" s="120" t="n">
        <x:f>1-W548</x:f>
        <x:v>0</x:v>
      </x:c>
      <x:c r="AC548" s="120" t="n">
        <x:f>'RGS_Ground_Run'!O652</x:f>
        <x:v>0.7077574419947191</x:v>
      </x:c>
      <x:c r="AD548" s="120" t="n">
        <x:f>'Edge_Run'!D652</x:f>
        <x:v>2.1232723259841575</x:v>
      </x:c>
      <x:c r="AE548" s="120" t="n">
        <x:f>'RGS_Ground_Run'!D652</x:f>
        <x:v>300</x:v>
      </x:c>
      <x:c r="AF548" s="120" t="n">
        <x:f>'Edge_Run'!H652</x:f>
        <x:v>75</x:v>
      </x:c>
    </x:row>
    <x:row r="549">
      <x:c r="A549" s="120" t="n">
        <x:v>6</x:v>
      </x:c>
      <x:c r="B549" s="120" t="n">
        <x:v>48</x:v>
      </x:c>
      <x:c r="C549" s="120" t="n">
        <x:v>548</x:v>
      </x:c>
      <x:c r="D549" s="120" t="n">
        <x:v>786</x:v>
      </x:c>
      <x:c r="E549" s="120" t="n">
        <x:v>785</x:v>
      </x:c>
      <x:c r="F549" s="120" t="n">
        <x:v>0</x:v>
      </x:c>
      <x:c r="G549" s="120" t="str">
        <x:v>Normal</x:v>
      </x:c>
      <x:c r="H549" s="120" t="str">
        <x:v>Routine</x:v>
      </x:c>
      <x:c r="I549" s="120" t="n">
        <x:v>1</x:v>
      </x:c>
      <x:c r="J549" s="120" t="str">
        <x:v>CADC0874</x:v>
      </x:c>
      <x:c r="K549" s="120" t="n">
        <x:v>5</x:v>
      </x:c>
      <x:c r="L549" s="120" t="n">
        <x:v>230</x:v>
      </x:c>
      <x:c r="M549" s="120" t="n">
        <x:v>47</x:v>
      </x:c>
      <x:c r="N549" s="127" t="n">
        <x:v>0.6714285714285714</x:v>
      </x:c>
      <x:c r="O549" s="129" t="n">
        <x:f>'RGS_Ground_Run'!Q653</x:f>
        <x:v>48.588209565885336</x:v>
      </x:c>
      <x:c r="P549" s="129" t="n">
        <x:f>'Edge_Run'!O653</x:f>
        <x:v>16.4671271161601</x:v>
      </x:c>
      <x:c r="Q549" s="129" t="n">
        <x:f>O549-P549</x:f>
        <x:v>32.121082449725236</x:v>
      </x:c>
      <x:c r="R549" s="129" t="n">
        <x:f>'RGS_Ground_Run'!U653</x:f>
        <x:v>21.085833860498497</x:v>
      </x:c>
      <x:c r="S549" s="129" t="n">
        <x:f>'Edge_Run'!S653</x:f>
        <x:v>0</x:v>
      </x:c>
      <x:c r="T549" s="129" t="n">
        <x:f>'RGS_Ground_Run'!S653</x:f>
        <x:v>0</x:v>
      </x:c>
      <x:c r="U549" s="129" t="n">
        <x:f>'Edge_Run'!R653</x:f>
        <x:v>0</x:v>
      </x:c>
      <x:c r="V549" s="120" t="n">
        <x:f>'RGS_Ground_Run'!W653</x:f>
        <x:v>1</x:v>
      </x:c>
      <x:c r="W549" s="120" t="n">
        <x:f>'Edge_Run'!U653</x:f>
        <x:v>1</x:v>
      </x:c>
      <x:c r="X549" s="120" t="n">
        <x:f>'RGS_Ground_Run'!X653</x:f>
        <x:v>1</x:v>
      </x:c>
      <x:c r="Y549" s="120" t="n">
        <x:f>'Edge_Run'!V653</x:f>
        <x:v>1</x:v>
      </x:c>
      <x:c r="Z549" s="120" t="n">
        <x:f>Y549-X549</x:f>
        <x:v>0</x:v>
      </x:c>
      <x:c r="AA549" s="120" t="n">
        <x:f>1-V549</x:f>
        <x:v>0</x:v>
      </x:c>
      <x:c r="AB549" s="120" t="n">
        <x:f>1-W549</x:f>
        <x:v>0</x:v>
      </x:c>
      <x:c r="AC549" s="120" t="n">
        <x:f>'RGS_Ground_Run'!O653</x:f>
        <x:v>3.482375705386653</x:v>
      </x:c>
      <x:c r="AD549" s="120" t="n">
        <x:f>'Edge_Run'!D653</x:f>
        <x:v>10.447127116159958</x:v>
      </x:c>
      <x:c r="AE549" s="120" t="n">
        <x:f>'RGS_Ground_Run'!D653</x:f>
        <x:v>300</x:v>
      </x:c>
      <x:c r="AF549" s="120" t="n">
        <x:f>'Edge_Run'!H653</x:f>
        <x:v>75</x:v>
      </x:c>
    </x:row>
    <x:row r="550">
      <x:c r="A550" s="120" t="n">
        <x:v>6</x:v>
      </x:c>
      <x:c r="B550" s="120" t="n">
        <x:v>49</x:v>
      </x:c>
      <x:c r="C550" s="120" t="n">
        <x:v>549</x:v>
      </x:c>
      <x:c r="D550" s="120" t="n">
        <x:v>1807</x:v>
      </x:c>
      <x:c r="E550" s="120" t="n">
        <x:v>1806</x:v>
      </x:c>
      <x:c r="F550" s="120" t="n">
        <x:v>0</x:v>
      </x:c>
      <x:c r="G550" s="120" t="str">
        <x:v>Normal</x:v>
      </x:c>
      <x:c r="H550" s="120" t="str">
        <x:v>Routine</x:v>
      </x:c>
      <x:c r="I550" s="120" t="n">
        <x:v>1</x:v>
      </x:c>
      <x:c r="J550" s="120" t="str">
        <x:v>CADC0872</x:v>
      </x:c>
      <x:c r="K550" s="120" t="n">
        <x:v>5</x:v>
      </x:c>
      <x:c r="L550" s="120" t="n">
        <x:v>560</x:v>
      </x:c>
      <x:c r="M550" s="120" t="n">
        <x:v>113</x:v>
      </x:c>
      <x:c r="N550" s="127" t="n">
        <x:v>1.6142857142857143</x:v>
      </x:c>
      <x:c r="O550" s="129" t="n">
        <x:f>'RGS_Ground_Run'!Q654</x:f>
        <x:v>68.3032654323788</x:v>
      </x:c>
      <x:c r="P550" s="129" t="n">
        <x:f>'Edge_Run'!O654</x:f>
        <x:v>31.494070001402633</x:v>
      </x:c>
      <x:c r="Q550" s="129" t="n">
        <x:f>O550-P550</x:f>
        <x:v>36.80919543097616</x:v>
      </x:c>
      <x:c r="R550" s="129" t="n">
        <x:f>'RGS_Ground_Run'!U654</x:f>
        <x:v>36.35850977569771</x:v>
      </x:c>
      <x:c r="S550" s="129" t="n">
        <x:f>'Edge_Run'!S654</x:f>
        <x:v>1.6998030313593517</x:v>
      </x:c>
      <x:c r="T550" s="129" t="n">
        <x:f>'RGS_Ground_Run'!S654</x:f>
        <x:v>0</x:v>
      </x:c>
      <x:c r="U550" s="129" t="n">
        <x:f>'Edge_Run'!R654</x:f>
        <x:v>0</x:v>
      </x:c>
      <x:c r="V550" s="120" t="n">
        <x:f>'RGS_Ground_Run'!W654</x:f>
        <x:v>1</x:v>
      </x:c>
      <x:c r="W550" s="120" t="n">
        <x:f>'Edge_Run'!U654</x:f>
        <x:v>1</x:v>
      </x:c>
      <x:c r="X550" s="120" t="n">
        <x:f>'RGS_Ground_Run'!X654</x:f>
        <x:v>1</x:v>
      </x:c>
      <x:c r="Y550" s="120" t="n">
        <x:f>'Edge_Run'!V654</x:f>
        <x:v>1</x:v>
      </x:c>
      <x:c r="Z550" s="120" t="n">
        <x:f>Y550-X550</x:f>
        <x:v>0</x:v>
      </x:c>
      <x:c r="AA550" s="120" t="n">
        <x:f>1-V550</x:f>
        <x:v>0</x:v>
      </x:c>
      <x:c r="AB550" s="120" t="n">
        <x:f>1-W550</x:f>
        <x:v>0</x:v>
      </x:c>
      <x:c r="AC550" s="120" t="n">
        <x:f>'RGS_Ground_Run'!O654</x:f>
        <x:v>7.924755656681051</x:v>
      </x:c>
      <x:c r="AD550" s="120" t="n">
        <x:f>'Edge_Run'!D654</x:f>
        <x:v>23.774266970043154</x:v>
      </x:c>
      <x:c r="AE550" s="120" t="n">
        <x:f>'RGS_Ground_Run'!D654</x:f>
        <x:v>300</x:v>
      </x:c>
      <x:c r="AF550" s="120" t="n">
        <x:f>'Edge_Run'!H654</x:f>
        <x:v>75</x:v>
      </x:c>
    </x:row>
    <x:row r="551">
      <x:c r="A551" s="120" t="n">
        <x:v>6</x:v>
      </x:c>
      <x:c r="B551" s="120" t="n">
        <x:v>50</x:v>
      </x:c>
      <x:c r="C551" s="120" t="n">
        <x:v>550</x:v>
      </x:c>
      <x:c r="D551" s="120" t="n">
        <x:v>1808</x:v>
      </x:c>
      <x:c r="E551" s="120" t="n">
        <x:v>1807</x:v>
      </x:c>
      <x:c r="F551" s="120" t="n">
        <x:v>0</x:v>
      </x:c>
      <x:c r="G551" s="120" t="str">
        <x:v>Normal</x:v>
      </x:c>
      <x:c r="H551" s="120" t="str">
        <x:v>Routine</x:v>
      </x:c>
      <x:c r="I551" s="120" t="n">
        <x:v>1</x:v>
      </x:c>
      <x:c r="J551" s="120" t="str">
        <x:v>CADC0872</x:v>
      </x:c>
      <x:c r="K551" s="120" t="n">
        <x:v>5</x:v>
      </x:c>
      <x:c r="L551" s="120" t="n">
        <x:v>510</x:v>
      </x:c>
      <x:c r="M551" s="120" t="n">
        <x:v>103</x:v>
      </x:c>
      <x:c r="N551" s="127" t="n">
        <x:v>1.4714285714285715</x:v>
      </x:c>
      <x:c r="O551" s="129" t="n">
        <x:f>'RGS_Ground_Run'!Q655</x:f>
        <x:v>83.43279518592408</x:v>
      </x:c>
      <x:c r="P551" s="129" t="n">
        <x:f>'Edge_Run'!O655</x:f>
        <x:v>35.51534594495752</x:v>
      </x:c>
      <x:c r="Q551" s="129" t="n">
        <x:f>O551-P551</x:f>
        <x:v>47.91744924096656</x:v>
      </x:c>
      <x:c r="R551" s="129" t="n">
        <x:f>'RGS_Ground_Run'!U655</x:f>
        <x:v>58.379785719252595</x:v>
      </x:c>
      <x:c r="S551" s="129" t="n">
        <x:f>'Edge_Run'!S655</x:f>
        <x:v>26.39631754494303</x:v>
      </x:c>
      <x:c r="T551" s="129" t="n">
        <x:f>'RGS_Ground_Run'!S655</x:f>
        <x:v>0</x:v>
      </x:c>
      <x:c r="U551" s="129" t="n">
        <x:f>'Edge_Run'!R655</x:f>
        <x:v>0</x:v>
      </x:c>
      <x:c r="V551" s="120" t="n">
        <x:f>'RGS_Ground_Run'!W655</x:f>
        <x:v>1</x:v>
      </x:c>
      <x:c r="W551" s="120" t="n">
        <x:f>'Edge_Run'!U655</x:f>
        <x:v>1</x:v>
      </x:c>
      <x:c r="X551" s="120" t="n">
        <x:f>'RGS_Ground_Run'!X655</x:f>
        <x:v>1</x:v>
      </x:c>
      <x:c r="Y551" s="120" t="n">
        <x:f>'Edge_Run'!V655</x:f>
        <x:v>1</x:v>
      </x:c>
      <x:c r="Z551" s="120" t="n">
        <x:f>Y551-X551</x:f>
        <x:v>0</x:v>
      </x:c>
      <x:c r="AA551" s="120" t="n">
        <x:f>1-V551</x:f>
        <x:v>0</x:v>
      </x:c>
      <x:c r="AB551" s="120" t="n">
        <x:f>1-W551</x:f>
        <x:v>0</x:v>
      </x:c>
      <x:c r="AC551" s="120" t="n">
        <x:f>'RGS_Ground_Run'!O655</x:f>
        <x:v>1.0330094666714533</x:v>
      </x:c>
      <x:c r="AD551" s="120" t="n">
        <x:f>'Edge_Run'!D655</x:f>
        <x:v>3.09902840001436</x:v>
      </x:c>
      <x:c r="AE551" s="120" t="n">
        <x:f>'RGS_Ground_Run'!D655</x:f>
        <x:v>300</x:v>
      </x:c>
      <x:c r="AF551" s="120" t="n">
        <x:f>'Edge_Run'!H655</x:f>
        <x:v>75</x:v>
      </x:c>
    </x:row>
    <x:row r="552">
      <x:c r="A552" s="120" t="n">
        <x:v>6</x:v>
      </x:c>
      <x:c r="B552" s="120" t="n">
        <x:v>51</x:v>
      </x:c>
      <x:c r="C552" s="120" t="n">
        <x:v>551</x:v>
      </x:c>
      <x:c r="D552" s="120" t="n">
        <x:v>1050</x:v>
      </x:c>
      <x:c r="E552" s="120" t="n">
        <x:v>1049</x:v>
      </x:c>
      <x:c r="F552" s="120" t="n">
        <x:v>0</x:v>
      </x:c>
      <x:c r="G552" s="120" t="str">
        <x:v>Normal</x:v>
      </x:c>
      <x:c r="H552" s="120" t="str">
        <x:v>Routine</x:v>
      </x:c>
      <x:c r="I552" s="120" t="n">
        <x:v>1</x:v>
      </x:c>
      <x:c r="J552" s="120" t="str">
        <x:v>CADC0888</x:v>
      </x:c>
      <x:c r="K552" s="120" t="n">
        <x:v>5</x:v>
      </x:c>
      <x:c r="L552" s="120" t="n">
        <x:v>60</x:v>
      </x:c>
      <x:c r="M552" s="120" t="n">
        <x:v>13</x:v>
      </x:c>
      <x:c r="N552" s="127" t="n">
        <x:v>0.18571428571428572</x:v>
      </x:c>
      <x:c r="O552" s="129" t="n">
        <x:f>'RGS_Ground_Run'!Q656</x:f>
        <x:v>44.1127367582385</x:v>
      </x:c>
      <x:c r="P552" s="129" t="n">
        <x:f>'Edge_Run'!O656</x:f>
        <x:v>9.771957904486953</x:v>
      </x:c>
      <x:c r="Q552" s="129" t="n">
        <x:f>O552-P552</x:f>
        <x:v>34.340778853751544</x:v>
      </x:c>
      <x:c r="R552" s="129" t="n">
        <x:f>'RGS_Ground_Run'!U656</x:f>
        <x:v>18.842084123409677</x:v>
      </x:c>
      <x:c r="S552" s="129" t="n">
        <x:f>'Edge_Run'!S656</x:f>
        <x:v>0</x:v>
      </x:c>
      <x:c r="T552" s="129" t="n">
        <x:f>'RGS_Ground_Run'!S656</x:f>
        <x:v>0</x:v>
      </x:c>
      <x:c r="U552" s="129" t="n">
        <x:f>'Edge_Run'!R656</x:f>
        <x:v>0</x:v>
      </x:c>
      <x:c r="V552" s="120" t="n">
        <x:f>'RGS_Ground_Run'!W656</x:f>
        <x:v>1</x:v>
      </x:c>
      <x:c r="W552" s="120" t="n">
        <x:f>'Edge_Run'!U656</x:f>
        <x:v>1</x:v>
      </x:c>
      <x:c r="X552" s="120" t="n">
        <x:f>'RGS_Ground_Run'!X656</x:f>
        <x:v>1</x:v>
      </x:c>
      <x:c r="Y552" s="120" t="n">
        <x:f>'Edge_Run'!V656</x:f>
        <x:v>1</x:v>
      </x:c>
      <x:c r="Z552" s="120" t="n">
        <x:f>Y552-X552</x:f>
        <x:v>0</x:v>
      </x:c>
      <x:c r="AA552" s="120" t="n">
        <x:f>1-V552</x:f>
        <x:v>0</x:v>
      </x:c>
      <x:c r="AB552" s="120" t="n">
        <x:f>1-W552</x:f>
        <x:v>0</x:v>
      </x:c>
      <x:c r="AC552" s="120" t="n">
        <x:f>'RGS_Ground_Run'!O656</x:f>
        <x:v>1.2506526348289766</x:v>
      </x:c>
      <x:c r="AD552" s="120" t="n">
        <x:f>'Edge_Run'!D656</x:f>
        <x:v>3.75195790448693</x:v>
      </x:c>
      <x:c r="AE552" s="120" t="n">
        <x:f>'RGS_Ground_Run'!D656</x:f>
        <x:v>300</x:v>
      </x:c>
      <x:c r="AF552" s="120" t="n">
        <x:f>'Edge_Run'!H656</x:f>
        <x:v>75</x:v>
      </x:c>
    </x:row>
    <x:row r="553">
      <x:c r="A553" s="120" t="n">
        <x:v>6</x:v>
      </x:c>
      <x:c r="B553" s="120" t="n">
        <x:v>52</x:v>
      </x:c>
      <x:c r="C553" s="120" t="n">
        <x:v>552</x:v>
      </x:c>
      <x:c r="D553" s="120" t="n">
        <x:v>320</x:v>
      </x:c>
      <x:c r="E553" s="120" t="n">
        <x:v>319</x:v>
      </x:c>
      <x:c r="F553" s="120" t="n">
        <x:v>1</x:v>
      </x:c>
      <x:c r="G553" s="120" t="str">
        <x:v>Anomalous</x:v>
      </x:c>
      <x:c r="H553" s="120" t="str">
        <x:v>Priority</x:v>
      </x:c>
      <x:c r="I553" s="120" t="n">
        <x:v>1</x:v>
      </x:c>
      <x:c r="J553" s="120" t="str">
        <x:v>CADC0874</x:v>
      </x:c>
      <x:c r="K553" s="120" t="n">
        <x:v>1</x:v>
      </x:c>
      <x:c r="L553" s="120" t="n">
        <x:v>914</x:v>
      </x:c>
      <x:c r="M553" s="120" t="n">
        <x:v>915</x:v>
      </x:c>
      <x:c r="N553" s="127" t="n">
        <x:v>13.071428571428571</x:v>
      </x:c>
      <x:c r="O553" s="129" t="n">
        <x:f>'RGS_Ground_Run'!Q657</x:f>
        <x:v>212.42303426240687</x:v>
      </x:c>
      <x:c r="P553" s="129" t="n">
        <x:f>'Edge_Run'!O657</x:f>
        <x:v>25.389193945406078</x:v>
      </x:c>
      <x:c r="Q553" s="129" t="n">
        <x:f>O553-P553</x:f>
        <x:v>187.0338403170008</x:v>
      </x:c>
      <x:c r="R553" s="129" t="n">
        <x:f>'RGS_Ground_Run'!U657</x:f>
        <x:v>182.98070059247493</x:v>
      </x:c>
      <x:c r="S553" s="129" t="n">
        <x:f>'Edge_Run'!S657</x:f>
        <x:v>3.1021929356097644</x:v>
      </x:c>
      <x:c r="T553" s="129" t="n">
        <x:f>'RGS_Ground_Run'!S657</x:f>
        <x:v>140.76838143794248</x:v>
      </x:c>
      <x:c r="U553" s="129" t="n">
        <x:f>'Edge_Run'!R657</x:f>
        <x:v>0</x:v>
      </x:c>
      <x:c r="V553" s="120" t="n">
        <x:f>'RGS_Ground_Run'!W657</x:f>
        <x:v>1</x:v>
      </x:c>
      <x:c r="W553" s="120" t="n">
        <x:f>'Edge_Run'!U657</x:f>
        <x:v>1</x:v>
      </x:c>
      <x:c r="X553" s="120" t="n">
        <x:f>'RGS_Ground_Run'!X657</x:f>
        <x:v>0</x:v>
      </x:c>
      <x:c r="Y553" s="120" t="n">
        <x:f>'Edge_Run'!V657</x:f>
        <x:v>1</x:v>
      </x:c>
      <x:c r="Z553" s="120" t="n">
        <x:f>Y553-X553</x:f>
        <x:v>1</x:v>
      </x:c>
      <x:c r="AA553" s="120" t="n">
        <x:f>1-V553</x:f>
        <x:v>0</x:v>
      </x:c>
      <x:c r="AB553" s="120" t="n">
        <x:f>1-W553</x:f>
        <x:v>0</x:v>
      </x:c>
      <x:c r="AC553" s="120" t="n">
        <x:f>'RGS_Ground_Run'!O657</x:f>
        <x:v>5.422333669932129</x:v>
      </x:c>
      <x:c r="AD553" s="120" t="n">
        <x:f>'Edge_Run'!D657</x:f>
        <x:v>16.267001009796388</x:v>
      </x:c>
      <x:c r="AE553" s="120" t="n">
        <x:f>'RGS_Ground_Run'!D657</x:f>
        <x:v>300</x:v>
      </x:c>
      <x:c r="AF553" s="120" t="n">
        <x:f>'Edge_Run'!H657</x:f>
        <x:v>75</x:v>
      </x:c>
    </x:row>
    <x:row r="554">
      <x:c r="A554" s="120" t="n">
        <x:v>6</x:v>
      </x:c>
      <x:c r="B554" s="120" t="n">
        <x:v>53</x:v>
      </x:c>
      <x:c r="C554" s="120" t="n">
        <x:v>553</x:v>
      </x:c>
      <x:c r="D554" s="120" t="n">
        <x:v>1163</x:v>
      </x:c>
      <x:c r="E554" s="120" t="n">
        <x:v>1162</x:v>
      </x:c>
      <x:c r="F554" s="120" t="n">
        <x:v>0</x:v>
      </x:c>
      <x:c r="G554" s="120" t="str">
        <x:v>Normal</x:v>
      </x:c>
      <x:c r="H554" s="120" t="str">
        <x:v>Routine</x:v>
      </x:c>
      <x:c r="I554" s="120" t="n">
        <x:v>1</x:v>
      </x:c>
      <x:c r="J554" s="120" t="str">
        <x:v>CADC0894</x:v>
      </x:c>
      <x:c r="K554" s="120" t="n">
        <x:v>5</x:v>
      </x:c>
      <x:c r="L554" s="120" t="n">
        <x:v>235</x:v>
      </x:c>
      <x:c r="M554" s="120" t="n">
        <x:v>48</x:v>
      </x:c>
      <x:c r="N554" s="127" t="n">
        <x:v>0.6857142857142857</x:v>
      </x:c>
      <x:c r="O554" s="129" t="n">
        <x:f>'RGS_Ground_Run'!Q658</x:f>
        <x:v>230.25058375437266</x:v>
      </x:c>
      <x:c r="P554" s="129" t="n">
        <x:f>'Edge_Run'!O658</x:f>
        <x:v>29.704351292608862</x:v>
      </x:c>
      <x:c r="Q554" s="129" t="n">
        <x:f>O554-P554</x:f>
        <x:v>200.5462324617638</x:v>
      </x:c>
      <x:c r="R554" s="129" t="n">
        <x:f>'RGS_Ground_Run'!U658</x:f>
        <x:v>205.29585793967772</x:v>
      </x:c>
      <x:c r="S554" s="129" t="n">
        <x:f>'Edge_Run'!S658</x:f>
        <x:v>20.88017384852401</x:v>
      </x:c>
      <x:c r="T554" s="129" t="n">
        <x:f>'RGS_Ground_Run'!S658</x:f>
        <x:v>0</x:v>
      </x:c>
      <x:c r="U554" s="129" t="n">
        <x:f>'Edge_Run'!R658</x:f>
        <x:v>0</x:v>
      </x:c>
      <x:c r="V554" s="120" t="n">
        <x:f>'RGS_Ground_Run'!W658</x:f>
        <x:v>1</x:v>
      </x:c>
      <x:c r="W554" s="120" t="n">
        <x:f>'Edge_Run'!U658</x:f>
        <x:v>1</x:v>
      </x:c>
      <x:c r="X554" s="120" t="n">
        <x:f>'RGS_Ground_Run'!X658</x:f>
        <x:v>0</x:v>
      </x:c>
      <x:c r="Y554" s="120" t="n">
        <x:f>'Edge_Run'!V658</x:f>
        <x:v>1</x:v>
      </x:c>
      <x:c r="Z554" s="120" t="n">
        <x:f>Y554-X554</x:f>
        <x:v>1</x:v>
      </x:c>
      <x:c r="AA554" s="120" t="n">
        <x:f>1-V554</x:f>
        <x:v>0</x:v>
      </x:c>
      <x:c r="AB554" s="120" t="n">
        <x:f>1-W554</x:f>
        <x:v>0</x:v>
      </x:c>
      <x:c r="AC554" s="120" t="n">
        <x:f>'RGS_Ground_Run'!O658</x:f>
        <x:v>0.9347258146949099</x:v>
      </x:c>
      <x:c r="AD554" s="120" t="n">
        <x:f>'Edge_Run'!D658</x:f>
        <x:v>2.8041774440847296</x:v>
      </x:c>
      <x:c r="AE554" s="120" t="n">
        <x:f>'RGS_Ground_Run'!D658</x:f>
        <x:v>300</x:v>
      </x:c>
      <x:c r="AF554" s="120" t="n">
        <x:f>'Edge_Run'!H658</x:f>
        <x:v>75</x:v>
      </x:c>
    </x:row>
    <x:row r="555">
      <x:c r="A555" s="120" t="n">
        <x:v>6</x:v>
      </x:c>
      <x:c r="B555" s="120" t="n">
        <x:v>54</x:v>
      </x:c>
      <x:c r="C555" s="120" t="n">
        <x:v>554</x:v>
      </x:c>
      <x:c r="D555" s="120" t="n">
        <x:v>1034</x:v>
      </x:c>
      <x:c r="E555" s="120" t="n">
        <x:v>1033</x:v>
      </x:c>
      <x:c r="F555" s="120" t="n">
        <x:v>0</x:v>
      </x:c>
      <x:c r="G555" s="120" t="str">
        <x:v>Normal</x:v>
      </x:c>
      <x:c r="H555" s="120" t="str">
        <x:v>Routine</x:v>
      </x:c>
      <x:c r="I555" s="120" t="n">
        <x:v>1</x:v>
      </x:c>
      <x:c r="J555" s="120" t="str">
        <x:v>CADC0873</x:v>
      </x:c>
      <x:c r="K555" s="120" t="n">
        <x:v>5</x:v>
      </x:c>
      <x:c r="L555" s="120" t="n">
        <x:v>225</x:v>
      </x:c>
      <x:c r="M555" s="120" t="n">
        <x:v>46</x:v>
      </x:c>
      <x:c r="N555" s="127" t="n">
        <x:v>0.6571428571428571</x:v>
      </x:c>
      <x:c r="O555" s="129" t="n">
        <x:f>'RGS_Ground_Run'!Q659</x:f>
        <x:v>147.27386167945224</x:v>
      </x:c>
      <x:c r="P555" s="129" t="n">
        <x:f>'Edge_Run'!O659</x:f>
        <x:v>79.54451885012895</x:v>
      </x:c>
      <x:c r="Q555" s="129" t="n">
        <x:f>O555-P555</x:f>
        <x:v>67.72934282932329</x:v>
      </x:c>
      <x:c r="R555" s="129" t="n">
        <x:f>'RGS_Ground_Run'!U659</x:f>
        <x:v>121.56451885012893</x:v>
      </x:c>
      <x:c r="S555" s="129" t="n">
        <x:f>'Edge_Run'!S659</x:f>
        <x:v>68.45649036215855</x:v>
      </x:c>
      <x:c r="T555" s="129" t="n">
        <x:f>'RGS_Ground_Run'!S659</x:f>
        <x:v>0</x:v>
      </x:c>
      <x:c r="U555" s="129" t="n">
        <x:f>'Edge_Run'!R659</x:f>
        <x:v>68.45649036215855</x:v>
      </x:c>
      <x:c r="V555" s="120" t="n">
        <x:f>'RGS_Ground_Run'!W659</x:f>
        <x:v>1</x:v>
      </x:c>
      <x:c r="W555" s="120" t="n">
        <x:f>'Edge_Run'!U659</x:f>
        <x:v>1</x:v>
      </x:c>
      <x:c r="X555" s="120" t="n">
        <x:f>'RGS_Ground_Run'!X659</x:f>
        <x:v>0</x:v>
      </x:c>
      <x:c r="Y555" s="120" t="n">
        <x:f>'Edge_Run'!V659</x:f>
        <x:v>1</x:v>
      </x:c>
      <x:c r="Z555" s="120" t="n">
        <x:f>Y555-X555</x:f>
        <x:v>1</x:v>
      </x:c>
      <x:c r="AA555" s="120" t="n">
        <x:f>1-V555</x:f>
        <x:v>0</x:v>
      </x:c>
      <x:c r="AB555" s="120" t="n">
        <x:f>1-W555</x:f>
        <x:v>0</x:v>
      </x:c>
      <x:c r="AC555" s="120" t="n">
        <x:f>'RGS_Ground_Run'!O659</x:f>
        <x:v>1.6893428293235322</x:v>
      </x:c>
      <x:c r="AD555" s="120" t="n">
        <x:f>'Edge_Run'!D659</x:f>
        <x:v>5.068028487970596</x:v>
      </x:c>
      <x:c r="AE555" s="120" t="n">
        <x:f>'RGS_Ground_Run'!D659</x:f>
        <x:v>300</x:v>
      </x:c>
      <x:c r="AF555" s="120" t="n">
        <x:f>'Edge_Run'!H659</x:f>
        <x:v>75</x:v>
      </x:c>
    </x:row>
    <x:row r="556">
      <x:c r="A556" s="120" t="n">
        <x:v>6</x:v>
      </x:c>
      <x:c r="B556" s="120" t="n">
        <x:v>55</x:v>
      </x:c>
      <x:c r="C556" s="120" t="n">
        <x:v>555</x:v>
      </x:c>
      <x:c r="D556" s="120" t="n">
        <x:v>1247</x:v>
      </x:c>
      <x:c r="E556" s="120" t="n">
        <x:v>1246</x:v>
      </x:c>
      <x:c r="F556" s="120" t="n">
        <x:v>0</x:v>
      </x:c>
      <x:c r="G556" s="120" t="str">
        <x:v>Normal</x:v>
      </x:c>
      <x:c r="H556" s="120" t="str">
        <x:v>Routine</x:v>
      </x:c>
      <x:c r="I556" s="120" t="n">
        <x:v>1</x:v>
      </x:c>
      <x:c r="J556" s="120" t="str">
        <x:v>CADC0873</x:v>
      </x:c>
      <x:c r="K556" s="120" t="n">
        <x:v>5</x:v>
      </x:c>
      <x:c r="L556" s="120" t="n">
        <x:v>215</x:v>
      </x:c>
      <x:c r="M556" s="120" t="n">
        <x:v>44</x:v>
      </x:c>
      <x:c r="N556" s="127" t="n">
        <x:v>0.6285714285714286</x:v>
      </x:c>
      <x:c r="O556" s="129" t="n">
        <x:f>'RGS_Ground_Run'!Q660</x:f>
        <x:v>155.56943693003768</x:v>
      </x:c>
      <x:c r="P556" s="129" t="n">
        <x:f>'Edge_Run'!O660</x:f>
        <x:v>65.5238142530211</x:v>
      </x:c>
      <x:c r="Q556" s="129" t="n">
        <x:f>O556-P556</x:f>
        <x:v>90.04562267701658</x:v>
      </x:c>
      <x:c r="R556" s="129" t="n">
        <x:f>'RGS_Ground_Run'!U660</x:f>
        <x:v>125.54381425302108</x:v>
      </x:c>
      <x:c r="S556" s="129" t="n">
        <x:f>'Edge_Run'!S660</x:f>
        <x:v>41.48694622197172</x:v>
      </x:c>
      <x:c r="T556" s="129" t="n">
        <x:f>'RGS_Ground_Run'!S660</x:f>
        <x:v>0</x:v>
      </x:c>
      <x:c r="U556" s="129" t="n">
        <x:f>'Edge_Run'!R660</x:f>
        <x:v>0</x:v>
      </x:c>
      <x:c r="V556" s="120" t="n">
        <x:f>'RGS_Ground_Run'!W660</x:f>
        <x:v>1</x:v>
      </x:c>
      <x:c r="W556" s="120" t="n">
        <x:f>'Edge_Run'!U660</x:f>
        <x:v>1</x:v>
      </x:c>
      <x:c r="X556" s="120" t="n">
        <x:f>'RGS_Ground_Run'!X660</x:f>
        <x:v>0</x:v>
      </x:c>
      <x:c r="Y556" s="120" t="n">
        <x:f>'Edge_Run'!V660</x:f>
        <x:v>1</x:v>
      </x:c>
      <x:c r="Z556" s="120" t="n">
        <x:f>Y556-X556</x:f>
        <x:v>1</x:v>
      </x:c>
      <x:c r="AA556" s="120" t="n">
        <x:f>1-V556</x:f>
        <x:v>0</x:v>
      </x:c>
      <x:c r="AB556" s="120" t="n">
        <x:f>1-W556</x:f>
        <x:v>0</x:v>
      </x:c>
      <x:c r="AC556" s="120" t="n">
        <x:f>'RGS_Ground_Run'!O660</x:f>
        <x:v>6.005622677016436</x:v>
      </x:c>
      <x:c r="AD556" s="120" t="n">
        <x:f>'Edge_Run'!D660</x:f>
        <x:v>18.016868031049306</x:v>
      </x:c>
      <x:c r="AE556" s="120" t="n">
        <x:f>'RGS_Ground_Run'!D660</x:f>
        <x:v>300</x:v>
      </x:c>
      <x:c r="AF556" s="120" t="n">
        <x:f>'Edge_Run'!H660</x:f>
        <x:v>75</x:v>
      </x:c>
    </x:row>
    <x:row r="557">
      <x:c r="A557" s="120" t="n">
        <x:v>6</x:v>
      </x:c>
      <x:c r="B557" s="120" t="n">
        <x:v>56</x:v>
      </x:c>
      <x:c r="C557" s="120" t="n">
        <x:v>556</x:v>
      </x:c>
      <x:c r="D557" s="120" t="n">
        <x:v>1873</x:v>
      </x:c>
      <x:c r="E557" s="120" t="n">
        <x:v>1872</x:v>
      </x:c>
      <x:c r="F557" s="120" t="n">
        <x:v>0</x:v>
      </x:c>
      <x:c r="G557" s="120" t="str">
        <x:v>Normal</x:v>
      </x:c>
      <x:c r="H557" s="120" t="str">
        <x:v>Routine</x:v>
      </x:c>
      <x:c r="I557" s="120" t="n">
        <x:v>0</x:v>
      </x:c>
      <x:c r="J557" s="120" t="str">
        <x:v>CADC0872</x:v>
      </x:c>
      <x:c r="K557" s="120" t="n">
        <x:v>5</x:v>
      </x:c>
      <x:c r="L557" s="120" t="n">
        <x:v>75</x:v>
      </x:c>
      <x:c r="M557" s="120" t="n">
        <x:v>16</x:v>
      </x:c>
      <x:c r="N557" s="127" t="n">
        <x:v>0.22857142857142856</x:v>
      </x:c>
      <x:c r="O557" s="129" t="n">
        <x:f>'RGS_Ground_Run'!Q661</x:f>
        <x:v>140.84560556697807</x:v>
      </x:c>
      <x:c r="P557" s="129" t="n">
        <x:f>'Edge_Run'!O661</x:f>
        <x:v>38.29807146827716</x:v>
      </x:c>
      <x:c r="Q557" s="129" t="n">
        <x:f>O557-P557</x:f>
        <x:v>102.54753409870091</x:v>
      </x:c>
      <x:c r="R557" s="129" t="n">
        <x:f>'RGS_Ground_Run'!U661</x:f>
        <x:v>116.31807146827714</x:v>
      </x:c>
      <x:c r="S557" s="129" t="n">
        <x:f>'Edge_Run'!S661</x:f>
        <x:v>30.755469172174344</x:v>
      </x:c>
      <x:c r="T557" s="129" t="n">
        <x:f>'RGS_Ground_Run'!S661</x:f>
        <x:v>0</x:v>
      </x:c>
      <x:c r="U557" s="129" t="n">
        <x:f>'Edge_Run'!R661</x:f>
        <x:v>0</x:v>
      </x:c>
      <x:c r="V557" s="120" t="n">
        <x:f>'RGS_Ground_Run'!W661</x:f>
        <x:v>1</x:v>
      </x:c>
      <x:c r="W557" s="120" t="n">
        <x:f>'Edge_Run'!U661</x:f>
        <x:v>1</x:v>
      </x:c>
      <x:c r="X557" s="120" t="n">
        <x:f>'RGS_Ground_Run'!X661</x:f>
        <x:v>0</x:v>
      </x:c>
      <x:c r="Y557" s="120" t="n">
        <x:f>'Edge_Run'!V661</x:f>
        <x:v>1</x:v>
      </x:c>
      <x:c r="Z557" s="120" t="n">
        <x:f>Y557-X557</x:f>
        <x:v>1</x:v>
      </x:c>
      <x:c r="AA557" s="120" t="n">
        <x:f>1-V557</x:f>
        <x:v>0</x:v>
      </x:c>
      <x:c r="AB557" s="120" t="n">
        <x:f>1-W557</x:f>
        <x:v>0</x:v>
      </x:c>
      <x:c r="AC557" s="120" t="n">
        <x:f>'RGS_Ground_Run'!O661</x:f>
        <x:v>0.5075340987009289</x:v>
      </x:c>
      <x:c r="AD557" s="120" t="n">
        <x:f>'Edge_Run'!D661</x:f>
        <x:v>1.5226022961027867</x:v>
      </x:c>
      <x:c r="AE557" s="120" t="n">
        <x:f>'RGS_Ground_Run'!D661</x:f>
        <x:v>300</x:v>
      </x:c>
      <x:c r="AF557" s="120" t="n">
        <x:f>'Edge_Run'!H661</x:f>
        <x:v>75</x:v>
      </x:c>
    </x:row>
    <x:row r="558">
      <x:c r="A558" s="120" t="n">
        <x:v>6</x:v>
      </x:c>
      <x:c r="B558" s="120" t="n">
        <x:v>57</x:v>
      </x:c>
      <x:c r="C558" s="120" t="n">
        <x:v>557</x:v>
      </x:c>
      <x:c r="D558" s="120" t="n">
        <x:v>2031</x:v>
      </x:c>
      <x:c r="E558" s="120" t="n">
        <x:v>2030</x:v>
      </x:c>
      <x:c r="F558" s="120" t="n">
        <x:v>0</x:v>
      </x:c>
      <x:c r="G558" s="120" t="str">
        <x:v>Normal</x:v>
      </x:c>
      <x:c r="H558" s="120" t="str">
        <x:v>Routine</x:v>
      </x:c>
      <x:c r="I558" s="120" t="n">
        <x:v>1</x:v>
      </x:c>
      <x:c r="J558" s="120" t="str">
        <x:v>CADC0872</x:v>
      </x:c>
      <x:c r="K558" s="120" t="n">
        <x:v>5</x:v>
      </x:c>
      <x:c r="L558" s="120" t="n">
        <x:v>240</x:v>
      </x:c>
      <x:c r="M558" s="120" t="n">
        <x:v>49</x:v>
      </x:c>
      <x:c r="N558" s="127" t="n">
        <x:v>0.7</x:v>
      </x:c>
      <x:c r="O558" s="129" t="n">
        <x:f>'RGS_Ground_Run'!Q662</x:f>
        <x:v>61.070028079667736</x:v>
      </x:c>
      <x:c r="P558" s="129" t="n">
        <x:f>'Edge_Run'!O662</x:f>
        <x:v>24.462020656154436</x:v>
      </x:c>
      <x:c r="Q558" s="129" t="n">
        <x:f>O558-P558</x:f>
        <x:v>36.6080074235133</x:v>
      </x:c>
      <x:c r="R558" s="129" t="n">
        <x:f>'RGS_Ground_Run'!U662</x:f>
        <x:v>30.902687860949754</x:v>
      </x:c>
      <x:c r="S558" s="129" t="n">
        <x:f>'Edge_Run'!S662</x:f>
        <x:v>0</x:v>
      </x:c>
      <x:c r="T558" s="129" t="n">
        <x:f>'RGS_Ground_Run'!S662</x:f>
        <x:v>0</x:v>
      </x:c>
      <x:c r="U558" s="129" t="n">
        <x:f>'Edge_Run'!R662</x:f>
        <x:v>0</x:v>
      </x:c>
      <x:c r="V558" s="120" t="n">
        <x:f>'RGS_Ground_Run'!W662</x:f>
        <x:v>1</x:v>
      </x:c>
      <x:c r="W558" s="120" t="n">
        <x:f>'Edge_Run'!U662</x:f>
        <x:v>1</x:v>
      </x:c>
      <x:c r="X558" s="120" t="n">
        <x:f>'RGS_Ground_Run'!X662</x:f>
        <x:v>1</x:v>
      </x:c>
      <x:c r="Y558" s="120" t="n">
        <x:f>'Edge_Run'!V662</x:f>
        <x:v>1</x:v>
      </x:c>
      <x:c r="Z558" s="120" t="n">
        <x:f>Y558-X558</x:f>
        <x:v>0</x:v>
      </x:c>
      <x:c r="AA558" s="120" t="n">
        <x:f>1-V558</x:f>
        <x:v>0</x:v>
      </x:c>
      <x:c r="AB558" s="120" t="n">
        <x:f>1-W558</x:f>
        <x:v>0</x:v>
      </x:c>
      <x:c r="AC558" s="120" t="n">
        <x:f>'RGS_Ground_Run'!O662</x:f>
        <x:v>6.147340218718164</x:v>
      </x:c>
      <x:c r="AD558" s="120" t="n">
        <x:f>'Edge_Run'!D662</x:f>
        <x:v>18.442020656154494</x:v>
      </x:c>
      <x:c r="AE558" s="120" t="n">
        <x:f>'RGS_Ground_Run'!D662</x:f>
        <x:v>300</x:v>
      </x:c>
      <x:c r="AF558" s="120" t="n">
        <x:f>'Edge_Run'!H662</x:f>
        <x:v>75</x:v>
      </x:c>
    </x:row>
    <x:row r="559">
      <x:c r="A559" s="120" t="n">
        <x:v>6</x:v>
      </x:c>
      <x:c r="B559" s="120" t="n">
        <x:v>58</x:v>
      </x:c>
      <x:c r="C559" s="120" t="n">
        <x:v>558</x:v>
      </x:c>
      <x:c r="D559" s="120" t="n">
        <x:v>1155</x:v>
      </x:c>
      <x:c r="E559" s="120" t="n">
        <x:v>1154</x:v>
      </x:c>
      <x:c r="F559" s="120" t="n">
        <x:v>0</x:v>
      </x:c>
      <x:c r="G559" s="120" t="str">
        <x:v>Normal</x:v>
      </x:c>
      <x:c r="H559" s="120" t="str">
        <x:v>Routine</x:v>
      </x:c>
      <x:c r="I559" s="120" t="n">
        <x:v>1</x:v>
      </x:c>
      <x:c r="J559" s="120" t="str">
        <x:v>CADC0894</x:v>
      </x:c>
      <x:c r="K559" s="120" t="n">
        <x:v>5</x:v>
      </x:c>
      <x:c r="L559" s="120" t="n">
        <x:v>200</x:v>
      </x:c>
      <x:c r="M559" s="120" t="n">
        <x:v>41</x:v>
      </x:c>
      <x:c r="N559" s="127" t="n">
        <x:v>0.5857142857142857</x:v>
      </x:c>
      <x:c r="O559" s="129" t="n">
        <x:f>'RGS_Ground_Run'!Q663</x:f>
        <x:v>40.47906292609332</x:v>
      </x:c>
      <x:c r="P559" s="129" t="n">
        <x:f>'Edge_Run'!O663</x:f>
        <x:v>13.755457580905386</x:v>
      </x:c>
      <x:c r="Q559" s="129" t="n">
        <x:f>O559-P559</x:f>
        <x:v>26.723605345187934</x:v>
      </x:c>
      <x:c r="R559" s="129" t="n">
        <x:f>'RGS_Ground_Run'!U663</x:f>
        <x:v>13.880577065791385</x:v>
      </x:c>
      <x:c r="S559" s="129" t="n">
        <x:f>'Edge_Run'!S663</x:f>
        <x:v>0</x:v>
      </x:c>
      <x:c r="T559" s="129" t="n">
        <x:f>'RGS_Ground_Run'!S663</x:f>
        <x:v>0</x:v>
      </x:c>
      <x:c r="U559" s="129" t="n">
        <x:f>'Edge_Run'!R663</x:f>
        <x:v>0</x:v>
      </x:c>
      <x:c r="V559" s="120" t="n">
        <x:f>'RGS_Ground_Run'!W663</x:f>
        <x:v>1</x:v>
      </x:c>
      <x:c r="W559" s="120" t="n">
        <x:f>'Edge_Run'!U663</x:f>
        <x:v>1</x:v>
      </x:c>
      <x:c r="X559" s="120" t="n">
        <x:f>'RGS_Ground_Run'!X663</x:f>
        <x:v>1</x:v>
      </x:c>
      <x:c r="Y559" s="120" t="n">
        <x:f>'Edge_Run'!V663</x:f>
        <x:v>1</x:v>
      </x:c>
      <x:c r="Z559" s="120" t="n">
        <x:f>Y559-X559</x:f>
        <x:v>0</x:v>
      </x:c>
      <x:c r="AA559" s="120" t="n">
        <x:f>1-V559</x:f>
        <x:v>0</x:v>
      </x:c>
      <x:c r="AB559" s="120" t="n">
        <x:f>1-W559</x:f>
        <x:v>0</x:v>
      </x:c>
      <x:c r="AC559" s="120" t="n">
        <x:f>'RGS_Ground_Run'!O663</x:f>
        <x:v>2.5784858603017407</x:v>
      </x:c>
      <x:c r="AD559" s="120" t="n">
        <x:f>'Edge_Run'!D663</x:f>
        <x:v>7.735457580905222</x:v>
      </x:c>
      <x:c r="AE559" s="120" t="n">
        <x:f>'RGS_Ground_Run'!D663</x:f>
        <x:v>300</x:v>
      </x:c>
      <x:c r="AF559" s="120" t="n">
        <x:f>'Edge_Run'!H663</x:f>
        <x:v>75</x:v>
      </x:c>
    </x:row>
    <x:row r="560">
      <x:c r="A560" s="120" t="n">
        <x:v>6</x:v>
      </x:c>
      <x:c r="B560" s="120" t="n">
        <x:v>59</x:v>
      </x:c>
      <x:c r="C560" s="120" t="n">
        <x:v>559</x:v>
      </x:c>
      <x:c r="D560" s="120" t="n">
        <x:v>1666</x:v>
      </x:c>
      <x:c r="E560" s="120" t="n">
        <x:v>1665</x:v>
      </x:c>
      <x:c r="F560" s="120" t="n">
        <x:v>0</x:v>
      </x:c>
      <x:c r="G560" s="120" t="str">
        <x:v>Normal</x:v>
      </x:c>
      <x:c r="H560" s="120" t="str">
        <x:v>Routine</x:v>
      </x:c>
      <x:c r="I560" s="120" t="n">
        <x:v>0</x:v>
      </x:c>
      <x:c r="J560" s="120" t="str">
        <x:v>CADC0888</x:v>
      </x:c>
      <x:c r="K560" s="120" t="n">
        <x:v>5</x:v>
      </x:c>
      <x:c r="L560" s="120" t="n">
        <x:v>290</x:v>
      </x:c>
      <x:c r="M560" s="120" t="n">
        <x:v>59</x:v>
      </x:c>
      <x:c r="N560" s="127" t="n">
        <x:v>0.8428571428571429</x:v>
      </x:c>
      <x:c r="O560" s="129" t="n">
        <x:f>'RGS_Ground_Run'!Q664</x:f>
        <x:v>28.312956629197288</x:v>
      </x:c>
      <x:c r="P560" s="129" t="n">
        <x:f>'Edge_Run'!O664</x:f>
        <x:v>18.898869887591445</x:v>
      </x:c>
      <x:c r="Q560" s="129" t="n">
        <x:f>O560-P560</x:f>
        <x:v>9.414086741605843</x:v>
      </x:c>
      <x:c r="R560" s="129" t="n">
        <x:f>'RGS_Ground_Run'!U664</x:f>
        <x:v>0</x:v>
      </x:c>
      <x:c r="S560" s="129" t="n">
        <x:f>'Edge_Run'!S664</x:f>
        <x:v>0</x:v>
      </x:c>
      <x:c r="T560" s="129" t="n">
        <x:f>'RGS_Ground_Run'!S664</x:f>
        <x:v>0</x:v>
      </x:c>
      <x:c r="U560" s="129" t="n">
        <x:f>'Edge_Run'!R664</x:f>
        <x:v>0</x:v>
      </x:c>
      <x:c r="V560" s="120" t="n">
        <x:f>'RGS_Ground_Run'!W664</x:f>
        <x:v>1</x:v>
      </x:c>
      <x:c r="W560" s="120" t="n">
        <x:f>'Edge_Run'!U664</x:f>
        <x:v>1</x:v>
      </x:c>
      <x:c r="X560" s="120" t="n">
        <x:f>'RGS_Ground_Run'!X664</x:f>
        <x:v>1</x:v>
      </x:c>
      <x:c r="Y560" s="120" t="n">
        <x:f>'Edge_Run'!V664</x:f>
        <x:v>1</x:v>
      </x:c>
      <x:c r="Z560" s="120" t="n">
        <x:f>Y560-X560</x:f>
        <x:v>0</x:v>
      </x:c>
      <x:c r="AA560" s="120" t="n">
        <x:f>1-V560</x:f>
        <x:v>0</x:v>
      </x:c>
      <x:c r="AB560" s="120" t="n">
        <x:f>1-W560</x:f>
        <x:v>0</x:v>
      </x:c>
      <x:c r="AC560" s="120" t="n">
        <x:f>'RGS_Ground_Run'!O664</x:f>
        <x:v>4.292956629197182</x:v>
      </x:c>
      <x:c r="AD560" s="120" t="n">
        <x:f>'Edge_Run'!D664</x:f>
        <x:v>12.878869887591545</x:v>
      </x:c>
      <x:c r="AE560" s="120" t="n">
        <x:f>'RGS_Ground_Run'!D664</x:f>
        <x:v>300</x:v>
      </x:c>
      <x:c r="AF560" s="120" t="n">
        <x:f>'Edge_Run'!H664</x:f>
        <x:v>75</x:v>
      </x:c>
    </x:row>
    <x:row r="561">
      <x:c r="A561" s="120" t="n">
        <x:v>6</x:v>
      </x:c>
      <x:c r="B561" s="120" t="n">
        <x:v>60</x:v>
      </x:c>
      <x:c r="C561" s="120" t="n">
        <x:v>560</x:v>
      </x:c>
      <x:c r="D561" s="120" t="n">
        <x:v>1481</x:v>
      </x:c>
      <x:c r="E561" s="120" t="n">
        <x:v>1480</x:v>
      </x:c>
      <x:c r="F561" s="120" t="n">
        <x:v>0</x:v>
      </x:c>
      <x:c r="G561" s="120" t="str">
        <x:v>Normal</x:v>
      </x:c>
      <x:c r="H561" s="120" t="str">
        <x:v>Routine</x:v>
      </x:c>
      <x:c r="I561" s="120" t="n">
        <x:v>1</x:v>
      </x:c>
      <x:c r="J561" s="120" t="str">
        <x:v>CADC0873</x:v>
      </x:c>
      <x:c r="K561" s="120" t="n">
        <x:v>5</x:v>
      </x:c>
      <x:c r="L561" s="120" t="n">
        <x:v>85</x:v>
      </x:c>
      <x:c r="M561" s="120" t="n">
        <x:v>18</x:v>
      </x:c>
      <x:c r="N561" s="127" t="n">
        <x:v>0.2571428571428571</x:v>
      </x:c>
      <x:c r="O561" s="129" t="n">
        <x:f>'RGS_Ground_Run'!Q665</x:f>
        <x:v>28.825212176644982</x:v>
      </x:c>
      <x:c r="P561" s="129" t="n">
        <x:f>'Edge_Run'!O665</x:f>
        <x:v>20.435636529934982</x:v>
      </x:c>
      <x:c r="Q561" s="129" t="n">
        <x:f>O561-P561</x:f>
        <x:v>8.38957564671</x:v>
      </x:c>
      <x:c r="R561" s="129" t="n">
        <x:f>'RGS_Ground_Run'!U665</x:f>
        <x:v>0</x:v>
      </x:c>
      <x:c r="S561" s="129" t="n">
        <x:f>'Edge_Run'!S665</x:f>
        <x:v>0</x:v>
      </x:c>
      <x:c r="T561" s="129" t="n">
        <x:f>'RGS_Ground_Run'!S665</x:f>
        <x:v>0</x:v>
      </x:c>
      <x:c r="U561" s="129" t="n">
        <x:f>'Edge_Run'!R665</x:f>
        <x:v>0</x:v>
      </x:c>
      <x:c r="V561" s="120" t="n">
        <x:f>'RGS_Ground_Run'!W665</x:f>
        <x:v>1</x:v>
      </x:c>
      <x:c r="W561" s="120" t="n">
        <x:f>'Edge_Run'!U665</x:f>
        <x:v>1</x:v>
      </x:c>
      <x:c r="X561" s="120" t="n">
        <x:f>'RGS_Ground_Run'!X665</x:f>
        <x:v>1</x:v>
      </x:c>
      <x:c r="Y561" s="120" t="n">
        <x:f>'Edge_Run'!V665</x:f>
        <x:v>1</x:v>
      </x:c>
      <x:c r="Z561" s="120" t="n">
        <x:f>Y561-X561</x:f>
        <x:v>0</x:v>
      </x:c>
      <x:c r="AA561" s="120" t="n">
        <x:f>1-V561</x:f>
        <x:v>0</x:v>
      </x:c>
      <x:c r="AB561" s="120" t="n">
        <x:f>1-W561</x:f>
        <x:v>0</x:v>
      </x:c>
      <x:c r="AC561" s="120" t="n">
        <x:f>'RGS_Ground_Run'!O665</x:f>
        <x:v>4.805212176645057</x:v>
      </x:c>
      <x:c r="AD561" s="120" t="n">
        <x:f>'Edge_Run'!D665</x:f>
        <x:v>14.41563652993517</x:v>
      </x:c>
      <x:c r="AE561" s="120" t="n">
        <x:f>'RGS_Ground_Run'!D665</x:f>
        <x:v>300</x:v>
      </x:c>
      <x:c r="AF561" s="120" t="n">
        <x:f>'Edge_Run'!H665</x:f>
        <x:v>75</x:v>
      </x:c>
    </x:row>
    <x:row r="562">
      <x:c r="A562" s="120" t="n">
        <x:v>6</x:v>
      </x:c>
      <x:c r="B562" s="120" t="n">
        <x:v>61</x:v>
      </x:c>
      <x:c r="C562" s="120" t="n">
        <x:v>561</x:v>
      </x:c>
      <x:c r="D562" s="120" t="n">
        <x:v>1835</x:v>
      </x:c>
      <x:c r="E562" s="120" t="n">
        <x:v>1834</x:v>
      </x:c>
      <x:c r="F562" s="120" t="n">
        <x:v>0</x:v>
      </x:c>
      <x:c r="G562" s="120" t="str">
        <x:v>Normal</x:v>
      </x:c>
      <x:c r="H562" s="120" t="str">
        <x:v>Routine</x:v>
      </x:c>
      <x:c r="I562" s="120" t="n">
        <x:v>1</x:v>
      </x:c>
      <x:c r="J562" s="120" t="str">
        <x:v>CADC0872</x:v>
      </x:c>
      <x:c r="K562" s="120" t="n">
        <x:v>5</x:v>
      </x:c>
      <x:c r="L562" s="120" t="n">
        <x:v>75</x:v>
      </x:c>
      <x:c r="M562" s="120" t="n">
        <x:v>16</x:v>
      </x:c>
      <x:c r="N562" s="127" t="n">
        <x:v>0.22857142857142856</x:v>
      </x:c>
      <x:c r="O562" s="129" t="n">
        <x:f>'RGS_Ground_Run'!Q666</x:f>
        <x:v>41.243432121747446</x:v>
      </x:c>
      <x:c r="P562" s="129" t="n">
        <x:f>'Edge_Run'!O666</x:f>
        <x:v>18.008165551471848</x:v>
      </x:c>
      <x:c r="Q562" s="129" t="n">
        <x:f>O562-P562</x:f>
        <x:v>23.2352665702756</x:v>
      </x:c>
      <x:c r="R562" s="129" t="n">
        <x:f>'RGS_Ground_Run'!U666</x:f>
        <x:v>15.038883671852545</x:v>
      </x:c>
      <x:c r="S562" s="129" t="n">
        <x:f>'Edge_Run'!S666</x:f>
        <x:v>5.434520201787564</x:v>
      </x:c>
      <x:c r="T562" s="129" t="n">
        <x:f>'RGS_Ground_Run'!S666</x:f>
        <x:v>0</x:v>
      </x:c>
      <x:c r="U562" s="129" t="n">
        <x:f>'Edge_Run'!R666</x:f>
        <x:v>0</x:v>
      </x:c>
      <x:c r="V562" s="120" t="n">
        <x:f>'RGS_Ground_Run'!W666</x:f>
        <x:v>1</x:v>
      </x:c>
      <x:c r="W562" s="120" t="n">
        <x:f>'Edge_Run'!U666</x:f>
        <x:v>1</x:v>
      </x:c>
      <x:c r="X562" s="120" t="n">
        <x:f>'RGS_Ground_Run'!X666</x:f>
        <x:v>1</x:v>
      </x:c>
      <x:c r="Y562" s="120" t="n">
        <x:f>'Edge_Run'!V666</x:f>
        <x:v>1</x:v>
      </x:c>
      <x:c r="Z562" s="120" t="n">
        <x:f>Y562-X562</x:f>
        <x:v>0</x:v>
      </x:c>
      <x:c r="AA562" s="120" t="n">
        <x:f>1-V562</x:f>
        <x:v>0</x:v>
      </x:c>
      <x:c r="AB562" s="120" t="n">
        <x:f>1-W562</x:f>
        <x:v>0</x:v>
      </x:c>
      <x:c r="AC562" s="120" t="n">
        <x:f>'RGS_Ground_Run'!O666</x:f>
        <x:v>2.184548449894711</x:v>
      </x:c>
      <x:c r="AD562" s="120" t="n">
        <x:f>'Edge_Run'!D666</x:f>
        <x:v>6.553645349684134</x:v>
      </x:c>
      <x:c r="AE562" s="120" t="n">
        <x:f>'RGS_Ground_Run'!D666</x:f>
        <x:v>300</x:v>
      </x:c>
      <x:c r="AF562" s="120" t="n">
        <x:f>'Edge_Run'!H666</x:f>
        <x:v>75</x:v>
      </x:c>
    </x:row>
    <x:row r="563">
      <x:c r="A563" s="120" t="n">
        <x:v>6</x:v>
      </x:c>
      <x:c r="B563" s="120" t="n">
        <x:v>62</x:v>
      </x:c>
      <x:c r="C563" s="120" t="n">
        <x:v>562</x:v>
      </x:c>
      <x:c r="D563" s="120" t="n">
        <x:v>812</x:v>
      </x:c>
      <x:c r="E563" s="120" t="n">
        <x:v>811</x:v>
      </x:c>
      <x:c r="F563" s="120" t="n">
        <x:v>0</x:v>
      </x:c>
      <x:c r="G563" s="120" t="str">
        <x:v>Normal</x:v>
      </x:c>
      <x:c r="H563" s="120" t="str">
        <x:v>Routine</x:v>
      </x:c>
      <x:c r="I563" s="120" t="n">
        <x:v>1</x:v>
      </x:c>
      <x:c r="J563" s="120" t="str">
        <x:v>CADC0886</x:v>
      </x:c>
      <x:c r="K563" s="120" t="n">
        <x:v>5</x:v>
      </x:c>
      <x:c r="L563" s="120" t="n">
        <x:v>185</x:v>
      </x:c>
      <x:c r="M563" s="120" t="n">
        <x:v>38</x:v>
      </x:c>
      <x:c r="N563" s="127" t="n">
        <x:v>0.5428571428571428</x:v>
      </x:c>
      <x:c r="O563" s="129" t="n">
        <x:f>'RGS_Ground_Run'!Q667</x:f>
        <x:v>28.509155226393432</x:v>
      </x:c>
      <x:c r="P563" s="129" t="n">
        <x:f>'Edge_Run'!O667</x:f>
        <x:v>19.487465679180332</x:v>
      </x:c>
      <x:c r="Q563" s="129" t="n">
        <x:f>O563-P563</x:f>
        <x:v>9.0216895472131</x:v>
      </x:c>
      <x:c r="R563" s="129" t="n">
        <x:f>'RGS_Ground_Run'!U667</x:f>
        <x:v>0</x:v>
      </x:c>
      <x:c r="S563" s="129" t="n">
        <x:f>'Edge_Run'!S667</x:f>
        <x:v>0</x:v>
      </x:c>
      <x:c r="T563" s="129" t="n">
        <x:f>'RGS_Ground_Run'!S667</x:f>
        <x:v>0</x:v>
      </x:c>
      <x:c r="U563" s="129" t="n">
        <x:f>'Edge_Run'!R667</x:f>
        <x:v>0</x:v>
      </x:c>
      <x:c r="V563" s="120" t="n">
        <x:f>'RGS_Ground_Run'!W667</x:f>
        <x:v>1</x:v>
      </x:c>
      <x:c r="W563" s="120" t="n">
        <x:f>'Edge_Run'!U667</x:f>
        <x:v>1</x:v>
      </x:c>
      <x:c r="X563" s="120" t="n">
        <x:f>'RGS_Ground_Run'!X667</x:f>
        <x:v>1</x:v>
      </x:c>
      <x:c r="Y563" s="120" t="n">
        <x:f>'Edge_Run'!V667</x:f>
        <x:v>1</x:v>
      </x:c>
      <x:c r="Z563" s="120" t="n">
        <x:f>Y563-X563</x:f>
        <x:v>0</x:v>
      </x:c>
      <x:c r="AA563" s="120" t="n">
        <x:f>1-V563</x:f>
        <x:v>0</x:v>
      </x:c>
      <x:c r="AB563" s="120" t="n">
        <x:f>1-W563</x:f>
        <x:v>0</x:v>
      </x:c>
      <x:c r="AC563" s="120" t="n">
        <x:f>'RGS_Ground_Run'!O667</x:f>
        <x:v>4.48915522639338</x:v>
      </x:c>
      <x:c r="AD563" s="120" t="n">
        <x:f>'Edge_Run'!D667</x:f>
        <x:v>13.46746567918014</x:v>
      </x:c>
      <x:c r="AE563" s="120" t="n">
        <x:f>'RGS_Ground_Run'!D667</x:f>
        <x:v>300</x:v>
      </x:c>
      <x:c r="AF563" s="120" t="n">
        <x:f>'Edge_Run'!H667</x:f>
        <x:v>75</x:v>
      </x:c>
    </x:row>
    <x:row r="564">
      <x:c r="A564" s="120" t="n">
        <x:v>6</x:v>
      </x:c>
      <x:c r="B564" s="120" t="n">
        <x:v>63</x:v>
      </x:c>
      <x:c r="C564" s="120" t="n">
        <x:v>563</x:v>
      </x:c>
      <x:c r="D564" s="120" t="n">
        <x:v>1158</x:v>
      </x:c>
      <x:c r="E564" s="120" t="n">
        <x:v>1157</x:v>
      </x:c>
      <x:c r="F564" s="120" t="n">
        <x:v>0</x:v>
      </x:c>
      <x:c r="G564" s="120" t="str">
        <x:v>Normal</x:v>
      </x:c>
      <x:c r="H564" s="120" t="str">
        <x:v>Routine</x:v>
      </x:c>
      <x:c r="I564" s="120" t="n">
        <x:v>1</x:v>
      </x:c>
      <x:c r="J564" s="120" t="str">
        <x:v>CADC0894</x:v>
      </x:c>
      <x:c r="K564" s="120" t="n">
        <x:v>5</x:v>
      </x:c>
      <x:c r="L564" s="120" t="n">
        <x:v>200</x:v>
      </x:c>
      <x:c r="M564" s="120" t="n">
        <x:v>41</x:v>
      </x:c>
      <x:c r="N564" s="127" t="n">
        <x:v>0.5857142857142857</x:v>
      </x:c>
      <x:c r="O564" s="129" t="n">
        <x:f>'RGS_Ground_Run'!Q668</x:f>
        <x:v>29.60475038930599</x:v>
      </x:c>
      <x:c r="P564" s="129" t="n">
        <x:f>'Edge_Run'!O668</x:f>
        <x:v>22.774251167918464</x:v>
      </x:c>
      <x:c r="Q564" s="129" t="n">
        <x:f>O564-P564</x:f>
        <x:v>6.830499221387527</x:v>
      </x:c>
      <x:c r="R564" s="129" t="n">
        <x:f>'RGS_Ground_Run'!U668</x:f>
        <x:v>0</x:v>
      </x:c>
      <x:c r="S564" s="129" t="n">
        <x:f>'Edge_Run'!S668</x:f>
        <x:v>0</x:v>
      </x:c>
      <x:c r="T564" s="129" t="n">
        <x:f>'RGS_Ground_Run'!S668</x:f>
        <x:v>0</x:v>
      </x:c>
      <x:c r="U564" s="129" t="n">
        <x:f>'Edge_Run'!R668</x:f>
        <x:v>0</x:v>
      </x:c>
      <x:c r="V564" s="120" t="n">
        <x:f>'RGS_Ground_Run'!W668</x:f>
        <x:v>1</x:v>
      </x:c>
      <x:c r="W564" s="120" t="n">
        <x:f>'Edge_Run'!U668</x:f>
        <x:v>1</x:v>
      </x:c>
      <x:c r="X564" s="120" t="n">
        <x:f>'RGS_Ground_Run'!X668</x:f>
        <x:v>1</x:v>
      </x:c>
      <x:c r="Y564" s="120" t="n">
        <x:f>'Edge_Run'!V668</x:f>
        <x:v>1</x:v>
      </x:c>
      <x:c r="Z564" s="120" t="n">
        <x:f>Y564-X564</x:f>
        <x:v>0</x:v>
      </x:c>
      <x:c r="AA564" s="120" t="n">
        <x:f>1-V564</x:f>
        <x:v>0</x:v>
      </x:c>
      <x:c r="AB564" s="120" t="n">
        <x:f>1-W564</x:f>
        <x:v>0</x:v>
      </x:c>
      <x:c r="AC564" s="120" t="n">
        <x:f>'RGS_Ground_Run'!O668</x:f>
        <x:v>5.584750389306121</x:v>
      </x:c>
      <x:c r="AD564" s="120" t="n">
        <x:f>'Edge_Run'!D668</x:f>
        <x:v>16.754251167918362</x:v>
      </x:c>
      <x:c r="AE564" s="120" t="n">
        <x:f>'RGS_Ground_Run'!D668</x:f>
        <x:v>300</x:v>
      </x:c>
      <x:c r="AF564" s="120" t="n">
        <x:f>'Edge_Run'!H668</x:f>
        <x:v>75</x:v>
      </x:c>
    </x:row>
    <x:row r="565">
      <x:c r="A565" s="120" t="n">
        <x:v>6</x:v>
      </x:c>
      <x:c r="B565" s="120" t="n">
        <x:v>64</x:v>
      </x:c>
      <x:c r="C565" s="120" t="n">
        <x:v>564</x:v>
      </x:c>
      <x:c r="D565" s="120" t="n">
        <x:v>1258</x:v>
      </x:c>
      <x:c r="E565" s="120" t="n">
        <x:v>1257</x:v>
      </x:c>
      <x:c r="F565" s="120" t="n">
        <x:v>0</x:v>
      </x:c>
      <x:c r="G565" s="120" t="str">
        <x:v>Normal</x:v>
      </x:c>
      <x:c r="H565" s="120" t="str">
        <x:v>Routine</x:v>
      </x:c>
      <x:c r="I565" s="120" t="n">
        <x:v>0</x:v>
      </x:c>
      <x:c r="J565" s="120" t="str">
        <x:v>CADC0873</x:v>
      </x:c>
      <x:c r="K565" s="120" t="n">
        <x:v>5</x:v>
      </x:c>
      <x:c r="L565" s="120" t="n">
        <x:v>225</x:v>
      </x:c>
      <x:c r="M565" s="120" t="n">
        <x:v>46</x:v>
      </x:c>
      <x:c r="N565" s="127" t="n">
        <x:v>0.6571428571428571</x:v>
      </x:c>
      <x:c r="O565" s="129" t="n">
        <x:f>'RGS_Ground_Run'!Q669</x:f>
        <x:v>27.827217350924002</x:v>
      </x:c>
      <x:c r="P565" s="129" t="n">
        <x:f>'Edge_Run'!O669</x:f>
        <x:v>17.441652052771587</x:v>
      </x:c>
      <x:c r="Q565" s="129" t="n">
        <x:f>O565-P565</x:f>
        <x:v>10.385565298152414</x:v>
      </x:c>
      <x:c r="R565" s="129" t="n">
        <x:f>'RGS_Ground_Run'!U669</x:f>
        <x:v>0</x:v>
      </x:c>
      <x:c r="S565" s="129" t="n">
        <x:f>'Edge_Run'!S669</x:f>
        <x:v>0</x:v>
      </x:c>
      <x:c r="T565" s="129" t="n">
        <x:f>'RGS_Ground_Run'!S669</x:f>
        <x:v>0</x:v>
      </x:c>
      <x:c r="U565" s="129" t="n">
        <x:f>'Edge_Run'!R669</x:f>
        <x:v>0</x:v>
      </x:c>
      <x:c r="V565" s="120" t="n">
        <x:f>'RGS_Ground_Run'!W669</x:f>
        <x:v>1</x:v>
      </x:c>
      <x:c r="W565" s="120" t="n">
        <x:f>'Edge_Run'!U669</x:f>
        <x:v>1</x:v>
      </x:c>
      <x:c r="X565" s="120" t="n">
        <x:f>'RGS_Ground_Run'!X669</x:f>
        <x:v>1</x:v>
      </x:c>
      <x:c r="Y565" s="120" t="n">
        <x:f>'Edge_Run'!V669</x:f>
        <x:v>1</x:v>
      </x:c>
      <x:c r="Z565" s="120" t="n">
        <x:f>Y565-X565</x:f>
        <x:v>0</x:v>
      </x:c>
      <x:c r="AA565" s="120" t="n">
        <x:f>1-V565</x:f>
        <x:v>0</x:v>
      </x:c>
      <x:c r="AB565" s="120" t="n">
        <x:f>1-W565</x:f>
        <x:v>0</x:v>
      </x:c>
      <x:c r="AC565" s="120" t="n">
        <x:f>'RGS_Ground_Run'!O669</x:f>
        <x:v>3.807217350923899</x:v>
      </x:c>
      <x:c r="AD565" s="120" t="n">
        <x:f>'Edge_Run'!D669</x:f>
        <x:v>11.421652052771696</x:v>
      </x:c>
      <x:c r="AE565" s="120" t="n">
        <x:f>'RGS_Ground_Run'!D669</x:f>
        <x:v>300</x:v>
      </x:c>
      <x:c r="AF565" s="120" t="n">
        <x:f>'Edge_Run'!H669</x:f>
        <x:v>75</x:v>
      </x:c>
    </x:row>
    <x:row r="566">
      <x:c r="A566" s="120" t="n">
        <x:v>6</x:v>
      </x:c>
      <x:c r="B566" s="120" t="n">
        <x:v>65</x:v>
      </x:c>
      <x:c r="C566" s="120" t="n">
        <x:v>565</x:v>
      </x:c>
      <x:c r="D566" s="120" t="n">
        <x:v>337</x:v>
      </x:c>
      <x:c r="E566" s="120" t="n">
        <x:v>336</x:v>
      </x:c>
      <x:c r="F566" s="120" t="n">
        <x:v>0</x:v>
      </x:c>
      <x:c r="G566" s="120" t="str">
        <x:v>Normal</x:v>
      </x:c>
      <x:c r="H566" s="120" t="str">
        <x:v>Routine</x:v>
      </x:c>
      <x:c r="I566" s="120" t="n">
        <x:v>0</x:v>
      </x:c>
      <x:c r="J566" s="120" t="str">
        <x:v>CADC0884</x:v>
      </x:c>
      <x:c r="K566" s="120" t="n">
        <x:v>5</x:v>
      </x:c>
      <x:c r="L566" s="120" t="n">
        <x:v>500</x:v>
      </x:c>
      <x:c r="M566" s="120" t="n">
        <x:v>101</x:v>
      </x:c>
      <x:c r="N566" s="127" t="n">
        <x:v>1.4428571428571428</x:v>
      </x:c>
      <x:c r="O566" s="129" t="n">
        <x:f>'RGS_Ground_Run'!Q670</x:f>
        <x:v>50.66151845884315</x:v>
      </x:c>
      <x:c r="P566" s="129" t="n">
        <x:f>'Edge_Run'!O670</x:f>
        <x:v>31.518894185458976</x:v>
      </x:c>
      <x:c r="Q566" s="129" t="n">
        <x:f>O566-P566</x:f>
        <x:v>19.142624273384172</x:v>
      </x:c>
      <x:c r="R566" s="129" t="n">
        <x:f>'RGS_Ground_Run'!U670</x:f>
        <x:v>20.913656621920836</x:v>
      </x:c>
      <x:c r="S566" s="129" t="n">
        <x:f>'Edge_Run'!S670</x:f>
        <x:v>8.31530867469246</x:v>
      </x:c>
      <x:c r="T566" s="129" t="n">
        <x:f>'RGS_Ground_Run'!S670</x:f>
        <x:v>0</x:v>
      </x:c>
      <x:c r="U566" s="129" t="n">
        <x:f>'Edge_Run'!R670</x:f>
        <x:v>0</x:v>
      </x:c>
      <x:c r="V566" s="120" t="n">
        <x:f>'RGS_Ground_Run'!W670</x:f>
        <x:v>1</x:v>
      </x:c>
      <x:c r="W566" s="120" t="n">
        <x:f>'Edge_Run'!U670</x:f>
        <x:v>1</x:v>
      </x:c>
      <x:c r="X566" s="120" t="n">
        <x:f>'RGS_Ground_Run'!X670</x:f>
        <x:v>1</x:v>
      </x:c>
      <x:c r="Y566" s="120" t="n">
        <x:f>'Edge_Run'!V670</x:f>
        <x:v>1</x:v>
      </x:c>
      <x:c r="Z566" s="120" t="n">
        <x:f>Y566-X566</x:f>
        <x:v>0</x:v>
      </x:c>
      <x:c r="AA566" s="120" t="n">
        <x:f>1-V566</x:f>
        <x:v>0</x:v>
      </x:c>
      <x:c r="AB566" s="120" t="n">
        <x:f>1-W566</x:f>
        <x:v>0</x:v>
      </x:c>
      <x:c r="AC566" s="120" t="n">
        <x:f>'RGS_Ground_Run'!O670</x:f>
        <x:v>5.727861836922129</x:v>
      </x:c>
      <x:c r="AD566" s="120" t="n">
        <x:f>'Edge_Run'!D670</x:f>
        <x:v>17.183585510766385</x:v>
      </x:c>
      <x:c r="AE566" s="120" t="n">
        <x:f>'RGS_Ground_Run'!D670</x:f>
        <x:v>300</x:v>
      </x:c>
      <x:c r="AF566" s="120" t="n">
        <x:f>'Edge_Run'!H670</x:f>
        <x:v>75</x:v>
      </x:c>
    </x:row>
    <x:row r="567">
      <x:c r="A567" s="120" t="n">
        <x:v>6</x:v>
      </x:c>
      <x:c r="B567" s="120" t="n">
        <x:v>66</x:v>
      </x:c>
      <x:c r="C567" s="120" t="n">
        <x:v>566</x:v>
      </x:c>
      <x:c r="D567" s="120" t="n">
        <x:v>1612</x:v>
      </x:c>
      <x:c r="E567" s="120" t="n">
        <x:v>1611</x:v>
      </x:c>
      <x:c r="F567" s="120" t="n">
        <x:v>1</x:v>
      </x:c>
      <x:c r="G567" s="120" t="str">
        <x:v>Anomalous</x:v>
      </x:c>
      <x:c r="H567" s="120" t="str">
        <x:v>Priority</x:v>
      </x:c>
      <x:c r="I567" s="120" t="n">
        <x:v>1</x:v>
      </x:c>
      <x:c r="J567" s="120" t="str">
        <x:v>CADC0888</x:v>
      </x:c>
      <x:c r="K567" s="120" t="n">
        <x:v>5</x:v>
      </x:c>
      <x:c r="L567" s="120" t="n">
        <x:v>240</x:v>
      </x:c>
      <x:c r="M567" s="120" t="n">
        <x:v>49</x:v>
      </x:c>
      <x:c r="N567" s="127" t="n">
        <x:v>0.7</x:v>
      </x:c>
      <x:c r="O567" s="129" t="n">
        <x:f>'RGS_Ground_Run'!Q671</x:f>
        <x:v>31.164345912703993</x:v>
      </x:c>
      <x:c r="P567" s="129" t="n">
        <x:f>'Edge_Run'!O671</x:f>
        <x:v>27.45303773811156</x:v>
      </x:c>
      <x:c r="Q567" s="129" t="n">
        <x:f>O567-P567</x:f>
        <x:v>3.711308174592432</x:v>
      </x:c>
      <x:c r="R567" s="129" t="n">
        <x:f>'RGS_Ground_Run'!U671</x:f>
        <x:v>0</x:v>
      </x:c>
      <x:c r="S567" s="129" t="n">
        <x:f>'Edge_Run'!S671</x:f>
        <x:v>0</x:v>
      </x:c>
      <x:c r="T567" s="129" t="n">
        <x:f>'RGS_Ground_Run'!S671</x:f>
        <x:v>0</x:v>
      </x:c>
      <x:c r="U567" s="129" t="n">
        <x:f>'Edge_Run'!R671</x:f>
        <x:v>0</x:v>
      </x:c>
      <x:c r="V567" s="120" t="n">
        <x:f>'RGS_Ground_Run'!W671</x:f>
        <x:v>1</x:v>
      </x:c>
      <x:c r="W567" s="120" t="n">
        <x:f>'Edge_Run'!U671</x:f>
        <x:v>1</x:v>
      </x:c>
      <x:c r="X567" s="120" t="n">
        <x:f>'RGS_Ground_Run'!X671</x:f>
        <x:v>1</x:v>
      </x:c>
      <x:c r="Y567" s="120" t="n">
        <x:f>'Edge_Run'!V671</x:f>
        <x:v>1</x:v>
      </x:c>
      <x:c r="Z567" s="120" t="n">
        <x:f>Y567-X567</x:f>
        <x:v>0</x:v>
      </x:c>
      <x:c r="AA567" s="120" t="n">
        <x:f>1-V567</x:f>
        <x:v>0</x:v>
      </x:c>
      <x:c r="AB567" s="120" t="n">
        <x:f>1-W567</x:f>
        <x:v>0</x:v>
      </x:c>
      <x:c r="AC567" s="120" t="n">
        <x:f>'RGS_Ground_Run'!O671</x:f>
        <x:v>7.1443459127037965</x:v>
      </x:c>
      <x:c r="AD567" s="120" t="n">
        <x:f>'Edge_Run'!D671</x:f>
        <x:v>21.433037738111388</x:v>
      </x:c>
      <x:c r="AE567" s="120" t="n">
        <x:f>'RGS_Ground_Run'!D671</x:f>
        <x:v>300</x:v>
      </x:c>
      <x:c r="AF567" s="120" t="n">
        <x:f>'Edge_Run'!H671</x:f>
        <x:v>75</x:v>
      </x:c>
    </x:row>
    <x:row r="568">
      <x:c r="A568" s="120" t="n">
        <x:v>6</x:v>
      </x:c>
      <x:c r="B568" s="120" t="n">
        <x:v>67</x:v>
      </x:c>
      <x:c r="C568" s="120" t="n">
        <x:v>567</x:v>
      </x:c>
      <x:c r="D568" s="120" t="n">
        <x:v>610</x:v>
      </x:c>
      <x:c r="E568" s="120" t="n">
        <x:v>609</x:v>
      </x:c>
      <x:c r="F568" s="120" t="n">
        <x:v>1</x:v>
      </x:c>
      <x:c r="G568" s="120" t="str">
        <x:v>Anomalous</x:v>
      </x:c>
      <x:c r="H568" s="120" t="str">
        <x:v>Priority</x:v>
      </x:c>
      <x:c r="I568" s="120" t="n">
        <x:v>1</x:v>
      </x:c>
      <x:c r="J568" s="120" t="str">
        <x:v>CADC0873</x:v>
      </x:c>
      <x:c r="K568" s="120" t="n">
        <x:v>1</x:v>
      </x:c>
      <x:c r="L568" s="120" t="n">
        <x:v>232</x:v>
      </x:c>
      <x:c r="M568" s="120" t="n">
        <x:v>233</x:v>
      </x:c>
      <x:c r="N568" s="127" t="n">
        <x:v>3.3285714285714287</x:v>
      </x:c>
      <x:c r="O568" s="129" t="n">
        <x:f>'RGS_Ground_Run'!Q672</x:f>
        <x:v>33.11909413450712</x:v>
      </x:c>
      <x:c r="P568" s="129" t="n">
        <x:f>'Edge_Run'!O672</x:f>
        <x:v>33.3172824035214</x:v>
      </x:c>
      <x:c r="Q568" s="129" t="n">
        <x:f>O568-P568</x:f>
        <x:v>-0.1981882690142811</x:v>
      </x:c>
      <x:c r="R568" s="129" t="n">
        <x:f>'RGS_Ground_Run'!U672</x:f>
        <x:v>0</x:v>
      </x:c>
      <x:c r="S568" s="129" t="n">
        <x:f>'Edge_Run'!S672</x:f>
        <x:v>0</x:v>
      </x:c>
      <x:c r="T568" s="129" t="n">
        <x:f>'RGS_Ground_Run'!S672</x:f>
        <x:v>0</x:v>
      </x:c>
      <x:c r="U568" s="129" t="n">
        <x:f>'Edge_Run'!R672</x:f>
        <x:v>0</x:v>
      </x:c>
      <x:c r="V568" s="120" t="n">
        <x:f>'RGS_Ground_Run'!W672</x:f>
        <x:v>1</x:v>
      </x:c>
      <x:c r="W568" s="120" t="n">
        <x:f>'Edge_Run'!U672</x:f>
        <x:v>1</x:v>
      </x:c>
      <x:c r="X568" s="120" t="n">
        <x:f>'RGS_Ground_Run'!X672</x:f>
        <x:v>1</x:v>
      </x:c>
      <x:c r="Y568" s="120" t="n">
        <x:f>'Edge_Run'!V672</x:f>
        <x:v>1</x:v>
      </x:c>
      <x:c r="Z568" s="120" t="n">
        <x:f>Y568-X568</x:f>
        <x:v>0</x:v>
      </x:c>
      <x:c r="AA568" s="120" t="n">
        <x:f>1-V568</x:f>
        <x:v>0</x:v>
      </x:c>
      <x:c r="AB568" s="120" t="n">
        <x:f>1-W568</x:f>
        <x:v>0</x:v>
      </x:c>
      <x:c r="AC568" s="120" t="n">
        <x:f>'RGS_Ground_Run'!O672</x:f>
        <x:v>9.099094134507077</x:v>
      </x:c>
      <x:c r="AD568" s="120" t="n">
        <x:f>'Edge_Run'!D672</x:f>
        <x:v>27.29728240352123</x:v>
      </x:c>
      <x:c r="AE568" s="120" t="n">
        <x:f>'RGS_Ground_Run'!D672</x:f>
        <x:v>300</x:v>
      </x:c>
      <x:c r="AF568" s="120" t="n">
        <x:f>'Edge_Run'!H672</x:f>
        <x:v>75</x:v>
      </x:c>
    </x:row>
    <x:row r="569">
      <x:c r="A569" s="120" t="n">
        <x:v>6</x:v>
      </x:c>
      <x:c r="B569" s="120" t="n">
        <x:v>68</x:v>
      </x:c>
      <x:c r="C569" s="120" t="n">
        <x:v>568</x:v>
      </x:c>
      <x:c r="D569" s="120" t="n">
        <x:v>1232</x:v>
      </x:c>
      <x:c r="E569" s="120" t="n">
        <x:v>1231</x:v>
      </x:c>
      <x:c r="F569" s="120" t="n">
        <x:v>0</x:v>
      </x:c>
      <x:c r="G569" s="120" t="str">
        <x:v>Normal</x:v>
      </x:c>
      <x:c r="H569" s="120" t="str">
        <x:v>Routine</x:v>
      </x:c>
      <x:c r="I569" s="120" t="n">
        <x:v>1</x:v>
      </x:c>
      <x:c r="J569" s="120" t="str">
        <x:v>CADC0873</x:v>
      </x:c>
      <x:c r="K569" s="120" t="n">
        <x:v>5</x:v>
      </x:c>
      <x:c r="L569" s="120" t="n">
        <x:v>235</x:v>
      </x:c>
      <x:c r="M569" s="120" t="n">
        <x:v>48</x:v>
      </x:c>
      <x:c r="N569" s="127" t="n">
        <x:v>0.6857142857142857</x:v>
      </x:c>
      <x:c r="O569" s="129" t="n">
        <x:f>'RGS_Ground_Run'!Q673</x:f>
        <x:v>33.27247903538546</x:v>
      </x:c>
      <x:c r="P569" s="129" t="n">
        <x:f>'Edge_Run'!O673</x:f>
        <x:v>33.77743710615596</x:v>
      </x:c>
      <x:c r="Q569" s="129" t="n">
        <x:f>O569-P569</x:f>
        <x:v>-0.504958070770499</x:v>
      </x:c>
      <x:c r="R569" s="129" t="n">
        <x:f>'RGS_Ground_Run'!U673</x:f>
        <x:v>0</x:v>
      </x:c>
      <x:c r="S569" s="129" t="n">
        <x:f>'Edge_Run'!S673</x:f>
        <x:v>0</x:v>
      </x:c>
      <x:c r="T569" s="129" t="n">
        <x:f>'RGS_Ground_Run'!S673</x:f>
        <x:v>0</x:v>
      </x:c>
      <x:c r="U569" s="129" t="n">
        <x:f>'Edge_Run'!R673</x:f>
        <x:v>0</x:v>
      </x:c>
      <x:c r="V569" s="120" t="n">
        <x:f>'RGS_Ground_Run'!W673</x:f>
        <x:v>1</x:v>
      </x:c>
      <x:c r="W569" s="120" t="n">
        <x:f>'Edge_Run'!U673</x:f>
        <x:v>1</x:v>
      </x:c>
      <x:c r="X569" s="120" t="n">
        <x:f>'RGS_Ground_Run'!X673</x:f>
        <x:v>1</x:v>
      </x:c>
      <x:c r="Y569" s="120" t="n">
        <x:f>'Edge_Run'!V673</x:f>
        <x:v>1</x:v>
      </x:c>
      <x:c r="Z569" s="120" t="n">
        <x:f>Y569-X569</x:f>
        <x:v>0</x:v>
      </x:c>
      <x:c r="AA569" s="120" t="n">
        <x:f>1-V569</x:f>
        <x:v>0</x:v>
      </x:c>
      <x:c r="AB569" s="120" t="n">
        <x:f>1-W569</x:f>
        <x:v>0</x:v>
      </x:c>
      <x:c r="AC569" s="120" t="n">
        <x:f>'RGS_Ground_Run'!O673</x:f>
        <x:v>9.252479035385269</x:v>
      </x:c>
      <x:c r="AD569" s="120" t="n">
        <x:f>'Edge_Run'!D673</x:f>
        <x:v>27.757437106155805</x:v>
      </x:c>
      <x:c r="AE569" s="120" t="n">
        <x:f>'RGS_Ground_Run'!D673</x:f>
        <x:v>300</x:v>
      </x:c>
      <x:c r="AF569" s="120" t="n">
        <x:f>'Edge_Run'!H673</x:f>
        <x:v>75</x:v>
      </x:c>
    </x:row>
    <x:row r="570">
      <x:c r="A570" s="120" t="n">
        <x:v>6</x:v>
      </x:c>
      <x:c r="B570" s="120" t="n">
        <x:v>69</x:v>
      </x:c>
      <x:c r="C570" s="120" t="n">
        <x:v>569</x:v>
      </x:c>
      <x:c r="D570" s="120" t="n">
        <x:v>1986</x:v>
      </x:c>
      <x:c r="E570" s="120" t="n">
        <x:v>1985</x:v>
      </x:c>
      <x:c r="F570" s="120" t="n">
        <x:v>0</x:v>
      </x:c>
      <x:c r="G570" s="120" t="str">
        <x:v>Normal</x:v>
      </x:c>
      <x:c r="H570" s="120" t="str">
        <x:v>Routine</x:v>
      </x:c>
      <x:c r="I570" s="120" t="n">
        <x:v>1</x:v>
      </x:c>
      <x:c r="J570" s="120" t="str">
        <x:v>CADC0872</x:v>
      </x:c>
      <x:c r="K570" s="120" t="n">
        <x:v>5</x:v>
      </x:c>
      <x:c r="L570" s="120" t="n">
        <x:v>245</x:v>
      </x:c>
      <x:c r="M570" s="120" t="n">
        <x:v>50</x:v>
      </x:c>
      <x:c r="N570" s="127" t="n">
        <x:v>0.7142857142857143</x:v>
      </x:c>
      <x:c r="O570" s="129" t="n">
        <x:f>'RGS_Ground_Run'!Q674</x:f>
        <x:v>39.333042240640225</x:v>
      </x:c>
      <x:c r="P570" s="129" t="n">
        <x:f>'Edge_Run'!O674</x:f>
        <x:v>44.57571783633239</x:v>
      </x:c>
      <x:c r="Q570" s="129" t="n">
        <x:f>O570-P570</x:f>
        <x:v>-5.2426755956921625</x:v>
      </x:c>
      <x:c r="R570" s="129" t="n">
        <x:f>'RGS_Ground_Run'!U674</x:f>
        <x:v>5.560422995872159</x:v>
      </x:c>
      <x:c r="S570" s="129" t="n">
        <x:f>'Edge_Run'!S674</x:f>
        <x:v>9.297860102028153</x:v>
      </x:c>
      <x:c r="T570" s="129" t="n">
        <x:f>'RGS_Ground_Run'!S674</x:f>
        <x:v>0</x:v>
      </x:c>
      <x:c r="U570" s="129" t="n">
        <x:f>'Edge_Run'!R674</x:f>
        <x:v>0</x:v>
      </x:c>
      <x:c r="V570" s="120" t="n">
        <x:f>'RGS_Ground_Run'!W674</x:f>
        <x:v>1</x:v>
      </x:c>
      <x:c r="W570" s="120" t="n">
        <x:f>'Edge_Run'!U674</x:f>
        <x:v>1</x:v>
      </x:c>
      <x:c r="X570" s="120" t="n">
        <x:f>'RGS_Ground_Run'!X674</x:f>
        <x:v>1</x:v>
      </x:c>
      <x:c r="Y570" s="120" t="n">
        <x:f>'Edge_Run'!V674</x:f>
        <x:v>1</x:v>
      </x:c>
      <x:c r="Z570" s="120" t="n">
        <x:f>Y570-X570</x:f>
        <x:v>0</x:v>
      </x:c>
      <x:c r="AA570" s="120" t="n">
        <x:f>1-V570</x:f>
        <x:v>0</x:v>
      </x:c>
      <x:c r="AB570" s="120" t="n">
        <x:f>1-W570</x:f>
        <x:v>0</x:v>
      </x:c>
      <x:c r="AC570" s="120" t="n">
        <x:f>'RGS_Ground_Run'!O674</x:f>
        <x:v>9.752619244768137</x:v>
      </x:c>
      <x:c r="AD570" s="120" t="n">
        <x:f>'Edge_Run'!D674</x:f>
        <x:v>29.257857734304412</x:v>
      </x:c>
      <x:c r="AE570" s="120" t="n">
        <x:f>'RGS_Ground_Run'!D674</x:f>
        <x:v>300</x:v>
      </x:c>
      <x:c r="AF570" s="120" t="n">
        <x:f>'Edge_Run'!H674</x:f>
        <x:v>75</x:v>
      </x:c>
    </x:row>
    <x:row r="571">
      <x:c r="A571" s="120" t="n">
        <x:v>6</x:v>
      </x:c>
      <x:c r="B571" s="120" t="n">
        <x:v>70</x:v>
      </x:c>
      <x:c r="C571" s="120" t="n">
        <x:v>570</x:v>
      </x:c>
      <x:c r="D571" s="120" t="n">
        <x:v>1545</x:v>
      </x:c>
      <x:c r="E571" s="120" t="n">
        <x:v>1544</x:v>
      </x:c>
      <x:c r="F571" s="120" t="n">
        <x:v>1</x:v>
      </x:c>
      <x:c r="G571" s="120" t="str">
        <x:v>Anomalous</x:v>
      </x:c>
      <x:c r="H571" s="120" t="str">
        <x:v>Priority</x:v>
      </x:c>
      <x:c r="I571" s="120" t="n">
        <x:v>1</x:v>
      </x:c>
      <x:c r="J571" s="120" t="str">
        <x:v>CADC0888</x:v>
      </x:c>
      <x:c r="K571" s="120" t="n">
        <x:v>5</x:v>
      </x:c>
      <x:c r="L571" s="120" t="n">
        <x:v>170</x:v>
      </x:c>
      <x:c r="M571" s="120" t="n">
        <x:v>35</x:v>
      </x:c>
      <x:c r="N571" s="127" t="n">
        <x:v>0.5</x:v>
      </x:c>
      <x:c r="O571" s="129" t="n">
        <x:f>'RGS_Ground_Run'!Q675</x:f>
        <x:v>50.96367601115935</x:v>
      </x:c>
      <x:c r="P571" s="129" t="n">
        <x:f>'Edge_Run'!O675</x:f>
        <x:v>46.03368276410583</x:v>
      </x:c>
      <x:c r="Q571" s="129" t="n">
        <x:f>O571-P571</x:f>
        <x:v>4.929993247053517</x:v>
      </x:c>
      <x:c r="R571" s="129" t="n">
        <x:f>'RGS_Ground_Run'!U675</x:f>
        <x:v>25.018387923645605</x:v>
      </x:c>
      <x:c r="S571" s="129" t="n">
        <x:f>'Edge_Run'!S675</x:f>
        <x:v>34.23781850156456</x:v>
      </x:c>
      <x:c r="T571" s="129" t="n">
        <x:f>'RGS_Ground_Run'!S675</x:f>
        <x:v>0</x:v>
      </x:c>
      <x:c r="U571" s="129" t="n">
        <x:f>'Edge_Run'!R675</x:f>
        <x:v>0</x:v>
      </x:c>
      <x:c r="V571" s="120" t="n">
        <x:f>'RGS_Ground_Run'!W675</x:f>
        <x:v>1</x:v>
      </x:c>
      <x:c r="W571" s="120" t="n">
        <x:f>'Edge_Run'!U675</x:f>
        <x:v>1</x:v>
      </x:c>
      <x:c r="X571" s="120" t="n">
        <x:f>'RGS_Ground_Run'!X675</x:f>
        <x:v>1</x:v>
      </x:c>
      <x:c r="Y571" s="120" t="n">
        <x:f>'Edge_Run'!V675</x:f>
        <x:v>1</x:v>
      </x:c>
      <x:c r="Z571" s="120" t="n">
        <x:f>Y571-X571</x:f>
        <x:v>0</x:v>
      </x:c>
      <x:c r="AA571" s="120" t="n">
        <x:f>1-V571</x:f>
        <x:v>0</x:v>
      </x:c>
      <x:c r="AB571" s="120" t="n">
        <x:f>1-W571</x:f>
        <x:v>0</x:v>
      </x:c>
      <x:c r="AC571" s="120" t="n">
        <x:f>'RGS_Ground_Run'!O675</x:f>
        <x:v>1.9252880875136973</x:v>
      </x:c>
      <x:c r="AD571" s="120" t="n">
        <x:f>'Edge_Run'!D675</x:f>
        <x:v>5.775864262541091</x:v>
      </x:c>
      <x:c r="AE571" s="120" t="n">
        <x:f>'RGS_Ground_Run'!D675</x:f>
        <x:v>300</x:v>
      </x:c>
      <x:c r="AF571" s="120" t="n">
        <x:f>'Edge_Run'!H675</x:f>
        <x:v>75</x:v>
      </x:c>
    </x:row>
    <x:row r="572">
      <x:c r="A572" s="120" t="n">
        <x:v>6</x:v>
      </x:c>
      <x:c r="B572" s="120" t="n">
        <x:v>71</x:v>
      </x:c>
      <x:c r="C572" s="120" t="n">
        <x:v>571</x:v>
      </x:c>
      <x:c r="D572" s="120" t="n">
        <x:v>740</x:v>
      </x:c>
      <x:c r="E572" s="120" t="n">
        <x:v>739</x:v>
      </x:c>
      <x:c r="F572" s="120" t="n">
        <x:v>0</x:v>
      </x:c>
      <x:c r="G572" s="120" t="str">
        <x:v>Normal</x:v>
      </x:c>
      <x:c r="H572" s="120" t="str">
        <x:v>Routine</x:v>
      </x:c>
      <x:c r="I572" s="120" t="n">
        <x:v>1</x:v>
      </x:c>
      <x:c r="J572" s="120" t="str">
        <x:v>CADC0874</x:v>
      </x:c>
      <x:c r="K572" s="120" t="n">
        <x:v>5</x:v>
      </x:c>
      <x:c r="L572" s="120" t="n">
        <x:v>415</x:v>
      </x:c>
      <x:c r="M572" s="120" t="n">
        <x:v>84</x:v>
      </x:c>
      <x:c r="N572" s="127" t="n">
        <x:v>1.2</x:v>
      </x:c>
      <x:c r="O572" s="129" t="n">
        <x:f>'RGS_Ground_Run'!Q676</x:f>
        <x:v>35.48584356732681</x:v>
      </x:c>
      <x:c r="P572" s="129" t="n">
        <x:f>'Edge_Run'!O676</x:f>
        <x:v>28.57412163550498</x:v>
      </x:c>
      <x:c r="Q572" s="129" t="n">
        <x:f>O572-P572</x:f>
        <x:v>6.91172193182183</x:v>
      </x:c>
      <x:c r="R572" s="129" t="n">
        <x:f>'RGS_Ground_Run'!U676</x:f>
        <x:v>3.947803022158496</x:v>
      </x:c>
      <x:c r="S572" s="129" t="n">
        <x:f>'Edge_Run'!S676</x:f>
        <x:v>0</x:v>
      </x:c>
      <x:c r="T572" s="129" t="n">
        <x:f>'RGS_Ground_Run'!S676</x:f>
        <x:v>0</x:v>
      </x:c>
      <x:c r="U572" s="129" t="n">
        <x:f>'Edge_Run'!R676</x:f>
        <x:v>0</x:v>
      </x:c>
      <x:c r="V572" s="120" t="n">
        <x:f>'RGS_Ground_Run'!W676</x:f>
        <x:v>1</x:v>
      </x:c>
      <x:c r="W572" s="120" t="n">
        <x:f>'Edge_Run'!U676</x:f>
        <x:v>1</x:v>
      </x:c>
      <x:c r="X572" s="120" t="n">
        <x:f>'RGS_Ground_Run'!X676</x:f>
        <x:v>1</x:v>
      </x:c>
      <x:c r="Y572" s="120" t="n">
        <x:f>'Edge_Run'!V676</x:f>
        <x:v>1</x:v>
      </x:c>
      <x:c r="Z572" s="120" t="n">
        <x:f>Y572-X572</x:f>
        <x:v>0</x:v>
      </x:c>
      <x:c r="AA572" s="120" t="n">
        <x:f>1-V572</x:f>
        <x:v>0</x:v>
      </x:c>
      <x:c r="AB572" s="120" t="n">
        <x:f>1-W572</x:f>
        <x:v>0</x:v>
      </x:c>
      <x:c r="AC572" s="120" t="n">
        <x:f>'RGS_Ground_Run'!O676</x:f>
        <x:v>7.518040545168343</x:v>
      </x:c>
      <x:c r="AD572" s="120" t="n">
        <x:f>'Edge_Run'!D676</x:f>
        <x:v>22.55412163550503</x:v>
      </x:c>
      <x:c r="AE572" s="120" t="n">
        <x:f>'RGS_Ground_Run'!D676</x:f>
        <x:v>300</x:v>
      </x:c>
      <x:c r="AF572" s="120" t="n">
        <x:f>'Edge_Run'!H676</x:f>
        <x:v>75</x:v>
      </x:c>
    </x:row>
    <x:row r="573">
      <x:c r="A573" s="120" t="n">
        <x:v>6</x:v>
      </x:c>
      <x:c r="B573" s="120" t="n">
        <x:v>72</x:v>
      </x:c>
      <x:c r="C573" s="120" t="n">
        <x:v>572</x:v>
      </x:c>
      <x:c r="D573" s="120" t="n">
        <x:v>1983</x:v>
      </x:c>
      <x:c r="E573" s="120" t="n">
        <x:v>1982</x:v>
      </x:c>
      <x:c r="F573" s="120" t="n">
        <x:v>0</x:v>
      </x:c>
      <x:c r="G573" s="120" t="str">
        <x:v>Normal</x:v>
      </x:c>
      <x:c r="H573" s="120" t="str">
        <x:v>Routine</x:v>
      </x:c>
      <x:c r="I573" s="120" t="n">
        <x:v>1</x:v>
      </x:c>
      <x:c r="J573" s="120" t="str">
        <x:v>CADC0872</x:v>
      </x:c>
      <x:c r="K573" s="120" t="n">
        <x:v>5</x:v>
      </x:c>
      <x:c r="L573" s="120" t="n">
        <x:v>240</x:v>
      </x:c>
      <x:c r="M573" s="120" t="n">
        <x:v>49</x:v>
      </x:c>
      <x:c r="N573" s="127" t="n">
        <x:v>0.7</x:v>
      </x:c>
      <x:c r="O573" s="129" t="n">
        <x:f>'RGS_Ground_Run'!Q677</x:f>
        <x:v>24.724511196958247</x:v>
      </x:c>
      <x:c r="P573" s="129" t="n">
        <x:f>'Edge_Run'!O677</x:f>
        <x:v>8.133533590874777</x:v>
      </x:c>
      <x:c r="Q573" s="129" t="n">
        <x:f>O573-P573</x:f>
        <x:v>16.59097760608347</x:v>
      </x:c>
      <x:c r="R573" s="129" t="n">
        <x:f>'RGS_Ground_Run'!U677</x:f>
        <x:v>0</x:v>
      </x:c>
      <x:c r="S573" s="129" t="n">
        <x:f>'Edge_Run'!S677</x:f>
        <x:v>0</x:v>
      </x:c>
      <x:c r="T573" s="129" t="n">
        <x:f>'RGS_Ground_Run'!S677</x:f>
        <x:v>0</x:v>
      </x:c>
      <x:c r="U573" s="129" t="n">
        <x:f>'Edge_Run'!R677</x:f>
        <x:v>0</x:v>
      </x:c>
      <x:c r="V573" s="120" t="n">
        <x:f>'RGS_Ground_Run'!W677</x:f>
        <x:v>1</x:v>
      </x:c>
      <x:c r="W573" s="120" t="n">
        <x:f>'Edge_Run'!U677</x:f>
        <x:v>1</x:v>
      </x:c>
      <x:c r="X573" s="120" t="n">
        <x:f>'RGS_Ground_Run'!X677</x:f>
        <x:v>1</x:v>
      </x:c>
      <x:c r="Y573" s="120" t="n">
        <x:f>'Edge_Run'!V677</x:f>
        <x:v>1</x:v>
      </x:c>
      <x:c r="Z573" s="120" t="n">
        <x:f>Y573-X573</x:f>
        <x:v>0</x:v>
      </x:c>
      <x:c r="AA573" s="120" t="n">
        <x:f>1-V573</x:f>
        <x:v>0</x:v>
      </x:c>
      <x:c r="AB573" s="120" t="n">
        <x:f>1-W573</x:f>
        <x:v>0</x:v>
      </x:c>
      <x:c r="AC573" s="120" t="n">
        <x:f>'RGS_Ground_Run'!O677</x:f>
        <x:v>0.7045111969583134</x:v>
      </x:c>
      <x:c r="AD573" s="120" t="n">
        <x:f>'Edge_Run'!D677</x:f>
        <x:v>2.1135335908749404</x:v>
      </x:c>
      <x:c r="AE573" s="120" t="n">
        <x:f>'RGS_Ground_Run'!D677</x:f>
        <x:v>300</x:v>
      </x:c>
      <x:c r="AF573" s="120" t="n">
        <x:f>'Edge_Run'!H677</x:f>
        <x:v>75</x:v>
      </x:c>
    </x:row>
    <x:row r="574">
      <x:c r="A574" s="120" t="n">
        <x:v>6</x:v>
      </x:c>
      <x:c r="B574" s="120" t="n">
        <x:v>73</x:v>
      </x:c>
      <x:c r="C574" s="120" t="n">
        <x:v>573</x:v>
      </x:c>
      <x:c r="D574" s="120" t="n">
        <x:v>929</x:v>
      </x:c>
      <x:c r="E574" s="120" t="n">
        <x:v>928</x:v>
      </x:c>
      <x:c r="F574" s="120" t="n">
        <x:v>0</x:v>
      </x:c>
      <x:c r="G574" s="120" t="str">
        <x:v>Normal</x:v>
      </x:c>
      <x:c r="H574" s="120" t="str">
        <x:v>Routine</x:v>
      </x:c>
      <x:c r="I574" s="120" t="n">
        <x:v>1</x:v>
      </x:c>
      <x:c r="J574" s="120" t="str">
        <x:v>CADC0892</x:v>
      </x:c>
      <x:c r="K574" s="120" t="n">
        <x:v>1</x:v>
      </x:c>
      <x:c r="L574" s="120" t="n">
        <x:v>313</x:v>
      </x:c>
      <x:c r="M574" s="120" t="n">
        <x:v>314</x:v>
      </x:c>
      <x:c r="N574" s="127" t="n">
        <x:v>4.485714285714286</x:v>
      </x:c>
      <x:c r="O574" s="129" t="n">
        <x:f>'RGS_Ground_Run'!Q678</x:f>
        <x:v>128.76233305032292</x:v>
      </x:c>
      <x:c r="P574" s="129" t="n">
        <x:f>'Edge_Run'!O678</x:f>
        <x:v>110.11825367354322</x:v>
      </x:c>
      <x:c r="Q574" s="129" t="n">
        <x:f>O574-P574</x:f>
        <x:v>18.6440793767797</x:v>
      </x:c>
      <x:c r="R574" s="129" t="n">
        <x:f>'RGS_Ground_Run'!U678</x:f>
        <x:v>104.09825367354279</x:v>
      </x:c>
      <x:c r="S574" s="129" t="n">
        <x:f>'Edge_Run'!S678</x:f>
        <x:v>102.16601554320278</x:v>
      </x:c>
      <x:c r="T574" s="129" t="n">
        <x:f>'RGS_Ground_Run'!S678</x:f>
        <x:v>104.09825367354279</x:v>
      </x:c>
      <x:c r="U574" s="129" t="n">
        <x:f>'Edge_Run'!R678</x:f>
        <x:v>102.16601554320278</x:v>
      </x:c>
      <x:c r="V574" s="120" t="n">
        <x:f>'RGS_Ground_Run'!W678</x:f>
        <x:v>1</x:v>
      </x:c>
      <x:c r="W574" s="120" t="n">
        <x:f>'Edge_Run'!U678</x:f>
        <x:v>1</x:v>
      </x:c>
      <x:c r="X574" s="120" t="n">
        <x:f>'RGS_Ground_Run'!X678</x:f>
        <x:v>0</x:v>
      </x:c>
      <x:c r="Y574" s="120" t="n">
        <x:f>'Edge_Run'!V678</x:f>
        <x:v>1</x:v>
      </x:c>
      <x:c r="Z574" s="120" t="n">
        <x:f>Y574-X574</x:f>
        <x:v>1</x:v>
      </x:c>
      <x:c r="AA574" s="120" t="n">
        <x:f>1-V574</x:f>
        <x:v>0</x:v>
      </x:c>
      <x:c r="AB574" s="120" t="n">
        <x:f>1-W574</x:f>
        <x:v>0</x:v>
      </x:c>
      <x:c r="AC574" s="120" t="n">
        <x:f>'RGS_Ground_Run'!O678</x:f>
        <x:v>0.6440793767799707</x:v>
      </x:c>
      <x:c r="AD574" s="120" t="n">
        <x:f>'Edge_Run'!D678</x:f>
        <x:v>1.932238130339912</x:v>
      </x:c>
      <x:c r="AE574" s="120" t="n">
        <x:f>'RGS_Ground_Run'!D678</x:f>
        <x:v>300</x:v>
      </x:c>
      <x:c r="AF574" s="120" t="n">
        <x:f>'Edge_Run'!H678</x:f>
        <x:v>75</x:v>
      </x:c>
    </x:row>
    <x:row r="575">
      <x:c r="A575" s="120" t="n">
        <x:v>6</x:v>
      </x:c>
      <x:c r="B575" s="120" t="n">
        <x:v>74</x:v>
      </x:c>
      <x:c r="C575" s="120" t="n">
        <x:v>574</x:v>
      </x:c>
      <x:c r="D575" s="120" t="n">
        <x:v>1546</x:v>
      </x:c>
      <x:c r="E575" s="120" t="n">
        <x:v>1545</x:v>
      </x:c>
      <x:c r="F575" s="120" t="n">
        <x:v>0</x:v>
      </x:c>
      <x:c r="G575" s="120" t="str">
        <x:v>Normal</x:v>
      </x:c>
      <x:c r="H575" s="120" t="str">
        <x:v>Routine</x:v>
      </x:c>
      <x:c r="I575" s="120" t="n">
        <x:v>1</x:v>
      </x:c>
      <x:c r="J575" s="120" t="str">
        <x:v>CADC0888</x:v>
      </x:c>
      <x:c r="K575" s="120" t="n">
        <x:v>5</x:v>
      </x:c>
      <x:c r="L575" s="120" t="n">
        <x:v>250</x:v>
      </x:c>
      <x:c r="M575" s="120" t="n">
        <x:v>51</x:v>
      </x:c>
      <x:c r="N575" s="127" t="n">
        <x:v>0.7285714285714285</x:v>
      </x:c>
      <x:c r="O575" s="129" t="n">
        <x:f>'RGS_Ground_Run'!Q679</x:f>
        <x:v>154.8358424944754</x:v>
      </x:c>
      <x:c r="P575" s="129" t="n">
        <x:f>'Edge_Run'!O679</x:f>
        <x:v>114.98564303127023</x:v>
      </x:c>
      <x:c r="Q575" s="129" t="n">
        <x:f>O575-P575</x:f>
        <x:v>39.85019946320517</x:v>
      </x:c>
      <x:c r="R575" s="129" t="n">
        <x:f>'RGS_Ground_Run'!U679</x:f>
        <x:v>126.96564303126979</x:v>
      </x:c>
      <x:c r="S575" s="129" t="n">
        <x:f>'Edge_Run'!S679</x:f>
        <x:v>97.41504464165428</x:v>
      </x:c>
      <x:c r="T575" s="129" t="n">
        <x:f>'RGS_Ground_Run'!S679</x:f>
        <x:v>0</x:v>
      </x:c>
      <x:c r="U575" s="129" t="n">
        <x:f>'Edge_Run'!R679</x:f>
        <x:v>0</x:v>
      </x:c>
      <x:c r="V575" s="120" t="n">
        <x:f>'RGS_Ground_Run'!W679</x:f>
        <x:v>1</x:v>
      </x:c>
      <x:c r="W575" s="120" t="n">
        <x:f>'Edge_Run'!U679</x:f>
        <x:v>1</x:v>
      </x:c>
      <x:c r="X575" s="120" t="n">
        <x:f>'RGS_Ground_Run'!X679</x:f>
        <x:v>0</x:v>
      </x:c>
      <x:c r="Y575" s="120" t="n">
        <x:f>'Edge_Run'!V679</x:f>
        <x:v>1</x:v>
      </x:c>
      <x:c r="Z575" s="120" t="n">
        <x:f>Y575-X575</x:f>
        <x:v>1</x:v>
      </x:c>
      <x:c r="AA575" s="120" t="n">
        <x:f>1-V575</x:f>
        <x:v>0</x:v>
      </x:c>
      <x:c r="AB575" s="120" t="n">
        <x:f>1-W575</x:f>
        <x:v>0</x:v>
      </x:c>
      <x:c r="AC575" s="120" t="n">
        <x:f>'RGS_Ground_Run'!O679</x:f>
        <x:v>3.850199463205034</x:v>
      </x:c>
      <x:c r="AD575" s="120" t="n">
        <x:f>'Edge_Run'!D679</x:f>
        <x:v>11.550598389615102</x:v>
      </x:c>
      <x:c r="AE575" s="120" t="n">
        <x:f>'RGS_Ground_Run'!D679</x:f>
        <x:v>300</x:v>
      </x:c>
      <x:c r="AF575" s="120" t="n">
        <x:f>'Edge_Run'!H679</x:f>
        <x:v>75</x:v>
      </x:c>
    </x:row>
    <x:row r="576">
      <x:c r="A576" s="120" t="n">
        <x:v>6</x:v>
      </x:c>
      <x:c r="B576" s="120" t="n">
        <x:v>75</x:v>
      </x:c>
      <x:c r="C576" s="120" t="n">
        <x:v>575</x:v>
      </x:c>
      <x:c r="D576" s="120" t="n">
        <x:v>357</x:v>
      </x:c>
      <x:c r="E576" s="120" t="n">
        <x:v>356</x:v>
      </x:c>
      <x:c r="F576" s="120" t="n">
        <x:v>0</x:v>
      </x:c>
      <x:c r="G576" s="120" t="str">
        <x:v>Normal</x:v>
      </x:c>
      <x:c r="H576" s="120" t="str">
        <x:v>Routine</x:v>
      </x:c>
      <x:c r="I576" s="120" t="n">
        <x:v>0</x:v>
      </x:c>
      <x:c r="J576" s="120" t="str">
        <x:v>CADC0884</x:v>
      </x:c>
      <x:c r="K576" s="120" t="n">
        <x:v>5</x:v>
      </x:c>
      <x:c r="L576" s="120" t="n">
        <x:v>390</x:v>
      </x:c>
      <x:c r="M576" s="120" t="n">
        <x:v>79</x:v>
      </x:c>
      <x:c r="N576" s="127" t="n">
        <x:v>1.1285714285714286</x:v>
      </x:c>
      <x:c r="O576" s="129" t="n">
        <x:f>'RGS_Ground_Run'!Q680</x:f>
        <x:v>83.49437709587983</x:v>
      </x:c>
      <x:c r="P576" s="129" t="n">
        <x:f>'Edge_Run'!O680</x:f>
        <x:v>29.039619124057026</x:v>
      </x:c>
      <x:c r="Q576" s="129" t="n">
        <x:f>O576-P576</x:f>
        <x:v>54.4547579718228</x:v>
      </x:c>
      <x:c r="R576" s="129" t="n">
        <x:f>'RGS_Ground_Run'!U680</x:f>
        <x:v>59.01961912405659</x:v>
      </x:c>
      <x:c r="S576" s="129" t="n">
        <x:f>'Edge_Run'!S680</x:f>
        <x:v>21.655345208588187</x:v>
      </x:c>
      <x:c r="T576" s="129" t="n">
        <x:f>'RGS_Ground_Run'!S680</x:f>
        <x:v>0</x:v>
      </x:c>
      <x:c r="U576" s="129" t="n">
        <x:f>'Edge_Run'!R680</x:f>
        <x:v>0</x:v>
      </x:c>
      <x:c r="V576" s="120" t="n">
        <x:f>'RGS_Ground_Run'!W680</x:f>
        <x:v>1</x:v>
      </x:c>
      <x:c r="W576" s="120" t="n">
        <x:f>'Edge_Run'!U680</x:f>
        <x:v>1</x:v>
      </x:c>
      <x:c r="X576" s="120" t="n">
        <x:f>'RGS_Ground_Run'!X680</x:f>
        <x:v>1</x:v>
      </x:c>
      <x:c r="Y576" s="120" t="n">
        <x:f>'Edge_Run'!V680</x:f>
        <x:v>1</x:v>
      </x:c>
      <x:c r="Z576" s="120" t="n">
        <x:f>Y576-X576</x:f>
        <x:v>0</x:v>
      </x:c>
      <x:c r="AA576" s="120" t="n">
        <x:f>1-V576</x:f>
        <x:v>0</x:v>
      </x:c>
      <x:c r="AB576" s="120" t="n">
        <x:f>1-W576</x:f>
        <x:v>0</x:v>
      </x:c>
      <x:c r="AC576" s="120" t="n">
        <x:f>'RGS_Ground_Run'!O680</x:f>
        <x:v>0.45475797182267025</x:v>
      </x:c>
      <x:c r="AD576" s="120" t="n">
        <x:f>'Edge_Run'!D680</x:f>
        <x:v>1.3642739154680108</x:v>
      </x:c>
      <x:c r="AE576" s="120" t="n">
        <x:f>'RGS_Ground_Run'!D680</x:f>
        <x:v>300</x:v>
      </x:c>
      <x:c r="AF576" s="120" t="n">
        <x:f>'Edge_Run'!H680</x:f>
        <x:v>75</x:v>
      </x:c>
    </x:row>
    <x:row r="577">
      <x:c r="A577" s="120" t="n">
        <x:v>6</x:v>
      </x:c>
      <x:c r="B577" s="120" t="n">
        <x:v>76</x:v>
      </x:c>
      <x:c r="C577" s="120" t="n">
        <x:v>576</x:v>
      </x:c>
      <x:c r="D577" s="120" t="n">
        <x:v>335</x:v>
      </x:c>
      <x:c r="E577" s="120" t="n">
        <x:v>334</x:v>
      </x:c>
      <x:c r="F577" s="120" t="n">
        <x:v>0</x:v>
      </x:c>
      <x:c r="G577" s="120" t="str">
        <x:v>Normal</x:v>
      </x:c>
      <x:c r="H577" s="120" t="str">
        <x:v>Routine</x:v>
      </x:c>
      <x:c r="I577" s="120" t="n">
        <x:v>1</x:v>
      </x:c>
      <x:c r="J577" s="120" t="str">
        <x:v>CADC0884</x:v>
      </x:c>
      <x:c r="K577" s="120" t="n">
        <x:v>5</x:v>
      </x:c>
      <x:c r="L577" s="120" t="n">
        <x:v>555</x:v>
      </x:c>
      <x:c r="M577" s="120" t="n">
        <x:v>112</x:v>
      </x:c>
      <x:c r="N577" s="127" t="n">
        <x:v>1.6</x:v>
      </x:c>
      <x:c r="O577" s="129" t="n">
        <x:f>'RGS_Ground_Run'!Q681</x:f>
        <x:v>26.638478958446285</x:v>
      </x:c>
      <x:c r="P577" s="129" t="n">
        <x:f>'Edge_Run'!O681</x:f>
        <x:v>8.16081198678512</x:v>
      </x:c>
      <x:c r="Q577" s="129" t="n">
        <x:f>O577-P577</x:f>
        <x:v>18.477666971661165</x:v>
      </x:c>
      <x:c r="R577" s="129" t="n">
        <x:f>'RGS_Ground_Run'!U681</x:f>
        <x:v>1.904874962850954</x:v>
      </x:c>
      <x:c r="S577" s="129" t="n">
        <x:f>'Edge_Run'!S681</x:f>
        <x:v>0</x:v>
      </x:c>
      <x:c r="T577" s="129" t="n">
        <x:f>'RGS_Ground_Run'!S681</x:f>
        <x:v>0</x:v>
      </x:c>
      <x:c r="U577" s="129" t="n">
        <x:f>'Edge_Run'!R681</x:f>
        <x:v>0</x:v>
      </x:c>
      <x:c r="V577" s="120" t="n">
        <x:f>'RGS_Ground_Run'!W681</x:f>
        <x:v>1</x:v>
      </x:c>
      <x:c r="W577" s="120" t="n">
        <x:f>'Edge_Run'!U681</x:f>
        <x:v>1</x:v>
      </x:c>
      <x:c r="X577" s="120" t="n">
        <x:f>'RGS_Ground_Run'!X681</x:f>
        <x:v>1</x:v>
      </x:c>
      <x:c r="Y577" s="120" t="n">
        <x:f>'Edge_Run'!V681</x:f>
        <x:v>1</x:v>
      </x:c>
      <x:c r="Z577" s="120" t="n">
        <x:f>Y577-X577</x:f>
        <x:v>0</x:v>
      </x:c>
      <x:c r="AA577" s="120" t="n">
        <x:f>1-V577</x:f>
        <x:v>0</x:v>
      </x:c>
      <x:c r="AB577" s="120" t="n">
        <x:f>1-W577</x:f>
        <x:v>0</x:v>
      </x:c>
      <x:c r="AC577" s="120" t="n">
        <x:f>'RGS_Ground_Run'!O681</x:f>
        <x:v>0.7136039955949396</x:v>
      </x:c>
      <x:c r="AD577" s="120" t="n">
        <x:f>'Edge_Run'!D681</x:f>
        <x:v>2.1408119867848185</x:v>
      </x:c>
      <x:c r="AE577" s="120" t="n">
        <x:f>'RGS_Ground_Run'!D681</x:f>
        <x:v>300</x:v>
      </x:c>
      <x:c r="AF577" s="120" t="n">
        <x:f>'Edge_Run'!H681</x:f>
        <x:v>75</x:v>
      </x:c>
    </x:row>
    <x:row r="578">
      <x:c r="A578" s="120" t="n">
        <x:v>6</x:v>
      </x:c>
      <x:c r="B578" s="120" t="n">
        <x:v>77</x:v>
      </x:c>
      <x:c r="C578" s="120" t="n">
        <x:v>577</x:v>
      </x:c>
      <x:c r="D578" s="120" t="n">
        <x:v>1148</x:v>
      </x:c>
      <x:c r="E578" s="120" t="n">
        <x:v>1147</x:v>
      </x:c>
      <x:c r="F578" s="120" t="n">
        <x:v>0</x:v>
      </x:c>
      <x:c r="G578" s="120" t="str">
        <x:v>Normal</x:v>
      </x:c>
      <x:c r="H578" s="120" t="str">
        <x:v>Routine</x:v>
      </x:c>
      <x:c r="I578" s="120" t="n">
        <x:v>1</x:v>
      </x:c>
      <x:c r="J578" s="120" t="str">
        <x:v>CADC0894</x:v>
      </x:c>
      <x:c r="K578" s="120" t="n">
        <x:v>5</x:v>
      </x:c>
      <x:c r="L578" s="120" t="n">
        <x:v>220</x:v>
      </x:c>
      <x:c r="M578" s="120" t="n">
        <x:v>45</x:v>
      </x:c>
      <x:c r="N578" s="127" t="n">
        <x:v>0.6428571428571429</x:v>
      </x:c>
      <x:c r="O578" s="129" t="n">
        <x:f>'RGS_Ground_Run'!Q682</x:f>
        <x:v>24.66163828756271</x:v>
      </x:c>
      <x:c r="P578" s="129" t="n">
        <x:f>'Edge_Run'!O682</x:f>
        <x:v>7.944914862688165</x:v>
      </x:c>
      <x:c r="Q578" s="129" t="n">
        <x:f>O578-P578</x:f>
        <x:v>16.716723424874544</x:v>
      </x:c>
      <x:c r="R578" s="129" t="n">
        <x:f>'RGS_Ground_Run'!U682</x:f>
        <x:v>0</x:v>
      </x:c>
      <x:c r="S578" s="129" t="n">
        <x:f>'Edge_Run'!S682</x:f>
        <x:v>0</x:v>
      </x:c>
      <x:c r="T578" s="129" t="n">
        <x:f>'RGS_Ground_Run'!S682</x:f>
        <x:v>0</x:v>
      </x:c>
      <x:c r="U578" s="129" t="n">
        <x:f>'Edge_Run'!R682</x:f>
        <x:v>0</x:v>
      </x:c>
      <x:c r="V578" s="120" t="n">
        <x:f>'RGS_Ground_Run'!W682</x:f>
        <x:v>1</x:v>
      </x:c>
      <x:c r="W578" s="120" t="n">
        <x:f>'Edge_Run'!U682</x:f>
        <x:v>1</x:v>
      </x:c>
      <x:c r="X578" s="120" t="n">
        <x:f>'RGS_Ground_Run'!X682</x:f>
        <x:v>1</x:v>
      </x:c>
      <x:c r="Y578" s="120" t="n">
        <x:f>'Edge_Run'!V682</x:f>
        <x:v>1</x:v>
      </x:c>
      <x:c r="Z578" s="120" t="n">
        <x:f>Y578-X578</x:f>
        <x:v>0</x:v>
      </x:c>
      <x:c r="AA578" s="120" t="n">
        <x:f>1-V578</x:f>
        <x:v>0</x:v>
      </x:c>
      <x:c r="AB578" s="120" t="n">
        <x:f>1-W578</x:f>
        <x:v>0</x:v>
      </x:c>
      <x:c r="AC578" s="120" t="n">
        <x:f>'RGS_Ground_Run'!O682</x:f>
        <x:v>0.6416382875625597</x:v>
      </x:c>
      <x:c r="AD578" s="120" t="n">
        <x:f>'Edge_Run'!D682</x:f>
        <x:v>1.924914862687679</x:v>
      </x:c>
      <x:c r="AE578" s="120" t="n">
        <x:f>'RGS_Ground_Run'!D682</x:f>
        <x:v>300</x:v>
      </x:c>
      <x:c r="AF578" s="120" t="n">
        <x:f>'Edge_Run'!H682</x:f>
        <x:v>75</x:v>
      </x:c>
    </x:row>
    <x:row r="579">
      <x:c r="A579" s="120" t="n">
        <x:v>6</x:v>
      </x:c>
      <x:c r="B579" s="120" t="n">
        <x:v>78</x:v>
      </x:c>
      <x:c r="C579" s="120" t="n">
        <x:v>578</x:v>
      </x:c>
      <x:c r="D579" s="120" t="n">
        <x:v>885</x:v>
      </x:c>
      <x:c r="E579" s="120" t="n">
        <x:v>884</x:v>
      </x:c>
      <x:c r="F579" s="120" t="n">
        <x:v>0</x:v>
      </x:c>
      <x:c r="G579" s="120" t="str">
        <x:v>Normal</x:v>
      </x:c>
      <x:c r="H579" s="120" t="str">
        <x:v>Routine</x:v>
      </x:c>
      <x:c r="I579" s="120" t="n">
        <x:v>1</x:v>
      </x:c>
      <x:c r="J579" s="120" t="str">
        <x:v>CADC0892</x:v>
      </x:c>
      <x:c r="K579" s="120" t="n">
        <x:v>1</x:v>
      </x:c>
      <x:c r="L579" s="120" t="n">
        <x:v>236</x:v>
      </x:c>
      <x:c r="M579" s="120" t="n">
        <x:v>237</x:v>
      </x:c>
      <x:c r="N579" s="127" t="n">
        <x:v>3.3857142857142857</x:v>
      </x:c>
      <x:c r="O579" s="129" t="n">
        <x:f>'RGS_Ground_Run'!Q683</x:f>
        <x:v>42.56567217654174</x:v>
      </x:c>
      <x:c r="P579" s="129" t="n">
        <x:f>'Edge_Run'!O683</x:f>
        <x:v>31.871890452308435</x:v>
      </x:c>
      <x:c r="Q579" s="129" t="n">
        <x:f>O579-P579</x:f>
        <x:v>10.693781724233304</x:v>
      </x:c>
      <x:c r="R579" s="129" t="n">
        <x:f>'RGS_Ground_Run'!U683</x:f>
        <x:v>9.928375359105303</x:v>
      </x:c>
      <x:c r="S579" s="129" t="n">
        <x:f>'Edge_Run'!S683</x:f>
        <x:v>0</x:v>
      </x:c>
      <x:c r="T579" s="129" t="n">
        <x:f>'RGS_Ground_Run'!S683</x:f>
        <x:v>0</x:v>
      </x:c>
      <x:c r="U579" s="129" t="n">
        <x:f>'Edge_Run'!R683</x:f>
        <x:v>0</x:v>
      </x:c>
      <x:c r="V579" s="120" t="n">
        <x:f>'RGS_Ground_Run'!W683</x:f>
        <x:v>1</x:v>
      </x:c>
      <x:c r="W579" s="120" t="n">
        <x:f>'Edge_Run'!U683</x:f>
        <x:v>1</x:v>
      </x:c>
      <x:c r="X579" s="120" t="n">
        <x:f>'RGS_Ground_Run'!X683</x:f>
        <x:v>1</x:v>
      </x:c>
      <x:c r="Y579" s="120" t="n">
        <x:f>'Edge_Run'!V683</x:f>
        <x:v>1</x:v>
      </x:c>
      <x:c r="Z579" s="120" t="n">
        <x:f>Y579-X579</x:f>
        <x:v>0</x:v>
      </x:c>
      <x:c r="AA579" s="120" t="n">
        <x:f>1-V579</x:f>
        <x:v>0</x:v>
      </x:c>
      <x:c r="AB579" s="120" t="n">
        <x:f>1-W579</x:f>
        <x:v>0</x:v>
      </x:c>
      <x:c r="AC579" s="120" t="n">
        <x:f>'RGS_Ground_Run'!O683</x:f>
        <x:v>8.617296817435967</x:v>
      </x:c>
      <x:c r="AD579" s="120" t="n">
        <x:f>'Edge_Run'!D683</x:f>
        <x:v>25.851890452307902</x:v>
      </x:c>
      <x:c r="AE579" s="120" t="n">
        <x:f>'RGS_Ground_Run'!D683</x:f>
        <x:v>300</x:v>
      </x:c>
      <x:c r="AF579" s="120" t="n">
        <x:f>'Edge_Run'!H683</x:f>
        <x:v>75</x:v>
      </x:c>
    </x:row>
    <x:row r="580">
      <x:c r="A580" s="120" t="n">
        <x:v>6</x:v>
      </x:c>
      <x:c r="B580" s="120" t="n">
        <x:v>79</x:v>
      </x:c>
      <x:c r="C580" s="120" t="n">
        <x:v>579</x:v>
      </x:c>
      <x:c r="D580" s="120" t="n">
        <x:v>2026</x:v>
      </x:c>
      <x:c r="E580" s="120" t="n">
        <x:v>2025</x:v>
      </x:c>
      <x:c r="F580" s="120" t="n">
        <x:v>0</x:v>
      </x:c>
      <x:c r="G580" s="120" t="str">
        <x:v>Normal</x:v>
      </x:c>
      <x:c r="H580" s="120" t="str">
        <x:v>Routine</x:v>
      </x:c>
      <x:c r="I580" s="120" t="n">
        <x:v>1</x:v>
      </x:c>
      <x:c r="J580" s="120" t="str">
        <x:v>CADC0872</x:v>
      </x:c>
      <x:c r="K580" s="120" t="n">
        <x:v>5</x:v>
      </x:c>
      <x:c r="L580" s="120" t="n">
        <x:v>220</x:v>
      </x:c>
      <x:c r="M580" s="120" t="n">
        <x:v>45</x:v>
      </x:c>
      <x:c r="N580" s="127" t="n">
        <x:v>0.6428571428571429</x:v>
      </x:c>
      <x:c r="O580" s="129" t="n">
        <x:f>'RGS_Ground_Run'!Q684</x:f>
        <x:v>61.495363746267685</x:v>
      </x:c>
      <x:c r="P580" s="129" t="n">
        <x:f>'Edge_Run'!O684</x:f>
        <x:v>44.98255887803953</x:v>
      </x:c>
      <x:c r="Q580" s="129" t="n">
        <x:f>O580-P580</x:f>
        <x:v>16.51280486822816</x:v>
      </x:c>
      <x:c r="R580" s="129" t="n">
        <x:f>'RGS_Ground_Run'!U684</x:f>
        <x:v>32.68352372698246</x:v>
      </x:c>
      <x:c r="S580" s="129" t="n">
        <x:f>'Edge_Run'!S684</x:f>
        <x:v>24.587038820184716</x:v>
      </x:c>
      <x:c r="T580" s="129" t="n">
        <x:f>'RGS_Ground_Run'!S684</x:f>
        <x:v>0</x:v>
      </x:c>
      <x:c r="U580" s="129" t="n">
        <x:f>'Edge_Run'!R684</x:f>
        <x:v>0</x:v>
      </x:c>
      <x:c r="V580" s="120" t="n">
        <x:f>'RGS_Ground_Run'!W684</x:f>
        <x:v>1</x:v>
      </x:c>
      <x:c r="W580" s="120" t="n">
        <x:f>'Edge_Run'!U684</x:f>
        <x:v>1</x:v>
      </x:c>
      <x:c r="X580" s="120" t="n">
        <x:f>'RGS_Ground_Run'!X684</x:f>
        <x:v>1</x:v>
      </x:c>
      <x:c r="Y580" s="120" t="n">
        <x:f>'Edge_Run'!V684</x:f>
        <x:v>1</x:v>
      </x:c>
      <x:c r="Z580" s="120" t="n">
        <x:f>Y580-X580</x:f>
        <x:v>0</x:v>
      </x:c>
      <x:c r="AA580" s="120" t="n">
        <x:f>1-V580</x:f>
        <x:v>0</x:v>
      </x:c>
      <x:c r="AB580" s="120" t="n">
        <x:f>1-W580</x:f>
        <x:v>0</x:v>
      </x:c>
      <x:c r="AC580" s="120" t="n">
        <x:f>'RGS_Ground_Run'!O684</x:f>
        <x:v>4.7918400192848365</x:v>
      </x:c>
      <x:c r="AD580" s="120" t="n">
        <x:f>'Edge_Run'!D684</x:f>
        <x:v>14.375520057854509</x:v>
      </x:c>
      <x:c r="AE580" s="120" t="n">
        <x:f>'RGS_Ground_Run'!D684</x:f>
        <x:v>300</x:v>
      </x:c>
      <x:c r="AF580" s="120" t="n">
        <x:f>'Edge_Run'!H684</x:f>
        <x:v>75</x:v>
      </x:c>
    </x:row>
    <x:row r="581">
      <x:c r="A581" s="120" t="n">
        <x:v>6</x:v>
      </x:c>
      <x:c r="B581" s="120" t="n">
        <x:v>80</x:v>
      </x:c>
      <x:c r="C581" s="120" t="n">
        <x:v>580</x:v>
      </x:c>
      <x:c r="D581" s="120" t="n">
        <x:v>648</x:v>
      </x:c>
      <x:c r="E581" s="120" t="n">
        <x:v>647</x:v>
      </x:c>
      <x:c r="F581" s="120" t="n">
        <x:v>0</x:v>
      </x:c>
      <x:c r="G581" s="120" t="str">
        <x:v>Normal</x:v>
      </x:c>
      <x:c r="H581" s="120" t="str">
        <x:v>Routine</x:v>
      </x:c>
      <x:c r="I581" s="120" t="n">
        <x:v>0</x:v>
      </x:c>
      <x:c r="J581" s="120" t="str">
        <x:v>CADC0873</x:v>
      </x:c>
      <x:c r="K581" s="120" t="n">
        <x:v>1</x:v>
      </x:c>
      <x:c r="L581" s="120" t="n">
        <x:v>412</x:v>
      </x:c>
      <x:c r="M581" s="120" t="n">
        <x:v>413</x:v>
      </x:c>
      <x:c r="N581" s="127" t="n">
        <x:v>5.9</x:v>
      </x:c>
      <x:c r="O581" s="129" t="n">
        <x:f>'RGS_Ground_Run'!Q685</x:f>
        <x:v>28.81196363042818</x:v>
      </x:c>
      <x:c r="P581" s="129" t="n">
        <x:f>'Edge_Run'!O685</x:f>
        <x:v>14.136312206284856</x:v>
      </x:c>
      <x:c r="Q581" s="129" t="n">
        <x:f>O581-P581</x:f>
        <x:v>14.675651424143325</x:v>
      </x:c>
      <x:c r="R581" s="129" t="n">
        <x:f>'RGS_Ground_Run'!U685</x:f>
        <x:v>2.0865262283332413</x:v>
      </x:c>
      <x:c r="S581" s="129" t="n">
        <x:f>'Edge_Run'!S685</x:f>
        <x:v>0</x:v>
      </x:c>
      <x:c r="T581" s="129" t="n">
        <x:f>'RGS_Ground_Run'!S685</x:f>
        <x:v>0</x:v>
      </x:c>
      <x:c r="U581" s="129" t="n">
        <x:f>'Edge_Run'!R685</x:f>
        <x:v>0</x:v>
      </x:c>
      <x:c r="V581" s="120" t="n">
        <x:f>'RGS_Ground_Run'!W685</x:f>
        <x:v>1</x:v>
      </x:c>
      <x:c r="W581" s="120" t="n">
        <x:f>'Edge_Run'!U685</x:f>
        <x:v>1</x:v>
      </x:c>
      <x:c r="X581" s="120" t="n">
        <x:f>'RGS_Ground_Run'!X685</x:f>
        <x:v>1</x:v>
      </x:c>
      <x:c r="Y581" s="120" t="n">
        <x:f>'Edge_Run'!V685</x:f>
        <x:v>1</x:v>
      </x:c>
      <x:c r="Z581" s="120" t="n">
        <x:f>Y581-X581</x:f>
        <x:v>0</x:v>
      </x:c>
      <x:c r="AA581" s="120" t="n">
        <x:f>1-V581</x:f>
        <x:v>0</x:v>
      </x:c>
      <x:c r="AB581" s="120" t="n">
        <x:f>1-W581</x:f>
        <x:v>0</x:v>
      </x:c>
      <x:c r="AC581" s="120" t="n">
        <x:f>'RGS_Ground_Run'!O685</x:f>
        <x:v>2.7054374020947365</x:v>
      </x:c>
      <x:c r="AD581" s="120" t="n">
        <x:f>'Edge_Run'!D685</x:f>
        <x:v>8.11631220628421</x:v>
      </x:c>
      <x:c r="AE581" s="120" t="n">
        <x:f>'RGS_Ground_Run'!D685</x:f>
        <x:v>300</x:v>
      </x:c>
      <x:c r="AF581" s="120" t="n">
        <x:f>'Edge_Run'!H685</x:f>
        <x:v>75</x:v>
      </x:c>
    </x:row>
    <x:row r="582">
      <x:c r="A582" s="120" t="n">
        <x:v>6</x:v>
      </x:c>
      <x:c r="B582" s="120" t="n">
        <x:v>81</x:v>
      </x:c>
      <x:c r="C582" s="120" t="n">
        <x:v>581</x:v>
      </x:c>
      <x:c r="D582" s="120" t="n">
        <x:v>355</x:v>
      </x:c>
      <x:c r="E582" s="120" t="n">
        <x:v>354</x:v>
      </x:c>
      <x:c r="F582" s="120" t="n">
        <x:v>0</x:v>
      </x:c>
      <x:c r="G582" s="120" t="str">
        <x:v>Normal</x:v>
      </x:c>
      <x:c r="H582" s="120" t="str">
        <x:v>Routine</x:v>
      </x:c>
      <x:c r="I582" s="120" t="n">
        <x:v>1</x:v>
      </x:c>
      <x:c r="J582" s="120" t="str">
        <x:v>CADC0884</x:v>
      </x:c>
      <x:c r="K582" s="120" t="n">
        <x:v>5</x:v>
      </x:c>
      <x:c r="L582" s="120" t="n">
        <x:v>430</x:v>
      </x:c>
      <x:c r="M582" s="120" t="n">
        <x:v>87</x:v>
      </x:c>
      <x:c r="N582" s="127" t="n">
        <x:v>1.2428571428571429</x:v>
      </x:c>
      <x:c r="O582" s="129" t="n">
        <x:f>'RGS_Ground_Run'!Q686</x:f>
        <x:v>25.079151841433486</x:v>
      </x:c>
      <x:c r="P582" s="129" t="n">
        <x:f>'Edge_Run'!O686</x:f>
        <x:v>9.197455524299585</x:v>
      </x:c>
      <x:c r="Q582" s="129" t="n">
        <x:f>O582-P582</x:f>
        <x:v>15.881696317133901</x:v>
      </x:c>
      <x:c r="R582" s="129" t="n">
        <x:f>'RGS_Ground_Run'!U686</x:f>
        <x:v>0</x:v>
      </x:c>
      <x:c r="S582" s="129" t="n">
        <x:f>'Edge_Run'!S686</x:f>
        <x:v>0</x:v>
      </x:c>
      <x:c r="T582" s="129" t="n">
        <x:f>'RGS_Ground_Run'!S686</x:f>
        <x:v>0</x:v>
      </x:c>
      <x:c r="U582" s="129" t="n">
        <x:f>'Edge_Run'!R686</x:f>
        <x:v>0</x:v>
      </x:c>
      <x:c r="V582" s="120" t="n">
        <x:f>'RGS_Ground_Run'!W686</x:f>
        <x:v>1</x:v>
      </x:c>
      <x:c r="W582" s="120" t="n">
        <x:f>'Edge_Run'!U686</x:f>
        <x:v>1</x:v>
      </x:c>
      <x:c r="X582" s="120" t="n">
        <x:f>'RGS_Ground_Run'!X686</x:f>
        <x:v>1</x:v>
      </x:c>
      <x:c r="Y582" s="120" t="n">
        <x:f>'Edge_Run'!V686</x:f>
        <x:v>1</x:v>
      </x:c>
      <x:c r="Z582" s="120" t="n">
        <x:f>Y582-X582</x:f>
        <x:v>0</x:v>
      </x:c>
      <x:c r="AA582" s="120" t="n">
        <x:f>1-V582</x:f>
        <x:v>0</x:v>
      </x:c>
      <x:c r="AB582" s="120" t="n">
        <x:f>1-W582</x:f>
        <x:v>0</x:v>
      </x:c>
      <x:c r="AC582" s="120" t="n">
        <x:f>'RGS_Ground_Run'!O686</x:f>
        <x:v>1.0591518414331276</x:v>
      </x:c>
      <x:c r="AD582" s="120" t="n">
        <x:f>'Edge_Run'!D686</x:f>
        <x:v>3.1774555242993827</x:v>
      </x:c>
      <x:c r="AE582" s="120" t="n">
        <x:f>'RGS_Ground_Run'!D686</x:f>
        <x:v>300</x:v>
      </x:c>
      <x:c r="AF582" s="120" t="n">
        <x:f>'Edge_Run'!H686</x:f>
        <x:v>75</x:v>
      </x:c>
    </x:row>
    <x:row r="583">
      <x:c r="A583" s="120" t="n">
        <x:v>6</x:v>
      </x:c>
      <x:c r="B583" s="120" t="n">
        <x:v>82</x:v>
      </x:c>
      <x:c r="C583" s="120" t="n">
        <x:v>582</x:v>
      </x:c>
      <x:c r="D583" s="120" t="n">
        <x:v>727</x:v>
      </x:c>
      <x:c r="E583" s="120" t="n">
        <x:v>726</x:v>
      </x:c>
      <x:c r="F583" s="120" t="n">
        <x:v>0</x:v>
      </x:c>
      <x:c r="G583" s="120" t="str">
        <x:v>Normal</x:v>
      </x:c>
      <x:c r="H583" s="120" t="str">
        <x:v>Routine</x:v>
      </x:c>
      <x:c r="I583" s="120" t="n">
        <x:v>0</x:v>
      </x:c>
      <x:c r="J583" s="120" t="str">
        <x:v>CADC0874</x:v>
      </x:c>
      <x:c r="K583" s="120" t="n">
        <x:v>5</x:v>
      </x:c>
      <x:c r="L583" s="120" t="n">
        <x:v>641</x:v>
      </x:c>
      <x:c r="M583" s="120" t="n">
        <x:v>129</x:v>
      </x:c>
      <x:c r="N583" s="127" t="n">
        <x:v>1.8428571428571427</x:v>
      </x:c>
      <x:c r="O583" s="129" t="n">
        <x:f>'RGS_Ground_Run'!Q687</x:f>
        <x:v>43.91366017473956</x:v>
      </x:c>
      <x:c r="P583" s="129" t="n">
        <x:f>'Edge_Run'!O687</x:f>
        <x:v>27.65470365578858</x:v>
      </x:c>
      <x:c r="Q583" s="129" t="n">
        <x:f>O583-P583</x:f>
        <x:v>16.25895651895098</x:v>
      </x:c>
      <x:c r="R583" s="129" t="n">
        <x:f>'RGS_Ground_Run'!U687</x:f>
        <x:v>12.682092289476714</x:v>
      </x:c>
      <x:c r="S583" s="129" t="n">
        <x:f>'Edge_Run'!S687</x:f>
        <x:v>0</x:v>
      </x:c>
      <x:c r="T583" s="129" t="n">
        <x:f>'RGS_Ground_Run'!S687</x:f>
        <x:v>0</x:v>
      </x:c>
      <x:c r="U583" s="129" t="n">
        <x:f>'Edge_Run'!R687</x:f>
        <x:v>0</x:v>
      </x:c>
      <x:c r="V583" s="120" t="n">
        <x:f>'RGS_Ground_Run'!W687</x:f>
        <x:v>1</x:v>
      </x:c>
      <x:c r="W583" s="120" t="n">
        <x:f>'Edge_Run'!U687</x:f>
        <x:v>1</x:v>
      </x:c>
      <x:c r="X583" s="120" t="n">
        <x:f>'RGS_Ground_Run'!X687</x:f>
        <x:v>1</x:v>
      </x:c>
      <x:c r="Y583" s="120" t="n">
        <x:f>'Edge_Run'!V687</x:f>
        <x:v>1</x:v>
      </x:c>
      <x:c r="Z583" s="120" t="n">
        <x:f>Y583-X583</x:f>
        <x:v>0</x:v>
      </x:c>
      <x:c r="AA583" s="120" t="n">
        <x:f>1-V583</x:f>
        <x:v>0</x:v>
      </x:c>
      <x:c r="AB583" s="120" t="n">
        <x:f>1-W583</x:f>
        <x:v>0</x:v>
      </x:c>
      <x:c r="AC583" s="120" t="n">
        <x:f>'RGS_Ground_Run'!O687</x:f>
        <x:v>7.2115678852628315</x:v>
      </x:c>
      <x:c r="AD583" s="120" t="n">
        <x:f>'Edge_Run'!D687</x:f>
        <x:v>21.634703655788496</x:v>
      </x:c>
      <x:c r="AE583" s="120" t="n">
        <x:f>'RGS_Ground_Run'!D687</x:f>
        <x:v>300</x:v>
      </x:c>
      <x:c r="AF583" s="120" t="n">
        <x:f>'Edge_Run'!H687</x:f>
        <x:v>75</x:v>
      </x:c>
    </x:row>
    <x:row r="584">
      <x:c r="A584" s="120" t="n">
        <x:v>6</x:v>
      </x:c>
      <x:c r="B584" s="120" t="n">
        <x:v>83</x:v>
      </x:c>
      <x:c r="C584" s="120" t="n">
        <x:v>583</x:v>
      </x:c>
      <x:c r="D584" s="120" t="n">
        <x:v>1368</x:v>
      </x:c>
      <x:c r="E584" s="120" t="n">
        <x:v>1367</x:v>
      </x:c>
      <x:c r="F584" s="120" t="n">
        <x:v>0</x:v>
      </x:c>
      <x:c r="G584" s="120" t="str">
        <x:v>Normal</x:v>
      </x:c>
      <x:c r="H584" s="120" t="str">
        <x:v>Routine</x:v>
      </x:c>
      <x:c r="I584" s="120" t="n">
        <x:v>1</x:v>
      </x:c>
      <x:c r="J584" s="120" t="str">
        <x:v>CADC0873</x:v>
      </x:c>
      <x:c r="K584" s="120" t="n">
        <x:v>5</x:v>
      </x:c>
      <x:c r="L584" s="120" t="n">
        <x:v>105</x:v>
      </x:c>
      <x:c r="M584" s="120" t="n">
        <x:v>22</x:v>
      </x:c>
      <x:c r="N584" s="127" t="n">
        <x:v>0.3142857142857143</x:v>
      </x:c>
      <x:c r="O584" s="129" t="n">
        <x:f>'RGS_Ground_Run'!Q688</x:f>
        <x:v>31.461647915558387</x:v>
      </x:c>
      <x:c r="P584" s="129" t="n">
        <x:f>'Edge_Run'!O688</x:f>
        <x:v>28.3449437466752</x:v>
      </x:c>
      <x:c r="Q584" s="129" t="n">
        <x:f>O584-P584</x:f>
        <x:v>3.1167041688831887</x:v>
      </x:c>
      <x:c r="R584" s="129" t="n">
        <x:f>'RGS_Ground_Run'!U688</x:f>
        <x:v>0</x:v>
      </x:c>
      <x:c r="S584" s="129" t="n">
        <x:f>'Edge_Run'!S688</x:f>
        <x:v>0</x:v>
      </x:c>
      <x:c r="T584" s="129" t="n">
        <x:f>'RGS_Ground_Run'!S688</x:f>
        <x:v>0</x:v>
      </x:c>
      <x:c r="U584" s="129" t="n">
        <x:f>'Edge_Run'!R688</x:f>
        <x:v>0</x:v>
      </x:c>
      <x:c r="V584" s="120" t="n">
        <x:f>'RGS_Ground_Run'!W688</x:f>
        <x:v>1</x:v>
      </x:c>
      <x:c r="W584" s="120" t="n">
        <x:f>'Edge_Run'!U688</x:f>
        <x:v>1</x:v>
      </x:c>
      <x:c r="X584" s="120" t="n">
        <x:f>'RGS_Ground_Run'!X688</x:f>
        <x:v>1</x:v>
      </x:c>
      <x:c r="Y584" s="120" t="n">
        <x:f>'Edge_Run'!V688</x:f>
        <x:v>1</x:v>
      </x:c>
      <x:c r="Z584" s="120" t="n">
        <x:f>Y584-X584</x:f>
        <x:v>0</x:v>
      </x:c>
      <x:c r="AA584" s="120" t="n">
        <x:f>1-V584</x:f>
        <x:v>0</x:v>
      </x:c>
      <x:c r="AB584" s="120" t="n">
        <x:f>1-W584</x:f>
        <x:v>0</x:v>
      </x:c>
      <x:c r="AC584" s="120" t="n">
        <x:f>'RGS_Ground_Run'!O688</x:f>
        <x:v>7.441647915558352</x:v>
      </x:c>
      <x:c r="AD584" s="120" t="n">
        <x:f>'Edge_Run'!D688</x:f>
        <x:v>22.324943746675057</x:v>
      </x:c>
      <x:c r="AE584" s="120" t="n">
        <x:f>'RGS_Ground_Run'!D688</x:f>
        <x:v>300</x:v>
      </x:c>
      <x:c r="AF584" s="120" t="n">
        <x:f>'Edge_Run'!H688</x:f>
        <x:v>75</x:v>
      </x:c>
    </x:row>
    <x:row r="585">
      <x:c r="A585" s="120" t="n">
        <x:v>6</x:v>
      </x:c>
      <x:c r="B585" s="120" t="n">
        <x:v>84</x:v>
      </x:c>
      <x:c r="C585" s="120" t="n">
        <x:v>584</x:v>
      </x:c>
      <x:c r="D585" s="120" t="n">
        <x:v>1849</x:v>
      </x:c>
      <x:c r="E585" s="120" t="n">
        <x:v>1848</x:v>
      </x:c>
      <x:c r="F585" s="120" t="n">
        <x:v>0</x:v>
      </x:c>
      <x:c r="G585" s="120" t="str">
        <x:v>Normal</x:v>
      </x:c>
      <x:c r="H585" s="120" t="str">
        <x:v>Routine</x:v>
      </x:c>
      <x:c r="I585" s="120" t="n">
        <x:v>0</x:v>
      </x:c>
      <x:c r="J585" s="120" t="str">
        <x:v>CADC0872</x:v>
      </x:c>
      <x:c r="K585" s="120" t="n">
        <x:v>5</x:v>
      </x:c>
      <x:c r="L585" s="120" t="n">
        <x:v>85</x:v>
      </x:c>
      <x:c r="M585" s="120" t="n">
        <x:v>18</x:v>
      </x:c>
      <x:c r="N585" s="127" t="n">
        <x:v>0.2571428571428571</x:v>
      </x:c>
      <x:c r="O585" s="129" t="n">
        <x:f>'RGS_Ground_Run'!Q689</x:f>
        <x:v>32.35765663015627</x:v>
      </x:c>
      <x:c r="P585" s="129" t="n">
        <x:f>'Edge_Run'!O689</x:f>
        <x:v>21.97489620921351</x:v>
      </x:c>
      <x:c r="Q585" s="129" t="n">
        <x:f>O585-P585</x:f>
        <x:v>10.382760420942759</x:v>
      </x:c>
      <x:c r="R585" s="129" t="n">
        <x:f>'RGS_Ground_Run'!U689</x:f>
        <x:v>3.6815087139648313</x:v>
      </x:c>
      <x:c r="S585" s="129" t="n">
        <x:f>'Edge_Run'!S689</x:f>
        <x:v>1.986452460639157</x:v>
      </x:c>
      <x:c r="T585" s="129" t="n">
        <x:f>'RGS_Ground_Run'!S689</x:f>
        <x:v>0</x:v>
      </x:c>
      <x:c r="U585" s="129" t="n">
        <x:f>'Edge_Run'!R689</x:f>
        <x:v>0</x:v>
      </x:c>
      <x:c r="V585" s="120" t="n">
        <x:f>'RGS_Ground_Run'!W689</x:f>
        <x:v>1</x:v>
      </x:c>
      <x:c r="W585" s="120" t="n">
        <x:f>'Edge_Run'!U689</x:f>
        <x:v>1</x:v>
      </x:c>
      <x:c r="X585" s="120" t="n">
        <x:f>'RGS_Ground_Run'!X689</x:f>
        <x:v>1</x:v>
      </x:c>
      <x:c r="Y585" s="120" t="n">
        <x:f>'Edge_Run'!V689</x:f>
        <x:v>1</x:v>
      </x:c>
      <x:c r="Z585" s="120" t="n">
        <x:f>Y585-X585</x:f>
        <x:v>0</x:v>
      </x:c>
      <x:c r="AA585" s="120" t="n">
        <x:f>1-V585</x:f>
        <x:v>0</x:v>
      </x:c>
      <x:c r="AB585" s="120" t="n">
        <x:f>1-W585</x:f>
        <x:v>0</x:v>
      </x:c>
      <x:c r="AC585" s="120" t="n">
        <x:f>'RGS_Ground_Run'!O689</x:f>
        <x:v>4.656147916191451</x:v>
      </x:c>
      <x:c r="AD585" s="120" t="n">
        <x:f>'Edge_Run'!D689</x:f>
        <x:v>13.968443748574355</x:v>
      </x:c>
      <x:c r="AE585" s="120" t="n">
        <x:f>'RGS_Ground_Run'!D689</x:f>
        <x:v>300</x:v>
      </x:c>
      <x:c r="AF585" s="120" t="n">
        <x:f>'Edge_Run'!H689</x:f>
        <x:v>75</x:v>
      </x:c>
    </x:row>
    <x:row r="586">
      <x:c r="A586" s="120" t="n">
        <x:v>6</x:v>
      </x:c>
      <x:c r="B586" s="120" t="n">
        <x:v>85</x:v>
      </x:c>
      <x:c r="C586" s="120" t="n">
        <x:v>585</x:v>
      </x:c>
      <x:c r="D586" s="120" t="n">
        <x:v>275</x:v>
      </x:c>
      <x:c r="E586" s="120" t="n">
        <x:v>274</x:v>
      </x:c>
      <x:c r="F586" s="120" t="n">
        <x:v>0</x:v>
      </x:c>
      <x:c r="G586" s="120" t="str">
        <x:v>Normal</x:v>
      </x:c>
      <x:c r="H586" s="120" t="str">
        <x:v>Routine</x:v>
      </x:c>
      <x:c r="I586" s="120" t="n">
        <x:v>1</x:v>
      </x:c>
      <x:c r="J586" s="120" t="str">
        <x:v>CADC0874</x:v>
      </x:c>
      <x:c r="K586" s="120" t="n">
        <x:v>1</x:v>
      </x:c>
      <x:c r="L586" s="120" t="n">
        <x:v>415</x:v>
      </x:c>
      <x:c r="M586" s="120" t="n">
        <x:v>416</x:v>
      </x:c>
      <x:c r="N586" s="127" t="n">
        <x:v>5.942857142857143</x:v>
      </x:c>
      <x:c r="O586" s="129" t="n">
        <x:f>'RGS_Ground_Run'!Q690</x:f>
        <x:v>53.83841072528685</x:v>
      </x:c>
      <x:c r="P586" s="129" t="n">
        <x:f>'Edge_Run'!O690</x:f>
        <x:v>29.092198685420954</x:v>
      </x:c>
      <x:c r="Q586" s="129" t="n">
        <x:f>O586-P586</x:f>
        <x:v>24.746212039865895</x:v>
      </x:c>
      <x:c r="R586" s="129" t="n">
        <x:f>'RGS_Ground_Run'!U690</x:f>
        <x:v>27.31821049284372</x:v>
      </x:c>
      <x:c r="S586" s="129" t="n">
        <x:f>'Edge_Run'!S690</x:f>
        <x:v>15.571597988091526</x:v>
      </x:c>
      <x:c r="T586" s="129" t="n">
        <x:f>'RGS_Ground_Run'!S690</x:f>
        <x:v>0</x:v>
      </x:c>
      <x:c r="U586" s="129" t="n">
        <x:f>'Edge_Run'!R690</x:f>
        <x:v>0</x:v>
      </x:c>
      <x:c r="V586" s="120" t="n">
        <x:f>'RGS_Ground_Run'!W690</x:f>
        <x:v>1</x:v>
      </x:c>
      <x:c r="W586" s="120" t="n">
        <x:f>'Edge_Run'!U690</x:f>
        <x:v>1</x:v>
      </x:c>
      <x:c r="X586" s="120" t="n">
        <x:f>'RGS_Ground_Run'!X690</x:f>
        <x:v>1</x:v>
      </x:c>
      <x:c r="Y586" s="120" t="n">
        <x:f>'Edge_Run'!V690</x:f>
        <x:v>1</x:v>
      </x:c>
      <x:c r="Z586" s="120" t="n">
        <x:f>Y586-X586</x:f>
        <x:v>0</x:v>
      </x:c>
      <x:c r="AA586" s="120" t="n">
        <x:f>1-V586</x:f>
        <x:v>0</x:v>
      </x:c>
      <x:c r="AB586" s="120" t="n">
        <x:f>1-W586</x:f>
        <x:v>0</x:v>
      </x:c>
      <x:c r="AC586" s="120" t="n">
        <x:f>'RGS_Ground_Run'!O690</x:f>
        <x:v>2.5002002324430923</x:v>
      </x:c>
      <x:c r="AD586" s="120" t="n">
        <x:f>'Edge_Run'!D690</x:f>
        <x:v>7.500600697329277</x:v>
      </x:c>
      <x:c r="AE586" s="120" t="n">
        <x:f>'RGS_Ground_Run'!D690</x:f>
        <x:v>300</x:v>
      </x:c>
      <x:c r="AF586" s="120" t="n">
        <x:f>'Edge_Run'!H690</x:f>
        <x:v>75</x:v>
      </x:c>
    </x:row>
    <x:row r="587">
      <x:c r="A587" s="120" t="n">
        <x:v>6</x:v>
      </x:c>
      <x:c r="B587" s="120" t="n">
        <x:v>86</x:v>
      </x:c>
      <x:c r="C587" s="120" t="n">
        <x:v>586</x:v>
      </x:c>
      <x:c r="D587" s="120" t="n">
        <x:v>583</x:v>
      </x:c>
      <x:c r="E587" s="120" t="n">
        <x:v>582</x:v>
      </x:c>
      <x:c r="F587" s="120" t="n">
        <x:v>0</x:v>
      </x:c>
      <x:c r="G587" s="120" t="str">
        <x:v>Normal</x:v>
      </x:c>
      <x:c r="H587" s="120" t="str">
        <x:v>Routine</x:v>
      </x:c>
      <x:c r="I587" s="120" t="n">
        <x:v>0</x:v>
      </x:c>
      <x:c r="J587" s="120" t="str">
        <x:v>CADC0873</x:v>
      </x:c>
      <x:c r="K587" s="120" t="n">
        <x:v>1</x:v>
      </x:c>
      <x:c r="L587" s="120" t="n">
        <x:v>189</x:v>
      </x:c>
      <x:c r="M587" s="120" t="n">
        <x:v>190</x:v>
      </x:c>
      <x:c r="N587" s="127" t="n">
        <x:v>2.7142857142857144</x:v>
      </x:c>
      <x:c r="O587" s="129" t="n">
        <x:f>'RGS_Ground_Run'!Q691</x:f>
        <x:v>75.27054571821645</x:v>
      </x:c>
      <x:c r="P587" s="129" t="n">
        <x:f>'Edge_Run'!O691</x:f>
        <x:v>33.53163609041076</x:v>
      </x:c>
      <x:c r="Q587" s="129" t="n">
        <x:f>O587-P587</x:f>
        <x:v>41.7389096278057</x:v>
      </x:c>
      <x:c r="R587" s="129" t="n">
        <x:f>'RGS_Ground_Run'!U691</x:f>
        <x:v>49.75764789783352</x:v>
      </x:c>
      <x:c r="S587" s="129" t="n">
        <x:f>'Edge_Run'!S691</x:f>
        <x:v>23.032942629263744</x:v>
      </x:c>
      <x:c r="T587" s="129" t="n">
        <x:f>'RGS_Ground_Run'!S691</x:f>
        <x:v>0</x:v>
      </x:c>
      <x:c r="U587" s="129" t="n">
        <x:f>'Edge_Run'!R691</x:f>
        <x:v>0</x:v>
      </x:c>
      <x:c r="V587" s="120" t="n">
        <x:f>'RGS_Ground_Run'!W691</x:f>
        <x:v>1</x:v>
      </x:c>
      <x:c r="W587" s="120" t="n">
        <x:f>'Edge_Run'!U691</x:f>
        <x:v>1</x:v>
      </x:c>
      <x:c r="X587" s="120" t="n">
        <x:f>'RGS_Ground_Run'!X691</x:f>
        <x:v>1</x:v>
      </x:c>
      <x:c r="Y587" s="120" t="n">
        <x:f>'Edge_Run'!V691</x:f>
        <x:v>1</x:v>
      </x:c>
      <x:c r="Z587" s="120" t="n">
        <x:f>Y587-X587</x:f>
        <x:v>0</x:v>
      </x:c>
      <x:c r="AA587" s="120" t="n">
        <x:f>1-V587</x:f>
        <x:v>0</x:v>
      </x:c>
      <x:c r="AB587" s="120" t="n">
        <x:f>1-W587</x:f>
        <x:v>0</x:v>
      </x:c>
      <x:c r="AC587" s="120" t="n">
        <x:f>'RGS_Ground_Run'!O691</x:f>
        <x:v>1.4928978203821368</x:v>
      </x:c>
      <x:c r="AD587" s="120" t="n">
        <x:f>'Edge_Run'!D691</x:f>
        <x:v>4.478693461146411</x:v>
      </x:c>
      <x:c r="AE587" s="120" t="n">
        <x:f>'RGS_Ground_Run'!D691</x:f>
        <x:v>300</x:v>
      </x:c>
      <x:c r="AF587" s="120" t="n">
        <x:f>'Edge_Run'!H691</x:f>
        <x:v>75</x:v>
      </x:c>
    </x:row>
    <x:row r="588">
      <x:c r="A588" s="120" t="n">
        <x:v>6</x:v>
      </x:c>
      <x:c r="B588" s="120" t="n">
        <x:v>87</x:v>
      </x:c>
      <x:c r="C588" s="120" t="n">
        <x:v>587</x:v>
      </x:c>
      <x:c r="D588" s="120" t="n">
        <x:v>1839</x:v>
      </x:c>
      <x:c r="E588" s="120" t="n">
        <x:v>1838</x:v>
      </x:c>
      <x:c r="F588" s="120" t="n">
        <x:v>0</x:v>
      </x:c>
      <x:c r="G588" s="120" t="str">
        <x:v>Normal</x:v>
      </x:c>
      <x:c r="H588" s="120" t="str">
        <x:v>Routine</x:v>
      </x:c>
      <x:c r="I588" s="120" t="n">
        <x:v>1</x:v>
      </x:c>
      <x:c r="J588" s="120" t="str">
        <x:v>CADC0872</x:v>
      </x:c>
      <x:c r="K588" s="120" t="n">
        <x:v>5</x:v>
      </x:c>
      <x:c r="L588" s="120" t="n">
        <x:v>85</x:v>
      </x:c>
      <x:c r="M588" s="120" t="n">
        <x:v>18</x:v>
      </x:c>
      <x:c r="N588" s="127" t="n">
        <x:v>0.2571428571428571</x:v>
      </x:c>
      <x:c r="O588" s="129" t="n">
        <x:f>'RGS_Ground_Run'!Q692</x:f>
        <x:v>85.9788837553424</x:v>
      </x:c>
      <x:c r="P588" s="129" t="n">
        <x:f>'Edge_Run'!O692</x:f>
        <x:v>67.0809442464315</x:v>
      </x:c>
      <x:c r="Q588" s="129" t="n">
        <x:f>O588-P588</x:f>
        <x:v>18.897939508910895</x:v>
      </x:c>
      <x:c r="R588" s="129" t="n">
        <x:f>'RGS_Ground_Run'!U692</x:f>
        <x:v>61.06094424643106</x:v>
      </x:c>
      <x:c r="S588" s="129" t="n">
        <x:f>'Edge_Run'!S692</x:f>
        <x:v>58.36712571969747</x:v>
      </x:c>
      <x:c r="T588" s="129" t="n">
        <x:f>'RGS_Ground_Run'!S692</x:f>
        <x:v>61.06094424643106</x:v>
      </x:c>
      <x:c r="U588" s="129" t="n">
        <x:f>'Edge_Run'!R692</x:f>
        <x:v>58.36712571969747</x:v>
      </x:c>
      <x:c r="V588" s="120" t="n">
        <x:f>'RGS_Ground_Run'!W692</x:f>
        <x:v>1</x:v>
      </x:c>
      <x:c r="W588" s="120" t="n">
        <x:f>'Edge_Run'!U692</x:f>
        <x:v>1</x:v>
      </x:c>
      <x:c r="X588" s="120" t="n">
        <x:f>'RGS_Ground_Run'!X692</x:f>
        <x:v>1</x:v>
      </x:c>
      <x:c r="Y588" s="120" t="n">
        <x:f>'Edge_Run'!V692</x:f>
        <x:v>1</x:v>
      </x:c>
      <x:c r="Z588" s="120" t="n">
        <x:f>Y588-X588</x:f>
        <x:v>0</x:v>
      </x:c>
      <x:c r="AA588" s="120" t="n">
        <x:f>1-V588</x:f>
        <x:v>0</x:v>
      </x:c>
      <x:c r="AB588" s="120" t="n">
        <x:f>1-W588</x:f>
        <x:v>0</x:v>
      </x:c>
      <x:c r="AC588" s="120" t="n">
        <x:f>'RGS_Ground_Run'!O692</x:f>
        <x:v>0.8979395089112231</x:v>
      </x:c>
      <x:c r="AD588" s="120" t="n">
        <x:f>'Edge_Run'!D692</x:f>
        <x:v>2.6938185267336694</x:v>
      </x:c>
      <x:c r="AE588" s="120" t="n">
        <x:f>'RGS_Ground_Run'!D692</x:f>
        <x:v>300</x:v>
      </x:c>
      <x:c r="AF588" s="120" t="n">
        <x:f>'Edge_Run'!H692</x:f>
        <x:v>75</x:v>
      </x:c>
    </x:row>
    <x:row r="589">
      <x:c r="A589" s="120" t="n">
        <x:v>6</x:v>
      </x:c>
      <x:c r="B589" s="120" t="n">
        <x:v>88</x:v>
      </x:c>
      <x:c r="C589" s="120" t="n">
        <x:v>588</x:v>
      </x:c>
      <x:c r="D589" s="120" t="n">
        <x:v>336</x:v>
      </x:c>
      <x:c r="E589" s="120" t="n">
        <x:v>335</x:v>
      </x:c>
      <x:c r="F589" s="120" t="n">
        <x:v>0</x:v>
      </x:c>
      <x:c r="G589" s="120" t="str">
        <x:v>Normal</x:v>
      </x:c>
      <x:c r="H589" s="120" t="str">
        <x:v>Routine</x:v>
      </x:c>
      <x:c r="I589" s="120" t="n">
        <x:v>1</x:v>
      </x:c>
      <x:c r="J589" s="120" t="str">
        <x:v>CADC0884</x:v>
      </x:c>
      <x:c r="K589" s="120" t="n">
        <x:v>5</x:v>
      </x:c>
      <x:c r="L589" s="120" t="n">
        <x:v>575</x:v>
      </x:c>
      <x:c r="M589" s="120" t="n">
        <x:v>116</x:v>
      </x:c>
      <x:c r="N589" s="127" t="n">
        <x:v>1.6571428571428573</x:v>
      </x:c>
      <x:c r="O589" s="129" t="n">
        <x:f>'RGS_Ground_Run'!Q693</x:f>
        <x:v>88.43366745134881</x:v>
      </x:c>
      <x:c r="P589" s="129" t="n">
        <x:f>'Edge_Run'!O693</x:f>
        <x:v>50.23511230926397</x:v>
      </x:c>
      <x:c r="Q589" s="129" t="n">
        <x:f>O589-P589</x:f>
        <x:v>38.19855514208484</x:v>
      </x:c>
      <x:c r="R589" s="129" t="n">
        <x:f>'RGS_Ground_Run'!U693</x:f>
        <x:v>62.21511230926353</x:v>
      </x:c>
      <x:c r="S589" s="129" t="n">
        <x:f>'Edge_Run'!S693</x:f>
        <x:v>37.619446883009005</x:v>
      </x:c>
      <x:c r="T589" s="129" t="n">
        <x:f>'RGS_Ground_Run'!S693</x:f>
        <x:v>0</x:v>
      </x:c>
      <x:c r="U589" s="129" t="n">
        <x:f>'Edge_Run'!R693</x:f>
        <x:v>0</x:v>
      </x:c>
      <x:c r="V589" s="120" t="n">
        <x:f>'RGS_Ground_Run'!W693</x:f>
        <x:v>1</x:v>
      </x:c>
      <x:c r="W589" s="120" t="n">
        <x:f>'Edge_Run'!U693</x:f>
        <x:v>1</x:v>
      </x:c>
      <x:c r="X589" s="120" t="n">
        <x:f>'RGS_Ground_Run'!X693</x:f>
        <x:v>1</x:v>
      </x:c>
      <x:c r="Y589" s="120" t="n">
        <x:f>'Edge_Run'!V693</x:f>
        <x:v>1</x:v>
      </x:c>
      <x:c r="Z589" s="120" t="n">
        <x:f>Y589-X589</x:f>
        <x:v>0</x:v>
      </x:c>
      <x:c r="AA589" s="120" t="n">
        <x:f>1-V589</x:f>
        <x:v>0</x:v>
      </x:c>
      <x:c r="AB589" s="120" t="n">
        <x:f>1-W589</x:f>
        <x:v>0</x:v>
      </x:c>
      <x:c r="AC589" s="120" t="n">
        <x:f>'RGS_Ground_Run'!O693</x:f>
        <x:v>2.19855514208497</x:v>
      </x:c>
      <x:c r="AD589" s="120" t="n">
        <x:f>'Edge_Run'!D693</x:f>
        <x:v>6.595665426254909</x:v>
      </x:c>
      <x:c r="AE589" s="120" t="n">
        <x:f>'RGS_Ground_Run'!D693</x:f>
        <x:v>300</x:v>
      </x:c>
      <x:c r="AF589" s="120" t="n">
        <x:f>'Edge_Run'!H693</x:f>
        <x:v>75</x:v>
      </x:c>
    </x:row>
    <x:row r="590">
      <x:c r="A590" s="120" t="n">
        <x:v>6</x:v>
      </x:c>
      <x:c r="B590" s="120" t="n">
        <x:v>89</x:v>
      </x:c>
      <x:c r="C590" s="120" t="n">
        <x:v>589</x:v>
      </x:c>
      <x:c r="D590" s="120" t="n">
        <x:v>2066</x:v>
      </x:c>
      <x:c r="E590" s="120" t="n">
        <x:v>2065</x:v>
      </x:c>
      <x:c r="F590" s="120" t="n">
        <x:v>1</x:v>
      </x:c>
      <x:c r="G590" s="120" t="str">
        <x:v>Anomalous</x:v>
      </x:c>
      <x:c r="H590" s="120" t="str">
        <x:v>Priority</x:v>
      </x:c>
      <x:c r="I590" s="120" t="n">
        <x:v>0</x:v>
      </x:c>
      <x:c r="J590" s="120" t="str">
        <x:v>CADC0872</x:v>
      </x:c>
      <x:c r="K590" s="120" t="n">
        <x:v>5</x:v>
      </x:c>
      <x:c r="L590" s="120" t="n">
        <x:v>345</x:v>
      </x:c>
      <x:c r="M590" s="120" t="n">
        <x:v>70</x:v>
      </x:c>
      <x:c r="N590" s="127" t="n">
        <x:v>1</x:v>
      </x:c>
      <x:c r="O590" s="129" t="n">
        <x:f>'RGS_Ground_Run'!Q694</x:f>
        <x:v>28.853012355008104</x:v>
      </x:c>
      <x:c r="P590" s="129" t="n">
        <x:f>'Edge_Run'!O694</x:f>
        <x:v>20.51903706502435</x:v>
      </x:c>
      <x:c r="Q590" s="129" t="n">
        <x:f>O590-P590</x:f>
        <x:v>8.333975289983755</x:v>
      </x:c>
      <x:c r="R590" s="129" t="n">
        <x:f>'RGS_Ground_Run'!U694</x:f>
        <x:v>0</x:v>
      </x:c>
      <x:c r="S590" s="129" t="n">
        <x:f>'Edge_Run'!S694</x:f>
        <x:v>0</x:v>
      </x:c>
      <x:c r="T590" s="129" t="n">
        <x:f>'RGS_Ground_Run'!S694</x:f>
        <x:v>0</x:v>
      </x:c>
      <x:c r="U590" s="129" t="n">
        <x:f>'Edge_Run'!R694</x:f>
        <x:v>0</x:v>
      </x:c>
      <x:c r="V590" s="120" t="n">
        <x:f>'RGS_Ground_Run'!W694</x:f>
        <x:v>1</x:v>
      </x:c>
      <x:c r="W590" s="120" t="n">
        <x:f>'Edge_Run'!U694</x:f>
        <x:v>1</x:v>
      </x:c>
      <x:c r="X590" s="120" t="n">
        <x:f>'RGS_Ground_Run'!X694</x:f>
        <x:v>1</x:v>
      </x:c>
      <x:c r="Y590" s="120" t="n">
        <x:f>'Edge_Run'!V694</x:f>
        <x:v>1</x:v>
      </x:c>
      <x:c r="Z590" s="120" t="n">
        <x:f>Y590-X590</x:f>
        <x:v>0</x:v>
      </x:c>
      <x:c r="AA590" s="120" t="n">
        <x:f>1-V590</x:f>
        <x:v>0</x:v>
      </x:c>
      <x:c r="AB590" s="120" t="n">
        <x:f>1-W590</x:f>
        <x:v>0</x:v>
      </x:c>
      <x:c r="AC590" s="120" t="n">
        <x:f>'RGS_Ground_Run'!O694</x:f>
        <x:v>4.833012355008048</x:v>
      </x:c>
      <x:c r="AD590" s="120" t="n">
        <x:f>'Edge_Run'!D694</x:f>
        <x:v>14.499037065024144</x:v>
      </x:c>
      <x:c r="AE590" s="120" t="n">
        <x:f>'RGS_Ground_Run'!D694</x:f>
        <x:v>300</x:v>
      </x:c>
      <x:c r="AF590" s="120" t="n">
        <x:f>'Edge_Run'!H694</x:f>
        <x:v>75</x:v>
      </x:c>
    </x:row>
    <x:row r="591">
      <x:c r="A591" s="120" t="n">
        <x:v>6</x:v>
      </x:c>
      <x:c r="B591" s="120" t="n">
        <x:v>90</x:v>
      </x:c>
      <x:c r="C591" s="120" t="n">
        <x:v>590</x:v>
      </x:c>
      <x:c r="D591" s="120" t="n">
        <x:v>854</x:v>
      </x:c>
      <x:c r="E591" s="120" t="n">
        <x:v>853</x:v>
      </x:c>
      <x:c r="F591" s="120" t="n">
        <x:v>0</x:v>
      </x:c>
      <x:c r="G591" s="120" t="str">
        <x:v>Normal</x:v>
      </x:c>
      <x:c r="H591" s="120" t="str">
        <x:v>Routine</x:v>
      </x:c>
      <x:c r="I591" s="120" t="n">
        <x:v>0</x:v>
      </x:c>
      <x:c r="J591" s="120" t="str">
        <x:v>CADC0892</x:v>
      </x:c>
      <x:c r="K591" s="120" t="n">
        <x:v>1</x:v>
      </x:c>
      <x:c r="L591" s="120" t="n">
        <x:v>229</x:v>
      </x:c>
      <x:c r="M591" s="120" t="n">
        <x:v>230</x:v>
      </x:c>
      <x:c r="N591" s="127" t="n">
        <x:v>3.2857142857142856</x:v>
      </x:c>
      <x:c r="O591" s="129" t="n">
        <x:f>'RGS_Ground_Run'!Q695</x:f>
        <x:v>41.08638305395198</x:v>
      </x:c>
      <x:c r="P591" s="129" t="n">
        <x:f>'Edge_Run'!O695</x:f>
        <x:v>18.13994201244259</x:v>
      </x:c>
      <x:c r="Q591" s="129" t="n">
        <x:f>O591-P591</x:f>
        <x:v>22.946441041509388</x:v>
      </x:c>
      <x:c r="R591" s="129" t="n">
        <x:f>'RGS_Ground_Run'!U695</x:f>
        <x:v>14.779122107217518</x:v>
      </x:c>
      <x:c r="S591" s="129" t="n">
        <x:f>'Edge_Run'!S695</x:f>
        <x:v>5.258159172240994</x:v>
      </x:c>
      <x:c r="T591" s="129" t="n">
        <x:f>'RGS_Ground_Run'!S695</x:f>
        <x:v>0</x:v>
      </x:c>
      <x:c r="U591" s="129" t="n">
        <x:f>'Edge_Run'!R695</x:f>
        <x:v>0</x:v>
      </x:c>
      <x:c r="V591" s="120" t="n">
        <x:f>'RGS_Ground_Run'!W695</x:f>
        <x:v>1</x:v>
      </x:c>
      <x:c r="W591" s="120" t="n">
        <x:f>'Edge_Run'!U695</x:f>
        <x:v>1</x:v>
      </x:c>
      <x:c r="X591" s="120" t="n">
        <x:f>'RGS_Ground_Run'!X695</x:f>
        <x:v>1</x:v>
      </x:c>
      <x:c r="Y591" s="120" t="n">
        <x:f>'Edge_Run'!V695</x:f>
        <x:v>1</x:v>
      </x:c>
      <x:c r="Z591" s="120" t="n">
        <x:f>Y591-X591</x:f>
        <x:v>0</x:v>
      </x:c>
      <x:c r="AA591" s="120" t="n">
        <x:f>1-V591</x:f>
        <x:v>0</x:v>
      </x:c>
      <x:c r="AB591" s="120" t="n">
        <x:f>1-W591</x:f>
        <x:v>0</x:v>
      </x:c>
      <x:c r="AC591" s="120" t="n">
        <x:f>'RGS_Ground_Run'!O695</x:f>
        <x:v>2.2872609467337264</x:v>
      </x:c>
      <x:c r="AD591" s="120" t="n">
        <x:f>'Edge_Run'!D695</x:f>
        <x:v>6.86178284020118</x:v>
      </x:c>
      <x:c r="AE591" s="120" t="n">
        <x:f>'RGS_Ground_Run'!D695</x:f>
        <x:v>300</x:v>
      </x:c>
      <x:c r="AF591" s="120" t="n">
        <x:f>'Edge_Run'!H695</x:f>
        <x:v>75</x:v>
      </x:c>
    </x:row>
    <x:row r="592">
      <x:c r="A592" s="120" t="n">
        <x:v>6</x:v>
      </x:c>
      <x:c r="B592" s="120" t="n">
        <x:v>91</x:v>
      </x:c>
      <x:c r="C592" s="120" t="n">
        <x:v>591</x:v>
      </x:c>
      <x:c r="D592" s="120" t="n">
        <x:v>1766</x:v>
      </x:c>
      <x:c r="E592" s="120" t="n">
        <x:v>1765</x:v>
      </x:c>
      <x:c r="F592" s="120" t="n">
        <x:v>0</x:v>
      </x:c>
      <x:c r="G592" s="120" t="str">
        <x:v>Normal</x:v>
      </x:c>
      <x:c r="H592" s="120" t="str">
        <x:v>Routine</x:v>
      </x:c>
      <x:c r="I592" s="120" t="n">
        <x:v>1</x:v>
      </x:c>
      <x:c r="J592" s="120" t="str">
        <x:v>CADC0894</x:v>
      </x:c>
      <x:c r="K592" s="120" t="n">
        <x:v>1</x:v>
      </x:c>
      <x:c r="L592" s="120" t="n">
        <x:v>353</x:v>
      </x:c>
      <x:c r="M592" s="120" t="n">
        <x:v>354</x:v>
      </x:c>
      <x:c r="N592" s="127" t="n">
        <x:v>5.057142857142857</x:v>
      </x:c>
      <x:c r="O592" s="129" t="n">
        <x:f>'RGS_Ground_Run'!Q696</x:f>
        <x:v>62.7766143594572</x:v>
      </x:c>
      <x:c r="P592" s="129" t="n">
        <x:f>'Edge_Run'!O696</x:f>
        <x:v>22.90545052354264</x:v>
      </x:c>
      <x:c r="Q592" s="129" t="n">
        <x:f>O592-P592</x:f>
        <x:v>39.87116383591456</x:v>
      </x:c>
      <x:c r="R592" s="129" t="n">
        <x:f>'RGS_Ground_Run'!U696</x:f>
        <x:v>36.35260623002614</x:v>
      </x:c>
      <x:c r="S592" s="129" t="n">
        <x:f>'Edge_Run'!S696</x:f>
        <x:v>9.673426135250338</x:v>
      </x:c>
      <x:c r="T592" s="129" t="n">
        <x:f>'RGS_Ground_Run'!S696</x:f>
        <x:v>0</x:v>
      </x:c>
      <x:c r="U592" s="129" t="n">
        <x:f>'Edge_Run'!R696</x:f>
        <x:v>0</x:v>
      </x:c>
      <x:c r="V592" s="120" t="n">
        <x:f>'RGS_Ground_Run'!W696</x:f>
        <x:v>1</x:v>
      </x:c>
      <x:c r="W592" s="120" t="n">
        <x:f>'Edge_Run'!U696</x:f>
        <x:v>1</x:v>
      </x:c>
      <x:c r="X592" s="120" t="n">
        <x:f>'RGS_Ground_Run'!X696</x:f>
        <x:v>1</x:v>
      </x:c>
      <x:c r="Y592" s="120" t="n">
        <x:f>'Edge_Run'!V696</x:f>
        <x:v>1</x:v>
      </x:c>
      <x:c r="Z592" s="120" t="n">
        <x:f>Y592-X592</x:f>
        <x:v>0</x:v>
      </x:c>
      <x:c r="AA592" s="120" t="n">
        <x:f>1-V592</x:f>
        <x:v>0</x:v>
      </x:c>
      <x:c r="AB592" s="120" t="n">
        <x:f>1-W592</x:f>
        <x:v>0</x:v>
      </x:c>
      <x:c r="AC592" s="120" t="n">
        <x:f>'RGS_Ground_Run'!O696</x:f>
        <x:v>2.4040081294305278</x:v>
      </x:c>
      <x:c r="AD592" s="120" t="n">
        <x:f>'Edge_Run'!D696</x:f>
        <x:v>7.212024388291583</x:v>
      </x:c>
      <x:c r="AE592" s="120" t="n">
        <x:f>'RGS_Ground_Run'!D696</x:f>
        <x:v>300</x:v>
      </x:c>
      <x:c r="AF592" s="120" t="n">
        <x:f>'Edge_Run'!H696</x:f>
        <x:v>75</x:v>
      </x:c>
    </x:row>
    <x:row r="593">
      <x:c r="A593" s="120" t="n">
        <x:v>6</x:v>
      </x:c>
      <x:c r="B593" s="120" t="n">
        <x:v>92</x:v>
      </x:c>
      <x:c r="C593" s="120" t="n">
        <x:v>592</x:v>
      </x:c>
      <x:c r="D593" s="120" t="n">
        <x:v>802</x:v>
      </x:c>
      <x:c r="E593" s="120" t="n">
        <x:v>801</x:v>
      </x:c>
      <x:c r="F593" s="120" t="n">
        <x:v>0</x:v>
      </x:c>
      <x:c r="G593" s="120" t="str">
        <x:v>Normal</x:v>
      </x:c>
      <x:c r="H593" s="120" t="str">
        <x:v>Routine</x:v>
      </x:c>
      <x:c r="I593" s="120" t="n">
        <x:v>1</x:v>
      </x:c>
      <x:c r="J593" s="120" t="str">
        <x:v>CADC0874</x:v>
      </x:c>
      <x:c r="K593" s="120" t="n">
        <x:v>5</x:v>
      </x:c>
      <x:c r="L593" s="120" t="n">
        <x:v>180</x:v>
      </x:c>
      <x:c r="M593" s="120" t="n">
        <x:v>37</x:v>
      </x:c>
      <x:c r="N593" s="127" t="n">
        <x:v>0.5285714285714286</x:v>
      </x:c>
      <x:c r="O593" s="129" t="n">
        <x:f>'RGS_Ground_Run'!Q697</x:f>
        <x:v>41.38896642344207</x:v>
      </x:c>
      <x:c r="P593" s="129" t="n">
        <x:f>'Edge_Run'!O697</x:f>
        <x:v>11.390950153147969</x:v>
      </x:c>
      <x:c r="Q593" s="129" t="n">
        <x:f>O593-P593</x:f>
        <x:v>29.9980162702941</x:v>
      </x:c>
      <x:c r="R593" s="129" t="n">
        <x:f>'RGS_Ground_Run'!U697</x:f>
        <x:v>15.578649705726093</x:v>
      </x:c>
      <x:c r="S593" s="129" t="n">
        <x:f>'Edge_Run'!S697</x:f>
        <x:v>0</x:v>
      </x:c>
      <x:c r="T593" s="129" t="n">
        <x:f>'RGS_Ground_Run'!S697</x:f>
        <x:v>0</x:v>
      </x:c>
      <x:c r="U593" s="129" t="n">
        <x:f>'Edge_Run'!R697</x:f>
        <x:v>0</x:v>
      </x:c>
      <x:c r="V593" s="120" t="n">
        <x:f>'RGS_Ground_Run'!W697</x:f>
        <x:v>1</x:v>
      </x:c>
      <x:c r="W593" s="120" t="n">
        <x:f>'Edge_Run'!U697</x:f>
        <x:v>1</x:v>
      </x:c>
      <x:c r="X593" s="120" t="n">
        <x:f>'RGS_Ground_Run'!X697</x:f>
        <x:v>1</x:v>
      </x:c>
      <x:c r="Y593" s="120" t="n">
        <x:f>'Edge_Run'!V697</x:f>
        <x:v>1</x:v>
      </x:c>
      <x:c r="Z593" s="120" t="n">
        <x:f>Y593-X593</x:f>
        <x:v>0</x:v>
      </x:c>
      <x:c r="AA593" s="120" t="n">
        <x:f>1-V593</x:f>
        <x:v>0</x:v>
      </x:c>
      <x:c r="AB593" s="120" t="n">
        <x:f>1-W593</x:f>
        <x:v>0</x:v>
      </x:c>
      <x:c r="AC593" s="120" t="n">
        <x:f>'RGS_Ground_Run'!O697</x:f>
        <x:v>1.7903167177159116</x:v>
      </x:c>
      <x:c r="AD593" s="120" t="n">
        <x:f>'Edge_Run'!D697</x:f>
        <x:v>5.370950153147735</x:v>
      </x:c>
      <x:c r="AE593" s="120" t="n">
        <x:f>'RGS_Ground_Run'!D697</x:f>
        <x:v>300</x:v>
      </x:c>
      <x:c r="AF593" s="120" t="n">
        <x:f>'Edge_Run'!H697</x:f>
        <x:v>75</x:v>
      </x:c>
    </x:row>
    <x:row r="594">
      <x:c r="A594" s="120" t="n">
        <x:v>6</x:v>
      </x:c>
      <x:c r="B594" s="120" t="n">
        <x:v>93</x:v>
      </x:c>
      <x:c r="C594" s="120" t="n">
        <x:v>593</x:v>
      </x:c>
      <x:c r="D594" s="120" t="n">
        <x:v>720</x:v>
      </x:c>
      <x:c r="E594" s="120" t="n">
        <x:v>719</x:v>
      </x:c>
      <x:c r="F594" s="120" t="n">
        <x:v>0</x:v>
      </x:c>
      <x:c r="G594" s="120" t="str">
        <x:v>Normal</x:v>
      </x:c>
      <x:c r="H594" s="120" t="str">
        <x:v>Routine</x:v>
      </x:c>
      <x:c r="I594" s="120" t="n">
        <x:v>1</x:v>
      </x:c>
      <x:c r="J594" s="120" t="str">
        <x:v>CADC0874</x:v>
      </x:c>
      <x:c r="K594" s="120" t="n">
        <x:v>5</x:v>
      </x:c>
      <x:c r="L594" s="120" t="n">
        <x:v>640</x:v>
      </x:c>
      <x:c r="M594" s="120" t="n">
        <x:v>129</x:v>
      </x:c>
      <x:c r="N594" s="127" t="n">
        <x:v>1.8428571428571427</x:v>
      </x:c>
      <x:c r="O594" s="129" t="n">
        <x:f>'RGS_Ground_Run'!Q698</x:f>
        <x:v>26.125269073058007</x:v>
      </x:c>
      <x:c r="P594" s="129" t="n">
        <x:f>'Edge_Run'!O698</x:f>
        <x:v>12.335807219172239</x:v>
      </x:c>
      <x:c r="Q594" s="129" t="n">
        <x:f>O594-P594</x:f>
        <x:v>13.789461853885769</x:v>
      </x:c>
      <x:c r="R594" s="129" t="n">
        <x:f>'RGS_Ground_Run'!U698</x:f>
        <x:v>0</x:v>
      </x:c>
      <x:c r="S594" s="129" t="n">
        <x:f>'Edge_Run'!S698</x:f>
        <x:v>0</x:v>
      </x:c>
      <x:c r="T594" s="129" t="n">
        <x:f>'RGS_Ground_Run'!S698</x:f>
        <x:v>0</x:v>
      </x:c>
      <x:c r="U594" s="129" t="n">
        <x:f>'Edge_Run'!R698</x:f>
        <x:v>0</x:v>
      </x:c>
      <x:c r="V594" s="120" t="n">
        <x:f>'RGS_Ground_Run'!W698</x:f>
        <x:v>1</x:v>
      </x:c>
      <x:c r="W594" s="120" t="n">
        <x:f>'Edge_Run'!U698</x:f>
        <x:v>1</x:v>
      </x:c>
      <x:c r="X594" s="120" t="n">
        <x:f>'RGS_Ground_Run'!X698</x:f>
        <x:v>1</x:v>
      </x:c>
      <x:c r="Y594" s="120" t="n">
        <x:f>'Edge_Run'!V698</x:f>
        <x:v>1</x:v>
      </x:c>
      <x:c r="Z594" s="120" t="n">
        <x:f>Y594-X594</x:f>
        <x:v>0</x:v>
      </x:c>
      <x:c r="AA594" s="120" t="n">
        <x:f>1-V594</x:f>
        <x:v>0</x:v>
      </x:c>
      <x:c r="AB594" s="120" t="n">
        <x:f>1-W594</x:f>
        <x:v>0</x:v>
      </x:c>
      <x:c r="AC594" s="120" t="n">
        <x:f>'RGS_Ground_Run'!O698</x:f>
        <x:v>2.10526907305736</x:v>
      </x:c>
      <x:c r="AD594" s="120" t="n">
        <x:f>'Edge_Run'!D698</x:f>
        <x:v>6.31580721917208</x:v>
      </x:c>
      <x:c r="AE594" s="120" t="n">
        <x:f>'RGS_Ground_Run'!D698</x:f>
        <x:v>300</x:v>
      </x:c>
      <x:c r="AF594" s="120" t="n">
        <x:f>'Edge_Run'!H698</x:f>
        <x:v>75</x:v>
      </x:c>
    </x:row>
    <x:row r="595">
      <x:c r="A595" s="120" t="n">
        <x:v>6</x:v>
      </x:c>
      <x:c r="B595" s="120" t="n">
        <x:v>94</x:v>
      </x:c>
      <x:c r="C595" s="120" t="n">
        <x:v>594</x:v>
      </x:c>
      <x:c r="D595" s="120" t="n">
        <x:v>1668</x:v>
      </x:c>
      <x:c r="E595" s="120" t="n">
        <x:v>1667</x:v>
      </x:c>
      <x:c r="F595" s="120" t="n">
        <x:v>0</x:v>
      </x:c>
      <x:c r="G595" s="120" t="str">
        <x:v>Normal</x:v>
      </x:c>
      <x:c r="H595" s="120" t="str">
        <x:v>Routine</x:v>
      </x:c>
      <x:c r="I595" s="120" t="n">
        <x:v>0</x:v>
      </x:c>
      <x:c r="J595" s="120" t="str">
        <x:v>CADC0888</x:v>
      </x:c>
      <x:c r="K595" s="120" t="n">
        <x:v>5</x:v>
      </x:c>
      <x:c r="L595" s="120" t="n">
        <x:v>290</x:v>
      </x:c>
      <x:c r="M595" s="120" t="n">
        <x:v>59</x:v>
      </x:c>
      <x:c r="N595" s="127" t="n">
        <x:v>0.8428571428571429</x:v>
      </x:c>
      <x:c r="O595" s="129" t="n">
        <x:f>'RGS_Ground_Run'!Q699</x:f>
        <x:v>30.813230734564968</x:v>
      </x:c>
      <x:c r="P595" s="129" t="n">
        <x:f>'Edge_Run'!O699</x:f>
        <x:v>26.39969220369494</x:v>
      </x:c>
      <x:c r="Q595" s="129" t="n">
        <x:f>O595-P595</x:f>
        <x:v>4.413538530870028</x:v>
      </x:c>
      <x:c r="R595" s="129" t="n">
        <x:f>'RGS_Ground_Run'!U699</x:f>
        <x:v>0</x:v>
      </x:c>
      <x:c r="S595" s="129" t="n">
        <x:f>'Edge_Run'!S699</x:f>
        <x:v>0</x:v>
      </x:c>
      <x:c r="T595" s="129" t="n">
        <x:f>'RGS_Ground_Run'!S699</x:f>
        <x:v>0</x:v>
      </x:c>
      <x:c r="U595" s="129" t="n">
        <x:f>'Edge_Run'!R699</x:f>
        <x:v>0</x:v>
      </x:c>
      <x:c r="V595" s="120" t="n">
        <x:f>'RGS_Ground_Run'!W699</x:f>
        <x:v>1</x:v>
      </x:c>
      <x:c r="W595" s="120" t="n">
        <x:f>'Edge_Run'!U699</x:f>
        <x:v>1</x:v>
      </x:c>
      <x:c r="X595" s="120" t="n">
        <x:f>'RGS_Ground_Run'!X699</x:f>
        <x:v>1</x:v>
      </x:c>
      <x:c r="Y595" s="120" t="n">
        <x:f>'Edge_Run'!V699</x:f>
        <x:v>1</x:v>
      </x:c>
      <x:c r="Z595" s="120" t="n">
        <x:f>Y595-X595</x:f>
        <x:v>0</x:v>
      </x:c>
      <x:c r="AA595" s="120" t="n">
        <x:f>1-V595</x:f>
        <x:v>0</x:v>
      </x:c>
      <x:c r="AB595" s="120" t="n">
        <x:f>1-W595</x:f>
        <x:v>0</x:v>
      </x:c>
      <x:c r="AC595" s="120" t="n">
        <x:f>'RGS_Ground_Run'!O699</x:f>
        <x:v>6.793230734564794</x:v>
      </x:c>
      <x:c r="AD595" s="120" t="n">
        <x:f>'Edge_Run'!D699</x:f>
        <x:v>20.379692203694383</x:v>
      </x:c>
      <x:c r="AE595" s="120" t="n">
        <x:f>'RGS_Ground_Run'!D699</x:f>
        <x:v>300</x:v>
      </x:c>
      <x:c r="AF595" s="120" t="n">
        <x:f>'Edge_Run'!H699</x:f>
        <x:v>75</x:v>
      </x:c>
    </x:row>
    <x:row r="596">
      <x:c r="A596" s="120" t="n">
        <x:v>6</x:v>
      </x:c>
      <x:c r="B596" s="120" t="n">
        <x:v>95</x:v>
      </x:c>
      <x:c r="C596" s="120" t="n">
        <x:v>595</x:v>
      </x:c>
      <x:c r="D596" s="120" t="n">
        <x:v>927</x:v>
      </x:c>
      <x:c r="E596" s="120" t="n">
        <x:v>926</x:v>
      </x:c>
      <x:c r="F596" s="120" t="n">
        <x:v>1</x:v>
      </x:c>
      <x:c r="G596" s="120" t="str">
        <x:v>Anomalous</x:v>
      </x:c>
      <x:c r="H596" s="120" t="str">
        <x:v>Priority</x:v>
      </x:c>
      <x:c r="I596" s="120" t="n">
        <x:v>1</x:v>
      </x:c>
      <x:c r="J596" s="120" t="str">
        <x:v>CADC0892</x:v>
      </x:c>
      <x:c r="K596" s="120" t="n">
        <x:v>1</x:v>
      </x:c>
      <x:c r="L596" s="120" t="n">
        <x:v>283</x:v>
      </x:c>
      <x:c r="M596" s="120" t="n">
        <x:v>284</x:v>
      </x:c>
      <x:c r="N596" s="127" t="n">
        <x:v>4.057142857142857</x:v>
      </x:c>
      <x:c r="O596" s="129" t="n">
        <x:f>'RGS_Ground_Run'!Q700</x:f>
        <x:v>187.30658289469739</x:v>
      </x:c>
      <x:c r="P596" s="129" t="n">
        <x:f>'Edge_Run'!O700</x:f>
        <x:v>32.01239050029926</x:v>
      </x:c>
      <x:c r="Q596" s="129" t="n">
        <x:f>O596-P596</x:f>
        <x:v>155.29419239439812</x:v>
      </x:c>
      <x:c r="R596" s="129" t="n">
        <x:f>'RGS_Ground_Run'!U700</x:f>
        <x:v>160.98449845857158</x:v>
      </x:c>
      <x:c r="S596" s="129" t="n">
        <x:f>'Edge_Run'!S700</x:f>
        <x:v>19.086137191922717</x:v>
      </x:c>
      <x:c r="T596" s="129" t="n">
        <x:f>'RGS_Ground_Run'!S700</x:f>
        <x:v>138.25805347034293</x:v>
      </x:c>
      <x:c r="U596" s="129" t="n">
        <x:f>'Edge_Run'!R700</x:f>
        <x:v>0</x:v>
      </x:c>
      <x:c r="V596" s="120" t="n">
        <x:f>'RGS_Ground_Run'!W700</x:f>
        <x:v>1</x:v>
      </x:c>
      <x:c r="W596" s="120" t="n">
        <x:f>'Edge_Run'!U700</x:f>
        <x:v>1</x:v>
      </x:c>
      <x:c r="X596" s="120" t="n">
        <x:f>'RGS_Ground_Run'!X700</x:f>
        <x:v>0</x:v>
      </x:c>
      <x:c r="Y596" s="120" t="n">
        <x:f>'Edge_Run'!V700</x:f>
        <x:v>1</x:v>
      </x:c>
      <x:c r="Z596" s="120" t="n">
        <x:f>Y596-X596</x:f>
        <x:v>1</x:v>
      </x:c>
      <x:c r="AA596" s="120" t="n">
        <x:f>1-V596</x:f>
        <x:v>0</x:v>
      </x:c>
      <x:c r="AB596" s="120" t="n">
        <x:f>1-W596</x:f>
        <x:v>0</x:v>
      </x:c>
      <x:c r="AC596" s="120" t="n">
        <x:f>'RGS_Ground_Run'!O700</x:f>
        <x:v>2.302084436125472</x:v>
      </x:c>
      <x:c r="AD596" s="120" t="n">
        <x:f>'Edge_Run'!D700</x:f>
        <x:v>6.9062533083764155</x:v>
      </x:c>
      <x:c r="AE596" s="120" t="n">
        <x:f>'RGS_Ground_Run'!D700</x:f>
        <x:v>300</x:v>
      </x:c>
      <x:c r="AF596" s="120" t="n">
        <x:f>'Edge_Run'!H700</x:f>
        <x:v>75</x:v>
      </x:c>
    </x:row>
    <x:row r="597">
      <x:c r="A597" s="120" t="n">
        <x:v>6</x:v>
      </x:c>
      <x:c r="B597" s="120" t="n">
        <x:v>96</x:v>
      </x:c>
      <x:c r="C597" s="120" t="n">
        <x:v>596</x:v>
      </x:c>
      <x:c r="D597" s="120" t="n">
        <x:v>1749</x:v>
      </x:c>
      <x:c r="E597" s="120" t="n">
        <x:v>1748</x:v>
      </x:c>
      <x:c r="F597" s="120" t="n">
        <x:v>1</x:v>
      </x:c>
      <x:c r="G597" s="120" t="str">
        <x:v>Anomalous</x:v>
      </x:c>
      <x:c r="H597" s="120" t="str">
        <x:v>Priority</x:v>
      </x:c>
      <x:c r="I597" s="120" t="n">
        <x:v>0</x:v>
      </x:c>
      <x:c r="J597" s="120" t="str">
        <x:v>CADC0894</x:v>
      </x:c>
      <x:c r="K597" s="120" t="n">
        <x:v>1</x:v>
      </x:c>
      <x:c r="L597" s="120" t="n">
        <x:v>361</x:v>
      </x:c>
      <x:c r="M597" s="120" t="n">
        <x:v>362</x:v>
      </x:c>
      <x:c r="N597" s="127" t="n">
        <x:v>5.171428571428572</x:v>
      </x:c>
      <x:c r="O597" s="129" t="n">
        <x:f>'RGS_Ground_Run'!Q701</x:f>
        <x:v>174.28761607508022</x:v>
      </x:c>
      <x:c r="P597" s="129" t="n">
        <x:f>'Edge_Run'!O701</x:f>
        <x:v>129.10622863265235</x:v>
      </x:c>
      <x:c r="Q597" s="129" t="n">
        <x:f>O597-P597</x:f>
        <x:v>45.18138744242788</x:v>
      </x:c>
      <x:c r="R597" s="129" t="n">
        <x:f>'RGS_Ground_Run'!U701</x:f>
        <x:v>147.10622863265235</x:v>
      </x:c>
      <x:c r="S597" s="129" t="n">
        <x:f>'Edge_Run'!S701</x:f>
        <x:v>113.6020663053705</x:v>
      </x:c>
      <x:c r="T597" s="129" t="n">
        <x:f>'RGS_Ground_Run'!S701</x:f>
        <x:v>0</x:v>
      </x:c>
      <x:c r="U597" s="129" t="n">
        <x:f>'Edge_Run'!R701</x:f>
        <x:v>113.6020663053705</x:v>
      </x:c>
      <x:c r="V597" s="120" t="n">
        <x:f>'RGS_Ground_Run'!W701</x:f>
        <x:v>1</x:v>
      </x:c>
      <x:c r="W597" s="120" t="n">
        <x:f>'Edge_Run'!U701</x:f>
        <x:v>1</x:v>
      </x:c>
      <x:c r="X597" s="120" t="n">
        <x:f>'RGS_Ground_Run'!X701</x:f>
        <x:v>0</x:v>
      </x:c>
      <x:c r="Y597" s="120" t="n">
        <x:f>'Edge_Run'!V701</x:f>
        <x:v>0</x:v>
      </x:c>
      <x:c r="Z597" s="120" t="n">
        <x:f>Y597-X597</x:f>
        <x:v>0</x:v>
      </x:c>
      <x:c r="AA597" s="120" t="n">
        <x:f>1-V597</x:f>
        <x:v>0</x:v>
      </x:c>
      <x:c r="AB597" s="120" t="n">
        <x:f>1-W597</x:f>
        <x:v>0</x:v>
      </x:c>
      <x:c r="AC597" s="120" t="n">
        <x:f>'RGS_Ground_Run'!O701</x:f>
        <x:v>3.1613874424270056</x:v>
      </x:c>
      <x:c r="AD597" s="120" t="n">
        <x:f>'Edge_Run'!D701</x:f>
        <x:v>9.484162327281016</x:v>
      </x:c>
      <x:c r="AE597" s="120" t="n">
        <x:f>'RGS_Ground_Run'!D701</x:f>
        <x:v>300</x:v>
      </x:c>
      <x:c r="AF597" s="120" t="n">
        <x:f>'Edge_Run'!H701</x:f>
        <x:v>75</x:v>
      </x:c>
    </x:row>
    <x:row r="598">
      <x:c r="A598" s="120" t="n">
        <x:v>6</x:v>
      </x:c>
      <x:c r="B598" s="120" t="n">
        <x:v>97</x:v>
      </x:c>
      <x:c r="C598" s="120" t="n">
        <x:v>597</x:v>
      </x:c>
      <x:c r="D598" s="120" t="n">
        <x:v>1180</x:v>
      </x:c>
      <x:c r="E598" s="120" t="n">
        <x:v>1179</x:v>
      </x:c>
      <x:c r="F598" s="120" t="n">
        <x:v>0</x:v>
      </x:c>
      <x:c r="G598" s="120" t="str">
        <x:v>Normal</x:v>
      </x:c>
      <x:c r="H598" s="120" t="str">
        <x:v>Routine</x:v>
      </x:c>
      <x:c r="I598" s="120" t="n">
        <x:v>1</x:v>
      </x:c>
      <x:c r="J598" s="120" t="str">
        <x:v>CADC0873</x:v>
      </x:c>
      <x:c r="K598" s="120" t="n">
        <x:v>5</x:v>
      </x:c>
      <x:c r="L598" s="120" t="n">
        <x:v>615</x:v>
      </x:c>
      <x:c r="M598" s="120" t="n">
        <x:v>124</x:v>
      </x:c>
      <x:c r="N598" s="127" t="n">
        <x:v>1.7714285714285714</x:v>
      </x:c>
      <x:c r="O598" s="129" t="n">
        <x:f>'RGS_Ground_Run'!Q702</x:f>
        <x:v>174.9765463669537</x:v>
      </x:c>
      <x:c r="P598" s="129" t="n">
        <x:f>'Edge_Run'!O702</x:f>
        <x:v>106.61182128912878</x:v>
      </x:c>
      <x:c r="Q598" s="129" t="n">
        <x:f>O598-P598</x:f>
        <x:v>68.36472507782491</x:v>
      </x:c>
      <x:c r="R598" s="129" t="n">
        <x:f>'RGS_Ground_Run'!U702</x:f>
        <x:v>142.61182128912878</x:v>
      </x:c>
      <x:c r="S598" s="129" t="n">
        <x:f>'Edge_Run'!S702</x:f>
        <x:v>75.55764605565491</x:v>
      </x:c>
      <x:c r="T598" s="129" t="n">
        <x:f>'RGS_Ground_Run'!S702</x:f>
        <x:v>0</x:v>
      </x:c>
      <x:c r="U598" s="129" t="n">
        <x:f>'Edge_Run'!R702</x:f>
        <x:v>0</x:v>
      </x:c>
      <x:c r="V598" s="120" t="n">
        <x:f>'RGS_Ground_Run'!W702</x:f>
        <x:v>1</x:v>
      </x:c>
      <x:c r="W598" s="120" t="n">
        <x:f>'Edge_Run'!U702</x:f>
        <x:v>1</x:v>
      </x:c>
      <x:c r="X598" s="120" t="n">
        <x:f>'RGS_Ground_Run'!X702</x:f>
        <x:v>0</x:v>
      </x:c>
      <x:c r="Y598" s="120" t="n">
        <x:f>'Edge_Run'!V702</x:f>
        <x:v>1</x:v>
      </x:c>
      <x:c r="Z598" s="120" t="n">
        <x:f>Y598-X598</x:f>
        <x:v>1</x:v>
      </x:c>
      <x:c r="AA598" s="120" t="n">
        <x:f>1-V598</x:f>
        <x:v>0</x:v>
      </x:c>
      <x:c r="AB598" s="120" t="n">
        <x:f>1-W598</x:f>
        <x:v>0</x:v>
      </x:c>
      <x:c r="AC598" s="120" t="n">
        <x:f>'RGS_Ground_Run'!O702</x:f>
        <x:v>8.344725077824481</x:v>
      </x:c>
      <x:c r="AD598" s="120" t="n">
        <x:f>'Edge_Run'!D702</x:f>
        <x:v>25.034175233473444</x:v>
      </x:c>
      <x:c r="AE598" s="120" t="n">
        <x:f>'RGS_Ground_Run'!D702</x:f>
        <x:v>300</x:v>
      </x:c>
      <x:c r="AF598" s="120" t="n">
        <x:f>'Edge_Run'!H702</x:f>
        <x:v>75</x:v>
      </x:c>
    </x:row>
    <x:row r="599">
      <x:c r="A599" s="120" t="n">
        <x:v>6</x:v>
      </x:c>
      <x:c r="B599" s="120" t="n">
        <x:v>98</x:v>
      </x:c>
      <x:c r="C599" s="120" t="n">
        <x:v>598</x:v>
      </x:c>
      <x:c r="D599" s="120" t="n">
        <x:v>1604</x:v>
      </x:c>
      <x:c r="E599" s="120" t="n">
        <x:v>1603</x:v>
      </x:c>
      <x:c r="F599" s="120" t="n">
        <x:v>0</x:v>
      </x:c>
      <x:c r="G599" s="120" t="str">
        <x:v>Normal</x:v>
      </x:c>
      <x:c r="H599" s="120" t="str">
        <x:v>Routine</x:v>
      </x:c>
      <x:c r="I599" s="120" t="n">
        <x:v>0</x:v>
      </x:c>
      <x:c r="J599" s="120" t="str">
        <x:v>CADC0888</x:v>
      </x:c>
      <x:c r="K599" s="120" t="n">
        <x:v>5</x:v>
      </x:c>
      <x:c r="L599" s="120" t="n">
        <x:v>280</x:v>
      </x:c>
      <x:c r="M599" s="120" t="n">
        <x:v>57</x:v>
      </x:c>
      <x:c r="N599" s="127" t="n">
        <x:v>0.8142857142857143</x:v>
      </x:c>
      <x:c r="O599" s="129" t="n">
        <x:f>'RGS_Ground_Run'!Q703</x:f>
        <x:v>151.64621324423297</x:v>
      </x:c>
      <x:c r="P599" s="129" t="n">
        <x:f>'Edge_Run'!O703</x:f>
        <x:v>72.54570441464693</x:v>
      </x:c>
      <x:c r="Q599" s="129" t="n">
        <x:f>O599-P599</x:f>
        <x:v>79.10050882958603</x:v>
      </x:c>
      <x:c r="R599" s="129" t="n">
        <x:f>'RGS_Ground_Run'!U703</x:f>
        <x:v>126.54570441464693</x:v>
      </x:c>
      <x:c r="S599" s="129" t="n">
        <x:f>'Edge_Run'!S703</x:f>
        <x:v>63.28417792589062</x:v>
      </x:c>
      <x:c r="T599" s="129" t="n">
        <x:f>'RGS_Ground_Run'!S703</x:f>
        <x:v>0</x:v>
      </x:c>
      <x:c r="U599" s="129" t="n">
        <x:f>'Edge_Run'!R703</x:f>
        <x:v>0</x:v>
      </x:c>
      <x:c r="V599" s="120" t="n">
        <x:f>'RGS_Ground_Run'!W703</x:f>
        <x:v>1</x:v>
      </x:c>
      <x:c r="W599" s="120" t="n">
        <x:f>'Edge_Run'!U703</x:f>
        <x:v>1</x:v>
      </x:c>
      <x:c r="X599" s="120" t="n">
        <x:f>'RGS_Ground_Run'!X703</x:f>
        <x:v>0</x:v>
      </x:c>
      <x:c r="Y599" s="120" t="n">
        <x:f>'Edge_Run'!V703</x:f>
        <x:v>1</x:v>
      </x:c>
      <x:c r="Z599" s="120" t="n">
        <x:f>Y599-X599</x:f>
        <x:v>1</x:v>
      </x:c>
      <x:c r="AA599" s="120" t="n">
        <x:f>1-V599</x:f>
        <x:v>0</x:v>
      </x:c>
      <x:c r="AB599" s="120" t="n">
        <x:f>1-W599</x:f>
        <x:v>0</x:v>
      </x:c>
      <x:c r="AC599" s="120" t="n">
        <x:f>'RGS_Ground_Run'!O703</x:f>
        <x:v>1.0805088295853433</x:v>
      </x:c>
      <x:c r="AD599" s="120" t="n">
        <x:f>'Edge_Run'!D703</x:f>
        <x:v>3.24152648875603</x:v>
      </x:c>
      <x:c r="AE599" s="120" t="n">
        <x:f>'RGS_Ground_Run'!D703</x:f>
        <x:v>300</x:v>
      </x:c>
      <x:c r="AF599" s="120" t="n">
        <x:f>'Edge_Run'!H703</x:f>
        <x:v>75</x:v>
      </x:c>
    </x:row>
    <x:row r="600">
      <x:c r="A600" s="120" t="n">
        <x:v>6</x:v>
      </x:c>
      <x:c r="B600" s="120" t="n">
        <x:v>99</x:v>
      </x:c>
      <x:c r="C600" s="120" t="n">
        <x:v>599</x:v>
      </x:c>
      <x:c r="D600" s="120" t="n">
        <x:v>148</x:v>
      </x:c>
      <x:c r="E600" s="120" t="n">
        <x:v>147</x:v>
      </x:c>
      <x:c r="F600" s="120" t="n">
        <x:v>0</x:v>
      </x:c>
      <x:c r="G600" s="120" t="str">
        <x:v>Normal</x:v>
      </x:c>
      <x:c r="H600" s="120" t="str">
        <x:v>Routine</x:v>
      </x:c>
      <x:c r="I600" s="120" t="n">
        <x:v>0</x:v>
      </x:c>
      <x:c r="J600" s="120" t="str">
        <x:v>CADC0872</x:v>
      </x:c>
      <x:c r="K600" s="120" t="n">
        <x:v>1</x:v>
      </x:c>
      <x:c r="L600" s="120" t="n">
        <x:v>217</x:v>
      </x:c>
      <x:c r="M600" s="120" t="n">
        <x:v>218</x:v>
      </x:c>
      <x:c r="N600" s="127" t="n">
        <x:v>3.1142857142857143</x:v>
      </x:c>
      <x:c r="O600" s="129" t="n">
        <x:f>'RGS_Ground_Run'!Q704</x:f>
        <x:v>149.29646632315144</x:v>
      </x:c>
      <x:c r="P600" s="129" t="n">
        <x:f>'Edge_Run'!O704</x:f>
        <x:v>50.39997221861813</x:v>
      </x:c>
      <x:c r="Q600" s="129" t="n">
        <x:f>O600-P600</x:f>
        <x:v>98.8964941045333</x:v>
      </x:c>
      <x:c r="R600" s="129" t="n">
        <x:f>'RGS_Ground_Run'!U704</x:f>
        <x:v>122.39997221861813</x:v>
      </x:c>
      <x:c r="S600" s="129" t="n">
        <x:f>'Edge_Run'!S704</x:f>
        <x:v>35.750489905020004</x:v>
      </x:c>
      <x:c r="T600" s="129" t="n">
        <x:f>'RGS_Ground_Run'!S704</x:f>
        <x:v>0</x:v>
      </x:c>
      <x:c r="U600" s="129" t="n">
        <x:f>'Edge_Run'!R704</x:f>
        <x:v>0</x:v>
      </x:c>
      <x:c r="V600" s="120" t="n">
        <x:f>'RGS_Ground_Run'!W704</x:f>
        <x:v>1</x:v>
      </x:c>
      <x:c r="W600" s="120" t="n">
        <x:f>'Edge_Run'!U704</x:f>
        <x:v>1</x:v>
      </x:c>
      <x:c r="X600" s="120" t="n">
        <x:f>'RGS_Ground_Run'!X704</x:f>
        <x:v>0</x:v>
      </x:c>
      <x:c r="Y600" s="120" t="n">
        <x:f>'Edge_Run'!V704</x:f>
        <x:v>1</x:v>
      </x:c>
      <x:c r="Z600" s="120" t="n">
        <x:f>Y600-X600</x:f>
        <x:v>1</x:v>
      </x:c>
      <x:c r="AA600" s="120" t="n">
        <x:f>1-V600</x:f>
        <x:v>0</x:v>
      </x:c>
      <x:c r="AB600" s="120" t="n">
        <x:f>1-W600</x:f>
        <x:v>0</x:v>
      </x:c>
      <x:c r="AC600" s="120" t="n">
        <x:f>'RGS_Ground_Run'!O704</x:f>
        <x:v>2.876494104532636</x:v>
      </x:c>
      <x:c r="AD600" s="120" t="n">
        <x:f>'Edge_Run'!D704</x:f>
        <x:v>8.629482313597908</x:v>
      </x:c>
      <x:c r="AE600" s="120" t="n">
        <x:f>'RGS_Ground_Run'!D704</x:f>
        <x:v>300</x:v>
      </x:c>
      <x:c r="AF600" s="120" t="n">
        <x:f>'Edge_Run'!H704</x:f>
        <x:v>75</x:v>
      </x:c>
    </x:row>
    <x:row r="601">
      <x:c r="A601" s="120" t="n">
        <x:v>6</x:v>
      </x:c>
      <x:c r="B601" s="120" t="n">
        <x:v>100</x:v>
      </x:c>
      <x:c r="C601" s="120" t="n">
        <x:v>600</x:v>
      </x:c>
      <x:c r="D601" s="120" t="n">
        <x:v>669</x:v>
      </x:c>
      <x:c r="E601" s="120" t="n">
        <x:v>668</x:v>
      </x:c>
      <x:c r="F601" s="120" t="n">
        <x:v>0</x:v>
      </x:c>
      <x:c r="G601" s="120" t="str">
        <x:v>Normal</x:v>
      </x:c>
      <x:c r="H601" s="120" t="str">
        <x:v>Routine</x:v>
      </x:c>
      <x:c r="I601" s="120" t="n">
        <x:v>1</x:v>
      </x:c>
      <x:c r="J601" s="120" t="str">
        <x:v>CADC0884</x:v>
      </x:c>
      <x:c r="K601" s="120" t="n">
        <x:v>5</x:v>
      </x:c>
      <x:c r="L601" s="120" t="n">
        <x:v>90</x:v>
      </x:c>
      <x:c r="M601" s="120" t="n">
        <x:v>19</x:v>
      </x:c>
      <x:c r="N601" s="127" t="n">
        <x:v>0.2714285714285714</x:v>
      </x:c>
      <x:c r="O601" s="129" t="n">
        <x:f>'RGS_Ground_Run'!Q705</x:f>
        <x:v>133.495943237318</x:v>
      </x:c>
      <x:c r="P601" s="129" t="n">
        <x:f>'Edge_Run'!O705</x:f>
        <x:v>53.83117466957356</x:v>
      </x:c>
      <x:c r="Q601" s="129" t="n">
        <x:f>O601-P601</x:f>
        <x:v>79.66476856774443</x:v>
      </x:c>
      <x:c r="R601" s="129" t="n">
        <x:f>'RGS_Ground_Run'!U705</x:f>
        <x:v>93.53888501412621</x:v>
      </x:c>
      <x:c r="S601" s="129" t="n">
        <x:f>'Edge_Run'!S705</x:f>
        <x:v>0</x:v>
      </x:c>
      <x:c r="T601" s="129" t="n">
        <x:f>'RGS_Ground_Run'!S705</x:f>
        <x:v>0</x:v>
      </x:c>
      <x:c r="U601" s="129" t="n">
        <x:f>'Edge_Run'!R705</x:f>
        <x:v>0</x:v>
      </x:c>
      <x:c r="V601" s="120" t="n">
        <x:f>'RGS_Ground_Run'!W705</x:f>
        <x:v>1</x:v>
      </x:c>
      <x:c r="W601" s="120" t="n">
        <x:f>'Edge_Run'!U705</x:f>
        <x:v>1</x:v>
      </x:c>
      <x:c r="X601" s="120" t="n">
        <x:f>'RGS_Ground_Run'!X705</x:f>
        <x:v>0</x:v>
      </x:c>
      <x:c r="Y601" s="120" t="n">
        <x:f>'Edge_Run'!V705</x:f>
        <x:v>1</x:v>
      </x:c>
      <x:c r="Z601" s="120" t="n">
        <x:f>Y601-X601</x:f>
        <x:v>1</x:v>
      </x:c>
      <x:c r="AA601" s="120" t="n">
        <x:f>1-V601</x:f>
        <x:v>0</x:v>
      </x:c>
      <x:c r="AB601" s="120" t="n">
        <x:f>1-W601</x:f>
        <x:v>0</x:v>
      </x:c>
      <x:c r="AC601" s="120" t="n">
        <x:f>'RGS_Ground_Run'!O705</x:f>
        <x:v>15.937058223191181</x:v>
      </x:c>
      <x:c r="AD601" s="120" t="n">
        <x:f>'Edge_Run'!D705</x:f>
        <x:v>47.811174669573546</x:v>
      </x:c>
      <x:c r="AE601" s="120" t="n">
        <x:f>'RGS_Ground_Run'!D705</x:f>
        <x:v>300</x:v>
      </x:c>
      <x:c r="AF601" s="120" t="n">
        <x:f>'Edge_Run'!H705</x:f>
        <x:v>75</x:v>
      </x:c>
    </x:row>
    <x:row r="602">
      <x:c r="A602" s="120" t="n">
        <x:v>7</x:v>
      </x:c>
      <x:c r="B602" s="120" t="n">
        <x:v>1</x:v>
      </x:c>
      <x:c r="C602" s="120" t="n">
        <x:v>601</x:v>
      </x:c>
      <x:c r="D602" s="120" t="n">
        <x:v>1773</x:v>
      </x:c>
      <x:c r="E602" s="120" t="n">
        <x:v>1772</x:v>
      </x:c>
      <x:c r="F602" s="120" t="n">
        <x:v>1</x:v>
      </x:c>
      <x:c r="G602" s="120" t="str">
        <x:v>Anomalous</x:v>
      </x:c>
      <x:c r="H602" s="120" t="str">
        <x:v>Priority</x:v>
      </x:c>
      <x:c r="I602" s="120" t="n">
        <x:v>1</x:v>
      </x:c>
      <x:c r="J602" s="120" t="str">
        <x:v>CADC0894</x:v>
      </x:c>
      <x:c r="K602" s="120" t="n">
        <x:v>1</x:v>
      </x:c>
      <x:c r="L602" s="120" t="n">
        <x:v>422</x:v>
      </x:c>
      <x:c r="M602" s="120" t="n">
        <x:v>423</x:v>
      </x:c>
      <x:c r="N602" s="127" t="n">
        <x:v>6.042857142857143</x:v>
      </x:c>
      <x:c r="O602" s="129" t="n">
        <x:f>'RGS_Ground_Run'!Q726</x:f>
        <x:v>26.956536843481132</x:v>
      </x:c>
      <x:c r="P602" s="129" t="n">
        <x:f>'Edge_Run'!O726</x:f>
        <x:v>14.829610530443347</x:v>
      </x:c>
      <x:c r="Q602" s="129" t="n">
        <x:f>O602-P602</x:f>
        <x:v>12.126926313037785</x:v>
      </x:c>
      <x:c r="R602" s="129" t="n">
        <x:f>'RGS_Ground_Run'!U726</x:f>
        <x:v>0</x:v>
      </x:c>
      <x:c r="S602" s="129" t="n">
        <x:f>'Edge_Run'!S726</x:f>
        <x:v>0</x:v>
      </x:c>
      <x:c r="T602" s="129" t="n">
        <x:f>'RGS_Ground_Run'!S726</x:f>
        <x:v>0</x:v>
      </x:c>
      <x:c r="U602" s="129" t="n">
        <x:f>'Edge_Run'!R726</x:f>
        <x:v>0</x:v>
      </x:c>
      <x:c r="V602" s="120" t="n">
        <x:f>'RGS_Ground_Run'!W726</x:f>
        <x:v>1</x:v>
      </x:c>
      <x:c r="W602" s="120" t="n">
        <x:f>'Edge_Run'!U726</x:f>
        <x:v>1</x:v>
      </x:c>
      <x:c r="X602" s="120" t="n">
        <x:f>'RGS_Ground_Run'!X726</x:f>
        <x:v>1</x:v>
      </x:c>
      <x:c r="Y602" s="120" t="n">
        <x:f>'Edge_Run'!V726</x:f>
        <x:v>1</x:v>
      </x:c>
      <x:c r="Z602" s="120" t="n">
        <x:f>Y602-X602</x:f>
        <x:v>0</x:v>
      </x:c>
      <x:c r="AA602" s="120" t="n">
        <x:f>1-V602</x:f>
        <x:v>0</x:v>
      </x:c>
      <x:c r="AB602" s="120" t="n">
        <x:f>1-W602</x:f>
        <x:v>0</x:v>
      </x:c>
      <x:c r="AC602" s="120" t="n">
        <x:f>'RGS_Ground_Run'!O726</x:f>
        <x:v>2.9365368434811137</x:v>
      </x:c>
      <x:c r="AD602" s="120" t="n">
        <x:f>'Edge_Run'!D726</x:f>
        <x:v>8.80961053044334</x:v>
      </x:c>
      <x:c r="AE602" s="120" t="n">
        <x:f>'RGS_Ground_Run'!D726</x:f>
        <x:v>300</x:v>
      </x:c>
      <x:c r="AF602" s="120" t="n">
        <x:f>'Edge_Run'!H726</x:f>
        <x:v>75</x:v>
      </x:c>
    </x:row>
    <x:row r="603">
      <x:c r="A603" s="120" t="n">
        <x:v>7</x:v>
      </x:c>
      <x:c r="B603" s="120" t="n">
        <x:v>2</x:v>
      </x:c>
      <x:c r="C603" s="120" t="n">
        <x:v>602</x:v>
      </x:c>
      <x:c r="D603" s="120" t="n">
        <x:v>1830</x:v>
      </x:c>
      <x:c r="E603" s="120" t="n">
        <x:v>1829</x:v>
      </x:c>
      <x:c r="F603" s="120" t="n">
        <x:v>0</x:v>
      </x:c>
      <x:c r="G603" s="120" t="str">
        <x:v>Normal</x:v>
      </x:c>
      <x:c r="H603" s="120" t="str">
        <x:v>Routine</x:v>
      </x:c>
      <x:c r="I603" s="120" t="n">
        <x:v>1</x:v>
      </x:c>
      <x:c r="J603" s="120" t="str">
        <x:v>CADC0872</x:v>
      </x:c>
      <x:c r="K603" s="120" t="n">
        <x:v>5</x:v>
      </x:c>
      <x:c r="L603" s="120" t="n">
        <x:v>95</x:v>
      </x:c>
      <x:c r="M603" s="120" t="n">
        <x:v>20</x:v>
      </x:c>
      <x:c r="N603" s="127" t="n">
        <x:v>0.2857142857142857</x:v>
      </x:c>
      <x:c r="O603" s="129" t="n">
        <x:f>'RGS_Ground_Run'!Q727</x:f>
        <x:v>38.222495160215544</x:v>
      </x:c>
      <x:c r="P603" s="129" t="n">
        <x:f>'Edge_Run'!O727</x:f>
        <x:v>48.62748548064661</x:v>
      </x:c>
      <x:c r="Q603" s="129" t="n">
        <x:f>O603-P603</x:f>
        <x:v>-10.404990320431068</x:v>
      </x:c>
      <x:c r="R603" s="129" t="n">
        <x:f>'RGS_Ground_Run'!U727</x:f>
        <x:v>0</x:v>
      </x:c>
      <x:c r="S603" s="129" t="n">
        <x:f>'Edge_Run'!S727</x:f>
        <x:v>0</x:v>
      </x:c>
      <x:c r="T603" s="129" t="n">
        <x:f>'RGS_Ground_Run'!S727</x:f>
        <x:v>0</x:v>
      </x:c>
      <x:c r="U603" s="129" t="n">
        <x:f>'Edge_Run'!R727</x:f>
        <x:v>0</x:v>
      </x:c>
      <x:c r="V603" s="120" t="n">
        <x:f>'RGS_Ground_Run'!W727</x:f>
        <x:v>1</x:v>
      </x:c>
      <x:c r="W603" s="120" t="n">
        <x:f>'Edge_Run'!U727</x:f>
        <x:v>1</x:v>
      </x:c>
      <x:c r="X603" s="120" t="n">
        <x:f>'RGS_Ground_Run'!X727</x:f>
        <x:v>1</x:v>
      </x:c>
      <x:c r="Y603" s="120" t="n">
        <x:f>'Edge_Run'!V727</x:f>
        <x:v>1</x:v>
      </x:c>
      <x:c r="Z603" s="120" t="n">
        <x:f>Y603-X603</x:f>
        <x:v>0</x:v>
      </x:c>
      <x:c r="AA603" s="120" t="n">
        <x:f>1-V603</x:f>
        <x:v>0</x:v>
      </x:c>
      <x:c r="AB603" s="120" t="n">
        <x:f>1-W603</x:f>
        <x:v>0</x:v>
      </x:c>
      <x:c r="AC603" s="120" t="n">
        <x:f>'RGS_Ground_Run'!O727</x:f>
        <x:v>14.202495160215536</x:v>
      </x:c>
      <x:c r="AD603" s="120" t="n">
        <x:f>'Edge_Run'!D727</x:f>
        <x:v>42.60748548064661</x:v>
      </x:c>
      <x:c r="AE603" s="120" t="n">
        <x:f>'RGS_Ground_Run'!D727</x:f>
        <x:v>300</x:v>
      </x:c>
      <x:c r="AF603" s="120" t="n">
        <x:f>'Edge_Run'!H727</x:f>
        <x:v>75</x:v>
      </x:c>
    </x:row>
    <x:row r="604">
      <x:c r="A604" s="120" t="n">
        <x:v>7</x:v>
      </x:c>
      <x:c r="B604" s="120" t="n">
        <x:v>3</x:v>
      </x:c>
      <x:c r="C604" s="120" t="n">
        <x:v>603</x:v>
      </x:c>
      <x:c r="D604" s="120" t="n">
        <x:v>1812</x:v>
      </x:c>
      <x:c r="E604" s="120" t="n">
        <x:v>1811</x:v>
      </x:c>
      <x:c r="F604" s="120" t="n">
        <x:v>1</x:v>
      </x:c>
      <x:c r="G604" s="120" t="str">
        <x:v>Anomalous</x:v>
      </x:c>
      <x:c r="H604" s="120" t="str">
        <x:v>Priority</x:v>
      </x:c>
      <x:c r="I604" s="120" t="n">
        <x:v>1</x:v>
      </x:c>
      <x:c r="J604" s="120" t="str">
        <x:v>CADC0872</x:v>
      </x:c>
      <x:c r="K604" s="120" t="n">
        <x:v>5</x:v>
      </x:c>
      <x:c r="L604" s="120" t="n">
        <x:v>695</x:v>
      </x:c>
      <x:c r="M604" s="120" t="n">
        <x:v>140</x:v>
      </x:c>
      <x:c r="N604" s="127" t="n">
        <x:v>2</x:v>
      </x:c>
      <x:c r="O604" s="129" t="n">
        <x:f>'RGS_Ground_Run'!Q728</x:f>
        <x:v>27.006509802693273</x:v>
      </x:c>
      <x:c r="P604" s="129" t="n">
        <x:f>'Edge_Run'!O728</x:f>
        <x:v>14.979529408079799</x:v>
      </x:c>
      <x:c r="Q604" s="129" t="n">
        <x:f>O604-P604</x:f>
        <x:v>12.026980394613474</x:v>
      </x:c>
      <x:c r="R604" s="129" t="n">
        <x:f>'RGS_Ground_Run'!U728</x:f>
        <x:v>0</x:v>
      </x:c>
      <x:c r="S604" s="129" t="n">
        <x:f>'Edge_Run'!S728</x:f>
        <x:v>0</x:v>
      </x:c>
      <x:c r="T604" s="129" t="n">
        <x:f>'RGS_Ground_Run'!S728</x:f>
        <x:v>0</x:v>
      </x:c>
      <x:c r="U604" s="129" t="n">
        <x:f>'Edge_Run'!R728</x:f>
        <x:v>0</x:v>
      </x:c>
      <x:c r="V604" s="120" t="n">
        <x:f>'RGS_Ground_Run'!W728</x:f>
        <x:v>1</x:v>
      </x:c>
      <x:c r="W604" s="120" t="n">
        <x:f>'Edge_Run'!U728</x:f>
        <x:v>1</x:v>
      </x:c>
      <x:c r="X604" s="120" t="n">
        <x:f>'RGS_Ground_Run'!X728</x:f>
        <x:v>1</x:v>
      </x:c>
      <x:c r="Y604" s="120" t="n">
        <x:f>'Edge_Run'!V728</x:f>
        <x:v>1</x:v>
      </x:c>
      <x:c r="Z604" s="120" t="n">
        <x:f>Y604-X604</x:f>
        <x:v>0</x:v>
      </x:c>
      <x:c r="AA604" s="120" t="n">
        <x:f>1-V604</x:f>
        <x:v>0</x:v>
      </x:c>
      <x:c r="AB604" s="120" t="n">
        <x:f>1-W604</x:f>
        <x:v>0</x:v>
      </x:c>
      <x:c r="AC604" s="120" t="n">
        <x:f>'RGS_Ground_Run'!O728</x:f>
        <x:v>2.9865098026932735</x:v>
      </x:c>
      <x:c r="AD604" s="120" t="n">
        <x:f>'Edge_Run'!D728</x:f>
        <x:v>8.95952940807982</x:v>
      </x:c>
      <x:c r="AE604" s="120" t="n">
        <x:f>'RGS_Ground_Run'!D728</x:f>
        <x:v>300</x:v>
      </x:c>
      <x:c r="AF604" s="120" t="n">
        <x:f>'Edge_Run'!H728</x:f>
        <x:v>75</x:v>
      </x:c>
    </x:row>
    <x:row r="605">
      <x:c r="A605" s="120" t="n">
        <x:v>7</x:v>
      </x:c>
      <x:c r="B605" s="120" t="n">
        <x:v>4</x:v>
      </x:c>
      <x:c r="C605" s="120" t="n">
        <x:v>604</x:v>
      </x:c>
      <x:c r="D605" s="120" t="n">
        <x:v>1928</x:v>
      </x:c>
      <x:c r="E605" s="120" t="n">
        <x:v>1927</x:v>
      </x:c>
      <x:c r="F605" s="120" t="n">
        <x:v>0</x:v>
      </x:c>
      <x:c r="G605" s="120" t="str">
        <x:v>Normal</x:v>
      </x:c>
      <x:c r="H605" s="120" t="str">
        <x:v>Routine</x:v>
      </x:c>
      <x:c r="I605" s="120" t="n">
        <x:v>1</x:v>
      </x:c>
      <x:c r="J605" s="120" t="str">
        <x:v>CADC0872</x:v>
      </x:c>
      <x:c r="K605" s="120" t="n">
        <x:v>5</x:v>
      </x:c>
      <x:c r="L605" s="120" t="n">
        <x:v>95</x:v>
      </x:c>
      <x:c r="M605" s="120" t="n">
        <x:v>20</x:v>
      </x:c>
      <x:c r="N605" s="127" t="n">
        <x:v>0.2857142857142857</x:v>
      </x:c>
      <x:c r="O605" s="129" t="n">
        <x:f>'RGS_Ground_Run'!Q729</x:f>
        <x:v>24.509847306340077</x:v>
      </x:c>
      <x:c r="P605" s="129" t="n">
        <x:f>'Edge_Run'!O729</x:f>
        <x:v>7.489541919020212</x:v>
      </x:c>
      <x:c r="Q605" s="129" t="n">
        <x:f>O605-P605</x:f>
        <x:v>17.020305387319866</x:v>
      </x:c>
      <x:c r="R605" s="129" t="n">
        <x:f>'RGS_Ground_Run'!U729</x:f>
        <x:v>0</x:v>
      </x:c>
      <x:c r="S605" s="129" t="n">
        <x:f>'Edge_Run'!S729</x:f>
        <x:v>0</x:v>
      </x:c>
      <x:c r="T605" s="129" t="n">
        <x:f>'RGS_Ground_Run'!S729</x:f>
        <x:v>0</x:v>
      </x:c>
      <x:c r="U605" s="129" t="n">
        <x:f>'Edge_Run'!R729</x:f>
        <x:v>0</x:v>
      </x:c>
      <x:c r="V605" s="120" t="n">
        <x:f>'RGS_Ground_Run'!W729</x:f>
        <x:v>1</x:v>
      </x:c>
      <x:c r="W605" s="120" t="n">
        <x:f>'Edge_Run'!U729</x:f>
        <x:v>1</x:v>
      </x:c>
      <x:c r="X605" s="120" t="n">
        <x:f>'RGS_Ground_Run'!X729</x:f>
        <x:v>1</x:v>
      </x:c>
      <x:c r="Y605" s="120" t="n">
        <x:f>'Edge_Run'!V729</x:f>
        <x:v>1</x:v>
      </x:c>
      <x:c r="Z605" s="120" t="n">
        <x:f>Y605-X605</x:f>
        <x:v>0</x:v>
      </x:c>
      <x:c r="AA605" s="120" t="n">
        <x:f>1-V605</x:f>
        <x:v>0</x:v>
      </x:c>
      <x:c r="AB605" s="120" t="n">
        <x:f>1-W605</x:f>
        <x:v>0</x:v>
      </x:c>
      <x:c r="AC605" s="120" t="n">
        <x:f>'RGS_Ground_Run'!O729</x:f>
        <x:v>0.48984730634007895</x:v>
      </x:c>
      <x:c r="AD605" s="120" t="n">
        <x:f>'Edge_Run'!D729</x:f>
        <x:v>1.4695419190202368</x:v>
      </x:c>
      <x:c r="AE605" s="120" t="n">
        <x:f>'RGS_Ground_Run'!D729</x:f>
        <x:v>300</x:v>
      </x:c>
      <x:c r="AF605" s="120" t="n">
        <x:f>'Edge_Run'!H729</x:f>
        <x:v>75</x:v>
      </x:c>
    </x:row>
    <x:row r="606">
      <x:c r="A606" s="120" t="n">
        <x:v>7</x:v>
      </x:c>
      <x:c r="B606" s="120" t="n">
        <x:v>5</x:v>
      </x:c>
      <x:c r="C606" s="120" t="n">
        <x:v>605</x:v>
      </x:c>
      <x:c r="D606" s="120" t="n">
        <x:v>1702</x:v>
      </x:c>
      <x:c r="E606" s="120" t="n">
        <x:v>1701</x:v>
      </x:c>
      <x:c r="F606" s="120" t="n">
        <x:v>0</x:v>
      </x:c>
      <x:c r="G606" s="120" t="str">
        <x:v>Normal</x:v>
      </x:c>
      <x:c r="H606" s="120" t="str">
        <x:v>Routine</x:v>
      </x:c>
      <x:c r="I606" s="120" t="n">
        <x:v>1</x:v>
      </x:c>
      <x:c r="J606" s="120" t="str">
        <x:v>CADC0888</x:v>
      </x:c>
      <x:c r="K606" s="120" t="n">
        <x:v>5</x:v>
      </x:c>
      <x:c r="L606" s="120" t="n">
        <x:v>365</x:v>
      </x:c>
      <x:c r="M606" s="120" t="n">
        <x:v>74</x:v>
      </x:c>
      <x:c r="N606" s="127" t="n">
        <x:v>1.0571428571428572</x:v>
      </x:c>
      <x:c r="O606" s="129" t="n">
        <x:f>'RGS_Ground_Run'!Q730</x:f>
        <x:v>24.81494854489881</x:v>
      </x:c>
      <x:c r="P606" s="129" t="n">
        <x:f>'Edge_Run'!O730</x:f>
        <x:v>8.404845634696528</x:v>
      </x:c>
      <x:c r="Q606" s="129" t="n">
        <x:f>O606-P606</x:f>
        <x:v>16.410102910202284</x:v>
      </x:c>
      <x:c r="R606" s="129" t="n">
        <x:f>'RGS_Ground_Run'!U730</x:f>
        <x:v>0</x:v>
      </x:c>
      <x:c r="S606" s="129" t="n">
        <x:f>'Edge_Run'!S730</x:f>
        <x:v>0</x:v>
      </x:c>
      <x:c r="T606" s="129" t="n">
        <x:f>'RGS_Ground_Run'!S730</x:f>
        <x:v>0</x:v>
      </x:c>
      <x:c r="U606" s="129" t="n">
        <x:f>'Edge_Run'!R730</x:f>
        <x:v>0</x:v>
      </x:c>
      <x:c r="V606" s="120" t="n">
        <x:f>'RGS_Ground_Run'!W730</x:f>
        <x:v>1</x:v>
      </x:c>
      <x:c r="W606" s="120" t="n">
        <x:f>'Edge_Run'!U730</x:f>
        <x:v>1</x:v>
      </x:c>
      <x:c r="X606" s="120" t="n">
        <x:f>'RGS_Ground_Run'!X730</x:f>
        <x:v>1</x:v>
      </x:c>
      <x:c r="Y606" s="120" t="n">
        <x:f>'Edge_Run'!V730</x:f>
        <x:v>1</x:v>
      </x:c>
      <x:c r="Z606" s="120" t="n">
        <x:f>Y606-X606</x:f>
        <x:v>0</x:v>
      </x:c>
      <x:c r="AA606" s="120" t="n">
        <x:f>1-V606</x:f>
        <x:v>0</x:v>
      </x:c>
      <x:c r="AB606" s="120" t="n">
        <x:f>1-W606</x:f>
        <x:v>0</x:v>
      </x:c>
      <x:c r="AC606" s="120" t="n">
        <x:f>'RGS_Ground_Run'!O730</x:f>
        <x:v>0.7949485448988407</x:v>
      </x:c>
      <x:c r="AD606" s="120" t="n">
        <x:f>'Edge_Run'!D730</x:f>
        <x:v>2.3848456346965223</x:v>
      </x:c>
      <x:c r="AE606" s="120" t="n">
        <x:f>'RGS_Ground_Run'!D730</x:f>
        <x:v>300</x:v>
      </x:c>
      <x:c r="AF606" s="120" t="n">
        <x:f>'Edge_Run'!H730</x:f>
        <x:v>75</x:v>
      </x:c>
    </x:row>
    <x:row r="607">
      <x:c r="A607" s="120" t="n">
        <x:v>7</x:v>
      </x:c>
      <x:c r="B607" s="120" t="n">
        <x:v>6</x:v>
      </x:c>
      <x:c r="C607" s="120" t="n">
        <x:v>606</x:v>
      </x:c>
      <x:c r="D607" s="120" t="n">
        <x:v>1738</x:v>
      </x:c>
      <x:c r="E607" s="120" t="n">
        <x:v>1737</x:v>
      </x:c>
      <x:c r="F607" s="120" t="n">
        <x:v>1</x:v>
      </x:c>
      <x:c r="G607" s="120" t="str">
        <x:v>Anomalous</x:v>
      </x:c>
      <x:c r="H607" s="120" t="str">
        <x:v>Priority</x:v>
      </x:c>
      <x:c r="I607" s="120" t="n">
        <x:v>1</x:v>
      </x:c>
      <x:c r="J607" s="120" t="str">
        <x:v>CADC0894</x:v>
      </x:c>
      <x:c r="K607" s="120" t="n">
        <x:v>1</x:v>
      </x:c>
      <x:c r="L607" s="120" t="n">
        <x:v>452</x:v>
      </x:c>
      <x:c r="M607" s="120" t="n">
        <x:v>453</x:v>
      </x:c>
      <x:c r="N607" s="127" t="n">
        <x:v>6.4714285714285715</x:v>
      </x:c>
      <x:c r="O607" s="129" t="n">
        <x:f>'RGS_Ground_Run'!Q731</x:f>
        <x:v>32.914556828287004</x:v>
      </x:c>
      <x:c r="P607" s="129" t="n">
        <x:f>'Edge_Run'!O731</x:f>
        <x:v>8.75388144752526</x:v>
      </x:c>
      <x:c r="Q607" s="129" t="n">
        <x:f>O607-P607</x:f>
        <x:v>24.160675380761745</x:v>
      </x:c>
      <x:c r="R607" s="129" t="n">
        <x:f>'RGS_Ground_Run'!U731</x:f>
        <x:v>7.9832630124452635</x:v>
      </x:c>
      <x:c r="S607" s="129" t="n">
        <x:f>'Edge_Run'!S731</x:f>
        <x:v>0</x:v>
      </x:c>
      <x:c r="T607" s="129" t="n">
        <x:f>'RGS_Ground_Run'!S731</x:f>
        <x:v>0</x:v>
      </x:c>
      <x:c r="U607" s="129" t="n">
        <x:f>'Edge_Run'!R731</x:f>
        <x:v>0</x:v>
      </x:c>
      <x:c r="V607" s="120" t="n">
        <x:f>'RGS_Ground_Run'!W731</x:f>
        <x:v>1</x:v>
      </x:c>
      <x:c r="W607" s="120" t="n">
        <x:f>'Edge_Run'!U731</x:f>
        <x:v>1</x:v>
      </x:c>
      <x:c r="X607" s="120" t="n">
        <x:f>'RGS_Ground_Run'!X731</x:f>
        <x:v>1</x:v>
      </x:c>
      <x:c r="Y607" s="120" t="n">
        <x:f>'Edge_Run'!V731</x:f>
        <x:v>1</x:v>
      </x:c>
      <x:c r="Z607" s="120" t="n">
        <x:f>Y607-X607</x:f>
        <x:v>0</x:v>
      </x:c>
      <x:c r="AA607" s="120" t="n">
        <x:f>1-V607</x:f>
        <x:v>0</x:v>
      </x:c>
      <x:c r="AB607" s="120" t="n">
        <x:f>1-W607</x:f>
        <x:v>0</x:v>
      </x:c>
      <x:c r="AC607" s="120" t="n">
        <x:f>'RGS_Ground_Run'!O731</x:f>
        <x:v>0.9112938158417613</x:v>
      </x:c>
      <x:c r="AD607" s="120" t="n">
        <x:f>'Edge_Run'!D731</x:f>
        <x:v>2.7338814475252837</x:v>
      </x:c>
      <x:c r="AE607" s="120" t="n">
        <x:f>'RGS_Ground_Run'!D731</x:f>
        <x:v>300</x:v>
      </x:c>
      <x:c r="AF607" s="120" t="n">
        <x:f>'Edge_Run'!H731</x:f>
        <x:v>75</x:v>
      </x:c>
    </x:row>
    <x:row r="608">
      <x:c r="A608" s="120" t="n">
        <x:v>7</x:v>
      </x:c>
      <x:c r="B608" s="120" t="n">
        <x:v>7</x:v>
      </x:c>
      <x:c r="C608" s="120" t="n">
        <x:v>607</x:v>
      </x:c>
      <x:c r="D608" s="120" t="n">
        <x:v>1434</x:v>
      </x:c>
      <x:c r="E608" s="120" t="n">
        <x:v>1433</x:v>
      </x:c>
      <x:c r="F608" s="120" t="n">
        <x:v>0</x:v>
      </x:c>
      <x:c r="G608" s="120" t="str">
        <x:v>Normal</x:v>
      </x:c>
      <x:c r="H608" s="120" t="str">
        <x:v>Routine</x:v>
      </x:c>
      <x:c r="I608" s="120" t="n">
        <x:v>1</x:v>
      </x:c>
      <x:c r="J608" s="120" t="str">
        <x:v>CADC0873</x:v>
      </x:c>
      <x:c r="K608" s="120" t="n">
        <x:v>5</x:v>
      </x:c>
      <x:c r="L608" s="120" t="n">
        <x:v>70</x:v>
      </x:c>
      <x:c r="M608" s="120" t="n">
        <x:v>15</x:v>
      </x:c>
      <x:c r="N608" s="127" t="n">
        <x:v>0.21428571428571427</x:v>
      </x:c>
      <x:c r="O608" s="129" t="n">
        <x:f>'RGS_Ground_Run'!Q732</x:f>
        <x:v>24.799629442362175</x:v>
      </x:c>
      <x:c r="P608" s="129" t="n">
        <x:f>'Edge_Run'!O732</x:f>
        <x:v>8.358888327086675</x:v>
      </x:c>
      <x:c r="Q608" s="129" t="n">
        <x:f>O608-P608</x:f>
        <x:v>16.4407411152755</x:v>
      </x:c>
      <x:c r="R608" s="129" t="n">
        <x:f>'RGS_Ground_Run'!U732</x:f>
        <x:v>0</x:v>
      </x:c>
      <x:c r="S608" s="129" t="n">
        <x:f>'Edge_Run'!S732</x:f>
        <x:v>0</x:v>
      </x:c>
      <x:c r="T608" s="129" t="n">
        <x:f>'RGS_Ground_Run'!S732</x:f>
        <x:v>0</x:v>
      </x:c>
      <x:c r="U608" s="129" t="n">
        <x:f>'Edge_Run'!R732</x:f>
        <x:v>0</x:v>
      </x:c>
      <x:c r="V608" s="120" t="n">
        <x:f>'RGS_Ground_Run'!W732</x:f>
        <x:v>1</x:v>
      </x:c>
      <x:c r="W608" s="120" t="n">
        <x:f>'Edge_Run'!U732</x:f>
        <x:v>1</x:v>
      </x:c>
      <x:c r="X608" s="120" t="n">
        <x:f>'RGS_Ground_Run'!X732</x:f>
        <x:v>1</x:v>
      </x:c>
      <x:c r="Y608" s="120" t="n">
        <x:f>'Edge_Run'!V732</x:f>
        <x:v>1</x:v>
      </x:c>
      <x:c r="Z608" s="120" t="n">
        <x:f>Y608-X608</x:f>
        <x:v>0</x:v>
      </x:c>
      <x:c r="AA608" s="120" t="n">
        <x:f>1-V608</x:f>
        <x:v>0</x:v>
      </x:c>
      <x:c r="AB608" s="120" t="n">
        <x:f>1-W608</x:f>
        <x:v>0</x:v>
      </x:c>
      <x:c r="AC608" s="120" t="n">
        <x:f>'RGS_Ground_Run'!O732</x:f>
        <x:v>0.7796294423622159</x:v>
      </x:c>
      <x:c r="AD608" s="120" t="n">
        <x:f>'Edge_Run'!D732</x:f>
        <x:v>2.3388883270866474</x:v>
      </x:c>
      <x:c r="AE608" s="120" t="n">
        <x:f>'RGS_Ground_Run'!D732</x:f>
        <x:v>300</x:v>
      </x:c>
      <x:c r="AF608" s="120" t="n">
        <x:f>'Edge_Run'!H732</x:f>
        <x:v>75</x:v>
      </x:c>
    </x:row>
    <x:row r="609">
      <x:c r="A609" s="120" t="n">
        <x:v>7</x:v>
      </x:c>
      <x:c r="B609" s="120" t="n">
        <x:v>8</x:v>
      </x:c>
      <x:c r="C609" s="120" t="n">
        <x:v>608</x:v>
      </x:c>
      <x:c r="D609" s="120" t="n">
        <x:v>1333</x:v>
      </x:c>
      <x:c r="E609" s="120" t="n">
        <x:v>1332</x:v>
      </x:c>
      <x:c r="F609" s="120" t="n">
        <x:v>0</x:v>
      </x:c>
      <x:c r="G609" s="120" t="str">
        <x:v>Normal</x:v>
      </x:c>
      <x:c r="H609" s="120" t="str">
        <x:v>Routine</x:v>
      </x:c>
      <x:c r="I609" s="120" t="n">
        <x:v>1</x:v>
      </x:c>
      <x:c r="J609" s="120" t="str">
        <x:v>CADC0873</x:v>
      </x:c>
      <x:c r="K609" s="120" t="n">
        <x:v>5</x:v>
      </x:c>
      <x:c r="L609" s="120" t="n">
        <x:v>185</x:v>
      </x:c>
      <x:c r="M609" s="120" t="n">
        <x:v>38</x:v>
      </x:c>
      <x:c r="N609" s="127" t="n">
        <x:v>0.5428571428571428</x:v>
      </x:c>
      <x:c r="O609" s="129" t="n">
        <x:f>'RGS_Ground_Run'!Q733</x:f>
        <x:v>25.66209302286302</x:v>
      </x:c>
      <x:c r="P609" s="129" t="n">
        <x:f>'Edge_Run'!O733</x:f>
        <x:v>10.946279068588979</x:v>
      </x:c>
      <x:c r="Q609" s="129" t="n">
        <x:f>O609-P609</x:f>
        <x:v>14.71581395427404</x:v>
      </x:c>
      <x:c r="R609" s="129" t="n">
        <x:f>'RGS_Ground_Run'!U733</x:f>
        <x:v>0</x:v>
      </x:c>
      <x:c r="S609" s="129" t="n">
        <x:f>'Edge_Run'!S733</x:f>
        <x:v>0</x:v>
      </x:c>
      <x:c r="T609" s="129" t="n">
        <x:f>'RGS_Ground_Run'!S733</x:f>
        <x:v>0</x:v>
      </x:c>
      <x:c r="U609" s="129" t="n">
        <x:f>'Edge_Run'!R733</x:f>
        <x:v>0</x:v>
      </x:c>
      <x:c r="V609" s="120" t="n">
        <x:f>'RGS_Ground_Run'!W733</x:f>
        <x:v>1</x:v>
      </x:c>
      <x:c r="W609" s="120" t="n">
        <x:f>'Edge_Run'!U733</x:f>
        <x:v>1</x:v>
      </x:c>
      <x:c r="X609" s="120" t="n">
        <x:f>'RGS_Ground_Run'!X733</x:f>
        <x:v>1</x:v>
      </x:c>
      <x:c r="Y609" s="120" t="n">
        <x:f>'Edge_Run'!V733</x:f>
        <x:v>1</x:v>
      </x:c>
      <x:c r="Z609" s="120" t="n">
        <x:f>Y609-X609</x:f>
        <x:v>0</x:v>
      </x:c>
      <x:c r="AA609" s="120" t="n">
        <x:f>1-V609</x:f>
        <x:v>0</x:v>
      </x:c>
      <x:c r="AB609" s="120" t="n">
        <x:f>1-W609</x:f>
        <x:v>0</x:v>
      </x:c>
      <x:c r="AC609" s="120" t="n">
        <x:f>'RGS_Ground_Run'!O733</x:f>
        <x:v>1.6420930228630035</x:v>
      </x:c>
      <x:c r="AD609" s="120" t="n">
        <x:f>'Edge_Run'!D733</x:f>
        <x:v>4.926279068589011</x:v>
      </x:c>
      <x:c r="AE609" s="120" t="n">
        <x:f>'RGS_Ground_Run'!D733</x:f>
        <x:v>300</x:v>
      </x:c>
      <x:c r="AF609" s="120" t="n">
        <x:f>'Edge_Run'!H733</x:f>
        <x:v>75</x:v>
      </x:c>
    </x:row>
    <x:row r="610">
      <x:c r="A610" s="120" t="n">
        <x:v>7</x:v>
      </x:c>
      <x:c r="B610" s="120" t="n">
        <x:v>9</x:v>
      </x:c>
      <x:c r="C610" s="120" t="n">
        <x:v>609</x:v>
      </x:c>
      <x:c r="D610" s="120" t="n">
        <x:v>1483</x:v>
      </x:c>
      <x:c r="E610" s="120" t="n">
        <x:v>1482</x:v>
      </x:c>
      <x:c r="F610" s="120" t="n">
        <x:v>0</x:v>
      </x:c>
      <x:c r="G610" s="120" t="str">
        <x:v>Normal</x:v>
      </x:c>
      <x:c r="H610" s="120" t="str">
        <x:v>Routine</x:v>
      </x:c>
      <x:c r="I610" s="120" t="n">
        <x:v>0</x:v>
      </x:c>
      <x:c r="J610" s="120" t="str">
        <x:v>CADC0873</x:v>
      </x:c>
      <x:c r="K610" s="120" t="n">
        <x:v>5</x:v>
      </x:c>
      <x:c r="L610" s="120" t="n">
        <x:v>80</x:v>
      </x:c>
      <x:c r="M610" s="120" t="n">
        <x:v>17</x:v>
      </x:c>
      <x:c r="N610" s="127" t="n">
        <x:v>0.24285714285714285</x:v>
      </x:c>
      <x:c r="O610" s="129" t="n">
        <x:f>'RGS_Ground_Run'!Q734</x:f>
        <x:v>55.38739593533455</x:v>
      </x:c>
      <x:c r="P610" s="129" t="n">
        <x:f>'Edge_Run'!O734</x:f>
        <x:v>34.31931032500256</x:v>
      </x:c>
      <x:c r="Q610" s="129" t="n">
        <x:f>O610-P610</x:f>
        <x:v>21.06808561033199</x:v>
      </x:c>
      <x:c r="R610" s="129" t="n">
        <x:f>'RGS_Ground_Run'!U734</x:f>
        <x:v>23.35457827479513</x:v>
      </x:c>
      <x:c r="S610" s="129" t="n">
        <x:f>'Edge_Run'!S734</x:f>
        <x:v>4.260857343384146</x:v>
      </x:c>
      <x:c r="T610" s="129" t="n">
        <x:f>'RGS_Ground_Run'!S734</x:f>
        <x:v>0</x:v>
      </x:c>
      <x:c r="U610" s="129" t="n">
        <x:f>'Edge_Run'!R734</x:f>
        <x:v>0</x:v>
      </x:c>
      <x:c r="V610" s="120" t="n">
        <x:f>'RGS_Ground_Run'!W734</x:f>
        <x:v>1</x:v>
      </x:c>
      <x:c r="W610" s="120" t="n">
        <x:f>'Edge_Run'!U734</x:f>
        <x:v>1</x:v>
      </x:c>
      <x:c r="X610" s="120" t="n">
        <x:f>'RGS_Ground_Run'!X734</x:f>
        <x:v>1</x:v>
      </x:c>
      <x:c r="Y610" s="120" t="n">
        <x:f>'Edge_Run'!V734</x:f>
        <x:v>1</x:v>
      </x:c>
      <x:c r="Z610" s="120" t="n">
        <x:f>Y610-X610</x:f>
        <x:v>0</x:v>
      </x:c>
      <x:c r="AA610" s="120" t="n">
        <x:f>1-V610</x:f>
        <x:v>0</x:v>
      </x:c>
      <x:c r="AB610" s="120" t="n">
        <x:f>1-W610</x:f>
        <x:v>0</x:v>
      </x:c>
      <x:c r="AC610" s="120" t="n">
        <x:f>'RGS_Ground_Run'!O734</x:f>
        <x:v>8.012817660539467</x:v>
      </x:c>
      <x:c r="AD610" s="120" t="n">
        <x:f>'Edge_Run'!D734</x:f>
        <x:v>24.0384529816184</x:v>
      </x:c>
      <x:c r="AE610" s="120" t="n">
        <x:f>'RGS_Ground_Run'!D734</x:f>
        <x:v>300</x:v>
      </x:c>
      <x:c r="AF610" s="120" t="n">
        <x:f>'Edge_Run'!H734</x:f>
        <x:v>75</x:v>
      </x:c>
    </x:row>
    <x:row r="611">
      <x:c r="A611" s="120" t="n">
        <x:v>7</x:v>
      </x:c>
      <x:c r="B611" s="120" t="n">
        <x:v>10</x:v>
      </x:c>
      <x:c r="C611" s="120" t="n">
        <x:v>610</x:v>
      </x:c>
      <x:c r="D611" s="120" t="n">
        <x:v>401</x:v>
      </x:c>
      <x:c r="E611" s="120" t="n">
        <x:v>400</x:v>
      </x:c>
      <x:c r="F611" s="120" t="n">
        <x:v>0</x:v>
      </x:c>
      <x:c r="G611" s="120" t="str">
        <x:v>Normal</x:v>
      </x:c>
      <x:c r="H611" s="120" t="str">
        <x:v>Routine</x:v>
      </x:c>
      <x:c r="I611" s="120" t="n">
        <x:v>1</x:v>
      </x:c>
      <x:c r="J611" s="120" t="str">
        <x:v>CADC0884</x:v>
      </x:c>
      <x:c r="K611" s="120" t="n">
        <x:v>5</x:v>
      </x:c>
      <x:c r="L611" s="120" t="n">
        <x:v>400</x:v>
      </x:c>
      <x:c r="M611" s="120" t="n">
        <x:v>81</x:v>
      </x:c>
      <x:c r="N611" s="127" t="n">
        <x:v>1.1571428571428573</x:v>
      </x:c>
      <x:c r="O611" s="129" t="n">
        <x:f>'RGS_Ground_Run'!Q735</x:f>
        <x:v>189.78501332160795</x:v>
      </x:c>
      <x:c r="P611" s="129" t="n">
        <x:f>'Edge_Run'!O735</x:f>
        <x:v>21.30916103982497</x:v>
      </x:c>
      <x:c r="Q611" s="129" t="n">
        <x:f>O611-P611</x:f>
        <x:v>168.47585228178298</x:v>
      </x:c>
      <x:c r="R611" s="129" t="n">
        <x:f>'RGS_Ground_Run'!U735</x:f>
        <x:v>160.98987364475374</x:v>
      </x:c>
      <x:c r="S611" s="129" t="n">
        <x:f>'Edge_Run'!S735</x:f>
        <x:v>0.9637420092623188</x:v>
      </x:c>
      <x:c r="T611" s="129" t="n">
        <x:f>'RGS_Ground_Run'!S735</x:f>
        <x:v>140.9508636856989</x:v>
      </x:c>
      <x:c r="U611" s="129" t="n">
        <x:f>'Edge_Run'!R735</x:f>
        <x:v>0</x:v>
      </x:c>
      <x:c r="V611" s="120" t="n">
        <x:f>'RGS_Ground_Run'!W735</x:f>
        <x:v>1</x:v>
      </x:c>
      <x:c r="W611" s="120" t="n">
        <x:f>'Edge_Run'!U735</x:f>
        <x:v>1</x:v>
      </x:c>
      <x:c r="X611" s="120" t="n">
        <x:f>'RGS_Ground_Run'!X735</x:f>
        <x:v>0</x:v>
      </x:c>
      <x:c r="Y611" s="120" t="n">
        <x:f>'Edge_Run'!V735</x:f>
        <x:v>1</x:v>
      </x:c>
      <x:c r="Z611" s="120" t="n">
        <x:f>Y611-X611</x:f>
        <x:v>1</x:v>
      </x:c>
      <x:c r="AA611" s="120" t="n">
        <x:f>1-V611</x:f>
        <x:v>0</x:v>
      </x:c>
      <x:c r="AB611" s="120" t="n">
        <x:f>1-W611</x:f>
        <x:v>0</x:v>
      </x:c>
      <x:c r="AC611" s="120" t="n">
        <x:f>'RGS_Ground_Run'!O735</x:f>
        <x:v>4.775139676854241</x:v>
      </x:c>
      <x:c r="AD611" s="120" t="n">
        <x:f>'Edge_Run'!D735</x:f>
        <x:v>14.325419030562724</x:v>
      </x:c>
      <x:c r="AE611" s="120" t="n">
        <x:f>'RGS_Ground_Run'!D735</x:f>
        <x:v>300</x:v>
      </x:c>
      <x:c r="AF611" s="120" t="n">
        <x:f>'Edge_Run'!H735</x:f>
        <x:v>75</x:v>
      </x:c>
    </x:row>
    <x:row r="612">
      <x:c r="A612" s="120" t="n">
        <x:v>7</x:v>
      </x:c>
      <x:c r="B612" s="120" t="n">
        <x:v>11</x:v>
      </x:c>
      <x:c r="C612" s="120" t="n">
        <x:v>611</x:v>
      </x:c>
      <x:c r="D612" s="120" t="n">
        <x:v>1165</x:v>
      </x:c>
      <x:c r="E612" s="120" t="n">
        <x:v>1164</x:v>
      </x:c>
      <x:c r="F612" s="120" t="n">
        <x:v>0</x:v>
      </x:c>
      <x:c r="G612" s="120" t="str">
        <x:v>Normal</x:v>
      </x:c>
      <x:c r="H612" s="120" t="str">
        <x:v>Routine</x:v>
      </x:c>
      <x:c r="I612" s="120" t="n">
        <x:v>1</x:v>
      </x:c>
      <x:c r="J612" s="120" t="str">
        <x:v>CADC0894</x:v>
      </x:c>
      <x:c r="K612" s="120" t="n">
        <x:v>5</x:v>
      </x:c>
      <x:c r="L612" s="120" t="n">
        <x:v>200</x:v>
      </x:c>
      <x:c r="M612" s="120" t="n">
        <x:v>41</x:v>
      </x:c>
      <x:c r="N612" s="127" t="n">
        <x:v>0.5857142857142857</x:v>
      </x:c>
      <x:c r="O612" s="129" t="n">
        <x:f>'RGS_Ground_Run'!Q736</x:f>
        <x:v>200.36933790925707</x:v>
      </x:c>
      <x:c r="P612" s="129" t="n">
        <x:f>'Edge_Run'!O736</x:f>
        <x:v>17.41467662083471</x:v>
      </x:c>
      <x:c r="Q612" s="129" t="n">
        <x:f>O612-P612</x:f>
        <x:v>182.95466128842236</x:v>
      </x:c>
      <x:c r="R612" s="129" t="n">
        <x:f>'RGS_Ground_Run'!U736</x:f>
        <x:v>175.09538922576348</x:v>
      </x:c>
      <x:c r="S612" s="129" t="n">
        <x:f>'Edge_Run'!S736</x:f>
        <x:v>7.632830570354031</x:v>
      </x:c>
      <x:c r="T612" s="129" t="n">
        <x:f>'RGS_Ground_Run'!S736</x:f>
        <x:v>0</x:v>
      </x:c>
      <x:c r="U612" s="129" t="n">
        <x:f>'Edge_Run'!R736</x:f>
        <x:v>0</x:v>
      </x:c>
      <x:c r="V612" s="120" t="n">
        <x:f>'RGS_Ground_Run'!W736</x:f>
        <x:v>1</x:v>
      </x:c>
      <x:c r="W612" s="120" t="n">
        <x:f>'Edge_Run'!U736</x:f>
        <x:v>1</x:v>
      </x:c>
      <x:c r="X612" s="120" t="n">
        <x:f>'RGS_Ground_Run'!X736</x:f>
        <x:v>0</x:v>
      </x:c>
      <x:c r="Y612" s="120" t="n">
        <x:f>'Edge_Run'!V736</x:f>
        <x:v>1</x:v>
      </x:c>
      <x:c r="Z612" s="120" t="n">
        <x:f>Y612-X612</x:f>
        <x:v>1</x:v>
      </x:c>
      <x:c r="AA612" s="120" t="n">
        <x:f>1-V612</x:f>
        <x:v>0</x:v>
      </x:c>
      <x:c r="AB612" s="120" t="n">
        <x:f>1-W612</x:f>
        <x:v>0</x:v>
      </x:c>
      <x:c r="AC612" s="120" t="n">
        <x:f>'RGS_Ground_Run'!O736</x:f>
        <x:v>1.2539486834935727</x:v>
      </x:c>
      <x:c r="AD612" s="120" t="n">
        <x:f>'Edge_Run'!D736</x:f>
        <x:v>3.761846050480718</x:v>
      </x:c>
      <x:c r="AE612" s="120" t="n">
        <x:f>'RGS_Ground_Run'!D736</x:f>
        <x:v>300</x:v>
      </x:c>
      <x:c r="AF612" s="120" t="n">
        <x:f>'Edge_Run'!H736</x:f>
        <x:v>75</x:v>
      </x:c>
    </x:row>
    <x:row r="613">
      <x:c r="A613" s="120" t="n">
        <x:v>7</x:v>
      </x:c>
      <x:c r="B613" s="120" t="n">
        <x:v>12</x:v>
      </x:c>
      <x:c r="C613" s="120" t="n">
        <x:v>612</x:v>
      </x:c>
      <x:c r="D613" s="120" t="n">
        <x:v>1526</x:v>
      </x:c>
      <x:c r="E613" s="120" t="n">
        <x:v>1525</x:v>
      </x:c>
      <x:c r="F613" s="120" t="n">
        <x:v>0</x:v>
      </x:c>
      <x:c r="G613" s="120" t="str">
        <x:v>Normal</x:v>
      </x:c>
      <x:c r="H613" s="120" t="str">
        <x:v>Routine</x:v>
      </x:c>
      <x:c r="I613" s="120" t="n">
        <x:v>0</x:v>
      </x:c>
      <x:c r="J613" s="120" t="str">
        <x:v>CADC0888</x:v>
      </x:c>
      <x:c r="K613" s="120" t="n">
        <x:v>5</x:v>
      </x:c>
      <x:c r="L613" s="120" t="n">
        <x:v>265</x:v>
      </x:c>
      <x:c r="M613" s="120" t="n">
        <x:v>54</x:v>
      </x:c>
      <x:c r="N613" s="127" t="n">
        <x:v>0.7714285714285715</x:v>
      </x:c>
      <x:c r="O613" s="129" t="n">
        <x:f>'RGS_Ground_Run'!Q737</x:f>
        <x:v>98.66420081825243</x:v>
      </x:c>
      <x:c r="P613" s="129" t="n">
        <x:f>'Edge_Run'!O737</x:f>
        <x:v>30.378532895445687</x:v>
      </x:c>
      <x:c r="Q613" s="129" t="n">
        <x:f>O613-P613</x:f>
        <x:v>68.28566792280674</x:v>
      </x:c>
      <x:c r="R613" s="129" t="n">
        <x:f>'RGS_Ground_Run'!U737</x:f>
        <x:v>66.52468985310384</x:v>
      </x:c>
      <x:c r="S613" s="129" t="n">
        <x:f>'Edge_Run'!S737</x:f>
        <x:v>0</x:v>
      </x:c>
      <x:c r="T613" s="129" t="n">
        <x:f>'RGS_Ground_Run'!S737</x:f>
        <x:v>0</x:v>
      </x:c>
      <x:c r="U613" s="129" t="n">
        <x:f>'Edge_Run'!R737</x:f>
        <x:v>0</x:v>
      </x:c>
      <x:c r="V613" s="120" t="n">
        <x:f>'RGS_Ground_Run'!W737</x:f>
        <x:v>1</x:v>
      </x:c>
      <x:c r="W613" s="120" t="n">
        <x:f>'Edge_Run'!U737</x:f>
        <x:v>1</x:v>
      </x:c>
      <x:c r="X613" s="120" t="n">
        <x:f>'RGS_Ground_Run'!X737</x:f>
        <x:v>1</x:v>
      </x:c>
      <x:c r="Y613" s="120" t="n">
        <x:f>'Edge_Run'!V737</x:f>
        <x:v>1</x:v>
      </x:c>
      <x:c r="Z613" s="120" t="n">
        <x:f>Y613-X613</x:f>
        <x:v>0</x:v>
      </x:c>
      <x:c r="AA613" s="120" t="n">
        <x:f>1-V613</x:f>
        <x:v>0</x:v>
      </x:c>
      <x:c r="AB613" s="120" t="n">
        <x:f>1-W613</x:f>
        <x:v>0</x:v>
      </x:c>
      <x:c r="AC613" s="120" t="n">
        <x:f>'RGS_Ground_Run'!O737</x:f>
        <x:v>8.119510965148576</x:v>
      </x:c>
      <x:c r="AD613" s="120" t="n">
        <x:f>'Edge_Run'!D737</x:f>
        <x:v>24.358532895445727</x:v>
      </x:c>
      <x:c r="AE613" s="120" t="n">
        <x:f>'RGS_Ground_Run'!D737</x:f>
        <x:v>300</x:v>
      </x:c>
      <x:c r="AF613" s="120" t="n">
        <x:f>'Edge_Run'!H737</x:f>
        <x:v>75</x:v>
      </x:c>
    </x:row>
    <x:row r="614">
      <x:c r="A614" s="120" t="n">
        <x:v>7</x:v>
      </x:c>
      <x:c r="B614" s="120" t="n">
        <x:v>13</x:v>
      </x:c>
      <x:c r="C614" s="120" t="n">
        <x:v>613</x:v>
      </x:c>
      <x:c r="D614" s="120" t="n">
        <x:v>1177</x:v>
      </x:c>
      <x:c r="E614" s="120" t="n">
        <x:v>1176</x:v>
      </x:c>
      <x:c r="F614" s="120" t="n">
        <x:v>0</x:v>
      </x:c>
      <x:c r="G614" s="120" t="str">
        <x:v>Normal</x:v>
      </x:c>
      <x:c r="H614" s="120" t="str">
        <x:v>Routine</x:v>
      </x:c>
      <x:c r="I614" s="120" t="n">
        <x:v>0</x:v>
      </x:c>
      <x:c r="J614" s="120" t="str">
        <x:v>CADC0873</x:v>
      </x:c>
      <x:c r="K614" s="120" t="n">
        <x:v>5</x:v>
      </x:c>
      <x:c r="L614" s="120" t="n">
        <x:v>515</x:v>
      </x:c>
      <x:c r="M614" s="120" t="n">
        <x:v>104</x:v>
      </x:c>
      <x:c r="N614" s="127" t="n">
        <x:v>1.4857142857142858</x:v>
      </x:c>
      <x:c r="O614" s="129" t="n">
        <x:f>'RGS_Ground_Run'!Q738</x:f>
        <x:v>25.89369019849778</x:v>
      </x:c>
      <x:c r="P614" s="129" t="n">
        <x:f>'Edge_Run'!O738</x:f>
        <x:v>11.641070595493488</x:v>
      </x:c>
      <x:c r="Q614" s="129" t="n">
        <x:f>O614-P614</x:f>
        <x:v>14.252619603004291</x:v>
      </x:c>
      <x:c r="R614" s="129" t="n">
        <x:f>'RGS_Ground_Run'!U738</x:f>
        <x:v>0</x:v>
      </x:c>
      <x:c r="S614" s="129" t="n">
        <x:f>'Edge_Run'!S738</x:f>
        <x:v>0</x:v>
      </x:c>
      <x:c r="T614" s="129" t="n">
        <x:f>'RGS_Ground_Run'!S738</x:f>
        <x:v>0</x:v>
      </x:c>
      <x:c r="U614" s="129" t="n">
        <x:f>'Edge_Run'!R738</x:f>
        <x:v>0</x:v>
      </x:c>
      <x:c r="V614" s="120" t="n">
        <x:f>'RGS_Ground_Run'!W738</x:f>
        <x:v>1</x:v>
      </x:c>
      <x:c r="W614" s="120" t="n">
        <x:f>'Edge_Run'!U738</x:f>
        <x:v>1</x:v>
      </x:c>
      <x:c r="X614" s="120" t="n">
        <x:f>'RGS_Ground_Run'!X738</x:f>
        <x:v>1</x:v>
      </x:c>
      <x:c r="Y614" s="120" t="n">
        <x:f>'Edge_Run'!V738</x:f>
        <x:v>1</x:v>
      </x:c>
      <x:c r="Z614" s="120" t="n">
        <x:f>Y614-X614</x:f>
        <x:v>0</x:v>
      </x:c>
      <x:c r="AA614" s="120" t="n">
        <x:f>1-V614</x:f>
        <x:v>0</x:v>
      </x:c>
      <x:c r="AB614" s="120" t="n">
        <x:f>1-W614</x:f>
        <x:v>0</x:v>
      </x:c>
      <x:c r="AC614" s="120" t="n">
        <x:f>'RGS_Ground_Run'!O738</x:f>
        <x:v>1.8736901984978298</x:v>
      </x:c>
      <x:c r="AD614" s="120" t="n">
        <x:f>'Edge_Run'!D738</x:f>
        <x:v>5.62107059549349</x:v>
      </x:c>
      <x:c r="AE614" s="120" t="n">
        <x:f>'RGS_Ground_Run'!D738</x:f>
        <x:v>300</x:v>
      </x:c>
      <x:c r="AF614" s="120" t="n">
        <x:f>'Edge_Run'!H738</x:f>
        <x:v>75</x:v>
      </x:c>
    </x:row>
    <x:row r="615">
      <x:c r="A615" s="120" t="n">
        <x:v>7</x:v>
      </x:c>
      <x:c r="B615" s="120" t="n">
        <x:v>14</x:v>
      </x:c>
      <x:c r="C615" s="120" t="n">
        <x:v>614</x:v>
      </x:c>
      <x:c r="D615" s="120" t="n">
        <x:v>1715</x:v>
      </x:c>
      <x:c r="E615" s="120" t="n">
        <x:v>1714</x:v>
      </x:c>
      <x:c r="F615" s="120" t="n">
        <x:v>1</x:v>
      </x:c>
      <x:c r="G615" s="120" t="str">
        <x:v>Anomalous</x:v>
      </x:c>
      <x:c r="H615" s="120" t="str">
        <x:v>Priority</x:v>
      </x:c>
      <x:c r="I615" s="120" t="n">
        <x:v>1</x:v>
      </x:c>
      <x:c r="J615" s="120" t="str">
        <x:v>CADC0890</x:v>
      </x:c>
      <x:c r="K615" s="120" t="n">
        <x:v>5</x:v>
      </x:c>
      <x:c r="L615" s="120" t="n">
        <x:v>180</x:v>
      </x:c>
      <x:c r="M615" s="120" t="n">
        <x:v>37</x:v>
      </x:c>
      <x:c r="N615" s="127" t="n">
        <x:v>0.5285714285714286</x:v>
      </x:c>
      <x:c r="O615" s="129" t="n">
        <x:f>'RGS_Ground_Run'!Q739</x:f>
        <x:v>34.476417226710055</x:v>
      </x:c>
      <x:c r="P615" s="129" t="n">
        <x:f>'Edge_Run'!O739</x:f>
        <x:v>6.063402542758013</x:v>
      </x:c>
      <x:c r="Q615" s="129" t="n">
        <x:f>O615-P615</x:f>
        <x:v>28.413014683952042</x:v>
      </x:c>
      <x:c r="R615" s="129" t="n">
        <x:f>'RGS_Ground_Run'!U739</x:f>
        <x:v>10.441949712457358</x:v>
      </x:c>
      <x:c r="S615" s="129" t="n">
        <x:f>'Edge_Run'!S739</x:f>
        <x:v>0</x:v>
      </x:c>
      <x:c r="T615" s="129" t="n">
        <x:f>'RGS_Ground_Run'!S739</x:f>
        <x:v>0</x:v>
      </x:c>
      <x:c r="U615" s="129" t="n">
        <x:f>'Edge_Run'!R739</x:f>
        <x:v>0</x:v>
      </x:c>
      <x:c r="V615" s="120" t="n">
        <x:f>'RGS_Ground_Run'!W739</x:f>
        <x:v>1</x:v>
      </x:c>
      <x:c r="W615" s="120" t="n">
        <x:f>'Edge_Run'!U739</x:f>
        <x:v>1</x:v>
      </x:c>
      <x:c r="X615" s="120" t="n">
        <x:f>'RGS_Ground_Run'!X739</x:f>
        <x:v>1</x:v>
      </x:c>
      <x:c r="Y615" s="120" t="n">
        <x:f>'Edge_Run'!V739</x:f>
        <x:v>1</x:v>
      </x:c>
      <x:c r="Z615" s="120" t="n">
        <x:f>Y615-X615</x:f>
        <x:v>0</x:v>
      </x:c>
      <x:c r="AA615" s="120" t="n">
        <x:f>1-V615</x:f>
        <x:v>0</x:v>
      </x:c>
      <x:c r="AB615" s="120" t="n">
        <x:f>1-W615</x:f>
        <x:v>0</x:v>
      </x:c>
      <x:c r="AC615" s="120" t="n">
        <x:f>'RGS_Ground_Run'!O739</x:f>
        <x:v>0.01446751425268241</x:v>
      </x:c>
      <x:c r="AD615" s="120" t="n">
        <x:f>'Edge_Run'!D739</x:f>
        <x:v>0.04340254275804723</x:v>
      </x:c>
      <x:c r="AE615" s="120" t="n">
        <x:f>'RGS_Ground_Run'!D739</x:f>
        <x:v>300</x:v>
      </x:c>
      <x:c r="AF615" s="120" t="n">
        <x:f>'Edge_Run'!H739</x:f>
        <x:v>75</x:v>
      </x:c>
    </x:row>
    <x:row r="616">
      <x:c r="A616" s="120" t="n">
        <x:v>7</x:v>
      </x:c>
      <x:c r="B616" s="120" t="n">
        <x:v>15</x:v>
      </x:c>
      <x:c r="C616" s="120" t="n">
        <x:v>615</x:v>
      </x:c>
      <x:c r="D616" s="120" t="n">
        <x:v>1764</x:v>
      </x:c>
      <x:c r="E616" s="120" t="n">
        <x:v>1763</x:v>
      </x:c>
      <x:c r="F616" s="120" t="n">
        <x:v>0</x:v>
      </x:c>
      <x:c r="G616" s="120" t="str">
        <x:v>Normal</x:v>
      </x:c>
      <x:c r="H616" s="120" t="str">
        <x:v>Routine</x:v>
      </x:c>
      <x:c r="I616" s="120" t="n">
        <x:v>0</x:v>
      </x:c>
      <x:c r="J616" s="120" t="str">
        <x:v>CADC0894</x:v>
      </x:c>
      <x:c r="K616" s="120" t="n">
        <x:v>1</x:v>
      </x:c>
      <x:c r="L616" s="120" t="n">
        <x:v>381</x:v>
      </x:c>
      <x:c r="M616" s="120" t="n">
        <x:v>382</x:v>
      </x:c>
      <x:c r="N616" s="127" t="n">
        <x:v>5.457142857142857</x:v>
      </x:c>
      <x:c r="O616" s="129" t="n">
        <x:f>'RGS_Ground_Run'!Q740</x:f>
        <x:v>28.566221657813685</x:v>
      </x:c>
      <x:c r="P616" s="129" t="n">
        <x:f>'Edge_Run'!O740</x:f>
        <x:v>19.65866497344109</x:v>
      </x:c>
      <x:c r="Q616" s="129" t="n">
        <x:f>O616-P616</x:f>
        <x:v>8.907556684372594</x:v>
      </x:c>
      <x:c r="R616" s="129" t="n">
        <x:f>'RGS_Ground_Run'!U740</x:f>
        <x:v>0</x:v>
      </x:c>
      <x:c r="S616" s="129" t="n">
        <x:f>'Edge_Run'!S740</x:f>
        <x:v>0</x:v>
      </x:c>
      <x:c r="T616" s="129" t="n">
        <x:f>'RGS_Ground_Run'!S740</x:f>
        <x:v>0</x:v>
      </x:c>
      <x:c r="U616" s="129" t="n">
        <x:f>'Edge_Run'!R740</x:f>
        <x:v>0</x:v>
      </x:c>
      <x:c r="V616" s="120" t="n">
        <x:f>'RGS_Ground_Run'!W740</x:f>
        <x:v>1</x:v>
      </x:c>
      <x:c r="W616" s="120" t="n">
        <x:f>'Edge_Run'!U740</x:f>
        <x:v>1</x:v>
      </x:c>
      <x:c r="X616" s="120" t="n">
        <x:f>'RGS_Ground_Run'!X740</x:f>
        <x:v>1</x:v>
      </x:c>
      <x:c r="Y616" s="120" t="n">
        <x:f>'Edge_Run'!V740</x:f>
        <x:v>1</x:v>
      </x:c>
      <x:c r="Z616" s="120" t="n">
        <x:f>Y616-X616</x:f>
        <x:v>0</x:v>
      </x:c>
      <x:c r="AA616" s="120" t="n">
        <x:f>1-V616</x:f>
        <x:v>0</x:v>
      </x:c>
      <x:c r="AB616" s="120" t="n">
        <x:f>1-W616</x:f>
        <x:v>0</x:v>
      </x:c>
      <x:c r="AC616" s="120" t="n">
        <x:f>'RGS_Ground_Run'!O740</x:f>
        <x:v>4.54622165781367</x:v>
      </x:c>
      <x:c r="AD616" s="120" t="n">
        <x:f>'Edge_Run'!D740</x:f>
        <x:v>13.63866497344101</x:v>
      </x:c>
      <x:c r="AE616" s="120" t="n">
        <x:f>'RGS_Ground_Run'!D740</x:f>
        <x:v>300</x:v>
      </x:c>
      <x:c r="AF616" s="120" t="n">
        <x:f>'Edge_Run'!H740</x:f>
        <x:v>75</x:v>
      </x:c>
    </x:row>
    <x:row r="617">
      <x:c r="A617" s="120" t="n">
        <x:v>7</x:v>
      </x:c>
      <x:c r="B617" s="120" t="n">
        <x:v>16</x:v>
      </x:c>
      <x:c r="C617" s="120" t="n">
        <x:v>616</x:v>
      </x:c>
      <x:c r="D617" s="120" t="n">
        <x:v>1752</x:v>
      </x:c>
      <x:c r="E617" s="120" t="n">
        <x:v>1751</x:v>
      </x:c>
      <x:c r="F617" s="120" t="n">
        <x:v>1</x:v>
      </x:c>
      <x:c r="G617" s="120" t="str">
        <x:v>Anomalous</x:v>
      </x:c>
      <x:c r="H617" s="120" t="str">
        <x:v>Priority</x:v>
      </x:c>
      <x:c r="I617" s="120" t="n">
        <x:v>0</x:v>
      </x:c>
      <x:c r="J617" s="120" t="str">
        <x:v>CADC0894</x:v>
      </x:c>
      <x:c r="K617" s="120" t="n">
        <x:v>1</x:v>
      </x:c>
      <x:c r="L617" s="120" t="n">
        <x:v>341</x:v>
      </x:c>
      <x:c r="M617" s="120" t="n">
        <x:v>342</x:v>
      </x:c>
      <x:c r="N617" s="127" t="n">
        <x:v>4.885714285714286</x:v>
      </x:c>
      <x:c r="O617" s="129" t="n">
        <x:f>'RGS_Ground_Run'!Q741</x:f>
        <x:v>25.194502773945032</x:v>
      </x:c>
      <x:c r="P617" s="129" t="n">
        <x:f>'Edge_Run'!O741</x:f>
        <x:v>9.543508321835361</x:v>
      </x:c>
      <x:c r="Q617" s="129" t="n">
        <x:f>O617-P617</x:f>
        <x:v>15.650994452109671</x:v>
      </x:c>
      <x:c r="R617" s="129" t="n">
        <x:f>'RGS_Ground_Run'!U741</x:f>
        <x:v>0</x:v>
      </x:c>
      <x:c r="S617" s="129" t="n">
        <x:f>'Edge_Run'!S741</x:f>
        <x:v>0</x:v>
      </x:c>
      <x:c r="T617" s="129" t="n">
        <x:f>'RGS_Ground_Run'!S741</x:f>
        <x:v>0</x:v>
      </x:c>
      <x:c r="U617" s="129" t="n">
        <x:f>'Edge_Run'!R741</x:f>
        <x:v>0</x:v>
      </x:c>
      <x:c r="V617" s="120" t="n">
        <x:f>'RGS_Ground_Run'!W741</x:f>
        <x:v>1</x:v>
      </x:c>
      <x:c r="W617" s="120" t="n">
        <x:f>'Edge_Run'!U741</x:f>
        <x:v>1</x:v>
      </x:c>
      <x:c r="X617" s="120" t="n">
        <x:f>'RGS_Ground_Run'!X741</x:f>
        <x:v>1</x:v>
      </x:c>
      <x:c r="Y617" s="120" t="n">
        <x:f>'Edge_Run'!V741</x:f>
        <x:v>1</x:v>
      </x:c>
      <x:c r="Z617" s="120" t="n">
        <x:f>Y617-X617</x:f>
        <x:v>0</x:v>
      </x:c>
      <x:c r="AA617" s="120" t="n">
        <x:f>1-V617</x:f>
        <x:v>0</x:v>
      </x:c>
      <x:c r="AB617" s="120" t="n">
        <x:f>1-W617</x:f>
        <x:v>0</x:v>
      </x:c>
      <x:c r="AC617" s="120" t="n">
        <x:f>'RGS_Ground_Run'!O741</x:f>
        <x:v>1.1745027739451062</x:v>
      </x:c>
      <x:c r="AD617" s="120" t="n">
        <x:f>'Edge_Run'!D741</x:f>
        <x:v>3.5235083218353185</x:v>
      </x:c>
      <x:c r="AE617" s="120" t="n">
        <x:f>'RGS_Ground_Run'!D741</x:f>
        <x:v>300</x:v>
      </x:c>
      <x:c r="AF617" s="120" t="n">
        <x:f>'Edge_Run'!H741</x:f>
        <x:v>75</x:v>
      </x:c>
    </x:row>
    <x:row r="618">
      <x:c r="A618" s="120" t="n">
        <x:v>7</x:v>
      </x:c>
      <x:c r="B618" s="120" t="n">
        <x:v>17</x:v>
      </x:c>
      <x:c r="C618" s="120" t="n">
        <x:v>617</x:v>
      </x:c>
      <x:c r="D618" s="120" t="n">
        <x:v>1136</x:v>
      </x:c>
      <x:c r="E618" s="120" t="n">
        <x:v>1135</x:v>
      </x:c>
      <x:c r="F618" s="120" t="n">
        <x:v>0</x:v>
      </x:c>
      <x:c r="G618" s="120" t="str">
        <x:v>Normal</x:v>
      </x:c>
      <x:c r="H618" s="120" t="str">
        <x:v>Routine</x:v>
      </x:c>
      <x:c r="I618" s="120" t="n">
        <x:v>1</x:v>
      </x:c>
      <x:c r="J618" s="120" t="str">
        <x:v>CADC0894</x:v>
      </x:c>
      <x:c r="K618" s="120" t="n">
        <x:v>5</x:v>
      </x:c>
      <x:c r="L618" s="120" t="n">
        <x:v>195</x:v>
      </x:c>
      <x:c r="M618" s="120" t="n">
        <x:v>40</x:v>
      </x:c>
      <x:c r="N618" s="127" t="n">
        <x:v>0.5714285714285714</x:v>
      </x:c>
      <x:c r="O618" s="129" t="n">
        <x:f>'RGS_Ground_Run'!Q742</x:f>
        <x:v>26.4013169507532</x:v>
      </x:c>
      <x:c r="P618" s="129" t="n">
        <x:f>'Edge_Run'!O742</x:f>
        <x:v>13.163950852259859</x:v>
      </x:c>
      <x:c r="Q618" s="129" t="n">
        <x:f>O618-P618</x:f>
        <x:v>13.23736609849334</x:v>
      </x:c>
      <x:c r="R618" s="129" t="n">
        <x:f>'RGS_Ground_Run'!U742</x:f>
        <x:v>0</x:v>
      </x:c>
      <x:c r="S618" s="129" t="n">
        <x:f>'Edge_Run'!S742</x:f>
        <x:v>0</x:v>
      </x:c>
      <x:c r="T618" s="129" t="n">
        <x:f>'RGS_Ground_Run'!S742</x:f>
        <x:v>0</x:v>
      </x:c>
      <x:c r="U618" s="129" t="n">
        <x:f>'Edge_Run'!R742</x:f>
        <x:v>0</x:v>
      </x:c>
      <x:c r="V618" s="120" t="n">
        <x:f>'RGS_Ground_Run'!W742</x:f>
        <x:v>1</x:v>
      </x:c>
      <x:c r="W618" s="120" t="n">
        <x:f>'Edge_Run'!U742</x:f>
        <x:v>1</x:v>
      </x:c>
      <x:c r="X618" s="120" t="n">
        <x:f>'RGS_Ground_Run'!X742</x:f>
        <x:v>1</x:v>
      </x:c>
      <x:c r="Y618" s="120" t="n">
        <x:f>'Edge_Run'!V742</x:f>
        <x:v>1</x:v>
      </x:c>
      <x:c r="Z618" s="120" t="n">
        <x:f>Y618-X618</x:f>
        <x:v>0</x:v>
      </x:c>
      <x:c r="AA618" s="120" t="n">
        <x:f>1-V618</x:f>
        <x:v>0</x:v>
      </x:c>
      <x:c r="AB618" s="120" t="n">
        <x:f>1-W618</x:f>
        <x:v>0</x:v>
      </x:c>
      <x:c r="AC618" s="120" t="n">
        <x:f>'RGS_Ground_Run'!O742</x:f>
        <x:v>2.3813169507532685</x:v>
      </x:c>
      <x:c r="AD618" s="120" t="n">
        <x:f>'Edge_Run'!D742</x:f>
        <x:v>7.143950852259806</x:v>
      </x:c>
      <x:c r="AE618" s="120" t="n">
        <x:f>'RGS_Ground_Run'!D742</x:f>
        <x:v>300</x:v>
      </x:c>
      <x:c r="AF618" s="120" t="n">
        <x:f>'Edge_Run'!H742</x:f>
        <x:v>75</x:v>
      </x:c>
    </x:row>
    <x:row r="619">
      <x:c r="A619" s="120" t="n">
        <x:v>7</x:v>
      </x:c>
      <x:c r="B619" s="120" t="n">
        <x:v>18</x:v>
      </x:c>
      <x:c r="C619" s="120" t="n">
        <x:v>618</x:v>
      </x:c>
      <x:c r="D619" s="120" t="n">
        <x:v>14</x:v>
      </x:c>
      <x:c r="E619" s="120" t="n">
        <x:v>13</x:v>
      </x:c>
      <x:c r="F619" s="120" t="n">
        <x:v>1</x:v>
      </x:c>
      <x:c r="G619" s="120" t="str">
        <x:v>Anomalous</x:v>
      </x:c>
      <x:c r="H619" s="120" t="str">
        <x:v>Priority</x:v>
      </x:c>
      <x:c r="I619" s="120" t="n">
        <x:v>0</x:v>
      </x:c>
      <x:c r="J619" s="120" t="str">
        <x:v>CADC0872</x:v>
      </x:c>
      <x:c r="K619" s="120" t="n">
        <x:v>1</x:v>
      </x:c>
      <x:c r="L619" s="120" t="n">
        <x:v>229</x:v>
      </x:c>
      <x:c r="M619" s="120" t="n">
        <x:v>230</x:v>
      </x:c>
      <x:c r="N619" s="127" t="n">
        <x:v>3.2857142857142856</x:v>
      </x:c>
      <x:c r="O619" s="129" t="n">
        <x:f>'RGS_Ground_Run'!Q743</x:f>
        <x:v>54.35112791359916</x:v>
      </x:c>
      <x:c r="P619" s="129" t="n">
        <x:f>'Edge_Run'!O743</x:f>
        <x:v>41.91906177778242</x:v>
      </x:c>
      <x:c r="Q619" s="129" t="n">
        <x:f>O619-P619</x:f>
        <x:v>12.43206613581674</x:v>
      </x:c>
      <x:c r="R619" s="129" t="n">
        <x:f>'RGS_Ground_Run'!U743</x:f>
        <x:v>19.10913640763738</x:v>
      </x:c>
      <x:c r="S619" s="129" t="n">
        <x:f>'Edge_Run'!S743</x:f>
        <x:v>2.2330872598972746</x:v>
      </x:c>
      <x:c r="T619" s="129" t="n">
        <x:f>'RGS_Ground_Run'!S743</x:f>
        <x:v>0</x:v>
      </x:c>
      <x:c r="U619" s="129" t="n">
        <x:f>'Edge_Run'!R743</x:f>
        <x:v>0</x:v>
      </x:c>
      <x:c r="V619" s="120" t="n">
        <x:f>'RGS_Ground_Run'!W743</x:f>
        <x:v>1</x:v>
      </x:c>
      <x:c r="W619" s="120" t="n">
        <x:f>'Edge_Run'!U743</x:f>
        <x:v>1</x:v>
      </x:c>
      <x:c r="X619" s="120" t="n">
        <x:f>'RGS_Ground_Run'!X743</x:f>
        <x:v>1</x:v>
      </x:c>
      <x:c r="Y619" s="120" t="n">
        <x:f>'Edge_Run'!V743</x:f>
        <x:v>1</x:v>
      </x:c>
      <x:c r="Z619" s="120" t="n">
        <x:f>Y619-X619</x:f>
        <x:v>0</x:v>
      </x:c>
      <x:c r="AA619" s="120" t="n">
        <x:f>1-V619</x:f>
        <x:v>0</x:v>
      </x:c>
      <x:c r="AB619" s="120" t="n">
        <x:f>1-W619</x:f>
        <x:v>0</x:v>
      </x:c>
      <x:c r="AC619" s="120" t="n">
        <x:f>'RGS_Ground_Run'!O743</x:f>
        <x:v>11.221991505961713</x:v>
      </x:c>
      <x:c r="AD619" s="120" t="n">
        <x:f>'Edge_Run'!D743</x:f>
        <x:v>33.66597451788514</x:v>
      </x:c>
      <x:c r="AE619" s="120" t="n">
        <x:f>'RGS_Ground_Run'!D743</x:f>
        <x:v>300</x:v>
      </x:c>
      <x:c r="AF619" s="120" t="n">
        <x:f>'Edge_Run'!H743</x:f>
        <x:v>75</x:v>
      </x:c>
    </x:row>
    <x:row r="620">
      <x:c r="A620" s="120" t="n">
        <x:v>7</x:v>
      </x:c>
      <x:c r="B620" s="120" t="n">
        <x:v>19</x:v>
      </x:c>
      <x:c r="C620" s="120" t="n">
        <x:v>619</x:v>
      </x:c>
      <x:c r="D620" s="120" t="n">
        <x:v>1166</x:v>
      </x:c>
      <x:c r="E620" s="120" t="n">
        <x:v>1165</x:v>
      </x:c>
      <x:c r="F620" s="120" t="n">
        <x:v>0</x:v>
      </x:c>
      <x:c r="G620" s="120" t="str">
        <x:v>Normal</x:v>
      </x:c>
      <x:c r="H620" s="120" t="str">
        <x:v>Routine</x:v>
      </x:c>
      <x:c r="I620" s="120" t="n">
        <x:v>1</x:v>
      </x:c>
      <x:c r="J620" s="120" t="str">
        <x:v>CADC0894</x:v>
      </x:c>
      <x:c r="K620" s="120" t="n">
        <x:v>5</x:v>
      </x:c>
      <x:c r="L620" s="120" t="n">
        <x:v>210</x:v>
      </x:c>
      <x:c r="M620" s="120" t="n">
        <x:v>43</x:v>
      </x:c>
      <x:c r="N620" s="127" t="n">
        <x:v>0.6142857142857143</x:v>
      </x:c>
      <x:c r="O620" s="129" t="n">
        <x:f>'RGS_Ground_Run'!Q744</x:f>
        <x:v>91.92595747743803</x:v>
      </x:c>
      <x:c r="P620" s="129" t="n">
        <x:f>'Edge_Run'!O744</x:f>
        <x:v>70.56048170776467</x:v>
      </x:c>
      <x:c r="Q620" s="129" t="n">
        <x:f>O620-P620</x:f>
        <x:v>21.365475769673367</x:v>
      </x:c>
      <x:c r="R620" s="129" t="n">
        <x:f>'RGS_Ground_Run'!U744</x:f>
        <x:v>64.54048170776468</x:v>
      </x:c>
      <x:c r="S620" s="129" t="n">
        <x:f>'Edge_Run'!S744</x:f>
        <x:v>54.44405439874481</x:v>
      </x:c>
      <x:c r="T620" s="129" t="n">
        <x:f>'RGS_Ground_Run'!S744</x:f>
        <x:v>64.54048170776468</x:v>
      </x:c>
      <x:c r="U620" s="129" t="n">
        <x:f>'Edge_Run'!R744</x:f>
        <x:v>54.44405439874481</x:v>
      </x:c>
      <x:c r="V620" s="120" t="n">
        <x:f>'RGS_Ground_Run'!W744</x:f>
        <x:v>1</x:v>
      </x:c>
      <x:c r="W620" s="120" t="n">
        <x:f>'Edge_Run'!U744</x:f>
        <x:v>1</x:v>
      </x:c>
      <x:c r="X620" s="120" t="n">
        <x:f>'RGS_Ground_Run'!X744</x:f>
        <x:v>1</x:v>
      </x:c>
      <x:c r="Y620" s="120" t="n">
        <x:f>'Edge_Run'!V744</x:f>
        <x:v>1</x:v>
      </x:c>
      <x:c r="Z620" s="120" t="n">
        <x:f>Y620-X620</x:f>
        <x:v>0</x:v>
      </x:c>
      <x:c r="AA620" s="120" t="n">
        <x:f>1-V620</x:f>
        <x:v>0</x:v>
      </x:c>
      <x:c r="AB620" s="120" t="n">
        <x:f>1-W620</x:f>
        <x:v>0</x:v>
      </x:c>
      <x:c r="AC620" s="120" t="n">
        <x:f>'RGS_Ground_Run'!O744</x:f>
        <x:v>3.3654757696733197</x:v>
      </x:c>
      <x:c r="AD620" s="120" t="n">
        <x:f>'Edge_Run'!D744</x:f>
        <x:v>10.096427309019958</x:v>
      </x:c>
      <x:c r="AE620" s="120" t="n">
        <x:f>'RGS_Ground_Run'!D744</x:f>
        <x:v>300</x:v>
      </x:c>
      <x:c r="AF620" s="120" t="n">
        <x:f>'Edge_Run'!H744</x:f>
        <x:v>75</x:v>
      </x:c>
    </x:row>
    <x:row r="621">
      <x:c r="A621" s="120" t="n">
        <x:v>7</x:v>
      </x:c>
      <x:c r="B621" s="120" t="n">
        <x:v>20</x:v>
      </x:c>
      <x:c r="C621" s="120" t="n">
        <x:v>620</x:v>
      </x:c>
      <x:c r="D621" s="120" t="n">
        <x:v>1614</x:v>
      </x:c>
      <x:c r="E621" s="120" t="n">
        <x:v>1613</x:v>
      </x:c>
      <x:c r="F621" s="120" t="n">
        <x:v>0</x:v>
      </x:c>
      <x:c r="G621" s="120" t="str">
        <x:v>Normal</x:v>
      </x:c>
      <x:c r="H621" s="120" t="str">
        <x:v>Routine</x:v>
      </x:c>
      <x:c r="I621" s="120" t="n">
        <x:v>0</x:v>
      </x:c>
      <x:c r="J621" s="120" t="str">
        <x:v>CADC0888</x:v>
      </x:c>
      <x:c r="K621" s="120" t="n">
        <x:v>5</x:v>
      </x:c>
      <x:c r="L621" s="120" t="n">
        <x:v>255</x:v>
      </x:c>
      <x:c r="M621" s="120" t="n">
        <x:v>52</x:v>
      </x:c>
      <x:c r="N621" s="127" t="n">
        <x:v>0.7428571428571429</x:v>
      </x:c>
      <x:c r="O621" s="129" t="n">
        <x:f>'RGS_Ground_Run'!Q745</x:f>
        <x:v>24.751621905653792</x:v>
      </x:c>
      <x:c r="P621" s="129" t="n">
        <x:f>'Edge_Run'!O745</x:f>
        <x:v>8.214865716961413</x:v>
      </x:c>
      <x:c r="Q621" s="129" t="n">
        <x:f>O621-P621</x:f>
        <x:v>16.53675618869238</x:v>
      </x:c>
      <x:c r="R621" s="129" t="n">
        <x:f>'RGS_Ground_Run'!U745</x:f>
        <x:v>0</x:v>
      </x:c>
      <x:c r="S621" s="129" t="n">
        <x:f>'Edge_Run'!S745</x:f>
        <x:v>0</x:v>
      </x:c>
      <x:c r="T621" s="129" t="n">
        <x:f>'RGS_Ground_Run'!S745</x:f>
        <x:v>0</x:v>
      </x:c>
      <x:c r="U621" s="129" t="n">
        <x:f>'Edge_Run'!R745</x:f>
        <x:v>0</x:v>
      </x:c>
      <x:c r="V621" s="120" t="n">
        <x:f>'RGS_Ground_Run'!W745</x:f>
        <x:v>1</x:v>
      </x:c>
      <x:c r="W621" s="120" t="n">
        <x:f>'Edge_Run'!U745</x:f>
        <x:v>1</x:v>
      </x:c>
      <x:c r="X621" s="120" t="n">
        <x:f>'RGS_Ground_Run'!X745</x:f>
        <x:v>1</x:v>
      </x:c>
      <x:c r="Y621" s="120" t="n">
        <x:f>'Edge_Run'!V745</x:f>
        <x:v>1</x:v>
      </x:c>
      <x:c r="Z621" s="120" t="n">
        <x:f>Y621-X621</x:f>
        <x:v>0</x:v>
      </x:c>
      <x:c r="AA621" s="120" t="n">
        <x:f>1-V621</x:f>
        <x:v>0</x:v>
      </x:c>
      <x:c r="AB621" s="120" t="n">
        <x:f>1-W621</x:f>
        <x:v>0</x:v>
      </x:c>
      <x:c r="AC621" s="120" t="n">
        <x:f>'RGS_Ground_Run'!O745</x:f>
        <x:v>0.7316219056538253</x:v>
      </x:c>
      <x:c r="AD621" s="120" t="n">
        <x:f>'Edge_Run'!D745</x:f>
        <x:v>2.194865716961476</x:v>
      </x:c>
      <x:c r="AE621" s="120" t="n">
        <x:f>'RGS_Ground_Run'!D745</x:f>
        <x:v>300</x:v>
      </x:c>
      <x:c r="AF621" s="120" t="n">
        <x:f>'Edge_Run'!H745</x:f>
        <x:v>75</x:v>
      </x:c>
    </x:row>
    <x:row r="622">
      <x:c r="A622" s="120" t="n">
        <x:v>7</x:v>
      </x:c>
      <x:c r="B622" s="120" t="n">
        <x:v>21</x:v>
      </x:c>
      <x:c r="C622" s="120" t="n">
        <x:v>621</x:v>
      </x:c>
      <x:c r="D622" s="120" t="n">
        <x:v>1261</x:v>
      </x:c>
      <x:c r="E622" s="120" t="n">
        <x:v>1260</x:v>
      </x:c>
      <x:c r="F622" s="120" t="n">
        <x:v>0</x:v>
      </x:c>
      <x:c r="G622" s="120" t="str">
        <x:v>Normal</x:v>
      </x:c>
      <x:c r="H622" s="120" t="str">
        <x:v>Routine</x:v>
      </x:c>
      <x:c r="I622" s="120" t="n">
        <x:v>1</x:v>
      </x:c>
      <x:c r="J622" s="120" t="str">
        <x:v>CADC0873</x:v>
      </x:c>
      <x:c r="K622" s="120" t="n">
        <x:v>5</x:v>
      </x:c>
      <x:c r="L622" s="120" t="n">
        <x:v>200</x:v>
      </x:c>
      <x:c r="M622" s="120" t="n">
        <x:v>41</x:v>
      </x:c>
      <x:c r="N622" s="127" t="n">
        <x:v>0.5857142857142857</x:v>
      </x:c>
      <x:c r="O622" s="129" t="n">
        <x:f>'RGS_Ground_Run'!Q746</x:f>
        <x:v>25.69760875530187</x:v>
      </x:c>
      <x:c r="P622" s="129" t="n">
        <x:f>'Edge_Run'!O746</x:f>
        <x:v>11.052826265905423</x:v>
      </x:c>
      <x:c r="Q622" s="129" t="n">
        <x:f>O622-P622</x:f>
        <x:v>14.644782489396448</x:v>
      </x:c>
      <x:c r="R622" s="129" t="n">
        <x:f>'RGS_Ground_Run'!U746</x:f>
        <x:v>0</x:v>
      </x:c>
      <x:c r="S622" s="129" t="n">
        <x:f>'Edge_Run'!S746</x:f>
        <x:v>0</x:v>
      </x:c>
      <x:c r="T622" s="129" t="n">
        <x:f>'RGS_Ground_Run'!S746</x:f>
        <x:v>0</x:v>
      </x:c>
      <x:c r="U622" s="129" t="n">
        <x:f>'Edge_Run'!R746</x:f>
        <x:v>0</x:v>
      </x:c>
      <x:c r="V622" s="120" t="n">
        <x:f>'RGS_Ground_Run'!W746</x:f>
        <x:v>1</x:v>
      </x:c>
      <x:c r="W622" s="120" t="n">
        <x:f>'Edge_Run'!U746</x:f>
        <x:v>1</x:v>
      </x:c>
      <x:c r="X622" s="120" t="n">
        <x:f>'RGS_Ground_Run'!X746</x:f>
        <x:v>1</x:v>
      </x:c>
      <x:c r="Y622" s="120" t="n">
        <x:f>'Edge_Run'!V746</x:f>
        <x:v>1</x:v>
      </x:c>
      <x:c r="Z622" s="120" t="n">
        <x:f>Y622-X622</x:f>
        <x:v>0</x:v>
      </x:c>
      <x:c r="AA622" s="120" t="n">
        <x:f>1-V622</x:f>
        <x:v>0</x:v>
      </x:c>
      <x:c r="AB622" s="120" t="n">
        <x:f>1-W622</x:f>
        <x:v>0</x:v>
      </x:c>
      <x:c r="AC622" s="120" t="n">
        <x:f>'RGS_Ground_Run'!O746</x:f>
        <x:v>1.6776087553017867</x:v>
      </x:c>
      <x:c r="AD622" s="120" t="n">
        <x:f>'Edge_Run'!D746</x:f>
        <x:v>5.03282626590536</x:v>
      </x:c>
      <x:c r="AE622" s="120" t="n">
        <x:f>'RGS_Ground_Run'!D746</x:f>
        <x:v>300</x:v>
      </x:c>
      <x:c r="AF622" s="120" t="n">
        <x:f>'Edge_Run'!H746</x:f>
        <x:v>75</x:v>
      </x:c>
    </x:row>
    <x:row r="623">
      <x:c r="A623" s="120" t="n">
        <x:v>7</x:v>
      </x:c>
      <x:c r="B623" s="120" t="n">
        <x:v>22</x:v>
      </x:c>
      <x:c r="C623" s="120" t="n">
        <x:v>622</x:v>
      </x:c>
      <x:c r="D623" s="120" t="n">
        <x:v>1951</x:v>
      </x:c>
      <x:c r="E623" s="120" t="n">
        <x:v>1950</x:v>
      </x:c>
      <x:c r="F623" s="120" t="n">
        <x:v>1</x:v>
      </x:c>
      <x:c r="G623" s="120" t="str">
        <x:v>Anomalous</x:v>
      </x:c>
      <x:c r="H623" s="120" t="str">
        <x:v>Priority</x:v>
      </x:c>
      <x:c r="I623" s="120" t="n">
        <x:v>1</x:v>
      </x:c>
      <x:c r="J623" s="120" t="str">
        <x:v>CADC0872</x:v>
      </x:c>
      <x:c r="K623" s="120" t="n">
        <x:v>5</x:v>
      </x:c>
      <x:c r="L623" s="120" t="n">
        <x:v>475</x:v>
      </x:c>
      <x:c r="M623" s="120" t="n">
        <x:v>96</x:v>
      </x:c>
      <x:c r="N623" s="127" t="n">
        <x:v>1.3714285714285714</x:v>
      </x:c>
      <x:c r="O623" s="129" t="n">
        <x:f>'RGS_Ground_Run'!Q747</x:f>
        <x:v>26.133958484005007</x:v>
      </x:c>
      <x:c r="P623" s="129" t="n">
        <x:f>'Edge_Run'!O747</x:f>
        <x:v>12.361875452014829</x:v>
      </x:c>
      <x:c r="Q623" s="129" t="n">
        <x:f>O623-P623</x:f>
        <x:v>13.772083031990178</x:v>
      </x:c>
      <x:c r="R623" s="129" t="n">
        <x:f>'RGS_Ground_Run'!U747</x:f>
        <x:v>0</x:v>
      </x:c>
      <x:c r="S623" s="129" t="n">
        <x:f>'Edge_Run'!S747</x:f>
        <x:v>0</x:v>
      </x:c>
      <x:c r="T623" s="129" t="n">
        <x:f>'RGS_Ground_Run'!S747</x:f>
        <x:v>0</x:v>
      </x:c>
      <x:c r="U623" s="129" t="n">
        <x:f>'Edge_Run'!R747</x:f>
        <x:v>0</x:v>
      </x:c>
      <x:c r="V623" s="120" t="n">
        <x:f>'RGS_Ground_Run'!W747</x:f>
        <x:v>1</x:v>
      </x:c>
      <x:c r="W623" s="120" t="n">
        <x:f>'Edge_Run'!U747</x:f>
        <x:v>1</x:v>
      </x:c>
      <x:c r="X623" s="120" t="n">
        <x:f>'RGS_Ground_Run'!X747</x:f>
        <x:v>1</x:v>
      </x:c>
      <x:c r="Y623" s="120" t="n">
        <x:f>'Edge_Run'!V747</x:f>
        <x:v>1</x:v>
      </x:c>
      <x:c r="Z623" s="120" t="n">
        <x:f>Y623-X623</x:f>
        <x:v>0</x:v>
      </x:c>
      <x:c r="AA623" s="120" t="n">
        <x:f>1-V623</x:f>
        <x:v>0</x:v>
      </x:c>
      <x:c r="AB623" s="120" t="n">
        <x:f>1-W623</x:f>
        <x:v>0</x:v>
      </x:c>
      <x:c r="AC623" s="120" t="n">
        <x:f>'RGS_Ground_Run'!O747</x:f>
        <x:v>2.1139584840049754</x:v>
      </x:c>
      <x:c r="AD623" s="120" t="n">
        <x:f>'Edge_Run'!D747</x:f>
        <x:v>6.341875452014927</x:v>
      </x:c>
      <x:c r="AE623" s="120" t="n">
        <x:f>'RGS_Ground_Run'!D747</x:f>
        <x:v>300</x:v>
      </x:c>
      <x:c r="AF623" s="120" t="n">
        <x:f>'Edge_Run'!H747</x:f>
        <x:v>75</x:v>
      </x:c>
    </x:row>
    <x:row r="624">
      <x:c r="A624" s="120" t="n">
        <x:v>7</x:v>
      </x:c>
      <x:c r="B624" s="120" t="n">
        <x:v>23</x:v>
      </x:c>
      <x:c r="C624" s="120" t="n">
        <x:v>623</x:v>
      </x:c>
      <x:c r="D624" s="120" t="n">
        <x:v>327</x:v>
      </x:c>
      <x:c r="E624" s="120" t="n">
        <x:v>326</x:v>
      </x:c>
      <x:c r="F624" s="120" t="n">
        <x:v>1</x:v>
      </x:c>
      <x:c r="G624" s="120" t="str">
        <x:v>Anomalous</x:v>
      </x:c>
      <x:c r="H624" s="120" t="str">
        <x:v>Priority</x:v>
      </x:c>
      <x:c r="I624" s="120" t="n">
        <x:v>0</x:v>
      </x:c>
      <x:c r="J624" s="120" t="str">
        <x:v>CADC0874</x:v>
      </x:c>
      <x:c r="K624" s="120" t="n">
        <x:v>1</x:v>
      </x:c>
      <x:c r="L624" s="120" t="n">
        <x:v>714</x:v>
      </x:c>
      <x:c r="M624" s="120" t="n">
        <x:v>715</x:v>
      </x:c>
      <x:c r="N624" s="127" t="n">
        <x:v>10.214285714285714</x:v>
      </x:c>
      <x:c r="O624" s="129" t="n">
        <x:f>'RGS_Ground_Run'!Q748</x:f>
        <x:v>32.83675346050563</x:v>
      </x:c>
      <x:c r="P624" s="129" t="n">
        <x:f>'Edge_Run'!O748</x:f>
        <x:v>11.437166999202418</x:v>
      </x:c>
      <x:c r="Q624" s="129" t="n">
        <x:f>O624-P624</x:f>
        <x:v>21.399586461303215</x:v>
      </x:c>
      <x:c r="R624" s="129" t="n">
        <x:f>'RGS_Ground_Run'!U748</x:f>
        <x:v>7.011031127438173</x:v>
      </x:c>
      <x:c r="S624" s="129" t="n">
        <x:f>'Edge_Run'!S748</x:f>
        <x:v>0</x:v>
      </x:c>
      <x:c r="T624" s="129" t="n">
        <x:f>'RGS_Ground_Run'!S748</x:f>
        <x:v>0</x:v>
      </x:c>
      <x:c r="U624" s="129" t="n">
        <x:f>'Edge_Run'!R748</x:f>
        <x:v>0</x:v>
      </x:c>
      <x:c r="V624" s="120" t="n">
        <x:f>'RGS_Ground_Run'!W748</x:f>
        <x:v>1</x:v>
      </x:c>
      <x:c r="W624" s="120" t="n">
        <x:f>'Edge_Run'!U748</x:f>
        <x:v>1</x:v>
      </x:c>
      <x:c r="X624" s="120" t="n">
        <x:f>'RGS_Ground_Run'!X748</x:f>
        <x:v>1</x:v>
      </x:c>
      <x:c r="Y624" s="120" t="n">
        <x:f>'Edge_Run'!V748</x:f>
        <x:v>1</x:v>
      </x:c>
      <x:c r="Z624" s="120" t="n">
        <x:f>Y624-X624</x:f>
        <x:v>0</x:v>
      </x:c>
      <x:c r="AA624" s="120" t="n">
        <x:f>1-V624</x:f>
        <x:v>0</x:v>
      </x:c>
      <x:c r="AB624" s="120" t="n">
        <x:f>1-W624</x:f>
        <x:v>0</x:v>
      </x:c>
      <x:c r="AC624" s="120" t="n">
        <x:f>'RGS_Ground_Run'!O748</x:f>
        <x:v>1.8057223330674412</x:v>
      </x:c>
      <x:c r="AD624" s="120" t="n">
        <x:f>'Edge_Run'!D748</x:f>
        <x:v>5.4171669992023235</x:v>
      </x:c>
      <x:c r="AE624" s="120" t="n">
        <x:f>'RGS_Ground_Run'!D748</x:f>
        <x:v>300</x:v>
      </x:c>
      <x:c r="AF624" s="120" t="n">
        <x:f>'Edge_Run'!H748</x:f>
        <x:v>75</x:v>
      </x:c>
    </x:row>
    <x:row r="625">
      <x:c r="A625" s="120" t="n">
        <x:v>7</x:v>
      </x:c>
      <x:c r="B625" s="120" t="n">
        <x:v>24</x:v>
      </x:c>
      <x:c r="C625" s="120" t="n">
        <x:v>624</x:v>
      </x:c>
      <x:c r="D625" s="120" t="n">
        <x:v>343</x:v>
      </x:c>
      <x:c r="E625" s="120" t="n">
        <x:v>342</x:v>
      </x:c>
      <x:c r="F625" s="120" t="n">
        <x:v>0</x:v>
      </x:c>
      <x:c r="G625" s="120" t="str">
        <x:v>Normal</x:v>
      </x:c>
      <x:c r="H625" s="120" t="str">
        <x:v>Routine</x:v>
      </x:c>
      <x:c r="I625" s="120" t="n">
        <x:v>1</x:v>
      </x:c>
      <x:c r="J625" s="120" t="str">
        <x:v>CADC0884</x:v>
      </x:c>
      <x:c r="K625" s="120" t="n">
        <x:v>5</x:v>
      </x:c>
      <x:c r="L625" s="120" t="n">
        <x:v>495</x:v>
      </x:c>
      <x:c r="M625" s="120" t="n">
        <x:v>100</x:v>
      </x:c>
      <x:c r="N625" s="127" t="n">
        <x:v>1.4285714285714286</x:v>
      </x:c>
      <x:c r="O625" s="129" t="n">
        <x:f>'RGS_Ground_Run'!Q749</x:f>
        <x:v>28.885623032874264</x:v>
      </x:c>
      <x:c r="P625" s="129" t="n">
        <x:f>'Edge_Run'!O749</x:f>
        <x:v>20.61686909862283</x:v>
      </x:c>
      <x:c r="Q625" s="129" t="n">
        <x:f>O625-P625</x:f>
        <x:v>8.268753934251436</x:v>
      </x:c>
      <x:c r="R625" s="129" t="n">
        <x:f>'RGS_Ground_Run'!U749</x:f>
        <x:v>0</x:v>
      </x:c>
      <x:c r="S625" s="129" t="n">
        <x:f>'Edge_Run'!S749</x:f>
        <x:v>0</x:v>
      </x:c>
      <x:c r="T625" s="129" t="n">
        <x:f>'RGS_Ground_Run'!S749</x:f>
        <x:v>0</x:v>
      </x:c>
      <x:c r="U625" s="129" t="n">
        <x:f>'Edge_Run'!R749</x:f>
        <x:v>0</x:v>
      </x:c>
      <x:c r="V625" s="120" t="n">
        <x:f>'RGS_Ground_Run'!W749</x:f>
        <x:v>1</x:v>
      </x:c>
      <x:c r="W625" s="120" t="n">
        <x:f>'Edge_Run'!U749</x:f>
        <x:v>1</x:v>
      </x:c>
      <x:c r="X625" s="120" t="n">
        <x:f>'RGS_Ground_Run'!X749</x:f>
        <x:v>1</x:v>
      </x:c>
      <x:c r="Y625" s="120" t="n">
        <x:f>'Edge_Run'!V749</x:f>
        <x:v>1</x:v>
      </x:c>
      <x:c r="Z625" s="120" t="n">
        <x:f>Y625-X625</x:f>
        <x:v>0</x:v>
      </x:c>
      <x:c r="AA625" s="120" t="n">
        <x:f>1-V625</x:f>
        <x:v>0</x:v>
      </x:c>
      <x:c r="AB625" s="120" t="n">
        <x:f>1-W625</x:f>
        <x:v>0</x:v>
      </x:c>
      <x:c r="AC625" s="120" t="n">
        <x:f>'RGS_Ground_Run'!O749</x:f>
        <x:v>4.865623032874259</x:v>
      </x:c>
      <x:c r="AD625" s="120" t="n">
        <x:f>'Edge_Run'!D749</x:f>
        <x:v>14.596869098622777</x:v>
      </x:c>
      <x:c r="AE625" s="120" t="n">
        <x:f>'RGS_Ground_Run'!D749</x:f>
        <x:v>300</x:v>
      </x:c>
      <x:c r="AF625" s="120" t="n">
        <x:f>'Edge_Run'!H749</x:f>
        <x:v>75</x:v>
      </x:c>
    </x:row>
    <x:row r="626">
      <x:c r="A626" s="120" t="n">
        <x:v>7</x:v>
      </x:c>
      <x:c r="B626" s="120" t="n">
        <x:v>25</x:v>
      </x:c>
      <x:c r="C626" s="120" t="n">
        <x:v>625</x:v>
      </x:c>
      <x:c r="D626" s="120" t="n">
        <x:v>1567</x:v>
      </x:c>
      <x:c r="E626" s="120" t="n">
        <x:v>1566</x:v>
      </x:c>
      <x:c r="F626" s="120" t="n">
        <x:v>0</x:v>
      </x:c>
      <x:c r="G626" s="120" t="str">
        <x:v>Normal</x:v>
      </x:c>
      <x:c r="H626" s="120" t="str">
        <x:v>Routine</x:v>
      </x:c>
      <x:c r="I626" s="120" t="n">
        <x:v>1</x:v>
      </x:c>
      <x:c r="J626" s="120" t="str">
        <x:v>CADC0888</x:v>
      </x:c>
      <x:c r="K626" s="120" t="n">
        <x:v>5</x:v>
      </x:c>
      <x:c r="L626" s="120" t="n">
        <x:v>160</x:v>
      </x:c>
      <x:c r="M626" s="120" t="n">
        <x:v>33</x:v>
      </x:c>
      <x:c r="N626" s="127" t="n">
        <x:v>0.4714285714285714</x:v>
      </x:c>
      <x:c r="O626" s="129" t="n">
        <x:f>'RGS_Ground_Run'!Q750</x:f>
        <x:v>24.913109860100803</x:v>
      </x:c>
      <x:c r="P626" s="129" t="n">
        <x:f>'Edge_Run'!O750</x:f>
        <x:v>8.69932958030222</x:v>
      </x:c>
      <x:c r="Q626" s="129" t="n">
        <x:f>O626-P626</x:f>
        <x:v>16.213780279798584</x:v>
      </x:c>
      <x:c r="R626" s="129" t="n">
        <x:f>'RGS_Ground_Run'!U750</x:f>
        <x:v>0</x:v>
      </x:c>
      <x:c r="S626" s="129" t="n">
        <x:f>'Edge_Run'!S750</x:f>
        <x:v>0</x:v>
      </x:c>
      <x:c r="T626" s="129" t="n">
        <x:f>'RGS_Ground_Run'!S750</x:f>
        <x:v>0</x:v>
      </x:c>
      <x:c r="U626" s="129" t="n">
        <x:f>'Edge_Run'!R750</x:f>
        <x:v>0</x:v>
      </x:c>
      <x:c r="V626" s="120" t="n">
        <x:f>'RGS_Ground_Run'!W750</x:f>
        <x:v>1</x:v>
      </x:c>
      <x:c r="W626" s="120" t="n">
        <x:f>'Edge_Run'!U750</x:f>
        <x:v>1</x:v>
      </x:c>
      <x:c r="X626" s="120" t="n">
        <x:f>'RGS_Ground_Run'!X750</x:f>
        <x:v>1</x:v>
      </x:c>
      <x:c r="Y626" s="120" t="n">
        <x:f>'Edge_Run'!V750</x:f>
        <x:v>1</x:v>
      </x:c>
      <x:c r="Z626" s="120" t="n">
        <x:f>Y626-X626</x:f>
        <x:v>0</x:v>
      </x:c>
      <x:c r="AA626" s="120" t="n">
        <x:f>1-V626</x:f>
        <x:v>0</x:v>
      </x:c>
      <x:c r="AB626" s="120" t="n">
        <x:f>1-W626</x:f>
        <x:v>0</x:v>
      </x:c>
      <x:c r="AC626" s="120" t="n">
        <x:f>'RGS_Ground_Run'!O750</x:f>
        <x:v>0.8931098601007352</x:v>
      </x:c>
      <x:c r="AD626" s="120" t="n">
        <x:f>'Edge_Run'!D750</x:f>
        <x:v>2.6793295803022055</x:v>
      </x:c>
      <x:c r="AE626" s="120" t="n">
        <x:f>'RGS_Ground_Run'!D750</x:f>
        <x:v>300</x:v>
      </x:c>
      <x:c r="AF626" s="120" t="n">
        <x:f>'Edge_Run'!H750</x:f>
        <x:v>75</x:v>
      </x:c>
    </x:row>
    <x:row r="627">
      <x:c r="A627" s="120" t="n">
        <x:v>7</x:v>
      </x:c>
      <x:c r="B627" s="120" t="n">
        <x:v>26</x:v>
      </x:c>
      <x:c r="C627" s="120" t="n">
        <x:v>626</x:v>
      </x:c>
      <x:c r="D627" s="120" t="n">
        <x:v>1959</x:v>
      </x:c>
      <x:c r="E627" s="120" t="n">
        <x:v>1958</x:v>
      </x:c>
      <x:c r="F627" s="120" t="n">
        <x:v>0</x:v>
      </x:c>
      <x:c r="G627" s="120" t="str">
        <x:v>Normal</x:v>
      </x:c>
      <x:c r="H627" s="120" t="str">
        <x:v>Routine</x:v>
      </x:c>
      <x:c r="I627" s="120" t="n">
        <x:v>1</x:v>
      </x:c>
      <x:c r="J627" s="120" t="str">
        <x:v>CADC0872</x:v>
      </x:c>
      <x:c r="K627" s="120" t="n">
        <x:v>5</x:v>
      </x:c>
      <x:c r="L627" s="120" t="n">
        <x:v>275</x:v>
      </x:c>
      <x:c r="M627" s="120" t="n">
        <x:v>56</x:v>
      </x:c>
      <x:c r="N627" s="127" t="n">
        <x:v>0.8</x:v>
      </x:c>
      <x:c r="O627" s="129" t="n">
        <x:f>'RGS_Ground_Run'!Q751</x:f>
        <x:v>24.91472297468158</x:v>
      </x:c>
      <x:c r="P627" s="129" t="n">
        <x:f>'Edge_Run'!O751</x:f>
        <x:v>8.704168924045007</x:v>
      </x:c>
      <x:c r="Q627" s="129" t="n">
        <x:f>O627-P627</x:f>
        <x:v>16.210554050636574</x:v>
      </x:c>
      <x:c r="R627" s="129" t="n">
        <x:f>'RGS_Ground_Run'!U751</x:f>
        <x:v>0</x:v>
      </x:c>
      <x:c r="S627" s="129" t="n">
        <x:f>'Edge_Run'!S751</x:f>
        <x:v>0</x:v>
      </x:c>
      <x:c r="T627" s="129" t="n">
        <x:f>'RGS_Ground_Run'!S751</x:f>
        <x:v>0</x:v>
      </x:c>
      <x:c r="U627" s="129" t="n">
        <x:f>'Edge_Run'!R751</x:f>
        <x:v>0</x:v>
      </x:c>
      <x:c r="V627" s="120" t="n">
        <x:f>'RGS_Ground_Run'!W751</x:f>
        <x:v>1</x:v>
      </x:c>
      <x:c r="W627" s="120" t="n">
        <x:f>'Edge_Run'!U751</x:f>
        <x:v>1</x:v>
      </x:c>
      <x:c r="X627" s="120" t="n">
        <x:f>'RGS_Ground_Run'!X751</x:f>
        <x:v>1</x:v>
      </x:c>
      <x:c r="Y627" s="120" t="n">
        <x:f>'Edge_Run'!V751</x:f>
        <x:v>1</x:v>
      </x:c>
      <x:c r="Z627" s="120" t="n">
        <x:f>Y627-X627</x:f>
        <x:v>0</x:v>
      </x:c>
      <x:c r="AA627" s="120" t="n">
        <x:f>1-V627</x:f>
        <x:v>0</x:v>
      </x:c>
      <x:c r="AB627" s="120" t="n">
        <x:f>1-W627</x:f>
        <x:v>0</x:v>
      </x:c>
      <x:c r="AC627" s="120" t="n">
        <x:f>'RGS_Ground_Run'!O751</x:f>
        <x:v>0.8947229746816597</x:v>
      </x:c>
      <x:c r="AD627" s="120" t="n">
        <x:f>'Edge_Run'!D751</x:f>
        <x:v>2.6841689240449793</x:v>
      </x:c>
      <x:c r="AE627" s="120" t="n">
        <x:f>'RGS_Ground_Run'!D751</x:f>
        <x:v>300</x:v>
      </x:c>
      <x:c r="AF627" s="120" t="n">
        <x:f>'Edge_Run'!H751</x:f>
        <x:v>75</x:v>
      </x:c>
    </x:row>
    <x:row r="628">
      <x:c r="A628" s="120" t="n">
        <x:v>7</x:v>
      </x:c>
      <x:c r="B628" s="120" t="n">
        <x:v>27</x:v>
      </x:c>
      <x:c r="C628" s="120" t="n">
        <x:v>627</x:v>
      </x:c>
      <x:c r="D628" s="120" t="n">
        <x:v>475</x:v>
      </x:c>
      <x:c r="E628" s="120" t="n">
        <x:v>474</x:v>
      </x:c>
      <x:c r="F628" s="120" t="n">
        <x:v>1</x:v>
      </x:c>
      <x:c r="G628" s="120" t="str">
        <x:v>Anomalous</x:v>
      </x:c>
      <x:c r="H628" s="120" t="str">
        <x:v>Priority</x:v>
      </x:c>
      <x:c r="I628" s="120" t="n">
        <x:v>1</x:v>
      </x:c>
      <x:c r="J628" s="120" t="str">
        <x:v>CADC0873</x:v>
      </x:c>
      <x:c r="K628" s="120" t="n">
        <x:v>1</x:v>
      </x:c>
      <x:c r="L628" s="120" t="n">
        <x:v>175</x:v>
      </x:c>
      <x:c r="M628" s="120" t="n">
        <x:v>176</x:v>
      </x:c>
      <x:c r="N628" s="127" t="n">
        <x:v>2.5142857142857142</x:v>
      </x:c>
      <x:c r="O628" s="129" t="n">
        <x:f>'RGS_Ground_Run'!Q752</x:f>
        <x:v>91.198776446372</x:v>
      </x:c>
      <x:c r="P628" s="129" t="n">
        <x:f>'Edge_Run'!O752</x:f>
        <x:v>69.31859818266275</x:v>
      </x:c>
      <x:c r="Q628" s="129" t="n">
        <x:f>O628-P628</x:f>
        <x:v>21.88017826370924</x:v>
      </x:c>
      <x:c r="R628" s="129" t="n">
        <x:f>'RGS_Ground_Run'!U752</x:f>
        <x:v>63.29859818266277</x:v>
      </x:c>
      <x:c r="S628" s="129" t="n">
        <x:f>'Edge_Run'!S752</x:f>
        <x:v>51.65806339153551</x:v>
      </x:c>
      <x:c r="T628" s="129" t="n">
        <x:f>'RGS_Ground_Run'!S752</x:f>
        <x:v>63.29859818266277</x:v>
      </x:c>
      <x:c r="U628" s="129" t="n">
        <x:f>'Edge_Run'!R752</x:f>
        <x:v>51.65806339153551</x:v>
      </x:c>
      <x:c r="V628" s="120" t="n">
        <x:f>'RGS_Ground_Run'!W752</x:f>
        <x:v>1</x:v>
      </x:c>
      <x:c r="W628" s="120" t="n">
        <x:f>'Edge_Run'!U752</x:f>
        <x:v>1</x:v>
      </x:c>
      <x:c r="X628" s="120" t="n">
        <x:f>'RGS_Ground_Run'!X752</x:f>
        <x:v>1</x:v>
      </x:c>
      <x:c r="Y628" s="120" t="n">
        <x:f>'Edge_Run'!V752</x:f>
        <x:v>1</x:v>
      </x:c>
      <x:c r="Z628" s="120" t="n">
        <x:f>Y628-X628</x:f>
        <x:v>0</x:v>
      </x:c>
      <x:c r="AA628" s="120" t="n">
        <x:f>1-V628</x:f>
        <x:v>0</x:v>
      </x:c>
      <x:c r="AB628" s="120" t="n">
        <x:f>1-W628</x:f>
        <x:v>0</x:v>
      </x:c>
      <x:c r="AC628" s="120" t="n">
        <x:f>'RGS_Ground_Run'!O752</x:f>
        <x:v>3.880178263709092</x:v>
      </x:c>
      <x:c r="AD628" s="120" t="n">
        <x:f>'Edge_Run'!D752</x:f>
        <x:v>11.640534791127276</x:v>
      </x:c>
      <x:c r="AE628" s="120" t="n">
        <x:f>'RGS_Ground_Run'!D752</x:f>
        <x:v>300</x:v>
      </x:c>
      <x:c r="AF628" s="120" t="n">
        <x:f>'Edge_Run'!H752</x:f>
        <x:v>75</x:v>
      </x:c>
    </x:row>
    <x:row r="629">
      <x:c r="A629" s="120" t="n">
        <x:v>7</x:v>
      </x:c>
      <x:c r="B629" s="120" t="n">
        <x:v>28</x:v>
      </x:c>
      <x:c r="C629" s="120" t="n">
        <x:v>628</x:v>
      </x:c>
      <x:c r="D629" s="120" t="n">
        <x:v>1625</x:v>
      </x:c>
      <x:c r="E629" s="120" t="n">
        <x:v>1624</x:v>
      </x:c>
      <x:c r="F629" s="120" t="n">
        <x:v>0</x:v>
      </x:c>
      <x:c r="G629" s="120" t="str">
        <x:v>Normal</x:v>
      </x:c>
      <x:c r="H629" s="120" t="str">
        <x:v>Routine</x:v>
      </x:c>
      <x:c r="I629" s="120" t="n">
        <x:v>1</x:v>
      </x:c>
      <x:c r="J629" s="120" t="str">
        <x:v>CADC0888</x:v>
      </x:c>
      <x:c r="K629" s="120" t="n">
        <x:v>5</x:v>
      </x:c>
      <x:c r="L629" s="120" t="n">
        <x:v>295</x:v>
      </x:c>
      <x:c r="M629" s="120" t="n">
        <x:v>60</x:v>
      </x:c>
      <x:c r="N629" s="127" t="n">
        <x:v>0.8571428571428571</x:v>
      </x:c>
      <x:c r="O629" s="129" t="n">
        <x:f>'RGS_Ground_Run'!Q753</x:f>
        <x:v>24.163805799324564</x:v>
      </x:c>
      <x:c r="P629" s="129" t="n">
        <x:f>'Edge_Run'!O753</x:f>
        <x:v>6.451417397973273</x:v>
      </x:c>
      <x:c r="Q629" s="129" t="n">
        <x:f>O629-P629</x:f>
        <x:v>17.71238840135129</x:v>
      </x:c>
      <x:c r="R629" s="129" t="n">
        <x:f>'RGS_Ground_Run'!U753</x:f>
        <x:v>0</x:v>
      </x:c>
      <x:c r="S629" s="129" t="n">
        <x:f>'Edge_Run'!S753</x:f>
        <x:v>0</x:v>
      </x:c>
      <x:c r="T629" s="129" t="n">
        <x:f>'RGS_Ground_Run'!S753</x:f>
        <x:v>0</x:v>
      </x:c>
      <x:c r="U629" s="129" t="n">
        <x:f>'Edge_Run'!R753</x:f>
        <x:v>0</x:v>
      </x:c>
      <x:c r="V629" s="120" t="n">
        <x:f>'RGS_Ground_Run'!W753</x:f>
        <x:v>1</x:v>
      </x:c>
      <x:c r="W629" s="120" t="n">
        <x:f>'Edge_Run'!U753</x:f>
        <x:v>1</x:v>
      </x:c>
      <x:c r="X629" s="120" t="n">
        <x:f>'RGS_Ground_Run'!X753</x:f>
        <x:v>1</x:v>
      </x:c>
      <x:c r="Y629" s="120" t="n">
        <x:f>'Edge_Run'!V753</x:f>
        <x:v>1</x:v>
      </x:c>
      <x:c r="Z629" s="120" t="n">
        <x:f>Y629-X629</x:f>
        <x:v>0</x:v>
      </x:c>
      <x:c r="AA629" s="120" t="n">
        <x:f>1-V629</x:f>
        <x:v>0</x:v>
      </x:c>
      <x:c r="AB629" s="120" t="n">
        <x:f>1-W629</x:f>
        <x:v>0</x:v>
      </x:c>
      <x:c r="AC629" s="120" t="n">
        <x:f>'RGS_Ground_Run'!O753</x:f>
        <x:v>0.1438057993244187</x:v>
      </x:c>
      <x:c r="AD629" s="120" t="n">
        <x:f>'Edge_Run'!D753</x:f>
        <x:v>0.43141739797325607</x:v>
      </x:c>
      <x:c r="AE629" s="120" t="n">
        <x:f>'RGS_Ground_Run'!D753</x:f>
        <x:v>300</x:v>
      </x:c>
      <x:c r="AF629" s="120" t="n">
        <x:f>'Edge_Run'!H753</x:f>
        <x:v>75</x:v>
      </x:c>
    </x:row>
    <x:row r="630">
      <x:c r="A630" s="120" t="n">
        <x:v>7</x:v>
      </x:c>
      <x:c r="B630" s="120" t="n">
        <x:v>29</x:v>
      </x:c>
      <x:c r="C630" s="120" t="n">
        <x:v>629</x:v>
      </x:c>
      <x:c r="D630" s="120" t="n">
        <x:v>370</x:v>
      </x:c>
      <x:c r="E630" s="120" t="n">
        <x:v>369</x:v>
      </x:c>
      <x:c r="F630" s="120" t="n">
        <x:v>0</x:v>
      </x:c>
      <x:c r="G630" s="120" t="str">
        <x:v>Normal</x:v>
      </x:c>
      <x:c r="H630" s="120" t="str">
        <x:v>Routine</x:v>
      </x:c>
      <x:c r="I630" s="120" t="n">
        <x:v>1</x:v>
      </x:c>
      <x:c r="J630" s="120" t="str">
        <x:v>CADC0884</x:v>
      </x:c>
      <x:c r="K630" s="120" t="n">
        <x:v>5</x:v>
      </x:c>
      <x:c r="L630" s="120" t="n">
        <x:v>395</x:v>
      </x:c>
      <x:c r="M630" s="120" t="n">
        <x:v>80</x:v>
      </x:c>
      <x:c r="N630" s="127" t="n">
        <x:v>1.1428571428571428</x:v>
      </x:c>
      <x:c r="O630" s="129" t="n">
        <x:f>'RGS_Ground_Run'!Q754</x:f>
        <x:v>26.82019207441317</x:v>
      </x:c>
      <x:c r="P630" s="129" t="n">
        <x:f>'Edge_Run'!O754</x:f>
        <x:v>14.420576223239095</x:v>
      </x:c>
      <x:c r="Q630" s="129" t="n">
        <x:f>O630-P630</x:f>
        <x:v>12.399615851174076</x:v>
      </x:c>
      <x:c r="R630" s="129" t="n">
        <x:f>'RGS_Ground_Run'!U754</x:f>
        <x:v>0</x:v>
      </x:c>
      <x:c r="S630" s="129" t="n">
        <x:f>'Edge_Run'!S754</x:f>
        <x:v>0</x:v>
      </x:c>
      <x:c r="T630" s="129" t="n">
        <x:f>'RGS_Ground_Run'!S754</x:f>
        <x:v>0</x:v>
      </x:c>
      <x:c r="U630" s="129" t="n">
        <x:f>'Edge_Run'!R754</x:f>
        <x:v>0</x:v>
      </x:c>
      <x:c r="V630" s="120" t="n">
        <x:f>'RGS_Ground_Run'!W754</x:f>
        <x:v>1</x:v>
      </x:c>
      <x:c r="W630" s="120" t="n">
        <x:f>'Edge_Run'!U754</x:f>
        <x:v>1</x:v>
      </x:c>
      <x:c r="X630" s="120" t="n">
        <x:f>'RGS_Ground_Run'!X754</x:f>
        <x:v>1</x:v>
      </x:c>
      <x:c r="Y630" s="120" t="n">
        <x:f>'Edge_Run'!V754</x:f>
        <x:v>1</x:v>
      </x:c>
      <x:c r="Z630" s="120" t="n">
        <x:f>Y630-X630</x:f>
        <x:v>0</x:v>
      </x:c>
      <x:c r="AA630" s="120" t="n">
        <x:f>1-V630</x:f>
        <x:v>0</x:v>
      </x:c>
      <x:c r="AB630" s="120" t="n">
        <x:f>1-W630</x:f>
        <x:v>0</x:v>
      </x:c>
      <x:c r="AC630" s="120" t="n">
        <x:f>'RGS_Ground_Run'!O754</x:f>
        <x:v>2.8001920744130815</x:v>
      </x:c>
      <x:c r="AD630" s="120" t="n">
        <x:f>'Edge_Run'!D754</x:f>
        <x:v>8.400576223239245</x:v>
      </x:c>
      <x:c r="AE630" s="120" t="n">
        <x:f>'RGS_Ground_Run'!D754</x:f>
        <x:v>300</x:v>
      </x:c>
      <x:c r="AF630" s="120" t="n">
        <x:f>'Edge_Run'!H754</x:f>
        <x:v>75</x:v>
      </x:c>
    </x:row>
    <x:row r="631">
      <x:c r="A631" s="120" t="n">
        <x:v>7</x:v>
      </x:c>
      <x:c r="B631" s="120" t="n">
        <x:v>30</x:v>
      </x:c>
      <x:c r="C631" s="120" t="n">
        <x:v>630</x:v>
      </x:c>
      <x:c r="D631" s="120" t="n">
        <x:v>1921</x:v>
      </x:c>
      <x:c r="E631" s="120" t="n">
        <x:v>1920</x:v>
      </x:c>
      <x:c r="F631" s="120" t="n">
        <x:v>0</x:v>
      </x:c>
      <x:c r="G631" s="120" t="str">
        <x:v>Normal</x:v>
      </x:c>
      <x:c r="H631" s="120" t="str">
        <x:v>Routine</x:v>
      </x:c>
      <x:c r="I631" s="120" t="n">
        <x:v>1</x:v>
      </x:c>
      <x:c r="J631" s="120" t="str">
        <x:v>CADC0872</x:v>
      </x:c>
      <x:c r="K631" s="120" t="n">
        <x:v>5</x:v>
      </x:c>
      <x:c r="L631" s="120" t="n">
        <x:v>90</x:v>
      </x:c>
      <x:c r="M631" s="120" t="n">
        <x:v>19</x:v>
      </x:c>
      <x:c r="N631" s="127" t="n">
        <x:v>0.2714285714285714</x:v>
      </x:c>
      <x:c r="O631" s="129" t="n">
        <x:f>'RGS_Ground_Run'!Q755</x:f>
        <x:v>25.39874869708865</x:v>
      </x:c>
      <x:c r="P631" s="129" t="n">
        <x:f>'Edge_Run'!O755</x:f>
        <x:v>10.15624609126553</x:v>
      </x:c>
      <x:c r="Q631" s="129" t="n">
        <x:f>O631-P631</x:f>
        <x:v>15.24250260582312</x:v>
      </x:c>
      <x:c r="R631" s="129" t="n">
        <x:f>'RGS_Ground_Run'!U755</x:f>
        <x:v>0</x:v>
      </x:c>
      <x:c r="S631" s="129" t="n">
        <x:f>'Edge_Run'!S755</x:f>
        <x:v>0</x:v>
      </x:c>
      <x:c r="T631" s="129" t="n">
        <x:f>'RGS_Ground_Run'!S755</x:f>
        <x:v>0</x:v>
      </x:c>
      <x:c r="U631" s="129" t="n">
        <x:f>'Edge_Run'!R755</x:f>
        <x:v>0</x:v>
      </x:c>
      <x:c r="V631" s="120" t="n">
        <x:f>'RGS_Ground_Run'!W755</x:f>
        <x:v>1</x:v>
      </x:c>
      <x:c r="W631" s="120" t="n">
        <x:f>'Edge_Run'!U755</x:f>
        <x:v>1</x:v>
      </x:c>
      <x:c r="X631" s="120" t="n">
        <x:f>'RGS_Ground_Run'!X755</x:f>
        <x:v>1</x:v>
      </x:c>
      <x:c r="Y631" s="120" t="n">
        <x:f>'Edge_Run'!V755</x:f>
        <x:v>1</x:v>
      </x:c>
      <x:c r="Z631" s="120" t="n">
        <x:f>Y631-X631</x:f>
        <x:v>0</x:v>
      </x:c>
      <x:c r="AA631" s="120" t="n">
        <x:f>1-V631</x:f>
        <x:v>0</x:v>
      </x:c>
      <x:c r="AB631" s="120" t="n">
        <x:f>1-W631</x:f>
        <x:v>0</x:v>
      </x:c>
      <x:c r="AC631" s="120" t="n">
        <x:f>'RGS_Ground_Run'!O755</x:f>
        <x:v>1.378748697088513</x:v>
      </x:c>
      <x:c r="AD631" s="120" t="n">
        <x:f>'Edge_Run'!D755</x:f>
        <x:v>4.136246091265539</x:v>
      </x:c>
      <x:c r="AE631" s="120" t="n">
        <x:f>'RGS_Ground_Run'!D755</x:f>
        <x:v>300</x:v>
      </x:c>
      <x:c r="AF631" s="120" t="n">
        <x:f>'Edge_Run'!H755</x:f>
        <x:v>75</x:v>
      </x:c>
    </x:row>
    <x:row r="632">
      <x:c r="A632" s="120" t="n">
        <x:v>7</x:v>
      </x:c>
      <x:c r="B632" s="120" t="n">
        <x:v>31</x:v>
      </x:c>
      <x:c r="C632" s="120" t="n">
        <x:v>631</x:v>
      </x:c>
      <x:c r="D632" s="120" t="n">
        <x:v>1693</x:v>
      </x:c>
      <x:c r="E632" s="120" t="n">
        <x:v>1692</x:v>
      </x:c>
      <x:c r="F632" s="120" t="n">
        <x:v>0</x:v>
      </x:c>
      <x:c r="G632" s="120" t="str">
        <x:v>Normal</x:v>
      </x:c>
      <x:c r="H632" s="120" t="str">
        <x:v>Routine</x:v>
      </x:c>
      <x:c r="I632" s="120" t="n">
        <x:v>1</x:v>
      </x:c>
      <x:c r="J632" s="120" t="str">
        <x:v>CADC0888</x:v>
      </x:c>
      <x:c r="K632" s="120" t="n">
        <x:v>5</x:v>
      </x:c>
      <x:c r="L632" s="120" t="n">
        <x:v>325</x:v>
      </x:c>
      <x:c r="M632" s="120" t="n">
        <x:v>66</x:v>
      </x:c>
      <x:c r="N632" s="127" t="n">
        <x:v>0.9428571428571428</x:v>
      </x:c>
      <x:c r="O632" s="129" t="n">
        <x:f>'RGS_Ground_Run'!Q756</x:f>
        <x:v>24.995189235588896</x:v>
      </x:c>
      <x:c r="P632" s="129" t="n">
        <x:f>'Edge_Run'!O756</x:f>
        <x:v>8.945567706766269</x:v>
      </x:c>
      <x:c r="Q632" s="129" t="n">
        <x:f>O632-P632</x:f>
        <x:v>16.049621528822627</x:v>
      </x:c>
      <x:c r="R632" s="129" t="n">
        <x:f>'RGS_Ground_Run'!U756</x:f>
        <x:v>0</x:v>
      </x:c>
      <x:c r="S632" s="129" t="n">
        <x:f>'Edge_Run'!S756</x:f>
        <x:v>0</x:v>
      </x:c>
      <x:c r="T632" s="129" t="n">
        <x:f>'RGS_Ground_Run'!S756</x:f>
        <x:v>0</x:v>
      </x:c>
      <x:c r="U632" s="129" t="n">
        <x:f>'Edge_Run'!R756</x:f>
        <x:v>0</x:v>
      </x:c>
      <x:c r="V632" s="120" t="n">
        <x:f>'RGS_Ground_Run'!W756</x:f>
        <x:v>1</x:v>
      </x:c>
      <x:c r="W632" s="120" t="n">
        <x:f>'Edge_Run'!U756</x:f>
        <x:v>1</x:v>
      </x:c>
      <x:c r="X632" s="120" t="n">
        <x:f>'RGS_Ground_Run'!X756</x:f>
        <x:v>1</x:v>
      </x:c>
      <x:c r="Y632" s="120" t="n">
        <x:f>'Edge_Run'!V756</x:f>
        <x:v>1</x:v>
      </x:c>
      <x:c r="Z632" s="120" t="n">
        <x:f>Y632-X632</x:f>
        <x:v>0</x:v>
      </x:c>
      <x:c r="AA632" s="120" t="n">
        <x:f>1-V632</x:f>
        <x:v>0</x:v>
      </x:c>
      <x:c r="AB632" s="120" t="n">
        <x:f>1-W632</x:f>
        <x:v>0</x:v>
      </x:c>
      <x:c r="AC632" s="120" t="n">
        <x:f>'RGS_Ground_Run'!O756</x:f>
        <x:v>0.9751892355887887</x:v>
      </x:c>
      <x:c r="AD632" s="120" t="n">
        <x:f>'Edge_Run'!D756</x:f>
        <x:v>2.925567706766366</x:v>
      </x:c>
      <x:c r="AE632" s="120" t="n">
        <x:f>'RGS_Ground_Run'!D756</x:f>
        <x:v>300</x:v>
      </x:c>
      <x:c r="AF632" s="120" t="n">
        <x:f>'Edge_Run'!H756</x:f>
        <x:v>75</x:v>
      </x:c>
    </x:row>
    <x:row r="633">
      <x:c r="A633" s="120" t="n">
        <x:v>7</x:v>
      </x:c>
      <x:c r="B633" s="120" t="n">
        <x:v>32</x:v>
      </x:c>
      <x:c r="C633" s="120" t="n">
        <x:v>632</x:v>
      </x:c>
      <x:c r="D633" s="120" t="n">
        <x:v>374</x:v>
      </x:c>
      <x:c r="E633" s="120" t="n">
        <x:v>373</x:v>
      </x:c>
      <x:c r="F633" s="120" t="n">
        <x:v>0</x:v>
      </x:c>
      <x:c r="G633" s="120" t="str">
        <x:v>Normal</x:v>
      </x:c>
      <x:c r="H633" s="120" t="str">
        <x:v>Routine</x:v>
      </x:c>
      <x:c r="I633" s="120" t="n">
        <x:v>1</x:v>
      </x:c>
      <x:c r="J633" s="120" t="str">
        <x:v>CADC0884</x:v>
      </x:c>
      <x:c r="K633" s="120" t="n">
        <x:v>5</x:v>
      </x:c>
      <x:c r="L633" s="120" t="n">
        <x:v>410</x:v>
      </x:c>
      <x:c r="M633" s="120" t="n">
        <x:v>81</x:v>
      </x:c>
      <x:c r="N633" s="127" t="n">
        <x:v>1.1571428571428573</x:v>
      </x:c>
      <x:c r="O633" s="129" t="n">
        <x:f>'RGS_Ground_Run'!Q757</x:f>
        <x:v>29.591662458918563</x:v>
      </x:c>
      <x:c r="P633" s="129" t="n">
        <x:f>'Edge_Run'!O757</x:f>
        <x:v>9.536492029284545</x:v>
      </x:c>
      <x:c r="Q633" s="129" t="n">
        <x:f>O633-P633</x:f>
        <x:v>20.055170429634018</x:v>
      </x:c>
      <x:c r="R633" s="129" t="n">
        <x:f>'RGS_Ground_Run'!U757</x:f>
        <x:v>4.3994984491569085</x:v>
      </x:c>
      <x:c r="S633" s="129" t="n">
        <x:f>'Edge_Run'!S757</x:f>
        <x:v>0</x:v>
      </x:c>
      <x:c r="T633" s="129" t="n">
        <x:f>'RGS_Ground_Run'!S757</x:f>
        <x:v>0</x:v>
      </x:c>
      <x:c r="U633" s="129" t="n">
        <x:f>'Edge_Run'!R757</x:f>
        <x:v>0</x:v>
      </x:c>
      <x:c r="V633" s="120" t="n">
        <x:f>'RGS_Ground_Run'!W757</x:f>
        <x:v>1</x:v>
      </x:c>
      <x:c r="W633" s="120" t="n">
        <x:f>'Edge_Run'!U757</x:f>
        <x:v>1</x:v>
      </x:c>
      <x:c r="X633" s="120" t="n">
        <x:f>'RGS_Ground_Run'!X757</x:f>
        <x:v>1</x:v>
      </x:c>
      <x:c r="Y633" s="120" t="n">
        <x:f>'Edge_Run'!V757</x:f>
        <x:v>1</x:v>
      </x:c>
      <x:c r="Z633" s="120" t="n">
        <x:f>Y633-X633</x:f>
        <x:v>0</x:v>
      </x:c>
      <x:c r="AA633" s="120" t="n">
        <x:f>1-V633</x:f>
        <x:v>0</x:v>
      </x:c>
      <x:c r="AB633" s="120" t="n">
        <x:f>1-W633</x:f>
        <x:v>0</x:v>
      </x:c>
      <x:c r="AC633" s="120" t="n">
        <x:f>'RGS_Ground_Run'!O757</x:f>
        <x:v>1.1721640097615014</x:v>
      </x:c>
      <x:c r="AD633" s="120" t="n">
        <x:f>'Edge_Run'!D757</x:f>
        <x:v>3.516492029284504</x:v>
      </x:c>
      <x:c r="AE633" s="120" t="n">
        <x:f>'RGS_Ground_Run'!D757</x:f>
        <x:v>300</x:v>
      </x:c>
      <x:c r="AF633" s="120" t="n">
        <x:f>'Edge_Run'!H757</x:f>
        <x:v>75</x:v>
      </x:c>
    </x:row>
    <x:row r="634">
      <x:c r="A634" s="120" t="n">
        <x:v>7</x:v>
      </x:c>
      <x:c r="B634" s="120" t="n">
        <x:v>33</x:v>
      </x:c>
      <x:c r="C634" s="120" t="n">
        <x:v>633</x:v>
      </x:c>
      <x:c r="D634" s="120" t="n">
        <x:v>54</x:v>
      </x:c>
      <x:c r="E634" s="120" t="n">
        <x:v>53</x:v>
      </x:c>
      <x:c r="F634" s="120" t="n">
        <x:v>0</x:v>
      </x:c>
      <x:c r="G634" s="120" t="str">
        <x:v>Normal</x:v>
      </x:c>
      <x:c r="H634" s="120" t="str">
        <x:v>Routine</x:v>
      </x:c>
      <x:c r="I634" s="120" t="n">
        <x:v>1</x:v>
      </x:c>
      <x:c r="J634" s="120" t="str">
        <x:v>CADC0872</x:v>
      </x:c>
      <x:c r="K634" s="120" t="n">
        <x:v>1</x:v>
      </x:c>
      <x:c r="L634" s="120" t="n">
        <x:v>193</x:v>
      </x:c>
      <x:c r="M634" s="120" t="n">
        <x:v>194</x:v>
      </x:c>
      <x:c r="N634" s="127" t="n">
        <x:v>2.7714285714285714</x:v>
      </x:c>
      <x:c r="O634" s="129" t="n">
        <x:f>'RGS_Ground_Run'!Q758</x:f>
        <x:v>24.531222212234752</x:v>
      </x:c>
      <x:c r="P634" s="129" t="n">
        <x:f>'Edge_Run'!O758</x:f>
        <x:v>7.553666636704293</x:v>
      </x:c>
      <x:c r="Q634" s="129" t="n">
        <x:f>O634-P634</x:f>
        <x:v>16.97755557553046</x:v>
      </x:c>
      <x:c r="R634" s="129" t="n">
        <x:f>'RGS_Ground_Run'!U758</x:f>
        <x:v>0</x:v>
      </x:c>
      <x:c r="S634" s="129" t="n">
        <x:f>'Edge_Run'!S758</x:f>
        <x:v>0</x:v>
      </x:c>
      <x:c r="T634" s="129" t="n">
        <x:f>'RGS_Ground_Run'!S758</x:f>
        <x:v>0</x:v>
      </x:c>
      <x:c r="U634" s="129" t="n">
        <x:f>'Edge_Run'!R758</x:f>
        <x:v>0</x:v>
      </x:c>
      <x:c r="V634" s="120" t="n">
        <x:f>'RGS_Ground_Run'!W758</x:f>
        <x:v>1</x:v>
      </x:c>
      <x:c r="W634" s="120" t="n">
        <x:f>'Edge_Run'!U758</x:f>
        <x:v>1</x:v>
      </x:c>
      <x:c r="X634" s="120" t="n">
        <x:f>'RGS_Ground_Run'!X758</x:f>
        <x:v>1</x:v>
      </x:c>
      <x:c r="Y634" s="120" t="n">
        <x:f>'Edge_Run'!V758</x:f>
        <x:v>1</x:v>
      </x:c>
      <x:c r="Z634" s="120" t="n">
        <x:f>Y634-X634</x:f>
        <x:v>0</x:v>
      </x:c>
      <x:c r="AA634" s="120" t="n">
        <x:f>1-V634</x:f>
        <x:v>0</x:v>
      </x:c>
      <x:c r="AB634" s="120" t="n">
        <x:f>1-W634</x:f>
        <x:v>0</x:v>
      </x:c>
      <x:c r="AC634" s="120" t="n">
        <x:f>'RGS_Ground_Run'!O758</x:f>
        <x:v>0.511222212234697</x:v>
      </x:c>
      <x:c r="AD634" s="120" t="n">
        <x:f>'Edge_Run'!D758</x:f>
        <x:v>1.533666636704091</x:v>
      </x:c>
      <x:c r="AE634" s="120" t="n">
        <x:f>'RGS_Ground_Run'!D758</x:f>
        <x:v>300</x:v>
      </x:c>
      <x:c r="AF634" s="120" t="n">
        <x:f>'Edge_Run'!H758</x:f>
        <x:v>75</x:v>
      </x:c>
    </x:row>
    <x:row r="635">
      <x:c r="A635" s="120" t="n">
        <x:v>7</x:v>
      </x:c>
      <x:c r="B635" s="120" t="n">
        <x:v>34</x:v>
      </x:c>
      <x:c r="C635" s="120" t="n">
        <x:v>634</x:v>
      </x:c>
      <x:c r="D635" s="120" t="n">
        <x:v>105</x:v>
      </x:c>
      <x:c r="E635" s="120" t="n">
        <x:v>104</x:v>
      </x:c>
      <x:c r="F635" s="120" t="n">
        <x:v>1</x:v>
      </x:c>
      <x:c r="G635" s="120" t="str">
        <x:v>Anomalous</x:v>
      </x:c>
      <x:c r="H635" s="120" t="str">
        <x:v>Priority</x:v>
      </x:c>
      <x:c r="I635" s="120" t="n">
        <x:v>0</x:v>
      </x:c>
      <x:c r="J635" s="120" t="str">
        <x:v>CADC0872</x:v>
      </x:c>
      <x:c r="K635" s="120" t="n">
        <x:v>1</x:v>
      </x:c>
      <x:c r="L635" s="120" t="n">
        <x:v>174</x:v>
      </x:c>
      <x:c r="M635" s="120" t="n">
        <x:v>175</x:v>
      </x:c>
      <x:c r="N635" s="127" t="n">
        <x:v>2.5</x:v>
      </x:c>
      <x:c r="O635" s="129" t="n">
        <x:f>'RGS_Ground_Run'!Q759</x:f>
        <x:v>26.258347682913154</x:v>
      </x:c>
      <x:c r="P635" s="129" t="n">
        <x:f>'Edge_Run'!O759</x:f>
        <x:v>12.735043048739499</x:v>
      </x:c>
      <x:c r="Q635" s="129" t="n">
        <x:f>O635-P635</x:f>
        <x:v>13.523304634173655</x:v>
      </x:c>
      <x:c r="R635" s="129" t="n">
        <x:f>'RGS_Ground_Run'!U759</x:f>
        <x:v>0</x:v>
      </x:c>
      <x:c r="S635" s="129" t="n">
        <x:f>'Edge_Run'!S759</x:f>
        <x:v>0</x:v>
      </x:c>
      <x:c r="T635" s="129" t="n">
        <x:f>'RGS_Ground_Run'!S759</x:f>
        <x:v>0</x:v>
      </x:c>
      <x:c r="U635" s="129" t="n">
        <x:f>'Edge_Run'!R759</x:f>
        <x:v>0</x:v>
      </x:c>
      <x:c r="V635" s="120" t="n">
        <x:f>'RGS_Ground_Run'!W759</x:f>
        <x:v>1</x:v>
      </x:c>
      <x:c r="W635" s="120" t="n">
        <x:f>'Edge_Run'!U759</x:f>
        <x:v>1</x:v>
      </x:c>
      <x:c r="X635" s="120" t="n">
        <x:f>'RGS_Ground_Run'!X759</x:f>
        <x:v>1</x:v>
      </x:c>
      <x:c r="Y635" s="120" t="n">
        <x:f>'Edge_Run'!V759</x:f>
        <x:v>1</x:v>
      </x:c>
      <x:c r="Z635" s="120" t="n">
        <x:f>Y635-X635</x:f>
        <x:v>0</x:v>
      </x:c>
      <x:c r="AA635" s="120" t="n">
        <x:f>1-V635</x:f>
        <x:v>0</x:v>
      </x:c>
      <x:c r="AB635" s="120" t="n">
        <x:f>1-W635</x:f>
        <x:v>0</x:v>
      </x:c>
      <x:c r="AC635" s="120" t="n">
        <x:f>'RGS_Ground_Run'!O759</x:f>
        <x:v>2.2383476829132096</x:v>
      </x:c>
      <x:c r="AD635" s="120" t="n">
        <x:f>'Edge_Run'!D759</x:f>
        <x:v>6.715043048739629</x:v>
      </x:c>
      <x:c r="AE635" s="120" t="n">
        <x:f>'RGS_Ground_Run'!D759</x:f>
        <x:v>300</x:v>
      </x:c>
      <x:c r="AF635" s="120" t="n">
        <x:f>'Edge_Run'!H759</x:f>
        <x:v>75</x:v>
      </x:c>
    </x:row>
    <x:row r="636">
      <x:c r="A636" s="120" t="n">
        <x:v>7</x:v>
      </x:c>
      <x:c r="B636" s="120" t="n">
        <x:v>35</x:v>
      </x:c>
      <x:c r="C636" s="120" t="n">
        <x:v>635</x:v>
      </x:c>
      <x:c r="D636" s="120" t="n">
        <x:v>1263</x:v>
      </x:c>
      <x:c r="E636" s="120" t="n">
        <x:v>1262</x:v>
      </x:c>
      <x:c r="F636" s="120" t="n">
        <x:v>0</x:v>
      </x:c>
      <x:c r="G636" s="120" t="str">
        <x:v>Normal</x:v>
      </x:c>
      <x:c r="H636" s="120" t="str">
        <x:v>Routine</x:v>
      </x:c>
      <x:c r="I636" s="120" t="n">
        <x:v>0</x:v>
      </x:c>
      <x:c r="J636" s="120" t="str">
        <x:v>CADC0873</x:v>
      </x:c>
      <x:c r="K636" s="120" t="n">
        <x:v>5</x:v>
      </x:c>
      <x:c r="L636" s="120" t="n">
        <x:v>249</x:v>
      </x:c>
      <x:c r="M636" s="120" t="n">
        <x:v>51</x:v>
      </x:c>
      <x:c r="N636" s="127" t="n">
        <x:v>0.7285714285714285</x:v>
      </x:c>
      <x:c r="O636" s="129" t="n">
        <x:f>'RGS_Ground_Run'!Q760</x:f>
        <x:v>29.151419671382428</x:v>
      </x:c>
      <x:c r="P636" s="129" t="n">
        <x:f>'Edge_Run'!O760</x:f>
        <x:v>21.41425901414732</x:v>
      </x:c>
      <x:c r="Q636" s="129" t="n">
        <x:f>O636-P636</x:f>
        <x:v>7.737160657235108</x:v>
      </x:c>
      <x:c r="R636" s="129" t="n">
        <x:f>'RGS_Ground_Run'!U760</x:f>
        <x:v>0</x:v>
      </x:c>
      <x:c r="S636" s="129" t="n">
        <x:f>'Edge_Run'!S760</x:f>
        <x:v>0</x:v>
      </x:c>
      <x:c r="T636" s="129" t="n">
        <x:f>'RGS_Ground_Run'!S760</x:f>
        <x:v>0</x:v>
      </x:c>
      <x:c r="U636" s="129" t="n">
        <x:f>'Edge_Run'!R760</x:f>
        <x:v>0</x:v>
      </x:c>
      <x:c r="V636" s="120" t="n">
        <x:f>'RGS_Ground_Run'!W760</x:f>
        <x:v>1</x:v>
      </x:c>
      <x:c r="W636" s="120" t="n">
        <x:f>'Edge_Run'!U760</x:f>
        <x:v>1</x:v>
      </x:c>
      <x:c r="X636" s="120" t="n">
        <x:f>'RGS_Ground_Run'!X760</x:f>
        <x:v>1</x:v>
      </x:c>
      <x:c r="Y636" s="120" t="n">
        <x:f>'Edge_Run'!V760</x:f>
        <x:v>1</x:v>
      </x:c>
      <x:c r="Z636" s="120" t="n">
        <x:f>Y636-X636</x:f>
        <x:v>0</x:v>
      </x:c>
      <x:c r="AA636" s="120" t="n">
        <x:f>1-V636</x:f>
        <x:v>0</x:v>
      </x:c>
      <x:c r="AB636" s="120" t="n">
        <x:f>1-W636</x:f>
        <x:v>0</x:v>
      </x:c>
      <x:c r="AC636" s="120" t="n">
        <x:f>'RGS_Ground_Run'!O760</x:f>
        <x:v>5.131419671382514</x:v>
      </x:c>
      <x:c r="AD636" s="120" t="n">
        <x:f>'Edge_Run'!D760</x:f>
        <x:v>15.394259014147543</x:v>
      </x:c>
      <x:c r="AE636" s="120" t="n">
        <x:f>'RGS_Ground_Run'!D760</x:f>
        <x:v>300</x:v>
      </x:c>
      <x:c r="AF636" s="120" t="n">
        <x:f>'Edge_Run'!H760</x:f>
        <x:v>75</x:v>
      </x:c>
    </x:row>
    <x:row r="637">
      <x:c r="A637" s="120" t="n">
        <x:v>7</x:v>
      </x:c>
      <x:c r="B637" s="120" t="n">
        <x:v>36</x:v>
      </x:c>
      <x:c r="C637" s="120" t="n">
        <x:v>636</x:v>
      </x:c>
      <x:c r="D637" s="120" t="n">
        <x:v>95</x:v>
      </x:c>
      <x:c r="E637" s="120" t="n">
        <x:v>94</x:v>
      </x:c>
      <x:c r="F637" s="120" t="n">
        <x:v>0</x:v>
      </x:c>
      <x:c r="G637" s="120" t="str">
        <x:v>Normal</x:v>
      </x:c>
      <x:c r="H637" s="120" t="str">
        <x:v>Routine</x:v>
      </x:c>
      <x:c r="I637" s="120" t="n">
        <x:v>0</x:v>
      </x:c>
      <x:c r="J637" s="120" t="str">
        <x:v>CADC0872</x:v>
      </x:c>
      <x:c r="K637" s="120" t="n">
        <x:v>1</x:v>
      </x:c>
      <x:c r="L637" s="120" t="n">
        <x:v>175</x:v>
      </x:c>
      <x:c r="M637" s="120" t="n">
        <x:v>176</x:v>
      </x:c>
      <x:c r="N637" s="127" t="n">
        <x:v>2.5142857142857142</x:v>
      </x:c>
      <x:c r="O637" s="129" t="n">
        <x:f>'RGS_Ground_Run'!Q761</x:f>
        <x:v>160.93858304135892</x:v>
      </x:c>
      <x:c r="P637" s="129" t="n">
        <x:f>'Edge_Run'!O761</x:f>
        <x:v>11.17130670109509</x:v>
      </x:c>
      <x:c r="Q637" s="129" t="n">
        <x:f>O637-P637</x:f>
        <x:v>149.76727634026383</x:v>
      </x:c>
      <x:c r="R637" s="129" t="n">
        <x:f>'RGS_Ground_Run'!U761</x:f>
        <x:v>135.20148080766057</x:v>
      </x:c>
      <x:c r="S637" s="129" t="n">
        <x:f>'Edge_Run'!S761</x:f>
        <x:v>0</x:v>
      </x:c>
      <x:c r="T637" s="129" t="n">
        <x:f>'RGS_Ground_Run'!S761</x:f>
        <x:v>133.34933621809978</x:v>
      </x:c>
      <x:c r="U637" s="129" t="n">
        <x:f>'Edge_Run'!R761</x:f>
        <x:v>0</x:v>
      </x:c>
      <x:c r="V637" s="120" t="n">
        <x:f>'RGS_Ground_Run'!W761</x:f>
        <x:v>1</x:v>
      </x:c>
      <x:c r="W637" s="120" t="n">
        <x:f>'Edge_Run'!U761</x:f>
        <x:v>1</x:v>
      </x:c>
      <x:c r="X637" s="120" t="n">
        <x:f>'RGS_Ground_Run'!X761</x:f>
        <x:v>0</x:v>
      </x:c>
      <x:c r="Y637" s="120" t="n">
        <x:f>'Edge_Run'!V761</x:f>
        <x:v>1</x:v>
      </x:c>
      <x:c r="Z637" s="120" t="n">
        <x:f>Y637-X637</x:f>
        <x:v>1</x:v>
      </x:c>
      <x:c r="AA637" s="120" t="n">
        <x:f>1-V637</x:f>
        <x:v>0</x:v>
      </x:c>
      <x:c r="AB637" s="120" t="n">
        <x:f>1-W637</x:f>
        <x:v>0</x:v>
      </x:c>
      <x:c r="AC637" s="120" t="n">
        <x:f>'RGS_Ground_Run'!O761</x:f>
        <x:v>1.717102233698335</x:v>
      </x:c>
      <x:c r="AD637" s="120" t="n">
        <x:f>'Edge_Run'!D761</x:f>
        <x:v>5.151306701095005</x:v>
      </x:c>
      <x:c r="AE637" s="120" t="n">
        <x:f>'RGS_Ground_Run'!D761</x:f>
        <x:v>300</x:v>
      </x:c>
      <x:c r="AF637" s="120" t="n">
        <x:f>'Edge_Run'!H761</x:f>
        <x:v>75</x:v>
      </x:c>
    </x:row>
    <x:row r="638">
      <x:c r="A638" s="120" t="n">
        <x:v>7</x:v>
      </x:c>
      <x:c r="B638" s="120" t="n">
        <x:v>37</x:v>
      </x:c>
      <x:c r="C638" s="120" t="n">
        <x:v>637</x:v>
      </x:c>
      <x:c r="D638" s="120" t="n">
        <x:v>849</x:v>
      </x:c>
      <x:c r="E638" s="120" t="n">
        <x:v>848</x:v>
      </x:c>
      <x:c r="F638" s="120" t="n">
        <x:v>0</x:v>
      </x:c>
      <x:c r="G638" s="120" t="str">
        <x:v>Normal</x:v>
      </x:c>
      <x:c r="H638" s="120" t="str">
        <x:v>Routine</x:v>
      </x:c>
      <x:c r="I638" s="120" t="n">
        <x:v>1</x:v>
      </x:c>
      <x:c r="J638" s="120" t="str">
        <x:v>CADC0892</x:v>
      </x:c>
      <x:c r="K638" s="120" t="n">
        <x:v>1</x:v>
      </x:c>
      <x:c r="L638" s="120" t="n">
        <x:v>221</x:v>
      </x:c>
      <x:c r="M638" s="120" t="n">
        <x:v>222</x:v>
      </x:c>
      <x:c r="N638" s="127" t="n">
        <x:v>3.1714285714285713</x:v>
      </x:c>
      <x:c r="O638" s="129" t="n">
        <x:f>'RGS_Ground_Run'!Q762</x:f>
        <x:v>141.29639108380889</x:v>
      </x:c>
      <x:c r="P638" s="129" t="n">
        <x:f>'Edge_Run'!O762</x:f>
        <x:v>85.19936259268707</x:v>
      </x:c>
      <x:c r="Q638" s="129" t="n">
        <x:f>O638-P638</x:f>
        <x:v>56.09702849112182</x:v>
      </x:c>
      <x:c r="R638" s="129" t="n">
        <x:f>'RGS_Ground_Run'!U762</x:f>
        <x:v>103.19936259268707</x:v>
      </x:c>
      <x:c r="S638" s="129" t="n">
        <x:f>'Edge_Run'!S762</x:f>
        <x:v>36.94827711932203</x:v>
      </x:c>
      <x:c r="T638" s="129" t="n">
        <x:f>'RGS_Ground_Run'!S762</x:f>
        <x:v>0</x:v>
      </x:c>
      <x:c r="U638" s="129" t="n">
        <x:f>'Edge_Run'!R762</x:f>
        <x:v>36.94827711932203</x:v>
      </x:c>
      <x:c r="V638" s="120" t="n">
        <x:f>'RGS_Ground_Run'!W762</x:f>
        <x:v>1</x:v>
      </x:c>
      <x:c r="W638" s="120" t="n">
        <x:f>'Edge_Run'!U762</x:f>
        <x:v>1</x:v>
      </x:c>
      <x:c r="X638" s="120" t="n">
        <x:f>'RGS_Ground_Run'!X762</x:f>
        <x:v>0</x:v>
      </x:c>
      <x:c r="Y638" s="120" t="n">
        <x:f>'Edge_Run'!V762</x:f>
        <x:v>1</x:v>
      </x:c>
      <x:c r="Z638" s="120" t="n">
        <x:f>Y638-X638</x:f>
        <x:v>1</x:v>
      </x:c>
      <x:c r="AA638" s="120" t="n">
        <x:f>1-V638</x:f>
        <x:v>0</x:v>
      </x:c>
      <x:c r="AB638" s="120" t="n">
        <x:f>1-W638</x:f>
        <x:v>0</x:v>
      </x:c>
      <x:c r="AC638" s="120" t="n">
        <x:f>'RGS_Ground_Run'!O762</x:f>
        <x:v>14.077028491121707</x:v>
      </x:c>
      <x:c r="AD638" s="120" t="n">
        <x:f>'Edge_Run'!D762</x:f>
        <x:v>42.23108547336512</x:v>
      </x:c>
      <x:c r="AE638" s="120" t="n">
        <x:f>'RGS_Ground_Run'!D762</x:f>
        <x:v>300</x:v>
      </x:c>
      <x:c r="AF638" s="120" t="n">
        <x:f>'Edge_Run'!H762</x:f>
        <x:v>75</x:v>
      </x:c>
    </x:row>
    <x:row r="639">
      <x:c r="A639" s="120" t="n">
        <x:v>7</x:v>
      </x:c>
      <x:c r="B639" s="120" t="n">
        <x:v>38</x:v>
      </x:c>
      <x:c r="C639" s="120" t="n">
        <x:v>638</x:v>
      </x:c>
      <x:c r="D639" s="120" t="n">
        <x:v>1387</x:v>
      </x:c>
      <x:c r="E639" s="120" t="n">
        <x:v>1386</x:v>
      </x:c>
      <x:c r="F639" s="120" t="n">
        <x:v>0</x:v>
      </x:c>
      <x:c r="G639" s="120" t="str">
        <x:v>Normal</x:v>
      </x:c>
      <x:c r="H639" s="120" t="str">
        <x:v>Routine</x:v>
      </x:c>
      <x:c r="I639" s="120" t="n">
        <x:v>1</x:v>
      </x:c>
      <x:c r="J639" s="120" t="str">
        <x:v>CADC0873</x:v>
      </x:c>
      <x:c r="K639" s="120" t="n">
        <x:v>5</x:v>
      </x:c>
      <x:c r="L639" s="120" t="n">
        <x:v>110</x:v>
      </x:c>
      <x:c r="M639" s="120" t="n">
        <x:v>23</x:v>
      </x:c>
      <x:c r="N639" s="127" t="n">
        <x:v>0.32857142857142857</x:v>
      </x:c>
      <x:c r="O639" s="129" t="n">
        <x:f>'RGS_Ground_Run'!Q763</x:f>
        <x:v>135.50256435449182</x:v>
      </x:c>
      <x:c r="P639" s="129" t="n">
        <x:f>'Edge_Run'!O763</x:f>
        <x:v>74.82027720187762</x:v>
      </x:c>
      <x:c r="Q639" s="129" t="n">
        <x:f>O639-P639</x:f>
        <x:v>60.68228715261421</x:v>
      </x:c>
      <x:c r="R639" s="129" t="n">
        <x:f>'RGS_Ground_Run'!U763</x:f>
        <x:v>110.82027720187762</x:v>
      </x:c>
      <x:c r="S639" s="129" t="n">
        <x:f>'Edge_Run'!S763</x:f>
        <x:v>66.8134157440345</x:v>
      </x:c>
      <x:c r="T639" s="129" t="n">
        <x:f>'RGS_Ground_Run'!S763</x:f>
        <x:v>0</x:v>
      </x:c>
      <x:c r="U639" s="129" t="n">
        <x:f>'Edge_Run'!R763</x:f>
        <x:v>0</x:v>
      </x:c>
      <x:c r="V639" s="120" t="n">
        <x:f>'RGS_Ground_Run'!W763</x:f>
        <x:v>1</x:v>
      </x:c>
      <x:c r="W639" s="120" t="n">
        <x:f>'Edge_Run'!U763</x:f>
        <x:v>1</x:v>
      </x:c>
      <x:c r="X639" s="120" t="n">
        <x:f>'RGS_Ground_Run'!X763</x:f>
        <x:v>0</x:v>
      </x:c>
      <x:c r="Y639" s="120" t="n">
        <x:f>'Edge_Run'!V763</x:f>
        <x:v>1</x:v>
      </x:c>
      <x:c r="Z639" s="120" t="n">
        <x:f>Y639-X639</x:f>
        <x:v>1</x:v>
      </x:c>
      <x:c r="AA639" s="120" t="n">
        <x:f>1-V639</x:f>
        <x:v>0</x:v>
      </x:c>
      <x:c r="AB639" s="120" t="n">
        <x:f>1-W639</x:f>
        <x:v>0</x:v>
      </x:c>
      <x:c r="AC639" s="120" t="n">
        <x:f>'RGS_Ground_Run'!O763</x:f>
        <x:v>0.6622871526144479</x:v>
      </x:c>
      <x:c r="AD639" s="120" t="n">
        <x:f>'Edge_Run'!D763</x:f>
        <x:v>1.986861457843344</x:v>
      </x:c>
      <x:c r="AE639" s="120" t="n">
        <x:f>'RGS_Ground_Run'!D763</x:f>
        <x:v>300</x:v>
      </x:c>
      <x:c r="AF639" s="120" t="n">
        <x:f>'Edge_Run'!H763</x:f>
        <x:v>75</x:v>
      </x:c>
    </x:row>
    <x:row r="640">
      <x:c r="A640" s="120" t="n">
        <x:v>7</x:v>
      </x:c>
      <x:c r="B640" s="120" t="n">
        <x:v>39</x:v>
      </x:c>
      <x:c r="C640" s="120" t="n">
        <x:v>639</x:v>
      </x:c>
      <x:c r="D640" s="120" t="n">
        <x:v>725</x:v>
      </x:c>
      <x:c r="E640" s="120" t="n">
        <x:v>724</x:v>
      </x:c>
      <x:c r="F640" s="120" t="n">
        <x:v>0</x:v>
      </x:c>
      <x:c r="G640" s="120" t="str">
        <x:v>Normal</x:v>
      </x:c>
      <x:c r="H640" s="120" t="str">
        <x:v>Routine</x:v>
      </x:c>
      <x:c r="I640" s="120" t="n">
        <x:v>1</x:v>
      </x:c>
      <x:c r="J640" s="120" t="str">
        <x:v>CADC0874</x:v>
      </x:c>
      <x:c r="K640" s="120" t="n">
        <x:v>5</x:v>
      </x:c>
      <x:c r="L640" s="120" t="n">
        <x:v>615</x:v>
      </x:c>
      <x:c r="M640" s="120" t="n">
        <x:v>124</x:v>
      </x:c>
      <x:c r="N640" s="127" t="n">
        <x:v>1.7714285714285714</x:v>
      </x:c>
      <x:c r="O640" s="129" t="n">
        <x:f>'RGS_Ground_Run'!Q764</x:f>
        <x:v>133.636063070599</x:v>
      </x:c>
      <x:c r="P640" s="129" t="n">
        <x:f>'Edge_Run'!O764</x:f>
        <x:v>51.98592964401087</x:v>
      </x:c>
      <x:c r="Q640" s="129" t="n">
        <x:f>O640-P640</x:f>
        <x:v>81.65013342658813</x:v>
      </x:c>
      <x:c r="R640" s="129" t="n">
        <x:f>'RGS_Ground_Run'!U764</x:f>
        <x:v>105.98592964401087</x:v>
      </x:c>
      <x:c r="S640" s="129" t="n">
        <x:f>'Edge_Run'!S764</x:f>
        <x:v>35.075529364245995</x:v>
      </x:c>
      <x:c r="T640" s="129" t="n">
        <x:f>'RGS_Ground_Run'!S764</x:f>
        <x:v>0</x:v>
      </x:c>
      <x:c r="U640" s="129" t="n">
        <x:f>'Edge_Run'!R764</x:f>
        <x:v>0</x:v>
      </x:c>
      <x:c r="V640" s="120" t="n">
        <x:f>'RGS_Ground_Run'!W764</x:f>
        <x:v>1</x:v>
      </x:c>
      <x:c r="W640" s="120" t="n">
        <x:f>'Edge_Run'!U764</x:f>
        <x:v>1</x:v>
      </x:c>
      <x:c r="X640" s="120" t="n">
        <x:f>'RGS_Ground_Run'!X764</x:f>
        <x:v>0</x:v>
      </x:c>
      <x:c r="Y640" s="120" t="n">
        <x:f>'Edge_Run'!V764</x:f>
        <x:v>1</x:v>
      </x:c>
      <x:c r="Z640" s="120" t="n">
        <x:f>Y640-X640</x:f>
        <x:v>1</x:v>
      </x:c>
      <x:c r="AA640" s="120" t="n">
        <x:f>1-V640</x:f>
        <x:v>0</x:v>
      </x:c>
      <x:c r="AB640" s="120" t="n">
        <x:f>1-W640</x:f>
        <x:v>0</x:v>
      </x:c>
      <x:c r="AC640" s="120" t="n">
        <x:f>'RGS_Ground_Run'!O764</x:f>
        <x:v>3.6301334265883565</x:v>
      </x:c>
      <x:c r="AD640" s="120" t="n">
        <x:f>'Edge_Run'!D764</x:f>
        <x:v>10.89040027976507</x:v>
      </x:c>
      <x:c r="AE640" s="120" t="n">
        <x:f>'RGS_Ground_Run'!D764</x:f>
        <x:v>300</x:v>
      </x:c>
      <x:c r="AF640" s="120" t="n">
        <x:f>'Edge_Run'!H764</x:f>
        <x:v>75</x:v>
      </x:c>
    </x:row>
    <x:row r="641">
      <x:c r="A641" s="120" t="n">
        <x:v>7</x:v>
      </x:c>
      <x:c r="B641" s="120" t="n">
        <x:v>40</x:v>
      </x:c>
      <x:c r="C641" s="120" t="n">
        <x:v>640</x:v>
      </x:c>
      <x:c r="D641" s="120" t="n">
        <x:v>174</x:v>
      </x:c>
      <x:c r="E641" s="120" t="n">
        <x:v>173</x:v>
      </x:c>
      <x:c r="F641" s="120" t="n">
        <x:v>0</x:v>
      </x:c>
      <x:c r="G641" s="120" t="str">
        <x:v>Normal</x:v>
      </x:c>
      <x:c r="H641" s="120" t="str">
        <x:v>Routine</x:v>
      </x:c>
      <x:c r="I641" s="120" t="n">
        <x:v>1</x:v>
      </x:c>
      <x:c r="J641" s="120" t="str">
        <x:v>CADC0872</x:v>
      </x:c>
      <x:c r="K641" s="120" t="n">
        <x:v>1</x:v>
      </x:c>
      <x:c r="L641" s="120" t="n">
        <x:v>289</x:v>
      </x:c>
      <x:c r="M641" s="120" t="n">
        <x:v>290</x:v>
      </x:c>
      <x:c r="N641" s="127" t="n">
        <x:v>4.142857142857143</x:v>
      </x:c>
      <x:c r="O641" s="129" t="n">
        <x:f>'RGS_Ground_Run'!Q765</x:f>
        <x:v>109.83839929866872</x:v>
      </x:c>
      <x:c r="P641" s="129" t="n">
        <x:f>'Edge_Run'!O765</x:f>
        <x:v>13.539401951933542</x:v>
      </x:c>
      <x:c r="Q641" s="129" t="n">
        <x:f>O641-P641</x:f>
        <x:v>96.29899734673518</x:v>
      </x:c>
      <x:c r="R641" s="129" t="n">
        <x:f>'RGS_Ground_Run'!U765</x:f>
        <x:v>85.53940195193354</x:v>
      </x:c>
      <x:c r="S641" s="129" t="n">
        <x:f>'Edge_Run'!S765</x:f>
        <x:v>6.682409911727518</x:v>
      </x:c>
      <x:c r="T641" s="129" t="n">
        <x:f>'RGS_Ground_Run'!S765</x:f>
        <x:v>0</x:v>
      </x:c>
      <x:c r="U641" s="129" t="n">
        <x:f>'Edge_Run'!R765</x:f>
        <x:v>0</x:v>
      </x:c>
      <x:c r="V641" s="120" t="n">
        <x:f>'RGS_Ground_Run'!W765</x:f>
        <x:v>1</x:v>
      </x:c>
      <x:c r="W641" s="120" t="n">
        <x:f>'Edge_Run'!U765</x:f>
        <x:v>1</x:v>
      </x:c>
      <x:c r="X641" s="120" t="n">
        <x:f>'RGS_Ground_Run'!X765</x:f>
        <x:v>1</x:v>
      </x:c>
      <x:c r="Y641" s="120" t="n">
        <x:f>'Edge_Run'!V765</x:f>
        <x:v>1</x:v>
      </x:c>
      <x:c r="Z641" s="120" t="n">
        <x:f>Y641-X641</x:f>
        <x:v>0</x:v>
      </x:c>
      <x:c r="AA641" s="120" t="n">
        <x:f>1-V641</x:f>
        <x:v>0</x:v>
      </x:c>
      <x:c r="AB641" s="120" t="n">
        <x:f>1-W641</x:f>
        <x:v>0</x:v>
      </x:c>
      <x:c r="AC641" s="120" t="n">
        <x:f>'RGS_Ground_Run'!O765</x:f>
        <x:v>0.2789973467353245</x:v>
      </x:c>
      <x:c r="AD641" s="120" t="n">
        <x:f>'Edge_Run'!D765</x:f>
        <x:v>0.8369920402059735</x:v>
      </x:c>
      <x:c r="AE641" s="120" t="n">
        <x:f>'RGS_Ground_Run'!D765</x:f>
        <x:v>300</x:v>
      </x:c>
      <x:c r="AF641" s="120" t="n">
        <x:f>'Edge_Run'!H765</x:f>
        <x:v>75</x:v>
      </x:c>
    </x:row>
    <x:row r="642">
      <x:c r="A642" s="120" t="n">
        <x:v>7</x:v>
      </x:c>
      <x:c r="B642" s="120" t="n">
        <x:v>41</x:v>
      </x:c>
      <x:c r="C642" s="120" t="n">
        <x:v>641</x:v>
      </x:c>
      <x:c r="D642" s="120" t="n">
        <x:v>1665</x:v>
      </x:c>
      <x:c r="E642" s="120" t="n">
        <x:v>1664</x:v>
      </x:c>
      <x:c r="F642" s="120" t="n">
        <x:v>1</x:v>
      </x:c>
      <x:c r="G642" s="120" t="str">
        <x:v>Anomalous</x:v>
      </x:c>
      <x:c r="H642" s="120" t="str">
        <x:v>Priority</x:v>
      </x:c>
      <x:c r="I642" s="120" t="n">
        <x:v>1</x:v>
      </x:c>
      <x:c r="J642" s="120" t="str">
        <x:v>CADC0888</x:v>
      </x:c>
      <x:c r="K642" s="120" t="n">
        <x:v>5</x:v>
      </x:c>
      <x:c r="L642" s="120" t="n">
        <x:v>185</x:v>
      </x:c>
      <x:c r="M642" s="120" t="n">
        <x:v>38</x:v>
      </x:c>
      <x:c r="N642" s="127" t="n">
        <x:v>0.5428571428571428</x:v>
      </x:c>
      <x:c r="O642" s="129" t="n">
        <x:f>'RGS_Ground_Run'!Q766</x:f>
        <x:v>133.17394665771553</x:v>
      </x:c>
      <x:c r="P642" s="129" t="n">
        <x:f>'Edge_Run'!O766</x:f>
        <x:v>17.561004856153886</x:v>
      </x:c>
      <x:c r="Q642" s="129" t="n">
        <x:f>O642-P642</x:f>
        <x:v>115.61294180156165</x:v>
      </x:c>
      <x:c r="R642" s="129" t="n">
        <x:f>'RGS_Ground_Run'!U766</x:f>
        <x:v>107.56100485615389</x:v>
      </x:c>
      <x:c r="S642" s="129" t="n">
        <x:f>'Edge_Run'!S766</x:f>
        <x:v>6.762179451468455</x:v>
      </x:c>
      <x:c r="T642" s="129" t="n">
        <x:f>'RGS_Ground_Run'!S766</x:f>
        <x:v>0</x:v>
      </x:c>
      <x:c r="U642" s="129" t="n">
        <x:f>'Edge_Run'!R766</x:f>
        <x:v>0</x:v>
      </x:c>
      <x:c r="V642" s="120" t="n">
        <x:f>'RGS_Ground_Run'!W766</x:f>
        <x:v>1</x:v>
      </x:c>
      <x:c r="W642" s="120" t="n">
        <x:f>'Edge_Run'!U766</x:f>
        <x:v>1</x:v>
      </x:c>
      <x:c r="X642" s="120" t="n">
        <x:f>'RGS_Ground_Run'!X766</x:f>
        <x:v>0</x:v>
      </x:c>
      <x:c r="Y642" s="120" t="n">
        <x:f>'Edge_Run'!V766</x:f>
        <x:v>1</x:v>
      </x:c>
      <x:c r="Z642" s="120" t="n">
        <x:f>Y642-X642</x:f>
        <x:v>1</x:v>
      </x:c>
      <x:c r="AA642" s="120" t="n">
        <x:f>1-V642</x:f>
        <x:v>0</x:v>
      </x:c>
      <x:c r="AB642" s="120" t="n">
        <x:f>1-W642</x:f>
        <x:v>0</x:v>
      </x:c>
      <x:c r="AC642" s="120" t="n">
        <x:f>'RGS_Ground_Run'!O766</x:f>
        <x:v>1.5929418015618315</x:v>
      </x:c>
      <x:c r="AD642" s="120" t="n">
        <x:f>'Edge_Run'!D766</x:f>
        <x:v>4.778825404685494</x:v>
      </x:c>
      <x:c r="AE642" s="120" t="n">
        <x:f>'RGS_Ground_Run'!D766</x:f>
        <x:v>300</x:v>
      </x:c>
      <x:c r="AF642" s="120" t="n">
        <x:f>'Edge_Run'!H766</x:f>
        <x:v>75</x:v>
      </x:c>
    </x:row>
    <x:row r="643">
      <x:c r="A643" s="120" t="n">
        <x:v>7</x:v>
      </x:c>
      <x:c r="B643" s="120" t="n">
        <x:v>42</x:v>
      </x:c>
      <x:c r="C643" s="120" t="n">
        <x:v>642</x:v>
      </x:c>
      <x:c r="D643" s="120" t="n">
        <x:v>1976</x:v>
      </x:c>
      <x:c r="E643" s="120" t="n">
        <x:v>1975</x:v>
      </x:c>
      <x:c r="F643" s="120" t="n">
        <x:v>0</x:v>
      </x:c>
      <x:c r="G643" s="120" t="str">
        <x:v>Normal</x:v>
      </x:c>
      <x:c r="H643" s="120" t="str">
        <x:v>Routine</x:v>
      </x:c>
      <x:c r="I643" s="120" t="n">
        <x:v>0</x:v>
      </x:c>
      <x:c r="J643" s="120" t="str">
        <x:v>CADC0872</x:v>
      </x:c>
      <x:c r="K643" s="120" t="n">
        <x:v>5</x:v>
      </x:c>
      <x:c r="L643" s="120" t="n">
        <x:v>186</x:v>
      </x:c>
      <x:c r="M643" s="120" t="n">
        <x:v>38</x:v>
      </x:c>
      <x:c r="N643" s="127" t="n">
        <x:v>0.5428571428571428</x:v>
      </x:c>
      <x:c r="O643" s="129" t="n">
        <x:f>'RGS_Ground_Run'!Q767</x:f>
        <x:v>105.83394509817344</x:v>
      </x:c>
      <x:c r="P643" s="129" t="n">
        <x:f>'Edge_Run'!O767</x:f>
        <x:v>6.433843535979577</x:v>
      </x:c>
      <x:c r="Q643" s="129" t="n">
        <x:f>O643-P643</x:f>
        <x:v>99.40010156219387</x:v>
      </x:c>
      <x:c r="R643" s="129" t="n">
        <x:f>'RGS_Ground_Run'!U767</x:f>
        <x:v>81.67599725284708</x:v>
      </x:c>
      <x:c r="S643" s="129" t="n">
        <x:f>'Edge_Run'!S767</x:f>
        <x:v>0</x:v>
      </x:c>
      <x:c r="T643" s="129" t="n">
        <x:f>'RGS_Ground_Run'!S767</x:f>
        <x:v>0</x:v>
      </x:c>
      <x:c r="U643" s="129" t="n">
        <x:f>'Edge_Run'!R767</x:f>
        <x:v>0</x:v>
      </x:c>
      <x:c r="V643" s="120" t="n">
        <x:f>'RGS_Ground_Run'!W767</x:f>
        <x:v>1</x:v>
      </x:c>
      <x:c r="W643" s="120" t="n">
        <x:f>'Edge_Run'!U767</x:f>
        <x:v>1</x:v>
      </x:c>
      <x:c r="X643" s="120" t="n">
        <x:f>'RGS_Ground_Run'!X767</x:f>
        <x:v>1</x:v>
      </x:c>
      <x:c r="Y643" s="120" t="n">
        <x:f>'Edge_Run'!V767</x:f>
        <x:v>1</x:v>
      </x:c>
      <x:c r="Z643" s="120" t="n">
        <x:f>Y643-X643</x:f>
        <x:v>0</x:v>
      </x:c>
      <x:c r="AA643" s="120" t="n">
        <x:f>1-V643</x:f>
        <x:v>0</x:v>
      </x:c>
      <x:c r="AB643" s="120" t="n">
        <x:f>1-W643</x:f>
        <x:v>0</x:v>
      </x:c>
      <x:c r="AC643" s="120" t="n">
        <x:f>'RGS_Ground_Run'!O767</x:f>
        <x:v>0.13794784532651524</x:v>
      </x:c>
      <x:c r="AD643" s="120" t="n">
        <x:f>'Edge_Run'!D767</x:f>
        <x:v>0.4138435359795457</x:v>
      </x:c>
      <x:c r="AE643" s="120" t="n">
        <x:f>'RGS_Ground_Run'!D767</x:f>
        <x:v>300</x:v>
      </x:c>
      <x:c r="AF643" s="120" t="n">
        <x:f>'Edge_Run'!H767</x:f>
        <x:v>75</x:v>
      </x:c>
    </x:row>
    <x:row r="644">
      <x:c r="A644" s="120" t="n">
        <x:v>7</x:v>
      </x:c>
      <x:c r="B644" s="120" t="n">
        <x:v>43</x:v>
      </x:c>
      <x:c r="C644" s="120" t="n">
        <x:v>643</x:v>
      </x:c>
      <x:c r="D644" s="120" t="n">
        <x:v>800</x:v>
      </x:c>
      <x:c r="E644" s="120" t="n">
        <x:v>799</x:v>
      </x:c>
      <x:c r="F644" s="120" t="n">
        <x:v>0</x:v>
      </x:c>
      <x:c r="G644" s="120" t="str">
        <x:v>Normal</x:v>
      </x:c>
      <x:c r="H644" s="120" t="str">
        <x:v>Routine</x:v>
      </x:c>
      <x:c r="I644" s="120" t="n">
        <x:v>1</x:v>
      </x:c>
      <x:c r="J644" s="120" t="str">
        <x:v>CADC0874</x:v>
      </x:c>
      <x:c r="K644" s="120" t="n">
        <x:v>5</x:v>
      </x:c>
      <x:c r="L644" s="120" t="n">
        <x:v>190</x:v>
      </x:c>
      <x:c r="M644" s="120" t="n">
        <x:v>39</x:v>
      </x:c>
      <x:c r="N644" s="127" t="n">
        <x:v>0.5571428571428572</x:v>
      </x:c>
      <x:c r="O644" s="129" t="n">
        <x:f>'RGS_Ground_Run'!Q768</x:f>
        <x:v>126.45829433589188</x:v>
      </x:c>
      <x:c r="P644" s="129" t="n">
        <x:f>'Edge_Run'!O768</x:f>
        <x:v>22.257288294666978</x:v>
      </x:c>
      <x:c r="Q644" s="129" t="n">
        <x:f>O644-P644</x:f>
        <x:v>104.2010060412249</x:v>
      </x:c>
      <x:c r="R644" s="129" t="n">
        <x:f>'RGS_Ground_Run'!U768</x:f>
        <x:v>97.02586490433623</x:v>
      </x:c>
      <x:c r="S644" s="129" t="n">
        <x:f>'Edge_Run'!S768</x:f>
        <x:v>0</x:v>
      </x:c>
      <x:c r="T644" s="129" t="n">
        <x:f>'RGS_Ground_Run'!S768</x:f>
        <x:v>0</x:v>
      </x:c>
      <x:c r="U644" s="129" t="n">
        <x:f>'Edge_Run'!R768</x:f>
        <x:v>0</x:v>
      </x:c>
      <x:c r="V644" s="120" t="n">
        <x:f>'RGS_Ground_Run'!W768</x:f>
        <x:v>1</x:v>
      </x:c>
      <x:c r="W644" s="120" t="n">
        <x:f>'Edge_Run'!U768</x:f>
        <x:v>1</x:v>
      </x:c>
      <x:c r="X644" s="120" t="n">
        <x:f>'RGS_Ground_Run'!X768</x:f>
        <x:v>0</x:v>
      </x:c>
      <x:c r="Y644" s="120" t="n">
        <x:f>'Edge_Run'!V768</x:f>
        <x:v>1</x:v>
      </x:c>
      <x:c r="Z644" s="120" t="n">
        <x:f>Y644-X644</x:f>
        <x:v>1</x:v>
      </x:c>
      <x:c r="AA644" s="120" t="n">
        <x:f>1-V644</x:f>
        <x:v>0</x:v>
      </x:c>
      <x:c r="AB644" s="120" t="n">
        <x:f>1-W644</x:f>
        <x:v>0</x:v>
      </x:c>
      <x:c r="AC644" s="120" t="n">
        <x:f>'RGS_Ground_Run'!O768</x:f>
        <x:v>5.412429431555643</x:v>
      </x:c>
      <x:c r="AD644" s="120" t="n">
        <x:f>'Edge_Run'!D768</x:f>
        <x:v>16.23728829466693</x:v>
      </x:c>
      <x:c r="AE644" s="120" t="n">
        <x:f>'RGS_Ground_Run'!D768</x:f>
        <x:v>300</x:v>
      </x:c>
      <x:c r="AF644" s="120" t="n">
        <x:f>'Edge_Run'!H768</x:f>
        <x:v>75</x:v>
      </x:c>
    </x:row>
    <x:row r="645">
      <x:c r="A645" s="120" t="n">
        <x:v>7</x:v>
      </x:c>
      <x:c r="B645" s="120" t="n">
        <x:v>44</x:v>
      </x:c>
      <x:c r="C645" s="120" t="n">
        <x:v>644</x:v>
      </x:c>
      <x:c r="D645" s="120" t="n">
        <x:v>1031</x:v>
      </x:c>
      <x:c r="E645" s="120" t="n">
        <x:v>1030</x:v>
      </x:c>
      <x:c r="F645" s="120" t="n">
        <x:v>0</x:v>
      </x:c>
      <x:c r="G645" s="120" t="str">
        <x:v>Normal</x:v>
      </x:c>
      <x:c r="H645" s="120" t="str">
        <x:v>Routine</x:v>
      </x:c>
      <x:c r="I645" s="120" t="n">
        <x:v>0</x:v>
      </x:c>
      <x:c r="J645" s="120" t="str">
        <x:v>CADC0873</x:v>
      </x:c>
      <x:c r="K645" s="120" t="n">
        <x:v>5</x:v>
      </x:c>
      <x:c r="L645" s="120" t="n">
        <x:v>885</x:v>
      </x:c>
      <x:c r="M645" s="120" t="n">
        <x:v>178</x:v>
      </x:c>
      <x:c r="N645" s="127" t="n">
        <x:v>2.5428571428571427</x:v>
      </x:c>
      <x:c r="O645" s="129" t="n">
        <x:f>'RGS_Ground_Run'!Q769</x:f>
        <x:v>123.42995507114392</x:v>
      </x:c>
      <x:c r="P645" s="129" t="n">
        <x:f>'Edge_Run'!O769</x:f>
        <x:v>13.56727096633358</x:v>
      </x:c>
      <x:c r="Q645" s="129" t="n">
        <x:f>O645-P645</x:f>
        <x:v>109.86268410481034</x:v>
      </x:c>
      <x:c r="R645" s="129" t="n">
        <x:f>'RGS_Ground_Run'!U769</x:f>
        <x:v>96.89419808236607</x:v>
      </x:c>
      <x:c r="S645" s="129" t="n">
        <x:f>'Edge_Run'!S769</x:f>
        <x:v>0</x:v>
      </x:c>
      <x:c r="T645" s="129" t="n">
        <x:f>'RGS_Ground_Run'!S769</x:f>
        <x:v>0</x:v>
      </x:c>
      <x:c r="U645" s="129" t="n">
        <x:f>'Edge_Run'!R769</x:f>
        <x:v>0</x:v>
      </x:c>
      <x:c r="V645" s="120" t="n">
        <x:f>'RGS_Ground_Run'!W769</x:f>
        <x:v>1</x:v>
      </x:c>
      <x:c r="W645" s="120" t="n">
        <x:f>'Edge_Run'!U769</x:f>
        <x:v>1</x:v>
      </x:c>
      <x:c r="X645" s="120" t="n">
        <x:f>'RGS_Ground_Run'!X769</x:f>
        <x:v>0</x:v>
      </x:c>
      <x:c r="Y645" s="120" t="n">
        <x:f>'Edge_Run'!V769</x:f>
        <x:v>1</x:v>
      </x:c>
      <x:c r="Z645" s="120" t="n">
        <x:f>Y645-X645</x:f>
        <x:v>1</x:v>
      </x:c>
      <x:c r="AA645" s="120" t="n">
        <x:f>1-V645</x:f>
        <x:v>0</x:v>
      </x:c>
      <x:c r="AB645" s="120" t="n">
        <x:f>1-W645</x:f>
        <x:v>0</x:v>
      </x:c>
      <x:c r="AC645" s="120" t="n">
        <x:f>'RGS_Ground_Run'!O769</x:f>
        <x:v>2.5157569887778566</x:v>
      </x:c>
      <x:c r="AD645" s="120" t="n">
        <x:f>'Edge_Run'!D769</x:f>
        <x:v>7.54727096633357</x:v>
      </x:c>
      <x:c r="AE645" s="120" t="n">
        <x:f>'RGS_Ground_Run'!D769</x:f>
        <x:v>300</x:v>
      </x:c>
      <x:c r="AF645" s="120" t="n">
        <x:f>'Edge_Run'!H769</x:f>
        <x:v>75</x:v>
      </x:c>
    </x:row>
    <x:row r="646">
      <x:c r="A646" s="120" t="n">
        <x:v>7</x:v>
      </x:c>
      <x:c r="B646" s="120" t="n">
        <x:v>45</x:v>
      </x:c>
      <x:c r="C646" s="120" t="n">
        <x:v>645</x:v>
      </x:c>
      <x:c r="D646" s="120" t="n">
        <x:v>1908</x:v>
      </x:c>
      <x:c r="E646" s="120" t="n">
        <x:v>1907</x:v>
      </x:c>
      <x:c r="F646" s="120" t="n">
        <x:v>0</x:v>
      </x:c>
      <x:c r="G646" s="120" t="str">
        <x:v>Normal</x:v>
      </x:c>
      <x:c r="H646" s="120" t="str">
        <x:v>Routine</x:v>
      </x:c>
      <x:c r="I646" s="120" t="n">
        <x:v>1</x:v>
      </x:c>
      <x:c r="J646" s="120" t="str">
        <x:v>CADC0872</x:v>
      </x:c>
      <x:c r="K646" s="120" t="n">
        <x:v>5</x:v>
      </x:c>
      <x:c r="L646" s="120" t="n">
        <x:v>90</x:v>
      </x:c>
      <x:c r="M646" s="120" t="n">
        <x:v>19</x:v>
      </x:c>
      <x:c r="N646" s="127" t="n">
        <x:v>0.2714285714285714</x:v>
      </x:c>
      <x:c r="O646" s="129" t="n">
        <x:f>'RGS_Ground_Run'!Q770</x:f>
        <x:v>117.9520162253657</x:v>
      </x:c>
      <x:c r="P646" s="129" t="n">
        <x:f>'Edge_Run'!O770</x:f>
        <x:v>9.14823765701567</x:v>
      </x:c>
      <x:c r="Q646" s="129" t="n">
        <x:f>O646-P646</x:f>
        <x:v>108.80377856835003</x:v>
      </x:c>
      <x:c r="R646" s="129" t="n">
        <x:f>'RGS_Ground_Run'!U770</x:f>
        <x:v>92.88927033969367</x:v>
      </x:c>
      <x:c r="S646" s="129" t="n">
        <x:f>'Edge_Run'!S770</x:f>
        <x:v>0</x:v>
      </x:c>
      <x:c r="T646" s="129" t="n">
        <x:f>'RGS_Ground_Run'!S770</x:f>
        <x:v>0</x:v>
      </x:c>
      <x:c r="U646" s="129" t="n">
        <x:f>'Edge_Run'!R770</x:f>
        <x:v>0</x:v>
      </x:c>
      <x:c r="V646" s="120" t="n">
        <x:f>'RGS_Ground_Run'!W770</x:f>
        <x:v>1</x:v>
      </x:c>
      <x:c r="W646" s="120" t="n">
        <x:f>'Edge_Run'!U770</x:f>
        <x:v>1</x:v>
      </x:c>
      <x:c r="X646" s="120" t="n">
        <x:f>'RGS_Ground_Run'!X770</x:f>
        <x:v>1</x:v>
      </x:c>
      <x:c r="Y646" s="120" t="n">
        <x:f>'Edge_Run'!V770</x:f>
        <x:v>1</x:v>
      </x:c>
      <x:c r="Z646" s="120" t="n">
        <x:f>Y646-X646</x:f>
        <x:v>0</x:v>
      </x:c>
      <x:c r="AA646" s="120" t="n">
        <x:f>1-V646</x:f>
        <x:v>0</x:v>
      </x:c>
      <x:c r="AB646" s="120" t="n">
        <x:f>1-W646</x:f>
        <x:v>0</x:v>
      </x:c>
      <x:c r="AC646" s="120" t="n">
        <x:f>'RGS_Ground_Run'!O770</x:f>
        <x:v>1.04274588567188</x:v>
      </x:c>
      <x:c r="AD646" s="120" t="n">
        <x:f>'Edge_Run'!D770</x:f>
        <x:v>3.1282376570156405</x:v>
      </x:c>
      <x:c r="AE646" s="120" t="n">
        <x:f>'RGS_Ground_Run'!D770</x:f>
        <x:v>300</x:v>
      </x:c>
      <x:c r="AF646" s="120" t="n">
        <x:f>'Edge_Run'!H770</x:f>
        <x:v>75</x:v>
      </x:c>
    </x:row>
    <x:row r="647">
      <x:c r="A647" s="120" t="n">
        <x:v>7</x:v>
      </x:c>
      <x:c r="B647" s="120" t="n">
        <x:v>46</x:v>
      </x:c>
      <x:c r="C647" s="120" t="n">
        <x:v>646</x:v>
      </x:c>
      <x:c r="D647" s="120" t="n">
        <x:v>483</x:v>
      </x:c>
      <x:c r="E647" s="120" t="n">
        <x:v>482</x:v>
      </x:c>
      <x:c r="F647" s="120" t="n">
        <x:v>0</x:v>
      </x:c>
      <x:c r="G647" s="120" t="str">
        <x:v>Normal</x:v>
      </x:c>
      <x:c r="H647" s="120" t="str">
        <x:v>Routine</x:v>
      </x:c>
      <x:c r="I647" s="120" t="n">
        <x:v>1</x:v>
      </x:c>
      <x:c r="J647" s="120" t="str">
        <x:v>CADC0873</x:v>
      </x:c>
      <x:c r="K647" s="120" t="n">
        <x:v>1</x:v>
      </x:c>
      <x:c r="L647" s="120" t="n">
        <x:v>199</x:v>
      </x:c>
      <x:c r="M647" s="120" t="n">
        <x:v>200</x:v>
      </x:c>
      <x:c r="N647" s="127" t="n">
        <x:v>2.857142857142857</x:v>
      </x:c>
      <x:c r="O647" s="129" t="n">
        <x:f>'RGS_Ground_Run'!Q771</x:f>
        <x:v>31.083705080805885</x:v>
      </x:c>
      <x:c r="P647" s="129" t="n">
        <x:f>'Edge_Run'!O771</x:f>
        <x:v>27.211115242417236</x:v>
      </x:c>
      <x:c r="Q647" s="129" t="n">
        <x:f>O647-P647</x:f>
        <x:v>3.872589838388649</x:v>
      </x:c>
      <x:c r="R647" s="129" t="n">
        <x:f>'RGS_Ground_Run'!U771</x:f>
        <x:v>0</x:v>
      </x:c>
      <x:c r="S647" s="129" t="n">
        <x:f>'Edge_Run'!S771</x:f>
        <x:v>0</x:v>
      </x:c>
      <x:c r="T647" s="129" t="n">
        <x:f>'RGS_Ground_Run'!S771</x:f>
        <x:v>0</x:v>
      </x:c>
      <x:c r="U647" s="129" t="n">
        <x:f>'Edge_Run'!R771</x:f>
        <x:v>0</x:v>
      </x:c>
      <x:c r="V647" s="120" t="n">
        <x:f>'RGS_Ground_Run'!W771</x:f>
        <x:v>1</x:v>
      </x:c>
      <x:c r="W647" s="120" t="n">
        <x:f>'Edge_Run'!U771</x:f>
        <x:v>1</x:v>
      </x:c>
      <x:c r="X647" s="120" t="n">
        <x:f>'RGS_Ground_Run'!X771</x:f>
        <x:v>1</x:v>
      </x:c>
      <x:c r="Y647" s="120" t="n">
        <x:f>'Edge_Run'!V771</x:f>
        <x:v>1</x:v>
      </x:c>
      <x:c r="Z647" s="120" t="n">
        <x:f>Y647-X647</x:f>
        <x:v>0</x:v>
      </x:c>
      <x:c r="AA647" s="120" t="n">
        <x:f>1-V647</x:f>
        <x:v>0</x:v>
      </x:c>
      <x:c r="AB647" s="120" t="n">
        <x:f>1-W647</x:f>
        <x:v>0</x:v>
      </x:c>
      <x:c r="AC647" s="120" t="n">
        <x:f>'RGS_Ground_Run'!O771</x:f>
        <x:v>7.063705080805803</x:v>
      </x:c>
      <x:c r="AD647" s="120" t="n">
        <x:f>'Edge_Run'!D771</x:f>
        <x:v>21.191115242417407</x:v>
      </x:c>
      <x:c r="AE647" s="120" t="n">
        <x:f>'RGS_Ground_Run'!D771</x:f>
        <x:v>300</x:v>
      </x:c>
      <x:c r="AF647" s="120" t="n">
        <x:f>'Edge_Run'!H771</x:f>
        <x:v>75</x:v>
      </x:c>
    </x:row>
    <x:row r="648">
      <x:c r="A648" s="120" t="n">
        <x:v>7</x:v>
      </x:c>
      <x:c r="B648" s="120" t="n">
        <x:v>47</x:v>
      </x:c>
      <x:c r="C648" s="120" t="n">
        <x:v>647</x:v>
      </x:c>
      <x:c r="D648" s="120" t="n">
        <x:v>931</x:v>
      </x:c>
      <x:c r="E648" s="120" t="n">
        <x:v>930</x:v>
      </x:c>
      <x:c r="F648" s="120" t="n">
        <x:v>0</x:v>
      </x:c>
      <x:c r="G648" s="120" t="str">
        <x:v>Normal</x:v>
      </x:c>
      <x:c r="H648" s="120" t="str">
        <x:v>Routine</x:v>
      </x:c>
      <x:c r="I648" s="120" t="n">
        <x:v>1</x:v>
      </x:c>
      <x:c r="J648" s="120" t="str">
        <x:v>CADC0892</x:v>
      </x:c>
      <x:c r="K648" s="120" t="n">
        <x:v>1</x:v>
      </x:c>
      <x:c r="L648" s="120" t="n">
        <x:v>309</x:v>
      </x:c>
      <x:c r="M648" s="120" t="n">
        <x:v>310</x:v>
      </x:c>
      <x:c r="N648" s="127" t="n">
        <x:v>4.428571428571429</x:v>
      </x:c>
      <x:c r="O648" s="129" t="n">
        <x:f>'RGS_Ground_Run'!Q772</x:f>
        <x:v>49.434509142540264</x:v>
      </x:c>
      <x:c r="P648" s="129" t="n">
        <x:f>'Edge_Run'!O772</x:f>
        <x:v>34.602540304332706</x:v>
      </x:c>
      <x:c r="Q648" s="129" t="n">
        <x:f>O648-P648</x:f>
        <x:v>14.831968838207558</x:v>
      </x:c>
      <x:c r="R648" s="129" t="n">
        <x:f>'RGS_Ground_Run'!U772</x:f>
        <x:v>22.416051182852698</x:v>
      </x:c>
      <x:c r="S648" s="129" t="n">
        <x:f>'Edge_Run'!S772</x:f>
        <x:v>19.58716642526997</x:v>
      </x:c>
      <x:c r="T648" s="129" t="n">
        <x:f>'RGS_Ground_Run'!S772</x:f>
        <x:v>0</x:v>
      </x:c>
      <x:c r="U648" s="129" t="n">
        <x:f>'Edge_Run'!R772</x:f>
        <x:v>0</x:v>
      </x:c>
      <x:c r="V648" s="120" t="n">
        <x:f>'RGS_Ground_Run'!W772</x:f>
        <x:v>1</x:v>
      </x:c>
      <x:c r="W648" s="120" t="n">
        <x:f>'Edge_Run'!U772</x:f>
        <x:v>1</x:v>
      </x:c>
      <x:c r="X648" s="120" t="n">
        <x:f>'RGS_Ground_Run'!X772</x:f>
        <x:v>1</x:v>
      </x:c>
      <x:c r="Y648" s="120" t="n">
        <x:f>'Edge_Run'!V772</x:f>
        <x:v>1</x:v>
      </x:c>
      <x:c r="Z648" s="120" t="n">
        <x:f>Y648-X648</x:f>
        <x:v>0</x:v>
      </x:c>
      <x:c r="AA648" s="120" t="n">
        <x:f>1-V648</x:f>
        <x:v>0</x:v>
      </x:c>
      <x:c r="AB648" s="120" t="n">
        <x:f>1-W648</x:f>
        <x:v>0</x:v>
      </x:c>
      <x:c r="AC648" s="120" t="n">
        <x:f>'RGS_Ground_Run'!O772</x:f>
        <x:v>2.9984579596875625</x:v>
      </x:c>
      <x:c r="AD648" s="120" t="n">
        <x:f>'Edge_Run'!D772</x:f>
        <x:v>8.995373879062686</x:v>
      </x:c>
      <x:c r="AE648" s="120" t="n">
        <x:f>'RGS_Ground_Run'!D772</x:f>
        <x:v>300</x:v>
      </x:c>
      <x:c r="AF648" s="120" t="n">
        <x:f>'Edge_Run'!H772</x:f>
        <x:v>75</x:v>
      </x:c>
    </x:row>
    <x:row r="649">
      <x:c r="A649" s="120" t="n">
        <x:v>7</x:v>
      </x:c>
      <x:c r="B649" s="120" t="n">
        <x:v>48</x:v>
      </x:c>
      <x:c r="C649" s="120" t="n">
        <x:v>648</x:v>
      </x:c>
      <x:c r="D649" s="120" t="n">
        <x:v>297</x:v>
      </x:c>
      <x:c r="E649" s="120" t="n">
        <x:v>296</x:v>
      </x:c>
      <x:c r="F649" s="120" t="n">
        <x:v>1</x:v>
      </x:c>
      <x:c r="G649" s="120" t="str">
        <x:v>Anomalous</x:v>
      </x:c>
      <x:c r="H649" s="120" t="str">
        <x:v>Priority</x:v>
      </x:c>
      <x:c r="I649" s="120" t="n">
        <x:v>1</x:v>
      </x:c>
      <x:c r="J649" s="120" t="str">
        <x:v>CADC0874</x:v>
      </x:c>
      <x:c r="K649" s="120" t="n">
        <x:v>1</x:v>
      </x:c>
      <x:c r="L649" s="120" t="n">
        <x:v>474</x:v>
      </x:c>
      <x:c r="M649" s="120" t="n">
        <x:v>475</x:v>
      </x:c>
      <x:c r="N649" s="127" t="n">
        <x:v>6.785714285714286</x:v>
      </x:c>
      <x:c r="O649" s="129" t="n">
        <x:f>'RGS_Ground_Run'!Q773</x:f>
        <x:v>53.76201309421958</x:v>
      </x:c>
      <x:c r="P649" s="129" t="n">
        <x:f>'Edge_Run'!O773</x:f>
        <x:v>34.491002892026245</x:v>
      </x:c>
      <x:c r="Q649" s="129" t="n">
        <x:f>O649-P649</x:f>
        <x:v>19.271010202193338</x:v>
      </x:c>
      <x:c r="R649" s="129" t="n">
        <x:f>'RGS_Ground_Run'!U773</x:f>
        <x:v>21.45076275605652</x:v>
      </x:c>
      <x:c r="S649" s="129" t="n">
        <x:f>'Edge_Run'!S773</x:f>
        <x:v>3.5972518775365643</x:v>
      </x:c>
      <x:c r="T649" s="129" t="n">
        <x:f>'RGS_Ground_Run'!S773</x:f>
        <x:v>0</x:v>
      </x:c>
      <x:c r="U649" s="129" t="n">
        <x:f>'Edge_Run'!R773</x:f>
        <x:v>0</x:v>
      </x:c>
      <x:c r="V649" s="120" t="n">
        <x:f>'RGS_Ground_Run'!W773</x:f>
        <x:v>1</x:v>
      </x:c>
      <x:c r="W649" s="120" t="n">
        <x:f>'Edge_Run'!U773</x:f>
        <x:v>1</x:v>
      </x:c>
      <x:c r="X649" s="120" t="n">
        <x:f>'RGS_Ground_Run'!X773</x:f>
        <x:v>1</x:v>
      </x:c>
      <x:c r="Y649" s="120" t="n">
        <x:f>'Edge_Run'!V773</x:f>
        <x:v>1</x:v>
      </x:c>
      <x:c r="Z649" s="120" t="n">
        <x:f>Y649-X649</x:f>
        <x:v>0</x:v>
      </x:c>
      <x:c r="AA649" s="120" t="n">
        <x:f>1-V649</x:f>
        <x:v>0</x:v>
      </x:c>
      <x:c r="AB649" s="120" t="n">
        <x:f>1-W649</x:f>
        <x:v>0</x:v>
      </x:c>
      <x:c r="AC649" s="120" t="n">
        <x:f>'RGS_Ground_Run'!O773</x:f>
        <x:v>8.291250338163177</x:v>
      </x:c>
      <x:c r="AD649" s="120" t="n">
        <x:f>'Edge_Run'!D773</x:f>
        <x:v>24.87375101448953</x:v>
      </x:c>
      <x:c r="AE649" s="120" t="n">
        <x:f>'RGS_Ground_Run'!D773</x:f>
        <x:v>300</x:v>
      </x:c>
      <x:c r="AF649" s="120" t="n">
        <x:f>'Edge_Run'!H773</x:f>
        <x:v>75</x:v>
      </x:c>
    </x:row>
    <x:row r="650">
      <x:c r="A650" s="120" t="n">
        <x:v>7</x:v>
      </x:c>
      <x:c r="B650" s="120" t="n">
        <x:v>49</x:v>
      </x:c>
      <x:c r="C650" s="120" t="n">
        <x:v>649</x:v>
      </x:c>
      <x:c r="D650" s="120" t="n">
        <x:v>1041</x:v>
      </x:c>
      <x:c r="E650" s="120" t="n">
        <x:v>1040</x:v>
      </x:c>
      <x:c r="F650" s="120" t="n">
        <x:v>0</x:v>
      </x:c>
      <x:c r="G650" s="120" t="str">
        <x:v>Normal</x:v>
      </x:c>
      <x:c r="H650" s="120" t="str">
        <x:v>Routine</x:v>
      </x:c>
      <x:c r="I650" s="120" t="n">
        <x:v>1</x:v>
      </x:c>
      <x:c r="J650" s="120" t="str">
        <x:v>CADC0888</x:v>
      </x:c>
      <x:c r="K650" s="120" t="n">
        <x:v>5</x:v>
      </x:c>
      <x:c r="L650" s="120" t="n">
        <x:v>55</x:v>
      </x:c>
      <x:c r="M650" s="120" t="n">
        <x:v>12</x:v>
      </x:c>
      <x:c r="N650" s="127" t="n">
        <x:v>0.17142857142857143</x:v>
      </x:c>
      <x:c r="O650" s="129" t="n">
        <x:f>'RGS_Ground_Run'!Q774</x:f>
        <x:v>36.875400006937525</x:v>
      </x:c>
      <x:c r="P650" s="129" t="n">
        <x:f>'Edge_Run'!O774</x:f>
        <x:v>8.000307932014039</x:v>
      </x:c>
      <x:c r="Q650" s="129" t="n">
        <x:f>O650-P650</x:f>
        <x:v>28.875092074923487</x:v>
      </x:c>
      <x:c r="R650" s="129" t="n">
        <x:f>'RGS_Ground_Run'!U774</x:f>
        <x:v>12.195297362932706</x:v>
      </x:c>
      <x:c r="S650" s="129" t="n">
        <x:f>'Edge_Run'!S774</x:f>
        <x:v>0</x:v>
      </x:c>
      <x:c r="T650" s="129" t="n">
        <x:f>'RGS_Ground_Run'!S774</x:f>
        <x:v>0</x:v>
      </x:c>
      <x:c r="U650" s="129" t="n">
        <x:f>'Edge_Run'!R774</x:f>
        <x:v>0</x:v>
      </x:c>
      <x:c r="V650" s="120" t="n">
        <x:f>'RGS_Ground_Run'!W774</x:f>
        <x:v>1</x:v>
      </x:c>
      <x:c r="W650" s="120" t="n">
        <x:f>'Edge_Run'!U774</x:f>
        <x:v>1</x:v>
      </x:c>
      <x:c r="X650" s="120" t="n">
        <x:f>'RGS_Ground_Run'!X774</x:f>
        <x:v>1</x:v>
      </x:c>
      <x:c r="Y650" s="120" t="n">
        <x:f>'Edge_Run'!V774</x:f>
        <x:v>1</x:v>
      </x:c>
      <x:c r="Z650" s="120" t="n">
        <x:f>Y650-X650</x:f>
        <x:v>0</x:v>
      </x:c>
      <x:c r="AA650" s="120" t="n">
        <x:f>1-V650</x:f>
        <x:v>0</x:v>
      </x:c>
      <x:c r="AB650" s="120" t="n">
        <x:f>1-W650</x:f>
        <x:v>0</x:v>
      </x:c>
      <x:c r="AC650" s="120" t="n">
        <x:f>'RGS_Ground_Run'!O774</x:f>
        <x:v>0.6601026440046659</x:v>
      </x:c>
      <x:c r="AD650" s="120" t="n">
        <x:f>'Edge_Run'!D774</x:f>
        <x:v>1.9803079320139978</x:v>
      </x:c>
      <x:c r="AE650" s="120" t="n">
        <x:f>'RGS_Ground_Run'!D774</x:f>
        <x:v>300</x:v>
      </x:c>
      <x:c r="AF650" s="120" t="n">
        <x:f>'Edge_Run'!H774</x:f>
        <x:v>75</x:v>
      </x:c>
    </x:row>
    <x:row r="651">
      <x:c r="A651" s="120" t="n">
        <x:v>7</x:v>
      </x:c>
      <x:c r="B651" s="120" t="n">
        <x:v>50</x:v>
      </x:c>
      <x:c r="C651" s="120" t="n">
        <x:v>650</x:v>
      </x:c>
      <x:c r="D651" s="120" t="n">
        <x:v>2109</x:v>
      </x:c>
      <x:c r="E651" s="120" t="n">
        <x:v>2108</x:v>
      </x:c>
      <x:c r="F651" s="120" t="n">
        <x:v>0</x:v>
      </x:c>
      <x:c r="G651" s="120" t="str">
        <x:v>Normal</x:v>
      </x:c>
      <x:c r="H651" s="120" t="str">
        <x:v>Routine</x:v>
      </x:c>
      <x:c r="I651" s="120" t="n">
        <x:v>0</x:v>
      </x:c>
      <x:c r="J651" s="120" t="str">
        <x:v>CADC0872</x:v>
      </x:c>
      <x:c r="K651" s="120" t="n">
        <x:v>5</x:v>
      </x:c>
      <x:c r="L651" s="120" t="n">
        <x:v>80</x:v>
      </x:c>
      <x:c r="M651" s="120" t="n">
        <x:v>17</x:v>
      </x:c>
      <x:c r="N651" s="127" t="n">
        <x:v>0.24285714285714285</x:v>
      </x:c>
      <x:c r="O651" s="129" t="n">
        <x:f>'RGS_Ground_Run'!Q775</x:f>
        <x:v>30.79549921382386</x:v>
      </x:c>
      <x:c r="P651" s="129" t="n">
        <x:f>'Edge_Run'!O775</x:f>
        <x:v>26.346497641471615</x:v>
      </x:c>
      <x:c r="Q651" s="129" t="n">
        <x:f>O651-P651</x:f>
        <x:v>4.449001572352245</x:v>
      </x:c>
      <x:c r="R651" s="129" t="n">
        <x:f>'RGS_Ground_Run'!U775</x:f>
        <x:v>0</x:v>
      </x:c>
      <x:c r="S651" s="129" t="n">
        <x:f>'Edge_Run'!S775</x:f>
        <x:v>0</x:v>
      </x:c>
      <x:c r="T651" s="129" t="n">
        <x:f>'RGS_Ground_Run'!S775</x:f>
        <x:v>0</x:v>
      </x:c>
      <x:c r="U651" s="129" t="n">
        <x:f>'Edge_Run'!R775</x:f>
        <x:v>0</x:v>
      </x:c>
      <x:c r="V651" s="120" t="n">
        <x:f>'RGS_Ground_Run'!W775</x:f>
        <x:v>1</x:v>
      </x:c>
      <x:c r="W651" s="120" t="n">
        <x:f>'Edge_Run'!U775</x:f>
        <x:v>1</x:v>
      </x:c>
      <x:c r="X651" s="120" t="n">
        <x:f>'RGS_Ground_Run'!X775</x:f>
        <x:v>1</x:v>
      </x:c>
      <x:c r="Y651" s="120" t="n">
        <x:f>'Edge_Run'!V775</x:f>
        <x:v>1</x:v>
      </x:c>
      <x:c r="Z651" s="120" t="n">
        <x:f>Y651-X651</x:f>
        <x:v>0</x:v>
      </x:c>
      <x:c r="AA651" s="120" t="n">
        <x:f>1-V651</x:f>
        <x:v>0</x:v>
      </x:c>
      <x:c r="AB651" s="120" t="n">
        <x:f>1-W651</x:f>
        <x:v>0</x:v>
      </x:c>
      <x:c r="AC651" s="120" t="n">
        <x:f>'RGS_Ground_Run'!O775</x:f>
        <x:v>6.775499213823856</x:v>
      </x:c>
      <x:c r="AD651" s="120" t="n">
        <x:f>'Edge_Run'!D775</x:f>
        <x:v>20.32649764147157</x:v>
      </x:c>
      <x:c r="AE651" s="120" t="n">
        <x:f>'RGS_Ground_Run'!D775</x:f>
        <x:v>300</x:v>
      </x:c>
      <x:c r="AF651" s="120" t="n">
        <x:f>'Edge_Run'!H775</x:f>
        <x:v>75</x:v>
      </x:c>
    </x:row>
    <x:row r="652">
      <x:c r="A652" s="120" t="n">
        <x:v>7</x:v>
      </x:c>
      <x:c r="B652" s="120" t="n">
        <x:v>51</x:v>
      </x:c>
      <x:c r="C652" s="120" t="n">
        <x:v>651</x:v>
      </x:c>
      <x:c r="D652" s="120" t="n">
        <x:v>871</x:v>
      </x:c>
      <x:c r="E652" s="120" t="n">
        <x:v>870</x:v>
      </x:c>
      <x:c r="F652" s="120" t="n">
        <x:v>1</x:v>
      </x:c>
      <x:c r="G652" s="120" t="str">
        <x:v>Anomalous</x:v>
      </x:c>
      <x:c r="H652" s="120" t="str">
        <x:v>Priority</x:v>
      </x:c>
      <x:c r="I652" s="120" t="n">
        <x:v>0</x:v>
      </x:c>
      <x:c r="J652" s="120" t="str">
        <x:v>CADC0892</x:v>
      </x:c>
      <x:c r="K652" s="120" t="n">
        <x:v>1</x:v>
      </x:c>
      <x:c r="L652" s="120" t="n">
        <x:v>126</x:v>
      </x:c>
      <x:c r="M652" s="120" t="n">
        <x:v>127</x:v>
      </x:c>
      <x:c r="N652" s="127" t="n">
        <x:v>1.8142857142857143</x:v>
      </x:c>
      <x:c r="O652" s="129" t="n">
        <x:f>'RGS_Ground_Run'!Q776</x:f>
        <x:v>43.628308411429316</x:v>
      </x:c>
      <x:c r="P652" s="129" t="n">
        <x:f>'Edge_Run'!O776</x:f>
        <x:v>33.822869909430665</x:v>
      </x:c>
      <x:c r="Q652" s="129" t="n">
        <x:f>O652-P652</x:f>
        <x:v>9.805438501998651</x:v>
      </x:c>
      <x:c r="R652" s="129" t="n">
        <x:f>'RGS_Ground_Run'!U776</x:f>
        <x:v>13.664276483164485</x:v>
      </x:c>
      <x:c r="S652" s="129" t="n">
        <x:f>'Edge_Run'!S776</x:f>
        <x:v>9.970774124636137</x:v>
      </x:c>
      <x:c r="T652" s="129" t="n">
        <x:f>'RGS_Ground_Run'!S776</x:f>
        <x:v>0</x:v>
      </x:c>
      <x:c r="U652" s="129" t="n">
        <x:f>'Edge_Run'!R776</x:f>
        <x:v>0</x:v>
      </x:c>
      <x:c r="V652" s="120" t="n">
        <x:f>'RGS_Ground_Run'!W776</x:f>
        <x:v>1</x:v>
      </x:c>
      <x:c r="W652" s="120" t="n">
        <x:f>'Edge_Run'!U776</x:f>
        <x:v>1</x:v>
      </x:c>
      <x:c r="X652" s="120" t="n">
        <x:f>'RGS_Ground_Run'!X776</x:f>
        <x:v>1</x:v>
      </x:c>
      <x:c r="Y652" s="120" t="n">
        <x:f>'Edge_Run'!V776</x:f>
        <x:v>1</x:v>
      </x:c>
      <x:c r="Z652" s="120" t="n">
        <x:f>Y652-X652</x:f>
        <x:v>0</x:v>
      </x:c>
      <x:c r="AA652" s="120" t="n">
        <x:f>1-V652</x:f>
        <x:v>0</x:v>
      </x:c>
      <x:c r="AB652" s="120" t="n">
        <x:f>1-W652</x:f>
        <x:v>0</x:v>
      </x:c>
      <x:c r="AC652" s="120" t="n">
        <x:f>'RGS_Ground_Run'!O776</x:f>
        <x:v>5.944031928264921</x:v>
      </x:c>
      <x:c r="AD652" s="120" t="n">
        <x:f>'Edge_Run'!D776</x:f>
        <x:v>17.832095784794763</x:v>
      </x:c>
      <x:c r="AE652" s="120" t="n">
        <x:f>'RGS_Ground_Run'!D776</x:f>
        <x:v>300</x:v>
      </x:c>
      <x:c r="AF652" s="120" t="n">
        <x:f>'Edge_Run'!H776</x:f>
        <x:v>75</x:v>
      </x:c>
    </x:row>
    <x:row r="653">
      <x:c r="A653" s="120" t="n">
        <x:v>7</x:v>
      </x:c>
      <x:c r="B653" s="120" t="n">
        <x:v>52</x:v>
      </x:c>
      <x:c r="C653" s="120" t="n">
        <x:v>652</x:v>
      </x:c>
      <x:c r="D653" s="120" t="n">
        <x:v>1271</x:v>
      </x:c>
      <x:c r="E653" s="120" t="n">
        <x:v>1270</x:v>
      </x:c>
      <x:c r="F653" s="120" t="n">
        <x:v>0</x:v>
      </x:c>
      <x:c r="G653" s="120" t="str">
        <x:v>Normal</x:v>
      </x:c>
      <x:c r="H653" s="120" t="str">
        <x:v>Routine</x:v>
      </x:c>
      <x:c r="I653" s="120" t="n">
        <x:v>1</x:v>
      </x:c>
      <x:c r="J653" s="120" t="str">
        <x:v>CADC0873</x:v>
      </x:c>
      <x:c r="K653" s="120" t="n">
        <x:v>5</x:v>
      </x:c>
      <x:c r="L653" s="120" t="n">
        <x:v>240</x:v>
      </x:c>
      <x:c r="M653" s="120" t="n">
        <x:v>49</x:v>
      </x:c>
      <x:c r="N653" s="127" t="n">
        <x:v>0.7</x:v>
      </x:c>
      <x:c r="O653" s="129" t="n">
        <x:f>'RGS_Ground_Run'!Q777</x:f>
        <x:v>42.11878199758576</x:v>
      </x:c>
      <x:c r="P653" s="129" t="n">
        <x:f>'Edge_Run'!O777</x:f>
        <x:v>20.215403393883662</x:v>
      </x:c>
      <x:c r="Q653" s="129" t="n">
        <x:f>O653-P653</x:f>
        <x:v>21.903378603702095</x:v>
      </x:c>
      <x:c r="R653" s="129" t="n">
        <x:f>'RGS_Ground_Run'!U777</x:f>
        <x:v>18.056809967617482</x:v>
      </x:c>
      <x:c r="S653" s="129" t="n">
        <x:f>'Edge_Run'!S777</x:f>
        <x:v>14.069487303979258</x:v>
      </x:c>
      <x:c r="T653" s="129" t="n">
        <x:f>'RGS_Ground_Run'!S777</x:f>
        <x:v>0</x:v>
      </x:c>
      <x:c r="U653" s="129" t="n">
        <x:f>'Edge_Run'!R777</x:f>
        <x:v>0</x:v>
      </x:c>
      <x:c r="V653" s="120" t="n">
        <x:f>'RGS_Ground_Run'!W777</x:f>
        <x:v>1</x:v>
      </x:c>
      <x:c r="W653" s="120" t="n">
        <x:f>'Edge_Run'!U777</x:f>
        <x:v>1</x:v>
      </x:c>
      <x:c r="X653" s="120" t="n">
        <x:f>'RGS_Ground_Run'!X777</x:f>
        <x:v>1</x:v>
      </x:c>
      <x:c r="Y653" s="120" t="n">
        <x:f>'Edge_Run'!V777</x:f>
        <x:v>1</x:v>
      </x:c>
      <x:c r="Z653" s="120" t="n">
        <x:f>Y653-X653</x:f>
        <x:v>0</x:v>
      </x:c>
      <x:c r="AA653" s="120" t="n">
        <x:f>1-V653</x:f>
        <x:v>0</x:v>
      </x:c>
      <x:c r="AB653" s="120" t="n">
        <x:f>1-W653</x:f>
        <x:v>0</x:v>
      </x:c>
      <x:c r="AC653" s="120" t="n">
        <x:f>'RGS_Ground_Run'!O777</x:f>
        <x:v>0.041972029968103605</x:v>
      </x:c>
      <x:c r="AD653" s="120" t="n">
        <x:f>'Edge_Run'!D777</x:f>
        <x:v>0.1259160899043108</x:v>
      </x:c>
      <x:c r="AE653" s="120" t="n">
        <x:f>'RGS_Ground_Run'!D777</x:f>
        <x:v>300</x:v>
      </x:c>
      <x:c r="AF653" s="120" t="n">
        <x:f>'Edge_Run'!H777</x:f>
        <x:v>75</x:v>
      </x:c>
    </x:row>
    <x:row r="654">
      <x:c r="A654" s="120" t="n">
        <x:v>7</x:v>
      </x:c>
      <x:c r="B654" s="120" t="n">
        <x:v>53</x:v>
      </x:c>
      <x:c r="C654" s="120" t="n">
        <x:v>653</x:v>
      </x:c>
      <x:c r="D654" s="120" t="n">
        <x:v>126</x:v>
      </x:c>
      <x:c r="E654" s="120" t="n">
        <x:v>125</x:v>
      </x:c>
      <x:c r="F654" s="120" t="n">
        <x:v>1</x:v>
      </x:c>
      <x:c r="G654" s="120" t="str">
        <x:v>Anomalous</x:v>
      </x:c>
      <x:c r="H654" s="120" t="str">
        <x:v>Priority</x:v>
      </x:c>
      <x:c r="I654" s="120" t="n">
        <x:v>1</x:v>
      </x:c>
      <x:c r="J654" s="120" t="str">
        <x:v>CADC0872</x:v>
      </x:c>
      <x:c r="K654" s="120" t="n">
        <x:v>1</x:v>
      </x:c>
      <x:c r="L654" s="120" t="n">
        <x:v>172</x:v>
      </x:c>
      <x:c r="M654" s="120" t="n">
        <x:v>173</x:v>
      </x:c>
      <x:c r="N654" s="127" t="n">
        <x:v>2.4714285714285715</x:v>
      </x:c>
      <x:c r="O654" s="129" t="n">
        <x:f>'RGS_Ground_Run'!Q778</x:f>
        <x:v>50.82506936545087</x:v>
      </x:c>
      <x:c r="P654" s="129" t="n">
        <x:f>'Edge_Run'!O778</x:f>
        <x:v>12.848924834322133</x:v>
      </x:c>
      <x:c r="Q654" s="129" t="n">
        <x:f>O654-P654</x:f>
        <x:v>37.97614453112874</x:v>
      </x:c>
      <x:c r="R654" s="129" t="n">
        <x:f>'RGS_Ground_Run'!U778</x:f>
        <x:v>24.528761087343355</x:v>
      </x:c>
      <x:c r="S654" s="129" t="n">
        <x:f>'Edge_Run'!S778</x:f>
        <x:v>0</x:v>
      </x:c>
      <x:c r="T654" s="129" t="n">
        <x:f>'RGS_Ground_Run'!S778</x:f>
        <x:v>0</x:v>
      </x:c>
      <x:c r="U654" s="129" t="n">
        <x:f>'Edge_Run'!R778</x:f>
        <x:v>0</x:v>
      </x:c>
      <x:c r="V654" s="120" t="n">
        <x:f>'RGS_Ground_Run'!W778</x:f>
        <x:v>1</x:v>
      </x:c>
      <x:c r="W654" s="120" t="n">
        <x:f>'Edge_Run'!U778</x:f>
        <x:v>1</x:v>
      </x:c>
      <x:c r="X654" s="120" t="n">
        <x:f>'RGS_Ground_Run'!X778</x:f>
        <x:v>1</x:v>
      </x:c>
      <x:c r="Y654" s="120" t="n">
        <x:f>'Edge_Run'!V778</x:f>
        <x:v>1</x:v>
      </x:c>
      <x:c r="Z654" s="120" t="n">
        <x:f>Y654-X654</x:f>
        <x:v>0</x:v>
      </x:c>
      <x:c r="AA654" s="120" t="n">
        <x:f>1-V654</x:f>
        <x:v>0</x:v>
      </x:c>
      <x:c r="AB654" s="120" t="n">
        <x:f>1-W654</x:f>
        <x:v>0</x:v>
      </x:c>
      <x:c r="AC654" s="120" t="n">
        <x:f>'RGS_Ground_Run'!O778</x:f>
        <x:v>2.2763082781073742</x:v>
      </x:c>
      <x:c r="AD654" s="120" t="n">
        <x:f>'Edge_Run'!D778</x:f>
        <x:v>6.828924834322123</x:v>
      </x:c>
      <x:c r="AE654" s="120" t="n">
        <x:f>'RGS_Ground_Run'!D778</x:f>
        <x:v>300</x:v>
      </x:c>
      <x:c r="AF654" s="120" t="n">
        <x:f>'Edge_Run'!H778</x:f>
        <x:v>75</x:v>
      </x:c>
    </x:row>
    <x:row r="655">
      <x:c r="A655" s="120" t="n">
        <x:v>7</x:v>
      </x:c>
      <x:c r="B655" s="120" t="n">
        <x:v>54</x:v>
      </x:c>
      <x:c r="C655" s="120" t="n">
        <x:v>654</x:v>
      </x:c>
      <x:c r="D655" s="120" t="n">
        <x:v>1573</x:v>
      </x:c>
      <x:c r="E655" s="120" t="n">
        <x:v>1572</x:v>
      </x:c>
      <x:c r="F655" s="120" t="n">
        <x:v>0</x:v>
      </x:c>
      <x:c r="G655" s="120" t="str">
        <x:v>Normal</x:v>
      </x:c>
      <x:c r="H655" s="120" t="str">
        <x:v>Routine</x:v>
      </x:c>
      <x:c r="I655" s="120" t="n">
        <x:v>1</x:v>
      </x:c>
      <x:c r="J655" s="120" t="str">
        <x:v>CADC0888</x:v>
      </x:c>
      <x:c r="K655" s="120" t="n">
        <x:v>5</x:v>
      </x:c>
      <x:c r="L655" s="120" t="n">
        <x:v>160</x:v>
      </x:c>
      <x:c r="M655" s="120" t="n">
        <x:v>33</x:v>
      </x:c>
      <x:c r="N655" s="127" t="n">
        <x:v>0.4714285714285714</x:v>
      </x:c>
      <x:c r="O655" s="129" t="n">
        <x:f>'RGS_Ground_Run'!Q779</x:f>
        <x:v>166.87231024892344</x:v>
      </x:c>
      <x:c r="P655" s="129" t="n">
        <x:f>'Edge_Run'!O779</x:f>
        <x:v>12.927479581359421</x:v>
      </x:c>
      <x:c r="Q655" s="129" t="n">
        <x:f>O655-P655</x:f>
        <x:v>153.94483066756402</x:v>
      </x:c>
      <x:c r="R655" s="129" t="n">
        <x:f>'RGS_Ground_Run'!U779</x:f>
        <x:v>140.54981705513683</x:v>
      </x:c>
      <x:c r="S655" s="129" t="n">
        <x:f>'Edge_Run'!S779</x:f>
        <x:v>0</x:v>
      </x:c>
      <x:c r="T655" s="129" t="n">
        <x:f>'RGS_Ground_Run'!S779</x:f>
        <x:v>140.54981705513683</x:v>
      </x:c>
      <x:c r="U655" s="129" t="n">
        <x:f>'Edge_Run'!R779</x:f>
        <x:v>0</x:v>
      </x:c>
      <x:c r="V655" s="120" t="n">
        <x:f>'RGS_Ground_Run'!W779</x:f>
        <x:v>1</x:v>
      </x:c>
      <x:c r="W655" s="120" t="n">
        <x:f>'Edge_Run'!U779</x:f>
        <x:v>1</x:v>
      </x:c>
      <x:c r="X655" s="120" t="n">
        <x:f>'RGS_Ground_Run'!X779</x:f>
        <x:v>0</x:v>
      </x:c>
      <x:c r="Y655" s="120" t="n">
        <x:f>'Edge_Run'!V779</x:f>
        <x:v>1</x:v>
      </x:c>
      <x:c r="Z655" s="120" t="n">
        <x:f>Y655-X655</x:f>
        <x:v>1</x:v>
      </x:c>
      <x:c r="AA655" s="120" t="n">
        <x:f>1-V655</x:f>
        <x:v>0</x:v>
      </x:c>
      <x:c r="AB655" s="120" t="n">
        <x:f>1-W655</x:f>
        <x:v>0</x:v>
      </x:c>
      <x:c r="AC655" s="120" t="n">
        <x:f>'RGS_Ground_Run'!O779</x:f>
        <x:v>2.302493193786445</x:v>
      </x:c>
      <x:c r="AD655" s="120" t="n">
        <x:f>'Edge_Run'!D779</x:f>
        <x:v>6.907479581359334</x:v>
      </x:c>
      <x:c r="AE655" s="120" t="n">
        <x:f>'RGS_Ground_Run'!D779</x:f>
        <x:v>300</x:v>
      </x:c>
      <x:c r="AF655" s="120" t="n">
        <x:f>'Edge_Run'!H779</x:f>
        <x:v>75</x:v>
      </x:c>
    </x:row>
    <x:row r="656">
      <x:c r="A656" s="120" t="n">
        <x:v>7</x:v>
      </x:c>
      <x:c r="B656" s="120" t="n">
        <x:v>55</x:v>
      </x:c>
      <x:c r="C656" s="120" t="n">
        <x:v>655</x:v>
      </x:c>
      <x:c r="D656" s="120" t="n">
        <x:v>2048</x:v>
      </x:c>
      <x:c r="E656" s="120" t="n">
        <x:v>2047</x:v>
      </x:c>
      <x:c r="F656" s="120" t="n">
        <x:v>0</x:v>
      </x:c>
      <x:c r="G656" s="120" t="str">
        <x:v>Normal</x:v>
      </x:c>
      <x:c r="H656" s="120" t="str">
        <x:v>Routine</x:v>
      </x:c>
      <x:c r="I656" s="120" t="n">
        <x:v>1</x:v>
      </x:c>
      <x:c r="J656" s="120" t="str">
        <x:v>CADC0872</x:v>
      </x:c>
      <x:c r="K656" s="120" t="n">
        <x:v>5</x:v>
      </x:c>
      <x:c r="L656" s="120" t="n">
        <x:v>235</x:v>
      </x:c>
      <x:c r="M656" s="120" t="n">
        <x:v>48</x:v>
      </x:c>
      <x:c r="N656" s="127" t="n">
        <x:v>0.6857142857142857</x:v>
      </x:c>
      <x:c r="O656" s="129" t="n">
        <x:f>'RGS_Ground_Run'!Q780</x:f>
        <x:v>190.31178898304688</x:v>
      </x:c>
      <x:c r="P656" s="129" t="n">
        <x:f>'Edge_Run'!O780</x:f>
        <x:v>145.4203573340801</x:v>
      </x:c>
      <x:c r="Q656" s="129" t="n">
        <x:f>O656-P656</x:f>
        <x:v>44.89143164896677</x:v>
      </x:c>
      <x:c r="R656" s="129" t="n">
        <x:f>'RGS_Ground_Run'!U780</x:f>
        <x:v>163.4203573340801</x:v>
      </x:c>
      <x:c r="S656" s="129" t="n">
        <x:f>'Edge_Run'!S780</x:f>
        <x:v>130.7860623871793</x:v>
      </x:c>
      <x:c r="T656" s="129" t="n">
        <x:f>'RGS_Ground_Run'!S780</x:f>
        <x:v>0</x:v>
      </x:c>
      <x:c r="U656" s="129" t="n">
        <x:f>'Edge_Run'!R780</x:f>
        <x:v>125.02804252687656</x:v>
      </x:c>
      <x:c r="V656" s="120" t="n">
        <x:f>'RGS_Ground_Run'!W780</x:f>
        <x:v>1</x:v>
      </x:c>
      <x:c r="W656" s="120" t="n">
        <x:f>'Edge_Run'!U780</x:f>
        <x:v>1</x:v>
      </x:c>
      <x:c r="X656" s="120" t="n">
        <x:f>'RGS_Ground_Run'!X780</x:f>
        <x:v>0</x:v>
      </x:c>
      <x:c r="Y656" s="120" t="n">
        <x:f>'Edge_Run'!V780</x:f>
        <x:v>0</x:v>
      </x:c>
      <x:c r="Z656" s="120" t="n">
        <x:f>Y656-X656</x:f>
        <x:v>0</x:v>
      </x:c>
      <x:c r="AA656" s="120" t="n">
        <x:f>1-V656</x:f>
        <x:v>0</x:v>
      </x:c>
      <x:c r="AB656" s="120" t="n">
        <x:f>1-W656</x:f>
        <x:v>0</x:v>
      </x:c>
      <x:c r="AC656" s="120" t="n">
        <x:f>'RGS_Ground_Run'!O780</x:f>
        <x:v>2.871431648966921</x:v>
      </x:c>
      <x:c r="AD656" s="120" t="n">
        <x:f>'Edge_Run'!D780</x:f>
        <x:v>8.614294946900763</x:v>
      </x:c>
      <x:c r="AE656" s="120" t="n">
        <x:f>'RGS_Ground_Run'!D780</x:f>
        <x:v>300</x:v>
      </x:c>
      <x:c r="AF656" s="120" t="n">
        <x:f>'Edge_Run'!H780</x:f>
        <x:v>75</x:v>
      </x:c>
    </x:row>
    <x:row r="657">
      <x:c r="A657" s="120" t="n">
        <x:v>7</x:v>
      </x:c>
      <x:c r="B657" s="120" t="n">
        <x:v>56</x:v>
      </x:c>
      <x:c r="C657" s="120" t="n">
        <x:v>656</x:v>
      </x:c>
      <x:c r="D657" s="120" t="n">
        <x:v>1508</x:v>
      </x:c>
      <x:c r="E657" s="120" t="n">
        <x:v>1507</x:v>
      </x:c>
      <x:c r="F657" s="120" t="n">
        <x:v>0</x:v>
      </x:c>
      <x:c r="G657" s="120" t="str">
        <x:v>Normal</x:v>
      </x:c>
      <x:c r="H657" s="120" t="str">
        <x:v>Routine</x:v>
      </x:c>
      <x:c r="I657" s="120" t="n">
        <x:v>1</x:v>
      </x:c>
      <x:c r="J657" s="120" t="str">
        <x:v>CADC0873</x:v>
      </x:c>
      <x:c r="K657" s="120" t="n">
        <x:v>5</x:v>
      </x:c>
      <x:c r="L657" s="120" t="n">
        <x:v>240</x:v>
      </x:c>
      <x:c r="M657" s="120" t="n">
        <x:v>49</x:v>
      </x:c>
      <x:c r="N657" s="127" t="n">
        <x:v>0.7</x:v>
      </x:c>
      <x:c r="O657" s="129" t="n">
        <x:f>'RGS_Ground_Run'!Q781</x:f>
        <x:v>65.03245612132378</x:v>
      </x:c>
      <x:c r="P657" s="129" t="n">
        <x:f>'Edge_Run'!O781</x:f>
        <x:v>17.379864961138992</x:v>
      </x:c>
      <x:c r="Q657" s="129" t="n">
        <x:f>O657-P657</x:f>
        <x:v>47.652591160184784</x:v>
      </x:c>
      <x:c r="R657" s="129" t="n">
        <x:f>'RGS_Ground_Run'!U781</x:f>
        <x:v>37.22583446761064</x:v>
      </x:c>
      <x:c r="S657" s="129" t="n">
        <x:f>'Edge_Run'!S781</x:f>
        <x:v>0</x:v>
      </x:c>
      <x:c r="T657" s="129" t="n">
        <x:f>'RGS_Ground_Run'!S781</x:f>
        <x:v>0</x:v>
      </x:c>
      <x:c r="U657" s="129" t="n">
        <x:f>'Edge_Run'!R781</x:f>
        <x:v>0</x:v>
      </x:c>
      <x:c r="V657" s="120" t="n">
        <x:f>'RGS_Ground_Run'!W781</x:f>
        <x:v>1</x:v>
      </x:c>
      <x:c r="W657" s="120" t="n">
        <x:f>'Edge_Run'!U781</x:f>
        <x:v>1</x:v>
      </x:c>
      <x:c r="X657" s="120" t="n">
        <x:f>'RGS_Ground_Run'!X781</x:f>
        <x:v>1</x:v>
      </x:c>
      <x:c r="Y657" s="120" t="n">
        <x:f>'Edge_Run'!V781</x:f>
        <x:v>1</x:v>
      </x:c>
      <x:c r="Z657" s="120" t="n">
        <x:f>Y657-X657</x:f>
        <x:v>0</x:v>
      </x:c>
      <x:c r="AA657" s="120" t="n">
        <x:f>1-V657</x:f>
        <x:v>0</x:v>
      </x:c>
      <x:c r="AB657" s="120" t="n">
        <x:f>1-W657</x:f>
        <x:v>0</x:v>
      </x:c>
      <x:c r="AC657" s="120" t="n">
        <x:f>'RGS_Ground_Run'!O781</x:f>
        <x:v>3.7866216537130413</x:v>
      </x:c>
      <x:c r="AD657" s="120" t="n">
        <x:f>'Edge_Run'!D781</x:f>
        <x:v>11.359864961139124</x:v>
      </x:c>
      <x:c r="AE657" s="120" t="n">
        <x:f>'RGS_Ground_Run'!D781</x:f>
        <x:v>300</x:v>
      </x:c>
      <x:c r="AF657" s="120" t="n">
        <x:f>'Edge_Run'!H781</x:f>
        <x:v>75</x:v>
      </x:c>
    </x:row>
    <x:row r="658">
      <x:c r="A658" s="120" t="n">
        <x:v>7</x:v>
      </x:c>
      <x:c r="B658" s="120" t="n">
        <x:v>57</x:v>
      </x:c>
      <x:c r="C658" s="120" t="n">
        <x:v>657</x:v>
      </x:c>
      <x:c r="D658" s="120" t="n">
        <x:v>266</x:v>
      </x:c>
      <x:c r="E658" s="120" t="n">
        <x:v>265</x:v>
      </x:c>
      <x:c r="F658" s="120" t="n">
        <x:v>1</x:v>
      </x:c>
      <x:c r="G658" s="120" t="str">
        <x:v>Anomalous</x:v>
      </x:c>
      <x:c r="H658" s="120" t="str">
        <x:v>Priority</x:v>
      </x:c>
      <x:c r="I658" s="120" t="n">
        <x:v>0</x:v>
      </x:c>
      <x:c r="J658" s="120" t="str">
        <x:v>CADC0874</x:v>
      </x:c>
      <x:c r="K658" s="120" t="n">
        <x:v>1</x:v>
      </x:c>
      <x:c r="L658" s="120" t="n">
        <x:v>497</x:v>
      </x:c>
      <x:c r="M658" s="120" t="n">
        <x:v>498</x:v>
      </x:c>
      <x:c r="N658" s="127" t="n">
        <x:v>7.114285714285714</x:v>
      </x:c>
      <x:c r="O658" s="129" t="n">
        <x:f>'RGS_Ground_Run'!Q782</x:f>
        <x:v>63.26331960275729</x:v>
      </x:c>
      <x:c r="P658" s="129" t="n">
        <x:f>'Edge_Run'!O782</x:f>
        <x:v>9.756425728543036</x:v>
      </x:c>
      <x:c r="Q658" s="129" t="n">
        <x:f>O658-P658</x:f>
        <x:v>53.506893874214256</x:v>
      </x:c>
      <x:c r="R658" s="129" t="n">
        <x:f>'RGS_Ground_Run'!U782</x:f>
        <x:v>37.99784435990978</x:v>
      </x:c>
      <x:c r="S658" s="129" t="n">
        <x:f>'Edge_Run'!S782</x:f>
        <x:v>0</x:v>
      </x:c>
      <x:c r="T658" s="129" t="n">
        <x:f>'RGS_Ground_Run'!S782</x:f>
        <x:v>0</x:v>
      </x:c>
      <x:c r="U658" s="129" t="n">
        <x:f>'Edge_Run'!R782</x:f>
        <x:v>0</x:v>
      </x:c>
      <x:c r="V658" s="120" t="n">
        <x:f>'RGS_Ground_Run'!W782</x:f>
        <x:v>1</x:v>
      </x:c>
      <x:c r="W658" s="120" t="n">
        <x:f>'Edge_Run'!U782</x:f>
        <x:v>1</x:v>
      </x:c>
      <x:c r="X658" s="120" t="n">
        <x:f>'RGS_Ground_Run'!X782</x:f>
        <x:v>1</x:v>
      </x:c>
      <x:c r="Y658" s="120" t="n">
        <x:f>'Edge_Run'!V782</x:f>
        <x:v>1</x:v>
      </x:c>
      <x:c r="Z658" s="120" t="n">
        <x:f>Y658-X658</x:f>
        <x:v>0</x:v>
      </x:c>
      <x:c r="AA658" s="120" t="n">
        <x:f>1-V658</x:f>
        <x:v>0</x:v>
      </x:c>
      <x:c r="AB658" s="120" t="n">
        <x:f>1-W658</x:f>
        <x:v>0</x:v>
      </x:c>
      <x:c r="AC658" s="120" t="n">
        <x:f>'RGS_Ground_Run'!O782</x:f>
        <x:v>1.2454752428477394</x:v>
      </x:c>
      <x:c r="AD658" s="120" t="n">
        <x:f>'Edge_Run'!D782</x:f>
        <x:v>3.7364257285432183</x:v>
      </x:c>
      <x:c r="AE658" s="120" t="n">
        <x:f>'RGS_Ground_Run'!D782</x:f>
        <x:v>300</x:v>
      </x:c>
      <x:c r="AF658" s="120" t="n">
        <x:f>'Edge_Run'!H782</x:f>
        <x:v>75</x:v>
      </x:c>
    </x:row>
    <x:row r="659">
      <x:c r="A659" s="120" t="n">
        <x:v>7</x:v>
      </x:c>
      <x:c r="B659" s="120" t="n">
        <x:v>58</x:v>
      </x:c>
      <x:c r="C659" s="120" t="n">
        <x:v>658</x:v>
      </x:c>
      <x:c r="D659" s="120" t="n">
        <x:v>599</x:v>
      </x:c>
      <x:c r="E659" s="120" t="n">
        <x:v>598</x:v>
      </x:c>
      <x:c r="F659" s="120" t="n">
        <x:v>0</x:v>
      </x:c>
      <x:c r="G659" s="120" t="str">
        <x:v>Normal</x:v>
      </x:c>
      <x:c r="H659" s="120" t="str">
        <x:v>Routine</x:v>
      </x:c>
      <x:c r="I659" s="120" t="n">
        <x:v>1</x:v>
      </x:c>
      <x:c r="J659" s="120" t="str">
        <x:v>CADC0873</x:v>
      </x:c>
      <x:c r="K659" s="120" t="n">
        <x:v>1</x:v>
      </x:c>
      <x:c r="L659" s="120" t="n">
        <x:v>201</x:v>
      </x:c>
      <x:c r="M659" s="120" t="n">
        <x:v>202</x:v>
      </x:c>
      <x:c r="N659" s="127" t="n">
        <x:v>2.8857142857142857</x:v>
      </x:c>
      <x:c r="O659" s="129" t="n">
        <x:f>'RGS_Ground_Run'!Q783</x:f>
        <x:v>30.8537694360366</x:v>
      </x:c>
      <x:c r="P659" s="129" t="n">
        <x:f>'Edge_Run'!O783</x:f>
        <x:v>26.521308308109838</x:v>
      </x:c>
      <x:c r="Q659" s="129" t="n">
        <x:f>O659-P659</x:f>
        <x:v>4.332461127926763</x:v>
      </x:c>
      <x:c r="R659" s="129" t="n">
        <x:f>'RGS_Ground_Run'!U783</x:f>
        <x:v>0</x:v>
      </x:c>
      <x:c r="S659" s="129" t="n">
        <x:f>'Edge_Run'!S783</x:f>
        <x:v>0</x:v>
      </x:c>
      <x:c r="T659" s="129" t="n">
        <x:f>'RGS_Ground_Run'!S783</x:f>
        <x:v>0</x:v>
      </x:c>
      <x:c r="U659" s="129" t="n">
        <x:f>'Edge_Run'!R783</x:f>
        <x:v>0</x:v>
      </x:c>
      <x:c r="V659" s="120" t="n">
        <x:f>'RGS_Ground_Run'!W783</x:f>
        <x:v>1</x:v>
      </x:c>
      <x:c r="W659" s="120" t="n">
        <x:f>'Edge_Run'!U783</x:f>
        <x:v>1</x:v>
      </x:c>
      <x:c r="X659" s="120" t="n">
        <x:f>'RGS_Ground_Run'!X783</x:f>
        <x:v>1</x:v>
      </x:c>
      <x:c r="Y659" s="120" t="n">
        <x:f>'Edge_Run'!V783</x:f>
        <x:v>1</x:v>
      </x:c>
      <x:c r="Z659" s="120" t="n">
        <x:f>Y659-X659</x:f>
        <x:v>0</x:v>
      </x:c>
      <x:c r="AA659" s="120" t="n">
        <x:f>1-V659</x:f>
        <x:v>0</x:v>
      </x:c>
      <x:c r="AB659" s="120" t="n">
        <x:f>1-W659</x:f>
        <x:v>0</x:v>
      </x:c>
      <x:c r="AC659" s="120" t="n">
        <x:f>'RGS_Ground_Run'!O783</x:f>
        <x:v>6.83376943603659</x:v>
      </x:c>
      <x:c r="AD659" s="120" t="n">
        <x:f>'Edge_Run'!D783</x:f>
        <x:v>20.50130830810977</x:v>
      </x:c>
      <x:c r="AE659" s="120" t="n">
        <x:f>'RGS_Ground_Run'!D783</x:f>
        <x:v>300</x:v>
      </x:c>
      <x:c r="AF659" s="120" t="n">
        <x:f>'Edge_Run'!H783</x:f>
        <x:v>75</x:v>
      </x:c>
    </x:row>
    <x:row r="660">
      <x:c r="A660" s="120" t="n">
        <x:v>7</x:v>
      </x:c>
      <x:c r="B660" s="120" t="n">
        <x:v>59</x:v>
      </x:c>
      <x:c r="C660" s="120" t="n">
        <x:v>659</x:v>
      </x:c>
      <x:c r="D660" s="120" t="n">
        <x:v>956</x:v>
      </x:c>
      <x:c r="E660" s="120" t="n">
        <x:v>955</x:v>
      </x:c>
      <x:c r="F660" s="120" t="n">
        <x:v>1</x:v>
      </x:c>
      <x:c r="G660" s="120" t="str">
        <x:v>Anomalous</x:v>
      </x:c>
      <x:c r="H660" s="120" t="str">
        <x:v>Priority</x:v>
      </x:c>
      <x:c r="I660" s="120" t="n">
        <x:v>1</x:v>
      </x:c>
      <x:c r="J660" s="120" t="str">
        <x:v>CADC0892</x:v>
      </x:c>
      <x:c r="K660" s="120" t="n">
        <x:v>1</x:v>
      </x:c>
      <x:c r="L660" s="120" t="n">
        <x:v>400</x:v>
      </x:c>
      <x:c r="M660" s="120" t="n">
        <x:v>401</x:v>
      </x:c>
      <x:c r="N660" s="127" t="n">
        <x:v>5.728571428571429</x:v>
      </x:c>
      <x:c r="O660" s="129" t="n">
        <x:f>'RGS_Ground_Run'!Q784</x:f>
        <x:v>26.411341456168884</x:v>
      </x:c>
      <x:c r="P660" s="129" t="n">
        <x:f>'Edge_Run'!O784</x:f>
        <x:v>13.194024368506234</x:v>
      </x:c>
      <x:c r="Q660" s="129" t="n">
        <x:f>O660-P660</x:f>
        <x:v>13.21731708766265</x:v>
      </x:c>
      <x:c r="R660" s="129" t="n">
        <x:f>'RGS_Ground_Run'!U784</x:f>
        <x:v>0</x:v>
      </x:c>
      <x:c r="S660" s="129" t="n">
        <x:f>'Edge_Run'!S784</x:f>
        <x:v>0</x:v>
      </x:c>
      <x:c r="T660" s="129" t="n">
        <x:f>'RGS_Ground_Run'!S784</x:f>
        <x:v>0</x:v>
      </x:c>
      <x:c r="U660" s="129" t="n">
        <x:f>'Edge_Run'!R784</x:f>
        <x:v>0</x:v>
      </x:c>
      <x:c r="V660" s="120" t="n">
        <x:f>'RGS_Ground_Run'!W784</x:f>
        <x:v>1</x:v>
      </x:c>
      <x:c r="W660" s="120" t="n">
        <x:f>'Edge_Run'!U784</x:f>
        <x:v>1</x:v>
      </x:c>
      <x:c r="X660" s="120" t="n">
        <x:f>'RGS_Ground_Run'!X784</x:f>
        <x:v>1</x:v>
      </x:c>
      <x:c r="Y660" s="120" t="n">
        <x:f>'Edge_Run'!V784</x:f>
        <x:v>1</x:v>
      </x:c>
      <x:c r="Z660" s="120" t="n">
        <x:f>Y660-X660</x:f>
        <x:v>0</x:v>
      </x:c>
      <x:c r="AA660" s="120" t="n">
        <x:f>1-V660</x:f>
        <x:v>0</x:v>
      </x:c>
      <x:c r="AB660" s="120" t="n">
        <x:f>1-W660</x:f>
        <x:v>0</x:v>
      </x:c>
      <x:c r="AC660" s="120" t="n">
        <x:f>'RGS_Ground_Run'!O784</x:f>
        <x:v>2.3913414561688</x:v>
      </x:c>
      <x:c r="AD660" s="120" t="n">
        <x:f>'Edge_Run'!D784</x:f>
        <x:v>7.1740243685064</x:v>
      </x:c>
      <x:c r="AE660" s="120" t="n">
        <x:f>'RGS_Ground_Run'!D784</x:f>
        <x:v>300</x:v>
      </x:c>
      <x:c r="AF660" s="120" t="n">
        <x:f>'Edge_Run'!H784</x:f>
        <x:v>75</x:v>
      </x:c>
    </x:row>
    <x:row r="661">
      <x:c r="A661" s="120" t="n">
        <x:v>7</x:v>
      </x:c>
      <x:c r="B661" s="120" t="n">
        <x:v>60</x:v>
      </x:c>
      <x:c r="C661" s="120" t="n">
        <x:v>660</x:v>
      </x:c>
      <x:c r="D661" s="120" t="n">
        <x:v>1906</x:v>
      </x:c>
      <x:c r="E661" s="120" t="n">
        <x:v>1905</x:v>
      </x:c>
      <x:c r="F661" s="120" t="n">
        <x:v>0</x:v>
      </x:c>
      <x:c r="G661" s="120" t="str">
        <x:v>Normal</x:v>
      </x:c>
      <x:c r="H661" s="120" t="str">
        <x:v>Routine</x:v>
      </x:c>
      <x:c r="I661" s="120" t="n">
        <x:v>1</x:v>
      </x:c>
      <x:c r="J661" s="120" t="str">
        <x:v>CADC0872</x:v>
      </x:c>
      <x:c r="K661" s="120" t="n">
        <x:v>5</x:v>
      </x:c>
      <x:c r="L661" s="120" t="n">
        <x:v>85</x:v>
      </x:c>
      <x:c r="M661" s="120" t="n">
        <x:v>18</x:v>
      </x:c>
      <x:c r="N661" s="127" t="n">
        <x:v>0.2571428571428571</x:v>
      </x:c>
      <x:c r="O661" s="129" t="n">
        <x:f>'RGS_Ground_Run'!Q785</x:f>
        <x:v>24.599504077638358</x:v>
      </x:c>
      <x:c r="P661" s="129" t="n">
        <x:f>'Edge_Run'!O785</x:f>
        <x:v>7.758512232914654</x:v>
      </x:c>
      <x:c r="Q661" s="129" t="n">
        <x:f>O661-P661</x:f>
        <x:v>16.840991844723703</x:v>
      </x:c>
      <x:c r="R661" s="129" t="n">
        <x:f>'RGS_Ground_Run'!U785</x:f>
        <x:v>0</x:v>
      </x:c>
      <x:c r="S661" s="129" t="n">
        <x:f>'Edge_Run'!S785</x:f>
        <x:v>0</x:v>
      </x:c>
      <x:c r="T661" s="129" t="n">
        <x:f>'RGS_Ground_Run'!S785</x:f>
        <x:v>0</x:v>
      </x:c>
      <x:c r="U661" s="129" t="n">
        <x:f>'Edge_Run'!R785</x:f>
        <x:v>0</x:v>
      </x:c>
      <x:c r="V661" s="120" t="n">
        <x:f>'RGS_Ground_Run'!W785</x:f>
        <x:v>1</x:v>
      </x:c>
      <x:c r="W661" s="120" t="n">
        <x:f>'Edge_Run'!U785</x:f>
        <x:v>1</x:v>
      </x:c>
      <x:c r="X661" s="120" t="n">
        <x:f>'RGS_Ground_Run'!X785</x:f>
        <x:v>1</x:v>
      </x:c>
      <x:c r="Y661" s="120" t="n">
        <x:f>'Edge_Run'!V785</x:f>
        <x:v>1</x:v>
      </x:c>
      <x:c r="Z661" s="120" t="n">
        <x:f>Y661-X661</x:f>
        <x:v>0</x:v>
      </x:c>
      <x:c r="AA661" s="120" t="n">
        <x:f>1-V661</x:f>
        <x:v>0</x:v>
      </x:c>
      <x:c r="AB661" s="120" t="n">
        <x:f>1-W661</x:f>
        <x:v>0</x:v>
      </x:c>
      <x:c r="AC661" s="120" t="n">
        <x:f>'RGS_Ground_Run'!O785</x:f>
        <x:v>0.5795040776382896</x:v>
      </x:c>
      <x:c r="AD661" s="120" t="n">
        <x:f>'Edge_Run'!D785</x:f>
        <x:v>1.7385122329148688</x:v>
      </x:c>
      <x:c r="AE661" s="120" t="n">
        <x:f>'RGS_Ground_Run'!D785</x:f>
        <x:v>300</x:v>
      </x:c>
      <x:c r="AF661" s="120" t="n">
        <x:f>'Edge_Run'!H785</x:f>
        <x:v>75</x:v>
      </x:c>
    </x:row>
    <x:row r="662">
      <x:c r="A662" s="120" t="n">
        <x:v>7</x:v>
      </x:c>
      <x:c r="B662" s="120" t="n">
        <x:v>61</x:v>
      </x:c>
      <x:c r="C662" s="120" t="n">
        <x:v>661</x:v>
      </x:c>
      <x:c r="D662" s="120" t="n">
        <x:v>247</x:v>
      </x:c>
      <x:c r="E662" s="120" t="n">
        <x:v>246</x:v>
      </x:c>
      <x:c r="F662" s="120" t="n">
        <x:v>1</x:v>
      </x:c>
      <x:c r="G662" s="120" t="str">
        <x:v>Anomalous</x:v>
      </x:c>
      <x:c r="H662" s="120" t="str">
        <x:v>Priority</x:v>
      </x:c>
      <x:c r="I662" s="120" t="n">
        <x:v>1</x:v>
      </x:c>
      <x:c r="J662" s="120" t="str">
        <x:v>CADC0874</x:v>
      </x:c>
      <x:c r="K662" s="120" t="n">
        <x:v>1</x:v>
      </x:c>
      <x:c r="L662" s="120" t="n">
        <x:v>521</x:v>
      </x:c>
      <x:c r="M662" s="120" t="n">
        <x:v>522</x:v>
      </x:c>
      <x:c r="N662" s="127" t="n">
        <x:v>7.457142857142857</x:v>
      </x:c>
      <x:c r="O662" s="129" t="n">
        <x:f>'RGS_Ground_Run'!Q786</x:f>
        <x:v>29.859330492553454</x:v>
      </x:c>
      <x:c r="P662" s="129" t="n">
        <x:f>'Edge_Run'!O786</x:f>
        <x:v>23.537991477659943</x:v>
      </x:c>
      <x:c r="Q662" s="129" t="n">
        <x:f>O662-P662</x:f>
        <x:v>6.3213390148935105</x:v>
      </x:c>
      <x:c r="R662" s="129" t="n">
        <x:f>'RGS_Ground_Run'!U786</x:f>
        <x:v>0</x:v>
      </x:c>
      <x:c r="S662" s="129" t="n">
        <x:f>'Edge_Run'!S786</x:f>
        <x:v>0</x:v>
      </x:c>
      <x:c r="T662" s="129" t="n">
        <x:f>'RGS_Ground_Run'!S786</x:f>
        <x:v>0</x:v>
      </x:c>
      <x:c r="U662" s="129" t="n">
        <x:f>'Edge_Run'!R786</x:f>
        <x:v>0</x:v>
      </x:c>
      <x:c r="V662" s="120" t="n">
        <x:f>'RGS_Ground_Run'!W786</x:f>
        <x:v>1</x:v>
      </x:c>
      <x:c r="W662" s="120" t="n">
        <x:f>'Edge_Run'!U786</x:f>
        <x:v>1</x:v>
      </x:c>
      <x:c r="X662" s="120" t="n">
        <x:f>'RGS_Ground_Run'!X786</x:f>
        <x:v>1</x:v>
      </x:c>
      <x:c r="Y662" s="120" t="n">
        <x:f>'Edge_Run'!V786</x:f>
        <x:v>1</x:v>
      </x:c>
      <x:c r="Z662" s="120" t="n">
        <x:f>Y662-X662</x:f>
        <x:v>0</x:v>
      </x:c>
      <x:c r="AA662" s="120" t="n">
        <x:f>1-V662</x:f>
        <x:v>0</x:v>
      </x:c>
      <x:c r="AB662" s="120" t="n">
        <x:f>1-W662</x:f>
        <x:v>0</x:v>
      </x:c>
      <x:c r="AC662" s="120" t="n">
        <x:f>'RGS_Ground_Run'!O786</x:f>
        <x:v>5.83933049255333</x:v>
      </x:c>
      <x:c r="AD662" s="120" t="n">
        <x:f>'Edge_Run'!D786</x:f>
        <x:v>17.51799147765999</x:v>
      </x:c>
      <x:c r="AE662" s="120" t="n">
        <x:f>'RGS_Ground_Run'!D786</x:f>
        <x:v>300</x:v>
      </x:c>
      <x:c r="AF662" s="120" t="n">
        <x:f>'Edge_Run'!H786</x:f>
        <x:v>75</x:v>
      </x:c>
    </x:row>
    <x:row r="663">
      <x:c r="A663" s="120" t="n">
        <x:v>7</x:v>
      </x:c>
      <x:c r="B663" s="120" t="n">
        <x:v>62</x:v>
      </x:c>
      <x:c r="C663" s="120" t="n">
        <x:v>662</x:v>
      </x:c>
      <x:c r="D663" s="120" t="n">
        <x:v>1109</x:v>
      </x:c>
      <x:c r="E663" s="120" t="n">
        <x:v>1108</x:v>
      </x:c>
      <x:c r="F663" s="120" t="n">
        <x:v>0</x:v>
      </x:c>
      <x:c r="G663" s="120" t="str">
        <x:v>Normal</x:v>
      </x:c>
      <x:c r="H663" s="120" t="str">
        <x:v>Routine</x:v>
      </x:c>
      <x:c r="I663" s="120" t="n">
        <x:v>1</x:v>
      </x:c>
      <x:c r="J663" s="120" t="str">
        <x:v>CADC0894</x:v>
      </x:c>
      <x:c r="K663" s="120" t="n">
        <x:v>5</x:v>
      </x:c>
      <x:c r="L663" s="120" t="n">
        <x:v>225</x:v>
      </x:c>
      <x:c r="M663" s="120" t="n">
        <x:v>46</x:v>
      </x:c>
      <x:c r="N663" s="127" t="n">
        <x:v>0.6571428571428571</x:v>
      </x:c>
      <x:c r="O663" s="129" t="n">
        <x:f>'RGS_Ground_Run'!Q787</x:f>
        <x:v>48.42076974563133</x:v>
      </x:c>
      <x:c r="P663" s="129" t="n">
        <x:f>'Edge_Run'!O787</x:f>
        <x:v>29.281283844170957</x:v>
      </x:c>
      <x:c r="Q663" s="129" t="n">
        <x:f>O663-P663</x:f>
        <x:v>19.139485901460375</x:v>
      </x:c>
      <x:c r="R663" s="129" t="n">
        <x:f>'RGS_Ground_Run'!U787</x:f>
        <x:v>23.743292366511014</x:v>
      </x:c>
      <x:c r="S663" s="129" t="n">
        <x:f>'Edge_Run'!S787</x:f>
        <x:v>21.288851706809965</x:v>
      </x:c>
      <x:c r="T663" s="129" t="n">
        <x:f>'RGS_Ground_Run'!S787</x:f>
        <x:v>0</x:v>
      </x:c>
      <x:c r="U663" s="129" t="n">
        <x:f>'Edge_Run'!R787</x:f>
        <x:v>0</x:v>
      </x:c>
      <x:c r="V663" s="120" t="n">
        <x:f>'RGS_Ground_Run'!W787</x:f>
        <x:v>1</x:v>
      </x:c>
      <x:c r="W663" s="120" t="n">
        <x:f>'Edge_Run'!U787</x:f>
        <x:v>1</x:v>
      </x:c>
      <x:c r="X663" s="120" t="n">
        <x:f>'RGS_Ground_Run'!X787</x:f>
        <x:v>1</x:v>
      </x:c>
      <x:c r="Y663" s="120" t="n">
        <x:f>'Edge_Run'!V787</x:f>
        <x:v>1</x:v>
      </x:c>
      <x:c r="Z663" s="120" t="n">
        <x:f>Y663-X663</x:f>
        <x:v>0</x:v>
      </x:c>
      <x:c r="AA663" s="120" t="n">
        <x:f>1-V663</x:f>
        <x:v>0</x:v>
      </x:c>
      <x:c r="AB663" s="120" t="n">
        <x:f>1-W663</x:f>
        <x:v>0</x:v>
      </x:c>
      <x:c r="AC663" s="120" t="n">
        <x:f>'RGS_Ground_Run'!O787</x:f>
        <x:v>0.6574773791202869</x:v>
      </x:c>
      <x:c r="AD663" s="120" t="n">
        <x:f>'Edge_Run'!D787</x:f>
        <x:v>1.9724321373608609</x:v>
      </x:c>
      <x:c r="AE663" s="120" t="n">
        <x:f>'RGS_Ground_Run'!D787</x:f>
        <x:v>300</x:v>
      </x:c>
      <x:c r="AF663" s="120" t="n">
        <x:f>'Edge_Run'!H787</x:f>
        <x:v>75</x:v>
      </x:c>
    </x:row>
    <x:row r="664">
      <x:c r="A664" s="120" t="n">
        <x:v>7</x:v>
      </x:c>
      <x:c r="B664" s="120" t="n">
        <x:v>63</x:v>
      </x:c>
      <x:c r="C664" s="120" t="n">
        <x:v>663</x:v>
      </x:c>
      <x:c r="D664" s="120" t="n">
        <x:v>1264</x:v>
      </x:c>
      <x:c r="E664" s="120" t="n">
        <x:v>1263</x:v>
      </x:c>
      <x:c r="F664" s="120" t="n">
        <x:v>0</x:v>
      </x:c>
      <x:c r="G664" s="120" t="str">
        <x:v>Normal</x:v>
      </x:c>
      <x:c r="H664" s="120" t="str">
        <x:v>Routine</x:v>
      </x:c>
      <x:c r="I664" s="120" t="n">
        <x:v>1</x:v>
      </x:c>
      <x:c r="J664" s="120" t="str">
        <x:v>CADC0873</x:v>
      </x:c>
      <x:c r="K664" s="120" t="n">
        <x:v>5</x:v>
      </x:c>
      <x:c r="L664" s="120" t="n">
        <x:v>236</x:v>
      </x:c>
      <x:c r="M664" s="120" t="n">
        <x:v>48</x:v>
      </x:c>
      <x:c r="N664" s="127" t="n">
        <x:v>0.6857142857142857</x:v>
      </x:c>
      <x:c r="O664" s="129" t="n">
        <x:f>'RGS_Ground_Run'!Q788</x:f>
        <x:v>50.04699054500816</x:v>
      </x:c>
      <x:c r="P664" s="129" t="n">
        <x:f>'Edge_Run'!O788</x:f>
        <x:v>13.4252937057895</x:v>
      </x:c>
      <x:c r="Q664" s="129" t="n">
        <x:f>O664-P664</x:f>
        <x:v>36.62169683921866</x:v>
      </x:c>
      <x:c r="R664" s="129" t="n">
        <x:f>'RGS_Ground_Run'!U788</x:f>
        <x:v>23.55855930974485</x:v>
      </x:c>
      <x:c r="S664" s="129" t="n">
        <x:f>'Edge_Run'!S788</x:f>
        <x:v>0</x:v>
      </x:c>
      <x:c r="T664" s="129" t="n">
        <x:f>'RGS_Ground_Run'!S788</x:f>
        <x:v>0</x:v>
      </x:c>
      <x:c r="U664" s="129" t="n">
        <x:f>'Edge_Run'!R788</x:f>
        <x:v>0</x:v>
      </x:c>
      <x:c r="V664" s="120" t="n">
        <x:f>'RGS_Ground_Run'!W788</x:f>
        <x:v>1</x:v>
      </x:c>
      <x:c r="W664" s="120" t="n">
        <x:f>'Edge_Run'!U788</x:f>
        <x:v>1</x:v>
      </x:c>
      <x:c r="X664" s="120" t="n">
        <x:f>'RGS_Ground_Run'!X788</x:f>
        <x:v>1</x:v>
      </x:c>
      <x:c r="Y664" s="120" t="n">
        <x:f>'Edge_Run'!V788</x:f>
        <x:v>1</x:v>
      </x:c>
      <x:c r="Z664" s="120" t="n">
        <x:f>Y664-X664</x:f>
        <x:v>0</x:v>
      </x:c>
      <x:c r="AA664" s="120" t="n">
        <x:f>1-V664</x:f>
        <x:v>0</x:v>
      </x:c>
      <x:c r="AB664" s="120" t="n">
        <x:f>1-W664</x:f>
        <x:v>0</x:v>
      </x:c>
      <x:c r="AC664" s="120" t="n">
        <x:f>'RGS_Ground_Run'!O788</x:f>
        <x:v>2.4684312352631865</x:v>
      </x:c>
      <x:c r="AD664" s="120" t="n">
        <x:f>'Edge_Run'!D788</x:f>
        <x:v>7.40529370578956</x:v>
      </x:c>
      <x:c r="AE664" s="120" t="n">
        <x:f>'RGS_Ground_Run'!D788</x:f>
        <x:v>300</x:v>
      </x:c>
      <x:c r="AF664" s="120" t="n">
        <x:f>'Edge_Run'!H788</x:f>
        <x:v>75</x:v>
      </x:c>
    </x:row>
    <x:row r="665">
      <x:c r="A665" s="120" t="n">
        <x:v>7</x:v>
      </x:c>
      <x:c r="B665" s="120" t="n">
        <x:v>64</x:v>
      </x:c>
      <x:c r="C665" s="120" t="n">
        <x:v>664</x:v>
      </x:c>
      <x:c r="D665" s="120" t="n">
        <x:v>406</x:v>
      </x:c>
      <x:c r="E665" s="120" t="n">
        <x:v>405</x:v>
      </x:c>
      <x:c r="F665" s="120" t="n">
        <x:v>0</x:v>
      </x:c>
      <x:c r="G665" s="120" t="str">
        <x:v>Normal</x:v>
      </x:c>
      <x:c r="H665" s="120" t="str">
        <x:v>Routine</x:v>
      </x:c>
      <x:c r="I665" s="120" t="n">
        <x:v>1</x:v>
      </x:c>
      <x:c r="J665" s="120" t="str">
        <x:v>CADC0884</x:v>
      </x:c>
      <x:c r="K665" s="120" t="n">
        <x:v>5</x:v>
      </x:c>
      <x:c r="L665" s="120" t="n">
        <x:v>435</x:v>
      </x:c>
      <x:c r="M665" s="120" t="n">
        <x:v>88</x:v>
      </x:c>
      <x:c r="N665" s="127" t="n">
        <x:v>1.2571428571428571</x:v>
      </x:c>
      <x:c r="O665" s="129" t="n">
        <x:f>'RGS_Ground_Run'!Q789</x:f>
        <x:v>53.00947394000423</x:v>
      </x:c>
      <x:c r="P665" s="129" t="n">
        <x:f>'Edge_Run'!O789</x:f>
        <x:v>16.45904181516744</x:v>
      </x:c>
      <x:c r="Q665" s="129" t="n">
        <x:f>O665-P665</x:f>
        <x:v>36.55043212483679</x:v>
      </x:c>
      <x:c r="R665" s="129" t="n">
        <x:f>'RGS_Ground_Run'!U789</x:f>
        <x:v>25.509793334948426</x:v>
      </x:c>
      <x:c r="S665" s="129" t="n">
        <x:f>'Edge_Run'!S789</x:f>
        <x:v>0</x:v>
      </x:c>
      <x:c r="T665" s="129" t="n">
        <x:f>'RGS_Ground_Run'!S789</x:f>
        <x:v>0</x:v>
      </x:c>
      <x:c r="U665" s="129" t="n">
        <x:f>'Edge_Run'!R789</x:f>
        <x:v>0</x:v>
      </x:c>
      <x:c r="V665" s="120" t="n">
        <x:f>'RGS_Ground_Run'!W789</x:f>
        <x:v>1</x:v>
      </x:c>
      <x:c r="W665" s="120" t="n">
        <x:f>'Edge_Run'!U789</x:f>
        <x:v>1</x:v>
      </x:c>
      <x:c r="X665" s="120" t="n">
        <x:f>'RGS_Ground_Run'!X789</x:f>
        <x:v>1</x:v>
      </x:c>
      <x:c r="Y665" s="120" t="n">
        <x:f>'Edge_Run'!V789</x:f>
        <x:v>1</x:v>
      </x:c>
      <x:c r="Z665" s="120" t="n">
        <x:f>Y665-X665</x:f>
        <x:v>0</x:v>
      </x:c>
      <x:c r="AA665" s="120" t="n">
        <x:f>1-V665</x:f>
        <x:v>0</x:v>
      </x:c>
      <x:c r="AB665" s="120" t="n">
        <x:f>1-W665</x:f>
        <x:v>0</x:v>
      </x:c>
      <x:c r="AC665" s="120" t="n">
        <x:f>'RGS_Ground_Run'!O789</x:f>
        <x:v>3.4796806050557936</x:v>
      </x:c>
      <x:c r="AD665" s="120" t="n">
        <x:f>'Edge_Run'!D789</x:f>
        <x:v>10.43904181516738</x:v>
      </x:c>
      <x:c r="AE665" s="120" t="n">
        <x:f>'RGS_Ground_Run'!D789</x:f>
        <x:v>300</x:v>
      </x:c>
      <x:c r="AF665" s="120" t="n">
        <x:f>'Edge_Run'!H789</x:f>
        <x:v>75</x:v>
      </x:c>
    </x:row>
    <x:row r="666">
      <x:c r="A666" s="120" t="n">
        <x:v>7</x:v>
      </x:c>
      <x:c r="B666" s="120" t="n">
        <x:v>65</x:v>
      </x:c>
      <x:c r="C666" s="120" t="n">
        <x:v>665</x:v>
      </x:c>
      <x:c r="D666" s="120" t="n">
        <x:v>480</x:v>
      </x:c>
      <x:c r="E666" s="120" t="n">
        <x:v>479</x:v>
      </x:c>
      <x:c r="F666" s="120" t="n">
        <x:v>0</x:v>
      </x:c>
      <x:c r="G666" s="120" t="str">
        <x:v>Normal</x:v>
      </x:c>
      <x:c r="H666" s="120" t="str">
        <x:v>Routine</x:v>
      </x:c>
      <x:c r="I666" s="120" t="n">
        <x:v>1</x:v>
      </x:c>
      <x:c r="J666" s="120" t="str">
        <x:v>CADC0873</x:v>
      </x:c>
      <x:c r="K666" s="120" t="n">
        <x:v>1</x:v>
      </x:c>
      <x:c r="L666" s="120" t="n">
        <x:v>224</x:v>
      </x:c>
      <x:c r="M666" s="120" t="n">
        <x:v>225</x:v>
      </x:c>
      <x:c r="N666" s="127" t="n">
        <x:v>3.2142857142857144</x:v>
      </x:c>
      <x:c r="O666" s="129" t="n">
        <x:f>'RGS_Ground_Run'!Q790</x:f>
        <x:v>42.56711259019494</x:v>
      </x:c>
      <x:c r="P666" s="129" t="n">
        <x:f>'Edge_Run'!O790</x:f>
        <x:v>7.541038595399186</x:v>
      </x:c>
      <x:c r="Q666" s="129" t="n">
        <x:f>O666-P666</x:f>
        <x:v>35.02607399479575</x:v>
      </x:c>
      <x:c r="R666" s="129" t="n">
        <x:f>'RGS_Ground_Run'!U790</x:f>
        <x:v>18.040099725061737</x:v>
      </x:c>
      <x:c r="S666" s="129" t="n">
        <x:f>'Edge_Run'!S790</x:f>
        <x:v>0</x:v>
      </x:c>
      <x:c r="T666" s="129" t="n">
        <x:f>'RGS_Ground_Run'!S790</x:f>
        <x:v>0</x:v>
      </x:c>
      <x:c r="U666" s="129" t="n">
        <x:f>'Edge_Run'!R790</x:f>
        <x:v>0</x:v>
      </x:c>
      <x:c r="V666" s="120" t="n">
        <x:f>'RGS_Ground_Run'!W790</x:f>
        <x:v>1</x:v>
      </x:c>
      <x:c r="W666" s="120" t="n">
        <x:f>'Edge_Run'!U790</x:f>
        <x:v>1</x:v>
      </x:c>
      <x:c r="X666" s="120" t="n">
        <x:f>'RGS_Ground_Run'!X790</x:f>
        <x:v>1</x:v>
      </x:c>
      <x:c r="Y666" s="120" t="n">
        <x:f>'Edge_Run'!V790</x:f>
        <x:v>1</x:v>
      </x:c>
      <x:c r="Z666" s="120" t="n">
        <x:f>Y666-X666</x:f>
        <x:v>0</x:v>
      </x:c>
      <x:c r="AA666" s="120" t="n">
        <x:f>1-V666</x:f>
        <x:v>0</x:v>
      </x:c>
      <x:c r="AB666" s="120" t="n">
        <x:f>1-W666</x:f>
        <x:v>0</x:v>
      </x:c>
      <x:c r="AC666" s="120" t="n">
        <x:f>'RGS_Ground_Run'!O790</x:f>
        <x:v>0.5070128651330315</x:v>
      </x:c>
      <x:c r="AD666" s="120" t="n">
        <x:f>'Edge_Run'!D790</x:f>
        <x:v>1.5210385953990944</x:v>
      </x:c>
      <x:c r="AE666" s="120" t="n">
        <x:f>'RGS_Ground_Run'!D790</x:f>
        <x:v>300</x:v>
      </x:c>
      <x:c r="AF666" s="120" t="n">
        <x:f>'Edge_Run'!H790</x:f>
        <x:v>75</x:v>
      </x:c>
    </x:row>
    <x:row r="667">
      <x:c r="A667" s="120" t="n">
        <x:v>7</x:v>
      </x:c>
      <x:c r="B667" s="120" t="n">
        <x:v>66</x:v>
      </x:c>
      <x:c r="C667" s="120" t="n">
        <x:v>666</x:v>
      </x:c>
      <x:c r="D667" s="120" t="n">
        <x:v>506</x:v>
      </x:c>
      <x:c r="E667" s="120" t="n">
        <x:v>505</x:v>
      </x:c>
      <x:c r="F667" s="120" t="n">
        <x:v>0</x:v>
      </x:c>
      <x:c r="G667" s="120" t="str">
        <x:v>Normal</x:v>
      </x:c>
      <x:c r="H667" s="120" t="str">
        <x:v>Routine</x:v>
      </x:c>
      <x:c r="I667" s="120" t="n">
        <x:v>1</x:v>
      </x:c>
      <x:c r="J667" s="120" t="str">
        <x:v>CADC0873</x:v>
      </x:c>
      <x:c r="K667" s="120" t="n">
        <x:v>1</x:v>
      </x:c>
      <x:c r="L667" s="120" t="n">
        <x:v>182</x:v>
      </x:c>
      <x:c r="M667" s="120" t="n">
        <x:v>183</x:v>
      </x:c>
      <x:c r="N667" s="127" t="n">
        <x:v>2.6142857142857143</x:v>
      </x:c>
      <x:c r="O667" s="129" t="n">
        <x:f>'RGS_Ground_Run'!Q791</x:f>
        <x:v>72.54835163144799</x:v>
      </x:c>
      <x:c r="P667" s="129" t="n">
        <x:f>'Edge_Run'!O791</x:f>
        <x:v>29.49618615314148</x:v>
      </x:c>
      <x:c r="Q667" s="129" t="n">
        <x:f>O667-P667</x:f>
        <x:v>43.052165478306506</x:v>
      </x:c>
      <x:c r="R667" s="129" t="n">
        <x:f>'RGS_Ground_Run'!U791</x:f>
        <x:v>40.78490380577023</x:v>
      </x:c>
      <x:c r="S667" s="129" t="n">
        <x:f>'Edge_Run'!S791</x:f>
        <x:v>0.2458426761077135</x:v>
      </x:c>
      <x:c r="T667" s="129" t="n">
        <x:f>'RGS_Ground_Run'!S791</x:f>
        <x:v>0</x:v>
      </x:c>
      <x:c r="U667" s="129" t="n">
        <x:f>'Edge_Run'!R791</x:f>
        <x:v>0</x:v>
      </x:c>
      <x:c r="V667" s="120" t="n">
        <x:f>'RGS_Ground_Run'!W791</x:f>
        <x:v>1</x:v>
      </x:c>
      <x:c r="W667" s="120" t="n">
        <x:f>'Edge_Run'!U791</x:f>
        <x:v>1</x:v>
      </x:c>
      <x:c r="X667" s="120" t="n">
        <x:f>'RGS_Ground_Run'!X791</x:f>
        <x:v>1</x:v>
      </x:c>
      <x:c r="Y667" s="120" t="n">
        <x:f>'Edge_Run'!V791</x:f>
        <x:v>1</x:v>
      </x:c>
      <x:c r="Z667" s="120" t="n">
        <x:f>Y667-X667</x:f>
        <x:v>0</x:v>
      </x:c>
      <x:c r="AA667" s="120" t="n">
        <x:f>1-V667</x:f>
        <x:v>0</x:v>
      </x:c>
      <x:c r="AB667" s="120" t="n">
        <x:f>1-W667</x:f>
        <x:v>0</x:v>
      </x:c>
      <x:c r="AC667" s="120" t="n">
        <x:f>'RGS_Ground_Run'!O791</x:f>
        <x:v>7.74344782567799</x:v>
      </x:c>
      <x:c r="AD667" s="120" t="n">
        <x:f>'Edge_Run'!D791</x:f>
        <x:v>23.23034347703397</x:v>
      </x:c>
      <x:c r="AE667" s="120" t="n">
        <x:f>'RGS_Ground_Run'!D791</x:f>
        <x:v>300</x:v>
      </x:c>
      <x:c r="AF667" s="120" t="n">
        <x:f>'Edge_Run'!H791</x:f>
        <x:v>75</x:v>
      </x:c>
    </x:row>
    <x:row r="668">
      <x:c r="A668" s="120" t="n">
        <x:v>7</x:v>
      </x:c>
      <x:c r="B668" s="120" t="n">
        <x:v>67</x:v>
      </x:c>
      <x:c r="C668" s="120" t="n">
        <x:v>667</x:v>
      </x:c>
      <x:c r="D668" s="120" t="n">
        <x:v>1335</x:v>
      </x:c>
      <x:c r="E668" s="120" t="n">
        <x:v>1334</x:v>
      </x:c>
      <x:c r="F668" s="120" t="n">
        <x:v>0</x:v>
      </x:c>
      <x:c r="G668" s="120" t="str">
        <x:v>Normal</x:v>
      </x:c>
      <x:c r="H668" s="120" t="str">
        <x:v>Routine</x:v>
      </x:c>
      <x:c r="I668" s="120" t="n">
        <x:v>1</x:v>
      </x:c>
      <x:c r="J668" s="120" t="str">
        <x:v>CADC0873</x:v>
      </x:c>
      <x:c r="K668" s="120" t="n">
        <x:v>5</x:v>
      </x:c>
      <x:c r="L668" s="120" t="n">
        <x:v>195</x:v>
      </x:c>
      <x:c r="M668" s="120" t="n">
        <x:v>40</x:v>
      </x:c>
      <x:c r="N668" s="127" t="n">
        <x:v>0.5714285714285714</x:v>
      </x:c>
      <x:c r="O668" s="129" t="n">
        <x:f>'RGS_Ground_Run'!Q792</x:f>
        <x:v>60.20954905392273</x:v>
      </x:c>
      <x:c r="P668" s="129" t="n">
        <x:f>'Edge_Run'!O792</x:f>
        <x:v>22.784507089053022</x:v>
      </x:c>
      <x:c r="Q668" s="129" t="n">
        <x:f>O668-P668</x:f>
        <x:v>37.425041964869706</x:v>
      </x:c>
      <x:c r="R668" s="129" t="n">
        <x:f>'RGS_Ground_Run'!U792</x:f>
        <x:v>30.60138002423855</x:v>
      </x:c>
      <x:c r="S668" s="129" t="n">
        <x:f>'Edge_Run'!S792</x:f>
        <x:v>0</x:v>
      </x:c>
      <x:c r="T668" s="129" t="n">
        <x:f>'RGS_Ground_Run'!S792</x:f>
        <x:v>0</x:v>
      </x:c>
      <x:c r="U668" s="129" t="n">
        <x:f>'Edge_Run'!R792</x:f>
        <x:v>0</x:v>
      </x:c>
      <x:c r="V668" s="120" t="n">
        <x:f>'RGS_Ground_Run'!W792</x:f>
        <x:v>1</x:v>
      </x:c>
      <x:c r="W668" s="120" t="n">
        <x:f>'Edge_Run'!U792</x:f>
        <x:v>1</x:v>
      </x:c>
      <x:c r="X668" s="120" t="n">
        <x:f>'RGS_Ground_Run'!X792</x:f>
        <x:v>1</x:v>
      </x:c>
      <x:c r="Y668" s="120" t="n">
        <x:f>'Edge_Run'!V792</x:f>
        <x:v>1</x:v>
      </x:c>
      <x:c r="Z668" s="120" t="n">
        <x:f>Y668-X668</x:f>
        <x:v>0</x:v>
      </x:c>
      <x:c r="AA668" s="120" t="n">
        <x:f>1-V668</x:f>
        <x:v>0</x:v>
      </x:c>
      <x:c r="AB668" s="120" t="n">
        <x:f>1-W668</x:f>
        <x:v>0</x:v>
      </x:c>
      <x:c r="AC668" s="120" t="n">
        <x:f>'RGS_Ground_Run'!O792</x:f>
        <x:v>5.588169029684352</x:v>
      </x:c>
      <x:c r="AD668" s="120" t="n">
        <x:f>'Edge_Run'!D792</x:f>
        <x:v>16.764507089053055</x:v>
      </x:c>
      <x:c r="AE668" s="120" t="n">
        <x:f>'RGS_Ground_Run'!D792</x:f>
        <x:v>300</x:v>
      </x:c>
      <x:c r="AF668" s="120" t="n">
        <x:f>'Edge_Run'!H792</x:f>
        <x:v>75</x:v>
      </x:c>
    </x:row>
    <x:row r="669">
      <x:c r="A669" s="120" t="n">
        <x:v>7</x:v>
      </x:c>
      <x:c r="B669" s="120" t="n">
        <x:v>68</x:v>
      </x:c>
      <x:c r="C669" s="120" t="n">
        <x:v>668</x:v>
      </x:c>
      <x:c r="D669" s="120" t="n">
        <x:v>540</x:v>
      </x:c>
      <x:c r="E669" s="120" t="n">
        <x:v>539</x:v>
      </x:c>
      <x:c r="F669" s="120" t="n">
        <x:v>1</x:v>
      </x:c>
      <x:c r="G669" s="120" t="str">
        <x:v>Anomalous</x:v>
      </x:c>
      <x:c r="H669" s="120" t="str">
        <x:v>Priority</x:v>
      </x:c>
      <x:c r="I669" s="120" t="n">
        <x:v>1</x:v>
      </x:c>
      <x:c r="J669" s="120" t="str">
        <x:v>CADC0873</x:v>
      </x:c>
      <x:c r="K669" s="120" t="n">
        <x:v>1</x:v>
      </x:c>
      <x:c r="L669" s="120" t="n">
        <x:v>183</x:v>
      </x:c>
      <x:c r="M669" s="120" t="n">
        <x:v>184</x:v>
      </x:c>
      <x:c r="N669" s="127" t="n">
        <x:v>2.6285714285714286</x:v>
      </x:c>
      <x:c r="O669" s="129" t="n">
        <x:f>'RGS_Ground_Run'!Q793</x:f>
        <x:v>24.75642727107288</x:v>
      </x:c>
      <x:c r="P669" s="129" t="n">
        <x:f>'Edge_Run'!O793</x:f>
        <x:v>8.229281813218677</x:v>
      </x:c>
      <x:c r="Q669" s="129" t="n">
        <x:f>O669-P669</x:f>
        <x:v>16.527145457854203</x:v>
      </x:c>
      <x:c r="R669" s="129" t="n">
        <x:f>'RGS_Ground_Run'!U793</x:f>
        <x:v>0</x:v>
      </x:c>
      <x:c r="S669" s="129" t="n">
        <x:f>'Edge_Run'!S793</x:f>
        <x:v>0</x:v>
      </x:c>
      <x:c r="T669" s="129" t="n">
        <x:f>'RGS_Ground_Run'!S793</x:f>
        <x:v>0</x:v>
      </x:c>
      <x:c r="U669" s="129" t="n">
        <x:f>'Edge_Run'!R793</x:f>
        <x:v>0</x:v>
      </x:c>
      <x:c r="V669" s="120" t="n">
        <x:f>'RGS_Ground_Run'!W793</x:f>
        <x:v>1</x:v>
      </x:c>
      <x:c r="W669" s="120" t="n">
        <x:f>'Edge_Run'!U793</x:f>
        <x:v>1</x:v>
      </x:c>
      <x:c r="X669" s="120" t="n">
        <x:f>'RGS_Ground_Run'!X793</x:f>
        <x:v>1</x:v>
      </x:c>
      <x:c r="Y669" s="120" t="n">
        <x:f>'Edge_Run'!V793</x:f>
        <x:v>1</x:v>
      </x:c>
      <x:c r="Z669" s="120" t="n">
        <x:f>Y669-X669</x:f>
        <x:v>0</x:v>
      </x:c>
      <x:c r="AA669" s="120" t="n">
        <x:f>1-V669</x:f>
        <x:v>0</x:v>
      </x:c>
      <x:c r="AB669" s="120" t="n">
        <x:f>1-W669</x:f>
        <x:v>0</x:v>
      </x:c>
      <x:c r="AC669" s="120" t="n">
        <x:f>'RGS_Ground_Run'!O793</x:f>
        <x:v>0.7364272710729658</x:v>
      </x:c>
      <x:c r="AD669" s="120" t="n">
        <x:f>'Edge_Run'!D793</x:f>
        <x:v>2.2092818132188974</x:v>
      </x:c>
      <x:c r="AE669" s="120" t="n">
        <x:f>'RGS_Ground_Run'!D793</x:f>
        <x:v>300</x:v>
      </x:c>
      <x:c r="AF669" s="120" t="n">
        <x:f>'Edge_Run'!H793</x:f>
        <x:v>75</x:v>
      </x:c>
    </x:row>
    <x:row r="670">
      <x:c r="A670" s="120" t="n">
        <x:v>7</x:v>
      </x:c>
      <x:c r="B670" s="120" t="n">
        <x:v>69</x:v>
      </x:c>
      <x:c r="C670" s="120" t="n">
        <x:v>669</x:v>
      </x:c>
      <x:c r="D670" s="120" t="n">
        <x:v>1621</x:v>
      </x:c>
      <x:c r="E670" s="120" t="n">
        <x:v>1620</x:v>
      </x:c>
      <x:c r="F670" s="120" t="n">
        <x:v>0</x:v>
      </x:c>
      <x:c r="G670" s="120" t="str">
        <x:v>Normal</x:v>
      </x:c>
      <x:c r="H670" s="120" t="str">
        <x:v>Routine</x:v>
      </x:c>
      <x:c r="I670" s="120" t="n">
        <x:v>0</x:v>
      </x:c>
      <x:c r="J670" s="120" t="str">
        <x:v>CADC0888</x:v>
      </x:c>
      <x:c r="K670" s="120" t="n">
        <x:v>5</x:v>
      </x:c>
      <x:c r="L670" s="120" t="n">
        <x:v>310</x:v>
      </x:c>
      <x:c r="M670" s="120" t="n">
        <x:v>63</x:v>
      </x:c>
      <x:c r="N670" s="127" t="n">
        <x:v>0.9</x:v>
      </x:c>
      <x:c r="O670" s="129" t="n">
        <x:f>'RGS_Ground_Run'!Q794</x:f>
        <x:v>24.66268589891206</x:v>
      </x:c>
      <x:c r="P670" s="129" t="n">
        <x:f>'Edge_Run'!O794</x:f>
        <x:v>7.9480576967353045</x:v>
      </x:c>
      <x:c r="Q670" s="129" t="n">
        <x:f>O670-P670</x:f>
        <x:v>16.714628202176755</x:v>
      </x:c>
      <x:c r="R670" s="129" t="n">
        <x:f>'RGS_Ground_Run'!U794</x:f>
        <x:v>0</x:v>
      </x:c>
      <x:c r="S670" s="129" t="n">
        <x:f>'Edge_Run'!S794</x:f>
        <x:v>0</x:v>
      </x:c>
      <x:c r="T670" s="129" t="n">
        <x:f>'RGS_Ground_Run'!S794</x:f>
        <x:v>0</x:v>
      </x:c>
      <x:c r="U670" s="129" t="n">
        <x:f>'Edge_Run'!R794</x:f>
        <x:v>0</x:v>
      </x:c>
      <x:c r="V670" s="120" t="n">
        <x:f>'RGS_Ground_Run'!W794</x:f>
        <x:v>1</x:v>
      </x:c>
      <x:c r="W670" s="120" t="n">
        <x:f>'Edge_Run'!U794</x:f>
        <x:v>1</x:v>
      </x:c>
      <x:c r="X670" s="120" t="n">
        <x:f>'RGS_Ground_Run'!X794</x:f>
        <x:v>1</x:v>
      </x:c>
      <x:c r="Y670" s="120" t="n">
        <x:f>'Edge_Run'!V794</x:f>
        <x:v>1</x:v>
      </x:c>
      <x:c r="Z670" s="120" t="n">
        <x:f>Y670-X670</x:f>
        <x:v>0</x:v>
      </x:c>
      <x:c r="AA670" s="120" t="n">
        <x:f>1-V670</x:f>
        <x:v>0</x:v>
      </x:c>
      <x:c r="AB670" s="120" t="n">
        <x:f>1-W670</x:f>
        <x:v>0</x:v>
      </x:c>
      <x:c r="AC670" s="120" t="n">
        <x:f>'RGS_Ground_Run'!O794</x:f>
        <x:v>0.6426858989118301</x:v>
      </x:c>
      <x:c r="AD670" s="120" t="n">
        <x:f>'Edge_Run'!D794</x:f>
        <x:v>1.9280576967354905</x:v>
      </x:c>
      <x:c r="AE670" s="120" t="n">
        <x:f>'RGS_Ground_Run'!D794</x:f>
        <x:v>300</x:v>
      </x:c>
      <x:c r="AF670" s="120" t="n">
        <x:f>'Edge_Run'!H794</x:f>
        <x:v>75</x:v>
      </x:c>
    </x:row>
    <x:row r="671">
      <x:c r="A671" s="120" t="n">
        <x:v>7</x:v>
      </x:c>
      <x:c r="B671" s="120" t="n">
        <x:v>70</x:v>
      </x:c>
      <x:c r="C671" s="120" t="n">
        <x:v>670</x:v>
      </x:c>
      <x:c r="D671" s="120" t="n">
        <x:v>367</x:v>
      </x:c>
      <x:c r="E671" s="120" t="n">
        <x:v>366</x:v>
      </x:c>
      <x:c r="F671" s="120" t="n">
        <x:v>0</x:v>
      </x:c>
      <x:c r="G671" s="120" t="str">
        <x:v>Normal</x:v>
      </x:c>
      <x:c r="H671" s="120" t="str">
        <x:v>Routine</x:v>
      </x:c>
      <x:c r="I671" s="120" t="n">
        <x:v>1</x:v>
      </x:c>
      <x:c r="J671" s="120" t="str">
        <x:v>CADC0884</x:v>
      </x:c>
      <x:c r="K671" s="120" t="n">
        <x:v>5</x:v>
      </x:c>
      <x:c r="L671" s="120" t="n">
        <x:v>400</x:v>
      </x:c>
      <x:c r="M671" s="120" t="n">
        <x:v>81</x:v>
      </x:c>
      <x:c r="N671" s="127" t="n">
        <x:v>1.1571428571428573</x:v>
      </x:c>
      <x:c r="O671" s="129" t="n">
        <x:f>'RGS_Ground_Run'!Q795</x:f>
        <x:v>28.542964865965587</x:v>
      </x:c>
      <x:c r="P671" s="129" t="n">
        <x:f>'Edge_Run'!O795</x:f>
        <x:v>18.047377392798808</x:v>
      </x:c>
      <x:c r="Q671" s="129" t="n">
        <x:f>O671-P671</x:f>
        <x:v>10.495587473166779</x:v>
      </x:c>
      <x:c r="R671" s="129" t="n">
        <x:f>'RGS_Ground_Run'!U795</x:f>
        <x:v>0.5138390683659964</x:v>
      </x:c>
      <x:c r="S671" s="129" t="n">
        <x:f>'Edge_Run'!S795</x:f>
        <x:v>0</x:v>
      </x:c>
      <x:c r="T671" s="129" t="n">
        <x:f>'RGS_Ground_Run'!S795</x:f>
        <x:v>0</x:v>
      </x:c>
      <x:c r="U671" s="129" t="n">
        <x:f>'Edge_Run'!R795</x:f>
        <x:v>0</x:v>
      </x:c>
      <x:c r="V671" s="120" t="n">
        <x:f>'RGS_Ground_Run'!W795</x:f>
        <x:v>1</x:v>
      </x:c>
      <x:c r="W671" s="120" t="n">
        <x:f>'Edge_Run'!U795</x:f>
        <x:v>1</x:v>
      </x:c>
      <x:c r="X671" s="120" t="n">
        <x:f>'RGS_Ground_Run'!X795</x:f>
        <x:v>1</x:v>
      </x:c>
      <x:c r="Y671" s="120" t="n">
        <x:f>'Edge_Run'!V795</x:f>
        <x:v>1</x:v>
      </x:c>
      <x:c r="Z671" s="120" t="n">
        <x:f>Y671-X671</x:f>
        <x:v>0</x:v>
      </x:c>
      <x:c r="AA671" s="120" t="n">
        <x:f>1-V671</x:f>
        <x:v>0</x:v>
      </x:c>
      <x:c r="AB671" s="120" t="n">
        <x:f>1-W671</x:f>
        <x:v>0</x:v>
      </x:c>
      <x:c r="AC671" s="120" t="n">
        <x:f>'RGS_Ground_Run'!O795</x:f>
        <x:v>4.00912579759947</x:v>
      </x:c>
      <x:c r="AD671" s="120" t="n">
        <x:f>'Edge_Run'!D795</x:f>
        <x:v>12.02737739279841</x:v>
      </x:c>
      <x:c r="AE671" s="120" t="n">
        <x:f>'RGS_Ground_Run'!D795</x:f>
        <x:v>300</x:v>
      </x:c>
      <x:c r="AF671" s="120" t="n">
        <x:f>'Edge_Run'!H795</x:f>
        <x:v>75</x:v>
      </x:c>
    </x:row>
    <x:row r="672">
      <x:c r="A672" s="120" t="n">
        <x:v>7</x:v>
      </x:c>
      <x:c r="B672" s="120" t="n">
        <x:v>71</x:v>
      </x:c>
      <x:c r="C672" s="120" t="n">
        <x:v>671</x:v>
      </x:c>
      <x:c r="D672" s="120" t="n">
        <x:v>994</x:v>
      </x:c>
      <x:c r="E672" s="120" t="n">
        <x:v>993</x:v>
      </x:c>
      <x:c r="F672" s="120" t="n">
        <x:v>0</x:v>
      </x:c>
      <x:c r="G672" s="120" t="str">
        <x:v>Normal</x:v>
      </x:c>
      <x:c r="H672" s="120" t="str">
        <x:v>Routine</x:v>
      </x:c>
      <x:c r="I672" s="120" t="n">
        <x:v>1</x:v>
      </x:c>
      <x:c r="J672" s="120" t="str">
        <x:v>CADC0892</x:v>
      </x:c>
      <x:c r="K672" s="120" t="n">
        <x:v>1</x:v>
      </x:c>
      <x:c r="L672" s="120" t="n">
        <x:v>292</x:v>
      </x:c>
      <x:c r="M672" s="120" t="n">
        <x:v>293</x:v>
      </x:c>
      <x:c r="N672" s="127" t="n">
        <x:v>4.185714285714286</x:v>
      </x:c>
      <x:c r="O672" s="129" t="n">
        <x:f>'RGS_Ground_Run'!Q796</x:f>
        <x:v>133.63842371137798</x:v>
      </x:c>
      <x:c r="P672" s="129" t="n">
        <x:f>'Edge_Run'!O796</x:f>
        <x:v>115.03401415047574</x:v>
      </x:c>
      <x:c r="Q672" s="129" t="n">
        <x:f>O672-P672</x:f>
        <x:v>18.60440956090224</x:v>
      </x:c>
      <x:c r="R672" s="129" t="n">
        <x:f>'RGS_Ground_Run'!U796</x:f>
        <x:v>109.0140141504753</x:v>
      </x:c>
      <x:c r="S672" s="129" t="n">
        <x:f>'Edge_Run'!S796</x:f>
        <x:v>107.20078546776767</x:v>
      </x:c>
      <x:c r="T672" s="129" t="n">
        <x:f>'RGS_Ground_Run'!S796</x:f>
        <x:v>109.0140141504753</x:v>
      </x:c>
      <x:c r="U672" s="129" t="n">
        <x:f>'Edge_Run'!R796</x:f>
        <x:v>107.20078546776767</x:v>
      </x:c>
      <x:c r="V672" s="120" t="n">
        <x:f>'RGS_Ground_Run'!W796</x:f>
        <x:v>1</x:v>
      </x:c>
      <x:c r="W672" s="120" t="n">
        <x:f>'Edge_Run'!U796</x:f>
        <x:v>1</x:v>
      </x:c>
      <x:c r="X672" s="120" t="n">
        <x:f>'RGS_Ground_Run'!X796</x:f>
        <x:v>0</x:v>
      </x:c>
      <x:c r="Y672" s="120" t="n">
        <x:f>'Edge_Run'!V796</x:f>
        <x:v>1</x:v>
      </x:c>
      <x:c r="Z672" s="120" t="n">
        <x:f>Y672-X672</x:f>
        <x:v>1</x:v>
      </x:c>
      <x:c r="AA672" s="120" t="n">
        <x:f>1-V672</x:f>
        <x:v>0</x:v>
      </x:c>
      <x:c r="AB672" s="120" t="n">
        <x:f>1-W672</x:f>
        <x:v>0</x:v>
      </x:c>
      <x:c r="AC672" s="120" t="n">
        <x:f>'RGS_Ground_Run'!O796</x:f>
        <x:v>0.6044095609026592</x:v>
      </x:c>
      <x:c r="AD672" s="120" t="n">
        <x:f>'Edge_Run'!D796</x:f>
        <x:v>1.8132286827079775</x:v>
      </x:c>
      <x:c r="AE672" s="120" t="n">
        <x:f>'RGS_Ground_Run'!D796</x:f>
        <x:v>300</x:v>
      </x:c>
      <x:c r="AF672" s="120" t="n">
        <x:f>'Edge_Run'!H796</x:f>
        <x:v>75</x:v>
      </x:c>
    </x:row>
    <x:row r="673">
      <x:c r="A673" s="120" t="n">
        <x:v>7</x:v>
      </x:c>
      <x:c r="B673" s="120" t="n">
        <x:v>72</x:v>
      </x:c>
      <x:c r="C673" s="120" t="n">
        <x:v>672</x:v>
      </x:c>
      <x:c r="D673" s="120" t="n">
        <x:v>1934</x:v>
      </x:c>
      <x:c r="E673" s="120" t="n">
        <x:v>1933</x:v>
      </x:c>
      <x:c r="F673" s="120" t="n">
        <x:v>0</x:v>
      </x:c>
      <x:c r="G673" s="120" t="str">
        <x:v>Normal</x:v>
      </x:c>
      <x:c r="H673" s="120" t="str">
        <x:v>Routine</x:v>
      </x:c>
      <x:c r="I673" s="120" t="n">
        <x:v>1</x:v>
      </x:c>
      <x:c r="J673" s="120" t="str">
        <x:v>CADC0872</x:v>
      </x:c>
      <x:c r="K673" s="120" t="n">
        <x:v>5</x:v>
      </x:c>
      <x:c r="L673" s="120" t="n">
        <x:v>100</x:v>
      </x:c>
      <x:c r="M673" s="120" t="n">
        <x:v>21</x:v>
      </x:c>
      <x:c r="N673" s="127" t="n">
        <x:v>0.3</x:v>
      </x:c>
      <x:c r="O673" s="129" t="n">
        <x:f>'RGS_Ground_Run'!Q797</x:f>
        <x:v>68.91334357696724</x:v>
      </x:c>
      <x:c r="P673" s="129" t="n">
        <x:f>'Edge_Run'!O797</x:f>
        <x:v>32.83522097527384</x:v>
      </x:c>
      <x:c r="Q673" s="129" t="n">
        <x:f>O673-P673</x:f>
        <x:v>36.078122601693394</x:v>
      </x:c>
      <x:c r="R673" s="129" t="n">
        <x:f>'RGS_Ground_Run'!U797</x:f>
        <x:v>44.815220975273405</x:v>
      </x:c>
      <x:c r="S673" s="129" t="n">
        <x:f>'Edge_Run'!S797</x:f>
        <x:v>26.580853170192313</x:v>
      </x:c>
      <x:c r="T673" s="129" t="n">
        <x:f>'RGS_Ground_Run'!S797</x:f>
        <x:v>0</x:v>
      </x:c>
      <x:c r="U673" s="129" t="n">
        <x:f>'Edge_Run'!R797</x:f>
        <x:v>0</x:v>
      </x:c>
      <x:c r="V673" s="120" t="n">
        <x:f>'RGS_Ground_Run'!W797</x:f>
        <x:v>1</x:v>
      </x:c>
      <x:c r="W673" s="120" t="n">
        <x:f>'Edge_Run'!U797</x:f>
        <x:v>1</x:v>
      </x:c>
      <x:c r="X673" s="120" t="n">
        <x:f>'RGS_Ground_Run'!X797</x:f>
        <x:v>1</x:v>
      </x:c>
      <x:c r="Y673" s="120" t="n">
        <x:f>'Edge_Run'!V797</x:f>
        <x:v>1</x:v>
      </x:c>
      <x:c r="Z673" s="120" t="n">
        <x:f>Y673-X673</x:f>
        <x:v>0</x:v>
      </x:c>
      <x:c r="AA673" s="120" t="n">
        <x:f>1-V673</x:f>
        <x:v>0</x:v>
      </x:c>
      <x:c r="AB673" s="120" t="n">
        <x:f>1-W673</x:f>
        <x:v>0</x:v>
      </x:c>
      <x:c r="AC673" s="120" t="n">
        <x:f>'RGS_Ground_Run'!O797</x:f>
        <x:v>0.07812260169372022</x:v>
      </x:c>
      <x:c r="AD673" s="120" t="n">
        <x:f>'Edge_Run'!D797</x:f>
        <x:v>0.23436780508116067</x:v>
      </x:c>
      <x:c r="AE673" s="120" t="n">
        <x:f>'RGS_Ground_Run'!D797</x:f>
        <x:v>300</x:v>
      </x:c>
      <x:c r="AF673" s="120" t="n">
        <x:f>'Edge_Run'!H797</x:f>
        <x:v>75</x:v>
      </x:c>
    </x:row>
    <x:row r="674">
      <x:c r="A674" s="120" t="n">
        <x:v>7</x:v>
      </x:c>
      <x:c r="B674" s="120" t="n">
        <x:v>73</x:v>
      </x:c>
      <x:c r="C674" s="120" t="n">
        <x:v>673</x:v>
      </x:c>
      <x:c r="D674" s="120" t="n">
        <x:v>144</x:v>
      </x:c>
      <x:c r="E674" s="120" t="n">
        <x:v>143</x:v>
      </x:c>
      <x:c r="F674" s="120" t="n">
        <x:v>1</x:v>
      </x:c>
      <x:c r="G674" s="120" t="str">
        <x:v>Anomalous</x:v>
      </x:c>
      <x:c r="H674" s="120" t="str">
        <x:v>Priority</x:v>
      </x:c>
      <x:c r="I674" s="120" t="n">
        <x:v>1</x:v>
      </x:c>
      <x:c r="J674" s="120" t="str">
        <x:v>CADC0872</x:v>
      </x:c>
      <x:c r="K674" s="120" t="n">
        <x:v>1</x:v>
      </x:c>
      <x:c r="L674" s="120" t="n">
        <x:v>199</x:v>
      </x:c>
      <x:c r="M674" s="120" t="n">
        <x:v>200</x:v>
      </x:c>
      <x:c r="N674" s="127" t="n">
        <x:v>2.857142857142857</x:v>
      </x:c>
      <x:c r="O674" s="129" t="n">
        <x:f>'RGS_Ground_Run'!Q798</x:f>
        <x:v>24.297076783664124</x:v>
      </x:c>
      <x:c r="P674" s="129" t="n">
        <x:f>'Edge_Run'!O798</x:f>
        <x:v>6.8512303509915</x:v>
      </x:c>
      <x:c r="Q674" s="129" t="n">
        <x:f>O674-P674</x:f>
        <x:v>17.445846432672624</x:v>
      </x:c>
      <x:c r="R674" s="129" t="n">
        <x:f>'RGS_Ground_Run'!U798</x:f>
        <x:v>0</x:v>
      </x:c>
      <x:c r="S674" s="129" t="n">
        <x:f>'Edge_Run'!S798</x:f>
        <x:v>0</x:v>
      </x:c>
      <x:c r="T674" s="129" t="n">
        <x:f>'RGS_Ground_Run'!S798</x:f>
        <x:v>0</x:v>
      </x:c>
      <x:c r="U674" s="129" t="n">
        <x:f>'Edge_Run'!R798</x:f>
        <x:v>0</x:v>
      </x:c>
      <x:c r="V674" s="120" t="n">
        <x:f>'RGS_Ground_Run'!W798</x:f>
        <x:v>1</x:v>
      </x:c>
      <x:c r="W674" s="120" t="n">
        <x:f>'Edge_Run'!U798</x:f>
        <x:v>1</x:v>
      </x:c>
      <x:c r="X674" s="120" t="n">
        <x:f>'RGS_Ground_Run'!X798</x:f>
        <x:v>1</x:v>
      </x:c>
      <x:c r="Y674" s="120" t="n">
        <x:f>'Edge_Run'!V798</x:f>
        <x:v>1</x:v>
      </x:c>
      <x:c r="Z674" s="120" t="n">
        <x:f>Y674-X674</x:f>
        <x:v>0</x:v>
      </x:c>
      <x:c r="AA674" s="120" t="n">
        <x:f>1-V674</x:f>
        <x:v>0</x:v>
      </x:c>
      <x:c r="AB674" s="120" t="n">
        <x:f>1-W674</x:f>
        <x:v>0</x:v>
      </x:c>
      <x:c r="AC674" s="120" t="n">
        <x:f>'RGS_Ground_Run'!O798</x:f>
        <x:v>0.2770767836637157</x:v>
      </x:c>
      <x:c r="AD674" s="120" t="n">
        <x:f>'Edge_Run'!D798</x:f>
        <x:v>0.8312303509911471</x:v>
      </x:c>
      <x:c r="AE674" s="120" t="n">
        <x:f>'RGS_Ground_Run'!D798</x:f>
        <x:v>300</x:v>
      </x:c>
      <x:c r="AF674" s="120" t="n">
        <x:f>'Edge_Run'!H798</x:f>
        <x:v>75</x:v>
      </x:c>
    </x:row>
    <x:row r="675">
      <x:c r="A675" s="120" t="n">
        <x:v>7</x:v>
      </x:c>
      <x:c r="B675" s="120" t="n">
        <x:v>74</x:v>
      </x:c>
      <x:c r="C675" s="120" t="n">
        <x:v>674</x:v>
      </x:c>
      <x:c r="D675" s="120" t="n">
        <x:v>1876</x:v>
      </x:c>
      <x:c r="E675" s="120" t="n">
        <x:v>1875</x:v>
      </x:c>
      <x:c r="F675" s="120" t="n">
        <x:v>0</x:v>
      </x:c>
      <x:c r="G675" s="120" t="str">
        <x:v>Normal</x:v>
      </x:c>
      <x:c r="H675" s="120" t="str">
        <x:v>Routine</x:v>
      </x:c>
      <x:c r="I675" s="120" t="n">
        <x:v>1</x:v>
      </x:c>
      <x:c r="J675" s="120" t="str">
        <x:v>CADC0872</x:v>
      </x:c>
      <x:c r="K675" s="120" t="n">
        <x:v>5</x:v>
      </x:c>
      <x:c r="L675" s="120" t="n">
        <x:v>100</x:v>
      </x:c>
      <x:c r="M675" s="120" t="n">
        <x:v>21</x:v>
      </x:c>
      <x:c r="N675" s="127" t="n">
        <x:v>0.3</x:v>
      </x:c>
      <x:c r="O675" s="129" t="n">
        <x:f>'RGS_Ground_Run'!Q799</x:f>
        <x:v>40.98298131303818</x:v>
      </x:c>
      <x:c r="P675" s="129" t="n">
        <x:f>'Edge_Run'!O799</x:f>
        <x:v>25.37172938232743</x:v>
      </x:c>
      <x:c r="Q675" s="129" t="n">
        <x:f>O675-P675</x:f>
        <x:v>15.61125193071075</x:v>
      </x:c>
      <x:c r="R675" s="129" t="n">
        <x:f>'RGS_Ground_Run'!U799</x:f>
        <x:v>10.51240485226208</x:v>
      </x:c>
      <x:c r="S675" s="129" t="n">
        <x:f>'Edge_Run'!S799</x:f>
        <x:v>0</x:v>
      </x:c>
      <x:c r="T675" s="129" t="n">
        <x:f>'RGS_Ground_Run'!S799</x:f>
        <x:v>0</x:v>
      </x:c>
      <x:c r="U675" s="129" t="n">
        <x:f>'Edge_Run'!R799</x:f>
        <x:v>0</x:v>
      </x:c>
      <x:c r="V675" s="120" t="n">
        <x:f>'RGS_Ground_Run'!W799</x:f>
        <x:v>1</x:v>
      </x:c>
      <x:c r="W675" s="120" t="n">
        <x:f>'Edge_Run'!U799</x:f>
        <x:v>1</x:v>
      </x:c>
      <x:c r="X675" s="120" t="n">
        <x:f>'RGS_Ground_Run'!X799</x:f>
        <x:v>1</x:v>
      </x:c>
      <x:c r="Y675" s="120" t="n">
        <x:f>'Edge_Run'!V799</x:f>
        <x:v>1</x:v>
      </x:c>
      <x:c r="Z675" s="120" t="n">
        <x:f>Y675-X675</x:f>
        <x:v>0</x:v>
      </x:c>
      <x:c r="AA675" s="120" t="n">
        <x:f>1-V675</x:f>
        <x:v>0</x:v>
      </x:c>
      <x:c r="AB675" s="120" t="n">
        <x:f>1-W675</x:f>
        <x:v>0</x:v>
      </x:c>
      <x:c r="AC675" s="120" t="n">
        <x:f>'RGS_Ground_Run'!O799</x:f>
        <x:v>6.450576460775566</x:v>
      </x:c>
      <x:c r="AD675" s="120" t="n">
        <x:f>'Edge_Run'!D799</x:f>
        <x:v>19.3517293823267</x:v>
      </x:c>
      <x:c r="AE675" s="120" t="n">
        <x:f>'RGS_Ground_Run'!D799</x:f>
        <x:v>300</x:v>
      </x:c>
      <x:c r="AF675" s="120" t="n">
        <x:f>'Edge_Run'!H799</x:f>
        <x:v>75</x:v>
      </x:c>
    </x:row>
    <x:row r="676">
      <x:c r="A676" s="120" t="n">
        <x:v>7</x:v>
      </x:c>
      <x:c r="B676" s="120" t="n">
        <x:v>75</x:v>
      </x:c>
      <x:c r="C676" s="120" t="n">
        <x:v>675</x:v>
      </x:c>
      <x:c r="D676" s="120" t="n">
        <x:v>1152</x:v>
      </x:c>
      <x:c r="E676" s="120" t="n">
        <x:v>1151</x:v>
      </x:c>
      <x:c r="F676" s="120" t="n">
        <x:v>0</x:v>
      </x:c>
      <x:c r="G676" s="120" t="str">
        <x:v>Normal</x:v>
      </x:c>
      <x:c r="H676" s="120" t="str">
        <x:v>Routine</x:v>
      </x:c>
      <x:c r="I676" s="120" t="n">
        <x:v>1</x:v>
      </x:c>
      <x:c r="J676" s="120" t="str">
        <x:v>CADC0894</x:v>
      </x:c>
      <x:c r="K676" s="120" t="n">
        <x:v>5</x:v>
      </x:c>
      <x:c r="L676" s="120" t="n">
        <x:v>240</x:v>
      </x:c>
      <x:c r="M676" s="120" t="n">
        <x:v>49</x:v>
      </x:c>
      <x:c r="N676" s="127" t="n">
        <x:v>0.7</x:v>
      </x:c>
      <x:c r="O676" s="129" t="n">
        <x:f>'RGS_Ground_Run'!Q800</x:f>
        <x:v>58.09650746321677</x:v>
      </x:c>
      <x:c r="P676" s="129" t="n">
        <x:f>'Edge_Run'!O800</x:f>
        <x:v>29.150238219659514</x:v>
      </x:c>
      <x:c r="Q676" s="129" t="n">
        <x:f>O676-P676</x:f>
        <x:v>28.946269243557254</x:v>
      </x:c>
      <x:c r="R676" s="129" t="n">
        <x:f>'RGS_Ground_Run'!U800</x:f>
        <x:v>32.29091368959416</x:v>
      </x:c>
      <x:c r="S676" s="129" t="n">
        <x:f>'Edge_Run'!S800</x:f>
        <x:v>17.773456898793484</x:v>
      </x:c>
      <x:c r="T676" s="129" t="n">
        <x:f>'RGS_Ground_Run'!S800</x:f>
        <x:v>0</x:v>
      </x:c>
      <x:c r="U676" s="129" t="n">
        <x:f>'Edge_Run'!R800</x:f>
        <x:v>0</x:v>
      </x:c>
      <x:c r="V676" s="120" t="n">
        <x:f>'RGS_Ground_Run'!W800</x:f>
        <x:v>1</x:v>
      </x:c>
      <x:c r="W676" s="120" t="n">
        <x:f>'Edge_Run'!U800</x:f>
        <x:v>1</x:v>
      </x:c>
      <x:c r="X676" s="120" t="n">
        <x:f>'RGS_Ground_Run'!X800</x:f>
        <x:v>1</x:v>
      </x:c>
      <x:c r="Y676" s="120" t="n">
        <x:f>'Edge_Run'!V800</x:f>
        <x:v>1</x:v>
      </x:c>
      <x:c r="Z676" s="120" t="n">
        <x:f>Y676-X676</x:f>
        <x:v>0</x:v>
      </x:c>
      <x:c r="AA676" s="120" t="n">
        <x:f>1-V676</x:f>
        <x:v>0</x:v>
      </x:c>
      <x:c r="AB676" s="120" t="n">
        <x:f>1-W676</x:f>
        <x:v>0</x:v>
      </x:c>
      <x:c r="AC676" s="120" t="n">
        <x:f>'RGS_Ground_Run'!O800</x:f>
        <x:v>1.7855937736218328</x:v>
      </x:c>
      <x:c r="AD676" s="120" t="n">
        <x:f>'Edge_Run'!D800</x:f>
        <x:v>5.356781320865498</x:v>
      </x:c>
      <x:c r="AE676" s="120" t="n">
        <x:f>'RGS_Ground_Run'!D800</x:f>
        <x:v>300</x:v>
      </x:c>
      <x:c r="AF676" s="120" t="n">
        <x:f>'Edge_Run'!H800</x:f>
        <x:v>75</x:v>
      </x:c>
    </x:row>
    <x:row r="677">
      <x:c r="A677" s="120" t="n">
        <x:v>7</x:v>
      </x:c>
      <x:c r="B677" s="120" t="n">
        <x:v>76</x:v>
      </x:c>
      <x:c r="C677" s="120" t="n">
        <x:v>676</x:v>
      </x:c>
      <x:c r="D677" s="120" t="n">
        <x:v>518</x:v>
      </x:c>
      <x:c r="E677" s="120" t="n">
        <x:v>517</x:v>
      </x:c>
      <x:c r="F677" s="120" t="n">
        <x:v>1</x:v>
      </x:c>
      <x:c r="G677" s="120" t="str">
        <x:v>Anomalous</x:v>
      </x:c>
      <x:c r="H677" s="120" t="str">
        <x:v>Priority</x:v>
      </x:c>
      <x:c r="I677" s="120" t="n">
        <x:v>1</x:v>
      </x:c>
      <x:c r="J677" s="120" t="str">
        <x:v>CADC0873</x:v>
      </x:c>
      <x:c r="K677" s="120" t="n">
        <x:v>1</x:v>
      </x:c>
      <x:c r="L677" s="120" t="n">
        <x:v>161</x:v>
      </x:c>
      <x:c r="M677" s="120" t="n">
        <x:v>162</x:v>
      </x:c>
      <x:c r="N677" s="127" t="n">
        <x:v>2.3142857142857145</x:v>
      </x:c>
      <x:c r="O677" s="129" t="n">
        <x:f>'RGS_Ground_Run'!Q801</x:f>
        <x:v>64.37077916223734</x:v>
      </x:c>
      <x:c r="P677" s="129" t="n">
        <x:f>'Edge_Run'!O801</x:f>
        <x:v>22.641429581732154</x:v>
      </x:c>
      <x:c r="Q677" s="129" t="n">
        <x:f>O677-P677</x:f>
        <x:v>41.729349580505186</x:v>
      </x:c>
      <x:c r="R677" s="129" t="n">
        <x:f>'RGS_Ground_Run'!U801</x:f>
        <x:v>35.293506877954314</x:v>
      </x:c>
      <x:c r="S677" s="129" t="n">
        <x:f>'Edge_Run'!S801</x:f>
        <x:v>1.4496127288839489</x:v>
      </x:c>
      <x:c r="T677" s="129" t="n">
        <x:f>'RGS_Ground_Run'!S801</x:f>
        <x:v>0</x:v>
      </x:c>
      <x:c r="U677" s="129" t="n">
        <x:f>'Edge_Run'!R801</x:f>
        <x:v>0</x:v>
      </x:c>
      <x:c r="V677" s="120" t="n">
        <x:f>'RGS_Ground_Run'!W801</x:f>
        <x:v>1</x:v>
      </x:c>
      <x:c r="W677" s="120" t="n">
        <x:f>'Edge_Run'!U801</x:f>
        <x:v>1</x:v>
      </x:c>
      <x:c r="X677" s="120" t="n">
        <x:f>'RGS_Ground_Run'!X801</x:f>
        <x:v>1</x:v>
      </x:c>
      <x:c r="Y677" s="120" t="n">
        <x:f>'Edge_Run'!V801</x:f>
        <x:v>1</x:v>
      </x:c>
      <x:c r="Z677" s="120" t="n">
        <x:f>Y677-X677</x:f>
        <x:v>0</x:v>
      </x:c>
      <x:c r="AA677" s="120" t="n">
        <x:f>1-V677</x:f>
        <x:v>0</x:v>
      </x:c>
      <x:c r="AB677" s="120" t="n">
        <x:f>1-W677</x:f>
        <x:v>0</x:v>
      </x:c>
      <x:c r="AC677" s="120" t="n">
        <x:f>'RGS_Ground_Run'!O801</x:f>
        <x:v>5.057272284282681</x:v>
      </x:c>
      <x:c r="AD677" s="120" t="n">
        <x:f>'Edge_Run'!D801</x:f>
        <x:v>15.171816852848043</x:v>
      </x:c>
      <x:c r="AE677" s="120" t="n">
        <x:f>'RGS_Ground_Run'!D801</x:f>
        <x:v>300</x:v>
      </x:c>
      <x:c r="AF677" s="120" t="n">
        <x:f>'Edge_Run'!H801</x:f>
        <x:v>75</x:v>
      </x:c>
    </x:row>
    <x:row r="678">
      <x:c r="A678" s="120" t="n">
        <x:v>7</x:v>
      </x:c>
      <x:c r="B678" s="120" t="n">
        <x:v>77</x:v>
      </x:c>
      <x:c r="C678" s="120" t="n">
        <x:v>677</x:v>
      </x:c>
      <x:c r="D678" s="120" t="n">
        <x:v>1033</x:v>
      </x:c>
      <x:c r="E678" s="120" t="n">
        <x:v>1032</x:v>
      </x:c>
      <x:c r="F678" s="120" t="n">
        <x:v>0</x:v>
      </x:c>
      <x:c r="G678" s="120" t="str">
        <x:v>Normal</x:v>
      </x:c>
      <x:c r="H678" s="120" t="str">
        <x:v>Routine</x:v>
      </x:c>
      <x:c r="I678" s="120" t="n">
        <x:v>1</x:v>
      </x:c>
      <x:c r="J678" s="120" t="str">
        <x:v>CADC0873</x:v>
      </x:c>
      <x:c r="K678" s="120" t="n">
        <x:v>5</x:v>
      </x:c>
      <x:c r="L678" s="120" t="n">
        <x:v>235</x:v>
      </x:c>
      <x:c r="M678" s="120" t="n">
        <x:v>48</x:v>
      </x:c>
      <x:c r="N678" s="127" t="n">
        <x:v>0.6857142857142857</x:v>
      </x:c>
      <x:c r="O678" s="129" t="n">
        <x:f>'RGS_Ground_Run'!Q802</x:f>
        <x:v>24.756899832872477</x:v>
      </x:c>
      <x:c r="P678" s="129" t="n">
        <x:f>'Edge_Run'!O802</x:f>
        <x:v>8.230699498617469</x:v>
      </x:c>
      <x:c r="Q678" s="129" t="n">
        <x:f>O678-P678</x:f>
        <x:v>16.52620033425501</x:v>
      </x:c>
      <x:c r="R678" s="129" t="n">
        <x:f>'RGS_Ground_Run'!U802</x:f>
        <x:v>0</x:v>
      </x:c>
      <x:c r="S678" s="129" t="n">
        <x:f>'Edge_Run'!S802</x:f>
        <x:v>0</x:v>
      </x:c>
      <x:c r="T678" s="129" t="n">
        <x:f>'RGS_Ground_Run'!S802</x:f>
        <x:v>0</x:v>
      </x:c>
      <x:c r="U678" s="129" t="n">
        <x:f>'Edge_Run'!R802</x:f>
        <x:v>0</x:v>
      </x:c>
      <x:c r="V678" s="120" t="n">
        <x:f>'RGS_Ground_Run'!W802</x:f>
        <x:v>1</x:v>
      </x:c>
      <x:c r="W678" s="120" t="n">
        <x:f>'Edge_Run'!U802</x:f>
        <x:v>1</x:v>
      </x:c>
      <x:c r="X678" s="120" t="n">
        <x:f>'RGS_Ground_Run'!X802</x:f>
        <x:v>1</x:v>
      </x:c>
      <x:c r="Y678" s="120" t="n">
        <x:f>'Edge_Run'!V802</x:f>
        <x:v>1</x:v>
      </x:c>
      <x:c r="Z678" s="120" t="n">
        <x:f>Y678-X678</x:f>
        <x:v>0</x:v>
      </x:c>
      <x:c r="AA678" s="120" t="n">
        <x:f>1-V678</x:f>
        <x:v>0</x:v>
      </x:c>
      <x:c r="AB678" s="120" t="n">
        <x:f>1-W678</x:f>
        <x:v>0</x:v>
      </x:c>
      <x:c r="AC678" s="120" t="n">
        <x:f>'RGS_Ground_Run'!O802</x:f>
        <x:v>0.7368998328723368</x:v>
      </x:c>
      <x:c r="AD678" s="120" t="n">
        <x:f>'Edge_Run'!D802</x:f>
        <x:v>2.2106994986170108</x:v>
      </x:c>
      <x:c r="AE678" s="120" t="n">
        <x:f>'RGS_Ground_Run'!D802</x:f>
        <x:v>300</x:v>
      </x:c>
      <x:c r="AF678" s="120" t="n">
        <x:f>'Edge_Run'!H802</x:f>
        <x:v>75</x:v>
      </x:c>
    </x:row>
    <x:row r="679">
      <x:c r="A679" s="120" t="n">
        <x:v>7</x:v>
      </x:c>
      <x:c r="B679" s="120" t="n">
        <x:v>78</x:v>
      </x:c>
      <x:c r="C679" s="120" t="n">
        <x:v>678</x:v>
      </x:c>
      <x:c r="D679" s="120" t="n">
        <x:v>1811</x:v>
      </x:c>
      <x:c r="E679" s="120" t="n">
        <x:v>1810</x:v>
      </x:c>
      <x:c r="F679" s="120" t="n">
        <x:v>1</x:v>
      </x:c>
      <x:c r="G679" s="120" t="str">
        <x:v>Anomalous</x:v>
      </x:c>
      <x:c r="H679" s="120" t="str">
        <x:v>Priority</x:v>
      </x:c>
      <x:c r="I679" s="120" t="n">
        <x:v>1</x:v>
      </x:c>
      <x:c r="J679" s="120" t="str">
        <x:v>CADC0872</x:v>
      </x:c>
      <x:c r="K679" s="120" t="n">
        <x:v>5</x:v>
      </x:c>
      <x:c r="L679" s="120" t="n">
        <x:v>1115</x:v>
      </x:c>
      <x:c r="M679" s="120" t="n">
        <x:v>224</x:v>
      </x:c>
      <x:c r="N679" s="127" t="n">
        <x:v>3.2</x:v>
      </x:c>
      <x:c r="O679" s="129" t="n">
        <x:f>'RGS_Ground_Run'!Q803</x:f>
        <x:v>46.44358207481946</x:v>
      </x:c>
      <x:c r="P679" s="129" t="n">
        <x:f>'Edge_Run'!O803</x:f>
        <x:v>25.335339720789307</x:v>
      </x:c>
      <x:c r="Q679" s="129" t="n">
        <x:f>O679-P679</x:f>
        <x:v>21.108242354030153</x:v>
      </x:c>
      <x:c r="R679" s="129" t="n">
        <x:f>'RGS_Ground_Run'!U803</x:f>
        <x:v>15.98513550122243</x:v>
      </x:c>
      <x:c r="S679" s="129" t="n">
        <x:f>'Edge_Run'!S803</x:f>
        <x:v>0</x:v>
      </x:c>
      <x:c r="T679" s="129" t="n">
        <x:f>'RGS_Ground_Run'!S803</x:f>
        <x:v>0</x:v>
      </x:c>
      <x:c r="U679" s="129" t="n">
        <x:f>'Edge_Run'!R803</x:f>
        <x:v>0</x:v>
      </x:c>
      <x:c r="V679" s="120" t="n">
        <x:f>'RGS_Ground_Run'!W803</x:f>
        <x:v>1</x:v>
      </x:c>
      <x:c r="W679" s="120" t="n">
        <x:f>'Edge_Run'!U803</x:f>
        <x:v>1</x:v>
      </x:c>
      <x:c r="X679" s="120" t="n">
        <x:f>'RGS_Ground_Run'!X803</x:f>
        <x:v>1</x:v>
      </x:c>
      <x:c r="Y679" s="120" t="n">
        <x:f>'Edge_Run'!V803</x:f>
        <x:v>1</x:v>
      </x:c>
      <x:c r="Z679" s="120" t="n">
        <x:f>Y679-X679</x:f>
        <x:v>0</x:v>
      </x:c>
      <x:c r="AA679" s="120" t="n">
        <x:f>1-V679</x:f>
        <x:v>0</x:v>
      </x:c>
      <x:c r="AB679" s="120" t="n">
        <x:f>1-W679</x:f>
        <x:v>0</x:v>
      </x:c>
      <x:c r="AC679" s="120" t="n">
        <x:f>'RGS_Ground_Run'!O803</x:f>
        <x:v>6.4384465735963365</x:v>
      </x:c>
      <x:c r="AD679" s="120" t="n">
        <x:f>'Edge_Run'!D803</x:f>
        <x:v>19.31533972078901</x:v>
      </x:c>
      <x:c r="AE679" s="120" t="n">
        <x:f>'RGS_Ground_Run'!D803</x:f>
        <x:v>300</x:v>
      </x:c>
      <x:c r="AF679" s="120" t="n">
        <x:f>'Edge_Run'!H803</x:f>
        <x:v>75</x:v>
      </x:c>
    </x:row>
    <x:row r="680">
      <x:c r="A680" s="120" t="n">
        <x:v>7</x:v>
      </x:c>
      <x:c r="B680" s="120" t="n">
        <x:v>79</x:v>
      </x:c>
      <x:c r="C680" s="120" t="n">
        <x:v>679</x:v>
      </x:c>
      <x:c r="D680" s="120" t="n">
        <x:v>824</x:v>
      </x:c>
      <x:c r="E680" s="120" t="n">
        <x:v>823</x:v>
      </x:c>
      <x:c r="F680" s="120" t="n">
        <x:v>0</x:v>
      </x:c>
      <x:c r="G680" s="120" t="str">
        <x:v>Normal</x:v>
      </x:c>
      <x:c r="H680" s="120" t="str">
        <x:v>Routine</x:v>
      </x:c>
      <x:c r="I680" s="120" t="n">
        <x:v>1</x:v>
      </x:c>
      <x:c r="J680" s="120" t="str">
        <x:v>CADC0892</x:v>
      </x:c>
      <x:c r="K680" s="120" t="n">
        <x:v>1</x:v>
      </x:c>
      <x:c r="L680" s="120" t="n">
        <x:v>283</x:v>
      </x:c>
      <x:c r="M680" s="120" t="n">
        <x:v>284</x:v>
      </x:c>
      <x:c r="N680" s="127" t="n">
        <x:v>4.057142857142857</x:v>
      </x:c>
      <x:c r="O680" s="129" t="n">
        <x:f>'RGS_Ground_Run'!Q804</x:f>
        <x:v>24.833013422161457</x:v>
      </x:c>
      <x:c r="P680" s="129" t="n">
        <x:f>'Edge_Run'!O804</x:f>
        <x:v>8.459040266484408</x:v>
      </x:c>
      <x:c r="Q680" s="129" t="n">
        <x:f>O680-P680</x:f>
        <x:v>16.37397315567705</x:v>
      </x:c>
      <x:c r="R680" s="129" t="n">
        <x:f>'RGS_Ground_Run'!U804</x:f>
        <x:v>0</x:v>
      </x:c>
      <x:c r="S680" s="129" t="n">
        <x:f>'Edge_Run'!S804</x:f>
        <x:v>0</x:v>
      </x:c>
      <x:c r="T680" s="129" t="n">
        <x:f>'RGS_Ground_Run'!S804</x:f>
        <x:v>0</x:v>
      </x:c>
      <x:c r="U680" s="129" t="n">
        <x:f>'Edge_Run'!R804</x:f>
        <x:v>0</x:v>
      </x:c>
      <x:c r="V680" s="120" t="n">
        <x:f>'RGS_Ground_Run'!W804</x:f>
        <x:v>1</x:v>
      </x:c>
      <x:c r="W680" s="120" t="n">
        <x:f>'Edge_Run'!U804</x:f>
        <x:v>1</x:v>
      </x:c>
      <x:c r="X680" s="120" t="n">
        <x:f>'RGS_Ground_Run'!X804</x:f>
        <x:v>1</x:v>
      </x:c>
      <x:c r="Y680" s="120" t="n">
        <x:f>'Edge_Run'!V804</x:f>
        <x:v>1</x:v>
      </x:c>
      <x:c r="Z680" s="120" t="n">
        <x:f>Y680-X680</x:f>
        <x:v>0</x:v>
      </x:c>
      <x:c r="AA680" s="120" t="n">
        <x:f>1-V680</x:f>
        <x:v>0</x:v>
      </x:c>
      <x:c r="AB680" s="120" t="n">
        <x:f>1-W680</x:f>
        <x:v>0</x:v>
      </x:c>
      <x:c r="AC680" s="120" t="n">
        <x:f>'RGS_Ground_Run'!O804</x:f>
        <x:v>0.8130134221612433</x:v>
      </x:c>
      <x:c r="AD680" s="120" t="n">
        <x:f>'Edge_Run'!D804</x:f>
        <x:v>2.4390402664837296</x:v>
      </x:c>
      <x:c r="AE680" s="120" t="n">
        <x:f>'RGS_Ground_Run'!D804</x:f>
        <x:v>300</x:v>
      </x:c>
      <x:c r="AF680" s="120" t="n">
        <x:f>'Edge_Run'!H804</x:f>
        <x:v>75</x:v>
      </x:c>
    </x:row>
    <x:row r="681">
      <x:c r="A681" s="120" t="n">
        <x:v>7</x:v>
      </x:c>
      <x:c r="B681" s="120" t="n">
        <x:v>80</x:v>
      </x:c>
      <x:c r="C681" s="120" t="n">
        <x:v>680</x:v>
      </x:c>
      <x:c r="D681" s="120" t="n">
        <x:v>1424</x:v>
      </x:c>
      <x:c r="E681" s="120" t="n">
        <x:v>1423</x:v>
      </x:c>
      <x:c r="F681" s="120" t="n">
        <x:v>0</x:v>
      </x:c>
      <x:c r="G681" s="120" t="str">
        <x:v>Normal</x:v>
      </x:c>
      <x:c r="H681" s="120" t="str">
        <x:v>Routine</x:v>
      </x:c>
      <x:c r="I681" s="120" t="n">
        <x:v>1</x:v>
      </x:c>
      <x:c r="J681" s="120" t="str">
        <x:v>CADC0873</x:v>
      </x:c>
      <x:c r="K681" s="120" t="n">
        <x:v>5</x:v>
      </x:c>
      <x:c r="L681" s="120" t="n">
        <x:v>80</x:v>
      </x:c>
      <x:c r="M681" s="120" t="n">
        <x:v>17</x:v>
      </x:c>
      <x:c r="N681" s="127" t="n">
        <x:v>0.24285714285714285</x:v>
      </x:c>
      <x:c r="O681" s="129" t="n">
        <x:f>'RGS_Ground_Run'!Q805</x:f>
        <x:v>25.37303078901914</x:v>
      </x:c>
      <x:c r="P681" s="129" t="n">
        <x:f>'Edge_Run'!O805</x:f>
        <x:v>10.079092367056546</x:v>
      </x:c>
      <x:c r="Q681" s="129" t="n">
        <x:f>O681-P681</x:f>
        <x:v>15.293938421962594</x:v>
      </x:c>
      <x:c r="R681" s="129" t="n">
        <x:f>'RGS_Ground_Run'!U805</x:f>
        <x:v>0</x:v>
      </x:c>
      <x:c r="S681" s="129" t="n">
        <x:f>'Edge_Run'!S805</x:f>
        <x:v>0</x:v>
      </x:c>
      <x:c r="T681" s="129" t="n">
        <x:f>'RGS_Ground_Run'!S805</x:f>
        <x:v>0</x:v>
      </x:c>
      <x:c r="U681" s="129" t="n">
        <x:f>'Edge_Run'!R805</x:f>
        <x:v>0</x:v>
      </x:c>
      <x:c r="V681" s="120" t="n">
        <x:f>'RGS_Ground_Run'!W805</x:f>
        <x:v>1</x:v>
      </x:c>
      <x:c r="W681" s="120" t="n">
        <x:f>'Edge_Run'!U805</x:f>
        <x:v>1</x:v>
      </x:c>
      <x:c r="X681" s="120" t="n">
        <x:f>'RGS_Ground_Run'!X805</x:f>
        <x:v>1</x:v>
      </x:c>
      <x:c r="Y681" s="120" t="n">
        <x:f>'Edge_Run'!V805</x:f>
        <x:v>1</x:v>
      </x:c>
      <x:c r="Z681" s="120" t="n">
        <x:f>Y681-X681</x:f>
        <x:v>0</x:v>
      </x:c>
      <x:c r="AA681" s="120" t="n">
        <x:f>1-V681</x:f>
        <x:v>0</x:v>
      </x:c>
      <x:c r="AB681" s="120" t="n">
        <x:f>1-W681</x:f>
        <x:v>0</x:v>
      </x:c>
      <x:c r="AC681" s="120" t="n">
        <x:f>'RGS_Ground_Run'!O805</x:f>
        <x:v>1.3530307890187059</x:v>
      </x:c>
      <x:c r="AD681" s="120" t="n">
        <x:f>'Edge_Run'!D805</x:f>
        <x:v>4.059092367056118</x:v>
      </x:c>
      <x:c r="AE681" s="120" t="n">
        <x:f>'RGS_Ground_Run'!D805</x:f>
        <x:v>300</x:v>
      </x:c>
      <x:c r="AF681" s="120" t="n">
        <x:f>'Edge_Run'!H805</x:f>
        <x:v>75</x:v>
      </x:c>
    </x:row>
    <x:row r="682">
      <x:c r="A682" s="120" t="n">
        <x:v>7</x:v>
      </x:c>
      <x:c r="B682" s="120" t="n">
        <x:v>81</x:v>
      </x:c>
      <x:c r="C682" s="120" t="n">
        <x:v>681</x:v>
      </x:c>
      <x:c r="D682" s="120" t="n">
        <x:v>641</x:v>
      </x:c>
      <x:c r="E682" s="120" t="n">
        <x:v>640</x:v>
      </x:c>
      <x:c r="F682" s="120" t="n">
        <x:v>0</x:v>
      </x:c>
      <x:c r="G682" s="120" t="str">
        <x:v>Normal</x:v>
      </x:c>
      <x:c r="H682" s="120" t="str">
        <x:v>Routine</x:v>
      </x:c>
      <x:c r="I682" s="120" t="n">
        <x:v>1</x:v>
      </x:c>
      <x:c r="J682" s="120" t="str">
        <x:v>CADC0873</x:v>
      </x:c>
      <x:c r="K682" s="120" t="n">
        <x:v>1</x:v>
      </x:c>
      <x:c r="L682" s="120" t="n">
        <x:v>390</x:v>
      </x:c>
      <x:c r="M682" s="120" t="n">
        <x:v>391</x:v>
      </x:c>
      <x:c r="N682" s="127" t="n">
        <x:v>5.585714285714285</x:v>
      </x:c>
      <x:c r="O682" s="129" t="n">
        <x:f>'RGS_Ground_Run'!Q806</x:f>
        <x:v>26.16683830164129</x:v>
      </x:c>
      <x:c r="P682" s="129" t="n">
        <x:f>'Edge_Run'!O806</x:f>
        <x:v>12.460514904923912</x:v>
      </x:c>
      <x:c r="Q682" s="129" t="n">
        <x:f>O682-P682</x:f>
        <x:v>13.70632339671738</x:v>
      </x:c>
      <x:c r="R682" s="129" t="n">
        <x:f>'RGS_Ground_Run'!U806</x:f>
        <x:v>0</x:v>
      </x:c>
      <x:c r="S682" s="129" t="n">
        <x:f>'Edge_Run'!S806</x:f>
        <x:v>0</x:v>
      </x:c>
      <x:c r="T682" s="129" t="n">
        <x:f>'RGS_Ground_Run'!S806</x:f>
        <x:v>0</x:v>
      </x:c>
      <x:c r="U682" s="129" t="n">
        <x:f>'Edge_Run'!R806</x:f>
        <x:v>0</x:v>
      </x:c>
      <x:c r="V682" s="120" t="n">
        <x:f>'RGS_Ground_Run'!W806</x:f>
        <x:v>1</x:v>
      </x:c>
      <x:c r="W682" s="120" t="n">
        <x:f>'Edge_Run'!U806</x:f>
        <x:v>1</x:v>
      </x:c>
      <x:c r="X682" s="120" t="n">
        <x:f>'RGS_Ground_Run'!X806</x:f>
        <x:v>1</x:v>
      </x:c>
      <x:c r="Y682" s="120" t="n">
        <x:f>'Edge_Run'!V806</x:f>
        <x:v>1</x:v>
      </x:c>
      <x:c r="Z682" s="120" t="n">
        <x:f>Y682-X682</x:f>
        <x:v>0</x:v>
      </x:c>
      <x:c r="AA682" s="120" t="n">
        <x:f>1-V682</x:f>
        <x:v>0</x:v>
      </x:c>
      <x:c r="AB682" s="120" t="n">
        <x:f>1-W682</x:f>
        <x:v>0</x:v>
      </x:c>
      <x:c r="AC682" s="120" t="n">
        <x:f>'RGS_Ground_Run'!O806</x:f>
        <x:v>2.14683830164117</x:v>
      </x:c>
      <x:c r="AD682" s="120" t="n">
        <x:f>'Edge_Run'!D806</x:f>
        <x:v>6.440514904923511</x:v>
      </x:c>
      <x:c r="AE682" s="120" t="n">
        <x:f>'RGS_Ground_Run'!D806</x:f>
        <x:v>300</x:v>
      </x:c>
      <x:c r="AF682" s="120" t="n">
        <x:f>'Edge_Run'!H806</x:f>
        <x:v>75</x:v>
      </x:c>
    </x:row>
    <x:row r="683">
      <x:c r="A683" s="120" t="n">
        <x:v>7</x:v>
      </x:c>
      <x:c r="B683" s="120" t="n">
        <x:v>82</x:v>
      </x:c>
      <x:c r="C683" s="120" t="n">
        <x:v>682</x:v>
      </x:c>
      <x:c r="D683" s="120" t="n">
        <x:v>381</x:v>
      </x:c>
      <x:c r="E683" s="120" t="n">
        <x:v>380</x:v>
      </x:c>
      <x:c r="F683" s="120" t="n">
        <x:v>0</x:v>
      </x:c>
      <x:c r="G683" s="120" t="str">
        <x:v>Normal</x:v>
      </x:c>
      <x:c r="H683" s="120" t="str">
        <x:v>Routine</x:v>
      </x:c>
      <x:c r="I683" s="120" t="n">
        <x:v>1</x:v>
      </x:c>
      <x:c r="J683" s="120" t="str">
        <x:v>CADC0884</x:v>
      </x:c>
      <x:c r="K683" s="120" t="n">
        <x:v>5</x:v>
      </x:c>
      <x:c r="L683" s="120" t="n">
        <x:v>415</x:v>
      </x:c>
      <x:c r="M683" s="120" t="n">
        <x:v>84</x:v>
      </x:c>
      <x:c r="N683" s="127" t="n">
        <x:v>1.2</x:v>
      </x:c>
      <x:c r="O683" s="129" t="n">
        <x:f>'RGS_Ground_Run'!Q807</x:f>
        <x:v>26.558025527294376</x:v>
      </x:c>
      <x:c r="P683" s="129" t="n">
        <x:f>'Edge_Run'!O807</x:f>
        <x:v>13.634076581883164</x:v>
      </x:c>
      <x:c r="Q683" s="129" t="n">
        <x:f>O683-P683</x:f>
        <x:v>12.923948945411212</x:v>
      </x:c>
      <x:c r="R683" s="129" t="n">
        <x:f>'RGS_Ground_Run'!U807</x:f>
        <x:v>0</x:v>
      </x:c>
      <x:c r="S683" s="129" t="n">
        <x:f>'Edge_Run'!S807</x:f>
        <x:v>0</x:v>
      </x:c>
      <x:c r="T683" s="129" t="n">
        <x:f>'RGS_Ground_Run'!S807</x:f>
        <x:v>0</x:v>
      </x:c>
      <x:c r="U683" s="129" t="n">
        <x:f>'Edge_Run'!R807</x:f>
        <x:v>0</x:v>
      </x:c>
      <x:c r="V683" s="120" t="n">
        <x:f>'RGS_Ground_Run'!W807</x:f>
        <x:v>1</x:v>
      </x:c>
      <x:c r="W683" s="120" t="n">
        <x:f>'Edge_Run'!U807</x:f>
        <x:v>1</x:v>
      </x:c>
      <x:c r="X683" s="120" t="n">
        <x:f>'RGS_Ground_Run'!X807</x:f>
        <x:v>1</x:v>
      </x:c>
      <x:c r="Y683" s="120" t="n">
        <x:f>'Edge_Run'!V807</x:f>
        <x:v>1</x:v>
      </x:c>
      <x:c r="Z683" s="120" t="n">
        <x:f>Y683-X683</x:f>
        <x:v>0</x:v>
      </x:c>
      <x:c r="AA683" s="120" t="n">
        <x:f>1-V683</x:f>
        <x:v>0</x:v>
      </x:c>
      <x:c r="AB683" s="120" t="n">
        <x:f>1-W683</x:f>
        <x:v>0</x:v>
      </x:c>
      <x:c r="AC683" s="120" t="n">
        <x:f>'RGS_Ground_Run'!O807</x:f>
        <x:v>2.5380255272943266</x:v>
      </x:c>
      <x:c r="AD683" s="120" t="n">
        <x:f>'Edge_Run'!D807</x:f>
        <x:v>7.61407658188298</x:v>
      </x:c>
      <x:c r="AE683" s="120" t="n">
        <x:f>'RGS_Ground_Run'!D807</x:f>
        <x:v>300</x:v>
      </x:c>
      <x:c r="AF683" s="120" t="n">
        <x:f>'Edge_Run'!H807</x:f>
        <x:v>75</x:v>
      </x:c>
    </x:row>
    <x:row r="684">
      <x:c r="A684" s="120" t="n">
        <x:v>7</x:v>
      </x:c>
      <x:c r="B684" s="120" t="n">
        <x:v>83</x:v>
      </x:c>
      <x:c r="C684" s="120" t="n">
        <x:v>683</x:v>
      </x:c>
      <x:c r="D684" s="120" t="n">
        <x:v>1646</x:v>
      </x:c>
      <x:c r="E684" s="120" t="n">
        <x:v>1645</x:v>
      </x:c>
      <x:c r="F684" s="120" t="n">
        <x:v>0</x:v>
      </x:c>
      <x:c r="G684" s="120" t="str">
        <x:v>Normal</x:v>
      </x:c>
      <x:c r="H684" s="120" t="str">
        <x:v>Routine</x:v>
      </x:c>
      <x:c r="I684" s="120" t="n">
        <x:v>1</x:v>
      </x:c>
      <x:c r="J684" s="120" t="str">
        <x:v>CADC0888</x:v>
      </x:c>
      <x:c r="K684" s="120" t="n">
        <x:v>5</x:v>
      </x:c>
      <x:c r="L684" s="120" t="n">
        <x:v>320</x:v>
      </x:c>
      <x:c r="M684" s="120" t="n">
        <x:v>65</x:v>
      </x:c>
      <x:c r="N684" s="127" t="n">
        <x:v>0.9285714285714286</x:v>
      </x:c>
      <x:c r="O684" s="129" t="n">
        <x:f>'RGS_Ground_Run'!Q808</x:f>
        <x:v>60.66876456903992</x:v>
      </x:c>
      <x:c r="P684" s="129" t="n">
        <x:f>'Edge_Run'!O808</x:f>
        <x:v>56.33389820247339</x:v>
      </x:c>
      <x:c r="Q684" s="129" t="n">
        <x:f>O684-P684</x:f>
        <x:v>4.33486636656653</x:v>
      </x:c>
      <x:c r="R684" s="129" t="n">
        <x:f>'RGS_Ground_Run'!U808</x:f>
        <x:v>21.613236043263896</x:v>
      </x:c>
      <x:c r="S684" s="129" t="n">
        <x:f>'Edge_Run'!S808</x:f>
        <x:v>5.207312625146187</x:v>
      </x:c>
      <x:c r="T684" s="129" t="n">
        <x:f>'RGS_Ground_Run'!S808</x:f>
        <x:v>0</x:v>
      </x:c>
      <x:c r="U684" s="129" t="n">
        <x:f>'Edge_Run'!R808</x:f>
        <x:v>0</x:v>
      </x:c>
      <x:c r="V684" s="120" t="n">
        <x:f>'RGS_Ground_Run'!W808</x:f>
        <x:v>1</x:v>
      </x:c>
      <x:c r="W684" s="120" t="n">
        <x:f>'Edge_Run'!U808</x:f>
        <x:v>1</x:v>
      </x:c>
      <x:c r="X684" s="120" t="n">
        <x:f>'RGS_Ground_Run'!X808</x:f>
        <x:v>1</x:v>
      </x:c>
      <x:c r="Y684" s="120" t="n">
        <x:f>'Edge_Run'!V808</x:f>
        <x:v>1</x:v>
      </x:c>
      <x:c r="Z684" s="120" t="n">
        <x:f>Y684-X684</x:f>
        <x:v>0</x:v>
      </x:c>
      <x:c r="AA684" s="120" t="n">
        <x:f>1-V684</x:f>
        <x:v>0</x:v>
      </x:c>
      <x:c r="AB684" s="120" t="n">
        <x:f>1-W684</x:f>
        <x:v>0</x:v>
      </x:c>
      <x:c r="AC684" s="120" t="n">
        <x:f>'RGS_Ground_Run'!O808</x:f>
        <x:v>15.035528525775579</x:v>
      </x:c>
      <x:c r="AD684" s="120" t="n">
        <x:f>'Edge_Run'!D808</x:f>
        <x:v>45.10658557732674</x:v>
      </x:c>
      <x:c r="AE684" s="120" t="n">
        <x:f>'RGS_Ground_Run'!D808</x:f>
        <x:v>300</x:v>
      </x:c>
      <x:c r="AF684" s="120" t="n">
        <x:f>'Edge_Run'!H808</x:f>
        <x:v>75</x:v>
      </x:c>
    </x:row>
    <x:row r="685">
      <x:c r="A685" s="120" t="n">
        <x:v>7</x:v>
      </x:c>
      <x:c r="B685" s="120" t="n">
        <x:v>84</x:v>
      </x:c>
      <x:c r="C685" s="120" t="n">
        <x:v>684</x:v>
      </x:c>
      <x:c r="D685" s="120" t="n">
        <x:v>1862</x:v>
      </x:c>
      <x:c r="E685" s="120" t="n">
        <x:v>1861</x:v>
      </x:c>
      <x:c r="F685" s="120" t="n">
        <x:v>0</x:v>
      </x:c>
      <x:c r="G685" s="120" t="str">
        <x:v>Normal</x:v>
      </x:c>
      <x:c r="H685" s="120" t="str">
        <x:v>Routine</x:v>
      </x:c>
      <x:c r="I685" s="120" t="n">
        <x:v>1</x:v>
      </x:c>
      <x:c r="J685" s="120" t="str">
        <x:v>CADC0872</x:v>
      </x:c>
      <x:c r="K685" s="120" t="n">
        <x:v>5</x:v>
      </x:c>
      <x:c r="L685" s="120" t="n">
        <x:v>95</x:v>
      </x:c>
      <x:c r="M685" s="120" t="n">
        <x:v>20</x:v>
      </x:c>
      <x:c r="N685" s="127" t="n">
        <x:v>0.2857142857142857</x:v>
      </x:c>
      <x:c r="O685" s="129" t="n">
        <x:f>'RGS_Ground_Run'!Q809</x:f>
        <x:v>119.79666268681012</x:v>
      </x:c>
      <x:c r="P685" s="129" t="n">
        <x:f>'Edge_Run'!O809</x:f>
        <x:v>100.73832258324364</x:v>
      </x:c>
      <x:c r="Q685" s="129" t="n">
        <x:f>O685-P685</x:f>
        <x:v>19.05834010356648</x:v>
      </x:c>
      <x:c r="R685" s="129" t="n">
        <x:f>'RGS_Ground_Run'!U809</x:f>
        <x:v>94.71832258324321</x:v>
      </x:c>
      <x:c r="S685" s="129" t="n">
        <x:f>'Edge_Run'!S809</x:f>
        <x:v>91.54330227254468</x:v>
      </x:c>
      <x:c r="T685" s="129" t="n">
        <x:f>'RGS_Ground_Run'!S809</x:f>
        <x:v>94.71832258324321</x:v>
      </x:c>
      <x:c r="U685" s="129" t="n">
        <x:f>'Edge_Run'!R809</x:f>
        <x:v>91.54330227254468</x:v>
      </x:c>
      <x:c r="V685" s="120" t="n">
        <x:f>'RGS_Ground_Run'!W809</x:f>
        <x:v>1</x:v>
      </x:c>
      <x:c r="W685" s="120" t="n">
        <x:f>'Edge_Run'!U809</x:f>
        <x:v>1</x:v>
      </x:c>
      <x:c r="X685" s="120" t="n">
        <x:f>'RGS_Ground_Run'!X809</x:f>
        <x:v>1</x:v>
      </x:c>
      <x:c r="Y685" s="120" t="n">
        <x:f>'Edge_Run'!V809</x:f>
        <x:v>1</x:v>
      </x:c>
      <x:c r="Z685" s="120" t="n">
        <x:f>Y685-X685</x:f>
        <x:v>0</x:v>
      </x:c>
      <x:c r="AA685" s="120" t="n">
        <x:f>1-V685</x:f>
        <x:v>0</x:v>
      </x:c>
      <x:c r="AB685" s="120" t="n">
        <x:f>1-W685</x:f>
        <x:v>0</x:v>
      </x:c>
      <x:c r="AC685" s="120" t="n">
        <x:f>'RGS_Ground_Run'!O809</x:f>
        <x:v>1.0583401035661717</x:v>
      </x:c>
      <x:c r="AD685" s="120" t="n">
        <x:f>'Edge_Run'!D809</x:f>
        <x:v>3.175020310698515</x:v>
      </x:c>
      <x:c r="AE685" s="120" t="n">
        <x:f>'RGS_Ground_Run'!D809</x:f>
        <x:v>300</x:v>
      </x:c>
      <x:c r="AF685" s="120" t="n">
        <x:f>'Edge_Run'!H809</x:f>
        <x:v>75</x:v>
      </x:c>
    </x:row>
    <x:row r="686">
      <x:c r="A686" s="120" t="n">
        <x:v>7</x:v>
      </x:c>
      <x:c r="B686" s="120" t="n">
        <x:v>85</x:v>
      </x:c>
      <x:c r="C686" s="120" t="n">
        <x:v>685</x:v>
      </x:c>
      <x:c r="D686" s="120" t="n">
        <x:v>977</x:v>
      </x:c>
      <x:c r="E686" s="120" t="n">
        <x:v>976</x:v>
      </x:c>
      <x:c r="F686" s="120" t="n">
        <x:v>0</x:v>
      </x:c>
      <x:c r="G686" s="120" t="str">
        <x:v>Normal</x:v>
      </x:c>
      <x:c r="H686" s="120" t="str">
        <x:v>Routine</x:v>
      </x:c>
      <x:c r="I686" s="120" t="n">
        <x:v>1</x:v>
      </x:c>
      <x:c r="J686" s="120" t="str">
        <x:v>CADC0892</x:v>
      </x:c>
      <x:c r="K686" s="120" t="n">
        <x:v>1</x:v>
      </x:c>
      <x:c r="L686" s="120" t="n">
        <x:v>469</x:v>
      </x:c>
      <x:c r="M686" s="120" t="n">
        <x:v>470</x:v>
      </x:c>
      <x:c r="N686" s="127" t="n">
        <x:v>6.714285714285714</x:v>
      </x:c>
      <x:c r="O686" s="129" t="n">
        <x:f>'RGS_Ground_Run'!Q810</x:f>
        <x:v>58.30371995795667</x:v>
      </x:c>
      <x:c r="P686" s="129" t="n">
        <x:f>'Edge_Run'!O810</x:f>
        <x:v>21.321991486554907</x:v>
      </x:c>
      <x:c r="Q686" s="129" t="n">
        <x:f>O686-P686</x:f>
        <x:v>36.981728471401766</x:v>
      </x:c>
      <x:c r="R686" s="129" t="n">
        <x:f>'RGS_Ground_Run'!U810</x:f>
        <x:v>33.30199148655447</x:v>
      </x:c>
      <x:c r="S686" s="129" t="n">
        <x:f>'Edge_Run'!S810</x:f>
        <x:v>12.356806072349173</x:v>
      </x:c>
      <x:c r="T686" s="129" t="n">
        <x:f>'RGS_Ground_Run'!S810</x:f>
        <x:v>0</x:v>
      </x:c>
      <x:c r="U686" s="129" t="n">
        <x:f>'Edge_Run'!R810</x:f>
        <x:v>0</x:v>
      </x:c>
      <x:c r="V686" s="120" t="n">
        <x:f>'RGS_Ground_Run'!W810</x:f>
        <x:v>1</x:v>
      </x:c>
      <x:c r="W686" s="120" t="n">
        <x:f>'Edge_Run'!U810</x:f>
        <x:v>1</x:v>
      </x:c>
      <x:c r="X686" s="120" t="n">
        <x:f>'RGS_Ground_Run'!X810</x:f>
        <x:v>1</x:v>
      </x:c>
      <x:c r="Y686" s="120" t="n">
        <x:f>'Edge_Run'!V810</x:f>
        <x:v>1</x:v>
      </x:c>
      <x:c r="Z686" s="120" t="n">
        <x:f>Y686-X686</x:f>
        <x:v>0</x:v>
      </x:c>
      <x:c r="AA686" s="120" t="n">
        <x:f>1-V686</x:f>
        <x:v>0</x:v>
      </x:c>
      <x:c r="AB686" s="120" t="n">
        <x:f>1-W686</x:f>
        <x:v>0</x:v>
      </x:c>
      <x:c r="AC686" s="120" t="n">
        <x:f>'RGS_Ground_Run'!O810</x:f>
        <x:v>0.9817284714016621</x:v>
      </x:c>
      <x:c r="AD686" s="120" t="n">
        <x:f>'Edge_Run'!D810</x:f>
        <x:v>2.9451854142049863</x:v>
      </x:c>
      <x:c r="AE686" s="120" t="n">
        <x:f>'RGS_Ground_Run'!D810</x:f>
        <x:v>300</x:v>
      </x:c>
      <x:c r="AF686" s="120" t="n">
        <x:f>'Edge_Run'!H810</x:f>
        <x:v>75</x:v>
      </x:c>
    </x:row>
    <x:row r="687">
      <x:c r="A687" s="120" t="n">
        <x:v>7</x:v>
      </x:c>
      <x:c r="B687" s="120" t="n">
        <x:v>86</x:v>
      </x:c>
      <x:c r="C687" s="120" t="n">
        <x:v>686</x:v>
      </x:c>
      <x:c r="D687" s="120" t="n">
        <x:v>1680</x:v>
      </x:c>
      <x:c r="E687" s="120" t="n">
        <x:v>1679</x:v>
      </x:c>
      <x:c r="F687" s="120" t="n">
        <x:v>0</x:v>
      </x:c>
      <x:c r="G687" s="120" t="str">
        <x:v>Normal</x:v>
      </x:c>
      <x:c r="H687" s="120" t="str">
        <x:v>Routine</x:v>
      </x:c>
      <x:c r="I687" s="120" t="n">
        <x:v>1</x:v>
      </x:c>
      <x:c r="J687" s="120" t="str">
        <x:v>CADC0888</x:v>
      </x:c>
      <x:c r="K687" s="120" t="n">
        <x:v>5</x:v>
      </x:c>
      <x:c r="L687" s="120" t="n">
        <x:v>335</x:v>
      </x:c>
      <x:c r="M687" s="120" t="n">
        <x:v>68</x:v>
      </x:c>
      <x:c r="N687" s="127" t="n">
        <x:v>0.9714285714285714</x:v>
      </x:c>
      <x:c r="O687" s="129" t="n">
        <x:f>'RGS_Ground_Run'!Q811</x:f>
        <x:v>47.65317208569468</x:v>
      </x:c>
      <x:c r="P687" s="129" t="n">
        <x:f>'Edge_Run'!O811</x:f>
        <x:v>23.55591021658529</x:v>
      </x:c>
      <x:c r="Q687" s="129" t="n">
        <x:f>O687-P687</x:f>
        <x:v>24.09726186910939</x:v>
      </x:c>
      <x:c r="R687" s="129" t="n">
        <x:f>'RGS_Ground_Run'!U811</x:f>
        <x:v>17.787868680165957</x:v>
      </x:c>
      <x:c r="S687" s="129" t="n">
        <x:f>'Edge_Run'!S811</x:f>
        <x:v>0</x:v>
      </x:c>
      <x:c r="T687" s="129" t="n">
        <x:f>'RGS_Ground_Run'!S811</x:f>
        <x:v>0</x:v>
      </x:c>
      <x:c r="U687" s="129" t="n">
        <x:f>'Edge_Run'!R811</x:f>
        <x:v>0</x:v>
      </x:c>
      <x:c r="V687" s="120" t="n">
        <x:f>'RGS_Ground_Run'!W811</x:f>
        <x:v>1</x:v>
      </x:c>
      <x:c r="W687" s="120" t="n">
        <x:f>'Edge_Run'!U811</x:f>
        <x:v>1</x:v>
      </x:c>
      <x:c r="X687" s="120" t="n">
        <x:f>'RGS_Ground_Run'!X811</x:f>
        <x:v>1</x:v>
      </x:c>
      <x:c r="Y687" s="120" t="n">
        <x:f>'Edge_Run'!V811</x:f>
        <x:v>1</x:v>
      </x:c>
      <x:c r="Z687" s="120" t="n">
        <x:f>Y687-X687</x:f>
        <x:v>0</x:v>
      </x:c>
      <x:c r="AA687" s="120" t="n">
        <x:f>1-V687</x:f>
        <x:v>0</x:v>
      </x:c>
      <x:c r="AB687" s="120" t="n">
        <x:f>1-W687</x:f>
        <x:v>0</x:v>
      </x:c>
      <x:c r="AC687" s="120" t="n">
        <x:f>'RGS_Ground_Run'!O811</x:f>
        <x:v>5.845303405528347</x:v>
      </x:c>
      <x:c r="AD687" s="120" t="n">
        <x:f>'Edge_Run'!D811</x:f>
        <x:v>17.53591021658504</x:v>
      </x:c>
      <x:c r="AE687" s="120" t="n">
        <x:f>'RGS_Ground_Run'!D811</x:f>
        <x:v>300</x:v>
      </x:c>
      <x:c r="AF687" s="120" t="n">
        <x:f>'Edge_Run'!H811</x:f>
        <x:v>75</x:v>
      </x:c>
    </x:row>
    <x:row r="688">
      <x:c r="A688" s="120" t="n">
        <x:v>7</x:v>
      </x:c>
      <x:c r="B688" s="120" t="n">
        <x:v>87</x:v>
      </x:c>
      <x:c r="C688" s="120" t="n">
        <x:v>687</x:v>
      </x:c>
      <x:c r="D688" s="120" t="n">
        <x:v>265</x:v>
      </x:c>
      <x:c r="E688" s="120" t="n">
        <x:v>264</x:v>
      </x:c>
      <x:c r="F688" s="120" t="n">
        <x:v>1</x:v>
      </x:c>
      <x:c r="G688" s="120" t="str">
        <x:v>Anomalous</x:v>
      </x:c>
      <x:c r="H688" s="120" t="str">
        <x:v>Priority</x:v>
      </x:c>
      <x:c r="I688" s="120" t="n">
        <x:v>1</x:v>
      </x:c>
      <x:c r="J688" s="120" t="str">
        <x:v>CADC0874</x:v>
      </x:c>
      <x:c r="K688" s="120" t="n">
        <x:v>1</x:v>
      </x:c>
      <x:c r="L688" s="120" t="n">
        <x:v>471</x:v>
      </x:c>
      <x:c r="M688" s="120" t="n">
        <x:v>472</x:v>
      </x:c>
      <x:c r="N688" s="127" t="n">
        <x:v>6.742857142857143</x:v>
      </x:c>
      <x:c r="O688" s="129" t="n">
        <x:f>'RGS_Ground_Run'!Q812</x:f>
        <x:v>39.03290942972944</x:v>
      </x:c>
      <x:c r="P688" s="129" t="n">
        <x:f>'Edge_Run'!O812</x:f>
        <x:v>51.05872828918746</x:v>
      </x:c>
      <x:c r="Q688" s="129" t="n">
        <x:f>O688-P688</x:f>
        <x:v>-12.025818859458013</x:v>
      </x:c>
      <x:c r="R688" s="129" t="n">
        <x:f>'RGS_Ground_Run'!U812</x:f>
        <x:v>0</x:v>
      </x:c>
      <x:c r="S688" s="129" t="n">
        <x:f>'Edge_Run'!S812</x:f>
        <x:v>0</x:v>
      </x:c>
      <x:c r="T688" s="129" t="n">
        <x:f>'RGS_Ground_Run'!S812</x:f>
        <x:v>0</x:v>
      </x:c>
      <x:c r="U688" s="129" t="n">
        <x:f>'Edge_Run'!R812</x:f>
        <x:v>0</x:v>
      </x:c>
      <x:c r="V688" s="120" t="n">
        <x:f>'RGS_Ground_Run'!W812</x:f>
        <x:v>1</x:v>
      </x:c>
      <x:c r="W688" s="120" t="n">
        <x:f>'Edge_Run'!U812</x:f>
        <x:v>1</x:v>
      </x:c>
      <x:c r="X688" s="120" t="n">
        <x:f>'RGS_Ground_Run'!X812</x:f>
        <x:v>1</x:v>
      </x:c>
      <x:c r="Y688" s="120" t="n">
        <x:f>'Edge_Run'!V812</x:f>
        <x:v>1</x:v>
      </x:c>
      <x:c r="Z688" s="120" t="n">
        <x:f>Y688-X688</x:f>
        <x:v>0</x:v>
      </x:c>
      <x:c r="AA688" s="120" t="n">
        <x:f>1-V688</x:f>
        <x:v>0</x:v>
      </x:c>
      <x:c r="AB688" s="120" t="n">
        <x:f>1-W688</x:f>
        <x:v>0</x:v>
      </x:c>
      <x:c r="AC688" s="120" t="n">
        <x:f>'RGS_Ground_Run'!O812</x:f>
        <x:v>15.012909429729127</x:v>
      </x:c>
      <x:c r="AD688" s="120" t="n">
        <x:f>'Edge_Run'!D812</x:f>
        <x:v>45.03872828918738</x:v>
      </x:c>
      <x:c r="AE688" s="120" t="n">
        <x:f>'RGS_Ground_Run'!D812</x:f>
        <x:v>300</x:v>
      </x:c>
      <x:c r="AF688" s="120" t="n">
        <x:f>'Edge_Run'!H812</x:f>
        <x:v>75</x:v>
      </x:c>
    </x:row>
    <x:row r="689">
      <x:c r="A689" s="120" t="n">
        <x:v>7</x:v>
      </x:c>
      <x:c r="B689" s="120" t="n">
        <x:v>88</x:v>
      </x:c>
      <x:c r="C689" s="120" t="n">
        <x:v>688</x:v>
      </x:c>
      <x:c r="D689" s="120" t="n">
        <x:v>1064</x:v>
      </x:c>
      <x:c r="E689" s="120" t="n">
        <x:v>1063</x:v>
      </x:c>
      <x:c r="F689" s="120" t="n">
        <x:v>0</x:v>
      </x:c>
      <x:c r="G689" s="120" t="str">
        <x:v>Normal</x:v>
      </x:c>
      <x:c r="H689" s="120" t="str">
        <x:v>Routine</x:v>
      </x:c>
      <x:c r="I689" s="120" t="n">
        <x:v>1</x:v>
      </x:c>
      <x:c r="J689" s="120" t="str">
        <x:v>CADC0888</x:v>
      </x:c>
      <x:c r="K689" s="120" t="n">
        <x:v>5</x:v>
      </x:c>
      <x:c r="L689" s="120" t="n">
        <x:v>45</x:v>
      </x:c>
      <x:c r="M689" s="120" t="n">
        <x:v>10</x:v>
      </x:c>
      <x:c r="N689" s="127" t="n">
        <x:v>0.14285714285714285</x:v>
      </x:c>
      <x:c r="O689" s="129" t="n">
        <x:f>'RGS_Ground_Run'!Q813</x:f>
        <x:v>24.063610082410378</x:v>
      </x:c>
      <x:c r="P689" s="129" t="n">
        <x:f>'Edge_Run'!O813</x:f>
        <x:v>6.15083024723026</x:v>
      </x:c>
      <x:c r="Q689" s="129" t="n">
        <x:f>O689-P689</x:f>
        <x:v>17.912779835180118</x:v>
      </x:c>
      <x:c r="R689" s="129" t="n">
        <x:f>'RGS_Ground_Run'!U813</x:f>
        <x:v>0</x:v>
      </x:c>
      <x:c r="S689" s="129" t="n">
        <x:f>'Edge_Run'!S813</x:f>
        <x:v>0</x:v>
      </x:c>
      <x:c r="T689" s="129" t="n">
        <x:f>'RGS_Ground_Run'!S813</x:f>
        <x:v>0</x:v>
      </x:c>
      <x:c r="U689" s="129" t="n">
        <x:f>'Edge_Run'!R813</x:f>
        <x:v>0</x:v>
      </x:c>
      <x:c r="V689" s="120" t="n">
        <x:f>'RGS_Ground_Run'!W813</x:f>
        <x:v>1</x:v>
      </x:c>
      <x:c r="W689" s="120" t="n">
        <x:f>'Edge_Run'!U813</x:f>
        <x:v>1</x:v>
      </x:c>
      <x:c r="X689" s="120" t="n">
        <x:f>'RGS_Ground_Run'!X813</x:f>
        <x:v>1</x:v>
      </x:c>
      <x:c r="Y689" s="120" t="n">
        <x:f>'Edge_Run'!V813</x:f>
        <x:v>1</x:v>
      </x:c>
      <x:c r="Z689" s="120" t="n">
        <x:f>Y689-X689</x:f>
        <x:v>0</x:v>
      </x:c>
      <x:c r="AA689" s="120" t="n">
        <x:f>1-V689</x:f>
        <x:v>0</x:v>
      </x:c>
      <x:c r="AB689" s="120" t="n">
        <x:f>1-W689</x:f>
        <x:v>0</x:v>
      </x:c>
      <x:c r="AC689" s="120" t="n">
        <x:f>'RGS_Ground_Run'!O813</x:f>
        <x:v>0.04361008241004007</x:v>
      </x:c>
      <x:c r="AD689" s="120" t="n">
        <x:f>'Edge_Run'!D813</x:f>
        <x:v>0.1308302472301202</x:v>
      </x:c>
      <x:c r="AE689" s="120" t="n">
        <x:f>'RGS_Ground_Run'!D813</x:f>
        <x:v>300</x:v>
      </x:c>
      <x:c r="AF689" s="120" t="n">
        <x:f>'Edge_Run'!H813</x:f>
        <x:v>75</x:v>
      </x:c>
    </x:row>
    <x:row r="690">
      <x:c r="A690" s="120" t="n">
        <x:v>7</x:v>
      </x:c>
      <x:c r="B690" s="120" t="n">
        <x:v>89</x:v>
      </x:c>
      <x:c r="C690" s="120" t="n">
        <x:v>689</x:v>
      </x:c>
      <x:c r="D690" s="120" t="n">
        <x:v>1940</x:v>
      </x:c>
      <x:c r="E690" s="120" t="n">
        <x:v>1939</x:v>
      </x:c>
      <x:c r="F690" s="120" t="n">
        <x:v>1</x:v>
      </x:c>
      <x:c r="G690" s="120" t="str">
        <x:v>Anomalous</x:v>
      </x:c>
      <x:c r="H690" s="120" t="str">
        <x:v>Priority</x:v>
      </x:c>
      <x:c r="I690" s="120" t="n">
        <x:v>1</x:v>
      </x:c>
      <x:c r="J690" s="120" t="str">
        <x:v>CADC0872</x:v>
      </x:c>
      <x:c r="K690" s="120" t="n">
        <x:v>5</x:v>
      </x:c>
      <x:c r="L690" s="120" t="n">
        <x:v>480</x:v>
      </x:c>
      <x:c r="M690" s="120" t="n">
        <x:v>97</x:v>
      </x:c>
      <x:c r="N690" s="127" t="n">
        <x:v>1.3857142857142857</x:v>
      </x:c>
      <x:c r="O690" s="129" t="n">
        <x:f>'RGS_Ground_Run'!Q814</x:f>
        <x:v>25.135694688036892</x:v>
      </x:c>
      <x:c r="P690" s="129" t="n">
        <x:f>'Edge_Run'!O814</x:f>
        <x:v>9.367084064109804</x:v>
      </x:c>
      <x:c r="Q690" s="129" t="n">
        <x:f>O690-P690</x:f>
        <x:v>15.768610623927088</x:v>
      </x:c>
      <x:c r="R690" s="129" t="n">
        <x:f>'RGS_Ground_Run'!U814</x:f>
        <x:v>0</x:v>
      </x:c>
      <x:c r="S690" s="129" t="n">
        <x:f>'Edge_Run'!S814</x:f>
        <x:v>0</x:v>
      </x:c>
      <x:c r="T690" s="129" t="n">
        <x:f>'RGS_Ground_Run'!S814</x:f>
        <x:v>0</x:v>
      </x:c>
      <x:c r="U690" s="129" t="n">
        <x:f>'Edge_Run'!R814</x:f>
        <x:v>0</x:v>
      </x:c>
      <x:c r="V690" s="120" t="n">
        <x:f>'RGS_Ground_Run'!W814</x:f>
        <x:v>1</x:v>
      </x:c>
      <x:c r="W690" s="120" t="n">
        <x:f>'Edge_Run'!U814</x:f>
        <x:v>1</x:v>
      </x:c>
      <x:c r="X690" s="120" t="n">
        <x:f>'RGS_Ground_Run'!X814</x:f>
        <x:v>1</x:v>
      </x:c>
      <x:c r="Y690" s="120" t="n">
        <x:f>'Edge_Run'!V814</x:f>
        <x:v>1</x:v>
      </x:c>
      <x:c r="Z690" s="120" t="n">
        <x:f>Y690-X690</x:f>
        <x:v>0</x:v>
      </x:c>
      <x:c r="AA690" s="120" t="n">
        <x:f>1-V690</x:f>
        <x:v>0</x:v>
      </x:c>
      <x:c r="AB690" s="120" t="n">
        <x:f>1-W690</x:f>
        <x:v>0</x:v>
      </x:c>
      <x:c r="AC690" s="120" t="n">
        <x:f>'RGS_Ground_Run'!O814</x:f>
        <x:v>1.115694688036602</x:v>
      </x:c>
      <x:c r="AD690" s="120" t="n">
        <x:f>'Edge_Run'!D814</x:f>
        <x:v>3.347084064109806</x:v>
      </x:c>
      <x:c r="AE690" s="120" t="n">
        <x:f>'RGS_Ground_Run'!D814</x:f>
        <x:v>300</x:v>
      </x:c>
      <x:c r="AF690" s="120" t="n">
        <x:f>'Edge_Run'!H814</x:f>
        <x:v>75</x:v>
      </x:c>
    </x:row>
    <x:row r="691">
      <x:c r="A691" s="120" t="n">
        <x:v>7</x:v>
      </x:c>
      <x:c r="B691" s="120" t="n">
        <x:v>90</x:v>
      </x:c>
      <x:c r="C691" s="120" t="n">
        <x:v>690</x:v>
      </x:c>
      <x:c r="D691" s="120" t="n">
        <x:v>1893</x:v>
      </x:c>
      <x:c r="E691" s="120" t="n">
        <x:v>1892</x:v>
      </x:c>
      <x:c r="F691" s="120" t="n">
        <x:v>0</x:v>
      </x:c>
      <x:c r="G691" s="120" t="str">
        <x:v>Normal</x:v>
      </x:c>
      <x:c r="H691" s="120" t="str">
        <x:v>Routine</x:v>
      </x:c>
      <x:c r="I691" s="120" t="n">
        <x:v>0</x:v>
      </x:c>
      <x:c r="J691" s="120" t="str">
        <x:v>CADC0872</x:v>
      </x:c>
      <x:c r="K691" s="120" t="n">
        <x:v>5</x:v>
      </x:c>
      <x:c r="L691" s="120" t="n">
        <x:v>95</x:v>
      </x:c>
      <x:c r="M691" s="120" t="n">
        <x:v>20</x:v>
      </x:c>
      <x:c r="N691" s="127" t="n">
        <x:v>0.2857142857142857</x:v>
      </x:c>
      <x:c r="O691" s="129" t="n">
        <x:f>'RGS_Ground_Run'!Q815</x:f>
        <x:v>31.97947227356144</x:v>
      </x:c>
      <x:c r="P691" s="129" t="n">
        <x:f>'Edge_Run'!O815</x:f>
        <x:v>29.89841682068345</x:v>
      </x:c>
      <x:c r="Q691" s="129" t="n">
        <x:f>O691-P691</x:f>
        <x:v>2.0810554528779903</x:v>
      </x:c>
      <x:c r="R691" s="129" t="n">
        <x:f>'RGS_Ground_Run'!U815</x:f>
        <x:v>0</x:v>
      </x:c>
      <x:c r="S691" s="129" t="n">
        <x:f>'Edge_Run'!S815</x:f>
        <x:v>0</x:v>
      </x:c>
      <x:c r="T691" s="129" t="n">
        <x:f>'RGS_Ground_Run'!S815</x:f>
        <x:v>0</x:v>
      </x:c>
      <x:c r="U691" s="129" t="n">
        <x:f>'Edge_Run'!R815</x:f>
        <x:v>0</x:v>
      </x:c>
      <x:c r="V691" s="120" t="n">
        <x:f>'RGS_Ground_Run'!W815</x:f>
        <x:v>1</x:v>
      </x:c>
      <x:c r="W691" s="120" t="n">
        <x:f>'Edge_Run'!U815</x:f>
        <x:v>1</x:v>
      </x:c>
      <x:c r="X691" s="120" t="n">
        <x:f>'RGS_Ground_Run'!X815</x:f>
        <x:v>1</x:v>
      </x:c>
      <x:c r="Y691" s="120" t="n">
        <x:f>'Edge_Run'!V815</x:f>
        <x:v>1</x:v>
      </x:c>
      <x:c r="Z691" s="120" t="n">
        <x:f>Y691-X691</x:f>
        <x:v>0</x:v>
      </x:c>
      <x:c r="AA691" s="120" t="n">
        <x:f>1-V691</x:f>
        <x:v>0</x:v>
      </x:c>
      <x:c r="AB691" s="120" t="n">
        <x:f>1-W691</x:f>
        <x:v>0</x:v>
      </x:c>
      <x:c r="AC691" s="120" t="n">
        <x:f>'RGS_Ground_Run'!O815</x:f>
        <x:v>7.9594722735609</x:v>
      </x:c>
      <x:c r="AD691" s="120" t="n">
        <x:f>'Edge_Run'!D815</x:f>
        <x:v>23.878416820682702</x:v>
      </x:c>
      <x:c r="AE691" s="120" t="n">
        <x:f>'RGS_Ground_Run'!D815</x:f>
        <x:v>300</x:v>
      </x:c>
      <x:c r="AF691" s="120" t="n">
        <x:f>'Edge_Run'!H815</x:f>
        <x:v>75</x:v>
      </x:c>
    </x:row>
    <x:row r="692">
      <x:c r="A692" s="120" t="n">
        <x:v>7</x:v>
      </x:c>
      <x:c r="B692" s="120" t="n">
        <x:v>91</x:v>
      </x:c>
      <x:c r="C692" s="120" t="n">
        <x:v>691</x:v>
      </x:c>
      <x:c r="D692" s="120" t="n">
        <x:v>1635</x:v>
      </x:c>
      <x:c r="E692" s="120" t="n">
        <x:v>1634</x:v>
      </x:c>
      <x:c r="F692" s="120" t="n">
        <x:v>1</x:v>
      </x:c>
      <x:c r="G692" s="120" t="str">
        <x:v>Anomalous</x:v>
      </x:c>
      <x:c r="H692" s="120" t="str">
        <x:v>Priority</x:v>
      </x:c>
      <x:c r="I692" s="120" t="n">
        <x:v>1</x:v>
      </x:c>
      <x:c r="J692" s="120" t="str">
        <x:v>CADC0888</x:v>
      </x:c>
      <x:c r="K692" s="120" t="n">
        <x:v>5</x:v>
      </x:c>
      <x:c r="L692" s="120" t="n">
        <x:v>300</x:v>
      </x:c>
      <x:c r="M692" s="120" t="n">
        <x:v>61</x:v>
      </x:c>
      <x:c r="N692" s="127" t="n">
        <x:v>0.8714285714285714</x:v>
      </x:c>
      <x:c r="O692" s="129" t="n">
        <x:f>'RGS_Ground_Run'!Q816</x:f>
        <x:v>25.20748105713392</x:v>
      </x:c>
      <x:c r="P692" s="129" t="n">
        <x:f>'Edge_Run'!O816</x:f>
        <x:v>9.582443171400882</x:v>
      </x:c>
      <x:c r="Q692" s="129" t="n">
        <x:f>O692-P692</x:f>
        <x:v>15.625037885733036</x:v>
      </x:c>
      <x:c r="R692" s="129" t="n">
        <x:f>'RGS_Ground_Run'!U816</x:f>
        <x:v>0</x:v>
      </x:c>
      <x:c r="S692" s="129" t="n">
        <x:f>'Edge_Run'!S816</x:f>
        <x:v>0</x:v>
      </x:c>
      <x:c r="T692" s="129" t="n">
        <x:f>'RGS_Ground_Run'!S816</x:f>
        <x:v>0</x:v>
      </x:c>
      <x:c r="U692" s="129" t="n">
        <x:f>'Edge_Run'!R816</x:f>
        <x:v>0</x:v>
      </x:c>
      <x:c r="V692" s="120" t="n">
        <x:f>'RGS_Ground_Run'!W816</x:f>
        <x:v>1</x:v>
      </x:c>
      <x:c r="W692" s="120" t="n">
        <x:f>'Edge_Run'!U816</x:f>
        <x:v>1</x:v>
      </x:c>
      <x:c r="X692" s="120" t="n">
        <x:f>'RGS_Ground_Run'!X816</x:f>
        <x:v>1</x:v>
      </x:c>
      <x:c r="Y692" s="120" t="n">
        <x:f>'Edge_Run'!V816</x:f>
        <x:v>1</x:v>
      </x:c>
      <x:c r="Z692" s="120" t="n">
        <x:f>Y692-X692</x:f>
        <x:v>0</x:v>
      </x:c>
      <x:c r="AA692" s="120" t="n">
        <x:f>1-V692</x:f>
        <x:v>0</x:v>
      </x:c>
      <x:c r="AB692" s="120" t="n">
        <x:f>1-W692</x:f>
        <x:v>0</x:v>
      </x:c>
      <x:c r="AC692" s="120" t="n">
        <x:f>'RGS_Ground_Run'!O816</x:f>
        <x:v>1.187481057133452</x:v>
      </x:c>
      <x:c r="AD692" s="120" t="n">
        <x:f>'Edge_Run'!D816</x:f>
        <x:v>3.562443171400356</x:v>
      </x:c>
      <x:c r="AE692" s="120" t="n">
        <x:f>'RGS_Ground_Run'!D816</x:f>
        <x:v>300</x:v>
      </x:c>
      <x:c r="AF692" s="120" t="n">
        <x:f>'Edge_Run'!H816</x:f>
        <x:v>75</x:v>
      </x:c>
    </x:row>
    <x:row r="693">
      <x:c r="A693" s="120" t="n">
        <x:v>7</x:v>
      </x:c>
      <x:c r="B693" s="120" t="n">
        <x:v>92</x:v>
      </x:c>
      <x:c r="C693" s="120" t="n">
        <x:v>692</x:v>
      </x:c>
      <x:c r="D693" s="120" t="n">
        <x:v>739</x:v>
      </x:c>
      <x:c r="E693" s="120" t="n">
        <x:v>738</x:v>
      </x:c>
      <x:c r="F693" s="120" t="n">
        <x:v>0</x:v>
      </x:c>
      <x:c r="G693" s="120" t="str">
        <x:v>Normal</x:v>
      </x:c>
      <x:c r="H693" s="120" t="str">
        <x:v>Routine</x:v>
      </x:c>
      <x:c r="I693" s="120" t="n">
        <x:v>0</x:v>
      </x:c>
      <x:c r="J693" s="120" t="str">
        <x:v>CADC0874</x:v>
      </x:c>
      <x:c r="K693" s="120" t="n">
        <x:v>5</x:v>
      </x:c>
      <x:c r="L693" s="120" t="n">
        <x:v>570</x:v>
      </x:c>
      <x:c r="M693" s="120" t="n">
        <x:v>115</x:v>
      </x:c>
      <x:c r="N693" s="127" t="n">
        <x:v>1.6428571428571428</x:v>
      </x:c>
      <x:c r="O693" s="129" t="n">
        <x:f>'RGS_Ground_Run'!Q817</x:f>
        <x:v>34.49636288556576</x:v>
      </x:c>
      <x:c r="P693" s="129" t="n">
        <x:f>'Edge_Run'!O817</x:f>
        <x:v>6.497311727813212</x:v>
      </x:c>
      <x:c r="Q693" s="129" t="n">
        <x:f>O693-P693</x:f>
        <x:v>27.999051157752547</x:v>
      </x:c>
      <x:c r="R693" s="129" t="n">
        <x:f>'RGS_Ground_Run'!U817</x:f>
        <x:v>10.317258976294397</x:v>
      </x:c>
      <x:c r="S693" s="129" t="n">
        <x:f>'Edge_Run'!S817</x:f>
        <x:v>0</x:v>
      </x:c>
      <x:c r="T693" s="129" t="n">
        <x:f>'RGS_Ground_Run'!S817</x:f>
        <x:v>0</x:v>
      </x:c>
      <x:c r="U693" s="129" t="n">
        <x:f>'Edge_Run'!R817</x:f>
        <x:v>0</x:v>
      </x:c>
      <x:c r="V693" s="120" t="n">
        <x:f>'RGS_Ground_Run'!W817</x:f>
        <x:v>1</x:v>
      </x:c>
      <x:c r="W693" s="120" t="n">
        <x:f>'Edge_Run'!U817</x:f>
        <x:v>1</x:v>
      </x:c>
      <x:c r="X693" s="120" t="n">
        <x:f>'RGS_Ground_Run'!X817</x:f>
        <x:v>1</x:v>
      </x:c>
      <x:c r="Y693" s="120" t="n">
        <x:f>'Edge_Run'!V817</x:f>
        <x:v>1</x:v>
      </x:c>
      <x:c r="Z693" s="120" t="n">
        <x:f>Y693-X693</x:f>
        <x:v>0</x:v>
      </x:c>
      <x:c r="AA693" s="120" t="n">
        <x:f>1-V693</x:f>
        <x:v>0</x:v>
      </x:c>
      <x:c r="AB693" s="120" t="n">
        <x:f>1-W693</x:f>
        <x:v>0</x:v>
      </x:c>
      <x:c r="AC693" s="120" t="n">
        <x:f>'RGS_Ground_Run'!O817</x:f>
        <x:v>0.15910390927103366</x:v>
      </x:c>
      <x:c r="AD693" s="120" t="n">
        <x:f>'Edge_Run'!D817</x:f>
        <x:v>0.47731172781310094</x:v>
      </x:c>
      <x:c r="AE693" s="120" t="n">
        <x:f>'RGS_Ground_Run'!D817</x:f>
        <x:v>300</x:v>
      </x:c>
      <x:c r="AF693" s="120" t="n">
        <x:f>'Edge_Run'!H817</x:f>
        <x:v>75</x:v>
      </x:c>
    </x:row>
    <x:row r="694">
      <x:c r="A694" s="120" t="n">
        <x:v>7</x:v>
      </x:c>
      <x:c r="B694" s="120" t="n">
        <x:v>93</x:v>
      </x:c>
      <x:c r="C694" s="120" t="n">
        <x:v>693</x:v>
      </x:c>
      <x:c r="D694" s="120" t="n">
        <x:v>1662</x:v>
      </x:c>
      <x:c r="E694" s="120" t="n">
        <x:v>1661</x:v>
      </x:c>
      <x:c r="F694" s="120" t="n">
        <x:v>0</x:v>
      </x:c>
      <x:c r="G694" s="120" t="str">
        <x:v>Normal</x:v>
      </x:c>
      <x:c r="H694" s="120" t="str">
        <x:v>Routine</x:v>
      </x:c>
      <x:c r="I694" s="120" t="n">
        <x:v>1</x:v>
      </x:c>
      <x:c r="J694" s="120" t="str">
        <x:v>CADC0888</x:v>
      </x:c>
      <x:c r="K694" s="120" t="n">
        <x:v>5</x:v>
      </x:c>
      <x:c r="L694" s="120" t="n">
        <x:v>265</x:v>
      </x:c>
      <x:c r="M694" s="120" t="n">
        <x:v>54</x:v>
      </x:c>
      <x:c r="N694" s="127" t="n">
        <x:v>0.7714285714285715</x:v>
      </x:c>
      <x:c r="O694" s="129" t="n">
        <x:f>'RGS_Ground_Run'!Q818</x:f>
        <x:v>26.02333831056785</x:v>
      </x:c>
      <x:c r="P694" s="129" t="n">
        <x:f>'Edge_Run'!O818</x:f>
        <x:v>12.03001493170359</x:v>
      </x:c>
      <x:c r="Q694" s="129" t="n">
        <x:f>O694-P694</x:f>
        <x:v>13.993323378864261</x:v>
      </x:c>
      <x:c r="R694" s="129" t="n">
        <x:f>'RGS_Ground_Run'!U818</x:f>
        <x:v>0</x:v>
      </x:c>
      <x:c r="S694" s="129" t="n">
        <x:f>'Edge_Run'!S818</x:f>
        <x:v>0</x:v>
      </x:c>
      <x:c r="T694" s="129" t="n">
        <x:f>'RGS_Ground_Run'!S818</x:f>
        <x:v>0</x:v>
      </x:c>
      <x:c r="U694" s="129" t="n">
        <x:f>'Edge_Run'!R818</x:f>
        <x:v>0</x:v>
      </x:c>
      <x:c r="V694" s="120" t="n">
        <x:f>'RGS_Ground_Run'!W818</x:f>
        <x:v>1</x:v>
      </x:c>
      <x:c r="W694" s="120" t="n">
        <x:f>'Edge_Run'!U818</x:f>
        <x:v>1</x:v>
      </x:c>
      <x:c r="X694" s="120" t="n">
        <x:f>'RGS_Ground_Run'!X818</x:f>
        <x:v>1</x:v>
      </x:c>
      <x:c r="Y694" s="120" t="n">
        <x:f>'Edge_Run'!V818</x:f>
        <x:v>1</x:v>
      </x:c>
      <x:c r="Z694" s="120" t="n">
        <x:f>Y694-X694</x:f>
        <x:v>0</x:v>
      </x:c>
      <x:c r="AA694" s="120" t="n">
        <x:f>1-V694</x:f>
        <x:v>0</x:v>
      </x:c>
      <x:c r="AB694" s="120" t="n">
        <x:f>1-W694</x:f>
        <x:v>0</x:v>
      </x:c>
      <x:c r="AC694" s="120" t="n">
        <x:f>'RGS_Ground_Run'!O818</x:f>
        <x:v>2.0033383105677403</x:v>
      </x:c>
      <x:c r="AD694" s="120" t="n">
        <x:f>'Edge_Run'!D818</x:f>
        <x:v>6.010014931703221</x:v>
      </x:c>
      <x:c r="AE694" s="120" t="n">
        <x:f>'RGS_Ground_Run'!D818</x:f>
        <x:v>300</x:v>
      </x:c>
      <x:c r="AF694" s="120" t="n">
        <x:f>'Edge_Run'!H818</x:f>
        <x:v>75</x:v>
      </x:c>
    </x:row>
    <x:row r="695">
      <x:c r="A695" s="120" t="n">
        <x:v>7</x:v>
      </x:c>
      <x:c r="B695" s="120" t="n">
        <x:v>94</x:v>
      </x:c>
      <x:c r="C695" s="120" t="n">
        <x:v>694</x:v>
      </x:c>
      <x:c r="D695" s="120" t="n">
        <x:v>1918</x:v>
      </x:c>
      <x:c r="E695" s="120" t="n">
        <x:v>1917</x:v>
      </x:c>
      <x:c r="F695" s="120" t="n">
        <x:v>0</x:v>
      </x:c>
      <x:c r="G695" s="120" t="str">
        <x:v>Normal</x:v>
      </x:c>
      <x:c r="H695" s="120" t="str">
        <x:v>Routine</x:v>
      </x:c>
      <x:c r="I695" s="120" t="n">
        <x:v>0</x:v>
      </x:c>
      <x:c r="J695" s="120" t="str">
        <x:v>CADC0872</x:v>
      </x:c>
      <x:c r="K695" s="120" t="n">
        <x:v>5</x:v>
      </x:c>
      <x:c r="L695" s="120" t="n">
        <x:v>85</x:v>
      </x:c>
      <x:c r="M695" s="120" t="n">
        <x:v>18</x:v>
      </x:c>
      <x:c r="N695" s="127" t="n">
        <x:v>0.2571428571428571</x:v>
      </x:c>
      <x:c r="O695" s="129" t="n">
        <x:f>'RGS_Ground_Run'!Q819</x:f>
        <x:v>146.33632722509992</x:v>
      </x:c>
      <x:c r="P695" s="129" t="n">
        <x:f>'Edge_Run'!O819</x:f>
        <x:v>125.20137082800466</x:v>
      </x:c>
      <x:c r="Q695" s="129" t="n">
        <x:f>O695-P695</x:f>
        <x:v>21.134956397095266</x:v>
      </x:c>
      <x:c r="R695" s="129" t="n">
        <x:f>'RGS_Ground_Run'!U819</x:f>
        <x:v>119.18137082800422</x:v>
      </x:c>
      <x:c r="S695" s="129" t="n">
        <x:f>'Edge_Run'!S819</x:f>
        <x:v>109.77650163671751</x:v>
      </x:c>
      <x:c r="T695" s="129" t="n">
        <x:f>'RGS_Ground_Run'!S819</x:f>
        <x:v>119.18137082800422</x:v>
      </x:c>
      <x:c r="U695" s="129" t="n">
        <x:f>'Edge_Run'!R819</x:f>
        <x:v>109.77650163671751</x:v>
      </x:c>
      <x:c r="V695" s="120" t="n">
        <x:f>'RGS_Ground_Run'!W819</x:f>
        <x:v>1</x:v>
      </x:c>
      <x:c r="W695" s="120" t="n">
        <x:f>'Edge_Run'!U819</x:f>
        <x:v>1</x:v>
      </x:c>
      <x:c r="X695" s="120" t="n">
        <x:f>'RGS_Ground_Run'!X819</x:f>
        <x:v>0</x:v>
      </x:c>
      <x:c r="Y695" s="120" t="n">
        <x:f>'Edge_Run'!V819</x:f>
        <x:v>0</x:v>
      </x:c>
      <x:c r="Z695" s="120" t="n">
        <x:f>Y695-X695</x:f>
        <x:v>0</x:v>
      </x:c>
      <x:c r="AA695" s="120" t="n">
        <x:f>1-V695</x:f>
        <x:v>0</x:v>
      </x:c>
      <x:c r="AB695" s="120" t="n">
        <x:f>1-W695</x:f>
        <x:v>0</x:v>
      </x:c>
      <x:c r="AC695" s="120" t="n">
        <x:f>'RGS_Ground_Run'!O819</x:f>
        <x:v>3.1349563970956695</x:v>
      </x:c>
      <x:c r="AD695" s="120" t="n">
        <x:f>'Edge_Run'!D819</x:f>
        <x:v>9.404869191287009</x:v>
      </x:c>
      <x:c r="AE695" s="120" t="n">
        <x:f>'RGS_Ground_Run'!D819</x:f>
        <x:v>300</x:v>
      </x:c>
      <x:c r="AF695" s="120" t="n">
        <x:f>'Edge_Run'!H819</x:f>
        <x:v>75</x:v>
      </x:c>
    </x:row>
    <x:row r="696">
      <x:c r="A696" s="120" t="n">
        <x:v>7</x:v>
      </x:c>
      <x:c r="B696" s="120" t="n">
        <x:v>95</x:v>
      </x:c>
      <x:c r="C696" s="120" t="n">
        <x:v>695</x:v>
      </x:c>
      <x:c r="D696" s="120" t="n">
        <x:v>1411</x:v>
      </x:c>
      <x:c r="E696" s="120" t="n">
        <x:v>1410</x:v>
      </x:c>
      <x:c r="F696" s="120" t="n">
        <x:v>0</x:v>
      </x:c>
      <x:c r="G696" s="120" t="str">
        <x:v>Normal</x:v>
      </x:c>
      <x:c r="H696" s="120" t="str">
        <x:v>Routine</x:v>
      </x:c>
      <x:c r="I696" s="120" t="n">
        <x:v>1</x:v>
      </x:c>
      <x:c r="J696" s="120" t="str">
        <x:v>CADC0873</x:v>
      </x:c>
      <x:c r="K696" s="120" t="n">
        <x:v>5</x:v>
      </x:c>
      <x:c r="L696" s="120" t="n">
        <x:v>75</x:v>
      </x:c>
      <x:c r="M696" s="120" t="n">
        <x:v>16</x:v>
      </x:c>
      <x:c r="N696" s="127" t="n">
        <x:v>0.22857142857142856</x:v>
      </x:c>
      <x:c r="O696" s="129" t="n">
        <x:f>'RGS_Ground_Run'!Q820</x:f>
        <x:v>25.79508720823833</x:v>
      </x:c>
      <x:c r="P696" s="129" t="n">
        <x:f>'Edge_Run'!O820</x:f>
        <x:v>10.718848625257124</x:v>
      </x:c>
      <x:c r="Q696" s="129" t="n">
        <x:f>O696-P696</x:f>
        <x:v>15.076238582981205</x:v>
      </x:c>
      <x:c r="R696" s="129" t="n">
        <x:f>'RGS_Ground_Run'!U820</x:f>
        <x:v>0.2088043331523295</x:v>
      </x:c>
      <x:c r="S696" s="129" t="n">
        <x:f>'Edge_Run'!S820</x:f>
        <x:v>0</x:v>
      </x:c>
      <x:c r="T696" s="129" t="n">
        <x:f>'RGS_Ground_Run'!S820</x:f>
        <x:v>0</x:v>
      </x:c>
      <x:c r="U696" s="129" t="n">
        <x:f>'Edge_Run'!R820</x:f>
        <x:v>0</x:v>
      </x:c>
      <x:c r="V696" s="120" t="n">
        <x:f>'RGS_Ground_Run'!W820</x:f>
        <x:v>1</x:v>
      </x:c>
      <x:c r="W696" s="120" t="n">
        <x:f>'Edge_Run'!U820</x:f>
        <x:v>1</x:v>
      </x:c>
      <x:c r="X696" s="120" t="n">
        <x:f>'RGS_Ground_Run'!X820</x:f>
        <x:v>1</x:v>
      </x:c>
      <x:c r="Y696" s="120" t="n">
        <x:f>'Edge_Run'!V820</x:f>
        <x:v>1</x:v>
      </x:c>
      <x:c r="Z696" s="120" t="n">
        <x:f>Y696-X696</x:f>
        <x:v>0</x:v>
      </x:c>
      <x:c r="AA696" s="120" t="n">
        <x:f>1-V696</x:f>
        <x:v>0</x:v>
      </x:c>
      <x:c r="AB696" s="120" t="n">
        <x:f>1-W696</x:f>
        <x:v>0</x:v>
      </x:c>
      <x:c r="AC696" s="120" t="n">
        <x:f>'RGS_Ground_Run'!O820</x:f>
        <x:v>1.5662828750855315</x:v>
      </x:c>
      <x:c r="AD696" s="120" t="n">
        <x:f>'Edge_Run'!D820</x:f>
        <x:v>4.698848625256595</x:v>
      </x:c>
      <x:c r="AE696" s="120" t="n">
        <x:f>'RGS_Ground_Run'!D820</x:f>
        <x:v>300</x:v>
      </x:c>
      <x:c r="AF696" s="120" t="n">
        <x:f>'Edge_Run'!H820</x:f>
        <x:v>75</x:v>
      </x:c>
    </x:row>
    <x:row r="697">
      <x:c r="A697" s="120" t="n">
        <x:v>7</x:v>
      </x:c>
      <x:c r="B697" s="120" t="n">
        <x:v>96</x:v>
      </x:c>
      <x:c r="C697" s="120" t="n">
        <x:v>696</x:v>
      </x:c>
      <x:c r="D697" s="120" t="n">
        <x:v>1462</x:v>
      </x:c>
      <x:c r="E697" s="120" t="n">
        <x:v>1461</x:v>
      </x:c>
      <x:c r="F697" s="120" t="n">
        <x:v>0</x:v>
      </x:c>
      <x:c r="G697" s="120" t="str">
        <x:v>Normal</x:v>
      </x:c>
      <x:c r="H697" s="120" t="str">
        <x:v>Routine</x:v>
      </x:c>
      <x:c r="I697" s="120" t="n">
        <x:v>1</x:v>
      </x:c>
      <x:c r="J697" s="120" t="str">
        <x:v>CADC0873</x:v>
      </x:c>
      <x:c r="K697" s="120" t="n">
        <x:v>5</x:v>
      </x:c>
      <x:c r="L697" s="120" t="n">
        <x:v>75</x:v>
      </x:c>
      <x:c r="M697" s="120" t="n">
        <x:v>16</x:v>
      </x:c>
      <x:c r="N697" s="127" t="n">
        <x:v>0.22857142857142856</x:v>
      </x:c>
      <x:c r="O697" s="129" t="n">
        <x:f>'RGS_Ground_Run'!Q821</x:f>
        <x:v>27.347361668207668</x:v>
      </x:c>
      <x:c r="P697" s="129" t="n">
        <x:f>'Edge_Run'!O821</x:f>
        <x:v>16.00208500462213</x:v>
      </x:c>
      <x:c r="Q697" s="129" t="n">
        <x:f>O697-P697</x:f>
        <x:v>11.345276663585537</x:v>
      </x:c>
      <x:c r="R697" s="129" t="n">
        <x:f>'RGS_Ground_Run'!U821</x:f>
        <x:v>0</x:v>
      </x:c>
      <x:c r="S697" s="129" t="n">
        <x:f>'Edge_Run'!S821</x:f>
        <x:v>0</x:v>
      </x:c>
      <x:c r="T697" s="129" t="n">
        <x:f>'RGS_Ground_Run'!S821</x:f>
        <x:v>0</x:v>
      </x:c>
      <x:c r="U697" s="129" t="n">
        <x:f>'Edge_Run'!R821</x:f>
        <x:v>0</x:v>
      </x:c>
      <x:c r="V697" s="120" t="n">
        <x:f>'RGS_Ground_Run'!W821</x:f>
        <x:v>1</x:v>
      </x:c>
      <x:c r="W697" s="120" t="n">
        <x:f>'Edge_Run'!U821</x:f>
        <x:v>1</x:v>
      </x:c>
      <x:c r="X697" s="120" t="n">
        <x:f>'RGS_Ground_Run'!X821</x:f>
        <x:v>1</x:v>
      </x:c>
      <x:c r="Y697" s="120" t="n">
        <x:f>'Edge_Run'!V821</x:f>
        <x:v>1</x:v>
      </x:c>
      <x:c r="Z697" s="120" t="n">
        <x:f>Y697-X697</x:f>
        <x:v>0</x:v>
      </x:c>
      <x:c r="AA697" s="120" t="n">
        <x:f>1-V697</x:f>
        <x:v>0</x:v>
      </x:c>
      <x:c r="AB697" s="120" t="n">
        <x:f>1-W697</x:f>
        <x:v>0</x:v>
      </x:c>
      <x:c r="AC697" s="120" t="n">
        <x:f>'RGS_Ground_Run'!O821</x:f>
        <x:v>3.327361668207231</x:v>
      </x:c>
      <x:c r="AD697" s="120" t="n">
        <x:f>'Edge_Run'!D821</x:f>
        <x:v>9.982085004621693</x:v>
      </x:c>
      <x:c r="AE697" s="120" t="n">
        <x:f>'RGS_Ground_Run'!D821</x:f>
        <x:v>300</x:v>
      </x:c>
      <x:c r="AF697" s="120" t="n">
        <x:f>'Edge_Run'!H821</x:f>
        <x:v>75</x:v>
      </x:c>
    </x:row>
    <x:row r="698">
      <x:c r="A698" s="120" t="n">
        <x:v>7</x:v>
      </x:c>
      <x:c r="B698" s="120" t="n">
        <x:v>97</x:v>
      </x:c>
      <x:c r="C698" s="120" t="n">
        <x:v>697</x:v>
      </x:c>
      <x:c r="D698" s="120" t="n">
        <x:v>1193</x:v>
      </x:c>
      <x:c r="E698" s="120" t="n">
        <x:v>1192</x:v>
      </x:c>
      <x:c r="F698" s="120" t="n">
        <x:v>1</x:v>
      </x:c>
      <x:c r="G698" s="120" t="str">
        <x:v>Anomalous</x:v>
      </x:c>
      <x:c r="H698" s="120" t="str">
        <x:v>Priority</x:v>
      </x:c>
      <x:c r="I698" s="120" t="n">
        <x:v>1</x:v>
      </x:c>
      <x:c r="J698" s="120" t="str">
        <x:v>CADC0873</x:v>
      </x:c>
      <x:c r="K698" s="120" t="n">
        <x:v>5</x:v>
      </x:c>
      <x:c r="L698" s="120" t="n">
        <x:v>456</x:v>
      </x:c>
      <x:c r="M698" s="120" t="n">
        <x:v>92</x:v>
      </x:c>
      <x:c r="N698" s="127" t="n">
        <x:v>1.3142857142857143</x:v>
      </x:c>
      <x:c r="O698" s="129" t="n">
        <x:f>'RGS_Ground_Run'!Q822</x:f>
        <x:v>33.194274472441066</x:v>
      </x:c>
      <x:c r="P698" s="129" t="n">
        <x:f>'Edge_Run'!O822</x:f>
        <x:v>25.04098816318583</x:v>
      </x:c>
      <x:c r="Q698" s="129" t="n">
        <x:f>O698-P698</x:f>
        <x:v>8.153286309255236</x:v>
      </x:c>
      <x:c r="R698" s="129" t="n">
        <x:f>'RGS_Ground_Run'!U822</x:f>
        <x:v>2.833945084712468</x:v>
      </x:c>
      <x:c r="S698" s="129" t="n">
        <x:f>'Edge_Run'!S822</x:f>
        <x:v>0</x:v>
      </x:c>
      <x:c r="T698" s="129" t="n">
        <x:f>'RGS_Ground_Run'!S822</x:f>
        <x:v>0</x:v>
      </x:c>
      <x:c r="U698" s="129" t="n">
        <x:f>'Edge_Run'!R822</x:f>
        <x:v>0</x:v>
      </x:c>
      <x:c r="V698" s="120" t="n">
        <x:f>'RGS_Ground_Run'!W822</x:f>
        <x:v>1</x:v>
      </x:c>
      <x:c r="W698" s="120" t="n">
        <x:f>'Edge_Run'!U822</x:f>
        <x:v>1</x:v>
      </x:c>
      <x:c r="X698" s="120" t="n">
        <x:f>'RGS_Ground_Run'!X822</x:f>
        <x:v>1</x:v>
      </x:c>
      <x:c r="Y698" s="120" t="n">
        <x:f>'Edge_Run'!V822</x:f>
        <x:v>1</x:v>
      </x:c>
      <x:c r="Z698" s="120" t="n">
        <x:f>Y698-X698</x:f>
        <x:v>0</x:v>
      </x:c>
      <x:c r="AA698" s="120" t="n">
        <x:f>1-V698</x:f>
        <x:v>0</x:v>
      </x:c>
      <x:c r="AB698" s="120" t="n">
        <x:f>1-W698</x:f>
        <x:v>0</x:v>
      </x:c>
      <x:c r="AC698" s="120" t="n">
        <x:f>'RGS_Ground_Run'!O822</x:f>
        <x:v>6.340329387728322</x:v>
      </x:c>
      <x:c r="AD698" s="120" t="n">
        <x:f>'Edge_Run'!D822</x:f>
        <x:v>19.020988163184967</x:v>
      </x:c>
      <x:c r="AE698" s="120" t="n">
        <x:f>'RGS_Ground_Run'!D822</x:f>
        <x:v>300</x:v>
      </x:c>
      <x:c r="AF698" s="120" t="n">
        <x:f>'Edge_Run'!H822</x:f>
        <x:v>75</x:v>
      </x:c>
    </x:row>
    <x:row r="699">
      <x:c r="A699" s="120" t="n">
        <x:v>7</x:v>
      </x:c>
      <x:c r="B699" s="120" t="n">
        <x:v>98</x:v>
      </x:c>
      <x:c r="C699" s="120" t="n">
        <x:v>698</x:v>
      </x:c>
      <x:c r="D699" s="120" t="n">
        <x:v>1785</x:v>
      </x:c>
      <x:c r="E699" s="120" t="n">
        <x:v>1784</x:v>
      </x:c>
      <x:c r="F699" s="120" t="n">
        <x:v>0</x:v>
      </x:c>
      <x:c r="G699" s="120" t="str">
        <x:v>Normal</x:v>
      </x:c>
      <x:c r="H699" s="120" t="str">
        <x:v>Routine</x:v>
      </x:c>
      <x:c r="I699" s="120" t="n">
        <x:v>1</x:v>
      </x:c>
      <x:c r="J699" s="120" t="str">
        <x:v>CADC0894</x:v>
      </x:c>
      <x:c r="K699" s="120" t="n">
        <x:v>1</x:v>
      </x:c>
      <x:c r="L699" s="120" t="n">
        <x:v>509</x:v>
      </x:c>
      <x:c r="M699" s="120" t="n">
        <x:v>510</x:v>
      </x:c>
      <x:c r="N699" s="127" t="n">
        <x:v>7.285714285714286</x:v>
      </x:c>
      <x:c r="O699" s="129" t="n">
        <x:f>'RGS_Ground_Run'!Q823</x:f>
        <x:v>29.19964979994984</x:v>
      </x:c>
      <x:c r="P699" s="129" t="n">
        <x:f>'Edge_Run'!O823</x:f>
        <x:v>21.558949399847734</x:v>
      </x:c>
      <x:c r="Q699" s="129" t="n">
        <x:f>O699-P699</x:f>
        <x:v>7.640700400102105</x:v>
      </x:c>
      <x:c r="R699" s="129" t="n">
        <x:f>'RGS_Ground_Run'!U823</x:f>
        <x:v>0</x:v>
      </x:c>
      <x:c r="S699" s="129" t="n">
        <x:f>'Edge_Run'!S823</x:f>
        <x:v>0</x:v>
      </x:c>
      <x:c r="T699" s="129" t="n">
        <x:f>'RGS_Ground_Run'!S823</x:f>
        <x:v>0</x:v>
      </x:c>
      <x:c r="U699" s="129" t="n">
        <x:f>'Edge_Run'!R823</x:f>
        <x:v>0</x:v>
      </x:c>
      <x:c r="V699" s="120" t="n">
        <x:f>'RGS_Ground_Run'!W823</x:f>
        <x:v>1</x:v>
      </x:c>
      <x:c r="W699" s="120" t="n">
        <x:f>'Edge_Run'!U823</x:f>
        <x:v>1</x:v>
      </x:c>
      <x:c r="X699" s="120" t="n">
        <x:f>'RGS_Ground_Run'!X823</x:f>
        <x:v>1</x:v>
      </x:c>
      <x:c r="Y699" s="120" t="n">
        <x:f>'Edge_Run'!V823</x:f>
        <x:v>1</x:v>
      </x:c>
      <x:c r="Z699" s="120" t="n">
        <x:f>Y699-X699</x:f>
        <x:v>0</x:v>
      </x:c>
      <x:c r="AA699" s="120" t="n">
        <x:f>1-V699</x:f>
        <x:v>0</x:v>
      </x:c>
      <x:c r="AB699" s="120" t="n">
        <x:f>1-W699</x:f>
        <x:v>0</x:v>
      </x:c>
      <x:c r="AC699" s="120" t="n">
        <x:f>'RGS_Ground_Run'!O823</x:f>
        <x:v>5.17964979994917</x:v>
      </x:c>
      <x:c r="AD699" s="120" t="n">
        <x:f>'Edge_Run'!D823</x:f>
        <x:v>15.53894939984751</x:v>
      </x:c>
      <x:c r="AE699" s="120" t="n">
        <x:f>'RGS_Ground_Run'!D823</x:f>
        <x:v>300</x:v>
      </x:c>
      <x:c r="AF699" s="120" t="n">
        <x:f>'Edge_Run'!H823</x:f>
        <x:v>75</x:v>
      </x:c>
    </x:row>
    <x:row r="700">
      <x:c r="A700" s="120" t="n">
        <x:v>7</x:v>
      </x:c>
      <x:c r="B700" s="120" t="n">
        <x:v>99</x:v>
      </x:c>
      <x:c r="C700" s="120" t="n">
        <x:v>699</x:v>
      </x:c>
      <x:c r="D700" s="120" t="n">
        <x:v>983</x:v>
      </x:c>
      <x:c r="E700" s="120" t="n">
        <x:v>982</x:v>
      </x:c>
      <x:c r="F700" s="120" t="n">
        <x:v>0</x:v>
      </x:c>
      <x:c r="G700" s="120" t="str">
        <x:v>Normal</x:v>
      </x:c>
      <x:c r="H700" s="120" t="str">
        <x:v>Routine</x:v>
      </x:c>
      <x:c r="I700" s="120" t="n">
        <x:v>1</x:v>
      </x:c>
      <x:c r="J700" s="120" t="str">
        <x:v>CADC0892</x:v>
      </x:c>
      <x:c r="K700" s="120" t="n">
        <x:v>1</x:v>
      </x:c>
      <x:c r="L700" s="120" t="n">
        <x:v>308</x:v>
      </x:c>
      <x:c r="M700" s="120" t="n">
        <x:v>309</x:v>
      </x:c>
      <x:c r="N700" s="127" t="n">
        <x:v>4.414285714285715</x:v>
      </x:c>
      <x:c r="O700" s="129" t="n">
        <x:f>'RGS_Ground_Run'!Q824</x:f>
        <x:v>45.36559313097587</x:v>
      </x:c>
      <x:c r="P700" s="129" t="n">
        <x:f>'Edge_Run'!O824</x:f>
        <x:v>24.034163201176852</x:v>
      </x:c>
      <x:c r="Q700" s="129" t="n">
        <x:f>O700-P700</x:f>
        <x:v>21.331429929799015</x:v>
      </x:c>
      <x:c r="R700" s="129" t="n">
        <x:f>'RGS_Ground_Run'!U824</x:f>
        <x:v>20.47521380132912</x:v>
      </x:c>
      <x:c r="S700" s="129" t="n">
        <x:f>'Edge_Run'!S824</x:f>
        <x:v>15.40302521223748</x:v>
      </x:c>
      <x:c r="T700" s="129" t="n">
        <x:f>'RGS_Ground_Run'!S824</x:f>
        <x:v>0</x:v>
      </x:c>
      <x:c r="U700" s="129" t="n">
        <x:f>'Edge_Run'!R824</x:f>
        <x:v>0</x:v>
      </x:c>
      <x:c r="V700" s="120" t="n">
        <x:f>'RGS_Ground_Run'!W824</x:f>
        <x:v>1</x:v>
      </x:c>
      <x:c r="W700" s="120" t="n">
        <x:f>'Edge_Run'!U824</x:f>
        <x:v>1</x:v>
      </x:c>
      <x:c r="X700" s="120" t="n">
        <x:f>'RGS_Ground_Run'!X824</x:f>
        <x:v>1</x:v>
      </x:c>
      <x:c r="Y700" s="120" t="n">
        <x:f>'Edge_Run'!V824</x:f>
        <x:v>1</x:v>
      </x:c>
      <x:c r="Z700" s="120" t="n">
        <x:f>Y700-X700</x:f>
        <x:v>0</x:v>
      </x:c>
      <x:c r="AA700" s="120" t="n">
        <x:f>1-V700</x:f>
        <x:v>0</x:v>
      </x:c>
      <x:c r="AB700" s="120" t="n">
        <x:f>1-W700</x:f>
        <x:v>0</x:v>
      </x:c>
      <x:c r="AC700" s="120" t="n">
        <x:f>'RGS_Ground_Run'!O824</x:f>
        <x:v>0.8703793296463228</x:v>
      </x:c>
      <x:c r="AD700" s="120" t="n">
        <x:f>'Edge_Run'!D824</x:f>
        <x:v>2.6111379889389683</x:v>
      </x:c>
      <x:c r="AE700" s="120" t="n">
        <x:f>'RGS_Ground_Run'!D824</x:f>
        <x:v>300</x:v>
      </x:c>
      <x:c r="AF700" s="120" t="n">
        <x:f>'Edge_Run'!H824</x:f>
        <x:v>75</x:v>
      </x:c>
    </x:row>
    <x:row r="701">
      <x:c r="A701" s="120" t="n">
        <x:v>7</x:v>
      </x:c>
      <x:c r="B701" s="120" t="n">
        <x:v>100</x:v>
      </x:c>
      <x:c r="C701" s="120" t="n">
        <x:v>700</x:v>
      </x:c>
      <x:c r="D701" s="120" t="n">
        <x:v>1499</x:v>
      </x:c>
      <x:c r="E701" s="120" t="n">
        <x:v>1498</x:v>
      </x:c>
      <x:c r="F701" s="120" t="n">
        <x:v>0</x:v>
      </x:c>
      <x:c r="G701" s="120" t="str">
        <x:v>Normal</x:v>
      </x:c>
      <x:c r="H701" s="120" t="str">
        <x:v>Routine</x:v>
      </x:c>
      <x:c r="I701" s="120" t="n">
        <x:v>0</x:v>
      </x:c>
      <x:c r="J701" s="120" t="str">
        <x:v>CADC0873</x:v>
      </x:c>
      <x:c r="K701" s="120" t="n">
        <x:v>5</x:v>
      </x:c>
      <x:c r="L701" s="120" t="n">
        <x:v>80</x:v>
      </x:c>
      <x:c r="M701" s="120" t="n">
        <x:v>17</x:v>
      </x:c>
      <x:c r="N701" s="127" t="n">
        <x:v>0.24285714285714285</x:v>
      </x:c>
      <x:c r="O701" s="129" t="n">
        <x:f>'RGS_Ground_Run'!Q825</x:f>
        <x:v>59.320922861630606</x:v>
      </x:c>
      <x:c r="P701" s="129" t="n">
        <x:f>'Edge_Run'!O825</x:f>
        <x:v>18.501178489884296</x:v>
      </x:c>
      <x:c r="Q701" s="129" t="n">
        <x:f>O701-P701</x:f>
        <x:v>40.81974437174631</x:v>
      </x:c>
      <x:c r="R701" s="129" t="n">
        <x:f>'RGS_Ground_Run'!U825</x:f>
        <x:v>31.765838741896005</x:v>
      </x:c>
      <x:c r="S701" s="129" t="n">
        <x:f>'Edge_Run'!S825</x:f>
        <x:v>1.8759261306813642</x:v>
      </x:c>
      <x:c r="T701" s="129" t="n">
        <x:f>'RGS_Ground_Run'!S825</x:f>
        <x:v>0</x:v>
      </x:c>
      <x:c r="U701" s="129" t="n">
        <x:f>'Edge_Run'!R825</x:f>
        <x:v>0</x:v>
      </x:c>
      <x:c r="V701" s="120" t="n">
        <x:f>'RGS_Ground_Run'!W825</x:f>
        <x:v>1</x:v>
      </x:c>
      <x:c r="W701" s="120" t="n">
        <x:f>'Edge_Run'!U825</x:f>
        <x:v>1</x:v>
      </x:c>
      <x:c r="X701" s="120" t="n">
        <x:f>'RGS_Ground_Run'!X825</x:f>
        <x:v>1</x:v>
      </x:c>
      <x:c r="Y701" s="120" t="n">
        <x:f>'Edge_Run'!V825</x:f>
        <x:v>1</x:v>
      </x:c>
      <x:c r="Z701" s="120" t="n">
        <x:f>Y701-X701</x:f>
        <x:v>0</x:v>
      </x:c>
      <x:c r="AA701" s="120" t="n">
        <x:f>1-V701</x:f>
        <x:v>0</x:v>
      </x:c>
      <x:c r="AB701" s="120" t="n">
        <x:f>1-W701</x:f>
        <x:v>0</x:v>
      </x:c>
      <x:c r="AC701" s="120" t="n">
        <x:f>'RGS_Ground_Run'!O825</x:f>
        <x:v>3.535084119734021</x:v>
      </x:c>
      <x:c r="AD701" s="120" t="n">
        <x:f>'Edge_Run'!D825</x:f>
        <x:v>10.605252359202062</x:v>
      </x:c>
      <x:c r="AE701" s="120" t="n">
        <x:f>'RGS_Ground_Run'!D825</x:f>
        <x:v>300</x:v>
      </x:c>
      <x:c r="AF701" s="120" t="n">
        <x:f>'Edge_Run'!H825</x:f>
        <x:v>75</x:v>
      </x:c>
    </x:row>
    <x:row r="702">
      <x:c r="A702" s="120" t="n">
        <x:v>8</x:v>
      </x:c>
      <x:c r="B702" s="120" t="n">
        <x:v>1</x:v>
      </x:c>
      <x:c r="C702" s="120" t="n">
        <x:v>701</x:v>
      </x:c>
      <x:c r="D702" s="120" t="n">
        <x:v>1558</x:v>
      </x:c>
      <x:c r="E702" s="120" t="n">
        <x:v>1557</x:v>
      </x:c>
      <x:c r="F702" s="120" t="n">
        <x:v>0</x:v>
      </x:c>
      <x:c r="G702" s="120" t="str">
        <x:v>Normal</x:v>
      </x:c>
      <x:c r="H702" s="120" t="str">
        <x:v>Routine</x:v>
      </x:c>
      <x:c r="I702" s="120" t="n">
        <x:v>1</x:v>
      </x:c>
      <x:c r="J702" s="120" t="str">
        <x:v>CADC0888</x:v>
      </x:c>
      <x:c r="K702" s="120" t="n">
        <x:v>5</x:v>
      </x:c>
      <x:c r="L702" s="120" t="n">
        <x:v>155</x:v>
      </x:c>
      <x:c r="M702" s="120" t="n">
        <x:v>32</x:v>
      </x:c>
      <x:c r="N702" s="127" t="n">
        <x:v>0.45714285714285713</x:v>
      </x:c>
      <x:c r="O702" s="129" t="n">
        <x:f>'RGS_Ground_Run'!Q846</x:f>
        <x:v>26.89183249994838</x:v>
      </x:c>
      <x:c r="P702" s="129" t="n">
        <x:f>'Edge_Run'!O846</x:f>
        <x:v>14.635497499845101</x:v>
      </x:c>
      <x:c r="Q702" s="129" t="n">
        <x:f>O702-P702</x:f>
        <x:v>12.256335000103277</x:v>
      </x:c>
      <x:c r="R702" s="129" t="n">
        <x:f>'RGS_Ground_Run'!U846</x:f>
        <x:v>0</x:v>
      </x:c>
      <x:c r="S702" s="129" t="n">
        <x:f>'Edge_Run'!S846</x:f>
        <x:v>0</x:v>
      </x:c>
      <x:c r="T702" s="129" t="n">
        <x:f>'RGS_Ground_Run'!S846</x:f>
        <x:v>0</x:v>
      </x:c>
      <x:c r="U702" s="129" t="n">
        <x:f>'Edge_Run'!R846</x:f>
        <x:v>0</x:v>
      </x:c>
      <x:c r="V702" s="120" t="n">
        <x:f>'RGS_Ground_Run'!W846</x:f>
        <x:v>1</x:v>
      </x:c>
      <x:c r="W702" s="120" t="n">
        <x:f>'Edge_Run'!U846</x:f>
        <x:v>1</x:v>
      </x:c>
      <x:c r="X702" s="120" t="n">
        <x:f>'RGS_Ground_Run'!X846</x:f>
        <x:v>1</x:v>
      </x:c>
      <x:c r="Y702" s="120" t="n">
        <x:f>'Edge_Run'!V846</x:f>
        <x:v>1</x:v>
      </x:c>
      <x:c r="Z702" s="120" t="n">
        <x:f>Y702-X702</x:f>
        <x:v>0</x:v>
      </x:c>
      <x:c r="AA702" s="120" t="n">
        <x:f>1-V702</x:f>
        <x:v>0</x:v>
      </x:c>
      <x:c r="AB702" s="120" t="n">
        <x:f>1-W702</x:f>
        <x:v>0</x:v>
      </x:c>
      <x:c r="AC702" s="120" t="n">
        <x:f>'RGS_Ground_Run'!O846</x:f>
        <x:v>2.871832499948369</x:v>
      </x:c>
      <x:c r="AD702" s="120" t="n">
        <x:f>'Edge_Run'!D846</x:f>
        <x:v>8.615497499845107</x:v>
      </x:c>
      <x:c r="AE702" s="120" t="n">
        <x:f>'RGS_Ground_Run'!D846</x:f>
        <x:v>300</x:v>
      </x:c>
      <x:c r="AF702" s="120" t="n">
        <x:f>'Edge_Run'!H846</x:f>
        <x:v>75</x:v>
      </x:c>
    </x:row>
    <x:row r="703">
      <x:c r="A703" s="120" t="n">
        <x:v>8</x:v>
      </x:c>
      <x:c r="B703" s="120" t="n">
        <x:v>2</x:v>
      </x:c>
      <x:c r="C703" s="120" t="n">
        <x:v>702</x:v>
      </x:c>
      <x:c r="D703" s="120" t="n">
        <x:v>1305</x:v>
      </x:c>
      <x:c r="E703" s="120" t="n">
        <x:v>1304</x:v>
      </x:c>
      <x:c r="F703" s="120" t="n">
        <x:v>0</x:v>
      </x:c>
      <x:c r="G703" s="120" t="str">
        <x:v>Normal</x:v>
      </x:c>
      <x:c r="H703" s="120" t="str">
        <x:v>Routine</x:v>
      </x:c>
      <x:c r="I703" s="120" t="n">
        <x:v>0</x:v>
      </x:c>
      <x:c r="J703" s="120" t="str">
        <x:v>CADC0873</x:v>
      </x:c>
      <x:c r="K703" s="120" t="n">
        <x:v>5</x:v>
      </x:c>
      <x:c r="L703" s="120" t="n">
        <x:v>233</x:v>
      </x:c>
      <x:c r="M703" s="120" t="n">
        <x:v>47</x:v>
      </x:c>
      <x:c r="N703" s="127" t="n">
        <x:v>0.6714285714285714</x:v>
      </x:c>
      <x:c r="O703" s="129" t="n">
        <x:f>'RGS_Ground_Run'!Q847</x:f>
        <x:v>26.293149014778976</x:v>
      </x:c>
      <x:c r="P703" s="129" t="n">
        <x:f>'Edge_Run'!O847</x:f>
        <x:v>12.839447044336822</x:v>
      </x:c>
      <x:c r="Q703" s="129" t="n">
        <x:f>O703-P703</x:f>
        <x:v>13.453701970442154</x:v>
      </x:c>
      <x:c r="R703" s="129" t="n">
        <x:f>'RGS_Ground_Run'!U847</x:f>
        <x:v>0</x:v>
      </x:c>
      <x:c r="S703" s="129" t="n">
        <x:f>'Edge_Run'!S847</x:f>
        <x:v>0</x:v>
      </x:c>
      <x:c r="T703" s="129" t="n">
        <x:f>'RGS_Ground_Run'!S847</x:f>
        <x:v>0</x:v>
      </x:c>
      <x:c r="U703" s="129" t="n">
        <x:f>'Edge_Run'!R847</x:f>
        <x:v>0</x:v>
      </x:c>
      <x:c r="V703" s="120" t="n">
        <x:f>'RGS_Ground_Run'!W847</x:f>
        <x:v>1</x:v>
      </x:c>
      <x:c r="W703" s="120" t="n">
        <x:f>'Edge_Run'!U847</x:f>
        <x:v>1</x:v>
      </x:c>
      <x:c r="X703" s="120" t="n">
        <x:f>'RGS_Ground_Run'!X847</x:f>
        <x:v>1</x:v>
      </x:c>
      <x:c r="Y703" s="120" t="n">
        <x:f>'Edge_Run'!V847</x:f>
        <x:v>1</x:v>
      </x:c>
      <x:c r="Z703" s="120" t="n">
        <x:f>Y703-X703</x:f>
        <x:v>0</x:v>
      </x:c>
      <x:c r="AA703" s="120" t="n">
        <x:f>1-V703</x:f>
        <x:v>0</x:v>
      </x:c>
      <x:c r="AB703" s="120" t="n">
        <x:f>1-W703</x:f>
        <x:v>0</x:v>
      </x:c>
      <x:c r="AC703" s="120" t="n">
        <x:f>'RGS_Ground_Run'!O847</x:f>
        <x:v>2.2731490147789386</x:v>
      </x:c>
      <x:c r="AD703" s="120" t="n">
        <x:f>'Edge_Run'!D847</x:f>
        <x:v>6.819447044336815</x:v>
      </x:c>
      <x:c r="AE703" s="120" t="n">
        <x:f>'RGS_Ground_Run'!D847</x:f>
        <x:v>300</x:v>
      </x:c>
      <x:c r="AF703" s="120" t="n">
        <x:f>'Edge_Run'!H847</x:f>
        <x:v>75</x:v>
      </x:c>
    </x:row>
    <x:row r="704">
      <x:c r="A704" s="120" t="n">
        <x:v>8</x:v>
      </x:c>
      <x:c r="B704" s="120" t="n">
        <x:v>3</x:v>
      </x:c>
      <x:c r="C704" s="120" t="n">
        <x:v>703</x:v>
      </x:c>
      <x:c r="D704" s="120" t="n">
        <x:v>1640</x:v>
      </x:c>
      <x:c r="E704" s="120" t="n">
        <x:v>1639</x:v>
      </x:c>
      <x:c r="F704" s="120" t="n">
        <x:v>1</x:v>
      </x:c>
      <x:c r="G704" s="120" t="str">
        <x:v>Anomalous</x:v>
      </x:c>
      <x:c r="H704" s="120" t="str">
        <x:v>Priority</x:v>
      </x:c>
      <x:c r="I704" s="120" t="n">
        <x:v>0</x:v>
      </x:c>
      <x:c r="J704" s="120" t="str">
        <x:v>CADC0888</x:v>
      </x:c>
      <x:c r="K704" s="120" t="n">
        <x:v>5</x:v>
      </x:c>
      <x:c r="L704" s="120" t="n">
        <x:v>290</x:v>
      </x:c>
      <x:c r="M704" s="120" t="n">
        <x:v>59</x:v>
      </x:c>
      <x:c r="N704" s="127" t="n">
        <x:v>0.8428571428571429</x:v>
      </x:c>
      <x:c r="O704" s="129" t="n">
        <x:f>'RGS_Ground_Run'!Q848</x:f>
        <x:v>44.0567761216538</x:v>
      </x:c>
      <x:c r="P704" s="129" t="n">
        <x:f>'Edge_Run'!O848</x:f>
        <x:v>36.43654903426096</x:v>
      </x:c>
      <x:c r="Q704" s="129" t="n">
        <x:f>O704-P704</x:f>
        <x:v>7.620227087392834</x:v>
      </x:c>
      <x:c r="R704" s="129" t="n">
        <x:f>'RGS_Ground_Run'!U848</x:f>
        <x:v>9.897926443566774</x:v>
      </x:c>
      <x:c r="S704" s="129" t="n">
        <x:f>'Edge_Run'!S848</x:f>
        <x:v>0</x:v>
      </x:c>
      <x:c r="T704" s="129" t="n">
        <x:f>'RGS_Ground_Run'!S848</x:f>
        <x:v>0</x:v>
      </x:c>
      <x:c r="U704" s="129" t="n">
        <x:f>'Edge_Run'!R848</x:f>
        <x:v>0</x:v>
      </x:c>
      <x:c r="V704" s="120" t="n">
        <x:f>'RGS_Ground_Run'!W848</x:f>
        <x:v>1</x:v>
      </x:c>
      <x:c r="W704" s="120" t="n">
        <x:f>'Edge_Run'!U848</x:f>
        <x:v>1</x:v>
      </x:c>
      <x:c r="X704" s="120" t="n">
        <x:f>'RGS_Ground_Run'!X848</x:f>
        <x:v>1</x:v>
      </x:c>
      <x:c r="Y704" s="120" t="n">
        <x:f>'Edge_Run'!V848</x:f>
        <x:v>1</x:v>
      </x:c>
      <x:c r="Z704" s="120" t="n">
        <x:f>Y704-X704</x:f>
        <x:v>0</x:v>
      </x:c>
      <x:c r="AA704" s="120" t="n">
        <x:f>1-V704</x:f>
        <x:v>0</x:v>
      </x:c>
      <x:c r="AB704" s="120" t="n">
        <x:f>1-W704</x:f>
        <x:v>0</x:v>
      </x:c>
      <x:c r="AC704" s="120" t="n">
        <x:f>'RGS_Ground_Run'!O848</x:f>
        <x:v>10.138849678086995</x:v>
      </x:c>
      <x:c r="AD704" s="120" t="n">
        <x:f>'Edge_Run'!D848</x:f>
        <x:v>30.416549034260985</x:v>
      </x:c>
      <x:c r="AE704" s="120" t="n">
        <x:f>'RGS_Ground_Run'!D848</x:f>
        <x:v>300</x:v>
      </x:c>
      <x:c r="AF704" s="120" t="n">
        <x:f>'Edge_Run'!H848</x:f>
        <x:v>75</x:v>
      </x:c>
    </x:row>
    <x:row r="705">
      <x:c r="A705" s="120" t="n">
        <x:v>8</x:v>
      </x:c>
      <x:c r="B705" s="120" t="n">
        <x:v>4</x:v>
      </x:c>
      <x:c r="C705" s="120" t="n">
        <x:v>704</x:v>
      </x:c>
      <x:c r="D705" s="120" t="n">
        <x:v>522</x:v>
      </x:c>
      <x:c r="E705" s="120" t="n">
        <x:v>521</x:v>
      </x:c>
      <x:c r="F705" s="120" t="n">
        <x:v>0</x:v>
      </x:c>
      <x:c r="G705" s="120" t="str">
        <x:v>Normal</x:v>
      </x:c>
      <x:c r="H705" s="120" t="str">
        <x:v>Routine</x:v>
      </x:c>
      <x:c r="I705" s="120" t="n">
        <x:v>1</x:v>
      </x:c>
      <x:c r="J705" s="120" t="str">
        <x:v>CADC0873</x:v>
      </x:c>
      <x:c r="K705" s="120" t="n">
        <x:v>1</x:v>
      </x:c>
      <x:c r="L705" s="120" t="n">
        <x:v>175</x:v>
      </x:c>
      <x:c r="M705" s="120" t="n">
        <x:v>176</x:v>
      </x:c>
      <x:c r="N705" s="127" t="n">
        <x:v>2.5142857142857142</x:v>
      </x:c>
      <x:c r="O705" s="129" t="n">
        <x:f>'RGS_Ground_Run'!Q849</x:f>
        <x:v>26.522914233967924</x:v>
      </x:c>
      <x:c r="P705" s="129" t="n">
        <x:f>'Edge_Run'!O849</x:f>
        <x:v>13.52874270190381</x:v>
      </x:c>
      <x:c r="Q705" s="129" t="n">
        <x:f>O705-P705</x:f>
        <x:v>12.994171532064115</x:v>
      </x:c>
      <x:c r="R705" s="129" t="n">
        <x:f>'RGS_Ground_Run'!U849</x:f>
        <x:v>0</x:v>
      </x:c>
      <x:c r="S705" s="129" t="n">
        <x:f>'Edge_Run'!S849</x:f>
        <x:v>0</x:v>
      </x:c>
      <x:c r="T705" s="129" t="n">
        <x:f>'RGS_Ground_Run'!S849</x:f>
        <x:v>0</x:v>
      </x:c>
      <x:c r="U705" s="129" t="n">
        <x:f>'Edge_Run'!R849</x:f>
        <x:v>0</x:v>
      </x:c>
      <x:c r="V705" s="120" t="n">
        <x:f>'RGS_Ground_Run'!W849</x:f>
        <x:v>1</x:v>
      </x:c>
      <x:c r="W705" s="120" t="n">
        <x:f>'Edge_Run'!U849</x:f>
        <x:v>1</x:v>
      </x:c>
      <x:c r="X705" s="120" t="n">
        <x:f>'RGS_Ground_Run'!X849</x:f>
        <x:v>1</x:v>
      </x:c>
      <x:c r="Y705" s="120" t="n">
        <x:f>'Edge_Run'!V849</x:f>
        <x:v>1</x:v>
      </x:c>
      <x:c r="Z705" s="120" t="n">
        <x:f>Y705-X705</x:f>
        <x:v>0</x:v>
      </x:c>
      <x:c r="AA705" s="120" t="n">
        <x:f>1-V705</x:f>
        <x:v>0</x:v>
      </x:c>
      <x:c r="AB705" s="120" t="n">
        <x:f>1-W705</x:f>
        <x:v>0</x:v>
      </x:c>
      <x:c r="AC705" s="120" t="n">
        <x:f>'RGS_Ground_Run'!O849</x:f>
        <x:v>2.5029142339679455</x:v>
      </x:c>
      <x:c r="AD705" s="120" t="n">
        <x:f>'Edge_Run'!D849</x:f>
        <x:v>7.508742701903836</x:v>
      </x:c>
      <x:c r="AE705" s="120" t="n">
        <x:f>'RGS_Ground_Run'!D849</x:f>
        <x:v>300</x:v>
      </x:c>
      <x:c r="AF705" s="120" t="n">
        <x:f>'Edge_Run'!H849</x:f>
        <x:v>75</x:v>
      </x:c>
    </x:row>
    <x:row r="706">
      <x:c r="A706" s="120" t="n">
        <x:v>8</x:v>
      </x:c>
      <x:c r="B706" s="120" t="n">
        <x:v>5</x:v>
      </x:c>
      <x:c r="C706" s="120" t="n">
        <x:v>705</x:v>
      </x:c>
      <x:c r="D706" s="120" t="n">
        <x:v>1347</x:v>
      </x:c>
      <x:c r="E706" s="120" t="n">
        <x:v>1346</x:v>
      </x:c>
      <x:c r="F706" s="120" t="n">
        <x:v>0</x:v>
      </x:c>
      <x:c r="G706" s="120" t="str">
        <x:v>Normal</x:v>
      </x:c>
      <x:c r="H706" s="120" t="str">
        <x:v>Routine</x:v>
      </x:c>
      <x:c r="I706" s="120" t="n">
        <x:v>0</x:v>
      </x:c>
      <x:c r="J706" s="120" t="str">
        <x:v>CADC0873</x:v>
      </x:c>
      <x:c r="K706" s="120" t="n">
        <x:v>5</x:v>
      </x:c>
      <x:c r="L706" s="120" t="n">
        <x:v>105</x:v>
      </x:c>
      <x:c r="M706" s="120" t="n">
        <x:v>22</x:v>
      </x:c>
      <x:c r="N706" s="127" t="n">
        <x:v>0.3142857142857143</x:v>
      </x:c>
      <x:c r="O706" s="129" t="n">
        <x:f>'RGS_Ground_Run'!Q850</x:f>
        <x:v>26.150903003284043</x:v>
      </x:c>
      <x:c r="P706" s="129" t="n">
        <x:f>'Edge_Run'!O850</x:f>
        <x:v>12.412709009852108</x:v>
      </x:c>
      <x:c r="Q706" s="129" t="n">
        <x:f>O706-P706</x:f>
        <x:v>13.738193993431935</x:v>
      </x:c>
      <x:c r="R706" s="129" t="n">
        <x:f>'RGS_Ground_Run'!U850</x:f>
        <x:v>0</x:v>
      </x:c>
      <x:c r="S706" s="129" t="n">
        <x:f>'Edge_Run'!S850</x:f>
        <x:v>0</x:v>
      </x:c>
      <x:c r="T706" s="129" t="n">
        <x:f>'RGS_Ground_Run'!S850</x:f>
        <x:v>0</x:v>
      </x:c>
      <x:c r="U706" s="129" t="n">
        <x:f>'Edge_Run'!R850</x:f>
        <x:v>0</x:v>
      </x:c>
      <x:c r="V706" s="120" t="n">
        <x:f>'RGS_Ground_Run'!W850</x:f>
        <x:v>1</x:v>
      </x:c>
      <x:c r="W706" s="120" t="n">
        <x:f>'Edge_Run'!U850</x:f>
        <x:v>1</x:v>
      </x:c>
      <x:c r="X706" s="120" t="n">
        <x:f>'RGS_Ground_Run'!X850</x:f>
        <x:v>1</x:v>
      </x:c>
      <x:c r="Y706" s="120" t="n">
        <x:f>'Edge_Run'!V850</x:f>
        <x:v>1</x:v>
      </x:c>
      <x:c r="Z706" s="120" t="n">
        <x:f>Y706-X706</x:f>
        <x:v>0</x:v>
      </x:c>
      <x:c r="AA706" s="120" t="n">
        <x:f>1-V706</x:f>
        <x:v>0</x:v>
      </x:c>
      <x:c r="AB706" s="120" t="n">
        <x:f>1-W706</x:f>
        <x:v>0</x:v>
      </x:c>
      <x:c r="AC706" s="120" t="n">
        <x:f>'RGS_Ground_Run'!O850</x:f>
        <x:v>2.130903003284036</x:v>
      </x:c>
      <x:c r="AD706" s="120" t="n">
        <x:f>'Edge_Run'!D850</x:f>
        <x:v>6.392709009852108</x:v>
      </x:c>
      <x:c r="AE706" s="120" t="n">
        <x:f>'RGS_Ground_Run'!D850</x:f>
        <x:v>300</x:v>
      </x:c>
      <x:c r="AF706" s="120" t="n">
        <x:f>'Edge_Run'!H850</x:f>
        <x:v>75</x:v>
      </x:c>
    </x:row>
    <x:row r="707">
      <x:c r="A707" s="120" t="n">
        <x:v>8</x:v>
      </x:c>
      <x:c r="B707" s="120" t="n">
        <x:v>6</x:v>
      </x:c>
      <x:c r="C707" s="120" t="n">
        <x:v>706</x:v>
      </x:c>
      <x:c r="D707" s="120" t="n">
        <x:v>962</x:v>
      </x:c>
      <x:c r="E707" s="120" t="n">
        <x:v>961</x:v>
      </x:c>
      <x:c r="F707" s="120" t="n">
        <x:v>0</x:v>
      </x:c>
      <x:c r="G707" s="120" t="str">
        <x:v>Normal</x:v>
      </x:c>
      <x:c r="H707" s="120" t="str">
        <x:v>Routine</x:v>
      </x:c>
      <x:c r="I707" s="120" t="n">
        <x:v>0</x:v>
      </x:c>
      <x:c r="J707" s="120" t="str">
        <x:v>CADC0892</x:v>
      </x:c>
      <x:c r="K707" s="120" t="n">
        <x:v>1</x:v>
      </x:c>
      <x:c r="L707" s="120" t="n">
        <x:v>278</x:v>
      </x:c>
      <x:c r="M707" s="120" t="n">
        <x:v>279</x:v>
      </x:c>
      <x:c r="N707" s="127" t="n">
        <x:v>3.9857142857142858</x:v>
      </x:c>
      <x:c r="O707" s="129" t="n">
        <x:f>'RGS_Ground_Run'!Q851</x:f>
        <x:v>29.837426630541586</x:v>
      </x:c>
      <x:c r="P707" s="129" t="n">
        <x:f>'Edge_Run'!O851</x:f>
        <x:v>9.385281855950666</x:v>
      </x:c>
      <x:c r="Q707" s="129" t="n">
        <x:f>O707-P707</x:f>
        <x:v>20.45214477459092</x:v>
      </x:c>
      <x:c r="R707" s="129" t="n">
        <x:f>'RGS_Ground_Run'!U851</x:f>
        <x:v>4.695666011891376</x:v>
      </x:c>
      <x:c r="S707" s="129" t="n">
        <x:f>'Edge_Run'!S851</x:f>
        <x:v>0</x:v>
      </x:c>
      <x:c r="T707" s="129" t="n">
        <x:f>'RGS_Ground_Run'!S851</x:f>
        <x:v>0</x:v>
      </x:c>
      <x:c r="U707" s="129" t="n">
        <x:f>'Edge_Run'!R851</x:f>
        <x:v>0</x:v>
      </x:c>
      <x:c r="V707" s="120" t="n">
        <x:f>'RGS_Ground_Run'!W851</x:f>
        <x:v>1</x:v>
      </x:c>
      <x:c r="W707" s="120" t="n">
        <x:f>'Edge_Run'!U851</x:f>
        <x:v>1</x:v>
      </x:c>
      <x:c r="X707" s="120" t="n">
        <x:f>'RGS_Ground_Run'!X851</x:f>
        <x:v>1</x:v>
      </x:c>
      <x:c r="Y707" s="120" t="n">
        <x:f>'Edge_Run'!V851</x:f>
        <x:v>1</x:v>
      </x:c>
      <x:c r="Z707" s="120" t="n">
        <x:f>Y707-X707</x:f>
        <x:v>0</x:v>
      </x:c>
      <x:c r="AA707" s="120" t="n">
        <x:f>1-V707</x:f>
        <x:v>0</x:v>
      </x:c>
      <x:c r="AB707" s="120" t="n">
        <x:f>1-W707</x:f>
        <x:v>0</x:v>
      </x:c>
      <x:c r="AC707" s="120" t="n">
        <x:f>'RGS_Ground_Run'!O851</x:f>
        <x:v>1.1217606186502354</x:v>
      </x:c>
      <x:c r="AD707" s="120" t="n">
        <x:f>'Edge_Run'!D851</x:f>
        <x:v>3.3652818559507063</x:v>
      </x:c>
      <x:c r="AE707" s="120" t="n">
        <x:f>'RGS_Ground_Run'!D851</x:f>
        <x:v>300</x:v>
      </x:c>
      <x:c r="AF707" s="120" t="n">
        <x:f>'Edge_Run'!H851</x:f>
        <x:v>75</x:v>
      </x:c>
    </x:row>
    <x:row r="708">
      <x:c r="A708" s="120" t="n">
        <x:v>8</x:v>
      </x:c>
      <x:c r="B708" s="120" t="n">
        <x:v>7</x:v>
      </x:c>
      <x:c r="C708" s="120" t="n">
        <x:v>707</x:v>
      </x:c>
      <x:c r="D708" s="120" t="n">
        <x:v>299</x:v>
      </x:c>
      <x:c r="E708" s="120" t="n">
        <x:v>298</x:v>
      </x:c>
      <x:c r="F708" s="120" t="n">
        <x:v>1</x:v>
      </x:c>
      <x:c r="G708" s="120" t="str">
        <x:v>Anomalous</x:v>
      </x:c>
      <x:c r="H708" s="120" t="str">
        <x:v>Priority</x:v>
      </x:c>
      <x:c r="I708" s="120" t="n">
        <x:v>1</x:v>
      </x:c>
      <x:c r="J708" s="120" t="str">
        <x:v>CADC0874</x:v>
      </x:c>
      <x:c r="K708" s="120" t="n">
        <x:v>1</x:v>
      </x:c>
      <x:c r="L708" s="120" t="n">
        <x:v>456</x:v>
      </x:c>
      <x:c r="M708" s="120" t="n">
        <x:v>457</x:v>
      </x:c>
      <x:c r="N708" s="127" t="n">
        <x:v>6.5285714285714285</x:v>
      </x:c>
      <x:c r="O708" s="129" t="n">
        <x:f>'RGS_Ground_Run'!Q852</x:f>
        <x:v>155.0023322874663</x:v>
      </x:c>
      <x:c r="P708" s="129" t="n">
        <x:f>'Edge_Run'!O852</x:f>
        <x:v>7.725302300114663</x:v>
      </x:c>
      <x:c r="Q708" s="129" t="n">
        <x:f>O708-P708</x:f>
        <x:v>147.27702998735163</x:v>
      </x:c>
      <x:c r="R708" s="129" t="n">
        <x:f>'RGS_Ground_Run'!U852</x:f>
        <x:v>130.41389818742812</x:v>
      </x:c>
      <x:c r="S708" s="129" t="n">
        <x:f>'Edge_Run'!S852</x:f>
        <x:v>0</x:v>
      </x:c>
      <x:c r="T708" s="129" t="n">
        <x:f>'RGS_Ground_Run'!S852</x:f>
        <x:v>130.41389818742812</x:v>
      </x:c>
      <x:c r="U708" s="129" t="n">
        <x:f>'Edge_Run'!R852</x:f>
        <x:v>0</x:v>
      </x:c>
      <x:c r="V708" s="120" t="n">
        <x:f>'RGS_Ground_Run'!W852</x:f>
        <x:v>1</x:v>
      </x:c>
      <x:c r="W708" s="120" t="n">
        <x:f>'Edge_Run'!U852</x:f>
        <x:v>1</x:v>
      </x:c>
      <x:c r="X708" s="120" t="n">
        <x:f>'RGS_Ground_Run'!X852</x:f>
        <x:v>0</x:v>
      </x:c>
      <x:c r="Y708" s="120" t="n">
        <x:f>'Edge_Run'!V852</x:f>
        <x:v>1</x:v>
      </x:c>
      <x:c r="Z708" s="120" t="n">
        <x:f>Y708-X708</x:f>
        <x:v>1</x:v>
      </x:c>
      <x:c r="AA708" s="120" t="n">
        <x:f>1-V708</x:f>
        <x:v>0</x:v>
      </x:c>
      <x:c r="AB708" s="120" t="n">
        <x:f>1-W708</x:f>
        <x:v>0</x:v>
      </x:c>
      <x:c r="AC708" s="120" t="n">
        <x:f>'RGS_Ground_Run'!O852</x:f>
        <x:v>0.5684341000382431</x:v>
      </x:c>
      <x:c r="AD708" s="120" t="n">
        <x:f>'Edge_Run'!D852</x:f>
        <x:v>1.7053023001147294</x:v>
      </x:c>
      <x:c r="AE708" s="120" t="n">
        <x:f>'RGS_Ground_Run'!D852</x:f>
        <x:v>300</x:v>
      </x:c>
      <x:c r="AF708" s="120" t="n">
        <x:f>'Edge_Run'!H852</x:f>
        <x:v>75</x:v>
      </x:c>
    </x:row>
    <x:row r="709">
      <x:c r="A709" s="120" t="n">
        <x:v>8</x:v>
      </x:c>
      <x:c r="B709" s="120" t="n">
        <x:v>8</x:v>
      </x:c>
      <x:c r="C709" s="120" t="n">
        <x:v>708</x:v>
      </x:c>
      <x:c r="D709" s="120" t="n">
        <x:v>42</x:v>
      </x:c>
      <x:c r="E709" s="120" t="n">
        <x:v>41</x:v>
      </x:c>
      <x:c r="F709" s="120" t="n">
        <x:v>0</x:v>
      </x:c>
      <x:c r="G709" s="120" t="str">
        <x:v>Normal</x:v>
      </x:c>
      <x:c r="H709" s="120" t="str">
        <x:v>Routine</x:v>
      </x:c>
      <x:c r="I709" s="120" t="n">
        <x:v>1</x:v>
      </x:c>
      <x:c r="J709" s="120" t="str">
        <x:v>CADC0872</x:v>
      </x:c>
      <x:c r="K709" s="120" t="n">
        <x:v>1</x:v>
      </x:c>
      <x:c r="L709" s="120" t="n">
        <x:v>199</x:v>
      </x:c>
      <x:c r="M709" s="120" t="n">
        <x:v>200</x:v>
      </x:c>
      <x:c r="N709" s="127" t="n">
        <x:v>2.857142857142857</x:v>
      </x:c>
      <x:c r="O709" s="129" t="n">
        <x:f>'RGS_Ground_Run'!Q853</x:f>
        <x:v>139.73846546060997</x:v>
      </x:c>
      <x:c r="P709" s="129" t="n">
        <x:f>'Edge_Run'!O853</x:f>
        <x:v>95.16398061684322</x:v>
      </x:c>
      <x:c r="Q709" s="129" t="n">
        <x:f>O709-P709</x:f>
        <x:v>44.574484843766754</x:v>
      </x:c>
      <x:c r="R709" s="129" t="n">
        <x:f>'RGS_Ground_Run'!U853</x:f>
        <x:v>113.16398061684322</x:v>
      </x:c>
      <x:c r="S709" s="129" t="n">
        <x:f>'Edge_Run'!S853</x:f>
        <x:v>81.48052608554292</x:v>
      </x:c>
      <x:c r="T709" s="129" t="n">
        <x:f>'RGS_Ground_Run'!S853</x:f>
        <x:v>0</x:v>
      </x:c>
      <x:c r="U709" s="129" t="n">
        <x:f>'Edge_Run'!R853</x:f>
        <x:v>81.48052608554292</x:v>
      </x:c>
      <x:c r="V709" s="120" t="n">
        <x:f>'RGS_Ground_Run'!W853</x:f>
        <x:v>1</x:v>
      </x:c>
      <x:c r="W709" s="120" t="n">
        <x:f>'Edge_Run'!U853</x:f>
        <x:v>1</x:v>
      </x:c>
      <x:c r="X709" s="120" t="n">
        <x:f>'RGS_Ground_Run'!X853</x:f>
        <x:v>0</x:v>
      </x:c>
      <x:c r="Y709" s="120" t="n">
        <x:f>'Edge_Run'!V853</x:f>
        <x:v>1</x:v>
      </x:c>
      <x:c r="Z709" s="120" t="n">
        <x:f>Y709-X709</x:f>
        <x:v>1</x:v>
      </x:c>
      <x:c r="AA709" s="120" t="n">
        <x:f>1-V709</x:f>
        <x:v>0</x:v>
      </x:c>
      <x:c r="AB709" s="120" t="n">
        <x:f>1-W709</x:f>
        <x:v>0</x:v>
      </x:c>
      <x:c r="AC709" s="120" t="n">
        <x:f>'RGS_Ground_Run'!O853</x:f>
        <x:v>2.5544848437667644</x:v>
      </x:c>
      <x:c r="AD709" s="120" t="n">
        <x:f>'Edge_Run'!D853</x:f>
        <x:v>7.663454531300293</x:v>
      </x:c>
      <x:c r="AE709" s="120" t="n">
        <x:f>'RGS_Ground_Run'!D853</x:f>
        <x:v>300</x:v>
      </x:c>
      <x:c r="AF709" s="120" t="n">
        <x:f>'Edge_Run'!H853</x:f>
        <x:v>75</x:v>
      </x:c>
    </x:row>
    <x:row r="710">
      <x:c r="A710" s="120" t="n">
        <x:v>8</x:v>
      </x:c>
      <x:c r="B710" s="120" t="n">
        <x:v>9</x:v>
      </x:c>
      <x:c r="C710" s="120" t="n">
        <x:v>709</x:v>
      </x:c>
      <x:c r="D710" s="120" t="n">
        <x:v>1197</x:v>
      </x:c>
      <x:c r="E710" s="120" t="n">
        <x:v>1196</x:v>
      </x:c>
      <x:c r="F710" s="120" t="n">
        <x:v>0</x:v>
      </x:c>
      <x:c r="G710" s="120" t="str">
        <x:v>Normal</x:v>
      </x:c>
      <x:c r="H710" s="120" t="str">
        <x:v>Routine</x:v>
      </x:c>
      <x:c r="I710" s="120" t="n">
        <x:v>1</x:v>
      </x:c>
      <x:c r="J710" s="120" t="str">
        <x:v>CADC0873</x:v>
      </x:c>
      <x:c r="K710" s="120" t="n">
        <x:v>5</x:v>
      </x:c>
      <x:c r="L710" s="120" t="n">
        <x:v>281</x:v>
      </x:c>
      <x:c r="M710" s="120" t="n">
        <x:v>57</x:v>
      </x:c>
      <x:c r="N710" s="127" t="n">
        <x:v>0.8142857142857143</x:v>
      </x:c>
      <x:c r="O710" s="129" t="n">
        <x:f>'RGS_Ground_Run'!Q854</x:f>
        <x:v>89.33100721417406</x:v>
      </x:c>
      <x:c r="P710" s="129" t="n">
        <x:f>'Edge_Run'!O854</x:f>
        <x:v>25.947277237372532</x:v>
      </x:c>
      <x:c r="Q710" s="129" t="n">
        <x:f>O710-P710</x:f>
        <x:v>63.38372997680153</x:v>
      </x:c>
      <x:c r="R710" s="129" t="n">
        <x:f>'RGS_Ground_Run'!U854</x:f>
        <x:v>61.94727723737253</x:v>
      </x:c>
      <x:c r="S710" s="129" t="n">
        <x:f>'Edge_Run'!S854</x:f>
        <x:v>9.836087306968011</x:v>
      </x:c>
      <x:c r="T710" s="129" t="n">
        <x:f>'RGS_Ground_Run'!S854</x:f>
        <x:v>0</x:v>
      </x:c>
      <x:c r="U710" s="129" t="n">
        <x:f>'Edge_Run'!R854</x:f>
        <x:v>0</x:v>
      </x:c>
      <x:c r="V710" s="120" t="n">
        <x:f>'RGS_Ground_Run'!W854</x:f>
        <x:v>1</x:v>
      </x:c>
      <x:c r="W710" s="120" t="n">
        <x:f>'Edge_Run'!U854</x:f>
        <x:v>1</x:v>
      </x:c>
      <x:c r="X710" s="120" t="n">
        <x:f>'RGS_Ground_Run'!X854</x:f>
        <x:v>1</x:v>
      </x:c>
      <x:c r="Y710" s="120" t="n">
        <x:f>'Edge_Run'!V854</x:f>
        <x:v>1</x:v>
      </x:c>
      <x:c r="Z710" s="120" t="n">
        <x:f>Y710-X710</x:f>
        <x:v>0</x:v>
      </x:c>
      <x:c r="AA710" s="120" t="n">
        <x:f>1-V710</x:f>
        <x:v>0</x:v>
      </x:c>
      <x:c r="AB710" s="120" t="n">
        <x:f>1-W710</x:f>
        <x:v>0</x:v>
      </x:c>
      <x:c r="AC710" s="120" t="n">
        <x:f>'RGS_Ground_Run'!O854</x:f>
        <x:v>3.3637299768015287</x:v>
      </x:c>
      <x:c r="AD710" s="120" t="n">
        <x:f>'Edge_Run'!D854</x:f>
        <x:v>10.091189930404585</x:v>
      </x:c>
      <x:c r="AE710" s="120" t="n">
        <x:f>'RGS_Ground_Run'!D854</x:f>
        <x:v>300</x:v>
      </x:c>
      <x:c r="AF710" s="120" t="n">
        <x:f>'Edge_Run'!H854</x:f>
        <x:v>75</x:v>
      </x:c>
    </x:row>
    <x:row r="711">
      <x:c r="A711" s="120" t="n">
        <x:v>8</x:v>
      </x:c>
      <x:c r="B711" s="120" t="n">
        <x:v>10</x:v>
      </x:c>
      <x:c r="C711" s="120" t="n">
        <x:v>710</x:v>
      </x:c>
      <x:c r="D711" s="120" t="n">
        <x:v>1128</x:v>
      </x:c>
      <x:c r="E711" s="120" t="n">
        <x:v>1127</x:v>
      </x:c>
      <x:c r="F711" s="120" t="n">
        <x:v>0</x:v>
      </x:c>
      <x:c r="G711" s="120" t="str">
        <x:v>Normal</x:v>
      </x:c>
      <x:c r="H711" s="120" t="str">
        <x:v>Routine</x:v>
      </x:c>
      <x:c r="I711" s="120" t="n">
        <x:v>1</x:v>
      </x:c>
      <x:c r="J711" s="120" t="str">
        <x:v>CADC0894</x:v>
      </x:c>
      <x:c r="K711" s="120" t="n">
        <x:v>5</x:v>
      </x:c>
      <x:c r="L711" s="120" t="n">
        <x:v>200</x:v>
      </x:c>
      <x:c r="M711" s="120" t="n">
        <x:v>41</x:v>
      </x:c>
      <x:c r="N711" s="127" t="n">
        <x:v>0.5857142857142857</x:v>
      </x:c>
      <x:c r="O711" s="129" t="n">
        <x:f>'RGS_Ground_Run'!Q855</x:f>
        <x:v>42.929844405899985</x:v>
      </x:c>
      <x:c r="P711" s="129" t="n">
        <x:f>'Edge_Run'!O855</x:f>
        <x:v>6.068482668795468</x:v>
      </x:c>
      <x:c r="Q711" s="129" t="n">
        <x:f>O711-P711</x:f>
        <x:v>36.86136173710452</x:v>
      </x:c>
      <x:c r="R711" s="129" t="n">
        <x:f>'RGS_Ground_Run'!U855</x:f>
        <x:v>18.893683516301508</x:v>
      </x:c>
      <x:c r="S711" s="129" t="n">
        <x:f>'Edge_Run'!S855</x:f>
        <x:v>0</x:v>
      </x:c>
      <x:c r="T711" s="129" t="n">
        <x:f>'RGS_Ground_Run'!S855</x:f>
        <x:v>0</x:v>
      </x:c>
      <x:c r="U711" s="129" t="n">
        <x:f>'Edge_Run'!R855</x:f>
        <x:v>0</x:v>
      </x:c>
      <x:c r="V711" s="120" t="n">
        <x:f>'RGS_Ground_Run'!W855</x:f>
        <x:v>1</x:v>
      </x:c>
      <x:c r="W711" s="120" t="n">
        <x:f>'Edge_Run'!U855</x:f>
        <x:v>1</x:v>
      </x:c>
      <x:c r="X711" s="120" t="n">
        <x:f>'RGS_Ground_Run'!X855</x:f>
        <x:v>1</x:v>
      </x:c>
      <x:c r="Y711" s="120" t="n">
        <x:f>'Edge_Run'!V855</x:f>
        <x:v>1</x:v>
      </x:c>
      <x:c r="Z711" s="120" t="n">
        <x:f>Y711-X711</x:f>
        <x:v>0</x:v>
      </x:c>
      <x:c r="AA711" s="120" t="n">
        <x:f>1-V711</x:f>
        <x:v>0</x:v>
      </x:c>
      <x:c r="AB711" s="120" t="n">
        <x:f>1-W711</x:f>
        <x:v>0</x:v>
      </x:c>
      <x:c r="AC711" s="120" t="n">
        <x:f>'RGS_Ground_Run'!O855</x:f>
        <x:v>0.01616088959851301</x:v>
      </x:c>
      <x:c r="AD711" s="120" t="n">
        <x:f>'Edge_Run'!D855</x:f>
        <x:v>0.04848266879553903</x:v>
      </x:c>
      <x:c r="AE711" s="120" t="n">
        <x:f>'RGS_Ground_Run'!D855</x:f>
        <x:v>300</x:v>
      </x:c>
      <x:c r="AF711" s="120" t="n">
        <x:f>'Edge_Run'!H855</x:f>
        <x:v>75</x:v>
      </x:c>
    </x:row>
    <x:row r="712">
      <x:c r="A712" s="120" t="n">
        <x:v>8</x:v>
      </x:c>
      <x:c r="B712" s="120" t="n">
        <x:v>11</x:v>
      </x:c>
      <x:c r="C712" s="120" t="n">
        <x:v>711</x:v>
      </x:c>
      <x:c r="D712" s="120" t="n">
        <x:v>1324</x:v>
      </x:c>
      <x:c r="E712" s="120" t="n">
        <x:v>1323</x:v>
      </x:c>
      <x:c r="F712" s="120" t="n">
        <x:v>0</x:v>
      </x:c>
      <x:c r="G712" s="120" t="str">
        <x:v>Normal</x:v>
      </x:c>
      <x:c r="H712" s="120" t="str">
        <x:v>Routine</x:v>
      </x:c>
      <x:c r="I712" s="120" t="n">
        <x:v>1</x:v>
      </x:c>
      <x:c r="J712" s="120" t="str">
        <x:v>CADC0873</x:v>
      </x:c>
      <x:c r="K712" s="120" t="n">
        <x:v>5</x:v>
      </x:c>
      <x:c r="L712" s="120" t="n">
        <x:v>270</x:v>
      </x:c>
      <x:c r="M712" s="120" t="n">
        <x:v>55</x:v>
      </x:c>
      <x:c r="N712" s="127" t="n">
        <x:v>0.7857142857142857</x:v>
      </x:c>
      <x:c r="O712" s="129" t="n">
        <x:f>'RGS_Ground_Run'!Q856</x:f>
        <x:v>29.84736097107327</x:v>
      </x:c>
      <x:c r="P712" s="129" t="n">
        <x:f>'Edge_Run'!O856</x:f>
        <x:v>23.502082913219965</x:v>
      </x:c>
      <x:c r="Q712" s="129" t="n">
        <x:f>O712-P712</x:f>
        <x:v>6.345278057853307</x:v>
      </x:c>
      <x:c r="R712" s="129" t="n">
        <x:f>'RGS_Ground_Run'!U856</x:f>
        <x:v>0</x:v>
      </x:c>
      <x:c r="S712" s="129" t="n">
        <x:f>'Edge_Run'!S856</x:f>
        <x:v>0</x:v>
      </x:c>
      <x:c r="T712" s="129" t="n">
        <x:f>'RGS_Ground_Run'!S856</x:f>
        <x:v>0</x:v>
      </x:c>
      <x:c r="U712" s="129" t="n">
        <x:f>'Edge_Run'!R856</x:f>
        <x:v>0</x:v>
      </x:c>
      <x:c r="V712" s="120" t="n">
        <x:f>'RGS_Ground_Run'!W856</x:f>
        <x:v>1</x:v>
      </x:c>
      <x:c r="W712" s="120" t="n">
        <x:f>'Edge_Run'!U856</x:f>
        <x:v>1</x:v>
      </x:c>
      <x:c r="X712" s="120" t="n">
        <x:f>'RGS_Ground_Run'!X856</x:f>
        <x:v>1</x:v>
      </x:c>
      <x:c r="Y712" s="120" t="n">
        <x:f>'Edge_Run'!V856</x:f>
        <x:v>1</x:v>
      </x:c>
      <x:c r="Z712" s="120" t="n">
        <x:f>Y712-X712</x:f>
        <x:v>0</x:v>
      </x:c>
      <x:c r="AA712" s="120" t="n">
        <x:f>1-V712</x:f>
        <x:v>0</x:v>
      </x:c>
      <x:c r="AB712" s="120" t="n">
        <x:f>1-W712</x:f>
        <x:v>0</x:v>
      </x:c>
      <x:c r="AC712" s="120" t="n">
        <x:f>'RGS_Ground_Run'!O856</x:f>
        <x:v>5.827360971073328</x:v>
      </x:c>
      <x:c r="AD712" s="120" t="n">
        <x:f>'Edge_Run'!D856</x:f>
        <x:v>17.482082913219983</x:v>
      </x:c>
      <x:c r="AE712" s="120" t="n">
        <x:f>'RGS_Ground_Run'!D856</x:f>
        <x:v>300</x:v>
      </x:c>
      <x:c r="AF712" s="120" t="n">
        <x:f>'Edge_Run'!H856</x:f>
        <x:v>75</x:v>
      </x:c>
    </x:row>
    <x:row r="713">
      <x:c r="A713" s="120" t="n">
        <x:v>8</x:v>
      </x:c>
      <x:c r="B713" s="120" t="n">
        <x:v>12</x:v>
      </x:c>
      <x:c r="C713" s="120" t="n">
        <x:v>712</x:v>
      </x:c>
      <x:c r="D713" s="120" t="n">
        <x:v>1608</x:v>
      </x:c>
      <x:c r="E713" s="120" t="n">
        <x:v>1607</x:v>
      </x:c>
      <x:c r="F713" s="120" t="n">
        <x:v>0</x:v>
      </x:c>
      <x:c r="G713" s="120" t="str">
        <x:v>Normal</x:v>
      </x:c>
      <x:c r="H713" s="120" t="str">
        <x:v>Routine</x:v>
      </x:c>
      <x:c r="I713" s="120" t="n">
        <x:v>1</x:v>
      </x:c>
      <x:c r="J713" s="120" t="str">
        <x:v>CADC0888</x:v>
      </x:c>
      <x:c r="K713" s="120" t="n">
        <x:v>5</x:v>
      </x:c>
      <x:c r="L713" s="120" t="n">
        <x:v>155</x:v>
      </x:c>
      <x:c r="M713" s="120" t="n">
        <x:v>32</x:v>
      </x:c>
      <x:c r="N713" s="127" t="n">
        <x:v>0.45714285714285713</x:v>
      </x:c>
      <x:c r="O713" s="129" t="n">
        <x:f>'RGS_Ground_Run'!Q857</x:f>
        <x:v>26.427937652140713</x:v>
      </x:c>
      <x:c r="P713" s="129" t="n">
        <x:f>'Edge_Run'!O857</x:f>
        <x:v>13.243812956422062</x:v>
      </x:c>
      <x:c r="Q713" s="129" t="n">
        <x:f>O713-P713</x:f>
        <x:v>13.184124695718651</x:v>
      </x:c>
      <x:c r="R713" s="129" t="n">
        <x:f>'RGS_Ground_Run'!U857</x:f>
        <x:v>0</x:v>
      </x:c>
      <x:c r="S713" s="129" t="n">
        <x:f>'Edge_Run'!S857</x:f>
        <x:v>0</x:v>
      </x:c>
      <x:c r="T713" s="129" t="n">
        <x:f>'RGS_Ground_Run'!S857</x:f>
        <x:v>0</x:v>
      </x:c>
      <x:c r="U713" s="129" t="n">
        <x:f>'Edge_Run'!R857</x:f>
        <x:v>0</x:v>
      </x:c>
      <x:c r="V713" s="120" t="n">
        <x:f>'RGS_Ground_Run'!W857</x:f>
        <x:v>1</x:v>
      </x:c>
      <x:c r="W713" s="120" t="n">
        <x:f>'Edge_Run'!U857</x:f>
        <x:v>1</x:v>
      </x:c>
      <x:c r="X713" s="120" t="n">
        <x:f>'RGS_Ground_Run'!X857</x:f>
        <x:v>1</x:v>
      </x:c>
      <x:c r="Y713" s="120" t="n">
        <x:f>'Edge_Run'!V857</x:f>
        <x:v>1</x:v>
      </x:c>
      <x:c r="Z713" s="120" t="n">
        <x:f>Y713-X713</x:f>
        <x:v>0</x:v>
      </x:c>
      <x:c r="AA713" s="120" t="n">
        <x:f>1-V713</x:f>
        <x:v>0</x:v>
      </x:c>
      <x:c r="AB713" s="120" t="n">
        <x:f>1-W713</x:f>
        <x:v>0</x:v>
      </x:c>
      <x:c r="AC713" s="120" t="n">
        <x:f>'RGS_Ground_Run'!O857</x:f>
        <x:v>2.4079376521406823</x:v>
      </x:c>
      <x:c r="AD713" s="120" t="n">
        <x:f>'Edge_Run'!D857</x:f>
        <x:v>7.223812956422047</x:v>
      </x:c>
      <x:c r="AE713" s="120" t="n">
        <x:f>'RGS_Ground_Run'!D857</x:f>
        <x:v>300</x:v>
      </x:c>
      <x:c r="AF713" s="120" t="n">
        <x:f>'Edge_Run'!H857</x:f>
        <x:v>75</x:v>
      </x:c>
    </x:row>
    <x:row r="714">
      <x:c r="A714" s="120" t="n">
        <x:v>8</x:v>
      </x:c>
      <x:c r="B714" s="120" t="n">
        <x:v>13</x:v>
      </x:c>
      <x:c r="C714" s="120" t="n">
        <x:v>713</x:v>
      </x:c>
      <x:c r="D714" s="120" t="n">
        <x:v>155</x:v>
      </x:c>
      <x:c r="E714" s="120" t="n">
        <x:v>154</x:v>
      </x:c>
      <x:c r="F714" s="120" t="n">
        <x:v>0</x:v>
      </x:c>
      <x:c r="G714" s="120" t="str">
        <x:v>Normal</x:v>
      </x:c>
      <x:c r="H714" s="120" t="str">
        <x:v>Routine</x:v>
      </x:c>
      <x:c r="I714" s="120" t="n">
        <x:v>1</x:v>
      </x:c>
      <x:c r="J714" s="120" t="str">
        <x:v>CADC0872</x:v>
      </x:c>
      <x:c r="K714" s="120" t="n">
        <x:v>1</x:v>
      </x:c>
      <x:c r="L714" s="120" t="n">
        <x:v>204</x:v>
      </x:c>
      <x:c r="M714" s="120" t="n">
        <x:v>205</x:v>
      </x:c>
      <x:c r="N714" s="127" t="n">
        <x:v>2.9285714285714284</x:v>
      </x:c>
      <x:c r="O714" s="129" t="n">
        <x:f>'RGS_Ground_Run'!Q858</x:f>
        <x:v>49.536448851173986</x:v>
      </x:c>
      <x:c r="P714" s="129" t="n">
        <x:f>'Edge_Run'!O858</x:f>
        <x:v>18.943241568101485</x:v>
      </x:c>
      <x:c r="Q714" s="129" t="n">
        <x:f>O714-P714</x:f>
        <x:v>30.593207283072502</x:v>
      </x:c>
      <x:c r="R714" s="129" t="n">
        <x:f>'RGS_Ground_Run'!U858</x:f>
        <x:v>23.41495897092136</x:v>
      </x:c>
      <x:c r="S714" s="129" t="n">
        <x:f>'Edge_Run'!S858</x:f>
        <x:v>6.6187719273434595</x:v>
      </x:c>
      <x:c r="T714" s="129" t="n">
        <x:f>'RGS_Ground_Run'!S858</x:f>
        <x:v>0</x:v>
      </x:c>
      <x:c r="U714" s="129" t="n">
        <x:f>'Edge_Run'!R858</x:f>
        <x:v>0</x:v>
      </x:c>
      <x:c r="V714" s="120" t="n">
        <x:f>'RGS_Ground_Run'!W858</x:f>
        <x:v>1</x:v>
      </x:c>
      <x:c r="W714" s="120" t="n">
        <x:f>'Edge_Run'!U858</x:f>
        <x:v>1</x:v>
      </x:c>
      <x:c r="X714" s="120" t="n">
        <x:f>'RGS_Ground_Run'!X858</x:f>
        <x:v>1</x:v>
      </x:c>
      <x:c r="Y714" s="120" t="n">
        <x:f>'Edge_Run'!V858</x:f>
        <x:v>1</x:v>
      </x:c>
      <x:c r="Z714" s="120" t="n">
        <x:f>Y714-X714</x:f>
        <x:v>0</x:v>
      </x:c>
      <x:c r="AA714" s="120" t="n">
        <x:f>1-V714</x:f>
        <x:v>0</x:v>
      </x:c>
      <x:c r="AB714" s="120" t="n">
        <x:f>1-W714</x:f>
        <x:v>0</x:v>
      </x:c>
      <x:c r="AC714" s="120" t="n">
        <x:f>'RGS_Ground_Run'!O858</x:f>
        <x:v>2.1014898802526916</x:v>
      </x:c>
      <x:c r="AD714" s="120" t="n">
        <x:f>'Edge_Run'!D858</x:f>
        <x:v>6.304469640758075</x:v>
      </x:c>
      <x:c r="AE714" s="120" t="n">
        <x:f>'RGS_Ground_Run'!D858</x:f>
        <x:v>300</x:v>
      </x:c>
      <x:c r="AF714" s="120" t="n">
        <x:f>'Edge_Run'!H858</x:f>
        <x:v>75</x:v>
      </x:c>
    </x:row>
    <x:row r="715">
      <x:c r="A715" s="120" t="n">
        <x:v>8</x:v>
      </x:c>
      <x:c r="B715" s="120" t="n">
        <x:v>14</x:v>
      </x:c>
      <x:c r="C715" s="120" t="n">
        <x:v>714</x:v>
      </x:c>
      <x:c r="D715" s="120" t="n">
        <x:v>967</x:v>
      </x:c>
      <x:c r="E715" s="120" t="n">
        <x:v>966</x:v>
      </x:c>
      <x:c r="F715" s="120" t="n">
        <x:v>1</x:v>
      </x:c>
      <x:c r="G715" s="120" t="str">
        <x:v>Anomalous</x:v>
      </x:c>
      <x:c r="H715" s="120" t="str">
        <x:v>Priority</x:v>
      </x:c>
      <x:c r="I715" s="120" t="n">
        <x:v>1</x:v>
      </x:c>
      <x:c r="J715" s="120" t="str">
        <x:v>CADC0892</x:v>
      </x:c>
      <x:c r="K715" s="120" t="n">
        <x:v>1</x:v>
      </x:c>
      <x:c r="L715" s="120" t="n">
        <x:v>185</x:v>
      </x:c>
      <x:c r="M715" s="120" t="n">
        <x:v>186</x:v>
      </x:c>
      <x:c r="N715" s="127" t="n">
        <x:v>2.657142857142857</x:v>
      </x:c>
      <x:c r="O715" s="129" t="n">
        <x:f>'RGS_Ground_Run'!Q859</x:f>
        <x:v>26.27901458313272</x:v>
      </x:c>
      <x:c r="P715" s="129" t="n">
        <x:f>'Edge_Run'!O859</x:f>
        <x:v>12.797043749398199</x:v>
      </x:c>
      <x:c r="Q715" s="129" t="n">
        <x:f>O715-P715</x:f>
        <x:v>13.481970833734522</x:v>
      </x:c>
      <x:c r="R715" s="129" t="n">
        <x:f>'RGS_Ground_Run'!U859</x:f>
        <x:v>0</x:v>
      </x:c>
      <x:c r="S715" s="129" t="n">
        <x:f>'Edge_Run'!S859</x:f>
        <x:v>0</x:v>
      </x:c>
      <x:c r="T715" s="129" t="n">
        <x:f>'RGS_Ground_Run'!S859</x:f>
        <x:v>0</x:v>
      </x:c>
      <x:c r="U715" s="129" t="n">
        <x:f>'Edge_Run'!R859</x:f>
        <x:v>0</x:v>
      </x:c>
      <x:c r="V715" s="120" t="n">
        <x:f>'RGS_Ground_Run'!W859</x:f>
        <x:v>1</x:v>
      </x:c>
      <x:c r="W715" s="120" t="n">
        <x:f>'Edge_Run'!U859</x:f>
        <x:v>1</x:v>
      </x:c>
      <x:c r="X715" s="120" t="n">
        <x:f>'RGS_Ground_Run'!X859</x:f>
        <x:v>1</x:v>
      </x:c>
      <x:c r="Y715" s="120" t="n">
        <x:f>'Edge_Run'!V859</x:f>
        <x:v>1</x:v>
      </x:c>
      <x:c r="Z715" s="120" t="n">
        <x:f>Y715-X715</x:f>
        <x:v>0</x:v>
      </x:c>
      <x:c r="AA715" s="120" t="n">
        <x:f>1-V715</x:f>
        <x:v>0</x:v>
      </x:c>
      <x:c r="AB715" s="120" t="n">
        <x:f>1-W715</x:f>
        <x:v>0</x:v>
      </x:c>
      <x:c r="AC715" s="120" t="n">
        <x:f>'RGS_Ground_Run'!O859</x:f>
        <x:v>2.259014583132725</x:v>
      </x:c>
      <x:c r="AD715" s="120" t="n">
        <x:f>'Edge_Run'!D859</x:f>
        <x:v>6.7770437493981746</x:v>
      </x:c>
      <x:c r="AE715" s="120" t="n">
        <x:f>'RGS_Ground_Run'!D859</x:f>
        <x:v>300</x:v>
      </x:c>
      <x:c r="AF715" s="120" t="n">
        <x:f>'Edge_Run'!H859</x:f>
        <x:v>75</x:v>
      </x:c>
    </x:row>
    <x:row r="716">
      <x:c r="A716" s="120" t="n">
        <x:v>8</x:v>
      </x:c>
      <x:c r="B716" s="120" t="n">
        <x:v>15</x:v>
      </x:c>
      <x:c r="C716" s="120" t="n">
        <x:v>715</x:v>
      </x:c>
      <x:c r="D716" s="120" t="n">
        <x:v>285</x:v>
      </x:c>
      <x:c r="E716" s="120" t="n">
        <x:v>284</x:v>
      </x:c>
      <x:c r="F716" s="120" t="n">
        <x:v>1</x:v>
      </x:c>
      <x:c r="G716" s="120" t="str">
        <x:v>Anomalous</x:v>
      </x:c>
      <x:c r="H716" s="120" t="str">
        <x:v>Priority</x:v>
      </x:c>
      <x:c r="I716" s="120" t="n">
        <x:v>1</x:v>
      </x:c>
      <x:c r="J716" s="120" t="str">
        <x:v>CADC0874</x:v>
      </x:c>
      <x:c r="K716" s="120" t="n">
        <x:v>1</x:v>
      </x:c>
      <x:c r="L716" s="120" t="n">
        <x:v>449</x:v>
      </x:c>
      <x:c r="M716" s="120" t="n">
        <x:v>450</x:v>
      </x:c>
      <x:c r="N716" s="127" t="n">
        <x:v>6.428571428571429</x:v>
      </x:c>
      <x:c r="O716" s="129" t="n">
        <x:f>'RGS_Ground_Run'!Q860</x:f>
        <x:v>25.612606885302966</x:v>
      </x:c>
      <x:c r="P716" s="129" t="n">
        <x:f>'Edge_Run'!O860</x:f>
        <x:v>8.962252837512551</x:v>
      </x:c>
      <x:c r="Q716" s="129" t="n">
        <x:f>O716-P716</x:f>
        <x:v>16.650354047790415</x:v>
      </x:c>
      <x:c r="R716" s="129" t="n">
        <x:f>'RGS_Ground_Run'!U860</x:f>
        <x:v>0.6118559394654994</x:v>
      </x:c>
      <x:c r="S716" s="129" t="n">
        <x:f>'Edge_Run'!S860</x:f>
        <x:v>0</x:v>
      </x:c>
      <x:c r="T716" s="129" t="n">
        <x:f>'RGS_Ground_Run'!S860</x:f>
        <x:v>0</x:v>
      </x:c>
      <x:c r="U716" s="129" t="n">
        <x:f>'Edge_Run'!R860</x:f>
        <x:v>0</x:v>
      </x:c>
      <x:c r="V716" s="120" t="n">
        <x:f>'RGS_Ground_Run'!W860</x:f>
        <x:v>1</x:v>
      </x:c>
      <x:c r="W716" s="120" t="n">
        <x:f>'Edge_Run'!U860</x:f>
        <x:v>1</x:v>
      </x:c>
      <x:c r="X716" s="120" t="n">
        <x:f>'RGS_Ground_Run'!X860</x:f>
        <x:v>1</x:v>
      </x:c>
      <x:c r="Y716" s="120" t="n">
        <x:f>'Edge_Run'!V860</x:f>
        <x:v>1</x:v>
      </x:c>
      <x:c r="Z716" s="120" t="n">
        <x:f>Y716-X716</x:f>
        <x:v>0</x:v>
      </x:c>
      <x:c r="AA716" s="120" t="n">
        <x:f>1-V716</x:f>
        <x:v>0</x:v>
      </x:c>
      <x:c r="AB716" s="120" t="n">
        <x:f>1-W716</x:f>
        <x:v>0</x:v>
      </x:c>
      <x:c r="AC716" s="120" t="n">
        <x:f>'RGS_Ground_Run'!O860</x:f>
        <x:v>0.9807509458375199</x:v>
      </x:c>
      <x:c r="AD716" s="120" t="n">
        <x:f>'Edge_Run'!D860</x:f>
        <x:v>2.9422528375125596</x:v>
      </x:c>
      <x:c r="AE716" s="120" t="n">
        <x:f>'RGS_Ground_Run'!D860</x:f>
        <x:v>300</x:v>
      </x:c>
      <x:c r="AF716" s="120" t="n">
        <x:f>'Edge_Run'!H860</x:f>
        <x:v>75</x:v>
      </x:c>
    </x:row>
    <x:row r="717">
      <x:c r="A717" s="120" t="n">
        <x:v>8</x:v>
      </x:c>
      <x:c r="B717" s="120" t="n">
        <x:v>16</x:v>
      </x:c>
      <x:c r="C717" s="120" t="n">
        <x:v>716</x:v>
      </x:c>
      <x:c r="D717" s="120" t="n">
        <x:v>477</x:v>
      </x:c>
      <x:c r="E717" s="120" t="n">
        <x:v>476</x:v>
      </x:c>
      <x:c r="F717" s="120" t="n">
        <x:v>0</x:v>
      </x:c>
      <x:c r="G717" s="120" t="str">
        <x:v>Normal</x:v>
      </x:c>
      <x:c r="H717" s="120" t="str">
        <x:v>Routine</x:v>
      </x:c>
      <x:c r="I717" s="120" t="n">
        <x:v>0</x:v>
      </x:c>
      <x:c r="J717" s="120" t="str">
        <x:v>CADC0873</x:v>
      </x:c>
      <x:c r="K717" s="120" t="n">
        <x:v>1</x:v>
      </x:c>
      <x:c r="L717" s="120" t="n">
        <x:v>208</x:v>
      </x:c>
      <x:c r="M717" s="120" t="n">
        <x:v>209</x:v>
      </x:c>
      <x:c r="N717" s="127" t="n">
        <x:v>2.9857142857142858</x:v>
      </x:c>
      <x:c r="O717" s="129" t="n">
        <x:f>'RGS_Ground_Run'!Q861</x:f>
        <x:v>34.65759238114504</x:v>
      </x:c>
      <x:c r="P717" s="129" t="n">
        <x:f>'Edge_Run'!O861</x:f>
        <x:v>15.715995477237925</x:v>
      </x:c>
      <x:c r="Q717" s="129" t="n">
        <x:f>O717-P717</x:f>
        <x:v>18.94159690390711</x:v>
      </x:c>
      <x:c r="R717" s="129" t="n">
        <x:f>'RGS_Ground_Run'!U861</x:f>
        <x:v>7.405593888732369</x:v>
      </x:c>
      <x:c r="S717" s="129" t="n">
        <x:f>'Edge_Run'!S861</x:f>
        <x:v>0</x:v>
      </x:c>
      <x:c r="T717" s="129" t="n">
        <x:f>'RGS_Ground_Run'!S861</x:f>
        <x:v>0</x:v>
      </x:c>
      <x:c r="U717" s="129" t="n">
        <x:f>'Edge_Run'!R861</x:f>
        <x:v>0</x:v>
      </x:c>
      <x:c r="V717" s="120" t="n">
        <x:f>'RGS_Ground_Run'!W861</x:f>
        <x:v>1</x:v>
      </x:c>
      <x:c r="W717" s="120" t="n">
        <x:f>'Edge_Run'!U861</x:f>
        <x:v>1</x:v>
      </x:c>
      <x:c r="X717" s="120" t="n">
        <x:f>'RGS_Ground_Run'!X861</x:f>
        <x:v>1</x:v>
      </x:c>
      <x:c r="Y717" s="120" t="n">
        <x:f>'Edge_Run'!V861</x:f>
        <x:v>1</x:v>
      </x:c>
      <x:c r="Z717" s="120" t="n">
        <x:f>Y717-X717</x:f>
        <x:v>0</x:v>
      </x:c>
      <x:c r="AA717" s="120" t="n">
        <x:f>1-V717</x:f>
        <x:v>0</x:v>
      </x:c>
      <x:c r="AB717" s="120" t="n">
        <x:f>1-W717</x:f>
        <x:v>0</x:v>
      </x:c>
      <x:c r="AC717" s="120" t="n">
        <x:f>'RGS_Ground_Run'!O861</x:f>
        <x:v>3.231998492412631</x:v>
      </x:c>
      <x:c r="AD717" s="120" t="n">
        <x:f>'Edge_Run'!D861</x:f>
        <x:v>9.695995477237894</x:v>
      </x:c>
      <x:c r="AE717" s="120" t="n">
        <x:f>'RGS_Ground_Run'!D861</x:f>
        <x:v>300</x:v>
      </x:c>
      <x:c r="AF717" s="120" t="n">
        <x:f>'Edge_Run'!H861</x:f>
        <x:v>75</x:v>
      </x:c>
    </x:row>
    <x:row r="718">
      <x:c r="A718" s="120" t="n">
        <x:v>8</x:v>
      </x:c>
      <x:c r="B718" s="120" t="n">
        <x:v>17</x:v>
      </x:c>
      <x:c r="C718" s="120" t="n">
        <x:v>717</x:v>
      </x:c>
      <x:c r="D718" s="120" t="n">
        <x:v>1644</x:v>
      </x:c>
      <x:c r="E718" s="120" t="n">
        <x:v>1643</x:v>
      </x:c>
      <x:c r="F718" s="120" t="n">
        <x:v>0</x:v>
      </x:c>
      <x:c r="G718" s="120" t="str">
        <x:v>Normal</x:v>
      </x:c>
      <x:c r="H718" s="120" t="str">
        <x:v>Routine</x:v>
      </x:c>
      <x:c r="I718" s="120" t="n">
        <x:v>0</x:v>
      </x:c>
      <x:c r="J718" s="120" t="str">
        <x:v>CADC0888</x:v>
      </x:c>
      <x:c r="K718" s="120" t="n">
        <x:v>5</x:v>
      </x:c>
      <x:c r="L718" s="120" t="n">
        <x:v>295</x:v>
      </x:c>
      <x:c r="M718" s="120" t="n">
        <x:v>60</x:v>
      </x:c>
      <x:c r="N718" s="127" t="n">
        <x:v>0.8571428571428571</x:v>
      </x:c>
      <x:c r="O718" s="129" t="n">
        <x:f>'RGS_Ground_Run'!Q862</x:f>
        <x:v>25.442330289936876</x:v>
      </x:c>
      <x:c r="P718" s="129" t="n">
        <x:f>'Edge_Run'!O862</x:f>
        <x:v>10.286990869810325</x:v>
      </x:c>
      <x:c r="Q718" s="129" t="n">
        <x:f>O718-P718</x:f>
        <x:v>15.155339420126552</x:v>
      </x:c>
      <x:c r="R718" s="129" t="n">
        <x:f>'RGS_Ground_Run'!U862</x:f>
        <x:v>0</x:v>
      </x:c>
      <x:c r="S718" s="129" t="n">
        <x:f>'Edge_Run'!S862</x:f>
        <x:v>0</x:v>
      </x:c>
      <x:c r="T718" s="129" t="n">
        <x:f>'RGS_Ground_Run'!S862</x:f>
        <x:v>0</x:v>
      </x:c>
      <x:c r="U718" s="129" t="n">
        <x:f>'Edge_Run'!R862</x:f>
        <x:v>0</x:v>
      </x:c>
      <x:c r="V718" s="120" t="n">
        <x:f>'RGS_Ground_Run'!W862</x:f>
        <x:v>1</x:v>
      </x:c>
      <x:c r="W718" s="120" t="n">
        <x:f>'Edge_Run'!U862</x:f>
        <x:v>1</x:v>
      </x:c>
      <x:c r="X718" s="120" t="n">
        <x:f>'RGS_Ground_Run'!X862</x:f>
        <x:v>1</x:v>
      </x:c>
      <x:c r="Y718" s="120" t="n">
        <x:f>'Edge_Run'!V862</x:f>
        <x:v>1</x:v>
      </x:c>
      <x:c r="Z718" s="120" t="n">
        <x:f>Y718-X718</x:f>
        <x:v>0</x:v>
      </x:c>
      <x:c r="AA718" s="120" t="n">
        <x:f>1-V718</x:f>
        <x:v>0</x:v>
      </x:c>
      <x:c r="AB718" s="120" t="n">
        <x:f>1-W718</x:f>
        <x:v>0</x:v>
      </x:c>
      <x:c r="AC718" s="120" t="n">
        <x:f>'RGS_Ground_Run'!O862</x:f>
        <x:v>1.422330289936792</x:v>
      </x:c>
      <x:c r="AD718" s="120" t="n">
        <x:f>'Edge_Run'!D862</x:f>
        <x:v>4.2669908698103765</x:v>
      </x:c>
      <x:c r="AE718" s="120" t="n">
        <x:f>'RGS_Ground_Run'!D862</x:f>
        <x:v>300</x:v>
      </x:c>
      <x:c r="AF718" s="120" t="n">
        <x:f>'Edge_Run'!H862</x:f>
        <x:v>75</x:v>
      </x:c>
    </x:row>
    <x:row r="719">
      <x:c r="A719" s="120" t="n">
        <x:v>8</x:v>
      </x:c>
      <x:c r="B719" s="120" t="n">
        <x:v>18</x:v>
      </x:c>
      <x:c r="C719" s="120" t="n">
        <x:v>718</x:v>
      </x:c>
      <x:c r="D719" s="120" t="n">
        <x:v>1248</x:v>
      </x:c>
      <x:c r="E719" s="120" t="n">
        <x:v>1247</x:v>
      </x:c>
      <x:c r="F719" s="120" t="n">
        <x:v>0</x:v>
      </x:c>
      <x:c r="G719" s="120" t="str">
        <x:v>Normal</x:v>
      </x:c>
      <x:c r="H719" s="120" t="str">
        <x:v>Routine</x:v>
      </x:c>
      <x:c r="I719" s="120" t="n">
        <x:v>1</x:v>
      </x:c>
      <x:c r="J719" s="120" t="str">
        <x:v>CADC0873</x:v>
      </x:c>
      <x:c r="K719" s="120" t="n">
        <x:v>5</x:v>
      </x:c>
      <x:c r="L719" s="120" t="n">
        <x:v>230</x:v>
      </x:c>
      <x:c r="M719" s="120" t="n">
        <x:v>47</x:v>
      </x:c>
      <x:c r="N719" s="127" t="n">
        <x:v>0.6714285714285714</x:v>
      </x:c>
      <x:c r="O719" s="129" t="n">
        <x:f>'RGS_Ground_Run'!Q863</x:f>
        <x:v>25.124791134029465</x:v>
      </x:c>
      <x:c r="P719" s="129" t="n">
        <x:f>'Edge_Run'!O863</x:f>
        <x:v>9.334373402088204</x:v>
      </x:c>
      <x:c r="Q719" s="129" t="n">
        <x:f>O719-P719</x:f>
        <x:v>15.790417731941261</x:v>
      </x:c>
      <x:c r="R719" s="129" t="n">
        <x:f>'RGS_Ground_Run'!U863</x:f>
        <x:v>0</x:v>
      </x:c>
      <x:c r="S719" s="129" t="n">
        <x:f>'Edge_Run'!S863</x:f>
        <x:v>0</x:v>
      </x:c>
      <x:c r="T719" s="129" t="n">
        <x:f>'RGS_Ground_Run'!S863</x:f>
        <x:v>0</x:v>
      </x:c>
      <x:c r="U719" s="129" t="n">
        <x:f>'Edge_Run'!R863</x:f>
        <x:v>0</x:v>
      </x:c>
      <x:c r="V719" s="120" t="n">
        <x:f>'RGS_Ground_Run'!W863</x:f>
        <x:v>1</x:v>
      </x:c>
      <x:c r="W719" s="120" t="n">
        <x:f>'Edge_Run'!U863</x:f>
        <x:v>1</x:v>
      </x:c>
      <x:c r="X719" s="120" t="n">
        <x:f>'RGS_Ground_Run'!X863</x:f>
        <x:v>1</x:v>
      </x:c>
      <x:c r="Y719" s="120" t="n">
        <x:f>'Edge_Run'!V863</x:f>
        <x:v>1</x:v>
      </x:c>
      <x:c r="Z719" s="120" t="n">
        <x:f>Y719-X719</x:f>
        <x:v>0</x:v>
      </x:c>
      <x:c r="AA719" s="120" t="n">
        <x:f>1-V719</x:f>
        <x:v>0</x:v>
      </x:c>
      <x:c r="AB719" s="120" t="n">
        <x:f>1-W719</x:f>
        <x:v>0</x:v>
      </x:c>
      <x:c r="AC719" s="120" t="n">
        <x:f>'RGS_Ground_Run'!O863</x:f>
        <x:v>1.1047911340294376</x:v>
      </x:c>
      <x:c r="AD719" s="120" t="n">
        <x:f>'Edge_Run'!D863</x:f>
        <x:v>3.3143734020883127</x:v>
      </x:c>
      <x:c r="AE719" s="120" t="n">
        <x:f>'RGS_Ground_Run'!D863</x:f>
        <x:v>300</x:v>
      </x:c>
      <x:c r="AF719" s="120" t="n">
        <x:f>'Edge_Run'!H863</x:f>
        <x:v>75</x:v>
      </x:c>
    </x:row>
    <x:row r="720">
      <x:c r="A720" s="120" t="n">
        <x:v>8</x:v>
      </x:c>
      <x:c r="B720" s="120" t="n">
        <x:v>19</x:v>
      </x:c>
      <x:c r="C720" s="120" t="n">
        <x:v>719</x:v>
      </x:c>
      <x:c r="D720" s="120" t="n">
        <x:v>1549</x:v>
      </x:c>
      <x:c r="E720" s="120" t="n">
        <x:v>1548</x:v>
      </x:c>
      <x:c r="F720" s="120" t="n">
        <x:v>0</x:v>
      </x:c>
      <x:c r="G720" s="120" t="str">
        <x:v>Normal</x:v>
      </x:c>
      <x:c r="H720" s="120" t="str">
        <x:v>Routine</x:v>
      </x:c>
      <x:c r="I720" s="120" t="n">
        <x:v>1</x:v>
      </x:c>
      <x:c r="J720" s="120" t="str">
        <x:v>CADC0888</x:v>
      </x:c>
      <x:c r="K720" s="120" t="n">
        <x:v>5</x:v>
      </x:c>
      <x:c r="L720" s="120" t="n">
        <x:v>190</x:v>
      </x:c>
      <x:c r="M720" s="120" t="n">
        <x:v>39</x:v>
      </x:c>
      <x:c r="N720" s="127" t="n">
        <x:v>0.5571428571428572</x:v>
      </x:c>
      <x:c r="O720" s="129" t="n">
        <x:f>'RGS_Ground_Run'!Q864</x:f>
        <x:v>24.685301384497734</x:v>
      </x:c>
      <x:c r="P720" s="129" t="n">
        <x:f>'Edge_Run'!O864</x:f>
        <x:v>8.015904153493466</x:v>
      </x:c>
      <x:c r="Q720" s="129" t="n">
        <x:f>O720-P720</x:f>
        <x:v>16.669397231004268</x:v>
      </x:c>
      <x:c r="R720" s="129" t="n">
        <x:f>'RGS_Ground_Run'!U864</x:f>
        <x:v>0</x:v>
      </x:c>
      <x:c r="S720" s="129" t="n">
        <x:f>'Edge_Run'!S864</x:f>
        <x:v>0</x:v>
      </x:c>
      <x:c r="T720" s="129" t="n">
        <x:f>'RGS_Ground_Run'!S864</x:f>
        <x:v>0</x:v>
      </x:c>
      <x:c r="U720" s="129" t="n">
        <x:f>'Edge_Run'!R864</x:f>
        <x:v>0</x:v>
      </x:c>
      <x:c r="V720" s="120" t="n">
        <x:f>'RGS_Ground_Run'!W864</x:f>
        <x:v>1</x:v>
      </x:c>
      <x:c r="W720" s="120" t="n">
        <x:f>'Edge_Run'!U864</x:f>
        <x:v>1</x:v>
      </x:c>
      <x:c r="X720" s="120" t="n">
        <x:f>'RGS_Ground_Run'!X864</x:f>
        <x:v>1</x:v>
      </x:c>
      <x:c r="Y720" s="120" t="n">
        <x:f>'Edge_Run'!V864</x:f>
        <x:v>1</x:v>
      </x:c>
      <x:c r="Z720" s="120" t="n">
        <x:f>Y720-X720</x:f>
        <x:v>0</x:v>
      </x:c>
      <x:c r="AA720" s="120" t="n">
        <x:f>1-V720</x:f>
        <x:v>0</x:v>
      </x:c>
      <x:c r="AB720" s="120" t="n">
        <x:f>1-W720</x:f>
        <x:v>0</x:v>
      </x:c>
      <x:c r="AC720" s="120" t="n">
        <x:f>'RGS_Ground_Run'!O864</x:f>
        <x:v>0.6653013844978104</x:v>
      </x:c>
      <x:c r="AD720" s="120" t="n">
        <x:f>'Edge_Run'!D864</x:f>
        <x:v>1.9959041534934312</x:v>
      </x:c>
      <x:c r="AE720" s="120" t="n">
        <x:f>'RGS_Ground_Run'!D864</x:f>
        <x:v>300</x:v>
      </x:c>
      <x:c r="AF720" s="120" t="n">
        <x:f>'Edge_Run'!H864</x:f>
        <x:v>75</x:v>
      </x:c>
    </x:row>
    <x:row r="721">
      <x:c r="A721" s="120" t="n">
        <x:v>8</x:v>
      </x:c>
      <x:c r="B721" s="120" t="n">
        <x:v>20</x:v>
      </x:c>
      <x:c r="C721" s="120" t="n">
        <x:v>720</x:v>
      </x:c>
      <x:c r="D721" s="120" t="n">
        <x:v>1947</x:v>
      </x:c>
      <x:c r="E721" s="120" t="n">
        <x:v>1946</x:v>
      </x:c>
      <x:c r="F721" s="120" t="n">
        <x:v>1</x:v>
      </x:c>
      <x:c r="G721" s="120" t="str">
        <x:v>Anomalous</x:v>
      </x:c>
      <x:c r="H721" s="120" t="str">
        <x:v>Priority</x:v>
      </x:c>
      <x:c r="I721" s="120" t="n">
        <x:v>1</x:v>
      </x:c>
      <x:c r="J721" s="120" t="str">
        <x:v>CADC0872</x:v>
      </x:c>
      <x:c r="K721" s="120" t="n">
        <x:v>5</x:v>
      </x:c>
      <x:c r="L721" s="120" t="n">
        <x:v>423</x:v>
      </x:c>
      <x:c r="M721" s="120" t="n">
        <x:v>61</x:v>
      </x:c>
      <x:c r="N721" s="127" t="n">
        <x:v>0.8714285714285714</x:v>
      </x:c>
      <x:c r="O721" s="129" t="n">
        <x:f>'RGS_Ground_Run'!Q865</x:f>
        <x:v>43.6438153070319</x:v>
      </x:c>
      <x:c r="P721" s="129" t="n">
        <x:f>'Edge_Run'!O865</x:f>
        <x:v>10.735010808851257</x:v>
      </x:c>
      <x:c r="Q721" s="129" t="n">
        <x:f>O721-P721</x:f>
        <x:v>32.90880449818064</x:v>
      </x:c>
      <x:c r="R721" s="129" t="n">
        <x:f>'RGS_Ground_Run'!U865</x:f>
        <x:v>18.052145037414903</x:v>
      </x:c>
      <x:c r="S721" s="129" t="n">
        <x:f>'Edge_Run'!S865</x:f>
        <x:v>0</x:v>
      </x:c>
      <x:c r="T721" s="129" t="n">
        <x:f>'RGS_Ground_Run'!S865</x:f>
        <x:v>0</x:v>
      </x:c>
      <x:c r="U721" s="129" t="n">
        <x:f>'Edge_Run'!R865</x:f>
        <x:v>0</x:v>
      </x:c>
      <x:c r="V721" s="120" t="n">
        <x:f>'RGS_Ground_Run'!W865</x:f>
        <x:v>1</x:v>
      </x:c>
      <x:c r="W721" s="120" t="n">
        <x:f>'Edge_Run'!U865</x:f>
        <x:v>1</x:v>
      </x:c>
      <x:c r="X721" s="120" t="n">
        <x:f>'RGS_Ground_Run'!X865</x:f>
        <x:v>1</x:v>
      </x:c>
      <x:c r="Y721" s="120" t="n">
        <x:f>'Edge_Run'!V865</x:f>
        <x:v>1</x:v>
      </x:c>
      <x:c r="Z721" s="120" t="n">
        <x:f>Y721-X721</x:f>
        <x:v>0</x:v>
      </x:c>
      <x:c r="AA721" s="120" t="n">
        <x:f>1-V721</x:f>
        <x:v>0</x:v>
      </x:c>
      <x:c r="AB721" s="120" t="n">
        <x:f>1-W721</x:f>
        <x:v>0</x:v>
      </x:c>
      <x:c r="AC721" s="120" t="n">
        <x:f>'RGS_Ground_Run'!O865</x:f>
        <x:v>1.5716702696171143</x:v>
      </x:c>
      <x:c r="AD721" s="120" t="n">
        <x:f>'Edge_Run'!D865</x:f>
        <x:v>4.715010808851343</x:v>
      </x:c>
      <x:c r="AE721" s="120" t="n">
        <x:f>'RGS_Ground_Run'!D865</x:f>
        <x:v>300</x:v>
      </x:c>
      <x:c r="AF721" s="120" t="n">
        <x:f>'Edge_Run'!H865</x:f>
        <x:v>75</x:v>
      </x:c>
    </x:row>
    <x:row r="722">
      <x:c r="A722" s="120" t="n">
        <x:v>8</x:v>
      </x:c>
      <x:c r="B722" s="120" t="n">
        <x:v>21</x:v>
      </x:c>
      <x:c r="C722" s="120" t="n">
        <x:v>721</x:v>
      </x:c>
      <x:c r="D722" s="120" t="n">
        <x:v>1790</x:v>
      </x:c>
      <x:c r="E722" s="120" t="n">
        <x:v>1789</x:v>
      </x:c>
      <x:c r="F722" s="120" t="n">
        <x:v>0</x:v>
      </x:c>
      <x:c r="G722" s="120" t="str">
        <x:v>Normal</x:v>
      </x:c>
      <x:c r="H722" s="120" t="str">
        <x:v>Routine</x:v>
      </x:c>
      <x:c r="I722" s="120" t="n">
        <x:v>1</x:v>
      </x:c>
      <x:c r="J722" s="120" t="str">
        <x:v>CADC0894</x:v>
      </x:c>
      <x:c r="K722" s="120" t="n">
        <x:v>1</x:v>
      </x:c>
      <x:c r="L722" s="120" t="n">
        <x:v>826</x:v>
      </x:c>
      <x:c r="M722" s="120" t="n">
        <x:v>827</x:v>
      </x:c>
      <x:c r="N722" s="127" t="n">
        <x:v>11.814285714285715</x:v>
      </x:c>
      <x:c r="O722" s="129" t="n">
        <x:f>'RGS_Ground_Run'!Q866</x:f>
        <x:v>56.77107582179451</x:v>
      </x:c>
      <x:c r="P722" s="129" t="n">
        <x:f>'Edge_Run'!O866</x:f>
        <x:v>29.324221240593488</x:v>
      </x:c>
      <x:c r="Q722" s="129" t="n">
        <x:f>O722-P722</x:f>
        <x:v>27.446854581201023</x:v>
      </x:c>
      <x:c r="R722" s="129" t="n">
        <x:f>'RGS_Ground_Run'!U866</x:f>
        <x:v>24.983002074930027</x:v>
      </x:c>
      <x:c r="S722" s="129" t="n">
        <x:f>'Edge_Run'!S866</x:f>
        <x:v>0</x:v>
      </x:c>
      <x:c r="T722" s="129" t="n">
        <x:f>'RGS_Ground_Run'!S866</x:f>
        <x:v>0</x:v>
      </x:c>
      <x:c r="U722" s="129" t="n">
        <x:f>'Edge_Run'!R866</x:f>
        <x:v>0</x:v>
      </x:c>
      <x:c r="V722" s="120" t="n">
        <x:f>'RGS_Ground_Run'!W866</x:f>
        <x:v>1</x:v>
      </x:c>
      <x:c r="W722" s="120" t="n">
        <x:f>'Edge_Run'!U866</x:f>
        <x:v>1</x:v>
      </x:c>
      <x:c r="X722" s="120" t="n">
        <x:f>'RGS_Ground_Run'!X866</x:f>
        <x:v>1</x:v>
      </x:c>
      <x:c r="Y722" s="120" t="n">
        <x:f>'Edge_Run'!V866</x:f>
        <x:v>1</x:v>
      </x:c>
      <x:c r="Z722" s="120" t="n">
        <x:f>Y722-X722</x:f>
        <x:v>0</x:v>
      </x:c>
      <x:c r="AA722" s="120" t="n">
        <x:f>1-V722</x:f>
        <x:v>0</x:v>
      </x:c>
      <x:c r="AB722" s="120" t="n">
        <x:f>1-W722</x:f>
        <x:v>0</x:v>
      </x:c>
      <x:c r="AC722" s="120" t="n">
        <x:f>'RGS_Ground_Run'!O866</x:f>
        <x:v>7.768073746864486</x:v>
      </x:c>
      <x:c r="AD722" s="120" t="n">
        <x:f>'Edge_Run'!D866</x:f>
        <x:v>23.304221240593456</x:v>
      </x:c>
      <x:c r="AE722" s="120" t="n">
        <x:f>'RGS_Ground_Run'!D866</x:f>
        <x:v>300</x:v>
      </x:c>
      <x:c r="AF722" s="120" t="n">
        <x:f>'Edge_Run'!H866</x:f>
        <x:v>75</x:v>
      </x:c>
    </x:row>
    <x:row r="723">
      <x:c r="A723" s="120" t="n">
        <x:v>8</x:v>
      </x:c>
      <x:c r="B723" s="120" t="n">
        <x:v>22</x:v>
      </x:c>
      <x:c r="C723" s="120" t="n">
        <x:v>722</x:v>
      </x:c>
      <x:c r="D723" s="120" t="n">
        <x:v>318</x:v>
      </x:c>
      <x:c r="E723" s="120" t="n">
        <x:v>317</x:v>
      </x:c>
      <x:c r="F723" s="120" t="n">
        <x:v>0</x:v>
      </x:c>
      <x:c r="G723" s="120" t="str">
        <x:v>Normal</x:v>
      </x:c>
      <x:c r="H723" s="120" t="str">
        <x:v>Routine</x:v>
      </x:c>
      <x:c r="I723" s="120" t="n">
        <x:v>1</x:v>
      </x:c>
      <x:c r="J723" s="120" t="str">
        <x:v>CADC0874</x:v>
      </x:c>
      <x:c r="K723" s="120" t="n">
        <x:v>1</x:v>
      </x:c>
      <x:c r="L723" s="120" t="n">
        <x:v>610</x:v>
      </x:c>
      <x:c r="M723" s="120" t="n">
        <x:v>611</x:v>
      </x:c>
      <x:c r="N723" s="127" t="n">
        <x:v>8.728571428571428</x:v>
      </x:c>
      <x:c r="O723" s="129" t="n">
        <x:f>'RGS_Ground_Run'!Q867</x:f>
        <x:v>28.082157425514197</x:v>
      </x:c>
      <x:c r="P723" s="129" t="n">
        <x:f>'Edge_Run'!O867</x:f>
        <x:v>18.2064722765424</x:v>
      </x:c>
      <x:c r="Q723" s="129" t="n">
        <x:f>O723-P723</x:f>
        <x:v>9.875685148971797</x:v>
      </x:c>
      <x:c r="R723" s="129" t="n">
        <x:f>'RGS_Ground_Run'!U867</x:f>
        <x:v>0</x:v>
      </x:c>
      <x:c r="S723" s="129" t="n">
        <x:f>'Edge_Run'!S867</x:f>
        <x:v>0</x:v>
      </x:c>
      <x:c r="T723" s="129" t="n">
        <x:f>'RGS_Ground_Run'!S867</x:f>
        <x:v>0</x:v>
      </x:c>
      <x:c r="U723" s="129" t="n">
        <x:f>'Edge_Run'!R867</x:f>
        <x:v>0</x:v>
      </x:c>
      <x:c r="V723" s="120" t="n">
        <x:f>'RGS_Ground_Run'!W867</x:f>
        <x:v>1</x:v>
      </x:c>
      <x:c r="W723" s="120" t="n">
        <x:f>'Edge_Run'!U867</x:f>
        <x:v>1</x:v>
      </x:c>
      <x:c r="X723" s="120" t="n">
        <x:f>'RGS_Ground_Run'!X867</x:f>
        <x:v>1</x:v>
      </x:c>
      <x:c r="Y723" s="120" t="n">
        <x:f>'Edge_Run'!V867</x:f>
        <x:v>1</x:v>
      </x:c>
      <x:c r="Z723" s="120" t="n">
        <x:f>Y723-X723</x:f>
        <x:v>0</x:v>
      </x:c>
      <x:c r="AA723" s="120" t="n">
        <x:f>1-V723</x:f>
        <x:v>0</x:v>
      </x:c>
      <x:c r="AB723" s="120" t="n">
        <x:f>1-W723</x:f>
        <x:v>0</x:v>
      </x:c>
      <x:c r="AC723" s="120" t="n">
        <x:f>'RGS_Ground_Run'!O867</x:f>
        <x:v>4.062157425514143</x:v>
      </x:c>
      <x:c r="AD723" s="120" t="n">
        <x:f>'Edge_Run'!D867</x:f>
        <x:v>12.186472276542428</x:v>
      </x:c>
      <x:c r="AE723" s="120" t="n">
        <x:f>'RGS_Ground_Run'!D867</x:f>
        <x:v>300</x:v>
      </x:c>
      <x:c r="AF723" s="120" t="n">
        <x:f>'Edge_Run'!H867</x:f>
        <x:v>75</x:v>
      </x:c>
    </x:row>
    <x:row r="724">
      <x:c r="A724" s="120" t="n">
        <x:v>8</x:v>
      </x:c>
      <x:c r="B724" s="120" t="n">
        <x:v>23</x:v>
      </x:c>
      <x:c r="C724" s="120" t="n">
        <x:v>723</x:v>
      </x:c>
      <x:c r="D724" s="120" t="n">
        <x:v>1343</x:v>
      </x:c>
      <x:c r="E724" s="120" t="n">
        <x:v>1342</x:v>
      </x:c>
      <x:c r="F724" s="120" t="n">
        <x:v>0</x:v>
      </x:c>
      <x:c r="G724" s="120" t="str">
        <x:v>Normal</x:v>
      </x:c>
      <x:c r="H724" s="120" t="str">
        <x:v>Routine</x:v>
      </x:c>
      <x:c r="I724" s="120" t="n">
        <x:v>1</x:v>
      </x:c>
      <x:c r="J724" s="120" t="str">
        <x:v>CADC0873</x:v>
      </x:c>
      <x:c r="K724" s="120" t="n">
        <x:v>5</x:v>
      </x:c>
      <x:c r="L724" s="120" t="n">
        <x:v>105</x:v>
      </x:c>
      <x:c r="M724" s="120" t="n">
        <x:v>22</x:v>
      </x:c>
      <x:c r="N724" s="127" t="n">
        <x:v>0.3142857142857143</x:v>
      </x:c>
      <x:c r="O724" s="129" t="n">
        <x:f>'RGS_Ground_Run'!Q868</x:f>
        <x:v>31.096042436844982</x:v>
      </x:c>
      <x:c r="P724" s="129" t="n">
        <x:f>'Edge_Run'!O868</x:f>
        <x:v>11.885649041438</x:v>
      </x:c>
      <x:c r="Q724" s="129" t="n">
        <x:f>O724-P724</x:f>
        <x:v>19.21039339540698</x:v>
      </x:c>
      <x:c r="R724" s="129" t="n">
        <x:f>'RGS_Ground_Run'!U868</x:f>
        <x:v>5.120826089698994</x:v>
      </x:c>
      <x:c r="S724" s="129" t="n">
        <x:f>'Edge_Run'!S868</x:f>
        <x:v>0</x:v>
      </x:c>
      <x:c r="T724" s="129" t="n">
        <x:f>'RGS_Ground_Run'!S868</x:f>
        <x:v>0</x:v>
      </x:c>
      <x:c r="U724" s="129" t="n">
        <x:f>'Edge_Run'!R868</x:f>
        <x:v>0</x:v>
      </x:c>
      <x:c r="V724" s="120" t="n">
        <x:f>'RGS_Ground_Run'!W868</x:f>
        <x:v>1</x:v>
      </x:c>
      <x:c r="W724" s="120" t="n">
        <x:f>'Edge_Run'!U868</x:f>
        <x:v>1</x:v>
      </x:c>
      <x:c r="X724" s="120" t="n">
        <x:f>'RGS_Ground_Run'!X868</x:f>
        <x:v>1</x:v>
      </x:c>
      <x:c r="Y724" s="120" t="n">
        <x:f>'Edge_Run'!V868</x:f>
        <x:v>1</x:v>
      </x:c>
      <x:c r="Z724" s="120" t="n">
        <x:f>Y724-X724</x:f>
        <x:v>0</x:v>
      </x:c>
      <x:c r="AA724" s="120" t="n">
        <x:f>1-V724</x:f>
        <x:v>0</x:v>
      </x:c>
      <x:c r="AB724" s="120" t="n">
        <x:f>1-W724</x:f>
        <x:v>0</x:v>
      </x:c>
      <x:c r="AC724" s="120" t="n">
        <x:f>'RGS_Ground_Run'!O868</x:f>
        <x:v>1.9552163471460078</x:v>
      </x:c>
      <x:c r="AD724" s="120" t="n">
        <x:f>'Edge_Run'!D868</x:f>
        <x:v>5.865649041438023</x:v>
      </x:c>
      <x:c r="AE724" s="120" t="n">
        <x:f>'RGS_Ground_Run'!D868</x:f>
        <x:v>300</x:v>
      </x:c>
      <x:c r="AF724" s="120" t="n">
        <x:f>'Edge_Run'!H868</x:f>
        <x:v>75</x:v>
      </x:c>
    </x:row>
    <x:row r="725">
      <x:c r="A725" s="120" t="n">
        <x:v>8</x:v>
      </x:c>
      <x:c r="B725" s="120" t="n">
        <x:v>24</x:v>
      </x:c>
      <x:c r="C725" s="120" t="n">
        <x:v>724</x:v>
      </x:c>
      <x:c r="D725" s="120" t="n">
        <x:v>161</x:v>
      </x:c>
      <x:c r="E725" s="120" t="n">
        <x:v>160</x:v>
      </x:c>
      <x:c r="F725" s="120" t="n">
        <x:v>1</x:v>
      </x:c>
      <x:c r="G725" s="120" t="str">
        <x:v>Anomalous</x:v>
      </x:c>
      <x:c r="H725" s="120" t="str">
        <x:v>Priority</x:v>
      </x:c>
      <x:c r="I725" s="120" t="n">
        <x:v>1</x:v>
      </x:c>
      <x:c r="J725" s="120" t="str">
        <x:v>CADC0872</x:v>
      </x:c>
      <x:c r="K725" s="120" t="n">
        <x:v>1</x:v>
      </x:c>
      <x:c r="L725" s="120" t="n">
        <x:v>224</x:v>
      </x:c>
      <x:c r="M725" s="120" t="n">
        <x:v>225</x:v>
      </x:c>
      <x:c r="N725" s="127" t="n">
        <x:v>3.2142857142857144</x:v>
      </x:c>
      <x:c r="O725" s="129" t="n">
        <x:f>'RGS_Ground_Run'!Q869</x:f>
        <x:v>35.561646420947</x:v>
      </x:c>
      <x:c r="P725" s="129" t="n">
        <x:f>'Edge_Run'!O869</x:f>
        <x:v>9.750787199183605</x:v>
      </x:c>
      <x:c r="Q725" s="129" t="n">
        <x:f>O725-P725</x:f>
        <x:v>25.810859221763394</x:v>
      </x:c>
      <x:c r="R725" s="129" t="n">
        <x:f>'RGS_Ground_Run'!U869</x:f>
        <x:v>10.298050687885734</x:v>
      </x:c>
      <x:c r="S725" s="129" t="n">
        <x:f>'Edge_Run'!S869</x:f>
        <x:v>0</x:v>
      </x:c>
      <x:c r="T725" s="129" t="n">
        <x:f>'RGS_Ground_Run'!S869</x:f>
        <x:v>0</x:v>
      </x:c>
      <x:c r="U725" s="129" t="n">
        <x:f>'Edge_Run'!R869</x:f>
        <x:v>0</x:v>
      </x:c>
      <x:c r="V725" s="120" t="n">
        <x:f>'RGS_Ground_Run'!W869</x:f>
        <x:v>1</x:v>
      </x:c>
      <x:c r="W725" s="120" t="n">
        <x:f>'Edge_Run'!U869</x:f>
        <x:v>1</x:v>
      </x:c>
      <x:c r="X725" s="120" t="n">
        <x:f>'RGS_Ground_Run'!X869</x:f>
        <x:v>1</x:v>
      </x:c>
      <x:c r="Y725" s="120" t="n">
        <x:f>'Edge_Run'!V869</x:f>
        <x:v>1</x:v>
      </x:c>
      <x:c r="Z725" s="120" t="n">
        <x:f>Y725-X725</x:f>
        <x:v>0</x:v>
      </x:c>
      <x:c r="AA725" s="120" t="n">
        <x:f>1-V725</x:f>
        <x:v>0</x:v>
      </x:c>
      <x:c r="AB725" s="120" t="n">
        <x:f>1-W725</x:f>
        <x:v>0</x:v>
      </x:c>
      <x:c r="AC725" s="120" t="n">
        <x:f>'RGS_Ground_Run'!O869</x:f>
        <x:v>1.2435957330612182</x:v>
      </x:c>
      <x:c r="AD725" s="120" t="n">
        <x:f>'Edge_Run'!D869</x:f>
        <x:v>3.7307871991836548</x:v>
      </x:c>
      <x:c r="AE725" s="120" t="n">
        <x:f>'RGS_Ground_Run'!D869</x:f>
        <x:v>300</x:v>
      </x:c>
      <x:c r="AF725" s="120" t="n">
        <x:f>'Edge_Run'!H869</x:f>
        <x:v>75</x:v>
      </x:c>
    </x:row>
    <x:row r="726">
      <x:c r="A726" s="120" t="n">
        <x:v>8</x:v>
      </x:c>
      <x:c r="B726" s="120" t="n">
        <x:v>25</x:v>
      </x:c>
      <x:c r="C726" s="120" t="n">
        <x:v>725</x:v>
      </x:c>
      <x:c r="D726" s="120" t="n">
        <x:v>1972</x:v>
      </x:c>
      <x:c r="E726" s="120" t="n">
        <x:v>1971</x:v>
      </x:c>
      <x:c r="F726" s="120" t="n">
        <x:v>0</x:v>
      </x:c>
      <x:c r="G726" s="120" t="str">
        <x:v>Normal</x:v>
      </x:c>
      <x:c r="H726" s="120" t="str">
        <x:v>Routine</x:v>
      </x:c>
      <x:c r="I726" s="120" t="n">
        <x:v>1</x:v>
      </x:c>
      <x:c r="J726" s="120" t="str">
        <x:v>CADC0872</x:v>
      </x:c>
      <x:c r="K726" s="120" t="n">
        <x:v>5</x:v>
      </x:c>
      <x:c r="L726" s="120" t="n">
        <x:v>205</x:v>
      </x:c>
      <x:c r="M726" s="120" t="n">
        <x:v>42</x:v>
      </x:c>
      <x:c r="N726" s="127" t="n">
        <x:v>0.6</x:v>
      </x:c>
      <x:c r="O726" s="129" t="n">
        <x:f>'RGS_Ground_Run'!Q870</x:f>
        <x:v>24.15512326436692</x:v>
      </x:c>
      <x:c r="P726" s="129" t="n">
        <x:f>'Edge_Run'!O870</x:f>
        <x:v>6.425369793100572</x:v>
      </x:c>
      <x:c r="Q726" s="129" t="n">
        <x:f>O726-P726</x:f>
        <x:v>17.72975347126635</x:v>
      </x:c>
      <x:c r="R726" s="129" t="n">
        <x:f>'RGS_Ground_Run'!U870</x:f>
        <x:v>0</x:v>
      </x:c>
      <x:c r="S726" s="129" t="n">
        <x:f>'Edge_Run'!S870</x:f>
        <x:v>0</x:v>
      </x:c>
      <x:c r="T726" s="129" t="n">
        <x:f>'RGS_Ground_Run'!S870</x:f>
        <x:v>0</x:v>
      </x:c>
      <x:c r="U726" s="129" t="n">
        <x:f>'Edge_Run'!R870</x:f>
        <x:v>0</x:v>
      </x:c>
      <x:c r="V726" s="120" t="n">
        <x:f>'RGS_Ground_Run'!W870</x:f>
        <x:v>1</x:v>
      </x:c>
      <x:c r="W726" s="120" t="n">
        <x:f>'Edge_Run'!U870</x:f>
        <x:v>1</x:v>
      </x:c>
      <x:c r="X726" s="120" t="n">
        <x:f>'RGS_Ground_Run'!X870</x:f>
        <x:v>1</x:v>
      </x:c>
      <x:c r="Y726" s="120" t="n">
        <x:f>'Edge_Run'!V870</x:f>
        <x:v>1</x:v>
      </x:c>
      <x:c r="Z726" s="120" t="n">
        <x:f>Y726-X726</x:f>
        <x:v>0</x:v>
      </x:c>
      <x:c r="AA726" s="120" t="n">
        <x:f>1-V726</x:f>
        <x:v>0</x:v>
      </x:c>
      <x:c r="AB726" s="120" t="n">
        <x:f>1-W726</x:f>
        <x:v>0</x:v>
      </x:c>
      <x:c r="AC726" s="120" t="n">
        <x:f>'RGS_Ground_Run'!O870</x:f>
        <x:v>0.13512326436686553</x:v>
      </x:c>
      <x:c r="AD726" s="120" t="n">
        <x:f>'Edge_Run'!D870</x:f>
        <x:v>0.4053697931005966</x:v>
      </x:c>
      <x:c r="AE726" s="120" t="n">
        <x:f>'RGS_Ground_Run'!D870</x:f>
        <x:v>300</x:v>
      </x:c>
      <x:c r="AF726" s="120" t="n">
        <x:f>'Edge_Run'!H870</x:f>
        <x:v>75</x:v>
      </x:c>
    </x:row>
    <x:row r="727">
      <x:c r="A727" s="120" t="n">
        <x:v>8</x:v>
      </x:c>
      <x:c r="B727" s="120" t="n">
        <x:v>26</x:v>
      </x:c>
      <x:c r="C727" s="120" t="n">
        <x:v>726</x:v>
      </x:c>
      <x:c r="D727" s="120" t="n">
        <x:v>289</x:v>
      </x:c>
      <x:c r="E727" s="120" t="n">
        <x:v>288</x:v>
      </x:c>
      <x:c r="F727" s="120" t="n">
        <x:v>1</x:v>
      </x:c>
      <x:c r="G727" s="120" t="str">
        <x:v>Anomalous</x:v>
      </x:c>
      <x:c r="H727" s="120" t="str">
        <x:v>Priority</x:v>
      </x:c>
      <x:c r="I727" s="120" t="n">
        <x:v>1</x:v>
      </x:c>
      <x:c r="J727" s="120" t="str">
        <x:v>CADC0874</x:v>
      </x:c>
      <x:c r="K727" s="120" t="n">
        <x:v>1</x:v>
      </x:c>
      <x:c r="L727" s="120" t="n">
        <x:v>440</x:v>
      </x:c>
      <x:c r="M727" s="120" t="n">
        <x:v>441</x:v>
      </x:c>
      <x:c r="N727" s="127" t="n">
        <x:v>6.3</x:v>
      </x:c>
      <x:c r="O727" s="129" t="n">
        <x:f>'RGS_Ground_Run'!Q871</x:f>
        <x:v>134.66971560444495</x:v>
      </x:c>
      <x:c r="P727" s="129" t="n">
        <x:f>'Edge_Run'!O871</x:f>
        <x:v>115.4018100250953</x:v>
      </x:c>
      <x:c r="Q727" s="129" t="n">
        <x:f>O727-P727</x:f>
        <x:v>19.267905579349645</x:v>
      </x:c>
      <x:c r="R727" s="129" t="n">
        <x:f>'RGS_Ground_Run'!U871</x:f>
        <x:v>109.38181002509532</x:v>
      </x:c>
      <x:c r="S727" s="129" t="n">
        <x:f>'Edge_Run'!S871</x:f>
        <x:v>105.57809328704661</x:v>
      </x:c>
      <x:c r="T727" s="129" t="n">
        <x:f>'RGS_Ground_Run'!S871</x:f>
        <x:v>109.38181002509532</x:v>
      </x:c>
      <x:c r="U727" s="129" t="n">
        <x:f>'Edge_Run'!R871</x:f>
        <x:v>105.57809328704661</x:v>
      </x:c>
      <x:c r="V727" s="120" t="n">
        <x:f>'RGS_Ground_Run'!W871</x:f>
        <x:v>1</x:v>
      </x:c>
      <x:c r="W727" s="120" t="n">
        <x:f>'Edge_Run'!U871</x:f>
        <x:v>1</x:v>
      </x:c>
      <x:c r="X727" s="120" t="n">
        <x:f>'RGS_Ground_Run'!X871</x:f>
        <x:v>0</x:v>
      </x:c>
      <x:c r="Y727" s="120" t="n">
        <x:f>'Edge_Run'!V871</x:f>
        <x:v>1</x:v>
      </x:c>
      <x:c r="Z727" s="120" t="n">
        <x:f>Y727-X727</x:f>
        <x:v>1</x:v>
      </x:c>
      <x:c r="AA727" s="120" t="n">
        <x:f>1-V727</x:f>
        <x:v>0</x:v>
      </x:c>
      <x:c r="AB727" s="120" t="n">
        <x:f>1-W727</x:f>
        <x:v>0</x:v>
      </x:c>
      <x:c r="AC727" s="120" t="n">
        <x:f>'RGS_Ground_Run'!O871</x:f>
        <x:v>1.2679055793495762</x:v>
      </x:c>
      <x:c r="AD727" s="120" t="n">
        <x:f>'Edge_Run'!D871</x:f>
        <x:v>3.8037167380487285</x:v>
      </x:c>
      <x:c r="AE727" s="120" t="n">
        <x:f>'RGS_Ground_Run'!D871</x:f>
        <x:v>300</x:v>
      </x:c>
      <x:c r="AF727" s="120" t="n">
        <x:f>'Edge_Run'!H871</x:f>
        <x:v>75</x:v>
      </x:c>
    </x:row>
    <x:row r="728">
      <x:c r="A728" s="120" t="n">
        <x:v>8</x:v>
      </x:c>
      <x:c r="B728" s="120" t="n">
        <x:v>27</x:v>
      </x:c>
      <x:c r="C728" s="120" t="n">
        <x:v>727</x:v>
      </x:c>
      <x:c r="D728" s="120" t="n">
        <x:v>919</x:v>
      </x:c>
      <x:c r="E728" s="120" t="n">
        <x:v>918</x:v>
      </x:c>
      <x:c r="F728" s="120" t="n">
        <x:v>0</x:v>
      </x:c>
      <x:c r="G728" s="120" t="str">
        <x:v>Normal</x:v>
      </x:c>
      <x:c r="H728" s="120" t="str">
        <x:v>Routine</x:v>
      </x:c>
      <x:c r="I728" s="120" t="n">
        <x:v>1</x:v>
      </x:c>
      <x:c r="J728" s="120" t="str">
        <x:v>CADC0892</x:v>
      </x:c>
      <x:c r="K728" s="120" t="n">
        <x:v>1</x:v>
      </x:c>
      <x:c r="L728" s="120" t="n">
        <x:v>237</x:v>
      </x:c>
      <x:c r="M728" s="120" t="n">
        <x:v>238</x:v>
      </x:c>
      <x:c r="N728" s="127" t="n">
        <x:v>3.4</x:v>
      </x:c>
      <x:c r="O728" s="129" t="n">
        <x:f>'RGS_Ground_Run'!Q872</x:f>
        <x:v>28.288955659086014</x:v>
      </x:c>
      <x:c r="P728" s="129" t="n">
        <x:f>'Edge_Run'!O872</x:f>
        <x:v>18.82686697725785</x:v>
      </x:c>
      <x:c r="Q728" s="129" t="n">
        <x:f>O728-P728</x:f>
        <x:v>9.462088681828163</x:v>
      </x:c>
      <x:c r="R728" s="129" t="n">
        <x:f>'RGS_Ground_Run'!U872</x:f>
        <x:v>0</x:v>
      </x:c>
      <x:c r="S728" s="129" t="n">
        <x:f>'Edge_Run'!S872</x:f>
        <x:v>0</x:v>
      </x:c>
      <x:c r="T728" s="129" t="n">
        <x:f>'RGS_Ground_Run'!S872</x:f>
        <x:v>0</x:v>
      </x:c>
      <x:c r="U728" s="129" t="n">
        <x:f>'Edge_Run'!R872</x:f>
        <x:v>0</x:v>
      </x:c>
      <x:c r="V728" s="120" t="n">
        <x:f>'RGS_Ground_Run'!W872</x:f>
        <x:v>1</x:v>
      </x:c>
      <x:c r="W728" s="120" t="n">
        <x:f>'Edge_Run'!U872</x:f>
        <x:v>1</x:v>
      </x:c>
      <x:c r="X728" s="120" t="n">
        <x:f>'RGS_Ground_Run'!X872</x:f>
        <x:v>1</x:v>
      </x:c>
      <x:c r="Y728" s="120" t="n">
        <x:f>'Edge_Run'!V872</x:f>
        <x:v>1</x:v>
      </x:c>
      <x:c r="Z728" s="120" t="n">
        <x:f>Y728-X728</x:f>
        <x:v>0</x:v>
      </x:c>
      <x:c r="AA728" s="120" t="n">
        <x:f>1-V728</x:f>
        <x:v>0</x:v>
      </x:c>
      <x:c r="AB728" s="120" t="n">
        <x:f>1-W728</x:f>
        <x:v>0</x:v>
      </x:c>
      <x:c r="AC728" s="120" t="n">
        <x:f>'RGS_Ground_Run'!O872</x:f>
        <x:v>4.268955659085962</x:v>
      </x:c>
      <x:c r="AD728" s="120" t="n">
        <x:f>'Edge_Run'!D872</x:f>
        <x:v>12.806866977257886</x:v>
      </x:c>
      <x:c r="AE728" s="120" t="n">
        <x:f>'RGS_Ground_Run'!D872</x:f>
        <x:v>300</x:v>
      </x:c>
      <x:c r="AF728" s="120" t="n">
        <x:f>'Edge_Run'!H872</x:f>
        <x:v>75</x:v>
      </x:c>
    </x:row>
    <x:row r="729">
      <x:c r="A729" s="120" t="n">
        <x:v>8</x:v>
      </x:c>
      <x:c r="B729" s="120" t="n">
        <x:v>28</x:v>
      </x:c>
      <x:c r="C729" s="120" t="n">
        <x:v>728</x:v>
      </x:c>
      <x:c r="D729" s="120" t="n">
        <x:v>1473</x:v>
      </x:c>
      <x:c r="E729" s="120" t="n">
        <x:v>1472</x:v>
      </x:c>
      <x:c r="F729" s="120" t="n">
        <x:v>0</x:v>
      </x:c>
      <x:c r="G729" s="120" t="str">
        <x:v>Normal</x:v>
      </x:c>
      <x:c r="H729" s="120" t="str">
        <x:v>Routine</x:v>
      </x:c>
      <x:c r="I729" s="120" t="n">
        <x:v>0</x:v>
      </x:c>
      <x:c r="J729" s="120" t="str">
        <x:v>CADC0873</x:v>
      </x:c>
      <x:c r="K729" s="120" t="n">
        <x:v>5</x:v>
      </x:c>
      <x:c r="L729" s="120" t="n">
        <x:v>75</x:v>
      </x:c>
      <x:c r="M729" s="120" t="n">
        <x:v>16</x:v>
      </x:c>
      <x:c r="N729" s="127" t="n">
        <x:v>0.22857142857142856</x:v>
      </x:c>
      <x:c r="O729" s="129" t="n">
        <x:f>'RGS_Ground_Run'!Q873</x:f>
        <x:v>47.401420590114185</x:v>
      </x:c>
      <x:c r="P729" s="129" t="n">
        <x:f>'Edge_Run'!O873</x:f>
        <x:v>23.71350808385432</x:v>
      </x:c>
      <x:c r="Q729" s="129" t="n">
        <x:f>O729-P729</x:f>
        <x:v>23.687912506259863</x:v>
      </x:c>
      <x:c r="R729" s="129" t="n">
        <x:f>'RGS_Ground_Run'!U873</x:f>
        <x:v>22.88664110659647</x:v>
      </x:c>
      <x:c r="S729" s="129" t="n">
        <x:f>'Edge_Run'!S873</x:f>
        <x:v>16.209169633300917</x:v>
      </x:c>
      <x:c r="T729" s="129" t="n">
        <x:f>'RGS_Ground_Run'!S873</x:f>
        <x:v>0</x:v>
      </x:c>
      <x:c r="U729" s="129" t="n">
        <x:f>'Edge_Run'!R873</x:f>
        <x:v>0</x:v>
      </x:c>
      <x:c r="V729" s="120" t="n">
        <x:f>'RGS_Ground_Run'!W873</x:f>
        <x:v>1</x:v>
      </x:c>
      <x:c r="W729" s="120" t="n">
        <x:f>'Edge_Run'!U873</x:f>
        <x:v>1</x:v>
      </x:c>
      <x:c r="X729" s="120" t="n">
        <x:f>'RGS_Ground_Run'!X873</x:f>
        <x:v>1</x:v>
      </x:c>
      <x:c r="Y729" s="120" t="n">
        <x:f>'Edge_Run'!V873</x:f>
        <x:v>1</x:v>
      </x:c>
      <x:c r="Z729" s="120" t="n">
        <x:f>Y729-X729</x:f>
        <x:v>0</x:v>
      </x:c>
      <x:c r="AA729" s="120" t="n">
        <x:f>1-V729</x:f>
        <x:v>0</x:v>
      </x:c>
      <x:c r="AB729" s="120" t="n">
        <x:f>1-W729</x:f>
        <x:v>0</x:v>
      </x:c>
      <x:c r="AC729" s="120" t="n">
        <x:f>'RGS_Ground_Run'!O873</x:f>
        <x:v>0.4947794835177718</x:v>
      </x:c>
      <x:c r="AD729" s="120" t="n">
        <x:f>'Edge_Run'!D873</x:f>
        <x:v>1.4843384505533153</x:v>
      </x:c>
      <x:c r="AE729" s="120" t="n">
        <x:f>'RGS_Ground_Run'!D873</x:f>
        <x:v>300</x:v>
      </x:c>
      <x:c r="AF729" s="120" t="n">
        <x:f>'Edge_Run'!H873</x:f>
        <x:v>75</x:v>
      </x:c>
    </x:row>
    <x:row r="730">
      <x:c r="A730" s="120" t="n">
        <x:v>8</x:v>
      </x:c>
      <x:c r="B730" s="120" t="n">
        <x:v>29</x:v>
      </x:c>
      <x:c r="C730" s="120" t="n">
        <x:v>729</x:v>
      </x:c>
      <x:c r="D730" s="120" t="n">
        <x:v>2075</x:v>
      </x:c>
      <x:c r="E730" s="120" t="n">
        <x:v>2074</x:v>
      </x:c>
      <x:c r="F730" s="120" t="n">
        <x:v>0</x:v>
      </x:c>
      <x:c r="G730" s="120" t="str">
        <x:v>Normal</x:v>
      </x:c>
      <x:c r="H730" s="120" t="str">
        <x:v>Routine</x:v>
      </x:c>
      <x:c r="I730" s="120" t="n">
        <x:v>1</x:v>
      </x:c>
      <x:c r="J730" s="120" t="str">
        <x:v>CADC0872</x:v>
      </x:c>
      <x:c r="K730" s="120" t="n">
        <x:v>5</x:v>
      </x:c>
      <x:c r="L730" s="120" t="n">
        <x:v>75</x:v>
      </x:c>
      <x:c r="M730" s="120" t="n">
        <x:v>16</x:v>
      </x:c>
      <x:c r="N730" s="127" t="n">
        <x:v>0.22857142857142856</x:v>
      </x:c>
      <x:c r="O730" s="129" t="n">
        <x:f>'RGS_Ground_Run'!Q874</x:f>
        <x:v>32.96731658967724</x:v>
      </x:c>
      <x:c r="P730" s="129" t="n">
        <x:f>'Edge_Run'!O874</x:f>
        <x:v>14.436128760518159</x:v>
      </x:c>
      <x:c r="Q730" s="129" t="n">
        <x:f>O730-P730</x:f>
        <x:v>18.53118782915908</x:v>
      </x:c>
      <x:c r="R730" s="129" t="n">
        <x:f>'RGS_Ground_Run'!U874</x:f>
        <x:v>6.141940336171274</x:v>
      </x:c>
      <x:c r="S730" s="129" t="n">
        <x:f>'Edge_Run'!S874</x:f>
        <x:v>0</x:v>
      </x:c>
      <x:c r="T730" s="129" t="n">
        <x:f>'RGS_Ground_Run'!S874</x:f>
        <x:v>0</x:v>
      </x:c>
      <x:c r="U730" s="129" t="n">
        <x:f>'Edge_Run'!R874</x:f>
        <x:v>0</x:v>
      </x:c>
      <x:c r="V730" s="120" t="n">
        <x:f>'RGS_Ground_Run'!W874</x:f>
        <x:v>1</x:v>
      </x:c>
      <x:c r="W730" s="120" t="n">
        <x:f>'Edge_Run'!U874</x:f>
        <x:v>1</x:v>
      </x:c>
      <x:c r="X730" s="120" t="n">
        <x:f>'RGS_Ground_Run'!X874</x:f>
        <x:v>1</x:v>
      </x:c>
      <x:c r="Y730" s="120" t="n">
        <x:f>'Edge_Run'!V874</x:f>
        <x:v>1</x:v>
      </x:c>
      <x:c r="Z730" s="120" t="n">
        <x:f>Y730-X730</x:f>
        <x:v>0</x:v>
      </x:c>
      <x:c r="AA730" s="120" t="n">
        <x:f>1-V730</x:f>
        <x:v>0</x:v>
      </x:c>
      <x:c r="AB730" s="120" t="n">
        <x:f>1-W730</x:f>
        <x:v>0</x:v>
      </x:c>
      <x:c r="AC730" s="120" t="n">
        <x:f>'RGS_Ground_Run'!O874</x:f>
        <x:v>2.8053762535060884</x:v>
      </x:c>
      <x:c r="AD730" s="120" t="n">
        <x:f>'Edge_Run'!D874</x:f>
        <x:v>8.416128760518266</x:v>
      </x:c>
      <x:c r="AE730" s="120" t="n">
        <x:f>'RGS_Ground_Run'!D874</x:f>
        <x:v>300</x:v>
      </x:c>
      <x:c r="AF730" s="120" t="n">
        <x:f>'Edge_Run'!H874</x:f>
        <x:v>75</x:v>
      </x:c>
    </x:row>
    <x:row r="731">
      <x:c r="A731" s="120" t="n">
        <x:v>8</x:v>
      </x:c>
      <x:c r="B731" s="120" t="n">
        <x:v>30</x:v>
      </x:c>
      <x:c r="C731" s="120" t="n">
        <x:v>730</x:v>
      </x:c>
      <x:c r="D731" s="120" t="n">
        <x:v>1252</x:v>
      </x:c>
      <x:c r="E731" s="120" t="n">
        <x:v>1251</x:v>
      </x:c>
      <x:c r="F731" s="120" t="n">
        <x:v>0</x:v>
      </x:c>
      <x:c r="G731" s="120" t="str">
        <x:v>Normal</x:v>
      </x:c>
      <x:c r="H731" s="120" t="str">
        <x:v>Routine</x:v>
      </x:c>
      <x:c r="I731" s="120" t="n">
        <x:v>1</x:v>
      </x:c>
      <x:c r="J731" s="120" t="str">
        <x:v>CADC0873</x:v>
      </x:c>
      <x:c r="K731" s="120" t="n">
        <x:v>5</x:v>
      </x:c>
      <x:c r="L731" s="120" t="n">
        <x:v>245</x:v>
      </x:c>
      <x:c r="M731" s="120" t="n">
        <x:v>50</x:v>
      </x:c>
      <x:c r="N731" s="127" t="n">
        <x:v>0.7142857142857143</x:v>
      </x:c>
      <x:c r="O731" s="129" t="n">
        <x:f>'RGS_Ground_Run'!Q875</x:f>
        <x:v>35.11735115105057</x:v>
      </x:c>
      <x:c r="P731" s="129" t="n">
        <x:f>'Edge_Run'!O875</x:f>
        <x:v>7.297181307316805</x:v>
      </x:c>
      <x:c r="Q731" s="129" t="n">
        <x:f>O731-P731</x:f>
        <x:v>27.820169843733765</x:v>
      </x:c>
      <x:c r="R731" s="129" t="n">
        <x:f>'RGS_Ground_Run'!U875</x:f>
        <x:v>10.671624048611648</x:v>
      </x:c>
      <x:c r="S731" s="129" t="n">
        <x:f>'Edge_Run'!S875</x:f>
        <x:v>0</x:v>
      </x:c>
      <x:c r="T731" s="129" t="n">
        <x:f>'RGS_Ground_Run'!S875</x:f>
        <x:v>0</x:v>
      </x:c>
      <x:c r="U731" s="129" t="n">
        <x:f>'Edge_Run'!R875</x:f>
        <x:v>0</x:v>
      </x:c>
      <x:c r="V731" s="120" t="n">
        <x:f>'RGS_Ground_Run'!W875</x:f>
        <x:v>1</x:v>
      </x:c>
      <x:c r="W731" s="120" t="n">
        <x:f>'Edge_Run'!U875</x:f>
        <x:v>1</x:v>
      </x:c>
      <x:c r="X731" s="120" t="n">
        <x:f>'RGS_Ground_Run'!X875</x:f>
        <x:v>1</x:v>
      </x:c>
      <x:c r="Y731" s="120" t="n">
        <x:f>'Edge_Run'!V875</x:f>
        <x:v>1</x:v>
      </x:c>
      <x:c r="Z731" s="120" t="n">
        <x:f>Y731-X731</x:f>
        <x:v>0</x:v>
      </x:c>
      <x:c r="AA731" s="120" t="n">
        <x:f>1-V731</x:f>
        <x:v>0</x:v>
      </x:c>
      <x:c r="AB731" s="120" t="n">
        <x:f>1-W731</x:f>
        <x:v>0</x:v>
      </x:c>
      <x:c r="AC731" s="120" t="n">
        <x:f>'RGS_Ground_Run'!O875</x:f>
        <x:v>0.42572710243891543</x:v>
      </x:c>
      <x:c r="AD731" s="120" t="n">
        <x:f>'Edge_Run'!D875</x:f>
        <x:v>1.2771813073167464</x:v>
      </x:c>
      <x:c r="AE731" s="120" t="n">
        <x:f>'RGS_Ground_Run'!D875</x:f>
        <x:v>300</x:v>
      </x:c>
      <x:c r="AF731" s="120" t="n">
        <x:f>'Edge_Run'!H875</x:f>
        <x:v>75</x:v>
      </x:c>
    </x:row>
    <x:row r="732">
      <x:c r="A732" s="120" t="n">
        <x:v>8</x:v>
      </x:c>
      <x:c r="B732" s="120" t="n">
        <x:v>31</x:v>
      </x:c>
      <x:c r="C732" s="120" t="n">
        <x:v>731</x:v>
      </x:c>
      <x:c r="D732" s="120" t="n">
        <x:v>447</x:v>
      </x:c>
      <x:c r="E732" s="120" t="n">
        <x:v>446</x:v>
      </x:c>
      <x:c r="F732" s="120" t="n">
        <x:v>1</x:v>
      </x:c>
      <x:c r="G732" s="120" t="str">
        <x:v>Anomalous</x:v>
      </x:c>
      <x:c r="H732" s="120" t="str">
        <x:v>Priority</x:v>
      </x:c>
      <x:c r="I732" s="120" t="n">
        <x:v>1</x:v>
      </x:c>
      <x:c r="J732" s="120" t="str">
        <x:v>CADC0873</x:v>
      </x:c>
      <x:c r="K732" s="120" t="n">
        <x:v>1</x:v>
      </x:c>
      <x:c r="L732" s="120" t="n">
        <x:v>305</x:v>
      </x:c>
      <x:c r="M732" s="120" t="n">
        <x:v>306</x:v>
      </x:c>
      <x:c r="N732" s="127" t="n">
        <x:v>4.371428571428571</x:v>
      </x:c>
      <x:c r="O732" s="129" t="n">
        <x:f>'RGS_Ground_Run'!Q876</x:f>
        <x:v>33.055155377842766</x:v>
      </x:c>
      <x:c r="P732" s="129" t="n">
        <x:f>'Edge_Run'!O876</x:f>
        <x:v>33.12546613352856</x:v>
      </x:c>
      <x:c r="Q732" s="129" t="n">
        <x:f>O732-P732</x:f>
        <x:v>-0.07031075568579581</x:v>
      </x:c>
      <x:c r="R732" s="129" t="n">
        <x:f>'RGS_Ground_Run'!U876</x:f>
        <x:v>0</x:v>
      </x:c>
      <x:c r="S732" s="129" t="n">
        <x:f>'Edge_Run'!S876</x:f>
        <x:v>0</x:v>
      </x:c>
      <x:c r="T732" s="129" t="n">
        <x:f>'RGS_Ground_Run'!S876</x:f>
        <x:v>0</x:v>
      </x:c>
      <x:c r="U732" s="129" t="n">
        <x:f>'Edge_Run'!R876</x:f>
        <x:v>0</x:v>
      </x:c>
      <x:c r="V732" s="120" t="n">
        <x:f>'RGS_Ground_Run'!W876</x:f>
        <x:v>1</x:v>
      </x:c>
      <x:c r="W732" s="120" t="n">
        <x:f>'Edge_Run'!U876</x:f>
        <x:v>1</x:v>
      </x:c>
      <x:c r="X732" s="120" t="n">
        <x:f>'RGS_Ground_Run'!X876</x:f>
        <x:v>1</x:v>
      </x:c>
      <x:c r="Y732" s="120" t="n">
        <x:f>'Edge_Run'!V876</x:f>
        <x:v>1</x:v>
      </x:c>
      <x:c r="Z732" s="120" t="n">
        <x:f>Y732-X732</x:f>
        <x:v>0</x:v>
      </x:c>
      <x:c r="AA732" s="120" t="n">
        <x:f>1-V732</x:f>
        <x:v>0</x:v>
      </x:c>
      <x:c r="AB732" s="120" t="n">
        <x:f>1-W732</x:f>
        <x:v>0</x:v>
      </x:c>
      <x:c r="AC732" s="120" t="n">
        <x:f>'RGS_Ground_Run'!O876</x:f>
        <x:v>9.035155377842868</x:v>
      </x:c>
      <x:c r="AD732" s="120" t="n">
        <x:f>'Edge_Run'!D876</x:f>
        <x:v>27.1054661335286</x:v>
      </x:c>
      <x:c r="AE732" s="120" t="n">
        <x:f>'RGS_Ground_Run'!D876</x:f>
        <x:v>300</x:v>
      </x:c>
      <x:c r="AF732" s="120" t="n">
        <x:f>'Edge_Run'!H876</x:f>
        <x:v>75</x:v>
      </x:c>
    </x:row>
    <x:row r="733">
      <x:c r="A733" s="120" t="n">
        <x:v>8</x:v>
      </x:c>
      <x:c r="B733" s="120" t="n">
        <x:v>32</x:v>
      </x:c>
      <x:c r="C733" s="120" t="n">
        <x:v>732</x:v>
      </x:c>
      <x:c r="D733" s="120" t="n">
        <x:v>2055</x:v>
      </x:c>
      <x:c r="E733" s="120" t="n">
        <x:v>2054</x:v>
      </x:c>
      <x:c r="F733" s="120" t="n">
        <x:v>0</x:v>
      </x:c>
      <x:c r="G733" s="120" t="str">
        <x:v>Normal</x:v>
      </x:c>
      <x:c r="H733" s="120" t="str">
        <x:v>Routine</x:v>
      </x:c>
      <x:c r="I733" s="120" t="n">
        <x:v>1</x:v>
      </x:c>
      <x:c r="J733" s="120" t="str">
        <x:v>CADC0872</x:v>
      </x:c>
      <x:c r="K733" s="120" t="n">
        <x:v>5</x:v>
      </x:c>
      <x:c r="L733" s="120" t="n">
        <x:v>245</x:v>
      </x:c>
      <x:c r="M733" s="120" t="n">
        <x:v>50</x:v>
      </x:c>
      <x:c r="N733" s="127" t="n">
        <x:v>0.7142857142857143</x:v>
      </x:c>
      <x:c r="O733" s="129" t="n">
        <x:f>'RGS_Ground_Run'!Q877</x:f>
        <x:v>43.209899110363494</x:v>
      </x:c>
      <x:c r="P733" s="129" t="n">
        <x:f>'Edge_Run'!O877</x:f>
        <x:v>34.08498115503426</x:v>
      </x:c>
      <x:c r="Q733" s="129" t="n">
        <x:f>O733-P733</x:f>
        <x:v>9.124917955329238</x:v>
      </x:c>
      <x:c r="R733" s="129" t="n">
        <x:f>'RGS_Ground_Run'!U877</x:f>
        <x:v>18.959515021505695</x:v>
      </x:c>
      <x:c r="S733" s="129" t="n">
        <x:f>'Edge_Run'!S877</x:f>
        <x:v>27.37382888846082</x:v>
      </x:c>
      <x:c r="T733" s="129" t="n">
        <x:f>'RGS_Ground_Run'!S877</x:f>
        <x:v>0</x:v>
      </x:c>
      <x:c r="U733" s="129" t="n">
        <x:f>'Edge_Run'!R877</x:f>
        <x:v>0</x:v>
      </x:c>
      <x:c r="V733" s="120" t="n">
        <x:f>'RGS_Ground_Run'!W877</x:f>
        <x:v>1</x:v>
      </x:c>
      <x:c r="W733" s="120" t="n">
        <x:f>'Edge_Run'!U877</x:f>
        <x:v>1</x:v>
      </x:c>
      <x:c r="X733" s="120" t="n">
        <x:f>'RGS_Ground_Run'!X877</x:f>
        <x:v>1</x:v>
      </x:c>
      <x:c r="Y733" s="120" t="n">
        <x:f>'Edge_Run'!V877</x:f>
        <x:v>1</x:v>
      </x:c>
      <x:c r="Z733" s="120" t="n">
        <x:f>Y733-X733</x:f>
        <x:v>0</x:v>
      </x:c>
      <x:c r="AA733" s="120" t="n">
        <x:f>1-V733</x:f>
        <x:v>0</x:v>
      </x:c>
      <x:c r="AB733" s="120" t="n">
        <x:f>1-W733</x:f>
        <x:v>0</x:v>
      </x:c>
      <x:c r="AC733" s="120" t="n">
        <x:f>'RGS_Ground_Run'!O877</x:f>
        <x:v>0.23038408885780057</x:v>
      </x:c>
      <x:c r="AD733" s="120" t="n">
        <x:f>'Edge_Run'!D877</x:f>
        <x:v>0.6911522665734017</x:v>
      </x:c>
      <x:c r="AE733" s="120" t="n">
        <x:f>'RGS_Ground_Run'!D877</x:f>
        <x:v>300</x:v>
      </x:c>
      <x:c r="AF733" s="120" t="n">
        <x:f>'Edge_Run'!H877</x:f>
        <x:v>75</x:v>
      </x:c>
    </x:row>
    <x:row r="734">
      <x:c r="A734" s="120" t="n">
        <x:v>8</x:v>
      </x:c>
      <x:c r="B734" s="120" t="n">
        <x:v>33</x:v>
      </x:c>
      <x:c r="C734" s="120" t="n">
        <x:v>733</x:v>
      </x:c>
      <x:c r="D734" s="120" t="n">
        <x:v>76</x:v>
      </x:c>
      <x:c r="E734" s="120" t="n">
        <x:v>75</x:v>
      </x:c>
      <x:c r="F734" s="120" t="n">
        <x:v>0</x:v>
      </x:c>
      <x:c r="G734" s="120" t="str">
        <x:v>Normal</x:v>
      </x:c>
      <x:c r="H734" s="120" t="str">
        <x:v>Routine</x:v>
      </x:c>
      <x:c r="I734" s="120" t="n">
        <x:v>0</x:v>
      </x:c>
      <x:c r="J734" s="120" t="str">
        <x:v>CADC0872</x:v>
      </x:c>
      <x:c r="K734" s="120" t="n">
        <x:v>1</x:v>
      </x:c>
      <x:c r="L734" s="120" t="n">
        <x:v>188</x:v>
      </x:c>
      <x:c r="M734" s="120" t="n">
        <x:v>189</x:v>
      </x:c>
      <x:c r="N734" s="127" t="n">
        <x:v>2.7</x:v>
      </x:c>
      <x:c r="O734" s="129" t="n">
        <x:f>'RGS_Ground_Run'!Q878</x:f>
        <x:v>41.360683865709916</x:v>
      </x:c>
      <x:c r="P734" s="129" t="n">
        <x:f>'Edge_Run'!O878</x:f>
        <x:v>19.214699621051295</x:v>
      </x:c>
      <x:c r="Q734" s="129" t="n">
        <x:f>O734-P734</x:f>
        <x:v>22.14598424465862</x:v>
      </x:c>
      <x:c r="R734" s="129" t="n">
        <x:f>'RGS_Ground_Run'!U878</x:f>
        <x:v>12.942450658692906</x:v>
      </x:c>
      <x:c r="S734" s="129" t="n">
        <x:f>'Edge_Run'!S878</x:f>
        <x:v>0</x:v>
      </x:c>
      <x:c r="T734" s="129" t="n">
        <x:f>'RGS_Ground_Run'!S878</x:f>
        <x:v>0</x:v>
      </x:c>
      <x:c r="U734" s="129" t="n">
        <x:f>'Edge_Run'!R878</x:f>
        <x:v>0</x:v>
      </x:c>
      <x:c r="V734" s="120" t="n">
        <x:f>'RGS_Ground_Run'!W878</x:f>
        <x:v>1</x:v>
      </x:c>
      <x:c r="W734" s="120" t="n">
        <x:f>'Edge_Run'!U878</x:f>
        <x:v>1</x:v>
      </x:c>
      <x:c r="X734" s="120" t="n">
        <x:f>'RGS_Ground_Run'!X878</x:f>
        <x:v>1</x:v>
      </x:c>
      <x:c r="Y734" s="120" t="n">
        <x:f>'Edge_Run'!V878</x:f>
        <x:v>1</x:v>
      </x:c>
      <x:c r="Z734" s="120" t="n">
        <x:f>Y734-X734</x:f>
        <x:v>0</x:v>
      </x:c>
      <x:c r="AA734" s="120" t="n">
        <x:f>1-V734</x:f>
        <x:v>0</x:v>
      </x:c>
      <x:c r="AB734" s="120" t="n">
        <x:f>1-W734</x:f>
        <x:v>0</x:v>
      </x:c>
      <x:c r="AC734" s="120" t="n">
        <x:f>'RGS_Ground_Run'!O878</x:f>
        <x:v>4.398233207017076</x:v>
      </x:c>
      <x:c r="AD734" s="120" t="n">
        <x:f>'Edge_Run'!D878</x:f>
        <x:v>13.194699621051228</x:v>
      </x:c>
      <x:c r="AE734" s="120" t="n">
        <x:f>'RGS_Ground_Run'!D878</x:f>
        <x:v>300</x:v>
      </x:c>
      <x:c r="AF734" s="120" t="n">
        <x:f>'Edge_Run'!H878</x:f>
        <x:v>75</x:v>
      </x:c>
    </x:row>
    <x:row r="735">
      <x:c r="A735" s="120" t="n">
        <x:v>8</x:v>
      </x:c>
      <x:c r="B735" s="120" t="n">
        <x:v>34</x:v>
      </x:c>
      <x:c r="C735" s="120" t="n">
        <x:v>734</x:v>
      </x:c>
      <x:c r="D735" s="120" t="n">
        <x:v>1736</x:v>
      </x:c>
      <x:c r="E735" s="120" t="n">
        <x:v>1735</x:v>
      </x:c>
      <x:c r="F735" s="120" t="n">
        <x:v>0</x:v>
      </x:c>
      <x:c r="G735" s="120" t="str">
        <x:v>Normal</x:v>
      </x:c>
      <x:c r="H735" s="120" t="str">
        <x:v>Routine</x:v>
      </x:c>
      <x:c r="I735" s="120" t="n">
        <x:v>0</x:v>
      </x:c>
      <x:c r="J735" s="120" t="str">
        <x:v>CADC0894</x:v>
      </x:c>
      <x:c r="K735" s="120" t="n">
        <x:v>1</x:v>
      </x:c>
      <x:c r="L735" s="120" t="n">
        <x:v>454</x:v>
      </x:c>
      <x:c r="M735" s="120" t="n">
        <x:v>455</x:v>
      </x:c>
      <x:c r="N735" s="127" t="n">
        <x:v>6.5</x:v>
      </x:c>
      <x:c r="O735" s="129" t="n">
        <x:f>'RGS_Ground_Run'!Q879</x:f>
        <x:v>49.85381003603675</x:v>
      </x:c>
      <x:c r="P735" s="129" t="n">
        <x:f>'Edge_Run'!O879</x:f>
        <x:v>45.92458567035146</x:v>
      </x:c>
      <x:c r="Q735" s="129" t="n">
        <x:f>O735-P735</x:f>
        <x:v>3.929224365685286</x:v>
      </x:c>
      <x:c r="R735" s="129" t="n">
        <x:f>'RGS_Ground_Run'!U879</x:f>
        <x:v>12.532281479253015</x:v>
      </x:c>
      <x:c r="S735" s="129" t="n">
        <x:f>'Edge_Run'!S879</x:f>
        <x:v>0</x:v>
      </x:c>
      <x:c r="T735" s="129" t="n">
        <x:f>'RGS_Ground_Run'!S879</x:f>
        <x:v>0</x:v>
      </x:c>
      <x:c r="U735" s="129" t="n">
        <x:f>'Edge_Run'!R879</x:f>
        <x:v>0</x:v>
      </x:c>
      <x:c r="V735" s="120" t="n">
        <x:f>'RGS_Ground_Run'!W879</x:f>
        <x:v>1</x:v>
      </x:c>
      <x:c r="W735" s="120" t="n">
        <x:f>'Edge_Run'!U879</x:f>
        <x:v>1</x:v>
      </x:c>
      <x:c r="X735" s="120" t="n">
        <x:f>'RGS_Ground_Run'!X879</x:f>
        <x:v>1</x:v>
      </x:c>
      <x:c r="Y735" s="120" t="n">
        <x:f>'Edge_Run'!V879</x:f>
        <x:v>1</x:v>
      </x:c>
      <x:c r="Z735" s="120" t="n">
        <x:f>Y735-X735</x:f>
        <x:v>0</x:v>
      </x:c>
      <x:c r="AA735" s="120" t="n">
        <x:f>1-V735</x:f>
        <x:v>0</x:v>
      </x:c>
      <x:c r="AB735" s="120" t="n">
        <x:f>1-W735</x:f>
        <x:v>0</x:v>
      </x:c>
      <x:c r="AC735" s="120" t="n">
        <x:f>'RGS_Ground_Run'!O879</x:f>
        <x:v>13.301528556783806</x:v>
      </x:c>
      <x:c r="AD735" s="120" t="n">
        <x:f>'Edge_Run'!D879</x:f>
        <x:v>39.904585670351416</x:v>
      </x:c>
      <x:c r="AE735" s="120" t="n">
        <x:f>'RGS_Ground_Run'!D879</x:f>
        <x:v>300</x:v>
      </x:c>
      <x:c r="AF735" s="120" t="n">
        <x:f>'Edge_Run'!H879</x:f>
        <x:v>75</x:v>
      </x:c>
    </x:row>
    <x:row r="736">
      <x:c r="A736" s="120" t="n">
        <x:v>8</x:v>
      </x:c>
      <x:c r="B736" s="120" t="n">
        <x:v>35</x:v>
      </x:c>
      <x:c r="C736" s="120" t="n">
        <x:v>735</x:v>
      </x:c>
      <x:c r="D736" s="120" t="n">
        <x:v>500</x:v>
      </x:c>
      <x:c r="E736" s="120" t="n">
        <x:v>499</x:v>
      </x:c>
      <x:c r="F736" s="120" t="n">
        <x:v>0</x:v>
      </x:c>
      <x:c r="G736" s="120" t="str">
        <x:v>Normal</x:v>
      </x:c>
      <x:c r="H736" s="120" t="str">
        <x:v>Routine</x:v>
      </x:c>
      <x:c r="I736" s="120" t="n">
        <x:v>1</x:v>
      </x:c>
      <x:c r="J736" s="120" t="str">
        <x:v>CADC0873</x:v>
      </x:c>
      <x:c r="K736" s="120" t="n">
        <x:v>1</x:v>
      </x:c>
      <x:c r="L736" s="120" t="n">
        <x:v>176</x:v>
      </x:c>
      <x:c r="M736" s="120" t="n">
        <x:v>177</x:v>
      </x:c>
      <x:c r="N736" s="127" t="n">
        <x:v>2.5285714285714285</x:v>
      </x:c>
      <x:c r="O736" s="129" t="n">
        <x:f>'RGS_Ground_Run'!Q880</x:f>
        <x:v>32.59649367627571</x:v>
      </x:c>
      <x:c r="P736" s="129" t="n">
        <x:f>'Edge_Run'!O880</x:f>
        <x:v>26.141381416860213</x:v>
      </x:c>
      <x:c r="Q736" s="129" t="n">
        <x:f>O736-P736</x:f>
        <x:v>6.4551122594155</x:v>
      </x:c>
      <x:c r="R736" s="129" t="n">
        <x:f>'RGS_Ground_Run'!U880</x:f>
        <x:v>4.480201901532837</x:v>
      </x:c>
      <x:c r="S736" s="129" t="n">
        <x:f>'Edge_Run'!S880</x:f>
        <x:v>7.83250609263132</x:v>
      </x:c>
      <x:c r="T736" s="129" t="n">
        <x:f>'RGS_Ground_Run'!S880</x:f>
        <x:v>0</x:v>
      </x:c>
      <x:c r="U736" s="129" t="n">
        <x:f>'Edge_Run'!R880</x:f>
        <x:v>0</x:v>
      </x:c>
      <x:c r="V736" s="120" t="n">
        <x:f>'RGS_Ground_Run'!W880</x:f>
        <x:v>1</x:v>
      </x:c>
      <x:c r="W736" s="120" t="n">
        <x:f>'Edge_Run'!U880</x:f>
        <x:v>1</x:v>
      </x:c>
      <x:c r="X736" s="120" t="n">
        <x:f>'RGS_Ground_Run'!X880</x:f>
        <x:v>1</x:v>
      </x:c>
      <x:c r="Y736" s="120" t="n">
        <x:f>'Edge_Run'!V880</x:f>
        <x:v>1</x:v>
      </x:c>
      <x:c r="Z736" s="120" t="n">
        <x:f>Y736-X736</x:f>
        <x:v>0</x:v>
      </x:c>
      <x:c r="AA736" s="120" t="n">
        <x:f>1-V736</x:f>
        <x:v>0</x:v>
      </x:c>
      <x:c r="AB736" s="120" t="n">
        <x:f>1-W736</x:f>
        <x:v>0</x:v>
      </x:c>
      <x:c r="AC736" s="120" t="n">
        <x:f>'RGS_Ground_Run'!O880</x:f>
        <x:v>4.096291774743006</x:v>
      </x:c>
      <x:c r="AD736" s="120" t="n">
        <x:f>'Edge_Run'!D880</x:f>
        <x:v>12.288875324229018</x:v>
      </x:c>
      <x:c r="AE736" s="120" t="n">
        <x:f>'RGS_Ground_Run'!D880</x:f>
        <x:v>300</x:v>
      </x:c>
      <x:c r="AF736" s="120" t="n">
        <x:f>'Edge_Run'!H880</x:f>
        <x:v>75</x:v>
      </x:c>
    </x:row>
    <x:row r="737">
      <x:c r="A737" s="120" t="n">
        <x:v>8</x:v>
      </x:c>
      <x:c r="B737" s="120" t="n">
        <x:v>36</x:v>
      </x:c>
      <x:c r="C737" s="120" t="n">
        <x:v>736</x:v>
      </x:c>
      <x:c r="D737" s="120" t="n">
        <x:v>1008</x:v>
      </x:c>
      <x:c r="E737" s="120" t="n">
        <x:v>1007</x:v>
      </x:c>
      <x:c r="F737" s="120" t="n">
        <x:v>0</x:v>
      </x:c>
      <x:c r="G737" s="120" t="str">
        <x:v>Normal</x:v>
      </x:c>
      <x:c r="H737" s="120" t="str">
        <x:v>Routine</x:v>
      </x:c>
      <x:c r="I737" s="120" t="n">
        <x:v>1</x:v>
      </x:c>
      <x:c r="J737" s="120" t="str">
        <x:v>CADC0892</x:v>
      </x:c>
      <x:c r="K737" s="120" t="n">
        <x:v>1</x:v>
      </x:c>
      <x:c r="L737" s="120" t="n">
        <x:v>378</x:v>
      </x:c>
      <x:c r="M737" s="120" t="n">
        <x:v>379</x:v>
      </x:c>
      <x:c r="N737" s="127" t="n">
        <x:v>5.414285714285715</x:v>
      </x:c>
      <x:c r="O737" s="129" t="n">
        <x:f>'RGS_Ground_Run'!Q881</x:f>
        <x:v>48.351687573562</x:v>
      </x:c>
      <x:c r="P737" s="129" t="n">
        <x:f>'Edge_Run'!O881</x:f>
        <x:v>27.505130461383715</x:v>
      </x:c>
      <x:c r="Q737" s="129" t="n">
        <x:f>O737-P737</x:f>
        <x:v>20.84655711217829</x:v>
      </x:c>
      <x:c r="R737" s="129" t="n">
        <x:f>'RGS_Ground_Run'!U881</x:f>
        <x:v>23.84395094605634</x:v>
      </x:c>
      <x:c r="S737" s="129" t="n">
        <x:f>'Edge_Run'!S881</x:f>
        <x:v>20.021920578866457</x:v>
      </x:c>
      <x:c r="T737" s="129" t="n">
        <x:f>'RGS_Ground_Run'!S881</x:f>
        <x:v>0</x:v>
      </x:c>
      <x:c r="U737" s="129" t="n">
        <x:f>'Edge_Run'!R881</x:f>
        <x:v>0</x:v>
      </x:c>
      <x:c r="V737" s="120" t="n">
        <x:f>'RGS_Ground_Run'!W881</x:f>
        <x:v>1</x:v>
      </x:c>
      <x:c r="W737" s="120" t="n">
        <x:f>'Edge_Run'!U881</x:f>
        <x:v>1</x:v>
      </x:c>
      <x:c r="X737" s="120" t="n">
        <x:f>'RGS_Ground_Run'!X881</x:f>
        <x:v>1</x:v>
      </x:c>
      <x:c r="Y737" s="120" t="n">
        <x:f>'Edge_Run'!V881</x:f>
        <x:v>1</x:v>
      </x:c>
      <x:c r="Z737" s="120" t="n">
        <x:f>Y737-X737</x:f>
        <x:v>0</x:v>
      </x:c>
      <x:c r="AA737" s="120" t="n">
        <x:f>1-V737</x:f>
        <x:v>0</x:v>
      </x:c>
      <x:c r="AB737" s="120" t="n">
        <x:f>1-W737</x:f>
        <x:v>0</x:v>
      </x:c>
      <x:c r="AC737" s="120" t="n">
        <x:f>'RGS_Ground_Run'!O881</x:f>
        <x:v>0.48773662750573427</x:v>
      </x:c>
      <x:c r="AD737" s="120" t="n">
        <x:f>'Edge_Run'!D881</x:f>
        <x:v>1.4632098825172029</x:v>
      </x:c>
      <x:c r="AE737" s="120" t="n">
        <x:f>'RGS_Ground_Run'!D881</x:f>
        <x:v>300</x:v>
      </x:c>
      <x:c r="AF737" s="120" t="n">
        <x:f>'Edge_Run'!H881</x:f>
        <x:v>75</x:v>
      </x:c>
    </x:row>
    <x:row r="738">
      <x:c r="A738" s="120" t="n">
        <x:v>8</x:v>
      </x:c>
      <x:c r="B738" s="120" t="n">
        <x:v>37</x:v>
      </x:c>
      <x:c r="C738" s="120" t="n">
        <x:v>737</x:v>
      </x:c>
      <x:c r="D738" s="120" t="n">
        <x:v>179</x:v>
      </x:c>
      <x:c r="E738" s="120" t="n">
        <x:v>178</x:v>
      </x:c>
      <x:c r="F738" s="120" t="n">
        <x:v>0</x:v>
      </x:c>
      <x:c r="G738" s="120" t="str">
        <x:v>Normal</x:v>
      </x:c>
      <x:c r="H738" s="120" t="str">
        <x:v>Routine</x:v>
      </x:c>
      <x:c r="I738" s="120" t="n">
        <x:v>1</x:v>
      </x:c>
      <x:c r="J738" s="120" t="str">
        <x:v>CADC0872</x:v>
      </x:c>
      <x:c r="K738" s="120" t="n">
        <x:v>1</x:v>
      </x:c>
      <x:c r="L738" s="120" t="n">
        <x:v>252</x:v>
      </x:c>
      <x:c r="M738" s="120" t="n">
        <x:v>253</x:v>
      </x:c>
      <x:c r="N738" s="127" t="n">
        <x:v>3.6142857142857143</x:v>
      </x:c>
      <x:c r="O738" s="129" t="n">
        <x:f>'RGS_Ground_Run'!Q882</x:f>
        <x:v>25.632734931933328</x:v>
      </x:c>
      <x:c r="P738" s="129" t="n">
        <x:f>'Edge_Run'!O882</x:f>
        <x:v>10.858204795799793</x:v>
      </x:c>
      <x:c r="Q738" s="129" t="n">
        <x:f>O738-P738</x:f>
        <x:v>14.774530136133535</x:v>
      </x:c>
      <x:c r="R738" s="129" t="n">
        <x:f>'RGS_Ground_Run'!U882</x:f>
        <x:v>0</x:v>
      </x:c>
      <x:c r="S738" s="129" t="n">
        <x:f>'Edge_Run'!S882</x:f>
        <x:v>0</x:v>
      </x:c>
      <x:c r="T738" s="129" t="n">
        <x:f>'RGS_Ground_Run'!S882</x:f>
        <x:v>0</x:v>
      </x:c>
      <x:c r="U738" s="129" t="n">
        <x:f>'Edge_Run'!R882</x:f>
        <x:v>0</x:v>
      </x:c>
      <x:c r="V738" s="120" t="n">
        <x:f>'RGS_Ground_Run'!W882</x:f>
        <x:v>1</x:v>
      </x:c>
      <x:c r="W738" s="120" t="n">
        <x:f>'Edge_Run'!U882</x:f>
        <x:v>1</x:v>
      </x:c>
      <x:c r="X738" s="120" t="n">
        <x:f>'RGS_Ground_Run'!X882</x:f>
        <x:v>1</x:v>
      </x:c>
      <x:c r="Y738" s="120" t="n">
        <x:f>'Edge_Run'!V882</x:f>
        <x:v>1</x:v>
      </x:c>
      <x:c r="Z738" s="120" t="n">
        <x:f>Y738-X738</x:f>
        <x:v>0</x:v>
      </x:c>
      <x:c r="AA738" s="120" t="n">
        <x:f>1-V738</x:f>
        <x:v>0</x:v>
      </x:c>
      <x:c r="AB738" s="120" t="n">
        <x:f>1-W738</x:f>
        <x:v>0</x:v>
      </x:c>
      <x:c r="AC738" s="120" t="n">
        <x:f>'RGS_Ground_Run'!O882</x:f>
        <x:v>1.6127349319332824</x:v>
      </x:c>
      <x:c r="AD738" s="120" t="n">
        <x:f>'Edge_Run'!D882</x:f>
        <x:v>4.8382047957998475</x:v>
      </x:c>
      <x:c r="AE738" s="120" t="n">
        <x:f>'RGS_Ground_Run'!D882</x:f>
        <x:v>300</x:v>
      </x:c>
      <x:c r="AF738" s="120" t="n">
        <x:f>'Edge_Run'!H882</x:f>
        <x:v>75</x:v>
      </x:c>
    </x:row>
    <x:row r="739">
      <x:c r="A739" s="120" t="n">
        <x:v>8</x:v>
      </x:c>
      <x:c r="B739" s="120" t="n">
        <x:v>38</x:v>
      </x:c>
      <x:c r="C739" s="120" t="n">
        <x:v>738</x:v>
      </x:c>
      <x:c r="D739" s="120" t="n">
        <x:v>1108</x:v>
      </x:c>
      <x:c r="E739" s="120" t="n">
        <x:v>1107</x:v>
      </x:c>
      <x:c r="F739" s="120" t="n">
        <x:v>1</x:v>
      </x:c>
      <x:c r="G739" s="120" t="str">
        <x:v>Anomalous</x:v>
      </x:c>
      <x:c r="H739" s="120" t="str">
        <x:v>Priority</x:v>
      </x:c>
      <x:c r="I739" s="120" t="n">
        <x:v>1</x:v>
      </x:c>
      <x:c r="J739" s="120" t="str">
        <x:v>CADC0894</x:v>
      </x:c>
      <x:c r="K739" s="120" t="n">
        <x:v>5</x:v>
      </x:c>
      <x:c r="L739" s="120" t="n">
        <x:v>435</x:v>
      </x:c>
      <x:c r="M739" s="120" t="n">
        <x:v>88</x:v>
      </x:c>
      <x:c r="N739" s="127" t="n">
        <x:v>1.2571428571428571</x:v>
      </x:c>
      <x:c r="O739" s="129" t="n">
        <x:f>'RGS_Ground_Run'!Q883</x:f>
        <x:v>124.12842074263017</x:v>
      </x:c>
      <x:c r="P739" s="129" t="n">
        <x:f>'Edge_Run'!O883</x:f>
        <x:v>100.70760939479305</x:v>
      </x:c>
      <x:c r="Q739" s="129" t="n">
        <x:f>O739-P739</x:f>
        <x:v>23.420811347837116</x:v>
      </x:c>
      <x:c r="R739" s="129" t="n">
        <x:f>'RGS_Ground_Run'!U883</x:f>
        <x:v>94.68760939479307</x:v>
      </x:c>
      <x:c r="S739" s="129" t="n">
        <x:f>'Edge_Run'!S883</x:f>
        <x:v>78.42517535128218</x:v>
      </x:c>
      <x:c r="T739" s="129" t="n">
        <x:f>'RGS_Ground_Run'!S883</x:f>
        <x:v>94.68760939479307</x:v>
      </x:c>
      <x:c r="U739" s="129" t="n">
        <x:f>'Edge_Run'!R883</x:f>
        <x:v>78.42517535128218</x:v>
      </x:c>
      <x:c r="V739" s="120" t="n">
        <x:f>'RGS_Ground_Run'!W883</x:f>
        <x:v>1</x:v>
      </x:c>
      <x:c r="W739" s="120" t="n">
        <x:f>'Edge_Run'!U883</x:f>
        <x:v>1</x:v>
      </x:c>
      <x:c r="X739" s="120" t="n">
        <x:f>'RGS_Ground_Run'!X883</x:f>
        <x:v>0</x:v>
      </x:c>
      <x:c r="Y739" s="120" t="n">
        <x:f>'Edge_Run'!V883</x:f>
        <x:v>1</x:v>
      </x:c>
      <x:c r="Z739" s="120" t="n">
        <x:f>Y739-X739</x:f>
        <x:v>1</x:v>
      </x:c>
      <x:c r="AA739" s="120" t="n">
        <x:f>1-V739</x:f>
        <x:v>0</x:v>
      </x:c>
      <x:c r="AB739" s="120" t="n">
        <x:f>1-W739</x:f>
        <x:v>0</x:v>
      </x:c>
      <x:c r="AC739" s="120" t="n">
        <x:f>'RGS_Ground_Run'!O883</x:f>
        <x:v>5.420811347836902</x:v>
      </x:c>
      <x:c r="AD739" s="120" t="n">
        <x:f>'Edge_Run'!D883</x:f>
        <x:v>16.262434043510705</x:v>
      </x:c>
      <x:c r="AE739" s="120" t="n">
        <x:f>'RGS_Ground_Run'!D883</x:f>
        <x:v>300</x:v>
      </x:c>
      <x:c r="AF739" s="120" t="n">
        <x:f>'Edge_Run'!H883</x:f>
        <x:v>75</x:v>
      </x:c>
    </x:row>
    <x:row r="740">
      <x:c r="A740" s="120" t="n">
        <x:v>8</x:v>
      </x:c>
      <x:c r="B740" s="120" t="n">
        <x:v>39</x:v>
      </x:c>
      <x:c r="C740" s="120" t="n">
        <x:v>739</x:v>
      </x:c>
      <x:c r="D740" s="120" t="n">
        <x:v>1214</x:v>
      </x:c>
      <x:c r="E740" s="120" t="n">
        <x:v>1213</x:v>
      </x:c>
      <x:c r="F740" s="120" t="n">
        <x:v>1</x:v>
      </x:c>
      <x:c r="G740" s="120" t="str">
        <x:v>Anomalous</x:v>
      </x:c>
      <x:c r="H740" s="120" t="str">
        <x:v>Priority</x:v>
      </x:c>
      <x:c r="I740" s="120" t="n">
        <x:v>1</x:v>
      </x:c>
      <x:c r="J740" s="120" t="str">
        <x:v>CADC0873</x:v>
      </x:c>
      <x:c r="K740" s="120" t="n">
        <x:v>5</x:v>
      </x:c>
      <x:c r="L740" s="120" t="n">
        <x:v>192</x:v>
      </x:c>
      <x:c r="M740" s="120" t="n">
        <x:v>30</x:v>
      </x:c>
      <x:c r="N740" s="127" t="n">
        <x:v>0.42857142857142855</x:v>
      </x:c>
      <x:c r="O740" s="129" t="n">
        <x:f>'RGS_Ground_Run'!Q884</x:f>
        <x:v>120.67185244238135</x:v>
      </x:c>
      <x:c r="P740" s="129" t="n">
        <x:f>'Edge_Run'!O884</x:f>
        <x:v>81.39613878157479</x:v>
      </x:c>
      <x:c r="Q740" s="129" t="n">
        <x:f>O740-P740</x:f>
        <x:v>39.27571366080656</x:v>
      </x:c>
      <x:c r="R740" s="129" t="n">
        <x:f>'RGS_Ground_Run'!U884</x:f>
        <x:v>93.37613878157481</x:v>
      </x:c>
      <x:c r="S740" s="129" t="n">
        <x:f>'Edge_Run'!S884</x:f>
        <x:v>65.54899779915513</x:v>
      </x:c>
      <x:c r="T740" s="129" t="n">
        <x:f>'RGS_Ground_Run'!S884</x:f>
        <x:v>0</x:v>
      </x:c>
      <x:c r="U740" s="129" t="n">
        <x:f>'Edge_Run'!R884</x:f>
        <x:v>0</x:v>
      </x:c>
      <x:c r="V740" s="120" t="n">
        <x:f>'RGS_Ground_Run'!W884</x:f>
        <x:v>1</x:v>
      </x:c>
      <x:c r="W740" s="120" t="n">
        <x:f>'Edge_Run'!U884</x:f>
        <x:v>1</x:v>
      </x:c>
      <x:c r="X740" s="120" t="n">
        <x:f>'RGS_Ground_Run'!X884</x:f>
        <x:v>0</x:v>
      </x:c>
      <x:c r="Y740" s="120" t="n">
        <x:f>'Edge_Run'!V884</x:f>
        <x:v>1</x:v>
      </x:c>
      <x:c r="Z740" s="120" t="n">
        <x:f>Y740-X740</x:f>
        <x:v>1</x:v>
      </x:c>
      <x:c r="AA740" s="120" t="n">
        <x:f>1-V740</x:f>
        <x:v>0</x:v>
      </x:c>
      <x:c r="AB740" s="120" t="n">
        <x:f>1-W740</x:f>
        <x:v>0</x:v>
      </x:c>
      <x:c r="AC740" s="120" t="n">
        <x:f>'RGS_Ground_Run'!O884</x:f>
        <x:v>3.275713660806504</x:v>
      </x:c>
      <x:c r="AD740" s="120" t="n">
        <x:f>'Edge_Run'!D884</x:f>
        <x:v>9.827140982419511</x:v>
      </x:c>
      <x:c r="AE740" s="120" t="n">
        <x:f>'RGS_Ground_Run'!D884</x:f>
        <x:v>300</x:v>
      </x:c>
      <x:c r="AF740" s="120" t="n">
        <x:f>'Edge_Run'!H884</x:f>
        <x:v>75</x:v>
      </x:c>
    </x:row>
    <x:row r="741">
      <x:c r="A741" s="120" t="n">
        <x:v>8</x:v>
      </x:c>
      <x:c r="B741" s="120" t="n">
        <x:v>40</x:v>
      </x:c>
      <x:c r="C741" s="120" t="n">
        <x:v>740</x:v>
      </x:c>
      <x:c r="D741" s="120" t="n">
        <x:v>1412</x:v>
      </x:c>
      <x:c r="E741" s="120" t="n">
        <x:v>1411</x:v>
      </x:c>
      <x:c r="F741" s="120" t="n">
        <x:v>0</x:v>
      </x:c>
      <x:c r="G741" s="120" t="str">
        <x:v>Normal</x:v>
      </x:c>
      <x:c r="H741" s="120" t="str">
        <x:v>Routine</x:v>
      </x:c>
      <x:c r="I741" s="120" t="n">
        <x:v>0</x:v>
      </x:c>
      <x:c r="J741" s="120" t="str">
        <x:v>CADC0873</x:v>
      </x:c>
      <x:c r="K741" s="120" t="n">
        <x:v>5</x:v>
      </x:c>
      <x:c r="L741" s="120" t="n">
        <x:v>70</x:v>
      </x:c>
      <x:c r="M741" s="120" t="n">
        <x:v>15</x:v>
      </x:c>
      <x:c r="N741" s="127" t="n">
        <x:v>0.21428571428571427</x:v>
      </x:c>
      <x:c r="O741" s="129" t="n">
        <x:f>'RGS_Ground_Run'!Q885</x:f>
        <x:v>134.37909151420718</x:v>
      </x:c>
      <x:c r="P741" s="129" t="n">
        <x:f>'Edge_Run'!O885</x:f>
        <x:v>75.16094609077209</x:v>
      </x:c>
      <x:c r="Q741" s="129" t="n">
        <x:f>O741-P741</x:f>
        <x:v>59.21814542343509</x:v>
      </x:c>
      <x:c r="R741" s="129" t="n">
        <x:f>'RGS_Ground_Run'!U885</x:f>
        <x:v>105.1409460907721</x:v>
      </x:c>
      <x:c r="S741" s="129" t="n">
        <x:f>'Edge_Run'!S885</x:f>
        <x:v>53.48650982046638</x:v>
      </x:c>
      <x:c r="T741" s="129" t="n">
        <x:f>'RGS_Ground_Run'!S885</x:f>
        <x:v>0</x:v>
      </x:c>
      <x:c r="U741" s="129" t="n">
        <x:f>'Edge_Run'!R885</x:f>
        <x:v>0</x:v>
      </x:c>
      <x:c r="V741" s="120" t="n">
        <x:f>'RGS_Ground_Run'!W885</x:f>
        <x:v>1</x:v>
      </x:c>
      <x:c r="W741" s="120" t="n">
        <x:f>'Edge_Run'!U885</x:f>
        <x:v>1</x:v>
      </x:c>
      <x:c r="X741" s="120" t="n">
        <x:f>'RGS_Ground_Run'!X885</x:f>
        <x:v>0</x:v>
      </x:c>
      <x:c r="Y741" s="120" t="n">
        <x:f>'Edge_Run'!V885</x:f>
        <x:v>1</x:v>
      </x:c>
      <x:c r="Z741" s="120" t="n">
        <x:f>Y741-X741</x:f>
        <x:v>1</x:v>
      </x:c>
      <x:c r="AA741" s="120" t="n">
        <x:f>1-V741</x:f>
        <x:v>0</x:v>
      </x:c>
      <x:c r="AB741" s="120" t="n">
        <x:f>1-W741</x:f>
        <x:v>0</x:v>
      </x:c>
      <x:c r="AC741" s="120" t="n">
        <x:f>'RGS_Ground_Run'!O885</x:f>
        <x:v>5.218145423435274</x:v>
      </x:c>
      <x:c r="AD741" s="120" t="n">
        <x:f>'Edge_Run'!D885</x:f>
        <x:v>15.654436270305823</x:v>
      </x:c>
      <x:c r="AE741" s="120" t="n">
        <x:f>'RGS_Ground_Run'!D885</x:f>
        <x:v>300</x:v>
      </x:c>
      <x:c r="AF741" s="120" t="n">
        <x:f>'Edge_Run'!H885</x:f>
        <x:v>75</x:v>
      </x:c>
    </x:row>
    <x:row r="742">
      <x:c r="A742" s="120" t="n">
        <x:v>8</x:v>
      </x:c>
      <x:c r="B742" s="120" t="n">
        <x:v>41</x:v>
      </x:c>
      <x:c r="C742" s="120" t="n">
        <x:v>741</x:v>
      </x:c>
      <x:c r="D742" s="120" t="n">
        <x:v>417</x:v>
      </x:c>
      <x:c r="E742" s="120" t="n">
        <x:v>416</x:v>
      </x:c>
      <x:c r="F742" s="120" t="n">
        <x:v>0</x:v>
      </x:c>
      <x:c r="G742" s="120" t="str">
        <x:v>Normal</x:v>
      </x:c>
      <x:c r="H742" s="120" t="str">
        <x:v>Routine</x:v>
      </x:c>
      <x:c r="I742" s="120" t="n">
        <x:v>1</x:v>
      </x:c>
      <x:c r="J742" s="120" t="str">
        <x:v>CADC0884</x:v>
      </x:c>
      <x:c r="K742" s="120" t="n">
        <x:v>5</x:v>
      </x:c>
      <x:c r="L742" s="120" t="n">
        <x:v>495</x:v>
      </x:c>
      <x:c r="M742" s="120" t="n">
        <x:v>100</x:v>
      </x:c>
      <x:c r="N742" s="127" t="n">
        <x:v>1.4285714285714286</x:v>
      </x:c>
      <x:c r="O742" s="129" t="n">
        <x:f>'RGS_Ground_Run'!Q886</x:f>
        <x:v>25.387767450955835</x:v>
      </x:c>
      <x:c r="P742" s="129" t="n">
        <x:f>'Edge_Run'!O886</x:f>
        <x:v>10.123302352867995</x:v>
      </x:c>
      <x:c r="Q742" s="129" t="n">
        <x:f>O742-P742</x:f>
        <x:v>15.26446509808784</x:v>
      </x:c>
      <x:c r="R742" s="129" t="n">
        <x:f>'RGS_Ground_Run'!U886</x:f>
        <x:v>0</x:v>
      </x:c>
      <x:c r="S742" s="129" t="n">
        <x:f>'Edge_Run'!S886</x:f>
        <x:v>0</x:v>
      </x:c>
      <x:c r="T742" s="129" t="n">
        <x:f>'RGS_Ground_Run'!S886</x:f>
        <x:v>0</x:v>
      </x:c>
      <x:c r="U742" s="129" t="n">
        <x:f>'Edge_Run'!R886</x:f>
        <x:v>0</x:v>
      </x:c>
      <x:c r="V742" s="120" t="n">
        <x:f>'RGS_Ground_Run'!W886</x:f>
        <x:v>1</x:v>
      </x:c>
      <x:c r="W742" s="120" t="n">
        <x:f>'Edge_Run'!U886</x:f>
        <x:v>1</x:v>
      </x:c>
      <x:c r="X742" s="120" t="n">
        <x:f>'RGS_Ground_Run'!X886</x:f>
        <x:v>1</x:v>
      </x:c>
      <x:c r="Y742" s="120" t="n">
        <x:f>'Edge_Run'!V886</x:f>
        <x:v>1</x:v>
      </x:c>
      <x:c r="Z742" s="120" t="n">
        <x:f>Y742-X742</x:f>
        <x:v>0</x:v>
      </x:c>
      <x:c r="AA742" s="120" t="n">
        <x:f>1-V742</x:f>
        <x:v>0</x:v>
      </x:c>
      <x:c r="AB742" s="120" t="n">
        <x:f>1-W742</x:f>
        <x:v>0</x:v>
      </x:c>
      <x:c r="AC742" s="120" t="n">
        <x:f>'RGS_Ground_Run'!O886</x:f>
        <x:v>1.3677674509560391</x:v>
      </x:c>
      <x:c r="AD742" s="120" t="n">
        <x:f>'Edge_Run'!D886</x:f>
        <x:v>4.103302352868117</x:v>
      </x:c>
      <x:c r="AE742" s="120" t="n">
        <x:f>'RGS_Ground_Run'!D886</x:f>
        <x:v>300</x:v>
      </x:c>
      <x:c r="AF742" s="120" t="n">
        <x:f>'Edge_Run'!H886</x:f>
        <x:v>75</x:v>
      </x:c>
    </x:row>
    <x:row r="743">
      <x:c r="A743" s="120" t="n">
        <x:v>8</x:v>
      </x:c>
      <x:c r="B743" s="120" t="n">
        <x:v>42</x:v>
      </x:c>
      <x:c r="C743" s="120" t="n">
        <x:v>742</x:v>
      </x:c>
      <x:c r="D743" s="120" t="n">
        <x:v>1518</x:v>
      </x:c>
      <x:c r="E743" s="120" t="n">
        <x:v>1517</x:v>
      </x:c>
      <x:c r="F743" s="120" t="n">
        <x:v>0</x:v>
      </x:c>
      <x:c r="G743" s="120" t="str">
        <x:v>Normal</x:v>
      </x:c>
      <x:c r="H743" s="120" t="str">
        <x:v>Routine</x:v>
      </x:c>
      <x:c r="I743" s="120" t="n">
        <x:v>1</x:v>
      </x:c>
      <x:c r="J743" s="120" t="str">
        <x:v>CADC0873</x:v>
      </x:c>
      <x:c r="K743" s="120" t="n">
        <x:v>5</x:v>
      </x:c>
      <x:c r="L743" s="120" t="n">
        <x:v>255</x:v>
      </x:c>
      <x:c r="M743" s="120" t="n">
        <x:v>52</x:v>
      </x:c>
      <x:c r="N743" s="127" t="n">
        <x:v>0.7428571428571429</x:v>
      </x:c>
      <x:c r="O743" s="129" t="n">
        <x:f>'RGS_Ground_Run'!Q887</x:f>
        <x:v>49.81167075375515</x:v>
      </x:c>
      <x:c r="P743" s="129" t="n">
        <x:f>'Edge_Run'!O887</x:f>
        <x:v>17.182161133503996</x:v>
      </x:c>
      <x:c r="Q743" s="129" t="n">
        <x:f>O743-P743</x:f>
        <x:v>32.629509620251156</x:v>
      </x:c>
      <x:c r="R743" s="129" t="n">
        <x:f>'RGS_Ground_Run'!U887</x:f>
        <x:v>23.14807674031499</x:v>
      </x:c>
      <x:c r="S743" s="129" t="n">
        <x:f>'Edge_Run'!S887</x:f>
        <x:v>3.2313790931830226</x:v>
      </x:c>
      <x:c r="T743" s="129" t="n">
        <x:f>'RGS_Ground_Run'!S887</x:f>
        <x:v>0</x:v>
      </x:c>
      <x:c r="U743" s="129" t="n">
        <x:f>'Edge_Run'!R887</x:f>
        <x:v>0</x:v>
      </x:c>
      <x:c r="V743" s="120" t="n">
        <x:f>'RGS_Ground_Run'!W887</x:f>
        <x:v>1</x:v>
      </x:c>
      <x:c r="W743" s="120" t="n">
        <x:f>'Edge_Run'!U887</x:f>
        <x:v>1</x:v>
      </x:c>
      <x:c r="X743" s="120" t="n">
        <x:f>'RGS_Ground_Run'!X887</x:f>
        <x:v>1</x:v>
      </x:c>
      <x:c r="Y743" s="120" t="n">
        <x:f>'Edge_Run'!V887</x:f>
        <x:v>1</x:v>
      </x:c>
      <x:c r="Z743" s="120" t="n">
        <x:f>Y743-X743</x:f>
        <x:v>0</x:v>
      </x:c>
      <x:c r="AA743" s="120" t="n">
        <x:f>1-V743</x:f>
        <x:v>0</x:v>
      </x:c>
      <x:c r="AB743" s="120" t="n">
        <x:f>1-W743</x:f>
        <x:v>0</x:v>
      </x:c>
      <x:c r="AC743" s="120" t="n">
        <x:f>'RGS_Ground_Run'!O887</x:f>
        <x:v>2.6435940134403544</x:v>
      </x:c>
      <x:c r="AD743" s="120" t="n">
        <x:f>'Edge_Run'!D887</x:f>
        <x:v>7.930782040321063</x:v>
      </x:c>
      <x:c r="AE743" s="120" t="n">
        <x:f>'RGS_Ground_Run'!D887</x:f>
        <x:v>300</x:v>
      </x:c>
      <x:c r="AF743" s="120" t="n">
        <x:f>'Edge_Run'!H887</x:f>
        <x:v>75</x:v>
      </x:c>
    </x:row>
    <x:row r="744">
      <x:c r="A744" s="120" t="n">
        <x:v>8</x:v>
      </x:c>
      <x:c r="B744" s="120" t="n">
        <x:v>43</x:v>
      </x:c>
      <x:c r="C744" s="120" t="n">
        <x:v>743</x:v>
      </x:c>
      <x:c r="D744" s="120" t="n">
        <x:v>405</x:v>
      </x:c>
      <x:c r="E744" s="120" t="n">
        <x:v>404</x:v>
      </x:c>
      <x:c r="F744" s="120" t="n">
        <x:v>0</x:v>
      </x:c>
      <x:c r="G744" s="120" t="str">
        <x:v>Normal</x:v>
      </x:c>
      <x:c r="H744" s="120" t="str">
        <x:v>Routine</x:v>
      </x:c>
      <x:c r="I744" s="120" t="n">
        <x:v>1</x:v>
      </x:c>
      <x:c r="J744" s="120" t="str">
        <x:v>CADC0884</x:v>
      </x:c>
      <x:c r="K744" s="120" t="n">
        <x:v>5</x:v>
      </x:c>
      <x:c r="L744" s="120" t="n">
        <x:v>470</x:v>
      </x:c>
      <x:c r="M744" s="120" t="n">
        <x:v>95</x:v>
      </x:c>
      <x:c r="N744" s="127" t="n">
        <x:v>1.3571428571428572</x:v>
      </x:c>
      <x:c r="O744" s="129" t="n">
        <x:f>'RGS_Ground_Run'!Q888</x:f>
        <x:v>32.9627385525273</x:v>
      </x:c>
      <x:c r="P744" s="129" t="n">
        <x:f>'Edge_Run'!O888</x:f>
        <x:v>7.03576193981462</x:v>
      </x:c>
      <x:c r="Q744" s="129" t="n">
        <x:f>O744-P744</x:f>
        <x:v>25.92697661271268</x:v>
      </x:c>
      <x:c r="R744" s="129" t="n">
        <x:f>'RGS_Ground_Run'!U888</x:f>
        <x:v>8.60415123925577</x:v>
      </x:c>
      <x:c r="S744" s="129" t="n">
        <x:f>'Edge_Run'!S888</x:f>
        <x:v>0</x:v>
      </x:c>
      <x:c r="T744" s="129" t="n">
        <x:f>'RGS_Ground_Run'!S888</x:f>
        <x:v>0</x:v>
      </x:c>
      <x:c r="U744" s="129" t="n">
        <x:f>'Edge_Run'!R888</x:f>
        <x:v>0</x:v>
      </x:c>
      <x:c r="V744" s="120" t="n">
        <x:f>'RGS_Ground_Run'!W888</x:f>
        <x:v>1</x:v>
      </x:c>
      <x:c r="W744" s="120" t="n">
        <x:f>'Edge_Run'!U888</x:f>
        <x:v>1</x:v>
      </x:c>
      <x:c r="X744" s="120" t="n">
        <x:f>'RGS_Ground_Run'!X888</x:f>
        <x:v>1</x:v>
      </x:c>
      <x:c r="Y744" s="120" t="n">
        <x:f>'Edge_Run'!V888</x:f>
        <x:v>1</x:v>
      </x:c>
      <x:c r="Z744" s="120" t="n">
        <x:f>Y744-X744</x:f>
        <x:v>0</x:v>
      </x:c>
      <x:c r="AA744" s="120" t="n">
        <x:f>1-V744</x:f>
        <x:v>0</x:v>
      </x:c>
      <x:c r="AB744" s="120" t="n">
        <x:f>1-W744</x:f>
        <x:v>0</x:v>
      </x:c>
      <x:c r="AC744" s="120" t="n">
        <x:f>'RGS_Ground_Run'!O888</x:f>
        <x:v>0.3385873132715856</x:v>
      </x:c>
      <x:c r="AD744" s="120" t="n">
        <x:f>'Edge_Run'!D888</x:f>
        <x:v>1.0157619398147568</x:v>
      </x:c>
      <x:c r="AE744" s="120" t="n">
        <x:f>'RGS_Ground_Run'!D888</x:f>
        <x:v>300</x:v>
      </x:c>
      <x:c r="AF744" s="120" t="n">
        <x:f>'Edge_Run'!H888</x:f>
        <x:v>75</x:v>
      </x:c>
    </x:row>
    <x:row r="745">
      <x:c r="A745" s="120" t="n">
        <x:v>8</x:v>
      </x:c>
      <x:c r="B745" s="120" t="n">
        <x:v>44</x:v>
      </x:c>
      <x:c r="C745" s="120" t="n">
        <x:v>744</x:v>
      </x:c>
      <x:c r="D745" s="120" t="n">
        <x:v>559</x:v>
      </x:c>
      <x:c r="E745" s="120" t="n">
        <x:v>558</x:v>
      </x:c>
      <x:c r="F745" s="120" t="n">
        <x:v>1</x:v>
      </x:c>
      <x:c r="G745" s="120" t="str">
        <x:v>Anomalous</x:v>
      </x:c>
      <x:c r="H745" s="120" t="str">
        <x:v>Priority</x:v>
      </x:c>
      <x:c r="I745" s="120" t="n">
        <x:v>0</x:v>
      </x:c>
      <x:c r="J745" s="120" t="str">
        <x:v>CADC0873</x:v>
      </x:c>
      <x:c r="K745" s="120" t="n">
        <x:v>1</x:v>
      </x:c>
      <x:c r="L745" s="120" t="n">
        <x:v>162</x:v>
      </x:c>
      <x:c r="M745" s="120" t="n">
        <x:v>163</x:v>
      </x:c>
      <x:c r="N745" s="127" t="n">
        <x:v>2.3285714285714287</x:v>
      </x:c>
      <x:c r="O745" s="129" t="n">
        <x:f>'RGS_Ground_Run'!Q889</x:f>
        <x:v>24.490668021431247</x:v>
      </x:c>
      <x:c r="P745" s="129" t="n">
        <x:f>'Edge_Run'!O889</x:f>
        <x:v>7.432004064294233</x:v>
      </x:c>
      <x:c r="Q745" s="129" t="n">
        <x:f>O745-P745</x:f>
        <x:v>17.058663957137014</x:v>
      </x:c>
      <x:c r="R745" s="129" t="n">
        <x:f>'RGS_Ground_Run'!U889</x:f>
        <x:v>0</x:v>
      </x:c>
      <x:c r="S745" s="129" t="n">
        <x:f>'Edge_Run'!S889</x:f>
        <x:v>0</x:v>
      </x:c>
      <x:c r="T745" s="129" t="n">
        <x:f>'RGS_Ground_Run'!S889</x:f>
        <x:v>0</x:v>
      </x:c>
      <x:c r="U745" s="129" t="n">
        <x:f>'Edge_Run'!R889</x:f>
        <x:v>0</x:v>
      </x:c>
      <x:c r="V745" s="120" t="n">
        <x:f>'RGS_Ground_Run'!W889</x:f>
        <x:v>1</x:v>
      </x:c>
      <x:c r="W745" s="120" t="n">
        <x:f>'Edge_Run'!U889</x:f>
        <x:v>1</x:v>
      </x:c>
      <x:c r="X745" s="120" t="n">
        <x:f>'RGS_Ground_Run'!X889</x:f>
        <x:v>1</x:v>
      </x:c>
      <x:c r="Y745" s="120" t="n">
        <x:f>'Edge_Run'!V889</x:f>
        <x:v>1</x:v>
      </x:c>
      <x:c r="Z745" s="120" t="n">
        <x:f>Y745-X745</x:f>
        <x:v>0</x:v>
      </x:c>
      <x:c r="AA745" s="120" t="n">
        <x:f>1-V745</x:f>
        <x:v>0</x:v>
      </x:c>
      <x:c r="AB745" s="120" t="n">
        <x:f>1-W745</x:f>
        <x:v>0</x:v>
      </x:c>
      <x:c r="AC745" s="120" t="n">
        <x:f>'RGS_Ground_Run'!O889</x:f>
        <x:v>0.47066802143146474</x:v>
      </x:c>
      <x:c r="AD745" s="120" t="n">
        <x:f>'Edge_Run'!D889</x:f>
        <x:v>1.4120040642943943</x:v>
      </x:c>
      <x:c r="AE745" s="120" t="n">
        <x:f>'RGS_Ground_Run'!D889</x:f>
        <x:v>300</x:v>
      </x:c>
      <x:c r="AF745" s="120" t="n">
        <x:f>'Edge_Run'!H889</x:f>
        <x:v>75</x:v>
      </x:c>
    </x:row>
    <x:row r="746">
      <x:c r="A746" s="120" t="n">
        <x:v>8</x:v>
      </x:c>
      <x:c r="B746" s="120" t="n">
        <x:v>45</x:v>
      </x:c>
      <x:c r="C746" s="120" t="n">
        <x:v>745</x:v>
      </x:c>
      <x:c r="D746" s="120" t="n">
        <x:v>150</x:v>
      </x:c>
      <x:c r="E746" s="120" t="n">
        <x:v>149</x:v>
      </x:c>
      <x:c r="F746" s="120" t="n">
        <x:v>0</x:v>
      </x:c>
      <x:c r="G746" s="120" t="str">
        <x:v>Normal</x:v>
      </x:c>
      <x:c r="H746" s="120" t="str">
        <x:v>Routine</x:v>
      </x:c>
      <x:c r="I746" s="120" t="n">
        <x:v>1</x:v>
      </x:c>
      <x:c r="J746" s="120" t="str">
        <x:v>CADC0872</x:v>
      </x:c>
      <x:c r="K746" s="120" t="n">
        <x:v>1</x:v>
      </x:c>
      <x:c r="L746" s="120" t="n">
        <x:v>203</x:v>
      </x:c>
      <x:c r="M746" s="120" t="n">
        <x:v>204</x:v>
      </x:c>
      <x:c r="N746" s="127" t="n">
        <x:v>2.914285714285714</x:v>
      </x:c>
      <x:c r="O746" s="129" t="n">
        <x:f>'RGS_Ground_Run'!Q890</x:f>
        <x:v>122.62051155161771</x:v>
      </x:c>
      <x:c r="P746" s="129" t="n">
        <x:f>'Edge_Run'!O890</x:f>
        <x:v>99.65654251363958</x:v>
      </x:c>
      <x:c r="Q746" s="129" t="n">
        <x:f>O746-P746</x:f>
        <x:v>22.96396903797813</x:v>
      </x:c>
      <x:c r="R746" s="129" t="n">
        <x:f>'RGS_Ground_Run'!U890</x:f>
        <x:v>93.6365425136396</x:v>
      </x:c>
      <x:c r="S746" s="129" t="n">
        <x:f>'Edge_Run'!S890</x:f>
        <x:v>78.74463539970475</x:v>
      </x:c>
      <x:c r="T746" s="129" t="n">
        <x:f>'RGS_Ground_Run'!S890</x:f>
        <x:v>93.6365425136396</x:v>
      </x:c>
      <x:c r="U746" s="129" t="n">
        <x:f>'Edge_Run'!R890</x:f>
        <x:v>78.74463539970475</x:v>
      </x:c>
      <x:c r="V746" s="120" t="n">
        <x:f>'RGS_Ground_Run'!W890</x:f>
        <x:v>1</x:v>
      </x:c>
      <x:c r="W746" s="120" t="n">
        <x:f>'Edge_Run'!U890</x:f>
        <x:v>1</x:v>
      </x:c>
      <x:c r="X746" s="120" t="n">
        <x:f>'RGS_Ground_Run'!X890</x:f>
        <x:v>0</x:v>
      </x:c>
      <x:c r="Y746" s="120" t="n">
        <x:f>'Edge_Run'!V890</x:f>
        <x:v>1</x:v>
      </x:c>
      <x:c r="Z746" s="120" t="n">
        <x:f>Y746-X746</x:f>
        <x:v>1</x:v>
      </x:c>
      <x:c r="AA746" s="120" t="n">
        <x:f>1-V746</x:f>
        <x:v>0</x:v>
      </x:c>
      <x:c r="AB746" s="120" t="n">
        <x:f>1-W746</x:f>
        <x:v>0</x:v>
      </x:c>
      <x:c r="AC746" s="120" t="n">
        <x:f>'RGS_Ground_Run'!O890</x:f>
        <x:v>4.963969037978275</x:v>
      </x:c>
      <x:c r="AD746" s="120" t="n">
        <x:f>'Edge_Run'!D890</x:f>
        <x:v>14.891907113934826</x:v>
      </x:c>
      <x:c r="AE746" s="120" t="n">
        <x:f>'RGS_Ground_Run'!D890</x:f>
        <x:v>300</x:v>
      </x:c>
      <x:c r="AF746" s="120" t="n">
        <x:f>'Edge_Run'!H890</x:f>
        <x:v>75</x:v>
      </x:c>
    </x:row>
    <x:row r="747">
      <x:c r="A747" s="120" t="n">
        <x:v>8</x:v>
      </x:c>
      <x:c r="B747" s="120" t="n">
        <x:v>46</x:v>
      </x:c>
      <x:c r="C747" s="120" t="n">
        <x:v>746</x:v>
      </x:c>
      <x:c r="D747" s="120" t="n">
        <x:v>1484</x:v>
      </x:c>
      <x:c r="E747" s="120" t="n">
        <x:v>1483</x:v>
      </x:c>
      <x:c r="F747" s="120" t="n">
        <x:v>0</x:v>
      </x:c>
      <x:c r="G747" s="120" t="str">
        <x:v>Normal</x:v>
      </x:c>
      <x:c r="H747" s="120" t="str">
        <x:v>Routine</x:v>
      </x:c>
      <x:c r="I747" s="120" t="n">
        <x:v>0</x:v>
      </x:c>
      <x:c r="J747" s="120" t="str">
        <x:v>CADC0873</x:v>
      </x:c>
      <x:c r="K747" s="120" t="n">
        <x:v>5</x:v>
      </x:c>
      <x:c r="L747" s="120" t="n">
        <x:v>80</x:v>
      </x:c>
      <x:c r="M747" s="120" t="n">
        <x:v>17</x:v>
      </x:c>
      <x:c r="N747" s="127" t="n">
        <x:v>0.24285714285714285</x:v>
      </x:c>
      <x:c r="O747" s="129" t="n">
        <x:f>'RGS_Ground_Run'!Q891</x:f>
        <x:v>128.47572106002417</x:v>
      </x:c>
      <x:c r="P747" s="129" t="n">
        <x:f>'Edge_Run'!O891</x:f>
        <x:v>91.85803733023522</x:v>
      </x:c>
      <x:c r="Q747" s="129" t="n">
        <x:f>O747-P747</x:f>
        <x:v>36.61768372978895</x:v>
      </x:c>
      <x:c r="R747" s="129" t="n">
        <x:f>'RGS_Ground_Run'!U891</x:f>
        <x:v>103.83803733023524</x:v>
      </x:c>
      <x:c r="S747" s="129" t="n">
        <x:f>'Edge_Run'!S891</x:f>
        <x:v>83.98498614086839</x:v>
      </x:c>
      <x:c r="T747" s="129" t="n">
        <x:f>'RGS_Ground_Run'!S891</x:f>
        <x:v>0</x:v>
      </x:c>
      <x:c r="U747" s="129" t="n">
        <x:f>'Edge_Run'!R891</x:f>
        <x:v>0</x:v>
      </x:c>
      <x:c r="V747" s="120" t="n">
        <x:f>'RGS_Ground_Run'!W891</x:f>
        <x:v>1</x:v>
      </x:c>
      <x:c r="W747" s="120" t="n">
        <x:f>'Edge_Run'!U891</x:f>
        <x:v>1</x:v>
      </x:c>
      <x:c r="X747" s="120" t="n">
        <x:f>'RGS_Ground_Run'!X891</x:f>
        <x:v>0</x:v>
      </x:c>
      <x:c r="Y747" s="120" t="n">
        <x:f>'Edge_Run'!V891</x:f>
        <x:v>1</x:v>
      </x:c>
      <x:c r="Z747" s="120" t="n">
        <x:f>Y747-X747</x:f>
        <x:v>1</x:v>
      </x:c>
      <x:c r="AA747" s="120" t="n">
        <x:f>1-V747</x:f>
        <x:v>0</x:v>
      </x:c>
      <x:c r="AB747" s="120" t="n">
        <x:f>1-W747</x:f>
        <x:v>0</x:v>
      </x:c>
      <x:c r="AC747" s="120" t="n">
        <x:f>'RGS_Ground_Run'!O891</x:f>
        <x:v>0.6176837297888756</x:v>
      </x:c>
      <x:c r="AD747" s="120" t="n">
        <x:f>'Edge_Run'!D891</x:f>
        <x:v>1.853051189366627</x:v>
      </x:c>
      <x:c r="AE747" s="120" t="n">
        <x:f>'RGS_Ground_Run'!D891</x:f>
        <x:v>300</x:v>
      </x:c>
      <x:c r="AF747" s="120" t="n">
        <x:f>'Edge_Run'!H891</x:f>
        <x:v>75</x:v>
      </x:c>
    </x:row>
    <x:row r="748">
      <x:c r="A748" s="120" t="n">
        <x:v>8</x:v>
      </x:c>
      <x:c r="B748" s="120" t="n">
        <x:v>47</x:v>
      </x:c>
      <x:c r="C748" s="120" t="n">
        <x:v>747</x:v>
      </x:c>
      <x:c r="D748" s="120" t="n">
        <x:v>657</x:v>
      </x:c>
      <x:c r="E748" s="120" t="n">
        <x:v>656</x:v>
      </x:c>
      <x:c r="F748" s="120" t="n">
        <x:v>0</x:v>
      </x:c>
      <x:c r="G748" s="120" t="str">
        <x:v>Normal</x:v>
      </x:c>
      <x:c r="H748" s="120" t="str">
        <x:v>Routine</x:v>
      </x:c>
      <x:c r="I748" s="120" t="n">
        <x:v>1</x:v>
      </x:c>
      <x:c r="J748" s="120" t="str">
        <x:v>CADC0873</x:v>
      </x:c>
      <x:c r="K748" s="120" t="n">
        <x:v>1</x:v>
      </x:c>
      <x:c r="L748" s="120" t="n">
        <x:v>322</x:v>
      </x:c>
      <x:c r="M748" s="120" t="n">
        <x:v>323</x:v>
      </x:c>
      <x:c r="N748" s="127" t="n">
        <x:v>4.614285714285714</x:v>
      </x:c>
      <x:c r="O748" s="129" t="n">
        <x:f>'RGS_Ground_Run'!Q892</x:f>
        <x:v>130.98647886280196</x:v>
      </x:c>
      <x:c r="P748" s="129" t="n">
        <x:f>'Edge_Run'!O892</x:f>
        <x:v>68.05673417486241</x:v>
      </x:c>
      <x:c r="Q748" s="129" t="n">
        <x:f>O748-P748</x:f>
        <x:v>62.92974468793955</x:v>
      </x:c>
      <x:c r="R748" s="129" t="n">
        <x:f>'RGS_Ground_Run'!U892</x:f>
        <x:v>98.03673417486243</x:v>
      </x:c>
      <x:c r="S748" s="129" t="n">
        <x:f>'Edge_Run'!S892</x:f>
        <x:v>35.24750011104379</x:v>
      </x:c>
      <x:c r="T748" s="129" t="n">
        <x:f>'RGS_Ground_Run'!S892</x:f>
        <x:v>0</x:v>
      </x:c>
      <x:c r="U748" s="129" t="n">
        <x:f>'Edge_Run'!R892</x:f>
        <x:v>0</x:v>
      </x:c>
      <x:c r="V748" s="120" t="n">
        <x:f>'RGS_Ground_Run'!W892</x:f>
        <x:v>1</x:v>
      </x:c>
      <x:c r="W748" s="120" t="n">
        <x:f>'Edge_Run'!U892</x:f>
        <x:v>1</x:v>
      </x:c>
      <x:c r="X748" s="120" t="n">
        <x:f>'RGS_Ground_Run'!X892</x:f>
        <x:v>0</x:v>
      </x:c>
      <x:c r="Y748" s="120" t="n">
        <x:f>'Edge_Run'!V892</x:f>
        <x:v>1</x:v>
      </x:c>
      <x:c r="Z748" s="120" t="n">
        <x:f>Y748-X748</x:f>
        <x:v>1</x:v>
      </x:c>
      <x:c r="AA748" s="120" t="n">
        <x:f>1-V748</x:f>
        <x:v>0</x:v>
      </x:c>
      <x:c r="AB748" s="120" t="n">
        <x:f>1-W748</x:f>
        <x:v>0</x:v>
      </x:c>
      <x:c r="AC748" s="120" t="n">
        <x:f>'RGS_Ground_Run'!O892</x:f>
        <x:v>8.929744687939538</x:v>
      </x:c>
      <x:c r="AD748" s="120" t="n">
        <x:f>'Edge_Run'!D892</x:f>
        <x:v>26.78923406381861</x:v>
      </x:c>
      <x:c r="AE748" s="120" t="n">
        <x:f>'RGS_Ground_Run'!D892</x:f>
        <x:v>300</x:v>
      </x:c>
      <x:c r="AF748" s="120" t="n">
        <x:f>'Edge_Run'!H892</x:f>
        <x:v>75</x:v>
      </x:c>
    </x:row>
    <x:row r="749">
      <x:c r="A749" s="120" t="n">
        <x:v>8</x:v>
      </x:c>
      <x:c r="B749" s="120" t="n">
        <x:v>48</x:v>
      </x:c>
      <x:c r="C749" s="120" t="n">
        <x:v>748</x:v>
      </x:c>
      <x:c r="D749" s="120" t="n">
        <x:v>321</x:v>
      </x:c>
      <x:c r="E749" s="120" t="n">
        <x:v>320</x:v>
      </x:c>
      <x:c r="F749" s="120" t="n">
        <x:v>1</x:v>
      </x:c>
      <x:c r="G749" s="120" t="str">
        <x:v>Anomalous</x:v>
      </x:c>
      <x:c r="H749" s="120" t="str">
        <x:v>Priority</x:v>
      </x:c>
      <x:c r="I749" s="120" t="n">
        <x:v>0</x:v>
      </x:c>
      <x:c r="J749" s="120" t="str">
        <x:v>CADC0874</x:v>
      </x:c>
      <x:c r="K749" s="120" t="n">
        <x:v>1</x:v>
      </x:c>
      <x:c r="L749" s="120" t="n">
        <x:v>857</x:v>
      </x:c>
      <x:c r="M749" s="120" t="n">
        <x:v>858</x:v>
      </x:c>
      <x:c r="N749" s="127" t="n">
        <x:v>12.257142857142858</x:v>
      </x:c>
      <x:c r="O749" s="129" t="n">
        <x:f>'RGS_Ground_Run'!Q893</x:f>
        <x:v>86.58746056736072</x:v>
      </x:c>
      <x:c r="P749" s="129" t="n">
        <x:f>'Edge_Run'!O893</x:f>
        <x:v>13.856381686852274</x:v>
      </x:c>
      <x:c r="Q749" s="129" t="n">
        <x:f>O749-P749</x:f>
        <x:v>72.73107888050845</x:v>
      </x:c>
      <x:c r="R749" s="129" t="n">
        <x:f>'RGS_Ground_Run'!U893</x:f>
        <x:v>61.83638168685229</x:v>
      </x:c>
      <x:c r="S749" s="129" t="n">
        <x:f>'Edge_Run'!S893</x:f>
        <x:v>5.6431450453264915</x:v>
      </x:c>
      <x:c r="T749" s="129" t="n">
        <x:f>'RGS_Ground_Run'!S893</x:f>
        <x:v>0</x:v>
      </x:c>
      <x:c r="U749" s="129" t="n">
        <x:f>'Edge_Run'!R893</x:f>
        <x:v>0</x:v>
      </x:c>
      <x:c r="V749" s="120" t="n">
        <x:f>'RGS_Ground_Run'!W893</x:f>
        <x:v>1</x:v>
      </x:c>
      <x:c r="W749" s="120" t="n">
        <x:f>'Edge_Run'!U893</x:f>
        <x:v>1</x:v>
      </x:c>
      <x:c r="X749" s="120" t="n">
        <x:f>'RGS_Ground_Run'!X893</x:f>
        <x:v>1</x:v>
      </x:c>
      <x:c r="Y749" s="120" t="n">
        <x:f>'Edge_Run'!V893</x:f>
        <x:v>1</x:v>
      </x:c>
      <x:c r="Z749" s="120" t="n">
        <x:f>Y749-X749</x:f>
        <x:v>0</x:v>
      </x:c>
      <x:c r="AA749" s="120" t="n">
        <x:f>1-V749</x:f>
        <x:v>0</x:v>
      </x:c>
      <x:c r="AB749" s="120" t="n">
        <x:f>1-W749</x:f>
        <x:v>0</x:v>
      </x:c>
      <x:c r="AC749" s="120" t="n">
        <x:f>'RGS_Ground_Run'!O893</x:f>
        <x:v>0.7310788805086194</x:v>
      </x:c>
      <x:c r="AD749" s="120" t="n">
        <x:f>'Edge_Run'!D893</x:f>
        <x:v>2.193236641525858</x:v>
      </x:c>
      <x:c r="AE749" s="120" t="n">
        <x:f>'RGS_Ground_Run'!D893</x:f>
        <x:v>300</x:v>
      </x:c>
      <x:c r="AF749" s="120" t="n">
        <x:f>'Edge_Run'!H893</x:f>
        <x:v>75</x:v>
      </x:c>
    </x:row>
    <x:row r="750">
      <x:c r="A750" s="120" t="n">
        <x:v>8</x:v>
      </x:c>
      <x:c r="B750" s="120" t="n">
        <x:v>49</x:v>
      </x:c>
      <x:c r="C750" s="120" t="n">
        <x:v>749</x:v>
      </x:c>
      <x:c r="D750" s="120" t="n">
        <x:v>171</x:v>
      </x:c>
      <x:c r="E750" s="120" t="n">
        <x:v>170</x:v>
      </x:c>
      <x:c r="F750" s="120" t="n">
        <x:v>1</x:v>
      </x:c>
      <x:c r="G750" s="120" t="str">
        <x:v>Anomalous</x:v>
      </x:c>
      <x:c r="H750" s="120" t="str">
        <x:v>Priority</x:v>
      </x:c>
      <x:c r="I750" s="120" t="n">
        <x:v>1</x:v>
      </x:c>
      <x:c r="J750" s="120" t="str">
        <x:v>CADC0872</x:v>
      </x:c>
      <x:c r="K750" s="120" t="n">
        <x:v>1</x:v>
      </x:c>
      <x:c r="L750" s="120" t="n">
        <x:v>220</x:v>
      </x:c>
      <x:c r="M750" s="120" t="n">
        <x:v>221</x:v>
      </x:c>
      <x:c r="N750" s="127" t="n">
        <x:v>3.157142857142857</x:v>
      </x:c>
      <x:c r="O750" s="129" t="n">
        <x:f>'RGS_Ground_Run'!Q894</x:f>
        <x:v>36.74208173010493</x:v>
      </x:c>
      <x:c r="P750" s="129" t="n">
        <x:f>'Edge_Run'!O894</x:f>
        <x:v>13.02422488661523</x:v>
      </x:c>
      <x:c r="Q750" s="129" t="n">
        <x:f>O750-P750</x:f>
        <x:v>23.7178568434897</x:v>
      </x:c>
      <x:c r="R750" s="129" t="n">
        <x:f>'RGS_Ground_Run'!U894</x:f>
        <x:v>10.387340101233349</x:v>
      </x:c>
      <x:c r="S750" s="129" t="n">
        <x:f>'Edge_Run'!S894</x:f>
        <x:v>0</x:v>
      </x:c>
      <x:c r="T750" s="129" t="n">
        <x:f>'RGS_Ground_Run'!S894</x:f>
        <x:v>0</x:v>
      </x:c>
      <x:c r="U750" s="129" t="n">
        <x:f>'Edge_Run'!R894</x:f>
        <x:v>0</x:v>
      </x:c>
      <x:c r="V750" s="120" t="n">
        <x:f>'RGS_Ground_Run'!W894</x:f>
        <x:v>1</x:v>
      </x:c>
      <x:c r="W750" s="120" t="n">
        <x:f>'Edge_Run'!U894</x:f>
        <x:v>1</x:v>
      </x:c>
      <x:c r="X750" s="120" t="n">
        <x:f>'RGS_Ground_Run'!X894</x:f>
        <x:v>1</x:v>
      </x:c>
      <x:c r="Y750" s="120" t="n">
        <x:f>'Edge_Run'!V894</x:f>
        <x:v>1</x:v>
      </x:c>
      <x:c r="Z750" s="120" t="n">
        <x:f>Y750-X750</x:f>
        <x:v>0</x:v>
      </x:c>
      <x:c r="AA750" s="120" t="n">
        <x:f>1-V750</x:f>
        <x:v>0</x:v>
      </x:c>
      <x:c r="AB750" s="120" t="n">
        <x:f>1-W750</x:f>
        <x:v>0</x:v>
      </x:c>
      <x:c r="AC750" s="120" t="n">
        <x:f>'RGS_Ground_Run'!O894</x:f>
        <x:v>2.33474162887176</x:v>
      </x:c>
      <x:c r="AD750" s="120" t="n">
        <x:f>'Edge_Run'!D894</x:f>
        <x:v>7.0042248866152805</x:v>
      </x:c>
      <x:c r="AE750" s="120" t="n">
        <x:f>'RGS_Ground_Run'!D894</x:f>
        <x:v>300</x:v>
      </x:c>
      <x:c r="AF750" s="120" t="n">
        <x:f>'Edge_Run'!H894</x:f>
        <x:v>75</x:v>
      </x:c>
    </x:row>
    <x:row r="751">
      <x:c r="A751" s="120" t="n">
        <x:v>8</x:v>
      </x:c>
      <x:c r="B751" s="120" t="n">
        <x:v>50</x:v>
      </x:c>
      <x:c r="C751" s="120" t="n">
        <x:v>750</x:v>
      </x:c>
      <x:c r="D751" s="120" t="n">
        <x:v>1293</x:v>
      </x:c>
      <x:c r="E751" s="120" t="n">
        <x:v>1292</x:v>
      </x:c>
      <x:c r="F751" s="120" t="n">
        <x:v>0</x:v>
      </x:c>
      <x:c r="G751" s="120" t="str">
        <x:v>Normal</x:v>
      </x:c>
      <x:c r="H751" s="120" t="str">
        <x:v>Routine</x:v>
      </x:c>
      <x:c r="I751" s="120" t="n">
        <x:v>1</x:v>
      </x:c>
      <x:c r="J751" s="120" t="str">
        <x:v>CADC0873</x:v>
      </x:c>
      <x:c r="K751" s="120" t="n">
        <x:v>5</x:v>
      </x:c>
      <x:c r="L751" s="120" t="n">
        <x:v>240</x:v>
      </x:c>
      <x:c r="M751" s="120" t="n">
        <x:v>49</x:v>
      </x:c>
      <x:c r="N751" s="127" t="n">
        <x:v>0.7</x:v>
      </x:c>
      <x:c r="O751" s="129" t="n">
        <x:f>'RGS_Ground_Run'!Q895</x:f>
        <x:v>46.36299672865198</x:v>
      </x:c>
      <x:c r="P751" s="129" t="n">
        <x:f>'Edge_Run'!O895</x:f>
        <x:v>12.246060047746141</x:v>
      </x:c>
      <x:c r="Q751" s="129" t="n">
        <x:f>O751-P751</x:f>
        <x:v>34.11693668090584</x:v>
      </x:c>
      <x:c r="R751" s="129" t="n">
        <x:f>'RGS_Ground_Run'!U895</x:f>
        <x:v>20.267643379403125</x:v>
      </x:c>
      <x:c r="S751" s="129" t="n">
        <x:f>'Edge_Run'!S895</x:f>
        <x:v>0</x:v>
      </x:c>
      <x:c r="T751" s="129" t="n">
        <x:f>'RGS_Ground_Run'!S895</x:f>
        <x:v>0</x:v>
      </x:c>
      <x:c r="U751" s="129" t="n">
        <x:f>'Edge_Run'!R895</x:f>
        <x:v>0</x:v>
      </x:c>
      <x:c r="V751" s="120" t="n">
        <x:f>'RGS_Ground_Run'!W895</x:f>
        <x:v>1</x:v>
      </x:c>
      <x:c r="W751" s="120" t="n">
        <x:f>'Edge_Run'!U895</x:f>
        <x:v>1</x:v>
      </x:c>
      <x:c r="X751" s="120" t="n">
        <x:f>'RGS_Ground_Run'!X895</x:f>
        <x:v>1</x:v>
      </x:c>
      <x:c r="Y751" s="120" t="n">
        <x:f>'Edge_Run'!V895</x:f>
        <x:v>1</x:v>
      </x:c>
      <x:c r="Z751" s="120" t="n">
        <x:f>Y751-X751</x:f>
        <x:v>0</x:v>
      </x:c>
      <x:c r="AA751" s="120" t="n">
        <x:f>1-V751</x:f>
        <x:v>0</x:v>
      </x:c>
      <x:c r="AB751" s="120" t="n">
        <x:f>1-W751</x:f>
        <x:v>0</x:v>
      </x:c>
      <x:c r="AC751" s="120" t="n">
        <x:f>'RGS_Ground_Run'!O895</x:f>
        <x:v>2.075353349248785</x:v>
      </x:c>
      <x:c r="AD751" s="120" t="n">
        <x:f>'Edge_Run'!D895</x:f>
        <x:v>6.226060047746355</x:v>
      </x:c>
      <x:c r="AE751" s="120" t="n">
        <x:f>'RGS_Ground_Run'!D895</x:f>
        <x:v>300</x:v>
      </x:c>
      <x:c r="AF751" s="120" t="n">
        <x:f>'Edge_Run'!H895</x:f>
        <x:v>75</x:v>
      </x:c>
    </x:row>
    <x:row r="752">
      <x:c r="A752" s="120" t="n">
        <x:v>8</x:v>
      </x:c>
      <x:c r="B752" s="120" t="n">
        <x:v>51</x:v>
      </x:c>
      <x:c r="C752" s="120" t="n">
        <x:v>751</x:v>
      </x:c>
      <x:c r="D752" s="120" t="n">
        <x:v>1643</x:v>
      </x:c>
      <x:c r="E752" s="120" t="n">
        <x:v>1642</x:v>
      </x:c>
      <x:c r="F752" s="120" t="n">
        <x:v>1</x:v>
      </x:c>
      <x:c r="G752" s="120" t="str">
        <x:v>Anomalous</x:v>
      </x:c>
      <x:c r="H752" s="120" t="str">
        <x:v>Priority</x:v>
      </x:c>
      <x:c r="I752" s="120" t="n">
        <x:v>1</x:v>
      </x:c>
      <x:c r="J752" s="120" t="str">
        <x:v>CADC0888</x:v>
      </x:c>
      <x:c r="K752" s="120" t="n">
        <x:v>5</x:v>
      </x:c>
      <x:c r="L752" s="120" t="n">
        <x:v>330</x:v>
      </x:c>
      <x:c r="M752" s="120" t="n">
        <x:v>67</x:v>
      </x:c>
      <x:c r="N752" s="127" t="n">
        <x:v>0.9571428571428572</x:v>
      </x:c>
      <x:c r="O752" s="129" t="n">
        <x:f>'RGS_Ground_Run'!Q896</x:f>
        <x:v>25.328175969213135</x:v>
      </x:c>
      <x:c r="P752" s="129" t="n">
        <x:f>'Edge_Run'!O896</x:f>
        <x:v>9.944527907639895</x:v>
      </x:c>
      <x:c r="Q752" s="129" t="n">
        <x:f>O752-P752</x:f>
        <x:v>15.38364806157324</x:v>
      </x:c>
      <x:c r="R752" s="129" t="n">
        <x:f>'RGS_Ground_Run'!U896</x:f>
        <x:v>0</x:v>
      </x:c>
      <x:c r="S752" s="129" t="n">
        <x:f>'Edge_Run'!S896</x:f>
        <x:v>0</x:v>
      </x:c>
      <x:c r="T752" s="129" t="n">
        <x:f>'RGS_Ground_Run'!S896</x:f>
        <x:v>0</x:v>
      </x:c>
      <x:c r="U752" s="129" t="n">
        <x:f>'Edge_Run'!R896</x:f>
        <x:v>0</x:v>
      </x:c>
      <x:c r="V752" s="120" t="n">
        <x:f>'RGS_Ground_Run'!W896</x:f>
        <x:v>1</x:v>
      </x:c>
      <x:c r="W752" s="120" t="n">
        <x:f>'Edge_Run'!U896</x:f>
        <x:v>1</x:v>
      </x:c>
      <x:c r="X752" s="120" t="n">
        <x:f>'RGS_Ground_Run'!X896</x:f>
        <x:v>1</x:v>
      </x:c>
      <x:c r="Y752" s="120" t="n">
        <x:f>'Edge_Run'!V896</x:f>
        <x:v>1</x:v>
      </x:c>
      <x:c r="Z752" s="120" t="n">
        <x:f>Y752-X752</x:f>
        <x:v>0</x:v>
      </x:c>
      <x:c r="AA752" s="120" t="n">
        <x:f>1-V752</x:f>
        <x:v>0</x:v>
      </x:c>
      <x:c r="AB752" s="120" t="n">
        <x:f>1-W752</x:f>
        <x:v>0</x:v>
      </x:c>
      <x:c r="AC752" s="120" t="n">
        <x:f>'RGS_Ground_Run'!O896</x:f>
        <x:v>1.3081759692132762</x:v>
      </x:c>
      <x:c r="AD752" s="120" t="n">
        <x:f>'Edge_Run'!D896</x:f>
        <x:v>3.9245279076398285</x:v>
      </x:c>
      <x:c r="AE752" s="120" t="n">
        <x:f>'RGS_Ground_Run'!D896</x:f>
        <x:v>300</x:v>
      </x:c>
      <x:c r="AF752" s="120" t="n">
        <x:f>'Edge_Run'!H896</x:f>
        <x:v>75</x:v>
      </x:c>
    </x:row>
    <x:row r="753">
      <x:c r="A753" s="120" t="n">
        <x:v>8</x:v>
      </x:c>
      <x:c r="B753" s="120" t="n">
        <x:v>52</x:v>
      </x:c>
      <x:c r="C753" s="120" t="n">
        <x:v>752</x:v>
      </x:c>
      <x:c r="D753" s="120" t="n">
        <x:v>1308</x:v>
      </x:c>
      <x:c r="E753" s="120" t="n">
        <x:v>1307</x:v>
      </x:c>
      <x:c r="F753" s="120" t="n">
        <x:v>0</x:v>
      </x:c>
      <x:c r="G753" s="120" t="str">
        <x:v>Normal</x:v>
      </x:c>
      <x:c r="H753" s="120" t="str">
        <x:v>Routine</x:v>
      </x:c>
      <x:c r="I753" s="120" t="n">
        <x:v>0</x:v>
      </x:c>
      <x:c r="J753" s="120" t="str">
        <x:v>CADC0873</x:v>
      </x:c>
      <x:c r="K753" s="120" t="n">
        <x:v>5</x:v>
      </x:c>
      <x:c r="L753" s="120" t="n">
        <x:v>226</x:v>
      </x:c>
      <x:c r="M753" s="120" t="n">
        <x:v>46</x:v>
      </x:c>
      <x:c r="N753" s="127" t="n">
        <x:v>0.6571428571428571</x:v>
      </x:c>
      <x:c r="O753" s="129" t="n">
        <x:f>'RGS_Ground_Run'!Q897</x:f>
        <x:v>25.326651625439354</x:v>
      </x:c>
      <x:c r="P753" s="129" t="n">
        <x:f>'Edge_Run'!O897</x:f>
        <x:v>9.939954876317643</x:v>
      </x:c>
      <x:c r="Q753" s="129" t="n">
        <x:f>O753-P753</x:f>
        <x:v>15.386696749121711</x:v>
      </x:c>
      <x:c r="R753" s="129" t="n">
        <x:f>'RGS_Ground_Run'!U897</x:f>
        <x:v>0</x:v>
      </x:c>
      <x:c r="S753" s="129" t="n">
        <x:f>'Edge_Run'!S897</x:f>
        <x:v>0</x:v>
      </x:c>
      <x:c r="T753" s="129" t="n">
        <x:f>'RGS_Ground_Run'!S897</x:f>
        <x:v>0</x:v>
      </x:c>
      <x:c r="U753" s="129" t="n">
        <x:f>'Edge_Run'!R897</x:f>
        <x:v>0</x:v>
      </x:c>
      <x:c r="V753" s="120" t="n">
        <x:f>'RGS_Ground_Run'!W897</x:f>
        <x:v>1</x:v>
      </x:c>
      <x:c r="W753" s="120" t="n">
        <x:f>'Edge_Run'!U897</x:f>
        <x:v>1</x:v>
      </x:c>
      <x:c r="X753" s="120" t="n">
        <x:f>'RGS_Ground_Run'!X897</x:f>
        <x:v>1</x:v>
      </x:c>
      <x:c r="Y753" s="120" t="n">
        <x:f>'Edge_Run'!V897</x:f>
        <x:v>1</x:v>
      </x:c>
      <x:c r="Z753" s="120" t="n">
        <x:f>Y753-X753</x:f>
        <x:v>0</x:v>
      </x:c>
      <x:c r="AA753" s="120" t="n">
        <x:f>1-V753</x:f>
        <x:v>0</x:v>
      </x:c>
      <x:c r="AB753" s="120" t="n">
        <x:f>1-W753</x:f>
        <x:v>0</x:v>
      </x:c>
      <x:c r="AC753" s="120" t="n">
        <x:f>'RGS_Ground_Run'!O897</x:f>
        <x:v>1.30665162543927</x:v>
      </x:c>
      <x:c r="AD753" s="120" t="n">
        <x:f>'Edge_Run'!D897</x:f>
        <x:v>3.91995487631781</x:v>
      </x:c>
      <x:c r="AE753" s="120" t="n">
        <x:f>'RGS_Ground_Run'!D897</x:f>
        <x:v>300</x:v>
      </x:c>
      <x:c r="AF753" s="120" t="n">
        <x:f>'Edge_Run'!H897</x:f>
        <x:v>75</x:v>
      </x:c>
    </x:row>
    <x:row r="754">
      <x:c r="A754" s="120" t="n">
        <x:v>8</x:v>
      </x:c>
      <x:c r="B754" s="120" t="n">
        <x:v>53</x:v>
      </x:c>
      <x:c r="C754" s="120" t="n">
        <x:v>753</x:v>
      </x:c>
      <x:c r="D754" s="120" t="n">
        <x:v>132</x:v>
      </x:c>
      <x:c r="E754" s="120" t="n">
        <x:v>131</x:v>
      </x:c>
      <x:c r="F754" s="120" t="n">
        <x:v>0</x:v>
      </x:c>
      <x:c r="G754" s="120" t="str">
        <x:v>Normal</x:v>
      </x:c>
      <x:c r="H754" s="120" t="str">
        <x:v>Routine</x:v>
      </x:c>
      <x:c r="I754" s="120" t="n">
        <x:v>0</x:v>
      </x:c>
      <x:c r="J754" s="120" t="str">
        <x:v>CADC0872</x:v>
      </x:c>
      <x:c r="K754" s="120" t="n">
        <x:v>1</x:v>
      </x:c>
      <x:c r="L754" s="120" t="n">
        <x:v>190</x:v>
      </x:c>
      <x:c r="M754" s="120" t="n">
        <x:v>191</x:v>
      </x:c>
      <x:c r="N754" s="127" t="n">
        <x:v>2.7285714285714286</x:v>
      </x:c>
      <x:c r="O754" s="129" t="n">
        <x:f>'RGS_Ground_Run'!Q898</x:f>
        <x:v>28.32958030671989</x:v>
      </x:c>
      <x:c r="P754" s="129" t="n">
        <x:f>'Edge_Run'!O898</x:f>
        <x:v>18.948740920159707</x:v>
      </x:c>
      <x:c r="Q754" s="129" t="n">
        <x:f>O754-P754</x:f>
        <x:v>9.380839386560183</x:v>
      </x:c>
      <x:c r="R754" s="129" t="n">
        <x:f>'RGS_Ground_Run'!U898</x:f>
        <x:v>0</x:v>
      </x:c>
      <x:c r="S754" s="129" t="n">
        <x:f>'Edge_Run'!S898</x:f>
        <x:v>0</x:v>
      </x:c>
      <x:c r="T754" s="129" t="n">
        <x:f>'RGS_Ground_Run'!S898</x:f>
        <x:v>0</x:v>
      </x:c>
      <x:c r="U754" s="129" t="n">
        <x:f>'Edge_Run'!R898</x:f>
        <x:v>0</x:v>
      </x:c>
      <x:c r="V754" s="120" t="n">
        <x:f>'RGS_Ground_Run'!W898</x:f>
        <x:v>1</x:v>
      </x:c>
      <x:c r="W754" s="120" t="n">
        <x:f>'Edge_Run'!U898</x:f>
        <x:v>1</x:v>
      </x:c>
      <x:c r="X754" s="120" t="n">
        <x:f>'RGS_Ground_Run'!X898</x:f>
        <x:v>1</x:v>
      </x:c>
      <x:c r="Y754" s="120" t="n">
        <x:f>'Edge_Run'!V898</x:f>
        <x:v>1</x:v>
      </x:c>
      <x:c r="Z754" s="120" t="n">
        <x:f>Y754-X754</x:f>
        <x:v>0</x:v>
      </x:c>
      <x:c r="AA754" s="120" t="n">
        <x:f>1-V754</x:f>
        <x:v>0</x:v>
      </x:c>
      <x:c r="AB754" s="120" t="n">
        <x:f>1-W754</x:f>
        <x:v>0</x:v>
      </x:c>
      <x:c r="AC754" s="120" t="n">
        <x:f>'RGS_Ground_Run'!O898</x:f>
        <x:v>4.309580306719951</x:v>
      </x:c>
      <x:c r="AD754" s="120" t="n">
        <x:f>'Edge_Run'!D898</x:f>
        <x:v>12.928740920159854</x:v>
      </x:c>
      <x:c r="AE754" s="120" t="n">
        <x:f>'RGS_Ground_Run'!D898</x:f>
        <x:v>300</x:v>
      </x:c>
      <x:c r="AF754" s="120" t="n">
        <x:f>'Edge_Run'!H898</x:f>
        <x:v>75</x:v>
      </x:c>
    </x:row>
    <x:row r="755">
      <x:c r="A755" s="120" t="n">
        <x:v>8</x:v>
      </x:c>
      <x:c r="B755" s="120" t="n">
        <x:v>54</x:v>
      </x:c>
      <x:c r="C755" s="120" t="n">
        <x:v>754</x:v>
      </x:c>
      <x:c r="D755" s="120" t="n">
        <x:v>1814</x:v>
      </x:c>
      <x:c r="E755" s="120" t="n">
        <x:v>1813</x:v>
      </x:c>
      <x:c r="F755" s="120" t="n">
        <x:v>0</x:v>
      </x:c>
      <x:c r="G755" s="120" t="str">
        <x:v>Normal</x:v>
      </x:c>
      <x:c r="H755" s="120" t="str">
        <x:v>Routine</x:v>
      </x:c>
      <x:c r="I755" s="120" t="n">
        <x:v>1</x:v>
      </x:c>
      <x:c r="J755" s="120" t="str">
        <x:v>CADC0872</x:v>
      </x:c>
      <x:c r="K755" s="120" t="n">
        <x:v>5</x:v>
      </x:c>
      <x:c r="L755" s="120" t="n">
        <x:v>785</x:v>
      </x:c>
      <x:c r="M755" s="120" t="n">
        <x:v>158</x:v>
      </x:c>
      <x:c r="N755" s="127" t="n">
        <x:v>2.257142857142857</x:v>
      </x:c>
      <x:c r="O755" s="129" t="n">
        <x:f>'RGS_Ground_Run'!Q899</x:f>
        <x:v>49.834334551459506</x:v>
      </x:c>
      <x:c r="P755" s="129" t="n">
        <x:f>'Edge_Run'!O899</x:f>
        <x:v>26.796977720795894</x:v>
      </x:c>
      <x:c r="Q755" s="129" t="n">
        <x:f>O755-P755</x:f>
        <x:v>23.03735683066361</x:v>
      </x:c>
      <x:c r="R755" s="129" t="n">
        <x:f>'RGS_Ground_Run'!U899</x:f>
        <x:v>22.7873834268712</x:v>
      </x:c>
      <x:c r="S755" s="129" t="n">
        <x:f>'Edge_Run'!S899</x:f>
        <x:v>11.696124347030946</x:v>
      </x:c>
      <x:c r="T755" s="129" t="n">
        <x:f>'RGS_Ground_Run'!S899</x:f>
        <x:v>0</x:v>
      </x:c>
      <x:c r="U755" s="129" t="n">
        <x:f>'Edge_Run'!R899</x:f>
        <x:v>0</x:v>
      </x:c>
      <x:c r="V755" s="120" t="n">
        <x:f>'RGS_Ground_Run'!W899</x:f>
        <x:v>1</x:v>
      </x:c>
      <x:c r="W755" s="120" t="n">
        <x:f>'Edge_Run'!U899</x:f>
        <x:v>1</x:v>
      </x:c>
      <x:c r="X755" s="120" t="n">
        <x:f>'RGS_Ground_Run'!X899</x:f>
        <x:v>1</x:v>
      </x:c>
      <x:c r="Y755" s="120" t="n">
        <x:f>'Edge_Run'!V899</x:f>
        <x:v>1</x:v>
      </x:c>
      <x:c r="Z755" s="120" t="n">
        <x:f>Y755-X755</x:f>
        <x:v>0</x:v>
      </x:c>
      <x:c r="AA755" s="120" t="n">
        <x:f>1-V755</x:f>
        <x:v>0</x:v>
      </x:c>
      <x:c r="AB755" s="120" t="n">
        <x:f>1-W755</x:f>
        <x:v>0</x:v>
      </x:c>
      <x:c r="AC755" s="120" t="n">
        <x:f>'RGS_Ground_Run'!O899</x:f>
        <x:v>3.026951124588282</x:v>
      </x:c>
      <x:c r="AD755" s="120" t="n">
        <x:f>'Edge_Run'!D899</x:f>
        <x:v>9.080853373764846</x:v>
      </x:c>
      <x:c r="AE755" s="120" t="n">
        <x:f>'RGS_Ground_Run'!D899</x:f>
        <x:v>300</x:v>
      </x:c>
      <x:c r="AF755" s="120" t="n">
        <x:f>'Edge_Run'!H899</x:f>
        <x:v>75</x:v>
      </x:c>
    </x:row>
    <x:row r="756">
      <x:c r="A756" s="120" t="n">
        <x:v>8</x:v>
      </x:c>
      <x:c r="B756" s="120" t="n">
        <x:v>55</x:v>
      </x:c>
      <x:c r="C756" s="120" t="n">
        <x:v>755</x:v>
      </x:c>
      <x:c r="D756" s="120" t="n">
        <x:v>745</x:v>
      </x:c>
      <x:c r="E756" s="120" t="n">
        <x:v>744</x:v>
      </x:c>
      <x:c r="F756" s="120" t="n">
        <x:v>0</x:v>
      </x:c>
      <x:c r="G756" s="120" t="str">
        <x:v>Normal</x:v>
      </x:c>
      <x:c r="H756" s="120" t="str">
        <x:v>Routine</x:v>
      </x:c>
      <x:c r="I756" s="120" t="n">
        <x:v>1</x:v>
      </x:c>
      <x:c r="J756" s="120" t="str">
        <x:v>CADC0874</x:v>
      </x:c>
      <x:c r="K756" s="120" t="n">
        <x:v>5</x:v>
      </x:c>
      <x:c r="L756" s="120" t="n">
        <x:v>308</x:v>
      </x:c>
      <x:c r="M756" s="120" t="n">
        <x:v>62</x:v>
      </x:c>
      <x:c r="N756" s="127" t="n">
        <x:v>0.8857142857142857</x:v>
      </x:c>
      <x:c r="O756" s="129" t="n">
        <x:f>'RGS_Ground_Run'!Q900</x:f>
        <x:v>25.155953764915466</x:v>
      </x:c>
      <x:c r="P756" s="129" t="n">
        <x:f>'Edge_Run'!O900</x:f>
        <x:v>9.427861294746435</x:v>
      </x:c>
      <x:c r="Q756" s="129" t="n">
        <x:f>O756-P756</x:f>
        <x:v>15.728092470169031</x:v>
      </x:c>
      <x:c r="R756" s="129" t="n">
        <x:f>'RGS_Ground_Run'!U900</x:f>
        <x:v>0</x:v>
      </x:c>
      <x:c r="S756" s="129" t="n">
        <x:f>'Edge_Run'!S900</x:f>
        <x:v>0</x:v>
      </x:c>
      <x:c r="T756" s="129" t="n">
        <x:f>'RGS_Ground_Run'!S900</x:f>
        <x:v>0</x:v>
      </x:c>
      <x:c r="U756" s="129" t="n">
        <x:f>'Edge_Run'!R900</x:f>
        <x:v>0</x:v>
      </x:c>
      <x:c r="V756" s="120" t="n">
        <x:f>'RGS_Ground_Run'!W900</x:f>
        <x:v>1</x:v>
      </x:c>
      <x:c r="W756" s="120" t="n">
        <x:f>'Edge_Run'!U900</x:f>
        <x:v>1</x:v>
      </x:c>
      <x:c r="X756" s="120" t="n">
        <x:f>'RGS_Ground_Run'!X900</x:f>
        <x:v>1</x:v>
      </x:c>
      <x:c r="Y756" s="120" t="n">
        <x:f>'Edge_Run'!V900</x:f>
        <x:v>1</x:v>
      </x:c>
      <x:c r="Z756" s="120" t="n">
        <x:f>Y756-X756</x:f>
        <x:v>0</x:v>
      </x:c>
      <x:c r="AA756" s="120" t="n">
        <x:f>1-V756</x:f>
        <x:v>0</x:v>
      </x:c>
      <x:c r="AB756" s="120" t="n">
        <x:f>1-W756</x:f>
        <x:v>0</x:v>
      </x:c>
      <x:c r="AC756" s="120" t="n">
        <x:f>'RGS_Ground_Run'!O900</x:f>
        <x:v>1.1359537649154776</x:v>
      </x:c>
      <x:c r="AD756" s="120" t="n">
        <x:f>'Edge_Run'!D900</x:f>
        <x:v>3.407861294746433</x:v>
      </x:c>
      <x:c r="AE756" s="120" t="n">
        <x:f>'RGS_Ground_Run'!D900</x:f>
        <x:v>300</x:v>
      </x:c>
      <x:c r="AF756" s="120" t="n">
        <x:f>'Edge_Run'!H900</x:f>
        <x:v>75</x:v>
      </x:c>
    </x:row>
    <x:row r="757">
      <x:c r="A757" s="120" t="n">
        <x:v>8</x:v>
      </x:c>
      <x:c r="B757" s="120" t="n">
        <x:v>56</x:v>
      </x:c>
      <x:c r="C757" s="120" t="n">
        <x:v>756</x:v>
      </x:c>
      <x:c r="D757" s="120" t="n">
        <x:v>88</x:v>
      </x:c>
      <x:c r="E757" s="120" t="n">
        <x:v>87</x:v>
      </x:c>
      <x:c r="F757" s="120" t="n">
        <x:v>0</x:v>
      </x:c>
      <x:c r="G757" s="120" t="str">
        <x:v>Normal</x:v>
      </x:c>
      <x:c r="H757" s="120" t="str">
        <x:v>Routine</x:v>
      </x:c>
      <x:c r="I757" s="120" t="n">
        <x:v>0</x:v>
      </x:c>
      <x:c r="J757" s="120" t="str">
        <x:v>CADC0872</x:v>
      </x:c>
      <x:c r="K757" s="120" t="n">
        <x:v>1</x:v>
      </x:c>
      <x:c r="L757" s="120" t="n">
        <x:v>177</x:v>
      </x:c>
      <x:c r="M757" s="120" t="n">
        <x:v>178</x:v>
      </x:c>
      <x:c r="N757" s="127" t="n">
        <x:v>2.5428571428571427</x:v>
      </x:c>
      <x:c r="O757" s="129" t="n">
        <x:f>'RGS_Ground_Run'!Q901</x:f>
        <x:v>24.462666748400352</x:v>
      </x:c>
      <x:c r="P757" s="129" t="n">
        <x:f>'Edge_Run'!O901</x:f>
        <x:v>7.348000245201092</x:v>
      </x:c>
      <x:c r="Q757" s="129" t="n">
        <x:f>O757-P757</x:f>
        <x:v>17.11466650319926</x:v>
      </x:c>
      <x:c r="R757" s="129" t="n">
        <x:f>'RGS_Ground_Run'!U901</x:f>
        <x:v>0</x:v>
      </x:c>
      <x:c r="S757" s="129" t="n">
        <x:f>'Edge_Run'!S901</x:f>
        <x:v>0</x:v>
      </x:c>
      <x:c r="T757" s="129" t="n">
        <x:f>'RGS_Ground_Run'!S901</x:f>
        <x:v>0</x:v>
      </x:c>
      <x:c r="U757" s="129" t="n">
        <x:f>'Edge_Run'!R901</x:f>
        <x:v>0</x:v>
      </x:c>
      <x:c r="V757" s="120" t="n">
        <x:f>'RGS_Ground_Run'!W901</x:f>
        <x:v>1</x:v>
      </x:c>
      <x:c r="W757" s="120" t="n">
        <x:f>'Edge_Run'!U901</x:f>
        <x:v>1</x:v>
      </x:c>
      <x:c r="X757" s="120" t="n">
        <x:f>'RGS_Ground_Run'!X901</x:f>
        <x:v>1</x:v>
      </x:c>
      <x:c r="Y757" s="120" t="n">
        <x:f>'Edge_Run'!V901</x:f>
        <x:v>1</x:v>
      </x:c>
      <x:c r="Z757" s="120" t="n">
        <x:f>Y757-X757</x:f>
        <x:v>0</x:v>
      </x:c>
      <x:c r="AA757" s="120" t="n">
        <x:f>1-V757</x:f>
        <x:v>0</x:v>
      </x:c>
      <x:c r="AB757" s="120" t="n">
        <x:f>1-W757</x:f>
        <x:v>0</x:v>
      </x:c>
      <x:c r="AC757" s="120" t="n">
        <x:f>'RGS_Ground_Run'!O901</x:f>
        <x:v>0.44266674840038583</x:v>
      </x:c>
      <x:c r="AD757" s="120" t="n">
        <x:f>'Edge_Run'!D901</x:f>
        <x:v>1.3280002452011574</x:v>
      </x:c>
      <x:c r="AE757" s="120" t="n">
        <x:f>'RGS_Ground_Run'!D901</x:f>
        <x:v>300</x:v>
      </x:c>
      <x:c r="AF757" s="120" t="n">
        <x:f>'Edge_Run'!H901</x:f>
        <x:v>75</x:v>
      </x:c>
    </x:row>
    <x:row r="758">
      <x:c r="A758" s="120" t="n">
        <x:v>8</x:v>
      </x:c>
      <x:c r="B758" s="120" t="n">
        <x:v>57</x:v>
      </x:c>
      <x:c r="C758" s="120" t="n">
        <x:v>757</x:v>
      </x:c>
      <x:c r="D758" s="120" t="n">
        <x:v>2118</x:v>
      </x:c>
      <x:c r="E758" s="120" t="n">
        <x:v>2117</x:v>
      </x:c>
      <x:c r="F758" s="120" t="n">
        <x:v>0</x:v>
      </x:c>
      <x:c r="G758" s="120" t="str">
        <x:v>Normal</x:v>
      </x:c>
      <x:c r="H758" s="120" t="str">
        <x:v>Routine</x:v>
      </x:c>
      <x:c r="I758" s="120" t="n">
        <x:v>1</x:v>
      </x:c>
      <x:c r="J758" s="120" t="str">
        <x:v>CADC0872</x:v>
      </x:c>
      <x:c r="K758" s="120" t="n">
        <x:v>5</x:v>
      </x:c>
      <x:c r="L758" s="120" t="n">
        <x:v>160</x:v>
      </x:c>
      <x:c r="M758" s="120" t="n">
        <x:v>33</x:v>
      </x:c>
      <x:c r="N758" s="127" t="n">
        <x:v>0.4714285714285714</x:v>
      </x:c>
      <x:c r="O758" s="129" t="n">
        <x:f>'RGS_Ground_Run'!Q902</x:f>
        <x:v>29.56795112272539</x:v>
      </x:c>
      <x:c r="P758" s="129" t="n">
        <x:f>'Edge_Run'!O902</x:f>
        <x:v>22.66385336817575</x:v>
      </x:c>
      <x:c r="Q758" s="129" t="n">
        <x:f>O758-P758</x:f>
        <x:v>6.904097754549639</x:v>
      </x:c>
      <x:c r="R758" s="129" t="n">
        <x:f>'RGS_Ground_Run'!U902</x:f>
        <x:v>0</x:v>
      </x:c>
      <x:c r="S758" s="129" t="n">
        <x:f>'Edge_Run'!S902</x:f>
        <x:v>0</x:v>
      </x:c>
      <x:c r="T758" s="129" t="n">
        <x:f>'RGS_Ground_Run'!S902</x:f>
        <x:v>0</x:v>
      </x:c>
      <x:c r="U758" s="129" t="n">
        <x:f>'Edge_Run'!R902</x:f>
        <x:v>0</x:v>
      </x:c>
      <x:c r="V758" s="120" t="n">
        <x:f>'RGS_Ground_Run'!W902</x:f>
        <x:v>1</x:v>
      </x:c>
      <x:c r="W758" s="120" t="n">
        <x:f>'Edge_Run'!U902</x:f>
        <x:v>1</x:v>
      </x:c>
      <x:c r="X758" s="120" t="n">
        <x:f>'RGS_Ground_Run'!X902</x:f>
        <x:v>1</x:v>
      </x:c>
      <x:c r="Y758" s="120" t="n">
        <x:f>'Edge_Run'!V902</x:f>
        <x:v>1</x:v>
      </x:c>
      <x:c r="Z758" s="120" t="n">
        <x:f>Y758-X758</x:f>
        <x:v>0</x:v>
      </x:c>
      <x:c r="AA758" s="120" t="n">
        <x:f>1-V758</x:f>
        <x:v>0</x:v>
      </x:c>
      <x:c r="AB758" s="120" t="n">
        <x:f>1-W758</x:f>
        <x:v>0</x:v>
      </x:c>
      <x:c r="AC758" s="120" t="n">
        <x:f>'RGS_Ground_Run'!O902</x:f>
        <x:v>5.547951122725329</x:v>
      </x:c>
      <x:c r="AD758" s="120" t="n">
        <x:f>'Edge_Run'!D902</x:f>
        <x:v>16.643853368175986</x:v>
      </x:c>
      <x:c r="AE758" s="120" t="n">
        <x:f>'RGS_Ground_Run'!D902</x:f>
        <x:v>300</x:v>
      </x:c>
      <x:c r="AF758" s="120" t="n">
        <x:f>'Edge_Run'!H902</x:f>
        <x:v>75</x:v>
      </x:c>
    </x:row>
    <x:row r="759">
      <x:c r="A759" s="120" t="n">
        <x:v>8</x:v>
      </x:c>
      <x:c r="B759" s="120" t="n">
        <x:v>58</x:v>
      </x:c>
      <x:c r="C759" s="120" t="n">
        <x:v>758</x:v>
      </x:c>
      <x:c r="D759" s="120" t="n">
        <x:v>168</x:v>
      </x:c>
      <x:c r="E759" s="120" t="n">
        <x:v>167</x:v>
      </x:c>
      <x:c r="F759" s="120" t="n">
        <x:v>0</x:v>
      </x:c>
      <x:c r="G759" s="120" t="str">
        <x:v>Normal</x:v>
      </x:c>
      <x:c r="H759" s="120" t="str">
        <x:v>Routine</x:v>
      </x:c>
      <x:c r="I759" s="120" t="n">
        <x:v>0</x:v>
      </x:c>
      <x:c r="J759" s="120" t="str">
        <x:v>CADC0872</x:v>
      </x:c>
      <x:c r="K759" s="120" t="n">
        <x:v>1</x:v>
      </x:c>
      <x:c r="L759" s="120" t="n">
        <x:v>219</x:v>
      </x:c>
      <x:c r="M759" s="120" t="n">
        <x:v>220</x:v>
      </x:c>
      <x:c r="N759" s="127" t="n">
        <x:v>3.142857142857143</x:v>
      </x:c>
      <x:c r="O759" s="129" t="n">
        <x:f>'RGS_Ground_Run'!Q903</x:f>
        <x:v>36.633688429476024</x:v>
      </x:c>
      <x:c r="P759" s="129" t="n">
        <x:f>'Edge_Run'!O903</x:f>
        <x:v>16.56789188270568</x:v>
      </x:c>
      <x:c r="Q759" s="129" t="n">
        <x:f>O759-P759</x:f>
        <x:v>20.065796546770343</x:v>
      </x:c>
      <x:c r="R759" s="129" t="n">
        <x:f>'RGS_Ground_Run'!U903</x:f>
        <x:v>11.90403851452993</x:v>
      </x:c>
      <x:c r="S759" s="129" t="n">
        <x:f>'Edge_Run'!S903</x:f>
        <x:v>8.418942137867816</x:v>
      </x:c>
      <x:c r="T759" s="129" t="n">
        <x:f>'RGS_Ground_Run'!S903</x:f>
        <x:v>0</x:v>
      </x:c>
      <x:c r="U759" s="129" t="n">
        <x:f>'Edge_Run'!R903</x:f>
        <x:v>0</x:v>
      </x:c>
      <x:c r="V759" s="120" t="n">
        <x:f>'RGS_Ground_Run'!W903</x:f>
        <x:v>1</x:v>
      </x:c>
      <x:c r="W759" s="120" t="n">
        <x:f>'Edge_Run'!U903</x:f>
        <x:v>1</x:v>
      </x:c>
      <x:c r="X759" s="120" t="n">
        <x:f>'RGS_Ground_Run'!X903</x:f>
        <x:v>1</x:v>
      </x:c>
      <x:c r="Y759" s="120" t="n">
        <x:f>'Edge_Run'!V903</x:f>
        <x:v>1</x:v>
      </x:c>
      <x:c r="Z759" s="120" t="n">
        <x:f>Y759-X759</x:f>
        <x:v>0</x:v>
      </x:c>
      <x:c r="AA759" s="120" t="n">
        <x:f>1-V759</x:f>
        <x:v>0</x:v>
      </x:c>
      <x:c r="AB759" s="120" t="n">
        <x:f>1-W759</x:f>
        <x:v>0</x:v>
      </x:c>
      <x:c r="AC759" s="120" t="n">
        <x:f>'RGS_Ground_Run'!O903</x:f>
        <x:v>0.7096499149460145</x:v>
      </x:c>
      <x:c r="AD759" s="120" t="n">
        <x:f>'Edge_Run'!D903</x:f>
        <x:v>2.1289497448380432</x:v>
      </x:c>
      <x:c r="AE759" s="120" t="n">
        <x:f>'RGS_Ground_Run'!D903</x:f>
        <x:v>300</x:v>
      </x:c>
      <x:c r="AF759" s="120" t="n">
        <x:f>'Edge_Run'!H903</x:f>
        <x:v>75</x:v>
      </x:c>
    </x:row>
    <x:row r="760">
      <x:c r="A760" s="120" t="n">
        <x:v>8</x:v>
      </x:c>
      <x:c r="B760" s="120" t="n">
        <x:v>59</x:v>
      </x:c>
      <x:c r="C760" s="120" t="n">
        <x:v>759</x:v>
      </x:c>
      <x:c r="D760" s="120" t="n">
        <x:v>1275</x:v>
      </x:c>
      <x:c r="E760" s="120" t="n">
        <x:v>1274</x:v>
      </x:c>
      <x:c r="F760" s="120" t="n">
        <x:v>0</x:v>
      </x:c>
      <x:c r="G760" s="120" t="str">
        <x:v>Normal</x:v>
      </x:c>
      <x:c r="H760" s="120" t="str">
        <x:v>Routine</x:v>
      </x:c>
      <x:c r="I760" s="120" t="n">
        <x:v>1</x:v>
      </x:c>
      <x:c r="J760" s="120" t="str">
        <x:v>CADC0873</x:v>
      </x:c>
      <x:c r="K760" s="120" t="n">
        <x:v>5</x:v>
      </x:c>
      <x:c r="L760" s="120" t="n">
        <x:v>240</x:v>
      </x:c>
      <x:c r="M760" s="120" t="n">
        <x:v>49</x:v>
      </x:c>
      <x:c r="N760" s="127" t="n">
        <x:v>0.7</x:v>
      </x:c>
      <x:c r="O760" s="129" t="n">
        <x:f>'RGS_Ground_Run'!Q904</x:f>
        <x:v>50.50680497393887</x:v>
      </x:c>
      <x:c r="P760" s="129" t="n">
        <x:f>'Edge_Run'!O904</x:f>
        <x:v>12.042911861470657</x:v>
      </x:c>
      <x:c r="Q760" s="129" t="n">
        <x:f>O760-P760</x:f>
        <x:v>38.46389311246821</x:v>
      </x:c>
      <x:c r="R760" s="129" t="n">
        <x:f>'RGS_Ground_Run'!U904</x:f>
        <x:v>25.379058493294906</x:v>
      </x:c>
      <x:c r="S760" s="129" t="n">
        <x:f>'Edge_Run'!S904</x:f>
        <x:v>2.6996724195387287</x:v>
      </x:c>
      <x:c r="T760" s="129" t="n">
        <x:f>'RGS_Ground_Run'!S904</x:f>
        <x:v>0</x:v>
      </x:c>
      <x:c r="U760" s="129" t="n">
        <x:f>'Edge_Run'!R904</x:f>
        <x:v>0</x:v>
      </x:c>
      <x:c r="V760" s="120" t="n">
        <x:f>'RGS_Ground_Run'!W904</x:f>
        <x:v>1</x:v>
      </x:c>
      <x:c r="W760" s="120" t="n">
        <x:f>'Edge_Run'!U904</x:f>
        <x:v>1</x:v>
      </x:c>
      <x:c r="X760" s="120" t="n">
        <x:f>'RGS_Ground_Run'!X904</x:f>
        <x:v>1</x:v>
      </x:c>
      <x:c r="Y760" s="120" t="n">
        <x:f>'Edge_Run'!V904</x:f>
        <x:v>1</x:v>
      </x:c>
      <x:c r="Z760" s="120" t="n">
        <x:f>Y760-X760</x:f>
        <x:v>0</x:v>
      </x:c>
      <x:c r="AA760" s="120" t="n">
        <x:f>1-V760</x:f>
        <x:v>0</x:v>
      </x:c>
      <x:c r="AB760" s="120" t="n">
        <x:f>1-W760</x:f>
        <x:v>0</x:v>
      </x:c>
      <x:c r="AC760" s="120" t="n">
        <x:f>'RGS_Ground_Run'!O904</x:f>
        <x:v>1.1077464806439887</x:v>
      </x:c>
      <x:c r="AD760" s="120" t="n">
        <x:f>'Edge_Run'!D904</x:f>
        <x:v>3.323239441931966</x:v>
      </x:c>
      <x:c r="AE760" s="120" t="n">
        <x:f>'RGS_Ground_Run'!D904</x:f>
        <x:v>300</x:v>
      </x:c>
      <x:c r="AF760" s="120" t="n">
        <x:f>'Edge_Run'!H904</x:f>
        <x:v>75</x:v>
      </x:c>
    </x:row>
    <x:row r="761">
      <x:c r="A761" s="120" t="n">
        <x:v>8</x:v>
      </x:c>
      <x:c r="B761" s="120" t="n">
        <x:v>60</x:v>
      </x:c>
      <x:c r="C761" s="120" t="n">
        <x:v>760</x:v>
      </x:c>
      <x:c r="D761" s="120" t="n">
        <x:v>304</x:v>
      </x:c>
      <x:c r="E761" s="120" t="n">
        <x:v>303</x:v>
      </x:c>
      <x:c r="F761" s="120" t="n">
        <x:v>0</x:v>
      </x:c>
      <x:c r="G761" s="120" t="str">
        <x:v>Normal</x:v>
      </x:c>
      <x:c r="H761" s="120" t="str">
        <x:v>Routine</x:v>
      </x:c>
      <x:c r="I761" s="120" t="n">
        <x:v>1</x:v>
      </x:c>
      <x:c r="J761" s="120" t="str">
        <x:v>CADC0874</x:v>
      </x:c>
      <x:c r="K761" s="120" t="n">
        <x:v>1</x:v>
      </x:c>
      <x:c r="L761" s="120" t="n">
        <x:v>511</x:v>
      </x:c>
      <x:c r="M761" s="120" t="n">
        <x:v>512</x:v>
      </x:c>
      <x:c r="N761" s="127" t="n">
        <x:v>7.314285714285714</x:v>
      </x:c>
      <x:c r="O761" s="129" t="n">
        <x:f>'RGS_Ground_Run'!Q905</x:f>
        <x:v>155.49118603820216</x:v>
      </x:c>
      <x:c r="P761" s="129" t="n">
        <x:f>'Edge_Run'!O905</x:f>
        <x:v>134.11025227148684</x:v>
      </x:c>
      <x:c r="Q761" s="129" t="n">
        <x:f>O761-P761</x:f>
        <x:v>21.380933766715316</x:v>
      </x:c>
      <x:c r="R761" s="129" t="n">
        <x:f>'RGS_Ground_Run'!U905</x:f>
        <x:v>128.09025227148686</x:v>
      </x:c>
      <x:c r="S761" s="129" t="n">
        <x:f>'Edge_Run'!S905</x:f>
        <x:v>117.94745097134046</x:v>
      </x:c>
      <x:c r="T761" s="129" t="n">
        <x:f>'RGS_Ground_Run'!S905</x:f>
        <x:v>128.09025227148686</x:v>
      </x:c>
      <x:c r="U761" s="129" t="n">
        <x:f>'Edge_Run'!R905</x:f>
        <x:v>117.94745097134046</x:v>
      </x:c>
      <x:c r="V761" s="120" t="n">
        <x:f>'RGS_Ground_Run'!W905</x:f>
        <x:v>1</x:v>
      </x:c>
      <x:c r="W761" s="120" t="n">
        <x:f>'Edge_Run'!U905</x:f>
        <x:v>1</x:v>
      </x:c>
      <x:c r="X761" s="120" t="n">
        <x:f>'RGS_Ground_Run'!X905</x:f>
        <x:v>0</x:v>
      </x:c>
      <x:c r="Y761" s="120" t="n">
        <x:f>'Edge_Run'!V905</x:f>
        <x:v>0</x:v>
      </x:c>
      <x:c r="Z761" s="120" t="n">
        <x:f>Y761-X761</x:f>
        <x:v>0</x:v>
      </x:c>
      <x:c r="AA761" s="120" t="n">
        <x:f>1-V761</x:f>
        <x:v>0</x:v>
      </x:c>
      <x:c r="AB761" s="120" t="n">
        <x:f>1-W761</x:f>
        <x:v>0</x:v>
      </x:c>
      <x:c r="AC761" s="120" t="n">
        <x:f>'RGS_Ground_Run'!O905</x:f>
        <x:v>3.3809337667154478</x:v>
      </x:c>
      <x:c r="AD761" s="120" t="n">
        <x:f>'Edge_Run'!D905</x:f>
        <x:v>10.142801300146344</x:v>
      </x:c>
      <x:c r="AE761" s="120" t="n">
        <x:f>'RGS_Ground_Run'!D905</x:f>
        <x:v>300</x:v>
      </x:c>
      <x:c r="AF761" s="120" t="n">
        <x:f>'Edge_Run'!H905</x:f>
        <x:v>75</x:v>
      </x:c>
    </x:row>
    <x:row r="762">
      <x:c r="A762" s="120" t="n">
        <x:v>8</x:v>
      </x:c>
      <x:c r="B762" s="120" t="n">
        <x:v>61</x:v>
      </x:c>
      <x:c r="C762" s="120" t="n">
        <x:v>761</x:v>
      </x:c>
      <x:c r="D762" s="120" t="n">
        <x:v>1842</x:v>
      </x:c>
      <x:c r="E762" s="120" t="n">
        <x:v>1841</x:v>
      </x:c>
      <x:c r="F762" s="120" t="n">
        <x:v>0</x:v>
      </x:c>
      <x:c r="G762" s="120" t="str">
        <x:v>Normal</x:v>
      </x:c>
      <x:c r="H762" s="120" t="str">
        <x:v>Routine</x:v>
      </x:c>
      <x:c r="I762" s="120" t="n">
        <x:v>1</x:v>
      </x:c>
      <x:c r="J762" s="120" t="str">
        <x:v>CADC0872</x:v>
      </x:c>
      <x:c r="K762" s="120" t="n">
        <x:v>5</x:v>
      </x:c>
      <x:c r="L762" s="120" t="n">
        <x:v>90</x:v>
      </x:c>
      <x:c r="M762" s="120" t="n">
        <x:v>19</x:v>
      </x:c>
      <x:c r="N762" s="127" t="n">
        <x:v>0.2714285714285714</x:v>
      </x:c>
      <x:c r="O762" s="129" t="n">
        <x:f>'RGS_Ground_Run'!Q906</x:f>
        <x:v>69.29031679696845</x:v>
      </x:c>
      <x:c r="P762" s="129" t="n">
        <x:f>'Edge_Run'!O906</x:f>
        <x:v>32.803306866268485</x:v>
      </x:c>
      <x:c r="Q762" s="129" t="n">
        <x:f>O762-P762</x:f>
        <x:v>36.48700993069997</x:v>
      </x:c>
      <x:c r="R762" s="129" t="n">
        <x:f>'RGS_Ground_Run'!U906</x:f>
        <x:v>44.783306866268504</x:v>
      </x:c>
      <x:c r="S762" s="129" t="n">
        <x:f>'Edge_Run'!S906</x:f>
        <x:v>25.32227707416905</x:v>
      </x:c>
      <x:c r="T762" s="129" t="n">
        <x:f>'RGS_Ground_Run'!S906</x:f>
        <x:v>0</x:v>
      </x:c>
      <x:c r="U762" s="129" t="n">
        <x:f>'Edge_Run'!R906</x:f>
        <x:v>0</x:v>
      </x:c>
      <x:c r="V762" s="120" t="n">
        <x:f>'RGS_Ground_Run'!W906</x:f>
        <x:v>1</x:v>
      </x:c>
      <x:c r="W762" s="120" t="n">
        <x:f>'Edge_Run'!U906</x:f>
        <x:v>1</x:v>
      </x:c>
      <x:c r="X762" s="120" t="n">
        <x:f>'RGS_Ground_Run'!X906</x:f>
        <x:v>1</x:v>
      </x:c>
      <x:c r="Y762" s="120" t="n">
        <x:f>'Edge_Run'!V906</x:f>
        <x:v>1</x:v>
      </x:c>
      <x:c r="Z762" s="120" t="n">
        <x:f>Y762-X762</x:f>
        <x:v>0</x:v>
      </x:c>
      <x:c r="AA762" s="120" t="n">
        <x:f>1-V762</x:f>
        <x:v>0</x:v>
      </x:c>
      <x:c r="AB762" s="120" t="n">
        <x:f>1-W762</x:f>
        <x:v>0</x:v>
      </x:c>
      <x:c r="AC762" s="120" t="n">
        <x:f>'RGS_Ground_Run'!O906</x:f>
        <x:v>0.48700993069976817</x:v>
      </x:c>
      <x:c r="AD762" s="120" t="n">
        <x:f>'Edge_Run'!D906</x:f>
        <x:v>1.4610297920993045</x:v>
      </x:c>
      <x:c r="AE762" s="120" t="n">
        <x:f>'RGS_Ground_Run'!D906</x:f>
        <x:v>300</x:v>
      </x:c>
      <x:c r="AF762" s="120" t="n">
        <x:f>'Edge_Run'!H906</x:f>
        <x:v>75</x:v>
      </x:c>
    </x:row>
    <x:row r="763">
      <x:c r="A763" s="120" t="n">
        <x:v>8</x:v>
      </x:c>
      <x:c r="B763" s="120" t="n">
        <x:v>62</x:v>
      </x:c>
      <x:c r="C763" s="120" t="n">
        <x:v>762</x:v>
      </x:c>
      <x:c r="D763" s="120" t="n">
        <x:v>1440</x:v>
      </x:c>
      <x:c r="E763" s="120" t="n">
        <x:v>1439</x:v>
      </x:c>
      <x:c r="F763" s="120" t="n">
        <x:v>0</x:v>
      </x:c>
      <x:c r="G763" s="120" t="str">
        <x:v>Normal</x:v>
      </x:c>
      <x:c r="H763" s="120" t="str">
        <x:v>Routine</x:v>
      </x:c>
      <x:c r="I763" s="120" t="n">
        <x:v>1</x:v>
      </x:c>
      <x:c r="J763" s="120" t="str">
        <x:v>CADC0873</x:v>
      </x:c>
      <x:c r="K763" s="120" t="n">
        <x:v>5</x:v>
      </x:c>
      <x:c r="L763" s="120" t="n">
        <x:v>70</x:v>
      </x:c>
      <x:c r="M763" s="120" t="n">
        <x:v>15</x:v>
      </x:c>
      <x:c r="N763" s="127" t="n">
        <x:v>0.21428571428571427</x:v>
      </x:c>
      <x:c r="O763" s="129" t="n">
        <x:f>'RGS_Ground_Run'!Q907</x:f>
        <x:v>57.35322724660773</x:v>
      </x:c>
      <x:c r="P763" s="129" t="n">
        <x:f>'Edge_Run'!O907</x:f>
        <x:v>17.908184540072853</x:v>
      </x:c>
      <x:c r="Q763" s="129" t="n">
        <x:f>O763-P763</x:f>
        <x:v>39.44504270653488</x:v>
      </x:c>
      <x:c r="R763" s="129" t="n">
        <x:f>'RGS_Ground_Run'!U907</x:f>
        <x:v>29.370499066583307</x:v>
      </x:c>
      <x:c r="S763" s="129" t="n">
        <x:f>'Edge_Run'!S907</x:f>
        <x:v>0</x:v>
      </x:c>
      <x:c r="T763" s="129" t="n">
        <x:f>'RGS_Ground_Run'!S907</x:f>
        <x:v>0</x:v>
      </x:c>
      <x:c r="U763" s="129" t="n">
        <x:f>'Edge_Run'!R907</x:f>
        <x:v>0</x:v>
      </x:c>
      <x:c r="V763" s="120" t="n">
        <x:f>'RGS_Ground_Run'!W907</x:f>
        <x:v>1</x:v>
      </x:c>
      <x:c r="W763" s="120" t="n">
        <x:f>'Edge_Run'!U907</x:f>
        <x:v>1</x:v>
      </x:c>
      <x:c r="X763" s="120" t="n">
        <x:f>'RGS_Ground_Run'!X907</x:f>
        <x:v>1</x:v>
      </x:c>
      <x:c r="Y763" s="120" t="n">
        <x:f>'Edge_Run'!V907</x:f>
        <x:v>1</x:v>
      </x:c>
      <x:c r="Z763" s="120" t="n">
        <x:f>Y763-X763</x:f>
        <x:v>0</x:v>
      </x:c>
      <x:c r="AA763" s="120" t="n">
        <x:f>1-V763</x:f>
        <x:v>0</x:v>
      </x:c>
      <x:c r="AB763" s="120" t="n">
        <x:f>1-W763</x:f>
        <x:v>0</x:v>
      </x:c>
      <x:c r="AC763" s="120" t="n">
        <x:f>'RGS_Ground_Run'!O907</x:f>
        <x:v>3.962728180024281</x:v>
      </x:c>
      <x:c r="AD763" s="120" t="n">
        <x:f>'Edge_Run'!D907</x:f>
        <x:v>11.888184540072842</x:v>
      </x:c>
      <x:c r="AE763" s="120" t="n">
        <x:f>'RGS_Ground_Run'!D907</x:f>
        <x:v>300</x:v>
      </x:c>
      <x:c r="AF763" s="120" t="n">
        <x:f>'Edge_Run'!H907</x:f>
        <x:v>75</x:v>
      </x:c>
    </x:row>
    <x:row r="764">
      <x:c r="A764" s="120" t="n">
        <x:v>8</x:v>
      </x:c>
      <x:c r="B764" s="120" t="n">
        <x:v>63</x:v>
      </x:c>
      <x:c r="C764" s="120" t="n">
        <x:v>763</x:v>
      </x:c>
      <x:c r="D764" s="120" t="n">
        <x:v>860</x:v>
      </x:c>
      <x:c r="E764" s="120" t="n">
        <x:v>859</x:v>
      </x:c>
      <x:c r="F764" s="120" t="n">
        <x:v>1</x:v>
      </x:c>
      <x:c r="G764" s="120" t="str">
        <x:v>Anomalous</x:v>
      </x:c>
      <x:c r="H764" s="120" t="str">
        <x:v>Priority</x:v>
      </x:c>
      <x:c r="I764" s="120" t="n">
        <x:v>1</x:v>
      </x:c>
      <x:c r="J764" s="120" t="str">
        <x:v>CADC0892</x:v>
      </x:c>
      <x:c r="K764" s="120" t="n">
        <x:v>1</x:v>
      </x:c>
      <x:c r="L764" s="120" t="n">
        <x:v>134</x:v>
      </x:c>
      <x:c r="M764" s="120" t="n">
        <x:v>135</x:v>
      </x:c>
      <x:c r="N764" s="127" t="n">
        <x:v>1.9285714285714286</x:v>
      </x:c>
      <x:c r="O764" s="129" t="n">
        <x:f>'RGS_Ground_Run'!Q908</x:f>
        <x:v>75.69945735245528</x:v>
      </x:c>
      <x:c r="P764" s="129" t="n">
        <x:f>'Edge_Run'!O908</x:f>
        <x:v>21.478884161201677</x:v>
      </x:c>
      <x:c r="Q764" s="129" t="n">
        <x:f>O764-P764</x:f>
        <x:v>54.22057319125361</x:v>
      </x:c>
      <x:c r="R764" s="129" t="n">
        <x:f>'RGS_Ground_Run'!U908</x:f>
        <x:v>50.94119868771213</x:v>
      </x:c>
      <x:c r="S764" s="129" t="n">
        <x:f>'Edge_Run'!S908</x:f>
        <x:v>13.244108166972183</x:v>
      </x:c>
      <x:c r="T764" s="129" t="n">
        <x:f>'RGS_Ground_Run'!S908</x:f>
        <x:v>0</x:v>
      </x:c>
      <x:c r="U764" s="129" t="n">
        <x:f>'Edge_Run'!R908</x:f>
        <x:v>0</x:v>
      </x:c>
      <x:c r="V764" s="120" t="n">
        <x:f>'RGS_Ground_Run'!W908</x:f>
        <x:v>1</x:v>
      </x:c>
      <x:c r="W764" s="120" t="n">
        <x:f>'Edge_Run'!U908</x:f>
        <x:v>1</x:v>
      </x:c>
      <x:c r="X764" s="120" t="n">
        <x:f>'RGS_Ground_Run'!X908</x:f>
        <x:v>1</x:v>
      </x:c>
      <x:c r="Y764" s="120" t="n">
        <x:f>'Edge_Run'!V908</x:f>
        <x:v>1</x:v>
      </x:c>
      <x:c r="Z764" s="120" t="n">
        <x:f>Y764-X764</x:f>
        <x:v>0</x:v>
      </x:c>
      <x:c r="AA764" s="120" t="n">
        <x:f>1-V764</x:f>
        <x:v>0</x:v>
      </x:c>
      <x:c r="AB764" s="120" t="n">
        <x:f>1-W764</x:f>
        <x:v>0</x:v>
      </x:c>
      <x:c r="AC764" s="120" t="n">
        <x:f>'RGS_Ground_Run'!O908</x:f>
        <x:v>0.7382586647431658</x:v>
      </x:c>
      <x:c r="AD764" s="120" t="n">
        <x:f>'Edge_Run'!D908</x:f>
        <x:v>2.2147759942294973</x:v>
      </x:c>
      <x:c r="AE764" s="120" t="n">
        <x:f>'RGS_Ground_Run'!D908</x:f>
        <x:v>300</x:v>
      </x:c>
      <x:c r="AF764" s="120" t="n">
        <x:f>'Edge_Run'!H908</x:f>
        <x:v>75</x:v>
      </x:c>
    </x:row>
    <x:row r="765">
      <x:c r="A765" s="120" t="n">
        <x:v>8</x:v>
      </x:c>
      <x:c r="B765" s="120" t="n">
        <x:v>64</x:v>
      </x:c>
      <x:c r="C765" s="120" t="n">
        <x:v>764</x:v>
      </x:c>
      <x:c r="D765" s="120" t="n">
        <x:v>1836</x:v>
      </x:c>
      <x:c r="E765" s="120" t="n">
        <x:v>1835</x:v>
      </x:c>
      <x:c r="F765" s="120" t="n">
        <x:v>0</x:v>
      </x:c>
      <x:c r="G765" s="120" t="str">
        <x:v>Normal</x:v>
      </x:c>
      <x:c r="H765" s="120" t="str">
        <x:v>Routine</x:v>
      </x:c>
      <x:c r="I765" s="120" t="n">
        <x:v>1</x:v>
      </x:c>
      <x:c r="J765" s="120" t="str">
        <x:v>CADC0872</x:v>
      </x:c>
      <x:c r="K765" s="120" t="n">
        <x:v>5</x:v>
      </x:c>
      <x:c r="L765" s="120" t="n">
        <x:v>95</x:v>
      </x:c>
      <x:c r="M765" s="120" t="n">
        <x:v>20</x:v>
      </x:c>
      <x:c r="N765" s="127" t="n">
        <x:v>0.2857142857142857</x:v>
      </x:c>
      <x:c r="O765" s="129" t="n">
        <x:f>'RGS_Ground_Run'!Q909</x:f>
        <x:v>82.87867903488086</x:v>
      </x:c>
      <x:c r="P765" s="129" t="n">
        <x:f>'Edge_Run'!O909</x:f>
        <x:v>15.55083755865644</x:v>
      </x:c>
      <x:c r="Q765" s="129" t="n">
        <x:f>O765-P765</x:f>
        <x:v>67.32784147622442</x:v>
      </x:c>
      <x:c r="R765" s="129" t="n">
        <x:f>'RGS_Ground_Run'!U909</x:f>
        <x:v>55.68173318199524</x:v>
      </x:c>
      <x:c r="S765" s="129" t="n">
        <x:f>'Edge_Run'!S909</x:f>
        <x:v>0</x:v>
      </x:c>
      <x:c r="T765" s="129" t="n">
        <x:f>'RGS_Ground_Run'!S909</x:f>
        <x:v>0</x:v>
      </x:c>
      <x:c r="U765" s="129" t="n">
        <x:f>'Edge_Run'!R909</x:f>
        <x:v>0</x:v>
      </x:c>
      <x:c r="V765" s="120" t="n">
        <x:f>'RGS_Ground_Run'!W909</x:f>
        <x:v>1</x:v>
      </x:c>
      <x:c r="W765" s="120" t="n">
        <x:f>'Edge_Run'!U909</x:f>
        <x:v>1</x:v>
      </x:c>
      <x:c r="X765" s="120" t="n">
        <x:f>'RGS_Ground_Run'!X909</x:f>
        <x:v>1</x:v>
      </x:c>
      <x:c r="Y765" s="120" t="n">
        <x:f>'Edge_Run'!V909</x:f>
        <x:v>1</x:v>
      </x:c>
      <x:c r="Z765" s="120" t="n">
        <x:f>Y765-X765</x:f>
        <x:v>0</x:v>
      </x:c>
      <x:c r="AA765" s="120" t="n">
        <x:f>1-V765</x:f>
        <x:v>0</x:v>
      </x:c>
      <x:c r="AB765" s="120" t="n">
        <x:f>1-W765</x:f>
        <x:v>0</x:v>
      </x:c>
      <x:c r="AC765" s="120" t="n">
        <x:f>'RGS_Ground_Run'!O909</x:f>
        <x:v>3.1769458528854626</x:v>
      </x:c>
      <x:c r="AD765" s="120" t="n">
        <x:f>'Edge_Run'!D909</x:f>
        <x:v>9.530837558656387</x:v>
      </x:c>
      <x:c r="AE765" s="120" t="n">
        <x:f>'RGS_Ground_Run'!D909</x:f>
        <x:v>300</x:v>
      </x:c>
      <x:c r="AF765" s="120" t="n">
        <x:f>'Edge_Run'!H909</x:f>
        <x:v>75</x:v>
      </x:c>
    </x:row>
    <x:row r="766">
      <x:c r="A766" s="120" t="n">
        <x:v>8</x:v>
      </x:c>
      <x:c r="B766" s="120" t="n">
        <x:v>65</x:v>
      </x:c>
      <x:c r="C766" s="120" t="n">
        <x:v>765</x:v>
      </x:c>
      <x:c r="D766" s="120" t="n">
        <x:v>1250</x:v>
      </x:c>
      <x:c r="E766" s="120" t="n">
        <x:v>1249</x:v>
      </x:c>
      <x:c r="F766" s="120" t="n">
        <x:v>0</x:v>
      </x:c>
      <x:c r="G766" s="120" t="str">
        <x:v>Normal</x:v>
      </x:c>
      <x:c r="H766" s="120" t="str">
        <x:v>Routine</x:v>
      </x:c>
      <x:c r="I766" s="120" t="n">
        <x:v>1</x:v>
      </x:c>
      <x:c r="J766" s="120" t="str">
        <x:v>CADC0873</x:v>
      </x:c>
      <x:c r="K766" s="120" t="n">
        <x:v>5</x:v>
      </x:c>
      <x:c r="L766" s="120" t="n">
        <x:v>222</x:v>
      </x:c>
      <x:c r="M766" s="120" t="n">
        <x:v>45</x:v>
      </x:c>
      <x:c r="N766" s="127" t="n">
        <x:v>0.6428571428571429</x:v>
      </x:c>
      <x:c r="O766" s="129" t="n">
        <x:f>'RGS_Ground_Run'!Q910</x:f>
        <x:v>26.612212932680904</x:v>
      </x:c>
      <x:c r="P766" s="129" t="n">
        <x:f>'Edge_Run'!O910</x:f>
        <x:v>13.796638798042295</x:v>
      </x:c>
      <x:c r="Q766" s="129" t="n">
        <x:f>O766-P766</x:f>
        <x:v>12.81557413463861</x:v>
      </x:c>
      <x:c r="R766" s="129" t="n">
        <x:f>'RGS_Ground_Run'!U910</x:f>
        <x:v>0</x:v>
      </x:c>
      <x:c r="S766" s="129" t="n">
        <x:f>'Edge_Run'!S910</x:f>
        <x:v>0</x:v>
      </x:c>
      <x:c r="T766" s="129" t="n">
        <x:f>'RGS_Ground_Run'!S910</x:f>
        <x:v>0</x:v>
      </x:c>
      <x:c r="U766" s="129" t="n">
        <x:f>'Edge_Run'!R910</x:f>
        <x:v>0</x:v>
      </x:c>
      <x:c r="V766" s="120" t="n">
        <x:f>'RGS_Ground_Run'!W910</x:f>
        <x:v>1</x:v>
      </x:c>
      <x:c r="W766" s="120" t="n">
        <x:f>'Edge_Run'!U910</x:f>
        <x:v>1</x:v>
      </x:c>
      <x:c r="X766" s="120" t="n">
        <x:f>'RGS_Ground_Run'!X910</x:f>
        <x:v>1</x:v>
      </x:c>
      <x:c r="Y766" s="120" t="n">
        <x:f>'Edge_Run'!V910</x:f>
        <x:v>1</x:v>
      </x:c>
      <x:c r="Z766" s="120" t="n">
        <x:f>Y766-X766</x:f>
        <x:v>0</x:v>
      </x:c>
      <x:c r="AA766" s="120" t="n">
        <x:f>1-V766</x:f>
        <x:v>0</x:v>
      </x:c>
      <x:c r="AB766" s="120" t="n">
        <x:f>1-W766</x:f>
        <x:v>0</x:v>
      </x:c>
      <x:c r="AC766" s="120" t="n">
        <x:f>'RGS_Ground_Run'!O910</x:f>
        <x:v>2.5922129326807797</x:v>
      </x:c>
      <x:c r="AD766" s="120" t="n">
        <x:f>'Edge_Run'!D910</x:f>
        <x:v>7.776638798042339</x:v>
      </x:c>
      <x:c r="AE766" s="120" t="n">
        <x:f>'RGS_Ground_Run'!D910</x:f>
        <x:v>300</x:v>
      </x:c>
      <x:c r="AF766" s="120" t="n">
        <x:f>'Edge_Run'!H910</x:f>
        <x:v>75</x:v>
      </x:c>
    </x:row>
    <x:row r="767">
      <x:c r="A767" s="120" t="n">
        <x:v>8</x:v>
      </x:c>
      <x:c r="B767" s="120" t="n">
        <x:v>66</x:v>
      </x:c>
      <x:c r="C767" s="120" t="n">
        <x:v>766</x:v>
      </x:c>
      <x:c r="D767" s="120" t="n">
        <x:v>1342</x:v>
      </x:c>
      <x:c r="E767" s="120" t="n">
        <x:v>1341</x:v>
      </x:c>
      <x:c r="F767" s="120" t="n">
        <x:v>0</x:v>
      </x:c>
      <x:c r="G767" s="120" t="str">
        <x:v>Normal</x:v>
      </x:c>
      <x:c r="H767" s="120" t="str">
        <x:v>Routine</x:v>
      </x:c>
      <x:c r="I767" s="120" t="n">
        <x:v>0</x:v>
      </x:c>
      <x:c r="J767" s="120" t="str">
        <x:v>CADC0873</x:v>
      </x:c>
      <x:c r="K767" s="120" t="n">
        <x:v>5</x:v>
      </x:c>
      <x:c r="L767" s="120" t="n">
        <x:v>100</x:v>
      </x:c>
      <x:c r="M767" s="120" t="n">
        <x:v>21</x:v>
      </x:c>
      <x:c r="N767" s="127" t="n">
        <x:v>0.3</x:v>
      </x:c>
      <x:c r="O767" s="129" t="n">
        <x:f>'RGS_Ground_Run'!Q911</x:f>
        <x:v>53.7669235865269</x:v>
      </x:c>
      <x:c r="P767" s="129" t="n">
        <x:f>'Edge_Run'!O911</x:f>
        <x:v>36.42028408908345</x:v>
      </x:c>
      <x:c r="Q767" s="129" t="n">
        <x:f>O767-P767</x:f>
        <x:v>17.346639497443448</x:v>
      </x:c>
      <x:c r="R767" s="129" t="n">
        <x:f>'RGS_Ground_Run'!U911</x:f>
        <x:v>21.298562734270035</x:v>
      </x:c>
      <x:c r="S767" s="129" t="n">
        <x:f>'Edge_Run'!S911</x:f>
        <x:v>5.055201532312367</x:v>
      </x:c>
      <x:c r="T767" s="129" t="n">
        <x:f>'RGS_Ground_Run'!S911</x:f>
        <x:v>0</x:v>
      </x:c>
      <x:c r="U767" s="129" t="n">
        <x:f>'Edge_Run'!R911</x:f>
        <x:v>0</x:v>
      </x:c>
      <x:c r="V767" s="120" t="n">
        <x:f>'RGS_Ground_Run'!W911</x:f>
        <x:v>1</x:v>
      </x:c>
      <x:c r="W767" s="120" t="n">
        <x:f>'Edge_Run'!U911</x:f>
        <x:v>1</x:v>
      </x:c>
      <x:c r="X767" s="120" t="n">
        <x:f>'RGS_Ground_Run'!X911</x:f>
        <x:v>1</x:v>
      </x:c>
      <x:c r="Y767" s="120" t="n">
        <x:f>'Edge_Run'!V911</x:f>
        <x:v>1</x:v>
      </x:c>
      <x:c r="Z767" s="120" t="n">
        <x:f>Y767-X767</x:f>
        <x:v>0</x:v>
      </x:c>
      <x:c r="AA767" s="120" t="n">
        <x:f>1-V767</x:f>
        <x:v>0</x:v>
      </x:c>
      <x:c r="AB767" s="120" t="n">
        <x:f>1-W767</x:f>
        <x:v>0</x:v>
      </x:c>
      <x:c r="AC767" s="120" t="n">
        <x:f>'RGS_Ground_Run'!O911</x:f>
        <x:v>8.448360852257077</x:v>
      </x:c>
      <x:c r="AD767" s="120" t="n">
        <x:f>'Edge_Run'!D911</x:f>
        <x:v>25.34508255677123</x:v>
      </x:c>
      <x:c r="AE767" s="120" t="n">
        <x:f>'RGS_Ground_Run'!D911</x:f>
        <x:v>300</x:v>
      </x:c>
      <x:c r="AF767" s="120" t="n">
        <x:f>'Edge_Run'!H911</x:f>
        <x:v>75</x:v>
      </x:c>
    </x:row>
    <x:row r="768">
      <x:c r="A768" s="120" t="n">
        <x:v>8</x:v>
      </x:c>
      <x:c r="B768" s="120" t="n">
        <x:v>67</x:v>
      </x:c>
      <x:c r="C768" s="120" t="n">
        <x:v>767</x:v>
      </x:c>
      <x:c r="D768" s="120" t="n">
        <x:v>1043</x:v>
      </x:c>
      <x:c r="E768" s="120" t="n">
        <x:v>1042</x:v>
      </x:c>
      <x:c r="F768" s="120" t="n">
        <x:v>0</x:v>
      </x:c>
      <x:c r="G768" s="120" t="str">
        <x:v>Normal</x:v>
      </x:c>
      <x:c r="H768" s="120" t="str">
        <x:v>Routine</x:v>
      </x:c>
      <x:c r="I768" s="120" t="n">
        <x:v>1</x:v>
      </x:c>
      <x:c r="J768" s="120" t="str">
        <x:v>CADC0888</x:v>
      </x:c>
      <x:c r="K768" s="120" t="n">
        <x:v>5</x:v>
      </x:c>
      <x:c r="L768" s="120" t="n">
        <x:v>55</x:v>
      </x:c>
      <x:c r="M768" s="120" t="n">
        <x:v>12</x:v>
      </x:c>
      <x:c r="N768" s="127" t="n">
        <x:v>0.17142857142857143</x:v>
      </x:c>
      <x:c r="O768" s="129" t="n">
        <x:f>'RGS_Ground_Run'!Q912</x:f>
        <x:v>52.53675916090697</x:v>
      </x:c>
      <x:c r="P768" s="129" t="n">
        <x:f>'Edge_Run'!O912</x:f>
        <x:v>27.113803499082678</x:v>
      </x:c>
      <x:c r="Q768" s="129" t="n">
        <x:f>O768-P768</x:f>
        <x:v>25.42295566182429</x:v>
      </x:c>
      <x:c r="R768" s="129" t="n">
        <x:f>'RGS_Ground_Run'!U912</x:f>
        <x:v>24.76909766922563</x:v>
      </x:c>
      <x:c r="S768" s="129" t="n">
        <x:f>'Edge_Run'!S912</x:f>
        <x:v>9.850819024039083</x:v>
      </x:c>
      <x:c r="T768" s="129" t="n">
        <x:f>'RGS_Ground_Run'!S912</x:f>
        <x:v>0</x:v>
      </x:c>
      <x:c r="U768" s="129" t="n">
        <x:f>'Edge_Run'!R912</x:f>
        <x:v>0</x:v>
      </x:c>
      <x:c r="V768" s="120" t="n">
        <x:f>'RGS_Ground_Run'!W912</x:f>
        <x:v>1</x:v>
      </x:c>
      <x:c r="W768" s="120" t="n">
        <x:f>'Edge_Run'!U912</x:f>
        <x:v>1</x:v>
      </x:c>
      <x:c r="X768" s="120" t="n">
        <x:f>'RGS_Ground_Run'!X912</x:f>
        <x:v>1</x:v>
      </x:c>
      <x:c r="Y768" s="120" t="n">
        <x:f>'Edge_Run'!V912</x:f>
        <x:v>1</x:v>
      </x:c>
      <x:c r="Z768" s="120" t="n">
        <x:f>Y768-X768</x:f>
        <x:v>0</x:v>
      </x:c>
      <x:c r="AA768" s="120" t="n">
        <x:f>1-V768</x:f>
        <x:v>0</x:v>
      </x:c>
      <x:c r="AB768" s="120" t="n">
        <x:f>1-W768</x:f>
        <x:v>0</x:v>
      </x:c>
      <x:c r="AC768" s="120" t="n">
        <x:f>'RGS_Ground_Run'!O912</x:f>
        <x:v>3.747661491681245</x:v>
      </x:c>
      <x:c r="AD768" s="120" t="n">
        <x:f>'Edge_Run'!D912</x:f>
        <x:v>11.242984475043734</x:v>
      </x:c>
      <x:c r="AE768" s="120" t="n">
        <x:f>'RGS_Ground_Run'!D912</x:f>
        <x:v>300</x:v>
      </x:c>
      <x:c r="AF768" s="120" t="n">
        <x:f>'Edge_Run'!H912</x:f>
        <x:v>75</x:v>
      </x:c>
    </x:row>
    <x:row r="769">
      <x:c r="A769" s="120" t="n">
        <x:v>8</x:v>
      </x:c>
      <x:c r="B769" s="120" t="n">
        <x:v>68</x:v>
      </x:c>
      <x:c r="C769" s="120" t="n">
        <x:v>768</x:v>
      </x:c>
      <x:c r="D769" s="120" t="n">
        <x:v>1525</x:v>
      </x:c>
      <x:c r="E769" s="120" t="n">
        <x:v>1524</x:v>
      </x:c>
      <x:c r="F769" s="120" t="n">
        <x:v>0</x:v>
      </x:c>
      <x:c r="G769" s="120" t="str">
        <x:v>Normal</x:v>
      </x:c>
      <x:c r="H769" s="120" t="str">
        <x:v>Routine</x:v>
      </x:c>
      <x:c r="I769" s="120" t="n">
        <x:v>0</x:v>
      </x:c>
      <x:c r="J769" s="120" t="str">
        <x:v>CADC0888</x:v>
      </x:c>
      <x:c r="K769" s="120" t="n">
        <x:v>5</x:v>
      </x:c>
      <x:c r="L769" s="120" t="n">
        <x:v>285</x:v>
      </x:c>
      <x:c r="M769" s="120" t="n">
        <x:v>58</x:v>
      </x:c>
      <x:c r="N769" s="127" t="n">
        <x:v>0.8285714285714286</x:v>
      </x:c>
      <x:c r="O769" s="129" t="n">
        <x:f>'RGS_Ground_Run'!Q913</x:f>
        <x:v>72.69195227126329</x:v>
      </x:c>
      <x:c r="P769" s="129" t="n">
        <x:f>'Edge_Run'!O913</x:f>
        <x:v>31.567750920634808</x:v>
      </x:c>
      <x:c r="Q769" s="129" t="n">
        <x:f>O769-P769</x:f>
        <x:v>41.12420135062848</x:v>
      </x:c>
      <x:c r="R769" s="129" t="n">
        <x:f>'RGS_Ground_Run'!U913</x:f>
        <x:v>46.38640586150632</x:v>
      </x:c>
      <x:c r="S769" s="129" t="n">
        <x:f>'Edge_Run'!S913</x:f>
        <x:v>18.691111691363403</x:v>
      </x:c>
      <x:c r="T769" s="129" t="n">
        <x:f>'RGS_Ground_Run'!S913</x:f>
        <x:v>0</x:v>
      </x:c>
      <x:c r="U769" s="129" t="n">
        <x:f>'Edge_Run'!R913</x:f>
        <x:v>0</x:v>
      </x:c>
      <x:c r="V769" s="120" t="n">
        <x:f>'RGS_Ground_Run'!W913</x:f>
        <x:v>1</x:v>
      </x:c>
      <x:c r="W769" s="120" t="n">
        <x:f>'Edge_Run'!U913</x:f>
        <x:v>1</x:v>
      </x:c>
      <x:c r="X769" s="120" t="n">
        <x:f>'RGS_Ground_Run'!X913</x:f>
        <x:v>1</x:v>
      </x:c>
      <x:c r="Y769" s="120" t="n">
        <x:f>'Edge_Run'!V913</x:f>
        <x:v>1</x:v>
      </x:c>
      <x:c r="Z769" s="120" t="n">
        <x:f>Y769-X769</x:f>
        <x:v>0</x:v>
      </x:c>
      <x:c r="AA769" s="120" t="n">
        <x:f>1-V769</x:f>
        <x:v>0</x:v>
      </x:c>
      <x:c r="AB769" s="120" t="n">
        <x:f>1-W769</x:f>
        <x:v>0</x:v>
      </x:c>
      <x:c r="AC769" s="120" t="n">
        <x:f>'RGS_Ground_Run'!O913</x:f>
        <x:v>2.2855464097572034</x:v>
      </x:c>
      <x:c r="AD769" s="120" t="n">
        <x:f>'Edge_Run'!D913</x:f>
        <x:v>6.85663922927161</x:v>
      </x:c>
      <x:c r="AE769" s="120" t="n">
        <x:f>'RGS_Ground_Run'!D913</x:f>
        <x:v>300</x:v>
      </x:c>
      <x:c r="AF769" s="120" t="n">
        <x:f>'Edge_Run'!H913</x:f>
        <x:v>75</x:v>
      </x:c>
    </x:row>
    <x:row r="770">
      <x:c r="A770" s="120" t="n">
        <x:v>8</x:v>
      </x:c>
      <x:c r="B770" s="120" t="n">
        <x:v>69</x:v>
      </x:c>
      <x:c r="C770" s="120" t="n">
        <x:v>769</x:v>
      </x:c>
      <x:c r="D770" s="120" t="n">
        <x:v>437</x:v>
      </x:c>
      <x:c r="E770" s="120" t="n">
        <x:v>436</x:v>
      </x:c>
      <x:c r="F770" s="120" t="n">
        <x:v>0</x:v>
      </x:c>
      <x:c r="G770" s="120" t="str">
        <x:v>Normal</x:v>
      </x:c>
      <x:c r="H770" s="120" t="str">
        <x:v>Routine</x:v>
      </x:c>
      <x:c r="I770" s="120" t="n">
        <x:v>1</x:v>
      </x:c>
      <x:c r="J770" s="120" t="str">
        <x:v>CADC0884</x:v>
      </x:c>
      <x:c r="K770" s="120" t="n">
        <x:v>5</x:v>
      </x:c>
      <x:c r="L770" s="120" t="n">
        <x:v>780</x:v>
      </x:c>
      <x:c r="M770" s="120" t="n">
        <x:v>157</x:v>
      </x:c>
      <x:c r="N770" s="127" t="n">
        <x:v>2.242857142857143</x:v>
      </x:c>
      <x:c r="O770" s="129" t="n">
        <x:f>'RGS_Ground_Run'!Q914</x:f>
        <x:v>25.95919091071437</x:v>
      </x:c>
      <x:c r="P770" s="129" t="n">
        <x:f>'Edge_Run'!O914</x:f>
        <x:v>11.837572732143599</x:v>
      </x:c>
      <x:c r="Q770" s="129" t="n">
        <x:f>O770-P770</x:f>
        <x:v>14.12161817857077</x:v>
      </x:c>
      <x:c r="R770" s="129" t="n">
        <x:f>'RGS_Ground_Run'!U914</x:f>
        <x:v>0</x:v>
      </x:c>
      <x:c r="S770" s="129" t="n">
        <x:f>'Edge_Run'!S914</x:f>
        <x:v>0</x:v>
      </x:c>
      <x:c r="T770" s="129" t="n">
        <x:f>'RGS_Ground_Run'!S914</x:f>
        <x:v>0</x:v>
      </x:c>
      <x:c r="U770" s="129" t="n">
        <x:f>'Edge_Run'!R914</x:f>
        <x:v>0</x:v>
      </x:c>
      <x:c r="V770" s="120" t="n">
        <x:f>'RGS_Ground_Run'!W914</x:f>
        <x:v>1</x:v>
      </x:c>
      <x:c r="W770" s="120" t="n">
        <x:f>'Edge_Run'!U914</x:f>
        <x:v>1</x:v>
      </x:c>
      <x:c r="X770" s="120" t="n">
        <x:f>'RGS_Ground_Run'!X914</x:f>
        <x:v>1</x:v>
      </x:c>
      <x:c r="Y770" s="120" t="n">
        <x:f>'Edge_Run'!V914</x:f>
        <x:v>1</x:v>
      </x:c>
      <x:c r="Z770" s="120" t="n">
        <x:f>Y770-X770</x:f>
        <x:v>0</x:v>
      </x:c>
      <x:c r="AA770" s="120" t="n">
        <x:f>1-V770</x:f>
        <x:v>0</x:v>
      </x:c>
      <x:c r="AB770" s="120" t="n">
        <x:f>1-W770</x:f>
        <x:v>0</x:v>
      </x:c>
      <x:c r="AC770" s="120" t="n">
        <x:f>'RGS_Ground_Run'!O914</x:f>
        <x:v>1.9391909107145924</x:v>
      </x:c>
      <x:c r="AD770" s="120" t="n">
        <x:f>'Edge_Run'!D914</x:f>
        <x:v>5.817572732143777</x:v>
      </x:c>
      <x:c r="AE770" s="120" t="n">
        <x:f>'RGS_Ground_Run'!D914</x:f>
        <x:v>300</x:v>
      </x:c>
      <x:c r="AF770" s="120" t="n">
        <x:f>'Edge_Run'!H914</x:f>
        <x:v>75</x:v>
      </x:c>
    </x:row>
    <x:row r="771">
      <x:c r="A771" s="120" t="n">
        <x:v>8</x:v>
      </x:c>
      <x:c r="B771" s="120" t="n">
        <x:v>70</x:v>
      </x:c>
      <x:c r="C771" s="120" t="n">
        <x:v>770</x:v>
      </x:c>
      <x:c r="D771" s="120" t="n">
        <x:v>989</x:v>
      </x:c>
      <x:c r="E771" s="120" t="n">
        <x:v>988</x:v>
      </x:c>
      <x:c r="F771" s="120" t="n">
        <x:v>0</x:v>
      </x:c>
      <x:c r="G771" s="120" t="str">
        <x:v>Normal</x:v>
      </x:c>
      <x:c r="H771" s="120" t="str">
        <x:v>Routine</x:v>
      </x:c>
      <x:c r="I771" s="120" t="n">
        <x:v>1</x:v>
      </x:c>
      <x:c r="J771" s="120" t="str">
        <x:v>CADC0892</x:v>
      </x:c>
      <x:c r="K771" s="120" t="n">
        <x:v>1</x:v>
      </x:c>
      <x:c r="L771" s="120" t="n">
        <x:v>283</x:v>
      </x:c>
      <x:c r="M771" s="120" t="n">
        <x:v>284</x:v>
      </x:c>
      <x:c r="N771" s="127" t="n">
        <x:v>4.057142857142857</x:v>
      </x:c>
      <x:c r="O771" s="129" t="n">
        <x:f>'RGS_Ground_Run'!Q915</x:f>
        <x:v>32.63265160503852</x:v>
      </x:c>
      <x:c r="P771" s="129" t="n">
        <x:f>'Edge_Run'!O915</x:f>
        <x:v>31.85795481511559</x:v>
      </x:c>
      <x:c r="Q771" s="129" t="n">
        <x:f>O771-P771</x:f>
        <x:v>0.7746967899229276</x:v>
      </x:c>
      <x:c r="R771" s="129" t="n">
        <x:f>'RGS_Ground_Run'!U915</x:f>
        <x:v>0</x:v>
      </x:c>
      <x:c r="S771" s="129" t="n">
        <x:f>'Edge_Run'!S915</x:f>
        <x:v>0</x:v>
      </x:c>
      <x:c r="T771" s="129" t="n">
        <x:f>'RGS_Ground_Run'!S915</x:f>
        <x:v>0</x:v>
      </x:c>
      <x:c r="U771" s="129" t="n">
        <x:f>'Edge_Run'!R915</x:f>
        <x:v>0</x:v>
      </x:c>
      <x:c r="V771" s="120" t="n">
        <x:f>'RGS_Ground_Run'!W915</x:f>
        <x:v>1</x:v>
      </x:c>
      <x:c r="W771" s="120" t="n">
        <x:f>'Edge_Run'!U915</x:f>
        <x:v>1</x:v>
      </x:c>
      <x:c r="X771" s="120" t="n">
        <x:f>'RGS_Ground_Run'!X915</x:f>
        <x:v>1</x:v>
      </x:c>
      <x:c r="Y771" s="120" t="n">
        <x:f>'Edge_Run'!V915</x:f>
        <x:v>1</x:v>
      </x:c>
      <x:c r="Z771" s="120" t="n">
        <x:f>Y771-X771</x:f>
        <x:v>0</x:v>
      </x:c>
      <x:c r="AA771" s="120" t="n">
        <x:f>1-V771</x:f>
        <x:v>0</x:v>
      </x:c>
      <x:c r="AB771" s="120" t="n">
        <x:f>1-W771</x:f>
        <x:v>0</x:v>
      </x:c>
      <x:c r="AC771" s="120" t="n">
        <x:f>'RGS_Ground_Run'!O915</x:f>
        <x:v>8.612651605038579</x:v>
      </x:c>
      <x:c r="AD771" s="120" t="n">
        <x:f>'Edge_Run'!D915</x:f>
        <x:v>25.837954815115737</x:v>
      </x:c>
      <x:c r="AE771" s="120" t="n">
        <x:f>'RGS_Ground_Run'!D915</x:f>
        <x:v>300</x:v>
      </x:c>
      <x:c r="AF771" s="120" t="n">
        <x:f>'Edge_Run'!H915</x:f>
        <x:v>75</x:v>
      </x:c>
    </x:row>
    <x:row r="772">
      <x:c r="A772" s="120" t="n">
        <x:v>8</x:v>
      </x:c>
      <x:c r="B772" s="120" t="n">
        <x:v>71</x:v>
      </x:c>
      <x:c r="C772" s="120" t="n">
        <x:v>771</x:v>
      </x:c>
      <x:c r="D772" s="120" t="n">
        <x:v>2097</x:v>
      </x:c>
      <x:c r="E772" s="120" t="n">
        <x:v>2096</x:v>
      </x:c>
      <x:c r="F772" s="120" t="n">
        <x:v>0</x:v>
      </x:c>
      <x:c r="G772" s="120" t="str">
        <x:v>Normal</x:v>
      </x:c>
      <x:c r="H772" s="120" t="str">
        <x:v>Routine</x:v>
      </x:c>
      <x:c r="I772" s="120" t="n">
        <x:v>1</x:v>
      </x:c>
      <x:c r="J772" s="120" t="str">
        <x:v>CADC0872</x:v>
      </x:c>
      <x:c r="K772" s="120" t="n">
        <x:v>5</x:v>
      </x:c>
      <x:c r="L772" s="120" t="n">
        <x:v>75</x:v>
      </x:c>
      <x:c r="M772" s="120" t="n">
        <x:v>16</x:v>
      </x:c>
      <x:c r="N772" s="127" t="n">
        <x:v>0.22857142857142856</x:v>
      </x:c>
      <x:c r="O772" s="129" t="n">
        <x:f>'RGS_Ground_Run'!Q916</x:f>
        <x:v>43.03771317703604</x:v>
      </x:c>
      <x:c r="P772" s="129" t="n">
        <x:f>'Edge_Run'!O916</x:f>
        <x:v>31.39688961815955</x:v>
      </x:c>
      <x:c r="Q772" s="129" t="n">
        <x:f>O772-P772</x:f>
        <x:v>11.640823558876491</x:v>
      </x:c>
      <x:c r="R772" s="129" t="n">
        <x:f>'RGS_Ground_Run'!U916</x:f>
        <x:v>16.747102364032344</x:v>
      </x:c>
      <x:c r="S772" s="129" t="n">
        <x:f>'Edge_Run'!S916</x:f>
        <x:v>18.56505717914797</x:v>
      </x:c>
      <x:c r="T772" s="129" t="n">
        <x:f>'RGS_Ground_Run'!S916</x:f>
        <x:v>0</x:v>
      </x:c>
      <x:c r="U772" s="129" t="n">
        <x:f>'Edge_Run'!R916</x:f>
        <x:v>0</x:v>
      </x:c>
      <x:c r="V772" s="120" t="n">
        <x:f>'RGS_Ground_Run'!W916</x:f>
        <x:v>1</x:v>
      </x:c>
      <x:c r="W772" s="120" t="n">
        <x:f>'Edge_Run'!U916</x:f>
        <x:v>1</x:v>
      </x:c>
      <x:c r="X772" s="120" t="n">
        <x:f>'RGS_Ground_Run'!X916</x:f>
        <x:v>1</x:v>
      </x:c>
      <x:c r="Y772" s="120" t="n">
        <x:f>'Edge_Run'!V916</x:f>
        <x:v>1</x:v>
      </x:c>
      <x:c r="Z772" s="120" t="n">
        <x:f>Y772-X772</x:f>
        <x:v>0</x:v>
      </x:c>
      <x:c r="AA772" s="120" t="n">
        <x:f>1-V772</x:f>
        <x:v>0</x:v>
      </x:c>
      <x:c r="AB772" s="120" t="n">
        <x:f>1-W772</x:f>
        <x:v>0</x:v>
      </x:c>
      <x:c r="AC772" s="120" t="n">
        <x:f>'RGS_Ground_Run'!O916</x:f>
        <x:v>2.2706108130039158</x:v>
      </x:c>
      <x:c r="AD772" s="120" t="n">
        <x:f>'Edge_Run'!D916</x:f>
        <x:v>6.811832439011747</x:v>
      </x:c>
      <x:c r="AE772" s="120" t="n">
        <x:f>'RGS_Ground_Run'!D916</x:f>
        <x:v>300</x:v>
      </x:c>
      <x:c r="AF772" s="120" t="n">
        <x:f>'Edge_Run'!H916</x:f>
        <x:v>75</x:v>
      </x:c>
    </x:row>
    <x:row r="773">
      <x:c r="A773" s="120" t="n">
        <x:v>8</x:v>
      </x:c>
      <x:c r="B773" s="120" t="n">
        <x:v>72</x:v>
      </x:c>
      <x:c r="C773" s="120" t="n">
        <x:v>772</x:v>
      </x:c>
      <x:c r="D773" s="120" t="n">
        <x:v>643</x:v>
      </x:c>
      <x:c r="E773" s="120" t="n">
        <x:v>642</x:v>
      </x:c>
      <x:c r="F773" s="120" t="n">
        <x:v>1</x:v>
      </x:c>
      <x:c r="G773" s="120" t="str">
        <x:v>Anomalous</x:v>
      </x:c>
      <x:c r="H773" s="120" t="str">
        <x:v>Priority</x:v>
      </x:c>
      <x:c r="I773" s="120" t="n">
        <x:v>1</x:v>
      </x:c>
      <x:c r="J773" s="120" t="str">
        <x:v>CADC0873</x:v>
      </x:c>
      <x:c r="K773" s="120" t="n">
        <x:v>1</x:v>
      </x:c>
      <x:c r="L773" s="120" t="n">
        <x:v>572</x:v>
      </x:c>
      <x:c r="M773" s="120" t="n">
        <x:v>573</x:v>
      </x:c>
      <x:c r="N773" s="127" t="n">
        <x:v>8.185714285714285</x:v>
      </x:c>
      <x:c r="O773" s="129" t="n">
        <x:f>'RGS_Ground_Run'!Q917</x:f>
        <x:v>32.40856964582326</x:v>
      </x:c>
      <x:c r="P773" s="129" t="n">
        <x:f>'Edge_Run'!O917</x:f>
        <x:v>31.185708937469826</x:v>
      </x:c>
      <x:c r="Q773" s="129" t="n">
        <x:f>O773-P773</x:f>
        <x:v>1.222860708353437</x:v>
      </x:c>
      <x:c r="R773" s="129" t="n">
        <x:f>'RGS_Ground_Run'!U917</x:f>
        <x:v>0</x:v>
      </x:c>
      <x:c r="S773" s="129" t="n">
        <x:f>'Edge_Run'!S917</x:f>
        <x:v>0</x:v>
      </x:c>
      <x:c r="T773" s="129" t="n">
        <x:f>'RGS_Ground_Run'!S917</x:f>
        <x:v>0</x:v>
      </x:c>
      <x:c r="U773" s="129" t="n">
        <x:f>'Edge_Run'!R917</x:f>
        <x:v>0</x:v>
      </x:c>
      <x:c r="V773" s="120" t="n">
        <x:f>'RGS_Ground_Run'!W917</x:f>
        <x:v>1</x:v>
      </x:c>
      <x:c r="W773" s="120" t="n">
        <x:f>'Edge_Run'!U917</x:f>
        <x:v>1</x:v>
      </x:c>
      <x:c r="X773" s="120" t="n">
        <x:f>'RGS_Ground_Run'!X917</x:f>
        <x:v>1</x:v>
      </x:c>
      <x:c r="Y773" s="120" t="n">
        <x:f>'Edge_Run'!V917</x:f>
        <x:v>1</x:v>
      </x:c>
      <x:c r="Z773" s="120" t="n">
        <x:f>Y773-X773</x:f>
        <x:v>0</x:v>
      </x:c>
      <x:c r="AA773" s="120" t="n">
        <x:f>1-V773</x:f>
        <x:v>0</x:v>
      </x:c>
      <x:c r="AB773" s="120" t="n">
        <x:f>1-W773</x:f>
        <x:v>0</x:v>
      </x:c>
      <x:c r="AC773" s="120" t="n">
        <x:f>'RGS_Ground_Run'!O917</x:f>
        <x:v>8.388569645823226</x:v>
      </x:c>
      <x:c r="AD773" s="120" t="n">
        <x:f>'Edge_Run'!D917</x:f>
        <x:v>25.16570893746968</x:v>
      </x:c>
      <x:c r="AE773" s="120" t="n">
        <x:f>'RGS_Ground_Run'!D917</x:f>
        <x:v>300</x:v>
      </x:c>
      <x:c r="AF773" s="120" t="n">
        <x:f>'Edge_Run'!H917</x:f>
        <x:v>75</x:v>
      </x:c>
    </x:row>
    <x:row r="774">
      <x:c r="A774" s="120" t="n">
        <x:v>8</x:v>
      </x:c>
      <x:c r="B774" s="120" t="n">
        <x:v>73</x:v>
      </x:c>
      <x:c r="C774" s="120" t="n">
        <x:v>773</x:v>
      </x:c>
      <x:c r="D774" s="120" t="n">
        <x:v>258</x:v>
      </x:c>
      <x:c r="E774" s="120" t="n">
        <x:v>257</x:v>
      </x:c>
      <x:c r="F774" s="120" t="n">
        <x:v>0</x:v>
      </x:c>
      <x:c r="G774" s="120" t="str">
        <x:v>Normal</x:v>
      </x:c>
      <x:c r="H774" s="120" t="str">
        <x:v>Routine</x:v>
      </x:c>
      <x:c r="I774" s="120" t="n">
        <x:v>1</x:v>
      </x:c>
      <x:c r="J774" s="120" t="str">
        <x:v>CADC0874</x:v>
      </x:c>
      <x:c r="K774" s="120" t="n">
        <x:v>1</x:v>
      </x:c>
      <x:c r="L774" s="120" t="n">
        <x:v>475</x:v>
      </x:c>
      <x:c r="M774" s="120" t="n">
        <x:v>476</x:v>
      </x:c>
      <x:c r="N774" s="127" t="n">
        <x:v>6.8</x:v>
      </x:c>
      <x:c r="O774" s="129" t="n">
        <x:f>'RGS_Ground_Run'!Q918</x:f>
        <x:v>40.85209049039531</x:v>
      </x:c>
      <x:c r="P774" s="129" t="n">
        <x:f>'Edge_Run'!O918</x:f>
        <x:v>56.51627147118552</x:v>
      </x:c>
      <x:c r="Q774" s="129" t="n">
        <x:f>O774-P774</x:f>
        <x:v>-15.664180980790206</x:v>
      </x:c>
      <x:c r="R774" s="129" t="n">
        <x:f>'RGS_Ground_Run'!U918</x:f>
        <x:v>0</x:v>
      </x:c>
      <x:c r="S774" s="129" t="n">
        <x:f>'Edge_Run'!S918</x:f>
        <x:v>0</x:v>
      </x:c>
      <x:c r="T774" s="129" t="n">
        <x:f>'RGS_Ground_Run'!S918</x:f>
        <x:v>0</x:v>
      </x:c>
      <x:c r="U774" s="129" t="n">
        <x:f>'Edge_Run'!R918</x:f>
        <x:v>0</x:v>
      </x:c>
      <x:c r="V774" s="120" t="n">
        <x:f>'RGS_Ground_Run'!W918</x:f>
        <x:v>1</x:v>
      </x:c>
      <x:c r="W774" s="120" t="n">
        <x:f>'Edge_Run'!U918</x:f>
        <x:v>1</x:v>
      </x:c>
      <x:c r="X774" s="120" t="n">
        <x:f>'RGS_Ground_Run'!X918</x:f>
        <x:v>1</x:v>
      </x:c>
      <x:c r="Y774" s="120" t="n">
        <x:f>'Edge_Run'!V918</x:f>
        <x:v>1</x:v>
      </x:c>
      <x:c r="Z774" s="120" t="n">
        <x:f>Y774-X774</x:f>
        <x:v>0</x:v>
      </x:c>
      <x:c r="AA774" s="120" t="n">
        <x:f>1-V774</x:f>
        <x:v>0</x:v>
      </x:c>
      <x:c r="AB774" s="120" t="n">
        <x:f>1-W774</x:f>
        <x:v>0</x:v>
      </x:c>
      <x:c r="AC774" s="120" t="n">
        <x:f>'RGS_Ground_Run'!O918</x:f>
        <x:v>16.83209049039516</x:v>
      </x:c>
      <x:c r="AD774" s="120" t="n">
        <x:f>'Edge_Run'!D918</x:f>
        <x:v>50.49627147118548</x:v>
      </x:c>
      <x:c r="AE774" s="120" t="n">
        <x:f>'RGS_Ground_Run'!D918</x:f>
        <x:v>300</x:v>
      </x:c>
      <x:c r="AF774" s="120" t="n">
        <x:f>'Edge_Run'!H918</x:f>
        <x:v>75</x:v>
      </x:c>
    </x:row>
    <x:row r="775">
      <x:c r="A775" s="120" t="n">
        <x:v>8</x:v>
      </x:c>
      <x:c r="B775" s="120" t="n">
        <x:v>74</x:v>
      </x:c>
      <x:c r="C775" s="120" t="n">
        <x:v>774</x:v>
      </x:c>
      <x:c r="D775" s="120" t="n">
        <x:v>90</x:v>
      </x:c>
      <x:c r="E775" s="120" t="n">
        <x:v>89</x:v>
      </x:c>
      <x:c r="F775" s="120" t="n">
        <x:v>0</x:v>
      </x:c>
      <x:c r="G775" s="120" t="str">
        <x:v>Normal</x:v>
      </x:c>
      <x:c r="H775" s="120" t="str">
        <x:v>Routine</x:v>
      </x:c>
      <x:c r="I775" s="120" t="n">
        <x:v>1</x:v>
      </x:c>
      <x:c r="J775" s="120" t="str">
        <x:v>CADC0872</x:v>
      </x:c>
      <x:c r="K775" s="120" t="n">
        <x:v>1</x:v>
      </x:c>
      <x:c r="L775" s="120" t="n">
        <x:v>180</x:v>
      </x:c>
      <x:c r="M775" s="120" t="n">
        <x:v>181</x:v>
      </x:c>
      <x:c r="N775" s="127" t="n">
        <x:v>2.585714285714286</x:v>
      </x:c>
      <x:c r="O775" s="129" t="n">
        <x:f>'RGS_Ground_Run'!Q919</x:f>
        <x:v>40.36508453149281</x:v>
      </x:c>
      <x:c r="P775" s="129" t="n">
        <x:f>'Edge_Run'!O919</x:f>
        <x:v>76.46710827250763</x:v>
      </x:c>
      <x:c r="Q775" s="129" t="n">
        <x:f>O775-P775</x:f>
        <x:v>-36.10202374101482</x:v>
      </x:c>
      <x:c r="R775" s="129" t="n">
        <x:f>'RGS_Ground_Run'!U919</x:f>
        <x:v>0</x:v>
      </x:c>
      <x:c r="S775" s="129" t="n">
        <x:f>'Edge_Run'!S919</x:f>
        <x:v>21.411854678029158</x:v>
      </x:c>
      <x:c r="T775" s="129" t="n">
        <x:f>'RGS_Ground_Run'!S919</x:f>
        <x:v>0</x:v>
      </x:c>
      <x:c r="U775" s="129" t="n">
        <x:f>'Edge_Run'!R919</x:f>
        <x:v>0</x:v>
      </x:c>
      <x:c r="V775" s="120" t="n">
        <x:f>'RGS_Ground_Run'!W919</x:f>
        <x:v>1</x:v>
      </x:c>
      <x:c r="W775" s="120" t="n">
        <x:f>'Edge_Run'!U919</x:f>
        <x:v>1</x:v>
      </x:c>
      <x:c r="X775" s="120" t="n">
        <x:f>'RGS_Ground_Run'!X919</x:f>
        <x:v>1</x:v>
      </x:c>
      <x:c r="Y775" s="120" t="n">
        <x:f>'Edge_Run'!V919</x:f>
        <x:v>1</x:v>
      </x:c>
      <x:c r="Z775" s="120" t="n">
        <x:f>Y775-X775</x:f>
        <x:v>0</x:v>
      </x:c>
      <x:c r="AA775" s="120" t="n">
        <x:f>1-V775</x:f>
        <x:v>0</x:v>
      </x:c>
      <x:c r="AB775" s="120" t="n">
        <x:f>1-W775</x:f>
        <x:v>0</x:v>
      </x:c>
      <x:c r="AC775" s="120" t="n">
        <x:f>'RGS_Ground_Run'!O919</x:f>
        <x:v>16.3450845314927</x:v>
      </x:c>
      <x:c r="AD775" s="120" t="n">
        <x:f>'Edge_Run'!D919</x:f>
        <x:v>49.03525359447809</x:v>
      </x:c>
      <x:c r="AE775" s="120" t="n">
        <x:f>'RGS_Ground_Run'!D919</x:f>
        <x:v>300</x:v>
      </x:c>
      <x:c r="AF775" s="120" t="n">
        <x:f>'Edge_Run'!H919</x:f>
        <x:v>75</x:v>
      </x:c>
    </x:row>
    <x:row r="776">
      <x:c r="A776" s="120" t="n">
        <x:v>8</x:v>
      </x:c>
      <x:c r="B776" s="120" t="n">
        <x:v>75</x:v>
      </x:c>
      <x:c r="C776" s="120" t="n">
        <x:v>775</x:v>
      </x:c>
      <x:c r="D776" s="120" t="n">
        <x:v>1705</x:v>
      </x:c>
      <x:c r="E776" s="120" t="n">
        <x:v>1704</x:v>
      </x:c>
      <x:c r="F776" s="120" t="n">
        <x:v>0</x:v>
      </x:c>
      <x:c r="G776" s="120" t="str">
        <x:v>Normal</x:v>
      </x:c>
      <x:c r="H776" s="120" t="str">
        <x:v>Routine</x:v>
      </x:c>
      <x:c r="I776" s="120" t="n">
        <x:v>0</x:v>
      </x:c>
      <x:c r="J776" s="120" t="str">
        <x:v>CADC0888</x:v>
      </x:c>
      <x:c r="K776" s="120" t="n">
        <x:v>5</x:v>
      </x:c>
      <x:c r="L776" s="120" t="n">
        <x:v>390</x:v>
      </x:c>
      <x:c r="M776" s="120" t="n">
        <x:v>79</x:v>
      </x:c>
      <x:c r="N776" s="127" t="n">
        <x:v>1.1285714285714286</x:v>
      </x:c>
      <x:c r="O776" s="129" t="n">
        <x:f>'RGS_Ground_Run'!Q920</x:f>
        <x:v>31.34578488133957</x:v>
      </x:c>
      <x:c r="P776" s="129" t="n">
        <x:f>'Edge_Run'!O920</x:f>
        <x:v>67.36087518084969</x:v>
      </x:c>
      <x:c r="Q776" s="129" t="n">
        <x:f>O776-P776</x:f>
        <x:v>-36.01509029951012</x:v>
      </x:c>
      <x:c r="R776" s="129" t="n">
        <x:f>'RGS_Ground_Run'!U920</x:f>
        <x:v>3.5317938678381324</x:v>
      </x:c>
      <x:c r="S776" s="129" t="n">
        <x:f>'Edge_Run'!S920</x:f>
        <x:v>49.958902140345344</x:v>
      </x:c>
      <x:c r="T776" s="129" t="n">
        <x:f>'RGS_Ground_Run'!S920</x:f>
        <x:v>0</x:v>
      </x:c>
      <x:c r="U776" s="129" t="n">
        <x:f>'Edge_Run'!R920</x:f>
        <x:v>0</x:v>
      </x:c>
      <x:c r="V776" s="120" t="n">
        <x:f>'RGS_Ground_Run'!W920</x:f>
        <x:v>1</x:v>
      </x:c>
      <x:c r="W776" s="120" t="n">
        <x:f>'Edge_Run'!U920</x:f>
        <x:v>1</x:v>
      </x:c>
      <x:c r="X776" s="120" t="n">
        <x:f>'RGS_Ground_Run'!X920</x:f>
        <x:v>1</x:v>
      </x:c>
      <x:c r="Y776" s="120" t="n">
        <x:f>'Edge_Run'!V920</x:f>
        <x:v>1</x:v>
      </x:c>
      <x:c r="Z776" s="120" t="n">
        <x:f>Y776-X776</x:f>
        <x:v>0</x:v>
      </x:c>
      <x:c r="AA776" s="120" t="n">
        <x:f>1-V776</x:f>
        <x:v>0</x:v>
      </x:c>
      <x:c r="AB776" s="120" t="n">
        <x:f>1-W776</x:f>
        <x:v>0</x:v>
      </x:c>
      <x:c r="AC776" s="120" t="n">
        <x:f>'RGS_Ground_Run'!O920</x:f>
        <x:v>3.7939910135011563</x:v>
      </x:c>
      <x:c r="AD776" s="120" t="n">
        <x:f>'Edge_Run'!D920</x:f>
        <x:v>11.38197304050347</x:v>
      </x:c>
      <x:c r="AE776" s="120" t="n">
        <x:f>'RGS_Ground_Run'!D920</x:f>
        <x:v>300</x:v>
      </x:c>
      <x:c r="AF776" s="120" t="n">
        <x:f>'Edge_Run'!H920</x:f>
        <x:v>75</x:v>
      </x:c>
    </x:row>
    <x:row r="777">
      <x:c r="A777" s="120" t="n">
        <x:v>8</x:v>
      </x:c>
      <x:c r="B777" s="120" t="n">
        <x:v>76</x:v>
      </x:c>
      <x:c r="C777" s="120" t="n">
        <x:v>776</x:v>
      </x:c>
      <x:c r="D777" s="120" t="n">
        <x:v>1001</x:v>
      </x:c>
      <x:c r="E777" s="120" t="n">
        <x:v>1000</x:v>
      </x:c>
      <x:c r="F777" s="120" t="n">
        <x:v>0</x:v>
      </x:c>
      <x:c r="G777" s="120" t="str">
        <x:v>Normal</x:v>
      </x:c>
      <x:c r="H777" s="120" t="str">
        <x:v>Routine</x:v>
      </x:c>
      <x:c r="I777" s="120" t="n">
        <x:v>1</x:v>
      </x:c>
      <x:c r="J777" s="120" t="str">
        <x:v>CADC0892</x:v>
      </x:c>
      <x:c r="K777" s="120" t="n">
        <x:v>1</x:v>
      </x:c>
      <x:c r="L777" s="120" t="n">
        <x:v>418</x:v>
      </x:c>
      <x:c r="M777" s="120" t="n">
        <x:v>419</x:v>
      </x:c>
      <x:c r="N777" s="127" t="n">
        <x:v>5.985714285714286</x:v>
      </x:c>
      <x:c r="O777" s="129" t="n">
        <x:f>'RGS_Ground_Run'!Q921</x:f>
        <x:v>142.41424004746204</x:v>
      </x:c>
      <x:c r="P777" s="129" t="n">
        <x:f>'Edge_Run'!O921</x:f>
        <x:v>123.14583375501752</x:v>
      </x:c>
      <x:c r="Q777" s="129" t="n">
        <x:f>O777-P777</x:f>
        <x:v>19.268406292444524</x:v>
      </x:c>
      <x:c r="R777" s="129" t="n">
        <x:f>'RGS_Ground_Run'!U921</x:f>
        <x:v>117.12583375501708</x:v>
      </x:c>
      <x:c r="S777" s="129" t="n">
        <x:f>'Edge_Run'!S921</x:f>
        <x:v>113.32061487768351</x:v>
      </x:c>
      <x:c r="T777" s="129" t="n">
        <x:f>'RGS_Ground_Run'!S921</x:f>
        <x:v>117.12583375501708</x:v>
      </x:c>
      <x:c r="U777" s="129" t="n">
        <x:f>'Edge_Run'!R921</x:f>
        <x:v>113.32061487768351</x:v>
      </x:c>
      <x:c r="V777" s="120" t="n">
        <x:f>'RGS_Ground_Run'!W921</x:f>
        <x:v>1</x:v>
      </x:c>
      <x:c r="W777" s="120" t="n">
        <x:f>'Edge_Run'!U921</x:f>
        <x:v>1</x:v>
      </x:c>
      <x:c r="X777" s="120" t="n">
        <x:f>'RGS_Ground_Run'!X921</x:f>
        <x:v>0</x:v>
      </x:c>
      <x:c r="Y777" s="120" t="n">
        <x:f>'Edge_Run'!V921</x:f>
        <x:v>0</x:v>
      </x:c>
      <x:c r="Z777" s="120" t="n">
        <x:f>Y777-X777</x:f>
        <x:v>0</x:v>
      </x:c>
      <x:c r="AA777" s="120" t="n">
        <x:f>1-V777</x:f>
        <x:v>0</x:v>
      </x:c>
      <x:c r="AB777" s="120" t="n">
        <x:f>1-W777</x:f>
        <x:v>0</x:v>
      </x:c>
      <x:c r="AC777" s="120" t="n">
        <x:f>'RGS_Ground_Run'!O921</x:f>
        <x:v>1.2684062924444315</x:v>
      </x:c>
      <x:c r="AD777" s="120" t="n">
        <x:f>'Edge_Run'!D921</x:f>
        <x:v>3.8052188773332944</x:v>
      </x:c>
      <x:c r="AE777" s="120" t="n">
        <x:f>'RGS_Ground_Run'!D921</x:f>
        <x:v>300</x:v>
      </x:c>
      <x:c r="AF777" s="120" t="n">
        <x:f>'Edge_Run'!H921</x:f>
        <x:v>75</x:v>
      </x:c>
    </x:row>
    <x:row r="778">
      <x:c r="A778" s="120" t="n">
        <x:v>8</x:v>
      </x:c>
      <x:c r="B778" s="120" t="n">
        <x:v>77</x:v>
      </x:c>
      <x:c r="C778" s="120" t="n">
        <x:v>777</x:v>
      </x:c>
      <x:c r="D778" s="120" t="n">
        <x:v>2060</x:v>
      </x:c>
      <x:c r="E778" s="120" t="n">
        <x:v>2059</x:v>
      </x:c>
      <x:c r="F778" s="120" t="n">
        <x:v>0</x:v>
      </x:c>
      <x:c r="G778" s="120" t="str">
        <x:v>Normal</x:v>
      </x:c>
      <x:c r="H778" s="120" t="str">
        <x:v>Routine</x:v>
      </x:c>
      <x:c r="I778" s="120" t="n">
        <x:v>1</x:v>
      </x:c>
      <x:c r="J778" s="120" t="str">
        <x:v>CADC0872</x:v>
      </x:c>
      <x:c r="K778" s="120" t="n">
        <x:v>5</x:v>
      </x:c>
      <x:c r="L778" s="120" t="n">
        <x:v>261</x:v>
      </x:c>
      <x:c r="M778" s="120" t="n">
        <x:v>53</x:v>
      </x:c>
      <x:c r="N778" s="127" t="n">
        <x:v>0.7571428571428571</x:v>
      </x:c>
      <x:c r="O778" s="129" t="n">
        <x:f>'RGS_Ground_Run'!Q922</x:f>
        <x:v>79.6592621643922</x:v>
      </x:c>
      <x:c r="P778" s="129" t="n">
        <x:f>'Edge_Run'!O922</x:f>
        <x:v>42.824776632563044</x:v>
      </x:c>
      <x:c r="Q778" s="129" t="n">
        <x:f>O778-P778</x:f>
        <x:v>36.83448553182916</x:v>
      </x:c>
      <x:c r="R778" s="129" t="n">
        <x:f>'RGS_Ground_Run'!U922</x:f>
        <x:v>54.80477663256261</x:v>
      </x:c>
      <x:c r="S778" s="129" t="n">
        <x:f>'Edge_Run'!S922</x:f>
        <x:v>34.30132003707513</x:v>
      </x:c>
      <x:c r="T778" s="129" t="n">
        <x:f>'RGS_Ground_Run'!S922</x:f>
        <x:v>0</x:v>
      </x:c>
      <x:c r="U778" s="129" t="n">
        <x:f>'Edge_Run'!R922</x:f>
        <x:v>0</x:v>
      </x:c>
      <x:c r="V778" s="120" t="n">
        <x:f>'RGS_Ground_Run'!W922</x:f>
        <x:v>1</x:v>
      </x:c>
      <x:c r="W778" s="120" t="n">
        <x:f>'Edge_Run'!U922</x:f>
        <x:v>1</x:v>
      </x:c>
      <x:c r="X778" s="120" t="n">
        <x:f>'RGS_Ground_Run'!X922</x:f>
        <x:v>1</x:v>
      </x:c>
      <x:c r="Y778" s="120" t="n">
        <x:f>'Edge_Run'!V922</x:f>
        <x:v>1</x:v>
      </x:c>
      <x:c r="Z778" s="120" t="n">
        <x:f>Y778-X778</x:f>
        <x:v>0</x:v>
      </x:c>
      <x:c r="AA778" s="120" t="n">
        <x:f>1-V778</x:f>
        <x:v>0</x:v>
      </x:c>
      <x:c r="AB778" s="120" t="n">
        <x:f>1-W778</x:f>
        <x:v>0</x:v>
      </x:c>
      <x:c r="AC778" s="120" t="n">
        <x:f>'RGS_Ground_Run'!O922</x:f>
        <x:v>0.8344855318293016</x:v>
      </x:c>
      <x:c r="AD778" s="120" t="n">
        <x:f>'Edge_Run'!D922</x:f>
        <x:v>2.503456595487905</x:v>
      </x:c>
      <x:c r="AE778" s="120" t="n">
        <x:f>'RGS_Ground_Run'!D922</x:f>
        <x:v>300</x:v>
      </x:c>
      <x:c r="AF778" s="120" t="n">
        <x:f>'Edge_Run'!H922</x:f>
        <x:v>75</x:v>
      </x:c>
    </x:row>
    <x:row r="779">
      <x:c r="A779" s="120" t="n">
        <x:v>8</x:v>
      </x:c>
      <x:c r="B779" s="120" t="n">
        <x:v>78</x:v>
      </x:c>
      <x:c r="C779" s="120" t="n">
        <x:v>778</x:v>
      </x:c>
      <x:c r="D779" s="120" t="n">
        <x:v>1538</x:v>
      </x:c>
      <x:c r="E779" s="120" t="n">
        <x:v>1537</x:v>
      </x:c>
      <x:c r="F779" s="120" t="n">
        <x:v>1</x:v>
      </x:c>
      <x:c r="G779" s="120" t="str">
        <x:v>Anomalous</x:v>
      </x:c>
      <x:c r="H779" s="120" t="str">
        <x:v>Priority</x:v>
      </x:c>
      <x:c r="I779" s="120" t="n">
        <x:v>1</x:v>
      </x:c>
      <x:c r="J779" s="120" t="str">
        <x:v>CADC0888</x:v>
      </x:c>
      <x:c r="K779" s="120" t="n">
        <x:v>5</x:v>
      </x:c>
      <x:c r="L779" s="120" t="n">
        <x:v>220</x:v>
      </x:c>
      <x:c r="M779" s="120" t="n">
        <x:v>45</x:v>
      </x:c>
      <x:c r="N779" s="127" t="n">
        <x:v>0.6428571428571429</x:v>
      </x:c>
      <x:c r="O779" s="129" t="n">
        <x:f>'RGS_Ground_Run'!Q923</x:f>
        <x:v>105.34678031884141</x:v>
      </x:c>
      <x:c r="P779" s="129" t="n">
        <x:f>'Edge_Run'!O923</x:f>
        <x:v>46.31093735427021</x:v>
      </x:c>
      <x:c r="Q779" s="129" t="n">
        <x:f>O779-P779</x:f>
        <x:v>59.0358429645712</x:v>
      </x:c>
      <x:c r="R779" s="129" t="n">
        <x:f>'RGS_Ground_Run'!U923</x:f>
        <x:v>76.29093735426977</x:v>
      </x:c>
      <x:c r="S779" s="129" t="n">
        <x:f>'Edge_Run'!S923</x:f>
        <x:v>25.183408460557075</x:v>
      </x:c>
      <x:c r="T779" s="129" t="n">
        <x:f>'RGS_Ground_Run'!S923</x:f>
        <x:v>0</x:v>
      </x:c>
      <x:c r="U779" s="129" t="n">
        <x:f>'Edge_Run'!R923</x:f>
        <x:v>0</x:v>
      </x:c>
      <x:c r="V779" s="120" t="n">
        <x:f>'RGS_Ground_Run'!W923</x:f>
        <x:v>1</x:v>
      </x:c>
      <x:c r="W779" s="120" t="n">
        <x:f>'Edge_Run'!U923</x:f>
        <x:v>1</x:v>
      </x:c>
      <x:c r="X779" s="120" t="n">
        <x:f>'RGS_Ground_Run'!X923</x:f>
        <x:v>1</x:v>
      </x:c>
      <x:c r="Y779" s="120" t="n">
        <x:f>'Edge_Run'!V923</x:f>
        <x:v>1</x:v>
      </x:c>
      <x:c r="Z779" s="120" t="n">
        <x:f>Y779-X779</x:f>
        <x:v>0</x:v>
      </x:c>
      <x:c r="AA779" s="120" t="n">
        <x:f>1-V779</x:f>
        <x:v>0</x:v>
      </x:c>
      <x:c r="AB779" s="120" t="n">
        <x:f>1-W779</x:f>
        <x:v>0</x:v>
      </x:c>
      <x:c r="AC779" s="120" t="n">
        <x:f>'RGS_Ground_Run'!O923</x:f>
        <x:v>5.035842964570876</x:v>
      </x:c>
      <x:c r="AD779" s="120" t="n">
        <x:f>'Edge_Run'!D923</x:f>
        <x:v>15.10752889371263</x:v>
      </x:c>
      <x:c r="AE779" s="120" t="n">
        <x:f>'RGS_Ground_Run'!D923</x:f>
        <x:v>300</x:v>
      </x:c>
      <x:c r="AF779" s="120" t="n">
        <x:f>'Edge_Run'!H923</x:f>
        <x:v>75</x:v>
      </x:c>
    </x:row>
    <x:row r="780">
      <x:c r="A780" s="120" t="n">
        <x:v>8</x:v>
      </x:c>
      <x:c r="B780" s="120" t="n">
        <x:v>79</x:v>
      </x:c>
      <x:c r="C780" s="120" t="n">
        <x:v>779</x:v>
      </x:c>
      <x:c r="D780" s="120" t="n">
        <x:v>229</x:v>
      </x:c>
      <x:c r="E780" s="120" t="n">
        <x:v>228</x:v>
      </x:c>
      <x:c r="F780" s="120" t="n">
        <x:v>0</x:v>
      </x:c>
      <x:c r="G780" s="120" t="str">
        <x:v>Normal</x:v>
      </x:c>
      <x:c r="H780" s="120" t="str">
        <x:v>Routine</x:v>
      </x:c>
      <x:c r="I780" s="120" t="n">
        <x:v>0</x:v>
      </x:c>
      <x:c r="J780" s="120" t="str">
        <x:v>CADC0892</x:v>
      </x:c>
      <x:c r="K780" s="120" t="n">
        <x:v>5</x:v>
      </x:c>
      <x:c r="L780" s="120" t="n">
        <x:v>260</x:v>
      </x:c>
      <x:c r="M780" s="120" t="n">
        <x:v>53</x:v>
      </x:c>
      <x:c r="N780" s="127" t="n">
        <x:v>0.7571428571428571</x:v>
      </x:c>
      <x:c r="O780" s="129" t="n">
        <x:f>'RGS_Ground_Run'!Q924</x:f>
        <x:v>28.450608368854773</x:v>
      </x:c>
      <x:c r="P780" s="129" t="n">
        <x:f>'Edge_Run'!O924</x:f>
        <x:v>19.311825106563447</x:v>
      </x:c>
      <x:c r="Q780" s="129" t="n">
        <x:f>O780-P780</x:f>
        <x:v>9.138783262291327</x:v>
      </x:c>
      <x:c r="R780" s="129" t="n">
        <x:f>'RGS_Ground_Run'!U924</x:f>
        <x:v>0</x:v>
      </x:c>
      <x:c r="S780" s="129" t="n">
        <x:f>'Edge_Run'!S924</x:f>
        <x:v>0</x:v>
      </x:c>
      <x:c r="T780" s="129" t="n">
        <x:f>'RGS_Ground_Run'!S924</x:f>
        <x:v>0</x:v>
      </x:c>
      <x:c r="U780" s="129" t="n">
        <x:f>'Edge_Run'!R924</x:f>
        <x:v>0</x:v>
      </x:c>
      <x:c r="V780" s="120" t="n">
        <x:f>'RGS_Ground_Run'!W924</x:f>
        <x:v>1</x:v>
      </x:c>
      <x:c r="W780" s="120" t="n">
        <x:f>'Edge_Run'!U924</x:f>
        <x:v>1</x:v>
      </x:c>
      <x:c r="X780" s="120" t="n">
        <x:f>'RGS_Ground_Run'!X924</x:f>
        <x:v>1</x:v>
      </x:c>
      <x:c r="Y780" s="120" t="n">
        <x:f>'Edge_Run'!V924</x:f>
        <x:v>1</x:v>
      </x:c>
      <x:c r="Z780" s="120" t="n">
        <x:f>Y780-X780</x:f>
        <x:v>0</x:v>
      </x:c>
      <x:c r="AA780" s="120" t="n">
        <x:f>1-V780</x:f>
        <x:v>0</x:v>
      </x:c>
      <x:c r="AB780" s="120" t="n">
        <x:f>1-W780</x:f>
        <x:v>0</x:v>
      </x:c>
      <x:c r="AC780" s="120" t="n">
        <x:f>'RGS_Ground_Run'!O924</x:f>
        <x:v>4.430608368854403</x:v>
      </x:c>
      <x:c r="AD780" s="120" t="n">
        <x:f>'Edge_Run'!D924</x:f>
        <x:v>13.29182510656321</x:v>
      </x:c>
      <x:c r="AE780" s="120" t="n">
        <x:f>'RGS_Ground_Run'!D924</x:f>
        <x:v>300</x:v>
      </x:c>
      <x:c r="AF780" s="120" t="n">
        <x:f>'Edge_Run'!H924</x:f>
        <x:v>75</x:v>
      </x:c>
    </x:row>
    <x:row r="781">
      <x:c r="A781" s="120" t="n">
        <x:v>8</x:v>
      </x:c>
      <x:c r="B781" s="120" t="n">
        <x:v>80</x:v>
      </x:c>
      <x:c r="C781" s="120" t="n">
        <x:v>780</x:v>
      </x:c>
      <x:c r="D781" s="120" t="n">
        <x:v>423</x:v>
      </x:c>
      <x:c r="E781" s="120" t="n">
        <x:v>422</x:v>
      </x:c>
      <x:c r="F781" s="120" t="n">
        <x:v>0</x:v>
      </x:c>
      <x:c r="G781" s="120" t="str">
        <x:v>Normal</x:v>
      </x:c>
      <x:c r="H781" s="120" t="str">
        <x:v>Routine</x:v>
      </x:c>
      <x:c r="I781" s="120" t="n">
        <x:v>1</x:v>
      </x:c>
      <x:c r="J781" s="120" t="str">
        <x:v>CADC0884</x:v>
      </x:c>
      <x:c r="K781" s="120" t="n">
        <x:v>5</x:v>
      </x:c>
      <x:c r="L781" s="120" t="n">
        <x:v>440</x:v>
      </x:c>
      <x:c r="M781" s="120" t="n">
        <x:v>89</x:v>
      </x:c>
      <x:c r="N781" s="127" t="n">
        <x:v>1.2714285714285714</x:v>
      </x:c>
      <x:c r="O781" s="129" t="n">
        <x:f>'RGS_Ground_Run'!Q925</x:f>
        <x:v>35.8521780448109</x:v>
      </x:c>
      <x:c r="P781" s="129" t="n">
        <x:f>'Edge_Run'!O925</x:f>
        <x:v>12.799846417731715</x:v>
      </x:c>
      <x:c r="Q781" s="129" t="n">
        <x:f>O781-P781</x:f>
        <x:v>23.052331627079184</x:v>
      </x:c>
      <x:c r="R781" s="129" t="n">
        <x:f>'RGS_Ground_Run'!U925</x:f>
        <x:v>11.488021311168268</x:v>
      </x:c>
      <x:c r="S781" s="129" t="n">
        <x:f>'Edge_Run'!S925</x:f>
        <x:v>5.747376216804696</x:v>
      </x:c>
      <x:c r="T781" s="129" t="n">
        <x:f>'RGS_Ground_Run'!S925</x:f>
        <x:v>0</x:v>
      </x:c>
      <x:c r="U781" s="129" t="n">
        <x:f>'Edge_Run'!R925</x:f>
        <x:v>0</x:v>
      </x:c>
      <x:c r="V781" s="120" t="n">
        <x:f>'RGS_Ground_Run'!W925</x:f>
        <x:v>1</x:v>
      </x:c>
      <x:c r="W781" s="120" t="n">
        <x:f>'Edge_Run'!U925</x:f>
        <x:v>1</x:v>
      </x:c>
      <x:c r="X781" s="120" t="n">
        <x:f>'RGS_Ground_Run'!X925</x:f>
        <x:v>1</x:v>
      </x:c>
      <x:c r="Y781" s="120" t="n">
        <x:f>'Edge_Run'!V925</x:f>
        <x:v>1</x:v>
      </x:c>
      <x:c r="Z781" s="120" t="n">
        <x:f>Y781-X781</x:f>
        <x:v>0</x:v>
      </x:c>
      <x:c r="AA781" s="120" t="n">
        <x:f>1-V781</x:f>
        <x:v>0</x:v>
      </x:c>
      <x:c r="AB781" s="120" t="n">
        <x:f>1-W781</x:f>
        <x:v>0</x:v>
      </x:c>
      <x:c r="AC781" s="120" t="n">
        <x:f>'RGS_Ground_Run'!O925</x:f>
        <x:v>0.3441567336421164</x:v>
      </x:c>
      <x:c r="AD781" s="120" t="n">
        <x:f>'Edge_Run'!D925</x:f>
        <x:v>1.0324702009263493</x:v>
      </x:c>
      <x:c r="AE781" s="120" t="n">
        <x:f>'RGS_Ground_Run'!D925</x:f>
        <x:v>300</x:v>
      </x:c>
      <x:c r="AF781" s="120" t="n">
        <x:f>'Edge_Run'!H925</x:f>
        <x:v>75</x:v>
      </x:c>
    </x:row>
    <x:row r="782">
      <x:c r="A782" s="120" t="n">
        <x:v>8</x:v>
      </x:c>
      <x:c r="B782" s="120" t="n">
        <x:v>81</x:v>
      </x:c>
      <x:c r="C782" s="120" t="n">
        <x:v>781</x:v>
      </x:c>
      <x:c r="D782" s="120" t="n">
        <x:v>1868</x:v>
      </x:c>
      <x:c r="E782" s="120" t="n">
        <x:v>1867</x:v>
      </x:c>
      <x:c r="F782" s="120" t="n">
        <x:v>0</x:v>
      </x:c>
      <x:c r="G782" s="120" t="str">
        <x:v>Normal</x:v>
      </x:c>
      <x:c r="H782" s="120" t="str">
        <x:v>Routine</x:v>
      </x:c>
      <x:c r="I782" s="120" t="n">
        <x:v>0</x:v>
      </x:c>
      <x:c r="J782" s="120" t="str">
        <x:v>CADC0872</x:v>
      </x:c>
      <x:c r="K782" s="120" t="n">
        <x:v>5</x:v>
      </x:c>
      <x:c r="L782" s="120" t="n">
        <x:v>100</x:v>
      </x:c>
      <x:c r="M782" s="120" t="n">
        <x:v>21</x:v>
      </x:c>
      <x:c r="N782" s="127" t="n">
        <x:v>0.3</x:v>
      </x:c>
      <x:c r="O782" s="129" t="n">
        <x:f>'RGS_Ground_Run'!Q926</x:f>
        <x:v>59.650526272183015</x:v>
      </x:c>
      <x:c r="P782" s="129" t="n">
        <x:f>'Edge_Run'!O926</x:f>
        <x:v>16.95655909321158</x:v>
      </x:c>
      <x:c r="Q782" s="129" t="n">
        <x:f>O782-P782</x:f>
        <x:v>42.693967178971434</x:v>
      </x:c>
      <x:c r="R782" s="129" t="n">
        <x:f>'RGS_Ground_Run'!U926</x:f>
        <x:v>31.985006574445833</x:v>
      </x:c>
      <x:c r="S782" s="129" t="n">
        <x:f>'Edge_Run'!S926</x:f>
        <x:v>0</x:v>
      </x:c>
      <x:c r="T782" s="129" t="n">
        <x:f>'RGS_Ground_Run'!S926</x:f>
        <x:v>0</x:v>
      </x:c>
      <x:c r="U782" s="129" t="n">
        <x:f>'Edge_Run'!R926</x:f>
        <x:v>0</x:v>
      </x:c>
      <x:c r="V782" s="120" t="n">
        <x:f>'RGS_Ground_Run'!W926</x:f>
        <x:v>1</x:v>
      </x:c>
      <x:c r="W782" s="120" t="n">
        <x:f>'Edge_Run'!U926</x:f>
        <x:v>1</x:v>
      </x:c>
      <x:c r="X782" s="120" t="n">
        <x:f>'RGS_Ground_Run'!X926</x:f>
        <x:v>1</x:v>
      </x:c>
      <x:c r="Y782" s="120" t="n">
        <x:f>'Edge_Run'!V926</x:f>
        <x:v>1</x:v>
      </x:c>
      <x:c r="Z782" s="120" t="n">
        <x:f>Y782-X782</x:f>
        <x:v>0</x:v>
      </x:c>
      <x:c r="AA782" s="120" t="n">
        <x:f>1-V782</x:f>
        <x:v>0</x:v>
      </x:c>
      <x:c r="AB782" s="120" t="n">
        <x:f>1-W782</x:f>
        <x:v>0</x:v>
      </x:c>
      <x:c r="AC782" s="120" t="n">
        <x:f>'RGS_Ground_Run'!O926</x:f>
        <x:v>3.6455196977370457</x:v>
      </x:c>
      <x:c r="AD782" s="120" t="n">
        <x:f>'Edge_Run'!D926</x:f>
        <x:v>10.936559093211137</x:v>
      </x:c>
      <x:c r="AE782" s="120" t="n">
        <x:f>'RGS_Ground_Run'!D926</x:f>
        <x:v>300</x:v>
      </x:c>
      <x:c r="AF782" s="120" t="n">
        <x:f>'Edge_Run'!H926</x:f>
        <x:v>75</x:v>
      </x:c>
    </x:row>
    <x:row r="783">
      <x:c r="A783" s="120" t="n">
        <x:v>8</x:v>
      </x:c>
      <x:c r="B783" s="120" t="n">
        <x:v>82</x:v>
      </x:c>
      <x:c r="C783" s="120" t="n">
        <x:v>782</x:v>
      </x:c>
      <x:c r="D783" s="120" t="n">
        <x:v>1188</x:v>
      </x:c>
      <x:c r="E783" s="120" t="n">
        <x:v>1187</x:v>
      </x:c>
      <x:c r="F783" s="120" t="n">
        <x:v>0</x:v>
      </x:c>
      <x:c r="G783" s="120" t="str">
        <x:v>Normal</x:v>
      </x:c>
      <x:c r="H783" s="120" t="str">
        <x:v>Routine</x:v>
      </x:c>
      <x:c r="I783" s="120" t="n">
        <x:v>1</x:v>
      </x:c>
      <x:c r="J783" s="120" t="str">
        <x:v>CADC0873</x:v>
      </x:c>
      <x:c r="K783" s="120" t="n">
        <x:v>5</x:v>
      </x:c>
      <x:c r="L783" s="120" t="n">
        <x:v>500</x:v>
      </x:c>
      <x:c r="M783" s="120" t="n">
        <x:v>101</x:v>
      </x:c>
      <x:c r="N783" s="127" t="n">
        <x:v>1.4428571428571428</x:v>
      </x:c>
      <x:c r="O783" s="129" t="n">
        <x:f>'RGS_Ground_Run'!Q927</x:f>
        <x:v>45.523285772092095</x:v>
      </x:c>
      <x:c r="P783" s="129" t="n">
        <x:f>'Edge_Run'!O927</x:f>
        <x:v>7.343502013010038</x:v>
      </x:c>
      <x:c r="Q783" s="129" t="n">
        <x:f>O783-P783</x:f>
        <x:v>38.179783759082056</x:v>
      </x:c>
      <x:c r="R783" s="129" t="n">
        <x:f>'RGS_Ground_Run'!U927</x:f>
        <x:v>21.06211843442179</x:v>
      </x:c>
      <x:c r="S783" s="129" t="n">
        <x:f>'Edge_Run'!S927</x:f>
        <x:v>0</x:v>
      </x:c>
      <x:c r="T783" s="129" t="n">
        <x:f>'RGS_Ground_Run'!S927</x:f>
        <x:v>0</x:v>
      </x:c>
      <x:c r="U783" s="129" t="n">
        <x:f>'Edge_Run'!R927</x:f>
        <x:v>0</x:v>
      </x:c>
      <x:c r="V783" s="120" t="n">
        <x:f>'RGS_Ground_Run'!W927</x:f>
        <x:v>1</x:v>
      </x:c>
      <x:c r="W783" s="120" t="n">
        <x:f>'Edge_Run'!U927</x:f>
        <x:v>1</x:v>
      </x:c>
      <x:c r="X783" s="120" t="n">
        <x:f>'RGS_Ground_Run'!X927</x:f>
        <x:v>1</x:v>
      </x:c>
      <x:c r="Y783" s="120" t="n">
        <x:f>'Edge_Run'!V927</x:f>
        <x:v>1</x:v>
      </x:c>
      <x:c r="Z783" s="120" t="n">
        <x:f>Y783-X783</x:f>
        <x:v>0</x:v>
      </x:c>
      <x:c r="AA783" s="120" t="n">
        <x:f>1-V783</x:f>
        <x:v>0</x:v>
      </x:c>
      <x:c r="AB783" s="120" t="n">
        <x:f>1-W783</x:f>
        <x:v>0</x:v>
      </x:c>
      <x:c r="AC783" s="120" t="n">
        <x:f>'RGS_Ground_Run'!O927</x:f>
        <x:v>0.44116733766994853</x:v>
      </x:c>
      <x:c r="AD783" s="120" t="n">
        <x:f>'Edge_Run'!D927</x:f>
        <x:v>1.3235020130098456</x:v>
      </x:c>
      <x:c r="AE783" s="120" t="n">
        <x:f>'RGS_Ground_Run'!D927</x:f>
        <x:v>300</x:v>
      </x:c>
      <x:c r="AF783" s="120" t="n">
        <x:f>'Edge_Run'!H927</x:f>
        <x:v>75</x:v>
      </x:c>
    </x:row>
    <x:row r="784">
      <x:c r="A784" s="120" t="n">
        <x:v>8</x:v>
      </x:c>
      <x:c r="B784" s="120" t="n">
        <x:v>83</x:v>
      </x:c>
      <x:c r="C784" s="120" t="n">
        <x:v>783</x:v>
      </x:c>
      <x:c r="D784" s="120" t="n">
        <x:v>1378</x:v>
      </x:c>
      <x:c r="E784" s="120" t="n">
        <x:v>1377</x:v>
      </x:c>
      <x:c r="F784" s="120" t="n">
        <x:v>0</x:v>
      </x:c>
      <x:c r="G784" s="120" t="str">
        <x:v>Normal</x:v>
      </x:c>
      <x:c r="H784" s="120" t="str">
        <x:v>Routine</x:v>
      </x:c>
      <x:c r="I784" s="120" t="n">
        <x:v>1</x:v>
      </x:c>
      <x:c r="J784" s="120" t="str">
        <x:v>CADC0873</x:v>
      </x:c>
      <x:c r="K784" s="120" t="n">
        <x:v>5</x:v>
      </x:c>
      <x:c r="L784" s="120" t="n">
        <x:v>100</x:v>
      </x:c>
      <x:c r="M784" s="120" t="n">
        <x:v>21</x:v>
      </x:c>
      <x:c r="N784" s="127" t="n">
        <x:v>0.3</x:v>
      </x:c>
      <x:c r="O784" s="129" t="n">
        <x:f>'RGS_Ground_Run'!Q928</x:f>
        <x:v>58.266888933589144</x:v>
      </x:c>
      <x:c r="P784" s="129" t="n">
        <x:f>'Edge_Run'!O928</x:f>
        <x:v>7.404781310784529</x:v>
      </x:c>
      <x:c r="Q784" s="129" t="n">
        <x:f>O784-P784</x:f>
        <x:v>50.862107622804615</x:v>
      </x:c>
      <x:c r="R784" s="129" t="n">
        <x:f>'RGS_Ground_Run'!U928</x:f>
        <x:v>33.785295163327646</x:v>
      </x:c>
      <x:c r="S784" s="129" t="n">
        <x:f>'Edge_Run'!S928</x:f>
        <x:v>0</x:v>
      </x:c>
      <x:c r="T784" s="129" t="n">
        <x:f>'RGS_Ground_Run'!S928</x:f>
        <x:v>0</x:v>
      </x:c>
      <x:c r="U784" s="129" t="n">
        <x:f>'Edge_Run'!R928</x:f>
        <x:v>0</x:v>
      </x:c>
      <x:c r="V784" s="120" t="n">
        <x:f>'RGS_Ground_Run'!W928</x:f>
        <x:v>1</x:v>
      </x:c>
      <x:c r="W784" s="120" t="n">
        <x:f>'Edge_Run'!U928</x:f>
        <x:v>1</x:v>
      </x:c>
      <x:c r="X784" s="120" t="n">
        <x:f>'RGS_Ground_Run'!X928</x:f>
        <x:v>1</x:v>
      </x:c>
      <x:c r="Y784" s="120" t="n">
        <x:f>'Edge_Run'!V928</x:f>
        <x:v>1</x:v>
      </x:c>
      <x:c r="Z784" s="120" t="n">
        <x:f>Y784-X784</x:f>
        <x:v>0</x:v>
      </x:c>
      <x:c r="AA784" s="120" t="n">
        <x:f>1-V784</x:f>
        <x:v>0</x:v>
      </x:c>
      <x:c r="AB784" s="120" t="n">
        <x:f>1-W784</x:f>
        <x:v>0</x:v>
      </x:c>
      <x:c r="AC784" s="120" t="n">
        <x:f>'RGS_Ground_Run'!O928</x:f>
        <x:v>0.46159377026128723</x:v>
      </x:c>
      <x:c r="AD784" s="120" t="n">
        <x:f>'Edge_Run'!D928</x:f>
        <x:v>1.3847813107838616</x:v>
      </x:c>
      <x:c r="AE784" s="120" t="n">
        <x:f>'RGS_Ground_Run'!D928</x:f>
        <x:v>300</x:v>
      </x:c>
      <x:c r="AF784" s="120" t="n">
        <x:f>'Edge_Run'!H928</x:f>
        <x:v>75</x:v>
      </x:c>
    </x:row>
    <x:row r="785">
      <x:c r="A785" s="120" t="n">
        <x:v>8</x:v>
      </x:c>
      <x:c r="B785" s="120" t="n">
        <x:v>84</x:v>
      </x:c>
      <x:c r="C785" s="120" t="n">
        <x:v>784</x:v>
      </x:c>
      <x:c r="D785" s="120" t="n">
        <x:v>529</x:v>
      </x:c>
      <x:c r="E785" s="120" t="n">
        <x:v>528</x:v>
      </x:c>
      <x:c r="F785" s="120" t="n">
        <x:v>0</x:v>
      </x:c>
      <x:c r="G785" s="120" t="str">
        <x:v>Normal</x:v>
      </x:c>
      <x:c r="H785" s="120" t="str">
        <x:v>Routine</x:v>
      </x:c>
      <x:c r="I785" s="120" t="n">
        <x:v>1</x:v>
      </x:c>
      <x:c r="J785" s="120" t="str">
        <x:v>CADC0873</x:v>
      </x:c>
      <x:c r="K785" s="120" t="n">
        <x:v>1</x:v>
      </x:c>
      <x:c r="L785" s="120" t="n">
        <x:v>173</x:v>
      </x:c>
      <x:c r="M785" s="120" t="n">
        <x:v>174</x:v>
      </x:c>
      <x:c r="N785" s="127" t="n">
        <x:v>2.4857142857142858</x:v>
      </x:c>
      <x:c r="O785" s="129" t="n">
        <x:f>'RGS_Ground_Run'!Q929</x:f>
        <x:v>59.44812815688783</x:v>
      </x:c>
      <x:c r="P785" s="129" t="n">
        <x:f>'Edge_Run'!O929</x:f>
        <x:v>24.036391672180798</x:v>
      </x:c>
      <x:c r="Q785" s="129" t="n">
        <x:f>O785-P785</x:f>
        <x:v>35.411736484707035</x:v>
      </x:c>
      <x:c r="R785" s="129" t="n">
        <x:f>'RGS_Ground_Run'!U929</x:f>
        <x:v>29.42266426616061</x:v>
      </x:c>
      <x:c r="S785" s="129" t="n">
        <x:f>'Edge_Run'!S929</x:f>
        <x:v>0</x:v>
      </x:c>
      <x:c r="T785" s="129" t="n">
        <x:f>'RGS_Ground_Run'!S929</x:f>
        <x:v>0</x:v>
      </x:c>
      <x:c r="U785" s="129" t="n">
        <x:f>'Edge_Run'!R929</x:f>
        <x:v>0</x:v>
      </x:c>
      <x:c r="V785" s="120" t="n">
        <x:f>'RGS_Ground_Run'!W929</x:f>
        <x:v>1</x:v>
      </x:c>
      <x:c r="W785" s="120" t="n">
        <x:f>'Edge_Run'!U929</x:f>
        <x:v>1</x:v>
      </x:c>
      <x:c r="X785" s="120" t="n">
        <x:f>'RGS_Ground_Run'!X929</x:f>
        <x:v>1</x:v>
      </x:c>
      <x:c r="Y785" s="120" t="n">
        <x:f>'Edge_Run'!V929</x:f>
        <x:v>1</x:v>
      </x:c>
      <x:c r="Z785" s="120" t="n">
        <x:f>Y785-X785</x:f>
        <x:v>0</x:v>
      </x:c>
      <x:c r="AA785" s="120" t="n">
        <x:f>1-V785</x:f>
        <x:v>0</x:v>
      </x:c>
      <x:c r="AB785" s="120" t="n">
        <x:f>1-W785</x:f>
        <x:v>0</x:v>
      </x:c>
      <x:c r="AC785" s="120" t="n">
        <x:f>'RGS_Ground_Run'!O929</x:f>
        <x:v>6.00546389072665</x:v>
      </x:c>
      <x:c r="AD785" s="120" t="n">
        <x:f>'Edge_Run'!D929</x:f>
        <x:v>18.01639167217995</x:v>
      </x:c>
      <x:c r="AE785" s="120" t="n">
        <x:f>'RGS_Ground_Run'!D929</x:f>
        <x:v>300</x:v>
      </x:c>
      <x:c r="AF785" s="120" t="n">
        <x:f>'Edge_Run'!H929</x:f>
        <x:v>75</x:v>
      </x:c>
    </x:row>
    <x:row r="786">
      <x:c r="A786" s="120" t="n">
        <x:v>8</x:v>
      </x:c>
      <x:c r="B786" s="120" t="n">
        <x:v>85</x:v>
      </x:c>
      <x:c r="C786" s="120" t="n">
        <x:v>785</x:v>
      </x:c>
      <x:c r="D786" s="120" t="n">
        <x:v>2074</x:v>
      </x:c>
      <x:c r="E786" s="120" t="n">
        <x:v>2073</x:v>
      </x:c>
      <x:c r="F786" s="120" t="n">
        <x:v>1</x:v>
      </x:c>
      <x:c r="G786" s="120" t="str">
        <x:v>Anomalous</x:v>
      </x:c>
      <x:c r="H786" s="120" t="str">
        <x:v>Priority</x:v>
      </x:c>
      <x:c r="I786" s="120" t="n">
        <x:v>1</x:v>
      </x:c>
      <x:c r="J786" s="120" t="str">
        <x:v>CADC0872</x:v>
      </x:c>
      <x:c r="K786" s="120" t="n">
        <x:v>5</x:v>
      </x:c>
      <x:c r="L786" s="120" t="n">
        <x:v>270</x:v>
      </x:c>
      <x:c r="M786" s="120" t="n">
        <x:v>55</x:v>
      </x:c>
      <x:c r="N786" s="127" t="n">
        <x:v>0.7857142857142857</x:v>
      </x:c>
      <x:c r="O786" s="129" t="n">
        <x:f>'RGS_Ground_Run'!Q930</x:f>
        <x:v>48.49714209867943</x:v>
      </x:c>
      <x:c r="P786" s="129" t="n">
        <x:f>'Edge_Run'!O930</x:f>
        <x:v>48.30113422015438</x:v>
      </x:c>
      <x:c r="Q786" s="129" t="n">
        <x:f>O786-P786</x:f>
        <x:v>0.19600787852505164</x:v>
      </x:c>
      <x:c r="R786" s="129" t="n">
        <x:f>'RGS_Ground_Run'!U930</x:f>
        <x:v>10.383430691960712</x:v>
      </x:c>
      <x:c r="S786" s="129" t="n">
        <x:f>'Edge_Run'!S930</x:f>
        <x:v>0</x:v>
      </x:c>
      <x:c r="T786" s="129" t="n">
        <x:f>'RGS_Ground_Run'!S930</x:f>
        <x:v>0</x:v>
      </x:c>
      <x:c r="U786" s="129" t="n">
        <x:f>'Edge_Run'!R930</x:f>
        <x:v>0</x:v>
      </x:c>
      <x:c r="V786" s="120" t="n">
        <x:f>'RGS_Ground_Run'!W930</x:f>
        <x:v>1</x:v>
      </x:c>
      <x:c r="W786" s="120" t="n">
        <x:f>'Edge_Run'!U930</x:f>
        <x:v>1</x:v>
      </x:c>
      <x:c r="X786" s="120" t="n">
        <x:f>'RGS_Ground_Run'!X930</x:f>
        <x:v>1</x:v>
      </x:c>
      <x:c r="Y786" s="120" t="n">
        <x:f>'Edge_Run'!V930</x:f>
        <x:v>1</x:v>
      </x:c>
      <x:c r="Z786" s="120" t="n">
        <x:f>Y786-X786</x:f>
        <x:v>0</x:v>
      </x:c>
      <x:c r="AA786" s="120" t="n">
        <x:f>1-V786</x:f>
        <x:v>0</x:v>
      </x:c>
      <x:c r="AB786" s="120" t="n">
        <x:f>1-W786</x:f>
        <x:v>0</x:v>
      </x:c>
      <x:c r="AC786" s="120" t="n">
        <x:f>'RGS_Ground_Run'!O930</x:f>
        <x:v>14.093711406717913</x:v>
      </x:c>
      <x:c r="AD786" s="120" t="n">
        <x:f>'Edge_Run'!D930</x:f>
        <x:v>42.28113422015374</x:v>
      </x:c>
      <x:c r="AE786" s="120" t="n">
        <x:f>'RGS_Ground_Run'!D930</x:f>
        <x:v>300</x:v>
      </x:c>
      <x:c r="AF786" s="120" t="n">
        <x:f>'Edge_Run'!H930</x:f>
        <x:v>75</x:v>
      </x:c>
    </x:row>
    <x:row r="787">
      <x:c r="A787" s="120" t="n">
        <x:v>8</x:v>
      </x:c>
      <x:c r="B787" s="120" t="n">
        <x:v>86</x:v>
      </x:c>
      <x:c r="C787" s="120" t="n">
        <x:v>786</x:v>
      </x:c>
      <x:c r="D787" s="120" t="n">
        <x:v>362</x:v>
      </x:c>
      <x:c r="E787" s="120" t="n">
        <x:v>361</x:v>
      </x:c>
      <x:c r="F787" s="120" t="n">
        <x:v>0</x:v>
      </x:c>
      <x:c r="G787" s="120" t="str">
        <x:v>Normal</x:v>
      </x:c>
      <x:c r="H787" s="120" t="str">
        <x:v>Routine</x:v>
      </x:c>
      <x:c r="I787" s="120" t="n">
        <x:v>1</x:v>
      </x:c>
      <x:c r="J787" s="120" t="str">
        <x:v>CADC0884</x:v>
      </x:c>
      <x:c r="K787" s="120" t="n">
        <x:v>5</x:v>
      </x:c>
      <x:c r="L787" s="120" t="n">
        <x:v>395</x:v>
      </x:c>
      <x:c r="M787" s="120" t="n">
        <x:v>80</x:v>
      </x:c>
      <x:c r="N787" s="127" t="n">
        <x:v>1.1428571428571428</x:v>
      </x:c>
      <x:c r="O787" s="129" t="n">
        <x:f>'RGS_Ground_Run'!Q931</x:f>
        <x:v>25.037781216511576</x:v>
      </x:c>
      <x:c r="P787" s="129" t="n">
        <x:f>'Edge_Run'!O931</x:f>
        <x:v>9.073343649533854</x:v>
      </x:c>
      <x:c r="Q787" s="129" t="n">
        <x:f>O787-P787</x:f>
        <x:v>15.964437566977722</x:v>
      </x:c>
      <x:c r="R787" s="129" t="n">
        <x:f>'RGS_Ground_Run'!U931</x:f>
        <x:v>0</x:v>
      </x:c>
      <x:c r="S787" s="129" t="n">
        <x:f>'Edge_Run'!S931</x:f>
        <x:v>0</x:v>
      </x:c>
      <x:c r="T787" s="129" t="n">
        <x:f>'RGS_Ground_Run'!S931</x:f>
        <x:v>0</x:v>
      </x:c>
      <x:c r="U787" s="129" t="n">
        <x:f>'Edge_Run'!R931</x:f>
        <x:v>0</x:v>
      </x:c>
      <x:c r="V787" s="120" t="n">
        <x:f>'RGS_Ground_Run'!W931</x:f>
        <x:v>1</x:v>
      </x:c>
      <x:c r="W787" s="120" t="n">
        <x:f>'Edge_Run'!U931</x:f>
        <x:v>1</x:v>
      </x:c>
      <x:c r="X787" s="120" t="n">
        <x:f>'RGS_Ground_Run'!X931</x:f>
        <x:v>1</x:v>
      </x:c>
      <x:c r="Y787" s="120" t="n">
        <x:f>'Edge_Run'!V931</x:f>
        <x:v>1</x:v>
      </x:c>
      <x:c r="Z787" s="120" t="n">
        <x:f>Y787-X787</x:f>
        <x:v>0</x:v>
      </x:c>
      <x:c r="AA787" s="120" t="n">
        <x:f>1-V787</x:f>
        <x:v>0</x:v>
      </x:c>
      <x:c r="AB787" s="120" t="n">
        <x:f>1-W787</x:f>
        <x:v>0</x:v>
      </x:c>
      <x:c r="AC787" s="120" t="n">
        <x:f>'RGS_Ground_Run'!O931</x:f>
        <x:v>1.0177812165111702</x:v>
      </x:c>
      <x:c r="AD787" s="120" t="n">
        <x:f>'Edge_Run'!D931</x:f>
        <x:v>3.0533436495335105</x:v>
      </x:c>
      <x:c r="AE787" s="120" t="n">
        <x:f>'RGS_Ground_Run'!D931</x:f>
        <x:v>300</x:v>
      </x:c>
      <x:c r="AF787" s="120" t="n">
        <x:f>'Edge_Run'!H931</x:f>
        <x:v>75</x:v>
      </x:c>
    </x:row>
    <x:row r="788">
      <x:c r="A788" s="120" t="n">
        <x:v>8</x:v>
      </x:c>
      <x:c r="B788" s="120" t="n">
        <x:v>87</x:v>
      </x:c>
      <x:c r="C788" s="120" t="n">
        <x:v>787</x:v>
      </x:c>
      <x:c r="D788" s="120" t="n">
        <x:v>600</x:v>
      </x:c>
      <x:c r="E788" s="120" t="n">
        <x:v>599</x:v>
      </x:c>
      <x:c r="F788" s="120" t="n">
        <x:v>0</x:v>
      </x:c>
      <x:c r="G788" s="120" t="str">
        <x:v>Normal</x:v>
      </x:c>
      <x:c r="H788" s="120" t="str">
        <x:v>Routine</x:v>
      </x:c>
      <x:c r="I788" s="120" t="n">
        <x:v>1</x:v>
      </x:c>
      <x:c r="J788" s="120" t="str">
        <x:v>CADC0873</x:v>
      </x:c>
      <x:c r="K788" s="120" t="n">
        <x:v>1</x:v>
      </x:c>
      <x:c r="L788" s="120" t="n">
        <x:v>203</x:v>
      </x:c>
      <x:c r="M788" s="120" t="n">
        <x:v>204</x:v>
      </x:c>
      <x:c r="N788" s="127" t="n">
        <x:v>2.914285714285714</x:v>
      </x:c>
      <x:c r="O788" s="129" t="n">
        <x:f>'RGS_Ground_Run'!Q932</x:f>
        <x:v>140.78900936935406</x:v>
      </x:c>
      <x:c r="P788" s="129" t="n">
        <x:f>'Edge_Run'!O932</x:f>
        <x:v>117.21099797353327</x:v>
      </x:c>
      <x:c r="Q788" s="129" t="n">
        <x:f>O788-P788</x:f>
        <x:v>23.578011395820795</x:v>
      </x:c>
      <x:c r="R788" s="129" t="n">
        <x:f>'RGS_Ground_Run'!U932</x:f>
        <x:v>111.19099797353283</x:v>
      </x:c>
      <x:c r="S788" s="129" t="n">
        <x:f>'Edge_Run'!S932</x:f>
        <x:v>94.45696378607136</x:v>
      </x:c>
      <x:c r="T788" s="129" t="n">
        <x:f>'RGS_Ground_Run'!S932</x:f>
        <x:v>111.19099797353283</x:v>
      </x:c>
      <x:c r="U788" s="129" t="n">
        <x:f>'Edge_Run'!R932</x:f>
        <x:v>94.45696378607136</x:v>
      </x:c>
      <x:c r="V788" s="120" t="n">
        <x:f>'RGS_Ground_Run'!W932</x:f>
        <x:v>1</x:v>
      </x:c>
      <x:c r="W788" s="120" t="n">
        <x:f>'Edge_Run'!U932</x:f>
        <x:v>1</x:v>
      </x:c>
      <x:c r="X788" s="120" t="n">
        <x:f>'RGS_Ground_Run'!X932</x:f>
        <x:v>0</x:v>
      </x:c>
      <x:c r="Y788" s="120" t="n">
        <x:f>'Edge_Run'!V932</x:f>
        <x:v>1</x:v>
      </x:c>
      <x:c r="Z788" s="120" t="n">
        <x:f>Y788-X788</x:f>
        <x:v>1</x:v>
      </x:c>
      <x:c r="AA788" s="120" t="n">
        <x:f>1-V788</x:f>
        <x:v>0</x:v>
      </x:c>
      <x:c r="AB788" s="120" t="n">
        <x:f>1-W788</x:f>
        <x:v>0</x:v>
      </x:c>
      <x:c r="AC788" s="120" t="n">
        <x:f>'RGS_Ground_Run'!O932</x:f>
        <x:v>5.578011395820551</x:v>
      </x:c>
      <x:c r="AD788" s="120" t="n">
        <x:f>'Edge_Run'!D932</x:f>
        <x:v>16.734034187461653</x:v>
      </x:c>
      <x:c r="AE788" s="120" t="n">
        <x:f>'RGS_Ground_Run'!D932</x:f>
        <x:v>300</x:v>
      </x:c>
      <x:c r="AF788" s="120" t="n">
        <x:f>'Edge_Run'!H932</x:f>
        <x:v>75</x:v>
      </x:c>
    </x:row>
    <x:row r="789">
      <x:c r="A789" s="120" t="n">
        <x:v>8</x:v>
      </x:c>
      <x:c r="B789" s="120" t="n">
        <x:v>88</x:v>
      </x:c>
      <x:c r="C789" s="120" t="n">
        <x:v>788</x:v>
      </x:c>
      <x:c r="D789" s="120" t="n">
        <x:v>1935</x:v>
      </x:c>
      <x:c r="E789" s="120" t="n">
        <x:v>1934</x:v>
      </x:c>
      <x:c r="F789" s="120" t="n">
        <x:v>0</x:v>
      </x:c>
      <x:c r="G789" s="120" t="str">
        <x:v>Normal</x:v>
      </x:c>
      <x:c r="H789" s="120" t="str">
        <x:v>Routine</x:v>
      </x:c>
      <x:c r="I789" s="120" t="n">
        <x:v>1</x:v>
      </x:c>
      <x:c r="J789" s="120" t="str">
        <x:v>CADC0872</x:v>
      </x:c>
      <x:c r="K789" s="120" t="n">
        <x:v>5</x:v>
      </x:c>
      <x:c r="L789" s="120" t="n">
        <x:v>90</x:v>
      </x:c>
      <x:c r="M789" s="120" t="n">
        <x:v>19</x:v>
      </x:c>
      <x:c r="N789" s="127" t="n">
        <x:v>0.2714285714285714</x:v>
      </x:c>
      <x:c r="O789" s="129" t="n">
        <x:f>'RGS_Ground_Run'!Q933</x:f>
        <x:v>122.1427943049539</x:v>
      </x:c>
      <x:c r="P789" s="129" t="n">
        <x:f>'Edge_Run'!O933</x:f>
        <x:v>82.4891661530819</x:v>
      </x:c>
      <x:c r="Q789" s="129" t="n">
        <x:f>O789-P789</x:f>
        <x:v>39.653628151872</x:v>
      </x:c>
      <x:c r="R789" s="129" t="n">
        <x:f>'RGS_Ground_Run'!U933</x:f>
        <x:v>94.46916615308146</x:v>
      </x:c>
      <x:c r="S789" s="129" t="n">
        <x:f>'Edge_Run'!S933</x:f>
        <x:v>65.50828169746455</x:v>
      </x:c>
      <x:c r="T789" s="129" t="n">
        <x:f>'RGS_Ground_Run'!S933</x:f>
        <x:v>0</x:v>
      </x:c>
      <x:c r="U789" s="129" t="n">
        <x:f>'Edge_Run'!R933</x:f>
        <x:v>0</x:v>
      </x:c>
      <x:c r="V789" s="120" t="n">
        <x:f>'RGS_Ground_Run'!W933</x:f>
        <x:v>1</x:v>
      </x:c>
      <x:c r="W789" s="120" t="n">
        <x:f>'Edge_Run'!U933</x:f>
        <x:v>1</x:v>
      </x:c>
      <x:c r="X789" s="120" t="n">
        <x:f>'RGS_Ground_Run'!X933</x:f>
        <x:v>0</x:v>
      </x:c>
      <x:c r="Y789" s="120" t="n">
        <x:f>'Edge_Run'!V933</x:f>
        <x:v>1</x:v>
      </x:c>
      <x:c r="Z789" s="120" t="n">
        <x:f>Y789-X789</x:f>
        <x:v>1</x:v>
      </x:c>
      <x:c r="AA789" s="120" t="n">
        <x:f>1-V789</x:f>
        <x:v>0</x:v>
      </x:c>
      <x:c r="AB789" s="120" t="n">
        <x:f>1-W789</x:f>
        <x:v>0</x:v>
      </x:c>
      <x:c r="AC789" s="120" t="n">
        <x:f>'RGS_Ground_Run'!O933</x:f>
        <x:v>3.6536281518721565</x:v>
      </x:c>
      <x:c r="AD789" s="120" t="n">
        <x:f>'Edge_Run'!D933</x:f>
        <x:v>10.960884455616469</x:v>
      </x:c>
      <x:c r="AE789" s="120" t="n">
        <x:f>'RGS_Ground_Run'!D933</x:f>
        <x:v>300</x:v>
      </x:c>
      <x:c r="AF789" s="120" t="n">
        <x:f>'Edge_Run'!H933</x:f>
        <x:v>75</x:v>
      </x:c>
    </x:row>
    <x:row r="790">
      <x:c r="A790" s="120" t="n">
        <x:v>8</x:v>
      </x:c>
      <x:c r="B790" s="120" t="n">
        <x:v>89</x:v>
      </x:c>
      <x:c r="C790" s="120" t="n">
        <x:v>789</x:v>
      </x:c>
      <x:c r="D790" s="120" t="n">
        <x:v>1502</x:v>
      </x:c>
      <x:c r="E790" s="120" t="n">
        <x:v>1501</x:v>
      </x:c>
      <x:c r="F790" s="120" t="n">
        <x:v>0</x:v>
      </x:c>
      <x:c r="G790" s="120" t="str">
        <x:v>Normal</x:v>
      </x:c>
      <x:c r="H790" s="120" t="str">
        <x:v>Routine</x:v>
      </x:c>
      <x:c r="I790" s="120" t="n">
        <x:v>0</x:v>
      </x:c>
      <x:c r="J790" s="120" t="str">
        <x:v>CADC0873</x:v>
      </x:c>
      <x:c r="K790" s="120" t="n">
        <x:v>5</x:v>
      </x:c>
      <x:c r="L790" s="120" t="n">
        <x:v>75</x:v>
      </x:c>
      <x:c r="M790" s="120" t="n">
        <x:v>16</x:v>
      </x:c>
      <x:c r="N790" s="127" t="n">
        <x:v>0.22857142857142856</x:v>
      </x:c>
      <x:c r="O790" s="129" t="n">
        <x:f>'RGS_Ground_Run'!Q934</x:f>
        <x:v>146.87372413722642</x:v>
      </x:c>
      <x:c r="P790" s="129" t="n">
        <x:f>'Edge_Run'!O934</x:f>
        <x:v>86.71550637620385</x:v>
      </x:c>
      <x:c r="Q790" s="129" t="n">
        <x:f>O790-P790</x:f>
        <x:v>60.15821776102257</x:v>
      </x:c>
      <x:c r="R790" s="129" t="n">
        <x:f>'RGS_Ground_Run'!U934</x:f>
        <x:v>116.69550637620341</x:v>
      </x:c>
      <x:c r="S790" s="129" t="n">
        <x:f>'Edge_Run'!S934</x:f>
        <x:v>62.2208530931357</x:v>
      </x:c>
      <x:c r="T790" s="129" t="n">
        <x:f>'RGS_Ground_Run'!S934</x:f>
        <x:v>0</x:v>
      </x:c>
      <x:c r="U790" s="129" t="n">
        <x:f>'Edge_Run'!R934</x:f>
        <x:v>0</x:v>
      </x:c>
      <x:c r="V790" s="120" t="n">
        <x:f>'RGS_Ground_Run'!W934</x:f>
        <x:v>1</x:v>
      </x:c>
      <x:c r="W790" s="120" t="n">
        <x:f>'Edge_Run'!U934</x:f>
        <x:v>1</x:v>
      </x:c>
      <x:c r="X790" s="120" t="n">
        <x:f>'RGS_Ground_Run'!X934</x:f>
        <x:v>0</x:v>
      </x:c>
      <x:c r="Y790" s="120" t="n">
        <x:f>'Edge_Run'!V934</x:f>
        <x:v>1</x:v>
      </x:c>
      <x:c r="Z790" s="120" t="n">
        <x:f>Y790-X790</x:f>
        <x:v>1</x:v>
      </x:c>
      <x:c r="AA790" s="120" t="n">
        <x:f>1-V790</x:f>
        <x:v>0</x:v>
      </x:c>
      <x:c r="AB790" s="120" t="n">
        <x:f>1-W790</x:f>
        <x:v>0</x:v>
      </x:c>
      <x:c r="AC790" s="120" t="n">
        <x:f>'RGS_Ground_Run'!O934</x:f>
        <x:v>6.158217761022446</x:v>
      </x:c>
      <x:c r="AD790" s="120" t="n">
        <x:f>'Edge_Run'!D934</x:f>
        <x:v>18.474653283067337</x:v>
      </x:c>
      <x:c r="AE790" s="120" t="n">
        <x:f>'RGS_Ground_Run'!D934</x:f>
        <x:v>300</x:v>
      </x:c>
      <x:c r="AF790" s="120" t="n">
        <x:f>'Edge_Run'!H934</x:f>
        <x:v>75</x:v>
      </x:c>
    </x:row>
    <x:row r="791">
      <x:c r="A791" s="120" t="n">
        <x:v>8</x:v>
      </x:c>
      <x:c r="B791" s="120" t="n">
        <x:v>90</x:v>
      </x:c>
      <x:c r="C791" s="120" t="n">
        <x:v>790</x:v>
      </x:c>
      <x:c r="D791" s="120" t="n">
        <x:v>1626</x:v>
      </x:c>
      <x:c r="E791" s="120" t="n">
        <x:v>1625</x:v>
      </x:c>
      <x:c r="F791" s="120" t="n">
        <x:v>1</x:v>
      </x:c>
      <x:c r="G791" s="120" t="str">
        <x:v>Anomalous</x:v>
      </x:c>
      <x:c r="H791" s="120" t="str">
        <x:v>Priority</x:v>
      </x:c>
      <x:c r="I791" s="120" t="n">
        <x:v>1</x:v>
      </x:c>
      <x:c r="J791" s="120" t="str">
        <x:v>CADC0888</x:v>
      </x:c>
      <x:c r="K791" s="120" t="n">
        <x:v>5</x:v>
      </x:c>
      <x:c r="L791" s="120" t="n">
        <x:v>275</x:v>
      </x:c>
      <x:c r="M791" s="120" t="n">
        <x:v>56</x:v>
      </x:c>
      <x:c r="N791" s="127" t="n">
        <x:v>0.8</x:v>
      </x:c>
      <x:c r="O791" s="129" t="n">
        <x:f>'RGS_Ground_Run'!Q935</x:f>
        <x:v>25.39601023080104</x:v>
      </x:c>
      <x:c r="P791" s="129" t="n">
        <x:f>'Edge_Run'!O935</x:f>
        <x:v>10.148030692401335</x:v>
      </x:c>
      <x:c r="Q791" s="129" t="n">
        <x:f>O791-P791</x:f>
        <x:v>15.247979538399704</x:v>
      </x:c>
      <x:c r="R791" s="129" t="n">
        <x:f>'RGS_Ground_Run'!U935</x:f>
        <x:v>0</x:v>
      </x:c>
      <x:c r="S791" s="129" t="n">
        <x:f>'Edge_Run'!S935</x:f>
        <x:v>0</x:v>
      </x:c>
      <x:c r="T791" s="129" t="n">
        <x:f>'RGS_Ground_Run'!S935</x:f>
        <x:v>0</x:v>
      </x:c>
      <x:c r="U791" s="129" t="n">
        <x:f>'Edge_Run'!R935</x:f>
        <x:v>0</x:v>
      </x:c>
      <x:c r="V791" s="120" t="n">
        <x:f>'RGS_Ground_Run'!W935</x:f>
        <x:v>1</x:v>
      </x:c>
      <x:c r="W791" s="120" t="n">
        <x:f>'Edge_Run'!U935</x:f>
        <x:v>1</x:v>
      </x:c>
      <x:c r="X791" s="120" t="n">
        <x:f>'RGS_Ground_Run'!X935</x:f>
        <x:v>1</x:v>
      </x:c>
      <x:c r="Y791" s="120" t="n">
        <x:f>'Edge_Run'!V935</x:f>
        <x:v>1</x:v>
      </x:c>
      <x:c r="Z791" s="120" t="n">
        <x:f>Y791-X791</x:f>
        <x:v>0</x:v>
      </x:c>
      <x:c r="AA791" s="120" t="n">
        <x:f>1-V791</x:f>
        <x:v>0</x:v>
      </x:c>
      <x:c r="AB791" s="120" t="n">
        <x:f>1-W791</x:f>
        <x:v>0</x:v>
      </x:c>
      <x:c r="AC791" s="120" t="n">
        <x:f>'RGS_Ground_Run'!O935</x:f>
        <x:v>1.3760102308002566</x:v>
      </x:c>
      <x:c r="AD791" s="120" t="n">
        <x:f>'Edge_Run'!D935</x:f>
        <x:v>4.12803069240077</x:v>
      </x:c>
      <x:c r="AE791" s="120" t="n">
        <x:f>'RGS_Ground_Run'!D935</x:f>
        <x:v>300</x:v>
      </x:c>
      <x:c r="AF791" s="120" t="n">
        <x:f>'Edge_Run'!H935</x:f>
        <x:v>75</x:v>
      </x:c>
    </x:row>
    <x:row r="792">
      <x:c r="A792" s="120" t="n">
        <x:v>8</x:v>
      </x:c>
      <x:c r="B792" s="120" t="n">
        <x:v>91</x:v>
      </x:c>
      <x:c r="C792" s="120" t="n">
        <x:v>791</x:v>
      </x:c>
      <x:c r="D792" s="120" t="n">
        <x:v>2092</x:v>
      </x:c>
      <x:c r="E792" s="120" t="n">
        <x:v>2091</x:v>
      </x:c>
      <x:c r="F792" s="120" t="n">
        <x:v>0</x:v>
      </x:c>
      <x:c r="G792" s="120" t="str">
        <x:v>Normal</x:v>
      </x:c>
      <x:c r="H792" s="120" t="str">
        <x:v>Routine</x:v>
      </x:c>
      <x:c r="I792" s="120" t="n">
        <x:v>1</x:v>
      </x:c>
      <x:c r="J792" s="120" t="str">
        <x:v>CADC0872</x:v>
      </x:c>
      <x:c r="K792" s="120" t="n">
        <x:v>5</x:v>
      </x:c>
      <x:c r="L792" s="120" t="n">
        <x:v>75</x:v>
      </x:c>
      <x:c r="M792" s="120" t="n">
        <x:v>16</x:v>
      </x:c>
      <x:c r="N792" s="127" t="n">
        <x:v>0.22857142857142856</x:v>
      </x:c>
      <x:c r="O792" s="129" t="n">
        <x:f>'RGS_Ground_Run'!Q936</x:f>
        <x:v>24.275940930865545</x:v>
      </x:c>
      <x:c r="P792" s="129" t="n">
        <x:f>'Edge_Run'!O936</x:f>
        <x:v>6.787822792595762</x:v>
      </x:c>
      <x:c r="Q792" s="129" t="n">
        <x:f>O792-P792</x:f>
        <x:v>17.488118138269783</x:v>
      </x:c>
      <x:c r="R792" s="129" t="n">
        <x:f>'RGS_Ground_Run'!U936</x:f>
        <x:v>0</x:v>
      </x:c>
      <x:c r="S792" s="129" t="n">
        <x:f>'Edge_Run'!S936</x:f>
        <x:v>0</x:v>
      </x:c>
      <x:c r="T792" s="129" t="n">
        <x:f>'RGS_Ground_Run'!S936</x:f>
        <x:v>0</x:v>
      </x:c>
      <x:c r="U792" s="129" t="n">
        <x:f>'Edge_Run'!R936</x:f>
        <x:v>0</x:v>
      </x:c>
      <x:c r="V792" s="120" t="n">
        <x:f>'RGS_Ground_Run'!W936</x:f>
        <x:v>1</x:v>
      </x:c>
      <x:c r="W792" s="120" t="n">
        <x:f>'Edge_Run'!U936</x:f>
        <x:v>1</x:v>
      </x:c>
      <x:c r="X792" s="120" t="n">
        <x:f>'RGS_Ground_Run'!X936</x:f>
        <x:v>1</x:v>
      </x:c>
      <x:c r="Y792" s="120" t="n">
        <x:f>'Edge_Run'!V936</x:f>
        <x:v>1</x:v>
      </x:c>
      <x:c r="Z792" s="120" t="n">
        <x:f>Y792-X792</x:f>
        <x:v>0</x:v>
      </x:c>
      <x:c r="AA792" s="120" t="n">
        <x:f>1-V792</x:f>
        <x:v>0</x:v>
      </x:c>
      <x:c r="AB792" s="120" t="n">
        <x:f>1-W792</x:f>
        <x:v>0</x:v>
      </x:c>
      <x:c r="AC792" s="120" t="n">
        <x:f>'RGS_Ground_Run'!O936</x:f>
        <x:v>0.25594093086502295</x:v>
      </x:c>
      <x:c r="AD792" s="120" t="n">
        <x:f>'Edge_Run'!D936</x:f>
        <x:v>0.7678227925950689</x:v>
      </x:c>
      <x:c r="AE792" s="120" t="n">
        <x:f>'RGS_Ground_Run'!D936</x:f>
        <x:v>300</x:v>
      </x:c>
      <x:c r="AF792" s="120" t="n">
        <x:f>'Edge_Run'!H936</x:f>
        <x:v>75</x:v>
      </x:c>
    </x:row>
    <x:row r="793">
      <x:c r="A793" s="120" t="n">
        <x:v>8</x:v>
      </x:c>
      <x:c r="B793" s="120" t="n">
        <x:v>92</x:v>
      </x:c>
      <x:c r="C793" s="120" t="n">
        <x:v>792</x:v>
      </x:c>
      <x:c r="D793" s="120" t="n">
        <x:v>400</x:v>
      </x:c>
      <x:c r="E793" s="120" t="n">
        <x:v>399</x:v>
      </x:c>
      <x:c r="F793" s="120" t="n">
        <x:v>0</x:v>
      </x:c>
      <x:c r="G793" s="120" t="str">
        <x:v>Normal</x:v>
      </x:c>
      <x:c r="H793" s="120" t="str">
        <x:v>Routine</x:v>
      </x:c>
      <x:c r="I793" s="120" t="n">
        <x:v>1</x:v>
      </x:c>
      <x:c r="J793" s="120" t="str">
        <x:v>CADC0884</x:v>
      </x:c>
      <x:c r="K793" s="120" t="n">
        <x:v>5</x:v>
      </x:c>
      <x:c r="L793" s="120" t="n">
        <x:v>415</x:v>
      </x:c>
      <x:c r="M793" s="120" t="n">
        <x:v>84</x:v>
      </x:c>
      <x:c r="N793" s="127" t="n">
        <x:v>1.2</x:v>
      </x:c>
      <x:c r="O793" s="129" t="n">
        <x:f>'RGS_Ground_Run'!Q937</x:f>
        <x:v>29.071555062020707</x:v>
      </x:c>
      <x:c r="P793" s="129" t="n">
        <x:f>'Edge_Run'!O937</x:f>
        <x:v>21.174665186061247</x:v>
      </x:c>
      <x:c r="Q793" s="129" t="n">
        <x:f>O793-P793</x:f>
        <x:v>7.8968898759594595</x:v>
      </x:c>
      <x:c r="R793" s="129" t="n">
        <x:f>'RGS_Ground_Run'!U937</x:f>
        <x:v>0</x:v>
      </x:c>
      <x:c r="S793" s="129" t="n">
        <x:f>'Edge_Run'!S937</x:f>
        <x:v>0</x:v>
      </x:c>
      <x:c r="T793" s="129" t="n">
        <x:f>'RGS_Ground_Run'!S937</x:f>
        <x:v>0</x:v>
      </x:c>
      <x:c r="U793" s="129" t="n">
        <x:f>'Edge_Run'!R937</x:f>
        <x:v>0</x:v>
      </x:c>
      <x:c r="V793" s="120" t="n">
        <x:f>'RGS_Ground_Run'!W937</x:f>
        <x:v>1</x:v>
      </x:c>
      <x:c r="W793" s="120" t="n">
        <x:f>'Edge_Run'!U937</x:f>
        <x:v>1</x:v>
      </x:c>
      <x:c r="X793" s="120" t="n">
        <x:f>'RGS_Ground_Run'!X937</x:f>
        <x:v>1</x:v>
      </x:c>
      <x:c r="Y793" s="120" t="n">
        <x:f>'Edge_Run'!V937</x:f>
        <x:v>1</x:v>
      </x:c>
      <x:c r="Z793" s="120" t="n">
        <x:f>Y793-X793</x:f>
        <x:v>0</x:v>
      </x:c>
      <x:c r="AA793" s="120" t="n">
        <x:f>1-V793</x:f>
        <x:v>0</x:v>
      </x:c>
      <x:c r="AB793" s="120" t="n">
        <x:f>1-W793</x:f>
        <x:v>0</x:v>
      </x:c>
      <x:c r="AC793" s="120" t="n">
        <x:f>'RGS_Ground_Run'!O937</x:f>
        <x:v>5.0515550620204115</x:v>
      </x:c>
      <x:c r="AD793" s="120" t="n">
        <x:f>'Edge_Run'!D937</x:f>
        <x:v>15.154665186061234</x:v>
      </x:c>
      <x:c r="AE793" s="120" t="n">
        <x:f>'RGS_Ground_Run'!D937</x:f>
        <x:v>300</x:v>
      </x:c>
      <x:c r="AF793" s="120" t="n">
        <x:f>'Edge_Run'!H937</x:f>
        <x:v>75</x:v>
      </x:c>
    </x:row>
    <x:row r="794">
      <x:c r="A794" s="120" t="n">
        <x:v>8</x:v>
      </x:c>
      <x:c r="B794" s="120" t="n">
        <x:v>93</x:v>
      </x:c>
      <x:c r="C794" s="120" t="n">
        <x:v>793</x:v>
      </x:c>
      <x:c r="D794" s="120" t="n">
        <x:v>2028</x:v>
      </x:c>
      <x:c r="E794" s="120" t="n">
        <x:v>2027</x:v>
      </x:c>
      <x:c r="F794" s="120" t="n">
        <x:v>0</x:v>
      </x:c>
      <x:c r="G794" s="120" t="str">
        <x:v>Normal</x:v>
      </x:c>
      <x:c r="H794" s="120" t="str">
        <x:v>Routine</x:v>
      </x:c>
      <x:c r="I794" s="120" t="n">
        <x:v>1</x:v>
      </x:c>
      <x:c r="J794" s="120" t="str">
        <x:v>CADC0872</x:v>
      </x:c>
      <x:c r="K794" s="120" t="n">
        <x:v>5</x:v>
      </x:c>
      <x:c r="L794" s="120" t="n">
        <x:v>220</x:v>
      </x:c>
      <x:c r="M794" s="120" t="n">
        <x:v>45</x:v>
      </x:c>
      <x:c r="N794" s="127" t="n">
        <x:v>0.6428571428571429</x:v>
      </x:c>
      <x:c r="O794" s="129" t="n">
        <x:f>'RGS_Ground_Run'!Q938</x:f>
        <x:v>25.923940602778202</x:v>
      </x:c>
      <x:c r="P794" s="129" t="n">
        <x:f>'Edge_Run'!O938</x:f>
        <x:v>11.731821808332825</x:v>
      </x:c>
      <x:c r="Q794" s="129" t="n">
        <x:f>O794-P794</x:f>
        <x:v>14.192118794445378</x:v>
      </x:c>
      <x:c r="R794" s="129" t="n">
        <x:f>'RGS_Ground_Run'!U938</x:f>
        <x:v>0</x:v>
      </x:c>
      <x:c r="S794" s="129" t="n">
        <x:f>'Edge_Run'!S938</x:f>
        <x:v>0</x:v>
      </x:c>
      <x:c r="T794" s="129" t="n">
        <x:f>'RGS_Ground_Run'!S938</x:f>
        <x:v>0</x:v>
      </x:c>
      <x:c r="U794" s="129" t="n">
        <x:f>'Edge_Run'!R938</x:f>
        <x:v>0</x:v>
      </x:c>
      <x:c r="V794" s="120" t="n">
        <x:f>'RGS_Ground_Run'!W938</x:f>
        <x:v>1</x:v>
      </x:c>
      <x:c r="W794" s="120" t="n">
        <x:f>'Edge_Run'!U938</x:f>
        <x:v>1</x:v>
      </x:c>
      <x:c r="X794" s="120" t="n">
        <x:f>'RGS_Ground_Run'!X938</x:f>
        <x:v>1</x:v>
      </x:c>
      <x:c r="Y794" s="120" t="n">
        <x:f>'Edge_Run'!V938</x:f>
        <x:v>1</x:v>
      </x:c>
      <x:c r="Z794" s="120" t="n">
        <x:f>Y794-X794</x:f>
        <x:v>0</x:v>
      </x:c>
      <x:c r="AA794" s="120" t="n">
        <x:f>1-V794</x:f>
        <x:v>0</x:v>
      </x:c>
      <x:c r="AB794" s="120" t="n">
        <x:f>1-W794</x:f>
        <x:v>0</x:v>
      </x:c>
      <x:c r="AC794" s="120" t="n">
        <x:f>'RGS_Ground_Run'!O938</x:f>
        <x:v>1.9039406027773267</x:v>
      </x:c>
      <x:c r="AD794" s="120" t="n">
        <x:f>'Edge_Run'!D938</x:f>
        <x:v>5.71182180833198</x:v>
      </x:c>
      <x:c r="AE794" s="120" t="n">
        <x:f>'RGS_Ground_Run'!D938</x:f>
        <x:v>300</x:v>
      </x:c>
      <x:c r="AF794" s="120" t="n">
        <x:f>'Edge_Run'!H938</x:f>
        <x:v>75</x:v>
      </x:c>
    </x:row>
    <x:row r="795">
      <x:c r="A795" s="120" t="n">
        <x:v>8</x:v>
      </x:c>
      <x:c r="B795" s="120" t="n">
        <x:v>94</x:v>
      </x:c>
      <x:c r="C795" s="120" t="n">
        <x:v>794</x:v>
      </x:c>
      <x:c r="D795" s="120" t="n">
        <x:v>1948</x:v>
      </x:c>
      <x:c r="E795" s="120" t="n">
        <x:v>1947</x:v>
      </x:c>
      <x:c r="F795" s="120" t="n">
        <x:v>1</x:v>
      </x:c>
      <x:c r="G795" s="120" t="str">
        <x:v>Anomalous</x:v>
      </x:c>
      <x:c r="H795" s="120" t="str">
        <x:v>Priority</x:v>
      </x:c>
      <x:c r="I795" s="120" t="n">
        <x:v>1</x:v>
      </x:c>
      <x:c r="J795" s="120" t="str">
        <x:v>CADC0872</x:v>
      </x:c>
      <x:c r="K795" s="120" t="n">
        <x:v>5</x:v>
      </x:c>
      <x:c r="L795" s="120" t="n">
        <x:v>346</x:v>
      </x:c>
      <x:c r="M795" s="120" t="n">
        <x:v>70</x:v>
      </x:c>
      <x:c r="N795" s="127" t="n">
        <x:v>1</x:v>
      </x:c>
      <x:c r="O795" s="129" t="n">
        <x:f>'RGS_Ground_Run'!Q939</x:f>
        <x:v>149.72044572361028</x:v>
      </x:c>
      <x:c r="P795" s="129" t="n">
        <x:f>'Edge_Run'!O939</x:f>
        <x:v>130.463779840773</x:v>
      </x:c>
      <x:c r="Q795" s="129" t="n">
        <x:f>O795-P795</x:f>
        <x:v>19.256665882837297</x:v>
      </x:c>
      <x:c r="R795" s="129" t="n">
        <x:f>'RGS_Ground_Run'!U939</x:f>
        <x:v>124.44377984077255</x:v>
      </x:c>
      <x:c r="S795" s="129" t="n">
        <x:f>'Edge_Run'!S939</x:f>
        <x:v>120.67378219226157</x:v>
      </x:c>
      <x:c r="T795" s="129" t="n">
        <x:f>'RGS_Ground_Run'!S939</x:f>
        <x:v>124.44377984077255</x:v>
      </x:c>
      <x:c r="U795" s="129" t="n">
        <x:f>'Edge_Run'!R939</x:f>
        <x:v>120.67378219226157</x:v>
      </x:c>
      <x:c r="V795" s="120" t="n">
        <x:f>'RGS_Ground_Run'!W939</x:f>
        <x:v>1</x:v>
      </x:c>
      <x:c r="W795" s="120" t="n">
        <x:f>'Edge_Run'!U939</x:f>
        <x:v>1</x:v>
      </x:c>
      <x:c r="X795" s="120" t="n">
        <x:f>'RGS_Ground_Run'!X939</x:f>
        <x:v>0</x:v>
      </x:c>
      <x:c r="Y795" s="120" t="n">
        <x:f>'Edge_Run'!V939</x:f>
        <x:v>0</x:v>
      </x:c>
      <x:c r="Z795" s="120" t="n">
        <x:f>Y795-X795</x:f>
        <x:v>0</x:v>
      </x:c>
      <x:c r="AA795" s="120" t="n">
        <x:f>1-V795</x:f>
        <x:v>0</x:v>
      </x:c>
      <x:c r="AB795" s="120" t="n">
        <x:f>1-W795</x:f>
        <x:v>0</x:v>
      </x:c>
      <x:c r="AC795" s="120" t="n">
        <x:f>'RGS_Ground_Run'!O939</x:f>
        <x:v>1.256665882837045</x:v>
      </x:c>
      <x:c r="AD795" s="120" t="n">
        <x:f>'Edge_Run'!D939</x:f>
        <x:v>3.7699976485111346</x:v>
      </x:c>
      <x:c r="AE795" s="120" t="n">
        <x:f>'RGS_Ground_Run'!D939</x:f>
        <x:v>300</x:v>
      </x:c>
      <x:c r="AF795" s="120" t="n">
        <x:f>'Edge_Run'!H939</x:f>
        <x:v>75</x:v>
      </x:c>
    </x:row>
    <x:row r="796">
      <x:c r="A796" s="120" t="n">
        <x:v>8</x:v>
      </x:c>
      <x:c r="B796" s="120" t="n">
        <x:v>95</x:v>
      </x:c>
      <x:c r="C796" s="120" t="n">
        <x:v>795</x:v>
      </x:c>
      <x:c r="D796" s="120" t="n">
        <x:v>590</x:v>
      </x:c>
      <x:c r="E796" s="120" t="n">
        <x:v>589</x:v>
      </x:c>
      <x:c r="F796" s="120" t="n">
        <x:v>0</x:v>
      </x:c>
      <x:c r="G796" s="120" t="str">
        <x:v>Normal</x:v>
      </x:c>
      <x:c r="H796" s="120" t="str">
        <x:v>Routine</x:v>
      </x:c>
      <x:c r="I796" s="120" t="n">
        <x:v>1</x:v>
      </x:c>
      <x:c r="J796" s="120" t="str">
        <x:v>CADC0873</x:v>
      </x:c>
      <x:c r="K796" s="120" t="n">
        <x:v>1</x:v>
      </x:c>
      <x:c r="L796" s="120" t="n">
        <x:v>203</x:v>
      </x:c>
      <x:c r="M796" s="120" t="n">
        <x:v>204</x:v>
      </x:c>
      <x:c r="N796" s="127" t="n">
        <x:v>2.914285714285714</x:v>
      </x:c>
      <x:c r="O796" s="129" t="n">
        <x:f>'RGS_Ground_Run'!Q940</x:f>
        <x:v>78.58843941007854</x:v>
      </x:c>
      <x:c r="P796" s="129" t="n">
        <x:f>'Edge_Run'!O940</x:f>
        <x:v>41.6434065753765</x:v>
      </x:c>
      <x:c r="Q796" s="129" t="n">
        <x:f>O796-P796</x:f>
        <x:v>36.94503283470203</x:v>
      </x:c>
      <x:c r="R796" s="129" t="n">
        <x:f>'RGS_Ground_Run'!U940</x:f>
        <x:v>53.623406575376066</x:v>
      </x:c>
      <x:c r="S796" s="129" t="n">
        <x:f>'Edge_Run'!S940</x:f>
        <x:v>32.78830807126906</x:v>
      </x:c>
      <x:c r="T796" s="129" t="n">
        <x:f>'RGS_Ground_Run'!S940</x:f>
        <x:v>0</x:v>
      </x:c>
      <x:c r="U796" s="129" t="n">
        <x:f>'Edge_Run'!R940</x:f>
        <x:v>0</x:v>
      </x:c>
      <x:c r="V796" s="120" t="n">
        <x:f>'RGS_Ground_Run'!W940</x:f>
        <x:v>1</x:v>
      </x:c>
      <x:c r="W796" s="120" t="n">
        <x:f>'Edge_Run'!U940</x:f>
        <x:v>1</x:v>
      </x:c>
      <x:c r="X796" s="120" t="n">
        <x:f>'RGS_Ground_Run'!X940</x:f>
        <x:v>1</x:v>
      </x:c>
      <x:c r="Y796" s="120" t="n">
        <x:f>'Edge_Run'!V940</x:f>
        <x:v>1</x:v>
      </x:c>
      <x:c r="Z796" s="120" t="n">
        <x:f>Y796-X796</x:f>
        <x:v>0</x:v>
      </x:c>
      <x:c r="AA796" s="120" t="n">
        <x:f>1-V796</x:f>
        <x:v>0</x:v>
      </x:c>
      <x:c r="AB796" s="120" t="n">
        <x:f>1-W796</x:f>
        <x:v>0</x:v>
      </x:c>
      <x:c r="AC796" s="120" t="n">
        <x:f>'RGS_Ground_Run'!O940</x:f>
        <x:v>0.9450328347021928</x:v>
      </x:c>
      <x:c r="AD796" s="120" t="n">
        <x:f>'Edge_Run'!D940</x:f>
        <x:v>2.835098504106578</x:v>
      </x:c>
      <x:c r="AE796" s="120" t="n">
        <x:f>'RGS_Ground_Run'!D940</x:f>
        <x:v>300</x:v>
      </x:c>
      <x:c r="AF796" s="120" t="n">
        <x:f>'Edge_Run'!H940</x:f>
        <x:v>75</x:v>
      </x:c>
    </x:row>
    <x:row r="797">
      <x:c r="A797" s="120" t="n">
        <x:v>8</x:v>
      </x:c>
      <x:c r="B797" s="120" t="n">
        <x:v>96</x:v>
      </x:c>
      <x:c r="C797" s="120" t="n">
        <x:v>796</x:v>
      </x:c>
      <x:c r="D797" s="120" t="n">
        <x:v>21</x:v>
      </x:c>
      <x:c r="E797" s="120" t="n">
        <x:v>20</x:v>
      </x:c>
      <x:c r="F797" s="120" t="n">
        <x:v>1</x:v>
      </x:c>
      <x:c r="G797" s="120" t="str">
        <x:v>Anomalous</x:v>
      </x:c>
      <x:c r="H797" s="120" t="str">
        <x:v>Priority</x:v>
      </x:c>
      <x:c r="I797" s="120" t="n">
        <x:v>0</x:v>
      </x:c>
      <x:c r="J797" s="120" t="str">
        <x:v>CADC0872</x:v>
      </x:c>
      <x:c r="K797" s="120" t="n">
        <x:v>1</x:v>
      </x:c>
      <x:c r="L797" s="120" t="n">
        <x:v>267</x:v>
      </x:c>
      <x:c r="M797" s="120" t="n">
        <x:v>268</x:v>
      </x:c>
      <x:c r="N797" s="127" t="n">
        <x:v>3.8285714285714287</x:v>
      </x:c>
      <x:c r="O797" s="129" t="n">
        <x:f>'RGS_Ground_Run'!Q941</x:f>
        <x:v>62.9527338873213</x:v>
      </x:c>
      <x:c r="P797" s="129" t="n">
        <x:f>'Edge_Run'!O941</x:f>
        <x:v>16.521566023690866</x:v>
      </x:c>
      <x:c r="Q797" s="129" t="n">
        <x:f>O797-P797</x:f>
        <x:v>46.431167863630435</x:v>
      </x:c>
      <x:c r="R797" s="129" t="n">
        <x:f>'RGS_Ground_Run'!U941</x:f>
        <x:v>35.43221187942436</x:v>
      </x:c>
      <x:c r="S797" s="129" t="n">
        <x:f>'Edge_Run'!S941</x:f>
        <x:v>0</x:v>
      </x:c>
      <x:c r="T797" s="129" t="n">
        <x:f>'RGS_Ground_Run'!S941</x:f>
        <x:v>0</x:v>
      </x:c>
      <x:c r="U797" s="129" t="n">
        <x:f>'Edge_Run'!R941</x:f>
        <x:v>0</x:v>
      </x:c>
      <x:c r="V797" s="120" t="n">
        <x:f>'RGS_Ground_Run'!W941</x:f>
        <x:v>1</x:v>
      </x:c>
      <x:c r="W797" s="120" t="n">
        <x:f>'Edge_Run'!U941</x:f>
        <x:v>1</x:v>
      </x:c>
      <x:c r="X797" s="120" t="n">
        <x:f>'RGS_Ground_Run'!X941</x:f>
        <x:v>1</x:v>
      </x:c>
      <x:c r="Y797" s="120" t="n">
        <x:f>'Edge_Run'!V941</x:f>
        <x:v>1</x:v>
      </x:c>
      <x:c r="Z797" s="120" t="n">
        <x:f>Y797-X797</x:f>
        <x:v>0</x:v>
      </x:c>
      <x:c r="AA797" s="120" t="n">
        <x:f>1-V797</x:f>
        <x:v>0</x:v>
      </x:c>
      <x:c r="AB797" s="120" t="n">
        <x:f>1-W797</x:f>
        <x:v>0</x:v>
      </x:c>
      <x:c r="AC797" s="120" t="n">
        <x:f>'RGS_Ground_Run'!O941</x:f>
        <x:v>3.500522007896919</x:v>
      </x:c>
      <x:c r="AD797" s="120" t="n">
        <x:f>'Edge_Run'!D941</x:f>
        <x:v>10.501566023690756</x:v>
      </x:c>
      <x:c r="AE797" s="120" t="n">
        <x:f>'RGS_Ground_Run'!D941</x:f>
        <x:v>300</x:v>
      </x:c>
      <x:c r="AF797" s="120" t="n">
        <x:f>'Edge_Run'!H941</x:f>
        <x:v>75</x:v>
      </x:c>
    </x:row>
    <x:row r="798">
      <x:c r="A798" s="120" t="n">
        <x:v>8</x:v>
      </x:c>
      <x:c r="B798" s="120" t="n">
        <x:v>97</x:v>
      </x:c>
      <x:c r="C798" s="120" t="n">
        <x:v>797</x:v>
      </x:c>
      <x:c r="D798" s="120" t="n">
        <x:v>913</x:v>
      </x:c>
      <x:c r="E798" s="120" t="n">
        <x:v>912</x:v>
      </x:c>
      <x:c r="F798" s="120" t="n">
        <x:v>0</x:v>
      </x:c>
      <x:c r="G798" s="120" t="str">
        <x:v>Normal</x:v>
      </x:c>
      <x:c r="H798" s="120" t="str">
        <x:v>Routine</x:v>
      </x:c>
      <x:c r="I798" s="120" t="n">
        <x:v>0</x:v>
      </x:c>
      <x:c r="J798" s="120" t="str">
        <x:v>CADC0892</x:v>
      </x:c>
      <x:c r="K798" s="120" t="n">
        <x:v>1</x:v>
      </x:c>
      <x:c r="L798" s="120" t="n">
        <x:v>256</x:v>
      </x:c>
      <x:c r="M798" s="120" t="n">
        <x:v>257</x:v>
      </x:c>
      <x:c r="N798" s="127" t="n">
        <x:v>3.6714285714285713</x:v>
      </x:c>
      <x:c r="O798" s="129" t="n">
        <x:f>'RGS_Ground_Run'!Q942</x:f>
        <x:v>73.82729877952625</x:v>
      </x:c>
      <x:c r="P798" s="129" t="n">
        <x:f>'Edge_Run'!O942</x:f>
        <x:v>21.05369400645668</x:v>
      </x:c>
      <x:c r="Q798" s="129" t="n">
        <x:f>O798-P798</x:f>
        <x:v>52.773604773069565</x:v>
      </x:c>
      <x:c r="R798" s="129" t="n">
        <x:f>'RGS_Ground_Run'!U942</x:f>
        <x:v>44.79606744404009</x:v>
      </x:c>
      <x:c r="S798" s="129" t="n">
        <x:f>'Edge_Run'!S942</x:f>
        <x:v>0</x:v>
      </x:c>
      <x:c r="T798" s="129" t="n">
        <x:f>'RGS_Ground_Run'!S942</x:f>
        <x:v>0</x:v>
      </x:c>
      <x:c r="U798" s="129" t="n">
        <x:f>'Edge_Run'!R942</x:f>
        <x:v>0</x:v>
      </x:c>
      <x:c r="V798" s="120" t="n">
        <x:f>'RGS_Ground_Run'!W942</x:f>
        <x:v>1</x:v>
      </x:c>
      <x:c r="W798" s="120" t="n">
        <x:f>'Edge_Run'!U942</x:f>
        <x:v>1</x:v>
      </x:c>
      <x:c r="X798" s="120" t="n">
        <x:f>'RGS_Ground_Run'!X942</x:f>
        <x:v>1</x:v>
      </x:c>
      <x:c r="Y798" s="120" t="n">
        <x:f>'Edge_Run'!V942</x:f>
        <x:v>1</x:v>
      </x:c>
      <x:c r="Z798" s="120" t="n">
        <x:f>Y798-X798</x:f>
        <x:v>0</x:v>
      </x:c>
      <x:c r="AA798" s="120" t="n">
        <x:f>1-V798</x:f>
        <x:v>0</x:v>
      </x:c>
      <x:c r="AB798" s="120" t="n">
        <x:f>1-W798</x:f>
        <x:v>0</x:v>
      </x:c>
      <x:c r="AC798" s="120" t="n">
        <x:f>'RGS_Ground_Run'!O942</x:f>
        <x:v>5.011231335485524</x:v>
      </x:c>
      <x:c r="AD798" s="120" t="n">
        <x:f>'Edge_Run'!D942</x:f>
        <x:v>15.033694006456573</x:v>
      </x:c>
      <x:c r="AE798" s="120" t="n">
        <x:f>'RGS_Ground_Run'!D942</x:f>
        <x:v>300</x:v>
      </x:c>
      <x:c r="AF798" s="120" t="n">
        <x:f>'Edge_Run'!H942</x:f>
        <x:v>75</x:v>
      </x:c>
    </x:row>
    <x:row r="799">
      <x:c r="A799" s="120" t="n">
        <x:v>8</x:v>
      </x:c>
      <x:c r="B799" s="120" t="n">
        <x:v>98</x:v>
      </x:c>
      <x:c r="C799" s="120" t="n">
        <x:v>798</x:v>
      </x:c>
      <x:c r="D799" s="120" t="n">
        <x:v>1758</x:v>
      </x:c>
      <x:c r="E799" s="120" t="n">
        <x:v>1757</x:v>
      </x:c>
      <x:c r="F799" s="120" t="n">
        <x:v>0</x:v>
      </x:c>
      <x:c r="G799" s="120" t="str">
        <x:v>Normal</x:v>
      </x:c>
      <x:c r="H799" s="120" t="str">
        <x:v>Routine</x:v>
      </x:c>
      <x:c r="I799" s="120" t="n">
        <x:v>0</x:v>
      </x:c>
      <x:c r="J799" s="120" t="str">
        <x:v>CADC0894</x:v>
      </x:c>
      <x:c r="K799" s="120" t="n">
        <x:v>1</x:v>
      </x:c>
      <x:c r="L799" s="120" t="n">
        <x:v>392</x:v>
      </x:c>
      <x:c r="M799" s="120" t="n">
        <x:v>393</x:v>
      </x:c>
      <x:c r="N799" s="127" t="n">
        <x:v>5.614285714285714</x:v>
      </x:c>
      <x:c r="O799" s="129" t="n">
        <x:f>'RGS_Ground_Run'!Q943</x:f>
        <x:v>56.16048990410491</x:v>
      </x:c>
      <x:c r="P799" s="129" t="n">
        <x:f>'Edge_Run'!O943</x:f>
        <x:v>8.931566892482806</x:v>
      </x:c>
      <x:c r="Q799" s="129" t="n">
        <x:f>O799-P799</x:f>
        <x:v>47.2289230116221</x:v>
      </x:c>
      <x:c r="R799" s="129" t="n">
        <x:f>'RGS_Ground_Run'!U943</x:f>
        <x:v>31.169967606610044</x:v>
      </x:c>
      <x:c r="S799" s="129" t="n">
        <x:f>'Edge_Run'!S943</x:f>
        <x:v>0</x:v>
      </x:c>
      <x:c r="T799" s="129" t="n">
        <x:f>'RGS_Ground_Run'!S943</x:f>
        <x:v>0</x:v>
      </x:c>
      <x:c r="U799" s="129" t="n">
        <x:f>'Edge_Run'!R943</x:f>
        <x:v>0</x:v>
      </x:c>
      <x:c r="V799" s="120" t="n">
        <x:f>'RGS_Ground_Run'!W943</x:f>
        <x:v>1</x:v>
      </x:c>
      <x:c r="W799" s="120" t="n">
        <x:f>'Edge_Run'!U943</x:f>
        <x:v>1</x:v>
      </x:c>
      <x:c r="X799" s="120" t="n">
        <x:f>'RGS_Ground_Run'!X943</x:f>
        <x:v>1</x:v>
      </x:c>
      <x:c r="Y799" s="120" t="n">
        <x:f>'Edge_Run'!V943</x:f>
        <x:v>1</x:v>
      </x:c>
      <x:c r="Z799" s="120" t="n">
        <x:f>Y799-X799</x:f>
        <x:v>0</x:v>
      </x:c>
      <x:c r="AA799" s="120" t="n">
        <x:f>1-V799</x:f>
        <x:v>0</x:v>
      </x:c>
      <x:c r="AB799" s="120" t="n">
        <x:f>1-W799</x:f>
        <x:v>0</x:v>
      </x:c>
      <x:c r="AC799" s="120" t="n">
        <x:f>'RGS_Ground_Run'!O943</x:f>
        <x:v>0.9705222974941139</x:v>
      </x:c>
      <x:c r="AD799" s="120" t="n">
        <x:f>'Edge_Run'!D943</x:f>
        <x:v>2.911566892482342</x:v>
      </x:c>
      <x:c r="AE799" s="120" t="n">
        <x:f>'RGS_Ground_Run'!D943</x:f>
        <x:v>300</x:v>
      </x:c>
      <x:c r="AF799" s="120" t="n">
        <x:f>'Edge_Run'!H943</x:f>
        <x:v>75</x:v>
      </x:c>
    </x:row>
    <x:row r="800">
      <x:c r="A800" s="120" t="n">
        <x:v>8</x:v>
      </x:c>
      <x:c r="B800" s="120" t="n">
        <x:v>99</x:v>
      </x:c>
      <x:c r="C800" s="120" t="n">
        <x:v>799</x:v>
      </x:c>
      <x:c r="D800" s="120" t="n">
        <x:v>408</x:v>
      </x:c>
      <x:c r="E800" s="120" t="n">
        <x:v>407</x:v>
      </x:c>
      <x:c r="F800" s="120" t="n">
        <x:v>0</x:v>
      </x:c>
      <x:c r="G800" s="120" t="str">
        <x:v>Normal</x:v>
      </x:c>
      <x:c r="H800" s="120" t="str">
        <x:v>Routine</x:v>
      </x:c>
      <x:c r="I800" s="120" t="n">
        <x:v>1</x:v>
      </x:c>
      <x:c r="J800" s="120" t="str">
        <x:v>CADC0884</x:v>
      </x:c>
      <x:c r="K800" s="120" t="n">
        <x:v>5</x:v>
      </x:c>
      <x:c r="L800" s="120" t="n">
        <x:v>420</x:v>
      </x:c>
      <x:c r="M800" s="120" t="n">
        <x:v>85</x:v>
      </x:c>
      <x:c r="N800" s="127" t="n">
        <x:v>1.2142857142857142</x:v>
      </x:c>
      <x:c r="O800" s="129" t="n">
        <x:f>'RGS_Ground_Run'!Q944</x:f>
        <x:v>32.44401089740768</x:v>
      </x:c>
      <x:c r="P800" s="129" t="n">
        <x:f>'Edge_Run'!O944</x:f>
        <x:v>31.292032692223074</x:v>
      </x:c>
      <x:c r="Q800" s="129" t="n">
        <x:f>O800-P800</x:f>
        <x:v>1.151978205184605</x:v>
      </x:c>
      <x:c r="R800" s="129" t="n">
        <x:f>'RGS_Ground_Run'!U944</x:f>
        <x:v>0</x:v>
      </x:c>
      <x:c r="S800" s="129" t="n">
        <x:f>'Edge_Run'!S944</x:f>
        <x:v>0</x:v>
      </x:c>
      <x:c r="T800" s="129" t="n">
        <x:f>'RGS_Ground_Run'!S944</x:f>
        <x:v>0</x:v>
      </x:c>
      <x:c r="U800" s="129" t="n">
        <x:f>'Edge_Run'!R944</x:f>
        <x:v>0</x:v>
      </x:c>
      <x:c r="V800" s="120" t="n">
        <x:f>'RGS_Ground_Run'!W944</x:f>
        <x:v>1</x:v>
      </x:c>
      <x:c r="W800" s="120" t="n">
        <x:f>'Edge_Run'!U944</x:f>
        <x:v>1</x:v>
      </x:c>
      <x:c r="X800" s="120" t="n">
        <x:f>'RGS_Ground_Run'!X944</x:f>
        <x:v>1</x:v>
      </x:c>
      <x:c r="Y800" s="120" t="n">
        <x:f>'Edge_Run'!V944</x:f>
        <x:v>1</x:v>
      </x:c>
      <x:c r="Z800" s="120" t="n">
        <x:f>Y800-X800</x:f>
        <x:v>0</x:v>
      </x:c>
      <x:c r="AA800" s="120" t="n">
        <x:f>1-V800</x:f>
        <x:v>0</x:v>
      </x:c>
      <x:c r="AB800" s="120" t="n">
        <x:f>1-W800</x:f>
        <x:v>0</x:v>
      </x:c>
      <x:c r="AC800" s="120" t="n">
        <x:f>'RGS_Ground_Run'!O944</x:f>
        <x:v>8.424010897407591</x:v>
      </x:c>
      <x:c r="AD800" s="120" t="n">
        <x:f>'Edge_Run'!D944</x:f>
        <x:v>25.272032692222773</x:v>
      </x:c>
      <x:c r="AE800" s="120" t="n">
        <x:f>'RGS_Ground_Run'!D944</x:f>
        <x:v>300</x:v>
      </x:c>
      <x:c r="AF800" s="120" t="n">
        <x:f>'Edge_Run'!H944</x:f>
        <x:v>75</x:v>
      </x:c>
    </x:row>
    <x:row r="801">
      <x:c r="A801" s="120" t="n">
        <x:v>8</x:v>
      </x:c>
      <x:c r="B801" s="120" t="n">
        <x:v>100</x:v>
      </x:c>
      <x:c r="C801" s="120" t="n">
        <x:v>800</x:v>
      </x:c>
      <x:c r="D801" s="120" t="n">
        <x:v>934</x:v>
      </x:c>
      <x:c r="E801" s="120" t="n">
        <x:v>933</x:v>
      </x:c>
      <x:c r="F801" s="120" t="n">
        <x:v>0</x:v>
      </x:c>
      <x:c r="G801" s="120" t="str">
        <x:v>Normal</x:v>
      </x:c>
      <x:c r="H801" s="120" t="str">
        <x:v>Routine</x:v>
      </x:c>
      <x:c r="I801" s="120" t="n">
        <x:v>1</x:v>
      </x:c>
      <x:c r="J801" s="120" t="str">
        <x:v>CADC0892</x:v>
      </x:c>
      <x:c r="K801" s="120" t="n">
        <x:v>1</x:v>
      </x:c>
      <x:c r="L801" s="120" t="n">
        <x:v>264</x:v>
      </x:c>
      <x:c r="M801" s="120" t="n">
        <x:v>265</x:v>
      </x:c>
      <x:c r="N801" s="127" t="n">
        <x:v>3.7857142857142856</x:v>
      </x:c>
      <x:c r="O801" s="129" t="n">
        <x:f>'RGS_Ground_Run'!Q945</x:f>
        <x:v>24.873578538043148</x:v>
      </x:c>
      <x:c r="P801" s="129" t="n">
        <x:f>'Edge_Run'!O945</x:f>
        <x:v>8.58073561412948</x:v>
      </x:c>
      <x:c r="Q801" s="129" t="n">
        <x:f>O801-P801</x:f>
        <x:v>16.292842923913668</x:v>
      </x:c>
      <x:c r="R801" s="129" t="n">
        <x:f>'RGS_Ground_Run'!U945</x:f>
        <x:v>0</x:v>
      </x:c>
      <x:c r="S801" s="129" t="n">
        <x:f>'Edge_Run'!S945</x:f>
        <x:v>0</x:v>
      </x:c>
      <x:c r="T801" s="129" t="n">
        <x:f>'RGS_Ground_Run'!S945</x:f>
        <x:v>0</x:v>
      </x:c>
      <x:c r="U801" s="129" t="n">
        <x:f>'Edge_Run'!R945</x:f>
        <x:v>0</x:v>
      </x:c>
      <x:c r="V801" s="120" t="n">
        <x:f>'RGS_Ground_Run'!W945</x:f>
        <x:v>1</x:v>
      </x:c>
      <x:c r="W801" s="120" t="n">
        <x:f>'Edge_Run'!U945</x:f>
        <x:v>1</x:v>
      </x:c>
      <x:c r="X801" s="120" t="n">
        <x:f>'RGS_Ground_Run'!X945</x:f>
        <x:v>1</x:v>
      </x:c>
      <x:c r="Y801" s="120" t="n">
        <x:f>'Edge_Run'!V945</x:f>
        <x:v>1</x:v>
      </x:c>
      <x:c r="Z801" s="120" t="n">
        <x:f>Y801-X801</x:f>
        <x:v>0</x:v>
      </x:c>
      <x:c r="AA801" s="120" t="n">
        <x:f>1-V801</x:f>
        <x:v>0</x:v>
      </x:c>
      <x:c r="AB801" s="120" t="n">
        <x:f>1-W801</x:f>
        <x:v>0</x:v>
      </x:c>
      <x:c r="AC801" s="120" t="n">
        <x:f>'RGS_Ground_Run'!O945</x:f>
        <x:v>0.853578538042968</x:v>
      </x:c>
      <x:c r="AD801" s="120" t="n">
        <x:f>'Edge_Run'!D945</x:f>
        <x:v>2.560735614128904</x:v>
      </x:c>
      <x:c r="AE801" s="120" t="n">
        <x:f>'RGS_Ground_Run'!D945</x:f>
        <x:v>300</x:v>
      </x:c>
      <x:c r="AF801" s="120" t="n">
        <x:f>'Edge_Run'!H945</x:f>
        <x:v>75</x:v>
      </x:c>
    </x:row>
    <x:row r="802">
      <x:c r="A802" s="120" t="n">
        <x:v>9</x:v>
      </x:c>
      <x:c r="B802" s="120" t="n">
        <x:v>1</x:v>
      </x:c>
      <x:c r="C802" s="120" t="n">
        <x:v>801</x:v>
      </x:c>
      <x:c r="D802" s="120" t="n">
        <x:v>287</x:v>
      </x:c>
      <x:c r="E802" s="120" t="n">
        <x:v>286</x:v>
      </x:c>
      <x:c r="F802" s="120" t="n">
        <x:v>1</x:v>
      </x:c>
      <x:c r="G802" s="120" t="str">
        <x:v>Anomalous</x:v>
      </x:c>
      <x:c r="H802" s="120" t="str">
        <x:v>Priority</x:v>
      </x:c>
      <x:c r="I802" s="120" t="n">
        <x:v>1</x:v>
      </x:c>
      <x:c r="J802" s="120" t="str">
        <x:v>CADC0874</x:v>
      </x:c>
      <x:c r="K802" s="120" t="n">
        <x:v>1</x:v>
      </x:c>
      <x:c r="L802" s="120" t="n">
        <x:v>410</x:v>
      </x:c>
      <x:c r="M802" s="120" t="n">
        <x:v>411</x:v>
      </x:c>
      <x:c r="N802" s="127" t="n">
        <x:v>5.871428571428571</x:v>
      </x:c>
      <x:c r="O802" s="129" t="n">
        <x:f>'RGS_Ground_Run'!Q966</x:f>
        <x:v>26.828158179789398</x:v>
      </x:c>
      <x:c r="P802" s="129" t="n">
        <x:f>'Edge_Run'!O966</x:f>
        <x:v>14.444474539368187</x:v>
      </x:c>
      <x:c r="Q802" s="129" t="n">
        <x:f>O802-P802</x:f>
        <x:v>12.38368364042121</x:v>
      </x:c>
      <x:c r="R802" s="129" t="n">
        <x:f>'RGS_Ground_Run'!U966</x:f>
        <x:v>0</x:v>
      </x:c>
      <x:c r="S802" s="129" t="n">
        <x:f>'Edge_Run'!S966</x:f>
        <x:v>0</x:v>
      </x:c>
      <x:c r="T802" s="129" t="n">
        <x:f>'RGS_Ground_Run'!S966</x:f>
        <x:v>0</x:v>
      </x:c>
      <x:c r="U802" s="129" t="n">
        <x:f>'Edge_Run'!R966</x:f>
        <x:v>0</x:v>
      </x:c>
      <x:c r="V802" s="120" t="n">
        <x:f>'RGS_Ground_Run'!W966</x:f>
        <x:v>1</x:v>
      </x:c>
      <x:c r="W802" s="120" t="n">
        <x:f>'Edge_Run'!U966</x:f>
        <x:v>1</x:v>
      </x:c>
      <x:c r="X802" s="120" t="n">
        <x:f>'RGS_Ground_Run'!X966</x:f>
        <x:v>1</x:v>
      </x:c>
      <x:c r="Y802" s="120" t="n">
        <x:f>'Edge_Run'!V966</x:f>
        <x:v>1</x:v>
      </x:c>
      <x:c r="Z802" s="120" t="n">
        <x:f>Y802-X802</x:f>
        <x:v>0</x:v>
      </x:c>
      <x:c r="AA802" s="120" t="n">
        <x:f>1-V802</x:f>
        <x:v>0</x:v>
      </x:c>
      <x:c r="AB802" s="120" t="n">
        <x:f>1-W802</x:f>
        <x:v>0</x:v>
      </x:c>
      <x:c r="AC802" s="120" t="n">
        <x:f>'RGS_Ground_Run'!O966</x:f>
        <x:v>2.8081581797893973</x:v>
      </x:c>
      <x:c r="AD802" s="120" t="n">
        <x:f>'Edge_Run'!D966</x:f>
        <x:v>8.424474539368191</x:v>
      </x:c>
      <x:c r="AE802" s="120" t="n">
        <x:f>'RGS_Ground_Run'!D966</x:f>
        <x:v>300</x:v>
      </x:c>
      <x:c r="AF802" s="120" t="n">
        <x:f>'Edge_Run'!H966</x:f>
        <x:v>75</x:v>
      </x:c>
    </x:row>
    <x:row r="803">
      <x:c r="A803" s="120" t="n">
        <x:v>9</x:v>
      </x:c>
      <x:c r="B803" s="120" t="n">
        <x:v>2</x:v>
      </x:c>
      <x:c r="C803" s="120" t="n">
        <x:v>802</x:v>
      </x:c>
      <x:c r="D803" s="120" t="n">
        <x:v>1742</x:v>
      </x:c>
      <x:c r="E803" s="120" t="n">
        <x:v>1741</x:v>
      </x:c>
      <x:c r="F803" s="120" t="n">
        <x:v>0</x:v>
      </x:c>
      <x:c r="G803" s="120" t="str">
        <x:v>Normal</x:v>
      </x:c>
      <x:c r="H803" s="120" t="str">
        <x:v>Routine</x:v>
      </x:c>
      <x:c r="I803" s="120" t="n">
        <x:v>1</x:v>
      </x:c>
      <x:c r="J803" s="120" t="str">
        <x:v>CADC0894</x:v>
      </x:c>
      <x:c r="K803" s="120" t="n">
        <x:v>1</x:v>
      </x:c>
      <x:c r="L803" s="120" t="n">
        <x:v>410</x:v>
      </x:c>
      <x:c r="M803" s="120" t="n">
        <x:v>411</x:v>
      </x:c>
      <x:c r="N803" s="127" t="n">
        <x:v>5.871428571428571</x:v>
      </x:c>
      <x:c r="O803" s="129" t="n">
        <x:f>'RGS_Ground_Run'!Q967</x:f>
        <x:v>33.41890291659851</x:v>
      </x:c>
      <x:c r="P803" s="129" t="n">
        <x:f>'Edge_Run'!O967</x:f>
        <x:v>33.14776151420514</x:v>
      </x:c>
      <x:c r="Q803" s="129" t="n">
        <x:f>O803-P803</x:f>
        <x:v>0.2711414023933685</x:v>
      </x:c>
      <x:c r="R803" s="129" t="n">
        <x:f>'RGS_Ground_Run'!U967</x:f>
        <x:v>0.3563157451967811</x:v>
      </x:c>
      <x:c r="S803" s="129" t="n">
        <x:f>'Edge_Run'!S967</x:f>
        <x:v>0</x:v>
      </x:c>
      <x:c r="T803" s="129" t="n">
        <x:f>'RGS_Ground_Run'!S967</x:f>
        <x:v>0</x:v>
      </x:c>
      <x:c r="U803" s="129" t="n">
        <x:f>'Edge_Run'!R967</x:f>
        <x:v>0</x:v>
      </x:c>
      <x:c r="V803" s="120" t="n">
        <x:f>'RGS_Ground_Run'!W967</x:f>
        <x:v>1</x:v>
      </x:c>
      <x:c r="W803" s="120" t="n">
        <x:f>'Edge_Run'!U967</x:f>
        <x:v>1</x:v>
      </x:c>
      <x:c r="X803" s="120" t="n">
        <x:f>'RGS_Ground_Run'!X967</x:f>
        <x:v>1</x:v>
      </x:c>
      <x:c r="Y803" s="120" t="n">
        <x:f>'Edge_Run'!V967</x:f>
        <x:v>1</x:v>
      </x:c>
      <x:c r="Z803" s="120" t="n">
        <x:f>Y803-X803</x:f>
        <x:v>0</x:v>
      </x:c>
      <x:c r="AA803" s="120" t="n">
        <x:f>1-V803</x:f>
        <x:v>0</x:v>
      </x:c>
      <x:c r="AB803" s="120" t="n">
        <x:f>1-W803</x:f>
        <x:v>0</x:v>
      </x:c>
      <x:c r="AC803" s="120" t="n">
        <x:f>'RGS_Ground_Run'!O967</x:f>
        <x:v>9.04258717140171</x:v>
      </x:c>
      <x:c r="AD803" s="120" t="n">
        <x:f>'Edge_Run'!D967</x:f>
        <x:v>27.12776151420513</x:v>
      </x:c>
      <x:c r="AE803" s="120" t="n">
        <x:f>'RGS_Ground_Run'!D967</x:f>
        <x:v>300</x:v>
      </x:c>
      <x:c r="AF803" s="120" t="n">
        <x:f>'Edge_Run'!H967</x:f>
        <x:v>75</x:v>
      </x:c>
    </x:row>
    <x:row r="804">
      <x:c r="A804" s="120" t="n">
        <x:v>9</x:v>
      </x:c>
      <x:c r="B804" s="120" t="n">
        <x:v>3</x:v>
      </x:c>
      <x:c r="C804" s="120" t="n">
        <x:v>803</x:v>
      </x:c>
      <x:c r="D804" s="120" t="n">
        <x:v>1780</x:v>
      </x:c>
      <x:c r="E804" s="120" t="n">
        <x:v>1779</x:v>
      </x:c>
      <x:c r="F804" s="120" t="n">
        <x:v>1</x:v>
      </x:c>
      <x:c r="G804" s="120" t="str">
        <x:v>Anomalous</x:v>
      </x:c>
      <x:c r="H804" s="120" t="str">
        <x:v>Priority</x:v>
      </x:c>
      <x:c r="I804" s="120" t="n">
        <x:v>1</x:v>
      </x:c>
      <x:c r="J804" s="120" t="str">
        <x:v>CADC0894</x:v>
      </x:c>
      <x:c r="K804" s="120" t="n">
        <x:v>1</x:v>
      </x:c>
      <x:c r="L804" s="120" t="n">
        <x:v>471</x:v>
      </x:c>
      <x:c r="M804" s="120" t="n">
        <x:v>472</x:v>
      </x:c>
      <x:c r="N804" s="127" t="n">
        <x:v>6.742857142857143</x:v>
      </x:c>
      <x:c r="O804" s="129" t="n">
        <x:f>'RGS_Ground_Run'!Q968</x:f>
        <x:v>25.535642996434206</x:v>
      </x:c>
      <x:c r="P804" s="129" t="n">
        <x:f>'Edge_Run'!O968</x:f>
        <x:v>10.566928989302596</x:v>
      </x:c>
      <x:c r="Q804" s="129" t="n">
        <x:f>O804-P804</x:f>
        <x:v>14.96871400713161</x:v>
      </x:c>
      <x:c r="R804" s="129" t="n">
        <x:f>'RGS_Ground_Run'!U968</x:f>
        <x:v>0</x:v>
      </x:c>
      <x:c r="S804" s="129" t="n">
        <x:f>'Edge_Run'!S968</x:f>
        <x:v>0</x:v>
      </x:c>
      <x:c r="T804" s="129" t="n">
        <x:f>'RGS_Ground_Run'!S968</x:f>
        <x:v>0</x:v>
      </x:c>
      <x:c r="U804" s="129" t="n">
        <x:f>'Edge_Run'!R968</x:f>
        <x:v>0</x:v>
      </x:c>
      <x:c r="V804" s="120" t="n">
        <x:f>'RGS_Ground_Run'!W968</x:f>
        <x:v>1</x:v>
      </x:c>
      <x:c r="W804" s="120" t="n">
        <x:f>'Edge_Run'!U968</x:f>
        <x:v>1</x:v>
      </x:c>
      <x:c r="X804" s="120" t="n">
        <x:f>'RGS_Ground_Run'!X968</x:f>
        <x:v>1</x:v>
      </x:c>
      <x:c r="Y804" s="120" t="n">
        <x:f>'Edge_Run'!V968</x:f>
        <x:v>1</x:v>
      </x:c>
      <x:c r="Z804" s="120" t="n">
        <x:f>Y804-X804</x:f>
        <x:v>0</x:v>
      </x:c>
      <x:c r="AA804" s="120" t="n">
        <x:f>1-V804</x:f>
        <x:v>0</x:v>
      </x:c>
      <x:c r="AB804" s="120" t="n">
        <x:f>1-W804</x:f>
        <x:v>0</x:v>
      </x:c>
      <x:c r="AC804" s="120" t="n">
        <x:f>'RGS_Ground_Run'!O968</x:f>
        <x:v>1.515642996434196</x:v>
      </x:c>
      <x:c r="AD804" s="120" t="n">
        <x:f>'Edge_Run'!D968</x:f>
        <x:v>4.546928989302588</x:v>
      </x:c>
      <x:c r="AE804" s="120" t="n">
        <x:f>'RGS_Ground_Run'!D968</x:f>
        <x:v>300</x:v>
      </x:c>
      <x:c r="AF804" s="120" t="n">
        <x:f>'Edge_Run'!H968</x:f>
        <x:v>75</x:v>
      </x:c>
    </x:row>
    <x:row r="805">
      <x:c r="A805" s="120" t="n">
        <x:v>9</x:v>
      </x:c>
      <x:c r="B805" s="120" t="n">
        <x:v>4</x:v>
      </x:c>
      <x:c r="C805" s="120" t="n">
        <x:v>804</x:v>
      </x:c>
      <x:c r="D805" s="120" t="n">
        <x:v>495</x:v>
      </x:c>
      <x:c r="E805" s="120" t="n">
        <x:v>494</x:v>
      </x:c>
      <x:c r="F805" s="120" t="n">
        <x:v>0</x:v>
      </x:c>
      <x:c r="G805" s="120" t="str">
        <x:v>Normal</x:v>
      </x:c>
      <x:c r="H805" s="120" t="str">
        <x:v>Routine</x:v>
      </x:c>
      <x:c r="I805" s="120" t="n">
        <x:v>1</x:v>
      </x:c>
      <x:c r="J805" s="120" t="str">
        <x:v>CADC0873</x:v>
      </x:c>
      <x:c r="K805" s="120" t="n">
        <x:v>1</x:v>
      </x:c>
      <x:c r="L805" s="120" t="n">
        <x:v>212</x:v>
      </x:c>
      <x:c r="M805" s="120" t="n">
        <x:v>213</x:v>
      </x:c>
      <x:c r="N805" s="127" t="n">
        <x:v>3.0428571428571427</x:v>
      </x:c>
      <x:c r="O805" s="129" t="n">
        <x:f>'RGS_Ground_Run'!Q969</x:f>
        <x:v>47.59936177015982</x:v>
      </x:c>
      <x:c r="P805" s="129" t="n">
        <x:f>'Edge_Run'!O969</x:f>
        <x:v>26.26856481773865</x:v>
      </x:c>
      <x:c r="Q805" s="129" t="n">
        <x:f>O805-P805</x:f>
        <x:v>21.330796952421167</x:v>
      </x:c>
      <x:c r="R805" s="129" t="n">
        <x:f>'RGS_Ground_Run'!U969</x:f>
        <x:v>16.829840164246917</x:v>
      </x:c>
      <x:c r="S805" s="129" t="n">
        <x:f>'Edge_Run'!S969</x:f>
        <x:v>0</x:v>
      </x:c>
      <x:c r="T805" s="129" t="n">
        <x:f>'RGS_Ground_Run'!S969</x:f>
        <x:v>0</x:v>
      </x:c>
      <x:c r="U805" s="129" t="n">
        <x:f>'Edge_Run'!R969</x:f>
        <x:v>0</x:v>
      </x:c>
      <x:c r="V805" s="120" t="n">
        <x:f>'RGS_Ground_Run'!W969</x:f>
        <x:v>1</x:v>
      </x:c>
      <x:c r="W805" s="120" t="n">
        <x:f>'Edge_Run'!U969</x:f>
        <x:v>1</x:v>
      </x:c>
      <x:c r="X805" s="120" t="n">
        <x:f>'RGS_Ground_Run'!X969</x:f>
        <x:v>1</x:v>
      </x:c>
      <x:c r="Y805" s="120" t="n">
        <x:f>'Edge_Run'!V969</x:f>
        <x:v>1</x:v>
      </x:c>
      <x:c r="Z805" s="120" t="n">
        <x:f>Y805-X805</x:f>
        <x:v>0</x:v>
      </x:c>
      <x:c r="AA805" s="120" t="n">
        <x:f>1-V805</x:f>
        <x:v>0</x:v>
      </x:c>
      <x:c r="AB805" s="120" t="n">
        <x:f>1-W805</x:f>
        <x:v>0</x:v>
      </x:c>
      <x:c r="AC805" s="120" t="n">
        <x:f>'RGS_Ground_Run'!O969</x:f>
        <x:v>6.749521605912877</x:v>
      </x:c>
      <x:c r="AD805" s="120" t="n">
        <x:f>'Edge_Run'!D969</x:f>
        <x:v>20.248564817738632</x:v>
      </x:c>
      <x:c r="AE805" s="120" t="n">
        <x:f>'RGS_Ground_Run'!D969</x:f>
        <x:v>300</x:v>
      </x:c>
      <x:c r="AF805" s="120" t="n">
        <x:f>'Edge_Run'!H969</x:f>
        <x:v>75</x:v>
      </x:c>
    </x:row>
    <x:row r="806">
      <x:c r="A806" s="120" t="n">
        <x:v>9</x:v>
      </x:c>
      <x:c r="B806" s="120" t="n">
        <x:v>5</x:v>
      </x:c>
      <x:c r="C806" s="120" t="n">
        <x:v>805</x:v>
      </x:c>
      <x:c r="D806" s="120" t="n">
        <x:v>1904</x:v>
      </x:c>
      <x:c r="E806" s="120" t="n">
        <x:v>1903</x:v>
      </x:c>
      <x:c r="F806" s="120" t="n">
        <x:v>0</x:v>
      </x:c>
      <x:c r="G806" s="120" t="str">
        <x:v>Normal</x:v>
      </x:c>
      <x:c r="H806" s="120" t="str">
        <x:v>Routine</x:v>
      </x:c>
      <x:c r="I806" s="120" t="n">
        <x:v>1</x:v>
      </x:c>
      <x:c r="J806" s="120" t="str">
        <x:v>CADC0872</x:v>
      </x:c>
      <x:c r="K806" s="120" t="n">
        <x:v>5</x:v>
      </x:c>
      <x:c r="L806" s="120" t="n">
        <x:v>100</x:v>
      </x:c>
      <x:c r="M806" s="120" t="n">
        <x:v>21</x:v>
      </x:c>
      <x:c r="N806" s="127" t="n">
        <x:v>0.3</x:v>
      </x:c>
      <x:c r="O806" s="129" t="n">
        <x:f>'RGS_Ground_Run'!Q970</x:f>
        <x:v>63.80131853775356</x:v>
      </x:c>
      <x:c r="P806" s="129" t="n">
        <x:f>'Edge_Run'!O970</x:f>
        <x:v>33.5022842529751</x:v>
      </x:c>
      <x:c r="Q806" s="129" t="n">
        <x:f>O806-P806</x:f>
        <x:v>30.299034284778458</x:v>
      </x:c>
      <x:c r="R806" s="129" t="n">
        <x:f>'RGS_Ground_Run'!U970</x:f>
        <x:v>35.630198006888605</x:v>
      </x:c>
      <x:c r="S806" s="129" t="n">
        <x:f>'Edge_Run'!S970</x:f>
        <x:v>15.028922660380317</x:v>
      </x:c>
      <x:c r="T806" s="129" t="n">
        <x:f>'RGS_Ground_Run'!S970</x:f>
        <x:v>0</x:v>
      </x:c>
      <x:c r="U806" s="129" t="n">
        <x:f>'Edge_Run'!R970</x:f>
        <x:v>0</x:v>
      </x:c>
      <x:c r="V806" s="120" t="n">
        <x:f>'RGS_Ground_Run'!W970</x:f>
        <x:v>1</x:v>
      </x:c>
      <x:c r="W806" s="120" t="n">
        <x:f>'Edge_Run'!U970</x:f>
        <x:v>1</x:v>
      </x:c>
      <x:c r="X806" s="120" t="n">
        <x:f>'RGS_Ground_Run'!X970</x:f>
        <x:v>1</x:v>
      </x:c>
      <x:c r="Y806" s="120" t="n">
        <x:f>'Edge_Run'!V970</x:f>
        <x:v>1</x:v>
      </x:c>
      <x:c r="Z806" s="120" t="n">
        <x:f>Y806-X806</x:f>
        <x:v>0</x:v>
      </x:c>
      <x:c r="AA806" s="120" t="n">
        <x:f>1-V806</x:f>
        <x:v>0</x:v>
      </x:c>
      <x:c r="AB806" s="120" t="n">
        <x:f>1-W806</x:f>
        <x:v>0</x:v>
      </x:c>
      <x:c r="AC806" s="120" t="n">
        <x:f>'RGS_Ground_Run'!O970</x:f>
        <x:v>4.1511205308649295</x:v>
      </x:c>
      <x:c r="AD806" s="120" t="n">
        <x:f>'Edge_Run'!D970</x:f>
        <x:v>12.453361592594788</x:v>
      </x:c>
      <x:c r="AE806" s="120" t="n">
        <x:f>'RGS_Ground_Run'!D970</x:f>
        <x:v>300</x:v>
      </x:c>
      <x:c r="AF806" s="120" t="n">
        <x:f>'Edge_Run'!H970</x:f>
        <x:v>75</x:v>
      </x:c>
    </x:row>
    <x:row r="807">
      <x:c r="A807" s="120" t="n">
        <x:v>9</x:v>
      </x:c>
      <x:c r="B807" s="120" t="n">
        <x:v>6</x:v>
      </x:c>
      <x:c r="C807" s="120" t="n">
        <x:v>806</x:v>
      </x:c>
      <x:c r="D807" s="120" t="n">
        <x:v>1859</x:v>
      </x:c>
      <x:c r="E807" s="120" t="n">
        <x:v>1858</x:v>
      </x:c>
      <x:c r="F807" s="120" t="n">
        <x:v>0</x:v>
      </x:c>
      <x:c r="G807" s="120" t="str">
        <x:v>Normal</x:v>
      </x:c>
      <x:c r="H807" s="120" t="str">
        <x:v>Routine</x:v>
      </x:c>
      <x:c r="I807" s="120" t="n">
        <x:v>0</x:v>
      </x:c>
      <x:c r="J807" s="120" t="str">
        <x:v>CADC0872</x:v>
      </x:c>
      <x:c r="K807" s="120" t="n">
        <x:v>5</x:v>
      </x:c>
      <x:c r="L807" s="120" t="n">
        <x:v>80</x:v>
      </x:c>
      <x:c r="M807" s="120" t="n">
        <x:v>17</x:v>
      </x:c>
      <x:c r="N807" s="127" t="n">
        <x:v>0.24285714285714285</x:v>
      </x:c>
      <x:c r="O807" s="129" t="n">
        <x:f>'RGS_Ground_Run'!Q971</x:f>
        <x:v>62.21155239778861</x:v>
      </x:c>
      <x:c r="P807" s="129" t="n">
        <x:f>'Edge_Run'!O971</x:f>
        <x:v>16.71971910613948</x:v>
      </x:c>
      <x:c r="Q807" s="129" t="n">
        <x:f>O807-P807</x:f>
        <x:v>45.49183329164913</x:v>
      </x:c>
      <x:c r="R807" s="129" t="n">
        <x:f>'RGS_Ground_Run'!U971</x:f>
        <x:v>36.84763286005298</x:v>
      </x:c>
      <x:c r="S807" s="129" t="n">
        <x:f>'Edge_Run'!S971</x:f>
        <x:v>6.6679604929325365</x:v>
      </x:c>
      <x:c r="T807" s="129" t="n">
        <x:f>'RGS_Ground_Run'!S971</x:f>
        <x:v>0</x:v>
      </x:c>
      <x:c r="U807" s="129" t="n">
        <x:f>'Edge_Run'!R971</x:f>
        <x:v>0</x:v>
      </x:c>
      <x:c r="V807" s="120" t="n">
        <x:f>'RGS_Ground_Run'!W971</x:f>
        <x:v>1</x:v>
      </x:c>
      <x:c r="W807" s="120" t="n">
        <x:f>'Edge_Run'!U971</x:f>
        <x:v>1</x:v>
      </x:c>
      <x:c r="X807" s="120" t="n">
        <x:f>'RGS_Ground_Run'!X971</x:f>
        <x:v>1</x:v>
      </x:c>
      <x:c r="Y807" s="120" t="n">
        <x:f>'Edge_Run'!V971</x:f>
        <x:v>1</x:v>
      </x:c>
      <x:c r="Z807" s="120" t="n">
        <x:f>Y807-X807</x:f>
        <x:v>0</x:v>
      </x:c>
      <x:c r="AA807" s="120" t="n">
        <x:f>1-V807</x:f>
        <x:v>0</x:v>
      </x:c>
      <x:c r="AB807" s="120" t="n">
        <x:f>1-W807</x:f>
        <x:v>0</x:v>
      </x:c>
      <x:c r="AC807" s="120" t="n">
        <x:f>'RGS_Ground_Run'!O971</x:f>
        <x:v>1.3439195377356439</x:v>
      </x:c>
      <x:c r="AD807" s="120" t="n">
        <x:f>'Edge_Run'!D971</x:f>
        <x:v>4.031758613206931</x:v>
      </x:c>
      <x:c r="AE807" s="120" t="n">
        <x:f>'RGS_Ground_Run'!D971</x:f>
        <x:v>300</x:v>
      </x:c>
      <x:c r="AF807" s="120" t="n">
        <x:f>'Edge_Run'!H971</x:f>
        <x:v>75</x:v>
      </x:c>
    </x:row>
    <x:row r="808">
      <x:c r="A808" s="120" t="n">
        <x:v>9</x:v>
      </x:c>
      <x:c r="B808" s="120" t="n">
        <x:v>7</x:v>
      </x:c>
      <x:c r="C808" s="120" t="n">
        <x:v>807</x:v>
      </x:c>
      <x:c r="D808" s="120" t="n">
        <x:v>1211</x:v>
      </x:c>
      <x:c r="E808" s="120" t="n">
        <x:v>1210</x:v>
      </x:c>
      <x:c r="F808" s="120" t="n">
        <x:v>0</x:v>
      </x:c>
      <x:c r="G808" s="120" t="str">
        <x:v>Normal</x:v>
      </x:c>
      <x:c r="H808" s="120" t="str">
        <x:v>Routine</x:v>
      </x:c>
      <x:c r="I808" s="120" t="n">
        <x:v>1</x:v>
      </x:c>
      <x:c r="J808" s="120" t="str">
        <x:v>CADC0873</x:v>
      </x:c>
      <x:c r="K808" s="120" t="n">
        <x:v>5</x:v>
      </x:c>
      <x:c r="L808" s="120" t="n">
        <x:v>265</x:v>
      </x:c>
      <x:c r="M808" s="120" t="n">
        <x:v>54</x:v>
      </x:c>
      <x:c r="N808" s="127" t="n">
        <x:v>0.7714285714285715</x:v>
      </x:c>
      <x:c r="O808" s="129" t="n">
        <x:f>'RGS_Ground_Run'!Q972</x:f>
        <x:v>24.38783261959503</x:v>
      </x:c>
      <x:c r="P808" s="129" t="n">
        <x:f>'Edge_Run'!O972</x:f>
        <x:v>7.123497858785072</x:v>
      </x:c>
      <x:c r="Q808" s="129" t="n">
        <x:f>O808-P808</x:f>
        <x:v>17.26433476080996</x:v>
      </x:c>
      <x:c r="R808" s="129" t="n">
        <x:f>'RGS_Ground_Run'!U972</x:f>
        <x:v>0</x:v>
      </x:c>
      <x:c r="S808" s="129" t="n">
        <x:f>'Edge_Run'!S972</x:f>
        <x:v>0</x:v>
      </x:c>
      <x:c r="T808" s="129" t="n">
        <x:f>'RGS_Ground_Run'!S972</x:f>
        <x:v>0</x:v>
      </x:c>
      <x:c r="U808" s="129" t="n">
        <x:f>'Edge_Run'!R972</x:f>
        <x:v>0</x:v>
      </x:c>
      <x:c r="V808" s="120" t="n">
        <x:f>'RGS_Ground_Run'!W972</x:f>
        <x:v>1</x:v>
      </x:c>
      <x:c r="W808" s="120" t="n">
        <x:f>'Edge_Run'!U972</x:f>
        <x:v>1</x:v>
      </x:c>
      <x:c r="X808" s="120" t="n">
        <x:f>'RGS_Ground_Run'!X972</x:f>
        <x:v>1</x:v>
      </x:c>
      <x:c r="Y808" s="120" t="n">
        <x:f>'Edge_Run'!V972</x:f>
        <x:v>1</x:v>
      </x:c>
      <x:c r="Z808" s="120" t="n">
        <x:f>Y808-X808</x:f>
        <x:v>0</x:v>
      </x:c>
      <x:c r="AA808" s="120" t="n">
        <x:f>1-V808</x:f>
        <x:v>0</x:v>
      </x:c>
      <x:c r="AB808" s="120" t="n">
        <x:f>1-W808</x:f>
        <x:v>0</x:v>
      </x:c>
      <x:c r="AC808" s="120" t="n">
        <x:f>'RGS_Ground_Run'!O972</x:f>
        <x:v>0.3678326195950307</x:v>
      </x:c>
      <x:c r="AD808" s="120" t="n">
        <x:f>'Edge_Run'!D972</x:f>
        <x:v>1.103497858785092</x:v>
      </x:c>
      <x:c r="AE808" s="120" t="n">
        <x:f>'RGS_Ground_Run'!D972</x:f>
        <x:v>300</x:v>
      </x:c>
      <x:c r="AF808" s="120" t="n">
        <x:f>'Edge_Run'!H972</x:f>
        <x:v>75</x:v>
      </x:c>
    </x:row>
    <x:row r="809">
      <x:c r="A809" s="120" t="n">
        <x:v>9</x:v>
      </x:c>
      <x:c r="B809" s="120" t="n">
        <x:v>8</x:v>
      </x:c>
      <x:c r="C809" s="120" t="n">
        <x:v>808</x:v>
      </x:c>
      <x:c r="D809" s="120" t="n">
        <x:v>691</x:v>
      </x:c>
      <x:c r="E809" s="120" t="n">
        <x:v>690</x:v>
      </x:c>
      <x:c r="F809" s="120" t="n">
        <x:v>0</x:v>
      </x:c>
      <x:c r="G809" s="120" t="str">
        <x:v>Normal</x:v>
      </x:c>
      <x:c r="H809" s="120" t="str">
        <x:v>Routine</x:v>
      </x:c>
      <x:c r="I809" s="120" t="n">
        <x:v>1</x:v>
      </x:c>
      <x:c r="J809" s="120" t="str">
        <x:v>CADC0884</x:v>
      </x:c>
      <x:c r="K809" s="120" t="n">
        <x:v>5</x:v>
      </x:c>
      <x:c r="L809" s="120" t="n">
        <x:v>95</x:v>
      </x:c>
      <x:c r="M809" s="120" t="n">
        <x:v>20</x:v>
      </x:c>
      <x:c r="N809" s="127" t="n">
        <x:v>0.2857142857142857</x:v>
      </x:c>
      <x:c r="O809" s="129" t="n">
        <x:f>'RGS_Ground_Run'!Q973</x:f>
        <x:v>27.75846225458497</x:v>
      </x:c>
      <x:c r="P809" s="129" t="n">
        <x:f>'Edge_Run'!O973</x:f>
        <x:v>17.235386763754946</x:v>
      </x:c>
      <x:c r="Q809" s="129" t="n">
        <x:f>O809-P809</x:f>
        <x:v>10.523075490830024</x:v>
      </x:c>
      <x:c r="R809" s="129" t="n">
        <x:f>'RGS_Ground_Run'!U973</x:f>
        <x:v>0</x:v>
      </x:c>
      <x:c r="S809" s="129" t="n">
        <x:f>'Edge_Run'!S973</x:f>
        <x:v>0</x:v>
      </x:c>
      <x:c r="T809" s="129" t="n">
        <x:f>'RGS_Ground_Run'!S973</x:f>
        <x:v>0</x:v>
      </x:c>
      <x:c r="U809" s="129" t="n">
        <x:f>'Edge_Run'!R973</x:f>
        <x:v>0</x:v>
      </x:c>
      <x:c r="V809" s="120" t="n">
        <x:f>'RGS_Ground_Run'!W973</x:f>
        <x:v>1</x:v>
      </x:c>
      <x:c r="W809" s="120" t="n">
        <x:f>'Edge_Run'!U973</x:f>
        <x:v>1</x:v>
      </x:c>
      <x:c r="X809" s="120" t="n">
        <x:f>'RGS_Ground_Run'!X973</x:f>
        <x:v>1</x:v>
      </x:c>
      <x:c r="Y809" s="120" t="n">
        <x:f>'Edge_Run'!V973</x:f>
        <x:v>1</x:v>
      </x:c>
      <x:c r="Z809" s="120" t="n">
        <x:f>Y809-X809</x:f>
        <x:v>0</x:v>
      </x:c>
      <x:c r="AA809" s="120" t="n">
        <x:f>1-V809</x:f>
        <x:v>0</x:v>
      </x:c>
      <x:c r="AB809" s="120" t="n">
        <x:f>1-W809</x:f>
        <x:v>0</x:v>
      </x:c>
      <x:c r="AC809" s="120" t="n">
        <x:f>'RGS_Ground_Run'!O973</x:f>
        <x:v>3.7384622545849817</x:v>
      </x:c>
      <x:c r="AD809" s="120" t="n">
        <x:f>'Edge_Run'!D973</x:f>
        <x:v>11.215386763754946</x:v>
      </x:c>
      <x:c r="AE809" s="120" t="n">
        <x:f>'RGS_Ground_Run'!D973</x:f>
        <x:v>300</x:v>
      </x:c>
      <x:c r="AF809" s="120" t="n">
        <x:f>'Edge_Run'!H973</x:f>
        <x:v>75</x:v>
      </x:c>
    </x:row>
    <x:row r="810">
      <x:c r="A810" s="120" t="n">
        <x:v>9</x:v>
      </x:c>
      <x:c r="B810" s="120" t="n">
        <x:v>9</x:v>
      </x:c>
      <x:c r="C810" s="120" t="n">
        <x:v>809</x:v>
      </x:c>
      <x:c r="D810" s="120" t="n">
        <x:v>865</x:v>
      </x:c>
      <x:c r="E810" s="120" t="n">
        <x:v>864</x:v>
      </x:c>
      <x:c r="F810" s="120" t="n">
        <x:v>0</x:v>
      </x:c>
      <x:c r="G810" s="120" t="str">
        <x:v>Normal</x:v>
      </x:c>
      <x:c r="H810" s="120" t="str">
        <x:v>Routine</x:v>
      </x:c>
      <x:c r="I810" s="120" t="n">
        <x:v>1</x:v>
      </x:c>
      <x:c r="J810" s="120" t="str">
        <x:v>CADC0892</x:v>
      </x:c>
      <x:c r="K810" s="120" t="n">
        <x:v>1</x:v>
      </x:c>
      <x:c r="L810" s="120" t="n">
        <x:v>195</x:v>
      </x:c>
      <x:c r="M810" s="120" t="n">
        <x:v>196</x:v>
      </x:c>
      <x:c r="N810" s="127" t="n">
        <x:v>2.8</x:v>
      </x:c>
      <x:c r="O810" s="129" t="n">
        <x:f>'RGS_Ground_Run'!Q974</x:f>
        <x:v>25.291388769743776</x:v>
      </x:c>
      <x:c r="P810" s="129" t="n">
        <x:f>'Edge_Run'!O974</x:f>
        <x:v>9.834166309231364</x:v>
      </x:c>
      <x:c r="Q810" s="129" t="n">
        <x:f>O810-P810</x:f>
        <x:v>15.457222460512412</x:v>
      </x:c>
      <x:c r="R810" s="129" t="n">
        <x:f>'RGS_Ground_Run'!U974</x:f>
        <x:v>0</x:v>
      </x:c>
      <x:c r="S810" s="129" t="n">
        <x:f>'Edge_Run'!S974</x:f>
        <x:v>0</x:v>
      </x:c>
      <x:c r="T810" s="129" t="n">
        <x:f>'RGS_Ground_Run'!S974</x:f>
        <x:v>0</x:v>
      </x:c>
      <x:c r="U810" s="129" t="n">
        <x:f>'Edge_Run'!R974</x:f>
        <x:v>0</x:v>
      </x:c>
      <x:c r="V810" s="120" t="n">
        <x:f>'RGS_Ground_Run'!W974</x:f>
        <x:v>1</x:v>
      </x:c>
      <x:c r="W810" s="120" t="n">
        <x:f>'Edge_Run'!U974</x:f>
        <x:v>1</x:v>
      </x:c>
      <x:c r="X810" s="120" t="n">
        <x:f>'RGS_Ground_Run'!X974</x:f>
        <x:v>1</x:v>
      </x:c>
      <x:c r="Y810" s="120" t="n">
        <x:f>'Edge_Run'!V974</x:f>
        <x:v>1</x:v>
      </x:c>
      <x:c r="Z810" s="120" t="n">
        <x:f>Y810-X810</x:f>
        <x:v>0</x:v>
      </x:c>
      <x:c r="AA810" s="120" t="n">
        <x:f>1-V810</x:f>
        <x:v>0</x:v>
      </x:c>
      <x:c r="AB810" s="120" t="n">
        <x:f>1-W810</x:f>
        <x:v>0</x:v>
      </x:c>
      <x:c r="AC810" s="120" t="n">
        <x:f>'RGS_Ground_Run'!O974</x:f>
        <x:v>1.271388769743785</x:v>
      </x:c>
      <x:c r="AD810" s="120" t="n">
        <x:f>'Edge_Run'!D974</x:f>
        <x:v>3.8141663092313545</x:v>
      </x:c>
      <x:c r="AE810" s="120" t="n">
        <x:f>'RGS_Ground_Run'!D974</x:f>
        <x:v>300</x:v>
      </x:c>
      <x:c r="AF810" s="120" t="n">
        <x:f>'Edge_Run'!H974</x:f>
        <x:v>75</x:v>
      </x:c>
    </x:row>
    <x:row r="811">
      <x:c r="A811" s="120" t="n">
        <x:v>9</x:v>
      </x:c>
      <x:c r="B811" s="120" t="n">
        <x:v>10</x:v>
      </x:c>
      <x:c r="C811" s="120" t="n">
        <x:v>810</x:v>
      </x:c>
      <x:c r="D811" s="120" t="n">
        <x:v>485</x:v>
      </x:c>
      <x:c r="E811" s="120" t="n">
        <x:v>484</x:v>
      </x:c>
      <x:c r="F811" s="120" t="n">
        <x:v>1</x:v>
      </x:c>
      <x:c r="G811" s="120" t="str">
        <x:v>Anomalous</x:v>
      </x:c>
      <x:c r="H811" s="120" t="str">
        <x:v>Priority</x:v>
      </x:c>
      <x:c r="I811" s="120" t="n">
        <x:v>1</x:v>
      </x:c>
      <x:c r="J811" s="120" t="str">
        <x:v>CADC0873</x:v>
      </x:c>
      <x:c r="K811" s="120" t="n">
        <x:v>1</x:v>
      </x:c>
      <x:c r="L811" s="120" t="n">
        <x:v>179</x:v>
      </x:c>
      <x:c r="M811" s="120" t="n">
        <x:v>180</x:v>
      </x:c>
      <x:c r="N811" s="127" t="n">
        <x:v>2.5714285714285716</x:v>
      </x:c>
      <x:c r="O811" s="129" t="n">
        <x:f>'RGS_Ground_Run'!Q975</x:f>
        <x:v>88.64958870092846</x:v>
      </x:c>
      <x:c r="P811" s="129" t="n">
        <x:f>'Edge_Run'!O975</x:f>
        <x:v>69.15874228122266</x:v>
      </x:c>
      <x:c r="Q811" s="129" t="n">
        <x:f>O811-P811</x:f>
        <x:v>19.490846419705804</x:v>
      </x:c>
      <x:c r="R811" s="129" t="n">
        <x:f>'RGS_Ground_Run'!U975</x:f>
        <x:v>63.138742281222676</x:v>
      </x:c>
      <x:c r="S811" s="129" t="n">
        <x:f>'Edge_Run'!S975</x:f>
        <x:v>58.66620302210515</x:v>
      </x:c>
      <x:c r="T811" s="129" t="n">
        <x:f>'RGS_Ground_Run'!S975</x:f>
        <x:v>63.138742281222676</x:v>
      </x:c>
      <x:c r="U811" s="129" t="n">
        <x:f>'Edge_Run'!R975</x:f>
        <x:v>58.66620302210515</x:v>
      </x:c>
      <x:c r="V811" s="120" t="n">
        <x:f>'RGS_Ground_Run'!W975</x:f>
        <x:v>1</x:v>
      </x:c>
      <x:c r="W811" s="120" t="n">
        <x:f>'Edge_Run'!U975</x:f>
        <x:v>1</x:v>
      </x:c>
      <x:c r="X811" s="120" t="n">
        <x:f>'RGS_Ground_Run'!X975</x:f>
        <x:v>1</x:v>
      </x:c>
      <x:c r="Y811" s="120" t="n">
        <x:f>'Edge_Run'!V975</x:f>
        <x:v>1</x:v>
      </x:c>
      <x:c r="Z811" s="120" t="n">
        <x:f>Y811-X811</x:f>
        <x:v>0</x:v>
      </x:c>
      <x:c r="AA811" s="120" t="n">
        <x:f>1-V811</x:f>
        <x:v>0</x:v>
      </x:c>
      <x:c r="AB811" s="120" t="n">
        <x:f>1-W811</x:f>
        <x:v>0</x:v>
      </x:c>
      <x:c r="AC811" s="120" t="n">
        <x:f>'RGS_Ground_Run'!O975</x:f>
        <x:v>1.490846419705841</x:v>
      </x:c>
      <x:c r="AD811" s="120" t="n">
        <x:f>'Edge_Run'!D975</x:f>
        <x:v>4.472539259117523</x:v>
      </x:c>
      <x:c r="AE811" s="120" t="n">
        <x:f>'RGS_Ground_Run'!D975</x:f>
        <x:v>300</x:v>
      </x:c>
      <x:c r="AF811" s="120" t="n">
        <x:f>'Edge_Run'!H975</x:f>
        <x:v>75</x:v>
      </x:c>
    </x:row>
    <x:row r="812">
      <x:c r="A812" s="120" t="n">
        <x:v>9</x:v>
      </x:c>
      <x:c r="B812" s="120" t="n">
        <x:v>11</x:v>
      </x:c>
      <x:c r="C812" s="120" t="n">
        <x:v>811</x:v>
      </x:c>
      <x:c r="D812" s="120" t="n">
        <x:v>1280</x:v>
      </x:c>
      <x:c r="E812" s="120" t="n">
        <x:v>1279</x:v>
      </x:c>
      <x:c r="F812" s="120" t="n">
        <x:v>0</x:v>
      </x:c>
      <x:c r="G812" s="120" t="str">
        <x:v>Normal</x:v>
      </x:c>
      <x:c r="H812" s="120" t="str">
        <x:v>Routine</x:v>
      </x:c>
      <x:c r="I812" s="120" t="n">
        <x:v>1</x:v>
      </x:c>
      <x:c r="J812" s="120" t="str">
        <x:v>CADC0873</x:v>
      </x:c>
      <x:c r="K812" s="120" t="n">
        <x:v>5</x:v>
      </x:c>
      <x:c r="L812" s="120" t="n">
        <x:v>215</x:v>
      </x:c>
      <x:c r="M812" s="120" t="n">
        <x:v>44</x:v>
      </x:c>
      <x:c r="N812" s="127" t="n">
        <x:v>0.6285714285714286</x:v>
      </x:c>
      <x:c r="O812" s="129" t="n">
        <x:f>'RGS_Ground_Run'!Q976</x:f>
        <x:v>102.78890561461651</x:v>
      </x:c>
      <x:c r="P812" s="129" t="n">
        <x:f>'Edge_Run'!O976</x:f>
        <x:v>65.55763171336378</x:v>
      </x:c>
      <x:c r="Q812" s="129" t="n">
        <x:f>O812-P812</x:f>
        <x:v>37.231273901252735</x:v>
      </x:c>
      <x:c r="R812" s="129" t="n">
        <x:f>'RGS_Ground_Run'!U976</x:f>
        <x:v>77.5376317133638</x:v>
      </x:c>
      <x:c r="S812" s="129" t="n">
        <x:f>'Edge_Run'!S976</x:f>
        <x:v>55.84381000960548</x:v>
      </x:c>
      <x:c r="T812" s="129" t="n">
        <x:f>'RGS_Ground_Run'!S976</x:f>
        <x:v>0</x:v>
      </x:c>
      <x:c r="U812" s="129" t="n">
        <x:f>'Edge_Run'!R976</x:f>
        <x:v>0</x:v>
      </x:c>
      <x:c r="V812" s="120" t="n">
        <x:f>'RGS_Ground_Run'!W976</x:f>
        <x:v>1</x:v>
      </x:c>
      <x:c r="W812" s="120" t="n">
        <x:f>'Edge_Run'!U976</x:f>
        <x:v>1</x:v>
      </x:c>
      <x:c r="X812" s="120" t="n">
        <x:f>'RGS_Ground_Run'!X976</x:f>
        <x:v>1</x:v>
      </x:c>
      <x:c r="Y812" s="120" t="n">
        <x:f>'Edge_Run'!V976</x:f>
        <x:v>1</x:v>
      </x:c>
      <x:c r="Z812" s="120" t="n">
        <x:f>Y812-X812</x:f>
        <x:v>0</x:v>
      </x:c>
      <x:c r="AA812" s="120" t="n">
        <x:f>1-V812</x:f>
        <x:v>0</x:v>
      </x:c>
      <x:c r="AB812" s="120" t="n">
        <x:f>1-W812</x:f>
        <x:v>0</x:v>
      </x:c>
      <x:c r="AC812" s="120" t="n">
        <x:f>'RGS_Ground_Run'!O976</x:f>
        <x:v>1.231273901252784</x:v>
      </x:c>
      <x:c r="AD812" s="120" t="n">
        <x:f>'Edge_Run'!D976</x:f>
        <x:v>3.693821703758352</x:v>
      </x:c>
      <x:c r="AE812" s="120" t="n">
        <x:f>'RGS_Ground_Run'!D976</x:f>
        <x:v>300</x:v>
      </x:c>
      <x:c r="AF812" s="120" t="n">
        <x:f>'Edge_Run'!H976</x:f>
        <x:v>75</x:v>
      </x:c>
    </x:row>
    <x:row r="813">
      <x:c r="A813" s="120" t="n">
        <x:v>9</x:v>
      </x:c>
      <x:c r="B813" s="120" t="n">
        <x:v>12</x:v>
      </x:c>
      <x:c r="C813" s="120" t="n">
        <x:v>812</x:v>
      </x:c>
      <x:c r="D813" s="120" t="n">
        <x:v>508</x:v>
      </x:c>
      <x:c r="E813" s="120" t="n">
        <x:v>507</x:v>
      </x:c>
      <x:c r="F813" s="120" t="n">
        <x:v>0</x:v>
      </x:c>
      <x:c r="G813" s="120" t="str">
        <x:v>Normal</x:v>
      </x:c>
      <x:c r="H813" s="120" t="str">
        <x:v>Routine</x:v>
      </x:c>
      <x:c r="I813" s="120" t="n">
        <x:v>1</x:v>
      </x:c>
      <x:c r="J813" s="120" t="str">
        <x:v>CADC0873</x:v>
      </x:c>
      <x:c r="K813" s="120" t="n">
        <x:v>1</x:v>
      </x:c>
      <x:c r="L813" s="120" t="n">
        <x:v>206</x:v>
      </x:c>
      <x:c r="M813" s="120" t="n">
        <x:v>207</x:v>
      </x:c>
      <x:c r="N813" s="127" t="n">
        <x:v>2.9571428571428573</x:v>
      </x:c>
      <x:c r="O813" s="129" t="n">
        <x:f>'RGS_Ground_Run'!Q977</x:f>
        <x:v>122.1682964485484</x:v>
      </x:c>
      <x:c r="P813" s="129" t="n">
        <x:f>'Edge_Run'!O977</x:f>
        <x:v>68.02203764881949</x:v>
      </x:c>
      <x:c r="Q813" s="129" t="n">
        <x:f>O813-P813</x:f>
        <x:v>54.14625879972891</x:v>
      </x:c>
      <x:c r="R813" s="129" t="n">
        <x:f>'RGS_Ground_Run'!U977</x:f>
        <x:v>98.00203764881951</x:v>
      </x:c>
      <x:c r="S813" s="129" t="n">
        <x:f>'Edge_Run'!S977</x:f>
        <x:v>61.56326124963289</x:v>
      </x:c>
      <x:c r="T813" s="129" t="n">
        <x:f>'RGS_Ground_Run'!S977</x:f>
        <x:v>0</x:v>
      </x:c>
      <x:c r="U813" s="129" t="n">
        <x:f>'Edge_Run'!R977</x:f>
        <x:v>0</x:v>
      </x:c>
      <x:c r="V813" s="120" t="n">
        <x:f>'RGS_Ground_Run'!W977</x:f>
        <x:v>1</x:v>
      </x:c>
      <x:c r="W813" s="120" t="n">
        <x:f>'Edge_Run'!U977</x:f>
        <x:v>1</x:v>
      </x:c>
      <x:c r="X813" s="120" t="n">
        <x:f>'RGS_Ground_Run'!X977</x:f>
        <x:v>0</x:v>
      </x:c>
      <x:c r="Y813" s="120" t="n">
        <x:f>'Edge_Run'!V977</x:f>
        <x:v>1</x:v>
      </x:c>
      <x:c r="Z813" s="120" t="n">
        <x:f>Y813-X813</x:f>
        <x:v>1</x:v>
      </x:c>
      <x:c r="AA813" s="120" t="n">
        <x:f>1-V813</x:f>
        <x:v>0</x:v>
      </x:c>
      <x:c r="AB813" s="120" t="n">
        <x:f>1-W813</x:f>
        <x:v>0</x:v>
      </x:c>
      <x:c r="AC813" s="120" t="n">
        <x:f>'RGS_Ground_Run'!O977</x:f>
        <x:v>0.14625879972887745</x:v>
      </x:c>
      <x:c r="AD813" s="120" t="n">
        <x:f>'Edge_Run'!D977</x:f>
        <x:v>0.43877639918663236</x:v>
      </x:c>
      <x:c r="AE813" s="120" t="n">
        <x:f>'RGS_Ground_Run'!D977</x:f>
        <x:v>300</x:v>
      </x:c>
      <x:c r="AF813" s="120" t="n">
        <x:f>'Edge_Run'!H977</x:f>
        <x:v>75</x:v>
      </x:c>
    </x:row>
    <x:row r="814">
      <x:c r="A814" s="120" t="n">
        <x:v>9</x:v>
      </x:c>
      <x:c r="B814" s="120" t="n">
        <x:v>13</x:v>
      </x:c>
      <x:c r="C814" s="120" t="n">
        <x:v>813</x:v>
      </x:c>
      <x:c r="D814" s="120" t="n">
        <x:v>1107</x:v>
      </x:c>
      <x:c r="E814" s="120" t="n">
        <x:v>1106</x:v>
      </x:c>
      <x:c r="F814" s="120" t="n">
        <x:v>0</x:v>
      </x:c>
      <x:c r="G814" s="120" t="str">
        <x:v>Normal</x:v>
      </x:c>
      <x:c r="H814" s="120" t="str">
        <x:v>Routine</x:v>
      </x:c>
      <x:c r="I814" s="120" t="n">
        <x:v>1</x:v>
      </x:c>
      <x:c r="J814" s="120" t="str">
        <x:v>CADC0894</x:v>
      </x:c>
      <x:c r="K814" s="120" t="n">
        <x:v>5</x:v>
      </x:c>
      <x:c r="L814" s="120" t="n">
        <x:v>285</x:v>
      </x:c>
      <x:c r="M814" s="120" t="n">
        <x:v>58</x:v>
      </x:c>
      <x:c r="N814" s="127" t="n">
        <x:v>0.8285714285714286</x:v>
      </x:c>
      <x:c r="O814" s="129" t="n">
        <x:f>'RGS_Ground_Run'!Q978</x:f>
        <x:v>145.64209884996637</x:v>
      </x:c>
      <x:c r="P814" s="129" t="n">
        <x:f>'Edge_Run'!O978</x:f>
        <x:v>71.29904849496188</x:v>
      </x:c>
      <x:c r="Q814" s="129" t="n">
        <x:f>O814-P814</x:f>
        <x:v>74.3430503550045</x:v>
      </x:c>
      <x:c r="R814" s="129" t="n">
        <x:f>'RGS_Ground_Run'!U978</x:f>
        <x:v>119.2790484949619</x:v>
      </x:c>
      <x:c r="S814" s="129" t="n">
        <x:f>'Edge_Run'!S978</x:f>
        <x:v>58.24989742994842</x:v>
      </x:c>
      <x:c r="T814" s="129" t="n">
        <x:f>'RGS_Ground_Run'!S978</x:f>
        <x:v>0</x:v>
      </x:c>
      <x:c r="U814" s="129" t="n">
        <x:f>'Edge_Run'!R978</x:f>
        <x:v>0</x:v>
      </x:c>
      <x:c r="V814" s="120" t="n">
        <x:f>'RGS_Ground_Run'!W978</x:f>
        <x:v>1</x:v>
      </x:c>
      <x:c r="W814" s="120" t="n">
        <x:f>'Edge_Run'!U978</x:f>
        <x:v>1</x:v>
      </x:c>
      <x:c r="X814" s="120" t="n">
        <x:f>'RGS_Ground_Run'!X978</x:f>
        <x:v>0</x:v>
      </x:c>
      <x:c r="Y814" s="120" t="n">
        <x:f>'Edge_Run'!V978</x:f>
        <x:v>1</x:v>
      </x:c>
      <x:c r="Z814" s="120" t="n">
        <x:f>Y814-X814</x:f>
        <x:v>1</x:v>
      </x:c>
      <x:c r="AA814" s="120" t="n">
        <x:f>1-V814</x:f>
        <x:v>0</x:v>
      </x:c>
      <x:c r="AB814" s="120" t="n">
        <x:f>1-W814</x:f>
        <x:v>0</x:v>
      </x:c>
      <x:c r="AC814" s="120" t="n">
        <x:f>'RGS_Ground_Run'!O978</x:f>
        <x:v>2.3430503550044888</x:v>
      </x:c>
      <x:c r="AD814" s="120" t="n">
        <x:f>'Edge_Run'!D978</x:f>
        <x:v>7.029151065013466</x:v>
      </x:c>
      <x:c r="AE814" s="120" t="n">
        <x:f>'RGS_Ground_Run'!D978</x:f>
        <x:v>300</x:v>
      </x:c>
      <x:c r="AF814" s="120" t="n">
        <x:f>'Edge_Run'!H978</x:f>
        <x:v>75</x:v>
      </x:c>
    </x:row>
    <x:row r="815">
      <x:c r="A815" s="120" t="n">
        <x:v>9</x:v>
      </x:c>
      <x:c r="B815" s="120" t="n">
        <x:v>14</x:v>
      </x:c>
      <x:c r="C815" s="120" t="n">
        <x:v>814</x:v>
      </x:c>
      <x:c r="D815" s="120" t="n">
        <x:v>1167</x:v>
      </x:c>
      <x:c r="E815" s="120" t="n">
        <x:v>1166</x:v>
      </x:c>
      <x:c r="F815" s="120" t="n">
        <x:v>0</x:v>
      </x:c>
      <x:c r="G815" s="120" t="str">
        <x:v>Normal</x:v>
      </x:c>
      <x:c r="H815" s="120" t="str">
        <x:v>Routine</x:v>
      </x:c>
      <x:c r="I815" s="120" t="n">
        <x:v>0</x:v>
      </x:c>
      <x:c r="J815" s="120" t="str">
        <x:v>CADC0894</x:v>
      </x:c>
      <x:c r="K815" s="120" t="n">
        <x:v>5</x:v>
      </x:c>
      <x:c r="L815" s="120" t="n">
        <x:v>200</x:v>
      </x:c>
      <x:c r="M815" s="120" t="n">
        <x:v>41</x:v>
      </x:c>
      <x:c r="N815" s="127" t="n">
        <x:v>0.5857142857142857</x:v>
      </x:c>
      <x:c r="O815" s="129" t="n">
        <x:f>'RGS_Ground_Run'!Q979</x:f>
        <x:v>171.5619270207044</x:v>
      </x:c>
      <x:c r="P815" s="129" t="n">
        <x:f>'Edge_Run'!O979</x:f>
        <x:v>73.71488648738557</x:v>
      </x:c>
      <x:c r="Q815" s="129" t="n">
        <x:f>O815-P815</x:f>
        <x:v>97.84704053331882</x:v>
      </x:c>
      <x:c r="R815" s="129" t="n">
        <x:f>'RGS_Ground_Run'!U979</x:f>
        <x:v>139.6948864873856</x:v>
      </x:c>
      <x:c r="S815" s="129" t="n">
        <x:f>'Edge_Run'!S979</x:f>
        <x:v>44.15376488742925</x:v>
      </x:c>
      <x:c r="T815" s="129" t="n">
        <x:f>'RGS_Ground_Run'!S979</x:f>
        <x:v>0</x:v>
      </x:c>
      <x:c r="U815" s="129" t="n">
        <x:f>'Edge_Run'!R979</x:f>
        <x:v>0</x:v>
      </x:c>
      <x:c r="V815" s="120" t="n">
        <x:f>'RGS_Ground_Run'!W979</x:f>
        <x:v>1</x:v>
      </x:c>
      <x:c r="W815" s="120" t="n">
        <x:f>'Edge_Run'!U979</x:f>
        <x:v>1</x:v>
      </x:c>
      <x:c r="X815" s="120" t="n">
        <x:f>'RGS_Ground_Run'!X979</x:f>
        <x:v>0</x:v>
      </x:c>
      <x:c r="Y815" s="120" t="n">
        <x:f>'Edge_Run'!V979</x:f>
        <x:v>1</x:v>
      </x:c>
      <x:c r="Z815" s="120" t="n">
        <x:f>Y815-X815</x:f>
        <x:v>1</x:v>
      </x:c>
      <x:c r="AA815" s="120" t="n">
        <x:f>1-V815</x:f>
        <x:v>0</x:v>
      </x:c>
      <x:c r="AB815" s="120" t="n">
        <x:f>1-W815</x:f>
        <x:v>0</x:v>
      </x:c>
      <x:c r="AC815" s="120" t="n">
        <x:f>'RGS_Ground_Run'!O979</x:f>
        <x:v>7.847040533318765</x:v>
      </x:c>
      <x:c r="AD815" s="120" t="n">
        <x:f>'Edge_Run'!D979</x:f>
        <x:v>23.541121599956295</x:v>
      </x:c>
      <x:c r="AE815" s="120" t="n">
        <x:f>'RGS_Ground_Run'!D979</x:f>
        <x:v>300</x:v>
      </x:c>
      <x:c r="AF815" s="120" t="n">
        <x:f>'Edge_Run'!H979</x:f>
        <x:v>75</x:v>
      </x:c>
    </x:row>
    <x:row r="816">
      <x:c r="A816" s="120" t="n">
        <x:v>9</x:v>
      </x:c>
      <x:c r="B816" s="120" t="n">
        <x:v>15</x:v>
      </x:c>
      <x:c r="C816" s="120" t="n">
        <x:v>815</x:v>
      </x:c>
      <x:c r="D816" s="120" t="n">
        <x:v>57</x:v>
      </x:c>
      <x:c r="E816" s="120" t="n">
        <x:v>56</x:v>
      </x:c>
      <x:c r="F816" s="120" t="n">
        <x:v>0</x:v>
      </x:c>
      <x:c r="G816" s="120" t="str">
        <x:v>Normal</x:v>
      </x:c>
      <x:c r="H816" s="120" t="str">
        <x:v>Routine</x:v>
      </x:c>
      <x:c r="I816" s="120" t="n">
        <x:v>1</x:v>
      </x:c>
      <x:c r="J816" s="120" t="str">
        <x:v>CADC0872</x:v>
      </x:c>
      <x:c r="K816" s="120" t="n">
        <x:v>1</x:v>
      </x:c>
      <x:c r="L816" s="120" t="n">
        <x:v>190</x:v>
      </x:c>
      <x:c r="M816" s="120" t="n">
        <x:v>191</x:v>
      </x:c>
      <x:c r="N816" s="127" t="n">
        <x:v>2.7285714285714286</x:v>
      </x:c>
      <x:c r="O816" s="129" t="n">
        <x:f>'RGS_Ground_Run'!Q980</x:f>
        <x:v>74.80429713778324</x:v>
      </x:c>
      <x:c r="P816" s="129" t="n">
        <x:f>'Edge_Run'!O980</x:f>
        <x:v>22.937573577190506</x:v>
      </x:c>
      <x:c r="Q816" s="129" t="n">
        <x:f>O816-P816</x:f>
        <x:v>51.86672356059273</x:v>
      </x:c>
      <x:c r="R816" s="129" t="n">
        <x:f>'RGS_Ground_Run'!U980</x:f>
        <x:v>45.145105945386376</x:v>
      </x:c>
      <x:c r="S816" s="129" t="n">
        <x:f>'Edge_Run'!S980</x:f>
        <x:v>0</x:v>
      </x:c>
      <x:c r="T816" s="129" t="n">
        <x:f>'RGS_Ground_Run'!S980</x:f>
        <x:v>0</x:v>
      </x:c>
      <x:c r="U816" s="129" t="n">
        <x:f>'Edge_Run'!R980</x:f>
        <x:v>0</x:v>
      </x:c>
      <x:c r="V816" s="120" t="n">
        <x:f>'RGS_Ground_Run'!W980</x:f>
        <x:v>1</x:v>
      </x:c>
      <x:c r="W816" s="120" t="n">
        <x:f>'Edge_Run'!U980</x:f>
        <x:v>1</x:v>
      </x:c>
      <x:c r="X816" s="120" t="n">
        <x:f>'RGS_Ground_Run'!X980</x:f>
        <x:v>1</x:v>
      </x:c>
      <x:c r="Y816" s="120" t="n">
        <x:f>'Edge_Run'!V980</x:f>
        <x:v>1</x:v>
      </x:c>
      <x:c r="Z816" s="120" t="n">
        <x:f>Y816-X816</x:f>
        <x:v>0</x:v>
      </x:c>
      <x:c r="AA816" s="120" t="n">
        <x:f>1-V816</x:f>
        <x:v>0</x:v>
      </x:c>
      <x:c r="AB816" s="120" t="n">
        <x:f>1-W816</x:f>
        <x:v>0</x:v>
      </x:c>
      <x:c r="AC816" s="120" t="n">
        <x:f>'RGS_Ground_Run'!O980</x:f>
        <x:v>5.639191192396857</x:v>
      </x:c>
      <x:c r="AD816" s="120" t="n">
        <x:f>'Edge_Run'!D980</x:f>
        <x:v>16.91757357719057</x:v>
      </x:c>
      <x:c r="AE816" s="120" t="n">
        <x:f>'RGS_Ground_Run'!D980</x:f>
        <x:v>300</x:v>
      </x:c>
      <x:c r="AF816" s="120" t="n">
        <x:f>'Edge_Run'!H980</x:f>
        <x:v>75</x:v>
      </x:c>
    </x:row>
    <x:row r="817">
      <x:c r="A817" s="120" t="n">
        <x:v>9</x:v>
      </x:c>
      <x:c r="B817" s="120" t="n">
        <x:v>16</x:v>
      </x:c>
      <x:c r="C817" s="120" t="n">
        <x:v>816</x:v>
      </x:c>
      <x:c r="D817" s="120" t="n">
        <x:v>1510</x:v>
      </x:c>
      <x:c r="E817" s="120" t="n">
        <x:v>1509</x:v>
      </x:c>
      <x:c r="F817" s="120" t="n">
        <x:v>0</x:v>
      </x:c>
      <x:c r="G817" s="120" t="str">
        <x:v>Normal</x:v>
      </x:c>
      <x:c r="H817" s="120" t="str">
        <x:v>Routine</x:v>
      </x:c>
      <x:c r="I817" s="120" t="n">
        <x:v>1</x:v>
      </x:c>
      <x:c r="J817" s="120" t="str">
        <x:v>CADC0873</x:v>
      </x:c>
      <x:c r="K817" s="120" t="n">
        <x:v>5</x:v>
      </x:c>
      <x:c r="L817" s="120" t="n">
        <x:v>215</x:v>
      </x:c>
      <x:c r="M817" s="120" t="n">
        <x:v>44</x:v>
      </x:c>
      <x:c r="N817" s="127" t="n">
        <x:v>0.6285714285714286</x:v>
      </x:c>
      <x:c r="O817" s="129" t="n">
        <x:f>'RGS_Ground_Run'!Q981</x:f>
        <x:v>53.05633040619398</x:v>
      </x:c>
      <x:c r="P817" s="129" t="n">
        <x:f>'Edge_Run'!O981</x:f>
        <x:v>29.114537500299548</x:v>
      </x:c>
      <x:c r="Q817" s="129" t="n">
        <x:f>O817-P817</x:f>
        <x:v>23.94179290589443</x:v>
      </x:c>
      <x:c r="R817" s="129" t="n">
        <x:f>'RGS_Ground_Run'!U981</x:f>
        <x:v>21.338151239427475</x:v>
      </x:c>
      <x:c r="S817" s="129" t="n">
        <x:f>'Edge_Run'!S981</x:f>
        <x:v>0</x:v>
      </x:c>
      <x:c r="T817" s="129" t="n">
        <x:f>'RGS_Ground_Run'!S981</x:f>
        <x:v>0</x:v>
      </x:c>
      <x:c r="U817" s="129" t="n">
        <x:f>'Edge_Run'!R981</x:f>
        <x:v>0</x:v>
      </x:c>
      <x:c r="V817" s="120" t="n">
        <x:f>'RGS_Ground_Run'!W981</x:f>
        <x:v>1</x:v>
      </x:c>
      <x:c r="W817" s="120" t="n">
        <x:f>'Edge_Run'!U981</x:f>
        <x:v>1</x:v>
      </x:c>
      <x:c r="X817" s="120" t="n">
        <x:f>'RGS_Ground_Run'!X981</x:f>
        <x:v>1</x:v>
      </x:c>
      <x:c r="Y817" s="120" t="n">
        <x:f>'Edge_Run'!V981</x:f>
        <x:v>1</x:v>
      </x:c>
      <x:c r="Z817" s="120" t="n">
        <x:f>Y817-X817</x:f>
        <x:v>0</x:v>
      </x:c>
      <x:c r="AA817" s="120" t="n">
        <x:f>1-V817</x:f>
        <x:v>0</x:v>
      </x:c>
      <x:c r="AB817" s="120" t="n">
        <x:f>1-W817</x:f>
        <x:v>0</x:v>
      </x:c>
      <x:c r="AC817" s="120" t="n">
        <x:f>'RGS_Ground_Run'!O981</x:f>
        <x:v>7.698179166766532</x:v>
      </x:c>
      <x:c r="AD817" s="120" t="n">
        <x:f>'Edge_Run'!D981</x:f>
        <x:v>23.094537500299595</x:v>
      </x:c>
      <x:c r="AE817" s="120" t="n">
        <x:f>'RGS_Ground_Run'!D981</x:f>
        <x:v>300</x:v>
      </x:c>
      <x:c r="AF817" s="120" t="n">
        <x:f>'Edge_Run'!H981</x:f>
        <x:v>75</x:v>
      </x:c>
    </x:row>
    <x:row r="818">
      <x:c r="A818" s="120" t="n">
        <x:v>9</x:v>
      </x:c>
      <x:c r="B818" s="120" t="n">
        <x:v>17</x:v>
      </x:c>
      <x:c r="C818" s="120" t="n">
        <x:v>817</x:v>
      </x:c>
      <x:c r="D818" s="120" t="n">
        <x:v>714</x:v>
      </x:c>
      <x:c r="E818" s="120" t="n">
        <x:v>713</x:v>
      </x:c>
      <x:c r="F818" s="120" t="n">
        <x:v>0</x:v>
      </x:c>
      <x:c r="G818" s="120" t="str">
        <x:v>Normal</x:v>
      </x:c>
      <x:c r="H818" s="120" t="str">
        <x:v>Routine</x:v>
      </x:c>
      <x:c r="I818" s="120" t="n">
        <x:v>1</x:v>
      </x:c>
      <x:c r="J818" s="120" t="str">
        <x:v>CADC0874</x:v>
      </x:c>
      <x:c r="K818" s="120" t="n">
        <x:v>5</x:v>
      </x:c>
      <x:c r="L818" s="120" t="n">
        <x:v>770</x:v>
      </x:c>
      <x:c r="M818" s="120" t="n">
        <x:v>155</x:v>
      </x:c>
      <x:c r="N818" s="127" t="n">
        <x:v>2.2142857142857144</x:v>
      </x:c>
      <x:c r="O818" s="129" t="n">
        <x:f>'RGS_Ground_Run'!Q982</x:f>
        <x:v>47.20486005893997</x:v>
      </x:c>
      <x:c r="P818" s="129" t="n">
        <x:f>'Edge_Run'!O982</x:f>
        <x:v>12.311872446403981</x:v>
      </x:c>
      <x:c r="Q818" s="129" t="n">
        <x:f>O818-P818</x:f>
        <x:v>34.89298761253599</x:v>
      </x:c>
      <x:c r="R818" s="129" t="n">
        <x:f>'RGS_Ground_Run'!U982</x:f>
        <x:v>22.53548618553191</x:v>
      </x:c>
      <x:c r="S818" s="129" t="n">
        <x:f>'Edge_Run'!S982</x:f>
        <x:v>4.3437508261797575</x:v>
      </x:c>
      <x:c r="T818" s="129" t="n">
        <x:f>'RGS_Ground_Run'!S982</x:f>
        <x:v>0</x:v>
      </x:c>
      <x:c r="U818" s="129" t="n">
        <x:f>'Edge_Run'!R982</x:f>
        <x:v>0</x:v>
      </x:c>
      <x:c r="V818" s="120" t="n">
        <x:f>'RGS_Ground_Run'!W982</x:f>
        <x:v>1</x:v>
      </x:c>
      <x:c r="W818" s="120" t="n">
        <x:f>'Edge_Run'!U982</x:f>
        <x:v>1</x:v>
      </x:c>
      <x:c r="X818" s="120" t="n">
        <x:f>'RGS_Ground_Run'!X982</x:f>
        <x:v>1</x:v>
      </x:c>
      <x:c r="Y818" s="120" t="n">
        <x:f>'Edge_Run'!V982</x:f>
        <x:v>1</x:v>
      </x:c>
      <x:c r="Z818" s="120" t="n">
        <x:f>Y818-X818</x:f>
        <x:v>0</x:v>
      </x:c>
      <x:c r="AA818" s="120" t="n">
        <x:f>1-V818</x:f>
        <x:v>0</x:v>
      </x:c>
      <x:c r="AB818" s="120" t="n">
        <x:f>1-W818</x:f>
        <x:v>0</x:v>
      </x:c>
      <x:c r="AC818" s="120" t="n">
        <x:f>'RGS_Ground_Run'!O982</x:f>
        <x:v>0.6493738734080814</x:v>
      </x:c>
      <x:c r="AD818" s="120" t="n">
        <x:f>'Edge_Run'!D982</x:f>
        <x:v>1.9481216202242442</x:v>
      </x:c>
      <x:c r="AE818" s="120" t="n">
        <x:f>'RGS_Ground_Run'!D982</x:f>
        <x:v>300</x:v>
      </x:c>
      <x:c r="AF818" s="120" t="n">
        <x:f>'Edge_Run'!H982</x:f>
        <x:v>75</x:v>
      </x:c>
    </x:row>
    <x:row r="819">
      <x:c r="A819" s="120" t="n">
        <x:v>9</x:v>
      </x:c>
      <x:c r="B819" s="120" t="n">
        <x:v>18</x:v>
      </x:c>
      <x:c r="C819" s="120" t="n">
        <x:v>818</x:v>
      </x:c>
      <x:c r="D819" s="120" t="n">
        <x:v>1314</x:v>
      </x:c>
      <x:c r="E819" s="120" t="n">
        <x:v>1313</x:v>
      </x:c>
      <x:c r="F819" s="120" t="n">
        <x:v>0</x:v>
      </x:c>
      <x:c r="G819" s="120" t="str">
        <x:v>Normal</x:v>
      </x:c>
      <x:c r="H819" s="120" t="str">
        <x:v>Routine</x:v>
      </x:c>
      <x:c r="I819" s="120" t="n">
        <x:v>0</x:v>
      </x:c>
      <x:c r="J819" s="120" t="str">
        <x:v>CADC0873</x:v>
      </x:c>
      <x:c r="K819" s="120" t="n">
        <x:v>5</x:v>
      </x:c>
      <x:c r="L819" s="120" t="n">
        <x:v>255</x:v>
      </x:c>
      <x:c r="M819" s="120" t="n">
        <x:v>52</x:v>
      </x:c>
      <x:c r="N819" s="127" t="n">
        <x:v>0.7428571428571429</x:v>
      </x:c>
      <x:c r="O819" s="129" t="n">
        <x:f>'RGS_Ground_Run'!Q983</x:f>
        <x:v>27.153608767758215</x:v>
      </x:c>
      <x:c r="P819" s="129" t="n">
        <x:f>'Edge_Run'!O983</x:f>
        <x:v>15.420826303274566</x:v>
      </x:c>
      <x:c r="Q819" s="129" t="n">
        <x:f>O819-P819</x:f>
        <x:v>11.732782464483648</x:v>
      </x:c>
      <x:c r="R819" s="129" t="n">
        <x:f>'RGS_Ground_Run'!U983</x:f>
        <x:v>0</x:v>
      </x:c>
      <x:c r="S819" s="129" t="n">
        <x:f>'Edge_Run'!S983</x:f>
        <x:v>0</x:v>
      </x:c>
      <x:c r="T819" s="129" t="n">
        <x:f>'RGS_Ground_Run'!S983</x:f>
        <x:v>0</x:v>
      </x:c>
      <x:c r="U819" s="129" t="n">
        <x:f>'Edge_Run'!R983</x:f>
        <x:v>0</x:v>
      </x:c>
      <x:c r="V819" s="120" t="n">
        <x:f>'RGS_Ground_Run'!W983</x:f>
        <x:v>1</x:v>
      </x:c>
      <x:c r="W819" s="120" t="n">
        <x:f>'Edge_Run'!U983</x:f>
        <x:v>1</x:v>
      </x:c>
      <x:c r="X819" s="120" t="n">
        <x:f>'RGS_Ground_Run'!X983</x:f>
        <x:v>1</x:v>
      </x:c>
      <x:c r="Y819" s="120" t="n">
        <x:f>'Edge_Run'!V983</x:f>
        <x:v>1</x:v>
      </x:c>
      <x:c r="Z819" s="120" t="n">
        <x:f>Y819-X819</x:f>
        <x:v>0</x:v>
      </x:c>
      <x:c r="AA819" s="120" t="n">
        <x:f>1-V819</x:f>
        <x:v>0</x:v>
      </x:c>
      <x:c r="AB819" s="120" t="n">
        <x:f>1-W819</x:f>
        <x:v>0</x:v>
      </x:c>
      <x:c r="AC819" s="120" t="n">
        <x:f>'RGS_Ground_Run'!O983</x:f>
        <x:v>3.1336087677581963</x:v>
      </x:c>
      <x:c r="AD819" s="120" t="n">
        <x:f>'Edge_Run'!D983</x:f>
        <x:v>9.400826303274588</x:v>
      </x:c>
      <x:c r="AE819" s="120" t="n">
        <x:f>'RGS_Ground_Run'!D983</x:f>
        <x:v>300</x:v>
      </x:c>
      <x:c r="AF819" s="120" t="n">
        <x:f>'Edge_Run'!H983</x:f>
        <x:v>75</x:v>
      </x:c>
    </x:row>
    <x:row r="820">
      <x:c r="A820" s="120" t="n">
        <x:v>9</x:v>
      </x:c>
      <x:c r="B820" s="120" t="n">
        <x:v>19</x:v>
      </x:c>
      <x:c r="C820" s="120" t="n">
        <x:v>819</x:v>
      </x:c>
      <x:c r="D820" s="120" t="n">
        <x:v>1561</x:v>
      </x:c>
      <x:c r="E820" s="120" t="n">
        <x:v>1560</x:v>
      </x:c>
      <x:c r="F820" s="120" t="n">
        <x:v>1</x:v>
      </x:c>
      <x:c r="G820" s="120" t="str">
        <x:v>Anomalous</x:v>
      </x:c>
      <x:c r="H820" s="120" t="str">
        <x:v>Priority</x:v>
      </x:c>
      <x:c r="I820" s="120" t="n">
        <x:v>0</x:v>
      </x:c>
      <x:c r="J820" s="120" t="str">
        <x:v>CADC0888</x:v>
      </x:c>
      <x:c r="K820" s="120" t="n">
        <x:v>5</x:v>
      </x:c>
      <x:c r="L820" s="120" t="n">
        <x:v>185</x:v>
      </x:c>
      <x:c r="M820" s="120" t="n">
        <x:v>38</x:v>
      </x:c>
      <x:c r="N820" s="127" t="n">
        <x:v>0.5428571428571428</x:v>
      </x:c>
      <x:c r="O820" s="129" t="n">
        <x:f>'RGS_Ground_Run'!Q984</x:f>
        <x:v>29.3712139086374</x:v>
      </x:c>
      <x:c r="P820" s="129" t="n">
        <x:f>'Edge_Run'!O984</x:f>
        <x:v>22.07364172591224</x:v>
      </x:c>
      <x:c r="Q820" s="129" t="n">
        <x:f>O820-P820</x:f>
        <x:v>7.297572182725162</x:v>
      </x:c>
      <x:c r="R820" s="129" t="n">
        <x:f>'RGS_Ground_Run'!U984</x:f>
        <x:v>0</x:v>
      </x:c>
      <x:c r="S820" s="129" t="n">
        <x:f>'Edge_Run'!S984</x:f>
        <x:v>0</x:v>
      </x:c>
      <x:c r="T820" s="129" t="n">
        <x:f>'RGS_Ground_Run'!S984</x:f>
        <x:v>0</x:v>
      </x:c>
      <x:c r="U820" s="129" t="n">
        <x:f>'Edge_Run'!R984</x:f>
        <x:v>0</x:v>
      </x:c>
      <x:c r="V820" s="120" t="n">
        <x:f>'RGS_Ground_Run'!W984</x:f>
        <x:v>1</x:v>
      </x:c>
      <x:c r="W820" s="120" t="n">
        <x:f>'Edge_Run'!U984</x:f>
        <x:v>1</x:v>
      </x:c>
      <x:c r="X820" s="120" t="n">
        <x:f>'RGS_Ground_Run'!X984</x:f>
        <x:v>1</x:v>
      </x:c>
      <x:c r="Y820" s="120" t="n">
        <x:f>'Edge_Run'!V984</x:f>
        <x:v>1</x:v>
      </x:c>
      <x:c r="Z820" s="120" t="n">
        <x:f>Y820-X820</x:f>
        <x:v>0</x:v>
      </x:c>
      <x:c r="AA820" s="120" t="n">
        <x:f>1-V820</x:f>
        <x:v>0</x:v>
      </x:c>
      <x:c r="AB820" s="120" t="n">
        <x:f>1-W820</x:f>
        <x:v>0</x:v>
      </x:c>
      <x:c r="AC820" s="120" t="n">
        <x:f>'RGS_Ground_Run'!O984</x:f>
        <x:v>5.35121390863743</x:v>
      </x:c>
      <x:c r="AD820" s="120" t="n">
        <x:f>'Edge_Run'!D984</x:f>
        <x:v>16.05364172591229</x:v>
      </x:c>
      <x:c r="AE820" s="120" t="n">
        <x:f>'RGS_Ground_Run'!D984</x:f>
        <x:v>300</x:v>
      </x:c>
      <x:c r="AF820" s="120" t="n">
        <x:f>'Edge_Run'!H984</x:f>
        <x:v>75</x:v>
      </x:c>
    </x:row>
    <x:row r="821">
      <x:c r="A821" s="120" t="n">
        <x:v>9</x:v>
      </x:c>
      <x:c r="B821" s="120" t="n">
        <x:v>20</x:v>
      </x:c>
      <x:c r="C821" s="120" t="n">
        <x:v>820</x:v>
      </x:c>
      <x:c r="D821" s="120" t="n">
        <x:v>1529</x:v>
      </x:c>
      <x:c r="E821" s="120" t="n">
        <x:v>1528</x:v>
      </x:c>
      <x:c r="F821" s="120" t="n">
        <x:v>1</x:v>
      </x:c>
      <x:c r="G821" s="120" t="str">
        <x:v>Anomalous</x:v>
      </x:c>
      <x:c r="H821" s="120" t="str">
        <x:v>Priority</x:v>
      </x:c>
      <x:c r="I821" s="120" t="n">
        <x:v>1</x:v>
      </x:c>
      <x:c r="J821" s="120" t="str">
        <x:v>CADC0888</x:v>
      </x:c>
      <x:c r="K821" s="120" t="n">
        <x:v>5</x:v>
      </x:c>
      <x:c r="L821" s="120" t="n">
        <x:v>205</x:v>
      </x:c>
      <x:c r="M821" s="120" t="n">
        <x:v>42</x:v>
      </x:c>
      <x:c r="N821" s="127" t="n">
        <x:v>0.6</x:v>
      </x:c>
      <x:c r="O821" s="129" t="n">
        <x:f>'RGS_Ground_Run'!Q985</x:f>
        <x:v>33.21990386044399</x:v>
      </x:c>
      <x:c r="P821" s="129" t="n">
        <x:f>'Edge_Run'!O985</x:f>
        <x:v>13.92907931479317</x:v>
      </x:c>
      <x:c r="Q821" s="129" t="n">
        <x:f>O821-P821</x:f>
        <x:v>19.29082454565082</x:v>
      </x:c>
      <x:c r="R821" s="129" t="n">
        <x:f>'RGS_Ground_Run'!U985</x:f>
        <x:v>6.563544088846356</x:v>
      </x:c>
      <x:c r="S821" s="129" t="n">
        <x:f>'Edge_Run'!S985</x:f>
        <x:v>0</x:v>
      </x:c>
      <x:c r="T821" s="129" t="n">
        <x:f>'RGS_Ground_Run'!S985</x:f>
        <x:v>0</x:v>
      </x:c>
      <x:c r="U821" s="129" t="n">
        <x:f>'Edge_Run'!R985</x:f>
        <x:v>0</x:v>
      </x:c>
      <x:c r="V821" s="120" t="n">
        <x:f>'RGS_Ground_Run'!W985</x:f>
        <x:v>1</x:v>
      </x:c>
      <x:c r="W821" s="120" t="n">
        <x:f>'Edge_Run'!U985</x:f>
        <x:v>1</x:v>
      </x:c>
      <x:c r="X821" s="120" t="n">
        <x:f>'RGS_Ground_Run'!X985</x:f>
        <x:v>1</x:v>
      </x:c>
      <x:c r="Y821" s="120" t="n">
        <x:f>'Edge_Run'!V985</x:f>
        <x:v>1</x:v>
      </x:c>
      <x:c r="Z821" s="120" t="n">
        <x:f>Y821-X821</x:f>
        <x:v>0</x:v>
      </x:c>
      <x:c r="AA821" s="120" t="n">
        <x:f>1-V821</x:f>
        <x:v>0</x:v>
      </x:c>
      <x:c r="AB821" s="120" t="n">
        <x:f>1-W821</x:f>
        <x:v>0</x:v>
      </x:c>
      <x:c r="AC821" s="120" t="n">
        <x:f>'RGS_Ground_Run'!O985</x:f>
        <x:v>2.6363597715977294</x:v>
      </x:c>
      <x:c r="AD821" s="120" t="n">
        <x:f>'Edge_Run'!D985</x:f>
        <x:v>7.909079314793188</x:v>
      </x:c>
      <x:c r="AE821" s="120" t="n">
        <x:f>'RGS_Ground_Run'!D985</x:f>
        <x:v>300</x:v>
      </x:c>
      <x:c r="AF821" s="120" t="n">
        <x:f>'Edge_Run'!H985</x:f>
        <x:v>75</x:v>
      </x:c>
    </x:row>
    <x:row r="822">
      <x:c r="A822" s="120" t="n">
        <x:v>9</x:v>
      </x:c>
      <x:c r="B822" s="120" t="n">
        <x:v>21</x:v>
      </x:c>
      <x:c r="C822" s="120" t="n">
        <x:v>821</x:v>
      </x:c>
      <x:c r="D822" s="120" t="n">
        <x:v>74</x:v>
      </x:c>
      <x:c r="E822" s="120" t="n">
        <x:v>73</x:v>
      </x:c>
      <x:c r="F822" s="120" t="n">
        <x:v>0</x:v>
      </x:c>
      <x:c r="G822" s="120" t="str">
        <x:v>Normal</x:v>
      </x:c>
      <x:c r="H822" s="120" t="str">
        <x:v>Routine</x:v>
      </x:c>
      <x:c r="I822" s="120" t="n">
        <x:v>1</x:v>
      </x:c>
      <x:c r="J822" s="120" t="str">
        <x:v>CADC0872</x:v>
      </x:c>
      <x:c r="K822" s="120" t="n">
        <x:v>1</x:v>
      </x:c>
      <x:c r="L822" s="120" t="n">
        <x:v>162</x:v>
      </x:c>
      <x:c r="M822" s="120" t="n">
        <x:v>163</x:v>
      </x:c>
      <x:c r="N822" s="127" t="n">
        <x:v>2.3285714285714287</x:v>
      </x:c>
      <x:c r="O822" s="129" t="n">
        <x:f>'RGS_Ground_Run'!Q986</x:f>
        <x:v>130.77750812088402</x:v>
      </x:c>
      <x:c r="P822" s="129" t="n">
        <x:f>'Edge_Run'!O986</x:f>
        <x:v>110.92548276481739</x:v>
      </x:c>
      <x:c r="Q822" s="129" t="n">
        <x:f>O822-P822</x:f>
        <x:v>19.852025356066633</x:v>
      </x:c>
      <x:c r="R822" s="129" t="n">
        <x:f>'RGS_Ground_Run'!U986</x:f>
        <x:v>104.9054827648174</x:v>
      </x:c>
      <x:c r="S822" s="129" t="n">
        <x:f>'Edge_Run'!S986</x:f>
        <x:v>99.34940669661773</x:v>
      </x:c>
      <x:c r="T822" s="129" t="n">
        <x:f>'RGS_Ground_Run'!S986</x:f>
        <x:v>104.9054827648174</x:v>
      </x:c>
      <x:c r="U822" s="129" t="n">
        <x:f>'Edge_Run'!R986</x:f>
        <x:v>99.34940669661773</x:v>
      </x:c>
      <x:c r="V822" s="120" t="n">
        <x:f>'RGS_Ground_Run'!W986</x:f>
        <x:v>1</x:v>
      </x:c>
      <x:c r="W822" s="120" t="n">
        <x:f>'Edge_Run'!U986</x:f>
        <x:v>1</x:v>
      </x:c>
      <x:c r="X822" s="120" t="n">
        <x:f>'RGS_Ground_Run'!X986</x:f>
        <x:v>0</x:v>
      </x:c>
      <x:c r="Y822" s="120" t="n">
        <x:f>'Edge_Run'!V986</x:f>
        <x:v>1</x:v>
      </x:c>
      <x:c r="Z822" s="120" t="n">
        <x:f>Y822-X822</x:f>
        <x:v>1</x:v>
      </x:c>
      <x:c r="AA822" s="120" t="n">
        <x:f>1-V822</x:f>
        <x:v>0</x:v>
      </x:c>
      <x:c r="AB822" s="120" t="n">
        <x:f>1-W822</x:f>
        <x:v>0</x:v>
      </x:c>
      <x:c r="AC822" s="120" t="n">
        <x:f>'RGS_Ground_Run'!O986</x:f>
        <x:v>1.8520253560665292</x:v>
      </x:c>
      <x:c r="AD822" s="120" t="n">
        <x:f>'Edge_Run'!D986</x:f>
        <x:v>5.556076068199587</x:v>
      </x:c>
      <x:c r="AE822" s="120" t="n">
        <x:f>'RGS_Ground_Run'!D986</x:f>
        <x:v>300</x:v>
      </x:c>
      <x:c r="AF822" s="120" t="n">
        <x:f>'Edge_Run'!H986</x:f>
        <x:v>75</x:v>
      </x:c>
    </x:row>
    <x:row r="823">
      <x:c r="A823" s="120" t="n">
        <x:v>9</x:v>
      </x:c>
      <x:c r="B823" s="120" t="n">
        <x:v>22</x:v>
      </x:c>
      <x:c r="C823" s="120" t="n">
        <x:v>822</x:v>
      </x:c>
      <x:c r="D823" s="120" t="n">
        <x:v>702</x:v>
      </x:c>
      <x:c r="E823" s="120" t="n">
        <x:v>701</x:v>
      </x:c>
      <x:c r="F823" s="120" t="n">
        <x:v>0</x:v>
      </x:c>
      <x:c r="G823" s="120" t="str">
        <x:v>Normal</x:v>
      </x:c>
      <x:c r="H823" s="120" t="str">
        <x:v>Routine</x:v>
      </x:c>
      <x:c r="I823" s="120" t="n">
        <x:v>0</x:v>
      </x:c>
      <x:c r="J823" s="120" t="str">
        <x:v>CADC0884</x:v>
      </x:c>
      <x:c r="K823" s="120" t="n">
        <x:v>5</x:v>
      </x:c>
      <x:c r="L823" s="120" t="n">
        <x:v>105</x:v>
      </x:c>
      <x:c r="M823" s="120" t="n">
        <x:v>22</x:v>
      </x:c>
      <x:c r="N823" s="127" t="n">
        <x:v>0.3142857142857143</x:v>
      </x:c>
      <x:c r="O823" s="129" t="n">
        <x:f>'RGS_Ground_Run'!Q987</x:f>
        <x:v>52.317891246481395</x:v>
      </x:c>
      <x:c r="P823" s="129" t="n">
        <x:f>'Edge_Run'!O987</x:f>
        <x:v>30.056934461051014</x:v>
      </x:c>
      <x:c r="Q823" s="129" t="n">
        <x:f>O823-P823</x:f>
        <x:v>22.26095678543038</x:v>
      </x:c>
      <x:c r="R823" s="129" t="n">
        <x:f>'RGS_Ground_Run'!U987</x:f>
        <x:v>20.285579759464326</x:v>
      </x:c>
      <x:c r="S823" s="129" t="n">
        <x:f>'Edge_Run'!S987</x:f>
        <x:v>0</x:v>
      </x:c>
      <x:c r="T823" s="129" t="n">
        <x:f>'RGS_Ground_Run'!S987</x:f>
        <x:v>0</x:v>
      </x:c>
      <x:c r="U823" s="129" t="n">
        <x:f>'Edge_Run'!R987</x:f>
        <x:v>0</x:v>
      </x:c>
      <x:c r="V823" s="120" t="n">
        <x:f>'RGS_Ground_Run'!W987</x:f>
        <x:v>1</x:v>
      </x:c>
      <x:c r="W823" s="120" t="n">
        <x:f>'Edge_Run'!U987</x:f>
        <x:v>1</x:v>
      </x:c>
      <x:c r="X823" s="120" t="n">
        <x:f>'RGS_Ground_Run'!X987</x:f>
        <x:v>1</x:v>
      </x:c>
      <x:c r="Y823" s="120" t="n">
        <x:f>'Edge_Run'!V987</x:f>
        <x:v>1</x:v>
      </x:c>
      <x:c r="Z823" s="120" t="n">
        <x:f>Y823-X823</x:f>
        <x:v>0</x:v>
      </x:c>
      <x:c r="AA823" s="120" t="n">
        <x:f>1-V823</x:f>
        <x:v>0</x:v>
      </x:c>
      <x:c r="AB823" s="120" t="n">
        <x:f>1-W823</x:f>
        <x:v>0</x:v>
      </x:c>
      <x:c r="AC823" s="120" t="n">
        <x:f>'RGS_Ground_Run'!O987</x:f>
        <x:v>8.012311487017014</x:v>
      </x:c>
      <x:c r="AD823" s="120" t="n">
        <x:f>'Edge_Run'!D987</x:f>
        <x:v>24.03693446105104</x:v>
      </x:c>
      <x:c r="AE823" s="120" t="n">
        <x:f>'RGS_Ground_Run'!D987</x:f>
        <x:v>300</x:v>
      </x:c>
      <x:c r="AF823" s="120" t="n">
        <x:f>'Edge_Run'!H987</x:f>
        <x:v>75</x:v>
      </x:c>
    </x:row>
    <x:row r="824">
      <x:c r="A824" s="120" t="n">
        <x:v>9</x:v>
      </x:c>
      <x:c r="B824" s="120" t="n">
        <x:v>23</x:v>
      </x:c>
      <x:c r="C824" s="120" t="n">
        <x:v>823</x:v>
      </x:c>
      <x:c r="D824" s="120" t="n">
        <x:v>1234</x:v>
      </x:c>
      <x:c r="E824" s="120" t="n">
        <x:v>1233</x:v>
      </x:c>
      <x:c r="F824" s="120" t="n">
        <x:v>0</x:v>
      </x:c>
      <x:c r="G824" s="120" t="str">
        <x:v>Normal</x:v>
      </x:c>
      <x:c r="H824" s="120" t="str">
        <x:v>Routine</x:v>
      </x:c>
      <x:c r="I824" s="120" t="n">
        <x:v>0</x:v>
      </x:c>
      <x:c r="J824" s="120" t="str">
        <x:v>CADC0873</x:v>
      </x:c>
      <x:c r="K824" s="120" t="n">
        <x:v>5</x:v>
      </x:c>
      <x:c r="L824" s="120" t="n">
        <x:v>232</x:v>
      </x:c>
      <x:c r="M824" s="120" t="n">
        <x:v>47</x:v>
      </x:c>
      <x:c r="N824" s="127" t="n">
        <x:v>0.6714285714285714</x:v>
      </x:c>
      <x:c r="O824" s="129" t="n">
        <x:f>'RGS_Ground_Run'!Q988</x:f>
        <x:v>49.585225609645704</x:v>
      </x:c>
      <x:c r="P824" s="129" t="n">
        <x:f>'Edge_Run'!O988</x:f>
        <x:v>15.537610556025584</x:v>
      </x:c>
      <x:c r="Q824" s="129" t="n">
        <x:f>O824-P824</x:f>
        <x:v>34.04761505362012</x:v>
      </x:c>
      <x:c r="R824" s="129" t="n">
        <x:f>'RGS_Ground_Run'!U988</x:f>
        <x:v>23.45471048724903</x:v>
      </x:c>
      <x:c r="S824" s="129" t="n">
        <x:f>'Edge_Run'!S988</x:f>
        <x:v>3.186065188835755</x:v>
      </x:c>
      <x:c r="T824" s="129" t="n">
        <x:f>'RGS_Ground_Run'!S988</x:f>
        <x:v>0</x:v>
      </x:c>
      <x:c r="U824" s="129" t="n">
        <x:f>'Edge_Run'!R988</x:f>
        <x:v>0</x:v>
      </x:c>
      <x:c r="V824" s="120" t="n">
        <x:f>'RGS_Ground_Run'!W988</x:f>
        <x:v>1</x:v>
      </x:c>
      <x:c r="W824" s="120" t="n">
        <x:f>'Edge_Run'!U988</x:f>
        <x:v>1</x:v>
      </x:c>
      <x:c r="X824" s="120" t="n">
        <x:f>'RGS_Ground_Run'!X988</x:f>
        <x:v>1</x:v>
      </x:c>
      <x:c r="Y824" s="120" t="n">
        <x:f>'Edge_Run'!V988</x:f>
        <x:v>1</x:v>
      </x:c>
      <x:c r="Z824" s="120" t="n">
        <x:f>Y824-X824</x:f>
        <x:v>0</x:v>
      </x:c>
      <x:c r="AA824" s="120" t="n">
        <x:f>1-V824</x:f>
        <x:v>0</x:v>
      </x:c>
      <x:c r="AB824" s="120" t="n">
        <x:f>1-W824</x:f>
        <x:v>0</x:v>
      </x:c>
      <x:c r="AC824" s="120" t="n">
        <x:f>'RGS_Ground_Run'!O988</x:f>
        <x:v>2.110515122396599</x:v>
      </x:c>
      <x:c r="AD824" s="120" t="n">
        <x:f>'Edge_Run'!D988</x:f>
        <x:v>6.331545367189797</x:v>
      </x:c>
      <x:c r="AE824" s="120" t="n">
        <x:f>'RGS_Ground_Run'!D988</x:f>
        <x:v>300</x:v>
      </x:c>
      <x:c r="AF824" s="120" t="n">
        <x:f>'Edge_Run'!H988</x:f>
        <x:v>75</x:v>
      </x:c>
    </x:row>
    <x:row r="825">
      <x:c r="A825" s="120" t="n">
        <x:v>9</x:v>
      </x:c>
      <x:c r="B825" s="120" t="n">
        <x:v>24</x:v>
      </x:c>
      <x:c r="C825" s="120" t="n">
        <x:v>824</x:v>
      </x:c>
      <x:c r="D825" s="120" t="n">
        <x:v>1560</x:v>
      </x:c>
      <x:c r="E825" s="120" t="n">
        <x:v>1559</x:v>
      </x:c>
      <x:c r="F825" s="120" t="n">
        <x:v>1</x:v>
      </x:c>
      <x:c r="G825" s="120" t="str">
        <x:v>Anomalous</x:v>
      </x:c>
      <x:c r="H825" s="120" t="str">
        <x:v>Priority</x:v>
      </x:c>
      <x:c r="I825" s="120" t="n">
        <x:v>1</x:v>
      </x:c>
      <x:c r="J825" s="120" t="str">
        <x:v>CADC0888</x:v>
      </x:c>
      <x:c r="K825" s="120" t="n">
        <x:v>5</x:v>
      </x:c>
      <x:c r="L825" s="120" t="n">
        <x:v>185</x:v>
      </x:c>
      <x:c r="M825" s="120" t="n">
        <x:v>38</x:v>
      </x:c>
      <x:c r="N825" s="127" t="n">
        <x:v>0.5428571428571428</x:v>
      </x:c>
      <x:c r="O825" s="129" t="n">
        <x:f>'RGS_Ground_Run'!Q989</x:f>
        <x:v>31.124741657074537</x:v>
      </x:c>
      <x:c r="P825" s="129" t="n">
        <x:f>'Edge_Run'!O989</x:f>
        <x:v>27.334224971223875</x:v>
      </x:c>
      <x:c r="Q825" s="129" t="n">
        <x:f>O825-P825</x:f>
        <x:v>3.790516685850662</x:v>
      </x:c>
      <x:c r="R825" s="129" t="n">
        <x:f>'RGS_Ground_Run'!U989</x:f>
        <x:v>0</x:v>
      </x:c>
      <x:c r="S825" s="129" t="n">
        <x:f>'Edge_Run'!S989</x:f>
        <x:v>0</x:v>
      </x:c>
      <x:c r="T825" s="129" t="n">
        <x:f>'RGS_Ground_Run'!S989</x:f>
        <x:v>0</x:v>
      </x:c>
      <x:c r="U825" s="129" t="n">
        <x:f>'Edge_Run'!R989</x:f>
        <x:v>0</x:v>
      </x:c>
      <x:c r="V825" s="120" t="n">
        <x:f>'RGS_Ground_Run'!W989</x:f>
        <x:v>1</x:v>
      </x:c>
      <x:c r="W825" s="120" t="n">
        <x:f>'Edge_Run'!U989</x:f>
        <x:v>1</x:v>
      </x:c>
      <x:c r="X825" s="120" t="n">
        <x:f>'RGS_Ground_Run'!X989</x:f>
        <x:v>1</x:v>
      </x:c>
      <x:c r="Y825" s="120" t="n">
        <x:f>'Edge_Run'!V989</x:f>
        <x:v>1</x:v>
      </x:c>
      <x:c r="Z825" s="120" t="n">
        <x:f>Y825-X825</x:f>
        <x:v>0</x:v>
      </x:c>
      <x:c r="AA825" s="120" t="n">
        <x:f>1-V825</x:f>
        <x:v>0</x:v>
      </x:c>
      <x:c r="AB825" s="120" t="n">
        <x:f>1-W825</x:f>
        <x:v>0</x:v>
      </x:c>
      <x:c r="AC825" s="120" t="n">
        <x:f>'RGS_Ground_Run'!O989</x:f>
        <x:v>7.104741657074625</x:v>
      </x:c>
      <x:c r="AD825" s="120" t="n">
        <x:f>'Edge_Run'!D989</x:f>
        <x:v>21.314224971223872</x:v>
      </x:c>
      <x:c r="AE825" s="120" t="n">
        <x:f>'RGS_Ground_Run'!D989</x:f>
        <x:v>300</x:v>
      </x:c>
      <x:c r="AF825" s="120" t="n">
        <x:f>'Edge_Run'!H989</x:f>
        <x:v>75</x:v>
      </x:c>
    </x:row>
    <x:row r="826">
      <x:c r="A826" s="120" t="n">
        <x:v>9</x:v>
      </x:c>
      <x:c r="B826" s="120" t="n">
        <x:v>25</x:v>
      </x:c>
      <x:c r="C826" s="120" t="n">
        <x:v>825</x:v>
      </x:c>
      <x:c r="D826" s="120" t="n">
        <x:v>1617</x:v>
      </x:c>
      <x:c r="E826" s="120" t="n">
        <x:v>1616</x:v>
      </x:c>
      <x:c r="F826" s="120" t="n">
        <x:v>0</x:v>
      </x:c>
      <x:c r="G826" s="120" t="str">
        <x:v>Normal</x:v>
      </x:c>
      <x:c r="H826" s="120" t="str">
        <x:v>Routine</x:v>
      </x:c>
      <x:c r="I826" s="120" t="n">
        <x:v>1</x:v>
      </x:c>
      <x:c r="J826" s="120" t="str">
        <x:v>CADC0888</x:v>
      </x:c>
      <x:c r="K826" s="120" t="n">
        <x:v>5</x:v>
      </x:c>
      <x:c r="L826" s="120" t="n">
        <x:v>140</x:v>
      </x:c>
      <x:c r="M826" s="120" t="n">
        <x:v>29</x:v>
      </x:c>
      <x:c r="N826" s="127" t="n">
        <x:v>0.4142857142857143</x:v>
      </x:c>
      <x:c r="O826" s="129" t="n">
        <x:f>'RGS_Ground_Run'!Q990</x:f>
        <x:v>32.069408307369486</x:v>
      </x:c>
      <x:c r="P826" s="129" t="n">
        <x:f>'Edge_Run'!O990</x:f>
        <x:v>30.168224922108266</x:v>
      </x:c>
      <x:c r="Q826" s="129" t="n">
        <x:f>O826-P826</x:f>
        <x:v>1.9011833852612199</x:v>
      </x:c>
      <x:c r="R826" s="129" t="n">
        <x:f>'RGS_Ground_Run'!U990</x:f>
        <x:v>0</x:v>
      </x:c>
      <x:c r="S826" s="129" t="n">
        <x:f>'Edge_Run'!S990</x:f>
        <x:v>0</x:v>
      </x:c>
      <x:c r="T826" s="129" t="n">
        <x:f>'RGS_Ground_Run'!S990</x:f>
        <x:v>0</x:v>
      </x:c>
      <x:c r="U826" s="129" t="n">
        <x:f>'Edge_Run'!R990</x:f>
        <x:v>0</x:v>
      </x:c>
      <x:c r="V826" s="120" t="n">
        <x:f>'RGS_Ground_Run'!W990</x:f>
        <x:v>1</x:v>
      </x:c>
      <x:c r="W826" s="120" t="n">
        <x:f>'Edge_Run'!U990</x:f>
        <x:v>1</x:v>
      </x:c>
      <x:c r="X826" s="120" t="n">
        <x:f>'RGS_Ground_Run'!X990</x:f>
        <x:v>1</x:v>
      </x:c>
      <x:c r="Y826" s="120" t="n">
        <x:f>'Edge_Run'!V990</x:f>
        <x:v>1</x:v>
      </x:c>
      <x:c r="Z826" s="120" t="n">
        <x:f>Y826-X826</x:f>
        <x:v>0</x:v>
      </x:c>
      <x:c r="AA826" s="120" t="n">
        <x:f>1-V826</x:f>
        <x:v>0</x:v>
      </x:c>
      <x:c r="AB826" s="120" t="n">
        <x:f>1-W826</x:f>
        <x:v>0</x:v>
      </x:c>
      <x:c r="AC826" s="120" t="n">
        <x:f>'RGS_Ground_Run'!O990</x:f>
        <x:v>8.049408307369427</x:v>
      </x:c>
      <x:c r="AD826" s="120" t="n">
        <x:f>'Edge_Run'!D990</x:f>
        <x:v>24.148224922108284</x:v>
      </x:c>
      <x:c r="AE826" s="120" t="n">
        <x:f>'RGS_Ground_Run'!D990</x:f>
        <x:v>300</x:v>
      </x:c>
      <x:c r="AF826" s="120" t="n">
        <x:f>'Edge_Run'!H990</x:f>
        <x:v>75</x:v>
      </x:c>
    </x:row>
    <x:row r="827">
      <x:c r="A827" s="120" t="n">
        <x:v>9</x:v>
      </x:c>
      <x:c r="B827" s="120" t="n">
        <x:v>26</x:v>
      </x:c>
      <x:c r="C827" s="120" t="n">
        <x:v>826</x:v>
      </x:c>
      <x:c r="D827" s="120" t="n">
        <x:v>211</x:v>
      </x:c>
      <x:c r="E827" s="120" t="n">
        <x:v>210</x:v>
      </x:c>
      <x:c r="F827" s="120" t="n">
        <x:v>0</x:v>
      </x:c>
      <x:c r="G827" s="120" t="str">
        <x:v>Normal</x:v>
      </x:c>
      <x:c r="H827" s="120" t="str">
        <x:v>Routine</x:v>
      </x:c>
      <x:c r="I827" s="120" t="n">
        <x:v>1</x:v>
      </x:c>
      <x:c r="J827" s="120" t="str">
        <x:v>CADC0872</x:v>
      </x:c>
      <x:c r="K827" s="120" t="n">
        <x:v>1</x:v>
      </x:c>
      <x:c r="L827" s="120" t="n">
        <x:v>426</x:v>
      </x:c>
      <x:c r="M827" s="120" t="n">
        <x:v>427</x:v>
      </x:c>
      <x:c r="N827" s="127" t="n">
        <x:v>6.1</x:v>
      </x:c>
      <x:c r="O827" s="129" t="n">
        <x:f>'RGS_Ground_Run'!Q991</x:f>
        <x:v>25.699520829673475</x:v>
      </x:c>
      <x:c r="P827" s="129" t="n">
        <x:f>'Edge_Run'!O991</x:f>
        <x:v>11.058562489020687</x:v>
      </x:c>
      <x:c r="Q827" s="129" t="n">
        <x:f>O827-P827</x:f>
        <x:v>14.640958340652787</x:v>
      </x:c>
      <x:c r="R827" s="129" t="n">
        <x:f>'RGS_Ground_Run'!U991</x:f>
        <x:v>0</x:v>
      </x:c>
      <x:c r="S827" s="129" t="n">
        <x:f>'Edge_Run'!S991</x:f>
        <x:v>0</x:v>
      </x:c>
      <x:c r="T827" s="129" t="n">
        <x:f>'RGS_Ground_Run'!S991</x:f>
        <x:v>0</x:v>
      </x:c>
      <x:c r="U827" s="129" t="n">
        <x:f>'Edge_Run'!R991</x:f>
        <x:v>0</x:v>
      </x:c>
      <x:c r="V827" s="120" t="n">
        <x:f>'RGS_Ground_Run'!W991</x:f>
        <x:v>1</x:v>
      </x:c>
      <x:c r="W827" s="120" t="n">
        <x:f>'Edge_Run'!U991</x:f>
        <x:v>1</x:v>
      </x:c>
      <x:c r="X827" s="120" t="n">
        <x:f>'RGS_Ground_Run'!X991</x:f>
        <x:v>1</x:v>
      </x:c>
      <x:c r="Y827" s="120" t="n">
        <x:f>'Edge_Run'!V991</x:f>
        <x:v>1</x:v>
      </x:c>
      <x:c r="Z827" s="120" t="n">
        <x:f>Y827-X827</x:f>
        <x:v>0</x:v>
      </x:c>
      <x:c r="AA827" s="120" t="n">
        <x:f>1-V827</x:f>
        <x:v>0</x:v>
      </x:c>
      <x:c r="AB827" s="120" t="n">
        <x:f>1-W827</x:f>
        <x:v>0</x:v>
      </x:c>
      <x:c r="AC827" s="120" t="n">
        <x:f>'RGS_Ground_Run'!O991</x:f>
        <x:v>1.6795208296735622</x:v>
      </x:c>
      <x:c r="AD827" s="120" t="n">
        <x:f>'Edge_Run'!D991</x:f>
        <x:v>5.038562489020687</x:v>
      </x:c>
      <x:c r="AE827" s="120" t="n">
        <x:f>'RGS_Ground_Run'!D991</x:f>
        <x:v>300</x:v>
      </x:c>
      <x:c r="AF827" s="120" t="n">
        <x:f>'Edge_Run'!H991</x:f>
        <x:v>75</x:v>
      </x:c>
    </x:row>
    <x:row r="828">
      <x:c r="A828" s="120" t="n">
        <x:v>9</x:v>
      </x:c>
      <x:c r="B828" s="120" t="n">
        <x:v>27</x:v>
      </x:c>
      <x:c r="C828" s="120" t="n">
        <x:v>827</x:v>
      </x:c>
      <x:c r="D828" s="120" t="n">
        <x:v>205</x:v>
      </x:c>
      <x:c r="E828" s="120" t="n">
        <x:v>204</x:v>
      </x:c>
      <x:c r="F828" s="120" t="n">
        <x:v>1</x:v>
      </x:c>
      <x:c r="G828" s="120" t="str">
        <x:v>Anomalous</x:v>
      </x:c>
      <x:c r="H828" s="120" t="str">
        <x:v>Priority</x:v>
      </x:c>
      <x:c r="I828" s="120" t="n">
        <x:v>0</x:v>
      </x:c>
      <x:c r="J828" s="120" t="str">
        <x:v>CADC0872</x:v>
      </x:c>
      <x:c r="K828" s="120" t="n">
        <x:v>1</x:v>
      </x:c>
      <x:c r="L828" s="120" t="n">
        <x:v>347</x:v>
      </x:c>
      <x:c r="M828" s="120" t="n">
        <x:v>348</x:v>
      </x:c>
      <x:c r="N828" s="127" t="n">
        <x:v>4.9714285714285715</x:v>
      </x:c>
      <x:c r="O828" s="129" t="n">
        <x:f>'RGS_Ground_Run'!Q992</x:f>
        <x:v>52.17255035601397</x:v>
      </x:c>
      <x:c r="P828" s="129" t="n">
        <x:f>'Edge_Run'!O992</x:f>
        <x:v>24.590369927182564</x:v>
      </x:c>
      <x:c r="Q828" s="129" t="n">
        <x:f>O828-P828</x:f>
        <x:v>27.582180428831407</x:v>
      </x:c>
      <x:c r="R828" s="129" t="n">
        <x:f>'RGS_Ground_Run'!U992</x:f>
        <x:v>23.452921814940055</x:v>
      </x:c>
      <x:c r="S828" s="129" t="n">
        <x:f>'Edge_Run'!S992</x:f>
        <x:v>4.471484303960779</x:v>
      </x:c>
      <x:c r="T828" s="129" t="n">
        <x:f>'RGS_Ground_Run'!S992</x:f>
        <x:v>0</x:v>
      </x:c>
      <x:c r="U828" s="129" t="n">
        <x:f>'Edge_Run'!R992</x:f>
        <x:v>0</x:v>
      </x:c>
      <x:c r="V828" s="120" t="n">
        <x:f>'RGS_Ground_Run'!W992</x:f>
        <x:v>1</x:v>
      </x:c>
      <x:c r="W828" s="120" t="n">
        <x:f>'Edge_Run'!U992</x:f>
        <x:v>1</x:v>
      </x:c>
      <x:c r="X828" s="120" t="n">
        <x:f>'RGS_Ground_Run'!X992</x:f>
        <x:v>1</x:v>
      </x:c>
      <x:c r="Y828" s="120" t="n">
        <x:f>'Edge_Run'!V992</x:f>
        <x:v>1</x:v>
      </x:c>
      <x:c r="Z828" s="120" t="n">
        <x:f>Y828-X828</x:f>
        <x:v>0</x:v>
      </x:c>
      <x:c r="AA828" s="120" t="n">
        <x:f>1-V828</x:f>
        <x:v>0</x:v>
      </x:c>
      <x:c r="AB828" s="120" t="n">
        <x:f>1-W828</x:f>
        <x:v>0</x:v>
      </x:c>
      <x:c r="AC828" s="120" t="n">
        <x:f>'RGS_Ground_Run'!O992</x:f>
        <x:v>4.699628541073921</x:v>
      </x:c>
      <x:c r="AD828" s="120" t="n">
        <x:f>'Edge_Run'!D992</x:f>
        <x:v>14.098885623221765</x:v>
      </x:c>
      <x:c r="AE828" s="120" t="n">
        <x:f>'RGS_Ground_Run'!D992</x:f>
        <x:v>300</x:v>
      </x:c>
      <x:c r="AF828" s="120" t="n">
        <x:f>'Edge_Run'!H992</x:f>
        <x:v>75</x:v>
      </x:c>
    </x:row>
    <x:row r="829">
      <x:c r="A829" s="120" t="n">
        <x:v>9</x:v>
      </x:c>
      <x:c r="B829" s="120" t="n">
        <x:v>28</x:v>
      </x:c>
      <x:c r="C829" s="120" t="n">
        <x:v>828</x:v>
      </x:c>
      <x:c r="D829" s="120" t="n">
        <x:v>82</x:v>
      </x:c>
      <x:c r="E829" s="120" t="n">
        <x:v>81</x:v>
      </x:c>
      <x:c r="F829" s="120" t="n">
        <x:v>1</x:v>
      </x:c>
      <x:c r="G829" s="120" t="str">
        <x:v>Anomalous</x:v>
      </x:c>
      <x:c r="H829" s="120" t="str">
        <x:v>Priority</x:v>
      </x:c>
      <x:c r="I829" s="120" t="n">
        <x:v>0</x:v>
      </x:c>
      <x:c r="J829" s="120" t="str">
        <x:v>CADC0872</x:v>
      </x:c>
      <x:c r="K829" s="120" t="n">
        <x:v>1</x:v>
      </x:c>
      <x:c r="L829" s="120" t="n">
        <x:v>181</x:v>
      </x:c>
      <x:c r="M829" s="120" t="n">
        <x:v>182</x:v>
      </x:c>
      <x:c r="N829" s="127" t="n">
        <x:v>2.6</x:v>
      </x:c>
      <x:c r="O829" s="129" t="n">
        <x:f>'RGS_Ground_Run'!Q993</x:f>
        <x:v>66.06751000573286</x:v>
      </x:c>
      <x:c r="P829" s="129" t="n">
        <x:f>'Edge_Run'!O993</x:f>
        <x:v>24.305421271917567</x:v>
      </x:c>
      <x:c r="Q829" s="129" t="n">
        <x:f>O829-P829</x:f>
        <x:v>41.76208873381529</x:v>
      </x:c>
      <x:c r="R829" s="129" t="n">
        <x:f>'RGS_Ground_Run'!U993</x:f>
        <x:v>41.16797315967506</x:v>
      </x:c>
      <x:c r="S829" s="129" t="n">
        <x:f>'Edge_Run'!S993</x:f>
        <x:v>15.646810733744132</x:v>
      </x:c>
      <x:c r="T829" s="129" t="n">
        <x:f>'RGS_Ground_Run'!S993</x:f>
        <x:v>0</x:v>
      </x:c>
      <x:c r="U829" s="129" t="n">
        <x:f>'Edge_Run'!R993</x:f>
        <x:v>0</x:v>
      </x:c>
      <x:c r="V829" s="120" t="n">
        <x:f>'RGS_Ground_Run'!W993</x:f>
        <x:v>1</x:v>
      </x:c>
      <x:c r="W829" s="120" t="n">
        <x:f>'Edge_Run'!U993</x:f>
        <x:v>1</x:v>
      </x:c>
      <x:c r="X829" s="120" t="n">
        <x:f>'RGS_Ground_Run'!X993</x:f>
        <x:v>1</x:v>
      </x:c>
      <x:c r="Y829" s="120" t="n">
        <x:f>'Edge_Run'!V993</x:f>
        <x:v>1</x:v>
      </x:c>
      <x:c r="Z829" s="120" t="n">
        <x:f>Y829-X829</x:f>
        <x:v>0</x:v>
      </x:c>
      <x:c r="AA829" s="120" t="n">
        <x:f>1-V829</x:f>
        <x:v>0</x:v>
      </x:c>
      <x:c r="AB829" s="120" t="n">
        <x:f>1-W829</x:f>
        <x:v>0</x:v>
      </x:c>
      <x:c r="AC829" s="120" t="n">
        <x:f>'RGS_Ground_Run'!O993</x:f>
        <x:v>0.8795368460577893</x:v>
      </x:c>
      <x:c r="AD829" s="120" t="n">
        <x:f>'Edge_Run'!D993</x:f>
        <x:v>2.638610538173368</x:v>
      </x:c>
      <x:c r="AE829" s="120" t="n">
        <x:f>'RGS_Ground_Run'!D993</x:f>
        <x:v>300</x:v>
      </x:c>
      <x:c r="AF829" s="120" t="n">
        <x:f>'Edge_Run'!H993</x:f>
        <x:v>75</x:v>
      </x:c>
    </x:row>
    <x:row r="830">
      <x:c r="A830" s="120" t="n">
        <x:v>9</x:v>
      </x:c>
      <x:c r="B830" s="120" t="n">
        <x:v>29</x:v>
      </x:c>
      <x:c r="C830" s="120" t="n">
        <x:v>829</x:v>
      </x:c>
      <x:c r="D830" s="120" t="n">
        <x:v>1747</x:v>
      </x:c>
      <x:c r="E830" s="120" t="n">
        <x:v>1746</x:v>
      </x:c>
      <x:c r="F830" s="120" t="n">
        <x:v>0</x:v>
      </x:c>
      <x:c r="G830" s="120" t="str">
        <x:v>Normal</x:v>
      </x:c>
      <x:c r="H830" s="120" t="str">
        <x:v>Routine</x:v>
      </x:c>
      <x:c r="I830" s="120" t="n">
        <x:v>1</x:v>
      </x:c>
      <x:c r="J830" s="120" t="str">
        <x:v>CADC0894</x:v>
      </x:c>
      <x:c r="K830" s="120" t="n">
        <x:v>1</x:v>
      </x:c>
      <x:c r="L830" s="120" t="n">
        <x:v>368</x:v>
      </x:c>
      <x:c r="M830" s="120" t="n">
        <x:v>369</x:v>
      </x:c>
      <x:c r="N830" s="127" t="n">
        <x:v>5.271428571428571</x:v>
      </x:c>
      <x:c r="O830" s="129" t="n">
        <x:f>'RGS_Ground_Run'!Q994</x:f>
        <x:v>51.177666164275706</x:v>
      </x:c>
      <x:c r="P830" s="129" t="n">
        <x:f>'Edge_Run'!O994</x:f>
        <x:v>14.451701480742713</x:v>
      </x:c>
      <x:c r="Q830" s="129" t="n">
        <x:f>O830-P830</x:f>
        <x:v>36.72596468353299</x:v>
      </x:c>
      <x:c r="R830" s="129" t="n">
        <x:f>'RGS_Ground_Run'!U994</x:f>
        <x:v>24.347099004028223</x:v>
      </x:c>
      <x:c r="S830" s="129" t="n">
        <x:f>'Edge_Run'!S994</x:f>
        <x:v>0</x:v>
      </x:c>
      <x:c r="T830" s="129" t="n">
        <x:f>'RGS_Ground_Run'!S994</x:f>
        <x:v>0</x:v>
      </x:c>
      <x:c r="U830" s="129" t="n">
        <x:f>'Edge_Run'!R994</x:f>
        <x:v>0</x:v>
      </x:c>
      <x:c r="V830" s="120" t="n">
        <x:f>'RGS_Ground_Run'!W994</x:f>
        <x:v>1</x:v>
      </x:c>
      <x:c r="W830" s="120" t="n">
        <x:f>'Edge_Run'!U994</x:f>
        <x:v>1</x:v>
      </x:c>
      <x:c r="X830" s="120" t="n">
        <x:f>'RGS_Ground_Run'!X994</x:f>
        <x:v>1</x:v>
      </x:c>
      <x:c r="Y830" s="120" t="n">
        <x:f>'Edge_Run'!V994</x:f>
        <x:v>1</x:v>
      </x:c>
      <x:c r="Z830" s="120" t="n">
        <x:f>Y830-X830</x:f>
        <x:v>0</x:v>
      </x:c>
      <x:c r="AA830" s="120" t="n">
        <x:f>1-V830</x:f>
        <x:v>0</x:v>
      </x:c>
      <x:c r="AB830" s="120" t="n">
        <x:f>1-W830</x:f>
        <x:v>0</x:v>
      </x:c>
      <x:c r="AC830" s="120" t="n">
        <x:f>'RGS_Ground_Run'!O994</x:f>
        <x:v>2.8105671602475883</x:v>
      </x:c>
      <x:c r="AD830" s="120" t="n">
        <x:f>'Edge_Run'!D994</x:f>
        <x:v>8.431701480742765</x:v>
      </x:c>
      <x:c r="AE830" s="120" t="n">
        <x:f>'RGS_Ground_Run'!D994</x:f>
        <x:v>300</x:v>
      </x:c>
      <x:c r="AF830" s="120" t="n">
        <x:f>'Edge_Run'!H994</x:f>
        <x:v>75</x:v>
      </x:c>
    </x:row>
    <x:row r="831">
      <x:c r="A831" s="120" t="n">
        <x:v>9</x:v>
      </x:c>
      <x:c r="B831" s="120" t="n">
        <x:v>30</x:v>
      </x:c>
      <x:c r="C831" s="120" t="n">
        <x:v>830</x:v>
      </x:c>
      <x:c r="D831" s="120" t="n">
        <x:v>2062</x:v>
      </x:c>
      <x:c r="E831" s="120" t="n">
        <x:v>2061</x:v>
      </x:c>
      <x:c r="F831" s="120" t="n">
        <x:v>0</x:v>
      </x:c>
      <x:c r="G831" s="120" t="str">
        <x:v>Normal</x:v>
      </x:c>
      <x:c r="H831" s="120" t="str">
        <x:v>Routine</x:v>
      </x:c>
      <x:c r="I831" s="120" t="n">
        <x:v>1</x:v>
      </x:c>
      <x:c r="J831" s="120" t="str">
        <x:v>CADC0872</x:v>
      </x:c>
      <x:c r="K831" s="120" t="n">
        <x:v>5</x:v>
      </x:c>
      <x:c r="L831" s="120" t="n">
        <x:v>220</x:v>
      </x:c>
      <x:c r="M831" s="120" t="n">
        <x:v>45</x:v>
      </x:c>
      <x:c r="N831" s="127" t="n">
        <x:v>0.6428571428571429</x:v>
      </x:c>
      <x:c r="O831" s="129" t="n">
        <x:f>'RGS_Ground_Run'!Q995</x:f>
        <x:v>76.58982528125784</x:v>
      </x:c>
      <x:c r="P831" s="129" t="n">
        <x:f>'Edge_Run'!O995</x:f>
        <x:v>37.950875503018324</x:v>
      </x:c>
      <x:c r="Q831" s="129" t="n">
        <x:f>O831-P831</x:f>
        <x:v>38.63894977823952</x:v>
      </x:c>
      <x:c r="R831" s="129" t="n">
        <x:f>'RGS_Ground_Run'!U995</x:f>
        <x:v>42.92160140873489</x:v>
      </x:c>
      <x:c r="S831" s="129" t="n">
        <x:f>'Edge_Run'!S995</x:f>
        <x:v>2.986203885449413</x:v>
      </x:c>
      <x:c r="T831" s="129" t="n">
        <x:f>'RGS_Ground_Run'!S995</x:f>
        <x:v>0</x:v>
      </x:c>
      <x:c r="U831" s="129" t="n">
        <x:f>'Edge_Run'!R995</x:f>
        <x:v>0</x:v>
      </x:c>
      <x:c r="V831" s="120" t="n">
        <x:f>'RGS_Ground_Run'!W995</x:f>
        <x:v>1</x:v>
      </x:c>
      <x:c r="W831" s="120" t="n">
        <x:f>'Edge_Run'!U995</x:f>
        <x:v>1</x:v>
      </x:c>
      <x:c r="X831" s="120" t="n">
        <x:f>'RGS_Ground_Run'!X995</x:f>
        <x:v>1</x:v>
      </x:c>
      <x:c r="Y831" s="120" t="n">
        <x:f>'Edge_Run'!V995</x:f>
        <x:v>1</x:v>
      </x:c>
      <x:c r="Z831" s="120" t="n">
        <x:f>Y831-X831</x:f>
        <x:v>0</x:v>
      </x:c>
      <x:c r="AA831" s="120" t="n">
        <x:f>1-V831</x:f>
        <x:v>0</x:v>
      </x:c>
      <x:c r="AB831" s="120" t="n">
        <x:f>1-W831</x:f>
        <x:v>0</x:v>
      </x:c>
      <x:c r="AC831" s="120" t="n">
        <x:f>'RGS_Ground_Run'!O995</x:f>
        <x:v>9.648223872522951</x:v>
      </x:c>
      <x:c r="AD831" s="120" t="n">
        <x:f>'Edge_Run'!D995</x:f>
        <x:v>28.944671617568854</x:v>
      </x:c>
      <x:c r="AE831" s="120" t="n">
        <x:f>'RGS_Ground_Run'!D995</x:f>
        <x:v>300</x:v>
      </x:c>
      <x:c r="AF831" s="120" t="n">
        <x:f>'Edge_Run'!H995</x:f>
        <x:v>75</x:v>
      </x:c>
    </x:row>
    <x:row r="832">
      <x:c r="A832" s="120" t="n">
        <x:v>9</x:v>
      </x:c>
      <x:c r="B832" s="120" t="n">
        <x:v>31</x:v>
      </x:c>
      <x:c r="C832" s="120" t="n">
        <x:v>831</x:v>
      </x:c>
      <x:c r="D832" s="120" t="n">
        <x:v>1427</x:v>
      </x:c>
      <x:c r="E832" s="120" t="n">
        <x:v>1426</x:v>
      </x:c>
      <x:c r="F832" s="120" t="n">
        <x:v>0</x:v>
      </x:c>
      <x:c r="G832" s="120" t="str">
        <x:v>Normal</x:v>
      </x:c>
      <x:c r="H832" s="120" t="str">
        <x:v>Routine</x:v>
      </x:c>
      <x:c r="I832" s="120" t="n">
        <x:v>1</x:v>
      </x:c>
      <x:c r="J832" s="120" t="str">
        <x:v>CADC0873</x:v>
      </x:c>
      <x:c r="K832" s="120" t="n">
        <x:v>5</x:v>
      </x:c>
      <x:c r="L832" s="120" t="n">
        <x:v>80</x:v>
      </x:c>
      <x:c r="M832" s="120" t="n">
        <x:v>17</x:v>
      </x:c>
      <x:c r="N832" s="127" t="n">
        <x:v>0.24285714285714285</x:v>
      </x:c>
      <x:c r="O832" s="129" t="n">
        <x:f>'RGS_Ground_Run'!Q996</x:f>
        <x:v>80.85210570020467</x:v>
      </x:c>
      <x:c r="P832" s="129" t="n">
        <x:f>'Edge_Run'!O996</x:f>
        <x:v>34.68092374309549</x:v>
      </x:c>
      <x:c r="Q832" s="129" t="n">
        <x:f>O832-P832</x:f>
        <x:v>46.171181957109184</x:v>
      </x:c>
      <x:c r="R832" s="129" t="n">
        <x:f>'RGS_Ground_Run'!U996</x:f>
        <x:v>53.412333725901135</x:v>
      </x:c>
      <x:c r="S832" s="129" t="n">
        <x:f>'Edge_Run'!S996</x:f>
        <x:v>18.40160782018461</x:v>
      </x:c>
      <x:c r="T832" s="129" t="n">
        <x:f>'RGS_Ground_Run'!S996</x:f>
        <x:v>0</x:v>
      </x:c>
      <x:c r="U832" s="129" t="n">
        <x:f>'Edge_Run'!R996</x:f>
        <x:v>0</x:v>
      </x:c>
      <x:c r="V832" s="120" t="n">
        <x:f>'RGS_Ground_Run'!W996</x:f>
        <x:v>1</x:v>
      </x:c>
      <x:c r="W832" s="120" t="n">
        <x:f>'Edge_Run'!U996</x:f>
        <x:v>1</x:v>
      </x:c>
      <x:c r="X832" s="120" t="n">
        <x:f>'RGS_Ground_Run'!X996</x:f>
        <x:v>1</x:v>
      </x:c>
      <x:c r="Y832" s="120" t="n">
        <x:f>'Edge_Run'!V996</x:f>
        <x:v>1</x:v>
      </x:c>
      <x:c r="Z832" s="120" t="n">
        <x:f>Y832-X832</x:f>
        <x:v>0</x:v>
      </x:c>
      <x:c r="AA832" s="120" t="n">
        <x:f>1-V832</x:f>
        <x:v>0</x:v>
      </x:c>
      <x:c r="AB832" s="120" t="n">
        <x:f>1-W832</x:f>
        <x:v>0</x:v>
      </x:c>
      <x:c r="AC832" s="120" t="n">
        <x:f>'RGS_Ground_Run'!O996</x:f>
        <x:v>3.4197719743036656</x:v>
      </x:c>
      <x:c r="AD832" s="120" t="n">
        <x:f>'Edge_Run'!D996</x:f>
        <x:v>10.259315922910996</x:v>
      </x:c>
      <x:c r="AE832" s="120" t="n">
        <x:f>'RGS_Ground_Run'!D996</x:f>
        <x:v>300</x:v>
      </x:c>
      <x:c r="AF832" s="120" t="n">
        <x:f>'Edge_Run'!H996</x:f>
        <x:v>75</x:v>
      </x:c>
    </x:row>
    <x:row r="833">
      <x:c r="A833" s="120" t="n">
        <x:v>9</x:v>
      </x:c>
      <x:c r="B833" s="120" t="n">
        <x:v>32</x:v>
      </x:c>
      <x:c r="C833" s="120" t="n">
        <x:v>832</x:v>
      </x:c>
      <x:c r="D833" s="120" t="n">
        <x:v>283</x:v>
      </x:c>
      <x:c r="E833" s="120" t="n">
        <x:v>282</x:v>
      </x:c>
      <x:c r="F833" s="120" t="n">
        <x:v>1</x:v>
      </x:c>
      <x:c r="G833" s="120" t="str">
        <x:v>Anomalous</x:v>
      </x:c>
      <x:c r="H833" s="120" t="str">
        <x:v>Priority</x:v>
      </x:c>
      <x:c r="I833" s="120" t="n">
        <x:v>1</x:v>
      </x:c>
      <x:c r="J833" s="120" t="str">
        <x:v>CADC0874</x:v>
      </x:c>
      <x:c r="K833" s="120" t="n">
        <x:v>1</x:v>
      </x:c>
      <x:c r="L833" s="120" t="n">
        <x:v>416</x:v>
      </x:c>
      <x:c r="M833" s="120" t="n">
        <x:v>417</x:v>
      </x:c>
      <x:c r="N833" s="127" t="n">
        <x:v>5.957142857142857</x:v>
      </x:c>
      <x:c r="O833" s="129" t="n">
        <x:f>'RGS_Ground_Run'!Q997</x:f>
        <x:v>31.825715538298027</x:v>
      </x:c>
      <x:c r="P833" s="129" t="n">
        <x:f>'Edge_Run'!O997</x:f>
        <x:v>29.437146614894345</x:v>
      </x:c>
      <x:c r="Q833" s="129" t="n">
        <x:f>O833-P833</x:f>
        <x:v>2.3885689234036818</x:v>
      </x:c>
      <x:c r="R833" s="129" t="n">
        <x:f>'RGS_Ground_Run'!U997</x:f>
        <x:v>0</x:v>
      </x:c>
      <x:c r="S833" s="129" t="n">
        <x:f>'Edge_Run'!S997</x:f>
        <x:v>0</x:v>
      </x:c>
      <x:c r="T833" s="129" t="n">
        <x:f>'RGS_Ground_Run'!S997</x:f>
        <x:v>0</x:v>
      </x:c>
      <x:c r="U833" s="129" t="n">
        <x:f>'Edge_Run'!R997</x:f>
        <x:v>0</x:v>
      </x:c>
      <x:c r="V833" s="120" t="n">
        <x:f>'RGS_Ground_Run'!W997</x:f>
        <x:v>1</x:v>
      </x:c>
      <x:c r="W833" s="120" t="n">
        <x:f>'Edge_Run'!U997</x:f>
        <x:v>1</x:v>
      </x:c>
      <x:c r="X833" s="120" t="n">
        <x:f>'RGS_Ground_Run'!X997</x:f>
        <x:v>1</x:v>
      </x:c>
      <x:c r="Y833" s="120" t="n">
        <x:f>'Edge_Run'!V997</x:f>
        <x:v>1</x:v>
      </x:c>
      <x:c r="Z833" s="120" t="n">
        <x:f>Y833-X833</x:f>
        <x:v>0</x:v>
      </x:c>
      <x:c r="AA833" s="120" t="n">
        <x:f>1-V833</x:f>
        <x:v>0</x:v>
      </x:c>
      <x:c r="AB833" s="120" t="n">
        <x:f>1-W833</x:f>
        <x:v>0</x:v>
      </x:c>
      <x:c r="AC833" s="120" t="n">
        <x:f>'RGS_Ground_Run'!O997</x:f>
        <x:v>7.805715538298127</x:v>
      </x:c>
      <x:c r="AD833" s="120" t="n">
        <x:f>'Edge_Run'!D997</x:f>
        <x:v>23.41714661489438</x:v>
      </x:c>
      <x:c r="AE833" s="120" t="n">
        <x:f>'RGS_Ground_Run'!D997</x:f>
        <x:v>300</x:v>
      </x:c>
      <x:c r="AF833" s="120" t="n">
        <x:f>'Edge_Run'!H997</x:f>
        <x:v>75</x:v>
      </x:c>
    </x:row>
    <x:row r="834">
      <x:c r="A834" s="120" t="n">
        <x:v>9</x:v>
      </x:c>
      <x:c r="B834" s="120" t="n">
        <x:v>33</x:v>
      </x:c>
      <x:c r="C834" s="120" t="n">
        <x:v>833</x:v>
      </x:c>
      <x:c r="D834" s="120" t="n">
        <x:v>1149</x:v>
      </x:c>
      <x:c r="E834" s="120" t="n">
        <x:v>1148</x:v>
      </x:c>
      <x:c r="F834" s="120" t="n">
        <x:v>0</x:v>
      </x:c>
      <x:c r="G834" s="120" t="str">
        <x:v>Normal</x:v>
      </x:c>
      <x:c r="H834" s="120" t="str">
        <x:v>Routine</x:v>
      </x:c>
      <x:c r="I834" s="120" t="n">
        <x:v>1</x:v>
      </x:c>
      <x:c r="J834" s="120" t="str">
        <x:v>CADC0894</x:v>
      </x:c>
      <x:c r="K834" s="120" t="n">
        <x:v>5</x:v>
      </x:c>
      <x:c r="L834" s="120" t="n">
        <x:v>225</x:v>
      </x:c>
      <x:c r="M834" s="120" t="n">
        <x:v>46</x:v>
      </x:c>
      <x:c r="N834" s="127" t="n">
        <x:v>0.6571428571428571</x:v>
      </x:c>
      <x:c r="O834" s="129" t="n">
        <x:f>'RGS_Ground_Run'!Q998</x:f>
        <x:v>124.38463303199978</x:v>
      </x:c>
      <x:c r="P834" s="129" t="n">
        <x:f>'Edge_Run'!O998</x:f>
        <x:v>105.42149918161067</x:v>
      </x:c>
      <x:c r="Q834" s="129" t="n">
        <x:f>O834-P834</x:f>
        <x:v>18.963133850389113</x:v>
      </x:c>
      <x:c r="R834" s="129" t="n">
        <x:f>'RGS_Ground_Run'!U998</x:f>
        <x:v>99.40149918161069</x:v>
      </x:c>
      <x:c r="S834" s="129" t="n">
        <x:f>'Edge_Run'!S998</x:f>
        <x:v>96.51209763044335</x:v>
      </x:c>
      <x:c r="T834" s="129" t="n">
        <x:f>'RGS_Ground_Run'!S998</x:f>
        <x:v>99.40149918161069</x:v>
      </x:c>
      <x:c r="U834" s="129" t="n">
        <x:f>'Edge_Run'!R998</x:f>
        <x:v>96.51209763044335</x:v>
      </x:c>
      <x:c r="V834" s="120" t="n">
        <x:f>'RGS_Ground_Run'!W998</x:f>
        <x:v>1</x:v>
      </x:c>
      <x:c r="W834" s="120" t="n">
        <x:f>'Edge_Run'!U998</x:f>
        <x:v>1</x:v>
      </x:c>
      <x:c r="X834" s="120" t="n">
        <x:f>'RGS_Ground_Run'!X998</x:f>
        <x:v>0</x:v>
      </x:c>
      <x:c r="Y834" s="120" t="n">
        <x:f>'Edge_Run'!V998</x:f>
        <x:v>1</x:v>
      </x:c>
      <x:c r="Z834" s="120" t="n">
        <x:f>Y834-X834</x:f>
        <x:v>1</x:v>
      </x:c>
      <x:c r="AA834" s="120" t="n">
        <x:f>1-V834</x:f>
        <x:v>0</x:v>
      </x:c>
      <x:c r="AB834" s="120" t="n">
        <x:f>1-W834</x:f>
        <x:v>0</x:v>
      </x:c>
      <x:c r="AC834" s="120" t="n">
        <x:f>'RGS_Ground_Run'!O998</x:f>
        <x:v>0.9631338503890501</x:v>
      </x:c>
      <x:c r="AD834" s="120" t="n">
        <x:f>'Edge_Run'!D998</x:f>
        <x:v>2.8894015511671505</x:v>
      </x:c>
      <x:c r="AE834" s="120" t="n">
        <x:f>'RGS_Ground_Run'!D998</x:f>
        <x:v>300</x:v>
      </x:c>
      <x:c r="AF834" s="120" t="n">
        <x:f>'Edge_Run'!H998</x:f>
        <x:v>75</x:v>
      </x:c>
    </x:row>
    <x:row r="835">
      <x:c r="A835" s="120" t="n">
        <x:v>9</x:v>
      </x:c>
      <x:c r="B835" s="120" t="n">
        <x:v>34</x:v>
      </x:c>
      <x:c r="C835" s="120" t="n">
        <x:v>834</x:v>
      </x:c>
      <x:c r="D835" s="120" t="n">
        <x:v>1371</x:v>
      </x:c>
      <x:c r="E835" s="120" t="n">
        <x:v>1370</x:v>
      </x:c>
      <x:c r="F835" s="120" t="n">
        <x:v>0</x:v>
      </x:c>
      <x:c r="G835" s="120" t="str">
        <x:v>Normal</x:v>
      </x:c>
      <x:c r="H835" s="120" t="str">
        <x:v>Routine</x:v>
      </x:c>
      <x:c r="I835" s="120" t="n">
        <x:v>1</x:v>
      </x:c>
      <x:c r="J835" s="120" t="str">
        <x:v>CADC0873</x:v>
      </x:c>
      <x:c r="K835" s="120" t="n">
        <x:v>5</x:v>
      </x:c>
      <x:c r="L835" s="120" t="n">
        <x:v>100</x:v>
      </x:c>
      <x:c r="M835" s="120" t="n">
        <x:v>21</x:v>
      </x:c>
      <x:c r="N835" s="127" t="n">
        <x:v>0.3</x:v>
      </x:c>
      <x:c r="O835" s="129" t="n">
        <x:f>'RGS_Ground_Run'!Q999</x:f>
        <x:v>27.8178672461122</x:v>
      </x:c>
      <x:c r="P835" s="129" t="n">
        <x:f>'Edge_Run'!O999</x:f>
        <x:v>14.326431940454768</x:v>
      </x:c>
      <x:c r="Q835" s="129" t="n">
        <x:f>O835-P835</x:f>
        <x:v>13.491435305657433</x:v>
      </x:c>
      <x:c r="R835" s="129" t="n">
        <x:f>'RGS_Ground_Run'!U999</x:f>
        <x:v>1.0290565992941083</x:v>
      </x:c>
      <x:c r="S835" s="129" t="n">
        <x:f>'Edge_Run'!S999</x:f>
        <x:v>0</x:v>
      </x:c>
      <x:c r="T835" s="129" t="n">
        <x:f>'RGS_Ground_Run'!S999</x:f>
        <x:v>0</x:v>
      </x:c>
      <x:c r="U835" s="129" t="n">
        <x:f>'Edge_Run'!R999</x:f>
        <x:v>0</x:v>
      </x:c>
      <x:c r="V835" s="120" t="n">
        <x:f>'RGS_Ground_Run'!W999</x:f>
        <x:v>1</x:v>
      </x:c>
      <x:c r="W835" s="120" t="n">
        <x:f>'Edge_Run'!U999</x:f>
        <x:v>1</x:v>
      </x:c>
      <x:c r="X835" s="120" t="n">
        <x:f>'RGS_Ground_Run'!X999</x:f>
        <x:v>1</x:v>
      </x:c>
      <x:c r="Y835" s="120" t="n">
        <x:f>'Edge_Run'!V999</x:f>
        <x:v>1</x:v>
      </x:c>
      <x:c r="Z835" s="120" t="n">
        <x:f>Y835-X835</x:f>
        <x:v>0</x:v>
      </x:c>
      <x:c r="AA835" s="120" t="n">
        <x:f>1-V835</x:f>
        <x:v>0</x:v>
      </x:c>
      <x:c r="AB835" s="120" t="n">
        <x:f>1-W835</x:f>
        <x:v>0</x:v>
      </x:c>
      <x:c r="AC835" s="120" t="n">
        <x:f>'RGS_Ground_Run'!O999</x:f>
        <x:v>2.768810646818238</x:v>
      </x:c>
      <x:c r="AD835" s="120" t="n">
        <x:f>'Edge_Run'!D999</x:f>
        <x:v>8.306431940454713</x:v>
      </x:c>
      <x:c r="AE835" s="120" t="n">
        <x:f>'RGS_Ground_Run'!D999</x:f>
        <x:v>300</x:v>
      </x:c>
      <x:c r="AF835" s="120" t="n">
        <x:f>'Edge_Run'!H999</x:f>
        <x:v>75</x:v>
      </x:c>
    </x:row>
    <x:row r="836">
      <x:c r="A836" s="120" t="n">
        <x:v>9</x:v>
      </x:c>
      <x:c r="B836" s="120" t="n">
        <x:v>35</x:v>
      </x:c>
      <x:c r="C836" s="120" t="n">
        <x:v>835</x:v>
      </x:c>
      <x:c r="D836" s="120" t="n">
        <x:v>551</x:v>
      </x:c>
      <x:c r="E836" s="120" t="n">
        <x:v>550</x:v>
      </x:c>
      <x:c r="F836" s="120" t="n">
        <x:v>0</x:v>
      </x:c>
      <x:c r="G836" s="120" t="str">
        <x:v>Normal</x:v>
      </x:c>
      <x:c r="H836" s="120" t="str">
        <x:v>Routine</x:v>
      </x:c>
      <x:c r="I836" s="120" t="n">
        <x:v>0</x:v>
      </x:c>
      <x:c r="J836" s="120" t="str">
        <x:v>CADC0873</x:v>
      </x:c>
      <x:c r="K836" s="120" t="n">
        <x:v>1</x:v>
      </x:c>
      <x:c r="L836" s="120" t="n">
        <x:v>183</x:v>
      </x:c>
      <x:c r="M836" s="120" t="n">
        <x:v>184</x:v>
      </x:c>
      <x:c r="N836" s="127" t="n">
        <x:v>2.6285714285714286</x:v>
      </x:c>
      <x:c r="O836" s="129" t="n">
        <x:f>'RGS_Ground_Run'!Q1000</x:f>
        <x:v>28.120158302392156</x:v>
      </x:c>
      <x:c r="P836" s="129" t="n">
        <x:f>'Edge_Run'!O1000</x:f>
        <x:v>15.844148534791657</x:v>
      </x:c>
      <x:c r="Q836" s="129" t="n">
        <x:f>O836-P836</x:f>
        <x:v>12.276009767600499</x:v>
      </x:c>
      <x:c r="R836" s="129" t="n">
        <x:f>'RGS_Ground_Run'!U1000</x:f>
        <x:v>0.8254421241281307</x:v>
      </x:c>
      <x:c r="S836" s="129" t="n">
        <x:f>'Edge_Run'!S1000</x:f>
        <x:v>0</x:v>
      </x:c>
      <x:c r="T836" s="129" t="n">
        <x:f>'RGS_Ground_Run'!S1000</x:f>
        <x:v>0</x:v>
      </x:c>
      <x:c r="U836" s="129" t="n">
        <x:f>'Edge_Run'!R1000</x:f>
        <x:v>0</x:v>
      </x:c>
      <x:c r="V836" s="120" t="n">
        <x:f>'RGS_Ground_Run'!W1000</x:f>
        <x:v>1</x:v>
      </x:c>
      <x:c r="W836" s="120" t="n">
        <x:f>'Edge_Run'!U1000</x:f>
        <x:v>1</x:v>
      </x:c>
      <x:c r="X836" s="120" t="n">
        <x:f>'RGS_Ground_Run'!X1000</x:f>
        <x:v>1</x:v>
      </x:c>
      <x:c r="Y836" s="120" t="n">
        <x:f>'Edge_Run'!V1000</x:f>
        <x:v>1</x:v>
      </x:c>
      <x:c r="Z836" s="120" t="n">
        <x:f>Y836-X836</x:f>
        <x:v>0</x:v>
      </x:c>
      <x:c r="AA836" s="120" t="n">
        <x:f>1-V836</x:f>
        <x:v>0</x:v>
      </x:c>
      <x:c r="AB836" s="120" t="n">
        <x:f>1-W836</x:f>
        <x:v>0</x:v>
      </x:c>
      <x:c r="AC836" s="120" t="n">
        <x:f>'RGS_Ground_Run'!O1000</x:f>
        <x:v>3.2747161782639007</x:v>
      </x:c>
      <x:c r="AD836" s="120" t="n">
        <x:f>'Edge_Run'!D1000</x:f>
        <x:v>9.824148534791702</x:v>
      </x:c>
      <x:c r="AE836" s="120" t="n">
        <x:f>'RGS_Ground_Run'!D1000</x:f>
        <x:v>300</x:v>
      </x:c>
      <x:c r="AF836" s="120" t="n">
        <x:f>'Edge_Run'!H1000</x:f>
        <x:v>75</x:v>
      </x:c>
    </x:row>
    <x:row r="837">
      <x:c r="A837" s="120" t="n">
        <x:v>9</x:v>
      </x:c>
      <x:c r="B837" s="120" t="n">
        <x:v>36</x:v>
      </x:c>
      <x:c r="C837" s="120" t="n">
        <x:v>836</x:v>
      </x:c>
      <x:c r="D837" s="120" t="n">
        <x:v>2049</x:v>
      </x:c>
      <x:c r="E837" s="120" t="n">
        <x:v>2048</x:v>
      </x:c>
      <x:c r="F837" s="120" t="n">
        <x:v>0</x:v>
      </x:c>
      <x:c r="G837" s="120" t="str">
        <x:v>Normal</x:v>
      </x:c>
      <x:c r="H837" s="120" t="str">
        <x:v>Routine</x:v>
      </x:c>
      <x:c r="I837" s="120" t="n">
        <x:v>1</x:v>
      </x:c>
      <x:c r="J837" s="120" t="str">
        <x:v>CADC0872</x:v>
      </x:c>
      <x:c r="K837" s="120" t="n">
        <x:v>5</x:v>
      </x:c>
      <x:c r="L837" s="120" t="n">
        <x:v>237</x:v>
      </x:c>
      <x:c r="M837" s="120" t="n">
        <x:v>48</x:v>
      </x:c>
      <x:c r="N837" s="127" t="n">
        <x:v>0.6857142857142857</x:v>
      </x:c>
      <x:c r="O837" s="129" t="n">
        <x:f>'RGS_Ground_Run'!Q1001</x:f>
        <x:v>32.52000625803521</x:v>
      </x:c>
      <x:c r="P837" s="129" t="n">
        <x:f>'Edge_Run'!O1001</x:f>
        <x:v>31.520018774105665</x:v>
      </x:c>
      <x:c r="Q837" s="129" t="n">
        <x:f>O837-P837</x:f>
        <x:v>0.9999874839295444</x:v>
      </x:c>
      <x:c r="R837" s="129" t="n">
        <x:f>'RGS_Ground_Run'!U1001</x:f>
        <x:v>0</x:v>
      </x:c>
      <x:c r="S837" s="129" t="n">
        <x:f>'Edge_Run'!S1001</x:f>
        <x:v>0</x:v>
      </x:c>
      <x:c r="T837" s="129" t="n">
        <x:f>'RGS_Ground_Run'!S1001</x:f>
        <x:v>0</x:v>
      </x:c>
      <x:c r="U837" s="129" t="n">
        <x:f>'Edge_Run'!R1001</x:f>
        <x:v>0</x:v>
      </x:c>
      <x:c r="V837" s="120" t="n">
        <x:f>'RGS_Ground_Run'!W1001</x:f>
        <x:v>1</x:v>
      </x:c>
      <x:c r="W837" s="120" t="n">
        <x:f>'Edge_Run'!U1001</x:f>
        <x:v>1</x:v>
      </x:c>
      <x:c r="X837" s="120" t="n">
        <x:f>'RGS_Ground_Run'!X1001</x:f>
        <x:v>1</x:v>
      </x:c>
      <x:c r="Y837" s="120" t="n">
        <x:f>'Edge_Run'!V1001</x:f>
        <x:v>1</x:v>
      </x:c>
      <x:c r="Z837" s="120" t="n">
        <x:f>Y837-X837</x:f>
        <x:v>0</x:v>
      </x:c>
      <x:c r="AA837" s="120" t="n">
        <x:f>1-V837</x:f>
        <x:v>0</x:v>
      </x:c>
      <x:c r="AB837" s="120" t="n">
        <x:f>1-W837</x:f>
        <x:v>0</x:v>
      </x:c>
      <x:c r="AC837" s="120" t="n">
        <x:f>'RGS_Ground_Run'!O1001</x:f>
        <x:v>8.500006258035285</x:v>
      </x:c>
      <x:c r="AD837" s="120" t="n">
        <x:f>'Edge_Run'!D1001</x:f>
        <x:v>25.500018774105854</x:v>
      </x:c>
      <x:c r="AE837" s="120" t="n">
        <x:f>'RGS_Ground_Run'!D1001</x:f>
        <x:v>300</x:v>
      </x:c>
      <x:c r="AF837" s="120" t="n">
        <x:f>'Edge_Run'!H1001</x:f>
        <x:v>75</x:v>
      </x:c>
    </x:row>
    <x:row r="838">
      <x:c r="A838" s="120" t="n">
        <x:v>9</x:v>
      </x:c>
      <x:c r="B838" s="120" t="n">
        <x:v>37</x:v>
      </x:c>
      <x:c r="C838" s="120" t="n">
        <x:v>837</x:v>
      </x:c>
      <x:c r="D838" s="120" t="n">
        <x:v>143</x:v>
      </x:c>
      <x:c r="E838" s="120" t="n">
        <x:v>142</x:v>
      </x:c>
      <x:c r="F838" s="120" t="n">
        <x:v>0</x:v>
      </x:c>
      <x:c r="G838" s="120" t="str">
        <x:v>Normal</x:v>
      </x:c>
      <x:c r="H838" s="120" t="str">
        <x:v>Routine</x:v>
      </x:c>
      <x:c r="I838" s="120" t="n">
        <x:v>0</x:v>
      </x:c>
      <x:c r="J838" s="120" t="str">
        <x:v>CADC0872</x:v>
      </x:c>
      <x:c r="K838" s="120" t="n">
        <x:v>1</x:v>
      </x:c>
      <x:c r="L838" s="120" t="n">
        <x:v>201</x:v>
      </x:c>
      <x:c r="M838" s="120" t="n">
        <x:v>202</x:v>
      </x:c>
      <x:c r="N838" s="127" t="n">
        <x:v>2.8857142857142857</x:v>
      </x:c>
      <x:c r="O838" s="129" t="n">
        <x:f>'RGS_Ground_Run'!Q1002</x:f>
        <x:v>28.75887390612388</x:v>
      </x:c>
      <x:c r="P838" s="129" t="n">
        <x:f>'Edge_Run'!O1002</x:f>
        <x:v>21.692482283475783</x:v>
      </x:c>
      <x:c r="Q838" s="129" t="n">
        <x:f>O838-P838</x:f>
        <x:v>7.066391622648098</x:v>
      </x:c>
      <x:c r="R838" s="129" t="n">
        <x:f>'RGS_Ground_Run'!U1002</x:f>
        <x:v>0.012079104500571702</x:v>
      </x:c>
      <x:c r="S838" s="129" t="n">
        <x:f>'Edge_Run'!S1002</x:f>
        <x:v>1.4920978786062733</x:v>
      </x:c>
      <x:c r="T838" s="129" t="n">
        <x:f>'RGS_Ground_Run'!S1002</x:f>
        <x:v>0</x:v>
      </x:c>
      <x:c r="U838" s="129" t="n">
        <x:f>'Edge_Run'!R1002</x:f>
        <x:v>0</x:v>
      </x:c>
      <x:c r="V838" s="120" t="n">
        <x:f>'RGS_Ground_Run'!W1002</x:f>
        <x:v>1</x:v>
      </x:c>
      <x:c r="W838" s="120" t="n">
        <x:f>'Edge_Run'!U1002</x:f>
        <x:v>1</x:v>
      </x:c>
      <x:c r="X838" s="120" t="n">
        <x:f>'RGS_Ground_Run'!X1002</x:f>
        <x:v>1</x:v>
      </x:c>
      <x:c r="Y838" s="120" t="n">
        <x:f>'Edge_Run'!V1002</x:f>
        <x:v>1</x:v>
      </x:c>
      <x:c r="Z838" s="120" t="n">
        <x:f>Y838-X838</x:f>
        <x:v>0</x:v>
      </x:c>
      <x:c r="AA838" s="120" t="n">
        <x:f>1-V838</x:f>
        <x:v>0</x:v>
      </x:c>
      <x:c r="AB838" s="120" t="n">
        <x:f>1-W838</x:f>
        <x:v>0</x:v>
      </x:c>
      <x:c r="AC838" s="120" t="n">
        <x:f>'RGS_Ground_Run'!O1002</x:f>
        <x:v>4.7267948016231855</x:v>
      </x:c>
      <x:c r="AD838" s="120" t="n">
        <x:f>'Edge_Run'!D1002</x:f>
        <x:v>14.180384404869557</x:v>
      </x:c>
      <x:c r="AE838" s="120" t="n">
        <x:f>'RGS_Ground_Run'!D1002</x:f>
        <x:v>300</x:v>
      </x:c>
      <x:c r="AF838" s="120" t="n">
        <x:f>'Edge_Run'!H1002</x:f>
        <x:v>75</x:v>
      </x:c>
    </x:row>
    <x:row r="839">
      <x:c r="A839" s="120" t="n">
        <x:v>9</x:v>
      </x:c>
      <x:c r="B839" s="120" t="n">
        <x:v>38</x:v>
      </x:c>
      <x:c r="C839" s="120" t="n">
        <x:v>838</x:v>
      </x:c>
      <x:c r="D839" s="120" t="n">
        <x:v>498</x:v>
      </x:c>
      <x:c r="E839" s="120" t="n">
        <x:v>497</x:v>
      </x:c>
      <x:c r="F839" s="120" t="n">
        <x:v>0</x:v>
      </x:c>
      <x:c r="G839" s="120" t="str">
        <x:v>Normal</x:v>
      </x:c>
      <x:c r="H839" s="120" t="str">
        <x:v>Routine</x:v>
      </x:c>
      <x:c r="I839" s="120" t="n">
        <x:v>1</x:v>
      </x:c>
      <x:c r="J839" s="120" t="str">
        <x:v>CADC0873</x:v>
      </x:c>
      <x:c r="K839" s="120" t="n">
        <x:v>1</x:v>
      </x:c>
      <x:c r="L839" s="120" t="n">
        <x:v>187</x:v>
      </x:c>
      <x:c r="M839" s="120" t="n">
        <x:v>188</x:v>
      </x:c>
      <x:c r="N839" s="127" t="n">
        <x:v>2.6857142857142855</x:v>
      </x:c>
      <x:c r="O839" s="129" t="n">
        <x:f>'RGS_Ground_Run'!Q1003</x:f>
        <x:v>25.631588054345684</x:v>
      </x:c>
      <x:c r="P839" s="129" t="n">
        <x:f>'Edge_Run'!O1003</x:f>
        <x:v>10.854764163037544</x:v>
      </x:c>
      <x:c r="Q839" s="129" t="n">
        <x:f>O839-P839</x:f>
        <x:v>14.77682389130814</x:v>
      </x:c>
      <x:c r="R839" s="129" t="n">
        <x:f>'RGS_Ground_Run'!U1003</x:f>
        <x:v>0</x:v>
      </x:c>
      <x:c r="S839" s="129" t="n">
        <x:f>'Edge_Run'!S1003</x:f>
        <x:v>0</x:v>
      </x:c>
      <x:c r="T839" s="129" t="n">
        <x:f>'RGS_Ground_Run'!S1003</x:f>
        <x:v>0</x:v>
      </x:c>
      <x:c r="U839" s="129" t="n">
        <x:f>'Edge_Run'!R1003</x:f>
        <x:v>0</x:v>
      </x:c>
      <x:c r="V839" s="120" t="n">
        <x:f>'RGS_Ground_Run'!W1003</x:f>
        <x:v>1</x:v>
      </x:c>
      <x:c r="W839" s="120" t="n">
        <x:f>'Edge_Run'!U1003</x:f>
        <x:v>1</x:v>
      </x:c>
      <x:c r="X839" s="120" t="n">
        <x:f>'RGS_Ground_Run'!X1003</x:f>
        <x:v>1</x:v>
      </x:c>
      <x:c r="Y839" s="120" t="n">
        <x:f>'Edge_Run'!V1003</x:f>
        <x:v>1</x:v>
      </x:c>
      <x:c r="Z839" s="120" t="n">
        <x:f>Y839-X839</x:f>
        <x:v>0</x:v>
      </x:c>
      <x:c r="AA839" s="120" t="n">
        <x:f>1-V839</x:f>
        <x:v>0</x:v>
      </x:c>
      <x:c r="AB839" s="120" t="n">
        <x:f>1-W839</x:f>
        <x:v>0</x:v>
      </x:c>
      <x:c r="AC839" s="120" t="n">
        <x:f>'RGS_Ground_Run'!O1003</x:f>
        <x:v>1.6115880543458685</x:v>
      </x:c>
      <x:c r="AD839" s="120" t="n">
        <x:f>'Edge_Run'!D1003</x:f>
        <x:v>4.8347641630376055</x:v>
      </x:c>
      <x:c r="AE839" s="120" t="n">
        <x:f>'RGS_Ground_Run'!D1003</x:f>
        <x:v>300</x:v>
      </x:c>
      <x:c r="AF839" s="120" t="n">
        <x:f>'Edge_Run'!H1003</x:f>
        <x:v>75</x:v>
      </x:c>
    </x:row>
    <x:row r="840">
      <x:c r="A840" s="120" t="n">
        <x:v>9</x:v>
      </x:c>
      <x:c r="B840" s="120" t="n">
        <x:v>39</x:v>
      </x:c>
      <x:c r="C840" s="120" t="n">
        <x:v>839</x:v>
      </x:c>
      <x:c r="D840" s="120" t="n">
        <x:v>840</x:v>
      </x:c>
      <x:c r="E840" s="120" t="n">
        <x:v>839</x:v>
      </x:c>
      <x:c r="F840" s="120" t="n">
        <x:v>0</x:v>
      </x:c>
      <x:c r="G840" s="120" t="str">
        <x:v>Normal</x:v>
      </x:c>
      <x:c r="H840" s="120" t="str">
        <x:v>Routine</x:v>
      </x:c>
      <x:c r="I840" s="120" t="n">
        <x:v>1</x:v>
      </x:c>
      <x:c r="J840" s="120" t="str">
        <x:v>CADC0892</x:v>
      </x:c>
      <x:c r="K840" s="120" t="n">
        <x:v>1</x:v>
      </x:c>
      <x:c r="L840" s="120" t="n">
        <x:v>242</x:v>
      </x:c>
      <x:c r="M840" s="120" t="n">
        <x:v>243</x:v>
      </x:c>
      <x:c r="N840" s="127" t="n">
        <x:v>3.4714285714285715</x:v>
      </x:c>
      <x:c r="O840" s="129" t="n">
        <x:f>'RGS_Ground_Run'!Q1004</x:f>
        <x:v>28.986140293645803</x:v>
      </x:c>
      <x:c r="P840" s="129" t="n">
        <x:f>'Edge_Run'!O1004</x:f>
        <x:v>14.870471449716206</x:v>
      </x:c>
      <x:c r="Q840" s="129" t="n">
        <x:f>O840-P840</x:f>
        <x:v>14.115668843929598</x:v>
      </x:c>
      <x:c r="R840" s="129" t="n">
        <x:f>'RGS_Ground_Run'!U1004</x:f>
        <x:v>2.0159831437404137</x:v>
      </x:c>
      <x:c r="S840" s="129" t="n">
        <x:f>'Edge_Run'!S1004</x:f>
        <x:v>0</x:v>
      </x:c>
      <x:c r="T840" s="129" t="n">
        <x:f>'RGS_Ground_Run'!S1004</x:f>
        <x:v>0</x:v>
      </x:c>
      <x:c r="U840" s="129" t="n">
        <x:f>'Edge_Run'!R1004</x:f>
        <x:v>0</x:v>
      </x:c>
      <x:c r="V840" s="120" t="n">
        <x:f>'RGS_Ground_Run'!W1004</x:f>
        <x:v>1</x:v>
      </x:c>
      <x:c r="W840" s="120" t="n">
        <x:f>'Edge_Run'!U1004</x:f>
        <x:v>1</x:v>
      </x:c>
      <x:c r="X840" s="120" t="n">
        <x:f>'RGS_Ground_Run'!X1004</x:f>
        <x:v>1</x:v>
      </x:c>
      <x:c r="Y840" s="120" t="n">
        <x:f>'Edge_Run'!V1004</x:f>
        <x:v>1</x:v>
      </x:c>
      <x:c r="Z840" s="120" t="n">
        <x:f>Y840-X840</x:f>
        <x:v>0</x:v>
      </x:c>
      <x:c r="AA840" s="120" t="n">
        <x:f>1-V840</x:f>
        <x:v>0</x:v>
      </x:c>
      <x:c r="AB840" s="120" t="n">
        <x:f>1-W840</x:f>
        <x:v>0</x:v>
      </x:c>
      <x:c r="AC840" s="120" t="n">
        <x:f>'RGS_Ground_Run'!O1004</x:f>
        <x:v>2.9501571499054124</x:v>
      </x:c>
      <x:c r="AD840" s="120" t="n">
        <x:f>'Edge_Run'!D1004</x:f>
        <x:v>8.850471449716238</x:v>
      </x:c>
      <x:c r="AE840" s="120" t="n">
        <x:f>'RGS_Ground_Run'!D1004</x:f>
        <x:v>300</x:v>
      </x:c>
      <x:c r="AF840" s="120" t="n">
        <x:f>'Edge_Run'!H1004</x:f>
        <x:v>75</x:v>
      </x:c>
    </x:row>
    <x:row r="841">
      <x:c r="A841" s="120" t="n">
        <x:v>9</x:v>
      </x:c>
      <x:c r="B841" s="120" t="n">
        <x:v>40</x:v>
      </x:c>
      <x:c r="C841" s="120" t="n">
        <x:v>840</x:v>
      </x:c>
      <x:c r="D841" s="120" t="n">
        <x:v>896</x:v>
      </x:c>
      <x:c r="E841" s="120" t="n">
        <x:v>895</x:v>
      </x:c>
      <x:c r="F841" s="120" t="n">
        <x:v>0</x:v>
      </x:c>
      <x:c r="G841" s="120" t="str">
        <x:v>Normal</x:v>
      </x:c>
      <x:c r="H841" s="120" t="str">
        <x:v>Routine</x:v>
      </x:c>
      <x:c r="I841" s="120" t="n">
        <x:v>0</x:v>
      </x:c>
      <x:c r="J841" s="120" t="str">
        <x:v>CADC0892</x:v>
      </x:c>
      <x:c r="K841" s="120" t="n">
        <x:v>1</x:v>
      </x:c>
      <x:c r="L841" s="120" t="n">
        <x:v>255</x:v>
      </x:c>
      <x:c r="M841" s="120" t="n">
        <x:v>256</x:v>
      </x:c>
      <x:c r="N841" s="127" t="n">
        <x:v>3.657142857142857</x:v>
      </x:c>
      <x:c r="O841" s="129" t="n">
        <x:f>'RGS_Ground_Run'!Q1005</x:f>
        <x:v>25.997388457140914</x:v>
      </x:c>
      <x:c r="P841" s="129" t="n">
        <x:f>'Edge_Run'!O1005</x:f>
        <x:v>11.952165371422325</x:v>
      </x:c>
      <x:c r="Q841" s="129" t="n">
        <x:f>O841-P841</x:f>
        <x:v>14.04522308571859</x:v>
      </x:c>
      <x:c r="R841" s="129" t="n">
        <x:f>'RGS_Ground_Run'!U1005</x:f>
        <x:v>0</x:v>
      </x:c>
      <x:c r="S841" s="129" t="n">
        <x:f>'Edge_Run'!S1005</x:f>
        <x:v>0</x:v>
      </x:c>
      <x:c r="T841" s="129" t="n">
        <x:f>'RGS_Ground_Run'!S1005</x:f>
        <x:v>0</x:v>
      </x:c>
      <x:c r="U841" s="129" t="n">
        <x:f>'Edge_Run'!R1005</x:f>
        <x:v>0</x:v>
      </x:c>
      <x:c r="V841" s="120" t="n">
        <x:f>'RGS_Ground_Run'!W1005</x:f>
        <x:v>1</x:v>
      </x:c>
      <x:c r="W841" s="120" t="n">
        <x:f>'Edge_Run'!U1005</x:f>
        <x:v>1</x:v>
      </x:c>
      <x:c r="X841" s="120" t="n">
        <x:f>'RGS_Ground_Run'!X1005</x:f>
        <x:v>1</x:v>
      </x:c>
      <x:c r="Y841" s="120" t="n">
        <x:f>'Edge_Run'!V1005</x:f>
        <x:v>1</x:v>
      </x:c>
      <x:c r="Z841" s="120" t="n">
        <x:f>Y841-X841</x:f>
        <x:v>0</x:v>
      </x:c>
      <x:c r="AA841" s="120" t="n">
        <x:f>1-V841</x:f>
        <x:v>0</x:v>
      </x:c>
      <x:c r="AB841" s="120" t="n">
        <x:f>1-W841</x:f>
        <x:v>0</x:v>
      </x:c>
      <x:c r="AC841" s="120" t="n">
        <x:f>'RGS_Ground_Run'!O1005</x:f>
        <x:v>1.9773884571407325</x:v>
      </x:c>
      <x:c r="AD841" s="120" t="n">
        <x:f>'Edge_Run'!D1005</x:f>
        <x:v>5.932165371422197</x:v>
      </x:c>
      <x:c r="AE841" s="120" t="n">
        <x:f>'RGS_Ground_Run'!D1005</x:f>
        <x:v>300</x:v>
      </x:c>
      <x:c r="AF841" s="120" t="n">
        <x:f>'Edge_Run'!H1005</x:f>
        <x:v>75</x:v>
      </x:c>
    </x:row>
    <x:row r="842">
      <x:c r="A842" s="120" t="n">
        <x:v>9</x:v>
      </x:c>
      <x:c r="B842" s="120" t="n">
        <x:v>41</x:v>
      </x:c>
      <x:c r="C842" s="120" t="n">
        <x:v>841</x:v>
      </x:c>
      <x:c r="D842" s="120" t="n">
        <x:v>564</x:v>
      </x:c>
      <x:c r="E842" s="120" t="n">
        <x:v>563</x:v>
      </x:c>
      <x:c r="F842" s="120" t="n">
        <x:v>0</x:v>
      </x:c>
      <x:c r="G842" s="120" t="str">
        <x:v>Normal</x:v>
      </x:c>
      <x:c r="H842" s="120" t="str">
        <x:v>Routine</x:v>
      </x:c>
      <x:c r="I842" s="120" t="n">
        <x:v>1</x:v>
      </x:c>
      <x:c r="J842" s="120" t="str">
        <x:v>CADC0873</x:v>
      </x:c>
      <x:c r="K842" s="120" t="n">
        <x:v>1</x:v>
      </x:c>
      <x:c r="L842" s="120" t="n">
        <x:v>175</x:v>
      </x:c>
      <x:c r="M842" s="120" t="n">
        <x:v>176</x:v>
      </x:c>
      <x:c r="N842" s="127" t="n">
        <x:v>2.5142857142857142</x:v>
      </x:c>
      <x:c r="O842" s="129" t="n">
        <x:f>'RGS_Ground_Run'!Q1006</x:f>
        <x:v>25.174596271226164</x:v>
      </x:c>
      <x:c r="P842" s="129" t="n">
        <x:f>'Edge_Run'!O1006</x:f>
        <x:v>9.483788813678075</x:v>
      </x:c>
      <x:c r="Q842" s="129" t="n">
        <x:f>O842-P842</x:f>
        <x:v>15.69080745754809</x:v>
      </x:c>
      <x:c r="R842" s="129" t="n">
        <x:f>'RGS_Ground_Run'!U1006</x:f>
        <x:v>0</x:v>
      </x:c>
      <x:c r="S842" s="129" t="n">
        <x:f>'Edge_Run'!S1006</x:f>
        <x:v>0</x:v>
      </x:c>
      <x:c r="T842" s="129" t="n">
        <x:f>'RGS_Ground_Run'!S1006</x:f>
        <x:v>0</x:v>
      </x:c>
      <x:c r="U842" s="129" t="n">
        <x:f>'Edge_Run'!R1006</x:f>
        <x:v>0</x:v>
      </x:c>
      <x:c r="V842" s="120" t="n">
        <x:f>'RGS_Ground_Run'!W1006</x:f>
        <x:v>1</x:v>
      </x:c>
      <x:c r="W842" s="120" t="n">
        <x:f>'Edge_Run'!U1006</x:f>
        <x:v>1</x:v>
      </x:c>
      <x:c r="X842" s="120" t="n">
        <x:f>'RGS_Ground_Run'!X1006</x:f>
        <x:v>1</x:v>
      </x:c>
      <x:c r="Y842" s="120" t="n">
        <x:f>'Edge_Run'!V1006</x:f>
        <x:v>1</x:v>
      </x:c>
      <x:c r="Z842" s="120" t="n">
        <x:f>Y842-X842</x:f>
        <x:v>0</x:v>
      </x:c>
      <x:c r="AA842" s="120" t="n">
        <x:f>1-V842</x:f>
        <x:v>0</x:v>
      </x:c>
      <x:c r="AB842" s="120" t="n">
        <x:f>1-W842</x:f>
        <x:v>0</x:v>
      </x:c>
      <x:c r="AC842" s="120" t="n">
        <x:f>'RGS_Ground_Run'!O1006</x:f>
        <x:v>1.1545962712259688</x:v>
      </x:c>
      <x:c r="AD842" s="120" t="n">
        <x:f>'Edge_Run'!D1006</x:f>
        <x:v>3.4637888136779065</x:v>
      </x:c>
      <x:c r="AE842" s="120" t="n">
        <x:f>'RGS_Ground_Run'!D1006</x:f>
        <x:v>300</x:v>
      </x:c>
      <x:c r="AF842" s="120" t="n">
        <x:f>'Edge_Run'!H1006</x:f>
        <x:v>75</x:v>
      </x:c>
    </x:row>
    <x:row r="843">
      <x:c r="A843" s="120" t="n">
        <x:v>9</x:v>
      </x:c>
      <x:c r="B843" s="120" t="n">
        <x:v>42</x:v>
      </x:c>
      <x:c r="C843" s="120" t="n">
        <x:v>842</x:v>
      </x:c>
      <x:c r="D843" s="120" t="n">
        <x:v>186</x:v>
      </x:c>
      <x:c r="E843" s="120" t="n">
        <x:v>185</x:v>
      </x:c>
      <x:c r="F843" s="120" t="n">
        <x:v>0</x:v>
      </x:c>
      <x:c r="G843" s="120" t="str">
        <x:v>Normal</x:v>
      </x:c>
      <x:c r="H843" s="120" t="str">
        <x:v>Routine</x:v>
      </x:c>
      <x:c r="I843" s="120" t="n">
        <x:v>1</x:v>
      </x:c>
      <x:c r="J843" s="120" t="str">
        <x:v>CADC0872</x:v>
      </x:c>
      <x:c r="K843" s="120" t="n">
        <x:v>1</x:v>
      </x:c>
      <x:c r="L843" s="120" t="n">
        <x:v>328</x:v>
      </x:c>
      <x:c r="M843" s="120" t="n">
        <x:v>329</x:v>
      </x:c>
      <x:c r="N843" s="127" t="n">
        <x:v>4.7</x:v>
      </x:c>
      <x:c r="O843" s="129" t="n">
        <x:f>'RGS_Ground_Run'!Q1007</x:f>
        <x:v>34.85179895331612</x:v>
      </x:c>
      <x:c r="P843" s="129" t="n">
        <x:f>'Edge_Run'!O1007</x:f>
        <x:v>154.41896343401913</x:v>
      </x:c>
      <x:c r="Q843" s="129" t="n">
        <x:f>O843-P843</x:f>
        <x:v>-119.56716448070301</x:v>
      </x:c>
      <x:c r="R843" s="129" t="n">
        <x:f>'RGS_Ground_Run'!U1007</x:f>
        <x:v>0</x:v>
      </x:c>
      <x:c r="S843" s="129" t="n">
        <x:f>'Edge_Run'!S1007</x:f>
        <x:v>115.90356657407119</x:v>
      </x:c>
      <x:c r="T843" s="129" t="n">
        <x:f>'RGS_Ground_Run'!S1007</x:f>
        <x:v>0</x:v>
      </x:c>
      <x:c r="U843" s="129" t="n">
        <x:f>'Edge_Run'!R1007</x:f>
        <x:v>115.90356657407119</x:v>
      </x:c>
      <x:c r="V843" s="120" t="n">
        <x:f>'RGS_Ground_Run'!W1007</x:f>
        <x:v>1</x:v>
      </x:c>
      <x:c r="W843" s="120" t="n">
        <x:f>'Edge_Run'!U1007</x:f>
        <x:v>1</x:v>
      </x:c>
      <x:c r="X843" s="120" t="n">
        <x:f>'RGS_Ground_Run'!X1007</x:f>
        <x:v>1</x:v>
      </x:c>
      <x:c r="Y843" s="120" t="n">
        <x:f>'Edge_Run'!V1007</x:f>
        <x:v>0</x:v>
      </x:c>
      <x:c r="Z843" s="120" t="n">
        <x:f>Y843-X843</x:f>
        <x:v>-1</x:v>
      </x:c>
      <x:c r="AA843" s="120" t="n">
        <x:f>1-V843</x:f>
        <x:v>0</x:v>
      </x:c>
      <x:c r="AB843" s="120" t="n">
        <x:f>1-W843</x:f>
        <x:v>0</x:v>
      </x:c>
      <x:c r="AC843" s="120" t="n">
        <x:f>'RGS_Ground_Run'!O1007</x:f>
        <x:v>10.831798953315985</x:v>
      </x:c>
      <x:c r="AD843" s="120" t="n">
        <x:f>'Edge_Run'!D1007</x:f>
        <x:v>32.49539685994796</x:v>
      </x:c>
      <x:c r="AE843" s="120" t="n">
        <x:f>'RGS_Ground_Run'!D1007</x:f>
        <x:v>300</x:v>
      </x:c>
      <x:c r="AF843" s="120" t="n">
        <x:f>'Edge_Run'!H1007</x:f>
        <x:v>75</x:v>
      </x:c>
    </x:row>
    <x:row r="844">
      <x:c r="A844" s="120" t="n">
        <x:v>9</x:v>
      </x:c>
      <x:c r="B844" s="120" t="n">
        <x:v>43</x:v>
      </x:c>
      <x:c r="C844" s="120" t="n">
        <x:v>843</x:v>
      </x:c>
      <x:c r="D844" s="120" t="n">
        <x:v>2067</x:v>
      </x:c>
      <x:c r="E844" s="120" t="n">
        <x:v>2066</x:v>
      </x:c>
      <x:c r="F844" s="120" t="n">
        <x:v>0</x:v>
      </x:c>
      <x:c r="G844" s="120" t="str">
        <x:v>Normal</x:v>
      </x:c>
      <x:c r="H844" s="120" t="str">
        <x:v>Routine</x:v>
      </x:c>
      <x:c r="I844" s="120" t="n">
        <x:v>0</x:v>
      </x:c>
      <x:c r="J844" s="120" t="str">
        <x:v>CADC0872</x:v>
      </x:c>
      <x:c r="K844" s="120" t="n">
        <x:v>5</x:v>
      </x:c>
      <x:c r="L844" s="120" t="n">
        <x:v>380</x:v>
      </x:c>
      <x:c r="M844" s="120" t="n">
        <x:v>77</x:v>
      </x:c>
      <x:c r="N844" s="127" t="n">
        <x:v>1.1</x:v>
      </x:c>
      <x:c r="O844" s="129" t="n">
        <x:f>'RGS_Ground_Run'!Q1008</x:f>
        <x:v>73.76467605353446</x:v>
      </x:c>
      <x:c r="P844" s="129" t="n">
        <x:f>'Edge_Run'!O1008</x:f>
        <x:v>59.600505339005394</x:v>
      </x:c>
      <x:c r="Q844" s="129" t="n">
        <x:f>O844-P844</x:f>
        <x:v>14.164170714529064</x:v>
      </x:c>
      <x:c r="R844" s="129" t="n">
        <x:f>'RGS_Ground_Run'!U1008</x:f>
        <x:v>47.56050533900543</x:v>
      </x:c>
      <x:c r="S844" s="129" t="n">
        <x:f>'Edge_Run'!S1008</x:f>
        <x:v>47.02799319541873</x:v>
      </x:c>
      <x:c r="T844" s="129" t="n">
        <x:f>'RGS_Ground_Run'!S1008</x:f>
        <x:v>47.56050533900543</x:v>
      </x:c>
      <x:c r="U844" s="129" t="n">
        <x:f>'Edge_Run'!R1008</x:f>
        <x:v>0</x:v>
      </x:c>
      <x:c r="V844" s="120" t="n">
        <x:f>'RGS_Ground_Run'!W1008</x:f>
        <x:v>1</x:v>
      </x:c>
      <x:c r="W844" s="120" t="n">
        <x:f>'Edge_Run'!U1008</x:f>
        <x:v>1</x:v>
      </x:c>
      <x:c r="X844" s="120" t="n">
        <x:f>'RGS_Ground_Run'!X1008</x:f>
        <x:v>1</x:v>
      </x:c>
      <x:c r="Y844" s="120" t="n">
        <x:f>'Edge_Run'!V1008</x:f>
        <x:v>1</x:v>
      </x:c>
      <x:c r="Z844" s="120" t="n">
        <x:f>Y844-X844</x:f>
        <x:v>0</x:v>
      </x:c>
      <x:c r="AA844" s="120" t="n">
        <x:f>1-V844</x:f>
        <x:v>0</x:v>
      </x:c>
      <x:c r="AB844" s="120" t="n">
        <x:f>1-W844</x:f>
        <x:v>0</x:v>
      </x:c>
      <x:c r="AC844" s="120" t="n">
        <x:f>'RGS_Ground_Run'!O1008</x:f>
        <x:v>2.1841707145289173</x:v>
      </x:c>
      <x:c r="AD844" s="120" t="n">
        <x:f>'Edge_Run'!D1008</x:f>
        <x:v>6.5525121435867515</x:v>
      </x:c>
      <x:c r="AE844" s="120" t="n">
        <x:f>'RGS_Ground_Run'!D1008</x:f>
        <x:v>300</x:v>
      </x:c>
      <x:c r="AF844" s="120" t="n">
        <x:f>'Edge_Run'!H1008</x:f>
        <x:v>75</x:v>
      </x:c>
    </x:row>
    <x:row r="845">
      <x:c r="A845" s="120" t="n">
        <x:v>9</x:v>
      </x:c>
      <x:c r="B845" s="120" t="n">
        <x:v>44</x:v>
      </x:c>
      <x:c r="C845" s="120" t="n">
        <x:v>844</x:v>
      </x:c>
      <x:c r="D845" s="120" t="n">
        <x:v>339</x:v>
      </x:c>
      <x:c r="E845" s="120" t="n">
        <x:v>338</x:v>
      </x:c>
      <x:c r="F845" s="120" t="n">
        <x:v>0</x:v>
      </x:c>
      <x:c r="G845" s="120" t="str">
        <x:v>Normal</x:v>
      </x:c>
      <x:c r="H845" s="120" t="str">
        <x:v>Routine</x:v>
      </x:c>
      <x:c r="I845" s="120" t="n">
        <x:v>1</x:v>
      </x:c>
      <x:c r="J845" s="120" t="str">
        <x:v>CADC0884</x:v>
      </x:c>
      <x:c r="K845" s="120" t="n">
        <x:v>5</x:v>
      </x:c>
      <x:c r="L845" s="120" t="n">
        <x:v>470</x:v>
      </x:c>
      <x:c r="M845" s="120" t="n">
        <x:v>95</x:v>
      </x:c>
      <x:c r="N845" s="127" t="n">
        <x:v>1.3571428571428572</x:v>
      </x:c>
      <x:c r="O845" s="129" t="n">
        <x:f>'RGS_Ground_Run'!Q1009</x:f>
        <x:v>43.22126912456724</x:v>
      </x:c>
      <x:c r="P845" s="129" t="n">
        <x:f>'Edge_Run'!O1009</x:f>
        <x:v>22.906440458475572</x:v>
      </x:c>
      <x:c r="Q845" s="129" t="n">
        <x:f>O845-P845</x:f>
        <x:v>20.31482866609167</x:v>
      </x:c>
      <x:c r="R845" s="129" t="n">
        <x:f>'RGS_Ground_Run'!U1009</x:f>
        <x:v>13.572455638408883</x:v>
      </x:c>
      <x:c r="S845" s="129" t="n">
        <x:f>'Edge_Run'!S1009</x:f>
        <x:v>0</x:v>
      </x:c>
      <x:c r="T845" s="129" t="n">
        <x:f>'RGS_Ground_Run'!S1009</x:f>
        <x:v>0</x:v>
      </x:c>
      <x:c r="U845" s="129" t="n">
        <x:f>'Edge_Run'!R1009</x:f>
        <x:v>0</x:v>
      </x:c>
      <x:c r="V845" s="120" t="n">
        <x:f>'RGS_Ground_Run'!W1009</x:f>
        <x:v>1</x:v>
      </x:c>
      <x:c r="W845" s="120" t="n">
        <x:f>'Edge_Run'!U1009</x:f>
        <x:v>1</x:v>
      </x:c>
      <x:c r="X845" s="120" t="n">
        <x:f>'RGS_Ground_Run'!X1009</x:f>
        <x:v>1</x:v>
      </x:c>
      <x:c r="Y845" s="120" t="n">
        <x:f>'Edge_Run'!V1009</x:f>
        <x:v>1</x:v>
      </x:c>
      <x:c r="Z845" s="120" t="n">
        <x:f>Y845-X845</x:f>
        <x:v>0</x:v>
      </x:c>
      <x:c r="AA845" s="120" t="n">
        <x:f>1-V845</x:f>
        <x:v>0</x:v>
      </x:c>
      <x:c r="AB845" s="120" t="n">
        <x:f>1-W845</x:f>
        <x:v>0</x:v>
      </x:c>
      <x:c r="AC845" s="120" t="n">
        <x:f>'RGS_Ground_Run'!O1009</x:f>
        <x:v>5.6288134861585615</x:v>
      </x:c>
      <x:c r="AD845" s="120" t="n">
        <x:f>'Edge_Run'!D1009</x:f>
        <x:v>16.886440458475683</x:v>
      </x:c>
      <x:c r="AE845" s="120" t="n">
        <x:f>'RGS_Ground_Run'!D1009</x:f>
        <x:v>300</x:v>
      </x:c>
      <x:c r="AF845" s="120" t="n">
        <x:f>'Edge_Run'!H1009</x:f>
        <x:v>75</x:v>
      </x:c>
    </x:row>
    <x:row r="846">
      <x:c r="A846" s="120" t="n">
        <x:v>9</x:v>
      </x:c>
      <x:c r="B846" s="120" t="n">
        <x:v>45</x:v>
      </x:c>
      <x:c r="C846" s="120" t="n">
        <x:v>845</x:v>
      </x:c>
      <x:c r="D846" s="120" t="n">
        <x:v>1358</x:v>
      </x:c>
      <x:c r="E846" s="120" t="n">
        <x:v>1357</x:v>
      </x:c>
      <x:c r="F846" s="120" t="n">
        <x:v>1</x:v>
      </x:c>
      <x:c r="G846" s="120" t="str">
        <x:v>Anomalous</x:v>
      </x:c>
      <x:c r="H846" s="120" t="str">
        <x:v>Priority</x:v>
      </x:c>
      <x:c r="I846" s="120" t="n">
        <x:v>1</x:v>
      </x:c>
      <x:c r="J846" s="120" t="str">
        <x:v>CADC0873</x:v>
      </x:c>
      <x:c r="K846" s="120" t="n">
        <x:v>5</x:v>
      </x:c>
      <x:c r="L846" s="120" t="n">
        <x:v>95</x:v>
      </x:c>
      <x:c r="M846" s="120" t="n">
        <x:v>12</x:v>
      </x:c>
      <x:c r="N846" s="127" t="n">
        <x:v>0.17142857142857143</x:v>
      </x:c>
      <x:c r="O846" s="129" t="n">
        <x:f>'RGS_Ground_Run'!Q1010</x:f>
        <x:v>37.89648736027948</x:v>
      </x:c>
      <x:c r="P846" s="129" t="n">
        <x:f>'Edge_Run'!O1010</x:f>
        <x:v>8.583191372329566</x:v>
      </x:c>
      <x:c r="Q846" s="129" t="n">
        <x:f>O846-P846</x:f>
        <x:v>29.313295987949914</x:v>
      </x:c>
      <x:c r="R846" s="129" t="n">
        <x:f>'RGS_Ground_Run'!U1010</x:f>
        <x:v>13.022090236169788</x:v>
      </x:c>
      <x:c r="S846" s="129" t="n">
        <x:f>'Edge_Run'!S1010</x:f>
        <x:v>0</x:v>
      </x:c>
      <x:c r="T846" s="129" t="n">
        <x:f>'RGS_Ground_Run'!S1010</x:f>
        <x:v>0</x:v>
      </x:c>
      <x:c r="U846" s="129" t="n">
        <x:f>'Edge_Run'!R1010</x:f>
        <x:v>0</x:v>
      </x:c>
      <x:c r="V846" s="120" t="n">
        <x:f>'RGS_Ground_Run'!W1010</x:f>
        <x:v>1</x:v>
      </x:c>
      <x:c r="W846" s="120" t="n">
        <x:f>'Edge_Run'!U1010</x:f>
        <x:v>1</x:v>
      </x:c>
      <x:c r="X846" s="120" t="n">
        <x:f>'RGS_Ground_Run'!X1010</x:f>
        <x:v>1</x:v>
      </x:c>
      <x:c r="Y846" s="120" t="n">
        <x:f>'Edge_Run'!V1010</x:f>
        <x:v>1</x:v>
      </x:c>
      <x:c r="Z846" s="120" t="n">
        <x:f>Y846-X846</x:f>
        <x:v>0</x:v>
      </x:c>
      <x:c r="AA846" s="120" t="n">
        <x:f>1-V846</x:f>
        <x:v>0</x:v>
      </x:c>
      <x:c r="AB846" s="120" t="n">
        <x:f>1-W846</x:f>
        <x:v>0</x:v>
      </x:c>
      <x:c r="AC846" s="120" t="n">
        <x:f>'RGS_Ground_Run'!O1010</x:f>
        <x:v>0.8543971241098813</x:v>
      </x:c>
      <x:c r="AD846" s="120" t="n">
        <x:f>'Edge_Run'!D1010</x:f>
        <x:v>2.5631913723296442</x:v>
      </x:c>
      <x:c r="AE846" s="120" t="n">
        <x:f>'RGS_Ground_Run'!D1010</x:f>
        <x:v>300</x:v>
      </x:c>
      <x:c r="AF846" s="120" t="n">
        <x:f>'Edge_Run'!H1010</x:f>
        <x:v>75</x:v>
      </x:c>
    </x:row>
    <x:row r="847">
      <x:c r="A847" s="120" t="n">
        <x:v>9</x:v>
      </x:c>
      <x:c r="B847" s="120" t="n">
        <x:v>46</x:v>
      </x:c>
      <x:c r="C847" s="120" t="n">
        <x:v>846</x:v>
      </x:c>
      <x:c r="D847" s="120" t="n">
        <x:v>1746</x:v>
      </x:c>
      <x:c r="E847" s="120" t="n">
        <x:v>1745</x:v>
      </x:c>
      <x:c r="F847" s="120" t="n">
        <x:v>0</x:v>
      </x:c>
      <x:c r="G847" s="120" t="str">
        <x:v>Normal</x:v>
      </x:c>
      <x:c r="H847" s="120" t="str">
        <x:v>Routine</x:v>
      </x:c>
      <x:c r="I847" s="120" t="n">
        <x:v>1</x:v>
      </x:c>
      <x:c r="J847" s="120" t="str">
        <x:v>CADC0894</x:v>
      </x:c>
      <x:c r="K847" s="120" t="n">
        <x:v>1</x:v>
      </x:c>
      <x:c r="L847" s="120" t="n">
        <x:v>328</x:v>
      </x:c>
      <x:c r="M847" s="120" t="n">
        <x:v>329</x:v>
      </x:c>
      <x:c r="N847" s="127" t="n">
        <x:v>4.7</x:v>
      </x:c>
      <x:c r="O847" s="129" t="n">
        <x:f>'RGS_Ground_Run'!Q1011</x:f>
        <x:v>26.464100204631904</x:v>
      </x:c>
      <x:c r="P847" s="129" t="n">
        <x:f>'Edge_Run'!O1011</x:f>
        <x:v>13.352300613896205</x:v>
      </x:c>
      <x:c r="Q847" s="129" t="n">
        <x:f>O847-P847</x:f>
        <x:v>13.1117995907357</x:v>
      </x:c>
      <x:c r="R847" s="129" t="n">
        <x:f>'RGS_Ground_Run'!U1011</x:f>
        <x:v>0</x:v>
      </x:c>
      <x:c r="S847" s="129" t="n">
        <x:f>'Edge_Run'!S1011</x:f>
        <x:v>0</x:v>
      </x:c>
      <x:c r="T847" s="129" t="n">
        <x:f>'RGS_Ground_Run'!S1011</x:f>
        <x:v>0</x:v>
      </x:c>
      <x:c r="U847" s="129" t="n">
        <x:f>'Edge_Run'!R1011</x:f>
        <x:v>0</x:v>
      </x:c>
      <x:c r="V847" s="120" t="n">
        <x:f>'RGS_Ground_Run'!W1011</x:f>
        <x:v>1</x:v>
      </x:c>
      <x:c r="W847" s="120" t="n">
        <x:f>'Edge_Run'!U1011</x:f>
        <x:v>1</x:v>
      </x:c>
      <x:c r="X847" s="120" t="n">
        <x:f>'RGS_Ground_Run'!X1011</x:f>
        <x:v>1</x:v>
      </x:c>
      <x:c r="Y847" s="120" t="n">
        <x:f>'Edge_Run'!V1011</x:f>
        <x:v>1</x:v>
      </x:c>
      <x:c r="Z847" s="120" t="n">
        <x:f>Y847-X847</x:f>
        <x:v>0</x:v>
      </x:c>
      <x:c r="AA847" s="120" t="n">
        <x:f>1-V847</x:f>
        <x:v>0</x:v>
      </x:c>
      <x:c r="AB847" s="120" t="n">
        <x:f>1-W847</x:f>
        <x:v>0</x:v>
      </x:c>
      <x:c r="AC847" s="120" t="n">
        <x:f>'RGS_Ground_Run'!O1011</x:f>
        <x:v>2.444100204632018</x:v>
      </x:c>
      <x:c r="AD847" s="120" t="n">
        <x:f>'Edge_Run'!D1011</x:f>
        <x:v>7.332300613896054</x:v>
      </x:c>
      <x:c r="AE847" s="120" t="n">
        <x:f>'RGS_Ground_Run'!D1011</x:f>
        <x:v>300</x:v>
      </x:c>
      <x:c r="AF847" s="120" t="n">
        <x:f>'Edge_Run'!H1011</x:f>
        <x:v>75</x:v>
      </x:c>
    </x:row>
    <x:row r="848">
      <x:c r="A848" s="120" t="n">
        <x:v>9</x:v>
      </x:c>
      <x:c r="B848" s="120" t="n">
        <x:v>47</x:v>
      </x:c>
      <x:c r="C848" s="120" t="n">
        <x:v>847</x:v>
      </x:c>
      <x:c r="D848" s="120" t="n">
        <x:v>2002</x:v>
      </x:c>
      <x:c r="E848" s="120" t="n">
        <x:v>2001</x:v>
      </x:c>
      <x:c r="F848" s="120" t="n">
        <x:v>0</x:v>
      </x:c>
      <x:c r="G848" s="120" t="str">
        <x:v>Normal</x:v>
      </x:c>
      <x:c r="H848" s="120" t="str">
        <x:v>Routine</x:v>
      </x:c>
      <x:c r="I848" s="120" t="n">
        <x:v>1</x:v>
      </x:c>
      <x:c r="J848" s="120" t="str">
        <x:v>CADC0872</x:v>
      </x:c>
      <x:c r="K848" s="120" t="n">
        <x:v>5</x:v>
      </x:c>
      <x:c r="L848" s="120" t="n">
        <x:v>225</x:v>
      </x:c>
      <x:c r="M848" s="120" t="n">
        <x:v>46</x:v>
      </x:c>
      <x:c r="N848" s="127" t="n">
        <x:v>0.6571428571428571</x:v>
      </x:c>
      <x:c r="O848" s="129" t="n">
        <x:f>'RGS_Ground_Run'!Q1012</x:f>
        <x:v>25.21370558604849</x:v>
      </x:c>
      <x:c r="P848" s="129" t="n">
        <x:f>'Edge_Run'!O1012</x:f>
        <x:v>9.601116758145054</x:v>
      </x:c>
      <x:c r="Q848" s="129" t="n">
        <x:f>O848-P848</x:f>
        <x:v>15.612588827903437</x:v>
      </x:c>
      <x:c r="R848" s="129" t="n">
        <x:f>'RGS_Ground_Run'!U1012</x:f>
        <x:v>0</x:v>
      </x:c>
      <x:c r="S848" s="129" t="n">
        <x:f>'Edge_Run'!S1012</x:f>
        <x:v>0</x:v>
      </x:c>
      <x:c r="T848" s="129" t="n">
        <x:f>'RGS_Ground_Run'!S1012</x:f>
        <x:v>0</x:v>
      </x:c>
      <x:c r="U848" s="129" t="n">
        <x:f>'Edge_Run'!R1012</x:f>
        <x:v>0</x:v>
      </x:c>
      <x:c r="V848" s="120" t="n">
        <x:f>'RGS_Ground_Run'!W1012</x:f>
        <x:v>1</x:v>
      </x:c>
      <x:c r="W848" s="120" t="n">
        <x:f>'Edge_Run'!U1012</x:f>
        <x:v>1</x:v>
      </x:c>
      <x:c r="X848" s="120" t="n">
        <x:f>'RGS_Ground_Run'!X1012</x:f>
        <x:v>1</x:v>
      </x:c>
      <x:c r="Y848" s="120" t="n">
        <x:f>'Edge_Run'!V1012</x:f>
        <x:v>1</x:v>
      </x:c>
      <x:c r="Z848" s="120" t="n">
        <x:f>Y848-X848</x:f>
        <x:v>0</x:v>
      </x:c>
      <x:c r="AA848" s="120" t="n">
        <x:f>1-V848</x:f>
        <x:v>0</x:v>
      </x:c>
      <x:c r="AB848" s="120" t="n">
        <x:f>1-W848</x:f>
        <x:v>0</x:v>
      </x:c>
      <x:c r="AC848" s="120" t="n">
        <x:f>'RGS_Ground_Run'!O1012</x:f>
        <x:v>1.1937055860482992</x:v>
      </x:c>
      <x:c r="AD848" s="120" t="n">
        <x:f>'Edge_Run'!D1012</x:f>
        <x:v>3.5811167581448977</x:v>
      </x:c>
      <x:c r="AE848" s="120" t="n">
        <x:f>'RGS_Ground_Run'!D1012</x:f>
        <x:v>300</x:v>
      </x:c>
      <x:c r="AF848" s="120" t="n">
        <x:f>'Edge_Run'!H1012</x:f>
        <x:v>75</x:v>
      </x:c>
    </x:row>
    <x:row r="849">
      <x:c r="A849" s="120" t="n">
        <x:v>9</x:v>
      </x:c>
      <x:c r="B849" s="120" t="n">
        <x:v>48</x:v>
      </x:c>
      <x:c r="C849" s="120" t="n">
        <x:v>848</x:v>
      </x:c>
      <x:c r="D849" s="120" t="n">
        <x:v>1194</x:v>
      </x:c>
      <x:c r="E849" s="120" t="n">
        <x:v>1193</x:v>
      </x:c>
      <x:c r="F849" s="120" t="n">
        <x:v>0</x:v>
      </x:c>
      <x:c r="G849" s="120" t="str">
        <x:v>Normal</x:v>
      </x:c>
      <x:c r="H849" s="120" t="str">
        <x:v>Routine</x:v>
      </x:c>
      <x:c r="I849" s="120" t="n">
        <x:v>1</x:v>
      </x:c>
      <x:c r="J849" s="120" t="str">
        <x:v>CADC0873</x:v>
      </x:c>
      <x:c r="K849" s="120" t="n">
        <x:v>5</x:v>
      </x:c>
      <x:c r="L849" s="120" t="n">
        <x:v>310</x:v>
      </x:c>
      <x:c r="M849" s="120" t="n">
        <x:v>63</x:v>
      </x:c>
      <x:c r="N849" s="127" t="n">
        <x:v>0.9</x:v>
      </x:c>
      <x:c r="O849" s="129" t="n">
        <x:f>'RGS_Ground_Run'!Q1013</x:f>
        <x:v>26.48408888576887</x:v>
      </x:c>
      <x:c r="P849" s="129" t="n">
        <x:f>'Edge_Run'!O1013</x:f>
        <x:v>13.41226665730619</x:v>
      </x:c>
      <x:c r="Q849" s="129" t="n">
        <x:f>O849-P849</x:f>
        <x:v>13.071822228462679</x:v>
      </x:c>
      <x:c r="R849" s="129" t="n">
        <x:f>'RGS_Ground_Run'!U1013</x:f>
        <x:v>0</x:v>
      </x:c>
      <x:c r="S849" s="129" t="n">
        <x:f>'Edge_Run'!S1013</x:f>
        <x:v>0</x:v>
      </x:c>
      <x:c r="T849" s="129" t="n">
        <x:f>'RGS_Ground_Run'!S1013</x:f>
        <x:v>0</x:v>
      </x:c>
      <x:c r="U849" s="129" t="n">
        <x:f>'Edge_Run'!R1013</x:f>
        <x:v>0</x:v>
      </x:c>
      <x:c r="V849" s="120" t="n">
        <x:f>'RGS_Ground_Run'!W1013</x:f>
        <x:v>1</x:v>
      </x:c>
      <x:c r="W849" s="120" t="n">
        <x:f>'Edge_Run'!U1013</x:f>
        <x:v>1</x:v>
      </x:c>
      <x:c r="X849" s="120" t="n">
        <x:f>'RGS_Ground_Run'!X1013</x:f>
        <x:v>1</x:v>
      </x:c>
      <x:c r="Y849" s="120" t="n">
        <x:f>'Edge_Run'!V1013</x:f>
        <x:v>1</x:v>
      </x:c>
      <x:c r="Z849" s="120" t="n">
        <x:f>Y849-X849</x:f>
        <x:v>0</x:v>
      </x:c>
      <x:c r="AA849" s="120" t="n">
        <x:f>1-V849</x:f>
        <x:v>0</x:v>
      </x:c>
      <x:c r="AB849" s="120" t="n">
        <x:f>1-W849</x:f>
        <x:v>0</x:v>
      </x:c>
      <x:c r="AC849" s="120" t="n">
        <x:f>'RGS_Ground_Run'!O1013</x:f>
        <x:v>2.4640888857687866</x:v>
      </x:c>
      <x:c r="AD849" s="120" t="n">
        <x:f>'Edge_Run'!D1013</x:f>
        <x:v>7.39226665730636</x:v>
      </x:c>
      <x:c r="AE849" s="120" t="n">
        <x:f>'RGS_Ground_Run'!D1013</x:f>
        <x:v>300</x:v>
      </x:c>
      <x:c r="AF849" s="120" t="n">
        <x:f>'Edge_Run'!H1013</x:f>
        <x:v>75</x:v>
      </x:c>
    </x:row>
    <x:row r="850">
      <x:c r="A850" s="120" t="n">
        <x:v>9</x:v>
      </x:c>
      <x:c r="B850" s="120" t="n">
        <x:v>49</x:v>
      </x:c>
      <x:c r="C850" s="120" t="n">
        <x:v>849</x:v>
      </x:c>
      <x:c r="D850" s="120" t="n">
        <x:v>1694</x:v>
      </x:c>
      <x:c r="E850" s="120" t="n">
        <x:v>1693</x:v>
      </x:c>
      <x:c r="F850" s="120" t="n">
        <x:v>0</x:v>
      </x:c>
      <x:c r="G850" s="120" t="str">
        <x:v>Normal</x:v>
      </x:c>
      <x:c r="H850" s="120" t="str">
        <x:v>Routine</x:v>
      </x:c>
      <x:c r="I850" s="120" t="n">
        <x:v>1</x:v>
      </x:c>
      <x:c r="J850" s="120" t="str">
        <x:v>CADC0888</x:v>
      </x:c>
      <x:c r="K850" s="120" t="n">
        <x:v>5</x:v>
      </x:c>
      <x:c r="L850" s="120" t="n">
        <x:v>390</x:v>
      </x:c>
      <x:c r="M850" s="120" t="n">
        <x:v>79</x:v>
      </x:c>
      <x:c r="N850" s="127" t="n">
        <x:v>1.1285714285714286</x:v>
      </x:c>
      <x:c r="O850" s="129" t="n">
        <x:f>'RGS_Ground_Run'!Q1014</x:f>
        <x:v>52.96341353399794</x:v>
      </x:c>
      <x:c r="P850" s="129" t="n">
        <x:f>'Edge_Run'!O1014</x:f>
        <x:v>28.875635405826415</x:v>
      </x:c>
      <x:c r="Q850" s="129" t="n">
        <x:f>O850-P850</x:f>
        <x:v>24.08777812817152</x:v>
      </x:c>
      <x:c r="R850" s="129" t="n">
        <x:f>'RGS_Ground_Run'!U1014</x:f>
        <x:v>23.673435926737056</x:v>
      </x:c>
      <x:c r="S850" s="129" t="n">
        <x:f>'Edge_Run'!S1014</x:f>
        <x:v>7.045702584043283</x:v>
      </x:c>
      <x:c r="T850" s="129" t="n">
        <x:f>'RGS_Ground_Run'!S1014</x:f>
        <x:v>0</x:v>
      </x:c>
      <x:c r="U850" s="129" t="n">
        <x:f>'Edge_Run'!R1014</x:f>
        <x:v>0</x:v>
      </x:c>
      <x:c r="V850" s="120" t="n">
        <x:f>'RGS_Ground_Run'!W1014</x:f>
        <x:v>1</x:v>
      </x:c>
      <x:c r="W850" s="120" t="n">
        <x:f>'Edge_Run'!U1014</x:f>
        <x:v>1</x:v>
      </x:c>
      <x:c r="X850" s="120" t="n">
        <x:f>'RGS_Ground_Run'!X1014</x:f>
        <x:v>1</x:v>
      </x:c>
      <x:c r="Y850" s="120" t="n">
        <x:f>'Edge_Run'!V1014</x:f>
        <x:v>1</x:v>
      </x:c>
      <x:c r="Z850" s="120" t="n">
        <x:f>Y850-X850</x:f>
        <x:v>0</x:v>
      </x:c>
      <x:c r="AA850" s="120" t="n">
        <x:f>1-V850</x:f>
        <x:v>0</x:v>
      </x:c>
      <x:c r="AB850" s="120" t="n">
        <x:f>1-W850</x:f>
        <x:v>0</x:v>
      </x:c>
      <x:c r="AC850" s="120" t="n">
        <x:f>'RGS_Ground_Run'!O1014</x:f>
        <x:v>5.269977607261058</x:v>
      </x:c>
      <x:c r="AD850" s="120" t="n">
        <x:f>'Edge_Run'!D1014</x:f>
        <x:v>15.809932821783175</x:v>
      </x:c>
      <x:c r="AE850" s="120" t="n">
        <x:f>'RGS_Ground_Run'!D1014</x:f>
        <x:v>300</x:v>
      </x:c>
      <x:c r="AF850" s="120" t="n">
        <x:f>'Edge_Run'!H1014</x:f>
        <x:v>75</x:v>
      </x:c>
    </x:row>
    <x:row r="851">
      <x:c r="A851" s="120" t="n">
        <x:v>9</x:v>
      </x:c>
      <x:c r="B851" s="120" t="n">
        <x:v>50</x:v>
      </x:c>
      <x:c r="C851" s="120" t="n">
        <x:v>850</x:v>
      </x:c>
      <x:c r="D851" s="120" t="n">
        <x:v>2038</x:v>
      </x:c>
      <x:c r="E851" s="120" t="n">
        <x:v>2037</x:v>
      </x:c>
      <x:c r="F851" s="120" t="n">
        <x:v>0</x:v>
      </x:c>
      <x:c r="G851" s="120" t="str">
        <x:v>Normal</x:v>
      </x:c>
      <x:c r="H851" s="120" t="str">
        <x:v>Routine</x:v>
      </x:c>
      <x:c r="I851" s="120" t="n">
        <x:v>1</x:v>
      </x:c>
      <x:c r="J851" s="120" t="str">
        <x:v>CADC0872</x:v>
      </x:c>
      <x:c r="K851" s="120" t="n">
        <x:v>5</x:v>
      </x:c>
      <x:c r="L851" s="120" t="n">
        <x:v>225</x:v>
      </x:c>
      <x:c r="M851" s="120" t="n">
        <x:v>46</x:v>
      </x:c>
      <x:c r="N851" s="127" t="n">
        <x:v>0.6571428571428571</x:v>
      </x:c>
      <x:c r="O851" s="129" t="n">
        <x:f>'RGS_Ground_Run'!Q1015</x:f>
        <x:v>44.092312073583344</x:v>
      </x:c>
      <x:c r="P851" s="129" t="n">
        <x:f>'Edge_Run'!O1015</x:f>
        <x:v>66.23693622075007</x:v>
      </x:c>
      <x:c r="Q851" s="129" t="n">
        <x:f>O851-P851</x:f>
        <x:v>-22.144624147166724</x:v>
      </x:c>
      <x:c r="R851" s="129" t="n">
        <x:f>'RGS_Ground_Run'!U1015</x:f>
        <x:v>0</x:v>
      </x:c>
      <x:c r="S851" s="129" t="n">
        <x:f>'Edge_Run'!S1015</x:f>
        <x:v>0</x:v>
      </x:c>
      <x:c r="T851" s="129" t="n">
        <x:f>'RGS_Ground_Run'!S1015</x:f>
        <x:v>0</x:v>
      </x:c>
      <x:c r="U851" s="129" t="n">
        <x:f>'Edge_Run'!R1015</x:f>
        <x:v>0</x:v>
      </x:c>
      <x:c r="V851" s="120" t="n">
        <x:f>'RGS_Ground_Run'!W1015</x:f>
        <x:v>1</x:v>
      </x:c>
      <x:c r="W851" s="120" t="n">
        <x:f>'Edge_Run'!U1015</x:f>
        <x:v>1</x:v>
      </x:c>
      <x:c r="X851" s="120" t="n">
        <x:f>'RGS_Ground_Run'!X1015</x:f>
        <x:v>1</x:v>
      </x:c>
      <x:c r="Y851" s="120" t="n">
        <x:f>'Edge_Run'!V1015</x:f>
        <x:v>1</x:v>
      </x:c>
      <x:c r="Z851" s="120" t="n">
        <x:f>Y851-X851</x:f>
        <x:v>0</x:v>
      </x:c>
      <x:c r="AA851" s="120" t="n">
        <x:f>1-V851</x:f>
        <x:v>0</x:v>
      </x:c>
      <x:c r="AB851" s="120" t="n">
        <x:f>1-W851</x:f>
        <x:v>0</x:v>
      </x:c>
      <x:c r="AC851" s="120" t="n">
        <x:f>'RGS_Ground_Run'!O1015</x:f>
        <x:v>20.072312073583316</x:v>
      </x:c>
      <x:c r="AD851" s="120" t="n">
        <x:f>'Edge_Run'!D1015</x:f>
        <x:v>60.21693622074994</x:v>
      </x:c>
      <x:c r="AE851" s="120" t="n">
        <x:f>'RGS_Ground_Run'!D1015</x:f>
        <x:v>300</x:v>
      </x:c>
      <x:c r="AF851" s="120" t="n">
        <x:f>'Edge_Run'!H1015</x:f>
        <x:v>75</x:v>
      </x:c>
    </x:row>
    <x:row r="852">
      <x:c r="A852" s="120" t="n">
        <x:v>9</x:v>
      </x:c>
      <x:c r="B852" s="120" t="n">
        <x:v>51</x:v>
      </x:c>
      <x:c r="C852" s="120" t="n">
        <x:v>851</x:v>
      </x:c>
      <x:c r="D852" s="120" t="n">
        <x:v>1682</x:v>
      </x:c>
      <x:c r="E852" s="120" t="n">
        <x:v>1681</x:v>
      </x:c>
      <x:c r="F852" s="120" t="n">
        <x:v>0</x:v>
      </x:c>
      <x:c r="G852" s="120" t="str">
        <x:v>Normal</x:v>
      </x:c>
      <x:c r="H852" s="120" t="str">
        <x:v>Routine</x:v>
      </x:c>
      <x:c r="I852" s="120" t="n">
        <x:v>1</x:v>
      </x:c>
      <x:c r="J852" s="120" t="str">
        <x:v>CADC0888</x:v>
      </x:c>
      <x:c r="K852" s="120" t="n">
        <x:v>5</x:v>
      </x:c>
      <x:c r="L852" s="120" t="n">
        <x:v>360</x:v>
      </x:c>
      <x:c r="M852" s="120" t="n">
        <x:v>73</x:v>
      </x:c>
      <x:c r="N852" s="127" t="n">
        <x:v>1.042857142857143</x:v>
      </x:c>
      <x:c r="O852" s="129" t="n">
        <x:f>'RGS_Ground_Run'!Q1016</x:f>
        <x:v>43.06796772967891</x:v>
      </x:c>
      <x:c r="P852" s="129" t="n">
        <x:f>'Edge_Run'!O1016</x:f>
        <x:v>73.53102148530797</x:v>
      </x:c>
      <x:c r="Q852" s="129" t="n">
        <x:f>O852-P852</x:f>
        <x:v>-30.463053755629062</x:v>
      </x:c>
      <x:c r="R852" s="129" t="n">
        <x:f>'RGS_Ground_Run'!U1016</x:f>
        <x:v>12.914908962239224</x:v>
      </x:c>
      <x:c r="S852" s="129" t="n">
        <x:f>'Edge_Run'!S1016</x:f>
        <x:v>49.11184518298933</x:v>
      </x:c>
      <x:c r="T852" s="129" t="n">
        <x:f>'RGS_Ground_Run'!S1016</x:f>
        <x:v>0</x:v>
      </x:c>
      <x:c r="U852" s="129" t="n">
        <x:f>'Edge_Run'!R1016</x:f>
        <x:v>0</x:v>
      </x:c>
      <x:c r="V852" s="120" t="n">
        <x:f>'RGS_Ground_Run'!W1016</x:f>
        <x:v>1</x:v>
      </x:c>
      <x:c r="W852" s="120" t="n">
        <x:f>'Edge_Run'!U1016</x:f>
        <x:v>1</x:v>
      </x:c>
      <x:c r="X852" s="120" t="n">
        <x:f>'RGS_Ground_Run'!X1016</x:f>
        <x:v>1</x:v>
      </x:c>
      <x:c r="Y852" s="120" t="n">
        <x:f>'Edge_Run'!V1016</x:f>
        <x:v>1</x:v>
      </x:c>
      <x:c r="Z852" s="120" t="n">
        <x:f>Y852-X852</x:f>
        <x:v>0</x:v>
      </x:c>
      <x:c r="AA852" s="120" t="n">
        <x:f>1-V852</x:f>
        <x:v>0</x:v>
      </x:c>
      <x:c r="AB852" s="120" t="n">
        <x:f>1-W852</x:f>
        <x:v>0</x:v>
      </x:c>
      <x:c r="AC852" s="120" t="n">
        <x:f>'RGS_Ground_Run'!O1016</x:f>
        <x:v>6.13305876743953</x:v>
      </x:c>
      <x:c r="AD852" s="120" t="n">
        <x:f>'Edge_Run'!D1016</x:f>
        <x:v>18.39917630231859</x:v>
      </x:c>
      <x:c r="AE852" s="120" t="n">
        <x:f>'RGS_Ground_Run'!D1016</x:f>
        <x:v>300</x:v>
      </x:c>
      <x:c r="AF852" s="120" t="n">
        <x:f>'Edge_Run'!H1016</x:f>
        <x:v>75</x:v>
      </x:c>
    </x:row>
    <x:row r="853">
      <x:c r="A853" s="120" t="n">
        <x:v>9</x:v>
      </x:c>
      <x:c r="B853" s="120" t="n">
        <x:v>52</x:v>
      </x:c>
      <x:c r="C853" s="120" t="n">
        <x:v>852</x:v>
      </x:c>
      <x:c r="D853" s="120" t="n">
        <x:v>1721</x:v>
      </x:c>
      <x:c r="E853" s="120" t="n">
        <x:v>1720</x:v>
      </x:c>
      <x:c r="F853" s="120" t="n">
        <x:v>0</x:v>
      </x:c>
      <x:c r="G853" s="120" t="str">
        <x:v>Normal</x:v>
      </x:c>
      <x:c r="H853" s="120" t="str">
        <x:v>Routine</x:v>
      </x:c>
      <x:c r="I853" s="120" t="n">
        <x:v>1</x:v>
      </x:c>
      <x:c r="J853" s="120" t="str">
        <x:v>CADC0890</x:v>
      </x:c>
      <x:c r="K853" s="120" t="n">
        <x:v>5</x:v>
      </x:c>
      <x:c r="L853" s="120" t="n">
        <x:v>235</x:v>
      </x:c>
      <x:c r="M853" s="120" t="n">
        <x:v>48</x:v>
      </x:c>
      <x:c r="N853" s="127" t="n">
        <x:v>0.6857142857142857</x:v>
      </x:c>
      <x:c r="O853" s="129" t="n">
        <x:f>'RGS_Ground_Run'!Q1017</x:f>
        <x:v>27.1866415578138</x:v>
      </x:c>
      <x:c r="P853" s="129" t="n">
        <x:f>'Edge_Run'!O1017</x:f>
        <x:v>15.519924673440983</x:v>
      </x:c>
      <x:c r="Q853" s="129" t="n">
        <x:f>O853-P853</x:f>
        <x:v>11.666716884372818</x:v>
      </x:c>
      <x:c r="R853" s="129" t="n">
        <x:f>'RGS_Ground_Run'!U1017</x:f>
        <x:v>0</x:v>
      </x:c>
      <x:c r="S853" s="129" t="n">
        <x:f>'Edge_Run'!S1017</x:f>
        <x:v>0</x:v>
      </x:c>
      <x:c r="T853" s="129" t="n">
        <x:f>'RGS_Ground_Run'!S1017</x:f>
        <x:v>0</x:v>
      </x:c>
      <x:c r="U853" s="129" t="n">
        <x:f>'Edge_Run'!R1017</x:f>
        <x:v>0</x:v>
      </x:c>
      <x:c r="V853" s="120" t="n">
        <x:f>'RGS_Ground_Run'!W1017</x:f>
        <x:v>1</x:v>
      </x:c>
      <x:c r="W853" s="120" t="n">
        <x:f>'Edge_Run'!U1017</x:f>
        <x:v>1</x:v>
      </x:c>
      <x:c r="X853" s="120" t="n">
        <x:f>'RGS_Ground_Run'!X1017</x:f>
        <x:v>1</x:v>
      </x:c>
      <x:c r="Y853" s="120" t="n">
        <x:f>'Edge_Run'!V1017</x:f>
        <x:v>1</x:v>
      </x:c>
      <x:c r="Z853" s="120" t="n">
        <x:f>Y853-X853</x:f>
        <x:v>0</x:v>
      </x:c>
      <x:c r="AA853" s="120" t="n">
        <x:f>1-V853</x:f>
        <x:v>0</x:v>
      </x:c>
      <x:c r="AB853" s="120" t="n">
        <x:f>1-W853</x:f>
        <x:v>0</x:v>
      </x:c>
      <x:c r="AC853" s="120" t="n">
        <x:f>'RGS_Ground_Run'!O1017</x:f>
        <x:v>3.1666415578136866</x:v>
      </x:c>
      <x:c r="AD853" s="120" t="n">
        <x:f>'Edge_Run'!D1017</x:f>
        <x:v>9.49992467344106</x:v>
      </x:c>
      <x:c r="AE853" s="120" t="n">
        <x:f>'RGS_Ground_Run'!D1017</x:f>
        <x:v>300</x:v>
      </x:c>
      <x:c r="AF853" s="120" t="n">
        <x:f>'Edge_Run'!H1017</x:f>
        <x:v>75</x:v>
      </x:c>
    </x:row>
    <x:row r="854">
      <x:c r="A854" s="120" t="n">
        <x:v>9</x:v>
      </x:c>
      <x:c r="B854" s="120" t="n">
        <x:v>53</x:v>
      </x:c>
      <x:c r="C854" s="120" t="n">
        <x:v>853</x:v>
      </x:c>
      <x:c r="D854" s="120" t="n">
        <x:v>2103</x:v>
      </x:c>
      <x:c r="E854" s="120" t="n">
        <x:v>2102</x:v>
      </x:c>
      <x:c r="F854" s="120" t="n">
        <x:v>1</x:v>
      </x:c>
      <x:c r="G854" s="120" t="str">
        <x:v>Anomalous</x:v>
      </x:c>
      <x:c r="H854" s="120" t="str">
        <x:v>Priority</x:v>
      </x:c>
      <x:c r="I854" s="120" t="n">
        <x:v>1</x:v>
      </x:c>
      <x:c r="J854" s="120" t="str">
        <x:v>CADC0872</x:v>
      </x:c>
      <x:c r="K854" s="120" t="n">
        <x:v>5</x:v>
      </x:c>
      <x:c r="L854" s="120" t="n">
        <x:v>110</x:v>
      </x:c>
      <x:c r="M854" s="120" t="n">
        <x:v>15</x:v>
      </x:c>
      <x:c r="N854" s="127" t="n">
        <x:v>0.21428571428571427</x:v>
      </x:c>
      <x:c r="O854" s="129" t="n">
        <x:f>'RGS_Ground_Run'!Q1018</x:f>
        <x:v>150.10367727487073</x:v>
      </x:c>
      <x:c r="P854" s="129" t="n">
        <x:f>'Edge_Run'!O1018</x:f>
        <x:v>123.44942629088973</x:v>
      </x:c>
      <x:c r="Q854" s="129" t="n">
        <x:f>O854-P854</x:f>
        <x:v>26.654250983981</x:v>
      </x:c>
      <x:c r="R854" s="129" t="n">
        <x:f>'RGS_Ground_Run'!U1018</x:f>
        <x:v>117.42942629088975</x:v>
      </x:c>
      <x:c r="S854" s="129" t="n">
        <x:f>'Edge_Run'!S1018</x:f>
        <x:v>91.4666733389472</x:v>
      </x:c>
      <x:c r="T854" s="129" t="n">
        <x:f>'RGS_Ground_Run'!S1018</x:f>
        <x:v>117.42942629088975</x:v>
      </x:c>
      <x:c r="U854" s="129" t="n">
        <x:f>'Edge_Run'!R1018</x:f>
        <x:v>91.4666733389472</x:v>
      </x:c>
      <x:c r="V854" s="120" t="n">
        <x:f>'RGS_Ground_Run'!W1018</x:f>
        <x:v>1</x:v>
      </x:c>
      <x:c r="W854" s="120" t="n">
        <x:f>'Edge_Run'!U1018</x:f>
        <x:v>1</x:v>
      </x:c>
      <x:c r="X854" s="120" t="n">
        <x:f>'RGS_Ground_Run'!X1018</x:f>
        <x:v>0</x:v>
      </x:c>
      <x:c r="Y854" s="120" t="n">
        <x:f>'Edge_Run'!V1018</x:f>
        <x:v>0</x:v>
      </x:c>
      <x:c r="Z854" s="120" t="n">
        <x:f>Y854-X854</x:f>
        <x:v>0</x:v>
      </x:c>
      <x:c r="AA854" s="120" t="n">
        <x:f>1-V854</x:f>
        <x:v>0</x:v>
      </x:c>
      <x:c r="AB854" s="120" t="n">
        <x:f>1-W854</x:f>
        <x:v>0</x:v>
      </x:c>
      <x:c r="AC854" s="120" t="n">
        <x:f>'RGS_Ground_Run'!O1018</x:f>
        <x:v>8.654250983980807</x:v>
      </x:c>
      <x:c r="AD854" s="120" t="n">
        <x:f>'Edge_Run'!D1018</x:f>
        <x:v>25.96275295194242</x:v>
      </x:c>
      <x:c r="AE854" s="120" t="n">
        <x:f>'RGS_Ground_Run'!D1018</x:f>
        <x:v>300</x:v>
      </x:c>
      <x:c r="AF854" s="120" t="n">
        <x:f>'Edge_Run'!H1018</x:f>
        <x:v>75</x:v>
      </x:c>
    </x:row>
    <x:row r="855">
      <x:c r="A855" s="120" t="n">
        <x:v>9</x:v>
      </x:c>
      <x:c r="B855" s="120" t="n">
        <x:v>54</x:v>
      </x:c>
      <x:c r="C855" s="120" t="n">
        <x:v>854</x:v>
      </x:c>
      <x:c r="D855" s="120" t="n">
        <x:v>2013</x:v>
      </x:c>
      <x:c r="E855" s="120" t="n">
        <x:v>2012</x:v>
      </x:c>
      <x:c r="F855" s="120" t="n">
        <x:v>0</x:v>
      </x:c>
      <x:c r="G855" s="120" t="str">
        <x:v>Normal</x:v>
      </x:c>
      <x:c r="H855" s="120" t="str">
        <x:v>Routine</x:v>
      </x:c>
      <x:c r="I855" s="120" t="n">
        <x:v>1</x:v>
      </x:c>
      <x:c r="J855" s="120" t="str">
        <x:v>CADC0872</x:v>
      </x:c>
      <x:c r="K855" s="120" t="n">
        <x:v>5</x:v>
      </x:c>
      <x:c r="L855" s="120" t="n">
        <x:v>315</x:v>
      </x:c>
      <x:c r="M855" s="120" t="n">
        <x:v>64</x:v>
      </x:c>
      <x:c r="N855" s="127" t="n">
        <x:v>0.9142857142857143</x:v>
      </x:c>
      <x:c r="O855" s="129" t="n">
        <x:f>'RGS_Ground_Run'!Q1019</x:f>
        <x:v>162.1536956586342</x:v>
      </x:c>
      <x:c r="P855" s="129" t="n">
        <x:f>'Edge_Run'!O1019</x:f>
        <x:v>122.24140186319755</x:v>
      </x:c>
      <x:c r="Q855" s="129" t="n">
        <x:f>O855-P855</x:f>
        <x:v>39.91229379543665</x:v>
      </x:c>
      <x:c r="R855" s="129" t="n">
        <x:f>'RGS_Ground_Run'!U1019</x:f>
        <x:v>134.22140186319757</x:v>
      </x:c>
      <x:c r="S855" s="129" t="n">
        <x:f>'Edge_Run'!S1019</x:f>
        <x:v>104.48452047688716</x:v>
      </x:c>
      <x:c r="T855" s="129" t="n">
        <x:f>'RGS_Ground_Run'!S1019</x:f>
        <x:v>0</x:v>
      </x:c>
      <x:c r="U855" s="129" t="n">
        <x:f>'Edge_Run'!R1019</x:f>
        <x:v>0</x:v>
      </x:c>
      <x:c r="V855" s="120" t="n">
        <x:f>'RGS_Ground_Run'!W1019</x:f>
        <x:v>1</x:v>
      </x:c>
      <x:c r="W855" s="120" t="n">
        <x:f>'Edge_Run'!U1019</x:f>
        <x:v>1</x:v>
      </x:c>
      <x:c r="X855" s="120" t="n">
        <x:f>'RGS_Ground_Run'!X1019</x:f>
        <x:v>0</x:v>
      </x:c>
      <x:c r="Y855" s="120" t="n">
        <x:f>'Edge_Run'!V1019</x:f>
        <x:v>0</x:v>
      </x:c>
      <x:c r="Z855" s="120" t="n">
        <x:f>Y855-X855</x:f>
        <x:v>0</x:v>
      </x:c>
      <x:c r="AA855" s="120" t="n">
        <x:f>1-V855</x:f>
        <x:v>0</x:v>
      </x:c>
      <x:c r="AB855" s="120" t="n">
        <x:f>1-W855</x:f>
        <x:v>0</x:v>
      </x:c>
      <x:c r="AC855" s="120" t="n">
        <x:f>'RGS_Ground_Run'!O1019</x:f>
        <x:v>3.912293795436868</x:v>
      </x:c>
      <x:c r="AD855" s="120" t="n">
        <x:f>'Edge_Run'!D1019</x:f>
        <x:v>11.736881386310603</x:v>
      </x:c>
      <x:c r="AE855" s="120" t="n">
        <x:f>'RGS_Ground_Run'!D1019</x:f>
        <x:v>300</x:v>
      </x:c>
      <x:c r="AF855" s="120" t="n">
        <x:f>'Edge_Run'!H1019</x:f>
        <x:v>75</x:v>
      </x:c>
    </x:row>
    <x:row r="856">
      <x:c r="A856" s="120" t="n">
        <x:v>9</x:v>
      </x:c>
      <x:c r="B856" s="120" t="n">
        <x:v>55</x:v>
      </x:c>
      <x:c r="C856" s="120" t="n">
        <x:v>855</x:v>
      </x:c>
      <x:c r="D856" s="120" t="n">
        <x:v>2102</x:v>
      </x:c>
      <x:c r="E856" s="120" t="n">
        <x:v>2101</x:v>
      </x:c>
      <x:c r="F856" s="120" t="n">
        <x:v>0</x:v>
      </x:c>
      <x:c r="G856" s="120" t="str">
        <x:v>Normal</x:v>
      </x:c>
      <x:c r="H856" s="120" t="str">
        <x:v>Routine</x:v>
      </x:c>
      <x:c r="I856" s="120" t="n">
        <x:v>1</x:v>
      </x:c>
      <x:c r="J856" s="120" t="str">
        <x:v>CADC0872</x:v>
      </x:c>
      <x:c r="K856" s="120" t="n">
        <x:v>5</x:v>
      </x:c>
      <x:c r="L856" s="120" t="n">
        <x:v>80</x:v>
      </x:c>
      <x:c r="M856" s="120" t="n">
        <x:v>17</x:v>
      </x:c>
      <x:c r="N856" s="127" t="n">
        <x:v>0.24285714285714285</x:v>
      </x:c>
      <x:c r="O856" s="129" t="n">
        <x:f>'RGS_Ground_Run'!Q1020</x:f>
        <x:v>158.10072956708245</x:v>
      </x:c>
      <x:c r="P856" s="129" t="n">
        <x:f>'Edge_Run'!O1020</x:f>
        <x:v>87.97629873354117</x:v>
      </x:c>
      <x:c r="Q856" s="129" t="n">
        <x:f>O856-P856</x:f>
        <x:v>70.12443083354128</x:v>
      </x:c>
      <x:c r="R856" s="129" t="n">
        <x:f>'RGS_Ground_Run'!U1020</x:f>
        <x:v>117.95629873354119</x:v>
      </x:c>
      <x:c r="S856" s="129" t="n">
        <x:f>'Edge_Run'!S1020</x:f>
        <x:v>33.583006232917796</x:v>
      </x:c>
      <x:c r="T856" s="129" t="n">
        <x:f>'RGS_Ground_Run'!S1020</x:f>
        <x:v>0</x:v>
      </x:c>
      <x:c r="U856" s="129" t="n">
        <x:f>'Edge_Run'!R1020</x:f>
        <x:v>0</x:v>
      </x:c>
      <x:c r="V856" s="120" t="n">
        <x:f>'RGS_Ground_Run'!W1020</x:f>
        <x:v>1</x:v>
      </x:c>
      <x:c r="W856" s="120" t="n">
        <x:f>'Edge_Run'!U1020</x:f>
        <x:v>1</x:v>
      </x:c>
      <x:c r="X856" s="120" t="n">
        <x:f>'RGS_Ground_Run'!X1020</x:f>
        <x:v>0</x:v>
      </x:c>
      <x:c r="Y856" s="120" t="n">
        <x:f>'Edge_Run'!V1020</x:f>
        <x:v>1</x:v>
      </x:c>
      <x:c r="Z856" s="120" t="n">
        <x:f>Y856-X856</x:f>
        <x:v>1</x:v>
      </x:c>
      <x:c r="AA856" s="120" t="n">
        <x:f>1-V856</x:f>
        <x:v>0</x:v>
      </x:c>
      <x:c r="AB856" s="120" t="n">
        <x:f>1-W856</x:f>
        <x:v>0</x:v>
      </x:c>
      <x:c r="AC856" s="120" t="n">
        <x:f>'RGS_Ground_Run'!O1020</x:f>
        <x:v>16.124430833541144</x:v>
      </x:c>
      <x:c r="AD856" s="120" t="n">
        <x:f>'Edge_Run'!D1020</x:f>
        <x:v>48.373292500623435</x:v>
      </x:c>
      <x:c r="AE856" s="120" t="n">
        <x:f>'RGS_Ground_Run'!D1020</x:f>
        <x:v>300</x:v>
      </x:c>
      <x:c r="AF856" s="120" t="n">
        <x:f>'Edge_Run'!H1020</x:f>
        <x:v>75</x:v>
      </x:c>
    </x:row>
    <x:row r="857">
      <x:c r="A857" s="120" t="n">
        <x:v>9</x:v>
      </x:c>
      <x:c r="B857" s="120" t="n">
        <x:v>56</x:v>
      </x:c>
      <x:c r="C857" s="120" t="n">
        <x:v>856</x:v>
      </x:c>
      <x:c r="D857" s="120" t="n">
        <x:v>407</x:v>
      </x:c>
      <x:c r="E857" s="120" t="n">
        <x:v>406</x:v>
      </x:c>
      <x:c r="F857" s="120" t="n">
        <x:v>0</x:v>
      </x:c>
      <x:c r="G857" s="120" t="str">
        <x:v>Normal</x:v>
      </x:c>
      <x:c r="H857" s="120" t="str">
        <x:v>Routine</x:v>
      </x:c>
      <x:c r="I857" s="120" t="n">
        <x:v>0</x:v>
      </x:c>
      <x:c r="J857" s="120" t="str">
        <x:v>CADC0884</x:v>
      </x:c>
      <x:c r="K857" s="120" t="n">
        <x:v>5</x:v>
      </x:c>
      <x:c r="L857" s="120" t="n">
        <x:v>415</x:v>
      </x:c>
      <x:c r="M857" s="120" t="n">
        <x:v>84</x:v>
      </x:c>
      <x:c r="N857" s="127" t="n">
        <x:v>1.2</x:v>
      </x:c>
      <x:c r="O857" s="129" t="n">
        <x:f>'RGS_Ground_Run'!Q1021</x:f>
        <x:v>29.153157158770682</x:v>
      </x:c>
      <x:c r="P857" s="129" t="n">
        <x:f>'Edge_Run'!O1021</x:f>
        <x:v>16.94258542301759</x:v>
      </x:c>
      <x:c r="Q857" s="129" t="n">
        <x:f>O857-P857</x:f>
        <x:v>12.210571735753092</x:v>
      </x:c>
      <x:c r="R857" s="129" t="n">
        <x:f>'RGS_Ground_Run'!U1021</x:f>
        <x:v>1.4922953510981642</x:v>
      </x:c>
      <x:c r="S857" s="129" t="n">
        <x:f>'Edge_Run'!S1021</x:f>
        <x:v>0</x:v>
      </x:c>
      <x:c r="T857" s="129" t="n">
        <x:f>'RGS_Ground_Run'!S1021</x:f>
        <x:v>0</x:v>
      </x:c>
      <x:c r="U857" s="129" t="n">
        <x:f>'Edge_Run'!R1021</x:f>
        <x:v>0</x:v>
      </x:c>
      <x:c r="V857" s="120" t="n">
        <x:f>'RGS_Ground_Run'!W1021</x:f>
        <x:v>1</x:v>
      </x:c>
      <x:c r="W857" s="120" t="n">
        <x:f>'Edge_Run'!U1021</x:f>
        <x:v>1</x:v>
      </x:c>
      <x:c r="X857" s="120" t="n">
        <x:f>'RGS_Ground_Run'!X1021</x:f>
        <x:v>1</x:v>
      </x:c>
      <x:c r="Y857" s="120" t="n">
        <x:f>'Edge_Run'!V1021</x:f>
        <x:v>1</x:v>
      </x:c>
      <x:c r="Z857" s="120" t="n">
        <x:f>Y857-X857</x:f>
        <x:v>0</x:v>
      </x:c>
      <x:c r="AA857" s="120" t="n">
        <x:f>1-V857</x:f>
        <x:v>0</x:v>
      </x:c>
      <x:c r="AB857" s="120" t="n">
        <x:f>1-W857</x:f>
        <x:v>0</x:v>
      </x:c>
      <x:c r="AC857" s="120" t="n">
        <x:f>'RGS_Ground_Run'!O1021</x:f>
        <x:v>3.6408618076725507</x:v>
      </x:c>
      <x:c r="AD857" s="120" t="n">
        <x:f>'Edge_Run'!D1021</x:f>
        <x:v>10.922585423017653</x:v>
      </x:c>
      <x:c r="AE857" s="120" t="n">
        <x:f>'RGS_Ground_Run'!D1021</x:f>
        <x:v>300</x:v>
      </x:c>
      <x:c r="AF857" s="120" t="n">
        <x:f>'Edge_Run'!H1021</x:f>
        <x:v>75</x:v>
      </x:c>
    </x:row>
    <x:row r="858">
      <x:c r="A858" s="120" t="n">
        <x:v>9</x:v>
      </x:c>
      <x:c r="B858" s="120" t="n">
        <x:v>57</x:v>
      </x:c>
      <x:c r="C858" s="120" t="n">
        <x:v>857</x:v>
      </x:c>
      <x:c r="D858" s="120" t="n">
        <x:v>448</x:v>
      </x:c>
      <x:c r="E858" s="120" t="n">
        <x:v>447</x:v>
      </x:c>
      <x:c r="F858" s="120" t="n">
        <x:v>1</x:v>
      </x:c>
      <x:c r="G858" s="120" t="str">
        <x:v>Anomalous</x:v>
      </x:c>
      <x:c r="H858" s="120" t="str">
        <x:v>Priority</x:v>
      </x:c>
      <x:c r="I858" s="120" t="n">
        <x:v>1</x:v>
      </x:c>
      <x:c r="J858" s="120" t="str">
        <x:v>CADC0873</x:v>
      </x:c>
      <x:c r="K858" s="120" t="n">
        <x:v>1</x:v>
      </x:c>
      <x:c r="L858" s="120" t="n">
        <x:v>263</x:v>
      </x:c>
      <x:c r="M858" s="120" t="n">
        <x:v>264</x:v>
      </x:c>
      <x:c r="N858" s="127" t="n">
        <x:v>3.7714285714285714</x:v>
      </x:c>
      <x:c r="O858" s="129" t="n">
        <x:f>'RGS_Ground_Run'!Q1022</x:f>
        <x:v>30.3413020938533</x:v>
      </x:c>
      <x:c r="P858" s="129" t="n">
        <x:f>'Edge_Run'!O1022</x:f>
        <x:v>9.199941072750335</x:v>
      </x:c>
      <x:c r="Q858" s="129" t="n">
        <x:f>O858-P858</x:f>
        <x:v>21.141361021102966</x:v>
      </x:c>
      <x:c r="R858" s="129" t="n">
        <x:f>'RGS_Ground_Run'!U1022</x:f>
        <x:v>5.26132173627002</x:v>
      </x:c>
      <x:c r="S858" s="129" t="n">
        <x:f>'Edge_Run'!S1022</x:f>
        <x:v>0</x:v>
      </x:c>
      <x:c r="T858" s="129" t="n">
        <x:f>'RGS_Ground_Run'!S1022</x:f>
        <x:v>0</x:v>
      </x:c>
      <x:c r="U858" s="129" t="n">
        <x:f>'Edge_Run'!R1022</x:f>
        <x:v>0</x:v>
      </x:c>
      <x:c r="V858" s="120" t="n">
        <x:f>'RGS_Ground_Run'!W1022</x:f>
        <x:v>1</x:v>
      </x:c>
      <x:c r="W858" s="120" t="n">
        <x:f>'Edge_Run'!U1022</x:f>
        <x:v>1</x:v>
      </x:c>
      <x:c r="X858" s="120" t="n">
        <x:f>'RGS_Ground_Run'!X1022</x:f>
        <x:v>1</x:v>
      </x:c>
      <x:c r="Y858" s="120" t="n">
        <x:f>'Edge_Run'!V1022</x:f>
        <x:v>1</x:v>
      </x:c>
      <x:c r="Z858" s="120" t="n">
        <x:f>Y858-X858</x:f>
        <x:v>0</x:v>
      </x:c>
      <x:c r="AA858" s="120" t="n">
        <x:f>1-V858</x:f>
        <x:v>0</x:v>
      </x:c>
      <x:c r="AB858" s="120" t="n">
        <x:f>1-W858</x:f>
        <x:v>0</x:v>
      </x:c>
      <x:c r="AC858" s="120" t="n">
        <x:f>'RGS_Ground_Run'!O1022</x:f>
        <x:v>1.0599803575835116</x:v>
      </x:c>
      <x:c r="AD858" s="120" t="n">
        <x:f>'Edge_Run'!D1022</x:f>
        <x:v>3.179941072750535</x:v>
      </x:c>
      <x:c r="AE858" s="120" t="n">
        <x:f>'RGS_Ground_Run'!D1022</x:f>
        <x:v>300</x:v>
      </x:c>
      <x:c r="AF858" s="120" t="n">
        <x:f>'Edge_Run'!H1022</x:f>
        <x:v>75</x:v>
      </x:c>
    </x:row>
    <x:row r="859">
      <x:c r="A859" s="120" t="n">
        <x:v>9</x:v>
      </x:c>
      <x:c r="B859" s="120" t="n">
        <x:v>58</x:v>
      </x:c>
      <x:c r="C859" s="120" t="n">
        <x:v>858</x:v>
      </x:c>
      <x:c r="D859" s="120" t="n">
        <x:v>1047</x:v>
      </x:c>
      <x:c r="E859" s="120" t="n">
        <x:v>1046</x:v>
      </x:c>
      <x:c r="F859" s="120" t="n">
        <x:v>0</x:v>
      </x:c>
      <x:c r="G859" s="120" t="str">
        <x:v>Normal</x:v>
      </x:c>
      <x:c r="H859" s="120" t="str">
        <x:v>Routine</x:v>
      </x:c>
      <x:c r="I859" s="120" t="n">
        <x:v>1</x:v>
      </x:c>
      <x:c r="J859" s="120" t="str">
        <x:v>CADC0888</x:v>
      </x:c>
      <x:c r="K859" s="120" t="n">
        <x:v>5</x:v>
      </x:c>
      <x:c r="L859" s="120" t="n">
        <x:v>55</x:v>
      </x:c>
      <x:c r="M859" s="120" t="n">
        <x:v>12</x:v>
      </x:c>
      <x:c r="N859" s="127" t="n">
        <x:v>0.17142857142857143</x:v>
      </x:c>
      <x:c r="O859" s="129" t="n">
        <x:f>'RGS_Ground_Run'!Q1023</x:f>
        <x:v>26.843140068632238</x:v>
      </x:c>
      <x:c r="P859" s="129" t="n">
        <x:f>'Edge_Run'!O1023</x:f>
        <x:v>14.489420205896295</x:v>
      </x:c>
      <x:c r="Q859" s="129" t="n">
        <x:f>O859-P859</x:f>
        <x:v>12.353719862735943</x:v>
      </x:c>
      <x:c r="R859" s="129" t="n">
        <x:f>'RGS_Ground_Run'!U1023</x:f>
        <x:v>0</x:v>
      </x:c>
      <x:c r="S859" s="129" t="n">
        <x:f>'Edge_Run'!S1023</x:f>
        <x:v>0</x:v>
      </x:c>
      <x:c r="T859" s="129" t="n">
        <x:f>'RGS_Ground_Run'!S1023</x:f>
        <x:v>0</x:v>
      </x:c>
      <x:c r="U859" s="129" t="n">
        <x:f>'Edge_Run'!R1023</x:f>
        <x:v>0</x:v>
      </x:c>
      <x:c r="V859" s="120" t="n">
        <x:f>'RGS_Ground_Run'!W1023</x:f>
        <x:v>1</x:v>
      </x:c>
      <x:c r="W859" s="120" t="n">
        <x:f>'Edge_Run'!U1023</x:f>
        <x:v>1</x:v>
      </x:c>
      <x:c r="X859" s="120" t="n">
        <x:f>'RGS_Ground_Run'!X1023</x:f>
        <x:v>1</x:v>
      </x:c>
      <x:c r="Y859" s="120" t="n">
        <x:f>'Edge_Run'!V1023</x:f>
        <x:v>1</x:v>
      </x:c>
      <x:c r="Z859" s="120" t="n">
        <x:f>Y859-X859</x:f>
        <x:v>0</x:v>
      </x:c>
      <x:c r="AA859" s="120" t="n">
        <x:f>1-V859</x:f>
        <x:v>0</x:v>
      </x:c>
      <x:c r="AB859" s="120" t="n">
        <x:f>1-W859</x:f>
        <x:v>0</x:v>
      </x:c>
      <x:c r="AC859" s="120" t="n">
        <x:f>'RGS_Ground_Run'!O1023</x:f>
        <x:v>2.823140068632147</x:v>
      </x:c>
      <x:c r="AD859" s="120" t="n">
        <x:f>'Edge_Run'!D1023</x:f>
        <x:v>8.46942020589644</x:v>
      </x:c>
      <x:c r="AE859" s="120" t="n">
        <x:f>'RGS_Ground_Run'!D1023</x:f>
        <x:v>300</x:v>
      </x:c>
      <x:c r="AF859" s="120" t="n">
        <x:f>'Edge_Run'!H1023</x:f>
        <x:v>75</x:v>
      </x:c>
    </x:row>
    <x:row r="860">
      <x:c r="A860" s="120" t="n">
        <x:v>9</x:v>
      </x:c>
      <x:c r="B860" s="120" t="n">
        <x:v>59</x:v>
      </x:c>
      <x:c r="C860" s="120" t="n">
        <x:v>859</x:v>
      </x:c>
      <x:c r="D860" s="120" t="n">
        <x:v>1336</x:v>
      </x:c>
      <x:c r="E860" s="120" t="n">
        <x:v>1335</x:v>
      </x:c>
      <x:c r="F860" s="120" t="n">
        <x:v>0</x:v>
      </x:c>
      <x:c r="G860" s="120" t="str">
        <x:v>Normal</x:v>
      </x:c>
      <x:c r="H860" s="120" t="str">
        <x:v>Routine</x:v>
      </x:c>
      <x:c r="I860" s="120" t="n">
        <x:v>1</x:v>
      </x:c>
      <x:c r="J860" s="120" t="str">
        <x:v>CADC0873</x:v>
      </x:c>
      <x:c r="K860" s="120" t="n">
        <x:v>5</x:v>
      </x:c>
      <x:c r="L860" s="120" t="n">
        <x:v>115</x:v>
      </x:c>
      <x:c r="M860" s="120" t="n">
        <x:v>24</x:v>
      </x:c>
      <x:c r="N860" s="127" t="n">
        <x:v>0.34285714285714286</x:v>
      </x:c>
      <x:c r="O860" s="129" t="n">
        <x:f>'RGS_Ground_Run'!Q1024</x:f>
        <x:v>24.1575203702173</x:v>
      </x:c>
      <x:c r="P860" s="129" t="n">
        <x:f>'Edge_Run'!O1024</x:f>
        <x:v>6.432561110651477</x:v>
      </x:c>
      <x:c r="Q860" s="129" t="n">
        <x:f>O860-P860</x:f>
        <x:v>17.72495925956582</x:v>
      </x:c>
      <x:c r="R860" s="129" t="n">
        <x:f>'RGS_Ground_Run'!U1024</x:f>
        <x:v>0</x:v>
      </x:c>
      <x:c r="S860" s="129" t="n">
        <x:f>'Edge_Run'!S1024</x:f>
        <x:v>0</x:v>
      </x:c>
      <x:c r="T860" s="129" t="n">
        <x:f>'RGS_Ground_Run'!S1024</x:f>
        <x:v>0</x:v>
      </x:c>
      <x:c r="U860" s="129" t="n">
        <x:f>'Edge_Run'!R1024</x:f>
        <x:v>0</x:v>
      </x:c>
      <x:c r="V860" s="120" t="n">
        <x:f>'RGS_Ground_Run'!W1024</x:f>
        <x:v>1</x:v>
      </x:c>
      <x:c r="W860" s="120" t="n">
        <x:f>'Edge_Run'!U1024</x:f>
        <x:v>1</x:v>
      </x:c>
      <x:c r="X860" s="120" t="n">
        <x:f>'RGS_Ground_Run'!X1024</x:f>
        <x:v>1</x:v>
      </x:c>
      <x:c r="Y860" s="120" t="n">
        <x:f>'Edge_Run'!V1024</x:f>
        <x:v>1</x:v>
      </x:c>
      <x:c r="Z860" s="120" t="n">
        <x:f>Y860-X860</x:f>
        <x:v>0</x:v>
      </x:c>
      <x:c r="AA860" s="120" t="n">
        <x:f>1-V860</x:f>
        <x:v>0</x:v>
      </x:c>
      <x:c r="AB860" s="120" t="n">
        <x:f>1-W860</x:f>
        <x:v>0</x:v>
      </x:c>
      <x:c r="AC860" s="120" t="n">
        <x:f>'RGS_Ground_Run'!O1024</x:f>
        <x:v>0.13752037021710287</x:v>
      </x:c>
      <x:c r="AD860" s="120" t="n">
        <x:f>'Edge_Run'!D1024</x:f>
        <x:v>0.4125611106513086</x:v>
      </x:c>
      <x:c r="AE860" s="120" t="n">
        <x:f>'RGS_Ground_Run'!D1024</x:f>
        <x:v>300</x:v>
      </x:c>
      <x:c r="AF860" s="120" t="n">
        <x:f>'Edge_Run'!H1024</x:f>
        <x:v>75</x:v>
      </x:c>
    </x:row>
    <x:row r="861">
      <x:c r="A861" s="120" t="n">
        <x:v>9</x:v>
      </x:c>
      <x:c r="B861" s="120" t="n">
        <x:v>60</x:v>
      </x:c>
      <x:c r="C861" s="120" t="n">
        <x:v>860</x:v>
      </x:c>
      <x:c r="D861" s="120" t="n">
        <x:v>1014</x:v>
      </x:c>
      <x:c r="E861" s="120" t="n">
        <x:v>1013</x:v>
      </x:c>
      <x:c r="F861" s="120" t="n">
        <x:v>1</x:v>
      </x:c>
      <x:c r="G861" s="120" t="str">
        <x:v>Anomalous</x:v>
      </x:c>
      <x:c r="H861" s="120" t="str">
        <x:v>Priority</x:v>
      </x:c>
      <x:c r="I861" s="120" t="n">
        <x:v>1</x:v>
      </x:c>
      <x:c r="J861" s="120" t="str">
        <x:v>CADC0873</x:v>
      </x:c>
      <x:c r="K861" s="120" t="n">
        <x:v>5</x:v>
      </x:c>
      <x:c r="L861" s="120" t="n">
        <x:v>691</x:v>
      </x:c>
      <x:c r="M861" s="120" t="n">
        <x:v>123</x:v>
      </x:c>
      <x:c r="N861" s="127" t="n">
        <x:v>1.7571428571428571</x:v>
      </x:c>
      <x:c r="O861" s="129" t="n">
        <x:f>'RGS_Ground_Run'!Q1025</x:f>
        <x:v>30.44868484929384</x:v>
      </x:c>
      <x:c r="P861" s="129" t="n">
        <x:f>'Edge_Run'!O1025</x:f>
        <x:v>6.094817058091849</x:v>
      </x:c>
      <x:c r="Q861" s="129" t="n">
        <x:f>O861-P861</x:f>
        <x:v>24.353867791201992</x:v>
      </x:c>
      <x:c r="R861" s="129" t="n">
        <x:f>'RGS_Ground_Run'!U1025</x:f>
        <x:v>6.403745829929903</x:v>
      </x:c>
      <x:c r="S861" s="129" t="n">
        <x:f>'Edge_Run'!S1025</x:f>
        <x:v>0</x:v>
      </x:c>
      <x:c r="T861" s="129" t="n">
        <x:f>'RGS_Ground_Run'!S1025</x:f>
        <x:v>0</x:v>
      </x:c>
      <x:c r="U861" s="129" t="n">
        <x:f>'Edge_Run'!R1025</x:f>
        <x:v>0</x:v>
      </x:c>
      <x:c r="V861" s="120" t="n">
        <x:f>'RGS_Ground_Run'!W1025</x:f>
        <x:v>1</x:v>
      </x:c>
      <x:c r="W861" s="120" t="n">
        <x:f>'Edge_Run'!U1025</x:f>
        <x:v>1</x:v>
      </x:c>
      <x:c r="X861" s="120" t="n">
        <x:f>'RGS_Ground_Run'!X1025</x:f>
        <x:v>1</x:v>
      </x:c>
      <x:c r="Y861" s="120" t="n">
        <x:f>'Edge_Run'!V1025</x:f>
        <x:v>1</x:v>
      </x:c>
      <x:c r="Z861" s="120" t="n">
        <x:f>Y861-X861</x:f>
        <x:v>0</x:v>
      </x:c>
      <x:c r="AA861" s="120" t="n">
        <x:f>1-V861</x:f>
        <x:v>0</x:v>
      </x:c>
      <x:c r="AB861" s="120" t="n">
        <x:f>1-W861</x:f>
        <x:v>0</x:v>
      </x:c>
      <x:c r="AC861" s="120" t="n">
        <x:f>'RGS_Ground_Run'!O1025</x:f>
        <x:v>0.024939019363899428</x:v>
      </x:c>
      <x:c r="AD861" s="120" t="n">
        <x:f>'Edge_Run'!D1025</x:f>
        <x:v>0.07481705809169828</x:v>
      </x:c>
      <x:c r="AE861" s="120" t="n">
        <x:f>'RGS_Ground_Run'!D1025</x:f>
        <x:v>300</x:v>
      </x:c>
      <x:c r="AF861" s="120" t="n">
        <x:f>'Edge_Run'!H1025</x:f>
        <x:v>75</x:v>
      </x:c>
    </x:row>
    <x:row r="862">
      <x:c r="A862" s="120" t="n">
        <x:v>9</x:v>
      </x:c>
      <x:c r="B862" s="120" t="n">
        <x:v>61</x:v>
      </x:c>
      <x:c r="C862" s="120" t="n">
        <x:v>861</x:v>
      </x:c>
      <x:c r="D862" s="120" t="n">
        <x:v>2008</x:v>
      </x:c>
      <x:c r="E862" s="120" t="n">
        <x:v>2007</x:v>
      </x:c>
      <x:c r="F862" s="120" t="n">
        <x:v>1</x:v>
      </x:c>
      <x:c r="G862" s="120" t="str">
        <x:v>Anomalous</x:v>
      </x:c>
      <x:c r="H862" s="120" t="str">
        <x:v>Priority</x:v>
      </x:c>
      <x:c r="I862" s="120" t="n">
        <x:v>1</x:v>
      </x:c>
      <x:c r="J862" s="120" t="str">
        <x:v>CADC0872</x:v>
      </x:c>
      <x:c r="K862" s="120" t="n">
        <x:v>5</x:v>
      </x:c>
      <x:c r="L862" s="120" t="n">
        <x:v>295</x:v>
      </x:c>
      <x:c r="M862" s="120" t="n">
        <x:v>45</x:v>
      </x:c>
      <x:c r="N862" s="127" t="n">
        <x:v>0.6428571428571429</x:v>
      </x:c>
      <x:c r="O862" s="129" t="n">
        <x:f>'RGS_Ground_Run'!Q1026</x:f>
        <x:v>45.03158177032128</x:v>
      </x:c>
      <x:c r="P862" s="129" t="n">
        <x:f>'Edge_Run'!O1026</x:f>
        <x:v>13.4485087671178</x:v>
      </x:c>
      <x:c r="Q862" s="129" t="n">
        <x:f>O862-P862</x:f>
        <x:v>31.58307300320348</x:v>
      </x:c>
      <x:c r="R862" s="129" t="n">
        <x:f>'RGS_Ground_Run'!U1026</x:f>
        <x:v>18.535412181282027</x:v>
      </x:c>
      <x:c r="S862" s="129" t="n">
        <x:f>'Edge_Run'!S1026</x:f>
        <x:v>0</x:v>
      </x:c>
      <x:c r="T862" s="129" t="n">
        <x:f>'RGS_Ground_Run'!S1026</x:f>
        <x:v>0</x:v>
      </x:c>
      <x:c r="U862" s="129" t="n">
        <x:f>'Edge_Run'!R1026</x:f>
        <x:v>0</x:v>
      </x:c>
      <x:c r="V862" s="120" t="n">
        <x:f>'RGS_Ground_Run'!W1026</x:f>
        <x:v>1</x:v>
      </x:c>
      <x:c r="W862" s="120" t="n">
        <x:f>'Edge_Run'!U1026</x:f>
        <x:v>1</x:v>
      </x:c>
      <x:c r="X862" s="120" t="n">
        <x:f>'RGS_Ground_Run'!X1026</x:f>
        <x:v>1</x:v>
      </x:c>
      <x:c r="Y862" s="120" t="n">
        <x:f>'Edge_Run'!V1026</x:f>
        <x:v>1</x:v>
      </x:c>
      <x:c r="Z862" s="120" t="n">
        <x:f>Y862-X862</x:f>
        <x:v>0</x:v>
      </x:c>
      <x:c r="AA862" s="120" t="n">
        <x:f>1-V862</x:f>
        <x:v>0</x:v>
      </x:c>
      <x:c r="AB862" s="120" t="n">
        <x:f>1-W862</x:f>
        <x:v>0</x:v>
      </x:c>
      <x:c r="AC862" s="120" t="n">
        <x:f>'RGS_Ground_Run'!O1026</x:f>
        <x:v>2.4761695890392192</x:v>
      </x:c>
      <x:c r="AD862" s="120" t="n">
        <x:f>'Edge_Run'!D1026</x:f>
        <x:v>7.428508767117657</x:v>
      </x:c>
      <x:c r="AE862" s="120" t="n">
        <x:f>'RGS_Ground_Run'!D1026</x:f>
        <x:v>300</x:v>
      </x:c>
      <x:c r="AF862" s="120" t="n">
        <x:f>'Edge_Run'!H1026</x:f>
        <x:v>75</x:v>
      </x:c>
    </x:row>
    <x:row r="863">
      <x:c r="A863" s="120" t="n">
        <x:v>9</x:v>
      </x:c>
      <x:c r="B863" s="120" t="n">
        <x:v>62</x:v>
      </x:c>
      <x:c r="C863" s="120" t="n">
        <x:v>862</x:v>
      </x:c>
      <x:c r="D863" s="120" t="n">
        <x:v>449</x:v>
      </x:c>
      <x:c r="E863" s="120" t="n">
        <x:v>448</x:v>
      </x:c>
      <x:c r="F863" s="120" t="n">
        <x:v>0</x:v>
      </x:c>
      <x:c r="G863" s="120" t="str">
        <x:v>Normal</x:v>
      </x:c>
      <x:c r="H863" s="120" t="str">
        <x:v>Routine</x:v>
      </x:c>
      <x:c r="I863" s="120" t="n">
        <x:v>1</x:v>
      </x:c>
      <x:c r="J863" s="120" t="str">
        <x:v>CADC0873</x:v>
      </x:c>
      <x:c r="K863" s="120" t="n">
        <x:v>1</x:v>
      </x:c>
      <x:c r="L863" s="120" t="n">
        <x:v>252</x:v>
      </x:c>
      <x:c r="M863" s="120" t="n">
        <x:v>253</x:v>
      </x:c>
      <x:c r="N863" s="127" t="n">
        <x:v>3.6142857142857143</x:v>
      </x:c>
      <x:c r="O863" s="129" t="n">
        <x:f>'RGS_Ground_Run'!Q1027</x:f>
        <x:v>24.46722234240042</x:v>
      </x:c>
      <x:c r="P863" s="129" t="n">
        <x:f>'Edge_Run'!O1027</x:f>
        <x:v>7.361667027200383</x:v>
      </x:c>
      <x:c r="Q863" s="129" t="n">
        <x:f>O863-P863</x:f>
        <x:v>17.105555315200036</x:v>
      </x:c>
      <x:c r="R863" s="129" t="n">
        <x:f>'RGS_Ground_Run'!U1027</x:f>
        <x:v>0</x:v>
      </x:c>
      <x:c r="S863" s="129" t="n">
        <x:f>'Edge_Run'!S1027</x:f>
        <x:v>0</x:v>
      </x:c>
      <x:c r="T863" s="129" t="n">
        <x:f>'RGS_Ground_Run'!S1027</x:f>
        <x:v>0</x:v>
      </x:c>
      <x:c r="U863" s="129" t="n">
        <x:f>'Edge_Run'!R1027</x:f>
        <x:v>0</x:v>
      </x:c>
      <x:c r="V863" s="120" t="n">
        <x:f>'RGS_Ground_Run'!W1027</x:f>
        <x:v>1</x:v>
      </x:c>
      <x:c r="W863" s="120" t="n">
        <x:f>'Edge_Run'!U1027</x:f>
        <x:v>1</x:v>
      </x:c>
      <x:c r="X863" s="120" t="n">
        <x:f>'RGS_Ground_Run'!X1027</x:f>
        <x:v>1</x:v>
      </x:c>
      <x:c r="Y863" s="120" t="n">
        <x:f>'Edge_Run'!V1027</x:f>
        <x:v>1</x:v>
      </x:c>
      <x:c r="Z863" s="120" t="n">
        <x:f>Y863-X863</x:f>
        <x:v>0</x:v>
      </x:c>
      <x:c r="AA863" s="120" t="n">
        <x:f>1-V863</x:f>
        <x:v>0</x:v>
      </x:c>
      <x:c r="AB863" s="120" t="n">
        <x:f>1-W863</x:f>
        <x:v>0</x:v>
      </x:c>
      <x:c r="AC863" s="120" t="n">
        <x:f>'RGS_Ground_Run'!O1027</x:f>
        <x:v>0.4472223424001191</x:v>
      </x:c>
      <x:c r="AD863" s="120" t="n">
        <x:f>'Edge_Run'!D1027</x:f>
        <x:v>1.3416670272003572</x:v>
      </x:c>
      <x:c r="AE863" s="120" t="n">
        <x:f>'RGS_Ground_Run'!D1027</x:f>
        <x:v>300</x:v>
      </x:c>
      <x:c r="AF863" s="120" t="n">
        <x:f>'Edge_Run'!H1027</x:f>
        <x:v>75</x:v>
      </x:c>
    </x:row>
    <x:row r="864">
      <x:c r="A864" s="120" t="n">
        <x:v>9</x:v>
      </x:c>
      <x:c r="B864" s="120" t="n">
        <x:v>63</x:v>
      </x:c>
      <x:c r="C864" s="120" t="n">
        <x:v>863</x:v>
      </x:c>
      <x:c r="D864" s="120" t="n">
        <x:v>1437</x:v>
      </x:c>
      <x:c r="E864" s="120" t="n">
        <x:v>1436</x:v>
      </x:c>
      <x:c r="F864" s="120" t="n">
        <x:v>0</x:v>
      </x:c>
      <x:c r="G864" s="120" t="str">
        <x:v>Normal</x:v>
      </x:c>
      <x:c r="H864" s="120" t="str">
        <x:v>Routine</x:v>
      </x:c>
      <x:c r="I864" s="120" t="n">
        <x:v>1</x:v>
      </x:c>
      <x:c r="J864" s="120" t="str">
        <x:v>CADC0873</x:v>
      </x:c>
      <x:c r="K864" s="120" t="n">
        <x:v>5</x:v>
      </x:c>
      <x:c r="L864" s="120" t="n">
        <x:v>75</x:v>
      </x:c>
      <x:c r="M864" s="120" t="n">
        <x:v>16</x:v>
      </x:c>
      <x:c r="N864" s="127" t="n">
        <x:v>0.22857142857142856</x:v>
      </x:c>
      <x:c r="O864" s="129" t="n">
        <x:f>'RGS_Ground_Run'!Q1028</x:f>
        <x:v>129.57019621428572</x:v>
      </x:c>
      <x:c r="P864" s="129" t="n">
        <x:f>'Edge_Run'!O1028</x:f>
        <x:v>103.20186581371672</x:v>
      </x:c>
      <x:c r="Q864" s="129" t="n">
        <x:f>O864-P864</x:f>
        <x:v>26.368330400568993</x:v>
      </x:c>
      <x:c r="R864" s="129" t="n">
        <x:f>'RGS_Ground_Run'!U1028</x:f>
        <x:v>97.18186581371629</x:v>
      </x:c>
      <x:c r="S864" s="129" t="n">
        <x:f>'Edge_Run'!S1028</x:f>
        <x:v>72.07687461201022</x:v>
      </x:c>
      <x:c r="T864" s="129" t="n">
        <x:f>'RGS_Ground_Run'!S1028</x:f>
        <x:v>97.18186581371629</x:v>
      </x:c>
      <x:c r="U864" s="129" t="n">
        <x:f>'Edge_Run'!R1028</x:f>
        <x:v>72.07687461201022</x:v>
      </x:c>
      <x:c r="V864" s="120" t="n">
        <x:f>'RGS_Ground_Run'!W1028</x:f>
        <x:v>1</x:v>
      </x:c>
      <x:c r="W864" s="120" t="n">
        <x:f>'Edge_Run'!U1028</x:f>
        <x:v>1</x:v>
      </x:c>
      <x:c r="X864" s="120" t="n">
        <x:f>'RGS_Ground_Run'!X1028</x:f>
        <x:v>0</x:v>
      </x:c>
      <x:c r="Y864" s="120" t="n">
        <x:f>'Edge_Run'!V1028</x:f>
        <x:v>1</x:v>
      </x:c>
      <x:c r="Z864" s="120" t="n">
        <x:f>Y864-X864</x:f>
        <x:v>1</x:v>
      </x:c>
      <x:c r="AA864" s="120" t="n">
        <x:f>1-V864</x:f>
        <x:v>0</x:v>
      </x:c>
      <x:c r="AB864" s="120" t="n">
        <x:f>1-W864</x:f>
        <x:v>0</x:v>
      </x:c>
      <x:c r="AC864" s="120" t="n">
        <x:f>'RGS_Ground_Run'!O1028</x:f>
        <x:v>8.368330400568611</x:v>
      </x:c>
      <x:c r="AD864" s="120" t="n">
        <x:f>'Edge_Run'!D1028</x:f>
        <x:v>25.104991201705836</x:v>
      </x:c>
      <x:c r="AE864" s="120" t="n">
        <x:f>'RGS_Ground_Run'!D1028</x:f>
        <x:v>300</x:v>
      </x:c>
      <x:c r="AF864" s="120" t="n">
        <x:f>'Edge_Run'!H1028</x:f>
        <x:v>75</x:v>
      </x:c>
    </x:row>
    <x:row r="865">
      <x:c r="A865" s="120" t="n">
        <x:v>9</x:v>
      </x:c>
      <x:c r="B865" s="120" t="n">
        <x:v>64</x:v>
      </x:c>
      <x:c r="C865" s="120" t="n">
        <x:v>864</x:v>
      </x:c>
      <x:c r="D865" s="120" t="n">
        <x:v>612</x:v>
      </x:c>
      <x:c r="E865" s="120" t="n">
        <x:v>611</x:v>
      </x:c>
      <x:c r="F865" s="120" t="n">
        <x:v>0</x:v>
      </x:c>
      <x:c r="G865" s="120" t="str">
        <x:v>Normal</x:v>
      </x:c>
      <x:c r="H865" s="120" t="str">
        <x:v>Routine</x:v>
      </x:c>
      <x:c r="I865" s="120" t="n">
        <x:v>0</x:v>
      </x:c>
      <x:c r="J865" s="120" t="str">
        <x:v>CADC0873</x:v>
      </x:c>
      <x:c r="K865" s="120" t="n">
        <x:v>1</x:v>
      </x:c>
      <x:c r="L865" s="120" t="n">
        <x:v>224</x:v>
      </x:c>
      <x:c r="M865" s="120" t="n">
        <x:v>225</x:v>
      </x:c>
      <x:c r="N865" s="127" t="n">
        <x:v>3.2142857142857144</x:v>
      </x:c>
      <x:c r="O865" s="129" t="n">
        <x:f>'RGS_Ground_Run'!Q1029</x:f>
        <x:v>131.50329070601038</x:v>
      </x:c>
      <x:c r="P865" s="129" t="n">
        <x:f>'Edge_Run'!O1029</x:f>
        <x:v>92.60777079883792</x:v>
      </x:c>
      <x:c r="Q865" s="129" t="n">
        <x:f>O865-P865</x:f>
        <x:v>38.895519907172456</x:v>
      </x:c>
      <x:c r="R865" s="129" t="n">
        <x:f>'RGS_Ground_Run'!U1029</x:f>
        <x:v>104.58777079883748</x:v>
      </x:c>
      <x:c r="S865" s="129" t="n">
        <x:f>'Edge_Run'!S1029</x:f>
        <x:v>77.90121107732102</x:v>
      </x:c>
      <x:c r="T865" s="129" t="n">
        <x:f>'RGS_Ground_Run'!S1029</x:f>
        <x:v>0</x:v>
      </x:c>
      <x:c r="U865" s="129" t="n">
        <x:f>'Edge_Run'!R1029</x:f>
        <x:v>0</x:v>
      </x:c>
      <x:c r="V865" s="120" t="n">
        <x:f>'RGS_Ground_Run'!W1029</x:f>
        <x:v>1</x:v>
      </x:c>
      <x:c r="W865" s="120" t="n">
        <x:f>'Edge_Run'!U1029</x:f>
        <x:v>1</x:v>
      </x:c>
      <x:c r="X865" s="120" t="n">
        <x:f>'RGS_Ground_Run'!X1029</x:f>
        <x:v>0</x:v>
      </x:c>
      <x:c r="Y865" s="120" t="n">
        <x:f>'Edge_Run'!V1029</x:f>
        <x:v>1</x:v>
      </x:c>
      <x:c r="Z865" s="120" t="n">
        <x:f>Y865-X865</x:f>
        <x:v>1</x:v>
      </x:c>
      <x:c r="AA865" s="120" t="n">
        <x:f>1-V865</x:f>
        <x:v>0</x:v>
      </x:c>
      <x:c r="AB865" s="120" t="n">
        <x:f>1-W865</x:f>
        <x:v>0</x:v>
      </x:c>
      <x:c r="AC865" s="120" t="n">
        <x:f>'RGS_Ground_Run'!O1029</x:f>
        <x:v>2.8955199071720603</x:v>
      </x:c>
      <x:c r="AD865" s="120" t="n">
        <x:f>'Edge_Run'!D1029</x:f>
        <x:v>8.686559721516181</x:v>
      </x:c>
      <x:c r="AE865" s="120" t="n">
        <x:f>'RGS_Ground_Run'!D1029</x:f>
        <x:v>300</x:v>
      </x:c>
      <x:c r="AF865" s="120" t="n">
        <x:f>'Edge_Run'!H1029</x:f>
        <x:v>75</x:v>
      </x:c>
    </x:row>
    <x:row r="866">
      <x:c r="A866" s="120" t="n">
        <x:v>9</x:v>
      </x:c>
      <x:c r="B866" s="120" t="n">
        <x:v>65</x:v>
      </x:c>
      <x:c r="C866" s="120" t="n">
        <x:v>865</x:v>
      </x:c>
      <x:c r="D866" s="120" t="n">
        <x:v>707</x:v>
      </x:c>
      <x:c r="E866" s="120" t="n">
        <x:v>706</x:v>
      </x:c>
      <x:c r="F866" s="120" t="n">
        <x:v>0</x:v>
      </x:c>
      <x:c r="G866" s="120" t="str">
        <x:v>Normal</x:v>
      </x:c>
      <x:c r="H866" s="120" t="str">
        <x:v>Routine</x:v>
      </x:c>
      <x:c r="I866" s="120" t="n">
        <x:v>0</x:v>
      </x:c>
      <x:c r="J866" s="120" t="str">
        <x:v>CADC0884</x:v>
      </x:c>
      <x:c r="K866" s="120" t="n">
        <x:v>5</x:v>
      </x:c>
      <x:c r="L866" s="120" t="n">
        <x:v>235</x:v>
      </x:c>
      <x:c r="M866" s="120" t="n">
        <x:v>48</x:v>
      </x:c>
      <x:c r="N866" s="127" t="n">
        <x:v>0.6857142857142857</x:v>
      </x:c>
      <x:c r="O866" s="129" t="n">
        <x:f>'RGS_Ground_Run'!Q1030</x:f>
        <x:v>151.87926676418465</x:v>
      </x:c>
      <x:c r="P866" s="129" t="n">
        <x:f>'Edge_Run'!O1030</x:f>
        <x:v>90.6762698016928</x:v>
      </x:c>
      <x:c r="Q866" s="129" t="n">
        <x:f>O866-P866</x:f>
        <x:v>61.20299696249185</x:v>
      </x:c>
      <x:c r="R866" s="129" t="n">
        <x:f>'RGS_Ground_Run'!U1030</x:f>
        <x:v>120.65626980169236</x:v>
      </x:c>
      <x:c r="S866" s="129" t="n">
        <x:f>'Edge_Run'!S1030</x:f>
        <x:v>63.047278914216804</x:v>
      </x:c>
      <x:c r="T866" s="129" t="n">
        <x:f>'RGS_Ground_Run'!S1030</x:f>
        <x:v>0</x:v>
      </x:c>
      <x:c r="U866" s="129" t="n">
        <x:f>'Edge_Run'!R1030</x:f>
        <x:v>0</x:v>
      </x:c>
      <x:c r="V866" s="120" t="n">
        <x:f>'RGS_Ground_Run'!W1030</x:f>
        <x:v>1</x:v>
      </x:c>
      <x:c r="W866" s="120" t="n">
        <x:f>'Edge_Run'!U1030</x:f>
        <x:v>1</x:v>
      </x:c>
      <x:c r="X866" s="120" t="n">
        <x:f>'RGS_Ground_Run'!X1030</x:f>
        <x:v>0</x:v>
      </x:c>
      <x:c r="Y866" s="120" t="n">
        <x:f>'Edge_Run'!V1030</x:f>
        <x:v>1</x:v>
      </x:c>
      <x:c r="Z866" s="120" t="n">
        <x:f>Y866-X866</x:f>
        <x:v>1</x:v>
      </x:c>
      <x:c r="AA866" s="120" t="n">
        <x:f>1-V866</x:f>
        <x:v>0</x:v>
      </x:c>
      <x:c r="AB866" s="120" t="n">
        <x:f>1-W866</x:f>
        <x:v>0</x:v>
      </x:c>
      <x:c r="AC866" s="120" t="n">
        <x:f>'RGS_Ground_Run'!O1030</x:f>
        <x:v>7.2029969624919366</x:v>
      </x:c>
      <x:c r="AD866" s="120" t="n">
        <x:f>'Edge_Run'!D1030</x:f>
        <x:v>21.60899088747581</x:v>
      </x:c>
      <x:c r="AE866" s="120" t="n">
        <x:f>'RGS_Ground_Run'!D1030</x:f>
        <x:v>300</x:v>
      </x:c>
      <x:c r="AF866" s="120" t="n">
        <x:f>'Edge_Run'!H1030</x:f>
        <x:v>75</x:v>
      </x:c>
    </x:row>
    <x:row r="867">
      <x:c r="A867" s="120" t="n">
        <x:v>9</x:v>
      </x:c>
      <x:c r="B867" s="120" t="n">
        <x:v>66</x:v>
      </x:c>
      <x:c r="C867" s="120" t="n">
        <x:v>866</x:v>
      </x:c>
      <x:c r="D867" s="120" t="n">
        <x:v>660</x:v>
      </x:c>
      <x:c r="E867" s="120" t="n">
        <x:v>659</x:v>
      </x:c>
      <x:c r="F867" s="120" t="n">
        <x:v>0</x:v>
      </x:c>
      <x:c r="G867" s="120" t="str">
        <x:v>Normal</x:v>
      </x:c>
      <x:c r="H867" s="120" t="str">
        <x:v>Routine</x:v>
      </x:c>
      <x:c r="I867" s="120" t="n">
        <x:v>1</x:v>
      </x:c>
      <x:c r="J867" s="120" t="str">
        <x:v>CADC0873</x:v>
      </x:c>
      <x:c r="K867" s="120" t="n">
        <x:v>1</x:v>
      </x:c>
      <x:c r="L867" s="120" t="n">
        <x:v>442</x:v>
      </x:c>
      <x:c r="M867" s="120" t="n">
        <x:v>443</x:v>
      </x:c>
      <x:c r="N867" s="127" t="n">
        <x:v>6.328571428571428</x:v>
      </x:c>
      <x:c r="O867" s="129" t="n">
        <x:f>'RGS_Ground_Run'!Q1031</x:f>
        <x:v>173.7975195901936</x:v>
      </x:c>
      <x:c r="P867" s="129" t="n">
        <x:f>'Edge_Run'!O1031</x:f>
        <x:v>92.49286811355796</x:v>
      </x:c>
      <x:c r="Q867" s="129" t="n">
        <x:f>O867-P867</x:f>
        <x:v>81.30465147663563</x:v>
      </x:c>
      <x:c r="R867" s="129" t="n">
        <x:f>'RGS_Ground_Run'!U1031</x:f>
        <x:v>140.47286811355752</x:v>
      </x:c>
      <x:c r="S867" s="129" t="n">
        <x:f>'Edge_Run'!S1031</x:f>
        <x:v>58.558913683650644</x:v>
      </x:c>
      <x:c r="T867" s="129" t="n">
        <x:f>'RGS_Ground_Run'!S1031</x:f>
        <x:v>0</x:v>
      </x:c>
      <x:c r="U867" s="129" t="n">
        <x:f>'Edge_Run'!R1031</x:f>
        <x:v>0</x:v>
      </x:c>
      <x:c r="V867" s="120" t="n">
        <x:f>'RGS_Ground_Run'!W1031</x:f>
        <x:v>1</x:v>
      </x:c>
      <x:c r="W867" s="120" t="n">
        <x:f>'Edge_Run'!U1031</x:f>
        <x:v>1</x:v>
      </x:c>
      <x:c r="X867" s="120" t="n">
        <x:f>'RGS_Ground_Run'!X1031</x:f>
        <x:v>0</x:v>
      </x:c>
      <x:c r="Y867" s="120" t="n">
        <x:f>'Edge_Run'!V1031</x:f>
        <x:v>1</x:v>
      </x:c>
      <x:c r="Z867" s="120" t="n">
        <x:f>Y867-X867</x:f>
        <x:v>1</x:v>
      </x:c>
      <x:c r="AA867" s="120" t="n">
        <x:f>1-V867</x:f>
        <x:v>0</x:v>
      </x:c>
      <x:c r="AB867" s="120" t="n">
        <x:f>1-W867</x:f>
        <x:v>0</x:v>
      </x:c>
      <x:c r="AC867" s="120" t="n">
        <x:f>'RGS_Ground_Run'!O1031</x:f>
        <x:v>9.304651476635552</x:v>
      </x:c>
      <x:c r="AD867" s="120" t="n">
        <x:f>'Edge_Run'!D1031</x:f>
        <x:v>27.913954429906656</x:v>
      </x:c>
      <x:c r="AE867" s="120" t="n">
        <x:f>'RGS_Ground_Run'!D1031</x:f>
        <x:v>300</x:v>
      </x:c>
      <x:c r="AF867" s="120" t="n">
        <x:f>'Edge_Run'!H1031</x:f>
        <x:v>75</x:v>
      </x:c>
    </x:row>
    <x:row r="868">
      <x:c r="A868" s="120" t="n">
        <x:v>9</x:v>
      </x:c>
      <x:c r="B868" s="120" t="n">
        <x:v>67</x:v>
      </x:c>
      <x:c r="C868" s="120" t="n">
        <x:v>867</x:v>
      </x:c>
      <x:c r="D868" s="120" t="n">
        <x:v>614</x:v>
      </x:c>
      <x:c r="E868" s="120" t="n">
        <x:v>613</x:v>
      </x:c>
      <x:c r="F868" s="120" t="n">
        <x:v>0</x:v>
      </x:c>
      <x:c r="G868" s="120" t="str">
        <x:v>Normal</x:v>
      </x:c>
      <x:c r="H868" s="120" t="str">
        <x:v>Routine</x:v>
      </x:c>
      <x:c r="I868" s="120" t="n">
        <x:v>1</x:v>
      </x:c>
      <x:c r="J868" s="120" t="str">
        <x:v>CADC0873</x:v>
      </x:c>
      <x:c r="K868" s="120" t="n">
        <x:v>1</x:v>
      </x:c>
      <x:c r="L868" s="120" t="n">
        <x:v>263</x:v>
      </x:c>
      <x:c r="M868" s="120" t="n">
        <x:v>264</x:v>
      </x:c>
      <x:c r="N868" s="127" t="n">
        <x:v>3.7714285714285714</x:v>
      </x:c>
      <x:c r="O868" s="129" t="n">
        <x:f>'RGS_Ground_Run'!Q1032</x:f>
        <x:v>181.57094412391325</x:v>
      </x:c>
      <x:c r="P868" s="129" t="n">
        <x:f>'Edge_Run'!O1032</x:f>
        <x:v>89.07901003115421</x:v>
      </x:c>
      <x:c r="Q868" s="129" t="n">
        <x:f>O868-P868</x:f>
        <x:v>92.49193409275904</x:v>
      </x:c>
      <x:c r="R868" s="129" t="n">
        <x:f>'RGS_Ground_Run'!U1032</x:f>
        <x:v>155.05901003115378</x:v>
      </x:c>
      <x:c r="S868" s="129" t="n">
        <x:f>'Edge_Run'!S1032</x:f>
        <x:v>75.58320775287666</x:v>
      </x:c>
      <x:c r="T868" s="129" t="n">
        <x:f>'RGS_Ground_Run'!S1032</x:f>
        <x:v>0</x:v>
      </x:c>
      <x:c r="U868" s="129" t="n">
        <x:f>'Edge_Run'!R1032</x:f>
        <x:v>0</x:v>
      </x:c>
      <x:c r="V868" s="120" t="n">
        <x:f>'RGS_Ground_Run'!W1032</x:f>
        <x:v>1</x:v>
      </x:c>
      <x:c r="W868" s="120" t="n">
        <x:f>'Edge_Run'!U1032</x:f>
        <x:v>1</x:v>
      </x:c>
      <x:c r="X868" s="120" t="n">
        <x:f>'RGS_Ground_Run'!X1032</x:f>
        <x:v>0</x:v>
      </x:c>
      <x:c r="Y868" s="120" t="n">
        <x:f>'Edge_Run'!V1032</x:f>
        <x:v>1</x:v>
      </x:c>
      <x:c r="Z868" s="120" t="n">
        <x:f>Y868-X868</x:f>
        <x:v>1</x:v>
      </x:c>
      <x:c r="AA868" s="120" t="n">
        <x:f>1-V868</x:f>
        <x:v>0</x:v>
      </x:c>
      <x:c r="AB868" s="120" t="n">
        <x:f>1-W868</x:f>
        <x:v>0</x:v>
      </x:c>
      <x:c r="AC868" s="120" t="n">
        <x:f>'RGS_Ground_Run'!O1032</x:f>
        <x:v>2.4919340927591036</x:v>
      </x:c>
      <x:c r="AD868" s="120" t="n">
        <x:f>'Edge_Run'!D1032</x:f>
        <x:v>7.47580227827731</x:v>
      </x:c>
      <x:c r="AE868" s="120" t="n">
        <x:f>'RGS_Ground_Run'!D1032</x:f>
        <x:v>300</x:v>
      </x:c>
      <x:c r="AF868" s="120" t="n">
        <x:f>'Edge_Run'!H1032</x:f>
        <x:v>75</x:v>
      </x:c>
    </x:row>
    <x:row r="869">
      <x:c r="A869" s="120" t="n">
        <x:v>9</x:v>
      </x:c>
      <x:c r="B869" s="120" t="n">
        <x:v>68</x:v>
      </x:c>
      <x:c r="C869" s="120" t="n">
        <x:v>868</x:v>
      </x:c>
      <x:c r="D869" s="120" t="n">
        <x:v>2095</x:v>
      </x:c>
      <x:c r="E869" s="120" t="n">
        <x:v>2094</x:v>
      </x:c>
      <x:c r="F869" s="120" t="n">
        <x:v>0</x:v>
      </x:c>
      <x:c r="G869" s="120" t="str">
        <x:v>Normal</x:v>
      </x:c>
      <x:c r="H869" s="120" t="str">
        <x:v>Routine</x:v>
      </x:c>
      <x:c r="I869" s="120" t="n">
        <x:v>0</x:v>
      </x:c>
      <x:c r="J869" s="120" t="str">
        <x:v>CADC0872</x:v>
      </x:c>
      <x:c r="K869" s="120" t="n">
        <x:v>5</x:v>
      </x:c>
      <x:c r="L869" s="120" t="n">
        <x:v>80</x:v>
      </x:c>
      <x:c r="M869" s="120" t="n">
        <x:v>17</x:v>
      </x:c>
      <x:c r="N869" s="127" t="n">
        <x:v>0.24285714285714285</x:v>
      </x:c>
      <x:c r="O869" s="129" t="n">
        <x:f>'RGS_Ground_Run'!Q1033</x:f>
        <x:v>185.99851071343528</x:v>
      </x:c>
      <x:c r="P869" s="129" t="n">
        <x:f>'Edge_Run'!O1033</x:f>
        <x:v>73.1509841023244</x:v>
      </x:c>
      <x:c r="Q869" s="129" t="n">
        <x:f>O869-P869</x:f>
        <x:v>112.84752661111088</x:v>
      </x:c>
      <x:c r="R869" s="129" t="n">
        <x:f>'RGS_Ground_Run'!U1033</x:f>
        <x:v>157.13098410232396</x:v>
      </x:c>
      <x:c r="S869" s="129" t="n">
        <x:f>'Edge_Run'!S1033</x:f>
        <x:v>52.588404268992235</x:v>
      </x:c>
      <x:c r="T869" s="129" t="n">
        <x:f>'RGS_Ground_Run'!S1033</x:f>
        <x:v>0</x:v>
      </x:c>
      <x:c r="U869" s="129" t="n">
        <x:f>'Edge_Run'!R1033</x:f>
        <x:v>0</x:v>
      </x:c>
      <x:c r="V869" s="120" t="n">
        <x:f>'RGS_Ground_Run'!W1033</x:f>
        <x:v>1</x:v>
      </x:c>
      <x:c r="W869" s="120" t="n">
        <x:f>'Edge_Run'!U1033</x:f>
        <x:v>1</x:v>
      </x:c>
      <x:c r="X869" s="120" t="n">
        <x:f>'RGS_Ground_Run'!X1033</x:f>
        <x:v>0</x:v>
      </x:c>
      <x:c r="Y869" s="120" t="n">
        <x:f>'Edge_Run'!V1033</x:f>
        <x:v>1</x:v>
      </x:c>
      <x:c r="Z869" s="120" t="n">
        <x:f>Y869-X869</x:f>
        <x:v>1</x:v>
      </x:c>
      <x:c r="AA869" s="120" t="n">
        <x:f>1-V869</x:f>
        <x:v>0</x:v>
      </x:c>
      <x:c r="AB869" s="120" t="n">
        <x:f>1-W869</x:f>
        <x:v>0</x:v>
      </x:c>
      <x:c r="AC869" s="120" t="n">
        <x:f>'RGS_Ground_Run'!O1033</x:f>
        <x:v>4.847526611110691</x:v>
      </x:c>
      <x:c r="AD869" s="120" t="n">
        <x:f>'Edge_Run'!D1033</x:f>
        <x:v>14.542579833332073</x:v>
      </x:c>
      <x:c r="AE869" s="120" t="n">
        <x:f>'RGS_Ground_Run'!D1033</x:f>
        <x:v>300</x:v>
      </x:c>
      <x:c r="AF869" s="120" t="n">
        <x:f>'Edge_Run'!H1033</x:f>
        <x:v>75</x:v>
      </x:c>
    </x:row>
    <x:row r="870">
      <x:c r="A870" s="120" t="n">
        <x:v>9</x:v>
      </x:c>
      <x:c r="B870" s="120" t="n">
        <x:v>69</x:v>
      </x:c>
      <x:c r="C870" s="120" t="n">
        <x:v>869</x:v>
      </x:c>
      <x:c r="D870" s="120" t="n">
        <x:v>2119</x:v>
      </x:c>
      <x:c r="E870" s="120" t="n">
        <x:v>2118</x:v>
      </x:c>
      <x:c r="F870" s="120" t="n">
        <x:v>0</x:v>
      </x:c>
      <x:c r="G870" s="120" t="str">
        <x:v>Normal</x:v>
      </x:c>
      <x:c r="H870" s="120" t="str">
        <x:v>Routine</x:v>
      </x:c>
      <x:c r="I870" s="120" t="n">
        <x:v>1</x:v>
      </x:c>
      <x:c r="J870" s="120" t="str">
        <x:v>CADC0872</x:v>
      </x:c>
      <x:c r="K870" s="120" t="n">
        <x:v>5</x:v>
      </x:c>
      <x:c r="L870" s="120" t="n">
        <x:v>160</x:v>
      </x:c>
      <x:c r="M870" s="120" t="n">
        <x:v>33</x:v>
      </x:c>
      <x:c r="N870" s="127" t="n">
        <x:v>0.4714285714285714</x:v>
      </x:c>
      <x:c r="O870" s="129" t="n">
        <x:f>'RGS_Ground_Run'!Q1034</x:f>
        <x:v>27.889581358230316</x:v>
      </x:c>
      <x:c r="P870" s="129" t="n">
        <x:f>'Edge_Run'!O1034</x:f>
        <x:v>17.628744074690985</x:v>
      </x:c>
      <x:c r="Q870" s="129" t="n">
        <x:f>O870-P870</x:f>
        <x:v>10.260837283539331</x:v>
      </x:c>
      <x:c r="R870" s="129" t="n">
        <x:f>'RGS_Ground_Run'!U1034</x:f>
        <x:v>0</x:v>
      </x:c>
      <x:c r="S870" s="129" t="n">
        <x:f>'Edge_Run'!S1034</x:f>
        <x:v>0</x:v>
      </x:c>
      <x:c r="T870" s="129" t="n">
        <x:f>'RGS_Ground_Run'!S1034</x:f>
        <x:v>0</x:v>
      </x:c>
      <x:c r="U870" s="129" t="n">
        <x:f>'Edge_Run'!R1034</x:f>
        <x:v>0</x:v>
      </x:c>
      <x:c r="V870" s="120" t="n">
        <x:f>'RGS_Ground_Run'!W1034</x:f>
        <x:v>1</x:v>
      </x:c>
      <x:c r="W870" s="120" t="n">
        <x:f>'Edge_Run'!U1034</x:f>
        <x:v>1</x:v>
      </x:c>
      <x:c r="X870" s="120" t="n">
        <x:f>'RGS_Ground_Run'!X1034</x:f>
        <x:v>1</x:v>
      </x:c>
      <x:c r="Y870" s="120" t="n">
        <x:f>'Edge_Run'!V1034</x:f>
        <x:v>1</x:v>
      </x:c>
      <x:c r="Z870" s="120" t="n">
        <x:f>Y870-X870</x:f>
        <x:v>0</x:v>
      </x:c>
      <x:c r="AA870" s="120" t="n">
        <x:f>1-V870</x:f>
        <x:v>0</x:v>
      </x:c>
      <x:c r="AB870" s="120" t="n">
        <x:f>1-W870</x:f>
        <x:v>0</x:v>
      </x:c>
      <x:c r="AC870" s="120" t="n">
        <x:f>'RGS_Ground_Run'!O1034</x:f>
        <x:v>3.8695813582301217</x:v>
      </x:c>
      <x:c r="AD870" s="120" t="n">
        <x:f>'Edge_Run'!D1034</x:f>
        <x:v>11.608744074690366</x:v>
      </x:c>
      <x:c r="AE870" s="120" t="n">
        <x:f>'RGS_Ground_Run'!D1034</x:f>
        <x:v>300</x:v>
      </x:c>
      <x:c r="AF870" s="120" t="n">
        <x:f>'Edge_Run'!H1034</x:f>
        <x:v>75</x:v>
      </x:c>
    </x:row>
    <x:row r="871">
      <x:c r="A871" s="120" t="n">
        <x:v>9</x:v>
      </x:c>
      <x:c r="B871" s="120" t="n">
        <x:v>70</x:v>
      </x:c>
      <x:c r="C871" s="120" t="n">
        <x:v>870</x:v>
      </x:c>
      <x:c r="D871" s="120" t="n">
        <x:v>1875</x:v>
      </x:c>
      <x:c r="E871" s="120" t="n">
        <x:v>1874</x:v>
      </x:c>
      <x:c r="F871" s="120" t="n">
        <x:v>0</x:v>
      </x:c>
      <x:c r="G871" s="120" t="str">
        <x:v>Normal</x:v>
      </x:c>
      <x:c r="H871" s="120" t="str">
        <x:v>Routine</x:v>
      </x:c>
      <x:c r="I871" s="120" t="n">
        <x:v>1</x:v>
      </x:c>
      <x:c r="J871" s="120" t="str">
        <x:v>CADC0872</x:v>
      </x:c>
      <x:c r="K871" s="120" t="n">
        <x:v>5</x:v>
      </x:c>
      <x:c r="L871" s="120" t="n">
        <x:v>75</x:v>
      </x:c>
      <x:c r="M871" s="120" t="n">
        <x:v>16</x:v>
      </x:c>
      <x:c r="N871" s="127" t="n">
        <x:v>0.22857142857142856</x:v>
      </x:c>
      <x:c r="O871" s="129" t="n">
        <x:f>'RGS_Ground_Run'!Q1035</x:f>
        <x:v>24.599217524641972</x:v>
      </x:c>
      <x:c r="P871" s="129" t="n">
        <x:f>'Edge_Run'!O1035</x:f>
        <x:v>7.757652573924133</x:v>
      </x:c>
      <x:c r="Q871" s="129" t="n">
        <x:f>O871-P871</x:f>
        <x:v>16.84156495071784</x:v>
      </x:c>
      <x:c r="R871" s="129" t="n">
        <x:f>'RGS_Ground_Run'!U1035</x:f>
        <x:v>0</x:v>
      </x:c>
      <x:c r="S871" s="129" t="n">
        <x:f>'Edge_Run'!S1035</x:f>
        <x:v>0</x:v>
      </x:c>
      <x:c r="T871" s="129" t="n">
        <x:f>'RGS_Ground_Run'!S1035</x:f>
        <x:v>0</x:v>
      </x:c>
      <x:c r="U871" s="129" t="n">
        <x:f>'Edge_Run'!R1035</x:f>
        <x:v>0</x:v>
      </x:c>
      <x:c r="V871" s="120" t="n">
        <x:f>'RGS_Ground_Run'!W1035</x:f>
        <x:v>1</x:v>
      </x:c>
      <x:c r="W871" s="120" t="n">
        <x:f>'Edge_Run'!U1035</x:f>
        <x:v>1</x:v>
      </x:c>
      <x:c r="X871" s="120" t="n">
        <x:f>'RGS_Ground_Run'!X1035</x:f>
        <x:v>1</x:v>
      </x:c>
      <x:c r="Y871" s="120" t="n">
        <x:f>'Edge_Run'!V1035</x:f>
        <x:v>1</x:v>
      </x:c>
      <x:c r="Z871" s="120" t="n">
        <x:f>Y871-X871</x:f>
        <x:v>0</x:v>
      </x:c>
      <x:c r="AA871" s="120" t="n">
        <x:f>1-V871</x:f>
        <x:v>0</x:v>
      </x:c>
      <x:c r="AB871" s="120" t="n">
        <x:f>1-W871</x:f>
        <x:v>0</x:v>
      </x:c>
      <x:c r="AC871" s="120" t="n">
        <x:f>'RGS_Ground_Run'!O1035</x:f>
        <x:v>0.5792175246411789</x:v>
      </x:c>
      <x:c r="AD871" s="120" t="n">
        <x:f>'Edge_Run'!D1035</x:f>
        <x:v>1.737652573923537</x:v>
      </x:c>
      <x:c r="AE871" s="120" t="n">
        <x:f>'RGS_Ground_Run'!D1035</x:f>
        <x:v>300</x:v>
      </x:c>
      <x:c r="AF871" s="120" t="n">
        <x:f>'Edge_Run'!H1035</x:f>
        <x:v>75</x:v>
      </x:c>
    </x:row>
    <x:row r="872">
      <x:c r="A872" s="120" t="n">
        <x:v>9</x:v>
      </x:c>
      <x:c r="B872" s="120" t="n">
        <x:v>71</x:v>
      </x:c>
      <x:c r="C872" s="120" t="n">
        <x:v>871</x:v>
      </x:c>
      <x:c r="D872" s="120" t="n">
        <x:v>556</x:v>
      </x:c>
      <x:c r="E872" s="120" t="n">
        <x:v>555</x:v>
      </x:c>
      <x:c r="F872" s="120" t="n">
        <x:v>0</x:v>
      </x:c>
      <x:c r="G872" s="120" t="str">
        <x:v>Normal</x:v>
      </x:c>
      <x:c r="H872" s="120" t="str">
        <x:v>Routine</x:v>
      </x:c>
      <x:c r="I872" s="120" t="n">
        <x:v>1</x:v>
      </x:c>
      <x:c r="J872" s="120" t="str">
        <x:v>CADC0873</x:v>
      </x:c>
      <x:c r="K872" s="120" t="n">
        <x:v>1</x:v>
      </x:c>
      <x:c r="L872" s="120" t="n">
        <x:v>179</x:v>
      </x:c>
      <x:c r="M872" s="120" t="n">
        <x:v>180</x:v>
      </x:c>
      <x:c r="N872" s="127" t="n">
        <x:v>2.5714285714285716</x:v>
      </x:c>
      <x:c r="O872" s="129" t="n">
        <x:f>'RGS_Ground_Run'!Q1036</x:f>
        <x:v>29.199249712984965</x:v>
      </x:c>
      <x:c r="P872" s="129" t="n">
        <x:f>'Edge_Run'!O1036</x:f>
        <x:v>21.557749138953113</x:v>
      </x:c>
      <x:c r="Q872" s="129" t="n">
        <x:f>O872-P872</x:f>
        <x:v>7.641500574031852</x:v>
      </x:c>
      <x:c r="R872" s="129" t="n">
        <x:f>'RGS_Ground_Run'!U1036</x:f>
        <x:v>0</x:v>
      </x:c>
      <x:c r="S872" s="129" t="n">
        <x:f>'Edge_Run'!S1036</x:f>
        <x:v>0</x:v>
      </x:c>
      <x:c r="T872" s="129" t="n">
        <x:f>'RGS_Ground_Run'!S1036</x:f>
        <x:v>0</x:v>
      </x:c>
      <x:c r="U872" s="129" t="n">
        <x:f>'Edge_Run'!R1036</x:f>
        <x:v>0</x:v>
      </x:c>
      <x:c r="V872" s="120" t="n">
        <x:f>'RGS_Ground_Run'!W1036</x:f>
        <x:v>1</x:v>
      </x:c>
      <x:c r="W872" s="120" t="n">
        <x:f>'Edge_Run'!U1036</x:f>
        <x:v>1</x:v>
      </x:c>
      <x:c r="X872" s="120" t="n">
        <x:f>'RGS_Ground_Run'!X1036</x:f>
        <x:v>1</x:v>
      </x:c>
      <x:c r="Y872" s="120" t="n">
        <x:f>'Edge_Run'!V1036</x:f>
        <x:v>1</x:v>
      </x:c>
      <x:c r="Z872" s="120" t="n">
        <x:f>Y872-X872</x:f>
        <x:v>0</x:v>
      </x:c>
      <x:c r="AA872" s="120" t="n">
        <x:f>1-V872</x:f>
        <x:v>0</x:v>
      </x:c>
      <x:c r="AB872" s="120" t="n">
        <x:f>1-W872</x:f>
        <x:v>0</x:v>
      </x:c>
      <x:c r="AC872" s="120" t="n">
        <x:f>'RGS_Ground_Run'!O1036</x:f>
        <x:v>5.179249712984318</x:v>
      </x:c>
      <x:c r="AD872" s="120" t="n">
        <x:f>'Edge_Run'!D1036</x:f>
        <x:v>15.537749138952954</x:v>
      </x:c>
      <x:c r="AE872" s="120" t="n">
        <x:f>'RGS_Ground_Run'!D1036</x:f>
        <x:v>300</x:v>
      </x:c>
      <x:c r="AF872" s="120" t="n">
        <x:f>'Edge_Run'!H1036</x:f>
        <x:v>75</x:v>
      </x:c>
    </x:row>
    <x:row r="873">
      <x:c r="A873" s="120" t="n">
        <x:v>9</x:v>
      </x:c>
      <x:c r="B873" s="120" t="n">
        <x:v>72</x:v>
      </x:c>
      <x:c r="C873" s="120" t="n">
        <x:v>872</x:v>
      </x:c>
      <x:c r="D873" s="120" t="n">
        <x:v>1792</x:v>
      </x:c>
      <x:c r="E873" s="120" t="n">
        <x:v>1791</x:v>
      </x:c>
      <x:c r="F873" s="120" t="n">
        <x:v>0</x:v>
      </x:c>
      <x:c r="G873" s="120" t="str">
        <x:v>Normal</x:v>
      </x:c>
      <x:c r="H873" s="120" t="str">
        <x:v>Routine</x:v>
      </x:c>
      <x:c r="I873" s="120" t="n">
        <x:v>1</x:v>
      </x:c>
      <x:c r="J873" s="120" t="str">
        <x:v>CADC0894</x:v>
      </x:c>
      <x:c r="K873" s="120" t="n">
        <x:v>1</x:v>
      </x:c>
      <x:c r="L873" s="120" t="n">
        <x:v>738</x:v>
      </x:c>
      <x:c r="M873" s="120" t="n">
        <x:v>739</x:v>
      </x:c>
      <x:c r="N873" s="127" t="n">
        <x:v>10.557142857142857</x:v>
      </x:c>
      <x:c r="O873" s="129" t="n">
        <x:f>'RGS_Ground_Run'!Q1037</x:f>
        <x:v>29.332782919494093</x:v>
      </x:c>
      <x:c r="P873" s="129" t="n">
        <x:f>'Edge_Run'!O1037</x:f>
        <x:v>21.958348758480497</x:v>
      </x:c>
      <x:c r="Q873" s="129" t="n">
        <x:f>O873-P873</x:f>
        <x:v>7.374434161013596</x:v>
      </x:c>
      <x:c r="R873" s="129" t="n">
        <x:f>'RGS_Ground_Run'!U1037</x:f>
        <x:v>0</x:v>
      </x:c>
      <x:c r="S873" s="129" t="n">
        <x:f>'Edge_Run'!S1037</x:f>
        <x:v>0</x:v>
      </x:c>
      <x:c r="T873" s="129" t="n">
        <x:f>'RGS_Ground_Run'!S1037</x:f>
        <x:v>0</x:v>
      </x:c>
      <x:c r="U873" s="129" t="n">
        <x:f>'Edge_Run'!R1037</x:f>
        <x:v>0</x:v>
      </x:c>
      <x:c r="V873" s="120" t="n">
        <x:f>'RGS_Ground_Run'!W1037</x:f>
        <x:v>1</x:v>
      </x:c>
      <x:c r="W873" s="120" t="n">
        <x:f>'Edge_Run'!U1037</x:f>
        <x:v>1</x:v>
      </x:c>
      <x:c r="X873" s="120" t="n">
        <x:f>'RGS_Ground_Run'!X1037</x:f>
        <x:v>1</x:v>
      </x:c>
      <x:c r="Y873" s="120" t="n">
        <x:f>'Edge_Run'!V1037</x:f>
        <x:v>1</x:v>
      </x:c>
      <x:c r="Z873" s="120" t="n">
        <x:f>Y873-X873</x:f>
        <x:v>0</x:v>
      </x:c>
      <x:c r="AA873" s="120" t="n">
        <x:f>1-V873</x:f>
        <x:v>0</x:v>
      </x:c>
      <x:c r="AB873" s="120" t="n">
        <x:f>1-W873</x:f>
        <x:v>0</x:v>
      </x:c>
      <x:c r="AC873" s="120" t="n">
        <x:f>'RGS_Ground_Run'!O1037</x:f>
        <x:v>5.312782919493447</x:v>
      </x:c>
      <x:c r="AD873" s="120" t="n">
        <x:f>'Edge_Run'!D1037</x:f>
        <x:v>15.938348758480341</x:v>
      </x:c>
      <x:c r="AE873" s="120" t="n">
        <x:f>'RGS_Ground_Run'!D1037</x:f>
        <x:v>300</x:v>
      </x:c>
      <x:c r="AF873" s="120" t="n">
        <x:f>'Edge_Run'!H1037</x:f>
        <x:v>75</x:v>
      </x:c>
    </x:row>
    <x:row r="874">
      <x:c r="A874" s="120" t="n">
        <x:v>9</x:v>
      </x:c>
      <x:c r="B874" s="120" t="n">
        <x:v>73</x:v>
      </x:c>
      <x:c r="C874" s="120" t="n">
        <x:v>873</x:v>
      </x:c>
      <x:c r="D874" s="120" t="n">
        <x:v>1793</x:v>
      </x:c>
      <x:c r="E874" s="120" t="n">
        <x:v>1792</x:v>
      </x:c>
      <x:c r="F874" s="120" t="n">
        <x:v>0</x:v>
      </x:c>
      <x:c r="G874" s="120" t="str">
        <x:v>Normal</x:v>
      </x:c>
      <x:c r="H874" s="120" t="str">
        <x:v>Routine</x:v>
      </x:c>
      <x:c r="I874" s="120" t="n">
        <x:v>1</x:v>
      </x:c>
      <x:c r="J874" s="120" t="str">
        <x:v>CADC0894</x:v>
      </x:c>
      <x:c r="K874" s="120" t="n">
        <x:v>1</x:v>
      </x:c>
      <x:c r="L874" s="120" t="n">
        <x:v>810</x:v>
      </x:c>
      <x:c r="M874" s="120" t="n">
        <x:v>811</x:v>
      </x:c>
      <x:c r="N874" s="127" t="n">
        <x:v>11.585714285714285</x:v>
      </x:c>
      <x:c r="O874" s="129" t="n">
        <x:f>'RGS_Ground_Run'!Q1038</x:f>
        <x:v>33.3655586382456</x:v>
      </x:c>
      <x:c r="P874" s="129" t="n">
        <x:f>'Edge_Run'!O1038</x:f>
        <x:v>34.05667591473593</x:v>
      </x:c>
      <x:c r="Q874" s="129" t="n">
        <x:f>O874-P874</x:f>
        <x:v>-0.6911172764903313</x:v>
      </x:c>
      <x:c r="R874" s="129" t="n">
        <x:f>'RGS_Ground_Run'!U1038</x:f>
        <x:v>0</x:v>
      </x:c>
      <x:c r="S874" s="129" t="n">
        <x:f>'Edge_Run'!S1038</x:f>
        <x:v>0</x:v>
      </x:c>
      <x:c r="T874" s="129" t="n">
        <x:f>'RGS_Ground_Run'!S1038</x:f>
        <x:v>0</x:v>
      </x:c>
      <x:c r="U874" s="129" t="n">
        <x:f>'Edge_Run'!R1038</x:f>
        <x:v>0</x:v>
      </x:c>
      <x:c r="V874" s="120" t="n">
        <x:f>'RGS_Ground_Run'!W1038</x:f>
        <x:v>1</x:v>
      </x:c>
      <x:c r="W874" s="120" t="n">
        <x:f>'Edge_Run'!U1038</x:f>
        <x:v>1</x:v>
      </x:c>
      <x:c r="X874" s="120" t="n">
        <x:f>'RGS_Ground_Run'!X1038</x:f>
        <x:v>1</x:v>
      </x:c>
      <x:c r="Y874" s="120" t="n">
        <x:f>'Edge_Run'!V1038</x:f>
        <x:v>1</x:v>
      </x:c>
      <x:c r="Z874" s="120" t="n">
        <x:f>Y874-X874</x:f>
        <x:v>0</x:v>
      </x:c>
      <x:c r="AA874" s="120" t="n">
        <x:f>1-V874</x:f>
        <x:v>0</x:v>
      </x:c>
      <x:c r="AB874" s="120" t="n">
        <x:f>1-W874</x:f>
        <x:v>0</x:v>
      </x:c>
      <x:c r="AC874" s="120" t="n">
        <x:f>'RGS_Ground_Run'!O1038</x:f>
        <x:v>9.345558638245066</x:v>
      </x:c>
      <x:c r="AD874" s="120" t="n">
        <x:f>'Edge_Run'!D1038</x:f>
        <x:v>28.0366759147352</x:v>
      </x:c>
      <x:c r="AE874" s="120" t="n">
        <x:f>'RGS_Ground_Run'!D1038</x:f>
        <x:v>300</x:v>
      </x:c>
      <x:c r="AF874" s="120" t="n">
        <x:f>'Edge_Run'!H1038</x:f>
        <x:v>75</x:v>
      </x:c>
    </x:row>
    <x:row r="875">
      <x:c r="A875" s="120" t="n">
        <x:v>9</x:v>
      </x:c>
      <x:c r="B875" s="120" t="n">
        <x:v>74</x:v>
      </x:c>
      <x:c r="C875" s="120" t="n">
        <x:v>874</x:v>
      </x:c>
      <x:c r="D875" s="120" t="n">
        <x:v>1355</x:v>
      </x:c>
      <x:c r="E875" s="120" t="n">
        <x:v>1354</x:v>
      </x:c>
      <x:c r="F875" s="120" t="n">
        <x:v>0</x:v>
      </x:c>
      <x:c r="G875" s="120" t="str">
        <x:v>Normal</x:v>
      </x:c>
      <x:c r="H875" s="120" t="str">
        <x:v>Routine</x:v>
      </x:c>
      <x:c r="I875" s="120" t="n">
        <x:v>1</x:v>
      </x:c>
      <x:c r="J875" s="120" t="str">
        <x:v>CADC0873</x:v>
      </x:c>
      <x:c r="K875" s="120" t="n">
        <x:v>5</x:v>
      </x:c>
      <x:c r="L875" s="120" t="n">
        <x:v>91</x:v>
      </x:c>
      <x:c r="M875" s="120" t="n">
        <x:v>19</x:v>
      </x:c>
      <x:c r="N875" s="127" t="n">
        <x:v>0.2714285714285714</x:v>
      </x:c>
      <x:c r="O875" s="129" t="n">
        <x:f>'RGS_Ground_Run'!Q1039</x:f>
        <x:v>24.74491860973194</x:v>
      </x:c>
      <x:c r="P875" s="129" t="n">
        <x:f>'Edge_Run'!O1039</x:f>
        <x:v>8.194755829194037</x:v>
      </x:c>
      <x:c r="Q875" s="129" t="n">
        <x:f>O875-P875</x:f>
        <x:v>16.550162780537903</x:v>
      </x:c>
      <x:c r="R875" s="129" t="n">
        <x:f>'RGS_Ground_Run'!U1039</x:f>
        <x:v>0</x:v>
      </x:c>
      <x:c r="S875" s="129" t="n">
        <x:f>'Edge_Run'!S1039</x:f>
        <x:v>0</x:v>
      </x:c>
      <x:c r="T875" s="129" t="n">
        <x:f>'RGS_Ground_Run'!S1039</x:f>
        <x:v>0</x:v>
      </x:c>
      <x:c r="U875" s="129" t="n">
        <x:f>'Edge_Run'!R1039</x:f>
        <x:v>0</x:v>
      </x:c>
      <x:c r="V875" s="120" t="n">
        <x:f>'RGS_Ground_Run'!W1039</x:f>
        <x:v>1</x:v>
      </x:c>
      <x:c r="W875" s="120" t="n">
        <x:f>'Edge_Run'!U1039</x:f>
        <x:v>1</x:v>
      </x:c>
      <x:c r="X875" s="120" t="n">
        <x:f>'RGS_Ground_Run'!X1039</x:f>
        <x:v>1</x:v>
      </x:c>
      <x:c r="Y875" s="120" t="n">
        <x:f>'Edge_Run'!V1039</x:f>
        <x:v>1</x:v>
      </x:c>
      <x:c r="Z875" s="120" t="n">
        <x:f>Y875-X875</x:f>
        <x:v>0</x:v>
      </x:c>
      <x:c r="AA875" s="120" t="n">
        <x:f>1-V875</x:f>
        <x:v>0</x:v>
      </x:c>
      <x:c r="AB875" s="120" t="n">
        <x:f>1-W875</x:f>
        <x:v>0</x:v>
      </x:c>
      <x:c r="AC875" s="120" t="n">
        <x:f>'RGS_Ground_Run'!O1039</x:f>
        <x:v>0.7249186097310863</x:v>
      </x:c>
      <x:c r="AD875" s="120" t="n">
        <x:f>'Edge_Run'!D1039</x:f>
        <x:v>2.174755829193259</x:v>
      </x:c>
      <x:c r="AE875" s="120" t="n">
        <x:f>'RGS_Ground_Run'!D1039</x:f>
        <x:v>300</x:v>
      </x:c>
      <x:c r="AF875" s="120" t="n">
        <x:f>'Edge_Run'!H1039</x:f>
        <x:v>75</x:v>
      </x:c>
    </x:row>
    <x:row r="876">
      <x:c r="A876" s="120" t="n">
        <x:v>9</x:v>
      </x:c>
      <x:c r="B876" s="120" t="n">
        <x:v>75</x:v>
      </x:c>
      <x:c r="C876" s="120" t="n">
        <x:v>875</x:v>
      </x:c>
      <x:c r="D876" s="120" t="n">
        <x:v>358</x:v>
      </x:c>
      <x:c r="E876" s="120" t="n">
        <x:v>357</x:v>
      </x:c>
      <x:c r="F876" s="120" t="n">
        <x:v>0</x:v>
      </x:c>
      <x:c r="G876" s="120" t="str">
        <x:v>Normal</x:v>
      </x:c>
      <x:c r="H876" s="120" t="str">
        <x:v>Routine</x:v>
      </x:c>
      <x:c r="I876" s="120" t="n">
        <x:v>0</x:v>
      </x:c>
      <x:c r="J876" s="120" t="str">
        <x:v>CADC0884</x:v>
      </x:c>
      <x:c r="K876" s="120" t="n">
        <x:v>5</x:v>
      </x:c>
      <x:c r="L876" s="120" t="n">
        <x:v>420</x:v>
      </x:c>
      <x:c r="M876" s="120" t="n">
        <x:v>85</x:v>
      </x:c>
      <x:c r="N876" s="127" t="n">
        <x:v>1.2142857142857142</x:v>
      </x:c>
      <x:c r="O876" s="129" t="n">
        <x:f>'RGS_Ground_Run'!Q1040</x:f>
        <x:v>32.03834167074183</x:v>
      </x:c>
      <x:c r="P876" s="129" t="n">
        <x:f>'Edge_Run'!O1040</x:f>
        <x:v>30.075025012225524</x:v>
      </x:c>
      <x:c r="Q876" s="129" t="n">
        <x:f>O876-P876</x:f>
        <x:v>1.9633166585163053</x:v>
      </x:c>
      <x:c r="R876" s="129" t="n">
        <x:f>'RGS_Ground_Run'!U1040</x:f>
        <x:v>0</x:v>
      </x:c>
      <x:c r="S876" s="129" t="n">
        <x:f>'Edge_Run'!S1040</x:f>
        <x:v>0</x:v>
      </x:c>
      <x:c r="T876" s="129" t="n">
        <x:f>'RGS_Ground_Run'!S1040</x:f>
        <x:v>0</x:v>
      </x:c>
      <x:c r="U876" s="129" t="n">
        <x:f>'Edge_Run'!R1040</x:f>
        <x:v>0</x:v>
      </x:c>
      <x:c r="V876" s="120" t="n">
        <x:f>'RGS_Ground_Run'!W1040</x:f>
        <x:v>1</x:v>
      </x:c>
      <x:c r="W876" s="120" t="n">
        <x:f>'Edge_Run'!U1040</x:f>
        <x:v>1</x:v>
      </x:c>
      <x:c r="X876" s="120" t="n">
        <x:f>'RGS_Ground_Run'!X1040</x:f>
        <x:v>1</x:v>
      </x:c>
      <x:c r="Y876" s="120" t="n">
        <x:f>'Edge_Run'!V1040</x:f>
        <x:v>1</x:v>
      </x:c>
      <x:c r="Z876" s="120" t="n">
        <x:f>Y876-X876</x:f>
        <x:v>0</x:v>
      </x:c>
      <x:c r="AA876" s="120" t="n">
        <x:f>1-V876</x:f>
        <x:v>0</x:v>
      </x:c>
      <x:c r="AB876" s="120" t="n">
        <x:f>1-W876</x:f>
        <x:v>0</x:v>
      </x:c>
      <x:c r="AC876" s="120" t="n">
        <x:f>'RGS_Ground_Run'!O1040</x:f>
        <x:v>8.018341670741767</x:v>
      </x:c>
      <x:c r="AD876" s="120" t="n">
        <x:f>'Edge_Run'!D1040</x:f>
        <x:v>24.0550250122253</x:v>
      </x:c>
      <x:c r="AE876" s="120" t="n">
        <x:f>'RGS_Ground_Run'!D1040</x:f>
        <x:v>300</x:v>
      </x:c>
      <x:c r="AF876" s="120" t="n">
        <x:f>'Edge_Run'!H1040</x:f>
        <x:v>75</x:v>
      </x:c>
    </x:row>
    <x:row r="877">
      <x:c r="A877" s="120" t="n">
        <x:v>9</x:v>
      </x:c>
      <x:c r="B877" s="120" t="n">
        <x:v>76</x:v>
      </x:c>
      <x:c r="C877" s="120" t="n">
        <x:v>876</x:v>
      </x:c>
      <x:c r="D877" s="120" t="n">
        <x:v>1002</x:v>
      </x:c>
      <x:c r="E877" s="120" t="n">
        <x:v>1001</x:v>
      </x:c>
      <x:c r="F877" s="120" t="n">
        <x:v>0</x:v>
      </x:c>
      <x:c r="G877" s="120" t="str">
        <x:v>Normal</x:v>
      </x:c>
      <x:c r="H877" s="120" t="str">
        <x:v>Routine</x:v>
      </x:c>
      <x:c r="I877" s="120" t="n">
        <x:v>0</x:v>
      </x:c>
      <x:c r="J877" s="120" t="str">
        <x:v>CADC0892</x:v>
      </x:c>
      <x:c r="K877" s="120" t="n">
        <x:v>1</x:v>
      </x:c>
      <x:c r="L877" s="120" t="n">
        <x:v>354</x:v>
      </x:c>
      <x:c r="M877" s="120" t="n">
        <x:v>355</x:v>
      </x:c>
      <x:c r="N877" s="127" t="n">
        <x:v>5.071428571428571</x:v>
      </x:c>
      <x:c r="O877" s="129" t="n">
        <x:f>'RGS_Ground_Run'!Q1041</x:f>
        <x:v>31.012921481974445</x:v>
      </x:c>
      <x:c r="P877" s="129" t="n">
        <x:f>'Edge_Run'!O1041</x:f>
        <x:v>26.99876444592337</x:v>
      </x:c>
      <x:c r="Q877" s="129" t="n">
        <x:f>O877-P877</x:f>
        <x:v>4.014157036051074</x:v>
      </x:c>
      <x:c r="R877" s="129" t="n">
        <x:f>'RGS_Ground_Run'!U1041</x:f>
        <x:v>0</x:v>
      </x:c>
      <x:c r="S877" s="129" t="n">
        <x:f>'Edge_Run'!S1041</x:f>
        <x:v>0</x:v>
      </x:c>
      <x:c r="T877" s="129" t="n">
        <x:f>'RGS_Ground_Run'!S1041</x:f>
        <x:v>0</x:v>
      </x:c>
      <x:c r="U877" s="129" t="n">
        <x:f>'Edge_Run'!R1041</x:f>
        <x:v>0</x:v>
      </x:c>
      <x:c r="V877" s="120" t="n">
        <x:f>'RGS_Ground_Run'!W1041</x:f>
        <x:v>1</x:v>
      </x:c>
      <x:c r="W877" s="120" t="n">
        <x:f>'Edge_Run'!U1041</x:f>
        <x:v>1</x:v>
      </x:c>
      <x:c r="X877" s="120" t="n">
        <x:f>'RGS_Ground_Run'!X1041</x:f>
        <x:v>1</x:v>
      </x:c>
      <x:c r="Y877" s="120" t="n">
        <x:f>'Edge_Run'!V1041</x:f>
        <x:v>1</x:v>
      </x:c>
      <x:c r="Z877" s="120" t="n">
        <x:f>Y877-X877</x:f>
        <x:v>0</x:v>
      </x:c>
      <x:c r="AA877" s="120" t="n">
        <x:f>1-V877</x:f>
        <x:v>0</x:v>
      </x:c>
      <x:c r="AB877" s="120" t="n">
        <x:f>1-W877</x:f>
        <x:v>0</x:v>
      </x:c>
      <x:c r="AC877" s="120" t="n">
        <x:f>'RGS_Ground_Run'!O1041</x:f>
        <x:v>6.992921481974184</x:v>
      </x:c>
      <x:c r="AD877" s="120" t="n">
        <x:f>'Edge_Run'!D1041</x:f>
        <x:v>20.97876444592255</x:v>
      </x:c>
      <x:c r="AE877" s="120" t="n">
        <x:f>'RGS_Ground_Run'!D1041</x:f>
        <x:v>300</x:v>
      </x:c>
      <x:c r="AF877" s="120" t="n">
        <x:f>'Edge_Run'!H1041</x:f>
        <x:v>75</x:v>
      </x:c>
    </x:row>
    <x:row r="878">
      <x:c r="A878" s="120" t="n">
        <x:v>9</x:v>
      </x:c>
      <x:c r="B878" s="120" t="n">
        <x:v>77</x:v>
      </x:c>
      <x:c r="C878" s="120" t="n">
        <x:v>877</x:v>
      </x:c>
      <x:c r="D878" s="120" t="n">
        <x:v>1922</x:v>
      </x:c>
      <x:c r="E878" s="120" t="n">
        <x:v>1921</x:v>
      </x:c>
      <x:c r="F878" s="120" t="n">
        <x:v>0</x:v>
      </x:c>
      <x:c r="G878" s="120" t="str">
        <x:v>Normal</x:v>
      </x:c>
      <x:c r="H878" s="120" t="str">
        <x:v>Routine</x:v>
      </x:c>
      <x:c r="I878" s="120" t="n">
        <x:v>0</x:v>
      </x:c>
      <x:c r="J878" s="120" t="str">
        <x:v>CADC0872</x:v>
      </x:c>
      <x:c r="K878" s="120" t="n">
        <x:v>5</x:v>
      </x:c>
      <x:c r="L878" s="120" t="n">
        <x:v>95</x:v>
      </x:c>
      <x:c r="M878" s="120" t="n">
        <x:v>20</x:v>
      </x:c>
      <x:c r="N878" s="127" t="n">
        <x:v>0.2857142857142857</x:v>
      </x:c>
      <x:c r="O878" s="129" t="n">
        <x:f>'RGS_Ground_Run'!Q1042</x:f>
        <x:v>101.31105220424706</x:v>
      </x:c>
      <x:c r="P878" s="129" t="n">
        <x:f>'Edge_Run'!O1042</x:f>
        <x:v>82.37654057011969</x:v>
      </x:c>
      <x:c r="Q878" s="129" t="n">
        <x:f>O878-P878</x:f>
        <x:v>18.934511634127375</x:v>
      </x:c>
      <x:c r="R878" s="129" t="n">
        <x:f>'RGS_Ground_Run'!U1042</x:f>
        <x:v>76.35654057011925</x:v>
      </x:c>
      <x:c r="S878" s="129" t="n">
        <x:f>'Edge_Run'!S1042</x:f>
        <x:v>73.55300566773803</x:v>
      </x:c>
      <x:c r="T878" s="129" t="n">
        <x:f>'RGS_Ground_Run'!S1042</x:f>
        <x:v>76.35654057011925</x:v>
      </x:c>
      <x:c r="U878" s="129" t="n">
        <x:f>'Edge_Run'!R1042</x:f>
        <x:v>73.55300566773803</x:v>
      </x:c>
      <x:c r="V878" s="120" t="n">
        <x:f>'RGS_Ground_Run'!W1042</x:f>
        <x:v>1</x:v>
      </x:c>
      <x:c r="W878" s="120" t="n">
        <x:f>'Edge_Run'!U1042</x:f>
        <x:v>1</x:v>
      </x:c>
      <x:c r="X878" s="120" t="n">
        <x:f>'RGS_Ground_Run'!X1042</x:f>
        <x:v>1</x:v>
      </x:c>
      <x:c r="Y878" s="120" t="n">
        <x:f>'Edge_Run'!V1042</x:f>
        <x:v>1</x:v>
      </x:c>
      <x:c r="Z878" s="120" t="n">
        <x:f>Y878-X878</x:f>
        <x:v>0</x:v>
      </x:c>
      <x:c r="AA878" s="120" t="n">
        <x:f>1-V878</x:f>
        <x:v>0</x:v>
      </x:c>
      <x:c r="AB878" s="120" t="n">
        <x:f>1-W878</x:f>
        <x:v>0</x:v>
      </x:c>
      <x:c r="AC878" s="120" t="n">
        <x:f>'RGS_Ground_Run'!O1042</x:f>
        <x:v>0.9345116341271866</x:v>
      </x:c>
      <x:c r="AD878" s="120" t="n">
        <x:f>'Edge_Run'!D1042</x:f>
        <x:v>2.8035349023815597</x:v>
      </x:c>
      <x:c r="AE878" s="120" t="n">
        <x:f>'RGS_Ground_Run'!D1042</x:f>
        <x:v>300</x:v>
      </x:c>
      <x:c r="AF878" s="120" t="n">
        <x:f>'Edge_Run'!H1042</x:f>
        <x:v>75</x:v>
      </x:c>
    </x:row>
    <x:row r="879">
      <x:c r="A879" s="120" t="n">
        <x:v>9</x:v>
      </x:c>
      <x:c r="B879" s="120" t="n">
        <x:v>78</x:v>
      </x:c>
      <x:c r="C879" s="120" t="n">
        <x:v>878</x:v>
      </x:c>
      <x:c r="D879" s="120" t="n">
        <x:v>1592</x:v>
      </x:c>
      <x:c r="E879" s="120" t="n">
        <x:v>1591</x:v>
      </x:c>
      <x:c r="F879" s="120" t="n">
        <x:v>0</x:v>
      </x:c>
      <x:c r="G879" s="120" t="str">
        <x:v>Normal</x:v>
      </x:c>
      <x:c r="H879" s="120" t="str">
        <x:v>Routine</x:v>
      </x:c>
      <x:c r="I879" s="120" t="n">
        <x:v>0</x:v>
      </x:c>
      <x:c r="J879" s="120" t="str">
        <x:v>CADC0888</x:v>
      </x:c>
      <x:c r="K879" s="120" t="n">
        <x:v>5</x:v>
      </x:c>
      <x:c r="L879" s="120" t="n">
        <x:v>250</x:v>
      </x:c>
      <x:c r="M879" s="120" t="n">
        <x:v>51</x:v>
      </x:c>
      <x:c r="N879" s="127" t="n">
        <x:v>0.7285714285714285</x:v>
      </x:c>
      <x:c r="O879" s="129" t="n">
        <x:f>'RGS_Ground_Run'!Q1043</x:f>
        <x:v>28.01942114146277</x:v>
      </x:c>
      <x:c r="P879" s="129" t="n">
        <x:f>'Edge_Run'!O1043</x:f>
        <x:v>18.01826342438744</x:v>
      </x:c>
      <x:c r="Q879" s="129" t="n">
        <x:f>O879-P879</x:f>
        <x:v>10.00115771707533</x:v>
      </x:c>
      <x:c r="R879" s="129" t="n">
        <x:f>'RGS_Ground_Run'!U1043</x:f>
        <x:v>0</x:v>
      </x:c>
      <x:c r="S879" s="129" t="n">
        <x:f>'Edge_Run'!S1043</x:f>
        <x:v>0</x:v>
      </x:c>
      <x:c r="T879" s="129" t="n">
        <x:f>'RGS_Ground_Run'!S1043</x:f>
        <x:v>0</x:v>
      </x:c>
      <x:c r="U879" s="129" t="n">
        <x:f>'Edge_Run'!R1043</x:f>
        <x:v>0</x:v>
      </x:c>
      <x:c r="V879" s="120" t="n">
        <x:f>'RGS_Ground_Run'!W1043</x:f>
        <x:v>1</x:v>
      </x:c>
      <x:c r="W879" s="120" t="n">
        <x:f>'Edge_Run'!U1043</x:f>
        <x:v>1</x:v>
      </x:c>
      <x:c r="X879" s="120" t="n">
        <x:f>'RGS_Ground_Run'!X1043</x:f>
        <x:v>1</x:v>
      </x:c>
      <x:c r="Y879" s="120" t="n">
        <x:f>'Edge_Run'!V1043</x:f>
        <x:v>1</x:v>
      </x:c>
      <x:c r="Z879" s="120" t="n">
        <x:f>Y879-X879</x:f>
        <x:v>0</x:v>
      </x:c>
      <x:c r="AA879" s="120" t="n">
        <x:f>1-V879</x:f>
        <x:v>0</x:v>
      </x:c>
      <x:c r="AB879" s="120" t="n">
        <x:f>1-W879</x:f>
        <x:v>0</x:v>
      </x:c>
      <x:c r="AC879" s="120" t="n">
        <x:f>'RGS_Ground_Run'!O1043</x:f>
        <x:v>3.9994211414623777</x:v>
      </x:c>
      <x:c r="AD879" s="120" t="n">
        <x:f>'Edge_Run'!D1043</x:f>
        <x:v>11.998263424387133</x:v>
      </x:c>
      <x:c r="AE879" s="120" t="n">
        <x:f>'RGS_Ground_Run'!D1043</x:f>
        <x:v>300</x:v>
      </x:c>
      <x:c r="AF879" s="120" t="n">
        <x:f>'Edge_Run'!H1043</x:f>
        <x:v>75</x:v>
      </x:c>
    </x:row>
    <x:row r="880">
      <x:c r="A880" s="120" t="n">
        <x:v>9</x:v>
      </x:c>
      <x:c r="B880" s="120" t="n">
        <x:v>79</x:v>
      </x:c>
      <x:c r="C880" s="120" t="n">
        <x:v>879</x:v>
      </x:c>
      <x:c r="D880" s="120" t="n">
        <x:v>472</x:v>
      </x:c>
      <x:c r="E880" s="120" t="n">
        <x:v>471</x:v>
      </x:c>
      <x:c r="F880" s="120" t="n">
        <x:v>0</x:v>
      </x:c>
      <x:c r="G880" s="120" t="str">
        <x:v>Normal</x:v>
      </x:c>
      <x:c r="H880" s="120" t="str">
        <x:v>Routine</x:v>
      </x:c>
      <x:c r="I880" s="120" t="n">
        <x:v>1</x:v>
      </x:c>
      <x:c r="J880" s="120" t="str">
        <x:v>CADC0873</x:v>
      </x:c>
      <x:c r="K880" s="120" t="n">
        <x:v>1</x:v>
      </x:c>
      <x:c r="L880" s="120" t="n">
        <x:v>182</x:v>
      </x:c>
      <x:c r="M880" s="120" t="n">
        <x:v>183</x:v>
      </x:c>
      <x:c r="N880" s="127" t="n">
        <x:v>2.6142857142857143</x:v>
      </x:c>
      <x:c r="O880" s="129" t="n">
        <x:f>'RGS_Ground_Run'!Q1044</x:f>
        <x:v>24.695588297727227</x:v>
      </x:c>
      <x:c r="P880" s="129" t="n">
        <x:f>'Edge_Run'!O1044</x:f>
        <x:v>8.046764893180807</x:v>
      </x:c>
      <x:c r="Q880" s="129" t="n">
        <x:f>O880-P880</x:f>
        <x:v>16.64882340454642</x:v>
      </x:c>
      <x:c r="R880" s="129" t="n">
        <x:f>'RGS_Ground_Run'!U1044</x:f>
        <x:v>0</x:v>
      </x:c>
      <x:c r="S880" s="129" t="n">
        <x:f>'Edge_Run'!S1044</x:f>
        <x:v>0</x:v>
      </x:c>
      <x:c r="T880" s="129" t="n">
        <x:f>'RGS_Ground_Run'!S1044</x:f>
        <x:v>0</x:v>
      </x:c>
      <x:c r="U880" s="129" t="n">
        <x:f>'Edge_Run'!R1044</x:f>
        <x:v>0</x:v>
      </x:c>
      <x:c r="V880" s="120" t="n">
        <x:f>'RGS_Ground_Run'!W1044</x:f>
        <x:v>1</x:v>
      </x:c>
      <x:c r="W880" s="120" t="n">
        <x:f>'Edge_Run'!U1044</x:f>
        <x:v>1</x:v>
      </x:c>
      <x:c r="X880" s="120" t="n">
        <x:f>'RGS_Ground_Run'!X1044</x:f>
        <x:v>1</x:v>
      </x:c>
      <x:c r="Y880" s="120" t="n">
        <x:f>'Edge_Run'!V1044</x:f>
        <x:v>1</x:v>
      </x:c>
      <x:c r="Z880" s="120" t="n">
        <x:f>Y880-X880</x:f>
        <x:v>0</x:v>
      </x:c>
      <x:c r="AA880" s="120" t="n">
        <x:f>1-V880</x:f>
        <x:v>0</x:v>
      </x:c>
      <x:c r="AB880" s="120" t="n">
        <x:f>1-W880</x:f>
        <x:v>0</x:v>
      </x:c>
      <x:c r="AC880" s="120" t="n">
        <x:f>'RGS_Ground_Run'!O1044</x:f>
        <x:v>0.6755882977269047</x:v>
      </x:c>
      <x:c r="AD880" s="120" t="n">
        <x:f>'Edge_Run'!D1044</x:f>
        <x:v>2.026764893180714</x:v>
      </x:c>
      <x:c r="AE880" s="120" t="n">
        <x:f>'RGS_Ground_Run'!D1044</x:f>
        <x:v>300</x:v>
      </x:c>
      <x:c r="AF880" s="120" t="n">
        <x:f>'Edge_Run'!H1044</x:f>
        <x:v>75</x:v>
      </x:c>
    </x:row>
    <x:row r="881">
      <x:c r="A881" s="120" t="n">
        <x:v>9</x:v>
      </x:c>
      <x:c r="B881" s="120" t="n">
        <x:v>80</x:v>
      </x:c>
      <x:c r="C881" s="120" t="n">
        <x:v>880</x:v>
      </x:c>
      <x:c r="D881" s="120" t="n">
        <x:v>1553</x:v>
      </x:c>
      <x:c r="E881" s="120" t="n">
        <x:v>1552</x:v>
      </x:c>
      <x:c r="F881" s="120" t="n">
        <x:v>0</x:v>
      </x:c>
      <x:c r="G881" s="120" t="str">
        <x:v>Normal</x:v>
      </x:c>
      <x:c r="H881" s="120" t="str">
        <x:v>Routine</x:v>
      </x:c>
      <x:c r="I881" s="120" t="n">
        <x:v>1</x:v>
      </x:c>
      <x:c r="J881" s="120" t="str">
        <x:v>CADC0888</x:v>
      </x:c>
      <x:c r="K881" s="120" t="n">
        <x:v>5</x:v>
      </x:c>
      <x:c r="L881" s="120" t="n">
        <x:v>190</x:v>
      </x:c>
      <x:c r="M881" s="120" t="n">
        <x:v>39</x:v>
      </x:c>
      <x:c r="N881" s="127" t="n">
        <x:v>0.5571428571428572</x:v>
      </x:c>
      <x:c r="O881" s="129" t="n">
        <x:f>'RGS_Ground_Run'!Q1045</x:f>
        <x:v>32.431494753031075</x:v>
      </x:c>
      <x:c r="P881" s="129" t="n">
        <x:f>'Edge_Run'!O1045</x:f>
        <x:v>31.25448425909326</x:v>
      </x:c>
      <x:c r="Q881" s="129" t="n">
        <x:f>O881-P881</x:f>
        <x:v>1.1770104939378143</x:v>
      </x:c>
      <x:c r="R881" s="129" t="n">
        <x:f>'RGS_Ground_Run'!U1045</x:f>
        <x:v>0</x:v>
      </x:c>
      <x:c r="S881" s="129" t="n">
        <x:f>'Edge_Run'!S1045</x:f>
        <x:v>0</x:v>
      </x:c>
      <x:c r="T881" s="129" t="n">
        <x:f>'RGS_Ground_Run'!S1045</x:f>
        <x:v>0</x:v>
      </x:c>
      <x:c r="U881" s="129" t="n">
        <x:f>'Edge_Run'!R1045</x:f>
        <x:v>0</x:v>
      </x:c>
      <x:c r="V881" s="120" t="n">
        <x:f>'RGS_Ground_Run'!W1045</x:f>
        <x:v>1</x:v>
      </x:c>
      <x:c r="W881" s="120" t="n">
        <x:f>'Edge_Run'!U1045</x:f>
        <x:v>1</x:v>
      </x:c>
      <x:c r="X881" s="120" t="n">
        <x:f>'RGS_Ground_Run'!X1045</x:f>
        <x:v>1</x:v>
      </x:c>
      <x:c r="Y881" s="120" t="n">
        <x:f>'Edge_Run'!V1045</x:f>
        <x:v>1</x:v>
      </x:c>
      <x:c r="Z881" s="120" t="n">
        <x:f>Y881-X881</x:f>
        <x:v>0</x:v>
      </x:c>
      <x:c r="AA881" s="120" t="n">
        <x:f>1-V881</x:f>
        <x:v>0</x:v>
      </x:c>
      <x:c r="AB881" s="120" t="n">
        <x:f>1-W881</x:f>
        <x:v>0</x:v>
      </x:c>
      <x:c r="AC881" s="120" t="n">
        <x:f>'RGS_Ground_Run'!O1045</x:f>
        <x:v>8.41149475303107</x:v>
      </x:c>
      <x:c r="AD881" s="120" t="n">
        <x:f>'Edge_Run'!D1045</x:f>
        <x:v>25.234484259093207</x:v>
      </x:c>
      <x:c r="AE881" s="120" t="n">
        <x:f>'RGS_Ground_Run'!D1045</x:f>
        <x:v>300</x:v>
      </x:c>
      <x:c r="AF881" s="120" t="n">
        <x:f>'Edge_Run'!H1045</x:f>
        <x:v>75</x:v>
      </x:c>
    </x:row>
    <x:row r="882">
      <x:c r="A882" s="120" t="n">
        <x:v>9</x:v>
      </x:c>
      <x:c r="B882" s="120" t="n">
        <x:v>81</x:v>
      </x:c>
      <x:c r="C882" s="120" t="n">
        <x:v>881</x:v>
      </x:c>
      <x:c r="D882" s="120" t="n">
        <x:v>888</x:v>
      </x:c>
      <x:c r="E882" s="120" t="n">
        <x:v>887</x:v>
      </x:c>
      <x:c r="F882" s="120" t="n">
        <x:v>0</x:v>
      </x:c>
      <x:c r="G882" s="120" t="str">
        <x:v>Normal</x:v>
      </x:c>
      <x:c r="H882" s="120" t="str">
        <x:v>Routine</x:v>
      </x:c>
      <x:c r="I882" s="120" t="n">
        <x:v>1</x:v>
      </x:c>
      <x:c r="J882" s="120" t="str">
        <x:v>CADC0892</x:v>
      </x:c>
      <x:c r="K882" s="120" t="n">
        <x:v>1</x:v>
      </x:c>
      <x:c r="L882" s="120" t="n">
        <x:v>168</x:v>
      </x:c>
      <x:c r="M882" s="120" t="n">
        <x:v>169</x:v>
      </x:c>
      <x:c r="N882" s="127" t="n">
        <x:v>2.414285714285714</x:v>
      </x:c>
      <x:c r="O882" s="129" t="n">
        <x:f>'RGS_Ground_Run'!Q1046</x:f>
        <x:v>37.66522793518652</x:v>
      </x:c>
      <x:c r="P882" s="129" t="n">
        <x:f>'Edge_Run'!O1046</x:f>
        <x:v>33.01934523028012</x:v>
      </x:c>
      <x:c r="Q882" s="129" t="n">
        <x:f>O882-P882</x:f>
        <x:v>4.645882704906398</x:v>
      </x:c>
      <x:c r="R882" s="129" t="n">
        <x:f>'RGS_Ground_Run'!U1046</x:f>
        <x:v>7.575411417185933</x:v>
      </x:c>
      <x:c r="S882" s="129" t="n">
        <x:f>'Edge_Run'!S1046</x:f>
        <x:v>8.78989567627832</x:v>
      </x:c>
      <x:c r="T882" s="129" t="n">
        <x:f>'RGS_Ground_Run'!S1046</x:f>
        <x:v>0</x:v>
      </x:c>
      <x:c r="U882" s="129" t="n">
        <x:f>'Edge_Run'!R1046</x:f>
        <x:v>0</x:v>
      </x:c>
      <x:c r="V882" s="120" t="n">
        <x:f>'RGS_Ground_Run'!W1046</x:f>
        <x:v>1</x:v>
      </x:c>
      <x:c r="W882" s="120" t="n">
        <x:f>'Edge_Run'!U1046</x:f>
        <x:v>1</x:v>
      </x:c>
      <x:c r="X882" s="120" t="n">
        <x:f>'RGS_Ground_Run'!X1046</x:f>
        <x:v>1</x:v>
      </x:c>
      <x:c r="Y882" s="120" t="n">
        <x:f>'Edge_Run'!V1046</x:f>
        <x:v>1</x:v>
      </x:c>
      <x:c r="Z882" s="120" t="n">
        <x:f>Y882-X882</x:f>
        <x:v>0</x:v>
      </x:c>
      <x:c r="AA882" s="120" t="n">
        <x:f>1-V882</x:f>
        <x:v>0</x:v>
      </x:c>
      <x:c r="AB882" s="120" t="n">
        <x:f>1-W882</x:f>
        <x:v>0</x:v>
      </x:c>
      <x:c r="AC882" s="120" t="n">
        <x:f>'RGS_Ground_Run'!O1046</x:f>
        <x:v>6.069816518000503</x:v>
      </x:c>
      <x:c r="AD882" s="120" t="n">
        <x:f>'Edge_Run'!D1046</x:f>
        <x:v>18.20944955400151</x:v>
      </x:c>
      <x:c r="AE882" s="120" t="n">
        <x:f>'RGS_Ground_Run'!D1046</x:f>
        <x:v>300</x:v>
      </x:c>
      <x:c r="AF882" s="120" t="n">
        <x:f>'Edge_Run'!H1046</x:f>
        <x:v>75</x:v>
      </x:c>
    </x:row>
    <x:row r="883">
      <x:c r="A883" s="120" t="n">
        <x:v>9</x:v>
      </x:c>
      <x:c r="B883" s="120" t="n">
        <x:v>82</x:v>
      </x:c>
      <x:c r="C883" s="120" t="n">
        <x:v>882</x:v>
      </x:c>
      <x:c r="D883" s="120" t="n">
        <x:v>605</x:v>
      </x:c>
      <x:c r="E883" s="120" t="n">
        <x:v>604</x:v>
      </x:c>
      <x:c r="F883" s="120" t="n">
        <x:v>1</x:v>
      </x:c>
      <x:c r="G883" s="120" t="str">
        <x:v>Anomalous</x:v>
      </x:c>
      <x:c r="H883" s="120" t="str">
        <x:v>Priority</x:v>
      </x:c>
      <x:c r="I883" s="120" t="n">
        <x:v>1</x:v>
      </x:c>
      <x:c r="J883" s="120" t="str">
        <x:v>CADC0873</x:v>
      </x:c>
      <x:c r="K883" s="120" t="n">
        <x:v>1</x:v>
      </x:c>
      <x:c r="L883" s="120" t="n">
        <x:v>208</x:v>
      </x:c>
      <x:c r="M883" s="120" t="n">
        <x:v>209</x:v>
      </x:c>
      <x:c r="N883" s="127" t="n">
        <x:v>2.9857142857142858</x:v>
      </x:c>
      <x:c r="O883" s="129" t="n">
        <x:f>'RGS_Ground_Run'!Q1047</x:f>
        <x:v>56.24279511381337</x:v>
      </x:c>
      <x:c r="P883" s="129" t="n">
        <x:f>'Edge_Run'!O1047</x:f>
        <x:v>44.394191574592696</x:v>
      </x:c>
      <x:c r="Q883" s="129" t="n">
        <x:f>O883-P883</x:f>
        <x:v>11.848603539220676</x:v>
      </x:c>
      <x:c r="R883" s="129" t="n">
        <x:f>'RGS_Ground_Run'!U1047</x:f>
        <x:v>26.849063789970387</x:v>
      </x:c>
      <x:c r="S883" s="129" t="n">
        <x:f>'Edge_Run'!S1047</x:f>
        <x:v>22.252997603063704</x:v>
      </x:c>
      <x:c r="T883" s="129" t="n">
        <x:f>'RGS_Ground_Run'!S1047</x:f>
        <x:v>0</x:v>
      </x:c>
      <x:c r="U883" s="129" t="n">
        <x:f>'Edge_Run'!R1047</x:f>
        <x:v>0</x:v>
      </x:c>
      <x:c r="V883" s="120" t="n">
        <x:f>'RGS_Ground_Run'!W1047</x:f>
        <x:v>1</x:v>
      </x:c>
      <x:c r="W883" s="120" t="n">
        <x:f>'Edge_Run'!U1047</x:f>
        <x:v>1</x:v>
      </x:c>
      <x:c r="X883" s="120" t="n">
        <x:f>'RGS_Ground_Run'!X1047</x:f>
        <x:v>1</x:v>
      </x:c>
      <x:c r="Y883" s="120" t="n">
        <x:f>'Edge_Run'!V1047</x:f>
        <x:v>1</x:v>
      </x:c>
      <x:c r="Z883" s="120" t="n">
        <x:f>Y883-X883</x:f>
        <x:v>0</x:v>
      </x:c>
      <x:c r="AA883" s="120" t="n">
        <x:f>1-V883</x:f>
        <x:v>0</x:v>
      </x:c>
      <x:c r="AB883" s="120" t="n">
        <x:f>1-W883</x:f>
        <x:v>0</x:v>
      </x:c>
      <x:c r="AC883" s="120" t="n">
        <x:f>'RGS_Ground_Run'!O1047</x:f>
        <x:v>5.373731323842859</x:v>
      </x:c>
      <x:c r="AD883" s="120" t="n">
        <x:f>'Edge_Run'!D1047</x:f>
        <x:v>16.121193971528577</x:v>
      </x:c>
      <x:c r="AE883" s="120" t="n">
        <x:f>'RGS_Ground_Run'!D1047</x:f>
        <x:v>300</x:v>
      </x:c>
      <x:c r="AF883" s="120" t="n">
        <x:f>'Edge_Run'!H1047</x:f>
        <x:v>75</x:v>
      </x:c>
    </x:row>
    <x:row r="884">
      <x:c r="A884" s="120" t="n">
        <x:v>9</x:v>
      </x:c>
      <x:c r="B884" s="120" t="n">
        <x:v>83</x:v>
      </x:c>
      <x:c r="C884" s="120" t="n">
        <x:v>883</x:v>
      </x:c>
      <x:c r="D884" s="120" t="n">
        <x:v>38</x:v>
      </x:c>
      <x:c r="E884" s="120" t="n">
        <x:v>37</x:v>
      </x:c>
      <x:c r="F884" s="120" t="n">
        <x:v>0</x:v>
      </x:c>
      <x:c r="G884" s="120" t="str">
        <x:v>Normal</x:v>
      </x:c>
      <x:c r="H884" s="120" t="str">
        <x:v>Routine</x:v>
      </x:c>
      <x:c r="I884" s="120" t="n">
        <x:v>1</x:v>
      </x:c>
      <x:c r="J884" s="120" t="str">
        <x:v>CADC0872</x:v>
      </x:c>
      <x:c r="K884" s="120" t="n">
        <x:v>1</x:v>
      </x:c>
      <x:c r="L884" s="120" t="n">
        <x:v>192</x:v>
      </x:c>
      <x:c r="M884" s="120" t="n">
        <x:v>193</x:v>
      </x:c>
      <x:c r="N884" s="127" t="n">
        <x:v>2.757142857142857</x:v>
      </x:c>
      <x:c r="O884" s="129" t="n">
        <x:f>'RGS_Ground_Run'!Q1048</x:f>
        <x:v>54.25647034300346</x:v>
      </x:c>
      <x:c r="P884" s="129" t="n">
        <x:f>'Edge_Run'!O1048</x:f>
        <x:v>28.67706778536558</x:v>
      </x:c>
      <x:c r="Q884" s="129" t="n">
        <x:f>O884-P884</x:f>
        <x:v>25.579402557637877</x:v>
      </x:c>
      <x:c r="R884" s="129" t="n">
        <x:f>'RGS_Ground_Run'!U1048</x:f>
        <x:v>29.13194000074327</x:v>
      </x:c>
      <x:c r="S884" s="129" t="n">
        <x:f>'Edge_Run'!S1048</x:f>
        <x:v>19.343476758585894</x:v>
      </x:c>
      <x:c r="T884" s="129" t="n">
        <x:f>'RGS_Ground_Run'!S1048</x:f>
        <x:v>0</x:v>
      </x:c>
      <x:c r="U884" s="129" t="n">
        <x:f>'Edge_Run'!R1048</x:f>
        <x:v>0</x:v>
      </x:c>
      <x:c r="V884" s="120" t="n">
        <x:f>'RGS_Ground_Run'!W1048</x:f>
        <x:v>1</x:v>
      </x:c>
      <x:c r="W884" s="120" t="n">
        <x:f>'Edge_Run'!U1048</x:f>
        <x:v>1</x:v>
      </x:c>
      <x:c r="X884" s="120" t="n">
        <x:f>'RGS_Ground_Run'!X1048</x:f>
        <x:v>1</x:v>
      </x:c>
      <x:c r="Y884" s="120" t="n">
        <x:f>'Edge_Run'!V1048</x:f>
        <x:v>1</x:v>
      </x:c>
      <x:c r="Z884" s="120" t="n">
        <x:f>Y884-X884</x:f>
        <x:v>0</x:v>
      </x:c>
      <x:c r="AA884" s="120" t="n">
        <x:f>1-V884</x:f>
        <x:v>0</x:v>
      </x:c>
      <x:c r="AB884" s="120" t="n">
        <x:f>1-W884</x:f>
        <x:v>0</x:v>
      </x:c>
      <x:c r="AC884" s="120" t="n">
        <x:f>'RGS_Ground_Run'!O1048</x:f>
        <x:v>1.1045303422597699</x:v>
      </x:c>
      <x:c r="AD884" s="120" t="n">
        <x:f>'Edge_Run'!D1048</x:f>
        <x:v>3.3135910267793096</x:v>
      </x:c>
      <x:c r="AE884" s="120" t="n">
        <x:f>'RGS_Ground_Run'!D1048</x:f>
        <x:v>300</x:v>
      </x:c>
      <x:c r="AF884" s="120" t="n">
        <x:f>'Edge_Run'!H1048</x:f>
        <x:v>75</x:v>
      </x:c>
    </x:row>
    <x:row r="885">
      <x:c r="A885" s="120" t="n">
        <x:v>9</x:v>
      </x:c>
      <x:c r="B885" s="120" t="n">
        <x:v>84</x:v>
      </x:c>
      <x:c r="C885" s="120" t="n">
        <x:v>884</x:v>
      </x:c>
      <x:c r="D885" s="120" t="n">
        <x:v>627</x:v>
      </x:c>
      <x:c r="E885" s="120" t="n">
        <x:v>626</x:v>
      </x:c>
      <x:c r="F885" s="120" t="n">
        <x:v>1</x:v>
      </x:c>
      <x:c r="G885" s="120" t="str">
        <x:v>Anomalous</x:v>
      </x:c>
      <x:c r="H885" s="120" t="str">
        <x:v>Priority</x:v>
      </x:c>
      <x:c r="I885" s="120" t="n">
        <x:v>1</x:v>
      </x:c>
      <x:c r="J885" s="120" t="str">
        <x:v>CADC0873</x:v>
      </x:c>
      <x:c r="K885" s="120" t="n">
        <x:v>1</x:v>
      </x:c>
      <x:c r="L885" s="120" t="n">
        <x:v>336</x:v>
      </x:c>
      <x:c r="M885" s="120" t="n">
        <x:v>337</x:v>
      </x:c>
      <x:c r="N885" s="127" t="n">
        <x:v>4.814285714285714</x:v>
      </x:c>
      <x:c r="O885" s="129" t="n">
        <x:f>'RGS_Ground_Run'!Q1049</x:f>
        <x:v>150.0060337343848</x:v>
      </x:c>
      <x:c r="P885" s="129" t="n">
        <x:f>'Edge_Run'!O1049</x:f>
        <x:v>130.45234960819653</x:v>
      </x:c>
      <x:c r="Q885" s="129" t="n">
        <x:f>O885-P885</x:f>
        <x:v>19.553684126188273</x:v>
      </x:c>
      <x:c r="R885" s="129" t="n">
        <x:f>'RGS_Ground_Run'!U1049</x:f>
        <x:v>124.43234960819609</x:v>
      </x:c>
      <x:c r="S885" s="129" t="n">
        <x:f>'Edge_Run'!S1049</x:f>
        <x:v>119.77129722963127</x:v>
      </x:c>
      <x:c r="T885" s="129" t="n">
        <x:f>'RGS_Ground_Run'!S1049</x:f>
        <x:v>124.43234960819609</x:v>
      </x:c>
      <x:c r="U885" s="129" t="n">
        <x:f>'Edge_Run'!R1049</x:f>
        <x:v>119.77129722963127</x:v>
      </x:c>
      <x:c r="V885" s="120" t="n">
        <x:f>'RGS_Ground_Run'!W1049</x:f>
        <x:v>1</x:v>
      </x:c>
      <x:c r="W885" s="120" t="n">
        <x:f>'Edge_Run'!U1049</x:f>
        <x:v>1</x:v>
      </x:c>
      <x:c r="X885" s="120" t="n">
        <x:f>'RGS_Ground_Run'!X1049</x:f>
        <x:v>0</x:v>
      </x:c>
      <x:c r="Y885" s="120" t="n">
        <x:f>'Edge_Run'!V1049</x:f>
        <x:v>0</x:v>
      </x:c>
      <x:c r="Z885" s="120" t="n">
        <x:f>Y885-X885</x:f>
        <x:v>0</x:v>
      </x:c>
      <x:c r="AA885" s="120" t="n">
        <x:f>1-V885</x:f>
        <x:v>0</x:v>
      </x:c>
      <x:c r="AB885" s="120" t="n">
        <x:f>1-W885</x:f>
        <x:v>0</x:v>
      </x:c>
      <x:c r="AC885" s="120" t="n">
        <x:f>'RGS_Ground_Run'!O1049</x:f>
        <x:v>1.5536841261883925</x:v>
      </x:c>
      <x:c r="AD885" s="120" t="n">
        <x:f>'Edge_Run'!D1049</x:f>
        <x:v>4.661052378565177</x:v>
      </x:c>
      <x:c r="AE885" s="120" t="n">
        <x:f>'RGS_Ground_Run'!D1049</x:f>
        <x:v>300</x:v>
      </x:c>
      <x:c r="AF885" s="120" t="n">
        <x:f>'Edge_Run'!H1049</x:f>
        <x:v>75</x:v>
      </x:c>
    </x:row>
    <x:row r="886">
      <x:c r="A886" s="120" t="n">
        <x:v>9</x:v>
      </x:c>
      <x:c r="B886" s="120" t="n">
        <x:v>85</x:v>
      </x:c>
      <x:c r="C886" s="120" t="n">
        <x:v>885</x:v>
      </x:c>
      <x:c r="D886" s="120" t="n">
        <x:v>955</x:v>
      </x:c>
      <x:c r="E886" s="120" t="n">
        <x:v>954</x:v>
      </x:c>
      <x:c r="F886" s="120" t="n">
        <x:v>0</x:v>
      </x:c>
      <x:c r="G886" s="120" t="str">
        <x:v>Normal</x:v>
      </x:c>
      <x:c r="H886" s="120" t="str">
        <x:v>Routine</x:v>
      </x:c>
      <x:c r="I886" s="120" t="n">
        <x:v>0</x:v>
      </x:c>
      <x:c r="J886" s="120" t="str">
        <x:v>CADC0892</x:v>
      </x:c>
      <x:c r="K886" s="120" t="n">
        <x:v>1</x:v>
      </x:c>
      <x:c r="L886" s="120" t="n">
        <x:v>296</x:v>
      </x:c>
      <x:c r="M886" s="120" t="n">
        <x:v>297</x:v>
      </x:c>
      <x:c r="N886" s="127" t="n">
        <x:v>4.242857142857143</x:v>
      </x:c>
      <x:c r="O886" s="129" t="n">
        <x:f>'RGS_Ground_Run'!Q1050</x:f>
        <x:v>159.14179244934166</x:v>
      </x:c>
      <x:c r="P886" s="129" t="n">
        <x:f>'Edge_Run'!O1050</x:f>
        <x:v>118.001493410472</x:v>
      </x:c>
      <x:c r="Q886" s="129" t="n">
        <x:f>O886-P886</x:f>
        <x:v>41.14029903886967</x:v>
      </x:c>
      <x:c r="R886" s="129" t="n">
        <x:f>'RGS_Ground_Run'!U1050</x:f>
        <x:v>129.98149341047156</x:v>
      </x:c>
      <x:c r="S886" s="129" t="n">
        <x:f>'Edge_Run'!S1050</x:f>
        <x:v>96.56059629386164</x:v>
      </x:c>
      <x:c r="T886" s="129" t="n">
        <x:f>'RGS_Ground_Run'!S1050</x:f>
        <x:v>0</x:v>
      </x:c>
      <x:c r="U886" s="129" t="n">
        <x:f>'Edge_Run'!R1050</x:f>
        <x:v>0</x:v>
      </x:c>
      <x:c r="V886" s="120" t="n">
        <x:f>'RGS_Ground_Run'!W1050</x:f>
        <x:v>1</x:v>
      </x:c>
      <x:c r="W886" s="120" t="n">
        <x:f>'Edge_Run'!U1050</x:f>
        <x:v>1</x:v>
      </x:c>
      <x:c r="X886" s="120" t="n">
        <x:f>'RGS_Ground_Run'!X1050</x:f>
        <x:v>0</x:v>
      </x:c>
      <x:c r="Y886" s="120" t="n">
        <x:f>'Edge_Run'!V1050</x:f>
        <x:v>1</x:v>
      </x:c>
      <x:c r="Z886" s="120" t="n">
        <x:f>Y886-X886</x:f>
        <x:v>1</x:v>
      </x:c>
      <x:c r="AA886" s="120" t="n">
        <x:f>1-V886</x:f>
        <x:v>0</x:v>
      </x:c>
      <x:c r="AB886" s="120" t="n">
        <x:f>1-W886</x:f>
        <x:v>0</x:v>
      </x:c>
      <x:c r="AC886" s="120" t="n">
        <x:f>'RGS_Ground_Run'!O1050</x:f>
        <x:v>5.140299038869929</x:v>
      </x:c>
      <x:c r="AD886" s="120" t="n">
        <x:f>'Edge_Run'!D1050</x:f>
        <x:v>15.420897116609787</x:v>
      </x:c>
      <x:c r="AE886" s="120" t="n">
        <x:f>'RGS_Ground_Run'!D1050</x:f>
        <x:v>300</x:v>
      </x:c>
      <x:c r="AF886" s="120" t="n">
        <x:f>'Edge_Run'!H1050</x:f>
        <x:v>75</x:v>
      </x:c>
    </x:row>
    <x:row r="887">
      <x:c r="A887" s="120" t="n">
        <x:v>9</x:v>
      </x:c>
      <x:c r="B887" s="120" t="n">
        <x:v>86</x:v>
      </x:c>
      <x:c r="C887" s="120" t="n">
        <x:v>886</x:v>
      </x:c>
      <x:c r="D887" s="120" t="n">
        <x:v>673</x:v>
      </x:c>
      <x:c r="E887" s="120" t="n">
        <x:v>672</x:v>
      </x:c>
      <x:c r="F887" s="120" t="n">
        <x:v>0</x:v>
      </x:c>
      <x:c r="G887" s="120" t="str">
        <x:v>Normal</x:v>
      </x:c>
      <x:c r="H887" s="120" t="str">
        <x:v>Routine</x:v>
      </x:c>
      <x:c r="I887" s="120" t="n">
        <x:v>1</x:v>
      </x:c>
      <x:c r="J887" s="120" t="str">
        <x:v>CADC0884</x:v>
      </x:c>
      <x:c r="K887" s="120" t="n">
        <x:v>5</x:v>
      </x:c>
      <x:c r="L887" s="120" t="n">
        <x:v>80</x:v>
      </x:c>
      <x:c r="M887" s="120" t="n">
        <x:v>17</x:v>
      </x:c>
      <x:c r="N887" s="127" t="n">
        <x:v>0.24285714285714285</x:v>
      </x:c>
      <x:c r="O887" s="129" t="n">
        <x:f>'RGS_Ground_Run'!Q1051</x:f>
        <x:v>152.36915793153275</x:v>
      </x:c>
      <x:c r="P887" s="129" t="n">
        <x:f>'Edge_Run'!O1051</x:f>
        <x:v>93.79594530584018</x:v>
      </x:c>
      <x:c r="Q887" s="129" t="n">
        <x:f>O887-P887</x:f>
        <x:v>58.57321262569258</x:v>
      </x:c>
      <x:c r="R887" s="129" t="n">
        <x:f>'RGS_Ground_Run'!U1051</x:f>
        <x:v>123.77594530583974</x:v>
      </x:c>
      <x:c r="S887" s="129" t="n">
        <x:f>'Edge_Run'!S1051</x:f>
        <x:v>74.0563074287611</x:v>
      </x:c>
      <x:c r="T887" s="129" t="n">
        <x:f>'RGS_Ground_Run'!S1051</x:f>
        <x:v>0</x:v>
      </x:c>
      <x:c r="U887" s="129" t="n">
        <x:f>'Edge_Run'!R1051</x:f>
        <x:v>0</x:v>
      </x:c>
      <x:c r="V887" s="120" t="n">
        <x:f>'RGS_Ground_Run'!W1051</x:f>
        <x:v>1</x:v>
      </x:c>
      <x:c r="W887" s="120" t="n">
        <x:f>'Edge_Run'!U1051</x:f>
        <x:v>1</x:v>
      </x:c>
      <x:c r="X887" s="120" t="n">
        <x:f>'RGS_Ground_Run'!X1051</x:f>
        <x:v>0</x:v>
      </x:c>
      <x:c r="Y887" s="120" t="n">
        <x:f>'Edge_Run'!V1051</x:f>
        <x:v>1</x:v>
      </x:c>
      <x:c r="Z887" s="120" t="n">
        <x:f>Y887-X887</x:f>
        <x:v>1</x:v>
      </x:c>
      <x:c r="AA887" s="120" t="n">
        <x:f>1-V887</x:f>
        <x:v>0</x:v>
      </x:c>
      <x:c r="AB887" s="120" t="n">
        <x:f>1-W887</x:f>
        <x:v>0</x:v>
      </x:c>
      <x:c r="AC887" s="120" t="n">
        <x:f>'RGS_Ground_Run'!O1051</x:f>
        <x:v>4.573212625693019</x:v>
      </x:c>
      <x:c r="AD887" s="120" t="n">
        <x:f>'Edge_Run'!D1051</x:f>
        <x:v>13.719637877079057</x:v>
      </x:c>
      <x:c r="AE887" s="120" t="n">
        <x:f>'RGS_Ground_Run'!D1051</x:f>
        <x:v>300</x:v>
      </x:c>
      <x:c r="AF887" s="120" t="n">
        <x:f>'Edge_Run'!H1051</x:f>
        <x:v>75</x:v>
      </x:c>
    </x:row>
    <x:row r="888">
      <x:c r="A888" s="120" t="n">
        <x:v>9</x:v>
      </x:c>
      <x:c r="B888" s="120" t="n">
        <x:v>87</x:v>
      </x:c>
      <x:c r="C888" s="120" t="n">
        <x:v>887</x:v>
      </x:c>
      <x:c r="D888" s="120" t="n">
        <x:v>680</x:v>
      </x:c>
      <x:c r="E888" s="120" t="n">
        <x:v>679</x:v>
      </x:c>
      <x:c r="F888" s="120" t="n">
        <x:v>0</x:v>
      </x:c>
      <x:c r="G888" s="120" t="str">
        <x:v>Normal</x:v>
      </x:c>
      <x:c r="H888" s="120" t="str">
        <x:v>Routine</x:v>
      </x:c>
      <x:c r="I888" s="120" t="n">
        <x:v>0</x:v>
      </x:c>
      <x:c r="J888" s="120" t="str">
        <x:v>CADC0884</x:v>
      </x:c>
      <x:c r="K888" s="120" t="n">
        <x:v>5</x:v>
      </x:c>
      <x:c r="L888" s="120" t="n">
        <x:v>95</x:v>
      </x:c>
      <x:c r="M888" s="120" t="n">
        <x:v>20</x:v>
      </x:c>
      <x:c r="N888" s="127" t="n">
        <x:v>0.2857142857142857</x:v>
      </x:c>
      <x:c r="O888" s="129" t="n">
        <x:f>'RGS_Ground_Run'!Q1052</x:f>
        <x:v>154.45615451321646</x:v>
      </x:c>
      <x:c r="P888" s="129" t="n">
        <x:f>'Edge_Run'!O1052</x:f>
        <x:v>79.4570353772624</x:v>
      </x:c>
      <x:c r="Q888" s="129" t="n">
        <x:f>O888-P888</x:f>
        <x:v>74.99911913595406</x:v>
      </x:c>
      <x:c r="R888" s="129" t="n">
        <x:f>'RGS_Ground_Run'!U1052</x:f>
        <x:v>127.43703537726196</x:v>
      </x:c>
      <x:c r="S888" s="129" t="n">
        <x:f>'Edge_Run'!S1052</x:f>
        <x:v>64.43967796940069</x:v>
      </x:c>
      <x:c r="T888" s="129" t="n">
        <x:f>'RGS_Ground_Run'!S1052</x:f>
        <x:v>0</x:v>
      </x:c>
      <x:c r="U888" s="129" t="n">
        <x:f>'Edge_Run'!R1052</x:f>
        <x:v>0</x:v>
      </x:c>
      <x:c r="V888" s="120" t="n">
        <x:f>'RGS_Ground_Run'!W1052</x:f>
        <x:v>1</x:v>
      </x:c>
      <x:c r="W888" s="120" t="n">
        <x:f>'Edge_Run'!U1052</x:f>
        <x:v>1</x:v>
      </x:c>
      <x:c r="X888" s="120" t="n">
        <x:f>'RGS_Ground_Run'!X1052</x:f>
        <x:v>0</x:v>
      </x:c>
      <x:c r="Y888" s="120" t="n">
        <x:f>'Edge_Run'!V1052</x:f>
        <x:v>1</x:v>
      </x:c>
      <x:c r="Z888" s="120" t="n">
        <x:f>Y888-X888</x:f>
        <x:v>1</x:v>
      </x:c>
      <x:c r="AA888" s="120" t="n">
        <x:f>1-V888</x:f>
        <x:v>0</x:v>
      </x:c>
      <x:c r="AB888" s="120" t="n">
        <x:f>1-W888</x:f>
        <x:v>0</x:v>
      </x:c>
      <x:c r="AC888" s="120" t="n">
        <x:f>'RGS_Ground_Run'!O1052</x:f>
        <x:v>2.9991191359538787</x:v>
      </x:c>
      <x:c r="AD888" s="120" t="n">
        <x:f>'Edge_Run'!D1052</x:f>
        <x:v>8.997357407861635</x:v>
      </x:c>
      <x:c r="AE888" s="120" t="n">
        <x:f>'RGS_Ground_Run'!D1052</x:f>
        <x:v>300</x:v>
      </x:c>
      <x:c r="AF888" s="120" t="n">
        <x:f>'Edge_Run'!H1052</x:f>
        <x:v>75</x:v>
      </x:c>
    </x:row>
    <x:row r="889">
      <x:c r="A889" s="120" t="n">
        <x:v>9</x:v>
      </x:c>
      <x:c r="B889" s="120" t="n">
        <x:v>88</x:v>
      </x:c>
      <x:c r="C889" s="120" t="n">
        <x:v>888</x:v>
      </x:c>
      <x:c r="D889" s="120" t="n">
        <x:v>1503</x:v>
      </x:c>
      <x:c r="E889" s="120" t="n">
        <x:v>1502</x:v>
      </x:c>
      <x:c r="F889" s="120" t="n">
        <x:v>0</x:v>
      </x:c>
      <x:c r="G889" s="120" t="str">
        <x:v>Normal</x:v>
      </x:c>
      <x:c r="H889" s="120" t="str">
        <x:v>Routine</x:v>
      </x:c>
      <x:c r="I889" s="120" t="n">
        <x:v>1</x:v>
      </x:c>
      <x:c r="J889" s="120" t="str">
        <x:v>CADC0873</x:v>
      </x:c>
      <x:c r="K889" s="120" t="n">
        <x:v>5</x:v>
      </x:c>
      <x:c r="L889" s="120" t="n">
        <x:v>255</x:v>
      </x:c>
      <x:c r="M889" s="120" t="n">
        <x:v>52</x:v>
      </x:c>
      <x:c r="N889" s="127" t="n">
        <x:v>0.7428571428571429</x:v>
      </x:c>
      <x:c r="O889" s="129" t="n">
        <x:f>'RGS_Ground_Run'!Q1053</x:f>
        <x:v>171.24320116602394</x:v>
      </x:c>
      <x:c r="P889" s="129" t="n">
        <x:f>'Edge_Run'!O1053</x:f>
        <x:v>80.41586007805472</x:v>
      </x:c>
      <x:c r="Q889" s="129" t="n">
        <x:f>O889-P889</x:f>
        <x:v>90.82734108796922</x:v>
      </x:c>
      <x:c r="R889" s="129" t="n">
        <x:f>'RGS_Ground_Run'!U1053</x:f>
        <x:v>146.39586007805428</x:v>
      </x:c>
      <x:c r="S889" s="129" t="n">
        <x:f>'Edge_Run'!S1053</x:f>
        <x:v>71.91383681414572</x:v>
      </x:c>
      <x:c r="T889" s="129" t="n">
        <x:f>'RGS_Ground_Run'!S1053</x:f>
        <x:v>0</x:v>
      </x:c>
      <x:c r="U889" s="129" t="n">
        <x:f>'Edge_Run'!R1053</x:f>
        <x:v>0</x:v>
      </x:c>
      <x:c r="V889" s="120" t="n">
        <x:f>'RGS_Ground_Run'!W1053</x:f>
        <x:v>1</x:v>
      </x:c>
      <x:c r="W889" s="120" t="n">
        <x:f>'Edge_Run'!U1053</x:f>
        <x:v>1</x:v>
      </x:c>
      <x:c r="X889" s="120" t="n">
        <x:f>'RGS_Ground_Run'!X1053</x:f>
        <x:v>0</x:v>
      </x:c>
      <x:c r="Y889" s="120" t="n">
        <x:f>'Edge_Run'!V1053</x:f>
        <x:v>1</x:v>
      </x:c>
      <x:c r="Z889" s="120" t="n">
        <x:f>Y889-X889</x:f>
        <x:v>1</x:v>
      </x:c>
      <x:c r="AA889" s="120" t="n">
        <x:f>1-V889</x:f>
        <x:v>0</x:v>
      </x:c>
      <x:c r="AB889" s="120" t="n">
        <x:f>1-W889</x:f>
        <x:v>0</x:v>
      </x:c>
      <x:c r="AC889" s="120" t="n">
        <x:f>'RGS_Ground_Run'!O1053</x:f>
        <x:v>0.8273410879696601</x:v>
      </x:c>
      <x:c r="AD889" s="120" t="n">
        <x:f>'Edge_Run'!D1053</x:f>
        <x:v>2.4820232639089803</x:v>
      </x:c>
      <x:c r="AE889" s="120" t="n">
        <x:f>'RGS_Ground_Run'!D1053</x:f>
        <x:v>300</x:v>
      </x:c>
      <x:c r="AF889" s="120" t="n">
        <x:f>'Edge_Run'!H1053</x:f>
        <x:v>75</x:v>
      </x:c>
    </x:row>
    <x:row r="890">
      <x:c r="A890" s="120" t="n">
        <x:v>9</x:v>
      </x:c>
      <x:c r="B890" s="120" t="n">
        <x:v>89</x:v>
      </x:c>
      <x:c r="C890" s="120" t="n">
        <x:v>889</x:v>
      </x:c>
      <x:c r="D890" s="120" t="n">
        <x:v>494</x:v>
      </x:c>
      <x:c r="E890" s="120" t="n">
        <x:v>493</x:v>
      </x:c>
      <x:c r="F890" s="120" t="n">
        <x:v>0</x:v>
      </x:c>
      <x:c r="G890" s="120" t="str">
        <x:v>Normal</x:v>
      </x:c>
      <x:c r="H890" s="120" t="str">
        <x:v>Routine</x:v>
      </x:c>
      <x:c r="I890" s="120" t="n">
        <x:v>0</x:v>
      </x:c>
      <x:c r="J890" s="120" t="str">
        <x:v>CADC0873</x:v>
      </x:c>
      <x:c r="K890" s="120" t="n">
        <x:v>1</x:v>
      </x:c>
      <x:c r="L890" s="120" t="n">
        <x:v>165</x:v>
      </x:c>
      <x:c r="M890" s="120" t="n">
        <x:v>166</x:v>
      </x:c>
      <x:c r="N890" s="127" t="n">
        <x:v>2.3714285714285714</x:v>
      </x:c>
      <x:c r="O890" s="129" t="n">
        <x:f>'RGS_Ground_Run'!Q1054</x:f>
        <x:v>145.1656474194624</x:v>
      </x:c>
      <x:c r="P890" s="129" t="n">
        <x:f>'Edge_Run'!O1054</x:f>
        <x:v>35.57777597477616</x:v>
      </x:c>
      <x:c r="Q890" s="129" t="n">
        <x:f>O890-P890</x:f>
        <x:v>109.58787144468624</x:v>
      </x:c>
      <x:c r="R890" s="129" t="n">
        <x:f>'RGS_Ground_Run'!U1054</x:f>
        <x:v>119.55777597477572</x:v>
      </x:c>
      <x:c r="S890" s="129" t="n">
        <x:f>'Edge_Run'!S1054</x:f>
        <x:v>24.794161640716993</x:v>
      </x:c>
      <x:c r="T890" s="129" t="n">
        <x:f>'RGS_Ground_Run'!S1054</x:f>
        <x:v>0</x:v>
      </x:c>
      <x:c r="U890" s="129" t="n">
        <x:f>'Edge_Run'!R1054</x:f>
        <x:v>0</x:v>
      </x:c>
      <x:c r="V890" s="120" t="n">
        <x:f>'RGS_Ground_Run'!W1054</x:f>
        <x:v>1</x:v>
      </x:c>
      <x:c r="W890" s="120" t="n">
        <x:f>'Edge_Run'!U1054</x:f>
        <x:v>1</x:v>
      </x:c>
      <x:c r="X890" s="120" t="n">
        <x:f>'RGS_Ground_Run'!X1054</x:f>
        <x:v>0</x:v>
      </x:c>
      <x:c r="Y890" s="120" t="n">
        <x:f>'Edge_Run'!V1054</x:f>
        <x:v>1</x:v>
      </x:c>
      <x:c r="Z890" s="120" t="n">
        <x:f>Y890-X890</x:f>
        <x:v>1</x:v>
      </x:c>
      <x:c r="AA890" s="120" t="n">
        <x:f>1-V890</x:f>
        <x:v>0</x:v>
      </x:c>
      <x:c r="AB890" s="120" t="n">
        <x:f>1-W890</x:f>
        <x:v>0</x:v>
      </x:c>
      <x:c r="AC890" s="120" t="n">
        <x:f>'RGS_Ground_Run'!O1054</x:f>
        <x:v>1.5878714446863886</x:v>
      </x:c>
      <x:c r="AD890" s="120" t="n">
        <x:f>'Edge_Run'!D1054</x:f>
        <x:v>4.763614334059166</x:v>
      </x:c>
      <x:c r="AE890" s="120" t="n">
        <x:f>'RGS_Ground_Run'!D1054</x:f>
        <x:v>300</x:v>
      </x:c>
      <x:c r="AF890" s="120" t="n">
        <x:f>'Edge_Run'!H1054</x:f>
        <x:v>75</x:v>
      </x:c>
    </x:row>
    <x:row r="891">
      <x:c r="A891" s="120" t="n">
        <x:v>9</x:v>
      </x:c>
      <x:c r="B891" s="120" t="n">
        <x:v>90</x:v>
      </x:c>
      <x:c r="C891" s="120" t="n">
        <x:v>890</x:v>
      </x:c>
      <x:c r="D891" s="120" t="n">
        <x:v>1472</x:v>
      </x:c>
      <x:c r="E891" s="120" t="n">
        <x:v>1471</x:v>
      </x:c>
      <x:c r="F891" s="120" t="n">
        <x:v>0</x:v>
      </x:c>
      <x:c r="G891" s="120" t="str">
        <x:v>Normal</x:v>
      </x:c>
      <x:c r="H891" s="120" t="str">
        <x:v>Routine</x:v>
      </x:c>
      <x:c r="I891" s="120" t="n">
        <x:v>0</x:v>
      </x:c>
      <x:c r="J891" s="120" t="str">
        <x:v>CADC0873</x:v>
      </x:c>
      <x:c r="K891" s="120" t="n">
        <x:v>5</x:v>
      </x:c>
      <x:c r="L891" s="120" t="n">
        <x:v>85</x:v>
      </x:c>
      <x:c r="M891" s="120" t="n">
        <x:v>18</x:v>
      </x:c>
      <x:c r="N891" s="127" t="n">
        <x:v>0.2571428571428571</x:v>
      </x:c>
      <x:c r="O891" s="129" t="n">
        <x:f>'RGS_Ground_Run'!Q1055</x:f>
        <x:v>139.355414168278</x:v>
      </x:c>
      <x:c r="P891" s="129" t="n">
        <x:f>'Edge_Run'!O1055</x:f>
        <x:v>21.246797352017893</x:v>
      </x:c>
      <x:c r="Q891" s="129" t="n">
        <x:f>O891-P891</x:f>
        <x:v>118.10861681626011</x:v>
      </x:c>
      <x:c r="R891" s="129" t="n">
        <x:f>'RGS_Ground_Run'!U1055</x:f>
        <x:v>110.25981505093841</x:v>
      </x:c>
      <x:c r="S891" s="129" t="n">
        <x:f>'Edge_Run'!S1055</x:f>
        <x:v>0</x:v>
      </x:c>
      <x:c r="T891" s="129" t="n">
        <x:f>'RGS_Ground_Run'!S1055</x:f>
        <x:v>0</x:v>
      </x:c>
      <x:c r="U891" s="129" t="n">
        <x:f>'Edge_Run'!R1055</x:f>
        <x:v>0</x:v>
      </x:c>
      <x:c r="V891" s="120" t="n">
        <x:f>'RGS_Ground_Run'!W1055</x:f>
        <x:v>1</x:v>
      </x:c>
      <x:c r="W891" s="120" t="n">
        <x:f>'Edge_Run'!U1055</x:f>
        <x:v>1</x:v>
      </x:c>
      <x:c r="X891" s="120" t="n">
        <x:f>'RGS_Ground_Run'!X1055</x:f>
        <x:v>0</x:v>
      </x:c>
      <x:c r="Y891" s="120" t="n">
        <x:f>'Edge_Run'!V1055</x:f>
        <x:v>1</x:v>
      </x:c>
      <x:c r="Z891" s="120" t="n">
        <x:f>Y891-X891</x:f>
        <x:v>1</x:v>
      </x:c>
      <x:c r="AA891" s="120" t="n">
        <x:f>1-V891</x:f>
        <x:v>0</x:v>
      </x:c>
      <x:c r="AB891" s="120" t="n">
        <x:f>1-W891</x:f>
        <x:v>0</x:v>
      </x:c>
      <x:c r="AC891" s="120" t="n">
        <x:f>'RGS_Ground_Run'!O1055</x:f>
        <x:v>5.075599117339064</x:v>
      </x:c>
      <x:c r="AD891" s="120" t="n">
        <x:f>'Edge_Run'!D1055</x:f>
        <x:v>15.226797352017194</x:v>
      </x:c>
      <x:c r="AE891" s="120" t="n">
        <x:f>'RGS_Ground_Run'!D1055</x:f>
        <x:v>300</x:v>
      </x:c>
      <x:c r="AF891" s="120" t="n">
        <x:f>'Edge_Run'!H1055</x:f>
        <x:v>75</x:v>
      </x:c>
    </x:row>
    <x:row r="892">
      <x:c r="A892" s="120" t="n">
        <x:v>9</x:v>
      </x:c>
      <x:c r="B892" s="120" t="n">
        <x:v>91</x:v>
      </x:c>
      <x:c r="C892" s="120" t="n">
        <x:v>891</x:v>
      </x:c>
      <x:c r="D892" s="120" t="n">
        <x:v>1706</x:v>
      </x:c>
      <x:c r="E892" s="120" t="n">
        <x:v>1705</x:v>
      </x:c>
      <x:c r="F892" s="120" t="n">
        <x:v>0</x:v>
      </x:c>
      <x:c r="G892" s="120" t="str">
        <x:v>Normal</x:v>
      </x:c>
      <x:c r="H892" s="120" t="str">
        <x:v>Routine</x:v>
      </x:c>
      <x:c r="I892" s="120" t="n">
        <x:v>1</x:v>
      </x:c>
      <x:c r="J892" s="120" t="str">
        <x:v>CADC0888</x:v>
      </x:c>
      <x:c r="K892" s="120" t="n">
        <x:v>5</x:v>
      </x:c>
      <x:c r="L892" s="120" t="n">
        <x:v>400</x:v>
      </x:c>
      <x:c r="M892" s="120" t="n">
        <x:v>81</x:v>
      </x:c>
      <x:c r="N892" s="127" t="n">
        <x:v>1.1571428571428573</x:v>
      </x:c>
      <x:c r="O892" s="129" t="n">
        <x:f>'RGS_Ground_Run'!Q1056</x:f>
        <x:v>129.9191391192735</x:v>
      </x:c>
      <x:c r="P892" s="129" t="n">
        <x:f>'Edge_Run'!O1056</x:f>
        <x:v>30.238144919663682</x:v>
      </x:c>
      <x:c r="Q892" s="129" t="n">
        <x:f>O892-P892</x:f>
        <x:v>99.68099419960981</x:v>
      </x:c>
      <x:c r="R892" s="129" t="n">
        <x:f>'RGS_Ground_Run'!U1056</x:f>
        <x:v>97.82642414605198</x:v>
      </x:c>
      <x:c r="S892" s="129" t="n">
        <x:f>'Edge_Run'!S1056</x:f>
        <x:v>0</x:v>
      </x:c>
      <x:c r="T892" s="129" t="n">
        <x:f>'RGS_Ground_Run'!S1056</x:f>
        <x:v>0</x:v>
      </x:c>
      <x:c r="U892" s="129" t="n">
        <x:f>'Edge_Run'!R1056</x:f>
        <x:v>0</x:v>
      </x:c>
      <x:c r="V892" s="120" t="n">
        <x:f>'RGS_Ground_Run'!W1056</x:f>
        <x:v>1</x:v>
      </x:c>
      <x:c r="W892" s="120" t="n">
        <x:f>'Edge_Run'!U1056</x:f>
        <x:v>1</x:v>
      </x:c>
      <x:c r="X892" s="120" t="n">
        <x:f>'RGS_Ground_Run'!X1056</x:f>
        <x:v>0</x:v>
      </x:c>
      <x:c r="Y892" s="120" t="n">
        <x:f>'Edge_Run'!V1056</x:f>
        <x:v>1</x:v>
      </x:c>
      <x:c r="Z892" s="120" t="n">
        <x:f>Y892-X892</x:f>
        <x:v>1</x:v>
      </x:c>
      <x:c r="AA892" s="120" t="n">
        <x:f>1-V892</x:f>
        <x:v>0</x:v>
      </x:c>
      <x:c r="AB892" s="120" t="n">
        <x:f>1-W892</x:f>
        <x:v>0</x:v>
      </x:c>
      <x:c r="AC892" s="120" t="n">
        <x:f>'RGS_Ground_Run'!O1056</x:f>
        <x:v>8.072714973221043</x:v>
      </x:c>
      <x:c r="AD892" s="120" t="n">
        <x:f>'Edge_Run'!D1056</x:f>
        <x:v>24.21814491966313</x:v>
      </x:c>
      <x:c r="AE892" s="120" t="n">
        <x:f>'RGS_Ground_Run'!D1056</x:f>
        <x:v>300</x:v>
      </x:c>
      <x:c r="AF892" s="120" t="n">
        <x:f>'Edge_Run'!H1056</x:f>
        <x:v>75</x:v>
      </x:c>
    </x:row>
    <x:row r="893">
      <x:c r="A893" s="120" t="n">
        <x:v>9</x:v>
      </x:c>
      <x:c r="B893" s="120" t="n">
        <x:v>92</x:v>
      </x:c>
      <x:c r="C893" s="120" t="n">
        <x:v>892</x:v>
      </x:c>
      <x:c r="D893" s="120" t="n">
        <x:v>1230</x:v>
      </x:c>
      <x:c r="E893" s="120" t="n">
        <x:v>1229</x:v>
      </x:c>
      <x:c r="F893" s="120" t="n">
        <x:v>0</x:v>
      </x:c>
      <x:c r="G893" s="120" t="str">
        <x:v>Normal</x:v>
      </x:c>
      <x:c r="H893" s="120" t="str">
        <x:v>Routine</x:v>
      </x:c>
      <x:c r="I893" s="120" t="n">
        <x:v>1</x:v>
      </x:c>
      <x:c r="J893" s="120" t="str">
        <x:v>CADC0873</x:v>
      </x:c>
      <x:c r="K893" s="120" t="n">
        <x:v>5</x:v>
      </x:c>
      <x:c r="L893" s="120" t="n">
        <x:v>250</x:v>
      </x:c>
      <x:c r="M893" s="120" t="n">
        <x:v>51</x:v>
      </x:c>
      <x:c r="N893" s="127" t="n">
        <x:v>0.7285714285714285</x:v>
      </x:c>
      <x:c r="O893" s="129" t="n">
        <x:f>'RGS_Ground_Run'!Q1057</x:f>
        <x:v>98.54960096038576</x:v>
      </x:c>
      <x:c r="P893" s="129" t="n">
        <x:f>'Edge_Run'!O1057</x:f>
        <x:v>12.056930692825517</x:v>
      </x:c>
      <x:c r="Q893" s="129" t="n">
        <x:f>O893-P893</x:f>
        <x:v>86.49267026756024</x:v>
      </x:c>
      <x:c r="R893" s="129" t="n">
        <x:f>'RGS_Ground_Run'!U1057</x:f>
        <x:v>72.51729072944363</x:v>
      </x:c>
      <x:c r="S893" s="129" t="n">
        <x:f>'Edge_Run'!S1057</x:f>
        <x:v>0</x:v>
      </x:c>
      <x:c r="T893" s="129" t="n">
        <x:f>'RGS_Ground_Run'!S1057</x:f>
        <x:v>0</x:v>
      </x:c>
      <x:c r="U893" s="129" t="n">
        <x:f>'Edge_Run'!R1057</x:f>
        <x:v>0</x:v>
      </x:c>
      <x:c r="V893" s="120" t="n">
        <x:f>'RGS_Ground_Run'!W1057</x:f>
        <x:v>1</x:v>
      </x:c>
      <x:c r="W893" s="120" t="n">
        <x:f>'Edge_Run'!U1057</x:f>
        <x:v>1</x:v>
      </x:c>
      <x:c r="X893" s="120" t="n">
        <x:f>'RGS_Ground_Run'!X1057</x:f>
        <x:v>1</x:v>
      </x:c>
      <x:c r="Y893" s="120" t="n">
        <x:f>'Edge_Run'!V1057</x:f>
        <x:v>1</x:v>
      </x:c>
      <x:c r="Z893" s="120" t="n">
        <x:f>Y893-X893</x:f>
        <x:v>0</x:v>
      </x:c>
      <x:c r="AA893" s="120" t="n">
        <x:f>1-V893</x:f>
        <x:v>0</x:v>
      </x:c>
      <x:c r="AB893" s="120" t="n">
        <x:f>1-W893</x:f>
        <x:v>0</x:v>
      </x:c>
      <x:c r="AC893" s="120" t="n">
        <x:f>'RGS_Ground_Run'!O1057</x:f>
        <x:v>2.0123102309417895</x:v>
      </x:c>
      <x:c r="AD893" s="120" t="n">
        <x:f>'Edge_Run'!D1057</x:f>
        <x:v>6.0369306928253685</x:v>
      </x:c>
      <x:c r="AE893" s="120" t="n">
        <x:f>'RGS_Ground_Run'!D1057</x:f>
        <x:v>300</x:v>
      </x:c>
      <x:c r="AF893" s="120" t="n">
        <x:f>'Edge_Run'!H1057</x:f>
        <x:v>75</x:v>
      </x:c>
    </x:row>
    <x:row r="894">
      <x:c r="A894" s="120" t="n">
        <x:v>9</x:v>
      </x:c>
      <x:c r="B894" s="120" t="n">
        <x:v>93</x:v>
      </x:c>
      <x:c r="C894" s="120" t="n">
        <x:v>893</x:v>
      </x:c>
      <x:c r="D894" s="120" t="n">
        <x:v>684</x:v>
      </x:c>
      <x:c r="E894" s="120" t="n">
        <x:v>683</x:v>
      </x:c>
      <x:c r="F894" s="120" t="n">
        <x:v>0</x:v>
      </x:c>
      <x:c r="G894" s="120" t="str">
        <x:v>Normal</x:v>
      </x:c>
      <x:c r="H894" s="120" t="str">
        <x:v>Routine</x:v>
      </x:c>
      <x:c r="I894" s="120" t="n">
        <x:v>0</x:v>
      </x:c>
      <x:c r="J894" s="120" t="str">
        <x:v>CADC0884</x:v>
      </x:c>
      <x:c r="K894" s="120" t="n">
        <x:v>5</x:v>
      </x:c>
      <x:c r="L894" s="120" t="n">
        <x:v>95</x:v>
      </x:c>
      <x:c r="M894" s="120" t="n">
        <x:v>20</x:v>
      </x:c>
      <x:c r="N894" s="127" t="n">
        <x:v>0.2857142857142857</x:v>
      </x:c>
      <x:c r="O894" s="129" t="n">
        <x:f>'RGS_Ground_Run'!Q1058</x:f>
        <x:v>70.38121221790698</x:v>
      </x:c>
      <x:c r="P894" s="129" t="n">
        <x:f>'Edge_Run'!O1058</x:f>
        <x:v>11.440859299605108</x:v>
      </x:c>
      <x:c r="Q894" s="129" t="n">
        <x:f>O894-P894</x:f>
        <x:v>58.94035291830187</x:v>
      </x:c>
      <x:c r="R894" s="129" t="n">
        <x:f>'RGS_Ground_Run'!U1058</x:f>
        <x:v>44.55425911803832</x:v>
      </x:c>
      <x:c r="S894" s="129" t="n">
        <x:f>'Edge_Run'!S1058</x:f>
        <x:v>0</x:v>
      </x:c>
      <x:c r="T894" s="129" t="n">
        <x:f>'RGS_Ground_Run'!S1058</x:f>
        <x:v>0</x:v>
      </x:c>
      <x:c r="U894" s="129" t="n">
        <x:f>'Edge_Run'!R1058</x:f>
        <x:v>0</x:v>
      </x:c>
      <x:c r="V894" s="120" t="n">
        <x:f>'RGS_Ground_Run'!W1058</x:f>
        <x:v>1</x:v>
      </x:c>
      <x:c r="W894" s="120" t="n">
        <x:f>'Edge_Run'!U1058</x:f>
        <x:v>1</x:v>
      </x:c>
      <x:c r="X894" s="120" t="n">
        <x:f>'RGS_Ground_Run'!X1058</x:f>
        <x:v>1</x:v>
      </x:c>
      <x:c r="Y894" s="120" t="n">
        <x:f>'Edge_Run'!V1058</x:f>
        <x:v>1</x:v>
      </x:c>
      <x:c r="Z894" s="120" t="n">
        <x:f>Y894-X894</x:f>
        <x:v>0</x:v>
      </x:c>
      <x:c r="AA894" s="120" t="n">
        <x:f>1-V894</x:f>
        <x:v>0</x:v>
      </x:c>
      <x:c r="AB894" s="120" t="n">
        <x:f>1-W894</x:f>
        <x:v>0</x:v>
      </x:c>
      <x:c r="AC894" s="120" t="n">
        <x:f>'RGS_Ground_Run'!O1058</x:f>
        <x:v>1.8069530998682195</x:v>
      </x:c>
      <x:c r="AD894" s="120" t="n">
        <x:f>'Edge_Run'!D1058</x:f>
        <x:v>5.4208592996046585</x:v>
      </x:c>
      <x:c r="AE894" s="120" t="n">
        <x:f>'RGS_Ground_Run'!D1058</x:f>
        <x:v>300</x:v>
      </x:c>
      <x:c r="AF894" s="120" t="n">
        <x:f>'Edge_Run'!H1058</x:f>
        <x:v>75</x:v>
      </x:c>
    </x:row>
    <x:row r="895">
      <x:c r="A895" s="120" t="n">
        <x:v>9</x:v>
      </x:c>
      <x:c r="B895" s="120" t="n">
        <x:v>94</x:v>
      </x:c>
      <x:c r="C895" s="120" t="n">
        <x:v>894</x:v>
      </x:c>
      <x:c r="D895" s="120" t="n">
        <x:v>202</x:v>
      </x:c>
      <x:c r="E895" s="120" t="n">
        <x:v>201</x:v>
      </x:c>
      <x:c r="F895" s="120" t="n">
        <x:v>1</x:v>
      </x:c>
      <x:c r="G895" s="120" t="str">
        <x:v>Anomalous</x:v>
      </x:c>
      <x:c r="H895" s="120" t="str">
        <x:v>Priority</x:v>
      </x:c>
      <x:c r="I895" s="120" t="n">
        <x:v>1</x:v>
      </x:c>
      <x:c r="J895" s="120" t="str">
        <x:v>CADC0872</x:v>
      </x:c>
      <x:c r="K895" s="120" t="n">
        <x:v>1</x:v>
      </x:c>
      <x:c r="L895" s="120" t="n">
        <x:v>371</x:v>
      </x:c>
      <x:c r="M895" s="120" t="n">
        <x:v>372</x:v>
      </x:c>
      <x:c r="N895" s="127" t="n">
        <x:v>5.314285714285714</x:v>
      </x:c>
      <x:c r="O895" s="129" t="n">
        <x:f>'RGS_Ground_Run'!Q1059</x:f>
        <x:v>103.1972674537974</x:v>
      </x:c>
      <x:c r="P895" s="129" t="n">
        <x:f>'Edge_Run'!O1059</x:f>
        <x:v>71.98218457863913</x:v>
      </x:c>
      <x:c r="Q895" s="129" t="n">
        <x:f>O895-P895</x:f>
        <x:v>31.21508287515826</x:v>
      </x:c>
      <x:c r="R895" s="129" t="n">
        <x:f>'RGS_Ground_Run'!U1059</x:f>
        <x:v>57.18987259425103</x:v>
      </x:c>
      <x:c r="S895" s="129" t="n">
        <x:f>'Edge_Run'!S1059</x:f>
        <x:v>0</x:v>
      </x:c>
      <x:c r="T895" s="129" t="n">
        <x:f>'RGS_Ground_Run'!S1059</x:f>
        <x:v>0</x:v>
      </x:c>
      <x:c r="U895" s="129" t="n">
        <x:f>'Edge_Run'!R1059</x:f>
        <x:v>0</x:v>
      </x:c>
      <x:c r="V895" s="120" t="n">
        <x:f>'RGS_Ground_Run'!W1059</x:f>
        <x:v>1</x:v>
      </x:c>
      <x:c r="W895" s="120" t="n">
        <x:f>'Edge_Run'!U1059</x:f>
        <x:v>1</x:v>
      </x:c>
      <x:c r="X895" s="120" t="n">
        <x:f>'RGS_Ground_Run'!X1059</x:f>
        <x:v>1</x:v>
      </x:c>
      <x:c r="Y895" s="120" t="n">
        <x:f>'Edge_Run'!V1059</x:f>
        <x:v>1</x:v>
      </x:c>
      <x:c r="Z895" s="120" t="n">
        <x:f>Y895-X895</x:f>
        <x:v>0</x:v>
      </x:c>
      <x:c r="AA895" s="120" t="n">
        <x:f>1-V895</x:f>
        <x:v>0</x:v>
      </x:c>
      <x:c r="AB895" s="120" t="n">
        <x:f>1-W895</x:f>
        <x:v>0</x:v>
      </x:c>
      <x:c r="AC895" s="120" t="n">
        <x:f>'RGS_Ground_Run'!O1059</x:f>
        <x:v>21.987394859546164</x:v>
      </x:c>
      <x:c r="AD895" s="120" t="n">
        <x:f>'Edge_Run'!D1059</x:f>
        <x:v>65.9621845786385</x:v>
      </x:c>
      <x:c r="AE895" s="120" t="n">
        <x:f>'RGS_Ground_Run'!D1059</x:f>
        <x:v>300</x:v>
      </x:c>
      <x:c r="AF895" s="120" t="n">
        <x:f>'Edge_Run'!H1059</x:f>
        <x:v>75</x:v>
      </x:c>
    </x:row>
    <x:row r="896">
      <x:c r="A896" s="120" t="n">
        <x:v>9</x:v>
      </x:c>
      <x:c r="B896" s="120" t="n">
        <x:v>95</x:v>
      </x:c>
      <x:c r="C896" s="120" t="n">
        <x:v>895</x:v>
      </x:c>
      <x:c r="D896" s="120" t="n">
        <x:v>1388</x:v>
      </x:c>
      <x:c r="E896" s="120" t="n">
        <x:v>1387</x:v>
      </x:c>
      <x:c r="F896" s="120" t="n">
        <x:v>0</x:v>
      </x:c>
      <x:c r="G896" s="120" t="str">
        <x:v>Normal</x:v>
      </x:c>
      <x:c r="H896" s="120" t="str">
        <x:v>Routine</x:v>
      </x:c>
      <x:c r="I896" s="120" t="n">
        <x:v>1</x:v>
      </x:c>
      <x:c r="J896" s="120" t="str">
        <x:v>CADC0873</x:v>
      </x:c>
      <x:c r="K896" s="120" t="n">
        <x:v>5</x:v>
      </x:c>
      <x:c r="L896" s="120" t="n">
        <x:v>110</x:v>
      </x:c>
      <x:c r="M896" s="120" t="n">
        <x:v>23</x:v>
      </x:c>
      <x:c r="N896" s="127" t="n">
        <x:v>0.32857142857142857</x:v>
      </x:c>
      <x:c r="O896" s="129" t="n">
        <x:f>'RGS_Ground_Run'!Q1060</x:f>
        <x:v>37.162218568179014</x:v>
      </x:c>
      <x:c r="P896" s="129" t="n">
        <x:f>'Edge_Run'!O1060</x:f>
        <x:v>9.527105239239972</x:v>
      </x:c>
      <x:c r="Q896" s="129" t="n">
        <x:f>O896-P896</x:f>
        <x:v>27.635113328939042</x:v>
      </x:c>
      <x:c r="R896" s="129" t="n">
        <x:f>'RGS_Ground_Run'!U1060</x:f>
        <x:v>12.734793254851866</x:v>
      </x:c>
      <x:c r="S896" s="129" t="n">
        <x:f>'Edge_Run'!S1060</x:f>
        <x:v>2.284829299260309</x:v>
      </x:c>
      <x:c r="T896" s="129" t="n">
        <x:f>'RGS_Ground_Run'!S1060</x:f>
        <x:v>0</x:v>
      </x:c>
      <x:c r="U896" s="129" t="n">
        <x:f>'Edge_Run'!R1060</x:f>
        <x:v>0</x:v>
      </x:c>
      <x:c r="V896" s="120" t="n">
        <x:f>'RGS_Ground_Run'!W1060</x:f>
        <x:v>1</x:v>
      </x:c>
      <x:c r="W896" s="120" t="n">
        <x:f>'Edge_Run'!U1060</x:f>
        <x:v>1</x:v>
      </x:c>
      <x:c r="X896" s="120" t="n">
        <x:f>'RGS_Ground_Run'!X1060</x:f>
        <x:v>1</x:v>
      </x:c>
      <x:c r="Y896" s="120" t="n">
        <x:f>'Edge_Run'!V1060</x:f>
        <x:v>1</x:v>
      </x:c>
      <x:c r="Z896" s="120" t="n">
        <x:f>Y896-X896</x:f>
        <x:v>0</x:v>
      </x:c>
      <x:c r="AA896" s="120" t="n">
        <x:f>1-V896</x:f>
        <x:v>0</x:v>
      </x:c>
      <x:c r="AB896" s="120" t="n">
        <x:f>1-W896</x:f>
        <x:v>0</x:v>
      </x:c>
      <x:c r="AC896" s="120" t="n">
        <x:f>'RGS_Ground_Run'!O1060</x:f>
        <x:v>0.40742531332638815</x:v>
      </x:c>
      <x:c r="AD896" s="120" t="n">
        <x:f>'Edge_Run'!D1060</x:f>
        <x:v>1.2222759399791645</x:v>
      </x:c>
      <x:c r="AE896" s="120" t="n">
        <x:f>'RGS_Ground_Run'!D1060</x:f>
        <x:v>300</x:v>
      </x:c>
      <x:c r="AF896" s="120" t="n">
        <x:f>'Edge_Run'!H1060</x:f>
        <x:v>75</x:v>
      </x:c>
    </x:row>
    <x:row r="897">
      <x:c r="A897" s="120" t="n">
        <x:v>9</x:v>
      </x:c>
      <x:c r="B897" s="120" t="n">
        <x:v>96</x:v>
      </x:c>
      <x:c r="C897" s="120" t="n">
        <x:v>896</x:v>
      </x:c>
      <x:c r="D897" s="120" t="n">
        <x:v>296</x:v>
      </x:c>
      <x:c r="E897" s="120" t="n">
        <x:v>295</x:v>
      </x:c>
      <x:c r="F897" s="120" t="n">
        <x:v>1</x:v>
      </x:c>
      <x:c r="G897" s="120" t="str">
        <x:v>Anomalous</x:v>
      </x:c>
      <x:c r="H897" s="120" t="str">
        <x:v>Priority</x:v>
      </x:c>
      <x:c r="I897" s="120" t="n">
        <x:v>1</x:v>
      </x:c>
      <x:c r="J897" s="120" t="str">
        <x:v>CADC0874</x:v>
      </x:c>
      <x:c r="K897" s="120" t="n">
        <x:v>1</x:v>
      </x:c>
      <x:c r="L897" s="120" t="n">
        <x:v>447</x:v>
      </x:c>
      <x:c r="M897" s="120" t="n">
        <x:v>448</x:v>
      </x:c>
      <x:c r="N897" s="127" t="n">
        <x:v>6.4</x:v>
      </x:c>
      <x:c r="O897" s="129" t="n">
        <x:f>'RGS_Ground_Run'!Q1061</x:f>
        <x:v>27.701519001936504</x:v>
      </x:c>
      <x:c r="P897" s="129" t="n">
        <x:f>'Edge_Run'!O1061</x:f>
        <x:v>17.06455700580773</x:v>
      </x:c>
      <x:c r="Q897" s="129" t="n">
        <x:f>O897-P897</x:f>
        <x:v>10.636961996128775</x:v>
      </x:c>
      <x:c r="R897" s="129" t="n">
        <x:f>'RGS_Ground_Run'!U1061</x:f>
        <x:v>0</x:v>
      </x:c>
      <x:c r="S897" s="129" t="n">
        <x:f>'Edge_Run'!S1061</x:f>
        <x:v>0</x:v>
      </x:c>
      <x:c r="T897" s="129" t="n">
        <x:f>'RGS_Ground_Run'!S1061</x:f>
        <x:v>0</x:v>
      </x:c>
      <x:c r="U897" s="129" t="n">
        <x:f>'Edge_Run'!R1061</x:f>
        <x:v>0</x:v>
      </x:c>
      <x:c r="V897" s="120" t="n">
        <x:f>'RGS_Ground_Run'!W1061</x:f>
        <x:v>1</x:v>
      </x:c>
      <x:c r="W897" s="120" t="n">
        <x:f>'Edge_Run'!U1061</x:f>
        <x:v>1</x:v>
      </x:c>
      <x:c r="X897" s="120" t="n">
        <x:f>'RGS_Ground_Run'!X1061</x:f>
        <x:v>1</x:v>
      </x:c>
      <x:c r="Y897" s="120" t="n">
        <x:f>'Edge_Run'!V1061</x:f>
        <x:v>1</x:v>
      </x:c>
      <x:c r="Z897" s="120" t="n">
        <x:f>Y897-X897</x:f>
        <x:v>0</x:v>
      </x:c>
      <x:c r="AA897" s="120" t="n">
        <x:f>1-V897</x:f>
        <x:v>0</x:v>
      </x:c>
      <x:c r="AB897" s="120" t="n">
        <x:f>1-W897</x:f>
        <x:v>0</x:v>
      </x:c>
      <x:c r="AC897" s="120" t="n">
        <x:f>'RGS_Ground_Run'!O1061</x:f>
        <x:v>3.6815190019357082</x:v>
      </x:c>
      <x:c r="AD897" s="120" t="n">
        <x:f>'Edge_Run'!D1061</x:f>
        <x:v>11.044557005807125</x:v>
      </x:c>
      <x:c r="AE897" s="120" t="n">
        <x:f>'RGS_Ground_Run'!D1061</x:f>
        <x:v>300</x:v>
      </x:c>
      <x:c r="AF897" s="120" t="n">
        <x:f>'Edge_Run'!H1061</x:f>
        <x:v>75</x:v>
      </x:c>
    </x:row>
    <x:row r="898">
      <x:c r="A898" s="120" t="n">
        <x:v>9</x:v>
      </x:c>
      <x:c r="B898" s="120" t="n">
        <x:v>97</x:v>
      </x:c>
      <x:c r="C898" s="120" t="n">
        <x:v>897</x:v>
      </x:c>
      <x:c r="D898" s="120" t="n">
        <x:v>1073</x:v>
      </x:c>
      <x:c r="E898" s="120" t="n">
        <x:v>1072</x:v>
      </x:c>
      <x:c r="F898" s="120" t="n">
        <x:v>0</x:v>
      </x:c>
      <x:c r="G898" s="120" t="str">
        <x:v>Normal</x:v>
      </x:c>
      <x:c r="H898" s="120" t="str">
        <x:v>Routine</x:v>
      </x:c>
      <x:c r="I898" s="120" t="n">
        <x:v>0</x:v>
      </x:c>
      <x:c r="J898" s="120" t="str">
        <x:v>CADC0888</x:v>
      </x:c>
      <x:c r="K898" s="120" t="n">
        <x:v>5</x:v>
      </x:c>
      <x:c r="L898" s="120" t="n">
        <x:v>45</x:v>
      </x:c>
      <x:c r="M898" s="120" t="n">
        <x:v>10</x:v>
      </x:c>
      <x:c r="N898" s="127" t="n">
        <x:v>0.14285714285714285</x:v>
      </x:c>
      <x:c r="O898" s="129" t="n">
        <x:f>'RGS_Ground_Run'!Q1062</x:f>
        <x:v>43.28767319101189</x:v>
      </x:c>
      <x:c r="P898" s="129" t="n">
        <x:f>'Edge_Run'!O1062</x:f>
        <x:v>20.342895082880204</x:v>
      </x:c>
      <x:c r="Q898" s="129" t="n">
        <x:f>O898-P898</x:f>
        <x:v>22.944778108131686</x:v>
      </x:c>
      <x:c r="R898" s="129" t="n">
        <x:f>'RGS_Ground_Run'!U1062</x:f>
        <x:v>15.25234074798027</x:v>
      </x:c>
      <x:c r="S898" s="129" t="n">
        <x:f>'Edge_Run'!S1062</x:f>
        <x:v>2.276897753787125</x:v>
      </x:c>
      <x:c r="T898" s="129" t="n">
        <x:f>'RGS_Ground_Run'!S1062</x:f>
        <x:v>0</x:v>
      </x:c>
      <x:c r="U898" s="129" t="n">
        <x:f>'Edge_Run'!R1062</x:f>
        <x:v>0</x:v>
      </x:c>
      <x:c r="V898" s="120" t="n">
        <x:f>'RGS_Ground_Run'!W1062</x:f>
        <x:v>1</x:v>
      </x:c>
      <x:c r="W898" s="120" t="n">
        <x:f>'Edge_Run'!U1062</x:f>
        <x:v>1</x:v>
      </x:c>
      <x:c r="X898" s="120" t="n">
        <x:f>'RGS_Ground_Run'!X1062</x:f>
        <x:v>1</x:v>
      </x:c>
      <x:c r="Y898" s="120" t="n">
        <x:f>'Edge_Run'!V1062</x:f>
        <x:v>1</x:v>
      </x:c>
      <x:c r="Z898" s="120" t="n">
        <x:f>Y898-X898</x:f>
        <x:v>0</x:v>
      </x:c>
      <x:c r="AA898" s="120" t="n">
        <x:f>1-V898</x:f>
        <x:v>0</x:v>
      </x:c>
      <x:c r="AB898" s="120" t="n">
        <x:f>1-W898</x:f>
        <x:v>0</x:v>
      </x:c>
      <x:c r="AC898" s="120" t="n">
        <x:f>'RGS_Ground_Run'!O1062</x:f>
        <x:v>4.015332443030812</x:v>
      </x:c>
      <x:c r="AD898" s="120" t="n">
        <x:f>'Edge_Run'!D1062</x:f>
        <x:v>12.045997329092437</x:v>
      </x:c>
      <x:c r="AE898" s="120" t="n">
        <x:f>'RGS_Ground_Run'!D1062</x:f>
        <x:v>300</x:v>
      </x:c>
      <x:c r="AF898" s="120" t="n">
        <x:f>'Edge_Run'!H1062</x:f>
        <x:v>75</x:v>
      </x:c>
    </x:row>
    <x:row r="899">
      <x:c r="A899" s="120" t="n">
        <x:v>9</x:v>
      </x:c>
      <x:c r="B899" s="120" t="n">
        <x:v>98</x:v>
      </x:c>
      <x:c r="C899" s="120" t="n">
        <x:v>898</x:v>
      </x:c>
      <x:c r="D899" s="120" t="n">
        <x:v>566</x:v>
      </x:c>
      <x:c r="E899" s="120" t="n">
        <x:v>565</x:v>
      </x:c>
      <x:c r="F899" s="120" t="n">
        <x:v>1</x:v>
      </x:c>
      <x:c r="G899" s="120" t="str">
        <x:v>Anomalous</x:v>
      </x:c>
      <x:c r="H899" s="120" t="str">
        <x:v>Priority</x:v>
      </x:c>
      <x:c r="I899" s="120" t="n">
        <x:v>0</x:v>
      </x:c>
      <x:c r="J899" s="120" t="str">
        <x:v>CADC0873</x:v>
      </x:c>
      <x:c r="K899" s="120" t="n">
        <x:v>1</x:v>
      </x:c>
      <x:c r="L899" s="120" t="n">
        <x:v>177</x:v>
      </x:c>
      <x:c r="M899" s="120" t="n">
        <x:v>178</x:v>
      </x:c>
      <x:c r="N899" s="127" t="n">
        <x:v>2.5428571428571427</x:v>
      </x:c>
      <x:c r="O899" s="129" t="n">
        <x:f>'RGS_Ground_Run'!Q1063</x:f>
        <x:v>28.900398590051736</x:v>
      </x:c>
      <x:c r="P899" s="129" t="n">
        <x:f>'Edge_Run'!O1063</x:f>
        <x:v>20.661195770154336</x:v>
      </x:c>
      <x:c r="Q899" s="129" t="n">
        <x:f>O899-P899</x:f>
        <x:v>8.2392028198974</x:v>
      </x:c>
      <x:c r="R899" s="129" t="n">
        <x:f>'RGS_Ground_Run'!U1063</x:f>
        <x:v>0</x:v>
      </x:c>
      <x:c r="S899" s="129" t="n">
        <x:f>'Edge_Run'!S1063</x:f>
        <x:v>0</x:v>
      </x:c>
      <x:c r="T899" s="129" t="n">
        <x:f>'RGS_Ground_Run'!S1063</x:f>
        <x:v>0</x:v>
      </x:c>
      <x:c r="U899" s="129" t="n">
        <x:f>'Edge_Run'!R1063</x:f>
        <x:v>0</x:v>
      </x:c>
      <x:c r="V899" s="120" t="n">
        <x:f>'RGS_Ground_Run'!W1063</x:f>
        <x:v>1</x:v>
      </x:c>
      <x:c r="W899" s="120" t="n">
        <x:f>'Edge_Run'!U1063</x:f>
        <x:v>1</x:v>
      </x:c>
      <x:c r="X899" s="120" t="n">
        <x:f>'RGS_Ground_Run'!X1063</x:f>
        <x:v>1</x:v>
      </x:c>
      <x:c r="Y899" s="120" t="n">
        <x:f>'Edge_Run'!V1063</x:f>
        <x:v>1</x:v>
      </x:c>
      <x:c r="Z899" s="120" t="n">
        <x:f>Y899-X899</x:f>
        <x:v>0</x:v>
      </x:c>
      <x:c r="AA899" s="120" t="n">
        <x:f>1-V899</x:f>
        <x:v>0</x:v>
      </x:c>
      <x:c r="AB899" s="120" t="n">
        <x:f>1-W899</x:f>
        <x:v>0</x:v>
      </x:c>
      <x:c r="AC899" s="120" t="n">
        <x:f>'RGS_Ground_Run'!O1063</x:f>
        <x:v>4.880398590051294</x:v>
      </x:c>
      <x:c r="AD899" s="120" t="n">
        <x:f>'Edge_Run'!D1063</x:f>
        <x:v>14.641195770153882</x:v>
      </x:c>
      <x:c r="AE899" s="120" t="n">
        <x:f>'RGS_Ground_Run'!D1063</x:f>
        <x:v>300</x:v>
      </x:c>
      <x:c r="AF899" s="120" t="n">
        <x:f>'Edge_Run'!H1063</x:f>
        <x:v>75</x:v>
      </x:c>
    </x:row>
    <x:row r="900">
      <x:c r="A900" s="120" t="n">
        <x:v>9</x:v>
      </x:c>
      <x:c r="B900" s="120" t="n">
        <x:v>99</x:v>
      </x:c>
      <x:c r="C900" s="120" t="n">
        <x:v>899</x:v>
      </x:c>
      <x:c r="D900" s="120" t="n">
        <x:v>1082</x:v>
      </x:c>
      <x:c r="E900" s="120" t="n">
        <x:v>1081</x:v>
      </x:c>
      <x:c r="F900" s="120" t="n">
        <x:v>0</x:v>
      </x:c>
      <x:c r="G900" s="120" t="str">
        <x:v>Normal</x:v>
      </x:c>
      <x:c r="H900" s="120" t="str">
        <x:v>Routine</x:v>
      </x:c>
      <x:c r="I900" s="120" t="n">
        <x:v>1</x:v>
      </x:c>
      <x:c r="J900" s="120" t="str">
        <x:v>CADC0888</x:v>
      </x:c>
      <x:c r="K900" s="120" t="n">
        <x:v>5</x:v>
      </x:c>
      <x:c r="L900" s="120" t="n">
        <x:v>316</x:v>
      </x:c>
      <x:c r="M900" s="120" t="n">
        <x:v>64</x:v>
      </x:c>
      <x:c r="N900" s="127" t="n">
        <x:v>0.9142857142857143</x:v>
      </x:c>
      <x:c r="O900" s="129" t="n">
        <x:f>'RGS_Ground_Run'!Q1064</x:f>
        <x:v>27.31306170969947</x:v>
      </x:c>
      <x:c r="P900" s="129" t="n">
        <x:f>'Edge_Run'!O1064</x:f>
        <x:v>15.899185129096622</x:v>
      </x:c>
      <x:c r="Q900" s="129" t="n">
        <x:f>O900-P900</x:f>
        <x:v>11.413876580602846</x:v>
      </x:c>
      <x:c r="R900" s="129" t="n">
        <x:f>'RGS_Ground_Run'!U1064</x:f>
        <x:v>0</x:v>
      </x:c>
      <x:c r="S900" s="129" t="n">
        <x:f>'Edge_Run'!S1064</x:f>
        <x:v>0</x:v>
      </x:c>
      <x:c r="T900" s="129" t="n">
        <x:f>'RGS_Ground_Run'!S1064</x:f>
        <x:v>0</x:v>
      </x:c>
      <x:c r="U900" s="129" t="n">
        <x:f>'Edge_Run'!R1064</x:f>
        <x:v>0</x:v>
      </x:c>
      <x:c r="V900" s="120" t="n">
        <x:f>'RGS_Ground_Run'!W1064</x:f>
        <x:v>1</x:v>
      </x:c>
      <x:c r="W900" s="120" t="n">
        <x:f>'Edge_Run'!U1064</x:f>
        <x:v>1</x:v>
      </x:c>
      <x:c r="X900" s="120" t="n">
        <x:f>'RGS_Ground_Run'!X1064</x:f>
        <x:v>1</x:v>
      </x:c>
      <x:c r="Y900" s="120" t="n">
        <x:f>'Edge_Run'!V1064</x:f>
        <x:v>1</x:v>
      </x:c>
      <x:c r="Z900" s="120" t="n">
        <x:f>Y900-X900</x:f>
        <x:v>0</x:v>
      </x:c>
      <x:c r="AA900" s="120" t="n">
        <x:f>1-V900</x:f>
        <x:v>0</x:v>
      </x:c>
      <x:c r="AB900" s="120" t="n">
        <x:f>1-W900</x:f>
        <x:v>0</x:v>
      </x:c>
      <x:c r="AC900" s="120" t="n">
        <x:f>'RGS_Ground_Run'!O1064</x:f>
        <x:v>3.293061709698749</x:v>
      </x:c>
      <x:c r="AD900" s="120" t="n">
        <x:f>'Edge_Run'!D1064</x:f>
        <x:v>9.879185129096246</x:v>
      </x:c>
      <x:c r="AE900" s="120" t="n">
        <x:f>'RGS_Ground_Run'!D1064</x:f>
        <x:v>300</x:v>
      </x:c>
      <x:c r="AF900" s="120" t="n">
        <x:f>'Edge_Run'!H1064</x:f>
        <x:v>75</x:v>
      </x:c>
    </x:row>
    <x:row r="901">
      <x:c r="A901" s="120" t="n">
        <x:v>9</x:v>
      </x:c>
      <x:c r="B901" s="120" t="n">
        <x:v>100</x:v>
      </x:c>
      <x:c r="C901" s="120" t="n">
        <x:v>900</x:v>
      </x:c>
      <x:c r="D901" s="120" t="n">
        <x:v>572</x:v>
      </x:c>
      <x:c r="E901" s="120" t="n">
        <x:v>571</x:v>
      </x:c>
      <x:c r="F901" s="120" t="n">
        <x:v>1</x:v>
      </x:c>
      <x:c r="G901" s="120" t="str">
        <x:v>Anomalous</x:v>
      </x:c>
      <x:c r="H901" s="120" t="str">
        <x:v>Priority</x:v>
      </x:c>
      <x:c r="I901" s="120" t="n">
        <x:v>1</x:v>
      </x:c>
      <x:c r="J901" s="120" t="str">
        <x:v>CADC0873</x:v>
      </x:c>
      <x:c r="K901" s="120" t="n">
        <x:v>1</x:v>
      </x:c>
      <x:c r="L901" s="120" t="n">
        <x:v>173</x:v>
      </x:c>
      <x:c r="M901" s="120" t="n">
        <x:v>174</x:v>
      </x:c>
      <x:c r="N901" s="127" t="n">
        <x:v>2.4857142857142858</x:v>
      </x:c>
      <x:c r="O901" s="129" t="n">
        <x:f>'RGS_Ground_Run'!Q1065</x:f>
        <x:v>30.408993051517427</x:v>
      </x:c>
      <x:c r="P901" s="129" t="n">
        <x:f>'Edge_Run'!O1065</x:f>
        <x:v>25.18697915455232</x:v>
      </x:c>
      <x:c r="Q901" s="129" t="n">
        <x:f>O901-P901</x:f>
        <x:v>5.222013896965109</x:v>
      </x:c>
      <x:c r="R901" s="129" t="n">
        <x:f>'RGS_Ground_Run'!U1065</x:f>
        <x:v>0</x:v>
      </x:c>
      <x:c r="S901" s="129" t="n">
        <x:f>'Edge_Run'!S1065</x:f>
        <x:v>0</x:v>
      </x:c>
      <x:c r="T901" s="129" t="n">
        <x:f>'RGS_Ground_Run'!S1065</x:f>
        <x:v>0</x:v>
      </x:c>
      <x:c r="U901" s="129" t="n">
        <x:f>'Edge_Run'!R1065</x:f>
        <x:v>0</x:v>
      </x:c>
      <x:c r="V901" s="120" t="n">
        <x:f>'RGS_Ground_Run'!W1065</x:f>
        <x:v>1</x:v>
      </x:c>
      <x:c r="W901" s="120" t="n">
        <x:f>'Edge_Run'!U1065</x:f>
        <x:v>1</x:v>
      </x:c>
      <x:c r="X901" s="120" t="n">
        <x:f>'RGS_Ground_Run'!X1065</x:f>
        <x:v>1</x:v>
      </x:c>
      <x:c r="Y901" s="120" t="n">
        <x:f>'Edge_Run'!V1065</x:f>
        <x:v>1</x:v>
      </x:c>
      <x:c r="Z901" s="120" t="n">
        <x:f>Y901-X901</x:f>
        <x:v>0</x:v>
      </x:c>
      <x:c r="AA901" s="120" t="n">
        <x:f>1-V901</x:f>
        <x:v>0</x:v>
      </x:c>
      <x:c r="AB901" s="120" t="n">
        <x:f>1-W901</x:f>
        <x:v>0</x:v>
      </x:c>
      <x:c r="AC901" s="120" t="n">
        <x:f>'RGS_Ground_Run'!O1065</x:f>
        <x:v>6.3889930515174225</x:v>
      </x:c>
      <x:c r="AD901" s="120" t="n">
        <x:f>'Edge_Run'!D1065</x:f>
        <x:v>19.166979154552266</x:v>
      </x:c>
      <x:c r="AE901" s="120" t="n">
        <x:f>'RGS_Ground_Run'!D1065</x:f>
        <x:v>300</x:v>
      </x:c>
      <x:c r="AF901" s="120" t="n">
        <x:f>'Edge_Run'!H1065</x:f>
        <x:v>75</x:v>
      </x:c>
    </x:row>
    <x:row r="902">
      <x:c r="A902" s="120" t="n">
        <x:v>10</x:v>
      </x:c>
      <x:c r="B902" s="120" t="n">
        <x:v>1</x:v>
      </x:c>
      <x:c r="C902" s="120" t="n">
        <x:v>901</x:v>
      </x:c>
      <x:c r="D902" s="120" t="n">
        <x:v>780</x:v>
      </x:c>
      <x:c r="E902" s="120" t="n">
        <x:v>779</x:v>
      </x:c>
      <x:c r="F902" s="120" t="n">
        <x:v>0</x:v>
      </x:c>
      <x:c r="G902" s="120" t="str">
        <x:v>Normal</x:v>
      </x:c>
      <x:c r="H902" s="120" t="str">
        <x:v>Routine</x:v>
      </x:c>
      <x:c r="I902" s="120" t="n">
        <x:v>0</x:v>
      </x:c>
      <x:c r="J902" s="120" t="str">
        <x:v>CADC0874</x:v>
      </x:c>
      <x:c r="K902" s="120" t="n">
        <x:v>5</x:v>
      </x:c>
      <x:c r="L902" s="120" t="n">
        <x:v>230</x:v>
      </x:c>
      <x:c r="M902" s="120" t="n">
        <x:v>47</x:v>
      </x:c>
      <x:c r="N902" s="127" t="n">
        <x:v>0.6714285714285714</x:v>
      </x:c>
      <x:c r="O902" s="129" t="n">
        <x:f>'RGS_Ground_Run'!Q1086</x:f>
        <x:v>26.765481602481614</x:v>
      </x:c>
      <x:c r="P902" s="129" t="n">
        <x:f>'Edge_Run'!O1086</x:f>
        <x:v>14.25644480744485</x:v>
      </x:c>
      <x:c r="Q902" s="129" t="n">
        <x:f>O902-P902</x:f>
        <x:v>12.509036795036764</x:v>
      </x:c>
      <x:c r="R902" s="129" t="n">
        <x:f>'RGS_Ground_Run'!U1086</x:f>
        <x:v>0</x:v>
      </x:c>
      <x:c r="S902" s="129" t="n">
        <x:f>'Edge_Run'!S1086</x:f>
        <x:v>0</x:v>
      </x:c>
      <x:c r="T902" s="129" t="n">
        <x:f>'RGS_Ground_Run'!S1086</x:f>
        <x:v>0</x:v>
      </x:c>
      <x:c r="U902" s="129" t="n">
        <x:f>'Edge_Run'!R1086</x:f>
        <x:v>0</x:v>
      </x:c>
      <x:c r="V902" s="120" t="n">
        <x:f>'RGS_Ground_Run'!W1086</x:f>
        <x:v>1</x:v>
      </x:c>
      <x:c r="W902" s="120" t="n">
        <x:f>'Edge_Run'!U1086</x:f>
        <x:v>1</x:v>
      </x:c>
      <x:c r="X902" s="120" t="n">
        <x:f>'RGS_Ground_Run'!X1086</x:f>
        <x:v>1</x:v>
      </x:c>
      <x:c r="Y902" s="120" t="n">
        <x:f>'Edge_Run'!V1086</x:f>
        <x:v>1</x:v>
      </x:c>
      <x:c r="Z902" s="120" t="n">
        <x:f>Y902-X902</x:f>
        <x:v>0</x:v>
      </x:c>
      <x:c r="AA902" s="120" t="n">
        <x:f>1-V902</x:f>
        <x:v>0</x:v>
      </x:c>
      <x:c r="AB902" s="120" t="n">
        <x:f>1-W902</x:f>
        <x:v>0</x:v>
      </x:c>
      <x:c r="AC902" s="120" t="n">
        <x:f>'RGS_Ground_Run'!O1086</x:f>
        <x:v>2.7454816024816187</x:v>
      </x:c>
      <x:c r="AD902" s="120" t="n">
        <x:f>'Edge_Run'!D1086</x:f>
        <x:v>8.236444807444856</x:v>
      </x:c>
      <x:c r="AE902" s="120" t="n">
        <x:f>'RGS_Ground_Run'!D1086</x:f>
        <x:v>300</x:v>
      </x:c>
      <x:c r="AF902" s="120" t="n">
        <x:f>'Edge_Run'!H1086</x:f>
        <x:v>75</x:v>
      </x:c>
    </x:row>
    <x:row r="903">
      <x:c r="A903" s="120" t="n">
        <x:v>10</x:v>
      </x:c>
      <x:c r="B903" s="120" t="n">
        <x:v>2</x:v>
      </x:c>
      <x:c r="C903" s="120" t="n">
        <x:v>902</x:v>
      </x:c>
      <x:c r="D903" s="120" t="n">
        <x:v>587</x:v>
      </x:c>
      <x:c r="E903" s="120" t="n">
        <x:v>586</x:v>
      </x:c>
      <x:c r="F903" s="120" t="n">
        <x:v>0</x:v>
      </x:c>
      <x:c r="G903" s="120" t="str">
        <x:v>Normal</x:v>
      </x:c>
      <x:c r="H903" s="120" t="str">
        <x:v>Routine</x:v>
      </x:c>
      <x:c r="I903" s="120" t="n">
        <x:v>1</x:v>
      </x:c>
      <x:c r="J903" s="120" t="str">
        <x:v>CADC0873</x:v>
      </x:c>
      <x:c r="K903" s="120" t="n">
        <x:v>1</x:v>
      </x:c>
      <x:c r="L903" s="120" t="n">
        <x:v>203</x:v>
      </x:c>
      <x:c r="M903" s="120" t="n">
        <x:v>204</x:v>
      </x:c>
      <x:c r="N903" s="127" t="n">
        <x:v>2.914285714285714</x:v>
      </x:c>
      <x:c r="O903" s="129" t="n">
        <x:f>'RGS_Ground_Run'!Q1087</x:f>
        <x:v>25.792224582459625</x:v>
      </x:c>
      <x:c r="P903" s="129" t="n">
        <x:f>'Edge_Run'!O1087</x:f>
        <x:v>11.336673747378853</x:v>
      </x:c>
      <x:c r="Q903" s="129" t="n">
        <x:f>O903-P903</x:f>
        <x:v>14.455550835080771</x:v>
      </x:c>
      <x:c r="R903" s="129" t="n">
        <x:f>'RGS_Ground_Run'!U1087</x:f>
        <x:v>0</x:v>
      </x:c>
      <x:c r="S903" s="129" t="n">
        <x:f>'Edge_Run'!S1087</x:f>
        <x:v>0</x:v>
      </x:c>
      <x:c r="T903" s="129" t="n">
        <x:f>'RGS_Ground_Run'!S1087</x:f>
        <x:v>0</x:v>
      </x:c>
      <x:c r="U903" s="129" t="n">
        <x:f>'Edge_Run'!R1087</x:f>
        <x:v>0</x:v>
      </x:c>
      <x:c r="V903" s="120" t="n">
        <x:f>'RGS_Ground_Run'!W1087</x:f>
        <x:v>1</x:v>
      </x:c>
      <x:c r="W903" s="120" t="n">
        <x:f>'Edge_Run'!U1087</x:f>
        <x:v>1</x:v>
      </x:c>
      <x:c r="X903" s="120" t="n">
        <x:f>'RGS_Ground_Run'!X1087</x:f>
        <x:v>1</x:v>
      </x:c>
      <x:c r="Y903" s="120" t="n">
        <x:f>'Edge_Run'!V1087</x:f>
        <x:v>1</x:v>
      </x:c>
      <x:c r="Z903" s="120" t="n">
        <x:f>Y903-X903</x:f>
        <x:v>0</x:v>
      </x:c>
      <x:c r="AA903" s="120" t="n">
        <x:f>1-V903</x:f>
        <x:v>0</x:v>
      </x:c>
      <x:c r="AB903" s="120" t="n">
        <x:f>1-W903</x:f>
        <x:v>0</x:v>
      </x:c>
      <x:c r="AC903" s="120" t="n">
        <x:f>'RGS_Ground_Run'!O1087</x:f>
        <x:v>1.7722245824596172</x:v>
      </x:c>
      <x:c r="AD903" s="120" t="n">
        <x:f>'Edge_Run'!D1087</x:f>
        <x:v>5.316673747378852</x:v>
      </x:c>
      <x:c r="AE903" s="120" t="n">
        <x:f>'RGS_Ground_Run'!D1087</x:f>
        <x:v>300</x:v>
      </x:c>
      <x:c r="AF903" s="120" t="n">
        <x:f>'Edge_Run'!H1087</x:f>
        <x:v>75</x:v>
      </x:c>
    </x:row>
    <x:row r="904">
      <x:c r="A904" s="120" t="n">
        <x:v>10</x:v>
      </x:c>
      <x:c r="B904" s="120" t="n">
        <x:v>3</x:v>
      </x:c>
      <x:c r="C904" s="120" t="n">
        <x:v>903</x:v>
      </x:c>
      <x:c r="D904" s="120" t="n">
        <x:v>549</x:v>
      </x:c>
      <x:c r="E904" s="120" t="n">
        <x:v>548</x:v>
      </x:c>
      <x:c r="F904" s="120" t="n">
        <x:v>1</x:v>
      </x:c>
      <x:c r="G904" s="120" t="str">
        <x:v>Anomalous</x:v>
      </x:c>
      <x:c r="H904" s="120" t="str">
        <x:v>Priority</x:v>
      </x:c>
      <x:c r="I904" s="120" t="n">
        <x:v>1</x:v>
      </x:c>
      <x:c r="J904" s="120" t="str">
        <x:v>CADC0873</x:v>
      </x:c>
      <x:c r="K904" s="120" t="n">
        <x:v>1</x:v>
      </x:c>
      <x:c r="L904" s="120" t="n">
        <x:v>178</x:v>
      </x:c>
      <x:c r="M904" s="120" t="n">
        <x:v>179</x:v>
      </x:c>
      <x:c r="N904" s="127" t="n">
        <x:v>2.557142857142857</x:v>
      </x:c>
      <x:c r="O904" s="129" t="n">
        <x:f>'RGS_Ground_Run'!Q1088</x:f>
        <x:v>132.06918639537048</x:v>
      </x:c>
      <x:c r="P904" s="129" t="n">
        <x:f>'Edge_Run'!O1088</x:f>
        <x:v>109.1167082543509</x:v>
      </x:c>
      <x:c r="Q904" s="129" t="n">
        <x:f>O904-P904</x:f>
        <x:v>22.952478141019583</x:v>
      </x:c>
      <x:c r="R904" s="129" t="n">
        <x:f>'RGS_Ground_Run'!U1088</x:f>
        <x:v>103.09670825435092</x:v>
      </x:c>
      <x:c r="S904" s="129" t="n">
        <x:f>'Edge_Run'!S1088</x:f>
        <x:v>88.23927383129228</x:v>
      </x:c>
      <x:c r="T904" s="129" t="n">
        <x:f>'RGS_Ground_Run'!S1088</x:f>
        <x:v>103.09670825435092</x:v>
      </x:c>
      <x:c r="U904" s="129" t="n">
        <x:f>'Edge_Run'!R1088</x:f>
        <x:v>88.23927383129228</x:v>
      </x:c>
      <x:c r="V904" s="120" t="n">
        <x:f>'RGS_Ground_Run'!W1088</x:f>
        <x:v>1</x:v>
      </x:c>
      <x:c r="W904" s="120" t="n">
        <x:f>'Edge_Run'!U1088</x:f>
        <x:v>1</x:v>
      </x:c>
      <x:c r="X904" s="120" t="n">
        <x:f>'RGS_Ground_Run'!X1088</x:f>
        <x:v>0</x:v>
      </x:c>
      <x:c r="Y904" s="120" t="n">
        <x:f>'Edge_Run'!V1088</x:f>
        <x:v>1</x:v>
      </x:c>
      <x:c r="Z904" s="120" t="n">
        <x:f>Y904-X904</x:f>
        <x:v>1</x:v>
      </x:c>
      <x:c r="AA904" s="120" t="n">
        <x:f>1-V904</x:f>
        <x:v>0</x:v>
      </x:c>
      <x:c r="AB904" s="120" t="n">
        <x:f>1-W904</x:f>
        <x:v>0</x:v>
      </x:c>
      <x:c r="AC904" s="120" t="n">
        <x:f>'RGS_Ground_Run'!O1088</x:f>
        <x:v>4.952478141019539</x:v>
      </x:c>
      <x:c r="AD904" s="120" t="n">
        <x:f>'Edge_Run'!D1088</x:f>
        <x:v>14.857434423058617</x:v>
      </x:c>
      <x:c r="AE904" s="120" t="n">
        <x:f>'RGS_Ground_Run'!D1088</x:f>
        <x:v>300</x:v>
      </x:c>
      <x:c r="AF904" s="120" t="n">
        <x:f>'Edge_Run'!H1088</x:f>
        <x:v>75</x:v>
      </x:c>
    </x:row>
    <x:row r="905">
      <x:c r="A905" s="120" t="n">
        <x:v>10</x:v>
      </x:c>
      <x:c r="B905" s="120" t="n">
        <x:v>4</x:v>
      </x:c>
      <x:c r="C905" s="120" t="n">
        <x:v>904</x:v>
      </x:c>
      <x:c r="D905" s="120" t="n">
        <x:v>1078</x:v>
      </x:c>
      <x:c r="E905" s="120" t="n">
        <x:v>1077</x:v>
      </x:c>
      <x:c r="F905" s="120" t="n">
        <x:v>0</x:v>
      </x:c>
      <x:c r="G905" s="120" t="str">
        <x:v>Normal</x:v>
      </x:c>
      <x:c r="H905" s="120" t="str">
        <x:v>Routine</x:v>
      </x:c>
      <x:c r="I905" s="120" t="n">
        <x:v>1</x:v>
      </x:c>
      <x:c r="J905" s="120" t="str">
        <x:v>CADC0888</x:v>
      </x:c>
      <x:c r="K905" s="120" t="n">
        <x:v>5</x:v>
      </x:c>
      <x:c r="L905" s="120" t="n">
        <x:v>45</x:v>
      </x:c>
      <x:c r="M905" s="120" t="n">
        <x:v>10</x:v>
      </x:c>
      <x:c r="N905" s="127" t="n">
        <x:v>0.14285714285714285</x:v>
      </x:c>
      <x:c r="O905" s="129" t="n">
        <x:f>'RGS_Ground_Run'!Q1089</x:f>
        <x:v>114.57402238291263</x:v>
      </x:c>
      <x:c r="P905" s="129" t="n">
        <x:f>'Edge_Run'!O1089</x:f>
        <x:v>77.85337696733143</x:v>
      </x:c>
      <x:c r="Q905" s="129" t="n">
        <x:f>O905-P905</x:f>
        <x:v>36.7206454155812</x:v>
      </x:c>
      <x:c r="R905" s="129" t="n">
        <x:f>'RGS_Ground_Run'!U1089</x:f>
        <x:v>89.83337696733145</x:v>
      </x:c>
      <x:c r="S905" s="129" t="n">
        <x:f>'Edge_Run'!S1089</x:f>
        <x:v>69.67144072058773</x:v>
      </x:c>
      <x:c r="T905" s="129" t="n">
        <x:f>'RGS_Ground_Run'!S1089</x:f>
        <x:v>0</x:v>
      </x:c>
      <x:c r="U905" s="129" t="n">
        <x:f>'Edge_Run'!R1089</x:f>
        <x:v>0</x:v>
      </x:c>
      <x:c r="V905" s="120" t="n">
        <x:f>'RGS_Ground_Run'!W1089</x:f>
        <x:v>1</x:v>
      </x:c>
      <x:c r="W905" s="120" t="n">
        <x:f>'Edge_Run'!U1089</x:f>
        <x:v>1</x:v>
      </x:c>
      <x:c r="X905" s="120" t="n">
        <x:f>'RGS_Ground_Run'!X1089</x:f>
        <x:v>1</x:v>
      </x:c>
      <x:c r="Y905" s="120" t="n">
        <x:f>'Edge_Run'!V1089</x:f>
        <x:v>1</x:v>
      </x:c>
      <x:c r="Z905" s="120" t="n">
        <x:f>Y905-X905</x:f>
        <x:v>0</x:v>
      </x:c>
      <x:c r="AA905" s="120" t="n">
        <x:f>1-V905</x:f>
        <x:v>0</x:v>
      </x:c>
      <x:c r="AB905" s="120" t="n">
        <x:f>1-W905</x:f>
        <x:v>0</x:v>
      </x:c>
      <x:c r="AC905" s="120" t="n">
        <x:f>'RGS_Ground_Run'!O1089</x:f>
        <x:v>0.7206454155812576</x:v>
      </x:c>
      <x:c r="AD905" s="120" t="n">
        <x:f>'Edge_Run'!D1089</x:f>
        <x:v>2.161936246743773</x:v>
      </x:c>
      <x:c r="AE905" s="120" t="n">
        <x:f>'RGS_Ground_Run'!D1089</x:f>
        <x:v>300</x:v>
      </x:c>
      <x:c r="AF905" s="120" t="n">
        <x:f>'Edge_Run'!H1089</x:f>
        <x:v>75</x:v>
      </x:c>
    </x:row>
    <x:row r="906">
      <x:c r="A906" s="120" t="n">
        <x:v>10</x:v>
      </x:c>
      <x:c r="B906" s="120" t="n">
        <x:v>5</x:v>
      </x:c>
      <x:c r="C906" s="120" t="n">
        <x:v>905</x:v>
      </x:c>
      <x:c r="D906" s="120" t="n">
        <x:v>1768</x:v>
      </x:c>
      <x:c r="E906" s="120" t="n">
        <x:v>1767</x:v>
      </x:c>
      <x:c r="F906" s="120" t="n">
        <x:v>0</x:v>
      </x:c>
      <x:c r="G906" s="120" t="str">
        <x:v>Normal</x:v>
      </x:c>
      <x:c r="H906" s="120" t="str">
        <x:v>Routine</x:v>
      </x:c>
      <x:c r="I906" s="120" t="n">
        <x:v>1</x:v>
      </x:c>
      <x:c r="J906" s="120" t="str">
        <x:v>CADC0894</x:v>
      </x:c>
      <x:c r="K906" s="120" t="n">
        <x:v>1</x:v>
      </x:c>
      <x:c r="L906" s="120" t="n">
        <x:v>472</x:v>
      </x:c>
      <x:c r="M906" s="120" t="n">
        <x:v>473</x:v>
      </x:c>
      <x:c r="N906" s="127" t="n">
        <x:v>6.757142857142857</x:v>
      </x:c>
      <x:c r="O906" s="129" t="n">
        <x:f>'RGS_Ground_Run'!Q1090</x:f>
        <x:v>123.51061710332772</x:v>
      </x:c>
      <x:c r="P906" s="129" t="n">
        <x:f>'Edge_Run'!O1090</x:f>
        <x:v>61.07851513133278</x:v>
      </x:c>
      <x:c r="Q906" s="129" t="n">
        <x:f>O906-P906</x:f>
        <x:v>62.43210197199494</x:v>
      </x:c>
      <x:c r="R906" s="129" t="n">
        <x:f>'RGS_Ground_Run'!U1090</x:f>
        <x:v>91.0585151313328</x:v>
      </x:c>
      <x:c r="S906" s="129" t="n">
        <x:f>'Edge_Run'!S1090</x:f>
        <x:v>29.762209215347866</x:v>
      </x:c>
      <x:c r="T906" s="129" t="n">
        <x:f>'RGS_Ground_Run'!S1090</x:f>
        <x:v>0</x:v>
      </x:c>
      <x:c r="U906" s="129" t="n">
        <x:f>'Edge_Run'!R1090</x:f>
        <x:v>0</x:v>
      </x:c>
      <x:c r="V906" s="120" t="n">
        <x:f>'RGS_Ground_Run'!W1090</x:f>
        <x:v>1</x:v>
      </x:c>
      <x:c r="W906" s="120" t="n">
        <x:f>'Edge_Run'!U1090</x:f>
        <x:v>1</x:v>
      </x:c>
      <x:c r="X906" s="120" t="n">
        <x:f>'RGS_Ground_Run'!X1090</x:f>
        <x:v>0</x:v>
      </x:c>
      <x:c r="Y906" s="120" t="n">
        <x:f>'Edge_Run'!V1090</x:f>
        <x:v>1</x:v>
      </x:c>
      <x:c r="Z906" s="120" t="n">
        <x:f>Y906-X906</x:f>
        <x:v>1</x:v>
      </x:c>
      <x:c r="AA906" s="120" t="n">
        <x:f>1-V906</x:f>
        <x:v>0</x:v>
      </x:c>
      <x:c r="AB906" s="120" t="n">
        <x:f>1-W906</x:f>
        <x:v>0</x:v>
      </x:c>
      <x:c r="AC906" s="120" t="n">
        <x:f>'RGS_Ground_Run'!O1090</x:f>
        <x:v>8.43210197199497</x:v>
      </x:c>
      <x:c r="AD906" s="120" t="n">
        <x:f>'Edge_Run'!D1090</x:f>
        <x:v>25.29630591598491</x:v>
      </x:c>
      <x:c r="AE906" s="120" t="n">
        <x:f>'RGS_Ground_Run'!D1090</x:f>
        <x:v>300</x:v>
      </x:c>
      <x:c r="AF906" s="120" t="n">
        <x:f>'Edge_Run'!H1090</x:f>
        <x:v>75</x:v>
      </x:c>
    </x:row>
    <x:row r="907">
      <x:c r="A907" s="120" t="n">
        <x:v>10</x:v>
      </x:c>
      <x:c r="B907" s="120" t="n">
        <x:v>6</x:v>
      </x:c>
      <x:c r="C907" s="120" t="n">
        <x:v>906</x:v>
      </x:c>
      <x:c r="D907" s="120" t="n">
        <x:v>1375</x:v>
      </x:c>
      <x:c r="E907" s="120" t="n">
        <x:v>1374</x:v>
      </x:c>
      <x:c r="F907" s="120" t="n">
        <x:v>0</x:v>
      </x:c>
      <x:c r="G907" s="120" t="str">
        <x:v>Normal</x:v>
      </x:c>
      <x:c r="H907" s="120" t="str">
        <x:v>Routine</x:v>
      </x:c>
      <x:c r="I907" s="120" t="n">
        <x:v>0</x:v>
      </x:c>
      <x:c r="J907" s="120" t="str">
        <x:v>CADC0873</x:v>
      </x:c>
      <x:c r="K907" s="120" t="n">
        <x:v>5</x:v>
      </x:c>
      <x:c r="L907" s="120" t="n">
        <x:v>105</x:v>
      </x:c>
      <x:c r="M907" s="120" t="n">
        <x:v>22</x:v>
      </x:c>
      <x:c r="N907" s="127" t="n">
        <x:v>0.3142857142857143</x:v>
      </x:c>
      <x:c r="O907" s="129" t="n">
        <x:f>'RGS_Ground_Run'!Q1091</x:f>
        <x:v>114.18275466717569</x:v>
      </x:c>
      <x:c r="P907" s="129" t="n">
        <x:f>'Edge_Run'!O1091</x:f>
        <x:v>40.6036082148737</x:v>
      </x:c>
      <x:c r="Q907" s="129" t="n">
        <x:f>O907-P907</x:f>
        <x:v>73.57914645230198</x:v>
      </x:c>
      <x:c r="R907" s="129" t="n">
        <x:f>'RGS_Ground_Run'!U1091</x:f>
        <x:v>88.58360821487372</x:v>
      </x:c>
      <x:c r="S907" s="129" t="n">
        <x:f>'Edge_Run'!S1091</x:f>
        <x:v>29.84616885796777</x:v>
      </x:c>
      <x:c r="T907" s="129" t="n">
        <x:f>'RGS_Ground_Run'!S1091</x:f>
        <x:v>0</x:v>
      </x:c>
      <x:c r="U907" s="129" t="n">
        <x:f>'Edge_Run'!R1091</x:f>
        <x:v>0</x:v>
      </x:c>
      <x:c r="V907" s="120" t="n">
        <x:f>'RGS_Ground_Run'!W1091</x:f>
        <x:v>1</x:v>
      </x:c>
      <x:c r="W907" s="120" t="n">
        <x:f>'Edge_Run'!U1091</x:f>
        <x:v>1</x:v>
      </x:c>
      <x:c r="X907" s="120" t="n">
        <x:f>'RGS_Ground_Run'!X1091</x:f>
        <x:v>1</x:v>
      </x:c>
      <x:c r="Y907" s="120" t="n">
        <x:f>'Edge_Run'!V1091</x:f>
        <x:v>1</x:v>
      </x:c>
      <x:c r="Z907" s="120" t="n">
        <x:f>Y907-X907</x:f>
        <x:v>0</x:v>
      </x:c>
      <x:c r="AA907" s="120" t="n">
        <x:f>1-V907</x:f>
        <x:v>0</x:v>
      </x:c>
      <x:c r="AB907" s="120" t="n">
        <x:f>1-W907</x:f>
        <x:v>0</x:v>
      </x:c>
      <x:c r="AC907" s="120" t="n">
        <x:f>'RGS_Ground_Run'!O1091</x:f>
        <x:v>1.5791464523019758</x:v>
      </x:c>
      <x:c r="AD907" s="120" t="n">
        <x:f>'Edge_Run'!D1091</x:f>
        <x:v>4.737439356905927</x:v>
      </x:c>
      <x:c r="AE907" s="120" t="n">
        <x:f>'RGS_Ground_Run'!D1091</x:f>
        <x:v>300</x:v>
      </x:c>
      <x:c r="AF907" s="120" t="n">
        <x:f>'Edge_Run'!H1091</x:f>
        <x:v>75</x:v>
      </x:c>
    </x:row>
    <x:row r="908">
      <x:c r="A908" s="120" t="n">
        <x:v>10</x:v>
      </x:c>
      <x:c r="B908" s="120" t="n">
        <x:v>7</x:v>
      </x:c>
      <x:c r="C908" s="120" t="n">
        <x:v>907</x:v>
      </x:c>
      <x:c r="D908" s="120" t="n">
        <x:v>416</x:v>
      </x:c>
      <x:c r="E908" s="120" t="n">
        <x:v>415</x:v>
      </x:c>
      <x:c r="F908" s="120" t="n">
        <x:v>0</x:v>
      </x:c>
      <x:c r="G908" s="120" t="str">
        <x:v>Normal</x:v>
      </x:c>
      <x:c r="H908" s="120" t="str">
        <x:v>Routine</x:v>
      </x:c>
      <x:c r="I908" s="120" t="n">
        <x:v>0</x:v>
      </x:c>
      <x:c r="J908" s="120" t="str">
        <x:v>CADC0884</x:v>
      </x:c>
      <x:c r="K908" s="120" t="n">
        <x:v>5</x:v>
      </x:c>
      <x:c r="L908" s="120" t="n">
        <x:v>480</x:v>
      </x:c>
      <x:c r="M908" s="120" t="n">
        <x:v>97</x:v>
      </x:c>
      <x:c r="N908" s="127" t="n">
        <x:v>1.3857142857142857</x:v>
      </x:c>
      <x:c r="O908" s="129" t="n">
        <x:f>'RGS_Ground_Run'!Q1092</x:f>
        <x:v>43.715933544146765</x:v>
      </x:c>
      <x:c r="P908" s="129" t="n">
        <x:f>'Edge_Run'!O1092</x:f>
        <x:v>6.550438302444036</x:v>
      </x:c>
      <x:c r="Q908" s="129" t="n">
        <x:f>O908-P908</x:f>
        <x:v>37.16549524170273</x:v>
      </x:c>
      <x:c r="R908" s="129" t="n">
        <x:f>'RGS_Ground_Run'!U1092</x:f>
        <x:v>19.51912077666543</x:v>
      </x:c>
      <x:c r="S908" s="129" t="n">
        <x:f>'Edge_Run'!S1092</x:f>
        <x:v>0</x:v>
      </x:c>
      <x:c r="T908" s="129" t="n">
        <x:f>'RGS_Ground_Run'!S1092</x:f>
        <x:v>0</x:v>
      </x:c>
      <x:c r="U908" s="129" t="n">
        <x:f>'Edge_Run'!R1092</x:f>
        <x:v>0</x:v>
      </x:c>
      <x:c r="V908" s="120" t="n">
        <x:f>'RGS_Ground_Run'!W1092</x:f>
        <x:v>1</x:v>
      </x:c>
      <x:c r="W908" s="120" t="n">
        <x:f>'Edge_Run'!U1092</x:f>
        <x:v>1</x:v>
      </x:c>
      <x:c r="X908" s="120" t="n">
        <x:f>'RGS_Ground_Run'!X1092</x:f>
        <x:v>1</x:v>
      </x:c>
      <x:c r="Y908" s="120" t="n">
        <x:f>'Edge_Run'!V1092</x:f>
        <x:v>1</x:v>
      </x:c>
      <x:c r="Z908" s="120" t="n">
        <x:f>Y908-X908</x:f>
        <x:v>0</x:v>
      </x:c>
      <x:c r="AA908" s="120" t="n">
        <x:f>1-V908</x:f>
        <x:v>0</x:v>
      </x:c>
      <x:c r="AB908" s="120" t="n">
        <x:f>1-W908</x:f>
        <x:v>0</x:v>
      </x:c>
      <x:c r="AC908" s="120" t="n">
        <x:f>'RGS_Ground_Run'!O1092</x:f>
        <x:v>0.17681276748136582</x:v>
      </x:c>
      <x:c r="AD908" s="120" t="n">
        <x:f>'Edge_Run'!D1092</x:f>
        <x:v>0.5304383024440975</x:v>
      </x:c>
      <x:c r="AE908" s="120" t="n">
        <x:f>'RGS_Ground_Run'!D1092</x:f>
        <x:v>300</x:v>
      </x:c>
      <x:c r="AF908" s="120" t="n">
        <x:f>'Edge_Run'!H1092</x:f>
        <x:v>75</x:v>
      </x:c>
    </x:row>
    <x:row r="909">
      <x:c r="A909" s="120" t="n">
        <x:v>10</x:v>
      </x:c>
      <x:c r="B909" s="120" t="n">
        <x:v>8</x:v>
      </x:c>
      <x:c r="C909" s="120" t="n">
        <x:v>908</x:v>
      </x:c>
      <x:c r="D909" s="120" t="n">
        <x:v>340</x:v>
      </x:c>
      <x:c r="E909" s="120" t="n">
        <x:v>339</x:v>
      </x:c>
      <x:c r="F909" s="120" t="n">
        <x:v>0</x:v>
      </x:c>
      <x:c r="G909" s="120" t="str">
        <x:v>Normal</x:v>
      </x:c>
      <x:c r="H909" s="120" t="str">
        <x:v>Routine</x:v>
      </x:c>
      <x:c r="I909" s="120" t="n">
        <x:v>1</x:v>
      </x:c>
      <x:c r="J909" s="120" t="str">
        <x:v>CADC0884</x:v>
      </x:c>
      <x:c r="K909" s="120" t="n">
        <x:v>5</x:v>
      </x:c>
      <x:c r="L909" s="120" t="n">
        <x:v>555</x:v>
      </x:c>
      <x:c r="M909" s="120" t="n">
        <x:v>112</x:v>
      </x:c>
      <x:c r="N909" s="127" t="n">
        <x:v>1.6</x:v>
      </x:c>
      <x:c r="O909" s="129" t="n">
        <x:f>'RGS_Ground_Run'!Q1093</x:f>
        <x:v>29.44766172323466</x:v>
      </x:c>
      <x:c r="P909" s="129" t="n">
        <x:f>'Edge_Run'!O1093</x:f>
        <x:v>22.302985169704016</x:v>
      </x:c>
      <x:c r="Q909" s="129" t="n">
        <x:f>O909-P909</x:f>
        <x:v>7.144676553530644</x:v>
      </x:c>
      <x:c r="R909" s="129" t="n">
        <x:f>'RGS_Ground_Run'!U1093</x:f>
        <x:v>0</x:v>
      </x:c>
      <x:c r="S909" s="129" t="n">
        <x:f>'Edge_Run'!S1093</x:f>
        <x:v>0</x:v>
      </x:c>
      <x:c r="T909" s="129" t="n">
        <x:f>'RGS_Ground_Run'!S1093</x:f>
        <x:v>0</x:v>
      </x:c>
      <x:c r="U909" s="129" t="n">
        <x:f>'Edge_Run'!R1093</x:f>
        <x:v>0</x:v>
      </x:c>
      <x:c r="V909" s="120" t="n">
        <x:f>'RGS_Ground_Run'!W1093</x:f>
        <x:v>1</x:v>
      </x:c>
      <x:c r="W909" s="120" t="n">
        <x:f>'Edge_Run'!U1093</x:f>
        <x:v>1</x:v>
      </x:c>
      <x:c r="X909" s="120" t="n">
        <x:f>'RGS_Ground_Run'!X1093</x:f>
        <x:v>1</x:v>
      </x:c>
      <x:c r="Y909" s="120" t="n">
        <x:f>'Edge_Run'!V1093</x:f>
        <x:v>1</x:v>
      </x:c>
      <x:c r="Z909" s="120" t="n">
        <x:f>Y909-X909</x:f>
        <x:v>0</x:v>
      </x:c>
      <x:c r="AA909" s="120" t="n">
        <x:f>1-V909</x:f>
        <x:v>0</x:v>
      </x:c>
      <x:c r="AB909" s="120" t="n">
        <x:f>1-W909</x:f>
        <x:v>0</x:v>
      </x:c>
      <x:c r="AC909" s="120" t="n">
        <x:f>'RGS_Ground_Run'!O1093</x:f>
        <x:v>5.427661723234684</x:v>
      </x:c>
      <x:c r="AD909" s="120" t="n">
        <x:f>'Edge_Run'!D1093</x:f>
        <x:v>16.28298516970405</x:v>
      </x:c>
      <x:c r="AE909" s="120" t="n">
        <x:f>'RGS_Ground_Run'!D1093</x:f>
        <x:v>300</x:v>
      </x:c>
      <x:c r="AF909" s="120" t="n">
        <x:f>'Edge_Run'!H1093</x:f>
        <x:v>75</x:v>
      </x:c>
    </x:row>
    <x:row r="910">
      <x:c r="A910" s="120" t="n">
        <x:v>10</x:v>
      </x:c>
      <x:c r="B910" s="120" t="n">
        <x:v>9</x:v>
      </x:c>
      <x:c r="C910" s="120" t="n">
        <x:v>909</x:v>
      </x:c>
      <x:c r="D910" s="120" t="n">
        <x:v>87</x:v>
      </x:c>
      <x:c r="E910" s="120" t="n">
        <x:v>86</x:v>
      </x:c>
      <x:c r="F910" s="120" t="n">
        <x:v>0</x:v>
      </x:c>
      <x:c r="G910" s="120" t="str">
        <x:v>Normal</x:v>
      </x:c>
      <x:c r="H910" s="120" t="str">
        <x:v>Routine</x:v>
      </x:c>
      <x:c r="I910" s="120" t="n">
        <x:v>0</x:v>
      </x:c>
      <x:c r="J910" s="120" t="str">
        <x:v>CADC0872</x:v>
      </x:c>
      <x:c r="K910" s="120" t="n">
        <x:v>1</x:v>
      </x:c>
      <x:c r="L910" s="120" t="n">
        <x:v>176</x:v>
      </x:c>
      <x:c r="M910" s="120" t="n">
        <x:v>177</x:v>
      </x:c>
      <x:c r="N910" s="127" t="n">
        <x:v>2.5285714285714285</x:v>
      </x:c>
      <x:c r="O910" s="129" t="n">
        <x:f>'RGS_Ground_Run'!Q1094</x:f>
        <x:v>55.14523953957166</x:v>
      </x:c>
      <x:c r="P910" s="129" t="n">
        <x:f>'Edge_Run'!O1094</x:f>
        <x:v>59.20599675199196</x:v>
      </x:c>
      <x:c r="Q910" s="129" t="n">
        <x:f>O910-P910</x:f>
        <x:v>-4.060757212420299</x:v>
      </x:c>
      <x:c r="R910" s="129" t="n">
        <x:f>'RGS_Ground_Run'!U1094</x:f>
        <x:v>16.226353518213614</x:v>
      </x:c>
      <x:c r="S910" s="129" t="n">
        <x:f>'Edge_Run'!S1094</x:f>
        <x:v>8.489338687917666</x:v>
      </x:c>
      <x:c r="T910" s="129" t="n">
        <x:f>'RGS_Ground_Run'!S1094</x:f>
        <x:v>0</x:v>
      </x:c>
      <x:c r="U910" s="129" t="n">
        <x:f>'Edge_Run'!R1094</x:f>
        <x:v>0</x:v>
      </x:c>
      <x:c r="V910" s="120" t="n">
        <x:f>'RGS_Ground_Run'!W1094</x:f>
        <x:v>1</x:v>
      </x:c>
      <x:c r="W910" s="120" t="n">
        <x:f>'Edge_Run'!U1094</x:f>
        <x:v>1</x:v>
      </x:c>
      <x:c r="X910" s="120" t="n">
        <x:f>'RGS_Ground_Run'!X1094</x:f>
        <x:v>1</x:v>
      </x:c>
      <x:c r="Y910" s="120" t="n">
        <x:f>'Edge_Run'!V1094</x:f>
        <x:v>1</x:v>
      </x:c>
      <x:c r="Z910" s="120" t="n">
        <x:f>Y910-X910</x:f>
        <x:v>0</x:v>
      </x:c>
      <x:c r="AA910" s="120" t="n">
        <x:f>1-V910</x:f>
        <x:v>0</x:v>
      </x:c>
      <x:c r="AB910" s="120" t="n">
        <x:f>1-W910</x:f>
        <x:v>0</x:v>
      </x:c>
      <x:c r="AC910" s="120" t="n">
        <x:f>'RGS_Ground_Run'!O1094</x:f>
        <x:v>14.8988860213581</x:v>
      </x:c>
      <x:c r="AD910" s="120" t="n">
        <x:f>'Edge_Run'!D1094</x:f>
        <x:v>44.6966580640743</x:v>
      </x:c>
      <x:c r="AE910" s="120" t="n">
        <x:f>'RGS_Ground_Run'!D1094</x:f>
        <x:v>300</x:v>
      </x:c>
      <x:c r="AF910" s="120" t="n">
        <x:f>'Edge_Run'!H1094</x:f>
        <x:v>75</x:v>
      </x:c>
    </x:row>
    <x:row r="911">
      <x:c r="A911" s="120" t="n">
        <x:v>10</x:v>
      </x:c>
      <x:c r="B911" s="120" t="n">
        <x:v>10</x:v>
      </x:c>
      <x:c r="C911" s="120" t="n">
        <x:v>910</x:v>
      </x:c>
      <x:c r="D911" s="120" t="n">
        <x:v>845</x:v>
      </x:c>
      <x:c r="E911" s="120" t="n">
        <x:v>844</x:v>
      </x:c>
      <x:c r="F911" s="120" t="n">
        <x:v>0</x:v>
      </x:c>
      <x:c r="G911" s="120" t="str">
        <x:v>Normal</x:v>
      </x:c>
      <x:c r="H911" s="120" t="str">
        <x:v>Routine</x:v>
      </x:c>
      <x:c r="I911" s="120" t="n">
        <x:v>1</x:v>
      </x:c>
      <x:c r="J911" s="120" t="str">
        <x:v>CADC0892</x:v>
      </x:c>
      <x:c r="K911" s="120" t="n">
        <x:v>1</x:v>
      </x:c>
      <x:c r="L911" s="120" t="n">
        <x:v>230</x:v>
      </x:c>
      <x:c r="M911" s="120" t="n">
        <x:v>231</x:v>
      </x:c>
      <x:c r="N911" s="127" t="n">
        <x:v>3.3</x:v>
      </x:c>
      <x:c r="O911" s="129" t="n">
        <x:f>'RGS_Ground_Run'!Q1095</x:f>
        <x:v>47.80155978045673</x:v>
      </x:c>
      <x:c r="P911" s="129" t="n">
        <x:f>'Edge_Run'!O1095</x:f>
        <x:v>50.44491211693048</x:v>
      </x:c>
      <x:c r="Q911" s="129" t="n">
        <x:f>O911-P911</x:f>
        <x:v>-2.643352336473754</x:v>
      </x:c>
      <x:c r="R911" s="129" t="n">
        <x:f>'RGS_Ground_Run'!U1095</x:f>
        <x:v>19.929705229109118</x:v>
      </x:c>
      <x:c r="S911" s="129" t="n">
        <x:f>'Edge_Run'!S1095</x:f>
        <x:v>32.8693484628875</x:v>
      </x:c>
      <x:c r="T911" s="129" t="n">
        <x:f>'RGS_Ground_Run'!S1095</x:f>
        <x:v>0</x:v>
      </x:c>
      <x:c r="U911" s="129" t="n">
        <x:f>'Edge_Run'!R1095</x:f>
        <x:v>0</x:v>
      </x:c>
      <x:c r="V911" s="120" t="n">
        <x:f>'RGS_Ground_Run'!W1095</x:f>
        <x:v>1</x:v>
      </x:c>
      <x:c r="W911" s="120" t="n">
        <x:f>'Edge_Run'!U1095</x:f>
        <x:v>1</x:v>
      </x:c>
      <x:c r="X911" s="120" t="n">
        <x:f>'RGS_Ground_Run'!X1095</x:f>
        <x:v>1</x:v>
      </x:c>
      <x:c r="Y911" s="120" t="n">
        <x:f>'Edge_Run'!V1095</x:f>
        <x:v>1</x:v>
      </x:c>
      <x:c r="Z911" s="120" t="n">
        <x:f>Y911-X911</x:f>
        <x:v>0</x:v>
      </x:c>
      <x:c r="AA911" s="120" t="n">
        <x:f>1-V911</x:f>
        <x:v>0</x:v>
      </x:c>
      <x:c r="AB911" s="120" t="n">
        <x:f>1-W911</x:f>
        <x:v>0</x:v>
      </x:c>
      <x:c r="AC911" s="120" t="n">
        <x:f>'RGS_Ground_Run'!O1095</x:f>
        <x:v>3.851854551347651</x:v>
      </x:c>
      <x:c r="AD911" s="120" t="n">
        <x:f>'Edge_Run'!D1095</x:f>
        <x:v>11.555563654042952</x:v>
      </x:c>
      <x:c r="AE911" s="120" t="n">
        <x:f>'RGS_Ground_Run'!D1095</x:f>
        <x:v>300</x:v>
      </x:c>
      <x:c r="AF911" s="120" t="n">
        <x:f>'Edge_Run'!H1095</x:f>
        <x:v>75</x:v>
      </x:c>
    </x:row>
    <x:row r="912">
      <x:c r="A912" s="120" t="n">
        <x:v>10</x:v>
      </x:c>
      <x:c r="B912" s="120" t="n">
        <x:v>11</x:v>
      </x:c>
      <x:c r="C912" s="120" t="n">
        <x:v>911</x:v>
      </x:c>
      <x:c r="D912" s="120" t="n">
        <x:v>145</x:v>
      </x:c>
      <x:c r="E912" s="120" t="n">
        <x:v>144</x:v>
      </x:c>
      <x:c r="F912" s="120" t="n">
        <x:v>0</x:v>
      </x:c>
      <x:c r="G912" s="120" t="str">
        <x:v>Normal</x:v>
      </x:c>
      <x:c r="H912" s="120" t="str">
        <x:v>Routine</x:v>
      </x:c>
      <x:c r="I912" s="120" t="n">
        <x:v>1</x:v>
      </x:c>
      <x:c r="J912" s="120" t="str">
        <x:v>CADC0872</x:v>
      </x:c>
      <x:c r="K912" s="120" t="n">
        <x:v>1</x:v>
      </x:c>
      <x:c r="L912" s="120" t="n">
        <x:v>206</x:v>
      </x:c>
      <x:c r="M912" s="120" t="n">
        <x:v>207</x:v>
      </x:c>
      <x:c r="N912" s="127" t="n">
        <x:v>2.9571428571428573</x:v>
      </x:c>
      <x:c r="O912" s="129" t="n">
        <x:f>'RGS_Ground_Run'!Q1096</x:f>
        <x:v>29.776650734531245</x:v>
      </x:c>
      <x:c r="P912" s="129" t="n">
        <x:f>'Edge_Run'!O1096</x:f>
        <x:v>23.289952203593657</x:v>
      </x:c>
      <x:c r="Q912" s="129" t="n">
        <x:f>O912-P912</x:f>
        <x:v>6.486698530937588</x:v>
      </x:c>
      <x:c r="R912" s="129" t="n">
        <x:f>'RGS_Ground_Run'!U1096</x:f>
        <x:v>0</x:v>
      </x:c>
      <x:c r="S912" s="129" t="n">
        <x:f>'Edge_Run'!S1096</x:f>
        <x:v>0</x:v>
      </x:c>
      <x:c r="T912" s="129" t="n">
        <x:f>'RGS_Ground_Run'!S1096</x:f>
        <x:v>0</x:v>
      </x:c>
      <x:c r="U912" s="129" t="n">
        <x:f>'Edge_Run'!R1096</x:f>
        <x:v>0</x:v>
      </x:c>
      <x:c r="V912" s="120" t="n">
        <x:f>'RGS_Ground_Run'!W1096</x:f>
        <x:v>1</x:v>
      </x:c>
      <x:c r="W912" s="120" t="n">
        <x:f>'Edge_Run'!U1096</x:f>
        <x:v>1</x:v>
      </x:c>
      <x:c r="X912" s="120" t="n">
        <x:f>'RGS_Ground_Run'!X1096</x:f>
        <x:v>1</x:v>
      </x:c>
      <x:c r="Y912" s="120" t="n">
        <x:f>'Edge_Run'!V1096</x:f>
        <x:v>1</x:v>
      </x:c>
      <x:c r="Z912" s="120" t="n">
        <x:f>Y912-X912</x:f>
        <x:v>0</x:v>
      </x:c>
      <x:c r="AA912" s="120" t="n">
        <x:f>1-V912</x:f>
        <x:v>0</x:v>
      </x:c>
      <x:c r="AB912" s="120" t="n">
        <x:f>1-W912</x:f>
        <x:v>0</x:v>
      </x:c>
      <x:c r="AC912" s="120" t="n">
        <x:f>'RGS_Ground_Run'!O1096</x:f>
        <x:v>5.756650734531227</x:v>
      </x:c>
      <x:c r="AD912" s="120" t="n">
        <x:f>'Edge_Run'!D1096</x:f>
        <x:v>17.269952203593682</x:v>
      </x:c>
      <x:c r="AE912" s="120" t="n">
        <x:f>'RGS_Ground_Run'!D1096</x:f>
        <x:v>300</x:v>
      </x:c>
      <x:c r="AF912" s="120" t="n">
        <x:f>'Edge_Run'!H1096</x:f>
        <x:v>75</x:v>
      </x:c>
    </x:row>
    <x:row r="913">
      <x:c r="A913" s="120" t="n">
        <x:v>10</x:v>
      </x:c>
      <x:c r="B913" s="120" t="n">
        <x:v>12</x:v>
      </x:c>
      <x:c r="C913" s="120" t="n">
        <x:v>912</x:v>
      </x:c>
      <x:c r="D913" s="120" t="n">
        <x:v>1750</x:v>
      </x:c>
      <x:c r="E913" s="120" t="n">
        <x:v>1749</x:v>
      </x:c>
      <x:c r="F913" s="120" t="n">
        <x:v>0</x:v>
      </x:c>
      <x:c r="G913" s="120" t="str">
        <x:v>Normal</x:v>
      </x:c>
      <x:c r="H913" s="120" t="str">
        <x:v>Routine</x:v>
      </x:c>
      <x:c r="I913" s="120" t="n">
        <x:v>1</x:v>
      </x:c>
      <x:c r="J913" s="120" t="str">
        <x:v>CADC0894</x:v>
      </x:c>
      <x:c r="K913" s="120" t="n">
        <x:v>1</x:v>
      </x:c>
      <x:c r="L913" s="120" t="n">
        <x:v>289</x:v>
      </x:c>
      <x:c r="M913" s="120" t="n">
        <x:v>290</x:v>
      </x:c>
      <x:c r="N913" s="127" t="n">
        <x:v>4.142857142857143</x:v>
      </x:c>
      <x:c r="O913" s="129" t="n">
        <x:f>'RGS_Ground_Run'!Q1097</x:f>
        <x:v>27.885415102736715</x:v>
      </x:c>
      <x:c r="P913" s="129" t="n">
        <x:f>'Edge_Run'!O1097</x:f>
        <x:v>17.61624530821041</x:v>
      </x:c>
      <x:c r="Q913" s="129" t="n">
        <x:f>O913-P913</x:f>
        <x:v>10.269169794526306</x:v>
      </x:c>
      <x:c r="R913" s="129" t="n">
        <x:f>'RGS_Ground_Run'!U1097</x:f>
        <x:v>0</x:v>
      </x:c>
      <x:c r="S913" s="129" t="n">
        <x:f>'Edge_Run'!S1097</x:f>
        <x:v>0</x:v>
      </x:c>
      <x:c r="T913" s="129" t="n">
        <x:f>'RGS_Ground_Run'!S1097</x:f>
        <x:v>0</x:v>
      </x:c>
      <x:c r="U913" s="129" t="n">
        <x:f>'Edge_Run'!R1097</x:f>
        <x:v>0</x:v>
      </x:c>
      <x:c r="V913" s="120" t="n">
        <x:f>'RGS_Ground_Run'!W1097</x:f>
        <x:v>1</x:v>
      </x:c>
      <x:c r="W913" s="120" t="n">
        <x:f>'Edge_Run'!U1097</x:f>
        <x:v>1</x:v>
      </x:c>
      <x:c r="X913" s="120" t="n">
        <x:f>'RGS_Ground_Run'!X1097</x:f>
        <x:v>1</x:v>
      </x:c>
      <x:c r="Y913" s="120" t="n">
        <x:f>'Edge_Run'!V1097</x:f>
        <x:v>1</x:v>
      </x:c>
      <x:c r="Z913" s="120" t="n">
        <x:f>Y913-X913</x:f>
        <x:v>0</x:v>
      </x:c>
      <x:c r="AA913" s="120" t="n">
        <x:f>1-V913</x:f>
        <x:v>0</x:v>
      </x:c>
      <x:c r="AB913" s="120" t="n">
        <x:f>1-W913</x:f>
        <x:v>0</x:v>
      </x:c>
      <x:c r="AC913" s="120" t="n">
        <x:f>'RGS_Ground_Run'!O1097</x:f>
        <x:v>3.865415102736843</x:v>
      </x:c>
      <x:c r="AD913" s="120" t="n">
        <x:f>'Edge_Run'!D1097</x:f>
        <x:v>11.596245308210529</x:v>
      </x:c>
      <x:c r="AE913" s="120" t="n">
        <x:f>'RGS_Ground_Run'!D1097</x:f>
        <x:v>300</x:v>
      </x:c>
      <x:c r="AF913" s="120" t="n">
        <x:f>'Edge_Run'!H1097</x:f>
        <x:v>75</x:v>
      </x:c>
    </x:row>
    <x:row r="914">
      <x:c r="A914" s="120" t="n">
        <x:v>10</x:v>
      </x:c>
      <x:c r="B914" s="120" t="n">
        <x:v>13</x:v>
      </x:c>
      <x:c r="C914" s="120" t="n">
        <x:v>913</x:v>
      </x:c>
      <x:c r="D914" s="120" t="n">
        <x:v>1939</x:v>
      </x:c>
      <x:c r="E914" s="120" t="n">
        <x:v>1938</x:v>
      </x:c>
      <x:c r="F914" s="120" t="n">
        <x:v>0</x:v>
      </x:c>
      <x:c r="G914" s="120" t="str">
        <x:v>Normal</x:v>
      </x:c>
      <x:c r="H914" s="120" t="str">
        <x:v>Routine</x:v>
      </x:c>
      <x:c r="I914" s="120" t="n">
        <x:v>0</x:v>
      </x:c>
      <x:c r="J914" s="120" t="str">
        <x:v>CADC0872</x:v>
      </x:c>
      <x:c r="K914" s="120" t="n">
        <x:v>5</x:v>
      </x:c>
      <x:c r="L914" s="120" t="n">
        <x:v>610</x:v>
      </x:c>
      <x:c r="M914" s="120" t="n">
        <x:v>123</x:v>
      </x:c>
      <x:c r="N914" s="127" t="n">
        <x:v>1.7571428571428571</x:v>
      </x:c>
      <x:c r="O914" s="129" t="n">
        <x:f>'RGS_Ground_Run'!Q1098</x:f>
        <x:v>45.680200195826046</x:v>
      </x:c>
      <x:c r="P914" s="129" t="n">
        <x:f>'Edge_Run'!O1098</x:f>
        <x:v>20.456728753142897</x:v>
      </x:c>
      <x:c r="Q914" s="129" t="n">
        <x:f>O914-P914</x:f>
        <x:v>25.22347144268315</x:v>
      </x:c>
      <x:c r="R914" s="129" t="n">
        <x:f>'RGS_Ground_Run'!U1098</x:f>
        <x:v>19.060058571272748</x:v>
      </x:c>
      <x:c r="S914" s="129" t="n">
        <x:f>'Edge_Run'!S1098</x:f>
        <x:v>6.636303879483194</x:v>
      </x:c>
      <x:c r="T914" s="129" t="n">
        <x:f>'RGS_Ground_Run'!S1098</x:f>
        <x:v>0</x:v>
      </x:c>
      <x:c r="U914" s="129" t="n">
        <x:f>'Edge_Run'!R1098</x:f>
        <x:v>0</x:v>
      </x:c>
      <x:c r="V914" s="120" t="n">
        <x:f>'RGS_Ground_Run'!W1098</x:f>
        <x:v>1</x:v>
      </x:c>
      <x:c r="W914" s="120" t="n">
        <x:f>'Edge_Run'!U1098</x:f>
        <x:v>1</x:v>
      </x:c>
      <x:c r="X914" s="120" t="n">
        <x:f>'RGS_Ground_Run'!X1098</x:f>
        <x:v>1</x:v>
      </x:c>
      <x:c r="Y914" s="120" t="n">
        <x:f>'Edge_Run'!V1098</x:f>
        <x:v>1</x:v>
      </x:c>
      <x:c r="Z914" s="120" t="n">
        <x:f>Y914-X914</x:f>
        <x:v>0</x:v>
      </x:c>
      <x:c r="AA914" s="120" t="n">
        <x:f>1-V914</x:f>
        <x:v>0</x:v>
      </x:c>
      <x:c r="AB914" s="120" t="n">
        <x:f>1-W914</x:f>
        <x:v>0</x:v>
      </x:c>
      <x:c r="AC914" s="120" t="n">
        <x:f>'RGS_Ground_Run'!O1098</x:f>
        <x:v>2.6001416245532605</x:v>
      </x:c>
      <x:c r="AD914" s="120" t="n">
        <x:f>'Edge_Run'!D1098</x:f>
        <x:v>7.800424873659781</x:v>
      </x:c>
      <x:c r="AE914" s="120" t="n">
        <x:f>'RGS_Ground_Run'!D1098</x:f>
        <x:v>300</x:v>
      </x:c>
      <x:c r="AF914" s="120" t="n">
        <x:f>'Edge_Run'!H1098</x:f>
        <x:v>75</x:v>
      </x:c>
    </x:row>
    <x:row r="915">
      <x:c r="A915" s="120" t="n">
        <x:v>10</x:v>
      </x:c>
      <x:c r="B915" s="120" t="n">
        <x:v>14</x:v>
      </x:c>
      <x:c r="C915" s="120" t="n">
        <x:v>914</x:v>
      </x:c>
      <x:c r="D915" s="120" t="n">
        <x:v>212</x:v>
      </x:c>
      <x:c r="E915" s="120" t="n">
        <x:v>211</x:v>
      </x:c>
      <x:c r="F915" s="120" t="n">
        <x:v>0</x:v>
      </x:c>
      <x:c r="G915" s="120" t="str">
        <x:v>Normal</x:v>
      </x:c>
      <x:c r="H915" s="120" t="str">
        <x:v>Routine</x:v>
      </x:c>
      <x:c r="I915" s="120" t="n">
        <x:v>1</x:v>
      </x:c>
      <x:c r="J915" s="120" t="str">
        <x:v>CADC0872</x:v>
      </x:c>
      <x:c r="K915" s="120" t="n">
        <x:v>1</x:v>
      </x:c>
      <x:c r="L915" s="120" t="n">
        <x:v>282</x:v>
      </x:c>
      <x:c r="M915" s="120" t="n">
        <x:v>283</x:v>
      </x:c>
      <x:c r="N915" s="127" t="n">
        <x:v>4.042857142857143</x:v>
      </x:c>
      <x:c r="O915" s="129" t="n">
        <x:f>'RGS_Ground_Run'!Q1099</x:f>
        <x:v>28.500583486000778</x:v>
      </x:c>
      <x:c r="P915" s="129" t="n">
        <x:f>'Edge_Run'!O1099</x:f>
        <x:v>10.083978886166278</x:v>
      </x:c>
      <x:c r="Q915" s="129" t="n">
        <x:f>O915-P915</x:f>
        <x:v>18.4166045998345</x:v>
      </x:c>
      <x:c r="R915" s="129" t="n">
        <x:f>'RGS_Ground_Run'!U1099</x:f>
        <x:v>3.1259238572786217</x:v>
      </x:c>
      <x:c r="S915" s="129" t="n">
        <x:f>'Edge_Run'!S1099</x:f>
        <x:v>0</x:v>
      </x:c>
      <x:c r="T915" s="129" t="n">
        <x:f>'RGS_Ground_Run'!S1099</x:f>
        <x:v>0</x:v>
      </x:c>
      <x:c r="U915" s="129" t="n">
        <x:f>'Edge_Run'!R1099</x:f>
        <x:v>0</x:v>
      </x:c>
      <x:c r="V915" s="120" t="n">
        <x:f>'RGS_Ground_Run'!W1099</x:f>
        <x:v>1</x:v>
      </x:c>
      <x:c r="W915" s="120" t="n">
        <x:f>'Edge_Run'!U1099</x:f>
        <x:v>1</x:v>
      </x:c>
      <x:c r="X915" s="120" t="n">
        <x:f>'RGS_Ground_Run'!X1099</x:f>
        <x:v>1</x:v>
      </x:c>
      <x:c r="Y915" s="120" t="n">
        <x:f>'Edge_Run'!V1099</x:f>
        <x:v>1</x:v>
      </x:c>
      <x:c r="Z915" s="120" t="n">
        <x:f>Y915-X915</x:f>
        <x:v>0</x:v>
      </x:c>
      <x:c r="AA915" s="120" t="n">
        <x:f>1-V915</x:f>
        <x:v>0</x:v>
      </x:c>
      <x:c r="AB915" s="120" t="n">
        <x:f>1-W915</x:f>
        <x:v>0</x:v>
      </x:c>
      <x:c r="AC915" s="120" t="n">
        <x:f>'RGS_Ground_Run'!O1099</x:f>
        <x:v>1.354659628722121</x:v>
      </x:c>
      <x:c r="AD915" s="120" t="n">
        <x:f>'Edge_Run'!D1099</x:f>
        <x:v>4.063978886166363</x:v>
      </x:c>
      <x:c r="AE915" s="120" t="n">
        <x:f>'RGS_Ground_Run'!D1099</x:f>
        <x:v>300</x:v>
      </x:c>
      <x:c r="AF915" s="120" t="n">
        <x:f>'Edge_Run'!H1099</x:f>
        <x:v>75</x:v>
      </x:c>
    </x:row>
    <x:row r="916">
      <x:c r="A916" s="120" t="n">
        <x:v>10</x:v>
      </x:c>
      <x:c r="B916" s="120" t="n">
        <x:v>15</x:v>
      </x:c>
      <x:c r="C916" s="120" t="n">
        <x:v>915</x:v>
      </x:c>
      <x:c r="D916" s="120" t="n">
        <x:v>1855</x:v>
      </x:c>
      <x:c r="E916" s="120" t="n">
        <x:v>1854</x:v>
      </x:c>
      <x:c r="F916" s="120" t="n">
        <x:v>0</x:v>
      </x:c>
      <x:c r="G916" s="120" t="str">
        <x:v>Normal</x:v>
      </x:c>
      <x:c r="H916" s="120" t="str">
        <x:v>Routine</x:v>
      </x:c>
      <x:c r="I916" s="120" t="n">
        <x:v>1</x:v>
      </x:c>
      <x:c r="J916" s="120" t="str">
        <x:v>CADC0872</x:v>
      </x:c>
      <x:c r="K916" s="120" t="n">
        <x:v>5</x:v>
      </x:c>
      <x:c r="L916" s="120" t="n">
        <x:v>80</x:v>
      </x:c>
      <x:c r="M916" s="120" t="n">
        <x:v>17</x:v>
      </x:c>
      <x:c r="N916" s="127" t="n">
        <x:v>0.24285714285714285</x:v>
      </x:c>
      <x:c r="O916" s="129" t="n">
        <x:f>'RGS_Ground_Run'!Q1100</x:f>
        <x:v>25.413536495263315</x:v>
      </x:c>
      <x:c r="P916" s="129" t="n">
        <x:f>'Edge_Run'!O1100</x:f>
        <x:v>10.200609485789755</x:v>
      </x:c>
      <x:c r="Q916" s="129" t="n">
        <x:f>O916-P916</x:f>
        <x:v>15.21292700947356</x:v>
      </x:c>
      <x:c r="R916" s="129" t="n">
        <x:f>'RGS_Ground_Run'!U1100</x:f>
        <x:v>0</x:v>
      </x:c>
      <x:c r="S916" s="129" t="n">
        <x:f>'Edge_Run'!S1100</x:f>
        <x:v>0</x:v>
      </x:c>
      <x:c r="T916" s="129" t="n">
        <x:f>'RGS_Ground_Run'!S1100</x:f>
        <x:v>0</x:v>
      </x:c>
      <x:c r="U916" s="129" t="n">
        <x:f>'Edge_Run'!R1100</x:f>
        <x:v>0</x:v>
      </x:c>
      <x:c r="V916" s="120" t="n">
        <x:f>'RGS_Ground_Run'!W1100</x:f>
        <x:v>1</x:v>
      </x:c>
      <x:c r="W916" s="120" t="n">
        <x:f>'Edge_Run'!U1100</x:f>
        <x:v>1</x:v>
      </x:c>
      <x:c r="X916" s="120" t="n">
        <x:f>'RGS_Ground_Run'!X1100</x:f>
        <x:v>1</x:v>
      </x:c>
      <x:c r="Y916" s="120" t="n">
        <x:f>'Edge_Run'!V1100</x:f>
        <x:v>1</x:v>
      </x:c>
      <x:c r="Z916" s="120" t="n">
        <x:f>Y916-X916</x:f>
        <x:v>0</x:v>
      </x:c>
      <x:c r="AA916" s="120" t="n">
        <x:f>1-V916</x:f>
        <x:v>0</x:v>
      </x:c>
      <x:c r="AB916" s="120" t="n">
        <x:f>1-W916</x:f>
        <x:v>0</x:v>
      </x:c>
      <x:c r="AC916" s="120" t="n">
        <x:f>'RGS_Ground_Run'!O1100</x:f>
        <x:v>1.3935364952632816</x:v>
      </x:c>
      <x:c r="AD916" s="120" t="n">
        <x:f>'Edge_Run'!D1100</x:f>
        <x:v>4.180609485789844</x:v>
      </x:c>
      <x:c r="AE916" s="120" t="n">
        <x:f>'RGS_Ground_Run'!D1100</x:f>
        <x:v>300</x:v>
      </x:c>
      <x:c r="AF916" s="120" t="n">
        <x:f>'Edge_Run'!H1100</x:f>
        <x:v>75</x:v>
      </x:c>
    </x:row>
    <x:row r="917">
      <x:c r="A917" s="120" t="n">
        <x:v>10</x:v>
      </x:c>
      <x:c r="B917" s="120" t="n">
        <x:v>16</x:v>
      </x:c>
      <x:c r="C917" s="120" t="n">
        <x:v>916</x:v>
      </x:c>
      <x:c r="D917" s="120" t="n">
        <x:v>573</x:v>
      </x:c>
      <x:c r="E917" s="120" t="n">
        <x:v>572</x:v>
      </x:c>
      <x:c r="F917" s="120" t="n">
        <x:v>0</x:v>
      </x:c>
      <x:c r="G917" s="120" t="str">
        <x:v>Normal</x:v>
      </x:c>
      <x:c r="H917" s="120" t="str">
        <x:v>Routine</x:v>
      </x:c>
      <x:c r="I917" s="120" t="n">
        <x:v>1</x:v>
      </x:c>
      <x:c r="J917" s="120" t="str">
        <x:v>CADC0873</x:v>
      </x:c>
      <x:c r="K917" s="120" t="n">
        <x:v>1</x:v>
      </x:c>
      <x:c r="L917" s="120" t="n">
        <x:v>185</x:v>
      </x:c>
      <x:c r="M917" s="120" t="n">
        <x:v>186</x:v>
      </x:c>
      <x:c r="N917" s="127" t="n">
        <x:v>2.657142857142857</x:v>
      </x:c>
      <x:c r="O917" s="129" t="n">
        <x:f>'RGS_Ground_Run'!Q1101</x:f>
        <x:v>24.68830301490516</x:v>
      </x:c>
      <x:c r="P917" s="129" t="n">
        <x:f>'Edge_Run'!O1101</x:f>
        <x:v>8.024909044715514</x:v>
      </x:c>
      <x:c r="Q917" s="129" t="n">
        <x:f>O917-P917</x:f>
        <x:v>16.663393970189645</x:v>
      </x:c>
      <x:c r="R917" s="129" t="n">
        <x:f>'RGS_Ground_Run'!U1101</x:f>
        <x:v>0</x:v>
      </x:c>
      <x:c r="S917" s="129" t="n">
        <x:f>'Edge_Run'!S1101</x:f>
        <x:v>0</x:v>
      </x:c>
      <x:c r="T917" s="129" t="n">
        <x:f>'RGS_Ground_Run'!S1101</x:f>
        <x:v>0</x:v>
      </x:c>
      <x:c r="U917" s="129" t="n">
        <x:f>'Edge_Run'!R1101</x:f>
        <x:v>0</x:v>
      </x:c>
      <x:c r="V917" s="120" t="n">
        <x:f>'RGS_Ground_Run'!W1101</x:f>
        <x:v>1</x:v>
      </x:c>
      <x:c r="W917" s="120" t="n">
        <x:f>'Edge_Run'!U1101</x:f>
        <x:v>1</x:v>
      </x:c>
      <x:c r="X917" s="120" t="n">
        <x:f>'RGS_Ground_Run'!X1101</x:f>
        <x:v>1</x:v>
      </x:c>
      <x:c r="Y917" s="120" t="n">
        <x:f>'Edge_Run'!V1101</x:f>
        <x:v>1</x:v>
      </x:c>
      <x:c r="Z917" s="120" t="n">
        <x:f>Y917-X917</x:f>
        <x:v>0</x:v>
      </x:c>
      <x:c r="AA917" s="120" t="n">
        <x:f>1-V917</x:f>
        <x:v>0</x:v>
      </x:c>
      <x:c r="AB917" s="120" t="n">
        <x:f>1-W917</x:f>
        <x:v>0</x:v>
      </x:c>
      <x:c r="AC917" s="120" t="n">
        <x:f>'RGS_Ground_Run'!O1101</x:f>
        <x:v>0.6683030149051807</x:v>
      </x:c>
      <x:c r="AD917" s="120" t="n">
        <x:f>'Edge_Run'!D1101</x:f>
        <x:v>2.004909044715542</x:v>
      </x:c>
      <x:c r="AE917" s="120" t="n">
        <x:f>'RGS_Ground_Run'!D1101</x:f>
        <x:v>300</x:v>
      </x:c>
      <x:c r="AF917" s="120" t="n">
        <x:f>'Edge_Run'!H1101</x:f>
        <x:v>75</x:v>
      </x:c>
    </x:row>
    <x:row r="918">
      <x:c r="A918" s="120" t="n">
        <x:v>10</x:v>
      </x:c>
      <x:c r="B918" s="120" t="n">
        <x:v>17</x:v>
      </x:c>
      <x:c r="C918" s="120" t="n">
        <x:v>917</x:v>
      </x:c>
      <x:c r="D918" s="120" t="n">
        <x:v>78</x:v>
      </x:c>
      <x:c r="E918" s="120" t="n">
        <x:v>77</x:v>
      </x:c>
      <x:c r="F918" s="120" t="n">
        <x:v>0</x:v>
      </x:c>
      <x:c r="G918" s="120" t="str">
        <x:v>Normal</x:v>
      </x:c>
      <x:c r="H918" s="120" t="str">
        <x:v>Routine</x:v>
      </x:c>
      <x:c r="I918" s="120" t="n">
        <x:v>1</x:v>
      </x:c>
      <x:c r="J918" s="120" t="str">
        <x:v>CADC0872</x:v>
      </x:c>
      <x:c r="K918" s="120" t="n">
        <x:v>1</x:v>
      </x:c>
      <x:c r="L918" s="120" t="n">
        <x:v>180</x:v>
      </x:c>
      <x:c r="M918" s="120" t="n">
        <x:v>181</x:v>
      </x:c>
      <x:c r="N918" s="127" t="n">
        <x:v>2.585714285714286</x:v>
      </x:c>
      <x:c r="O918" s="129" t="n">
        <x:f>'RGS_Ground_Run'!Q1102</x:f>
        <x:v>37.07764775254873</x:v>
      </x:c>
      <x:c r="P918" s="129" t="n">
        <x:f>'Edge_Run'!O1102</x:f>
        <x:v>6.025602520024449</x:v>
      </x:c>
      <x:c r="Q918" s="129" t="n">
        <x:f>O918-P918</x:f>
        <x:v>31.05204523252428</x:v>
      </x:c>
      <x:c r="R918" s="129" t="n">
        <x:f>'RGS_Ground_Run'!U1102</x:f>
        <x:v>13.055780245873848</x:v>
      </x:c>
      <x:c r="S918" s="129" t="n">
        <x:f>'Edge_Run'!S1102</x:f>
        <x:v>0</x:v>
      </x:c>
      <x:c r="T918" s="129" t="n">
        <x:f>'RGS_Ground_Run'!S1102</x:f>
        <x:v>0</x:v>
      </x:c>
      <x:c r="U918" s="129" t="n">
        <x:f>'Edge_Run'!R1102</x:f>
        <x:v>0</x:v>
      </x:c>
      <x:c r="V918" s="120" t="n">
        <x:f>'RGS_Ground_Run'!W1102</x:f>
        <x:v>1</x:v>
      </x:c>
      <x:c r="W918" s="120" t="n">
        <x:f>'Edge_Run'!U1102</x:f>
        <x:v>1</x:v>
      </x:c>
      <x:c r="X918" s="120" t="n">
        <x:f>'RGS_Ground_Run'!X1102</x:f>
        <x:v>1</x:v>
      </x:c>
      <x:c r="Y918" s="120" t="n">
        <x:f>'Edge_Run'!V1102</x:f>
        <x:v>1</x:v>
      </x:c>
      <x:c r="Z918" s="120" t="n">
        <x:f>Y918-X918</x:f>
        <x:v>0</x:v>
      </x:c>
      <x:c r="AA918" s="120" t="n">
        <x:f>1-V918</x:f>
        <x:v>0</x:v>
      </x:c>
      <x:c r="AB918" s="120" t="n">
        <x:f>1-W918</x:f>
        <x:v>0</x:v>
      </x:c>
      <x:c r="AC918" s="120" t="n">
        <x:f>'RGS_Ground_Run'!O1102</x:f>
        <x:v>0.0018675066747859256</x:v>
      </x:c>
      <x:c r="AD918" s="120" t="n">
        <x:f>'Edge_Run'!D1102</x:f>
        <x:v>0.005602520024357777</x:v>
      </x:c>
      <x:c r="AE918" s="120" t="n">
        <x:f>'RGS_Ground_Run'!D1102</x:f>
        <x:v>300</x:v>
      </x:c>
      <x:c r="AF918" s="120" t="n">
        <x:f>'Edge_Run'!H1102</x:f>
        <x:v>75</x:v>
      </x:c>
    </x:row>
    <x:row r="919">
      <x:c r="A919" s="120" t="n">
        <x:v>10</x:v>
      </x:c>
      <x:c r="B919" s="120" t="n">
        <x:v>18</x:v>
      </x:c>
      <x:c r="C919" s="120" t="n">
        <x:v>918</x:v>
      </x:c>
      <x:c r="D919" s="120" t="n">
        <x:v>58</x:v>
      </x:c>
      <x:c r="E919" s="120" t="n">
        <x:v>57</x:v>
      </x:c>
      <x:c r="F919" s="120" t="n">
        <x:v>1</x:v>
      </x:c>
      <x:c r="G919" s="120" t="str">
        <x:v>Anomalous</x:v>
      </x:c>
      <x:c r="H919" s="120" t="str">
        <x:v>Priority</x:v>
      </x:c>
      <x:c r="I919" s="120" t="n">
        <x:v>1</x:v>
      </x:c>
      <x:c r="J919" s="120" t="str">
        <x:v>CADC0872</x:v>
      </x:c>
      <x:c r="K919" s="120" t="n">
        <x:v>1</x:v>
      </x:c>
      <x:c r="L919" s="120" t="n">
        <x:v>190</x:v>
      </x:c>
      <x:c r="M919" s="120" t="n">
        <x:v>191</x:v>
      </x:c>
      <x:c r="N919" s="127" t="n">
        <x:v>2.7285714285714286</x:v>
      </x:c>
      <x:c r="O919" s="129" t="n">
        <x:f>'RGS_Ground_Run'!Q1103</x:f>
        <x:v>31.476410114112923</x:v>
      </x:c>
      <x:c r="P919" s="129" t="n">
        <x:f>'Edge_Run'!O1103</x:f>
        <x:v>28.389230342339033</x:v>
      </x:c>
      <x:c r="Q919" s="129" t="n">
        <x:f>O919-P919</x:f>
        <x:v>3.08717977177389</x:v>
      </x:c>
      <x:c r="R919" s="129" t="n">
        <x:f>'RGS_Ground_Run'!U1103</x:f>
        <x:v>0</x:v>
      </x:c>
      <x:c r="S919" s="129" t="n">
        <x:f>'Edge_Run'!S1103</x:f>
        <x:v>0</x:v>
      </x:c>
      <x:c r="T919" s="129" t="n">
        <x:f>'RGS_Ground_Run'!S1103</x:f>
        <x:v>0</x:v>
      </x:c>
      <x:c r="U919" s="129" t="n">
        <x:f>'Edge_Run'!R1103</x:f>
        <x:v>0</x:v>
      </x:c>
      <x:c r="V919" s="120" t="n">
        <x:f>'RGS_Ground_Run'!W1103</x:f>
        <x:v>1</x:v>
      </x:c>
      <x:c r="W919" s="120" t="n">
        <x:f>'Edge_Run'!U1103</x:f>
        <x:v>1</x:v>
      </x:c>
      <x:c r="X919" s="120" t="n">
        <x:f>'RGS_Ground_Run'!X1103</x:f>
        <x:v>1</x:v>
      </x:c>
      <x:c r="Y919" s="120" t="n">
        <x:f>'Edge_Run'!V1103</x:f>
        <x:v>1</x:v>
      </x:c>
      <x:c r="Z919" s="120" t="n">
        <x:f>Y919-X919</x:f>
        <x:v>0</x:v>
      </x:c>
      <x:c r="AA919" s="120" t="n">
        <x:f>1-V919</x:f>
        <x:v>0</x:v>
      </x:c>
      <x:c r="AB919" s="120" t="n">
        <x:f>1-W919</x:f>
        <x:v>0</x:v>
      </x:c>
      <x:c r="AC919" s="120" t="n">
        <x:f>'RGS_Ground_Run'!O1103</x:f>
        <x:v>7.456410114112991</x:v>
      </x:c>
      <x:c r="AD919" s="120" t="n">
        <x:f>'Edge_Run'!D1103</x:f>
        <x:v>22.369230342338973</x:v>
      </x:c>
      <x:c r="AE919" s="120" t="n">
        <x:f>'RGS_Ground_Run'!D1103</x:f>
        <x:v>300</x:v>
      </x:c>
      <x:c r="AF919" s="120" t="n">
        <x:f>'Edge_Run'!H1103</x:f>
        <x:v>75</x:v>
      </x:c>
    </x:row>
    <x:row r="920">
      <x:c r="A920" s="120" t="n">
        <x:v>10</x:v>
      </x:c>
      <x:c r="B920" s="120" t="n">
        <x:v>19</x:v>
      </x:c>
      <x:c r="C920" s="120" t="n">
        <x:v>919</x:v>
      </x:c>
      <x:c r="D920" s="120" t="n">
        <x:v>223</x:v>
      </x:c>
      <x:c r="E920" s="120" t="n">
        <x:v>222</x:v>
      </x:c>
      <x:c r="F920" s="120" t="n">
        <x:v>0</x:v>
      </x:c>
      <x:c r="G920" s="120" t="str">
        <x:v>Normal</x:v>
      </x:c>
      <x:c r="H920" s="120" t="str">
        <x:v>Routine</x:v>
      </x:c>
      <x:c r="I920" s="120" t="n">
        <x:v>1</x:v>
      </x:c>
      <x:c r="J920" s="120" t="str">
        <x:v>CADC0892</x:v>
      </x:c>
      <x:c r="K920" s="120" t="n">
        <x:v>5</x:v>
      </x:c>
      <x:c r="L920" s="120" t="n">
        <x:v>227</x:v>
      </x:c>
      <x:c r="M920" s="120" t="n">
        <x:v>46</x:v>
      </x:c>
      <x:c r="N920" s="127" t="n">
        <x:v>0.6571428571428571</x:v>
      </x:c>
      <x:c r="O920" s="129" t="n">
        <x:f>'RGS_Ground_Run'!Q1104</x:f>
        <x:v>25.57400599513926</x:v>
      </x:c>
      <x:c r="P920" s="129" t="n">
        <x:f>'Edge_Run'!O1104</x:f>
        <x:v>10.682017985418042</x:v>
      </x:c>
      <x:c r="Q920" s="129" t="n">
        <x:f>O920-P920</x:f>
        <x:v>14.891988009721217</x:v>
      </x:c>
      <x:c r="R920" s="129" t="n">
        <x:f>'RGS_Ground_Run'!U1104</x:f>
        <x:v>0</x:v>
      </x:c>
      <x:c r="S920" s="129" t="n">
        <x:f>'Edge_Run'!S1104</x:f>
        <x:v>0</x:v>
      </x:c>
      <x:c r="T920" s="129" t="n">
        <x:f>'RGS_Ground_Run'!S1104</x:f>
        <x:v>0</x:v>
      </x:c>
      <x:c r="U920" s="129" t="n">
        <x:f>'Edge_Run'!R1104</x:f>
        <x:v>0</x:v>
      </x:c>
      <x:c r="V920" s="120" t="n">
        <x:f>'RGS_Ground_Run'!W1104</x:f>
        <x:v>1</x:v>
      </x:c>
      <x:c r="W920" s="120" t="n">
        <x:f>'Edge_Run'!U1104</x:f>
        <x:v>1</x:v>
      </x:c>
      <x:c r="X920" s="120" t="n">
        <x:f>'RGS_Ground_Run'!X1104</x:f>
        <x:v>1</x:v>
      </x:c>
      <x:c r="Y920" s="120" t="n">
        <x:f>'Edge_Run'!V1104</x:f>
        <x:v>1</x:v>
      </x:c>
      <x:c r="Z920" s="120" t="n">
        <x:f>Y920-X920</x:f>
        <x:v>0</x:v>
      </x:c>
      <x:c r="AA920" s="120" t="n">
        <x:f>1-V920</x:f>
        <x:v>0</x:v>
      </x:c>
      <x:c r="AB920" s="120" t="n">
        <x:f>1-W920</x:f>
        <x:v>0</x:v>
      </x:c>
      <x:c r="AC920" s="120" t="n">
        <x:f>'RGS_Ground_Run'!O1104</x:f>
        <x:v>1.554005995139389</x:v>
      </x:c>
      <x:c r="AD920" s="120" t="n">
        <x:f>'Edge_Run'!D1104</x:f>
        <x:v>4.662017985418167</x:v>
      </x:c>
      <x:c r="AE920" s="120" t="n">
        <x:f>'RGS_Ground_Run'!D1104</x:f>
        <x:v>300</x:v>
      </x:c>
      <x:c r="AF920" s="120" t="n">
        <x:f>'Edge_Run'!H1104</x:f>
        <x:v>75</x:v>
      </x:c>
    </x:row>
    <x:row r="921">
      <x:c r="A921" s="120" t="n">
        <x:v>10</x:v>
      </x:c>
      <x:c r="B921" s="120" t="n">
        <x:v>20</x:v>
      </x:c>
      <x:c r="C921" s="120" t="n">
        <x:v>920</x:v>
      </x:c>
      <x:c r="D921" s="120" t="n">
        <x:v>182</x:v>
      </x:c>
      <x:c r="E921" s="120" t="n">
        <x:v>181</x:v>
      </x:c>
      <x:c r="F921" s="120" t="n">
        <x:v>0</x:v>
      </x:c>
      <x:c r="G921" s="120" t="str">
        <x:v>Normal</x:v>
      </x:c>
      <x:c r="H921" s="120" t="str">
        <x:v>Routine</x:v>
      </x:c>
      <x:c r="I921" s="120" t="n">
        <x:v>1</x:v>
      </x:c>
      <x:c r="J921" s="120" t="str">
        <x:v>CADC0872</x:v>
      </x:c>
      <x:c r="K921" s="120" t="n">
        <x:v>1</x:v>
      </x:c>
      <x:c r="L921" s="120" t="n">
        <x:v>275</x:v>
      </x:c>
      <x:c r="M921" s="120" t="n">
        <x:v>276</x:v>
      </x:c>
      <x:c r="N921" s="127" t="n">
        <x:v>3.942857142857143</x:v>
      </x:c>
      <x:c r="O921" s="129" t="n">
        <x:f>'RGS_Ground_Run'!Q1105</x:f>
        <x:v>28.111503194912302</x:v>
      </x:c>
      <x:c r="P921" s="129" t="n">
        <x:f>'Edge_Run'!O1105</x:f>
        <x:v>18.29450958473717</x:v>
      </x:c>
      <x:c r="Q921" s="129" t="n">
        <x:f>O921-P921</x:f>
        <x:v>9.816993610175132</x:v>
      </x:c>
      <x:c r="R921" s="129" t="n">
        <x:f>'RGS_Ground_Run'!U1105</x:f>
        <x:v>0</x:v>
      </x:c>
      <x:c r="S921" s="129" t="n">
        <x:f>'Edge_Run'!S1105</x:f>
        <x:v>0</x:v>
      </x:c>
      <x:c r="T921" s="129" t="n">
        <x:f>'RGS_Ground_Run'!S1105</x:f>
        <x:v>0</x:v>
      </x:c>
      <x:c r="U921" s="129" t="n">
        <x:f>'Edge_Run'!R1105</x:f>
        <x:v>0</x:v>
      </x:c>
      <x:c r="V921" s="120" t="n">
        <x:f>'RGS_Ground_Run'!W1105</x:f>
        <x:v>1</x:v>
      </x:c>
      <x:c r="W921" s="120" t="n">
        <x:f>'Edge_Run'!U1105</x:f>
        <x:v>1</x:v>
      </x:c>
      <x:c r="X921" s="120" t="n">
        <x:f>'RGS_Ground_Run'!X1105</x:f>
        <x:v>1</x:v>
      </x:c>
      <x:c r="Y921" s="120" t="n">
        <x:f>'Edge_Run'!V1105</x:f>
        <x:v>1</x:v>
      </x:c>
      <x:c r="Z921" s="120" t="n">
        <x:f>Y921-X921</x:f>
        <x:v>0</x:v>
      </x:c>
      <x:c r="AA921" s="120" t="n">
        <x:f>1-V921</x:f>
        <x:v>0</x:v>
      </x:c>
      <x:c r="AB921" s="120" t="n">
        <x:f>1-W921</x:f>
        <x:v>0</x:v>
      </x:c>
      <x:c r="AC921" s="120" t="n">
        <x:f>'RGS_Ground_Run'!O1105</x:f>
        <x:v>4.091503194912423</x:v>
      </x:c>
      <x:c r="AD921" s="120" t="n">
        <x:f>'Edge_Run'!D1105</x:f>
        <x:v>12.27450958473727</x:v>
      </x:c>
      <x:c r="AE921" s="120" t="n">
        <x:f>'RGS_Ground_Run'!D1105</x:f>
        <x:v>300</x:v>
      </x:c>
      <x:c r="AF921" s="120" t="n">
        <x:f>'Edge_Run'!H1105</x:f>
        <x:v>75</x:v>
      </x:c>
    </x:row>
    <x:row r="922">
      <x:c r="A922" s="120" t="n">
        <x:v>10</x:v>
      </x:c>
      <x:c r="B922" s="120" t="n">
        <x:v>21</x:v>
      </x:c>
      <x:c r="C922" s="120" t="n">
        <x:v>921</x:v>
      </x:c>
      <x:c r="D922" s="120" t="n">
        <x:v>152</x:v>
      </x:c>
      <x:c r="E922" s="120" t="n">
        <x:v>151</x:v>
      </x:c>
      <x:c r="F922" s="120" t="n">
        <x:v>1</x:v>
      </x:c>
      <x:c r="G922" s="120" t="str">
        <x:v>Anomalous</x:v>
      </x:c>
      <x:c r="H922" s="120" t="str">
        <x:v>Priority</x:v>
      </x:c>
      <x:c r="I922" s="120" t="n">
        <x:v>1</x:v>
      </x:c>
      <x:c r="J922" s="120" t="str">
        <x:v>CADC0872</x:v>
      </x:c>
      <x:c r="K922" s="120" t="n">
        <x:v>1</x:v>
      </x:c>
      <x:c r="L922" s="120" t="n">
        <x:v>211</x:v>
      </x:c>
      <x:c r="M922" s="120" t="n">
        <x:v>212</x:v>
      </x:c>
      <x:c r="N922" s="127" t="n">
        <x:v>3.0285714285714285</x:v>
      </x:c>
      <x:c r="O922" s="129" t="n">
        <x:f>'RGS_Ground_Run'!Q1106</x:f>
        <x:v>37.30907509488043</x:v>
      </x:c>
      <x:c r="P922" s="129" t="n">
        <x:f>'Edge_Run'!O1106</x:f>
        <x:v>31.936048738750515</x:v>
      </x:c>
      <x:c r="Q922" s="129" t="n">
        <x:f>O922-P922</x:f>
        <x:v>5.3730263561299125</x:v>
      </x:c>
      <x:c r="R922" s="129" t="n">
        <x:f>'RGS_Ground_Run'!U1106</x:f>
        <x:v>4.650392181963525</x:v>
      </x:c>
      <x:c r="S922" s="129" t="n">
        <x:f>'Edge_Run'!S1106</x:f>
        <x:v>0</x:v>
      </x:c>
      <x:c r="T922" s="129" t="n">
        <x:f>'RGS_Ground_Run'!S1106</x:f>
        <x:v>0</x:v>
      </x:c>
      <x:c r="U922" s="129" t="n">
        <x:f>'Edge_Run'!R1106</x:f>
        <x:v>0</x:v>
      </x:c>
      <x:c r="V922" s="120" t="n">
        <x:f>'RGS_Ground_Run'!W1106</x:f>
        <x:v>1</x:v>
      </x:c>
      <x:c r="W922" s="120" t="n">
        <x:f>'Edge_Run'!U1106</x:f>
        <x:v>1</x:v>
      </x:c>
      <x:c r="X922" s="120" t="n">
        <x:f>'RGS_Ground_Run'!X1106</x:f>
        <x:v>1</x:v>
      </x:c>
      <x:c r="Y922" s="120" t="n">
        <x:f>'Edge_Run'!V1106</x:f>
        <x:v>1</x:v>
      </x:c>
      <x:c r="Z922" s="120" t="n">
        <x:f>Y922-X922</x:f>
        <x:v>0</x:v>
      </x:c>
      <x:c r="AA922" s="120" t="n">
        <x:f>1-V922</x:f>
        <x:v>0</x:v>
      </x:c>
      <x:c r="AB922" s="120" t="n">
        <x:f>1-W922</x:f>
        <x:v>0</x:v>
      </x:c>
      <x:c r="AC922" s="120" t="n">
        <x:f>'RGS_Ground_Run'!O1106</x:f>
        <x:v>8.638682912916847</x:v>
      </x:c>
      <x:c r="AD922" s="120" t="n">
        <x:f>'Edge_Run'!D1106</x:f>
        <x:v>25.91604873875054</x:v>
      </x:c>
      <x:c r="AE922" s="120" t="n">
        <x:f>'RGS_Ground_Run'!D1106</x:f>
        <x:v>300</x:v>
      </x:c>
      <x:c r="AF922" s="120" t="n">
        <x:f>'Edge_Run'!H1106</x:f>
        <x:v>75</x:v>
      </x:c>
    </x:row>
    <x:row r="923">
      <x:c r="A923" s="120" t="n">
        <x:v>10</x:v>
      </x:c>
      <x:c r="B923" s="120" t="n">
        <x:v>22</x:v>
      </x:c>
      <x:c r="C923" s="120" t="n">
        <x:v>922</x:v>
      </x:c>
      <x:c r="D923" s="120" t="n">
        <x:v>763</x:v>
      </x:c>
      <x:c r="E923" s="120" t="n">
        <x:v>762</x:v>
      </x:c>
      <x:c r="F923" s="120" t="n">
        <x:v>0</x:v>
      </x:c>
      <x:c r="G923" s="120" t="str">
        <x:v>Normal</x:v>
      </x:c>
      <x:c r="H923" s="120" t="str">
        <x:v>Routine</x:v>
      </x:c>
      <x:c r="I923" s="120" t="n">
        <x:v>1</x:v>
      </x:c>
      <x:c r="J923" s="120" t="str">
        <x:v>CADC0874</x:v>
      </x:c>
      <x:c r="K923" s="120" t="n">
        <x:v>5</x:v>
      </x:c>
      <x:c r="L923" s="120" t="n">
        <x:v>210</x:v>
      </x:c>
      <x:c r="M923" s="120" t="n">
        <x:v>43</x:v>
      </x:c>
      <x:c r="N923" s="127" t="n">
        <x:v>0.6142857142857143</x:v>
      </x:c>
      <x:c r="O923" s="129" t="n">
        <x:f>'RGS_Ground_Run'!Q1107</x:f>
        <x:v>49.12618691029843</x:v>
      </x:c>
      <x:c r="P923" s="129" t="n">
        <x:f>'Edge_Run'!O1107</x:f>
        <x:v>34.00417724338945</x:v>
      </x:c>
      <x:c r="Q923" s="129" t="n">
        <x:f>O923-P923</x:f>
        <x:v>15.12200966690898</x:v>
      </x:c>
      <x:c r="R923" s="129" t="n">
        <x:f>'RGS_Ground_Run'!U1107</x:f>
        <x:v>24.71852068660246</x:v>
      </x:c>
      <x:c r="S923" s="129" t="n">
        <x:f>'Edge_Run'!S1107</x:f>
        <x:v>26.821178572301733</x:v>
      </x:c>
      <x:c r="T923" s="129" t="n">
        <x:f>'RGS_Ground_Run'!S1107</x:f>
        <x:v>0</x:v>
      </x:c>
      <x:c r="U923" s="129" t="n">
        <x:f>'Edge_Run'!R1107</x:f>
        <x:v>0</x:v>
      </x:c>
      <x:c r="V923" s="120" t="n">
        <x:f>'RGS_Ground_Run'!W1107</x:f>
        <x:v>1</x:v>
      </x:c>
      <x:c r="W923" s="120" t="n">
        <x:f>'Edge_Run'!U1107</x:f>
        <x:v>1</x:v>
      </x:c>
      <x:c r="X923" s="120" t="n">
        <x:f>'RGS_Ground_Run'!X1107</x:f>
        <x:v>1</x:v>
      </x:c>
      <x:c r="Y923" s="120" t="n">
        <x:f>'Edge_Run'!V1107</x:f>
        <x:v>1</x:v>
      </x:c>
      <x:c r="Z923" s="120" t="n">
        <x:f>Y923-X923</x:f>
        <x:v>0</x:v>
      </x:c>
      <x:c r="AA923" s="120" t="n">
        <x:f>1-V923</x:f>
        <x:v>0</x:v>
      </x:c>
      <x:c r="AB923" s="120" t="n">
        <x:f>1-W923</x:f>
        <x:v>0</x:v>
      </x:c>
      <x:c r="AC923" s="120" t="n">
        <x:f>'RGS_Ground_Run'!O1107</x:f>
        <x:v>0.3876662236959095</x:v>
      </x:c>
      <x:c r="AD923" s="120" t="n">
        <x:f>'Edge_Run'!D1107</x:f>
        <x:v>1.1629986710877285</x:v>
      </x:c>
      <x:c r="AE923" s="120" t="n">
        <x:f>'RGS_Ground_Run'!D1107</x:f>
        <x:v>300</x:v>
      </x:c>
      <x:c r="AF923" s="120" t="n">
        <x:f>'Edge_Run'!H1107</x:f>
        <x:v>75</x:v>
      </x:c>
    </x:row>
    <x:row r="924">
      <x:c r="A924" s="120" t="n">
        <x:v>10</x:v>
      </x:c>
      <x:c r="B924" s="120" t="n">
        <x:v>23</x:v>
      </x:c>
      <x:c r="C924" s="120" t="n">
        <x:v>923</x:v>
      </x:c>
      <x:c r="D924" s="120" t="n">
        <x:v>1810</x:v>
      </x:c>
      <x:c r="E924" s="120" t="n">
        <x:v>1809</x:v>
      </x:c>
      <x:c r="F924" s="120" t="n">
        <x:v>0</x:v>
      </x:c>
      <x:c r="G924" s="120" t="str">
        <x:v>Normal</x:v>
      </x:c>
      <x:c r="H924" s="120" t="str">
        <x:v>Routine</x:v>
      </x:c>
      <x:c r="I924" s="120" t="n">
        <x:v>1</x:v>
      </x:c>
      <x:c r="J924" s="120" t="str">
        <x:v>CADC0872</x:v>
      </x:c>
      <x:c r="K924" s="120" t="n">
        <x:v>5</x:v>
      </x:c>
      <x:c r="L924" s="120" t="n">
        <x:v>535</x:v>
      </x:c>
      <x:c r="M924" s="120" t="n">
        <x:v>108</x:v>
      </x:c>
      <x:c r="N924" s="127" t="n">
        <x:v>1.542857142857143</x:v>
      </x:c>
      <x:c r="O924" s="129" t="n">
        <x:f>'RGS_Ground_Run'!Q1108</x:f>
        <x:v>52.162417852735416</x:v>
      </x:c>
      <x:c r="P924" s="129" t="n">
        <x:f>'Edge_Run'!O1108</x:f>
        <x:v>17.1559866852308</x:v>
      </x:c>
      <x:c r="Q924" s="129" t="n">
        <x:f>O924-P924</x:f>
        <x:v>35.006431167504616</x:v>
      </x:c>
      <x:c r="R924" s="129" t="n">
        <x:f>'RGS_Ground_Run'!U1108</x:f>
        <x:v>25.87033012844381</x:v>
      </x:c>
      <x:c r="S924" s="129" t="n">
        <x:f>'Edge_Run'!S1108</x:f>
        <x:v>4.319723512356177</x:v>
      </x:c>
      <x:c r="T924" s="129" t="n">
        <x:f>'RGS_Ground_Run'!S1108</x:f>
        <x:v>0</x:v>
      </x:c>
      <x:c r="U924" s="129" t="n">
        <x:f>'Edge_Run'!R1108</x:f>
        <x:v>0</x:v>
      </x:c>
      <x:c r="V924" s="120" t="n">
        <x:f>'RGS_Ground_Run'!W1108</x:f>
        <x:v>1</x:v>
      </x:c>
      <x:c r="W924" s="120" t="n">
        <x:f>'Edge_Run'!U1108</x:f>
        <x:v>1</x:v>
      </x:c>
      <x:c r="X924" s="120" t="n">
        <x:f>'RGS_Ground_Run'!X1108</x:f>
        <x:v>1</x:v>
      </x:c>
      <x:c r="Y924" s="120" t="n">
        <x:f>'Edge_Run'!V1108</x:f>
        <x:v>1</x:v>
      </x:c>
      <x:c r="Z924" s="120" t="n">
        <x:f>Y924-X924</x:f>
        <x:v>0</x:v>
      </x:c>
      <x:c r="AA924" s="120" t="n">
        <x:f>1-V924</x:f>
        <x:v>0</x:v>
      </x:c>
      <x:c r="AB924" s="120" t="n">
        <x:f>1-W924</x:f>
        <x:v>0</x:v>
      </x:c>
      <x:c r="AC924" s="120" t="n">
        <x:f>'RGS_Ground_Run'!O1108</x:f>
        <x:v>2.2720877242915622</x:v>
      </x:c>
      <x:c r="AD924" s="120" t="n">
        <x:f>'Edge_Run'!D1108</x:f>
        <x:v>6.816263172874686</x:v>
      </x:c>
      <x:c r="AE924" s="120" t="n">
        <x:f>'RGS_Ground_Run'!D1108</x:f>
        <x:v>300</x:v>
      </x:c>
      <x:c r="AF924" s="120" t="n">
        <x:f>'Edge_Run'!H1108</x:f>
        <x:v>75</x:v>
      </x:c>
    </x:row>
    <x:row r="925">
      <x:c r="A925" s="120" t="n">
        <x:v>10</x:v>
      </x:c>
      <x:c r="B925" s="120" t="n">
        <x:v>24</x:v>
      </x:c>
      <x:c r="C925" s="120" t="n">
        <x:v>924</x:v>
      </x:c>
      <x:c r="D925" s="120" t="n">
        <x:v>1000</x:v>
      </x:c>
      <x:c r="E925" s="120" t="n">
        <x:v>999</x:v>
      </x:c>
      <x:c r="F925" s="120" t="n">
        <x:v>0</x:v>
      </x:c>
      <x:c r="G925" s="120" t="str">
        <x:v>Normal</x:v>
      </x:c>
      <x:c r="H925" s="120" t="str">
        <x:v>Routine</x:v>
      </x:c>
      <x:c r="I925" s="120" t="n">
        <x:v>1</x:v>
      </x:c>
      <x:c r="J925" s="120" t="str">
        <x:v>CADC0892</x:v>
      </x:c>
      <x:c r="K925" s="120" t="n">
        <x:v>1</x:v>
      </x:c>
      <x:c r="L925" s="120" t="n">
        <x:v>349</x:v>
      </x:c>
      <x:c r="M925" s="120" t="n">
        <x:v>350</x:v>
      </x:c>
      <x:c r="N925" s="127" t="n">
        <x:v>5</x:v>
      </x:c>
      <x:c r="O925" s="129" t="n">
        <x:f>'RGS_Ground_Run'!Q1109</x:f>
        <x:v>45.61223059058898</x:v>
      </x:c>
      <x:c r="P925" s="129" t="n">
        <x:f>'Edge_Run'!O1109</x:f>
        <x:v>12.034912478177375</x:v>
      </x:c>
      <x:c r="Q925" s="129" t="n">
        <x:f>O925-P925</x:f>
        <x:v>33.577318112411604</x:v>
      </x:c>
      <x:c r="R925" s="129" t="n">
        <x:f>'RGS_Ground_Run'!U1109</x:f>
        <x:v>19.58725976452979</x:v>
      </x:c>
      <x:c r="S925" s="129" t="n">
        <x:f>'Edge_Run'!S1109</x:f>
        <x:v>0</x:v>
      </x:c>
      <x:c r="T925" s="129" t="n">
        <x:f>'RGS_Ground_Run'!S1109</x:f>
        <x:v>0</x:v>
      </x:c>
      <x:c r="U925" s="129" t="n">
        <x:f>'Edge_Run'!R1109</x:f>
        <x:v>0</x:v>
      </x:c>
      <x:c r="V925" s="120" t="n">
        <x:f>'RGS_Ground_Run'!W1109</x:f>
        <x:v>1</x:v>
      </x:c>
      <x:c r="W925" s="120" t="n">
        <x:f>'Edge_Run'!U1109</x:f>
        <x:v>1</x:v>
      </x:c>
      <x:c r="X925" s="120" t="n">
        <x:f>'RGS_Ground_Run'!X1109</x:f>
        <x:v>1</x:v>
      </x:c>
      <x:c r="Y925" s="120" t="n">
        <x:f>'Edge_Run'!V1109</x:f>
        <x:v>1</x:v>
      </x:c>
      <x:c r="Z925" s="120" t="n">
        <x:f>Y925-X925</x:f>
        <x:v>0</x:v>
      </x:c>
      <x:c r="AA925" s="120" t="n">
        <x:f>1-V925</x:f>
        <x:v>0</x:v>
      </x:c>
      <x:c r="AB925" s="120" t="n">
        <x:f>1-W925</x:f>
        <x:v>0</x:v>
      </x:c>
      <x:c r="AC925" s="120" t="n">
        <x:f>'RGS_Ground_Run'!O1109</x:f>
        <x:v>2.004970826059129</x:v>
      </x:c>
      <x:c r="AD925" s="120" t="n">
        <x:f>'Edge_Run'!D1109</x:f>
        <x:v>6.014912478177386</x:v>
      </x:c>
      <x:c r="AE925" s="120" t="n">
        <x:f>'RGS_Ground_Run'!D1109</x:f>
        <x:v>300</x:v>
      </x:c>
      <x:c r="AF925" s="120" t="n">
        <x:f>'Edge_Run'!H1109</x:f>
        <x:v>75</x:v>
      </x:c>
    </x:row>
    <x:row r="926">
      <x:c r="A926" s="120" t="n">
        <x:v>10</x:v>
      </x:c>
      <x:c r="B926" s="120" t="n">
        <x:v>25</x:v>
      </x:c>
      <x:c r="C926" s="120" t="n">
        <x:v>925</x:v>
      </x:c>
      <x:c r="D926" s="120" t="n">
        <x:v>1778</x:v>
      </x:c>
      <x:c r="E926" s="120" t="n">
        <x:v>1777</x:v>
      </x:c>
      <x:c r="F926" s="120" t="n">
        <x:v>0</x:v>
      </x:c>
      <x:c r="G926" s="120" t="str">
        <x:v>Normal</x:v>
      </x:c>
      <x:c r="H926" s="120" t="str">
        <x:v>Routine</x:v>
      </x:c>
      <x:c r="I926" s="120" t="n">
        <x:v>1</x:v>
      </x:c>
      <x:c r="J926" s="120" t="str">
        <x:v>CADC0894</x:v>
      </x:c>
      <x:c r="K926" s="120" t="n">
        <x:v>1</x:v>
      </x:c>
      <x:c r="L926" s="120" t="n">
        <x:v>504</x:v>
      </x:c>
      <x:c r="M926" s="120" t="n">
        <x:v>505</x:v>
      </x:c>
      <x:c r="N926" s="127" t="n">
        <x:v>7.214285714285714</x:v>
      </x:c>
      <x:c r="O926" s="129" t="n">
        <x:f>'RGS_Ground_Run'!Q1110</x:f>
        <x:v>41.70287899201594</x:v>
      </x:c>
      <x:c r="P926" s="129" t="n">
        <x:f>'Edge_Run'!O1110</x:f>
        <x:v>20.44511878502817</x:v>
      </x:c>
      <x:c r="Q926" s="129" t="n">
        <x:f>O926-P926</x:f>
        <x:v>21.25776020698777</x:v>
      </x:c>
      <x:c r="R926" s="129" t="n">
        <x:f>'RGS_Ground_Run'!U1110</x:f>
        <x:v>12.874506063673152</x:v>
      </x:c>
      <x:c r="S926" s="129" t="n">
        <x:f>'Edge_Run'!S1110</x:f>
        <x:v>0</x:v>
      </x:c>
      <x:c r="T926" s="129" t="n">
        <x:f>'RGS_Ground_Run'!S1110</x:f>
        <x:v>0</x:v>
      </x:c>
      <x:c r="U926" s="129" t="n">
        <x:f>'Edge_Run'!R1110</x:f>
        <x:v>0</x:v>
      </x:c>
      <x:c r="V926" s="120" t="n">
        <x:f>'RGS_Ground_Run'!W1110</x:f>
        <x:v>1</x:v>
      </x:c>
      <x:c r="W926" s="120" t="n">
        <x:f>'Edge_Run'!U1110</x:f>
        <x:v>1</x:v>
      </x:c>
      <x:c r="X926" s="120" t="n">
        <x:f>'RGS_Ground_Run'!X1110</x:f>
        <x:v>1</x:v>
      </x:c>
      <x:c r="Y926" s="120" t="n">
        <x:f>'Edge_Run'!V1110</x:f>
        <x:v>1</x:v>
      </x:c>
      <x:c r="Z926" s="120" t="n">
        <x:f>Y926-X926</x:f>
        <x:v>0</x:v>
      </x:c>
      <x:c r="AA926" s="120" t="n">
        <x:f>1-V926</x:f>
        <x:v>0</x:v>
      </x:c>
      <x:c r="AB926" s="120" t="n">
        <x:f>1-W926</x:f>
        <x:v>0</x:v>
      </x:c>
      <x:c r="AC926" s="120" t="n">
        <x:f>'RGS_Ground_Run'!O1110</x:f>
        <x:v>4.808372928342725</x:v>
      </x:c>
      <x:c r="AD926" s="120" t="n">
        <x:f>'Edge_Run'!D1110</x:f>
        <x:v>14.425118785028175</x:v>
      </x:c>
      <x:c r="AE926" s="120" t="n">
        <x:f>'RGS_Ground_Run'!D1110</x:f>
        <x:v>300</x:v>
      </x:c>
      <x:c r="AF926" s="120" t="n">
        <x:f>'Edge_Run'!H1110</x:f>
        <x:v>75</x:v>
      </x:c>
    </x:row>
    <x:row r="927">
      <x:c r="A927" s="120" t="n">
        <x:v>10</x:v>
      </x:c>
      <x:c r="B927" s="120" t="n">
        <x:v>26</x:v>
      </x:c>
      <x:c r="C927" s="120" t="n">
        <x:v>926</x:v>
      </x:c>
      <x:c r="D927" s="120" t="n">
        <x:v>1395</x:v>
      </x:c>
      <x:c r="E927" s="120" t="n">
        <x:v>1394</x:v>
      </x:c>
      <x:c r="F927" s="120" t="n">
        <x:v>0</x:v>
      </x:c>
      <x:c r="G927" s="120" t="str">
        <x:v>Normal</x:v>
      </x:c>
      <x:c r="H927" s="120" t="str">
        <x:v>Routine</x:v>
      </x:c>
      <x:c r="I927" s="120" t="n">
        <x:v>0</x:v>
      </x:c>
      <x:c r="J927" s="120" t="str">
        <x:v>CADC0873</x:v>
      </x:c>
      <x:c r="K927" s="120" t="n">
        <x:v>5</x:v>
      </x:c>
      <x:c r="L927" s="120" t="n">
        <x:v>100</x:v>
      </x:c>
      <x:c r="M927" s="120" t="n">
        <x:v>21</x:v>
      </x:c>
      <x:c r="N927" s="127" t="n">
        <x:v>0.3</x:v>
      </x:c>
      <x:c r="O927" s="129" t="n">
        <x:f>'RGS_Ground_Run'!Q1111</x:f>
        <x:v>26.15840330898459</x:v>
      </x:c>
      <x:c r="P927" s="129" t="n">
        <x:f>'Edge_Run'!O1111</x:f>
        <x:v>12.43520992695403</x:v>
      </x:c>
      <x:c r="Q927" s="129" t="n">
        <x:f>O927-P927</x:f>
        <x:v>13.723193382030558</x:v>
      </x:c>
      <x:c r="R927" s="129" t="n">
        <x:f>'RGS_Ground_Run'!U1111</x:f>
        <x:v>0</x:v>
      </x:c>
      <x:c r="S927" s="129" t="n">
        <x:f>'Edge_Run'!S1111</x:f>
        <x:v>0</x:v>
      </x:c>
      <x:c r="T927" s="129" t="n">
        <x:f>'RGS_Ground_Run'!S1111</x:f>
        <x:v>0</x:v>
      </x:c>
      <x:c r="U927" s="129" t="n">
        <x:f>'Edge_Run'!R1111</x:f>
        <x:v>0</x:v>
      </x:c>
      <x:c r="V927" s="120" t="n">
        <x:f>'RGS_Ground_Run'!W1111</x:f>
        <x:v>1</x:v>
      </x:c>
      <x:c r="W927" s="120" t="n">
        <x:f>'Edge_Run'!U1111</x:f>
        <x:v>1</x:v>
      </x:c>
      <x:c r="X927" s="120" t="n">
        <x:f>'RGS_Ground_Run'!X1111</x:f>
        <x:v>1</x:v>
      </x:c>
      <x:c r="Y927" s="120" t="n">
        <x:f>'Edge_Run'!V1111</x:f>
        <x:v>1</x:v>
      </x:c>
      <x:c r="Z927" s="120" t="n">
        <x:f>Y927-X927</x:f>
        <x:v>0</x:v>
      </x:c>
      <x:c r="AA927" s="120" t="n">
        <x:f>1-V927</x:f>
        <x:v>0</x:v>
      </x:c>
      <x:c r="AB927" s="120" t="n">
        <x:f>1-W927</x:f>
        <x:v>0</x:v>
      </x:c>
      <x:c r="AC927" s="120" t="n">
        <x:f>'RGS_Ground_Run'!O1111</x:f>
        <x:v>2.1384033089846866</x:v>
      </x:c>
      <x:c r="AD927" s="120" t="n">
        <x:f>'Edge_Run'!D1111</x:f>
        <x:v>6.415209926954059</x:v>
      </x:c>
      <x:c r="AE927" s="120" t="n">
        <x:f>'RGS_Ground_Run'!D1111</x:f>
        <x:v>300</x:v>
      </x:c>
      <x:c r="AF927" s="120" t="n">
        <x:f>'Edge_Run'!H1111</x:f>
        <x:v>75</x:v>
      </x:c>
    </x:row>
    <x:row r="928">
      <x:c r="A928" s="120" t="n">
        <x:v>10</x:v>
      </x:c>
      <x:c r="B928" s="120" t="n">
        <x:v>27</x:v>
      </x:c>
      <x:c r="C928" s="120" t="n">
        <x:v>927</x:v>
      </x:c>
      <x:c r="D928" s="120" t="n">
        <x:v>1338</x:v>
      </x:c>
      <x:c r="E928" s="120" t="n">
        <x:v>1337</x:v>
      </x:c>
      <x:c r="F928" s="120" t="n">
        <x:v>0</x:v>
      </x:c>
      <x:c r="G928" s="120" t="str">
        <x:v>Normal</x:v>
      </x:c>
      <x:c r="H928" s="120" t="str">
        <x:v>Routine</x:v>
      </x:c>
      <x:c r="I928" s="120" t="n">
        <x:v>1</x:v>
      </x:c>
      <x:c r="J928" s="120" t="str">
        <x:v>CADC0873</x:v>
      </x:c>
      <x:c r="K928" s="120" t="n">
        <x:v>5</x:v>
      </x:c>
      <x:c r="L928" s="120" t="n">
        <x:v>120</x:v>
      </x:c>
      <x:c r="M928" s="120" t="n">
        <x:v>25</x:v>
      </x:c>
      <x:c r="N928" s="127" t="n">
        <x:v>0.35714285714285715</x:v>
      </x:c>
      <x:c r="O928" s="129" t="n">
        <x:f>'RGS_Ground_Run'!Q1112</x:f>
        <x:v>50.490092205920746</x:v>
      </x:c>
      <x:c r="P928" s="129" t="n">
        <x:f>'Edge_Run'!O1112</x:f>
        <x:v>25.24996062233754</x:v>
      </x:c>
      <x:c r="Q928" s="129" t="n">
        <x:f>O928-P928</x:f>
        <x:v>25.240131583583207</x:v>
      </x:c>
      <x:c r="R928" s="129" t="n">
        <x:f>'RGS_Ground_Run'!U1112</x:f>
        <x:v>21.2877629611894</x:v>
      </x:c>
      <x:c r="S928" s="129" t="n">
        <x:f>'Edge_Run'!S1112</x:f>
        <x:v>3.6829728881434676</x:v>
      </x:c>
      <x:c r="T928" s="129" t="n">
        <x:f>'RGS_Ground_Run'!S1112</x:f>
        <x:v>0</x:v>
      </x:c>
      <x:c r="U928" s="129" t="n">
        <x:f>'Edge_Run'!R1112</x:f>
        <x:v>0</x:v>
      </x:c>
      <x:c r="V928" s="120" t="n">
        <x:f>'RGS_Ground_Run'!W1112</x:f>
        <x:v>1</x:v>
      </x:c>
      <x:c r="W928" s="120" t="n">
        <x:f>'Edge_Run'!U1112</x:f>
        <x:v>1</x:v>
      </x:c>
      <x:c r="X928" s="120" t="n">
        <x:f>'RGS_Ground_Run'!X1112</x:f>
        <x:v>1</x:v>
      </x:c>
      <x:c r="Y928" s="120" t="n">
        <x:f>'Edge_Run'!V1112</x:f>
        <x:v>1</x:v>
      </x:c>
      <x:c r="Z928" s="120" t="n">
        <x:f>Y928-X928</x:f>
        <x:v>0</x:v>
      </x:c>
      <x:c r="AA928" s="120" t="n">
        <x:f>1-V928</x:f>
        <x:v>0</x:v>
      </x:c>
      <x:c r="AB928" s="120" t="n">
        <x:f>1-W928</x:f>
        <x:v>0</x:v>
      </x:c>
      <x:c r="AC928" s="120" t="n">
        <x:f>'RGS_Ground_Run'!O1112</x:f>
        <x:v>5.182329244731359</x:v>
      </x:c>
      <x:c r="AD928" s="120" t="n">
        <x:f>'Edge_Run'!D1112</x:f>
        <x:v>15.546987734194076</x:v>
      </x:c>
      <x:c r="AE928" s="120" t="n">
        <x:f>'RGS_Ground_Run'!D1112</x:f>
        <x:v>300</x:v>
      </x:c>
      <x:c r="AF928" s="120" t="n">
        <x:f>'Edge_Run'!H1112</x:f>
        <x:v>75</x:v>
      </x:c>
    </x:row>
    <x:row r="929">
      <x:c r="A929" s="120" t="n">
        <x:v>10</x:v>
      </x:c>
      <x:c r="B929" s="120" t="n">
        <x:v>28</x:v>
      </x:c>
      <x:c r="C929" s="120" t="n">
        <x:v>928</x:v>
      </x:c>
      <x:c r="D929" s="120" t="n">
        <x:v>1072</x:v>
      </x:c>
      <x:c r="E929" s="120" t="n">
        <x:v>1071</x:v>
      </x:c>
      <x:c r="F929" s="120" t="n">
        <x:v>0</x:v>
      </x:c>
      <x:c r="G929" s="120" t="str">
        <x:v>Normal</x:v>
      </x:c>
      <x:c r="H929" s="120" t="str">
        <x:v>Routine</x:v>
      </x:c>
      <x:c r="I929" s="120" t="n">
        <x:v>1</x:v>
      </x:c>
      <x:c r="J929" s="120" t="str">
        <x:v>CADC0888</x:v>
      </x:c>
      <x:c r="K929" s="120" t="n">
        <x:v>5</x:v>
      </x:c>
      <x:c r="L929" s="120" t="n">
        <x:v>40</x:v>
      </x:c>
      <x:c r="M929" s="120" t="n">
        <x:v>9</x:v>
      </x:c>
      <x:c r="N929" s="127" t="n">
        <x:v>0.12857142857142856</x:v>
      </x:c>
      <x:c r="O929" s="129" t="n">
        <x:f>'RGS_Ground_Run'!Q1113</x:f>
        <x:v>58.668343204559505</x:v>
      </x:c>
      <x:c r="P929" s="129" t="n">
        <x:f>'Edge_Run'!O1113</x:f>
        <x:v>19.305259634560798</x:v>
      </x:c>
      <x:c r="Q929" s="129" t="n">
        <x:f>O929-P929</x:f>
        <x:v>39.36308356999871</x:v>
      </x:c>
      <x:c r="R929" s="129" t="n">
        <x:f>'RGS_Ground_Run'!U1113</x:f>
        <x:v>33.34306197341266</x:v>
      </x:c>
      <x:c r="S929" s="129" t="n">
        <x:f>'Edge_Run'!S1113</x:f>
        <x:v>9.369415941120451</x:v>
      </x:c>
      <x:c r="T929" s="129" t="n">
        <x:f>'RGS_Ground_Run'!S1113</x:f>
        <x:v>0</x:v>
      </x:c>
      <x:c r="U929" s="129" t="n">
        <x:f>'Edge_Run'!R1113</x:f>
        <x:v>0</x:v>
      </x:c>
      <x:c r="V929" s="120" t="n">
        <x:f>'RGS_Ground_Run'!W1113</x:f>
        <x:v>1</x:v>
      </x:c>
      <x:c r="W929" s="120" t="n">
        <x:f>'Edge_Run'!U1113</x:f>
        <x:v>1</x:v>
      </x:c>
      <x:c r="X929" s="120" t="n">
        <x:f>'RGS_Ground_Run'!X1113</x:f>
        <x:v>1</x:v>
      </x:c>
      <x:c r="Y929" s="120" t="n">
        <x:f>'Edge_Run'!V1113</x:f>
        <x:v>1</x:v>
      </x:c>
      <x:c r="Z929" s="120" t="n">
        <x:f>Y929-X929</x:f>
        <x:v>0</x:v>
      </x:c>
      <x:c r="AA929" s="120" t="n">
        <x:f>1-V929</x:f>
        <x:v>0</x:v>
      </x:c>
      <x:c r="AB929" s="120" t="n">
        <x:f>1-W929</x:f>
        <x:v>0</x:v>
      </x:c>
      <x:c r="AC929" s="120" t="n">
        <x:f>'RGS_Ground_Run'!O1113</x:f>
        <x:v>1.3052812311467634</x:v>
      </x:c>
      <x:c r="AD929" s="120" t="n">
        <x:f>'Edge_Run'!D1113</x:f>
        <x:v>3.9158436934402903</x:v>
      </x:c>
      <x:c r="AE929" s="120" t="n">
        <x:f>'RGS_Ground_Run'!D1113</x:f>
        <x:v>300</x:v>
      </x:c>
      <x:c r="AF929" s="120" t="n">
        <x:f>'Edge_Run'!H1113</x:f>
        <x:v>75</x:v>
      </x:c>
    </x:row>
    <x:row r="930">
      <x:c r="A930" s="120" t="n">
        <x:v>10</x:v>
      </x:c>
      <x:c r="B930" s="120" t="n">
        <x:v>29</x:v>
      </x:c>
      <x:c r="C930" s="120" t="n">
        <x:v>929</x:v>
      </x:c>
      <x:c r="D930" s="120" t="n">
        <x:v>1330</x:v>
      </x:c>
      <x:c r="E930" s="120" t="n">
        <x:v>1329</x:v>
      </x:c>
      <x:c r="F930" s="120" t="n">
        <x:v>0</x:v>
      </x:c>
      <x:c r="G930" s="120" t="str">
        <x:v>Normal</x:v>
      </x:c>
      <x:c r="H930" s="120" t="str">
        <x:v>Routine</x:v>
      </x:c>
      <x:c r="I930" s="120" t="n">
        <x:v>0</x:v>
      </x:c>
      <x:c r="J930" s="120" t="str">
        <x:v>CADC0873</x:v>
      </x:c>
      <x:c r="K930" s="120" t="n">
        <x:v>5</x:v>
      </x:c>
      <x:c r="L930" s="120" t="n">
        <x:v>185</x:v>
      </x:c>
      <x:c r="M930" s="120" t="n">
        <x:v>38</x:v>
      </x:c>
      <x:c r="N930" s="127" t="n">
        <x:v>0.5428571428571428</x:v>
      </x:c>
      <x:c r="O930" s="129" t="n">
        <x:f>'RGS_Ground_Run'!Q1114</x:f>
        <x:v>43.28168241531216</x:v>
      </x:c>
      <x:c r="P930" s="129" t="n">
        <x:f>'Edge_Run'!O1114</x:f>
        <x:v>14.467294436364682</x:v>
      </x:c>
      <x:c r="Q930" s="129" t="n">
        <x:f>O930-P930</x:f>
        <x:v>28.81438797894748</x:v>
      </x:c>
      <x:c r="R930" s="129" t="n">
        <x:f>'RGS_Ground_Run'!U1114</x:f>
        <x:v>16.445917603190537</x:v>
      </x:c>
      <x:c r="S930" s="129" t="n">
        <x:f>'Edge_Run'!S1114</x:f>
        <x:v>0</x:v>
      </x:c>
      <x:c r="T930" s="129" t="n">
        <x:f>'RGS_Ground_Run'!S1114</x:f>
        <x:v>0</x:v>
      </x:c>
      <x:c r="U930" s="129" t="n">
        <x:f>'Edge_Run'!R1114</x:f>
        <x:v>0</x:v>
      </x:c>
      <x:c r="V930" s="120" t="n">
        <x:f>'RGS_Ground_Run'!W1114</x:f>
        <x:v>1</x:v>
      </x:c>
      <x:c r="W930" s="120" t="n">
        <x:f>'Edge_Run'!U1114</x:f>
        <x:v>1</x:v>
      </x:c>
      <x:c r="X930" s="120" t="n">
        <x:f>'RGS_Ground_Run'!X1114</x:f>
        <x:v>1</x:v>
      </x:c>
      <x:c r="Y930" s="120" t="n">
        <x:f>'Edge_Run'!V1114</x:f>
        <x:v>1</x:v>
      </x:c>
      <x:c r="Z930" s="120" t="n">
        <x:f>Y930-X930</x:f>
        <x:v>0</x:v>
      </x:c>
      <x:c r="AA930" s="120" t="n">
        <x:f>1-V930</x:f>
        <x:v>0</x:v>
      </x:c>
      <x:c r="AB930" s="120" t="n">
        <x:f>1-W930</x:f>
        <x:v>0</x:v>
      </x:c>
      <x:c r="AC930" s="120" t="n">
        <x:f>'RGS_Ground_Run'!O1114</x:f>
        <x:v>2.815764812121575</x:v>
      </x:c>
      <x:c r="AD930" s="120" t="n">
        <x:f>'Edge_Run'!D1114</x:f>
        <x:v>8.447294436364725</x:v>
      </x:c>
      <x:c r="AE930" s="120" t="n">
        <x:f>'RGS_Ground_Run'!D1114</x:f>
        <x:v>300</x:v>
      </x:c>
      <x:c r="AF930" s="120" t="n">
        <x:f>'Edge_Run'!H1114</x:f>
        <x:v>75</x:v>
      </x:c>
    </x:row>
    <x:row r="931">
      <x:c r="A931" s="120" t="n">
        <x:v>10</x:v>
      </x:c>
      <x:c r="B931" s="120" t="n">
        <x:v>30</x:v>
      </x:c>
      <x:c r="C931" s="120" t="n">
        <x:v>930</x:v>
      </x:c>
      <x:c r="D931" s="120" t="n">
        <x:v>1021</x:v>
      </x:c>
      <x:c r="E931" s="120" t="n">
        <x:v>1020</x:v>
      </x:c>
      <x:c r="F931" s="120" t="n">
        <x:v>0</x:v>
      </x:c>
      <x:c r="G931" s="120" t="str">
        <x:v>Normal</x:v>
      </x:c>
      <x:c r="H931" s="120" t="str">
        <x:v>Routine</x:v>
      </x:c>
      <x:c r="I931" s="120" t="n">
        <x:v>1</x:v>
      </x:c>
      <x:c r="J931" s="120" t="str">
        <x:v>CADC0873</x:v>
      </x:c>
      <x:c r="K931" s="120" t="n">
        <x:v>5</x:v>
      </x:c>
      <x:c r="L931" s="120" t="n">
        <x:v>635</x:v>
      </x:c>
      <x:c r="M931" s="120" t="n">
        <x:v>128</x:v>
      </x:c>
      <x:c r="N931" s="127" t="n">
        <x:v>1.8285714285714285</x:v>
      </x:c>
      <x:c r="O931" s="129" t="n">
        <x:f>'RGS_Ground_Run'!Q1115</x:f>
        <x:v>29.10864583299326</x:v>
      </x:c>
      <x:c r="P931" s="129" t="n">
        <x:f>'Edge_Run'!O1115</x:f>
        <x:v>21.285937498980047</x:v>
      </x:c>
      <x:c r="Q931" s="129" t="n">
        <x:f>O931-P931</x:f>
        <x:v>7.822708334013214</x:v>
      </x:c>
      <x:c r="R931" s="129" t="n">
        <x:f>'RGS_Ground_Run'!U1115</x:f>
        <x:v>0</x:v>
      </x:c>
      <x:c r="S931" s="129" t="n">
        <x:f>'Edge_Run'!S1115</x:f>
        <x:v>0</x:v>
      </x:c>
      <x:c r="T931" s="129" t="n">
        <x:f>'RGS_Ground_Run'!S1115</x:f>
        <x:v>0</x:v>
      </x:c>
      <x:c r="U931" s="129" t="n">
        <x:f>'Edge_Run'!R1115</x:f>
        <x:v>0</x:v>
      </x:c>
      <x:c r="V931" s="120" t="n">
        <x:f>'RGS_Ground_Run'!W1115</x:f>
        <x:v>1</x:v>
      </x:c>
      <x:c r="W931" s="120" t="n">
        <x:f>'Edge_Run'!U1115</x:f>
        <x:v>1</x:v>
      </x:c>
      <x:c r="X931" s="120" t="n">
        <x:f>'RGS_Ground_Run'!X1115</x:f>
        <x:v>1</x:v>
      </x:c>
      <x:c r="Y931" s="120" t="n">
        <x:f>'Edge_Run'!V1115</x:f>
        <x:v>1</x:v>
      </x:c>
      <x:c r="Z931" s="120" t="n">
        <x:f>Y931-X931</x:f>
        <x:v>0</x:v>
      </x:c>
      <x:c r="AA931" s="120" t="n">
        <x:f>1-V931</x:f>
        <x:v>0</x:v>
      </x:c>
      <x:c r="AB931" s="120" t="n">
        <x:f>1-W931</x:f>
        <x:v>0</x:v>
      </x:c>
      <x:c r="AC931" s="120" t="n">
        <x:f>'RGS_Ground_Run'!O1115</x:f>
        <x:v>5.088645832993361</x:v>
      </x:c>
      <x:c r="AD931" s="120" t="n">
        <x:f>'Edge_Run'!D1115</x:f>
        <x:v>15.265937498980083</x:v>
      </x:c>
      <x:c r="AE931" s="120" t="n">
        <x:f>'RGS_Ground_Run'!D1115</x:f>
        <x:v>300</x:v>
      </x:c>
      <x:c r="AF931" s="120" t="n">
        <x:f>'Edge_Run'!H1115</x:f>
        <x:v>75</x:v>
      </x:c>
    </x:row>
    <x:row r="932">
      <x:c r="A932" s="120" t="n">
        <x:v>10</x:v>
      </x:c>
      <x:c r="B932" s="120" t="n">
        <x:v>31</x:v>
      </x:c>
      <x:c r="C932" s="120" t="n">
        <x:v>931</x:v>
      </x:c>
      <x:c r="D932" s="120" t="n">
        <x:v>216</x:v>
      </x:c>
      <x:c r="E932" s="120" t="n">
        <x:v>215</x:v>
      </x:c>
      <x:c r="F932" s="120" t="n">
        <x:v>0</x:v>
      </x:c>
      <x:c r="G932" s="120" t="str">
        <x:v>Normal</x:v>
      </x:c>
      <x:c r="H932" s="120" t="str">
        <x:v>Routine</x:v>
      </x:c>
      <x:c r="I932" s="120" t="n">
        <x:v>1</x:v>
      </x:c>
      <x:c r="J932" s="120" t="str">
        <x:v>CADC0872</x:v>
      </x:c>
      <x:c r="K932" s="120" t="n">
        <x:v>1</x:v>
      </x:c>
      <x:c r="L932" s="120" t="n">
        <x:v>485</x:v>
      </x:c>
      <x:c r="M932" s="120" t="n">
        <x:v>486</x:v>
      </x:c>
      <x:c r="N932" s="127" t="n">
        <x:v>6.942857142857143</x:v>
      </x:c>
      <x:c r="O932" s="129" t="n">
        <x:f>'RGS_Ground_Run'!Q1116</x:f>
        <x:v>101.13594800157671</x:v>
      </x:c>
      <x:c r="P932" s="129" t="n">
        <x:f>'Edge_Run'!O1116</x:f>
        <x:v>81.96456876397951</x:v>
      </x:c>
      <x:c r="Q932" s="129" t="n">
        <x:f>O932-P932</x:f>
        <x:v>19.171379237597193</x:v>
      </x:c>
      <x:c r="R932" s="129" t="n">
        <x:f>'RGS_Ground_Run'!U1116</x:f>
        <x:v>75.94456876397953</x:v>
      </x:c>
      <x:c r="S932" s="129" t="n">
        <x:f>'Edge_Run'!S1116</x:f>
        <x:v>72.43043105118795</x:v>
      </x:c>
      <x:c r="T932" s="129" t="n">
        <x:f>'RGS_Ground_Run'!S1116</x:f>
        <x:v>75.94456876397953</x:v>
      </x:c>
      <x:c r="U932" s="129" t="n">
        <x:f>'Edge_Run'!R1116</x:f>
        <x:v>72.43043105118795</x:v>
      </x:c>
      <x:c r="V932" s="120" t="n">
        <x:f>'RGS_Ground_Run'!W1116</x:f>
        <x:v>1</x:v>
      </x:c>
      <x:c r="W932" s="120" t="n">
        <x:f>'Edge_Run'!U1116</x:f>
        <x:v>1</x:v>
      </x:c>
      <x:c r="X932" s="120" t="n">
        <x:f>'RGS_Ground_Run'!X1116</x:f>
        <x:v>1</x:v>
      </x:c>
      <x:c r="Y932" s="120" t="n">
        <x:f>'Edge_Run'!V1116</x:f>
        <x:v>1</x:v>
      </x:c>
      <x:c r="Z932" s="120" t="n">
        <x:f>Y932-X932</x:f>
        <x:v>0</x:v>
      </x:c>
      <x:c r="AA932" s="120" t="n">
        <x:f>1-V932</x:f>
        <x:v>0</x:v>
      </x:c>
      <x:c r="AB932" s="120" t="n">
        <x:f>1-W932</x:f>
        <x:v>0</x:v>
      </x:c>
      <x:c r="AC932" s="120" t="n">
        <x:f>'RGS_Ground_Run'!O1116</x:f>
        <x:v>1.171379237597269</x:v>
      </x:c>
      <x:c r="AD932" s="120" t="n">
        <x:f>'Edge_Run'!D1116</x:f>
        <x:v>3.5141377127918068</x:v>
      </x:c>
      <x:c r="AE932" s="120" t="n">
        <x:f>'RGS_Ground_Run'!D1116</x:f>
        <x:v>300</x:v>
      </x:c>
      <x:c r="AF932" s="120" t="n">
        <x:f>'Edge_Run'!H1116</x:f>
        <x:v>75</x:v>
      </x:c>
    </x:row>
    <x:row r="933">
      <x:c r="A933" s="120" t="n">
        <x:v>10</x:v>
      </x:c>
      <x:c r="B933" s="120" t="n">
        <x:v>32</x:v>
      </x:c>
      <x:c r="C933" s="120" t="n">
        <x:v>932</x:v>
      </x:c>
      <x:c r="D933" s="120" t="n">
        <x:v>214</x:v>
      </x:c>
      <x:c r="E933" s="120" t="n">
        <x:v>213</x:v>
      </x:c>
      <x:c r="F933" s="120" t="n">
        <x:v>0</x:v>
      </x:c>
      <x:c r="G933" s="120" t="str">
        <x:v>Normal</x:v>
      </x:c>
      <x:c r="H933" s="120" t="str">
        <x:v>Routine</x:v>
      </x:c>
      <x:c r="I933" s="120" t="n">
        <x:v>1</x:v>
      </x:c>
      <x:c r="J933" s="120" t="str">
        <x:v>CADC0872</x:v>
      </x:c>
      <x:c r="K933" s="120" t="n">
        <x:v>1</x:v>
      </x:c>
      <x:c r="L933" s="120" t="n">
        <x:v>444</x:v>
      </x:c>
      <x:c r="M933" s="120" t="n">
        <x:v>445</x:v>
      </x:c>
      <x:c r="N933" s="127" t="n">
        <x:v>6.357142857142857</x:v>
      </x:c>
      <x:c r="O933" s="129" t="n">
        <x:f>'RGS_Ground_Run'!Q1117</x:f>
        <x:v>59.02501656814593</x:v>
      </x:c>
      <x:c r="P933" s="129" t="n">
        <x:f>'Edge_Run'!O1117</x:f>
        <x:v>18.961812724246556</x:v>
      </x:c>
      <x:c r="Q933" s="129" t="n">
        <x:f>O933-P933</x:f>
        <x:v>40.06320384389937</x:v>
      </x:c>
      <x:c r="R933" s="129" t="n">
        <x:f>'RGS_Ground_Run'!U1117</x:f>
        <x:v>30.69107899339724</x:v>
      </x:c>
      <x:c r="S933" s="129" t="n">
        <x:f>'Edge_Run'!S1117</x:f>
        <x:v>0</x:v>
      </x:c>
      <x:c r="T933" s="129" t="n">
        <x:f>'RGS_Ground_Run'!S1117</x:f>
        <x:v>0</x:v>
      </x:c>
      <x:c r="U933" s="129" t="n">
        <x:f>'Edge_Run'!R1117</x:f>
        <x:v>0</x:v>
      </x:c>
      <x:c r="V933" s="120" t="n">
        <x:f>'RGS_Ground_Run'!W1117</x:f>
        <x:v>1</x:v>
      </x:c>
      <x:c r="W933" s="120" t="n">
        <x:f>'Edge_Run'!U1117</x:f>
        <x:v>1</x:v>
      </x:c>
      <x:c r="X933" s="120" t="n">
        <x:f>'RGS_Ground_Run'!X1117</x:f>
        <x:v>1</x:v>
      </x:c>
      <x:c r="Y933" s="120" t="n">
        <x:f>'Edge_Run'!V1117</x:f>
        <x:v>1</x:v>
      </x:c>
      <x:c r="Z933" s="120" t="n">
        <x:f>Y933-X933</x:f>
        <x:v>0</x:v>
      </x:c>
      <x:c r="AA933" s="120" t="n">
        <x:f>1-V933</x:f>
        <x:v>0</x:v>
      </x:c>
      <x:c r="AB933" s="120" t="n">
        <x:f>1-W933</x:f>
        <x:v>0</x:v>
      </x:c>
      <x:c r="AC933" s="120" t="n">
        <x:f>'RGS_Ground_Run'!O1117</x:f>
        <x:v>4.3139375747487945</x:v>
      </x:c>
      <x:c r="AD933" s="120" t="n">
        <x:f>'Edge_Run'!D1117</x:f>
        <x:v>12.941812724246383</x:v>
      </x:c>
      <x:c r="AE933" s="120" t="n">
        <x:f>'RGS_Ground_Run'!D1117</x:f>
        <x:v>300</x:v>
      </x:c>
      <x:c r="AF933" s="120" t="n">
        <x:f>'Edge_Run'!H1117</x:f>
        <x:v>75</x:v>
      </x:c>
    </x:row>
    <x:row r="934">
      <x:c r="A934" s="120" t="n">
        <x:v>10</x:v>
      </x:c>
      <x:c r="B934" s="120" t="n">
        <x:v>33</x:v>
      </x:c>
      <x:c r="C934" s="120" t="n">
        <x:v>933</x:v>
      </x:c>
      <x:c r="D934" s="120" t="n">
        <x:v>1254</x:v>
      </x:c>
      <x:c r="E934" s="120" t="n">
        <x:v>1253</x:v>
      </x:c>
      <x:c r="F934" s="120" t="n">
        <x:v>0</x:v>
      </x:c>
      <x:c r="G934" s="120" t="str">
        <x:v>Normal</x:v>
      </x:c>
      <x:c r="H934" s="120" t="str">
        <x:v>Routine</x:v>
      </x:c>
      <x:c r="I934" s="120" t="n">
        <x:v>0</x:v>
      </x:c>
      <x:c r="J934" s="120" t="str">
        <x:v>CADC0873</x:v>
      </x:c>
      <x:c r="K934" s="120" t="n">
        <x:v>5</x:v>
      </x:c>
      <x:c r="L934" s="120" t="n">
        <x:v>355</x:v>
      </x:c>
      <x:c r="M934" s="120" t="n">
        <x:v>72</x:v>
      </x:c>
      <x:c r="N934" s="127" t="n">
        <x:v>1.0285714285714285</x:v>
      </x:c>
      <x:c r="O934" s="129" t="n">
        <x:f>'RGS_Ground_Run'!Q1118</x:f>
        <x:v>44.30712043310723</x:v>
      </x:c>
      <x:c r="P934" s="129" t="n">
        <x:f>'Edge_Run'!O1118</x:f>
        <x:v>23.19522592835574</x:v>
      </x:c>
      <x:c r="Q934" s="129" t="n">
        <x:f>O934-P934</x:f>
        <x:v>21.11189450475149</x:v>
      </x:c>
      <x:c r="R934" s="129" t="n">
        <x:f>'RGS_Ground_Run'!U1118</x:f>
        <x:v>14.56204512365548</x:v>
      </x:c>
      <x:c r="S934" s="129" t="n">
        <x:f>'Edge_Run'!S1118</x:f>
        <x:v>0</x:v>
      </x:c>
      <x:c r="T934" s="129" t="n">
        <x:f>'RGS_Ground_Run'!S1118</x:f>
        <x:v>0</x:v>
      </x:c>
      <x:c r="U934" s="129" t="n">
        <x:f>'Edge_Run'!R1118</x:f>
        <x:v>0</x:v>
      </x:c>
      <x:c r="V934" s="120" t="n">
        <x:f>'RGS_Ground_Run'!W1118</x:f>
        <x:v>1</x:v>
      </x:c>
      <x:c r="W934" s="120" t="n">
        <x:f>'Edge_Run'!U1118</x:f>
        <x:v>1</x:v>
      </x:c>
      <x:c r="X934" s="120" t="n">
        <x:f>'RGS_Ground_Run'!X1118</x:f>
        <x:v>1</x:v>
      </x:c>
      <x:c r="Y934" s="120" t="n">
        <x:f>'Edge_Run'!V1118</x:f>
        <x:v>1</x:v>
      </x:c>
      <x:c r="Z934" s="120" t="n">
        <x:f>Y934-X934</x:f>
        <x:v>0</x:v>
      </x:c>
      <x:c r="AA934" s="120" t="n">
        <x:f>1-V934</x:f>
        <x:v>0</x:v>
      </x:c>
      <x:c r="AB934" s="120" t="n">
        <x:f>1-W934</x:f>
        <x:v>0</x:v>
      </x:c>
      <x:c r="AC934" s="120" t="n">
        <x:f>'RGS_Ground_Run'!O1118</x:f>
        <x:v>5.7250753094519755</x:v>
      </x:c>
      <x:c r="AD934" s="120" t="n">
        <x:f>'Edge_Run'!D1118</x:f>
        <x:v>17.17522592835593</x:v>
      </x:c>
      <x:c r="AE934" s="120" t="n">
        <x:f>'RGS_Ground_Run'!D1118</x:f>
        <x:v>300</x:v>
      </x:c>
      <x:c r="AF934" s="120" t="n">
        <x:f>'Edge_Run'!H1118</x:f>
        <x:v>75</x:v>
      </x:c>
    </x:row>
    <x:row r="935">
      <x:c r="A935" s="120" t="n">
        <x:v>10</x:v>
      </x:c>
      <x:c r="B935" s="120" t="n">
        <x:v>34</x:v>
      </x:c>
      <x:c r="C935" s="120" t="n">
        <x:v>934</x:v>
      </x:c>
      <x:c r="D935" s="120" t="n">
        <x:v>353</x:v>
      </x:c>
      <x:c r="E935" s="120" t="n">
        <x:v>352</x:v>
      </x:c>
      <x:c r="F935" s="120" t="n">
        <x:v>0</x:v>
      </x:c>
      <x:c r="G935" s="120" t="str">
        <x:v>Normal</x:v>
      </x:c>
      <x:c r="H935" s="120" t="str">
        <x:v>Routine</x:v>
      </x:c>
      <x:c r="I935" s="120" t="n">
        <x:v>1</x:v>
      </x:c>
      <x:c r="J935" s="120" t="str">
        <x:v>CADC0884</x:v>
      </x:c>
      <x:c r="K935" s="120" t="n">
        <x:v>5</x:v>
      </x:c>
      <x:c r="L935" s="120" t="n">
        <x:v>425</x:v>
      </x:c>
      <x:c r="M935" s="120" t="n">
        <x:v>86</x:v>
      </x:c>
      <x:c r="N935" s="127" t="n">
        <x:v>1.2285714285714286</x:v>
      </x:c>
      <x:c r="O935" s="129" t="n">
        <x:f>'RGS_Ground_Run'!Q1119</x:f>
        <x:v>31.54847116810288</x:v>
      </x:c>
      <x:c r="P935" s="129" t="n">
        <x:f>'Edge_Run'!O1119</x:f>
        <x:v>6.447697861234246</x:v>
      </x:c>
      <x:c r="Q935" s="129" t="n">
        <x:f>O935-P935</x:f>
        <x:v>25.100773306868632</x:v>
      </x:c>
      <x:c r="R935" s="129" t="n">
        <x:f>'RGS_Ground_Run'!U1119</x:f>
        <x:v>7.38590521435799</x:v>
      </x:c>
      <x:c r="S935" s="129" t="n">
        <x:f>'Edge_Run'!S1119</x:f>
        <x:v>0</x:v>
      </x:c>
      <x:c r="T935" s="129" t="n">
        <x:f>'RGS_Ground_Run'!S1119</x:f>
        <x:v>0</x:v>
      </x:c>
      <x:c r="U935" s="129" t="n">
        <x:f>'Edge_Run'!R1119</x:f>
        <x:v>0</x:v>
      </x:c>
      <x:c r="V935" s="120" t="n">
        <x:f>'RGS_Ground_Run'!W1119</x:f>
        <x:v>1</x:v>
      </x:c>
      <x:c r="W935" s="120" t="n">
        <x:f>'Edge_Run'!U1119</x:f>
        <x:v>1</x:v>
      </x:c>
      <x:c r="X935" s="120" t="n">
        <x:f>'RGS_Ground_Run'!X1119</x:f>
        <x:v>1</x:v>
      </x:c>
      <x:c r="Y935" s="120" t="n">
        <x:f>'Edge_Run'!V1119</x:f>
        <x:v>1</x:v>
      </x:c>
      <x:c r="Z935" s="120" t="n">
        <x:f>Y935-X935</x:f>
        <x:v>0</x:v>
      </x:c>
      <x:c r="AA935" s="120" t="n">
        <x:f>1-V935</x:f>
        <x:v>0</x:v>
      </x:c>
      <x:c r="AB935" s="120" t="n">
        <x:f>1-W935</x:f>
        <x:v>0</x:v>
      </x:c>
      <x:c r="AC935" s="120" t="n">
        <x:f>'RGS_Ground_Run'!O1119</x:f>
        <x:v>0.1425659537446981</x:v>
      </x:c>
      <x:c r="AD935" s="120" t="n">
        <x:f>'Edge_Run'!D1119</x:f>
        <x:v>0.4276978612340943</x:v>
      </x:c>
      <x:c r="AE935" s="120" t="n">
        <x:f>'RGS_Ground_Run'!D1119</x:f>
        <x:v>300</x:v>
      </x:c>
      <x:c r="AF935" s="120" t="n">
        <x:f>'Edge_Run'!H1119</x:f>
        <x:v>75</x:v>
      </x:c>
    </x:row>
    <x:row r="936">
      <x:c r="A936" s="120" t="n">
        <x:v>10</x:v>
      </x:c>
      <x:c r="B936" s="120" t="n">
        <x:v>35</x:v>
      </x:c>
      <x:c r="C936" s="120" t="n">
        <x:v>935</x:v>
      </x:c>
      <x:c r="D936" s="120" t="n">
        <x:v>1975</x:v>
      </x:c>
      <x:c r="E936" s="120" t="n">
        <x:v>1974</x:v>
      </x:c>
      <x:c r="F936" s="120" t="n">
        <x:v>1</x:v>
      </x:c>
      <x:c r="G936" s="120" t="str">
        <x:v>Anomalous</x:v>
      </x:c>
      <x:c r="H936" s="120" t="str">
        <x:v>Priority</x:v>
      </x:c>
      <x:c r="I936" s="120" t="n">
        <x:v>1</x:v>
      </x:c>
      <x:c r="J936" s="120" t="str">
        <x:v>CADC0872</x:v>
      </x:c>
      <x:c r="K936" s="120" t="n">
        <x:v>5</x:v>
      </x:c>
      <x:c r="L936" s="120" t="n">
        <x:v>186</x:v>
      </x:c>
      <x:c r="M936" s="120" t="n">
        <x:v>38</x:v>
      </x:c>
      <x:c r="N936" s="127" t="n">
        <x:v>0.5428571428571428</x:v>
      </x:c>
      <x:c r="O936" s="129" t="n">
        <x:f>'RGS_Ground_Run'!Q1120</x:f>
        <x:v>40.73533347815692</x:v>
      </x:c>
      <x:c r="P936" s="129" t="n">
        <x:f>'Edge_Run'!O1120</x:f>
        <x:v>13.800416830301401</x:v>
      </x:c>
      <x:c r="Q936" s="129" t="n">
        <x:f>O936-P936</x:f>
        <x:v>26.934916647855516</x:v>
      </x:c>
      <x:c r="R936" s="129" t="n">
        <x:f>'RGS_Ground_Run'!U1120</x:f>
        <x:v>14.121861201389947</x:v>
      </x:c>
      <x:c r="S936" s="129" t="n">
        <x:f>'Edge_Run'!S1120</x:f>
        <x:v>0</x:v>
      </x:c>
      <x:c r="T936" s="129" t="n">
        <x:f>'RGS_Ground_Run'!S1120</x:f>
        <x:v>0</x:v>
      </x:c>
      <x:c r="U936" s="129" t="n">
        <x:f>'Edge_Run'!R1120</x:f>
        <x:v>0</x:v>
      </x:c>
      <x:c r="V936" s="120" t="n">
        <x:f>'RGS_Ground_Run'!W1120</x:f>
        <x:v>1</x:v>
      </x:c>
      <x:c r="W936" s="120" t="n">
        <x:f>'Edge_Run'!U1120</x:f>
        <x:v>1</x:v>
      </x:c>
      <x:c r="X936" s="120" t="n">
        <x:f>'RGS_Ground_Run'!X1120</x:f>
        <x:v>1</x:v>
      </x:c>
      <x:c r="Y936" s="120" t="n">
        <x:f>'Edge_Run'!V1120</x:f>
        <x:v>1</x:v>
      </x:c>
      <x:c r="Z936" s="120" t="n">
        <x:f>Y936-X936</x:f>
        <x:v>0</x:v>
      </x:c>
      <x:c r="AA936" s="120" t="n">
        <x:f>1-V936</x:f>
        <x:v>0</x:v>
      </x:c>
      <x:c r="AB936" s="120" t="n">
        <x:f>1-W936</x:f>
        <x:v>0</x:v>
      </x:c>
      <x:c r="AC936" s="120" t="n">
        <x:f>'RGS_Ground_Run'!O1120</x:f>
        <x:v>2.593472276767168</x:v>
      </x:c>
      <x:c r="AD936" s="120" t="n">
        <x:f>'Edge_Run'!D1120</x:f>
        <x:v>7.780416830301505</x:v>
      </x:c>
      <x:c r="AE936" s="120" t="n">
        <x:f>'RGS_Ground_Run'!D1120</x:f>
        <x:v>300</x:v>
      </x:c>
      <x:c r="AF936" s="120" t="n">
        <x:f>'Edge_Run'!H1120</x:f>
        <x:v>75</x:v>
      </x:c>
    </x:row>
    <x:row r="937">
      <x:c r="A937" s="120" t="n">
        <x:v>10</x:v>
      </x:c>
      <x:c r="B937" s="120" t="n">
        <x:v>36</x:v>
      </x:c>
      <x:c r="C937" s="120" t="n">
        <x:v>936</x:v>
      </x:c>
      <x:c r="D937" s="120" t="n">
        <x:v>1315</x:v>
      </x:c>
      <x:c r="E937" s="120" t="n">
        <x:v>1314</x:v>
      </x:c>
      <x:c r="F937" s="120" t="n">
        <x:v>0</x:v>
      </x:c>
      <x:c r="G937" s="120" t="str">
        <x:v>Normal</x:v>
      </x:c>
      <x:c r="H937" s="120" t="str">
        <x:v>Routine</x:v>
      </x:c>
      <x:c r="I937" s="120" t="n">
        <x:v>1</x:v>
      </x:c>
      <x:c r="J937" s="120" t="str">
        <x:v>CADC0873</x:v>
      </x:c>
      <x:c r="K937" s="120" t="n">
        <x:v>5</x:v>
      </x:c>
      <x:c r="L937" s="120" t="n">
        <x:v>262</x:v>
      </x:c>
      <x:c r="M937" s="120" t="n">
        <x:v>53</x:v>
      </x:c>
      <x:c r="N937" s="127" t="n">
        <x:v>0.7571428571428571</x:v>
      </x:c>
      <x:c r="O937" s="129" t="n">
        <x:f>'RGS_Ground_Run'!Q1121</x:f>
        <x:v>28.177689429026486</x:v>
      </x:c>
      <x:c r="P937" s="129" t="n">
        <x:f>'Edge_Run'!O1121</x:f>
        <x:v>18.493068287079495</x:v>
      </x:c>
      <x:c r="Q937" s="129" t="n">
        <x:f>O937-P937</x:f>
        <x:v>9.684621141946991</x:v>
      </x:c>
      <x:c r="R937" s="129" t="n">
        <x:f>'RGS_Ground_Run'!U1121</x:f>
        <x:v>0</x:v>
      </x:c>
      <x:c r="S937" s="129" t="n">
        <x:f>'Edge_Run'!S1121</x:f>
        <x:v>0</x:v>
      </x:c>
      <x:c r="T937" s="129" t="n">
        <x:f>'RGS_Ground_Run'!S1121</x:f>
        <x:v>0</x:v>
      </x:c>
      <x:c r="U937" s="129" t="n">
        <x:f>'Edge_Run'!R1121</x:f>
        <x:v>0</x:v>
      </x:c>
      <x:c r="V937" s="120" t="n">
        <x:f>'RGS_Ground_Run'!W1121</x:f>
        <x:v>1</x:v>
      </x:c>
      <x:c r="W937" s="120" t="n">
        <x:f>'Edge_Run'!U1121</x:f>
        <x:v>1</x:v>
      </x:c>
      <x:c r="X937" s="120" t="n">
        <x:f>'RGS_Ground_Run'!X1121</x:f>
        <x:v>1</x:v>
      </x:c>
      <x:c r="Y937" s="120" t="n">
        <x:f>'Edge_Run'!V1121</x:f>
        <x:v>1</x:v>
      </x:c>
      <x:c r="Z937" s="120" t="n">
        <x:f>Y937-X937</x:f>
        <x:v>0</x:v>
      </x:c>
      <x:c r="AA937" s="120" t="n">
        <x:f>1-V937</x:f>
        <x:v>0</x:v>
      </x:c>
      <x:c r="AB937" s="120" t="n">
        <x:f>1-W937</x:f>
        <x:v>0</x:v>
      </x:c>
      <x:c r="AC937" s="120" t="n">
        <x:f>'RGS_Ground_Run'!O1121</x:f>
        <x:v>4.157689429026481</x:v>
      </x:c>
      <x:c r="AD937" s="120" t="n">
        <x:f>'Edge_Run'!D1121</x:f>
        <x:v>12.473068287079444</x:v>
      </x:c>
      <x:c r="AE937" s="120" t="n">
        <x:f>'RGS_Ground_Run'!D1121</x:f>
        <x:v>300</x:v>
      </x:c>
      <x:c r="AF937" s="120" t="n">
        <x:f>'Edge_Run'!H1121</x:f>
        <x:v>75</x:v>
      </x:c>
    </x:row>
    <x:row r="938">
      <x:c r="A938" s="120" t="n">
        <x:v>10</x:v>
      </x:c>
      <x:c r="B938" s="120" t="n">
        <x:v>37</x:v>
      </x:c>
      <x:c r="C938" s="120" t="n">
        <x:v>937</x:v>
      </x:c>
      <x:c r="D938" s="120" t="n">
        <x:v>2123</x:v>
      </x:c>
      <x:c r="E938" s="120" t="n">
        <x:v>2122</x:v>
      </x:c>
      <x:c r="F938" s="120" t="n">
        <x:v>0</x:v>
      </x:c>
      <x:c r="G938" s="120" t="str">
        <x:v>Normal</x:v>
      </x:c>
      <x:c r="H938" s="120" t="str">
        <x:v>Routine</x:v>
      </x:c>
      <x:c r="I938" s="120" t="n">
        <x:v>1</x:v>
      </x:c>
      <x:c r="J938" s="120" t="str">
        <x:v>CADC0872</x:v>
      </x:c>
      <x:c r="K938" s="120" t="n">
        <x:v>5</x:v>
      </x:c>
      <x:c r="L938" s="120" t="n">
        <x:v>200</x:v>
      </x:c>
      <x:c r="M938" s="120" t="n">
        <x:v>41</x:v>
      </x:c>
      <x:c r="N938" s="127" t="n">
        <x:v>0.5857142857142857</x:v>
      </x:c>
      <x:c r="O938" s="129" t="n">
        <x:f>'RGS_Ground_Run'!Q1122</x:f>
        <x:v>24.244905580305385</x:v>
      </x:c>
      <x:c r="P938" s="129" t="n">
        <x:f>'Edge_Run'!O1122</x:f>
        <x:v>6.694716740916192</x:v>
      </x:c>
      <x:c r="Q938" s="129" t="n">
        <x:f>O938-P938</x:f>
        <x:v>17.550188839389193</x:v>
      </x:c>
      <x:c r="R938" s="129" t="n">
        <x:f>'RGS_Ground_Run'!U1122</x:f>
        <x:v>0</x:v>
      </x:c>
      <x:c r="S938" s="129" t="n">
        <x:f>'Edge_Run'!S1122</x:f>
        <x:v>0</x:v>
      </x:c>
      <x:c r="T938" s="129" t="n">
        <x:f>'RGS_Ground_Run'!S1122</x:f>
        <x:v>0</x:v>
      </x:c>
      <x:c r="U938" s="129" t="n">
        <x:f>'Edge_Run'!R1122</x:f>
        <x:v>0</x:v>
      </x:c>
      <x:c r="V938" s="120" t="n">
        <x:f>'RGS_Ground_Run'!W1122</x:f>
        <x:v>1</x:v>
      </x:c>
      <x:c r="W938" s="120" t="n">
        <x:f>'Edge_Run'!U1122</x:f>
        <x:v>1</x:v>
      </x:c>
      <x:c r="X938" s="120" t="n">
        <x:f>'RGS_Ground_Run'!X1122</x:f>
        <x:v>1</x:v>
      </x:c>
      <x:c r="Y938" s="120" t="n">
        <x:f>'Edge_Run'!V1122</x:f>
        <x:v>1</x:v>
      </x:c>
      <x:c r="Z938" s="120" t="n">
        <x:f>Y938-X938</x:f>
        <x:v>0</x:v>
      </x:c>
      <x:c r="AA938" s="120" t="n">
        <x:f>1-V938</x:f>
        <x:v>0</x:v>
      </x:c>
      <x:c r="AB938" s="120" t="n">
        <x:f>1-W938</x:f>
        <x:v>0</x:v>
      </x:c>
      <x:c r="AC938" s="120" t="n">
        <x:f>'RGS_Ground_Run'!O1122</x:f>
        <x:v>0.22490558030542074</x:v>
      </x:c>
      <x:c r="AD938" s="120" t="n">
        <x:f>'Edge_Run'!D1122</x:f>
        <x:v>0.6747167409162622</x:v>
      </x:c>
      <x:c r="AE938" s="120" t="n">
        <x:f>'RGS_Ground_Run'!D1122</x:f>
        <x:v>300</x:v>
      </x:c>
      <x:c r="AF938" s="120" t="n">
        <x:f>'Edge_Run'!H1122</x:f>
        <x:v>75</x:v>
      </x:c>
    </x:row>
    <x:row r="939">
      <x:c r="A939" s="120" t="n">
        <x:v>10</x:v>
      </x:c>
      <x:c r="B939" s="120" t="n">
        <x:v>38</x:v>
      </x:c>
      <x:c r="C939" s="120" t="n">
        <x:v>938</x:v>
      </x:c>
      <x:c r="D939" s="120" t="n">
        <x:v>1907</x:v>
      </x:c>
      <x:c r="E939" s="120" t="n">
        <x:v>1906</x:v>
      </x:c>
      <x:c r="F939" s="120" t="n">
        <x:v>0</x:v>
      </x:c>
      <x:c r="G939" s="120" t="str">
        <x:v>Normal</x:v>
      </x:c>
      <x:c r="H939" s="120" t="str">
        <x:v>Routine</x:v>
      </x:c>
      <x:c r="I939" s="120" t="n">
        <x:v>0</x:v>
      </x:c>
      <x:c r="J939" s="120" t="str">
        <x:v>CADC0872</x:v>
      </x:c>
      <x:c r="K939" s="120" t="n">
        <x:v>5</x:v>
      </x:c>
      <x:c r="L939" s="120" t="n">
        <x:v>100</x:v>
      </x:c>
      <x:c r="M939" s="120" t="n">
        <x:v>21</x:v>
      </x:c>
      <x:c r="N939" s="127" t="n">
        <x:v>0.3</x:v>
      </x:c>
      <x:c r="O939" s="129" t="n">
        <x:f>'RGS_Ground_Run'!Q1123</x:f>
        <x:v>57.73670675685253</x:v>
      </x:c>
      <x:c r="P939" s="129" t="n">
        <x:f>'Edge_Run'!O1123</x:f>
        <x:v>36.7113746492887</x:v>
      </x:c>
      <x:c r="Q939" s="129" t="n">
        <x:f>O939-P939</x:f>
        <x:v>21.025332107563827</x:v>
      </x:c>
      <x:c r="R939" s="129" t="n">
        <x:f>'RGS_Ground_Run'!U1123</x:f>
        <x:v>23.5567311810928</x:v>
      </x:c>
      <x:c r="S939" s="129" t="n">
        <x:f>'Edge_Run'!S1123</x:f>
        <x:v>0.21144792200902884</x:v>
      </x:c>
      <x:c r="T939" s="129" t="n">
        <x:f>'RGS_Ground_Run'!S1123</x:f>
        <x:v>0</x:v>
      </x:c>
      <x:c r="U939" s="129" t="n">
        <x:f>'Edge_Run'!R1123</x:f>
        <x:v>0</x:v>
      </x:c>
      <x:c r="V939" s="120" t="n">
        <x:f>'RGS_Ground_Run'!W1123</x:f>
        <x:v>1</x:v>
      </x:c>
      <x:c r="W939" s="120" t="n">
        <x:f>'Edge_Run'!U1123</x:f>
        <x:v>1</x:v>
      </x:c>
      <x:c r="X939" s="120" t="n">
        <x:f>'RGS_Ground_Run'!X1123</x:f>
        <x:v>1</x:v>
      </x:c>
      <x:c r="Y939" s="120" t="n">
        <x:f>'Edge_Run'!V1123</x:f>
        <x:v>1</x:v>
      </x:c>
      <x:c r="Z939" s="120" t="n">
        <x:f>Y939-X939</x:f>
        <x:v>0</x:v>
      </x:c>
      <x:c r="AA939" s="120" t="n">
        <x:f>1-V939</x:f>
        <x:v>0</x:v>
      </x:c>
      <x:c r="AB939" s="120" t="n">
        <x:f>1-W939</x:f>
        <x:v>0</x:v>
      </x:c>
      <x:c r="AC939" s="120" t="n">
        <x:f>'RGS_Ground_Run'!O1123</x:f>
        <x:v>10.159975575759931</x:v>
      </x:c>
      <x:c r="AD939" s="120" t="n">
        <x:f>'Edge_Run'!D1123</x:f>
        <x:v>30.479926727279796</x:v>
      </x:c>
      <x:c r="AE939" s="120" t="n">
        <x:f>'RGS_Ground_Run'!D1123</x:f>
        <x:v>300</x:v>
      </x:c>
      <x:c r="AF939" s="120" t="n">
        <x:f>'Edge_Run'!H1123</x:f>
        <x:v>75</x:v>
      </x:c>
    </x:row>
    <x:row r="940">
      <x:c r="A940" s="120" t="n">
        <x:v>10</x:v>
      </x:c>
      <x:c r="B940" s="120" t="n">
        <x:v>39</x:v>
      </x:c>
      <x:c r="C940" s="120" t="n">
        <x:v>939</x:v>
      </x:c>
      <x:c r="D940" s="120" t="n">
        <x:v>2106</x:v>
      </x:c>
      <x:c r="E940" s="120" t="n">
        <x:v>2105</x:v>
      </x:c>
      <x:c r="F940" s="120" t="n">
        <x:v>0</x:v>
      </x:c>
      <x:c r="G940" s="120" t="str">
        <x:v>Normal</x:v>
      </x:c>
      <x:c r="H940" s="120" t="str">
        <x:v>Routine</x:v>
      </x:c>
      <x:c r="I940" s="120" t="n">
        <x:v>1</x:v>
      </x:c>
      <x:c r="J940" s="120" t="str">
        <x:v>CADC0872</x:v>
      </x:c>
      <x:c r="K940" s="120" t="n">
        <x:v>5</x:v>
      </x:c>
      <x:c r="L940" s="120" t="n">
        <x:v>80</x:v>
      </x:c>
      <x:c r="M940" s="120" t="n">
        <x:v>17</x:v>
      </x:c>
      <x:c r="N940" s="127" t="n">
        <x:v>0.24285714285714285</x:v>
      </x:c>
      <x:c r="O940" s="129" t="n">
        <x:f>'RGS_Ground_Run'!Q1124</x:f>
        <x:v>55.39440611230157</x:v>
      </x:c>
      <x:c r="P940" s="129" t="n">
        <x:f>'Edge_Run'!O1124</x:f>
        <x:v>25.807279037420358</x:v>
      </x:c>
      <x:c r="Q940" s="129" t="n">
        <x:f>O940-P940</x:f>
        <x:v>29.58712707488121</x:v>
      </x:c>
      <x:c r="R940" s="129" t="n">
        <x:f>'RGS_Ground_Run'!U1124</x:f>
        <x:v>28.72529138384016</x:v>
      </x:c>
      <x:c r="S940" s="129" t="n">
        <x:f>'Edge_Run'!S1124</x:f>
        <x:v>11.839934852036095</x:v>
      </x:c>
      <x:c r="T940" s="129" t="n">
        <x:f>'RGS_Ground_Run'!S1124</x:f>
        <x:v>0</x:v>
      </x:c>
      <x:c r="U940" s="129" t="n">
        <x:f>'Edge_Run'!R1124</x:f>
        <x:v>0</x:v>
      </x:c>
      <x:c r="V940" s="120" t="n">
        <x:f>'RGS_Ground_Run'!W1124</x:f>
        <x:v>1</x:v>
      </x:c>
      <x:c r="W940" s="120" t="n">
        <x:f>'Edge_Run'!U1124</x:f>
        <x:v>1</x:v>
      </x:c>
      <x:c r="X940" s="120" t="n">
        <x:f>'RGS_Ground_Run'!X1124</x:f>
        <x:v>1</x:v>
      </x:c>
      <x:c r="Y940" s="120" t="n">
        <x:f>'Edge_Run'!V1124</x:f>
        <x:v>1</x:v>
      </x:c>
      <x:c r="Z940" s="120" t="n">
        <x:f>Y940-X940</x:f>
        <x:v>0</x:v>
      </x:c>
      <x:c r="AA940" s="120" t="n">
        <x:f>1-V940</x:f>
        <x:v>0</x:v>
      </x:c>
      <x:c r="AB940" s="120" t="n">
        <x:f>1-W940</x:f>
        <x:v>0</x:v>
      </x:c>
      <x:c r="AC940" s="120" t="n">
        <x:f>'RGS_Ground_Run'!O1124</x:f>
        <x:v>2.6491147284614325</x:v>
      </x:c>
      <x:c r="AD940" s="120" t="n">
        <x:f>'Edge_Run'!D1124</x:f>
        <x:v>7.947344185384297</x:v>
      </x:c>
      <x:c r="AE940" s="120" t="n">
        <x:f>'RGS_Ground_Run'!D1124</x:f>
        <x:v>300</x:v>
      </x:c>
      <x:c r="AF940" s="120" t="n">
        <x:f>'Edge_Run'!H1124</x:f>
        <x:v>75</x:v>
      </x:c>
    </x:row>
    <x:row r="941">
      <x:c r="A941" s="120" t="n">
        <x:v>10</x:v>
      </x:c>
      <x:c r="B941" s="120" t="n">
        <x:v>40</x:v>
      </x:c>
      <x:c r="C941" s="120" t="n">
        <x:v>940</x:v>
      </x:c>
      <x:c r="D941" s="120" t="n">
        <x:v>1676</x:v>
      </x:c>
      <x:c r="E941" s="120" t="n">
        <x:v>1675</x:v>
      </x:c>
      <x:c r="F941" s="120" t="n">
        <x:v>0</x:v>
      </x:c>
      <x:c r="G941" s="120" t="str">
        <x:v>Normal</x:v>
      </x:c>
      <x:c r="H941" s="120" t="str">
        <x:v>Routine</x:v>
      </x:c>
      <x:c r="I941" s="120" t="n">
        <x:v>1</x:v>
      </x:c>
      <x:c r="J941" s="120" t="str">
        <x:v>CADC0888</x:v>
      </x:c>
      <x:c r="K941" s="120" t="n">
        <x:v>5</x:v>
      </x:c>
      <x:c r="L941" s="120" t="n">
        <x:v>270</x:v>
      </x:c>
      <x:c r="M941" s="120" t="n">
        <x:v>55</x:v>
      </x:c>
      <x:c r="N941" s="127" t="n">
        <x:v>0.7857142857142857</x:v>
      </x:c>
      <x:c r="O941" s="129" t="n">
        <x:f>'RGS_Ground_Run'!Q1125</x:f>
        <x:v>34.49240740754476</x:v>
      </x:c>
      <x:c r="P941" s="129" t="n">
        <x:f>'Edge_Run'!O1125</x:f>
        <x:v>6.652714039169496</x:v>
      </x:c>
      <x:c r="Q941" s="129" t="n">
        <x:f>O941-P941</x:f>
        <x:v>27.839693368375265</x:v>
      </x:c>
      <x:c r="R941" s="129" t="n">
        <x:f>'RGS_Ground_Run'!U1125</x:f>
        <x:v>10.261502727821608</x:v>
      </x:c>
      <x:c r="S941" s="129" t="n">
        <x:f>'Edge_Run'!S1125</x:f>
        <x:v>0</x:v>
      </x:c>
      <x:c r="T941" s="129" t="n">
        <x:f>'RGS_Ground_Run'!S1125</x:f>
        <x:v>0</x:v>
      </x:c>
      <x:c r="U941" s="129" t="n">
        <x:f>'Edge_Run'!R1125</x:f>
        <x:v>0</x:v>
      </x:c>
      <x:c r="V941" s="120" t="n">
        <x:f>'RGS_Ground_Run'!W1125</x:f>
        <x:v>1</x:v>
      </x:c>
      <x:c r="W941" s="120" t="n">
        <x:f>'Edge_Run'!U1125</x:f>
        <x:v>1</x:v>
      </x:c>
      <x:c r="X941" s="120" t="n">
        <x:f>'RGS_Ground_Run'!X1125</x:f>
        <x:v>1</x:v>
      </x:c>
      <x:c r="Y941" s="120" t="n">
        <x:f>'Edge_Run'!V1125</x:f>
        <x:v>1</x:v>
      </x:c>
      <x:c r="Z941" s="120" t="n">
        <x:f>Y941-X941</x:f>
        <x:v>0</x:v>
      </x:c>
      <x:c r="AA941" s="120" t="n">
        <x:f>1-V941</x:f>
        <x:v>0</x:v>
      </x:c>
      <x:c r="AB941" s="120" t="n">
        <x:f>1-W941</x:f>
        <x:v>0</x:v>
      </x:c>
      <x:c r="AC941" s="120" t="n">
        <x:f>'RGS_Ground_Run'!O1125</x:f>
        <x:v>0.21090467972311608</x:v>
      </x:c>
      <x:c r="AD941" s="120" t="n">
        <x:f>'Edge_Run'!D1125</x:f>
        <x:v>0.6327140391693482</x:v>
      </x:c>
      <x:c r="AE941" s="120" t="n">
        <x:f>'RGS_Ground_Run'!D1125</x:f>
        <x:v>300</x:v>
      </x:c>
      <x:c r="AF941" s="120" t="n">
        <x:f>'Edge_Run'!H1125</x:f>
        <x:v>75</x:v>
      </x:c>
    </x:row>
    <x:row r="942">
      <x:c r="A942" s="120" t="n">
        <x:v>10</x:v>
      </x:c>
      <x:c r="B942" s="120" t="n">
        <x:v>41</x:v>
      </x:c>
      <x:c r="C942" s="120" t="n">
        <x:v>941</x:v>
      </x:c>
      <x:c r="D942" s="120" t="n">
        <x:v>1929</x:v>
      </x:c>
      <x:c r="E942" s="120" t="n">
        <x:v>1928</x:v>
      </x:c>
      <x:c r="F942" s="120" t="n">
        <x:v>0</x:v>
      </x:c>
      <x:c r="G942" s="120" t="str">
        <x:v>Normal</x:v>
      </x:c>
      <x:c r="H942" s="120" t="str">
        <x:v>Routine</x:v>
      </x:c>
      <x:c r="I942" s="120" t="n">
        <x:v>1</x:v>
      </x:c>
      <x:c r="J942" s="120" t="str">
        <x:v>CADC0872</x:v>
      </x:c>
      <x:c r="K942" s="120" t="n">
        <x:v>5</x:v>
      </x:c>
      <x:c r="L942" s="120" t="n">
        <x:v>90</x:v>
      </x:c>
      <x:c r="M942" s="120" t="n">
        <x:v>19</x:v>
      </x:c>
      <x:c r="N942" s="127" t="n">
        <x:v>0.2714285714285714</x:v>
      </x:c>
      <x:c r="O942" s="129" t="n">
        <x:f>'RGS_Ground_Run'!Q1126</x:f>
        <x:v>24.972213081072823</x:v>
      </x:c>
      <x:c r="P942" s="129" t="n">
        <x:f>'Edge_Run'!O1126</x:f>
        <x:v>8.87663924321896</x:v>
      </x:c>
      <x:c r="Q942" s="129" t="n">
        <x:f>O942-P942</x:f>
        <x:v>16.095573837853863</x:v>
      </x:c>
      <x:c r="R942" s="129" t="n">
        <x:f>'RGS_Ground_Run'!U1126</x:f>
        <x:v>0</x:v>
      </x:c>
      <x:c r="S942" s="129" t="n">
        <x:f>'Edge_Run'!S1126</x:f>
        <x:v>0</x:v>
      </x:c>
      <x:c r="T942" s="129" t="n">
        <x:f>'RGS_Ground_Run'!S1126</x:f>
        <x:v>0</x:v>
      </x:c>
      <x:c r="U942" s="129" t="n">
        <x:f>'Edge_Run'!R1126</x:f>
        <x:v>0</x:v>
      </x:c>
      <x:c r="V942" s="120" t="n">
        <x:f>'RGS_Ground_Run'!W1126</x:f>
        <x:v>1</x:v>
      </x:c>
      <x:c r="W942" s="120" t="n">
        <x:f>'Edge_Run'!U1126</x:f>
        <x:v>1</x:v>
      </x:c>
      <x:c r="X942" s="120" t="n">
        <x:f>'RGS_Ground_Run'!X1126</x:f>
        <x:v>1</x:v>
      </x:c>
      <x:c r="Y942" s="120" t="n">
        <x:f>'Edge_Run'!V1126</x:f>
        <x:v>1</x:v>
      </x:c>
      <x:c r="Z942" s="120" t="n">
        <x:f>Y942-X942</x:f>
        <x:v>0</x:v>
      </x:c>
      <x:c r="AA942" s="120" t="n">
        <x:f>1-V942</x:f>
        <x:v>0</x:v>
      </x:c>
      <x:c r="AB942" s="120" t="n">
        <x:f>1-W942</x:f>
        <x:v>0</x:v>
      </x:c>
      <x:c r="AC942" s="120" t="n">
        <x:f>'RGS_Ground_Run'!O1126</x:f>
        <x:v>0.9522130810730223</x:v>
      </x:c>
      <x:c r="AD942" s="120" t="n">
        <x:f>'Edge_Run'!D1126</x:f>
        <x:v>2.8566392432190666</x:v>
      </x:c>
      <x:c r="AE942" s="120" t="n">
        <x:f>'RGS_Ground_Run'!D1126</x:f>
        <x:v>300</x:v>
      </x:c>
      <x:c r="AF942" s="120" t="n">
        <x:f>'Edge_Run'!H1126</x:f>
        <x:v>75</x:v>
      </x:c>
    </x:row>
    <x:row r="943">
      <x:c r="A943" s="120" t="n">
        <x:v>10</x:v>
      </x:c>
      <x:c r="B943" s="120" t="n">
        <x:v>42</x:v>
      </x:c>
      <x:c r="C943" s="120" t="n">
        <x:v>942</x:v>
      </x:c>
      <x:c r="D943" s="120" t="n">
        <x:v>1353</x:v>
      </x:c>
      <x:c r="E943" s="120" t="n">
        <x:v>1352</x:v>
      </x:c>
      <x:c r="F943" s="120" t="n">
        <x:v>1</x:v>
      </x:c>
      <x:c r="G943" s="120" t="str">
        <x:v>Anomalous</x:v>
      </x:c>
      <x:c r="H943" s="120" t="str">
        <x:v>Priority</x:v>
      </x:c>
      <x:c r="I943" s="120" t="n">
        <x:v>1</x:v>
      </x:c>
      <x:c r="J943" s="120" t="str">
        <x:v>CADC0873</x:v>
      </x:c>
      <x:c r="K943" s="120" t="n">
        <x:v>5</x:v>
      </x:c>
      <x:c r="L943" s="120" t="n">
        <x:v>110</x:v>
      </x:c>
      <x:c r="M943" s="120" t="n">
        <x:v>23</x:v>
      </x:c>
      <x:c r="N943" s="127" t="n">
        <x:v>0.32857142857142857</x:v>
      </x:c>
      <x:c r="O943" s="129" t="n">
        <x:f>'RGS_Ground_Run'!Q1127</x:f>
        <x:v>25.951807079815353</x:v>
      </x:c>
      <x:c r="P943" s="129" t="n">
        <x:f>'Edge_Run'!O1127</x:f>
        <x:v>11.81542123944655</x:v>
      </x:c>
      <x:c r="Q943" s="129" t="n">
        <x:f>O943-P943</x:f>
        <x:v>14.136385840368803</x:v>
      </x:c>
      <x:c r="R943" s="129" t="n">
        <x:f>'RGS_Ground_Run'!U1127</x:f>
        <x:v>0</x:v>
      </x:c>
      <x:c r="S943" s="129" t="n">
        <x:f>'Edge_Run'!S1127</x:f>
        <x:v>0</x:v>
      </x:c>
      <x:c r="T943" s="129" t="n">
        <x:f>'RGS_Ground_Run'!S1127</x:f>
        <x:v>0</x:v>
      </x:c>
      <x:c r="U943" s="129" t="n">
        <x:f>'Edge_Run'!R1127</x:f>
        <x:v>0</x:v>
      </x:c>
      <x:c r="V943" s="120" t="n">
        <x:f>'RGS_Ground_Run'!W1127</x:f>
        <x:v>1</x:v>
      </x:c>
      <x:c r="W943" s="120" t="n">
        <x:f>'Edge_Run'!U1127</x:f>
        <x:v>1</x:v>
      </x:c>
      <x:c r="X943" s="120" t="n">
        <x:f>'RGS_Ground_Run'!X1127</x:f>
        <x:v>1</x:v>
      </x:c>
      <x:c r="Y943" s="120" t="n">
        <x:f>'Edge_Run'!V1127</x:f>
        <x:v>1</x:v>
      </x:c>
      <x:c r="Z943" s="120" t="n">
        <x:f>Y943-X943</x:f>
        <x:v>0</x:v>
      </x:c>
      <x:c r="AA943" s="120" t="n">
        <x:f>1-V943</x:f>
        <x:v>0</x:v>
      </x:c>
      <x:c r="AB943" s="120" t="n">
        <x:f>1-W943</x:f>
        <x:v>0</x:v>
      </x:c>
      <x:c r="AC943" s="120" t="n">
        <x:f>'RGS_Ground_Run'!O1127</x:f>
        <x:v>1.9318070798154792</x:v>
      </x:c>
      <x:c r="AD943" s="120" t="n">
        <x:f>'Edge_Run'!D1127</x:f>
        <x:v>5.795421239446437</x:v>
      </x:c>
      <x:c r="AE943" s="120" t="n">
        <x:f>'RGS_Ground_Run'!D1127</x:f>
        <x:v>300</x:v>
      </x:c>
      <x:c r="AF943" s="120" t="n">
        <x:f>'Edge_Run'!H1127</x:f>
        <x:v>75</x:v>
      </x:c>
    </x:row>
    <x:row r="944">
      <x:c r="A944" s="120" t="n">
        <x:v>10</x:v>
      </x:c>
      <x:c r="B944" s="120" t="n">
        <x:v>43</x:v>
      </x:c>
      <x:c r="C944" s="120" t="n">
        <x:v>943</x:v>
      </x:c>
      <x:c r="D944" s="120" t="n">
        <x:v>338</x:v>
      </x:c>
      <x:c r="E944" s="120" t="n">
        <x:v>337</x:v>
      </x:c>
      <x:c r="F944" s="120" t="n">
        <x:v>0</x:v>
      </x:c>
      <x:c r="G944" s="120" t="str">
        <x:v>Normal</x:v>
      </x:c>
      <x:c r="H944" s="120" t="str">
        <x:v>Routine</x:v>
      </x:c>
      <x:c r="I944" s="120" t="n">
        <x:v>1</x:v>
      </x:c>
      <x:c r="J944" s="120" t="str">
        <x:v>CADC0884</x:v>
      </x:c>
      <x:c r="K944" s="120" t="n">
        <x:v>5</x:v>
      </x:c>
      <x:c r="L944" s="120" t="n">
        <x:v>560</x:v>
      </x:c>
      <x:c r="M944" s="120" t="n">
        <x:v>113</x:v>
      </x:c>
      <x:c r="N944" s="127" t="n">
        <x:v>1.6142857142857143</x:v>
      </x:c>
      <x:c r="O944" s="129" t="n">
        <x:f>'RGS_Ground_Run'!Q1128</x:f>
        <x:v>173.7772709278629</x:v>
      </x:c>
      <x:c r="P944" s="129" t="n">
        <x:f>'Edge_Run'!O1128</x:f>
        <x:v>23.163495642428643</x:v>
      </x:c>
      <x:c r="Q944" s="129" t="n">
        <x:f>O944-P944</x:f>
        <x:v>150.61377528543426</x:v>
      </x:c>
      <x:c r="R944" s="129" t="n">
        <x:f>'RGS_Ground_Run'!U1128</x:f>
        <x:v>144.04277238038685</x:v>
      </x:c>
      <x:c r="S944" s="129" t="n">
        <x:f>'Edge_Run'!S1128</x:f>
        <x:v>0</x:v>
      </x:c>
      <x:c r="T944" s="129" t="n">
        <x:f>'RGS_Ground_Run'!S1128</x:f>
        <x:v>130.01046822392482</x:v>
      </x:c>
      <x:c r="U944" s="129" t="n">
        <x:f>'Edge_Run'!R1128</x:f>
        <x:v>0</x:v>
      </x:c>
      <x:c r="V944" s="120" t="n">
        <x:f>'RGS_Ground_Run'!W1128</x:f>
        <x:v>1</x:v>
      </x:c>
      <x:c r="W944" s="120" t="n">
        <x:f>'Edge_Run'!U1128</x:f>
        <x:v>1</x:v>
      </x:c>
      <x:c r="X944" s="120" t="n">
        <x:f>'RGS_Ground_Run'!X1128</x:f>
        <x:v>0</x:v>
      </x:c>
      <x:c r="Y944" s="120" t="n">
        <x:f>'Edge_Run'!V1128</x:f>
        <x:v>1</x:v>
      </x:c>
      <x:c r="Z944" s="120" t="n">
        <x:f>Y944-X944</x:f>
        <x:v>1</x:v>
      </x:c>
      <x:c r="AA944" s="120" t="n">
        <x:f>1-V944</x:f>
        <x:v>0</x:v>
      </x:c>
      <x:c r="AB944" s="120" t="n">
        <x:f>1-W944</x:f>
        <x:v>0</x:v>
      </x:c>
      <x:c r="AC944" s="120" t="n">
        <x:f>'RGS_Ground_Run'!O1128</x:f>
        <x:v>5.714498547476227</x:v>
      </x:c>
      <x:c r="AD944" s="120" t="n">
        <x:f>'Edge_Run'!D1128</x:f>
        <x:v>17.143495642428682</x:v>
      </x:c>
      <x:c r="AE944" s="120" t="n">
        <x:f>'RGS_Ground_Run'!D1128</x:f>
        <x:v>300</x:v>
      </x:c>
      <x:c r="AF944" s="120" t="n">
        <x:f>'Edge_Run'!H1128</x:f>
        <x:v>75</x:v>
      </x:c>
    </x:row>
    <x:row r="945">
      <x:c r="A945" s="120" t="n">
        <x:v>10</x:v>
      </x:c>
      <x:c r="B945" s="120" t="n">
        <x:v>44</x:v>
      </x:c>
      <x:c r="C945" s="120" t="n">
        <x:v>944</x:v>
      </x:c>
      <x:c r="D945" s="120" t="n">
        <x:v>1745</x:v>
      </x:c>
      <x:c r="E945" s="120" t="n">
        <x:v>1744</x:v>
      </x:c>
      <x:c r="F945" s="120" t="n">
        <x:v>1</x:v>
      </x:c>
      <x:c r="G945" s="120" t="str">
        <x:v>Anomalous</x:v>
      </x:c>
      <x:c r="H945" s="120" t="str">
        <x:v>Priority</x:v>
      </x:c>
      <x:c r="I945" s="120" t="n">
        <x:v>0</x:v>
      </x:c>
      <x:c r="J945" s="120" t="str">
        <x:v>CADC0894</x:v>
      </x:c>
      <x:c r="K945" s="120" t="n">
        <x:v>1</x:v>
      </x:c>
      <x:c r="L945" s="120" t="n">
        <x:v>388</x:v>
      </x:c>
      <x:c r="M945" s="120" t="n">
        <x:v>389</x:v>
      </x:c>
      <x:c r="N945" s="127" t="n">
        <x:v>5.557142857142857</x:v>
      </x:c>
      <x:c r="O945" s="129" t="n">
        <x:f>'RGS_Ground_Run'!Q1129</x:f>
        <x:v>175.74097259458586</x:v>
      </x:c>
      <x:c r="P945" s="129" t="n">
        <x:f>'Edge_Run'!O1129</x:f>
        <x:v>131.68208100499714</x:v>
      </x:c>
      <x:c r="Q945" s="129" t="n">
        <x:f>O945-P945</x:f>
        <x:v>44.05889158958871</x:v>
      </x:c>
      <x:c r="R945" s="129" t="n">
        <x:f>'RGS_Ground_Run'!U1129</x:f>
        <x:v>149.68208100499714</x:v>
      </x:c>
      <x:c r="S945" s="129" t="n">
        <x:f>'Edge_Run'!S1129</x:f>
        <x:v>119.54540623623052</x:v>
      </x:c>
      <x:c r="T945" s="129" t="n">
        <x:f>'RGS_Ground_Run'!S1129</x:f>
        <x:v>0</x:v>
      </x:c>
      <x:c r="U945" s="129" t="n">
        <x:f>'Edge_Run'!R1129</x:f>
        <x:v>119.54540623623052</x:v>
      </x:c>
      <x:c r="V945" s="120" t="n">
        <x:f>'RGS_Ground_Run'!W1129</x:f>
        <x:v>1</x:v>
      </x:c>
      <x:c r="W945" s="120" t="n">
        <x:f>'Edge_Run'!U1129</x:f>
        <x:v>1</x:v>
      </x:c>
      <x:c r="X945" s="120" t="n">
        <x:f>'RGS_Ground_Run'!X1129</x:f>
        <x:v>0</x:v>
      </x:c>
      <x:c r="Y945" s="120" t="n">
        <x:f>'Edge_Run'!V1129</x:f>
        <x:v>0</x:v>
      </x:c>
      <x:c r="Z945" s="120" t="n">
        <x:f>Y945-X945</x:f>
        <x:v>0</x:v>
      </x:c>
      <x:c r="AA945" s="120" t="n">
        <x:f>1-V945</x:f>
        <x:v>0</x:v>
      </x:c>
      <x:c r="AB945" s="120" t="n">
        <x:f>1-W945</x:f>
        <x:v>0</x:v>
      </x:c>
      <x:c r="AC945" s="120" t="n">
        <x:f>'RGS_Ground_Run'!O1129</x:f>
        <x:v>2.0388915895889186</x:v>
      </x:c>
      <x:c r="AD945" s="120" t="n">
        <x:f>'Edge_Run'!D1129</x:f>
        <x:v>6.116674768766756</x:v>
      </x:c>
      <x:c r="AE945" s="120" t="n">
        <x:f>'RGS_Ground_Run'!D1129</x:f>
        <x:v>300</x:v>
      </x:c>
      <x:c r="AF945" s="120" t="n">
        <x:f>'Edge_Run'!H1129</x:f>
        <x:v>75</x:v>
      </x:c>
    </x:row>
    <x:row r="946">
      <x:c r="A946" s="120" t="n">
        <x:v>10</x:v>
      </x:c>
      <x:c r="B946" s="120" t="n">
        <x:v>45</x:v>
      </x:c>
      <x:c r="C946" s="120" t="n">
        <x:v>945</x:v>
      </x:c>
      <x:c r="D946" s="120" t="n">
        <x:v>206</x:v>
      </x:c>
      <x:c r="E946" s="120" t="n">
        <x:v>205</x:v>
      </x:c>
      <x:c r="F946" s="120" t="n">
        <x:v>1</x:v>
      </x:c>
      <x:c r="G946" s="120" t="str">
        <x:v>Anomalous</x:v>
      </x:c>
      <x:c r="H946" s="120" t="str">
        <x:v>Priority</x:v>
      </x:c>
      <x:c r="I946" s="120" t="n">
        <x:v>1</x:v>
      </x:c>
      <x:c r="J946" s="120" t="str">
        <x:v>CADC0872</x:v>
      </x:c>
      <x:c r="K946" s="120" t="n">
        <x:v>1</x:v>
      </x:c>
      <x:c r="L946" s="120" t="n">
        <x:v>365</x:v>
      </x:c>
      <x:c r="M946" s="120" t="n">
        <x:v>366</x:v>
      </x:c>
      <x:c r="N946" s="127" t="n">
        <x:v>5.228571428571429</x:v>
      </x:c>
      <x:c r="O946" s="129" t="n">
        <x:f>'RGS_Ground_Run'!Q1130</x:f>
        <x:v>100.1595588866312</x:v>
      </x:c>
      <x:c r="P946" s="129" t="n">
        <x:f>'Edge_Run'!O1130</x:f>
        <x:v>35.65915342995504</x:v>
      </x:c>
      <x:c r="Q946" s="129" t="n">
        <x:f>O946-P946</x:f>
        <x:v>64.50040545667616</x:v>
      </x:c>
      <x:c r="R946" s="129" t="n">
        <x:f>'RGS_Ground_Run'!U1130</x:f>
        <x:v>71.65915342995504</x:v>
      </x:c>
      <x:c r="S946" s="129" t="n">
        <x:f>'Edge_Run'!S1130</x:f>
        <x:v>16.197937059926517</x:v>
      </x:c>
      <x:c r="T946" s="129" t="n">
        <x:f>'RGS_Ground_Run'!S1130</x:f>
        <x:v>0</x:v>
      </x:c>
      <x:c r="U946" s="129" t="n">
        <x:f>'Edge_Run'!R1130</x:f>
        <x:v>0</x:v>
      </x:c>
      <x:c r="V946" s="120" t="n">
        <x:f>'RGS_Ground_Run'!W1130</x:f>
        <x:v>1</x:v>
      </x:c>
      <x:c r="W946" s="120" t="n">
        <x:f>'Edge_Run'!U1130</x:f>
        <x:v>1</x:v>
      </x:c>
      <x:c r="X946" s="120" t="n">
        <x:f>'RGS_Ground_Run'!X1130</x:f>
        <x:v>1</x:v>
      </x:c>
      <x:c r="Y946" s="120" t="n">
        <x:f>'Edge_Run'!V1130</x:f>
        <x:v>1</x:v>
      </x:c>
      <x:c r="Z946" s="120" t="n">
        <x:f>Y946-X946</x:f>
        <x:v>0</x:v>
      </x:c>
      <x:c r="AA946" s="120" t="n">
        <x:f>1-V946</x:f>
        <x:v>0</x:v>
      </x:c>
      <x:c r="AB946" s="120" t="n">
        <x:f>1-W946</x:f>
        <x:v>0</x:v>
      </x:c>
      <x:c r="AC946" s="120" t="n">
        <x:f>'RGS_Ground_Run'!O1130</x:f>
        <x:v>4.480405456676198</x:v>
      </x:c>
      <x:c r="AD946" s="120" t="n">
        <x:f>'Edge_Run'!D1130</x:f>
        <x:v>13.441216370028595</x:v>
      </x:c>
      <x:c r="AE946" s="120" t="n">
        <x:f>'RGS_Ground_Run'!D1130</x:f>
        <x:v>300</x:v>
      </x:c>
      <x:c r="AF946" s="120" t="n">
        <x:f>'Edge_Run'!H1130</x:f>
        <x:v>75</x:v>
      </x:c>
    </x:row>
    <x:row r="947">
      <x:c r="A947" s="120" t="n">
        <x:v>10</x:v>
      </x:c>
      <x:c r="B947" s="120" t="n">
        <x:v>46</x:v>
      </x:c>
      <x:c r="C947" s="120" t="n">
        <x:v>946</x:v>
      </x:c>
      <x:c r="D947" s="120" t="n">
        <x:v>746</x:v>
      </x:c>
      <x:c r="E947" s="120" t="n">
        <x:v>745</x:v>
      </x:c>
      <x:c r="F947" s="120" t="n">
        <x:v>0</x:v>
      </x:c>
      <x:c r="G947" s="120" t="str">
        <x:v>Normal</x:v>
      </x:c>
      <x:c r="H947" s="120" t="str">
        <x:v>Routine</x:v>
      </x:c>
      <x:c r="I947" s="120" t="n">
        <x:v>1</x:v>
      </x:c>
      <x:c r="J947" s="120" t="str">
        <x:v>CADC0874</x:v>
      </x:c>
      <x:c r="K947" s="120" t="n">
        <x:v>5</x:v>
      </x:c>
      <x:c r="L947" s="120" t="n">
        <x:v>281</x:v>
      </x:c>
      <x:c r="M947" s="120" t="n">
        <x:v>57</x:v>
      </x:c>
      <x:c r="N947" s="127" t="n">
        <x:v>0.8142857142857143</x:v>
      </x:c>
      <x:c r="O947" s="129" t="n">
        <x:f>'RGS_Ground_Run'!Q1131</x:f>
        <x:v>29.921776545433204</x:v>
      </x:c>
      <x:c r="P947" s="129" t="n">
        <x:f>'Edge_Run'!O1131</x:f>
        <x:v>23.725329636299648</x:v>
      </x:c>
      <x:c r="Q947" s="129" t="n">
        <x:f>O947-P947</x:f>
        <x:v>6.196446909133556</x:v>
      </x:c>
      <x:c r="R947" s="129" t="n">
        <x:f>'RGS_Ground_Run'!U1131</x:f>
        <x:v>0</x:v>
      </x:c>
      <x:c r="S947" s="129" t="n">
        <x:f>'Edge_Run'!S1131</x:f>
        <x:v>0</x:v>
      </x:c>
      <x:c r="T947" s="129" t="n">
        <x:f>'RGS_Ground_Run'!S1131</x:f>
        <x:v>0</x:v>
      </x:c>
      <x:c r="U947" s="129" t="n">
        <x:f>'Edge_Run'!R1131</x:f>
        <x:v>0</x:v>
      </x:c>
      <x:c r="V947" s="120" t="n">
        <x:f>'RGS_Ground_Run'!W1131</x:f>
        <x:v>1</x:v>
      </x:c>
      <x:c r="W947" s="120" t="n">
        <x:f>'Edge_Run'!U1131</x:f>
        <x:v>1</x:v>
      </x:c>
      <x:c r="X947" s="120" t="n">
        <x:f>'RGS_Ground_Run'!X1131</x:f>
        <x:v>1</x:v>
      </x:c>
      <x:c r="Y947" s="120" t="n">
        <x:f>'Edge_Run'!V1131</x:f>
        <x:v>1</x:v>
      </x:c>
      <x:c r="Z947" s="120" t="n">
        <x:f>Y947-X947</x:f>
        <x:v>0</x:v>
      </x:c>
      <x:c r="AA947" s="120" t="n">
        <x:f>1-V947</x:f>
        <x:v>0</x:v>
      </x:c>
      <x:c r="AB947" s="120" t="n">
        <x:f>1-W947</x:f>
        <x:v>0</x:v>
      </x:c>
      <x:c r="AC947" s="120" t="n">
        <x:f>'RGS_Ground_Run'!O1131</x:f>
        <x:v>5.9017765454331865</x:v>
      </x:c>
      <x:c r="AD947" s="120" t="n">
        <x:f>'Edge_Run'!D1131</x:f>
        <x:v>17.70532963629956</x:v>
      </x:c>
      <x:c r="AE947" s="120" t="n">
        <x:f>'RGS_Ground_Run'!D1131</x:f>
        <x:v>300</x:v>
      </x:c>
      <x:c r="AF947" s="120" t="n">
        <x:f>'Edge_Run'!H1131</x:f>
        <x:v>75</x:v>
      </x:c>
    </x:row>
    <x:row r="948">
      <x:c r="A948" s="120" t="n">
        <x:v>10</x:v>
      </x:c>
      <x:c r="B948" s="120" t="n">
        <x:v>47</x:v>
      </x:c>
      <x:c r="C948" s="120" t="n">
        <x:v>947</x:v>
      </x:c>
      <x:c r="D948" s="120" t="n">
        <x:v>149</x:v>
      </x:c>
      <x:c r="E948" s="120" t="n">
        <x:v>148</x:v>
      </x:c>
      <x:c r="F948" s="120" t="n">
        <x:v>1</x:v>
      </x:c>
      <x:c r="G948" s="120" t="str">
        <x:v>Anomalous</x:v>
      </x:c>
      <x:c r="H948" s="120" t="str">
        <x:v>Priority</x:v>
      </x:c>
      <x:c r="I948" s="120" t="n">
        <x:v>0</x:v>
      </x:c>
      <x:c r="J948" s="120" t="str">
        <x:v>CADC0872</x:v>
      </x:c>
      <x:c r="K948" s="120" t="n">
        <x:v>1</x:v>
      </x:c>
      <x:c r="L948" s="120" t="n">
        <x:v>192</x:v>
      </x:c>
      <x:c r="M948" s="120" t="n">
        <x:v>193</x:v>
      </x:c>
      <x:c r="N948" s="127" t="n">
        <x:v>2.757142857142857</x:v>
      </x:c>
      <x:c r="O948" s="129" t="n">
        <x:f>'RGS_Ground_Run'!Q1132</x:f>
        <x:v>44.12336047072358</x:v>
      </x:c>
      <x:c r="P948" s="129" t="n">
        <x:f>'Edge_Run'!O1132</x:f>
        <x:v>27.61907584166147</x:v>
      </x:c>
      <x:c r="Q948" s="129" t="n">
        <x:f>O948-P948</x:f>
        <x:v>16.504284629062113</x:v>
      </x:c>
      <x:c r="R948" s="129" t="n">
        <x:f>'RGS_Ground_Run'!U1132</x:f>
        <x:v>16.198167603404272</x:v>
      </x:c>
      <x:c r="S948" s="129" t="n">
        <x:f>'Edge_Run'!S1132</x:f>
        <x:v>9.883497239703956</x:v>
      </x:c>
      <x:c r="T948" s="129" t="n">
        <x:f>'RGS_Ground_Run'!S1132</x:f>
        <x:v>0</x:v>
      </x:c>
      <x:c r="U948" s="129" t="n">
        <x:f>'Edge_Run'!R1132</x:f>
        <x:v>0</x:v>
      </x:c>
      <x:c r="V948" s="120" t="n">
        <x:f>'RGS_Ground_Run'!W1132</x:f>
        <x:v>1</x:v>
      </x:c>
      <x:c r="W948" s="120" t="n">
        <x:f>'Edge_Run'!U1132</x:f>
        <x:v>1</x:v>
      </x:c>
      <x:c r="X948" s="120" t="n">
        <x:f>'RGS_Ground_Run'!X1132</x:f>
        <x:v>1</x:v>
      </x:c>
      <x:c r="Y948" s="120" t="n">
        <x:f>'Edge_Run'!V1132</x:f>
        <x:v>1</x:v>
      </x:c>
      <x:c r="Z948" s="120" t="n">
        <x:f>Y948-X948</x:f>
        <x:v>0</x:v>
      </x:c>
      <x:c r="AA948" s="120" t="n">
        <x:f>1-V948</x:f>
        <x:v>0</x:v>
      </x:c>
      <x:c r="AB948" s="120" t="n">
        <x:f>1-W948</x:f>
        <x:v>0</x:v>
      </x:c>
      <x:c r="AC948" s="120" t="n">
        <x:f>'RGS_Ground_Run'!O1132</x:f>
        <x:v>3.9051928673191183</x:v>
      </x:c>
      <x:c r="AD948" s="120" t="n">
        <x:f>'Edge_Run'!D1132</x:f>
        <x:v>11.715578601957354</x:v>
      </x:c>
      <x:c r="AE948" s="120" t="n">
        <x:f>'RGS_Ground_Run'!D1132</x:f>
        <x:v>300</x:v>
      </x:c>
      <x:c r="AF948" s="120" t="n">
        <x:f>'Edge_Run'!H1132</x:f>
        <x:v>75</x:v>
      </x:c>
    </x:row>
    <x:row r="949">
      <x:c r="A949" s="120" t="n">
        <x:v>10</x:v>
      </x:c>
      <x:c r="B949" s="120" t="n">
        <x:v>48</x:v>
      </x:c>
      <x:c r="C949" s="120" t="n">
        <x:v>948</x:v>
      </x:c>
      <x:c r="D949" s="120" t="n">
        <x:v>1816</x:v>
      </x:c>
      <x:c r="E949" s="120" t="n">
        <x:v>1815</x:v>
      </x:c>
      <x:c r="F949" s="120" t="n">
        <x:v>1</x:v>
      </x:c>
      <x:c r="G949" s="120" t="str">
        <x:v>Anomalous</x:v>
      </x:c>
      <x:c r="H949" s="120" t="str">
        <x:v>Priority</x:v>
      </x:c>
      <x:c r="I949" s="120" t="n">
        <x:v>1</x:v>
      </x:c>
      <x:c r="J949" s="120" t="str">
        <x:v>CADC0872</x:v>
      </x:c>
      <x:c r="K949" s="120" t="n">
        <x:v>5</x:v>
      </x:c>
      <x:c r="L949" s="120" t="n">
        <x:v>985</x:v>
      </x:c>
      <x:c r="M949" s="120" t="n">
        <x:v>198</x:v>
      </x:c>
      <x:c r="N949" s="127" t="n">
        <x:v>2.8285714285714287</x:v>
      </x:c>
      <x:c r="O949" s="129" t="n">
        <x:f>'RGS_Ground_Run'!Q1133</x:f>
        <x:v>54.981025714846055</x:v>
      </x:c>
      <x:c r="P949" s="129" t="n">
        <x:f>'Edge_Run'!O1133</x:f>
        <x:v>29.54184105424656</x:v>
      </x:c>
      <x:c r="Q949" s="129" t="n">
        <x:f>O949-P949</x:f>
        <x:v>25.439184660599494</x:v>
      </x:c>
      <x:c r="R949" s="129" t="n">
        <x:f>'RGS_Ground_Run'!U1133</x:f>
        <x:v>25.37107216427421</x:v>
      </x:c>
      <x:c r="S949" s="129" t="n">
        <x:f>'Edge_Run'!S1133</x:f>
        <x:v>6.751980402531444</x:v>
      </x:c>
      <x:c r="T949" s="129" t="n">
        <x:f>'RGS_Ground_Run'!S1133</x:f>
        <x:v>0</x:v>
      </x:c>
      <x:c r="U949" s="129" t="n">
        <x:f>'Edge_Run'!R1133</x:f>
        <x:v>0</x:v>
      </x:c>
      <x:c r="V949" s="120" t="n">
        <x:f>'RGS_Ground_Run'!W1133</x:f>
        <x:v>1</x:v>
      </x:c>
      <x:c r="W949" s="120" t="n">
        <x:f>'Edge_Run'!U1133</x:f>
        <x:v>1</x:v>
      </x:c>
      <x:c r="X949" s="120" t="n">
        <x:f>'RGS_Ground_Run'!X1133</x:f>
        <x:v>1</x:v>
      </x:c>
      <x:c r="Y949" s="120" t="n">
        <x:f>'Edge_Run'!V1133</x:f>
        <x:v>1</x:v>
      </x:c>
      <x:c r="Z949" s="120" t="n">
        <x:f>Y949-X949</x:f>
        <x:v>0</x:v>
      </x:c>
      <x:c r="AA949" s="120" t="n">
        <x:f>1-V949</x:f>
        <x:v>0</x:v>
      </x:c>
      <x:c r="AB949" s="120" t="n">
        <x:f>1-W949</x:f>
        <x:v>0</x:v>
      </x:c>
      <x:c r="AC949" s="120" t="n">
        <x:f>'RGS_Ground_Run'!O1133</x:f>
        <x:v>5.589953550571741</x:v>
      </x:c>
      <x:c r="AD949" s="120" t="n">
        <x:f>'Edge_Run'!D1133</x:f>
        <x:v>16.76986065171522</x:v>
      </x:c>
      <x:c r="AE949" s="120" t="n">
        <x:f>'RGS_Ground_Run'!D1133</x:f>
        <x:v>300</x:v>
      </x:c>
      <x:c r="AF949" s="120" t="n">
        <x:f>'Edge_Run'!H1133</x:f>
        <x:v>75</x:v>
      </x:c>
    </x:row>
    <x:row r="950">
      <x:c r="A950" s="120" t="n">
        <x:v>10</x:v>
      </x:c>
      <x:c r="B950" s="120" t="n">
        <x:v>49</x:v>
      </x:c>
      <x:c r="C950" s="120" t="n">
        <x:v>949</x:v>
      </x:c>
      <x:c r="D950" s="120" t="n">
        <x:v>86</x:v>
      </x:c>
      <x:c r="E950" s="120" t="n">
        <x:v>85</x:v>
      </x:c>
      <x:c r="F950" s="120" t="n">
        <x:v>0</x:v>
      </x:c>
      <x:c r="G950" s="120" t="str">
        <x:v>Normal</x:v>
      </x:c>
      <x:c r="H950" s="120" t="str">
        <x:v>Routine</x:v>
      </x:c>
      <x:c r="I950" s="120" t="n">
        <x:v>1</x:v>
      </x:c>
      <x:c r="J950" s="120" t="str">
        <x:v>CADC0872</x:v>
      </x:c>
      <x:c r="K950" s="120" t="n">
        <x:v>1</x:v>
      </x:c>
      <x:c r="L950" s="120" t="n">
        <x:v>173</x:v>
      </x:c>
      <x:c r="M950" s="120" t="n">
        <x:v>174</x:v>
      </x:c>
      <x:c r="N950" s="127" t="n">
        <x:v>2.4857142857142858</x:v>
      </x:c>
      <x:c r="O950" s="129" t="n">
        <x:f>'RGS_Ground_Run'!Q1134</x:f>
        <x:v>52.46003978360477</x:v>
      </x:c>
      <x:c r="P950" s="129" t="n">
        <x:f>'Edge_Run'!O1134</x:f>
        <x:v>14.520894591957585</x:v>
      </x:c>
      <x:c r="Q950" s="129" t="n">
        <x:f>O950-P950</x:f>
        <x:v>37.939145191647185</x:v>
      </x:c>
      <x:c r="R950" s="129" t="n">
        <x:f>'RGS_Ground_Run'!U1134</x:f>
        <x:v>28.350125701985235</x:v>
      </x:c>
      <x:c r="S950" s="129" t="n">
        <x:f>'Edge_Run'!S1134</x:f>
        <x:v>8.231152347099396</x:v>
      </x:c>
      <x:c r="T950" s="129" t="n">
        <x:f>'RGS_Ground_Run'!S1134</x:f>
        <x:v>0</x:v>
      </x:c>
      <x:c r="U950" s="129" t="n">
        <x:f>'Edge_Run'!R1134</x:f>
        <x:v>0</x:v>
      </x:c>
      <x:c r="V950" s="120" t="n">
        <x:f>'RGS_Ground_Run'!W1134</x:f>
        <x:v>1</x:v>
      </x:c>
      <x:c r="W950" s="120" t="n">
        <x:f>'Edge_Run'!U1134</x:f>
        <x:v>1</x:v>
      </x:c>
      <x:c r="X950" s="120" t="n">
        <x:f>'RGS_Ground_Run'!X1134</x:f>
        <x:v>1</x:v>
      </x:c>
      <x:c r="Y950" s="120" t="n">
        <x:f>'Edge_Run'!V1134</x:f>
        <x:v>1</x:v>
      </x:c>
      <x:c r="Z950" s="120" t="n">
        <x:f>Y950-X950</x:f>
        <x:v>0</x:v>
      </x:c>
      <x:c r="AA950" s="120" t="n">
        <x:f>1-V950</x:f>
        <x:v>0</x:v>
      </x:c>
      <x:c r="AB950" s="120" t="n">
        <x:f>1-W950</x:f>
        <x:v>0</x:v>
      </x:c>
      <x:c r="AC950" s="120" t="n">
        <x:f>'RGS_Ground_Run'!O1134</x:f>
        <x:v>0.08991408161933695</x:v>
      </x:c>
      <x:c r="AD950" s="120" t="n">
        <x:f>'Edge_Run'!D1134</x:f>
        <x:v>0.26974224485801085</x:v>
      </x:c>
      <x:c r="AE950" s="120" t="n">
        <x:f>'RGS_Ground_Run'!D1134</x:f>
        <x:v>300</x:v>
      </x:c>
      <x:c r="AF950" s="120" t="n">
        <x:f>'Edge_Run'!H1134</x:f>
        <x:v>75</x:v>
      </x:c>
    </x:row>
    <x:row r="951">
      <x:c r="A951" s="120" t="n">
        <x:v>10</x:v>
      </x:c>
      <x:c r="B951" s="120" t="n">
        <x:v>50</x:v>
      </x:c>
      <x:c r="C951" s="120" t="n">
        <x:v>950</x:v>
      </x:c>
      <x:c r="D951" s="120" t="n">
        <x:v>418</x:v>
      </x:c>
      <x:c r="E951" s="120" t="n">
        <x:v>417</x:v>
      </x:c>
      <x:c r="F951" s="120" t="n">
        <x:v>0</x:v>
      </x:c>
      <x:c r="G951" s="120" t="str">
        <x:v>Normal</x:v>
      </x:c>
      <x:c r="H951" s="120" t="str">
        <x:v>Routine</x:v>
      </x:c>
      <x:c r="I951" s="120" t="n">
        <x:v>0</x:v>
      </x:c>
      <x:c r="J951" s="120" t="str">
        <x:v>CADC0884</x:v>
      </x:c>
      <x:c r="K951" s="120" t="n">
        <x:v>5</x:v>
      </x:c>
      <x:c r="L951" s="120" t="n">
        <x:v>490</x:v>
      </x:c>
      <x:c r="M951" s="120" t="n">
        <x:v>99</x:v>
      </x:c>
      <x:c r="N951" s="127" t="n">
        <x:v>1.4142857142857144</x:v>
      </x:c>
      <x:c r="O951" s="129" t="n">
        <x:f>'RGS_Ground_Run'!Q1135</x:f>
        <x:v>50.50180574857541</x:v>
      </x:c>
      <x:c r="P951" s="129" t="n">
        <x:f>'Edge_Run'!O1135</x:f>
        <x:v>16.48662922470612</x:v>
      </x:c>
      <x:c r="Q951" s="129" t="n">
        <x:f>O951-P951</x:f>
        <x:v>34.015176523869286</x:v>
      </x:c>
      <x:c r="R951" s="129" t="n">
        <x:f>'RGS_Ground_Run'!U1135</x:f>
        <x:v>22.992929340340197</x:v>
      </x:c>
      <x:c r="S951" s="129" t="n">
        <x:f>'Edge_Run'!S1135</x:f>
        <x:v>0</x:v>
      </x:c>
      <x:c r="T951" s="129" t="n">
        <x:f>'RGS_Ground_Run'!S1135</x:f>
        <x:v>0</x:v>
      </x:c>
      <x:c r="U951" s="129" t="n">
        <x:f>'Edge_Run'!R1135</x:f>
        <x:v>0</x:v>
      </x:c>
      <x:c r="V951" s="120" t="n">
        <x:f>'RGS_Ground_Run'!W1135</x:f>
        <x:v>1</x:v>
      </x:c>
      <x:c r="W951" s="120" t="n">
        <x:f>'Edge_Run'!U1135</x:f>
        <x:v>1</x:v>
      </x:c>
      <x:c r="X951" s="120" t="n">
        <x:f>'RGS_Ground_Run'!X1135</x:f>
        <x:v>1</x:v>
      </x:c>
      <x:c r="Y951" s="120" t="n">
        <x:f>'Edge_Run'!V1135</x:f>
        <x:v>1</x:v>
      </x:c>
      <x:c r="Z951" s="120" t="n">
        <x:f>Y951-X951</x:f>
        <x:v>0</x:v>
      </x:c>
      <x:c r="AA951" s="120" t="n">
        <x:f>1-V951</x:f>
        <x:v>0</x:v>
      </x:c>
      <x:c r="AB951" s="120" t="n">
        <x:f>1-W951</x:f>
        <x:v>0</x:v>
      </x:c>
      <x:c r="AC951" s="120" t="n">
        <x:f>'RGS_Ground_Run'!O1135</x:f>
        <x:v>3.4888764082353214</x:v>
      </x:c>
      <x:c r="AD951" s="120" t="n">
        <x:f>'Edge_Run'!D1135</x:f>
        <x:v>10.466629224705965</x:v>
      </x:c>
      <x:c r="AE951" s="120" t="n">
        <x:f>'RGS_Ground_Run'!D1135</x:f>
        <x:v>300</x:v>
      </x:c>
      <x:c r="AF951" s="120" t="n">
        <x:f>'Edge_Run'!H1135</x:f>
        <x:v>75</x:v>
      </x:c>
    </x:row>
    <x:row r="952">
      <x:c r="A952" s="120" t="n">
        <x:v>10</x:v>
      </x:c>
      <x:c r="B952" s="120" t="n">
        <x:v>51</x:v>
      </x:c>
      <x:c r="C952" s="120" t="n">
        <x:v>951</x:v>
      </x:c>
      <x:c r="D952" s="120" t="n">
        <x:v>975</x:v>
      </x:c>
      <x:c r="E952" s="120" t="n">
        <x:v>974</x:v>
      </x:c>
      <x:c r="F952" s="120" t="n">
        <x:v>0</x:v>
      </x:c>
      <x:c r="G952" s="120" t="str">
        <x:v>Normal</x:v>
      </x:c>
      <x:c r="H952" s="120" t="str">
        <x:v>Routine</x:v>
      </x:c>
      <x:c r="I952" s="120" t="n">
        <x:v>0</x:v>
      </x:c>
      <x:c r="J952" s="120" t="str">
        <x:v>CADC0892</x:v>
      </x:c>
      <x:c r="K952" s="120" t="n">
        <x:v>1</x:v>
      </x:c>
      <x:c r="L952" s="120" t="n">
        <x:v>316</x:v>
      </x:c>
      <x:c r="M952" s="120" t="n">
        <x:v>317</x:v>
      </x:c>
      <x:c r="N952" s="127" t="n">
        <x:v>4.5285714285714285</x:v>
      </x:c>
      <x:c r="O952" s="129" t="n">
        <x:f>'RGS_Ground_Run'!Q1136</x:f>
        <x:v>25.386538621869477</x:v>
      </x:c>
      <x:c r="P952" s="129" t="n">
        <x:f>'Edge_Run'!O1136</x:f>
        <x:v>10.119615865608012</x:v>
      </x:c>
      <x:c r="Q952" s="129" t="n">
        <x:f>O952-P952</x:f>
        <x:v>15.266922756261465</x:v>
      </x:c>
      <x:c r="R952" s="129" t="n">
        <x:f>'RGS_Ground_Run'!U1136</x:f>
        <x:v>0</x:v>
      </x:c>
      <x:c r="S952" s="129" t="n">
        <x:f>'Edge_Run'!S1136</x:f>
        <x:v>0</x:v>
      </x:c>
      <x:c r="T952" s="129" t="n">
        <x:f>'RGS_Ground_Run'!S1136</x:f>
        <x:v>0</x:v>
      </x:c>
      <x:c r="U952" s="129" t="n">
        <x:f>'Edge_Run'!R1136</x:f>
        <x:v>0</x:v>
      </x:c>
      <x:c r="V952" s="120" t="n">
        <x:f>'RGS_Ground_Run'!W1136</x:f>
        <x:v>1</x:v>
      </x:c>
      <x:c r="W952" s="120" t="n">
        <x:f>'Edge_Run'!U1136</x:f>
        <x:v>1</x:v>
      </x:c>
      <x:c r="X952" s="120" t="n">
        <x:f>'RGS_Ground_Run'!X1136</x:f>
        <x:v>1</x:v>
      </x:c>
      <x:c r="Y952" s="120" t="n">
        <x:f>'Edge_Run'!V1136</x:f>
        <x:v>1</x:v>
      </x:c>
      <x:c r="Z952" s="120" t="n">
        <x:f>Y952-X952</x:f>
        <x:v>0</x:v>
      </x:c>
      <x:c r="AA952" s="120" t="n">
        <x:f>1-V952</x:f>
        <x:v>0</x:v>
      </x:c>
      <x:c r="AB952" s="120" t="n">
        <x:f>1-W952</x:f>
        <x:v>0</x:v>
      </x:c>
      <x:c r="AC952" s="120" t="n">
        <x:f>'RGS_Ground_Run'!O1136</x:f>
        <x:v>1.3665386218693867</x:v>
      </x:c>
      <x:c r="AD952" s="120" t="n">
        <x:f>'Edge_Run'!D1136</x:f>
        <x:v>4.09961586560816</x:v>
      </x:c>
      <x:c r="AE952" s="120" t="n">
        <x:f>'RGS_Ground_Run'!D1136</x:f>
        <x:v>300</x:v>
      </x:c>
      <x:c r="AF952" s="120" t="n">
        <x:f>'Edge_Run'!H1136</x:f>
        <x:v>75</x:v>
      </x:c>
    </x:row>
    <x:row r="953">
      <x:c r="A953" s="120" t="n">
        <x:v>10</x:v>
      </x:c>
      <x:c r="B953" s="120" t="n">
        <x:v>52</x:v>
      </x:c>
      <x:c r="C953" s="120" t="n">
        <x:v>952</x:v>
      </x:c>
      <x:c r="D953" s="120" t="n">
        <x:v>2124</x:v>
      </x:c>
      <x:c r="E953" s="120" t="n">
        <x:v>2123</x:v>
      </x:c>
      <x:c r="F953" s="120" t="n">
        <x:v>1</x:v>
      </x:c>
      <x:c r="G953" s="120" t="str">
        <x:v>Anomalous</x:v>
      </x:c>
      <x:c r="H953" s="120" t="str">
        <x:v>Priority</x:v>
      </x:c>
      <x:c r="I953" s="120" t="n">
        <x:v>1</x:v>
      </x:c>
      <x:c r="J953" s="120" t="str">
        <x:v>CADC0872</x:v>
      </x:c>
      <x:c r="K953" s="120" t="n">
        <x:v>5</x:v>
      </x:c>
      <x:c r="L953" s="120" t="n">
        <x:v>145</x:v>
      </x:c>
      <x:c r="M953" s="120" t="n">
        <x:v>30</x:v>
      </x:c>
      <x:c r="N953" s="127" t="n">
        <x:v>0.42857142857142855</x:v>
      </x:c>
      <x:c r="O953" s="129" t="n">
        <x:f>'RGS_Ground_Run'!Q1137</x:f>
        <x:v>49.54728802574209</x:v>
      </x:c>
      <x:c r="P953" s="129" t="n">
        <x:f>'Edge_Run'!O1137</x:f>
        <x:v>26.278081400979772</x:v>
      </x:c>
      <x:c r="Q953" s="129" t="n">
        <x:f>O953-P953</x:f>
        <x:v>23.26920662476232</x:v>
      </x:c>
      <x:c r="R953" s="129" t="n">
        <x:f>'RGS_Ground_Run'!U1137</x:f>
        <x:v>18.774594225415512</x:v>
      </x:c>
      <x:c r="S953" s="129" t="n">
        <x:f>'Edge_Run'!S1137</x:f>
        <x:v>0</x:v>
      </x:c>
      <x:c r="T953" s="129" t="n">
        <x:f>'RGS_Ground_Run'!S1137</x:f>
        <x:v>0</x:v>
      </x:c>
      <x:c r="U953" s="129" t="n">
        <x:f>'Edge_Run'!R1137</x:f>
        <x:v>0</x:v>
      </x:c>
      <x:c r="V953" s="120" t="n">
        <x:f>'RGS_Ground_Run'!W1137</x:f>
        <x:v>1</x:v>
      </x:c>
      <x:c r="W953" s="120" t="n">
        <x:f>'Edge_Run'!U1137</x:f>
        <x:v>1</x:v>
      </x:c>
      <x:c r="X953" s="120" t="n">
        <x:f>'RGS_Ground_Run'!X1137</x:f>
        <x:v>1</x:v>
      </x:c>
      <x:c r="Y953" s="120" t="n">
        <x:f>'Edge_Run'!V1137</x:f>
        <x:v>1</x:v>
      </x:c>
      <x:c r="Z953" s="120" t="n">
        <x:f>Y953-X953</x:f>
        <x:v>0</x:v>
      </x:c>
      <x:c r="AA953" s="120" t="n">
        <x:f>1-V953</x:f>
        <x:v>0</x:v>
      </x:c>
      <x:c r="AB953" s="120" t="n">
        <x:f>1-W953</x:f>
        <x:v>0</x:v>
      </x:c>
      <x:c r="AC953" s="120" t="n">
        <x:f>'RGS_Ground_Run'!O1137</x:f>
        <x:v>6.752693800326574</x:v>
      </x:c>
      <x:c r="AD953" s="120" t="n">
        <x:f>'Edge_Run'!D1137</x:f>
        <x:v>20.25808140097972</x:v>
      </x:c>
      <x:c r="AE953" s="120" t="n">
        <x:f>'RGS_Ground_Run'!D1137</x:f>
        <x:v>300</x:v>
      </x:c>
      <x:c r="AF953" s="120" t="n">
        <x:f>'Edge_Run'!H1137</x:f>
        <x:v>75</x:v>
      </x:c>
    </x:row>
    <x:row r="954">
      <x:c r="A954" s="120" t="n">
        <x:v>10</x:v>
      </x:c>
      <x:c r="B954" s="120" t="n">
        <x:v>53</x:v>
      </x:c>
      <x:c r="C954" s="120" t="n">
        <x:v>953</x:v>
      </x:c>
      <x:c r="D954" s="120" t="n">
        <x:v>1988</x:v>
      </x:c>
      <x:c r="E954" s="120" t="n">
        <x:v>1987</x:v>
      </x:c>
      <x:c r="F954" s="120" t="n">
        <x:v>0</x:v>
      </x:c>
      <x:c r="G954" s="120" t="str">
        <x:v>Normal</x:v>
      </x:c>
      <x:c r="H954" s="120" t="str">
        <x:v>Routine</x:v>
      </x:c>
      <x:c r="I954" s="120" t="n">
        <x:v>1</x:v>
      </x:c>
      <x:c r="J954" s="120" t="str">
        <x:v>CADC0872</x:v>
      </x:c>
      <x:c r="K954" s="120" t="n">
        <x:v>5</x:v>
      </x:c>
      <x:c r="L954" s="120" t="n">
        <x:v>360</x:v>
      </x:c>
      <x:c r="M954" s="120" t="n">
        <x:v>73</x:v>
      </x:c>
      <x:c r="N954" s="127" t="n">
        <x:v>1.042857142857143</x:v>
      </x:c>
      <x:c r="O954" s="129" t="n">
        <x:f>'RGS_Ground_Run'!Q1138</x:f>
        <x:v>24.489063721828188</x:v>
      </x:c>
      <x:c r="P954" s="129" t="n">
        <x:f>'Edge_Run'!O1138</x:f>
        <x:v>7.427191165484601</x:v>
      </x:c>
      <x:c r="Q954" s="129" t="n">
        <x:f>O954-P954</x:f>
        <x:v>17.061872556343587</x:v>
      </x:c>
      <x:c r="R954" s="129" t="n">
        <x:f>'RGS_Ground_Run'!U1138</x:f>
        <x:v>0</x:v>
      </x:c>
      <x:c r="S954" s="129" t="n">
        <x:f>'Edge_Run'!S1138</x:f>
        <x:v>0</x:v>
      </x:c>
      <x:c r="T954" s="129" t="n">
        <x:f>'RGS_Ground_Run'!S1138</x:f>
        <x:v>0</x:v>
      </x:c>
      <x:c r="U954" s="129" t="n">
        <x:f>'Edge_Run'!R1138</x:f>
        <x:v>0</x:v>
      </x:c>
      <x:c r="V954" s="120" t="n">
        <x:f>'RGS_Ground_Run'!W1138</x:f>
        <x:v>1</x:v>
      </x:c>
      <x:c r="W954" s="120" t="n">
        <x:f>'Edge_Run'!U1138</x:f>
        <x:v>1</x:v>
      </x:c>
      <x:c r="X954" s="120" t="n">
        <x:f>'RGS_Ground_Run'!X1138</x:f>
        <x:v>1</x:v>
      </x:c>
      <x:c r="Y954" s="120" t="n">
        <x:f>'Edge_Run'!V1138</x:f>
        <x:v>1</x:v>
      </x:c>
      <x:c r="Z954" s="120" t="n">
        <x:f>Y954-X954</x:f>
        <x:v>0</x:v>
      </x:c>
      <x:c r="AA954" s="120" t="n">
        <x:f>1-V954</x:f>
        <x:v>0</x:v>
      </x:c>
      <x:c r="AB954" s="120" t="n">
        <x:f>1-W954</x:f>
        <x:v>0</x:v>
      </x:c>
      <x:c r="AC954" s="120" t="n">
        <x:f>'RGS_Ground_Run'!O1138</x:f>
        <x:v>0.46906372182825756</x:v>
      </x:c>
      <x:c r="AD954" s="120" t="n">
        <x:f>'Edge_Run'!D1138</x:f>
        <x:v>1.4071911654847726</x:v>
      </x:c>
      <x:c r="AE954" s="120" t="n">
        <x:f>'RGS_Ground_Run'!D1138</x:f>
        <x:v>300</x:v>
      </x:c>
      <x:c r="AF954" s="120" t="n">
        <x:f>'Edge_Run'!H1138</x:f>
        <x:v>75</x:v>
      </x:c>
    </x:row>
    <x:row r="955">
      <x:c r="A955" s="120" t="n">
        <x:v>10</x:v>
      </x:c>
      <x:c r="B955" s="120" t="n">
        <x:v>54</x:v>
      </x:c>
      <x:c r="C955" s="120" t="n">
        <x:v>954</x:v>
      </x:c>
      <x:c r="D955" s="120" t="n">
        <x:v>413</x:v>
      </x:c>
      <x:c r="E955" s="120" t="n">
        <x:v>412</x:v>
      </x:c>
      <x:c r="F955" s="120" t="n">
        <x:v>0</x:v>
      </x:c>
      <x:c r="G955" s="120" t="str">
        <x:v>Normal</x:v>
      </x:c>
      <x:c r="H955" s="120" t="str">
        <x:v>Routine</x:v>
      </x:c>
      <x:c r="I955" s="120" t="n">
        <x:v>1</x:v>
      </x:c>
      <x:c r="J955" s="120" t="str">
        <x:v>CADC0884</x:v>
      </x:c>
      <x:c r="K955" s="120" t="n">
        <x:v>5</x:v>
      </x:c>
      <x:c r="L955" s="120" t="n">
        <x:v>455</x:v>
      </x:c>
      <x:c r="M955" s="120" t="n">
        <x:v>92</x:v>
      </x:c>
      <x:c r="N955" s="127" t="n">
        <x:v>1.3142857142857143</x:v>
      </x:c>
      <x:c r="O955" s="129" t="n">
        <x:f>'RGS_Ground_Run'!Q1139</x:f>
        <x:v>39.20129225279106</x:v>
      </x:c>
      <x:c r="P955" s="129" t="n">
        <x:f>'Edge_Run'!O1139</x:f>
        <x:v>21.172995515224102</x:v>
      </x:c>
      <x:c r="Q955" s="129" t="n">
        <x:f>O955-P955</x:f>
        <x:v>18.02829673756696</x:v>
      </x:c>
      <x:c r="R955" s="129" t="n">
        <x:f>'RGS_Ground_Run'!U1139</x:f>
        <x:v>10.130293747716223</x:v>
      </x:c>
      <x:c r="S955" s="129" t="n">
        <x:f>'Edge_Run'!S1139</x:f>
        <x:v>0</x:v>
      </x:c>
      <x:c r="T955" s="129" t="n">
        <x:f>'RGS_Ground_Run'!S1139</x:f>
        <x:v>0</x:v>
      </x:c>
      <x:c r="U955" s="129" t="n">
        <x:f>'Edge_Run'!R1139</x:f>
        <x:v>0</x:v>
      </x:c>
      <x:c r="V955" s="120" t="n">
        <x:f>'RGS_Ground_Run'!W1139</x:f>
        <x:v>1</x:v>
      </x:c>
      <x:c r="W955" s="120" t="n">
        <x:f>'Edge_Run'!U1139</x:f>
        <x:v>1</x:v>
      </x:c>
      <x:c r="X955" s="120" t="n">
        <x:f>'RGS_Ground_Run'!X1139</x:f>
        <x:v>1</x:v>
      </x:c>
      <x:c r="Y955" s="120" t="n">
        <x:f>'Edge_Run'!V1139</x:f>
        <x:v>1</x:v>
      </x:c>
      <x:c r="Z955" s="120" t="n">
        <x:f>Y955-X955</x:f>
        <x:v>0</x:v>
      </x:c>
      <x:c r="AA955" s="120" t="n">
        <x:f>1-V955</x:f>
        <x:v>0</x:v>
      </x:c>
      <x:c r="AB955" s="120" t="n">
        <x:f>1-W955</x:f>
        <x:v>0</x:v>
      </x:c>
      <x:c r="AC955" s="120" t="n">
        <x:f>'RGS_Ground_Run'!O1139</x:f>
        <x:v>5.050998505074694</x:v>
      </x:c>
      <x:c r="AD955" s="120" t="n">
        <x:f>'Edge_Run'!D1139</x:f>
        <x:v>15.152995515224081</x:v>
      </x:c>
      <x:c r="AE955" s="120" t="n">
        <x:f>'RGS_Ground_Run'!D1139</x:f>
        <x:v>300</x:v>
      </x:c>
      <x:c r="AF955" s="120" t="n">
        <x:f>'Edge_Run'!H1139</x:f>
        <x:v>75</x:v>
      </x:c>
    </x:row>
    <x:row r="956">
      <x:c r="A956" s="120" t="n">
        <x:v>10</x:v>
      </x:c>
      <x:c r="B956" s="120" t="n">
        <x:v>55</x:v>
      </x:c>
      <x:c r="C956" s="120" t="n">
        <x:v>955</x:v>
      </x:c>
      <x:c r="D956" s="120" t="n">
        <x:v>136</x:v>
      </x:c>
      <x:c r="E956" s="120" t="n">
        <x:v>135</x:v>
      </x:c>
      <x:c r="F956" s="120" t="n">
        <x:v>0</x:v>
      </x:c>
      <x:c r="G956" s="120" t="str">
        <x:v>Normal</x:v>
      </x:c>
      <x:c r="H956" s="120" t="str">
        <x:v>Routine</x:v>
      </x:c>
      <x:c r="I956" s="120" t="n">
        <x:v>1</x:v>
      </x:c>
      <x:c r="J956" s="120" t="str">
        <x:v>CADC0872</x:v>
      </x:c>
      <x:c r="K956" s="120" t="n">
        <x:v>1</x:v>
      </x:c>
      <x:c r="L956" s="120" t="n">
        <x:v>175</x:v>
      </x:c>
      <x:c r="M956" s="120" t="n">
        <x:v>176</x:v>
      </x:c>
      <x:c r="N956" s="127" t="n">
        <x:v>2.5142857142857142</x:v>
      </x:c>
      <x:c r="O956" s="129" t="n">
        <x:f>'RGS_Ground_Run'!Q1140</x:f>
        <x:v>48.004231882898694</x:v>
      </x:c>
      <x:c r="P956" s="129" t="n">
        <x:f>'Edge_Run'!O1140</x:f>
        <x:v>21.17898680003873</x:v>
      </x:c>
      <x:c r="Q956" s="129" t="n">
        <x:f>O956-P956</x:f>
        <x:v>26.825245082859965</x:v>
      </x:c>
      <x:c r="R956" s="129" t="n">
        <x:f>'RGS_Ground_Run'!U1140</x:f>
        <x:v>18.931236282885948</x:v>
      </x:c>
      <x:c r="S956" s="129" t="n">
        <x:f>'Edge_Run'!S1140</x:f>
        <x:v>0</x:v>
      </x:c>
      <x:c r="T956" s="129" t="n">
        <x:f>'RGS_Ground_Run'!S1140</x:f>
        <x:v>0</x:v>
      </x:c>
      <x:c r="U956" s="129" t="n">
        <x:f>'Edge_Run'!R1140</x:f>
        <x:v>0</x:v>
      </x:c>
      <x:c r="V956" s="120" t="n">
        <x:f>'RGS_Ground_Run'!W1140</x:f>
        <x:v>1</x:v>
      </x:c>
      <x:c r="W956" s="120" t="n">
        <x:f>'Edge_Run'!U1140</x:f>
        <x:v>1</x:v>
      </x:c>
      <x:c r="X956" s="120" t="n">
        <x:f>'RGS_Ground_Run'!X1140</x:f>
        <x:v>1</x:v>
      </x:c>
      <x:c r="Y956" s="120" t="n">
        <x:f>'Edge_Run'!V1140</x:f>
        <x:v>1</x:v>
      </x:c>
      <x:c r="Z956" s="120" t="n">
        <x:f>Y956-X956</x:f>
        <x:v>0</x:v>
      </x:c>
      <x:c r="AA956" s="120" t="n">
        <x:f>1-V956</x:f>
        <x:v>0</x:v>
      </x:c>
      <x:c r="AB956" s="120" t="n">
        <x:f>1-W956</x:f>
        <x:v>0</x:v>
      </x:c>
      <x:c r="AC956" s="120" t="n">
        <x:f>'RGS_Ground_Run'!O1140</x:f>
        <x:v>5.052995600012869</x:v>
      </x:c>
      <x:c r="AD956" s="120" t="n">
        <x:f>'Edge_Run'!D1140</x:f>
        <x:v>15.158986800038607</x:v>
      </x:c>
      <x:c r="AE956" s="120" t="n">
        <x:f>'RGS_Ground_Run'!D1140</x:f>
        <x:v>300</x:v>
      </x:c>
      <x:c r="AF956" s="120" t="n">
        <x:f>'Edge_Run'!H1140</x:f>
        <x:v>75</x:v>
      </x:c>
    </x:row>
    <x:row r="957">
      <x:c r="A957" s="120" t="n">
        <x:v>10</x:v>
      </x:c>
      <x:c r="B957" s="120" t="n">
        <x:v>56</x:v>
      </x:c>
      <x:c r="C957" s="120" t="n">
        <x:v>956</x:v>
      </x:c>
      <x:c r="D957" s="120" t="n">
        <x:v>359</x:v>
      </x:c>
      <x:c r="E957" s="120" t="n">
        <x:v>358</x:v>
      </x:c>
      <x:c r="F957" s="120" t="n">
        <x:v>0</x:v>
      </x:c>
      <x:c r="G957" s="120" t="str">
        <x:v>Normal</x:v>
      </x:c>
      <x:c r="H957" s="120" t="str">
        <x:v>Routine</x:v>
      </x:c>
      <x:c r="I957" s="120" t="n">
        <x:v>1</x:v>
      </x:c>
      <x:c r="J957" s="120" t="str">
        <x:v>CADC0884</x:v>
      </x:c>
      <x:c r="K957" s="120" t="n">
        <x:v>5</x:v>
      </x:c>
      <x:c r="L957" s="120" t="n">
        <x:v>405</x:v>
      </x:c>
      <x:c r="M957" s="120" t="n">
        <x:v>82</x:v>
      </x:c>
      <x:c r="N957" s="127" t="n">
        <x:v>1.1714285714285715</x:v>
      </x:c>
      <x:c r="O957" s="129" t="n">
        <x:f>'RGS_Ground_Run'!Q1141</x:f>
        <x:v>37.03890589980438</x:v>
      </x:c>
      <x:c r="P957" s="129" t="n">
        <x:f>'Edge_Run'!O1141</x:f>
        <x:v>7.156503729168435</x:v>
      </x:c>
      <x:c r="Q957" s="129" t="n">
        <x:f>O957-P957</x:f>
        <x:v>29.88240217063594</x:v>
      </x:c>
      <x:c r="R957" s="129" t="n">
        <x:f>'RGS_Ground_Run'!U1141</x:f>
        <x:v>12.640071323414759</x:v>
      </x:c>
      <x:c r="S957" s="129" t="n">
        <x:f>'Edge_Run'!S1141</x:f>
        <x:v>0</x:v>
      </x:c>
      <x:c r="T957" s="129" t="n">
        <x:f>'RGS_Ground_Run'!S1141</x:f>
        <x:v>0</x:v>
      </x:c>
      <x:c r="U957" s="129" t="n">
        <x:f>'Edge_Run'!R1141</x:f>
        <x:v>0</x:v>
      </x:c>
      <x:c r="V957" s="120" t="n">
        <x:f>'RGS_Ground_Run'!W1141</x:f>
        <x:v>1</x:v>
      </x:c>
      <x:c r="W957" s="120" t="n">
        <x:f>'Edge_Run'!U1141</x:f>
        <x:v>1</x:v>
      </x:c>
      <x:c r="X957" s="120" t="n">
        <x:f>'RGS_Ground_Run'!X1141</x:f>
        <x:v>1</x:v>
      </x:c>
      <x:c r="Y957" s="120" t="n">
        <x:f>'Edge_Run'!V1141</x:f>
        <x:v>1</x:v>
      </x:c>
      <x:c r="Z957" s="120" t="n">
        <x:f>Y957-X957</x:f>
        <x:v>0</x:v>
      </x:c>
      <x:c r="AA957" s="120" t="n">
        <x:f>1-V957</x:f>
        <x:v>0</x:v>
      </x:c>
      <x:c r="AB957" s="120" t="n">
        <x:f>1-W957</x:f>
        <x:v>0</x:v>
      </x:c>
      <x:c r="AC957" s="120" t="n">
        <x:f>'RGS_Ground_Run'!O1141</x:f>
        <x:v>0.37883457638951823</x:v>
      </x:c>
      <x:c r="AD957" s="120" t="n">
        <x:f>'Edge_Run'!D1141</x:f>
        <x:v>1.1365037291685547</x:v>
      </x:c>
      <x:c r="AE957" s="120" t="n">
        <x:f>'RGS_Ground_Run'!D1141</x:f>
        <x:v>300</x:v>
      </x:c>
      <x:c r="AF957" s="120" t="n">
        <x:f>'Edge_Run'!H1141</x:f>
        <x:v>75</x:v>
      </x:c>
    </x:row>
    <x:row r="958">
      <x:c r="A958" s="120" t="n">
        <x:v>10</x:v>
      </x:c>
      <x:c r="B958" s="120" t="n">
        <x:v>57</x:v>
      </x:c>
      <x:c r="C958" s="120" t="n">
        <x:v>957</x:v>
      </x:c>
      <x:c r="D958" s="120" t="n">
        <x:v>1516</x:v>
      </x:c>
      <x:c r="E958" s="120" t="n">
        <x:v>1515</x:v>
      </x:c>
      <x:c r="F958" s="120" t="n">
        <x:v>0</x:v>
      </x:c>
      <x:c r="G958" s="120" t="str">
        <x:v>Normal</x:v>
      </x:c>
      <x:c r="H958" s="120" t="str">
        <x:v>Routine</x:v>
      </x:c>
      <x:c r="I958" s="120" t="n">
        <x:v>1</x:v>
      </x:c>
      <x:c r="J958" s="120" t="str">
        <x:v>CADC0873</x:v>
      </x:c>
      <x:c r="K958" s="120" t="n">
        <x:v>5</x:v>
      </x:c>
      <x:c r="L958" s="120" t="n">
        <x:v>255</x:v>
      </x:c>
      <x:c r="M958" s="120" t="n">
        <x:v>52</x:v>
      </x:c>
      <x:c r="N958" s="127" t="n">
        <x:v>0.7428571428571429</x:v>
      </x:c>
      <x:c r="O958" s="129" t="n">
        <x:f>'RGS_Ground_Run'!Q1142</x:f>
        <x:v>29.046784557885076</x:v>
      </x:c>
      <x:c r="P958" s="129" t="n">
        <x:f>'Edge_Run'!O1142</x:f>
        <x:v>21.100353673655263</x:v>
      </x:c>
      <x:c r="Q958" s="129" t="n">
        <x:f>O958-P958</x:f>
        <x:v>7.946430884229812</x:v>
      </x:c>
      <x:c r="R958" s="129" t="n">
        <x:f>'RGS_Ground_Run'!U1142</x:f>
        <x:v>0</x:v>
      </x:c>
      <x:c r="S958" s="129" t="n">
        <x:f>'Edge_Run'!S1142</x:f>
        <x:v>0</x:v>
      </x:c>
      <x:c r="T958" s="129" t="n">
        <x:f>'RGS_Ground_Run'!S1142</x:f>
        <x:v>0</x:v>
      </x:c>
      <x:c r="U958" s="129" t="n">
        <x:f>'Edge_Run'!R1142</x:f>
        <x:v>0</x:v>
      </x:c>
      <x:c r="V958" s="120" t="n">
        <x:f>'RGS_Ground_Run'!W1142</x:f>
        <x:v>1</x:v>
      </x:c>
      <x:c r="W958" s="120" t="n">
        <x:f>'Edge_Run'!U1142</x:f>
        <x:v>1</x:v>
      </x:c>
      <x:c r="X958" s="120" t="n">
        <x:f>'RGS_Ground_Run'!X1142</x:f>
        <x:v>1</x:v>
      </x:c>
      <x:c r="Y958" s="120" t="n">
        <x:f>'Edge_Run'!V1142</x:f>
        <x:v>1</x:v>
      </x:c>
      <x:c r="Z958" s="120" t="n">
        <x:f>Y958-X958</x:f>
        <x:v>0</x:v>
      </x:c>
      <x:c r="AA958" s="120" t="n">
        <x:f>1-V958</x:f>
        <x:v>0</x:v>
      </x:c>
      <x:c r="AB958" s="120" t="n">
        <x:f>1-W958</x:f>
        <x:v>0</x:v>
      </x:c>
      <x:c r="AC958" s="120" t="n">
        <x:f>'RGS_Ground_Run'!O1142</x:f>
        <x:v>5.026784557885131</x:v>
      </x:c>
      <x:c r="AD958" s="120" t="n">
        <x:f>'Edge_Run'!D1142</x:f>
        <x:v>15.080353673655393</x:v>
      </x:c>
      <x:c r="AE958" s="120" t="n">
        <x:f>'RGS_Ground_Run'!D1142</x:f>
        <x:v>300</x:v>
      </x:c>
      <x:c r="AF958" s="120" t="n">
        <x:f>'Edge_Run'!H1142</x:f>
        <x:v>75</x:v>
      </x:c>
    </x:row>
    <x:row r="959">
      <x:c r="A959" s="120" t="n">
        <x:v>10</x:v>
      </x:c>
      <x:c r="B959" s="120" t="n">
        <x:v>58</x:v>
      </x:c>
      <x:c r="C959" s="120" t="n">
        <x:v>958</x:v>
      </x:c>
      <x:c r="D959" s="120" t="n">
        <x:v>847</x:v>
      </x:c>
      <x:c r="E959" s="120" t="n">
        <x:v>846</x:v>
      </x:c>
      <x:c r="F959" s="120" t="n">
        <x:v>0</x:v>
      </x:c>
      <x:c r="G959" s="120" t="str">
        <x:v>Normal</x:v>
      </x:c>
      <x:c r="H959" s="120" t="str">
        <x:v>Routine</x:v>
      </x:c>
      <x:c r="I959" s="120" t="n">
        <x:v>1</x:v>
      </x:c>
      <x:c r="J959" s="120" t="str">
        <x:v>CADC0892</x:v>
      </x:c>
      <x:c r="K959" s="120" t="n">
        <x:v>1</x:v>
      </x:c>
      <x:c r="L959" s="120" t="n">
        <x:v>219</x:v>
      </x:c>
      <x:c r="M959" s="120" t="n">
        <x:v>220</x:v>
      </x:c>
      <x:c r="N959" s="127" t="n">
        <x:v>3.142857142857143</x:v>
      </x:c>
      <x:c r="O959" s="129" t="n">
        <x:f>'RGS_Ground_Run'!Q1143</x:f>
        <x:v>92.18554709055343</x:v>
      </x:c>
      <x:c r="P959" s="129" t="n">
        <x:f>'Edge_Run'!O1143</x:f>
        <x:v>66.59726437481277</x:v>
      </x:c>
      <x:c r="Q959" s="129" t="n">
        <x:f>O959-P959</x:f>
        <x:v>25.58828271574066</x:v>
      </x:c>
      <x:c r="R959" s="129" t="n">
        <x:f>'RGS_Ground_Run'!U1143</x:f>
        <x:v>60.577264374812785</x:v>
      </x:c>
      <x:c r="S959" s="129" t="n">
        <x:f>'Edge_Run'!S1143</x:f>
        <x:v>37.81241622759126</x:v>
      </x:c>
      <x:c r="T959" s="129" t="n">
        <x:f>'RGS_Ground_Run'!S1143</x:f>
        <x:v>60.577264374812785</x:v>
      </x:c>
      <x:c r="U959" s="129" t="n">
        <x:f>'Edge_Run'!R1143</x:f>
        <x:v>37.81241622759126</x:v>
      </x:c>
      <x:c r="V959" s="120" t="n">
        <x:f>'RGS_Ground_Run'!W1143</x:f>
        <x:v>1</x:v>
      </x:c>
      <x:c r="W959" s="120" t="n">
        <x:f>'Edge_Run'!U1143</x:f>
        <x:v>1</x:v>
      </x:c>
      <x:c r="X959" s="120" t="n">
        <x:f>'RGS_Ground_Run'!X1143</x:f>
        <x:v>1</x:v>
      </x:c>
      <x:c r="Y959" s="120" t="n">
        <x:f>'Edge_Run'!V1143</x:f>
        <x:v>1</x:v>
      </x:c>
      <x:c r="Z959" s="120" t="n">
        <x:f>Y959-X959</x:f>
        <x:v>0</x:v>
      </x:c>
      <x:c r="AA959" s="120" t="n">
        <x:f>1-V959</x:f>
        <x:v>0</x:v>
      </x:c>
      <x:c r="AB959" s="120" t="n">
        <x:f>1-W959</x:f>
        <x:v>0</x:v>
      </x:c>
      <x:c r="AC959" s="120" t="n">
        <x:f>'RGS_Ground_Run'!O1143</x:f>
        <x:v>7.588282715740514</x:v>
      </x:c>
      <x:c r="AD959" s="120" t="n">
        <x:f>'Edge_Run'!D1143</x:f>
        <x:v>22.764848147221542</x:v>
      </x:c>
      <x:c r="AE959" s="120" t="n">
        <x:f>'RGS_Ground_Run'!D1143</x:f>
        <x:v>300</x:v>
      </x:c>
      <x:c r="AF959" s="120" t="n">
        <x:f>'Edge_Run'!H1143</x:f>
        <x:v>75</x:v>
      </x:c>
    </x:row>
    <x:row r="960">
      <x:c r="A960" s="120" t="n">
        <x:v>10</x:v>
      </x:c>
      <x:c r="B960" s="120" t="n">
        <x:v>59</x:v>
      </x:c>
      <x:c r="C960" s="120" t="n">
        <x:v>959</x:v>
      </x:c>
      <x:c r="D960" s="120" t="n">
        <x:v>1113</x:v>
      </x:c>
      <x:c r="E960" s="120" t="n">
        <x:v>1112</x:v>
      </x:c>
      <x:c r="F960" s="120" t="n">
        <x:v>0</x:v>
      </x:c>
      <x:c r="G960" s="120" t="str">
        <x:v>Normal</x:v>
      </x:c>
      <x:c r="H960" s="120" t="str">
        <x:v>Routine</x:v>
      </x:c>
      <x:c r="I960" s="120" t="n">
        <x:v>0</x:v>
      </x:c>
      <x:c r="J960" s="120" t="str">
        <x:v>CADC0894</x:v>
      </x:c>
      <x:c r="K960" s="120" t="n">
        <x:v>5</x:v>
      </x:c>
      <x:c r="L960" s="120" t="n">
        <x:v>205</x:v>
      </x:c>
      <x:c r="M960" s="120" t="n">
        <x:v>42</x:v>
      </x:c>
      <x:c r="N960" s="127" t="n">
        <x:v>0.6</x:v>
      </x:c>
      <x:c r="O960" s="129" t="n">
        <x:f>'RGS_Ground_Run'!Q1144</x:f>
        <x:v>33.62288383925761</x:v>
      </x:c>
      <x:c r="P960" s="129" t="n">
        <x:f>'Edge_Run'!O1144</x:f>
        <x:v>26.983326435102754</x:v>
      </x:c>
      <x:c r="Q960" s="129" t="n">
        <x:f>O960-P960</x:f>
        <x:v>6.639557404154857</x:v>
      </x:c>
      <x:c r="R960" s="129" t="n">
        <x:f>'RGS_Ground_Run'!U1144</x:f>
        <x:v>2.61510836089019</x:v>
      </x:c>
      <x:c r="S960" s="129" t="n">
        <x:f>'Edge_Run'!S1144</x:f>
        <x:v>0</x:v>
      </x:c>
      <x:c r="T960" s="129" t="n">
        <x:f>'RGS_Ground_Run'!S1144</x:f>
        <x:v>0</x:v>
      </x:c>
      <x:c r="U960" s="129" t="n">
        <x:f>'Edge_Run'!R1144</x:f>
        <x:v>0</x:v>
      </x:c>
      <x:c r="V960" s="120" t="n">
        <x:f>'RGS_Ground_Run'!W1144</x:f>
        <x:v>1</x:v>
      </x:c>
      <x:c r="W960" s="120" t="n">
        <x:f>'Edge_Run'!U1144</x:f>
        <x:v>1</x:v>
      </x:c>
      <x:c r="X960" s="120" t="n">
        <x:f>'RGS_Ground_Run'!X1144</x:f>
        <x:v>1</x:v>
      </x:c>
      <x:c r="Y960" s="120" t="n">
        <x:f>'Edge_Run'!V1144</x:f>
        <x:v>1</x:v>
      </x:c>
      <x:c r="Z960" s="120" t="n">
        <x:f>Y960-X960</x:f>
        <x:v>0</x:v>
      </x:c>
      <x:c r="AA960" s="120" t="n">
        <x:f>1-V960</x:f>
        <x:v>0</x:v>
      </x:c>
      <x:c r="AB960" s="120" t="n">
        <x:f>1-W960</x:f>
        <x:v>0</x:v>
      </x:c>
      <x:c r="AC960" s="120" t="n">
        <x:f>'RGS_Ground_Run'!O1144</x:f>
        <x:v>6.987775478367606</x:v>
      </x:c>
      <x:c r="AD960" s="120" t="n">
        <x:f>'Edge_Run'!D1144</x:f>
        <x:v>20.963326435102818</x:v>
      </x:c>
      <x:c r="AE960" s="120" t="n">
        <x:f>'RGS_Ground_Run'!D1144</x:f>
        <x:v>300</x:v>
      </x:c>
      <x:c r="AF960" s="120" t="n">
        <x:f>'Edge_Run'!H1144</x:f>
        <x:v>75</x:v>
      </x:c>
    </x:row>
    <x:row r="961">
      <x:c r="A961" s="120" t="n">
        <x:v>10</x:v>
      </x:c>
      <x:c r="B961" s="120" t="n">
        <x:v>60</x:v>
      </x:c>
      <x:c r="C961" s="120" t="n">
        <x:v>960</x:v>
      </x:c>
      <x:c r="D961" s="120" t="n">
        <x:v>503</x:v>
      </x:c>
      <x:c r="E961" s="120" t="n">
        <x:v>502</x:v>
      </x:c>
      <x:c r="F961" s="120" t="n">
        <x:v>1</x:v>
      </x:c>
      <x:c r="G961" s="120" t="str">
        <x:v>Anomalous</x:v>
      </x:c>
      <x:c r="H961" s="120" t="str">
        <x:v>Priority</x:v>
      </x:c>
      <x:c r="I961" s="120" t="n">
        <x:v>1</x:v>
      </x:c>
      <x:c r="J961" s="120" t="str">
        <x:v>CADC0873</x:v>
      </x:c>
      <x:c r="K961" s="120" t="n">
        <x:v>1</x:v>
      </x:c>
      <x:c r="L961" s="120" t="n">
        <x:v>165</x:v>
      </x:c>
      <x:c r="M961" s="120" t="n">
        <x:v>166</x:v>
      </x:c>
      <x:c r="N961" s="127" t="n">
        <x:v>2.3714285714285714</x:v>
      </x:c>
      <x:c r="O961" s="129" t="n">
        <x:f>'RGS_Ground_Run'!Q1145</x:f>
        <x:v>26.352781128583956</x:v>
      </x:c>
      <x:c r="P961" s="129" t="n">
        <x:f>'Edge_Run'!O1145</x:f>
        <x:v>13.01834338575236</x:v>
      </x:c>
      <x:c r="Q961" s="129" t="n">
        <x:f>O961-P961</x:f>
        <x:v>13.334437742831597</x:v>
      </x:c>
      <x:c r="R961" s="129" t="n">
        <x:f>'RGS_Ground_Run'!U1145</x:f>
        <x:v>0</x:v>
      </x:c>
      <x:c r="S961" s="129" t="n">
        <x:f>'Edge_Run'!S1145</x:f>
        <x:v>0</x:v>
      </x:c>
      <x:c r="T961" s="129" t="n">
        <x:f>'RGS_Ground_Run'!S1145</x:f>
        <x:v>0</x:v>
      </x:c>
      <x:c r="U961" s="129" t="n">
        <x:f>'Edge_Run'!R1145</x:f>
        <x:v>0</x:v>
      </x:c>
      <x:c r="V961" s="120" t="n">
        <x:f>'RGS_Ground_Run'!W1145</x:f>
        <x:v>1</x:v>
      </x:c>
      <x:c r="W961" s="120" t="n">
        <x:f>'Edge_Run'!U1145</x:f>
        <x:v>1</x:v>
      </x:c>
      <x:c r="X961" s="120" t="n">
        <x:f>'RGS_Ground_Run'!X1145</x:f>
        <x:v>1</x:v>
      </x:c>
      <x:c r="Y961" s="120" t="n">
        <x:f>'Edge_Run'!V1145</x:f>
        <x:v>1</x:v>
      </x:c>
      <x:c r="Z961" s="120" t="n">
        <x:f>Y961-X961</x:f>
        <x:v>0</x:v>
      </x:c>
      <x:c r="AA961" s="120" t="n">
        <x:f>1-V961</x:f>
        <x:v>0</x:v>
      </x:c>
      <x:c r="AB961" s="120" t="n">
        <x:f>1-W961</x:f>
        <x:v>0</x:v>
      </x:c>
      <x:c r="AC961" s="120" t="n">
        <x:f>'RGS_Ground_Run'!O1145</x:f>
        <x:v>2.332781128584181</x:v>
      </x:c>
      <x:c r="AD961" s="120" t="n">
        <x:f>'Edge_Run'!D1145</x:f>
        <x:v>6.998343385752543</x:v>
      </x:c>
      <x:c r="AE961" s="120" t="n">
        <x:f>'RGS_Ground_Run'!D1145</x:f>
        <x:v>300</x:v>
      </x:c>
      <x:c r="AF961" s="120" t="n">
        <x:f>'Edge_Run'!H1145</x:f>
        <x:v>75</x:v>
      </x:c>
    </x:row>
    <x:row r="962">
      <x:c r="A962" s="120" t="n">
        <x:v>10</x:v>
      </x:c>
      <x:c r="B962" s="120" t="n">
        <x:v>61</x:v>
      </x:c>
      <x:c r="C962" s="120" t="n">
        <x:v>961</x:v>
      </x:c>
      <x:c r="D962" s="120" t="n">
        <x:v>838</x:v>
      </x:c>
      <x:c r="E962" s="120" t="n">
        <x:v>837</x:v>
      </x:c>
      <x:c r="F962" s="120" t="n">
        <x:v>0</x:v>
      </x:c>
      <x:c r="G962" s="120" t="str">
        <x:v>Normal</x:v>
      </x:c>
      <x:c r="H962" s="120" t="str">
        <x:v>Routine</x:v>
      </x:c>
      <x:c r="I962" s="120" t="n">
        <x:v>1</x:v>
      </x:c>
      <x:c r="J962" s="120" t="str">
        <x:v>CADC0892</x:v>
      </x:c>
      <x:c r="K962" s="120" t="n">
        <x:v>1</x:v>
      </x:c>
      <x:c r="L962" s="120" t="n">
        <x:v>235</x:v>
      </x:c>
      <x:c r="M962" s="120" t="n">
        <x:v>236</x:v>
      </x:c>
      <x:c r="N962" s="127" t="n">
        <x:v>3.3714285714285714</x:v>
      </x:c>
      <x:c r="O962" s="129" t="n">
        <x:f>'RGS_Ground_Run'!Q1146</x:f>
        <x:v>30.63038057593394</x:v>
      </x:c>
      <x:c r="P962" s="129" t="n">
        <x:f>'Edge_Run'!O1146</x:f>
        <x:v>25.851141727802315</x:v>
      </x:c>
      <x:c r="Q962" s="129" t="n">
        <x:f>O962-P962</x:f>
        <x:v>4.779238848131627</x:v>
      </x:c>
      <x:c r="R962" s="129" t="n">
        <x:f>'RGS_Ground_Run'!U1146</x:f>
        <x:v>0</x:v>
      </x:c>
      <x:c r="S962" s="129" t="n">
        <x:f>'Edge_Run'!S1146</x:f>
        <x:v>0</x:v>
      </x:c>
      <x:c r="T962" s="129" t="n">
        <x:f>'RGS_Ground_Run'!S1146</x:f>
        <x:v>0</x:v>
      </x:c>
      <x:c r="U962" s="129" t="n">
        <x:f>'Edge_Run'!R1146</x:f>
        <x:v>0</x:v>
      </x:c>
      <x:c r="V962" s="120" t="n">
        <x:f>'RGS_Ground_Run'!W1146</x:f>
        <x:v>1</x:v>
      </x:c>
      <x:c r="W962" s="120" t="n">
        <x:f>'Edge_Run'!U1146</x:f>
        <x:v>1</x:v>
      </x:c>
      <x:c r="X962" s="120" t="n">
        <x:f>'RGS_Ground_Run'!X1146</x:f>
        <x:v>1</x:v>
      </x:c>
      <x:c r="Y962" s="120" t="n">
        <x:f>'Edge_Run'!V1146</x:f>
        <x:v>1</x:v>
      </x:c>
      <x:c r="Z962" s="120" t="n">
        <x:f>Y962-X962</x:f>
        <x:v>0</x:v>
      </x:c>
      <x:c r="AA962" s="120" t="n">
        <x:f>1-V962</x:f>
        <x:v>0</x:v>
      </x:c>
      <x:c r="AB962" s="120" t="n">
        <x:f>1-W962</x:f>
        <x:v>0</x:v>
      </x:c>
      <x:c r="AC962" s="120" t="n">
        <x:f>'RGS_Ground_Run'!O1146</x:f>
        <x:v>6.610380575934048</x:v>
      </x:c>
      <x:c r="AD962" s="120" t="n">
        <x:f>'Edge_Run'!D1146</x:f>
        <x:v>19.831141727802144</x:v>
      </x:c>
      <x:c r="AE962" s="120" t="n">
        <x:f>'RGS_Ground_Run'!D1146</x:f>
        <x:v>300</x:v>
      </x:c>
      <x:c r="AF962" s="120" t="n">
        <x:f>'Edge_Run'!H1146</x:f>
        <x:v>75</x:v>
      </x:c>
    </x:row>
    <x:row r="963">
      <x:c r="A963" s="120" t="n">
        <x:v>10</x:v>
      </x:c>
      <x:c r="B963" s="120" t="n">
        <x:v>62</x:v>
      </x:c>
      <x:c r="C963" s="120" t="n">
        <x:v>962</x:v>
      </x:c>
      <x:c r="D963" s="120" t="n">
        <x:v>1255</x:v>
      </x:c>
      <x:c r="E963" s="120" t="n">
        <x:v>1254</x:v>
      </x:c>
      <x:c r="F963" s="120" t="n">
        <x:v>0</x:v>
      </x:c>
      <x:c r="G963" s="120" t="str">
        <x:v>Normal</x:v>
      </x:c>
      <x:c r="H963" s="120" t="str">
        <x:v>Routine</x:v>
      </x:c>
      <x:c r="I963" s="120" t="n">
        <x:v>1</x:v>
      </x:c>
      <x:c r="J963" s="120" t="str">
        <x:v>CADC0873</x:v>
      </x:c>
      <x:c r="K963" s="120" t="n">
        <x:v>5</x:v>
      </x:c>
      <x:c r="L963" s="120" t="n">
        <x:v>290</x:v>
      </x:c>
      <x:c r="M963" s="120" t="n">
        <x:v>59</x:v>
      </x:c>
      <x:c r="N963" s="127" t="n">
        <x:v>0.8428571428571429</x:v>
      </x:c>
      <x:c r="O963" s="129" t="n">
        <x:f>'RGS_Ground_Run'!Q1147</x:f>
        <x:v>27.517594038938114</x:v>
      </x:c>
      <x:c r="P963" s="129" t="n">
        <x:f>'Edge_Run'!O1147</x:f>
        <x:v>16.512782116814833</x:v>
      </x:c>
      <x:c r="Q963" s="129" t="n">
        <x:f>O963-P963</x:f>
        <x:v>11.004811922123281</x:v>
      </x:c>
      <x:c r="R963" s="129" t="n">
        <x:f>'RGS_Ground_Run'!U1147</x:f>
        <x:v>0</x:v>
      </x:c>
      <x:c r="S963" s="129" t="n">
        <x:f>'Edge_Run'!S1147</x:f>
        <x:v>0</x:v>
      </x:c>
      <x:c r="T963" s="129" t="n">
        <x:f>'RGS_Ground_Run'!S1147</x:f>
        <x:v>0</x:v>
      </x:c>
      <x:c r="U963" s="129" t="n">
        <x:f>'Edge_Run'!R1147</x:f>
        <x:v>0</x:v>
      </x:c>
      <x:c r="V963" s="120" t="n">
        <x:f>'RGS_Ground_Run'!W1147</x:f>
        <x:v>1</x:v>
      </x:c>
      <x:c r="W963" s="120" t="n">
        <x:f>'Edge_Run'!U1147</x:f>
        <x:v>1</x:v>
      </x:c>
      <x:c r="X963" s="120" t="n">
        <x:f>'RGS_Ground_Run'!X1147</x:f>
        <x:v>1</x:v>
      </x:c>
      <x:c r="Y963" s="120" t="n">
        <x:f>'Edge_Run'!V1147</x:f>
        <x:v>1</x:v>
      </x:c>
      <x:c r="Z963" s="120" t="n">
        <x:f>Y963-X963</x:f>
        <x:v>0</x:v>
      </x:c>
      <x:c r="AA963" s="120" t="n">
        <x:f>1-V963</x:f>
        <x:v>0</x:v>
      </x:c>
      <x:c r="AB963" s="120" t="n">
        <x:f>1-W963</x:f>
        <x:v>0</x:v>
      </x:c>
      <x:c r="AC963" s="120" t="n">
        <x:f>'RGS_Ground_Run'!O1147</x:f>
        <x:v>3.4975940389383373</x:v>
      </x:c>
      <x:c r="AD963" s="120" t="n">
        <x:f>'Edge_Run'!D1147</x:f>
        <x:v>10.492782116815011</x:v>
      </x:c>
      <x:c r="AE963" s="120" t="n">
        <x:f>'RGS_Ground_Run'!D1147</x:f>
        <x:v>300</x:v>
      </x:c>
      <x:c r="AF963" s="120" t="n">
        <x:f>'Edge_Run'!H1147</x:f>
        <x:v>75</x:v>
      </x:c>
    </x:row>
    <x:row r="964">
      <x:c r="A964" s="120" t="n">
        <x:v>10</x:v>
      </x:c>
      <x:c r="B964" s="120" t="n">
        <x:v>63</x:v>
      </x:c>
      <x:c r="C964" s="120" t="n">
        <x:v>963</x:v>
      </x:c>
      <x:c r="D964" s="120" t="n">
        <x:v>491</x:v>
      </x:c>
      <x:c r="E964" s="120" t="n">
        <x:v>490</x:v>
      </x:c>
      <x:c r="F964" s="120" t="n">
        <x:v>0</x:v>
      </x:c>
      <x:c r="G964" s="120" t="str">
        <x:v>Normal</x:v>
      </x:c>
      <x:c r="H964" s="120" t="str">
        <x:v>Routine</x:v>
      </x:c>
      <x:c r="I964" s="120" t="n">
        <x:v>1</x:v>
      </x:c>
      <x:c r="J964" s="120" t="str">
        <x:v>CADC0873</x:v>
      </x:c>
      <x:c r="K964" s="120" t="n">
        <x:v>1</x:v>
      </x:c>
      <x:c r="L964" s="120" t="n">
        <x:v>181</x:v>
      </x:c>
      <x:c r="M964" s="120" t="n">
        <x:v>182</x:v>
      </x:c>
      <x:c r="N964" s="127" t="n">
        <x:v>2.6</x:v>
      </x:c>
      <x:c r="O964" s="129" t="n">
        <x:f>'RGS_Ground_Run'!Q1148</x:f>
        <x:v>27.534116488344807</x:v>
      </x:c>
      <x:c r="P964" s="129" t="n">
        <x:f>'Edge_Run'!O1148</x:f>
        <x:v>16.562349465034004</x:v>
      </x:c>
      <x:c r="Q964" s="129" t="n">
        <x:f>O964-P964</x:f>
        <x:v>10.971767023310804</x:v>
      </x:c>
      <x:c r="R964" s="129" t="n">
        <x:f>'RGS_Ground_Run'!U1148</x:f>
        <x:v>0</x:v>
      </x:c>
      <x:c r="S964" s="129" t="n">
        <x:f>'Edge_Run'!S1148</x:f>
        <x:v>0</x:v>
      </x:c>
      <x:c r="T964" s="129" t="n">
        <x:f>'RGS_Ground_Run'!S1148</x:f>
        <x:v>0</x:v>
      </x:c>
      <x:c r="U964" s="129" t="n">
        <x:f>'Edge_Run'!R1148</x:f>
        <x:v>0</x:v>
      </x:c>
      <x:c r="V964" s="120" t="n">
        <x:f>'RGS_Ground_Run'!W1148</x:f>
        <x:v>1</x:v>
      </x:c>
      <x:c r="W964" s="120" t="n">
        <x:f>'Edge_Run'!U1148</x:f>
        <x:v>1</x:v>
      </x:c>
      <x:c r="X964" s="120" t="n">
        <x:f>'RGS_Ground_Run'!X1148</x:f>
        <x:v>1</x:v>
      </x:c>
      <x:c r="Y964" s="120" t="n">
        <x:f>'Edge_Run'!V1148</x:f>
        <x:v>1</x:v>
      </x:c>
      <x:c r="Z964" s="120" t="n">
        <x:f>Y964-X964</x:f>
        <x:v>0</x:v>
      </x:c>
      <x:c r="AA964" s="120" t="n">
        <x:f>1-V964</x:f>
        <x:v>0</x:v>
      </x:c>
      <x:c r="AB964" s="120" t="n">
        <x:f>1-W964</x:f>
        <x:v>0</x:v>
      </x:c>
      <x:c r="AC964" s="120" t="n">
        <x:f>'RGS_Ground_Run'!O1148</x:f>
        <x:v>3.5141164883447082</x:v>
      </x:c>
      <x:c r="AD964" s="120" t="n">
        <x:f>'Edge_Run'!D1148</x:f>
        <x:v>10.542349465034125</x:v>
      </x:c>
      <x:c r="AE964" s="120" t="n">
        <x:f>'RGS_Ground_Run'!D1148</x:f>
        <x:v>300</x:v>
      </x:c>
      <x:c r="AF964" s="120" t="n">
        <x:f>'Edge_Run'!H1148</x:f>
        <x:v>75</x:v>
      </x:c>
    </x:row>
    <x:row r="965">
      <x:c r="A965" s="120" t="n">
        <x:v>10</x:v>
      </x:c>
      <x:c r="B965" s="120" t="n">
        <x:v>64</x:v>
      </x:c>
      <x:c r="C965" s="120" t="n">
        <x:v>964</x:v>
      </x:c>
      <x:c r="D965" s="120" t="n">
        <x:v>1659</x:v>
      </x:c>
      <x:c r="E965" s="120" t="n">
        <x:v>1658</x:v>
      </x:c>
      <x:c r="F965" s="120" t="n">
        <x:v>1</x:v>
      </x:c>
      <x:c r="G965" s="120" t="str">
        <x:v>Anomalous</x:v>
      </x:c>
      <x:c r="H965" s="120" t="str">
        <x:v>Priority</x:v>
      </x:c>
      <x:c r="I965" s="120" t="n">
        <x:v>1</x:v>
      </x:c>
      <x:c r="J965" s="120" t="str">
        <x:v>CADC0888</x:v>
      </x:c>
      <x:c r="K965" s="120" t="n">
        <x:v>5</x:v>
      </x:c>
      <x:c r="L965" s="120" t="n">
        <x:v>355</x:v>
      </x:c>
      <x:c r="M965" s="120" t="n">
        <x:v>72</x:v>
      </x:c>
      <x:c r="N965" s="127" t="n">
        <x:v>1.0285714285714285</x:v>
      </x:c>
      <x:c r="O965" s="129" t="n">
        <x:f>'RGS_Ground_Run'!Q1149</x:f>
        <x:v>36.61049041204933</x:v>
      </x:c>
      <x:c r="P965" s="129" t="n">
        <x:f>'Edge_Run'!O1149</x:f>
        <x:v>13.91779779205035</x:v>
      </x:c>
      <x:c r="Q965" s="129" t="n">
        <x:f>O965-P965</x:f>
        <x:v>22.69269261999898</x:v>
      </x:c>
      <x:c r="R965" s="129" t="n">
        <x:f>'RGS_Ground_Run'!U1149</x:f>
        <x:v>9.957891148032559</x:v>
      </x:c>
      <x:c r="S965" s="129" t="n">
        <x:f>'Edge_Run'!S1149</x:f>
        <x:v>0</x:v>
      </x:c>
      <x:c r="T965" s="129" t="n">
        <x:f>'RGS_Ground_Run'!S1149</x:f>
        <x:v>0</x:v>
      </x:c>
      <x:c r="U965" s="129" t="n">
        <x:f>'Edge_Run'!R1149</x:f>
        <x:v>0</x:v>
      </x:c>
      <x:c r="V965" s="120" t="n">
        <x:f>'RGS_Ground_Run'!W1149</x:f>
        <x:v>1</x:v>
      </x:c>
      <x:c r="W965" s="120" t="n">
        <x:f>'Edge_Run'!U1149</x:f>
        <x:v>1</x:v>
      </x:c>
      <x:c r="X965" s="120" t="n">
        <x:f>'RGS_Ground_Run'!X1149</x:f>
        <x:v>1</x:v>
      </x:c>
      <x:c r="Y965" s="120" t="n">
        <x:f>'Edge_Run'!V1149</x:f>
        <x:v>1</x:v>
      </x:c>
      <x:c r="Z965" s="120" t="n">
        <x:f>Y965-X965</x:f>
        <x:v>0</x:v>
      </x:c>
      <x:c r="AA965" s="120" t="n">
        <x:f>1-V965</x:f>
        <x:v>0</x:v>
      </x:c>
      <x:c r="AB965" s="120" t="n">
        <x:f>1-W965</x:f>
        <x:v>0</x:v>
      </x:c>
      <x:c r="AC965" s="120" t="n">
        <x:f>'RGS_Ground_Run'!O1149</x:f>
        <x:v>2.632599264016834</x:v>
      </x:c>
      <x:c r="AD965" s="120" t="n">
        <x:f>'Edge_Run'!D1149</x:f>
        <x:v>7.897797792050502</x:v>
      </x:c>
      <x:c r="AE965" s="120" t="n">
        <x:f>'RGS_Ground_Run'!D1149</x:f>
        <x:v>300</x:v>
      </x:c>
      <x:c r="AF965" s="120" t="n">
        <x:f>'Edge_Run'!H1149</x:f>
        <x:v>75</x:v>
      </x:c>
    </x:row>
    <x:row r="966">
      <x:c r="A966" s="120" t="n">
        <x:v>10</x:v>
      </x:c>
      <x:c r="B966" s="120" t="n">
        <x:v>65</x:v>
      </x:c>
      <x:c r="C966" s="120" t="n">
        <x:v>965</x:v>
      </x:c>
      <x:c r="D966" s="120" t="n">
        <x:v>2010</x:v>
      </x:c>
      <x:c r="E966" s="120" t="n">
        <x:v>2009</x:v>
      </x:c>
      <x:c r="F966" s="120" t="n">
        <x:v>0</x:v>
      </x:c>
      <x:c r="G966" s="120" t="str">
        <x:v>Normal</x:v>
      </x:c>
      <x:c r="H966" s="120" t="str">
        <x:v>Routine</x:v>
      </x:c>
      <x:c r="I966" s="120" t="n">
        <x:v>1</x:v>
      </x:c>
      <x:c r="J966" s="120" t="str">
        <x:v>CADC0872</x:v>
      </x:c>
      <x:c r="K966" s="120" t="n">
        <x:v>5</x:v>
      </x:c>
      <x:c r="L966" s="120" t="n">
        <x:v>275</x:v>
      </x:c>
      <x:c r="M966" s="120" t="n">
        <x:v>56</x:v>
      </x:c>
      <x:c r="N966" s="127" t="n">
        <x:v>0.8</x:v>
      </x:c>
      <x:c r="O966" s="129" t="n">
        <x:f>'RGS_Ground_Run'!Q1150</x:f>
        <x:v>24.87630362840764</x:v>
      </x:c>
      <x:c r="P966" s="129" t="n">
        <x:f>'Edge_Run'!O1150</x:f>
        <x:v>8.588910885222958</x:v>
      </x:c>
      <x:c r="Q966" s="129" t="n">
        <x:f>O966-P966</x:f>
        <x:v>16.287392743184682</x:v>
      </x:c>
      <x:c r="R966" s="129" t="n">
        <x:f>'RGS_Ground_Run'!U1150</x:f>
        <x:v>0</x:v>
      </x:c>
      <x:c r="S966" s="129" t="n">
        <x:f>'Edge_Run'!S1150</x:f>
        <x:v>0</x:v>
      </x:c>
      <x:c r="T966" s="129" t="n">
        <x:f>'RGS_Ground_Run'!S1150</x:f>
        <x:v>0</x:v>
      </x:c>
      <x:c r="U966" s="129" t="n">
        <x:f>'Edge_Run'!R1150</x:f>
        <x:v>0</x:v>
      </x:c>
      <x:c r="V966" s="120" t="n">
        <x:f>'RGS_Ground_Run'!W1150</x:f>
        <x:v>1</x:v>
      </x:c>
      <x:c r="W966" s="120" t="n">
        <x:f>'Edge_Run'!U1150</x:f>
        <x:v>1</x:v>
      </x:c>
      <x:c r="X966" s="120" t="n">
        <x:f>'RGS_Ground_Run'!X1150</x:f>
        <x:v>1</x:v>
      </x:c>
      <x:c r="Y966" s="120" t="n">
        <x:f>'Edge_Run'!V1150</x:f>
        <x:v>1</x:v>
      </x:c>
      <x:c r="Z966" s="120" t="n">
        <x:f>Y966-X966</x:f>
        <x:v>0</x:v>
      </x:c>
      <x:c r="AA966" s="120" t="n">
        <x:f>1-V966</x:f>
        <x:v>0</x:v>
      </x:c>
      <x:c r="AB966" s="120" t="n">
        <x:f>1-W966</x:f>
        <x:v>0</x:v>
      </x:c>
      <x:c r="AC966" s="120" t="n">
        <x:f>'RGS_Ground_Run'!O1150</x:f>
        <x:v>0.8563036284076155</x:v>
      </x:c>
      <x:c r="AD966" s="120" t="n">
        <x:f>'Edge_Run'!D1150</x:f>
        <x:v>2.568910885222847</x:v>
      </x:c>
      <x:c r="AE966" s="120" t="n">
        <x:f>'RGS_Ground_Run'!D1150</x:f>
        <x:v>300</x:v>
      </x:c>
      <x:c r="AF966" s="120" t="n">
        <x:f>'Edge_Run'!H1150</x:f>
        <x:v>75</x:v>
      </x:c>
    </x:row>
    <x:row r="967">
      <x:c r="A967" s="120" t="n">
        <x:v>10</x:v>
      </x:c>
      <x:c r="B967" s="120" t="n">
        <x:v>66</x:v>
      </x:c>
      <x:c r="C967" s="120" t="n">
        <x:v>966</x:v>
      </x:c>
      <x:c r="D967" s="120" t="n">
        <x:v>803</x:v>
      </x:c>
      <x:c r="E967" s="120" t="n">
        <x:v>802</x:v>
      </x:c>
      <x:c r="F967" s="120" t="n">
        <x:v>0</x:v>
      </x:c>
      <x:c r="G967" s="120" t="str">
        <x:v>Normal</x:v>
      </x:c>
      <x:c r="H967" s="120" t="str">
        <x:v>Routine</x:v>
      </x:c>
      <x:c r="I967" s="120" t="n">
        <x:v>1</x:v>
      </x:c>
      <x:c r="J967" s="120" t="str">
        <x:v>CADC0874</x:v>
      </x:c>
      <x:c r="K967" s="120" t="n">
        <x:v>5</x:v>
      </x:c>
      <x:c r="L967" s="120" t="n">
        <x:v>195</x:v>
      </x:c>
      <x:c r="M967" s="120" t="n">
        <x:v>40</x:v>
      </x:c>
      <x:c r="N967" s="127" t="n">
        <x:v>0.5714285714285714</x:v>
      </x:c>
      <x:c r="O967" s="129" t="n">
        <x:f>'RGS_Ground_Run'!Q1151</x:f>
        <x:v>52.71273033009402</x:v>
      </x:c>
      <x:c r="P967" s="129" t="n">
        <x:f>'Edge_Run'!O1151</x:f>
        <x:v>37.206887219768305</x:v>
      </x:c>
      <x:c r="Q967" s="129" t="n">
        <x:f>O967-P967</x:f>
        <x:v>15.505843110325713</x:v>
      </x:c>
      <x:c r="R967" s="129" t="n">
        <x:f>'RGS_Ground_Run'!U1151</x:f>
        <x:v>18.297101256837777</x:v>
      </x:c>
      <x:c r="S967" s="129" t="n">
        <x:f>'Edge_Run'!S1151</x:f>
        <x:v>0</x:v>
      </x:c>
      <x:c r="T967" s="129" t="n">
        <x:f>'RGS_Ground_Run'!S1151</x:f>
        <x:v>0</x:v>
      </x:c>
      <x:c r="U967" s="129" t="n">
        <x:f>'Edge_Run'!R1151</x:f>
        <x:v>0</x:v>
      </x:c>
      <x:c r="V967" s="120" t="n">
        <x:f>'RGS_Ground_Run'!W1151</x:f>
        <x:v>1</x:v>
      </x:c>
      <x:c r="W967" s="120" t="n">
        <x:f>'Edge_Run'!U1151</x:f>
        <x:v>1</x:v>
      </x:c>
      <x:c r="X967" s="120" t="n">
        <x:f>'RGS_Ground_Run'!X1151</x:f>
        <x:v>1</x:v>
      </x:c>
      <x:c r="Y967" s="120" t="n">
        <x:f>'Edge_Run'!V1151</x:f>
        <x:v>1</x:v>
      </x:c>
      <x:c r="Z967" s="120" t="n">
        <x:f>Y967-X967</x:f>
        <x:v>0</x:v>
      </x:c>
      <x:c r="AA967" s="120" t="n">
        <x:f>1-V967</x:f>
        <x:v>0</x:v>
      </x:c>
      <x:c r="AB967" s="120" t="n">
        <x:f>1-W967</x:f>
        <x:v>0</x:v>
      </x:c>
      <x:c r="AC967" s="120" t="n">
        <x:f>'RGS_Ground_Run'!O1151</x:f>
        <x:v>10.395629073256048</x:v>
      </x:c>
      <x:c r="AD967" s="120" t="n">
        <x:f>'Edge_Run'!D1151</x:f>
        <x:v>31.186887219768145</x:v>
      </x:c>
      <x:c r="AE967" s="120" t="n">
        <x:f>'RGS_Ground_Run'!D1151</x:f>
        <x:v>300</x:v>
      </x:c>
      <x:c r="AF967" s="120" t="n">
        <x:f>'Edge_Run'!H1151</x:f>
        <x:v>75</x:v>
      </x:c>
    </x:row>
    <x:row r="968">
      <x:c r="A968" s="120" t="n">
        <x:v>10</x:v>
      </x:c>
      <x:c r="B968" s="120" t="n">
        <x:v>67</x:v>
      </x:c>
      <x:c r="C968" s="120" t="n">
        <x:v>967</x:v>
      </x:c>
      <x:c r="D968" s="120" t="n">
        <x:v>1273</x:v>
      </x:c>
      <x:c r="E968" s="120" t="n">
        <x:v>1272</x:v>
      </x:c>
      <x:c r="F968" s="120" t="n">
        <x:v>0</x:v>
      </x:c>
      <x:c r="G968" s="120" t="str">
        <x:v>Normal</x:v>
      </x:c>
      <x:c r="H968" s="120" t="str">
        <x:v>Routine</x:v>
      </x:c>
      <x:c r="I968" s="120" t="n">
        <x:v>1</x:v>
      </x:c>
      <x:c r="J968" s="120" t="str">
        <x:v>CADC0873</x:v>
      </x:c>
      <x:c r="K968" s="120" t="n">
        <x:v>5</x:v>
      </x:c>
      <x:c r="L968" s="120" t="n">
        <x:v>245</x:v>
      </x:c>
      <x:c r="M968" s="120" t="n">
        <x:v>50</x:v>
      </x:c>
      <x:c r="N968" s="127" t="n">
        <x:v>0.7142857142857143</x:v>
      </x:c>
      <x:c r="O968" s="129" t="n">
        <x:f>'RGS_Ground_Run'!Q1152</x:f>
        <x:v>67.81556421094001</x:v>
      </x:c>
      <x:c r="P968" s="129" t="n">
        <x:f>'Edge_Run'!O1152</x:f>
        <x:v>43.16769173860075</x:v>
      </x:c>
      <x:c r="Q968" s="129" t="n">
        <x:f>O968-P968</x:f>
        <x:v>24.64787247233926</x:v>
      </x:c>
      <x:c r="R968" s="129" t="n">
        <x:f>'RGS_Ground_Run'!U1152</x:f>
        <x:v>42.257905775670224</x:v>
      </x:c>
      <x:c r="S968" s="129" t="n">
        <x:f>'Edge_Run'!S1152</x:f>
        <x:v>32.53471643279181</x:v>
      </x:c>
      <x:c r="T968" s="129" t="n">
        <x:f>'RGS_Ground_Run'!S1152</x:f>
        <x:v>0</x:v>
      </x:c>
      <x:c r="U968" s="129" t="n">
        <x:f>'Edge_Run'!R1152</x:f>
        <x:v>0</x:v>
      </x:c>
      <x:c r="V968" s="120" t="n">
        <x:f>'RGS_Ground_Run'!W1152</x:f>
        <x:v>1</x:v>
      </x:c>
      <x:c r="W968" s="120" t="n">
        <x:f>'Edge_Run'!U1152</x:f>
        <x:v>1</x:v>
      </x:c>
      <x:c r="X968" s="120" t="n">
        <x:f>'RGS_Ground_Run'!X1152</x:f>
        <x:v>1</x:v>
      </x:c>
      <x:c r="Y968" s="120" t="n">
        <x:f>'Edge_Run'!V1152</x:f>
        <x:v>1</x:v>
      </x:c>
      <x:c r="Z968" s="120" t="n">
        <x:f>Y968-X968</x:f>
        <x:v>0</x:v>
      </x:c>
      <x:c r="AA968" s="120" t="n">
        <x:f>1-V968</x:f>
        <x:v>0</x:v>
      </x:c>
      <x:c r="AB968" s="120" t="n">
        <x:f>1-W968</x:f>
        <x:v>0</x:v>
      </x:c>
      <x:c r="AC968" s="120" t="n">
        <x:f>'RGS_Ground_Run'!O1152</x:f>
        <x:v>1.5376584352695986</x:v>
      </x:c>
      <x:c r="AD968" s="120" t="n">
        <x:f>'Edge_Run'!D1152</x:f>
        <x:v>4.612975305808796</x:v>
      </x:c>
      <x:c r="AE968" s="120" t="n">
        <x:f>'RGS_Ground_Run'!D1152</x:f>
        <x:v>300</x:v>
      </x:c>
      <x:c r="AF968" s="120" t="n">
        <x:f>'Edge_Run'!H1152</x:f>
        <x:v>75</x:v>
      </x:c>
    </x:row>
    <x:row r="969">
      <x:c r="A969" s="120" t="n">
        <x:v>10</x:v>
      </x:c>
      <x:c r="B969" s="120" t="n">
        <x:v>68</x:v>
      </x:c>
      <x:c r="C969" s="120" t="n">
        <x:v>968</x:v>
      </x:c>
      <x:c r="D969" s="120" t="n">
        <x:v>1880</x:v>
      </x:c>
      <x:c r="E969" s="120" t="n">
        <x:v>1879</x:v>
      </x:c>
      <x:c r="F969" s="120" t="n">
        <x:v>0</x:v>
      </x:c>
      <x:c r="G969" s="120" t="str">
        <x:v>Normal</x:v>
      </x:c>
      <x:c r="H969" s="120" t="str">
        <x:v>Routine</x:v>
      </x:c>
      <x:c r="I969" s="120" t="n">
        <x:v>1</x:v>
      </x:c>
      <x:c r="J969" s="120" t="str">
        <x:v>CADC0872</x:v>
      </x:c>
      <x:c r="K969" s="120" t="n">
        <x:v>5</x:v>
      </x:c>
      <x:c r="L969" s="120" t="n">
        <x:v>100</x:v>
      </x:c>
      <x:c r="M969" s="120" t="n">
        <x:v>21</x:v>
      </x:c>
      <x:c r="N969" s="127" t="n">
        <x:v>0.3</x:v>
      </x:c>
      <x:c r="O969" s="129" t="n">
        <x:f>'RGS_Ground_Run'!Q1153</x:f>
        <x:v>53.130383263904605</x:v>
      </x:c>
      <x:c r="P969" s="129" t="n">
        <x:f>'Edge_Run'!O1153</x:f>
        <x:v>47.88792333061565</x:v>
      </x:c>
      <x:c r="Q969" s="129" t="n">
        <x:f>O969-P969</x:f>
        <x:v>5.242459933288956</x:v>
      </x:c>
      <x:c r="R969" s="129" t="n">
        <x:f>'RGS_Ground_Run'!U1153</x:f>
        <x:v>15.154408820365916</x:v>
      </x:c>
      <x:c r="S969" s="129" t="n">
        <x:f>'Edge_Run'!S1153</x:f>
        <x:v>0</x:v>
      </x:c>
      <x:c r="T969" s="129" t="n">
        <x:f>'RGS_Ground_Run'!S1153</x:f>
        <x:v>0</x:v>
      </x:c>
      <x:c r="U969" s="129" t="n">
        <x:f>'Edge_Run'!R1153</x:f>
        <x:v>0</x:v>
      </x:c>
      <x:c r="V969" s="120" t="n">
        <x:f>'RGS_Ground_Run'!W1153</x:f>
        <x:v>1</x:v>
      </x:c>
      <x:c r="W969" s="120" t="n">
        <x:f>'Edge_Run'!U1153</x:f>
        <x:v>1</x:v>
      </x:c>
      <x:c r="X969" s="120" t="n">
        <x:f>'RGS_Ground_Run'!X1153</x:f>
        <x:v>1</x:v>
      </x:c>
      <x:c r="Y969" s="120" t="n">
        <x:f>'Edge_Run'!V1153</x:f>
        <x:v>1</x:v>
      </x:c>
      <x:c r="Z969" s="120" t="n">
        <x:f>Y969-X969</x:f>
        <x:v>0</x:v>
      </x:c>
      <x:c r="AA969" s="120" t="n">
        <x:f>1-V969</x:f>
        <x:v>0</x:v>
      </x:c>
      <x:c r="AB969" s="120" t="n">
        <x:f>1-W969</x:f>
        <x:v>0</x:v>
      </x:c>
      <x:c r="AC969" s="120" t="n">
        <x:f>'RGS_Ground_Run'!O1153</x:f>
        <x:v>13.955974443538587</x:v>
      </x:c>
      <x:c r="AD969" s="120" t="n">
        <x:f>'Edge_Run'!D1153</x:f>
        <x:v>41.86792333061576</x:v>
      </x:c>
      <x:c r="AE969" s="120" t="n">
        <x:f>'RGS_Ground_Run'!D1153</x:f>
        <x:v>300</x:v>
      </x:c>
      <x:c r="AF969" s="120" t="n">
        <x:f>'Edge_Run'!H1153</x:f>
        <x:v>75</x:v>
      </x:c>
    </x:row>
    <x:row r="970">
      <x:c r="A970" s="120" t="n">
        <x:v>10</x:v>
      </x:c>
      <x:c r="B970" s="120" t="n">
        <x:v>69</x:v>
      </x:c>
      <x:c r="C970" s="120" t="n">
        <x:v>969</x:v>
      </x:c>
      <x:c r="D970" s="120" t="n">
        <x:v>106</x:v>
      </x:c>
      <x:c r="E970" s="120" t="n">
        <x:v>105</x:v>
      </x:c>
      <x:c r="F970" s="120" t="n">
        <x:v>0</x:v>
      </x:c>
      <x:c r="G970" s="120" t="str">
        <x:v>Normal</x:v>
      </x:c>
      <x:c r="H970" s="120" t="str">
        <x:v>Routine</x:v>
      </x:c>
      <x:c r="I970" s="120" t="n">
        <x:v>1</x:v>
      </x:c>
      <x:c r="J970" s="120" t="str">
        <x:v>CADC0872</x:v>
      </x:c>
      <x:c r="K970" s="120" t="n">
        <x:v>1</x:v>
      </x:c>
      <x:c r="L970" s="120" t="n">
        <x:v>169</x:v>
      </x:c>
      <x:c r="M970" s="120" t="n">
        <x:v>170</x:v>
      </x:c>
      <x:c r="N970" s="127" t="n">
        <x:v>2.4285714285714284</x:v>
      </x:c>
      <x:c r="O970" s="129" t="n">
        <x:f>'RGS_Ground_Run'!Q1154</x:f>
        <x:v>56.95814368755191</x:v>
      </x:c>
      <x:c r="P970" s="129" t="n">
        <x:f>'Edge_Run'!O1154</x:f>
        <x:v>57.13734354268718</x:v>
      </x:c>
      <x:c r="Q970" s="129" t="n">
        <x:f>O970-P970</x:f>
        <x:v>-0.17919985513526626</x:v>
      </x:c>
      <x:c r="R970" s="129" t="n">
        <x:f>'RGS_Ground_Run'!U1154</x:f>
        <x:v>25.19530101510918</x:v>
      </x:c>
      <x:c r="S970" s="129" t="n">
        <x:f>'Edge_Run'!S1154</x:f>
        <x:v>27.88881552535895</x:v>
      </x:c>
      <x:c r="T970" s="129" t="n">
        <x:f>'RGS_Ground_Run'!S1154</x:f>
        <x:v>0</x:v>
      </x:c>
      <x:c r="U970" s="129" t="n">
        <x:f>'Edge_Run'!R1154</x:f>
        <x:v>0</x:v>
      </x:c>
      <x:c r="V970" s="120" t="n">
        <x:f>'RGS_Ground_Run'!W1154</x:f>
        <x:v>1</x:v>
      </x:c>
      <x:c r="W970" s="120" t="n">
        <x:f>'Edge_Run'!U1154</x:f>
        <x:v>1</x:v>
      </x:c>
      <x:c r="X970" s="120" t="n">
        <x:f>'RGS_Ground_Run'!X1154</x:f>
        <x:v>1</x:v>
      </x:c>
      <x:c r="Y970" s="120" t="n">
        <x:f>'Edge_Run'!V1154</x:f>
        <x:v>1</x:v>
      </x:c>
      <x:c r="Z970" s="120" t="n">
        <x:f>Y970-X970</x:f>
        <x:v>0</x:v>
      </x:c>
      <x:c r="AA970" s="120" t="n">
        <x:f>1-V970</x:f>
        <x:v>0</x:v>
      </x:c>
      <x:c r="AB970" s="120" t="n">
        <x:f>1-W970</x:f>
        <x:v>0</x:v>
      </x:c>
      <x:c r="AC970" s="120" t="n">
        <x:f>'RGS_Ground_Run'!O1154</x:f>
        <x:v>7.7428426724427455</x:v>
      </x:c>
      <x:c r="AD970" s="120" t="n">
        <x:f>'Edge_Run'!D1154</x:f>
        <x:v>23.228528017328237</x:v>
      </x:c>
      <x:c r="AE970" s="120" t="n">
        <x:f>'RGS_Ground_Run'!D1154</x:f>
        <x:v>300</x:v>
      </x:c>
      <x:c r="AF970" s="120" t="n">
        <x:f>'Edge_Run'!H1154</x:f>
        <x:v>75</x:v>
      </x:c>
    </x:row>
    <x:row r="971">
      <x:c r="A971" s="120" t="n">
        <x:v>10</x:v>
      </x:c>
      <x:c r="B971" s="120" t="n">
        <x:v>70</x:v>
      </x:c>
      <x:c r="C971" s="120" t="n">
        <x:v>970</x:v>
      </x:c>
      <x:c r="D971" s="120" t="n">
        <x:v>193</x:v>
      </x:c>
      <x:c r="E971" s="120" t="n">
        <x:v>192</x:v>
      </x:c>
      <x:c r="F971" s="120" t="n">
        <x:v>1</x:v>
      </x:c>
      <x:c r="G971" s="120" t="str">
        <x:v>Anomalous</x:v>
      </x:c>
      <x:c r="H971" s="120" t="str">
        <x:v>Priority</x:v>
      </x:c>
      <x:c r="I971" s="120" t="n">
        <x:v>1</x:v>
      </x:c>
      <x:c r="J971" s="120" t="str">
        <x:v>CADC0872</x:v>
      </x:c>
      <x:c r="K971" s="120" t="n">
        <x:v>1</x:v>
      </x:c>
      <x:c r="L971" s="120" t="n">
        <x:v>359</x:v>
      </x:c>
      <x:c r="M971" s="120" t="n">
        <x:v>360</x:v>
      </x:c>
      <x:c r="N971" s="127" t="n">
        <x:v>5.142857142857143</x:v>
      </x:c>
      <x:c r="O971" s="129" t="n">
        <x:f>'RGS_Ground_Run'!Q1155</x:f>
        <x:v>70.38260800290118</x:v>
      </x:c>
      <x:c r="P971" s="129" t="n">
        <x:f>'Edge_Run'!O1155</x:f>
        <x:v>58.35534644829386</x:v>
      </x:c>
      <x:c r="Q971" s="129" t="n">
        <x:f>O971-P971</x:f>
        <x:v>12.027261554607321</x:v>
      </x:c>
      <x:c r="R971" s="129" t="n">
        <x:f>'RGS_Ground_Run'!U1155</x:f>
        <x:v>44.41330392071586</x:v>
      </x:c>
      <x:c r="S971" s="129" t="n">
        <x:f>'Edge_Run'!S1155</x:f>
        <x:v>46.487434201737415</x:v>
      </x:c>
      <x:c r="T971" s="129" t="n">
        <x:f>'RGS_Ground_Run'!S1155</x:f>
        <x:v>0</x:v>
      </x:c>
      <x:c r="U971" s="129" t="n">
        <x:f>'Edge_Run'!R1155</x:f>
        <x:v>0</x:v>
      </x:c>
      <x:c r="V971" s="120" t="n">
        <x:f>'RGS_Ground_Run'!W1155</x:f>
        <x:v>1</x:v>
      </x:c>
      <x:c r="W971" s="120" t="n">
        <x:f>'Edge_Run'!U1155</x:f>
        <x:v>1</x:v>
      </x:c>
      <x:c r="X971" s="120" t="n">
        <x:f>'RGS_Ground_Run'!X1155</x:f>
        <x:v>1</x:v>
      </x:c>
      <x:c r="Y971" s="120" t="n">
        <x:f>'Edge_Run'!V1155</x:f>
        <x:v>1</x:v>
      </x:c>
      <x:c r="Z971" s="120" t="n">
        <x:f>Y971-X971</x:f>
        <x:v>0</x:v>
      </x:c>
      <x:c r="AA971" s="120" t="n">
        <x:f>1-V971</x:f>
        <x:v>0</x:v>
      </x:c>
      <x:c r="AB971" s="120" t="n">
        <x:f>1-W971</x:f>
        <x:v>0</x:v>
      </x:c>
      <x:c r="AC971" s="120" t="n">
        <x:f>'RGS_Ground_Run'!O1155</x:f>
        <x:v>1.9493040821854164</x:v>
      </x:c>
      <x:c r="AD971" s="120" t="n">
        <x:f>'Edge_Run'!D1155</x:f>
        <x:v>5.847912246556249</x:v>
      </x:c>
      <x:c r="AE971" s="120" t="n">
        <x:f>'RGS_Ground_Run'!D1155</x:f>
        <x:v>300</x:v>
      </x:c>
      <x:c r="AF971" s="120" t="n">
        <x:f>'Edge_Run'!H1155</x:f>
        <x:v>75</x:v>
      </x:c>
    </x:row>
    <x:row r="972">
      <x:c r="A972" s="120" t="n">
        <x:v>10</x:v>
      </x:c>
      <x:c r="B972" s="120" t="n">
        <x:v>71</x:v>
      </x:c>
      <x:c r="C972" s="120" t="n">
        <x:v>971</x:v>
      </x:c>
      <x:c r="D972" s="120" t="n">
        <x:v>1850</x:v>
      </x:c>
      <x:c r="E972" s="120" t="n">
        <x:v>1849</x:v>
      </x:c>
      <x:c r="F972" s="120" t="n">
        <x:v>0</x:v>
      </x:c>
      <x:c r="G972" s="120" t="str">
        <x:v>Normal</x:v>
      </x:c>
      <x:c r="H972" s="120" t="str">
        <x:v>Routine</x:v>
      </x:c>
      <x:c r="I972" s="120" t="n">
        <x:v>1</x:v>
      </x:c>
      <x:c r="J972" s="120" t="str">
        <x:v>CADC0872</x:v>
      </x:c>
      <x:c r="K972" s="120" t="n">
        <x:v>5</x:v>
      </x:c>
      <x:c r="L972" s="120" t="n">
        <x:v>95</x:v>
      </x:c>
      <x:c r="M972" s="120" t="n">
        <x:v>20</x:v>
      </x:c>
      <x:c r="N972" s="127" t="n">
        <x:v>0.2857142857142857</x:v>
      </x:c>
      <x:c r="O972" s="129" t="n">
        <x:f>'RGS_Ground_Run'!Q1156</x:f>
        <x:v>24.096551728603572</x:v>
      </x:c>
      <x:c r="P972" s="129" t="n">
        <x:f>'Edge_Run'!O1156</x:f>
        <x:v>6.249655185811207</x:v>
      </x:c>
      <x:c r="Q972" s="129" t="n">
        <x:f>O972-P972</x:f>
        <x:v>17.846896542792365</x:v>
      </x:c>
      <x:c r="R972" s="129" t="n">
        <x:f>'RGS_Ground_Run'!U1156</x:f>
        <x:v>0</x:v>
      </x:c>
      <x:c r="S972" s="129" t="n">
        <x:f>'Edge_Run'!S1156</x:f>
        <x:v>0</x:v>
      </x:c>
      <x:c r="T972" s="129" t="n">
        <x:f>'RGS_Ground_Run'!S1156</x:f>
        <x:v>0</x:v>
      </x:c>
      <x:c r="U972" s="129" t="n">
        <x:f>'Edge_Run'!R1156</x:f>
        <x:v>0</x:v>
      </x:c>
      <x:c r="V972" s="120" t="n">
        <x:f>'RGS_Ground_Run'!W1156</x:f>
        <x:v>1</x:v>
      </x:c>
      <x:c r="W972" s="120" t="n">
        <x:f>'Edge_Run'!U1156</x:f>
        <x:v>1</x:v>
      </x:c>
      <x:c r="X972" s="120" t="n">
        <x:f>'RGS_Ground_Run'!X1156</x:f>
        <x:v>1</x:v>
      </x:c>
      <x:c r="Y972" s="120" t="n">
        <x:f>'Edge_Run'!V1156</x:f>
        <x:v>1</x:v>
      </x:c>
      <x:c r="Z972" s="120" t="n">
        <x:f>Y972-X972</x:f>
        <x:v>0</x:v>
      </x:c>
      <x:c r="AA972" s="120" t="n">
        <x:f>1-V972</x:f>
        <x:v>0</x:v>
      </x:c>
      <x:c r="AB972" s="120" t="n">
        <x:f>1-W972</x:f>
        <x:v>0</x:v>
      </x:c>
      <x:c r="AC972" s="120" t="n">
        <x:f>'RGS_Ground_Run'!O1156</x:f>
        <x:v>0.0765517286037456</x:v>
      </x:c>
      <x:c r="AD972" s="120" t="n">
        <x:f>'Edge_Run'!D1156</x:f>
        <x:v>0.22965518581123678</x:v>
      </x:c>
      <x:c r="AE972" s="120" t="n">
        <x:f>'RGS_Ground_Run'!D1156</x:f>
        <x:v>300</x:v>
      </x:c>
      <x:c r="AF972" s="120" t="n">
        <x:f>'Edge_Run'!H1156</x:f>
        <x:v>75</x:v>
      </x:c>
    </x:row>
    <x:row r="973">
      <x:c r="A973" s="120" t="n">
        <x:v>10</x:v>
      </x:c>
      <x:c r="B973" s="120" t="n">
        <x:v>72</x:v>
      </x:c>
      <x:c r="C973" s="120" t="n">
        <x:v>972</x:v>
      </x:c>
      <x:c r="D973" s="120" t="n">
        <x:v>1320</x:v>
      </x:c>
      <x:c r="E973" s="120" t="n">
        <x:v>1319</x:v>
      </x:c>
      <x:c r="F973" s="120" t="n">
        <x:v>0</x:v>
      </x:c>
      <x:c r="G973" s="120" t="str">
        <x:v>Normal</x:v>
      </x:c>
      <x:c r="H973" s="120" t="str">
        <x:v>Routine</x:v>
      </x:c>
      <x:c r="I973" s="120" t="n">
        <x:v>1</x:v>
      </x:c>
      <x:c r="J973" s="120" t="str">
        <x:v>CADC0873</x:v>
      </x:c>
      <x:c r="K973" s="120" t="n">
        <x:v>5</x:v>
      </x:c>
      <x:c r="L973" s="120" t="n">
        <x:v>205</x:v>
      </x:c>
      <x:c r="M973" s="120" t="n">
        <x:v>42</x:v>
      </x:c>
      <x:c r="N973" s="127" t="n">
        <x:v>0.6</x:v>
      </x:c>
      <x:c r="O973" s="129" t="n">
        <x:f>'RGS_Ground_Run'!Q1157</x:f>
        <x:v>27.614757178703258</x:v>
      </x:c>
      <x:c r="P973" s="129" t="n">
        <x:f>'Edge_Run'!O1157</x:f>
        <x:v>16.804271536109354</x:v>
      </x:c>
      <x:c r="Q973" s="129" t="n">
        <x:f>O973-P973</x:f>
        <x:v>10.810485642593903</x:v>
      </x:c>
      <x:c r="R973" s="129" t="n">
        <x:f>'RGS_Ground_Run'!U1157</x:f>
        <x:v>0</x:v>
      </x:c>
      <x:c r="S973" s="129" t="n">
        <x:f>'Edge_Run'!S1157</x:f>
        <x:v>0</x:v>
      </x:c>
      <x:c r="T973" s="129" t="n">
        <x:f>'RGS_Ground_Run'!S1157</x:f>
        <x:v>0</x:v>
      </x:c>
      <x:c r="U973" s="129" t="n">
        <x:f>'Edge_Run'!R1157</x:f>
        <x:v>0</x:v>
      </x:c>
      <x:c r="V973" s="120" t="n">
        <x:f>'RGS_Ground_Run'!W1157</x:f>
        <x:v>1</x:v>
      </x:c>
      <x:c r="W973" s="120" t="n">
        <x:f>'Edge_Run'!U1157</x:f>
        <x:v>1</x:v>
      </x:c>
      <x:c r="X973" s="120" t="n">
        <x:f>'RGS_Ground_Run'!X1157</x:f>
        <x:v>1</x:v>
      </x:c>
      <x:c r="Y973" s="120" t="n">
        <x:f>'Edge_Run'!V1157</x:f>
        <x:v>1</x:v>
      </x:c>
      <x:c r="Z973" s="120" t="n">
        <x:f>Y973-X973</x:f>
        <x:v>0</x:v>
      </x:c>
      <x:c r="AA973" s="120" t="n">
        <x:f>1-V973</x:f>
        <x:v>0</x:v>
      </x:c>
      <x:c r="AB973" s="120" t="n">
        <x:f>1-W973</x:f>
        <x:v>0</x:v>
      </x:c>
      <x:c r="AC973" s="120" t="n">
        <x:f>'RGS_Ground_Run'!O1157</x:f>
        <x:v>3.594757178703117</x:v>
      </x:c>
      <x:c r="AD973" s="120" t="n">
        <x:f>'Edge_Run'!D1157</x:f>
        <x:v>10.784271536109351</x:v>
      </x:c>
      <x:c r="AE973" s="120" t="n">
        <x:f>'RGS_Ground_Run'!D1157</x:f>
        <x:v>300</x:v>
      </x:c>
      <x:c r="AF973" s="120" t="n">
        <x:f>'Edge_Run'!H1157</x:f>
        <x:v>75</x:v>
      </x:c>
    </x:row>
    <x:row r="974">
      <x:c r="A974" s="120" t="n">
        <x:v>10</x:v>
      </x:c>
      <x:c r="B974" s="120" t="n">
        <x:v>73</x:v>
      </x:c>
      <x:c r="C974" s="120" t="n">
        <x:v>973</x:v>
      </x:c>
      <x:c r="D974" s="120" t="n">
        <x:v>1837</x:v>
      </x:c>
      <x:c r="E974" s="120" t="n">
        <x:v>1836</x:v>
      </x:c>
      <x:c r="F974" s="120" t="n">
        <x:v>0</x:v>
      </x:c>
      <x:c r="G974" s="120" t="str">
        <x:v>Normal</x:v>
      </x:c>
      <x:c r="H974" s="120" t="str">
        <x:v>Routine</x:v>
      </x:c>
      <x:c r="I974" s="120" t="n">
        <x:v>1</x:v>
      </x:c>
      <x:c r="J974" s="120" t="str">
        <x:v>CADC0872</x:v>
      </x:c>
      <x:c r="K974" s="120" t="n">
        <x:v>5</x:v>
      </x:c>
      <x:c r="L974" s="120" t="n">
        <x:v>75</x:v>
      </x:c>
      <x:c r="M974" s="120" t="n">
        <x:v>16</x:v>
      </x:c>
      <x:c r="N974" s="127" t="n">
        <x:v>0.22857142857142856</x:v>
      </x:c>
      <x:c r="O974" s="129" t="n">
        <x:f>'RGS_Ground_Run'!Q1158</x:f>
        <x:v>30.913197156490696</x:v>
      </x:c>
      <x:c r="P974" s="129" t="n">
        <x:f>'Edge_Run'!O1158</x:f>
        <x:v>26.699591469473944</x:v>
      </x:c>
      <x:c r="Q974" s="129" t="n">
        <x:f>O974-P974</x:f>
        <x:v>4.213605687016752</x:v>
      </x:c>
      <x:c r="R974" s="129" t="n">
        <x:f>'RGS_Ground_Run'!U1158</x:f>
        <x:v>0</x:v>
      </x:c>
      <x:c r="S974" s="129" t="n">
        <x:f>'Edge_Run'!S1158</x:f>
        <x:v>0</x:v>
      </x:c>
      <x:c r="T974" s="129" t="n">
        <x:f>'RGS_Ground_Run'!S1158</x:f>
        <x:v>0</x:v>
      </x:c>
      <x:c r="U974" s="129" t="n">
        <x:f>'Edge_Run'!R1158</x:f>
        <x:v>0</x:v>
      </x:c>
      <x:c r="V974" s="120" t="n">
        <x:f>'RGS_Ground_Run'!W1158</x:f>
        <x:v>1</x:v>
      </x:c>
      <x:c r="W974" s="120" t="n">
        <x:f>'Edge_Run'!U1158</x:f>
        <x:v>1</x:v>
      </x:c>
      <x:c r="X974" s="120" t="n">
        <x:f>'RGS_Ground_Run'!X1158</x:f>
        <x:v>1</x:v>
      </x:c>
      <x:c r="Y974" s="120" t="n">
        <x:f>'Edge_Run'!V1158</x:f>
        <x:v>1</x:v>
      </x:c>
      <x:c r="Z974" s="120" t="n">
        <x:f>Y974-X974</x:f>
        <x:v>0</x:v>
      </x:c>
      <x:c r="AA974" s="120" t="n">
        <x:f>1-V974</x:f>
        <x:v>0</x:v>
      </x:c>
      <x:c r="AB974" s="120" t="n">
        <x:f>1-W974</x:f>
        <x:v>0</x:v>
      </x:c>
      <x:c r="AC974" s="120" t="n">
        <x:f>'RGS_Ground_Run'!O1158</x:f>
        <x:v>6.893197156491034</x:v>
      </x:c>
      <x:c r="AD974" s="120" t="n">
        <x:f>'Edge_Run'!D1158</x:f>
        <x:v>20.679591469473102</x:v>
      </x:c>
      <x:c r="AE974" s="120" t="n">
        <x:f>'RGS_Ground_Run'!D1158</x:f>
        <x:v>300</x:v>
      </x:c>
      <x:c r="AF974" s="120" t="n">
        <x:f>'Edge_Run'!H1158</x:f>
        <x:v>75</x:v>
      </x:c>
    </x:row>
    <x:row r="975">
      <x:c r="A975" s="120" t="n">
        <x:v>10</x:v>
      </x:c>
      <x:c r="B975" s="120" t="n">
        <x:v>74</x:v>
      </x:c>
      <x:c r="C975" s="120" t="n">
        <x:v>974</x:v>
      </x:c>
      <x:c r="D975" s="120" t="n">
        <x:v>659</x:v>
      </x:c>
      <x:c r="E975" s="120" t="n">
        <x:v>658</x:v>
      </x:c>
      <x:c r="F975" s="120" t="n">
        <x:v>0</x:v>
      </x:c>
      <x:c r="G975" s="120" t="str">
        <x:v>Normal</x:v>
      </x:c>
      <x:c r="H975" s="120" t="str">
        <x:v>Routine</x:v>
      </x:c>
      <x:c r="I975" s="120" t="n">
        <x:v>1</x:v>
      </x:c>
      <x:c r="J975" s="120" t="str">
        <x:v>CADC0873</x:v>
      </x:c>
      <x:c r="K975" s="120" t="n">
        <x:v>1</x:v>
      </x:c>
      <x:c r="L975" s="120" t="n">
        <x:v>434</x:v>
      </x:c>
      <x:c r="M975" s="120" t="n">
        <x:v>435</x:v>
      </x:c>
      <x:c r="N975" s="127" t="n">
        <x:v>6.214285714285714</x:v>
      </x:c>
      <x:c r="O975" s="129" t="n">
        <x:f>'RGS_Ground_Run'!Q1159</x:f>
        <x:v>25.732771353150383</x:v>
      </x:c>
      <x:c r="P975" s="129" t="n">
        <x:f>'Edge_Run'!O1159</x:f>
        <x:v>11.158314059450277</x:v>
      </x:c>
      <x:c r="Q975" s="129" t="n">
        <x:f>O975-P975</x:f>
        <x:v>14.574457293700107</x:v>
      </x:c>
      <x:c r="R975" s="129" t="n">
        <x:f>'RGS_Ground_Run'!U1159</x:f>
        <x:v>0</x:v>
      </x:c>
      <x:c r="S975" s="129" t="n">
        <x:f>'Edge_Run'!S1159</x:f>
        <x:v>0</x:v>
      </x:c>
      <x:c r="T975" s="129" t="n">
        <x:f>'RGS_Ground_Run'!S1159</x:f>
        <x:v>0</x:v>
      </x:c>
      <x:c r="U975" s="129" t="n">
        <x:f>'Edge_Run'!R1159</x:f>
        <x:v>0</x:v>
      </x:c>
      <x:c r="V975" s="120" t="n">
        <x:f>'RGS_Ground_Run'!W1159</x:f>
        <x:v>1</x:v>
      </x:c>
      <x:c r="W975" s="120" t="n">
        <x:f>'Edge_Run'!U1159</x:f>
        <x:v>1</x:v>
      </x:c>
      <x:c r="X975" s="120" t="n">
        <x:f>'RGS_Ground_Run'!X1159</x:f>
        <x:v>1</x:v>
      </x:c>
      <x:c r="Y975" s="120" t="n">
        <x:f>'Edge_Run'!V1159</x:f>
        <x:v>1</x:v>
      </x:c>
      <x:c r="Z975" s="120" t="n">
        <x:f>Y975-X975</x:f>
        <x:v>0</x:v>
      </x:c>
      <x:c r="AA975" s="120" t="n">
        <x:f>1-V975</x:f>
        <x:v>0</x:v>
      </x:c>
      <x:c r="AB975" s="120" t="n">
        <x:f>1-W975</x:f>
        <x:v>0</x:v>
      </x:c>
      <x:c r="AC975" s="120" t="n">
        <x:f>'RGS_Ground_Run'!O1159</x:f>
        <x:v>1.7127713531500224</x:v>
      </x:c>
      <x:c r="AD975" s="120" t="n">
        <x:f>'Edge_Run'!D1159</x:f>
        <x:v>5.138314059450067</x:v>
      </x:c>
      <x:c r="AE975" s="120" t="n">
        <x:f>'RGS_Ground_Run'!D1159</x:f>
        <x:v>300</x:v>
      </x:c>
      <x:c r="AF975" s="120" t="n">
        <x:f>'Edge_Run'!H1159</x:f>
        <x:v>75</x:v>
      </x:c>
    </x:row>
    <x:row r="976">
      <x:c r="A976" s="120" t="n">
        <x:v>10</x:v>
      </x:c>
      <x:c r="B976" s="120" t="n">
        <x:v>75</x:v>
      </x:c>
      <x:c r="C976" s="120" t="n">
        <x:v>975</x:v>
      </x:c>
      <x:c r="D976" s="120" t="n">
        <x:v>761</x:v>
      </x:c>
      <x:c r="E976" s="120" t="n">
        <x:v>760</x:v>
      </x:c>
      <x:c r="F976" s="120" t="n">
        <x:v>0</x:v>
      </x:c>
      <x:c r="G976" s="120" t="str">
        <x:v>Normal</x:v>
      </x:c>
      <x:c r="H976" s="120" t="str">
        <x:v>Routine</x:v>
      </x:c>
      <x:c r="I976" s="120" t="n">
        <x:v>1</x:v>
      </x:c>
      <x:c r="J976" s="120" t="str">
        <x:v>CADC0874</x:v>
      </x:c>
      <x:c r="K976" s="120" t="n">
        <x:v>5</x:v>
      </x:c>
      <x:c r="L976" s="120" t="n">
        <x:v>215</x:v>
      </x:c>
      <x:c r="M976" s="120" t="n">
        <x:v>44</x:v>
      </x:c>
      <x:c r="N976" s="127" t="n">
        <x:v>0.6285714285714286</x:v>
      </x:c>
      <x:c r="O976" s="129" t="n">
        <x:f>'RGS_Ground_Run'!Q1160</x:f>
        <x:v>76.34653595547934</x:v>
      </x:c>
      <x:c r="P976" s="129" t="n">
        <x:f>'Edge_Run'!O1160</x:f>
        <x:v>57.844781126153066</x:v>
      </x:c>
      <x:c r="Q976" s="129" t="n">
        <x:f>O976-P976</x:f>
        <x:v>18.501754829326273</x:v>
      </x:c>
      <x:c r="R976" s="129" t="n">
        <x:f>'RGS_Ground_Run'!U1160</x:f>
        <x:v>51.82478112615263</x:v>
      </x:c>
      <x:c r="S976" s="129" t="n">
        <x:f>'Edge_Run'!S1160</x:f>
        <x:v>50.31951663817381</x:v>
      </x:c>
      <x:c r="T976" s="129" t="n">
        <x:f>'RGS_Ground_Run'!S1160</x:f>
        <x:v>51.82478112615263</x:v>
      </x:c>
      <x:c r="U976" s="129" t="n">
        <x:f>'Edge_Run'!R1160</x:f>
        <x:v>50.31951663817381</x:v>
      </x:c>
      <x:c r="V976" s="120" t="n">
        <x:f>'RGS_Ground_Run'!W1160</x:f>
        <x:v>1</x:v>
      </x:c>
      <x:c r="W976" s="120" t="n">
        <x:f>'Edge_Run'!U1160</x:f>
        <x:v>1</x:v>
      </x:c>
      <x:c r="X976" s="120" t="n">
        <x:f>'RGS_Ground_Run'!X1160</x:f>
        <x:v>1</x:v>
      </x:c>
      <x:c r="Y976" s="120" t="n">
        <x:f>'Edge_Run'!V1160</x:f>
        <x:v>1</x:v>
      </x:c>
      <x:c r="Z976" s="120" t="n">
        <x:f>Y976-X976</x:f>
        <x:v>0</x:v>
      </x:c>
      <x:c r="AA976" s="120" t="n">
        <x:f>1-V976</x:f>
        <x:v>0</x:v>
      </x:c>
      <x:c r="AB976" s="120" t="n">
        <x:f>1-W976</x:f>
        <x:v>0</x:v>
      </x:c>
      <x:c r="AC976" s="120" t="n">
        <x:f>'RGS_Ground_Run'!O1160</x:f>
        <x:v>0.501754829326333</x:v>
      </x:c>
      <x:c r="AD976" s="120" t="n">
        <x:f>'Edge_Run'!D1160</x:f>
        <x:v>1.505264487978999</x:v>
      </x:c>
      <x:c r="AE976" s="120" t="n">
        <x:f>'RGS_Ground_Run'!D1160</x:f>
        <x:v>300</x:v>
      </x:c>
      <x:c r="AF976" s="120" t="n">
        <x:f>'Edge_Run'!H1160</x:f>
        <x:v>75</x:v>
      </x:c>
    </x:row>
    <x:row r="977">
      <x:c r="A977" s="120" t="n">
        <x:v>10</x:v>
      </x:c>
      <x:c r="B977" s="120" t="n">
        <x:v>76</x:v>
      </x:c>
      <x:c r="C977" s="120" t="n">
        <x:v>976</x:v>
      </x:c>
      <x:c r="D977" s="120" t="n">
        <x:v>1905</x:v>
      </x:c>
      <x:c r="E977" s="120" t="n">
        <x:v>1904</x:v>
      </x:c>
      <x:c r="F977" s="120" t="n">
        <x:v>0</x:v>
      </x:c>
      <x:c r="G977" s="120" t="str">
        <x:v>Normal</x:v>
      </x:c>
      <x:c r="H977" s="120" t="str">
        <x:v>Routine</x:v>
      </x:c>
      <x:c r="I977" s="120" t="n">
        <x:v>0</x:v>
      </x:c>
      <x:c r="J977" s="120" t="str">
        <x:v>CADC0872</x:v>
      </x:c>
      <x:c r="K977" s="120" t="n">
        <x:v>5</x:v>
      </x:c>
      <x:c r="L977" s="120" t="n">
        <x:v>95</x:v>
      </x:c>
      <x:c r="M977" s="120" t="n">
        <x:v>20</x:v>
      </x:c>
      <x:c r="N977" s="127" t="n">
        <x:v>0.2857142857142857</x:v>
      </x:c>
      <x:c r="O977" s="129" t="n">
        <x:f>'RGS_Ground_Run'!Q1161</x:f>
        <x:v>25.93274529847804</x:v>
      </x:c>
      <x:c r="P977" s="129" t="n">
        <x:f>'Edge_Run'!O1161</x:f>
        <x:v>11.758235895432335</x:v>
      </x:c>
      <x:c r="Q977" s="129" t="n">
        <x:f>O977-P977</x:f>
        <x:v>14.174509403045704</x:v>
      </x:c>
      <x:c r="R977" s="129" t="n">
        <x:f>'RGS_Ground_Run'!U1161</x:f>
        <x:v>0</x:v>
      </x:c>
      <x:c r="S977" s="129" t="n">
        <x:f>'Edge_Run'!S1161</x:f>
        <x:v>0</x:v>
      </x:c>
      <x:c r="T977" s="129" t="n">
        <x:f>'RGS_Ground_Run'!S1161</x:f>
        <x:v>0</x:v>
      </x:c>
      <x:c r="U977" s="129" t="n">
        <x:f>'Edge_Run'!R1161</x:f>
        <x:v>0</x:v>
      </x:c>
      <x:c r="V977" s="120" t="n">
        <x:f>'RGS_Ground_Run'!W1161</x:f>
        <x:v>1</x:v>
      </x:c>
      <x:c r="W977" s="120" t="n">
        <x:f>'Edge_Run'!U1161</x:f>
        <x:v>1</x:v>
      </x:c>
      <x:c r="X977" s="120" t="n">
        <x:f>'RGS_Ground_Run'!X1161</x:f>
        <x:v>1</x:v>
      </x:c>
      <x:c r="Y977" s="120" t="n">
        <x:f>'Edge_Run'!V1161</x:f>
        <x:v>1</x:v>
      </x:c>
      <x:c r="Z977" s="120" t="n">
        <x:f>Y977-X977</x:f>
        <x:v>0</x:v>
      </x:c>
      <x:c r="AA977" s="120" t="n">
        <x:f>1-V977</x:f>
        <x:v>0</x:v>
      </x:c>
      <x:c r="AB977" s="120" t="n">
        <x:f>1-W977</x:f>
        <x:v>0</x:v>
      </x:c>
      <x:c r="AC977" s="120" t="n">
        <x:f>'RGS_Ground_Run'!O1161</x:f>
        <x:v>1.9127452984773183</x:v>
      </x:c>
      <x:c r="AD977" s="120" t="n">
        <x:f>'Edge_Run'!D1161</x:f>
        <x:v>5.738235895431955</x:v>
      </x:c>
      <x:c r="AE977" s="120" t="n">
        <x:f>'RGS_Ground_Run'!D1161</x:f>
        <x:v>300</x:v>
      </x:c>
      <x:c r="AF977" s="120" t="n">
        <x:f>'Edge_Run'!H1161</x:f>
        <x:v>75</x:v>
      </x:c>
    </x:row>
    <x:row r="978">
      <x:c r="A978" s="120" t="n">
        <x:v>10</x:v>
      </x:c>
      <x:c r="B978" s="120" t="n">
        <x:v>77</x:v>
      </x:c>
      <x:c r="C978" s="120" t="n">
        <x:v>977</x:v>
      </x:c>
      <x:c r="D978" s="120" t="n">
        <x:v>733</x:v>
      </x:c>
      <x:c r="E978" s="120" t="n">
        <x:v>732</x:v>
      </x:c>
      <x:c r="F978" s="120" t="n">
        <x:v>0</x:v>
      </x:c>
      <x:c r="G978" s="120" t="str">
        <x:v>Normal</x:v>
      </x:c>
      <x:c r="H978" s="120" t="str">
        <x:v>Routine</x:v>
      </x:c>
      <x:c r="I978" s="120" t="n">
        <x:v>1</x:v>
      </x:c>
      <x:c r="J978" s="120" t="str">
        <x:v>CADC0874</x:v>
      </x:c>
      <x:c r="K978" s="120" t="n">
        <x:v>5</x:v>
      </x:c>
      <x:c r="L978" s="120" t="n">
        <x:v>620</x:v>
      </x:c>
      <x:c r="M978" s="120" t="n">
        <x:v>125</x:v>
      </x:c>
      <x:c r="N978" s="127" t="n">
        <x:v>1.7857142857142858</x:v>
      </x:c>
      <x:c r="O978" s="129" t="n">
        <x:f>'RGS_Ground_Run'!Q1162</x:f>
        <x:v>25.057103335549982</x:v>
      </x:c>
      <x:c r="P978" s="129" t="n">
        <x:f>'Edge_Run'!O1162</x:f>
        <x:v>9.131310006649983</x:v>
      </x:c>
      <x:c r="Q978" s="129" t="n">
        <x:f>O978-P978</x:f>
        <x:v>15.9257933289</x:v>
      </x:c>
      <x:c r="R978" s="129" t="n">
        <x:f>'RGS_Ground_Run'!U1162</x:f>
        <x:v>0</x:v>
      </x:c>
      <x:c r="S978" s="129" t="n">
        <x:f>'Edge_Run'!S1162</x:f>
        <x:v>0</x:v>
      </x:c>
      <x:c r="T978" s="129" t="n">
        <x:f>'RGS_Ground_Run'!S1162</x:f>
        <x:v>0</x:v>
      </x:c>
      <x:c r="U978" s="129" t="n">
        <x:f>'Edge_Run'!R1162</x:f>
        <x:v>0</x:v>
      </x:c>
      <x:c r="V978" s="120" t="n">
        <x:f>'RGS_Ground_Run'!W1162</x:f>
        <x:v>1</x:v>
      </x:c>
      <x:c r="W978" s="120" t="n">
        <x:f>'Edge_Run'!U1162</x:f>
        <x:v>1</x:v>
      </x:c>
      <x:c r="X978" s="120" t="n">
        <x:f>'RGS_Ground_Run'!X1162</x:f>
        <x:v>1</x:v>
      </x:c>
      <x:c r="Y978" s="120" t="n">
        <x:f>'Edge_Run'!V1162</x:f>
        <x:v>1</x:v>
      </x:c>
      <x:c r="Z978" s="120" t="n">
        <x:f>Y978-X978</x:f>
        <x:v>0</x:v>
      </x:c>
      <x:c r="AA978" s="120" t="n">
        <x:f>1-V978</x:f>
        <x:v>0</x:v>
      </x:c>
      <x:c r="AB978" s="120" t="n">
        <x:f>1-W978</x:f>
        <x:v>0</x:v>
      </x:c>
      <x:c r="AC978" s="120" t="n">
        <x:f>'RGS_Ground_Run'!O1162</x:f>
        <x:v>1.0371033355499266</x:v>
      </x:c>
      <x:c r="AD978" s="120" t="n">
        <x:f>'Edge_Run'!D1162</x:f>
        <x:v>3.11131000664978</x:v>
      </x:c>
      <x:c r="AE978" s="120" t="n">
        <x:f>'RGS_Ground_Run'!D1162</x:f>
        <x:v>300</x:v>
      </x:c>
      <x:c r="AF978" s="120" t="n">
        <x:f>'Edge_Run'!H1162</x:f>
        <x:v>75</x:v>
      </x:c>
    </x:row>
    <x:row r="979">
      <x:c r="A979" s="120" t="n">
        <x:v>10</x:v>
      </x:c>
      <x:c r="B979" s="120" t="n">
        <x:v>78</x:v>
      </x:c>
      <x:c r="C979" s="120" t="n">
        <x:v>978</x:v>
      </x:c>
      <x:c r="D979" s="120" t="n">
        <x:v>1403</x:v>
      </x:c>
      <x:c r="E979" s="120" t="n">
        <x:v>1402</x:v>
      </x:c>
      <x:c r="F979" s="120" t="n">
        <x:v>0</x:v>
      </x:c>
      <x:c r="G979" s="120" t="str">
        <x:v>Normal</x:v>
      </x:c>
      <x:c r="H979" s="120" t="str">
        <x:v>Routine</x:v>
      </x:c>
      <x:c r="I979" s="120" t="n">
        <x:v>0</x:v>
      </x:c>
      <x:c r="J979" s="120" t="str">
        <x:v>CADC0873</x:v>
      </x:c>
      <x:c r="K979" s="120" t="n">
        <x:v>5</x:v>
      </x:c>
      <x:c r="L979" s="120" t="n">
        <x:v>95</x:v>
      </x:c>
      <x:c r="M979" s="120" t="n">
        <x:v>20</x:v>
      </x:c>
      <x:c r="N979" s="127" t="n">
        <x:v>0.2857142857142857</x:v>
      </x:c>
      <x:c r="O979" s="129" t="n">
        <x:f>'RGS_Ground_Run'!Q1163</x:f>
        <x:v>27.197032328472233</x:v>
      </x:c>
      <x:c r="P979" s="129" t="n">
        <x:f>'Edge_Run'!O1163</x:f>
        <x:v>15.551096985416734</x:v>
      </x:c>
      <x:c r="Q979" s="129" t="n">
        <x:f>O979-P979</x:f>
        <x:v>11.645935343055498</x:v>
      </x:c>
      <x:c r="R979" s="129" t="n">
        <x:f>'RGS_Ground_Run'!U1163</x:f>
        <x:v>0</x:v>
      </x:c>
      <x:c r="S979" s="129" t="n">
        <x:f>'Edge_Run'!S1163</x:f>
        <x:v>0</x:v>
      </x:c>
      <x:c r="T979" s="129" t="n">
        <x:f>'RGS_Ground_Run'!S1163</x:f>
        <x:v>0</x:v>
      </x:c>
      <x:c r="U979" s="129" t="n">
        <x:f>'Edge_Run'!R1163</x:f>
        <x:v>0</x:v>
      </x:c>
      <x:c r="V979" s="120" t="n">
        <x:f>'RGS_Ground_Run'!W1163</x:f>
        <x:v>1</x:v>
      </x:c>
      <x:c r="W979" s="120" t="n">
        <x:f>'Edge_Run'!U1163</x:f>
        <x:v>1</x:v>
      </x:c>
      <x:c r="X979" s="120" t="n">
        <x:f>'RGS_Ground_Run'!X1163</x:f>
        <x:v>1</x:v>
      </x:c>
      <x:c r="Y979" s="120" t="n">
        <x:f>'Edge_Run'!V1163</x:f>
        <x:v>1</x:v>
      </x:c>
      <x:c r="Z979" s="120" t="n">
        <x:f>Y979-X979</x:f>
        <x:v>0</x:v>
      </x:c>
      <x:c r="AA979" s="120" t="n">
        <x:f>1-V979</x:f>
        <x:v>0</x:v>
      </x:c>
      <x:c r="AB979" s="120" t="n">
        <x:f>1-W979</x:f>
        <x:v>0</x:v>
      </x:c>
      <x:c r="AC979" s="120" t="n">
        <x:f>'RGS_Ground_Run'!O1163</x:f>
        <x:v>3.177032328472221</x:v>
      </x:c>
      <x:c r="AD979" s="120" t="n">
        <x:f>'Edge_Run'!D1163</x:f>
        <x:v>9.531096985416664</x:v>
      </x:c>
      <x:c r="AE979" s="120" t="n">
        <x:f>'RGS_Ground_Run'!D1163</x:f>
        <x:v>300</x:v>
      </x:c>
      <x:c r="AF979" s="120" t="n">
        <x:f>'Edge_Run'!H1163</x:f>
        <x:v>75</x:v>
      </x:c>
    </x:row>
    <x:row r="980">
      <x:c r="A980" s="120" t="n">
        <x:v>10</x:v>
      </x:c>
      <x:c r="B980" s="120" t="n">
        <x:v>79</x:v>
      </x:c>
      <x:c r="C980" s="120" t="n">
        <x:v>979</x:v>
      </x:c>
      <x:c r="D980" s="120" t="n">
        <x:v>1204</x:v>
      </x:c>
      <x:c r="E980" s="120" t="n">
        <x:v>1203</x:v>
      </x:c>
      <x:c r="F980" s="120" t="n">
        <x:v>0</x:v>
      </x:c>
      <x:c r="G980" s="120" t="str">
        <x:v>Normal</x:v>
      </x:c>
      <x:c r="H980" s="120" t="str">
        <x:v>Routine</x:v>
      </x:c>
      <x:c r="I980" s="120" t="n">
        <x:v>0</x:v>
      </x:c>
      <x:c r="J980" s="120" t="str">
        <x:v>CADC0873</x:v>
      </x:c>
      <x:c r="K980" s="120" t="n">
        <x:v>5</x:v>
      </x:c>
      <x:c r="L980" s="120" t="n">
        <x:v>265</x:v>
      </x:c>
      <x:c r="M980" s="120" t="n">
        <x:v>54</x:v>
      </x:c>
      <x:c r="N980" s="127" t="n">
        <x:v>0.7714285714285715</x:v>
      </x:c>
      <x:c r="O980" s="129" t="n">
        <x:f>'RGS_Ground_Run'!Q1164</x:f>
        <x:v>28.119313884662915</x:v>
      </x:c>
      <x:c r="P980" s="129" t="n">
        <x:f>'Edge_Run'!O1164</x:f>
        <x:v>18.317941653987873</x:v>
      </x:c>
      <x:c r="Q980" s="129" t="n">
        <x:f>O980-P980</x:f>
        <x:v>9.801372230675042</x:v>
      </x:c>
      <x:c r="R980" s="129" t="n">
        <x:f>'RGS_Ground_Run'!U1164</x:f>
        <x:v>0</x:v>
      </x:c>
      <x:c r="S980" s="129" t="n">
        <x:f>'Edge_Run'!S1164</x:f>
        <x:v>0</x:v>
      </x:c>
      <x:c r="T980" s="129" t="n">
        <x:f>'RGS_Ground_Run'!S1164</x:f>
        <x:v>0</x:v>
      </x:c>
      <x:c r="U980" s="129" t="n">
        <x:f>'Edge_Run'!R1164</x:f>
        <x:v>0</x:v>
      </x:c>
      <x:c r="V980" s="120" t="n">
        <x:f>'RGS_Ground_Run'!W1164</x:f>
        <x:v>1</x:v>
      </x:c>
      <x:c r="W980" s="120" t="n">
        <x:f>'Edge_Run'!U1164</x:f>
        <x:v>1</x:v>
      </x:c>
      <x:c r="X980" s="120" t="n">
        <x:f>'RGS_Ground_Run'!X1164</x:f>
        <x:v>1</x:v>
      </x:c>
      <x:c r="Y980" s="120" t="n">
        <x:f>'Edge_Run'!V1164</x:f>
        <x:v>1</x:v>
      </x:c>
      <x:c r="Z980" s="120" t="n">
        <x:f>Y980-X980</x:f>
        <x:v>0</x:v>
      </x:c>
      <x:c r="AA980" s="120" t="n">
        <x:f>1-V980</x:f>
        <x:v>0</x:v>
      </x:c>
      <x:c r="AB980" s="120" t="n">
        <x:f>1-W980</x:f>
        <x:v>0</x:v>
      </x:c>
      <x:c r="AC980" s="120" t="n">
        <x:f>'RGS_Ground_Run'!O1164</x:f>
        <x:v>4.0993138846623705</x:v>
      </x:c>
      <x:c r="AD980" s="120" t="n">
        <x:f>'Edge_Run'!D1164</x:f>
        <x:v>12.297941653987111</x:v>
      </x:c>
      <x:c r="AE980" s="120" t="n">
        <x:f>'RGS_Ground_Run'!D1164</x:f>
        <x:v>300</x:v>
      </x:c>
      <x:c r="AF980" s="120" t="n">
        <x:f>'Edge_Run'!H1164</x:f>
        <x:v>75</x:v>
      </x:c>
    </x:row>
    <x:row r="981">
      <x:c r="A981" s="120" t="n">
        <x:v>10</x:v>
      </x:c>
      <x:c r="B981" s="120" t="n">
        <x:v>80</x:v>
      </x:c>
      <x:c r="C981" s="120" t="n">
        <x:v>980</x:v>
      </x:c>
      <x:c r="D981" s="120" t="n">
        <x:v>2113</x:v>
      </x:c>
      <x:c r="E981" s="120" t="n">
        <x:v>2112</x:v>
      </x:c>
      <x:c r="F981" s="120" t="n">
        <x:v>0</x:v>
      </x:c>
      <x:c r="G981" s="120" t="str">
        <x:v>Normal</x:v>
      </x:c>
      <x:c r="H981" s="120" t="str">
        <x:v>Routine</x:v>
      </x:c>
      <x:c r="I981" s="120" t="n">
        <x:v>1</x:v>
      </x:c>
      <x:c r="J981" s="120" t="str">
        <x:v>CADC0872</x:v>
      </x:c>
      <x:c r="K981" s="120" t="n">
        <x:v>5</x:v>
      </x:c>
      <x:c r="L981" s="120" t="n">
        <x:v>165</x:v>
      </x:c>
      <x:c r="M981" s="120" t="n">
        <x:v>34</x:v>
      </x:c>
      <x:c r="N981" s="127" t="n">
        <x:v>0.4857142857142857</x:v>
      </x:c>
      <x:c r="O981" s="129" t="n">
        <x:f>'RGS_Ground_Run'!Q1165</x:f>
        <x:v>98.78197163888854</x:v>
      </x:c>
      <x:c r="P981" s="129" t="n">
        <x:f>'Edge_Run'!O1165</x:f>
        <x:v>76.30652944027133</x:v>
      </x:c>
      <x:c r="Q981" s="129" t="n">
        <x:f>O981-P981</x:f>
        <x:v>22.475442198617202</x:v>
      </x:c>
      <x:c r="R981" s="129" t="n">
        <x:f>'RGS_Ground_Run'!U1165</x:f>
        <x:v>70.2865294402709</x:v>
      </x:c>
      <x:c r="S981" s="129" t="n">
        <x:f>'Edge_Run'!S1165</x:f>
        <x:v>56.86020284441838</x:v>
      </x:c>
      <x:c r="T981" s="129" t="n">
        <x:f>'RGS_Ground_Run'!S1165</x:f>
        <x:v>70.2865294402709</x:v>
      </x:c>
      <x:c r="U981" s="129" t="n">
        <x:f>'Edge_Run'!R1165</x:f>
        <x:v>56.86020284441838</x:v>
      </x:c>
      <x:c r="V981" s="120" t="n">
        <x:f>'RGS_Ground_Run'!W1165</x:f>
        <x:v>1</x:v>
      </x:c>
      <x:c r="W981" s="120" t="n">
        <x:f>'Edge_Run'!U1165</x:f>
        <x:v>1</x:v>
      </x:c>
      <x:c r="X981" s="120" t="n">
        <x:f>'RGS_Ground_Run'!X1165</x:f>
        <x:v>1</x:v>
      </x:c>
      <x:c r="Y981" s="120" t="n">
        <x:f>'Edge_Run'!V1165</x:f>
        <x:v>1</x:v>
      </x:c>
      <x:c r="Z981" s="120" t="n">
        <x:f>Y981-X981</x:f>
        <x:v>0</x:v>
      </x:c>
      <x:c r="AA981" s="120" t="n">
        <x:f>1-V981</x:f>
        <x:v>0</x:v>
      </x:c>
      <x:c r="AB981" s="120" t="n">
        <x:f>1-W981</x:f>
        <x:v>0</x:v>
      </x:c>
      <x:c r="AC981" s="120" t="n">
        <x:f>'RGS_Ground_Run'!O1165</x:f>
        <x:v>4.475442198617587</x:v>
      </x:c>
      <x:c r="AD981" s="120" t="n">
        <x:f>'Edge_Run'!D1165</x:f>
        <x:v>13.426326595852762</x:v>
      </x:c>
      <x:c r="AE981" s="120" t="n">
        <x:f>'RGS_Ground_Run'!D1165</x:f>
        <x:v>300</x:v>
      </x:c>
      <x:c r="AF981" s="120" t="n">
        <x:f>'Edge_Run'!H1165</x:f>
        <x:v>75</x:v>
      </x:c>
    </x:row>
    <x:row r="982">
      <x:c r="A982" s="120" t="n">
        <x:v>10</x:v>
      </x:c>
      <x:c r="B982" s="120" t="n">
        <x:v>81</x:v>
      </x:c>
      <x:c r="C982" s="120" t="n">
        <x:v>981</x:v>
      </x:c>
      <x:c r="D982" s="120" t="n">
        <x:v>139</x:v>
      </x:c>
      <x:c r="E982" s="120" t="n">
        <x:v>138</x:v>
      </x:c>
      <x:c r="F982" s="120" t="n">
        <x:v>0</x:v>
      </x:c>
      <x:c r="G982" s="120" t="str">
        <x:v>Normal</x:v>
      </x:c>
      <x:c r="H982" s="120" t="str">
        <x:v>Routine</x:v>
      </x:c>
      <x:c r="I982" s="120" t="n">
        <x:v>1</x:v>
      </x:c>
      <x:c r="J982" s="120" t="str">
        <x:v>CADC0872</x:v>
      </x:c>
      <x:c r="K982" s="120" t="n">
        <x:v>1</x:v>
      </x:c>
      <x:c r="L982" s="120" t="n">
        <x:v>189</x:v>
      </x:c>
      <x:c r="M982" s="120" t="n">
        <x:v>190</x:v>
      </x:c>
      <x:c r="N982" s="127" t="n">
        <x:v>2.7142857142857144</x:v>
      </x:c>
      <x:c r="O982" s="129" t="n">
        <x:f>'RGS_Ground_Run'!Q1166</x:f>
        <x:v>98.6255712856555</x:v>
      </x:c>
      <x:c r="P982" s="129" t="n">
        <x:f>'Edge_Run'!O1166</x:f>
        <x:v>49.39142622369582</x:v>
      </x:c>
      <x:c r="Q982" s="129" t="n">
        <x:f>O982-P982</x:f>
        <x:v>49.23414506195968</x:v>
      </x:c>
      <x:c r="R982" s="129" t="n">
        <x:f>'RGS_Ground_Run'!U1166</x:f>
        <x:v>61.37142622369538</x:v>
      </x:c>
      <x:c r="S982" s="129" t="n">
        <x:f>'Edge_Run'!S1166</x:f>
        <x:v>3.66899103781725</x:v>
      </x:c>
      <x:c r="T982" s="129" t="n">
        <x:f>'RGS_Ground_Run'!S1166</x:f>
        <x:v>0</x:v>
      </x:c>
      <x:c r="U982" s="129" t="n">
        <x:f>'Edge_Run'!R1166</x:f>
        <x:v>0</x:v>
      </x:c>
      <x:c r="V982" s="120" t="n">
        <x:f>'RGS_Ground_Run'!W1166</x:f>
        <x:v>1</x:v>
      </x:c>
      <x:c r="W982" s="120" t="n">
        <x:f>'Edge_Run'!U1166</x:f>
        <x:v>1</x:v>
      </x:c>
      <x:c r="X982" s="120" t="n">
        <x:f>'RGS_Ground_Run'!X1166</x:f>
        <x:v>1</x:v>
      </x:c>
      <x:c r="Y982" s="120" t="n">
        <x:f>'Edge_Run'!V1166</x:f>
        <x:v>1</x:v>
      </x:c>
      <x:c r="Z982" s="120" t="n">
        <x:f>Y982-X982</x:f>
        <x:v>0</x:v>
      </x:c>
      <x:c r="AA982" s="120" t="n">
        <x:f>1-V982</x:f>
        <x:v>0</x:v>
      </x:c>
      <x:c r="AB982" s="120" t="n">
        <x:f>1-W982</x:f>
        <x:v>0</x:v>
      </x:c>
      <x:c r="AC982" s="120" t="n">
        <x:f>'RGS_Ground_Run'!O1166</x:f>
        <x:v>13.234145061959257</x:v>
      </x:c>
      <x:c r="AD982" s="120" t="n">
        <x:f>'Edge_Run'!D1166</x:f>
        <x:v>39.702435185877775</x:v>
      </x:c>
      <x:c r="AE982" s="120" t="n">
        <x:f>'RGS_Ground_Run'!D1166</x:f>
        <x:v>300</x:v>
      </x:c>
      <x:c r="AF982" s="120" t="n">
        <x:f>'Edge_Run'!H1166</x:f>
        <x:v>75</x:v>
      </x:c>
    </x:row>
    <x:row r="983">
      <x:c r="A983" s="120" t="n">
        <x:v>10</x:v>
      </x:c>
      <x:c r="B983" s="120" t="n">
        <x:v>82</x:v>
      </x:c>
      <x:c r="C983" s="120" t="n">
        <x:v>982</x:v>
      </x:c>
      <x:c r="D983" s="120" t="n">
        <x:v>79</x:v>
      </x:c>
      <x:c r="E983" s="120" t="n">
        <x:v>78</x:v>
      </x:c>
      <x:c r="F983" s="120" t="n">
        <x:v>0</x:v>
      </x:c>
      <x:c r="G983" s="120" t="str">
        <x:v>Normal</x:v>
      </x:c>
      <x:c r="H983" s="120" t="str">
        <x:v>Routine</x:v>
      </x:c>
      <x:c r="I983" s="120" t="n">
        <x:v>1</x:v>
      </x:c>
      <x:c r="J983" s="120" t="str">
        <x:v>CADC0872</x:v>
      </x:c>
      <x:c r="K983" s="120" t="n">
        <x:v>1</x:v>
      </x:c>
      <x:c r="L983" s="120" t="n">
        <x:v>198</x:v>
      </x:c>
      <x:c r="M983" s="120" t="n">
        <x:v>199</x:v>
      </x:c>
      <x:c r="N983" s="127" t="n">
        <x:v>2.842857142857143</x:v>
      </x:c>
      <x:c r="O983" s="129" t="n">
        <x:f>'RGS_Ground_Run'!Q1167</x:f>
        <x:v>36.86919812145334</x:v>
      </x:c>
      <x:c r="P983" s="129" t="n">
        <x:f>'Edge_Run'!O1167</x:f>
        <x:v>11.634650840671384</x:v>
      </x:c>
      <x:c r="Q983" s="129" t="n">
        <x:f>O983-P983</x:f>
        <x:v>25.234547280781953</x:v>
      </x:c>
      <x:c r="R983" s="129" t="n">
        <x:f>'RGS_Ground_Run'!U1167</x:f>
        <x:v>10.977647841229555</x:v>
      </x:c>
      <x:c r="S983" s="129" t="n">
        <x:f>'Edge_Run'!S1167</x:f>
        <x:v>0</x:v>
      </x:c>
      <x:c r="T983" s="129" t="n">
        <x:f>'RGS_Ground_Run'!S1167</x:f>
        <x:v>0</x:v>
      </x:c>
      <x:c r="U983" s="129" t="n">
        <x:f>'Edge_Run'!R1167</x:f>
        <x:v>0</x:v>
      </x:c>
      <x:c r="V983" s="120" t="n">
        <x:f>'RGS_Ground_Run'!W1167</x:f>
        <x:v>1</x:v>
      </x:c>
      <x:c r="W983" s="120" t="n">
        <x:f>'Edge_Run'!U1167</x:f>
        <x:v>1</x:v>
      </x:c>
      <x:c r="X983" s="120" t="n">
        <x:f>'RGS_Ground_Run'!X1167</x:f>
        <x:v>1</x:v>
      </x:c>
      <x:c r="Y983" s="120" t="n">
        <x:f>'Edge_Run'!V1167</x:f>
        <x:v>1</x:v>
      </x:c>
      <x:c r="Z983" s="120" t="n">
        <x:f>Y983-X983</x:f>
        <x:v>0</x:v>
      </x:c>
      <x:c r="AA983" s="120" t="n">
        <x:f>1-V983</x:f>
        <x:v>0</x:v>
      </x:c>
      <x:c r="AB983" s="120" t="n">
        <x:f>1-W983</x:f>
        <x:v>0</x:v>
      </x:c>
      <x:c r="AC983" s="120" t="n">
        <x:f>'RGS_Ground_Run'!O1167</x:f>
        <x:v>1.8715502802237025</x:v>
      </x:c>
      <x:c r="AD983" s="120" t="n">
        <x:f>'Edge_Run'!D1167</x:f>
        <x:v>5.614650840671107</x:v>
      </x:c>
      <x:c r="AE983" s="120" t="n">
        <x:f>'RGS_Ground_Run'!D1167</x:f>
        <x:v>300</x:v>
      </x:c>
      <x:c r="AF983" s="120" t="n">
        <x:f>'Edge_Run'!H1167</x:f>
        <x:v>75</x:v>
      </x:c>
    </x:row>
    <x:row r="984">
      <x:c r="A984" s="120" t="n">
        <x:v>10</x:v>
      </x:c>
      <x:c r="B984" s="120" t="n">
        <x:v>83</x:v>
      </x:c>
      <x:c r="C984" s="120" t="n">
        <x:v>983</x:v>
      </x:c>
      <x:c r="D984" s="120" t="n">
        <x:v>190</x:v>
      </x:c>
      <x:c r="E984" s="120" t="n">
        <x:v>189</x:v>
      </x:c>
      <x:c r="F984" s="120" t="n">
        <x:v>0</x:v>
      </x:c>
      <x:c r="G984" s="120" t="str">
        <x:v>Normal</x:v>
      </x:c>
      <x:c r="H984" s="120" t="str">
        <x:v>Routine</x:v>
      </x:c>
      <x:c r="I984" s="120" t="n">
        <x:v>0</x:v>
      </x:c>
      <x:c r="J984" s="120" t="str">
        <x:v>CADC0872</x:v>
      </x:c>
      <x:c r="K984" s="120" t="n">
        <x:v>1</x:v>
      </x:c>
      <x:c r="L984" s="120" t="n">
        <x:v>330</x:v>
      </x:c>
      <x:c r="M984" s="120" t="n">
        <x:v>331</x:v>
      </x:c>
      <x:c r="N984" s="127" t="n">
        <x:v>4.728571428571429</x:v>
      </x:c>
      <x:c r="O984" s="129" t="n">
        <x:f>'RGS_Ground_Run'!Q1168</x:f>
        <x:v>26.503682162253426</x:v>
      </x:c>
      <x:c r="P984" s="129" t="n">
        <x:f>'Edge_Run'!O1168</x:f>
        <x:v>11.63293301795784</x:v>
      </x:c>
      <x:c r="Q984" s="129" t="n">
        <x:f>O984-P984</x:f>
        <x:v>14.870749144295587</x:v>
      </x:c>
      <x:c r="R984" s="129" t="n">
        <x:f>'RGS_Ground_Run'!U1168</x:f>
        <x:v>0.612704489600219</x:v>
      </x:c>
      <x:c r="S984" s="129" t="n">
        <x:f>'Edge_Run'!S1168</x:f>
        <x:v>0</x:v>
      </x:c>
      <x:c r="T984" s="129" t="n">
        <x:f>'RGS_Ground_Run'!S1168</x:f>
        <x:v>0</x:v>
      </x:c>
      <x:c r="U984" s="129" t="n">
        <x:f>'Edge_Run'!R1168</x:f>
        <x:v>0</x:v>
      </x:c>
      <x:c r="V984" s="120" t="n">
        <x:f>'RGS_Ground_Run'!W1168</x:f>
        <x:v>1</x:v>
      </x:c>
      <x:c r="W984" s="120" t="n">
        <x:f>'Edge_Run'!U1168</x:f>
        <x:v>1</x:v>
      </x:c>
      <x:c r="X984" s="120" t="n">
        <x:f>'RGS_Ground_Run'!X1168</x:f>
        <x:v>1</x:v>
      </x:c>
      <x:c r="Y984" s="120" t="n">
        <x:f>'Edge_Run'!V1168</x:f>
        <x:v>1</x:v>
      </x:c>
      <x:c r="Z984" s="120" t="n">
        <x:f>Y984-X984</x:f>
        <x:v>0</x:v>
      </x:c>
      <x:c r="AA984" s="120" t="n">
        <x:f>1-V984</x:f>
        <x:v>0</x:v>
      </x:c>
      <x:c r="AB984" s="120" t="n">
        <x:f>1-W984</x:f>
        <x:v>0</x:v>
      </x:c>
      <x:c r="AC984" s="120" t="n">
        <x:f>'RGS_Ground_Run'!O1168</x:f>
        <x:v>1.870977672652576</x:v>
      </x:c>
      <x:c r="AD984" s="120" t="n">
        <x:f>'Edge_Run'!D1168</x:f>
        <x:v>5.612933017957728</x:v>
      </x:c>
      <x:c r="AE984" s="120" t="n">
        <x:f>'RGS_Ground_Run'!D1168</x:f>
        <x:v>300</x:v>
      </x:c>
      <x:c r="AF984" s="120" t="n">
        <x:f>'Edge_Run'!H1168</x:f>
        <x:v>75</x:v>
      </x:c>
    </x:row>
    <x:row r="985">
      <x:c r="A985" s="120" t="n">
        <x:v>10</x:v>
      </x:c>
      <x:c r="B985" s="120" t="n">
        <x:v>84</x:v>
      </x:c>
      <x:c r="C985" s="120" t="n">
        <x:v>984</x:v>
      </x:c>
      <x:c r="D985" s="120" t="n">
        <x:v>301</x:v>
      </x:c>
      <x:c r="E985" s="120" t="n">
        <x:v>300</x:v>
      </x:c>
      <x:c r="F985" s="120" t="n">
        <x:v>1</x:v>
      </x:c>
      <x:c r="G985" s="120" t="str">
        <x:v>Anomalous</x:v>
      </x:c>
      <x:c r="H985" s="120" t="str">
        <x:v>Priority</x:v>
      </x:c>
      <x:c r="I985" s="120" t="n">
        <x:v>1</x:v>
      </x:c>
      <x:c r="J985" s="120" t="str">
        <x:v>CADC0874</x:v>
      </x:c>
      <x:c r="K985" s="120" t="n">
        <x:v>1</x:v>
      </x:c>
      <x:c r="L985" s="120" t="n">
        <x:v>499</x:v>
      </x:c>
      <x:c r="M985" s="120" t="n">
        <x:v>500</x:v>
      </x:c>
      <x:c r="N985" s="127" t="n">
        <x:v>7.142857142857143</x:v>
      </x:c>
      <x:c r="O985" s="129" t="n">
        <x:f>'RGS_Ground_Run'!Q1169</x:f>
        <x:v>32.076774221371124</x:v>
      </x:c>
      <x:c r="P985" s="129" t="n">
        <x:f>'Edge_Run'!O1169</x:f>
        <x:v>30.19032266411341</x:v>
      </x:c>
      <x:c r="Q985" s="129" t="n">
        <x:f>O985-P985</x:f>
        <x:v>1.8864515572577147</x:v>
      </x:c>
      <x:c r="R985" s="129" t="n">
        <x:f>'RGS_Ground_Run'!U1169</x:f>
        <x:v>0</x:v>
      </x:c>
      <x:c r="S985" s="129" t="n">
        <x:f>'Edge_Run'!S1169</x:f>
        <x:v>0</x:v>
      </x:c>
      <x:c r="T985" s="129" t="n">
        <x:f>'RGS_Ground_Run'!S1169</x:f>
        <x:v>0</x:v>
      </x:c>
      <x:c r="U985" s="129" t="n">
        <x:f>'Edge_Run'!R1169</x:f>
        <x:v>0</x:v>
      </x:c>
      <x:c r="V985" s="120" t="n">
        <x:f>'RGS_Ground_Run'!W1169</x:f>
        <x:v>1</x:v>
      </x:c>
      <x:c r="W985" s="120" t="n">
        <x:f>'Edge_Run'!U1169</x:f>
        <x:v>1</x:v>
      </x:c>
      <x:c r="X985" s="120" t="n">
        <x:f>'RGS_Ground_Run'!X1169</x:f>
        <x:v>1</x:v>
      </x:c>
      <x:c r="Y985" s="120" t="n">
        <x:f>'Edge_Run'!V1169</x:f>
        <x:v>1</x:v>
      </x:c>
      <x:c r="Z985" s="120" t="n">
        <x:f>Y985-X985</x:f>
        <x:v>0</x:v>
      </x:c>
      <x:c r="AA985" s="120" t="n">
        <x:f>1-V985</x:f>
        <x:v>0</x:v>
      </x:c>
      <x:c r="AB985" s="120" t="n">
        <x:f>1-W985</x:f>
        <x:v>0</x:v>
      </x:c>
      <x:c r="AC985" s="120" t="n">
        <x:f>'RGS_Ground_Run'!O1169</x:f>
        <x:v>8.056774221371095</x:v>
      </x:c>
      <x:c r="AD985" s="120" t="n">
        <x:f>'Edge_Run'!D1169</x:f>
        <x:v>24.170322664113286</x:v>
      </x:c>
      <x:c r="AE985" s="120" t="n">
        <x:f>'RGS_Ground_Run'!D1169</x:f>
        <x:v>300</x:v>
      </x:c>
      <x:c r="AF985" s="120" t="n">
        <x:f>'Edge_Run'!H1169</x:f>
        <x:v>75</x:v>
      </x:c>
    </x:row>
    <x:row r="986">
      <x:c r="A986" s="120" t="n">
        <x:v>10</x:v>
      </x:c>
      <x:c r="B986" s="120" t="n">
        <x:v>85</x:v>
      </x:c>
      <x:c r="C986" s="120" t="n">
        <x:v>985</x:v>
      </x:c>
      <x:c r="D986" s="120" t="n">
        <x:v>607</x:v>
      </x:c>
      <x:c r="E986" s="120" t="n">
        <x:v>606</x:v>
      </x:c>
      <x:c r="F986" s="120" t="n">
        <x:v>1</x:v>
      </x:c>
      <x:c r="G986" s="120" t="str">
        <x:v>Anomalous</x:v>
      </x:c>
      <x:c r="H986" s="120" t="str">
        <x:v>Priority</x:v>
      </x:c>
      <x:c r="I986" s="120" t="n">
        <x:v>1</x:v>
      </x:c>
      <x:c r="J986" s="120" t="str">
        <x:v>CADC0873</x:v>
      </x:c>
      <x:c r="K986" s="120" t="n">
        <x:v>1</x:v>
      </x:c>
      <x:c r="L986" s="120" t="n">
        <x:v>230</x:v>
      </x:c>
      <x:c r="M986" s="120" t="n">
        <x:v>231</x:v>
      </x:c>
      <x:c r="N986" s="127" t="n">
        <x:v>3.3</x:v>
      </x:c>
      <x:c r="O986" s="129" t="n">
        <x:f>'RGS_Ground_Run'!Q1170</x:f>
        <x:v>49.54675498498273</x:v>
      </x:c>
      <x:c r="P986" s="129" t="n">
        <x:f>'Edge_Run'!O1170</x:f>
        <x:v>36.87082604677198</x:v>
      </x:c>
      <x:c r="Q986" s="129" t="n">
        <x:f>O986-P986</x:f>
        <x:v>12.675928938210745</x:v>
      </x:c>
      <x:c r="R986" s="129" t="n">
        <x:f>'RGS_Ground_Run'!U1170</x:f>
        <x:v>22.939880786144386</x:v>
      </x:c>
      <x:c r="S986" s="129" t="n">
        <x:f>'Edge_Run'!S1170</x:f>
        <x:v>23.090203450256922</x:v>
      </x:c>
      <x:c r="T986" s="129" t="n">
        <x:f>'RGS_Ground_Run'!S1170</x:f>
        <x:v>0</x:v>
      </x:c>
      <x:c r="U986" s="129" t="n">
        <x:f>'Edge_Run'!R1170</x:f>
        <x:v>0</x:v>
      </x:c>
      <x:c r="V986" s="120" t="n">
        <x:f>'RGS_Ground_Run'!W1170</x:f>
        <x:v>1</x:v>
      </x:c>
      <x:c r="W986" s="120" t="n">
        <x:f>'Edge_Run'!U1170</x:f>
        <x:v>1</x:v>
      </x:c>
      <x:c r="X986" s="120" t="n">
        <x:f>'RGS_Ground_Run'!X1170</x:f>
        <x:v>1</x:v>
      </x:c>
      <x:c r="Y986" s="120" t="n">
        <x:f>'Edge_Run'!V1170</x:f>
        <x:v>1</x:v>
      </x:c>
      <x:c r="Z986" s="120" t="n">
        <x:f>Y986-X986</x:f>
        <x:v>0</x:v>
      </x:c>
      <x:c r="AA986" s="120" t="n">
        <x:f>1-V986</x:f>
        <x:v>0</x:v>
      </x:c>
      <x:c r="AB986" s="120" t="n">
        <x:f>1-W986</x:f>
        <x:v>0</x:v>
      </x:c>
      <x:c r="AC986" s="120" t="n">
        <x:f>'RGS_Ground_Run'!O1170</x:f>
        <x:v>2.586874198838349</x:v>
      </x:c>
      <x:c r="AD986" s="120" t="n">
        <x:f>'Edge_Run'!D1170</x:f>
        <x:v>7.760622596515047</x:v>
      </x:c>
      <x:c r="AE986" s="120" t="n">
        <x:f>'RGS_Ground_Run'!D1170</x:f>
        <x:v>300</x:v>
      </x:c>
      <x:c r="AF986" s="120" t="n">
        <x:f>'Edge_Run'!H1170</x:f>
        <x:v>75</x:v>
      </x:c>
    </x:row>
    <x:row r="987">
      <x:c r="A987" s="120" t="n">
        <x:v>10</x:v>
      </x:c>
      <x:c r="B987" s="120" t="n">
        <x:v>86</x:v>
      </x:c>
      <x:c r="C987" s="120" t="n">
        <x:v>986</x:v>
      </x:c>
      <x:c r="D987" s="120" t="n">
        <x:v>833</x:v>
      </x:c>
      <x:c r="E987" s="120" t="n">
        <x:v>832</x:v>
      </x:c>
      <x:c r="F987" s="120" t="n">
        <x:v>0</x:v>
      </x:c>
      <x:c r="G987" s="120" t="str">
        <x:v>Normal</x:v>
      </x:c>
      <x:c r="H987" s="120" t="str">
        <x:v>Routine</x:v>
      </x:c>
      <x:c r="I987" s="120" t="n">
        <x:v>1</x:v>
      </x:c>
      <x:c r="J987" s="120" t="str">
        <x:v>CADC0892</x:v>
      </x:c>
      <x:c r="K987" s="120" t="n">
        <x:v>1</x:v>
      </x:c>
      <x:c r="L987" s="120" t="n">
        <x:v>203</x:v>
      </x:c>
      <x:c r="M987" s="120" t="n">
        <x:v>204</x:v>
      </x:c>
      <x:c r="N987" s="127" t="n">
        <x:v>2.914285714285714</x:v>
      </x:c>
      <x:c r="O987" s="129" t="n">
        <x:f>'RGS_Ground_Run'!Q1171</x:f>
        <x:v>24.613154440086873</x:v>
      </x:c>
      <x:c r="P987" s="129" t="n">
        <x:f>'Edge_Run'!O1171</x:f>
        <x:v>7.799463320259747</x:v>
      </x:c>
      <x:c r="Q987" s="129" t="n">
        <x:f>O987-P987</x:f>
        <x:v>16.813691119827126</x:v>
      </x:c>
      <x:c r="R987" s="129" t="n">
        <x:f>'RGS_Ground_Run'!U1171</x:f>
        <x:v>0</x:v>
      </x:c>
      <x:c r="S987" s="129" t="n">
        <x:f>'Edge_Run'!S1171</x:f>
        <x:v>0</x:v>
      </x:c>
      <x:c r="T987" s="129" t="n">
        <x:f>'RGS_Ground_Run'!S1171</x:f>
        <x:v>0</x:v>
      </x:c>
      <x:c r="U987" s="129" t="n">
        <x:f>'Edge_Run'!R1171</x:f>
        <x:v>0</x:v>
      </x:c>
      <x:c r="V987" s="120" t="n">
        <x:f>'RGS_Ground_Run'!W1171</x:f>
        <x:v>1</x:v>
      </x:c>
      <x:c r="W987" s="120" t="n">
        <x:f>'Edge_Run'!U1171</x:f>
        <x:v>1</x:v>
      </x:c>
      <x:c r="X987" s="120" t="n">
        <x:f>'RGS_Ground_Run'!X1171</x:f>
        <x:v>1</x:v>
      </x:c>
      <x:c r="Y987" s="120" t="n">
        <x:f>'Edge_Run'!V1171</x:f>
        <x:v>1</x:v>
      </x:c>
      <x:c r="Z987" s="120" t="n">
        <x:f>Y987-X987</x:f>
        <x:v>0</x:v>
      </x:c>
      <x:c r="AA987" s="120" t="n">
        <x:f>1-V987</x:f>
        <x:v>0</x:v>
      </x:c>
      <x:c r="AB987" s="120" t="n">
        <x:f>1-W987</x:f>
        <x:v>0</x:v>
      </x:c>
      <x:c r="AC987" s="120" t="n">
        <x:f>'RGS_Ground_Run'!O1171</x:f>
        <x:v>0.5931544400864255</x:v>
      </x:c>
      <x:c r="AD987" s="120" t="n">
        <x:f>'Edge_Run'!D1171</x:f>
        <x:v>1.7794633202592764</x:v>
      </x:c>
      <x:c r="AE987" s="120" t="n">
        <x:f>'RGS_Ground_Run'!D1171</x:f>
        <x:v>300</x:v>
      </x:c>
      <x:c r="AF987" s="120" t="n">
        <x:f>'Edge_Run'!H1171</x:f>
        <x:v>75</x:v>
      </x:c>
    </x:row>
    <x:row r="988">
      <x:c r="A988" s="120" t="n">
        <x:v>10</x:v>
      </x:c>
      <x:c r="B988" s="120" t="n">
        <x:v>87</x:v>
      </x:c>
      <x:c r="C988" s="120" t="n">
        <x:v>987</x:v>
      </x:c>
      <x:c r="D988" s="120" t="n">
        <x:v>1571</x:v>
      </x:c>
      <x:c r="E988" s="120" t="n">
        <x:v>1570</x:v>
      </x:c>
      <x:c r="F988" s="120" t="n">
        <x:v>0</x:v>
      </x:c>
      <x:c r="G988" s="120" t="str">
        <x:v>Normal</x:v>
      </x:c>
      <x:c r="H988" s="120" t="str">
        <x:v>Routine</x:v>
      </x:c>
      <x:c r="I988" s="120" t="n">
        <x:v>1</x:v>
      </x:c>
      <x:c r="J988" s="120" t="str">
        <x:v>CADC0888</x:v>
      </x:c>
      <x:c r="K988" s="120" t="n">
        <x:v>5</x:v>
      </x:c>
      <x:c r="L988" s="120" t="n">
        <x:v>265</x:v>
      </x:c>
      <x:c r="M988" s="120" t="n">
        <x:v>54</x:v>
      </x:c>
      <x:c r="N988" s="127" t="n">
        <x:v>0.7714285714285715</x:v>
      </x:c>
      <x:c r="O988" s="129" t="n">
        <x:f>'RGS_Ground_Run'!Q1172</x:f>
        <x:v>45.5650604139646</x:v>
      </x:c>
      <x:c r="P988" s="129" t="n">
        <x:f>'Edge_Run'!O1172</x:f>
        <x:v>10.351898456566232</x:v>
      </x:c>
      <x:c r="Q988" s="129" t="n">
        <x:f>O988-P988</x:f>
        <x:v>35.21316195739837</x:v>
      </x:c>
      <x:c r="R988" s="129" t="n">
        <x:f>'RGS_Ground_Run'!U1172</x:f>
        <x:v>20.10109426177587</x:v>
      </x:c>
      <x:c r="S988" s="129" t="n">
        <x:f>'Edge_Run'!S1172</x:f>
        <x:v>0</x:v>
      </x:c>
      <x:c r="T988" s="129" t="n">
        <x:f>'RGS_Ground_Run'!S1172</x:f>
        <x:v>0</x:v>
      </x:c>
      <x:c r="U988" s="129" t="n">
        <x:f>'Edge_Run'!R1172</x:f>
        <x:v>0</x:v>
      </x:c>
      <x:c r="V988" s="120" t="n">
        <x:f>'RGS_Ground_Run'!W1172</x:f>
        <x:v>1</x:v>
      </x:c>
      <x:c r="W988" s="120" t="n">
        <x:f>'Edge_Run'!U1172</x:f>
        <x:v>1</x:v>
      </x:c>
      <x:c r="X988" s="120" t="n">
        <x:f>'RGS_Ground_Run'!X1172</x:f>
        <x:v>1</x:v>
      </x:c>
      <x:c r="Y988" s="120" t="n">
        <x:f>'Edge_Run'!V1172</x:f>
        <x:v>1</x:v>
      </x:c>
      <x:c r="Z988" s="120" t="n">
        <x:f>Y988-X988</x:f>
        <x:v>0</x:v>
      </x:c>
      <x:c r="AA988" s="120" t="n">
        <x:f>1-V988</x:f>
        <x:v>0</x:v>
      </x:c>
      <x:c r="AB988" s="120" t="n">
        <x:f>1-W988</x:f>
        <x:v>0</x:v>
      </x:c>
      <x:c r="AC988" s="120" t="n">
        <x:f>'RGS_Ground_Run'!O1172</x:f>
        <x:v>1.4439661521887002</x:v>
      </x:c>
      <x:c r="AD988" s="120" t="n">
        <x:f>'Edge_Run'!D1172</x:f>
        <x:v>4.3318984565661</x:v>
      </x:c>
      <x:c r="AE988" s="120" t="n">
        <x:f>'RGS_Ground_Run'!D1172</x:f>
        <x:v>300</x:v>
      </x:c>
      <x:c r="AF988" s="120" t="n">
        <x:f>'Edge_Run'!H1172</x:f>
        <x:v>75</x:v>
      </x:c>
    </x:row>
    <x:row r="989">
      <x:c r="A989" s="120" t="n">
        <x:v>10</x:v>
      </x:c>
      <x:c r="B989" s="120" t="n">
        <x:v>88</x:v>
      </x:c>
      <x:c r="C989" s="120" t="n">
        <x:v>988</x:v>
      </x:c>
      <x:c r="D989" s="120" t="n">
        <x:v>851</x:v>
      </x:c>
      <x:c r="E989" s="120" t="n">
        <x:v>850</x:v>
      </x:c>
      <x:c r="F989" s="120" t="n">
        <x:v>0</x:v>
      </x:c>
      <x:c r="G989" s="120" t="str">
        <x:v>Normal</x:v>
      </x:c>
      <x:c r="H989" s="120" t="str">
        <x:v>Routine</x:v>
      </x:c>
      <x:c r="I989" s="120" t="n">
        <x:v>1</x:v>
      </x:c>
      <x:c r="J989" s="120" t="str">
        <x:v>CADC0892</x:v>
      </x:c>
      <x:c r="K989" s="120" t="n">
        <x:v>1</x:v>
      </x:c>
      <x:c r="L989" s="120" t="n">
        <x:v>200</x:v>
      </x:c>
      <x:c r="M989" s="120" t="n">
        <x:v>201</x:v>
      </x:c>
      <x:c r="N989" s="127" t="n">
        <x:v>2.8714285714285714</x:v>
      </x:c>
      <x:c r="O989" s="129" t="n">
        <x:f>'RGS_Ground_Run'!Q1173</x:f>
        <x:v>29.98391759405149</x:v>
      </x:c>
      <x:c r="P989" s="129" t="n">
        <x:f>'Edge_Run'!O1173</x:f>
        <x:v>23.91175278215269</x:v>
      </x:c>
      <x:c r="Q989" s="129" t="n">
        <x:f>O989-P989</x:f>
        <x:v>6.072164811898801</x:v>
      </x:c>
      <x:c r="R989" s="129" t="n">
        <x:f>'RGS_Ground_Run'!U1173</x:f>
        <x:v>0</x:v>
      </x:c>
      <x:c r="S989" s="129" t="n">
        <x:f>'Edge_Run'!S1173</x:f>
        <x:v>0</x:v>
      </x:c>
      <x:c r="T989" s="129" t="n">
        <x:f>'RGS_Ground_Run'!S1173</x:f>
        <x:v>0</x:v>
      </x:c>
      <x:c r="U989" s="129" t="n">
        <x:f>'Edge_Run'!R1173</x:f>
        <x:v>0</x:v>
      </x:c>
      <x:c r="V989" s="120" t="n">
        <x:f>'RGS_Ground_Run'!W1173</x:f>
        <x:v>1</x:v>
      </x:c>
      <x:c r="W989" s="120" t="n">
        <x:f>'Edge_Run'!U1173</x:f>
        <x:v>1</x:v>
      </x:c>
      <x:c r="X989" s="120" t="n">
        <x:f>'RGS_Ground_Run'!X1173</x:f>
        <x:v>1</x:v>
      </x:c>
      <x:c r="Y989" s="120" t="n">
        <x:f>'Edge_Run'!V1173</x:f>
        <x:v>1</x:v>
      </x:c>
      <x:c r="Z989" s="120" t="n">
        <x:f>Y989-X989</x:f>
        <x:v>0</x:v>
      </x:c>
      <x:c r="AA989" s="120" t="n">
        <x:f>1-V989</x:f>
        <x:v>0</x:v>
      </x:c>
      <x:c r="AB989" s="120" t="n">
        <x:f>1-W989</x:f>
        <x:v>0</x:v>
      </x:c>
      <x:c r="AC989" s="120" t="n">
        <x:f>'RGS_Ground_Run'!O1173</x:f>
        <x:v>5.9639175940506775</x:v>
      </x:c>
      <x:c r="AD989" s="120" t="n">
        <x:f>'Edge_Run'!D1173</x:f>
        <x:v>17.891752782152032</x:v>
      </x:c>
      <x:c r="AE989" s="120" t="n">
        <x:f>'RGS_Ground_Run'!D1173</x:f>
        <x:v>300</x:v>
      </x:c>
      <x:c r="AF989" s="120" t="n">
        <x:f>'Edge_Run'!H1173</x:f>
        <x:v>75</x:v>
      </x:c>
    </x:row>
    <x:row r="990">
      <x:c r="A990" s="120" t="n">
        <x:v>10</x:v>
      </x:c>
      <x:c r="B990" s="120" t="n">
        <x:v>89</x:v>
      </x:c>
      <x:c r="C990" s="120" t="n">
        <x:v>989</x:v>
      </x:c>
      <x:c r="D990" s="120" t="n">
        <x:v>466</x:v>
      </x:c>
      <x:c r="E990" s="120" t="n">
        <x:v>465</x:v>
      </x:c>
      <x:c r="F990" s="120" t="n">
        <x:v>1</x:v>
      </x:c>
      <x:c r="G990" s="120" t="str">
        <x:v>Anomalous</x:v>
      </x:c>
      <x:c r="H990" s="120" t="str">
        <x:v>Priority</x:v>
      </x:c>
      <x:c r="I990" s="120" t="n">
        <x:v>1</x:v>
      </x:c>
      <x:c r="J990" s="120" t="str">
        <x:v>CADC0873</x:v>
      </x:c>
      <x:c r="K990" s="120" t="n">
        <x:v>1</x:v>
      </x:c>
      <x:c r="L990" s="120" t="n">
        <x:v>237</x:v>
      </x:c>
      <x:c r="M990" s="120" t="n">
        <x:v>238</x:v>
      </x:c>
      <x:c r="N990" s="127" t="n">
        <x:v>3.4</x:v>
      </x:c>
      <x:c r="O990" s="129" t="n">
        <x:f>'RGS_Ground_Run'!Q1174</x:f>
        <x:v>48.95209435657944</x:v>
      </x:c>
      <x:c r="P990" s="129" t="n">
        <x:f>'Edge_Run'!O1174</x:f>
        <x:v>41.131188275041495</x:v>
      </x:c>
      <x:c r="Q990" s="129" t="n">
        <x:f>O990-P990</x:f>
        <x:v>7.820906081537942</x:v>
      </x:c>
      <x:c r="R990" s="129" t="n">
        <x:f>'RGS_Ground_Run'!U1174</x:f>
        <x:v>16.778423788424334</x:v>
      </x:c>
      <x:c r="S990" s="129" t="n">
        <x:f>'Edge_Run'!S1174</x:f>
        <x:v>10.65017657057615</x:v>
      </x:c>
      <x:c r="T990" s="129" t="n">
        <x:f>'RGS_Ground_Run'!S1174</x:f>
        <x:v>0</x:v>
      </x:c>
      <x:c r="U990" s="129" t="n">
        <x:f>'Edge_Run'!R1174</x:f>
        <x:v>0</x:v>
      </x:c>
      <x:c r="V990" s="120" t="n">
        <x:f>'RGS_Ground_Run'!W1174</x:f>
        <x:v>1</x:v>
      </x:c>
      <x:c r="W990" s="120" t="n">
        <x:f>'Edge_Run'!U1174</x:f>
        <x:v>1</x:v>
      </x:c>
      <x:c r="X990" s="120" t="n">
        <x:f>'RGS_Ground_Run'!X1174</x:f>
        <x:v>1</x:v>
      </x:c>
      <x:c r="Y990" s="120" t="n">
        <x:f>'Edge_Run'!V1174</x:f>
        <x:v>1</x:v>
      </x:c>
      <x:c r="Z990" s="120" t="n">
        <x:f>Y990-X990</x:f>
        <x:v>0</x:v>
      </x:c>
      <x:c r="AA990" s="120" t="n">
        <x:f>1-V990</x:f>
        <x:v>0</x:v>
      </x:c>
      <x:c r="AB990" s="120" t="n">
        <x:f>1-W990</x:f>
        <x:v>0</x:v>
      </x:c>
      <x:c r="AC990" s="120" t="n">
        <x:f>'RGS_Ground_Run'!O1174</x:f>
        <x:v>8.153670568154979</x:v>
      </x:c>
      <x:c r="AD990" s="120" t="n">
        <x:f>'Edge_Run'!D1174</x:f>
        <x:v>24.461011704464937</x:v>
      </x:c>
      <x:c r="AE990" s="120" t="n">
        <x:f>'RGS_Ground_Run'!D1174</x:f>
        <x:v>300</x:v>
      </x:c>
      <x:c r="AF990" s="120" t="n">
        <x:f>'Edge_Run'!H1174</x:f>
        <x:v>75</x:v>
      </x:c>
    </x:row>
    <x:row r="991">
      <x:c r="A991" s="120" t="n">
        <x:v>10</x:v>
      </x:c>
      <x:c r="B991" s="120" t="n">
        <x:v>90</x:v>
      </x:c>
      <x:c r="C991" s="120" t="n">
        <x:v>990</x:v>
      </x:c>
      <x:c r="D991" s="120" t="n">
        <x:v>526</x:v>
      </x:c>
      <x:c r="E991" s="120" t="n">
        <x:v>525</x:v>
      </x:c>
      <x:c r="F991" s="120" t="n">
        <x:v>1</x:v>
      </x:c>
      <x:c r="G991" s="120" t="str">
        <x:v>Anomalous</x:v>
      </x:c>
      <x:c r="H991" s="120" t="str">
        <x:v>Priority</x:v>
      </x:c>
      <x:c r="I991" s="120" t="n">
        <x:v>1</x:v>
      </x:c>
      <x:c r="J991" s="120" t="str">
        <x:v>CADC0873</x:v>
      </x:c>
      <x:c r="K991" s="120" t="n">
        <x:v>1</x:v>
      </x:c>
      <x:c r="L991" s="120" t="n">
        <x:v>174</x:v>
      </x:c>
      <x:c r="M991" s="120" t="n">
        <x:v>175</x:v>
      </x:c>
      <x:c r="N991" s="127" t="n">
        <x:v>2.5</x:v>
      </x:c>
      <x:c r="O991" s="129" t="n">
        <x:f>'RGS_Ground_Run'!Q1175</x:f>
        <x:v>24.65432126736323</x:v>
      </x:c>
      <x:c r="P991" s="129" t="n">
        <x:f>'Edge_Run'!O1175</x:f>
        <x:v>7.922963802088816</x:v>
      </x:c>
      <x:c r="Q991" s="129" t="n">
        <x:f>O991-P991</x:f>
        <x:v>16.731357465274414</x:v>
      </x:c>
      <x:c r="R991" s="129" t="n">
        <x:f>'RGS_Ground_Run'!U1175</x:f>
        <x:v>0</x:v>
      </x:c>
      <x:c r="S991" s="129" t="n">
        <x:f>'Edge_Run'!S1175</x:f>
        <x:v>0</x:v>
      </x:c>
      <x:c r="T991" s="129" t="n">
        <x:f>'RGS_Ground_Run'!S1175</x:f>
        <x:v>0</x:v>
      </x:c>
      <x:c r="U991" s="129" t="n">
        <x:f>'Edge_Run'!R1175</x:f>
        <x:v>0</x:v>
      </x:c>
      <x:c r="V991" s="120" t="n">
        <x:f>'RGS_Ground_Run'!W1175</x:f>
        <x:v>1</x:v>
      </x:c>
      <x:c r="W991" s="120" t="n">
        <x:f>'Edge_Run'!U1175</x:f>
        <x:v>1</x:v>
      </x:c>
      <x:c r="X991" s="120" t="n">
        <x:f>'RGS_Ground_Run'!X1175</x:f>
        <x:v>1</x:v>
      </x:c>
      <x:c r="Y991" s="120" t="n">
        <x:f>'Edge_Run'!V1175</x:f>
        <x:v>1</x:v>
      </x:c>
      <x:c r="Z991" s="120" t="n">
        <x:f>Y991-X991</x:f>
        <x:v>0</x:v>
      </x:c>
      <x:c r="AA991" s="120" t="n">
        <x:f>1-V991</x:f>
        <x:v>0</x:v>
      </x:c>
      <x:c r="AB991" s="120" t="n">
        <x:f>1-W991</x:f>
        <x:v>0</x:v>
      </x:c>
      <x:c r="AC991" s="120" t="n">
        <x:f>'RGS_Ground_Run'!O1175</x:f>
        <x:v>0.6343212673627218</x:v>
      </x:c>
      <x:c r="AD991" s="120" t="n">
        <x:f>'Edge_Run'!D1175</x:f>
        <x:v>1.9029638020881654</x:v>
      </x:c>
      <x:c r="AE991" s="120" t="n">
        <x:f>'RGS_Ground_Run'!D1175</x:f>
        <x:v>300</x:v>
      </x:c>
      <x:c r="AF991" s="120" t="n">
        <x:f>'Edge_Run'!H1175</x:f>
        <x:v>75</x:v>
      </x:c>
    </x:row>
    <x:row r="992">
      <x:c r="A992" s="120" t="n">
        <x:v>10</x:v>
      </x:c>
      <x:c r="B992" s="120" t="n">
        <x:v>91</x:v>
      </x:c>
      <x:c r="C992" s="120" t="n">
        <x:v>991</x:v>
      </x:c>
      <x:c r="D992" s="120" t="n">
        <x:v>1389</x:v>
      </x:c>
      <x:c r="E992" s="120" t="n">
        <x:v>1388</x:v>
      </x:c>
      <x:c r="F992" s="120" t="n">
        <x:v>0</x:v>
      </x:c>
      <x:c r="G992" s="120" t="str">
        <x:v>Normal</x:v>
      </x:c>
      <x:c r="H992" s="120" t="str">
        <x:v>Routine</x:v>
      </x:c>
      <x:c r="I992" s="120" t="n">
        <x:v>1</x:v>
      </x:c>
      <x:c r="J992" s="120" t="str">
        <x:v>CADC0873</x:v>
      </x:c>
      <x:c r="K992" s="120" t="n">
        <x:v>5</x:v>
      </x:c>
      <x:c r="L992" s="120" t="n">
        <x:v>100</x:v>
      </x:c>
      <x:c r="M992" s="120" t="n">
        <x:v>21</x:v>
      </x:c>
      <x:c r="N992" s="127" t="n">
        <x:v>0.3</x:v>
      </x:c>
      <x:c r="O992" s="129" t="n">
        <x:f>'RGS_Ground_Run'!Q1176</x:f>
        <x:v>34.39959696706046</x:v>
      </x:c>
      <x:c r="P992" s="129" t="n">
        <x:f>'Edge_Run'!O1176</x:f>
        <x:v>19.405108280738204</x:v>
      </x:c>
      <x:c r="Q992" s="129" t="n">
        <x:f>O992-P992</x:f>
        <x:v>14.994488686322256</x:v>
      </x:c>
      <x:c r="R992" s="129" t="n">
        <x:f>'RGS_Ground_Run'!U1176</x:f>
        <x:v>5.9178942068137985</x:v>
      </x:c>
      <x:c r="S992" s="129" t="n">
        <x:f>'Edge_Run'!S1176</x:f>
        <x:v>0</x:v>
      </x:c>
      <x:c r="T992" s="129" t="n">
        <x:f>'RGS_Ground_Run'!S1176</x:f>
        <x:v>0</x:v>
      </x:c>
      <x:c r="U992" s="129" t="n">
        <x:f>'Edge_Run'!R1176</x:f>
        <x:v>0</x:v>
      </x:c>
      <x:c r="V992" s="120" t="n">
        <x:f>'RGS_Ground_Run'!W1176</x:f>
        <x:v>1</x:v>
      </x:c>
      <x:c r="W992" s="120" t="n">
        <x:f>'Edge_Run'!U1176</x:f>
        <x:v>1</x:v>
      </x:c>
      <x:c r="X992" s="120" t="n">
        <x:f>'RGS_Ground_Run'!X1176</x:f>
        <x:v>1</x:v>
      </x:c>
      <x:c r="Y992" s="120" t="n">
        <x:f>'Edge_Run'!V1176</x:f>
        <x:v>1</x:v>
      </x:c>
      <x:c r="Z992" s="120" t="n">
        <x:f>Y992-X992</x:f>
        <x:v>0</x:v>
      </x:c>
      <x:c r="AA992" s="120" t="n">
        <x:f>1-V992</x:f>
        <x:v>0</x:v>
      </x:c>
      <x:c r="AB992" s="120" t="n">
        <x:f>1-W992</x:f>
        <x:v>0</x:v>
      </x:c>
      <x:c r="AC992" s="120" t="n">
        <x:f>'RGS_Ground_Run'!O1176</x:f>
        <x:v>4.461702760245944</x:v>
      </x:c>
      <x:c r="AD992" s="120" t="n">
        <x:f>'Edge_Run'!D1176</x:f>
        <x:v>13.385108280737832</x:v>
      </x:c>
      <x:c r="AE992" s="120" t="n">
        <x:f>'RGS_Ground_Run'!D1176</x:f>
        <x:v>300</x:v>
      </x:c>
      <x:c r="AF992" s="120" t="n">
        <x:f>'Edge_Run'!H1176</x:f>
        <x:v>75</x:v>
      </x:c>
    </x:row>
    <x:row r="993">
      <x:c r="A993" s="120" t="n">
        <x:v>10</x:v>
      </x:c>
      <x:c r="B993" s="120" t="n">
        <x:v>92</x:v>
      </x:c>
      <x:c r="C993" s="120" t="n">
        <x:v>992</x:v>
      </x:c>
      <x:c r="D993" s="120" t="n">
        <x:v>238</x:v>
      </x:c>
      <x:c r="E993" s="120" t="n">
        <x:v>237</x:v>
      </x:c>
      <x:c r="F993" s="120" t="n">
        <x:v>0</x:v>
      </x:c>
      <x:c r="G993" s="120" t="str">
        <x:v>Normal</x:v>
      </x:c>
      <x:c r="H993" s="120" t="str">
        <x:v>Routine</x:v>
      </x:c>
      <x:c r="I993" s="120" t="n">
        <x:v>1</x:v>
      </x:c>
      <x:c r="J993" s="120" t="str">
        <x:v>CADC0892</x:v>
      </x:c>
      <x:c r="K993" s="120" t="n">
        <x:v>5</x:v>
      </x:c>
      <x:c r="L993" s="120" t="n">
        <x:v>241</x:v>
      </x:c>
      <x:c r="M993" s="120" t="n">
        <x:v>49</x:v>
      </x:c>
      <x:c r="N993" s="127" t="n">
        <x:v>0.7</x:v>
      </x:c>
      <x:c r="O993" s="129" t="n">
        <x:f>'RGS_Ground_Run'!Q1177</x:f>
        <x:v>37.900851191898255</x:v>
      </x:c>
      <x:c r="P993" s="129" t="n">
        <x:f>'Edge_Run'!O1177</x:f>
        <x:v>9.062691668026673</x:v>
      </x:c>
      <x:c r="Q993" s="129" t="n">
        <x:f>O993-P993</x:f>
        <x:v>28.83815952387158</x:v>
      </x:c>
      <x:c r="R993" s="129" t="n">
        <x:f>'RGS_Ground_Run'!U1177</x:f>
        <x:v>13.575477594102267</x:v>
      </x:c>
      <x:c r="S993" s="129" t="n">
        <x:f>'Edge_Run'!S1177</x:f>
        <x:v>2.1265708746404925</x:v>
      </x:c>
      <x:c r="T993" s="129" t="n">
        <x:f>'RGS_Ground_Run'!S1177</x:f>
        <x:v>0</x:v>
      </x:c>
      <x:c r="U993" s="129" t="n">
        <x:f>'Edge_Run'!R1177</x:f>
        <x:v>0</x:v>
      </x:c>
      <x:c r="V993" s="120" t="n">
        <x:f>'RGS_Ground_Run'!W1177</x:f>
        <x:v>1</x:v>
      </x:c>
      <x:c r="W993" s="120" t="n">
        <x:f>'Edge_Run'!U1177</x:f>
        <x:v>1</x:v>
      </x:c>
      <x:c r="X993" s="120" t="n">
        <x:f>'RGS_Ground_Run'!X1177</x:f>
        <x:v>1</x:v>
      </x:c>
      <x:c r="Y993" s="120" t="n">
        <x:f>'Edge_Run'!V1177</x:f>
        <x:v>1</x:v>
      </x:c>
      <x:c r="Z993" s="120" t="n">
        <x:f>Y993-X993</x:f>
        <x:v>0</x:v>
      </x:c>
      <x:c r="AA993" s="120" t="n">
        <x:f>1-V993</x:f>
        <x:v>0</x:v>
      </x:c>
      <x:c r="AB993" s="120" t="n">
        <x:f>1-W993</x:f>
        <x:v>0</x:v>
      </x:c>
      <x:c r="AC993" s="120" t="n">
        <x:f>'RGS_Ground_Run'!O1177</x:f>
        <x:v>0.3053735977951341</x:v>
      </x:c>
      <x:c r="AD993" s="120" t="n">
        <x:f>'Edge_Run'!D1177</x:f>
        <x:v>0.9161207933854023</x:v>
      </x:c>
      <x:c r="AE993" s="120" t="n">
        <x:f>'RGS_Ground_Run'!D1177</x:f>
        <x:v>300</x:v>
      </x:c>
      <x:c r="AF993" s="120" t="n">
        <x:f>'Edge_Run'!H1177</x:f>
        <x:v>75</x:v>
      </x:c>
    </x:row>
    <x:row r="994">
      <x:c r="A994" s="120" t="n">
        <x:v>10</x:v>
      </x:c>
      <x:c r="B994" s="120" t="n">
        <x:v>93</x:v>
      </x:c>
      <x:c r="C994" s="120" t="n">
        <x:v>993</x:v>
      </x:c>
      <x:c r="D994" s="120" t="n">
        <x:v>2011</x:v>
      </x:c>
      <x:c r="E994" s="120" t="n">
        <x:v>2010</x:v>
      </x:c>
      <x:c r="F994" s="120" t="n">
        <x:v>0</x:v>
      </x:c>
      <x:c r="G994" s="120" t="str">
        <x:v>Normal</x:v>
      </x:c>
      <x:c r="H994" s="120" t="str">
        <x:v>Routine</x:v>
      </x:c>
      <x:c r="I994" s="120" t="n">
        <x:v>1</x:v>
      </x:c>
      <x:c r="J994" s="120" t="str">
        <x:v>CADC0872</x:v>
      </x:c>
      <x:c r="K994" s="120" t="n">
        <x:v>5</x:v>
      </x:c>
      <x:c r="L994" s="120" t="n">
        <x:v>250</x:v>
      </x:c>
      <x:c r="M994" s="120" t="n">
        <x:v>51</x:v>
      </x:c>
      <x:c r="N994" s="127" t="n">
        <x:v>0.7285714285714285</x:v>
      </x:c>
      <x:c r="O994" s="129" t="n">
        <x:f>'RGS_Ground_Run'!Q1178</x:f>
        <x:v>25.732261677924726</x:v>
      </x:c>
      <x:c r="P994" s="129" t="n">
        <x:f>'Edge_Run'!O1178</x:f>
        <x:v>11.156785033772394</x:v>
      </x:c>
      <x:c r="Q994" s="129" t="n">
        <x:f>O994-P994</x:f>
        <x:v>14.575476644152332</x:v>
      </x:c>
      <x:c r="R994" s="129" t="n">
        <x:f>'RGS_Ground_Run'!U1178</x:f>
        <x:v>0</x:v>
      </x:c>
      <x:c r="S994" s="129" t="n">
        <x:f>'Edge_Run'!S1178</x:f>
        <x:v>0</x:v>
      </x:c>
      <x:c r="T994" s="129" t="n">
        <x:f>'RGS_Ground_Run'!S1178</x:f>
        <x:v>0</x:v>
      </x:c>
      <x:c r="U994" s="129" t="n">
        <x:f>'Edge_Run'!R1178</x:f>
        <x:v>0</x:v>
      </x:c>
      <x:c r="V994" s="120" t="n">
        <x:f>'RGS_Ground_Run'!W1178</x:f>
        <x:v>1</x:v>
      </x:c>
      <x:c r="W994" s="120" t="n">
        <x:f>'Edge_Run'!U1178</x:f>
        <x:v>1</x:v>
      </x:c>
      <x:c r="X994" s="120" t="n">
        <x:f>'RGS_Ground_Run'!X1178</x:f>
        <x:v>1</x:v>
      </x:c>
      <x:c r="Y994" s="120" t="n">
        <x:f>'Edge_Run'!V1178</x:f>
        <x:v>1</x:v>
      </x:c>
      <x:c r="Z994" s="120" t="n">
        <x:f>Y994-X994</x:f>
        <x:v>0</x:v>
      </x:c>
      <x:c r="AA994" s="120" t="n">
        <x:f>1-V994</x:f>
        <x:v>0</x:v>
      </x:c>
      <x:c r="AB994" s="120" t="n">
        <x:f>1-W994</x:f>
        <x:v>0</x:v>
      </x:c>
      <x:c r="AC994" s="120" t="n">
        <x:f>'RGS_Ground_Run'!O1178</x:f>
        <x:v>1.7122616779241027</x:v>
      </x:c>
      <x:c r="AD994" s="120" t="n">
        <x:f>'Edge_Run'!D1178</x:f>
        <x:v>5.136785033772308</x:v>
      </x:c>
      <x:c r="AE994" s="120" t="n">
        <x:f>'RGS_Ground_Run'!D1178</x:f>
        <x:v>300</x:v>
      </x:c>
      <x:c r="AF994" s="120" t="n">
        <x:f>'Edge_Run'!H1178</x:f>
        <x:v>75</x:v>
      </x:c>
    </x:row>
    <x:row r="995">
      <x:c r="A995" s="120" t="n">
        <x:v>10</x:v>
      </x:c>
      <x:c r="B995" s="120" t="n">
        <x:v>94</x:v>
      </x:c>
      <x:c r="C995" s="120" t="n">
        <x:v>994</x:v>
      </x:c>
      <x:c r="D995" s="120" t="n">
        <x:v>1572</x:v>
      </x:c>
      <x:c r="E995" s="120" t="n">
        <x:v>1571</x:v>
      </x:c>
      <x:c r="F995" s="120" t="n">
        <x:v>0</x:v>
      </x:c>
      <x:c r="G995" s="120" t="str">
        <x:v>Normal</x:v>
      </x:c>
      <x:c r="H995" s="120" t="str">
        <x:v>Routine</x:v>
      </x:c>
      <x:c r="I995" s="120" t="n">
        <x:v>0</x:v>
      </x:c>
      <x:c r="J995" s="120" t="str">
        <x:v>CADC0888</x:v>
      </x:c>
      <x:c r="K995" s="120" t="n">
        <x:v>5</x:v>
      </x:c>
      <x:c r="L995" s="120" t="n">
        <x:v>275</x:v>
      </x:c>
      <x:c r="M995" s="120" t="n">
        <x:v>56</x:v>
      </x:c>
      <x:c r="N995" s="127" t="n">
        <x:v>0.8</x:v>
      </x:c>
      <x:c r="O995" s="129" t="n">
        <x:f>'RGS_Ground_Run'!Q1179</x:f>
        <x:v>109.35256712139108</x:v>
      </x:c>
      <x:c r="P995" s="129" t="n">
        <x:f>'Edge_Run'!O1179</x:f>
        <x:v>86.22917926311129</x:v>
      </x:c>
      <x:c r="Q995" s="129" t="n">
        <x:f>O995-P995</x:f>
        <x:v>23.123387858279784</x:v>
      </x:c>
      <x:c r="R995" s="129" t="n">
        <x:f>'RGS_Ground_Run'!U1179</x:f>
        <x:v>80.20917926311085</x:v>
      </x:c>
      <x:c r="S995" s="129" t="n">
        <x:f>'Edge_Run'!S1179</x:f>
        <x:v>64.83901568827059</x:v>
      </x:c>
      <x:c r="T995" s="129" t="n">
        <x:f>'RGS_Ground_Run'!S1179</x:f>
        <x:v>80.20917926311085</x:v>
      </x:c>
      <x:c r="U995" s="129" t="n">
        <x:f>'Edge_Run'!R1179</x:f>
        <x:v>64.83901568827059</x:v>
      </x:c>
      <x:c r="V995" s="120" t="n">
        <x:f>'RGS_Ground_Run'!W1179</x:f>
        <x:v>1</x:v>
      </x:c>
      <x:c r="W995" s="120" t="n">
        <x:f>'Edge_Run'!U1179</x:f>
        <x:v>1</x:v>
      </x:c>
      <x:c r="X995" s="120" t="n">
        <x:f>'RGS_Ground_Run'!X1179</x:f>
        <x:v>1</x:v>
      </x:c>
      <x:c r="Y995" s="120" t="n">
        <x:f>'Edge_Run'!V1179</x:f>
        <x:v>1</x:v>
      </x:c>
      <x:c r="Z995" s="120" t="n">
        <x:f>Y995-X995</x:f>
        <x:v>0</x:v>
      </x:c>
      <x:c r="AA995" s="120" t="n">
        <x:f>1-V995</x:f>
        <x:v>0</x:v>
      </x:c>
      <x:c r="AB995" s="120" t="n">
        <x:f>1-W995</x:f>
        <x:v>0</x:v>
      </x:c>
      <x:c r="AC995" s="120" t="n">
        <x:f>'RGS_Ground_Run'!O1179</x:f>
        <x:v>5.123387858280175</x:v>
      </x:c>
      <x:c r="AD995" s="120" t="n">
        <x:f>'Edge_Run'!D1179</x:f>
        <x:v>15.370163574840525</x:v>
      </x:c>
      <x:c r="AE995" s="120" t="n">
        <x:f>'RGS_Ground_Run'!D1179</x:f>
        <x:v>300</x:v>
      </x:c>
      <x:c r="AF995" s="120" t="n">
        <x:f>'Edge_Run'!H1179</x:f>
        <x:v>75</x:v>
      </x:c>
    </x:row>
    <x:row r="996">
      <x:c r="A996" s="120" t="n">
        <x:v>10</x:v>
      </x:c>
      <x:c r="B996" s="120" t="n">
        <x:v>95</x:v>
      </x:c>
      <x:c r="C996" s="120" t="n">
        <x:v>995</x:v>
      </x:c>
      <x:c r="D996" s="120" t="n">
        <x:v>1520</x:v>
      </x:c>
      <x:c r="E996" s="120" t="n">
        <x:v>1519</x:v>
      </x:c>
      <x:c r="F996" s="120" t="n">
        <x:v>0</x:v>
      </x:c>
      <x:c r="G996" s="120" t="str">
        <x:v>Normal</x:v>
      </x:c>
      <x:c r="H996" s="120" t="str">
        <x:v>Routine</x:v>
      </x:c>
      <x:c r="I996" s="120" t="n">
        <x:v>1</x:v>
      </x:c>
      <x:c r="J996" s="120" t="str">
        <x:v>CADC0873</x:v>
      </x:c>
      <x:c r="K996" s="120" t="n">
        <x:v>5</x:v>
      </x:c>
      <x:c r="L996" s="120" t="n">
        <x:v>220</x:v>
      </x:c>
      <x:c r="M996" s="120" t="n">
        <x:v>45</x:v>
      </x:c>
      <x:c r="N996" s="127" t="n">
        <x:v>0.6428571428571429</x:v>
      </x:c>
      <x:c r="O996" s="129" t="n">
        <x:f>'RGS_Ground_Run'!Q1180</x:f>
        <x:v>94.38772821668681</x:v>
      </x:c>
      <x:c r="P996" s="129" t="n">
        <x:f>'Edge_Run'!O1180</x:f>
        <x:v>55.098139193244606</x:v>
      </x:c>
      <x:c r="Q996" s="129" t="n">
        <x:f>O996-P996</x:f>
        <x:v>39.289589023442204</x:v>
      </x:c>
      <x:c r="R996" s="129" t="n">
        <x:f>'RGS_Ground_Run'!U1180</x:f>
        <x:v>54.008348485604984</x:v>
      </x:c>
      <x:c r="S996" s="129" t="n">
        <x:f>'Edge_Run'!S1180</x:f>
        <x:v>0</x:v>
      </x:c>
      <x:c r="T996" s="129" t="n">
        <x:f>'RGS_Ground_Run'!S1180</x:f>
        <x:v>0</x:v>
      </x:c>
      <x:c r="U996" s="129" t="n">
        <x:f>'Edge_Run'!R1180</x:f>
        <x:v>0</x:v>
      </x:c>
      <x:c r="V996" s="120" t="n">
        <x:f>'RGS_Ground_Run'!W1180</x:f>
        <x:v>1</x:v>
      </x:c>
      <x:c r="W996" s="120" t="n">
        <x:f>'Edge_Run'!U1180</x:f>
        <x:v>1</x:v>
      </x:c>
      <x:c r="X996" s="120" t="n">
        <x:f>'RGS_Ground_Run'!X1180</x:f>
        <x:v>1</x:v>
      </x:c>
      <x:c r="Y996" s="120" t="n">
        <x:f>'Edge_Run'!V1180</x:f>
        <x:v>1</x:v>
      </x:c>
      <x:c r="Z996" s="120" t="n">
        <x:f>Y996-X996</x:f>
        <x:v>0</x:v>
      </x:c>
      <x:c r="AA996" s="120" t="n">
        <x:f>1-V996</x:f>
        <x:v>0</x:v>
      </x:c>
      <x:c r="AB996" s="120" t="n">
        <x:f>1-W996</x:f>
        <x:v>0</x:v>
      </x:c>
      <x:c r="AC996" s="120" t="n">
        <x:f>'RGS_Ground_Run'!O1180</x:f>
        <x:v>16.35937973108135</x:v>
      </x:c>
      <x:c r="AD996" s="120" t="n">
        <x:f>'Edge_Run'!D1180</x:f>
        <x:v>49.078139193244056</x:v>
      </x:c>
      <x:c r="AE996" s="120" t="n">
        <x:f>'RGS_Ground_Run'!D1180</x:f>
        <x:v>300</x:v>
      </x:c>
      <x:c r="AF996" s="120" t="n">
        <x:f>'Edge_Run'!H1180</x:f>
        <x:v>75</x:v>
      </x:c>
    </x:row>
    <x:row r="997">
      <x:c r="A997" s="120" t="n">
        <x:v>10</x:v>
      </x:c>
      <x:c r="B997" s="120" t="n">
        <x:v>96</x:v>
      </x:c>
      <x:c r="C997" s="120" t="n">
        <x:v>996</x:v>
      </x:c>
      <x:c r="D997" s="120" t="n">
        <x:v>1748</x:v>
      </x:c>
      <x:c r="E997" s="120" t="n">
        <x:v>1747</x:v>
      </x:c>
      <x:c r="F997" s="120" t="n">
        <x:v>1</x:v>
      </x:c>
      <x:c r="G997" s="120" t="str">
        <x:v>Anomalous</x:v>
      </x:c>
      <x:c r="H997" s="120" t="str">
        <x:v>Priority</x:v>
      </x:c>
      <x:c r="I997" s="120" t="n">
        <x:v>1</x:v>
      </x:c>
      <x:c r="J997" s="120" t="str">
        <x:v>CADC0894</x:v>
      </x:c>
      <x:c r="K997" s="120" t="n">
        <x:v>1</x:v>
      </x:c>
      <x:c r="L997" s="120" t="n">
        <x:v>354</x:v>
      </x:c>
      <x:c r="M997" s="120" t="n">
        <x:v>355</x:v>
      </x:c>
      <x:c r="N997" s="127" t="n">
        <x:v>5.071428571428571</x:v>
      </x:c>
      <x:c r="O997" s="129" t="n">
        <x:f>'RGS_Ground_Run'!Q1181</x:f>
        <x:v>59.061124635680244</x:v>
      </x:c>
      <x:c r="P997" s="129" t="n">
        <x:f>'Edge_Run'!O1181</x:f>
        <x:v>19.853106810854115</x:v>
      </x:c>
      <x:c r="Q997" s="129" t="n">
        <x:f>O997-P997</x:f>
        <x:v>39.20801782482613</x:v>
      </x:c>
      <x:c r="R997" s="129" t="n">
        <x:f>'RGS_Ground_Run'!U1181</x:f>
        <x:v>31.1700289019127</x:v>
      </x:c>
      <x:c r="S997" s="129" t="n">
        <x:f>'Edge_Run'!S1181</x:f>
        <x:v>2.2198196095514504</x:v>
      </x:c>
      <x:c r="T997" s="129" t="n">
        <x:f>'RGS_Ground_Run'!S1181</x:f>
        <x:v>0</x:v>
      </x:c>
      <x:c r="U997" s="129" t="n">
        <x:f>'Edge_Run'!R1181</x:f>
        <x:v>0</x:v>
      </x:c>
      <x:c r="V997" s="120" t="n">
        <x:f>'RGS_Ground_Run'!W1181</x:f>
        <x:v>1</x:v>
      </x:c>
      <x:c r="W997" s="120" t="n">
        <x:f>'Edge_Run'!U1181</x:f>
        <x:v>1</x:v>
      </x:c>
      <x:c r="X997" s="120" t="n">
        <x:f>'RGS_Ground_Run'!X1181</x:f>
        <x:v>1</x:v>
      </x:c>
      <x:c r="Y997" s="120" t="n">
        <x:f>'Edge_Run'!V1181</x:f>
        <x:v>1</x:v>
      </x:c>
      <x:c r="Z997" s="120" t="n">
        <x:f>Y997-X997</x:f>
        <x:v>0</x:v>
      </x:c>
      <x:c r="AA997" s="120" t="n">
        <x:f>1-V997</x:f>
        <x:v>0</x:v>
      </x:c>
      <x:c r="AB997" s="120" t="n">
        <x:f>1-W997</x:f>
        <x:v>0</x:v>
      </x:c>
      <x:c r="AC997" s="120" t="n">
        <x:f>'RGS_Ground_Run'!O1181</x:f>
        <x:v>3.8710957337675165</x:v>
      </x:c>
      <x:c r="AD997" s="120" t="n">
        <x:f>'Edge_Run'!D1181</x:f>
        <x:v>11.61328720130255</x:v>
      </x:c>
      <x:c r="AE997" s="120" t="n">
        <x:f>'RGS_Ground_Run'!D1181</x:f>
        <x:v>300</x:v>
      </x:c>
      <x:c r="AF997" s="120" t="n">
        <x:f>'Edge_Run'!H1181</x:f>
        <x:v>75</x:v>
      </x:c>
    </x:row>
    <x:row r="998">
      <x:c r="A998" s="120" t="n">
        <x:v>10</x:v>
      </x:c>
      <x:c r="B998" s="120" t="n">
        <x:v>97</x:v>
      </x:c>
      <x:c r="C998" s="120" t="n">
        <x:v>997</x:v>
      </x:c>
      <x:c r="D998" s="120" t="n">
        <x:v>245</x:v>
      </x:c>
      <x:c r="E998" s="120" t="n">
        <x:v>244</x:v>
      </x:c>
      <x:c r="F998" s="120" t="n">
        <x:v>1</x:v>
      </x:c>
      <x:c r="G998" s="120" t="str">
        <x:v>Anomalous</x:v>
      </x:c>
      <x:c r="H998" s="120" t="str">
        <x:v>Priority</x:v>
      </x:c>
      <x:c r="I998" s="120" t="n">
        <x:v>1</x:v>
      </x:c>
      <x:c r="J998" s="120" t="str">
        <x:v>CADC0874</x:v>
      </x:c>
      <x:c r="K998" s="120" t="n">
        <x:v>1</x:v>
      </x:c>
      <x:c r="L998" s="120" t="n">
        <x:v>792</x:v>
      </x:c>
      <x:c r="M998" s="120" t="n">
        <x:v>793</x:v>
      </x:c>
      <x:c r="N998" s="127" t="n">
        <x:v>11.32857142857143</x:v>
      </x:c>
      <x:c r="O998" s="129" t="n">
        <x:f>'RGS_Ground_Run'!Q1182</x:f>
        <x:v>79.0228644864419</x:v>
      </x:c>
      <x:c r="P998" s="129" t="n">
        <x:f>'Edge_Run'!O1182</x:f>
        <x:v>26.103175786255633</x:v>
      </x:c>
      <x:c r="Q998" s="129" t="n">
        <x:f>O998-P998</x:f>
        <x:v>52.91968870018627</x:v>
      </x:c>
      <x:c r="R998" s="129" t="n">
        <x:f>'RGS_Ground_Run'!U1182</x:f>
        <x:v>51.78424779100533</x:v>
      </x:c>
      <x:c r="S998" s="129" t="n">
        <x:f>'Edge_Run'!S1182</x:f>
        <x:v>10.427325699945868</x:v>
      </x:c>
      <x:c r="T998" s="129" t="n">
        <x:f>'RGS_Ground_Run'!S1182</x:f>
        <x:v>0</x:v>
      </x:c>
      <x:c r="U998" s="129" t="n">
        <x:f>'Edge_Run'!R1182</x:f>
        <x:v>0</x:v>
      </x:c>
      <x:c r="V998" s="120" t="n">
        <x:f>'RGS_Ground_Run'!W1182</x:f>
        <x:v>1</x:v>
      </x:c>
      <x:c r="W998" s="120" t="n">
        <x:f>'Edge_Run'!U1182</x:f>
        <x:v>1</x:v>
      </x:c>
      <x:c r="X998" s="120" t="n">
        <x:f>'RGS_Ground_Run'!X1182</x:f>
        <x:v>1</x:v>
      </x:c>
      <x:c r="Y998" s="120" t="n">
        <x:f>'Edge_Run'!V1182</x:f>
        <x:v>1</x:v>
      </x:c>
      <x:c r="Z998" s="120" t="n">
        <x:f>Y998-X998</x:f>
        <x:v>0</x:v>
      </x:c>
      <x:c r="AA998" s="120" t="n">
        <x:f>1-V998</x:f>
        <x:v>0</x:v>
      </x:c>
      <x:c r="AB998" s="120" t="n">
        <x:f>1-W998</x:f>
        <x:v>0</x:v>
      </x:c>
      <x:c r="AC998" s="120" t="n">
        <x:f>'RGS_Ground_Run'!O1182</x:f>
        <x:v>3.21861669543642</x:v>
      </x:c>
      <x:c r="AD998" s="120" t="n">
        <x:f>'Edge_Run'!D1182</x:f>
        <x:v>9.65585008630926</x:v>
      </x:c>
      <x:c r="AE998" s="120" t="n">
        <x:f>'RGS_Ground_Run'!D1182</x:f>
        <x:v>300</x:v>
      </x:c>
      <x:c r="AF998" s="120" t="n">
        <x:f>'Edge_Run'!H1182</x:f>
        <x:v>75</x:v>
      </x:c>
    </x:row>
    <x:row r="999">
      <x:c r="A999" s="120" t="n">
        <x:v>10</x:v>
      </x:c>
      <x:c r="B999" s="120" t="n">
        <x:v>98</x:v>
      </x:c>
      <x:c r="C999" s="120" t="n">
        <x:v>998</x:v>
      </x:c>
      <x:c r="D999" s="120" t="n">
        <x:v>1949</x:v>
      </x:c>
      <x:c r="E999" s="120" t="n">
        <x:v>1948</x:v>
      </x:c>
      <x:c r="F999" s="120" t="n">
        <x:v>1</x:v>
      </x:c>
      <x:c r="G999" s="120" t="str">
        <x:v>Anomalous</x:v>
      </x:c>
      <x:c r="H999" s="120" t="str">
        <x:v>Priority</x:v>
      </x:c>
      <x:c r="I999" s="120" t="n">
        <x:v>1</x:v>
      </x:c>
      <x:c r="J999" s="120" t="str">
        <x:v>CADC0872</x:v>
      </x:c>
      <x:c r="K999" s="120" t="n">
        <x:v>5</x:v>
      </x:c>
      <x:c r="L999" s="120" t="n">
        <x:v>705</x:v>
      </x:c>
      <x:c r="M999" s="120" t="n">
        <x:v>134</x:v>
      </x:c>
      <x:c r="N999" s="127" t="n">
        <x:v>1.9142857142857144</x:v>
      </x:c>
      <x:c r="O999" s="129" t="n">
        <x:f>'RGS_Ground_Run'!Q1183</x:f>
        <x:v>65.38628168427022</x:v>
      </x:c>
      <x:c r="P999" s="129" t="n">
        <x:f>'Edge_Run'!O1183</x:f>
        <x:v>8.610437806304617</x:v>
      </x:c>
      <x:c r="Q999" s="129" t="n">
        <x:f>O999-P999</x:f>
        <x:v>56.7758438779656</x:v>
      </x:c>
      <x:c r="R999" s="129" t="n">
        <x:f>'RGS_Ground_Run'!U1183</x:f>
        <x:v>40.50280241550172</x:v>
      </x:c>
      <x:c r="S999" s="129" t="n">
        <x:f>'Edge_Run'!S1183</x:f>
        <x:v>0</x:v>
      </x:c>
      <x:c r="T999" s="129" t="n">
        <x:f>'RGS_Ground_Run'!S1183</x:f>
        <x:v>0</x:v>
      </x:c>
      <x:c r="U999" s="129" t="n">
        <x:f>'Edge_Run'!R1183</x:f>
        <x:v>0</x:v>
      </x:c>
      <x:c r="V999" s="120" t="n">
        <x:f>'RGS_Ground_Run'!W1183</x:f>
        <x:v>1</x:v>
      </x:c>
      <x:c r="W999" s="120" t="n">
        <x:f>'Edge_Run'!U1183</x:f>
        <x:v>1</x:v>
      </x:c>
      <x:c r="X999" s="120" t="n">
        <x:f>'RGS_Ground_Run'!X1183</x:f>
        <x:v>1</x:v>
      </x:c>
      <x:c r="Y999" s="120" t="n">
        <x:f>'Edge_Run'!V1183</x:f>
        <x:v>1</x:v>
      </x:c>
      <x:c r="Z999" s="120" t="n">
        <x:f>Y999-X999</x:f>
        <x:v>0</x:v>
      </x:c>
      <x:c r="AA999" s="120" t="n">
        <x:f>1-V999</x:f>
        <x:v>0</x:v>
      </x:c>
      <x:c r="AB999" s="120" t="n">
        <x:f>1-W999</x:f>
        <x:v>0</x:v>
      </x:c>
      <x:c r="AC999" s="120" t="n">
        <x:f>'RGS_Ground_Run'!O1183</x:f>
        <x:v>0.8634792687681214</x:v>
      </x:c>
      <x:c r="AD999" s="120" t="n">
        <x:f>'Edge_Run'!D1183</x:f>
        <x:v>2.5904378063043643</x:v>
      </x:c>
      <x:c r="AE999" s="120" t="n">
        <x:f>'RGS_Ground_Run'!D1183</x:f>
        <x:v>300</x:v>
      </x:c>
      <x:c r="AF999" s="120" t="n">
        <x:f>'Edge_Run'!H1183</x:f>
        <x:v>75</x:v>
      </x:c>
    </x:row>
    <x:row r="1000">
      <x:c r="A1000" s="120" t="n">
        <x:v>10</x:v>
      </x:c>
      <x:c r="B1000" s="120" t="n">
        <x:v>99</x:v>
      </x:c>
      <x:c r="C1000" s="120" t="n">
        <x:v>999</x:v>
      </x:c>
      <x:c r="D1000" s="120" t="n">
        <x:v>2012</x:v>
      </x:c>
      <x:c r="E1000" s="120" t="n">
        <x:v>2011</x:v>
      </x:c>
      <x:c r="F1000" s="120" t="n">
        <x:v>0</x:v>
      </x:c>
      <x:c r="G1000" s="120" t="str">
        <x:v>Normal</x:v>
      </x:c>
      <x:c r="H1000" s="120" t="str">
        <x:v>Routine</x:v>
      </x:c>
      <x:c r="I1000" s="120" t="n">
        <x:v>1</x:v>
      </x:c>
      <x:c r="J1000" s="120" t="str">
        <x:v>CADC0872</x:v>
      </x:c>
      <x:c r="K1000" s="120" t="n">
        <x:v>5</x:v>
      </x:c>
      <x:c r="L1000" s="120" t="n">
        <x:v>230</x:v>
      </x:c>
      <x:c r="M1000" s="120" t="n">
        <x:v>47</x:v>
      </x:c>
      <x:c r="N1000" s="127" t="n">
        <x:v>0.6714285714285714</x:v>
      </x:c>
      <x:c r="O1000" s="129" t="n">
        <x:f>'RGS_Ground_Run'!Q1184</x:f>
        <x:v>82.96734994462531</x:v>
      </x:c>
      <x:c r="P1000" s="129" t="n">
        <x:f>'Edge_Run'!O1184</x:f>
        <x:v>9.372312871086251</x:v>
      </x:c>
      <x:c r="Q1000" s="129" t="n">
        <x:f>O1000-P1000</x:f>
        <x:v>73.59503707353906</x:v>
      </x:c>
      <x:c r="R1000" s="129" t="n">
        <x:f>'RGS_Ground_Run'!U1184</x:f>
        <x:v>57.82991232092991</x:v>
      </x:c>
      <x:c r="S1000" s="129" t="n">
        <x:f>'Edge_Run'!S1184</x:f>
        <x:v>0</x:v>
      </x:c>
      <x:c r="T1000" s="129" t="n">
        <x:f>'RGS_Ground_Run'!S1184</x:f>
        <x:v>0</x:v>
      </x:c>
      <x:c r="U1000" s="129" t="n">
        <x:f>'Edge_Run'!R1184</x:f>
        <x:v>0</x:v>
      </x:c>
      <x:c r="V1000" s="120" t="n">
        <x:f>'RGS_Ground_Run'!W1184</x:f>
        <x:v>1</x:v>
      </x:c>
      <x:c r="W1000" s="120" t="n">
        <x:f>'Edge_Run'!U1184</x:f>
        <x:v>1</x:v>
      </x:c>
      <x:c r="X1000" s="120" t="n">
        <x:f>'RGS_Ground_Run'!X1184</x:f>
        <x:v>1</x:v>
      </x:c>
      <x:c r="Y1000" s="120" t="n">
        <x:f>'Edge_Run'!V1184</x:f>
        <x:v>1</x:v>
      </x:c>
      <x:c r="Z1000" s="120" t="n">
        <x:f>Y1000-X1000</x:f>
        <x:v>0</x:v>
      </x:c>
      <x:c r="AA1000" s="120" t="n">
        <x:f>1-V1000</x:f>
        <x:v>0</x:v>
      </x:c>
      <x:c r="AB1000" s="120" t="n">
        <x:f>1-W1000</x:f>
        <x:v>0</x:v>
      </x:c>
      <x:c r="AC1000" s="120" t="n">
        <x:f>'RGS_Ground_Run'!O1184</x:f>
        <x:v>1.1174376236953107</x:v>
      </x:c>
      <x:c r="AD1000" s="120" t="n">
        <x:f>'Edge_Run'!D1184</x:f>
        <x:v>3.3523128710859322</x:v>
      </x:c>
      <x:c r="AE1000" s="120" t="n">
        <x:f>'RGS_Ground_Run'!D1184</x:f>
        <x:v>300</x:v>
      </x:c>
      <x:c r="AF1000" s="120" t="n">
        <x:f>'Edge_Run'!H1184</x:f>
        <x:v>75</x:v>
      </x:c>
    </x:row>
    <x:row r="1001">
      <x:c r="A1001" s="120" t="n">
        <x:v>10</x:v>
      </x:c>
      <x:c r="B1001" s="120" t="n">
        <x:v>100</x:v>
      </x:c>
      <x:c r="C1001" s="120" t="n">
        <x:v>1000</x:v>
      </x:c>
      <x:c r="D1001" s="120" t="n">
        <x:v>1901</x:v>
      </x:c>
      <x:c r="E1001" s="120" t="n">
        <x:v>1900</x:v>
      </x:c>
      <x:c r="F1001" s="120" t="n">
        <x:v>0</x:v>
      </x:c>
      <x:c r="G1001" s="120" t="str">
        <x:v>Normal</x:v>
      </x:c>
      <x:c r="H1001" s="120" t="str">
        <x:v>Routine</x:v>
      </x:c>
      <x:c r="I1001" s="120" t="n">
        <x:v>1</x:v>
      </x:c>
      <x:c r="J1001" s="120" t="str">
        <x:v>CADC0872</x:v>
      </x:c>
      <x:c r="K1001" s="120" t="n">
        <x:v>5</x:v>
      </x:c>
      <x:c r="L1001" s="120" t="n">
        <x:v>95</x:v>
      </x:c>
      <x:c r="M1001" s="120" t="n">
        <x:v>20</x:v>
      </x:c>
      <x:c r="N1001" s="127" t="n">
        <x:v>0.2857142857142857</x:v>
      </x:c>
      <x:c r="O1001" s="129" t="n">
        <x:f>'RGS_Ground_Run'!Q1185</x:f>
        <x:v>107.4922953434334</x:v>
      </x:c>
      <x:c r="P1001" s="129" t="n">
        <x:f>'Edge_Run'!O1185</x:f>
        <x:v>15.120484358088106</x:v>
      </x:c>
      <x:c r="Q1001" s="129" t="n">
        <x:f>O1001-P1001</x:f>
        <x:v>92.37181098534529</x:v>
      </x:c>
      <x:c r="R1001" s="129" t="n">
        <x:f>'RGS_Ground_Run'!U1185</x:f>
        <x:v>81.4094011111838</x:v>
      </x:c>
      <x:c r="S1001" s="129" t="n">
        <x:f>'Edge_Run'!S1185</x:f>
        <x:v>2.9118016613392683</x:v>
      </x:c>
      <x:c r="T1001" s="129" t="n">
        <x:f>'RGS_Ground_Run'!S1185</x:f>
        <x:v>0</x:v>
      </x:c>
      <x:c r="U1001" s="129" t="n">
        <x:f>'Edge_Run'!R1185</x:f>
        <x:v>0</x:v>
      </x:c>
      <x:c r="V1001" s="120" t="n">
        <x:f>'RGS_Ground_Run'!W1185</x:f>
        <x:v>1</x:v>
      </x:c>
      <x:c r="W1001" s="120" t="n">
        <x:f>'Edge_Run'!U1185</x:f>
        <x:v>1</x:v>
      </x:c>
      <x:c r="X1001" s="120" t="n">
        <x:f>'RGS_Ground_Run'!X1185</x:f>
        <x:v>1</x:v>
      </x:c>
      <x:c r="Y1001" s="120" t="n">
        <x:f>'Edge_Run'!V1185</x:f>
        <x:v>1</x:v>
      </x:c>
      <x:c r="Z1001" s="120" t="n">
        <x:f>Y1001-X1001</x:f>
        <x:v>0</x:v>
      </x:c>
      <x:c r="AA1001" s="120" t="n">
        <x:f>1-V1001</x:f>
        <x:v>0</x:v>
      </x:c>
      <x:c r="AB1001" s="120" t="n">
        <x:f>1-W1001</x:f>
        <x:v>0</x:v>
      </x:c>
      <x:c r="AC1001" s="120" t="n">
        <x:f>'RGS_Ground_Run'!O1185</x:f>
        <x:v>2.062894232249391</x:v>
      </x:c>
      <x:c r="AD1001" s="120" t="n">
        <x:f>'Edge_Run'!D1185</x:f>
        <x:v>6.188682696748172</x:v>
      </x:c>
      <x:c r="AE1001" s="120" t="n">
        <x:f>'RGS_Ground_Run'!D1185</x:f>
        <x:v>300</x:v>
      </x:c>
      <x:c r="AF1001" s="120" t="n">
        <x:f>'Edge_Run'!H1185</x:f>
        <x:v>75</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s>
  <x:sheetData>
    <x:row r="1">
      <x:c r="A1" s="119" t="str">
        <x:v>Rep</x:v>
      </x:c>
      <x:c r="B1" s="119" t="str">
        <x:v>All_Ground_Mean_s</x:v>
      </x:c>
      <x:c r="C1" s="119" t="str">
        <x:v>All_Edge_Mean_s</x:v>
      </x:c>
      <x:c r="D1" s="119" t="str">
        <x:v>All_Lat_Diff_s</x:v>
      </x:c>
      <x:c r="E1" s="119" t="str">
        <x:v>All_Ground_Deadline</x:v>
      </x:c>
      <x:c r="F1" s="119" t="str">
        <x:v>All_Edge_Deadline</x:v>
      </x:c>
      <x:c r="G1" s="119" t="str">
        <x:v>All_Avail_Diff</x:v>
      </x:c>
      <x:c r="H1" s="119" t="str">
        <x:v>Normal_n</x:v>
      </x:c>
      <x:c r="I1" s="119" t="str">
        <x:v>Normal_Ground_Mean_s</x:v>
      </x:c>
      <x:c r="J1" s="119" t="str">
        <x:v>Normal_Edge_Mean_s</x:v>
      </x:c>
      <x:c r="K1" s="119" t="str">
        <x:v>Normal_Lat_Diff_s</x:v>
      </x:c>
      <x:c r="L1" s="119" t="str">
        <x:v>Normal_Ground_Deadline</x:v>
      </x:c>
      <x:c r="M1" s="119" t="str">
        <x:v>Normal_Edge_Deadline</x:v>
      </x:c>
      <x:c r="N1" s="119" t="str">
        <x:v>Normal_Avail_Diff</x:v>
      </x:c>
      <x:c r="O1" s="119" t="str">
        <x:v>Anom_n</x:v>
      </x:c>
      <x:c r="P1" s="119" t="str">
        <x:v>Anom_Ground_Mean_s</x:v>
      </x:c>
      <x:c r="Q1" s="119" t="str">
        <x:v>Anom_Edge_Mean_s</x:v>
      </x:c>
      <x:c r="R1" s="119" t="str">
        <x:v>Anom_Lat_Diff_s</x:v>
      </x:c>
      <x:c r="S1" s="119" t="str">
        <x:v>Anom_Ground_Deadline</x:v>
      </x:c>
      <x:c r="T1" s="119" t="str">
        <x:v>Anom_Edge_Deadline</x:v>
      </x:c>
      <x:c r="U1" s="119" t="str">
        <x:v>Anom_Avail_Diff</x:v>
      </x:c>
      <x:c r="V1" s="119" t="str">
        <x:v>Normal_Ground_Queue_s</x:v>
      </x:c>
      <x:c r="W1" s="119" t="str">
        <x:v>Normal_Edge_Queue_s</x:v>
      </x:c>
      <x:c r="X1" s="119" t="str">
        <x:v>Anom_Ground_Queue_s</x:v>
      </x:c>
      <x:c r="Y1" s="119" t="str">
        <x:v>Anom_Edge_Queue_s</x:v>
      </x:c>
      <x:c r="Z1" s="119" t="str">
        <x:v>Normal_Ground_Stale</x:v>
      </x:c>
      <x:c r="AA1" s="119" t="str">
        <x:v>Normal_Edge_Stale</x:v>
      </x:c>
      <x:c r="AB1" s="119" t="str">
        <x:v>Anom_Ground_Stale</x:v>
      </x:c>
      <x:c r="AC1" s="119" t="str">
        <x:v>Anom_Edge_Stale</x:v>
      </x:c>
    </x:row>
    <x:row r="2">
      <x:c r="A2" s="120" t="n">
        <x:v>1</x:v>
      </x:c>
      <x:c r="B2" s="129" t="n">
        <x:v>60.78930535481196</x:v>
      </x:c>
      <x:c r="C2" s="129" t="n">
        <x:v>30.981121993398805</x:v>
      </x:c>
      <x:c r="D2" s="129" t="n">
        <x:v>29.808183361413157</x:v>
      </x:c>
      <x:c r="E2" s="129" t="n">
        <x:v>0.84</x:v>
      </x:c>
      <x:c r="F2" s="129" t="n">
        <x:v>0.96</x:v>
      </x:c>
      <x:c r="G2" s="129" t="n">
        <x:v>0.12</x:v>
      </x:c>
      <x:c r="H2" s="129" t="n">
        <x:v>77</x:v>
      </x:c>
      <x:c r="I2" s="129" t="n">
        <x:v>65.82915192729097</x:v>
      </x:c>
      <x:c r="J2" s="129" t="n">
        <x:v>32.97955141248324</x:v>
      </x:c>
      <x:c r="K2" s="129" t="n">
        <x:v>32.849600514807726</x:v>
      </x:c>
      <x:c r="L2" s="129" t="n">
        <x:v>0.8181818181818182</x:v>
      </x:c>
      <x:c r="M2" s="129" t="n">
        <x:v>0.961038961038961</x:v>
      </x:c>
      <x:c r="N2" s="129" t="n">
        <x:v>0.14285714285714285</x:v>
      </x:c>
      <x:c r="O2" s="129" t="n">
        <x:v>23</x:v>
      </x:c>
      <x:c r="P2" s="129" t="n">
        <x:v>43.91677552520833</x:v>
      </x:c>
      <x:c r="Q2" s="129" t="n">
        <x:v>24.29072785124655</x:v>
      </x:c>
      <x:c r="R2" s="129" t="n">
        <x:v>19.626047673961782</x:v>
      </x:c>
      <x:c r="S2" s="129" t="n">
        <x:v>0.9130434782608695</x:v>
      </x:c>
      <x:c r="T2" s="129" t="n">
        <x:v>0.9565217391304348</x:v>
      </x:c>
      <x:c r="U2" s="129" t="n">
        <x:v>0.043478260869565216</x:v>
      </x:c>
      <x:c r="V2" s="129" t="n">
        <x:v>38.45308782516508</x:v>
      </x:c>
      <x:c r="W2" s="129" t="n">
        <x:v>16.891359106105796</x:v>
      </x:c>
      <x:c r="X2" s="129" t="n">
        <x:v>15.865410164365855</x:v>
      </x:c>
      <x:c r="Y2" s="129" t="n">
        <x:v>6.17663176871923</x:v>
      </x:c>
      <x:c r="Z2" s="120" t="n">
        <x:v>0</x:v>
      </x:c>
      <x:c r="AA2" s="120" t="n">
        <x:v>0</x:v>
      </x:c>
      <x:c r="AB2" s="120" t="n">
        <x:v>0</x:v>
      </x:c>
      <x:c r="AC2" s="120" t="n">
        <x:v>0</x:v>
      </x:c>
    </x:row>
    <x:row r="3">
      <x:c r="A3" s="120" t="n">
        <x:v>2</x:v>
      </x:c>
      <x:c r="B3" s="129" t="n">
        <x:v>62.750428379269614</x:v>
      </x:c>
      <x:c r="C3" s="129" t="n">
        <x:v>36.49453026788567</x:v>
      </x:c>
      <x:c r="D3" s="129" t="n">
        <x:v>26.255898111383946</x:v>
      </x:c>
      <x:c r="E3" s="129" t="n">
        <x:v>0.81</x:v>
      </x:c>
      <x:c r="F3" s="129" t="n">
        <x:v>0.97</x:v>
      </x:c>
      <x:c r="G3" s="129" t="n">
        <x:v>0.16</x:v>
      </x:c>
      <x:c r="H3" s="129" t="n">
        <x:v>79</x:v>
      </x:c>
      <x:c r="I3" s="129" t="n">
        <x:v>66.5573292556379</x:v>
      </x:c>
      <x:c r="J3" s="129" t="n">
        <x:v>38.249684476249094</x:v>
      </x:c>
      <x:c r="K3" s="129" t="n">
        <x:v>28.307644779388802</x:v>
      </x:c>
      <x:c r="L3" s="129" t="n">
        <x:v>0.7721518987341772</x:v>
      </x:c>
      <x:c r="M3" s="129" t="n">
        <x:v>0.9620253164556962</x:v>
      </x:c>
      <x:c r="N3" s="129" t="n">
        <x:v>0.189873417721519</x:v>
      </x:c>
      <x:c r="O3" s="129" t="n">
        <x:v>21</x:v>
      </x:c>
      <x:c r="P3" s="129" t="n">
        <x:v>48.42922984436039</x:v>
      </x:c>
      <x:c r="Q3" s="129" t="n">
        <x:v>29.891807293566142</x:v>
      </x:c>
      <x:c r="R3" s="129" t="n">
        <x:v>18.537422550794254</x:v>
      </x:c>
      <x:c r="S3" s="129" t="n">
        <x:v>0.9523809523809523</x:v>
      </x:c>
      <x:c r="T3" s="129" t="n">
        <x:v>1</x:v>
      </x:c>
      <x:c r="U3" s="129" t="n">
        <x:v>0.047619047619047616</x:v>
      </x:c>
      <x:c r="V3" s="129" t="n">
        <x:v>37.97635849454523</x:v>
      </x:c>
      <x:c r="W3" s="129" t="n">
        <x:v>18.5467721929713</x:v>
      </x:c>
      <x:c r="X3" s="129" t="n">
        <x:v>21.092506888631263</x:v>
      </x:c>
      <x:c r="Y3" s="129" t="n">
        <x:v>13.92163842637892</x:v>
      </x:c>
      <x:c r="Z3" s="120" t="n">
        <x:v>0</x:v>
      </x:c>
      <x:c r="AA3" s="120" t="n">
        <x:v>0</x:v>
      </x:c>
      <x:c r="AB3" s="120" t="n">
        <x:v>0</x:v>
      </x:c>
      <x:c r="AC3" s="120" t="n">
        <x:v>0</x:v>
      </x:c>
    </x:row>
    <x:row r="4">
      <x:c r="A4" s="120" t="n">
        <x:v>3</x:v>
      </x:c>
      <x:c r="B4" s="129" t="n">
        <x:v>67.85685224251637</x:v>
      </x:c>
      <x:c r="C4" s="129" t="n">
        <x:v>30.5973314538948</x:v>
      </x:c>
      <x:c r="D4" s="129" t="n">
        <x:v>37.259520788621565</x:v>
      </x:c>
      <x:c r="E4" s="129" t="n">
        <x:v>0.76</x:v>
      </x:c>
      <x:c r="F4" s="129" t="n">
        <x:v>0.99</x:v>
      </x:c>
      <x:c r="G4" s="129" t="n">
        <x:v>0.23</x:v>
      </x:c>
      <x:c r="H4" s="129" t="n">
        <x:v>79</x:v>
      </x:c>
      <x:c r="I4" s="129" t="n">
        <x:v>69.83823645207148</x:v>
      </x:c>
      <x:c r="J4" s="129" t="n">
        <x:v>32.82709421568523</x:v>
      </x:c>
      <x:c r="K4" s="129" t="n">
        <x:v>37.01114223638627</x:v>
      </x:c>
      <x:c r="L4" s="129" t="n">
        <x:v>0.7215189873417721</x:v>
      </x:c>
      <x:c r="M4" s="129" t="n">
        <x:v>0.9873417721518988</x:v>
      </x:c>
      <x:c r="N4" s="129" t="n">
        <x:v>0.26582278481012656</x:v>
      </x:c>
      <x:c r="O4" s="129" t="n">
        <x:v>21</x:v>
      </x:c>
      <x:c r="P4" s="129" t="n">
        <x:v>60.40307354942803</x:v>
      </x:c>
      <x:c r="Q4" s="129" t="n">
        <x:v>22.20917630239748</x:v>
      </x:c>
      <x:c r="R4" s="129" t="n">
        <x:v>38.19389724703055</x:v>
      </x:c>
      <x:c r="S4" s="129" t="n">
        <x:v>0.9047619047619048</x:v>
      </x:c>
      <x:c r="T4" s="129" t="n">
        <x:v>1</x:v>
      </x:c>
      <x:c r="U4" s="129" t="n">
        <x:v>0.09523809523809523</x:v>
      </x:c>
      <x:c r="V4" s="129" t="n">
        <x:v>42.27936485737475</x:v>
      </x:c>
      <x:c r="W4" s="129" t="n">
        <x:v>16.190479431595087</x:v>
      </x:c>
      <x:c r="X4" s="129" t="n">
        <x:v>34.00173501008461</x:v>
      </x:c>
      <x:c r="Y4" s="129" t="n">
        <x:v>9.045160684367312</x:v>
      </x:c>
      <x:c r="Z4" s="120" t="n">
        <x:v>0</x:v>
      </x:c>
      <x:c r="AA4" s="120" t="n">
        <x:v>0</x:v>
      </x:c>
      <x:c r="AB4" s="120" t="n">
        <x:v>0</x:v>
      </x:c>
      <x:c r="AC4" s="120" t="n">
        <x:v>0</x:v>
      </x:c>
    </x:row>
    <x:row r="5">
      <x:c r="A5" s="120" t="n">
        <x:v>4</x:v>
      </x:c>
      <x:c r="B5" s="129" t="n">
        <x:v>68.62593908148646</x:v>
      </x:c>
      <x:c r="C5" s="129" t="n">
        <x:v>34.00285220090602</x:v>
      </x:c>
      <x:c r="D5" s="129" t="n">
        <x:v>34.62308688058043</x:v>
      </x:c>
      <x:c r="E5" s="129" t="n">
        <x:v>0.82</x:v>
      </x:c>
      <x:c r="F5" s="129" t="n">
        <x:v>0.94</x:v>
      </x:c>
      <x:c r="G5" s="129" t="n">
        <x:v>0.12</x:v>
      </x:c>
      <x:c r="H5" s="129" t="n">
        <x:v>86</x:v>
      </x:c>
      <x:c r="I5" s="129" t="n">
        <x:v>65.89941497091671</x:v>
      </x:c>
      <x:c r="J5" s="129" t="n">
        <x:v>31.306956279129835</x:v>
      </x:c>
      <x:c r="K5" s="129" t="n">
        <x:v>34.592458691786874</x:v>
      </x:c>
      <x:c r="L5" s="129" t="n">
        <x:v>0.8372093023255814</x:v>
      </x:c>
      <x:c r="M5" s="129" t="n">
        <x:v>0.9534883720930233</x:v>
      </x:c>
      <x:c r="N5" s="129" t="n">
        <x:v>0.11627906976744186</x:v>
      </x:c>
      <x:c r="O5" s="129" t="n">
        <x:v>14</x:v>
      </x:c>
      <x:c r="P5" s="129" t="n">
        <x:v>85.374587189272</x:v>
      </x:c>
      <x:c r="Q5" s="129" t="n">
        <x:v>50.563355720388294</x:v>
      </x:c>
      <x:c r="R5" s="129" t="n">
        <x:v>34.81123146888372</x:v>
      </x:c>
      <x:c r="S5" s="129" t="n">
        <x:v>0.7142857142857143</x:v>
      </x:c>
      <x:c r="T5" s="129" t="n">
        <x:v>0.8571428571428571</x:v>
      </x:c>
      <x:c r="U5" s="129" t="n">
        <x:v>0.14285714285714285</x:v>
      </x:c>
      <x:c r="V5" s="129" t="n">
        <x:v>38.01247806093275</x:v>
      </x:c>
      <x:c r="W5" s="129" t="n">
        <x:v>13.686145549178237</x:v>
      </x:c>
      <x:c r="X5" s="129" t="n">
        <x:v>56.93910967422459</x:v>
      </x:c>
      <x:c r="Y5" s="129" t="n">
        <x:v>31.296923175246043</x:v>
      </x:c>
      <x:c r="Z5" s="120" t="n">
        <x:v>0</x:v>
      </x:c>
      <x:c r="AA5" s="120" t="n">
        <x:v>0</x:v>
      </x:c>
      <x:c r="AB5" s="120" t="n">
        <x:v>0</x:v>
      </x:c>
      <x:c r="AC5" s="120" t="n">
        <x:v>0</x:v>
      </x:c>
    </x:row>
    <x:row r="6">
      <x:c r="A6" s="120" t="n">
        <x:v>5</x:v>
      </x:c>
      <x:c r="B6" s="129" t="n">
        <x:v>59.58461755000316</x:v>
      </x:c>
      <x:c r="C6" s="129" t="n">
        <x:v>35.26563445935225</x:v>
      </x:c>
      <x:c r="D6" s="129" t="n">
        <x:v>24.318983090650903</x:v>
      </x:c>
      <x:c r="E6" s="129" t="n">
        <x:v>0.85</x:v>
      </x:c>
      <x:c r="F6" s="129" t="n">
        <x:v>0.95</x:v>
      </x:c>
      <x:c r="G6" s="129" t="n">
        <x:v>0.1</x:v>
      </x:c>
      <x:c r="H6" s="129" t="n">
        <x:v>76</x:v>
      </x:c>
      <x:c r="I6" s="129" t="n">
        <x:v>60.58116683906991</x:v>
      </x:c>
      <x:c r="J6" s="129" t="n">
        <x:v>36.03891443866192</x:v>
      </x:c>
      <x:c r="K6" s="129" t="n">
        <x:v>24.54225240040798</x:v>
      </x:c>
      <x:c r="L6" s="129" t="n">
        <x:v>0.8421052631578947</x:v>
      </x:c>
      <x:c r="M6" s="129" t="n">
        <x:v>0.9473684210526315</x:v>
      </x:c>
      <x:c r="N6" s="129" t="n">
        <x:v>0.10526315789473684</x:v>
      </x:c>
      <x:c r="O6" s="129" t="n">
        <x:v>24</x:v>
      </x:c>
      <x:c r="P6" s="129" t="n">
        <x:v>56.42887813462513</x:v>
      </x:c>
      <x:c r="Q6" s="129" t="n">
        <x:v>32.81691452487162</x:v>
      </x:c>
      <x:c r="R6" s="129" t="n">
        <x:v>23.611963609753513</x:v>
      </x:c>
      <x:c r="S6" s="129" t="n">
        <x:v>0.875</x:v>
      </x:c>
      <x:c r="T6" s="129" t="n">
        <x:v>0.9583333333333334</x:v>
      </x:c>
      <x:c r="U6" s="129" t="n">
        <x:v>0.08333333333333333</x:v>
      </x:c>
      <x:c r="V6" s="129" t="n">
        <x:v>32.78539081879705</x:v>
      </x:c>
      <x:c r="W6" s="129" t="n">
        <x:v>18.691586377843596</x:v>
      </x:c>
      <x:c r="X6" s="129" t="n">
        <x:v>29.83094322898853</x:v>
      </x:c>
      <x:c r="Y6" s="129" t="n">
        <x:v>19.06310980796197</x:v>
      </x:c>
      <x:c r="Z6" s="120" t="n">
        <x:v>0</x:v>
      </x:c>
      <x:c r="AA6" s="120" t="n">
        <x:v>0</x:v>
      </x:c>
      <x:c r="AB6" s="120" t="n">
        <x:v>0</x:v>
      </x:c>
      <x:c r="AC6" s="120" t="n">
        <x:v>0</x:v>
      </x:c>
    </x:row>
    <x:row r="7">
      <x:c r="A7" s="120" t="n">
        <x:v>6</x:v>
      </x:c>
      <x:c r="B7" s="129" t="n">
        <x:v>74.76621883836847</x:v>
      </x:c>
      <x:c r="C7" s="129" t="n">
        <x:v>39.407160636583896</x:v>
      </x:c>
      <x:c r="D7" s="129" t="n">
        <x:v>35.35905820178458</x:v>
      </x:c>
      <x:c r="E7" s="129" t="n">
        <x:v>0.73</x:v>
      </x:c>
      <x:c r="F7" s="129" t="n">
        <x:v>0.94</x:v>
      </x:c>
      <x:c r="G7" s="129" t="n">
        <x:v>0.21</x:v>
      </x:c>
      <x:c r="H7" s="129" t="n">
        <x:v>85</x:v>
      </x:c>
      <x:c r="I7" s="129" t="n">
        <x:v>72.46936720828276</x:v>
      </x:c>
      <x:c r="J7" s="129" t="n">
        <x:v>38.32874533378822</x:v>
      </x:c>
      <x:c r="K7" s="129" t="n">
        <x:v>34.14062187449454</x:v>
      </x:c>
      <x:c r="L7" s="129" t="n">
        <x:v>0.7411764705882353</x:v>
      </x:c>
      <x:c r="M7" s="129" t="n">
        <x:v>0.9529411764705882</x:v>
      </x:c>
      <x:c r="N7" s="129" t="n">
        <x:v>0.21176470588235294</x:v>
      </x:c>
      <x:c r="O7" s="129" t="n">
        <x:v>15</x:v>
      </x:c>
      <x:c r="P7" s="129" t="n">
        <x:v>87.78171140885418</x:v>
      </x:c>
      <x:c r="Q7" s="129" t="n">
        <x:v>45.5181806857594</x:v>
      </x:c>
      <x:c r="R7" s="129" t="n">
        <x:v>42.26353072309478</x:v>
      </x:c>
      <x:c r="S7" s="129" t="n">
        <x:v>0.6666666666666666</x:v>
      </x:c>
      <x:c r="T7" s="129" t="n">
        <x:v>0.8666666666666667</x:v>
      </x:c>
      <x:c r="U7" s="129" t="n">
        <x:v>0.2</x:v>
      </x:c>
      <x:c r="V7" s="129" t="n">
        <x:v>44.50224638488361</x:v>
      </x:c>
      <x:c r="W7" s="129" t="n">
        <x:v>20.467382863590984</x:v>
      </x:c>
      <x:c r="X7" s="129" t="n">
        <x:v>59.83877212851824</x:v>
      </x:c>
      <x:c r="Y7" s="129" t="n">
        <x:v>27.72936284475175</x:v>
      </x:c>
      <x:c r="Z7" s="120" t="n">
        <x:v>0</x:v>
      </x:c>
      <x:c r="AA7" s="120" t="n">
        <x:v>0</x:v>
      </x:c>
      <x:c r="AB7" s="120" t="n">
        <x:v>0</x:v>
      </x:c>
      <x:c r="AC7" s="120" t="n">
        <x:v>0</x:v>
      </x:c>
    </x:row>
    <x:row r="8">
      <x:c r="A8" s="120" t="n">
        <x:v>7</x:v>
      </x:c>
      <x:c r="B8" s="129" t="n">
        <x:v>55.98047058747689</x:v>
      </x:c>
      <x:c r="C8" s="129" t="n">
        <x:v>24.305866309389852</x:v>
      </x:c>
      <x:c r="D8" s="129" t="n">
        <x:v>31.674604278087035</x:v>
      </x:c>
      <x:c r="E8" s="129" t="n">
        <x:v>0.87</x:v>
      </x:c>
      <x:c r="F8" s="129" t="n">
        <x:v>0.98</x:v>
      </x:c>
      <x:c r="G8" s="129" t="n">
        <x:v>0.11</x:v>
      </x:c>
      <x:c r="H8" s="129" t="n">
        <x:v>75</x:v>
      </x:c>
      <x:c r="I8" s="129" t="n">
        <x:v>60.498106896876635</x:v>
      </x:c>
      <x:c r="J8" s="129" t="n">
        <x:v>25.671015786755785</x:v>
      </x:c>
      <x:c r="K8" s="129" t="n">
        <x:v>34.82709111012085</x:v>
      </x:c>
      <x:c r="L8" s="129" t="n">
        <x:v>0.84</x:v>
      </x:c>
      <x:c r="M8" s="129" t="n">
        <x:v>0.9733333333333334</x:v>
      </x:c>
      <x:c r="N8" s="129" t="n">
        <x:v>0.13333333333333333</x:v>
      </x:c>
      <x:c r="O8" s="129" t="n">
        <x:v>25</x:v>
      </x:c>
      <x:c r="P8" s="129" t="n">
        <x:v>42.427561659277664</x:v>
      </x:c>
      <x:c r="Q8" s="129" t="n">
        <x:v>20.210417877292056</x:v>
      </x:c>
      <x:c r="R8" s="129" t="n">
        <x:v>22.2171437819856</x:v>
      </x:c>
      <x:c r="S8" s="129" t="n">
        <x:v>0.96</x:v>
      </x:c>
      <x:c r="T8" s="129" t="n">
        <x:v>1</x:v>
      </x:c>
      <x:c r="U8" s="129" t="n">
        <x:v>0.04</x:v>
      </x:c>
      <x:c r="V8" s="129" t="n">
        <x:v>33.423397174388406</x:v>
      </x:c>
      <x:c r="W8" s="129" t="n">
        <x:v>10.486886619291353</x:v>
      </x:c>
      <x:c r="X8" s="129" t="n">
        <x:v>14.686368617966327</x:v>
      </x:c>
      <x:c r="Y8" s="129" t="n">
        <x:v>3.0268387533583154</x:v>
      </x:c>
      <x:c r="Z8" s="120" t="n">
        <x:v>0</x:v>
      </x:c>
      <x:c r="AA8" s="120" t="n">
        <x:v>0</x:v>
      </x:c>
      <x:c r="AB8" s="120" t="n">
        <x:v>0</x:v>
      </x:c>
      <x:c r="AC8" s="120" t="n">
        <x:v>0</x:v>
      </x:c>
    </x:row>
    <x:row r="9">
      <x:c r="A9" s="120" t="n">
        <x:v>8</x:v>
      </x:c>
      <x:c r="B9" s="129" t="n">
        <x:v>55.79044980152821</x:v>
      </x:c>
      <x:c r="C9" s="129" t="n">
        <x:v>31.388450947234297</x:v>
      </x:c>
      <x:c r="D9" s="129" t="n">
        <x:v>24.40199885429391</x:v>
      </x:c>
      <x:c r="E9" s="129" t="n">
        <x:v>0.85</x:v>
      </x:c>
      <x:c r="F9" s="129" t="n">
        <x:v>0.97</x:v>
      </x:c>
      <x:c r="G9" s="129" t="n">
        <x:v>0.12</x:v>
      </x:c>
      <x:c r="H9" s="129" t="n">
        <x:v>79</x:v>
      </x:c>
      <x:c r="I9" s="129" t="n">
        <x:v>52.69865973208031</x:v>
      </x:c>
      <x:c r="J9" s="129" t="n">
        <x:v>30.039746135237387</x:v>
      </x:c>
      <x:c r="K9" s="129" t="n">
        <x:v>22.658913596842925</x:v>
      </x:c>
      <x:c r="L9" s="129" t="n">
        <x:v>0.8734177215189873</x:v>
      </x:c>
      <x:c r="M9" s="129" t="n">
        <x:v>0.9746835443037974</x:v>
      </x:c>
      <x:c r="N9" s="129" t="n">
        <x:v>0.10126582278481013</x:v>
      </x:c>
      <x:c r="O9" s="129" t="n">
        <x:v>21</x:v>
      </x:c>
      <x:c r="P9" s="129" t="n">
        <x:v>67.42146958659409</x:v>
      </x:c>
      <x:c r="Q9" s="129" t="n">
        <x:v>36.46215000188933</x:v>
      </x:c>
      <x:c r="R9" s="129" t="n">
        <x:v>30.959319584704765</x:v>
      </x:c>
      <x:c r="S9" s="129" t="n">
        <x:v>0.7619047619047619</x:v>
      </x:c>
      <x:c r="T9" s="129" t="n">
        <x:v>0.9523809523809523</x:v>
      </x:c>
      <x:c r="U9" s="129" t="n">
        <x:v>0.19047619047619047</x:v>
      </x:c>
      <x:c r="V9" s="129" t="n">
        <x:v>25.40637706275247</x:v>
      </x:c>
      <x:c r="W9" s="129" t="n">
        <x:v>14.202898127254034</x:v>
      </x:c>
      <x:c r="X9" s="129" t="n">
        <x:v>39.830224511402356</x:v>
      </x:c>
      <x:c r="Y9" s="129" t="n">
        <x:v>19.728414776314345</x:v>
      </x:c>
      <x:c r="Z9" s="120" t="n">
        <x:v>0</x:v>
      </x:c>
      <x:c r="AA9" s="120" t="n">
        <x:v>0</x:v>
      </x:c>
      <x:c r="AB9" s="120" t="n">
        <x:v>0</x:v>
      </x:c>
      <x:c r="AC9" s="120" t="n">
        <x:v>0</x:v>
      </x:c>
    </x:row>
    <x:row r="10">
      <x:c r="A10" s="120" t="n">
        <x:v>9</x:v>
      </x:c>
      <x:c r="B10" s="129" t="n">
        <x:v>65.65794579134739</x:v>
      </x:c>
      <x:c r="C10" s="129" t="n">
        <x:v>38.81091276958891</x:v>
      </x:c>
      <x:c r="D10" s="129" t="n">
        <x:v>26.847033021758474</x:v>
      </x:c>
      <x:c r="E10" s="129" t="n">
        <x:v>0.78</x:v>
      </x:c>
      <x:c r="F10" s="129" t="n">
        <x:v>0.96</x:v>
      </x:c>
      <x:c r="G10" s="129" t="n">
        <x:v>0.18</x:v>
      </x:c>
      <x:c r="H10" s="129" t="n">
        <x:v>80</x:v>
      </x:c>
      <x:c r="I10" s="129" t="n">
        <x:v>68.63401017046581</x:v>
      </x:c>
      <x:c r="J10" s="129" t="n">
        <x:v>39.68417381337439</x:v>
      </x:c>
      <x:c r="K10" s="129" t="n">
        <x:v>28.949836357091424</x:v>
      </x:c>
      <x:c r="L10" s="129" t="n">
        <x:v>0.75</x:v>
      </x:c>
      <x:c r="M10" s="129" t="n">
        <x:v>0.975</x:v>
      </x:c>
      <x:c r="N10" s="129" t="n">
        <x:v>0.225</x:v>
      </x:c>
      <x:c r="O10" s="129" t="n">
        <x:v>20</x:v>
      </x:c>
      <x:c r="P10" s="129" t="n">
        <x:v>53.75368827487364</x:v>
      </x:c>
      <x:c r="Q10" s="129" t="n">
        <x:v>35.31786859444696</x:v>
      </x:c>
      <x:c r="R10" s="129" t="n">
        <x:v>18.435819680426675</x:v>
      </x:c>
      <x:c r="S10" s="129" t="n">
        <x:v>0.9</x:v>
      </x:c>
      <x:c r="T10" s="129" t="n">
        <x:v>0.9</x:v>
      </x:c>
      <x:c r="U10" s="129" t="n">
        <x:v>0</x:v>
      </x:c>
      <x:c r="V10" s="129" t="n">
        <x:v>40.32055246814995</x:v>
      </x:c>
      <x:c r="W10" s="129" t="n">
        <x:v>20.783800706427208</x:v>
      </x:c>
      <x:c r="X10" s="129" t="n">
        <x:v>25.172323180582158</x:v>
      </x:c>
      <x:c r="Y10" s="129" t="n">
        <x:v>15.613773311572611</x:v>
      </x:c>
      <x:c r="Z10" s="120" t="n">
        <x:v>0</x:v>
      </x:c>
      <x:c r="AA10" s="120" t="n">
        <x:v>0</x:v>
      </x:c>
      <x:c r="AB10" s="120" t="n">
        <x:v>0</x:v>
      </x:c>
      <x:c r="AC10" s="120" t="n">
        <x:v>0</x:v>
      </x:c>
    </x:row>
    <x:row r="11">
      <x:c r="A11" s="120" t="n">
        <x:v>10</x:v>
      </x:c>
      <x:c r="B11" s="129" t="n">
        <x:v>50.16125791219608</x:v>
      </x:c>
      <x:c r="C11" s="129" t="n">
        <x:v>26.628441958708773</x:v>
      </x:c>
      <x:c r="D11" s="129" t="n">
        <x:v>23.5328159534873</x:v>
      </x:c>
      <x:c r="E11" s="129" t="n">
        <x:v>0.96</x:v>
      </x:c>
      <x:c r="F11" s="129" t="n">
        <x:v>0.99</x:v>
      </x:c>
      <x:c r="G11" s="129" t="n">
        <x:v>0.03</x:v>
      </x:c>
      <x:c r="H11" s="129" t="n">
        <x:v>80</x:v>
      </x:c>
      <x:c r="I11" s="129" t="n">
        <x:v>47.89982097730649</x:v>
      </x:c>
      <x:c r="J11" s="129" t="n">
        <x:v>24.512907861454032</x:v>
      </x:c>
      <x:c r="K11" s="129" t="n">
        <x:v>23.38691311585246</x:v>
      </x:c>
      <x:c r="L11" s="129" t="n">
        <x:v>0.975</x:v>
      </x:c>
      <x:c r="M11" s="129" t="n">
        <x:v>1</x:v>
      </x:c>
      <x:c r="N11" s="129" t="n">
        <x:v>0.025</x:v>
      </x:c>
      <x:c r="O11" s="129" t="n">
        <x:v>20</x:v>
      </x:c>
      <x:c r="P11" s="129" t="n">
        <x:v>59.207005651754415</x:v>
      </x:c>
      <x:c r="Q11" s="129" t="n">
        <x:v>35.09057834772775</x:v>
      </x:c>
      <x:c r="R11" s="129" t="n">
        <x:v>24.11642730402666</x:v>
      </x:c>
      <x:c r="S11" s="129" t="n">
        <x:v>0.9</x:v>
      </x:c>
      <x:c r="T11" s="129" t="n">
        <x:v>0.95</x:v>
      </x:c>
      <x:c r="U11" s="129" t="n">
        <x:v>0.05</x:v>
      </x:c>
      <x:c r="V11" s="129" t="n">
        <x:v>20.186947997825293</x:v>
      </x:c>
      <x:c r="W11" s="129" t="n">
        <x:v>7.414288923010598</x:v>
      </x:c>
      <x:c r="X11" s="129" t="n">
        <x:v>31.055030440874372</x:v>
      </x:c>
      <x:c r="Y11" s="129" t="n">
        <x:v>16.674652715087625</x:v>
      </x:c>
      <x:c r="Z11" s="120" t="n">
        <x:v>0</x:v>
      </x:c>
      <x:c r="AA11" s="120" t="n">
        <x:v>0</x:v>
      </x:c>
      <x:c r="AB11" s="120" t="n">
        <x:v>0</x:v>
      </x:c>
      <x:c r="AC11" s="120" t="n">
        <x:v>0</x:v>
      </x:c>
    </x:row>
  </x:sheetData>
  <x:pageMargins left="0.7" right="0.7" top="0.75" bottom="0.75" header="0.3" footer="0.3"/>
</x:worksheet>
</file>